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worksheets/sheet11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9.xml" ContentType="application/vnd.openxmlformats-officedocument.spreadsheetml.pivot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5520" windowWidth="29040" windowHeight="15720" tabRatio="600" firstSheet="10" activeTab="10" autoFilterDateGrouping="1"/>
  </bookViews>
  <sheets>
    <sheet xmlns:r="http://schemas.openxmlformats.org/officeDocument/2006/relationships" name="Detalle1" sheetId="1" state="hidden" r:id="rId1"/>
    <sheet xmlns:r="http://schemas.openxmlformats.org/officeDocument/2006/relationships" name="Detail1" sheetId="2" state="hidden" r:id="rId2"/>
    <sheet xmlns:r="http://schemas.openxmlformats.org/officeDocument/2006/relationships" name="Detail2" sheetId="3" state="hidden" r:id="rId3"/>
    <sheet xmlns:r="http://schemas.openxmlformats.org/officeDocument/2006/relationships" name="Detail3" sheetId="4" state="hidden" r:id="rId4"/>
    <sheet xmlns:r="http://schemas.openxmlformats.org/officeDocument/2006/relationships" name="Weekly SL y LLC" sheetId="5" state="visible" r:id="rId5"/>
    <sheet xmlns:r="http://schemas.openxmlformats.org/officeDocument/2006/relationships" name="Detail4" sheetId="6" state="visible" r:id="rId6"/>
    <sheet xmlns:r="http://schemas.openxmlformats.org/officeDocument/2006/relationships" name="Bookings Fecha de Salida" sheetId="7" state="visible" r:id="rId7"/>
    <sheet xmlns:r="http://schemas.openxmlformats.org/officeDocument/2006/relationships" name="Booking Window 2026" sheetId="8" state="visible" r:id="rId8"/>
    <sheet xmlns:r="http://schemas.openxmlformats.org/officeDocument/2006/relationships" name="Booking Window 2025" sheetId="9" state="hidden" r:id="rId9"/>
    <sheet xmlns:r="http://schemas.openxmlformats.org/officeDocument/2006/relationships" name="Bookings Fecha de Salida old" sheetId="10" state="hidden" r:id="rId10"/>
    <sheet xmlns:r="http://schemas.openxmlformats.org/officeDocument/2006/relationships" name="Por servicio y TA Weekly" sheetId="11" state="visible" r:id="rId11"/>
    <sheet xmlns:r="http://schemas.openxmlformats.org/officeDocument/2006/relationships" name="DATA" sheetId="12" state="visible" r:id="rId12"/>
    <sheet xmlns:r="http://schemas.openxmlformats.org/officeDocument/2006/relationships" name="DATA SERV" sheetId="13" state="visible" r:id="rId13"/>
    <sheet xmlns:r="http://schemas.openxmlformats.org/officeDocument/2006/relationships" name="ERRORES" sheetId="14" state="visible" r:id="rId14"/>
  </sheets>
  <definedNames>
    <definedName name="_xlnm._FilterDatabase" localSheetId="11" hidden="1">'DATA'!$A$1:$X$1084</definedName>
    <definedName name="_xlnm._FilterDatabase" localSheetId="13" hidden="1">'ERRORES'!$A$1:$E$15</definedName>
  </definedNames>
  <calcPr calcId="191028" fullCalcOnLoad="1"/>
  <pivotCaches>
    <pivotCache xmlns:r="http://schemas.openxmlformats.org/officeDocument/2006/relationships" cacheId="2582" r:id="rId15"/>
    <pivotCache xmlns:r="http://schemas.openxmlformats.org/officeDocument/2006/relationships" cacheId="2583" r:id="rId16"/>
    <pivotCache xmlns:r="http://schemas.openxmlformats.org/officeDocument/2006/relationships" cacheId="2584" r:id="rId17"/>
  </pivotCaches>
</workbook>
</file>

<file path=xl/styles.xml><?xml version="1.0" encoding="utf-8"?>
<styleSheet xmlns="http://schemas.openxmlformats.org/spreadsheetml/2006/main">
  <numFmts count="13">
    <numFmt numFmtId="164" formatCode="#,##0.00\ &quot;€&quot;"/>
    <numFmt numFmtId="165" formatCode="_-* #,##0\ &quot;€&quot;_-;\-* #,##0\ &quot;€&quot;_-;_-* &quot;-&quot;??\ &quot;€&quot;_-;_-@_-"/>
    <numFmt numFmtId="166" formatCode="#,##0\ &quot;€&quot;"/>
    <numFmt numFmtId="167" formatCode="0.0%"/>
    <numFmt numFmtId="168" formatCode="yyyy\-mm\-dd"/>
    <numFmt numFmtId="169" formatCode="[$$-409]#,##0.00"/>
    <numFmt numFmtId="170" formatCode="[$$-409]#,##0"/>
    <numFmt numFmtId="171" formatCode="_-[$$-409]* #,##0_ ;_-[$$-409]* \-#,##0\ ;_-[$$-409]* &quot;-&quot;??_ ;_-@_ "/>
    <numFmt numFmtId="172" formatCode="_-* #,##0_-;\-* #,##0_-;_-* &quot;-&quot;??_-;_-@_-"/>
    <numFmt numFmtId="173" formatCode="[$$-409]#,##0.0"/>
    <numFmt numFmtId="174" formatCode="yyyy-mm-dd h:mm:ss"/>
    <numFmt numFmtId="175" formatCode="MM-DD-YY"/>
    <numFmt numFmtId="176" formatCode="DD/MM/YY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Aptos Narrow"/>
      <family val="2"/>
      <color theme="1"/>
      <sz val="10"/>
      <scheme val="minor"/>
    </font>
    <font>
      <name val="Calibri"/>
      <b val="1"/>
      <color theme="1"/>
      <sz val="11"/>
    </font>
    <font>
      <name val="Arial"/>
      <charset val="1"/>
      <color theme="1"/>
      <sz val="10"/>
    </font>
    <font>
      <name val="Calibri"/>
      <color theme="1"/>
      <sz val="10"/>
    </font>
    <font>
      <name val="&quot;Aptos Narrow&quot;"/>
      <b val="1"/>
      <color rgb="FF000000"/>
      <sz val="11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charset val="1"/>
      <color rgb="FF242424"/>
      <sz val="11"/>
    </font>
    <font>
      <name val="Aptos Narrow"/>
      <charset val="1"/>
      <color rgb="FF000000"/>
      <sz val="11"/>
    </font>
    <font>
      <name val="Aptos Narrow"/>
      <family val="2"/>
      <color rgb="FF242424"/>
      <sz val="11"/>
      <scheme val="minor"/>
    </font>
    <font>
      <b val="1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A6C9EB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241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3" fillId="4" borderId="3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wrapText="1"/>
    </xf>
    <xf numFmtId="164" fontId="4" fillId="5" borderId="7" applyAlignment="1" pivotButton="0" quotePrefix="0" xfId="0">
      <alignment wrapText="1"/>
    </xf>
    <xf numFmtId="164" fontId="4" fillId="5" borderId="8" applyAlignment="1" pivotButton="0" quotePrefix="0" xfId="0">
      <alignment wrapText="1"/>
    </xf>
    <xf numFmtId="164" fontId="3" fillId="5" borderId="4" applyAlignment="1" pivotButton="0" quotePrefix="0" xfId="0">
      <alignment horizontal="right" wrapText="1"/>
    </xf>
    <xf numFmtId="164" fontId="5" fillId="6" borderId="3" applyAlignment="1" pivotButton="0" quotePrefix="0" xfId="0">
      <alignment horizontal="center" wrapText="1"/>
    </xf>
    <xf numFmtId="164" fontId="5" fillId="6" borderId="4" applyAlignment="1" pivotButton="0" quotePrefix="0" xfId="0">
      <alignment horizontal="center" wrapText="1"/>
    </xf>
    <xf numFmtId="9" fontId="5" fillId="6" borderId="4" applyAlignment="1" pivotButton="0" quotePrefix="0" xfId="2">
      <alignment horizontal="center" wrapText="1"/>
    </xf>
    <xf numFmtId="165" fontId="2" fillId="7" borderId="0" pivotButton="0" quotePrefix="0" xfId="0"/>
    <xf numFmtId="9" fontId="5" fillId="6" borderId="3" applyAlignment="1" pivotButton="0" quotePrefix="0" xfId="2">
      <alignment horizontal="center" wrapText="1"/>
    </xf>
    <xf numFmtId="166" fontId="4" fillId="5" borderId="7" applyAlignment="1" pivotButton="0" quotePrefix="0" xfId="0">
      <alignment wrapText="1"/>
    </xf>
    <xf numFmtId="166" fontId="4" fillId="5" borderId="8" applyAlignment="1" pivotButton="0" quotePrefix="0" xfId="0">
      <alignment wrapText="1"/>
    </xf>
    <xf numFmtId="166" fontId="3" fillId="5" borderId="4" applyAlignment="1" pivotButton="0" quotePrefix="0" xfId="0">
      <alignment horizontal="right" wrapText="1"/>
    </xf>
    <xf numFmtId="164" fontId="5" fillId="6" borderId="3" applyAlignment="1" pivotButton="0" quotePrefix="0" xfId="2">
      <alignment horizontal="center" wrapText="1"/>
    </xf>
    <xf numFmtId="164" fontId="4" fillId="5" borderId="7" applyAlignment="1" pivotButton="0" quotePrefix="0" xfId="1">
      <alignment wrapText="1"/>
    </xf>
    <xf numFmtId="164" fontId="4" fillId="5" borderId="8" applyAlignment="1" pivotButton="0" quotePrefix="0" xfId="1">
      <alignment wrapText="1"/>
    </xf>
    <xf numFmtId="164" fontId="3" fillId="5" borderId="11" applyAlignment="1" pivotButton="0" quotePrefix="0" xfId="1">
      <alignment horizontal="right" wrapText="1"/>
    </xf>
    <xf numFmtId="164" fontId="5" fillId="6" borderId="12" applyAlignment="1" pivotButton="0" quotePrefix="0" xfId="2">
      <alignment horizontal="center" wrapText="1"/>
    </xf>
    <xf numFmtId="164" fontId="5" fillId="6" borderId="13" applyAlignment="1" pivotButton="0" quotePrefix="0" xfId="2">
      <alignment horizontal="center" wrapText="1"/>
    </xf>
    <xf numFmtId="164" fontId="5" fillId="6" borderId="14" applyAlignment="1" pivotButton="0" quotePrefix="0" xfId="0">
      <alignment horizontal="center" wrapText="1"/>
    </xf>
    <xf numFmtId="164" fontId="3" fillId="5" borderId="15" applyAlignment="1" pivotButton="0" quotePrefix="0" xfId="1">
      <alignment horizontal="right" wrapText="1"/>
    </xf>
    <xf numFmtId="164" fontId="3" fillId="5" borderId="11" applyAlignment="1" pivotButton="0" quotePrefix="0" xfId="0">
      <alignment horizontal="right" wrapText="1"/>
    </xf>
    <xf numFmtId="164" fontId="5" fillId="6" borderId="14" applyAlignment="1" pivotButton="0" quotePrefix="0" xfId="2">
      <alignment horizontal="center" wrapText="1"/>
    </xf>
    <xf numFmtId="164" fontId="5" fillId="6" borderId="16" applyAlignment="1" pivotButton="0" quotePrefix="0" xfId="2">
      <alignment horizontal="center" wrapText="1"/>
    </xf>
    <xf numFmtId="164" fontId="3" fillId="6" borderId="13" applyAlignment="1" pivotButton="0" quotePrefix="0" xfId="2">
      <alignment horizontal="center" wrapText="1"/>
    </xf>
    <xf numFmtId="164" fontId="3" fillId="5" borderId="17" applyAlignment="1" pivotButton="0" quotePrefix="0" xfId="0">
      <alignment horizontal="right" wrapText="1"/>
    </xf>
    <xf numFmtId="164" fontId="5" fillId="6" borderId="4" applyAlignment="1" pivotButton="0" quotePrefix="0" xfId="2">
      <alignment horizontal="center" wrapText="1"/>
    </xf>
    <xf numFmtId="164" fontId="5" fillId="5" borderId="7" applyAlignment="1" pivotButton="0" quotePrefix="0" xfId="1">
      <alignment wrapText="1"/>
    </xf>
    <xf numFmtId="164" fontId="5" fillId="5" borderId="8" applyAlignment="1" pivotButton="0" quotePrefix="0" xfId="1">
      <alignment wrapText="1"/>
    </xf>
    <xf numFmtId="164" fontId="5" fillId="6" borderId="3" applyAlignment="1" pivotButton="0" quotePrefix="0" xfId="2">
      <alignment horizontal="right" wrapText="1"/>
    </xf>
    <xf numFmtId="164" fontId="5" fillId="6" borderId="12" applyAlignment="1" pivotButton="0" quotePrefix="0" xfId="2">
      <alignment horizontal="right" wrapText="1"/>
    </xf>
    <xf numFmtId="164" fontId="5" fillId="6" borderId="13" applyAlignment="1" pivotButton="0" quotePrefix="0" xfId="2">
      <alignment horizontal="right" wrapText="1"/>
    </xf>
    <xf numFmtId="164" fontId="5" fillId="5" borderId="7" applyAlignment="1" pivotButton="0" quotePrefix="0" xfId="1">
      <alignment horizontal="right" wrapText="1"/>
    </xf>
    <xf numFmtId="164" fontId="5" fillId="5" borderId="8" applyAlignment="1" pivotButton="0" quotePrefix="0" xfId="1">
      <alignment horizontal="right" wrapText="1"/>
    </xf>
    <xf numFmtId="164" fontId="5" fillId="6" borderId="3" applyAlignment="1" pivotButton="0" quotePrefix="0" xfId="0">
      <alignment horizontal="right" wrapText="1"/>
    </xf>
    <xf numFmtId="164" fontId="5" fillId="6" borderId="12" applyAlignment="1" pivotButton="0" quotePrefix="0" xfId="0">
      <alignment horizontal="right" wrapText="1"/>
    </xf>
    <xf numFmtId="164" fontId="5" fillId="6" borderId="13" applyAlignment="1" pivotButton="0" quotePrefix="0" xfId="0">
      <alignment horizontal="right" wrapText="1"/>
    </xf>
    <xf numFmtId="164" fontId="3" fillId="5" borderId="17" applyAlignment="1" pivotButton="0" quotePrefix="0" xfId="1">
      <alignment horizontal="right" wrapText="1"/>
    </xf>
    <xf numFmtId="164" fontId="5" fillId="6" borderId="4" applyAlignment="1" pivotButton="0" quotePrefix="0" xfId="0">
      <alignment horizontal="right" wrapText="1"/>
    </xf>
    <xf numFmtId="164" fontId="3" fillId="5" borderId="4" applyAlignment="1" pivotButton="0" quotePrefix="0" xfId="1">
      <alignment horizontal="right" wrapText="1"/>
    </xf>
    <xf numFmtId="164" fontId="5" fillId="5" borderId="7" applyAlignment="1" pivotButton="0" quotePrefix="0" xfId="0">
      <alignment horizontal="right" wrapText="1"/>
    </xf>
    <xf numFmtId="164" fontId="5" fillId="5" borderId="8" applyAlignment="1" pivotButton="0" quotePrefix="0" xfId="0">
      <alignment horizontal="right" wrapText="1"/>
    </xf>
    <xf numFmtId="164" fontId="5" fillId="6" borderId="18" applyAlignment="1" pivotButton="0" quotePrefix="0" xfId="0">
      <alignment horizontal="center" wrapText="1"/>
    </xf>
    <xf numFmtId="164" fontId="5" fillId="6" borderId="11" applyAlignment="1" pivotButton="0" quotePrefix="0" xfId="0">
      <alignment horizontal="center" wrapText="1"/>
    </xf>
    <xf numFmtId="164" fontId="5" fillId="7" borderId="18" applyAlignment="1" pivotButton="0" quotePrefix="0" xfId="0">
      <alignment horizontal="center" wrapText="1"/>
    </xf>
    <xf numFmtId="164" fontId="5" fillId="7" borderId="11" applyAlignment="1" pivotButton="0" quotePrefix="0" xfId="0">
      <alignment horizontal="center" wrapText="1"/>
    </xf>
    <xf numFmtId="10" fontId="0" fillId="0" borderId="0" pivotButton="0" quotePrefix="0" xfId="0"/>
    <xf numFmtId="0" fontId="0" fillId="7" borderId="0" pivotButton="0" quotePrefix="0" xfId="0"/>
    <xf numFmtId="164" fontId="3" fillId="7" borderId="4" applyAlignment="1" pivotButton="0" quotePrefix="0" xfId="0">
      <alignment horizontal="center" wrapText="1"/>
    </xf>
    <xf numFmtId="10" fontId="5" fillId="6" borderId="4" applyAlignment="1" pivotButton="0" quotePrefix="0" xfId="0">
      <alignment horizontal="center" wrapText="1"/>
    </xf>
    <xf numFmtId="9" fontId="5" fillId="6" borderId="4" applyAlignment="1" pivotButton="0" quotePrefix="0" xfId="0">
      <alignment horizontal="center" wrapText="1"/>
    </xf>
    <xf numFmtId="10" fontId="5" fillId="6" borderId="3" applyAlignment="1" pivotButton="0" quotePrefix="0" xfId="0">
      <alignment horizontal="center" wrapText="1"/>
    </xf>
    <xf numFmtId="164" fontId="0" fillId="0" borderId="0" pivotButton="0" quotePrefix="0" xfId="0"/>
    <xf numFmtId="0" fontId="6" fillId="0" borderId="0" pivotButton="0" quotePrefix="0" xfId="0"/>
    <xf numFmtId="3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4" fontId="6" fillId="0" borderId="0" pivotButton="0" quotePrefix="0" xfId="0"/>
    <xf numFmtId="14" fontId="0" fillId="0" borderId="0" pivotButton="0" quotePrefix="0" xfId="0"/>
    <xf numFmtId="9" fontId="5" fillId="6" borderId="18" applyAlignment="1" pivotButton="0" quotePrefix="0" xfId="0">
      <alignment horizontal="center" wrapText="1"/>
    </xf>
    <xf numFmtId="9" fontId="5" fillId="6" borderId="3" applyAlignment="1" pivotButton="0" quotePrefix="0" xfId="0">
      <alignment horizontal="center" wrapText="1"/>
    </xf>
    <xf numFmtId="0" fontId="2" fillId="0" borderId="0" pivotButton="0" quotePrefix="0" xfId="0"/>
    <xf numFmtId="9" fontId="5" fillId="6" borderId="3" applyAlignment="1" pivotButton="0" quotePrefix="0" xfId="0">
      <alignment horizontal="right" wrapText="1"/>
    </xf>
    <xf numFmtId="9" fontId="5" fillId="6" borderId="13" applyAlignment="1" pivotButton="0" quotePrefix="0" xfId="0">
      <alignment horizontal="right" wrapText="1"/>
    </xf>
    <xf numFmtId="0" fontId="2" fillId="8" borderId="19" pivotButton="0" quotePrefix="0" xfId="0"/>
    <xf numFmtId="167" fontId="2" fillId="8" borderId="20" pivotButton="0" quotePrefix="0" xfId="0"/>
    <xf numFmtId="1" fontId="0" fillId="0" borderId="0" pivotButton="0" quotePrefix="0" xfId="0"/>
    <xf numFmtId="1" fontId="6" fillId="0" borderId="0" applyAlignment="1" pivotButton="0" quotePrefix="0" xfId="0">
      <alignment horizontal="right"/>
    </xf>
    <xf numFmtId="169" fontId="0" fillId="0" borderId="0" pivotButton="0" quotePrefix="0" xfId="0"/>
    <xf numFmtId="9" fontId="5" fillId="6" borderId="3" applyAlignment="1" pivotButton="0" quotePrefix="0" xfId="2">
      <alignment horizontal="right" wrapText="1"/>
    </xf>
    <xf numFmtId="9" fontId="5" fillId="6" borderId="12" applyAlignment="1" pivotButton="0" quotePrefix="0" xfId="2">
      <alignment horizontal="right" wrapText="1"/>
    </xf>
    <xf numFmtId="9" fontId="5" fillId="6" borderId="12" applyAlignment="1" pivotButton="0" quotePrefix="0" xfId="0">
      <alignment horizontal="right" wrapText="1"/>
    </xf>
    <xf numFmtId="9" fontId="5" fillId="6" borderId="21" applyAlignment="1" pivotButton="0" quotePrefix="0" xfId="2">
      <alignment horizontal="right" wrapText="1"/>
    </xf>
    <xf numFmtId="9" fontId="5" fillId="6" borderId="22" applyAlignment="1" pivotButton="0" quotePrefix="0" xfId="2">
      <alignment horizontal="right" wrapText="1"/>
    </xf>
    <xf numFmtId="164" fontId="5" fillId="5" borderId="7" applyAlignment="1" pivotButton="0" quotePrefix="0" xfId="0">
      <alignment wrapText="1"/>
    </xf>
    <xf numFmtId="0" fontId="1" fillId="2" borderId="0" pivotButton="0" quotePrefix="0" xfId="0"/>
    <xf numFmtId="0" fontId="1" fillId="0" borderId="0" pivotButton="0" quotePrefix="0" xfId="0"/>
    <xf numFmtId="14" fontId="1" fillId="0" borderId="0" pivotButton="0" quotePrefix="0" xfId="0"/>
    <xf numFmtId="1" fontId="1" fillId="0" borderId="0" pivotButton="0" quotePrefix="0" xfId="0"/>
    <xf numFmtId="10" fontId="1" fillId="0" borderId="0" pivotButton="0" quotePrefix="0" xfId="0"/>
    <xf numFmtId="170" fontId="0" fillId="0" borderId="0" pivotButton="0" quotePrefix="0" xfId="0"/>
    <xf numFmtId="0" fontId="0" fillId="9" borderId="0" pivotButton="0" quotePrefix="0" xfId="0"/>
    <xf numFmtId="170" fontId="0" fillId="9" borderId="0" pivotButton="0" quotePrefix="0" xfId="0"/>
    <xf numFmtId="9" fontId="0" fillId="9" borderId="0" pivotButton="0" quotePrefix="0" xfId="0"/>
    <xf numFmtId="3" fontId="0" fillId="0" borderId="0" pivotButton="0" quotePrefix="0" xfId="0"/>
    <xf numFmtId="171" fontId="0" fillId="0" borderId="0" pivotButton="0" quotePrefix="0" xfId="0"/>
    <xf numFmtId="170" fontId="0" fillId="5" borderId="0" pivotButton="0" quotePrefix="0" xfId="0"/>
    <xf numFmtId="170" fontId="4" fillId="5" borderId="7" applyAlignment="1" pivotButton="0" quotePrefix="0" xfId="0">
      <alignment wrapText="1"/>
    </xf>
    <xf numFmtId="170" fontId="4" fillId="5" borderId="8" applyAlignment="1" pivotButton="0" quotePrefix="0" xfId="0">
      <alignment wrapText="1"/>
    </xf>
    <xf numFmtId="170" fontId="5" fillId="5" borderId="7" applyAlignment="1" pivotButton="0" quotePrefix="0" xfId="1">
      <alignment horizontal="right" wrapText="1"/>
    </xf>
    <xf numFmtId="170" fontId="4" fillId="5" borderId="7" applyAlignment="1" pivotButton="0" quotePrefix="0" xfId="1">
      <alignment wrapText="1"/>
    </xf>
    <xf numFmtId="170" fontId="4" fillId="5" borderId="8" applyAlignment="1" pivotButton="0" quotePrefix="0" xfId="1">
      <alignment wrapText="1"/>
    </xf>
    <xf numFmtId="170" fontId="5" fillId="5" borderId="7" applyAlignment="1" pivotButton="0" quotePrefix="0" xfId="1">
      <alignment wrapText="1"/>
    </xf>
    <xf numFmtId="170" fontId="3" fillId="5" borderId="4" applyAlignment="1" pivotButton="0" quotePrefix="0" xfId="0">
      <alignment horizontal="right" wrapText="1"/>
    </xf>
    <xf numFmtId="170" fontId="3" fillId="5" borderId="4" applyAlignment="1" pivotButton="0" quotePrefix="0" xfId="1">
      <alignment horizontal="right" wrapText="1"/>
    </xf>
    <xf numFmtId="170" fontId="3" fillId="5" borderId="11" applyAlignment="1" pivotButton="0" quotePrefix="0" xfId="0">
      <alignment horizontal="right" wrapText="1"/>
    </xf>
    <xf numFmtId="170" fontId="5" fillId="5" borderId="7" applyAlignment="1" pivotButton="0" quotePrefix="0" xfId="0">
      <alignment wrapText="1"/>
    </xf>
    <xf numFmtId="9" fontId="0" fillId="0" borderId="0" pivotButton="0" quotePrefix="0" xfId="2"/>
    <xf numFmtId="165" fontId="0" fillId="0" borderId="0" pivotButton="0" quotePrefix="0" xfId="1"/>
    <xf numFmtId="172" fontId="0" fillId="0" borderId="0" pivotButton="0" quotePrefix="0" xfId="3"/>
    <xf numFmtId="171" fontId="0" fillId="0" borderId="0" pivotButton="0" quotePrefix="0" xfId="1"/>
    <xf numFmtId="167" fontId="0" fillId="0" borderId="0" pivotButton="0" quotePrefix="0" xfId="0"/>
    <xf numFmtId="167" fontId="0" fillId="9" borderId="0" pivotButton="0" quotePrefix="0" xfId="0"/>
    <xf numFmtId="169" fontId="3" fillId="5" borderId="4" applyAlignment="1" pivotButton="0" quotePrefix="0" xfId="0">
      <alignment horizontal="right" wrapText="1"/>
    </xf>
    <xf numFmtId="170" fontId="3" fillId="5" borderId="23" applyAlignment="1" pivotButton="0" quotePrefix="0" xfId="1">
      <alignment horizontal="right" wrapText="1"/>
    </xf>
    <xf numFmtId="167" fontId="0" fillId="2" borderId="0" pivotButton="0" quotePrefix="0" xfId="0"/>
    <xf numFmtId="0" fontId="7" fillId="0" borderId="0" pivotButton="0" quotePrefix="0" xfId="0"/>
    <xf numFmtId="9" fontId="7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8" fillId="0" borderId="24" applyAlignment="1" pivotButton="0" quotePrefix="0" xfId="0">
      <alignment readingOrder="1"/>
    </xf>
    <xf numFmtId="9" fontId="0" fillId="0" borderId="0" pivotButton="0" quotePrefix="0" xfId="0"/>
    <xf numFmtId="0" fontId="8" fillId="0" borderId="25" applyAlignment="1" pivotButton="0" quotePrefix="0" xfId="0">
      <alignment readingOrder="1"/>
    </xf>
    <xf numFmtId="0" fontId="9" fillId="13" borderId="0" pivotButton="0" quotePrefix="0" xfId="0"/>
    <xf numFmtId="0" fontId="10" fillId="13" borderId="0" pivotButton="0" quotePrefix="0" xfId="0"/>
    <xf numFmtId="0" fontId="9" fillId="0" borderId="0" pivotButton="0" quotePrefix="0" xfId="0"/>
    <xf numFmtId="0" fontId="11" fillId="14" borderId="0" pivotButton="0" quotePrefix="0" xfId="0"/>
    <xf numFmtId="0" fontId="12" fillId="14" borderId="0" pivotButton="0" quotePrefix="0" xfId="0"/>
    <xf numFmtId="0" fontId="11" fillId="0" borderId="0" pivotButton="0" quotePrefix="0" xfId="0"/>
    <xf numFmtId="0" fontId="8" fillId="0" borderId="26" applyAlignment="1" pivotButton="0" quotePrefix="0" xfId="0">
      <alignment readingOrder="1"/>
    </xf>
    <xf numFmtId="0" fontId="13" fillId="0" borderId="0" pivotButton="0" quotePrefix="0" xfId="0"/>
    <xf numFmtId="0" fontId="0" fillId="15" borderId="0" pivotButton="0" quotePrefix="0" xfId="0"/>
    <xf numFmtId="0" fontId="0" fillId="2" borderId="0" pivotButton="0" quotePrefix="0" xfId="0"/>
    <xf numFmtId="0" fontId="14" fillId="0" borderId="0" pivotButton="0" quotePrefix="0" xfId="0"/>
    <xf numFmtId="2" fontId="0" fillId="0" borderId="0" pivotButton="0" quotePrefix="0" xfId="0"/>
    <xf numFmtId="0" fontId="0" fillId="17" borderId="0" pivotButton="0" quotePrefix="0" xfId="0"/>
    <xf numFmtId="0" fontId="15" fillId="16" borderId="0" pivotButton="0" quotePrefix="0" xfId="0"/>
    <xf numFmtId="0" fontId="0" fillId="0" borderId="30" pivotButton="1" quotePrefix="0" xfId="0"/>
    <xf numFmtId="0" fontId="0" fillId="0" borderId="27" pivotButton="1" quotePrefix="0" xfId="0"/>
    <xf numFmtId="0" fontId="0" fillId="0" borderId="31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30" pivotButton="0" quotePrefix="0" xfId="0"/>
    <xf numFmtId="0" fontId="0" fillId="0" borderId="27" pivotButton="0" quotePrefix="0" xfId="0"/>
    <xf numFmtId="170" fontId="0" fillId="0" borderId="28" applyAlignment="1" pivotButton="0" quotePrefix="0" xfId="0">
      <alignment horizontal="center"/>
    </xf>
    <xf numFmtId="0" fontId="0" fillId="0" borderId="31" pivotButton="0" quotePrefix="0" xfId="0"/>
    <xf numFmtId="0" fontId="0" fillId="0" borderId="28" pivotButton="0" quotePrefix="0" xfId="0"/>
    <xf numFmtId="167" fontId="0" fillId="0" borderId="32" applyAlignment="1" pivotButton="0" quotePrefix="0" xfId="0">
      <alignment horizontal="center"/>
    </xf>
    <xf numFmtId="9" fontId="0" fillId="0" borderId="32" applyAlignment="1" pivotButton="0" quotePrefix="0" xfId="0">
      <alignment horizontal="center"/>
    </xf>
    <xf numFmtId="173" fontId="0" fillId="0" borderId="29" applyAlignment="1" pivotButton="0" quotePrefix="0" xfId="0">
      <alignment horizontal="center"/>
    </xf>
    <xf numFmtId="167" fontId="0" fillId="9" borderId="31" applyAlignment="1" pivotButton="0" quotePrefix="0" xfId="0">
      <alignment horizontal="center"/>
    </xf>
    <xf numFmtId="9" fontId="0" fillId="9" borderId="31" applyAlignment="1" pivotButton="0" quotePrefix="0" xfId="0">
      <alignment horizontal="center"/>
    </xf>
    <xf numFmtId="173" fontId="0" fillId="9" borderId="28" applyAlignment="1" pivotButton="0" quotePrefix="0" xfId="0">
      <alignment horizontal="center"/>
    </xf>
    <xf numFmtId="0" fontId="0" fillId="0" borderId="33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33" pivotButton="0" quotePrefix="0" xfId="0"/>
    <xf numFmtId="0" fontId="0" fillId="0" borderId="34" pivotButton="0" quotePrefix="0" xfId="0"/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172" fontId="0" fillId="0" borderId="0" pivotButton="0" quotePrefix="0" xfId="3"/>
    <xf numFmtId="165" fontId="0" fillId="0" borderId="0" pivotButton="0" quotePrefix="0" xfId="1"/>
    <xf numFmtId="171" fontId="0" fillId="0" borderId="0" pivotButton="0" quotePrefix="0" xfId="1"/>
    <xf numFmtId="171" fontId="0" fillId="0" borderId="0" pivotButton="0" quotePrefix="0" xfId="0"/>
    <xf numFmtId="0" fontId="16" fillId="8" borderId="19" pivotButton="0" quotePrefix="0" xfId="0"/>
    <xf numFmtId="170" fontId="0" fillId="9" borderId="0" pivotButton="0" quotePrefix="0" xfId="0"/>
    <xf numFmtId="170" fontId="0" fillId="0" borderId="0" pivotButton="0" quotePrefix="0" xfId="0"/>
    <xf numFmtId="167" fontId="16" fillId="18" borderId="20" pivotButton="0" quotePrefix="0" xfId="0"/>
    <xf numFmtId="0" fontId="3" fillId="4" borderId="35" applyAlignment="1" pivotButton="0" quotePrefix="0" xfId="0">
      <alignment horizontal="center" wrapText="1"/>
    </xf>
    <xf numFmtId="0" fontId="0" fillId="0" borderId="2" pivotButton="0" quotePrefix="0" xfId="0"/>
    <xf numFmtId="0" fontId="3" fillId="4" borderId="35" applyAlignment="1" pivotButton="0" quotePrefix="0" xfId="0">
      <alignment horizontal="center" vertical="center" wrapText="1"/>
    </xf>
    <xf numFmtId="0" fontId="0" fillId="0" borderId="6" pivotButton="0" quotePrefix="0" xfId="0"/>
    <xf numFmtId="164" fontId="4" fillId="5" borderId="7" applyAlignment="1" pivotButton="0" quotePrefix="0" xfId="0">
      <alignment wrapText="1"/>
    </xf>
    <xf numFmtId="164" fontId="4" fillId="5" borderId="8" applyAlignment="1" pivotButton="0" quotePrefix="0" xfId="0">
      <alignment wrapText="1"/>
    </xf>
    <xf numFmtId="164" fontId="3" fillId="5" borderId="4" applyAlignment="1" pivotButton="0" quotePrefix="0" xfId="0">
      <alignment horizontal="right" wrapText="1"/>
    </xf>
    <xf numFmtId="0" fontId="0" fillId="0" borderId="9" pivotButton="0" quotePrefix="0" xfId="0"/>
    <xf numFmtId="0" fontId="0" fillId="0" borderId="10" pivotButton="0" quotePrefix="0" xfId="0"/>
    <xf numFmtId="164" fontId="0" fillId="0" borderId="0" pivotButton="0" quotePrefix="0" xfId="0"/>
    <xf numFmtId="164" fontId="5" fillId="7" borderId="18" applyAlignment="1" pivotButton="0" quotePrefix="0" xfId="0">
      <alignment horizontal="center" wrapText="1"/>
    </xf>
    <xf numFmtId="164" fontId="5" fillId="7" borderId="11" applyAlignment="1" pivotButton="0" quotePrefix="0" xfId="0">
      <alignment horizontal="center" wrapText="1"/>
    </xf>
    <xf numFmtId="164" fontId="3" fillId="7" borderId="4" applyAlignment="1" pivotButton="0" quotePrefix="0" xfId="0">
      <alignment horizontal="center" wrapText="1"/>
    </xf>
    <xf numFmtId="164" fontId="5" fillId="6" borderId="18" applyAlignment="1" pivotButton="0" quotePrefix="0" xfId="0">
      <alignment horizontal="center" wrapText="1"/>
    </xf>
    <xf numFmtId="164" fontId="5" fillId="6" borderId="11" applyAlignment="1" pivotButton="0" quotePrefix="0" xfId="0">
      <alignment horizontal="center" wrapText="1"/>
    </xf>
    <xf numFmtId="164" fontId="5" fillId="6" borderId="4" applyAlignment="1" pivotButton="0" quotePrefix="0" xfId="0">
      <alignment horizontal="center" wrapText="1"/>
    </xf>
    <xf numFmtId="164" fontId="5" fillId="6" borderId="3" applyAlignment="1" pivotButton="0" quotePrefix="0" xfId="0">
      <alignment horizontal="center" wrapText="1"/>
    </xf>
    <xf numFmtId="165" fontId="2" fillId="7" borderId="0" pivotButton="0" quotePrefix="0" xfId="0"/>
    <xf numFmtId="164" fontId="5" fillId="6" borderId="3" applyAlignment="1" pivotButton="0" quotePrefix="0" xfId="2">
      <alignment horizontal="center" wrapText="1"/>
    </xf>
    <xf numFmtId="164" fontId="4" fillId="5" borderId="7" applyAlignment="1" pivotButton="0" quotePrefix="0" xfId="1">
      <alignment wrapText="1"/>
    </xf>
    <xf numFmtId="164" fontId="4" fillId="5" borderId="8" applyAlignment="1" pivotButton="0" quotePrefix="0" xfId="1">
      <alignment wrapText="1"/>
    </xf>
    <xf numFmtId="164" fontId="3" fillId="5" borderId="11" applyAlignment="1" pivotButton="0" quotePrefix="0" xfId="1">
      <alignment horizontal="right" wrapText="1"/>
    </xf>
    <xf numFmtId="164" fontId="5" fillId="6" borderId="12" applyAlignment="1" pivotButton="0" quotePrefix="0" xfId="2">
      <alignment horizontal="center" wrapText="1"/>
    </xf>
    <xf numFmtId="164" fontId="5" fillId="6" borderId="13" applyAlignment="1" pivotButton="0" quotePrefix="0" xfId="2">
      <alignment horizontal="center" wrapText="1"/>
    </xf>
    <xf numFmtId="164" fontId="5" fillId="6" borderId="14" applyAlignment="1" pivotButton="0" quotePrefix="0" xfId="0">
      <alignment horizontal="center" wrapText="1"/>
    </xf>
    <xf numFmtId="164" fontId="3" fillId="5" borderId="15" applyAlignment="1" pivotButton="0" quotePrefix="0" xfId="1">
      <alignment horizontal="right" wrapText="1"/>
    </xf>
    <xf numFmtId="164" fontId="3" fillId="5" borderId="11" applyAlignment="1" pivotButton="0" quotePrefix="0" xfId="0">
      <alignment horizontal="right" wrapText="1"/>
    </xf>
    <xf numFmtId="164" fontId="5" fillId="6" borderId="14" applyAlignment="1" pivotButton="0" quotePrefix="0" xfId="2">
      <alignment horizontal="center" wrapText="1"/>
    </xf>
    <xf numFmtId="164" fontId="5" fillId="6" borderId="16" applyAlignment="1" pivotButton="0" quotePrefix="0" xfId="2">
      <alignment horizontal="center" wrapText="1"/>
    </xf>
    <xf numFmtId="164" fontId="3" fillId="6" borderId="13" applyAlignment="1" pivotButton="0" quotePrefix="0" xfId="2">
      <alignment horizontal="center" wrapText="1"/>
    </xf>
    <xf numFmtId="164" fontId="3" fillId="5" borderId="17" applyAlignment="1" pivotButton="0" quotePrefix="0" xfId="0">
      <alignment horizontal="right" wrapText="1"/>
    </xf>
    <xf numFmtId="164" fontId="5" fillId="6" borderId="4" applyAlignment="1" pivotButton="0" quotePrefix="0" xfId="2">
      <alignment horizontal="center" wrapText="1"/>
    </xf>
    <xf numFmtId="164" fontId="5" fillId="5" borderId="7" applyAlignment="1" pivotButton="0" quotePrefix="0" xfId="1">
      <alignment wrapText="1"/>
    </xf>
    <xf numFmtId="164" fontId="5" fillId="5" borderId="8" applyAlignment="1" pivotButton="0" quotePrefix="0" xfId="1">
      <alignment wrapText="1"/>
    </xf>
    <xf numFmtId="164" fontId="5" fillId="6" borderId="3" applyAlignment="1" pivotButton="0" quotePrefix="0" xfId="2">
      <alignment horizontal="right" wrapText="1"/>
    </xf>
    <xf numFmtId="164" fontId="5" fillId="6" borderId="12" applyAlignment="1" pivotButton="0" quotePrefix="0" xfId="2">
      <alignment horizontal="right" wrapText="1"/>
    </xf>
    <xf numFmtId="164" fontId="5" fillId="6" borderId="13" applyAlignment="1" pivotButton="0" quotePrefix="0" xfId="2">
      <alignment horizontal="right" wrapText="1"/>
    </xf>
    <xf numFmtId="164" fontId="5" fillId="5" borderId="7" applyAlignment="1" pivotButton="0" quotePrefix="0" xfId="1">
      <alignment horizontal="right" wrapText="1"/>
    </xf>
    <xf numFmtId="164" fontId="5" fillId="5" borderId="8" applyAlignment="1" pivotButton="0" quotePrefix="0" xfId="1">
      <alignment horizontal="right" wrapText="1"/>
    </xf>
    <xf numFmtId="164" fontId="5" fillId="6" borderId="3" applyAlignment="1" pivotButton="0" quotePrefix="0" xfId="0">
      <alignment horizontal="right" wrapText="1"/>
    </xf>
    <xf numFmtId="164" fontId="5" fillId="6" borderId="12" applyAlignment="1" pivotButton="0" quotePrefix="0" xfId="0">
      <alignment horizontal="right" wrapText="1"/>
    </xf>
    <xf numFmtId="164" fontId="5" fillId="6" borderId="13" applyAlignment="1" pivotButton="0" quotePrefix="0" xfId="0">
      <alignment horizontal="right" wrapText="1"/>
    </xf>
    <xf numFmtId="164" fontId="3" fillId="5" borderId="17" applyAlignment="1" pivotButton="0" quotePrefix="0" xfId="1">
      <alignment horizontal="right" wrapText="1"/>
    </xf>
    <xf numFmtId="164" fontId="5" fillId="6" borderId="4" applyAlignment="1" pivotButton="0" quotePrefix="0" xfId="0">
      <alignment horizontal="right" wrapText="1"/>
    </xf>
    <xf numFmtId="164" fontId="3" fillId="5" borderId="4" applyAlignment="1" pivotButton="0" quotePrefix="0" xfId="1">
      <alignment horizontal="right" wrapText="1"/>
    </xf>
    <xf numFmtId="164" fontId="5" fillId="5" borderId="7" applyAlignment="1" pivotButton="0" quotePrefix="0" xfId="0">
      <alignment horizontal="right" wrapText="1"/>
    </xf>
    <xf numFmtId="170" fontId="4" fillId="5" borderId="7" applyAlignment="1" pivotButton="0" quotePrefix="0" xfId="0">
      <alignment wrapText="1"/>
    </xf>
    <xf numFmtId="170" fontId="5" fillId="5" borderId="7" applyAlignment="1" pivotButton="0" quotePrefix="0" xfId="0">
      <alignment horizontal="right" wrapText="1"/>
    </xf>
    <xf numFmtId="164" fontId="5" fillId="5" borderId="8" applyAlignment="1" pivotButton="0" quotePrefix="0" xfId="0">
      <alignment horizontal="right" wrapText="1"/>
    </xf>
    <xf numFmtId="170" fontId="3" fillId="5" borderId="4" applyAlignment="1" pivotButton="0" quotePrefix="0" xfId="0">
      <alignment horizontal="right" wrapText="1"/>
    </xf>
    <xf numFmtId="9" fontId="5" fillId="6" borderId="4" applyAlignment="1" pivotButton="0" quotePrefix="0" xfId="0">
      <alignment horizontal="right" wrapText="1"/>
    </xf>
    <xf numFmtId="170" fontId="0" fillId="5" borderId="0" pivotButton="0" quotePrefix="0" xfId="0"/>
    <xf numFmtId="170" fontId="3" fillId="5" borderId="23" applyAlignment="1" pivotButton="0" quotePrefix="0" xfId="1">
      <alignment horizontal="right" wrapText="1"/>
    </xf>
    <xf numFmtId="169" fontId="3" fillId="5" borderId="4" applyAlignment="1" pivotButton="0" quotePrefix="0" xfId="0">
      <alignment horizontal="right" wrapText="1"/>
    </xf>
    <xf numFmtId="170" fontId="4" fillId="5" borderId="8" applyAlignment="1" pivotButton="0" quotePrefix="0" xfId="0">
      <alignment wrapText="1"/>
    </xf>
    <xf numFmtId="170" fontId="3" fillId="5" borderId="4" applyAlignment="1" pivotButton="0" quotePrefix="0" xfId="1">
      <alignment horizontal="right" wrapText="1"/>
    </xf>
    <xf numFmtId="170" fontId="5" fillId="5" borderId="7" applyAlignment="1" pivotButton="0" quotePrefix="0" xfId="1">
      <alignment horizontal="right" wrapText="1"/>
    </xf>
    <xf numFmtId="170" fontId="4" fillId="5" borderId="7" applyAlignment="1" pivotButton="0" quotePrefix="0" xfId="1">
      <alignment wrapText="1"/>
    </xf>
    <xf numFmtId="170" fontId="4" fillId="5" borderId="8" applyAlignment="1" pivotButton="0" quotePrefix="0" xfId="1">
      <alignment wrapText="1"/>
    </xf>
    <xf numFmtId="170" fontId="5" fillId="5" borderId="7" applyAlignment="1" pivotButton="0" quotePrefix="0" xfId="1">
      <alignment wrapText="1"/>
    </xf>
    <xf numFmtId="170" fontId="5" fillId="5" borderId="7" applyAlignment="1" pivotButton="0" quotePrefix="0" xfId="0">
      <alignment wrapText="1"/>
    </xf>
    <xf numFmtId="164" fontId="5" fillId="5" borderId="7" applyAlignment="1" pivotButton="0" quotePrefix="0" xfId="0">
      <alignment wrapText="1"/>
    </xf>
    <xf numFmtId="170" fontId="3" fillId="5" borderId="11" applyAlignment="1" pivotButton="0" quotePrefix="0" xfId="0">
      <alignment horizontal="right" wrapText="1"/>
    </xf>
    <xf numFmtId="169" fontId="0" fillId="0" borderId="0" pivotButton="0" quotePrefix="0" xfId="0"/>
    <xf numFmtId="170" fontId="0" fillId="0" borderId="28" applyAlignment="1" pivotButton="0" quotePrefix="0" xfId="0">
      <alignment horizontal="center"/>
    </xf>
    <xf numFmtId="173" fontId="0" fillId="9" borderId="28" applyAlignment="1" pivotButton="0" quotePrefix="0" xfId="0">
      <alignment horizontal="center"/>
    </xf>
    <xf numFmtId="173" fontId="0" fillId="0" borderId="29" applyAlignment="1" pivotButton="0" quotePrefix="0" xfId="0">
      <alignment horizontal="center"/>
    </xf>
    <xf numFmtId="175" fontId="1" fillId="0" borderId="0" pivotButton="0" quotePrefix="0" xfId="0"/>
    <xf numFmtId="175" fontId="0" fillId="0" borderId="0" pivotButton="0" quotePrefix="0" xfId="0"/>
    <xf numFmtId="10" fontId="6" fillId="0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5" fontId="6" fillId="0" borderId="0" pivotButton="0" quotePrefix="0" xfId="0"/>
    <xf numFmtId="4" fontId="0" fillId="0" borderId="0" pivotButton="0" quotePrefix="0" xfId="0"/>
    <xf numFmtId="0" fontId="17" fillId="19" borderId="0" applyAlignment="1" pivotButton="0" quotePrefix="0" xfId="0">
      <alignment horizontal="center"/>
    </xf>
    <xf numFmtId="176" fontId="0" fillId="0" borderId="0" pivotButton="0" quotePrefix="0" xfId="0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08">
    <dxf>
      <numFmt numFmtId="19" formatCode="dd/mm/yyyy"/>
    </dxf>
    <dxf>
      <numFmt numFmtId="173" formatCode="_-* #,##0_-;\-* #,##0_-;_-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75" formatCode="m/d/yyyy"/>
    </dxf>
    <dxf>
      <numFmt numFmtId="19" formatCode="dd/mm/yyyy"/>
    </dxf>
    <dxf>
      <numFmt numFmtId="169" formatCode="_-[$$-409]* #,##0_ ;_-[$$-409]* \-#,##0\ ;_-[$$-409]* &quot;-&quot;??_ ;_-@_ "/>
    </dxf>
    <dxf>
      <numFmt numFmtId="164" formatCode="_-* #,##0\ &quot;€&quot;_-;\-* #,##0\ &quot;€&quot;_-;_-* &quot;-&quot;??\ &quot;€&quot;_-;_-@_-"/>
    </dxf>
    <dxf>
      <numFmt numFmtId="173" formatCode="_-* #,##0_-;\-* #,##0_-;_-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0.0%"/>
    </dxf>
    <dxf>
      <numFmt numFmtId="167" formatCode="0.0%"/>
    </dxf>
    <dxf>
      <numFmt numFmtId="13" formatCode="0%"/>
    </dxf>
    <dxf>
      <numFmt numFmtId="172" formatCode="[$$-409]#,##0"/>
    </dxf>
    <dxf>
      <numFmt numFmtId="174" formatCode="[$$-409]#,##0.0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74" formatCode="[$$-409]#,##0.0"/>
    </dxf>
    <dxf>
      <numFmt numFmtId="174" formatCode="[$$-409]#,##0.0"/>
    </dxf>
    <dxf>
      <numFmt numFmtId="174" formatCode="[$$-409]#,##0.0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74" formatCode="[$$-409]#,##0.0"/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numFmt numFmtId="174" formatCode="[$$-409]#,##0.0"/>
    </dxf>
    <dxf>
      <numFmt numFmtId="174" formatCode="[$$-409]#,##0.0"/>
    </dxf>
    <dxf>
      <numFmt numFmtId="174" formatCode="[$$-409]#,##0.0"/>
    </dxf>
    <dxf>
      <numFmt numFmtId="167" formatCode="0.0%"/>
    </dxf>
    <dxf>
      <numFmt numFmtId="171" formatCode="[$$-409]#,##0.00"/>
    </dxf>
    <dxf>
      <numFmt numFmtId="171" formatCode="[$$-409]#,##0.00"/>
    </dxf>
    <dxf>
      <numFmt numFmtId="171" formatCode="[$$-409]#,##0.00"/>
    </dxf>
    <dxf>
      <numFmt numFmtId="172" formatCode="[$$-409]#,##0"/>
    </dxf>
    <dxf>
      <numFmt numFmtId="172" formatCode="[$$-409]#,##0"/>
    </dxf>
    <dxf>
      <numFmt numFmtId="172" formatCode="[$$-409]#,##0"/>
    </dxf>
    <dxf>
      <numFmt numFmtId="35" formatCode="_-* #,##0.00_-;\-* #,##0.00_-;_-* &quot;-&quot;??_-;_-@_-"/>
    </dxf>
    <dxf>
      <numFmt numFmtId="169" formatCode="_-[$$-409]* #,##0_ ;_-[$$-409]* \-#,##0\ ;_-[$$-409]* &quot;-&quot;??_ ;_-@_ "/>
    </dxf>
    <dxf>
      <numFmt numFmtId="173" formatCode="_-* #,##0_-;\-* #,##0_-;_-* &quot;-&quot;??_-;_-@_-"/>
    </dxf>
    <dxf>
      <numFmt numFmtId="169" formatCode="_-[$$-409]* #,##0_ ;_-[$$-409]* \-#,##0\ ;_-[$$-409]* &quot;-&quot;??_ ;_-@_ "/>
    </dxf>
    <dxf>
      <numFmt numFmtId="170" formatCode="_-[$$-409]* #,##0.00_ ;_-[$$-409]* \-#,##0.00\ ;_-[$$-409]* &quot;-&quot;??_ ;_-@_ "/>
    </dxf>
    <dxf>
      <numFmt numFmtId="172" formatCode="[$$-409]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7" formatCode="0.0%"/>
    </dxf>
    <dxf>
      <numFmt numFmtId="167" formatCode="0.0%"/>
    </dxf>
    <dxf>
      <numFmt numFmtId="172" formatCode="[$$-409]#,##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pivotCacheDefinition" Target="/xl/pivotCache/pivotCacheDefinition1.xml" Id="rId15"/><Relationship Type="http://schemas.openxmlformats.org/officeDocument/2006/relationships/pivotCacheDefinition" Target="/xl/pivotCache/pivotCacheDefinition2.xml" Id="rId16"/><Relationship Type="http://schemas.openxmlformats.org/officeDocument/2006/relationships/pivotCacheDefinition" Target="/xl/pivotCache/pivotCacheDefinition3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gannet.user" refreshedDate="46048.54724814815" createdVersion="8" refreshedVersion="8" minRefreshableVersion="3" recordCount="986" r:id="rId1">
  <cacheSource type="worksheet">
    <worksheetSource ref="A1:X1160" sheet="DATA"/>
  </cacheSource>
  <cacheFields count="26">
    <cacheField name="Compañia" uniqueList="1" numFmtId="0" sqlType="0" hierarchy="0" level="0" databaseField="1">
      <sharedItems count="3" containsBlank="1">
        <s v="LLC"/>
        <s v="SL"/>
        <m u="1"/>
      </sharedItems>
    </cacheField>
    <cacheField name="folio" uniqueList="1" numFmtId="0" sqlType="0" hierarchy="0" level="0" databaseField="1">
      <sharedItems count="0" containsInteger="1" containsNumber="1" containsSemiMixedTypes="0" containsString="0" minValue="1" maxValue="1031"/>
    </cacheField>
    <cacheField name="cerrada" uniqueList="1" numFmtId="0" sqlType="0" hierarchy="0" level="0" databaseField="1">
      <sharedItems count="0" containsInteger="1" containsNumber="1" containsSemiMixedTypes="0" containsString="0" minValue="0" maxValue="1"/>
    </cacheField>
    <cacheField name="fecha" uniqueList="1" numFmtId="14" sqlType="0" hierarchy="0" level="0" databaseField="1">
      <sharedItems count="0" containsDate="1" containsNonDate="0" containsSemiMixedTypes="0" containsString="0" minDate="2024-09-17T00:00:00" maxDate="2026-01-24T00:00:00"/>
    </cacheField>
    <cacheField name="fecha_inicio" uniqueList="1" numFmtId="0" sqlType="0" hierarchy="0" level="0" databaseField="1">
      <sharedItems count="0" containsDate="1" containsMixedTypes="1" minDate="2024-07-02T00:00:00" maxDate="2026-09-26T00:00:00"/>
    </cacheField>
    <cacheField name="fecha_fin" uniqueList="1" numFmtId="0" sqlType="0" hierarchy="0" level="0" databaseField="1">
      <sharedItems count="0" containsDate="1" containsMixedTypes="1" minDate="2024-07-05T00:00:00" maxDate="2026-10-09T00:00:00"/>
    </cacheField>
    <cacheField name="vendedor" uniqueList="1" numFmtId="0" sqlType="0" hierarchy="0" level="0" databaseField="1">
      <sharedItems count="0"/>
    </cacheField>
    <cacheField name="Semana" uniqueList="1" numFmtId="0" sqlType="0" hierarchy="0" level="0" databaseField="1">
      <sharedItems count="53" containsInteger="1" containsNumber="1" containsSemiMixedTypes="0" containsString="0" minValue="1" maxValue="53"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</sharedItems>
    </cacheField>
    <cacheField name="usuarios_invitados" uniqueList="1" numFmtId="0" sqlType="0" hierarchy="0" level="0" databaseField="1">
      <sharedItems count="0" containsBlank="1"/>
    </cacheField>
    <cacheField name="total_cliente" uniqueList="1" numFmtId="1" sqlType="0" hierarchy="0" level="0" databaseField="1">
      <sharedItems count="0" containsNumber="1" containsSemiMixedTypes="0" containsString="0" minValue="0" maxValue="22353043.4"/>
    </cacheField>
    <cacheField name="moneda" uniqueList="1" numFmtId="1" sqlType="0" hierarchy="0" level="0" databaseField="1">
      <sharedItems count="0"/>
    </cacheField>
    <cacheField name="Total Venta EUR" uniqueList="1" numFmtId="1" sqlType="0" hierarchy="0" level="0" databaseField="1">
      <sharedItems count="0" containsNumber="1" containsSemiMixedTypes="0" containsString="0" minValue="0" maxValue="400000"/>
    </cacheField>
    <cacheField name="Total Venta USD" uniqueList="1" numFmtId="1" sqlType="0" hierarchy="0" level="0" databaseField="1">
      <sharedItems count="0" containsNumber="1" containsSemiMixedTypes="0" containsString="0" minValue="0" maxValue="463999.9999999999"/>
    </cacheField>
    <cacheField name="Rentabilidad" uniqueList="1" numFmtId="1" sqlType="0" hierarchy="0" level="0" databaseField="1">
      <sharedItems count="0" containsNumber="1" containsSemiMixedTypes="0" containsString="0" minValue="-2831.43" maxValue="2592953.69"/>
    </cacheField>
    <cacheField name="Rentabilidad en EUR" uniqueList="1" numFmtId="1" sqlType="0" hierarchy="0" level="0" databaseField="1">
      <sharedItems count="0" containsNumber="1" containsSemiMixedTypes="0" containsString="0" minValue="-2435.0298" maxValue="61358.42"/>
    </cacheField>
    <cacheField name="Rentabilidad en USD" uniqueList="1" numFmtId="1" sqlType="0" hierarchy="0" level="0" databaseField="1">
      <sharedItems count="0" containsNumber="1" containsSemiMixedTypes="0" containsString="0" minValue="-2831.43" maxValue="71347"/>
    </cacheField>
    <cacheField name="% Rentabilidad" uniqueList="1" numFmtId="0" sqlType="0" hierarchy="0" level="0" databaseField="1">
      <sharedItems count="0" containsMixedTypes="1" containsNumber="1" minValue="-0.3148815189857405" maxValue="3.014271458773785"/>
    </cacheField>
    <cacheField name="Mes" uniqueList="1" numFmtId="0" sqlType="0" hierarchy="0" level="0" databaseField="1">
      <sharedItems count="0" containsInteger="1" containsNumber="1" containsSemiMixedTypes="0" containsString="0" minValue="1" maxValue="12"/>
    </cacheField>
    <cacheField name="Año" uniqueList="1" numFmtId="0" sqlType="0" hierarchy="0" level="0" databaseField="1">
      <sharedItems count="3" containsInteger="1" containsNumber="1" containsSemiMixedTypes="0" containsString="0" minValue="2024" maxValue="2026">
        <n v="2024"/>
        <n v="2025"/>
        <n v="2026"/>
      </sharedItems>
    </cacheField>
    <cacheField name="Mes Inicio" uniqueList="1" numFmtId="0" sqlType="0" hierarchy="0" level="0" databaseField="1">
      <sharedItems count="0" containsInteger="1" containsMixedTypes="1" containsNumber="1" minValue="1" maxValue="12"/>
    </cacheField>
    <cacheField name="Año Inicio" uniqueList="1" numFmtId="0" sqlType="0" hierarchy="0" level="0" databaseField="1">
      <sharedItems count="0" containsInteger="1" containsMixedTypes="1" containsNumber="1" minValue="2024" maxValue="2027"/>
    </cacheField>
    <cacheField name="Fecha 45 dias fin" uniqueList="1" numFmtId="0" sqlType="0" hierarchy="0" level="0" databaseField="1">
      <sharedItems count="0" containsDate="1" containsMixedTypes="1" minDate="2024-08-19T00:00:00" maxDate="1900-01-06T20:51:04"/>
    </cacheField>
    <cacheField name="mes 45 dias fin" uniqueList="1" numFmtId="0" sqlType="0" hierarchy="0" level="0" databaseField="1">
      <sharedItems count="0"/>
    </cacheField>
    <cacheField name="Año 45 dias fin" uniqueList="1" numFmtId="0" sqlType="0" hierarchy="0" level="0" databaseField="1">
      <sharedItems count="0" containsInteger="1" containsMixedTypes="1" containsNumber="1" minValue="2024" maxValue="2027"/>
    </cacheField>
    <cacheField name="Rentabilidad en %" uniqueList="1" numFmtId="0" formula="'Rentabilidad en EUR'/'Total Venta EUR'" sqlType="0" hierarchy="0" level="0" databaseField="0"/>
    <cacheField name="Rentabilidad %" uniqueList="1" numFmtId="0" formula="'Rentabilidad en USD'/'Total Venta USD'" sqlType="0" hierarchy="0" level="0" databaseField="0"/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refreshedBy="Excel Services" refreshedDate="46063.4690431713" createdVersion="8" refreshedVersion="8" minRefreshableVersion="3" recordCount="2351" r:id="rId1">
  <cacheSource type="worksheet">
    <worksheetSource ref="A1:X1160" sheet="DATA"/>
  </cacheSource>
  <cacheFields count="26">
    <cacheField name="Compañia" uniqueList="1" numFmtId="0" sqlType="0" hierarchy="0" level="0" databaseField="1">
      <sharedItems count="3" containsBlank="1">
        <s v="LLC"/>
        <s v="SL"/>
        <m/>
      </sharedItems>
    </cacheField>
    <cacheField name="folio" uniqueList="1" numFmtId="0" sqlType="0" hierarchy="0" level="0" databaseField="1">
      <sharedItems count="0" containsBlank="1" containsInteger="1" containsNumber="1" containsString="0" minValue="1" maxValue="1079"/>
    </cacheField>
    <cacheField name="cerrada" uniqueList="1" numFmtId="0" sqlType="0" hierarchy="0" level="0" databaseField="1">
      <sharedItems count="0" containsBlank="1" containsInteger="1" containsNumber="1" containsString="0" minValue="0" maxValue="1"/>
    </cacheField>
    <cacheField name="fecha" uniqueList="1" numFmtId="0" sqlType="0" hierarchy="0" level="0" databaseField="1">
      <sharedItems count="0" containsBlank="1" containsDate="1" containsMixedTypes="1" containsString="0" minDate="2024-09-17T00:00:00" maxDate="1900-01-05T08:51:04"/>
    </cacheField>
    <cacheField name="fecha_inicio" uniqueList="1" numFmtId="0" sqlType="0" hierarchy="0" level="0" databaseField="1">
      <sharedItems count="0" containsBlank="1" containsDate="1" containsMixedTypes="1" minDate="2024-07-02T00:00:00" maxDate="1900-01-06T17:51:04"/>
    </cacheField>
    <cacheField name="fecha_fin" uniqueList="1" numFmtId="0" sqlType="0" hierarchy="0" level="0" databaseField="1">
      <sharedItems count="0" containsBlank="1" containsDate="1" containsMixedTypes="1" minDate="2024-07-05T00:00:00" maxDate="1900-01-06T18:51:04"/>
    </cacheField>
    <cacheField name="vendedor" uniqueList="1" numFmtId="0" sqlType="0" hierarchy="0" level="0" databaseField="1">
      <sharedItems count="0" containsBlank="1"/>
    </cacheField>
    <cacheField name="Semana" uniqueList="1" numFmtId="0" sqlType="0" hierarchy="0" level="0" databaseField="1">
      <sharedItems count="54" containsBlank="1" containsInteger="1" containsNumber="1" containsString="0" minValue="1" maxValue="53"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m/>
      </sharedItems>
    </cacheField>
    <cacheField name="usuarios_invitados" uniqueList="1" numFmtId="0" sqlType="0" hierarchy="0" level="0" databaseField="1">
      <sharedItems count="0" containsBlank="1"/>
    </cacheField>
    <cacheField name="total_cliente" uniqueList="1" numFmtId="0" sqlType="0" hierarchy="0" level="0" databaseField="1">
      <sharedItems count="0" containsBlank="1" containsNumber="1" containsString="0" minValue="0" maxValue="22353043.4"/>
    </cacheField>
    <cacheField name="moneda" uniqueList="1" numFmtId="0" sqlType="0" hierarchy="0" level="0" databaseField="1">
      <sharedItems count="0" containsBlank="1"/>
    </cacheField>
    <cacheField name="Total Venta EUR" uniqueList="1" numFmtId="0" sqlType="0" hierarchy="0" level="0" databaseField="1">
      <sharedItems count="0" containsBlank="1" containsNumber="1" containsString="0" minValue="0" maxValue="400000"/>
    </cacheField>
    <cacheField name="Total Venta USD" uniqueList="1" numFmtId="0" sqlType="0" hierarchy="0" level="0" databaseField="1">
      <sharedItems count="0" containsBlank="1" containsNumber="1" containsString="0" minValue="0" maxValue="463999.9999999999"/>
    </cacheField>
    <cacheField name="Rentabilidad" uniqueList="1" numFmtId="0" sqlType="0" hierarchy="0" level="0" databaseField="1">
      <sharedItems count="0" containsBlank="1" containsNumber="1" containsString="0" minValue="-995.6900000000001" maxValue="2592953.69"/>
    </cacheField>
    <cacheField name="Rentabilidad en EUR" uniqueList="1" numFmtId="0" sqlType="0" hierarchy="0" level="0" databaseField="1">
      <sharedItems count="0" containsBlank="1" containsNumber="1" containsString="0" minValue="-856.2934" maxValue="61358.42"/>
    </cacheField>
    <cacheField name="Rentabilidad en USD" uniqueList="1" numFmtId="0" sqlType="0" hierarchy="0" level="0" databaseField="1">
      <sharedItems count="0" containsBlank="1" containsNumber="1" containsString="0" minValue="-995.6900000000001" maxValue="71347"/>
    </cacheField>
    <cacheField name="% Rentabilidad" uniqueList="1" numFmtId="0" sqlType="0" hierarchy="0" level="0" databaseField="1">
      <sharedItems count="0" containsBlank="1" containsMixedTypes="1" containsNumber="1" minValue="-0.3148815189857405" maxValue="3.014271458773785"/>
    </cacheField>
    <cacheField name="Mes" uniqueList="1" numFmtId="0" sqlType="0" hierarchy="0" level="0" databaseField="1">
      <sharedItems count="0" containsBlank="1" containsInteger="1" containsNumber="1" containsString="0" minValue="1" maxValue="12"/>
    </cacheField>
    <cacheField name="Año" uniqueList="1" numFmtId="0" sqlType="0" hierarchy="0" level="0" databaseField="1">
      <sharedItems count="4" containsBlank="1" containsInteger="1" containsNumber="1" containsString="0" minValue="2024" maxValue="2026">
        <n v="2024"/>
        <n v="2025"/>
        <n v="2026"/>
        <m/>
      </sharedItems>
    </cacheField>
    <cacheField name="Mes Inicio" uniqueList="1" numFmtId="0" sqlType="0" hierarchy="0" level="0" databaseField="1">
      <sharedItems count="14" containsBlank="1" containsInteger="1" containsMixedTypes="1" containsNumber="1" minValue="1" maxValue="12">
        <n v="10"/>
        <n v="12"/>
        <n v="11"/>
        <n v="7"/>
        <n v="5"/>
        <n v="3"/>
        <n v="9"/>
        <n v="1"/>
        <n v="2"/>
        <n v="4"/>
        <n v="6"/>
        <n v="8"/>
        <e v="#VALUE!"/>
        <m/>
      </sharedItems>
    </cacheField>
    <cacheField name="Año Inicio" uniqueList="1" numFmtId="0" sqlType="0" hierarchy="0" level="0" databaseField="1">
      <sharedItems count="6" containsBlank="1" containsInteger="1" containsMixedTypes="1" containsNumber="1" minValue="2024" maxValue="2027">
        <n v="2024"/>
        <n v="2025"/>
        <n v="2026"/>
        <e v="#VALUE!"/>
        <n v="2027"/>
        <m/>
      </sharedItems>
    </cacheField>
    <cacheField name="Fecha 45 dias fin" uniqueList="1" numFmtId="0" sqlType="0" hierarchy="0" level="0" databaseField="1">
      <sharedItems count="0" containsBlank="1" containsDate="1" containsMixedTypes="1" minDate="2024-08-19T00:00:00" maxDate="1900-01-07T00:51:04"/>
    </cacheField>
    <cacheField name="mes 45 dias fin" uniqueList="1" numFmtId="0" sqlType="0" hierarchy="0" level="0" databaseField="1">
      <sharedItems count="0" containsBlank="1"/>
    </cacheField>
    <cacheField name="Año 45 dias fin" uniqueList="1" numFmtId="0" sqlType="0" hierarchy="0" level="0" databaseField="1">
      <sharedItems count="0" containsBlank="1" containsInteger="1" containsMixedTypes="1" containsNumber="1" minValue="2024" maxValue="2027"/>
    </cacheField>
    <cacheField name="Rentabilidad %" uniqueList="1" numFmtId="0" formula="'Rentabilidad en USD'/'Total Venta USD'" sqlType="0" hierarchy="0" level="0" databaseField="0"/>
    <cacheField name="Rentabilidad%" uniqueList="1" numFmtId="0" formula="'Rentabilidad en USD'/'Total Venta USD'" sqlType="0" hierarchy="0" level="0" databaseField="0"/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OnLoad="1" refreshedBy="gannet.user" refreshedDate="46064.54400787037" createdVersion="8" refreshedVersion="8" minRefreshableVersion="3" recordCount="5955" r:id="rId1">
  <cacheSource type="worksheet">
    <worksheetSource ref="A1:V5956" sheet="DATA SERV"/>
  </cacheSource>
  <cacheFields count="24">
    <cacheField name="Oficina" uniqueList="1" numFmtId="0" sqlType="0" hierarchy="0" level="0" databaseField="1">
      <sharedItems count="4" containsBlank="1">
        <s v="Madrid"/>
        <s v="México"/>
        <e v="#N/A"/>
        <m/>
      </sharedItems>
    </cacheField>
    <cacheField name="Compañía" uniqueList="1" numFmtId="0" sqlType="0" hierarchy="0" level="0" databaseField="1">
      <sharedItems count="3" containsBlank="1">
        <s v="SL"/>
        <s v="LLC"/>
        <m/>
      </sharedItems>
    </cacheField>
    <cacheField name="folio" uniqueList="1" numFmtId="0" sqlType="0" hierarchy="0" level="0" databaseField="1">
      <sharedItems count="0" containsBlank="1" containsInteger="1" containsNumber="1" containsString="0" minValue="1" maxValue="1079"/>
    </cacheField>
    <cacheField name="vendedor" uniqueList="1" numFmtId="0" sqlType="0" hierarchy="0" level="0" databaseField="1">
      <sharedItems count="48" containsBlank="1">
        <s v="ConchaD"/>
        <s v="AndreaG"/>
        <s v="MartinB"/>
        <s v="HelenM"/>
        <s v="FernandaS"/>
        <s v="BlancaO"/>
        <s v="ElenaM"/>
        <s v="AnaTeresa"/>
        <s v="AlmudenaG"/>
        <s v="AliciaLT"/>
        <s v="AlejandraL"/>
        <s v="PaulinaA"/>
        <s v="JorgeP"/>
        <s v="IreneC"/>
        <s v="JimenaM"/>
        <s v="marc1989"/>
        <s v="DianaM"/>
        <e v="#N/A"/>
        <s v="LorenzaP"/>
        <s v="LuciaS"/>
        <s v="MinervaH"/>
        <s v="RafaellaP"/>
        <s v="VeronicaN"/>
        <s v="LucianaE"/>
        <s v="MariaM"/>
        <s v="IsraelB"/>
        <s v="FernandoS"/>
        <s v="ClaudiaF"/>
        <s v="EduardoP"/>
        <s v="AndreaM"/>
        <s v="MariellaP"/>
        <s v="PaulinaV"/>
        <s v="JorgeG"/>
        <s v="MartinO"/>
        <s v="ManonR"/>
        <s v="MarujaN"/>
        <s v="MariaJose"/>
        <s v="LuisHdz"/>
        <s v="CatalinaF"/>
        <s v="VivianaS"/>
        <s v="RocioZ"/>
        <s v="SalvadorR"/>
        <s v="CaroleM"/>
        <s v="MariellaG"/>
        <s v="InesGR"/>
        <s v="AliciaL"/>
        <s v="EduardoH"/>
        <m/>
      </sharedItems>
    </cacheField>
    <cacheField name="proveedor" uniqueList="1" numFmtId="0" sqlType="0" hierarchy="0" level="0" databaseField="1">
      <sharedItems count="0" containsBlank="1" containsInteger="1" containsNumber="1" containsString="0" minValue="0" maxValue="34868"/>
    </cacheField>
    <cacheField name="descripcion" uniqueList="1" numFmtId="0" sqlType="0" hierarchy="0" level="0" databaseField="1">
      <sharedItems count="0" containsBlank="1"/>
    </cacheField>
    <cacheField name="inicio_estancia" uniqueList="1" numFmtId="0" sqlType="0" hierarchy="0" level="0" databaseField="1">
      <sharedItems count="0" containsBlank="1" containsDate="1" containsMixedTypes="1" minDate="2024-07-02T00:00:00" maxDate="2027-06-26T00:00:00"/>
    </cacheField>
    <cacheField name="fin_estancia" uniqueList="1" numFmtId="0" sqlType="0" hierarchy="0" level="0" databaseField="1">
      <sharedItems count="0" containsBlank="1" containsDate="1" containsMixedTypes="1" minDate="2024-07-05T00:00:00" maxDate="2027-07-01T00:00:00"/>
    </cacheField>
    <cacheField name="tipo_servicio" uniqueList="1" numFmtId="0" sqlType="0" hierarchy="0" level="0" databaseField="1">
      <sharedItems count="0" containsBlank="1"/>
    </cacheField>
    <cacheField name="tipo servicio " uniqueList="1" numFmtId="0" sqlType="0" hierarchy="0" level="0" databaseField="1">
      <sharedItems count="12" containsBlank="1">
        <s v="DMC"/>
        <s v="Honorarios"/>
        <s v="Vuelos"/>
        <s v="Otros"/>
        <s v="Hotel"/>
        <s v="Traslados"/>
        <s v="Reembolso"/>
        <s v="Visados"/>
        <s v="Crucero"/>
        <s v="Descuento"/>
        <m/>
        <e v="#N/A" u="1"/>
      </sharedItems>
    </cacheField>
    <cacheField name="moneda" uniqueList="1" numFmtId="0" sqlType="0" hierarchy="0" level="0" databaseField="1">
      <sharedItems count="0" containsBlank="1"/>
    </cacheField>
    <cacheField name="subtotal" uniqueList="1" numFmtId="0" sqlType="0" hierarchy="0" level="0" databaseField="1">
      <sharedItems count="0" containsBlank="1" containsNumber="1" containsString="0" minValue="-50112.5" maxValue="21422263"/>
    </cacheField>
    <cacheField name="Subtotal_EUR" uniqueList="1" numFmtId="0" sqlType="0" hierarchy="0" level="0" databaseField="1">
      <sharedItems count="0" containsBlank="1" containsNumber="1" containsString="0" minValue="-12213.5566" maxValue="400000"/>
    </cacheField>
    <cacheField name="Subtotal_USD" uniqueList="1" numFmtId="0" sqlType="0" hierarchy="0" level="0" databaseField="1">
      <sharedItems count="0" containsBlank="1" containsNumber="1" containsString="0" minValue="-14201.81" maxValue="463999.9999999999"/>
    </cacheField>
    <cacheField name="monto_comision" uniqueList="1" numFmtId="0" sqlType="0" hierarchy="0" level="0" databaseField="1">
      <sharedItems count="0" containsBlank="1" containsNumber="1" containsString="0" minValue="-2198" maxValue="2518383.99"/>
    </cacheField>
    <cacheField name="Monto Comision EUR" uniqueList="1" numFmtId="0" sqlType="0" hierarchy="0" level="0" databaseField="1">
      <sharedItems count="0" containsBlank="1" containsNumber="1" containsString="0" minValue="-1890.28" maxValue="58276.6272"/>
    </cacheField>
    <cacheField name="Monto Comision USD" uniqueList="1" numFmtId="0" sqlType="0" hierarchy="0" level="0" databaseField="1">
      <sharedItems count="0" containsBlank="1" containsNumber="1" containsString="0" minValue="-2198" maxValue="67763.52"/>
    </cacheField>
    <cacheField name="prov_nombre" uniqueList="1" numFmtId="0" sqlType="0" hierarchy="0" level="0" databaseField="1">
      <sharedItems count="0" containsBlank="1" containsInteger="1" containsMixedTypes="1" containsNumber="1" minValue="0" maxValue="0"/>
    </cacheField>
    <cacheField name="Pais" uniqueList="1" numFmtId="0" sqlType="0" hierarchy="0" level="0" databaseField="1">
      <sharedItems count="0" containsBlank="1" containsInteger="1" containsMixedTypes="1" containsNumber="1" minValue="0" maxValue="0"/>
    </cacheField>
    <cacheField name="Semana" uniqueList="1" numFmtId="0" sqlType="0" hierarchy="0" level="0" databaseField="1">
      <sharedItems count="55" containsBlank="1" containsInteger="1" containsMixedTypes="1" containsNumber="1" minValue="1" maxValue="53">
        <n v="51"/>
        <n v="52"/>
        <n v="16"/>
        <n v="17"/>
        <n v="18"/>
        <n v="29"/>
        <n v="20"/>
        <n v="21"/>
        <n v="30"/>
        <n v="31"/>
        <n v="49"/>
        <n v="34"/>
        <n v="35"/>
        <n v="22"/>
        <n v="23"/>
        <n v="24"/>
        <n v="27"/>
        <n v="46"/>
        <n v="26"/>
        <n v="36"/>
        <n v="28"/>
        <n v="43"/>
        <n v="44"/>
        <n v="40"/>
        <n v="41"/>
        <n v="42"/>
        <n v="39"/>
        <n v="37"/>
        <n v="50"/>
        <n v="3"/>
        <n v="47"/>
        <n v="53"/>
        <n v="48"/>
        <n v="25"/>
        <n v="45"/>
        <n v="2"/>
        <n v="13"/>
        <n v="14"/>
        <n v="15"/>
        <n v="9"/>
        <n v="1"/>
        <n v="6"/>
        <n v="5"/>
        <n v="7"/>
        <n v="8"/>
        <n v="32"/>
        <n v="12"/>
        <n v="10"/>
        <n v="4"/>
        <e v="#VALUE!"/>
        <n v="11"/>
        <n v="38"/>
        <n v="19"/>
        <n v="33"/>
        <m/>
      </sharedItems>
    </cacheField>
    <cacheField name="Año" uniqueList="1" numFmtId="0" sqlType="0" hierarchy="0" level="0" databaseField="1">
      <sharedItems count="6" containsBlank="1" containsInteger="1" containsMixedTypes="1" containsNumber="1" minValue="2024" maxValue="2027">
        <n v="2025"/>
        <n v="2026"/>
        <n v="2024"/>
        <e v="#VALUE!"/>
        <n v="2027"/>
        <m/>
      </sharedItems>
    </cacheField>
    <cacheField name="Rentabilidad" uniqueList="1" numFmtId="0" sqlType="0" hierarchy="0" level="0" databaseField="1">
      <sharedItems count="0" containsBlank="1" containsMixedTypes="1" containsNumber="1" minValue="-5.165876777251184" maxValue="4606"/>
    </cacheField>
    <cacheField name="Rentabilidad %" uniqueList="1" numFmtId="0" formula="'Monto Comision USD'/Subtotal_USD" sqlType="0" hierarchy="0" level="0" databaseField="0"/>
    <cacheField name="K USD" uniqueList="1" numFmtId="0" formula="Subtotal_USD/1000" sqlType="0" hierarchy="0" level="0" databaseField="0"/>
  </cacheFields>
</pivotCacheDefinition>
</file>

<file path=xl/pivotCache/pivotCacheRecords1.xml><?xml version="1.0" encoding="utf-8"?>
<pivotCacheRecords xmlns="http://schemas.openxmlformats.org/spreadsheetml/2006/main" count="986">
  <r>
    <x v="0"/>
    <n v="1"/>
    <n v="0"/>
    <d v="2024-09-17T00:00:00"/>
    <d v="2024-10-03T00:00:00"/>
    <d v="2024-10-07T00:00:00"/>
    <s v="marc1989"/>
    <x v="0"/>
    <m/>
    <n v="250"/>
    <s v="EUR"/>
    <n v="250"/>
    <n v="290"/>
    <n v="0"/>
    <n v="0"/>
    <n v="0"/>
    <n v="0"/>
    <n v="9"/>
    <x v="0"/>
    <n v="10"/>
    <n v="2024"/>
    <d v="2024-11-21T00:00:00"/>
    <s v="noviembre"/>
    <n v="2024"/>
  </r>
  <r>
    <x v="0"/>
    <n v="2"/>
    <n v="1"/>
    <d v="2024-09-20T00:00:00"/>
    <d v="2024-12-20T00:00:00"/>
    <d v="2024-12-26T00:00:00"/>
    <s v="DianaM"/>
    <x v="0"/>
    <s v="MARC1989"/>
    <n v="11800"/>
    <s v="USD"/>
    <n v="10148"/>
    <n v="11800"/>
    <n v="1269.98"/>
    <n v="1092.1828"/>
    <n v="1269.98"/>
    <n v="0.1076254237288136"/>
    <n v="9"/>
    <x v="0"/>
    <n v="12"/>
    <n v="2024"/>
    <d v="2025-02-09T00:00:00"/>
    <s v="febrero"/>
    <n v="2025"/>
  </r>
  <r>
    <x v="0"/>
    <n v="3"/>
    <n v="1"/>
    <d v="2024-09-23T00:00:00"/>
    <d v="2024-10-03T00:00:00"/>
    <d v="2024-10-07T00:00:00"/>
    <s v="DianaM"/>
    <x v="1"/>
    <s v="MARC1989"/>
    <n v="3400"/>
    <s v="EUR"/>
    <n v="3400"/>
    <n v="3944"/>
    <n v="340"/>
    <n v="340"/>
    <n v="394.4"/>
    <n v="0.1"/>
    <n v="9"/>
    <x v="0"/>
    <n v="10"/>
    <n v="2024"/>
    <d v="2024-11-21T00:00:00"/>
    <s v="noviembre"/>
    <n v="2024"/>
  </r>
  <r>
    <x v="0"/>
    <n v="4"/>
    <n v="1"/>
    <d v="2024-09-23T00:00:00"/>
    <d v="2024-12-15T00:00:00"/>
    <d v="2025-01-02T00:00:00"/>
    <s v="DianaM"/>
    <x v="1"/>
    <s v="MARC1989"/>
    <n v="354545.26"/>
    <s v="MXN"/>
    <n v="17018.17248"/>
    <n v="19854.53456"/>
    <n v="74463.89999999999"/>
    <n v="3574.2672"/>
    <n v="4169.9784"/>
    <n v="0.2100264998606948"/>
    <n v="9"/>
    <x v="0"/>
    <n v="12"/>
    <n v="2024"/>
    <d v="2025-02-16T00:00:00"/>
    <s v="febrero"/>
    <n v="2025"/>
  </r>
  <r>
    <x v="0"/>
    <n v="6"/>
    <n v="1"/>
    <d v="2024-09-26T00:00:00"/>
    <d v="2024-10-02T00:00:00"/>
    <d v="2024-10-13T00:00:00"/>
    <s v="DianaM"/>
    <x v="1"/>
    <s v="MARC1989"/>
    <n v="18389.47"/>
    <s v="EUR"/>
    <n v="18389.47"/>
    <n v="21331.7852"/>
    <n v="2913.47"/>
    <n v="2913.47"/>
    <n v="3379.625199999999"/>
    <n v="0.1584314284207212"/>
    <n v="9"/>
    <x v="0"/>
    <n v="10"/>
    <n v="2024"/>
    <d v="2024-11-27T00:00:00"/>
    <s v="noviembre"/>
    <n v="2024"/>
  </r>
  <r>
    <x v="0"/>
    <n v="7"/>
    <n v="1"/>
    <d v="2024-09-30T00:00:00"/>
    <d v="2024-11-05T00:00:00"/>
    <d v="2024-11-18T00:00:00"/>
    <s v="DianaM"/>
    <x v="2"/>
    <s v="MARC1989"/>
    <n v="182190.48"/>
    <s v="EUR"/>
    <n v="182190.48"/>
    <n v="211340.9568"/>
    <n v="25479.17"/>
    <n v="25479.17"/>
    <n v="29555.83719999999"/>
    <n v="0.1398490744412112"/>
    <n v="9"/>
    <x v="0"/>
    <n v="11"/>
    <n v="2024"/>
    <d v="2025-01-02T00:00:00"/>
    <s v="enero"/>
    <n v="2025"/>
  </r>
  <r>
    <x v="0"/>
    <n v="8"/>
    <n v="1"/>
    <d v="2024-10-05T00:00:00"/>
    <d v="2024-10-14T00:00:00"/>
    <d v="2024-10-24T00:00:00"/>
    <s v="DianaM"/>
    <x v="2"/>
    <s v="MARC1989"/>
    <n v="6473.42"/>
    <s v="EUR"/>
    <n v="6473.42"/>
    <n v="7509.1672"/>
    <n v="1573.42"/>
    <n v="1573.42"/>
    <n v="1825.1672"/>
    <n v="0.2430585378362597"/>
    <n v="10"/>
    <x v="0"/>
    <n v="10"/>
    <n v="2024"/>
    <d v="2024-12-08T00:00:00"/>
    <s v="diciembre"/>
    <n v="2024"/>
  </r>
  <r>
    <x v="0"/>
    <n v="9"/>
    <n v="1"/>
    <d v="2024-10-08T00:00:00"/>
    <d v="2024-12-27T00:00:00"/>
    <d v="2025-01-04T00:00:00"/>
    <s v="DianaM"/>
    <x v="3"/>
    <s v="MARC1989"/>
    <n v="38649.61"/>
    <s v="USD"/>
    <n v="33238.6646"/>
    <n v="38649.61"/>
    <n v="3188.81"/>
    <n v="2742.3766"/>
    <n v="3188.81"/>
    <n v="0.08250561907351718"/>
    <n v="10"/>
    <x v="0"/>
    <n v="12"/>
    <n v="2024"/>
    <d v="2025-02-18T00:00:00"/>
    <s v="febrero"/>
    <n v="2025"/>
  </r>
  <r>
    <x v="0"/>
    <n v="10"/>
    <n v="1"/>
    <d v="2024-10-09T00:00:00"/>
    <d v="2024-12-27T00:00:00"/>
    <d v="2024-12-27T00:00:00"/>
    <s v="DianaM"/>
    <x v="3"/>
    <s v="MARC1989"/>
    <n v="1455.62"/>
    <s v="USD"/>
    <n v="1251.8332"/>
    <n v="1455.62"/>
    <n v="294.64"/>
    <n v="253.3904"/>
    <n v="294.64"/>
    <n v="0.2024154655748066"/>
    <n v="10"/>
    <x v="0"/>
    <n v="12"/>
    <n v="2024"/>
    <d v="2025-02-10T00:00:00"/>
    <s v="febrero"/>
    <n v="2025"/>
  </r>
  <r>
    <x v="0"/>
    <n v="11"/>
    <n v="1"/>
    <d v="2024-10-09T00:00:00"/>
    <d v="2024-12-29T00:00:00"/>
    <d v="2025-01-04T00:00:00"/>
    <s v="DianaM"/>
    <x v="3"/>
    <s v="MARC1989"/>
    <n v="1652.27"/>
    <s v="USD"/>
    <n v="1420.9522"/>
    <n v="1652.27"/>
    <n v="42.61"/>
    <n v="36.6446"/>
    <n v="42.61"/>
    <n v="0.02578876333771115"/>
    <n v="10"/>
    <x v="0"/>
    <n v="12"/>
    <n v="2024"/>
    <d v="2025-02-18T00:00:00"/>
    <s v="febrero"/>
    <n v="2025"/>
  </r>
  <r>
    <x v="0"/>
    <n v="12"/>
    <n v="1"/>
    <d v="2024-10-10T00:00:00"/>
    <d v="2024-12-18T00:00:00"/>
    <d v="2024-12-28T00:00:00"/>
    <s v="DianaM"/>
    <x v="3"/>
    <s v="MARC1989"/>
    <n v="31905.85"/>
    <s v="EUR"/>
    <n v="31905.85"/>
    <n v="37010.78599999999"/>
    <n v="9918.280000000001"/>
    <n v="9918.280000000001"/>
    <n v="11505.2048"/>
    <n v="0.3108608609392949"/>
    <n v="10"/>
    <x v="0"/>
    <n v="12"/>
    <n v="2024"/>
    <d v="2025-02-11T00:00:00"/>
    <s v="febrero"/>
    <n v="2025"/>
  </r>
  <r>
    <x v="0"/>
    <n v="13"/>
    <n v="1"/>
    <d v="2024-10-11T00:00:00"/>
    <d v="2024-11-22T00:00:00"/>
    <d v="2024-11-27T00:00:00"/>
    <s v="DianaM"/>
    <x v="3"/>
    <s v="MARC1989"/>
    <n v="6490.08"/>
    <s v="USD"/>
    <n v="5581.4688"/>
    <n v="6490.08"/>
    <n v="1244.92"/>
    <n v="1070.6312"/>
    <n v="1244.92"/>
    <n v="0.1918188989966225"/>
    <n v="10"/>
    <x v="0"/>
    <n v="11"/>
    <n v="2024"/>
    <d v="2025-01-11T00:00:00"/>
    <s v="enero"/>
    <n v="2025"/>
  </r>
  <r>
    <x v="0"/>
    <n v="14"/>
    <n v="1"/>
    <d v="2024-10-18T00:00:00"/>
    <d v="2025-11-03T00:00:00"/>
    <d v="2025-11-30T00:00:00"/>
    <s v="DianaM"/>
    <x v="4"/>
    <s v="ISRAELB,MARC1989"/>
    <n v="53274.47"/>
    <s v="USD"/>
    <n v="45816.0442"/>
    <n v="53274.47"/>
    <n v="6880.99"/>
    <n v="5917.6514"/>
    <n v="6880.99"/>
    <n v="0.1291611160092254"/>
    <n v="10"/>
    <x v="0"/>
    <n v="11"/>
    <n v="2025"/>
    <d v="2026-01-14T00:00:00"/>
    <s v="enero"/>
    <n v="2026"/>
  </r>
  <r>
    <x v="0"/>
    <n v="15"/>
    <n v="1"/>
    <d v="2024-10-22T00:00:00"/>
    <d v="2024-10-24T00:00:00"/>
    <d v="2024-11-03T00:00:00"/>
    <s v="DianaM"/>
    <x v="5"/>
    <s v="MARC1989"/>
    <n v="2327"/>
    <s v="USD"/>
    <n v="2001.22"/>
    <n v="2327"/>
    <n v="0"/>
    <n v="0"/>
    <n v="0"/>
    <n v="0"/>
    <n v="10"/>
    <x v="0"/>
    <n v="10"/>
    <n v="2024"/>
    <d v="2024-12-18T00:00:00"/>
    <s v="diciembre"/>
    <n v="2024"/>
  </r>
  <r>
    <x v="0"/>
    <n v="16"/>
    <n v="1"/>
    <d v="2024-10-22T00:00:00"/>
    <d v="2024-11-26T00:00:00"/>
    <d v="2024-11-29T00:00:00"/>
    <s v="DianaM"/>
    <x v="5"/>
    <s v="MARC1989"/>
    <n v="6385.17"/>
    <s v="USD"/>
    <n v="5491.2462"/>
    <n v="6385.17"/>
    <n v="866.04"/>
    <n v="744.7944"/>
    <n v="866.04"/>
    <n v="0.1356330371783367"/>
    <n v="10"/>
    <x v="0"/>
    <n v="11"/>
    <n v="2024"/>
    <d v="2025-01-13T00:00:00"/>
    <s v="enero"/>
    <n v="2025"/>
  </r>
  <r>
    <x v="0"/>
    <n v="17"/>
    <n v="1"/>
    <d v="2024-10-22T00:00:00"/>
    <d v="2024-10-24T00:00:00"/>
    <d v="2024-10-24T00:00:00"/>
    <s v="DianaM"/>
    <x v="5"/>
    <s v="MARC1989"/>
    <n v="1590"/>
    <s v="EUR"/>
    <n v="1590"/>
    <n v="1844.4"/>
    <n v="280"/>
    <n v="280"/>
    <n v="324.8"/>
    <n v="0.1761006289308176"/>
    <n v="10"/>
    <x v="0"/>
    <n v="10"/>
    <n v="2024"/>
    <d v="2024-12-08T00:00:00"/>
    <s v="diciembre"/>
    <n v="2024"/>
  </r>
  <r>
    <x v="0"/>
    <n v="18"/>
    <n v="1"/>
    <d v="2024-10-25T00:00:00"/>
    <d v="2024-10-26T00:00:00"/>
    <d v="2024-11-09T00:00:00"/>
    <s v="DianaM"/>
    <x v="5"/>
    <s v="MARC1989"/>
    <n v="14493.36"/>
    <s v="USD"/>
    <n v="12464.2896"/>
    <n v="14493.36"/>
    <n v="2056.36"/>
    <n v="1768.4696"/>
    <n v="2056.36"/>
    <n v="0.1418829036193126"/>
    <n v="10"/>
    <x v="0"/>
    <n v="10"/>
    <n v="2024"/>
    <d v="2024-12-24T00:00:00"/>
    <s v="diciembre"/>
    <n v="2024"/>
  </r>
  <r>
    <x v="0"/>
    <n v="19"/>
    <n v="1"/>
    <d v="2024-10-28T00:00:00"/>
    <d v="2024-11-02T00:00:00"/>
    <d v="2024-11-05T00:00:00"/>
    <s v="DianaM"/>
    <x v="6"/>
    <s v="MARC1989"/>
    <n v="1560"/>
    <s v="USD"/>
    <n v="1341.6"/>
    <n v="1560"/>
    <n v="0"/>
    <n v="0"/>
    <n v="0"/>
    <n v="0"/>
    <n v="10"/>
    <x v="0"/>
    <n v="11"/>
    <n v="2024"/>
    <d v="2024-12-20T00:00:00"/>
    <s v="diciembre"/>
    <n v="2024"/>
  </r>
  <r>
    <x v="0"/>
    <n v="20"/>
    <n v="1"/>
    <d v="2024-10-28T00:00:00"/>
    <d v="2024-11-01T00:00:00"/>
    <d v="2024-11-02T00:00:00"/>
    <s v="DianaM"/>
    <x v="6"/>
    <s v="MARC1989"/>
    <n v="803"/>
    <s v="USD"/>
    <n v="690.58"/>
    <n v="803"/>
    <n v="0"/>
    <n v="0"/>
    <n v="0"/>
    <n v="0"/>
    <n v="10"/>
    <x v="0"/>
    <n v="11"/>
    <n v="2024"/>
    <d v="2024-12-17T00:00:00"/>
    <s v="diciembre"/>
    <n v="2024"/>
  </r>
  <r>
    <x v="0"/>
    <n v="21"/>
    <n v="1"/>
    <d v="2024-10-28T00:00:00"/>
    <d v="2024-10-31T00:00:00"/>
    <d v="2024-11-07T00:00:00"/>
    <s v="DianaM"/>
    <x v="6"/>
    <s v="MARC1989"/>
    <n v="9852.219999999999"/>
    <s v="USD"/>
    <n v="8472.9092"/>
    <n v="9852.219999999999"/>
    <n v="1560.93"/>
    <n v="1342.3998"/>
    <n v="1560.93"/>
    <n v="0.1584343427166669"/>
    <n v="10"/>
    <x v="0"/>
    <n v="10"/>
    <n v="2024"/>
    <d v="2024-12-22T00:00:00"/>
    <s v="diciembre"/>
    <n v="2024"/>
  </r>
  <r>
    <x v="0"/>
    <n v="22"/>
    <n v="1"/>
    <d v="2024-10-29T00:00:00"/>
    <d v="2024-07-02T00:00:00"/>
    <d v="2024-07-05T00:00:00"/>
    <s v="DianaM"/>
    <x v="6"/>
    <s v="MARC1989"/>
    <n v="15077.2"/>
    <s v="EUR"/>
    <n v="15077.2"/>
    <n v="17489.552"/>
    <n v="1507.72"/>
    <n v="1507.72"/>
    <n v="1748.9552"/>
    <n v="0.09999999999999999"/>
    <n v="10"/>
    <x v="0"/>
    <n v="7"/>
    <n v="2024"/>
    <d v="2024-08-19T00:00:00"/>
    <s v="agosto"/>
    <n v="2024"/>
  </r>
  <r>
    <x v="0"/>
    <n v="23"/>
    <n v="1"/>
    <d v="2024-11-01T00:00:00"/>
    <d v="2024-12-26T00:00:00"/>
    <d v="2025-01-02T00:00:00"/>
    <s v="DianaM"/>
    <x v="6"/>
    <s v="MARC1989"/>
    <n v="6357.14"/>
    <s v="EUR"/>
    <n v="6357.14"/>
    <n v="7374.2824"/>
    <n v="957.6900000000001"/>
    <n v="957.6900000000001"/>
    <n v="1110.9204"/>
    <n v="0.1506479328754755"/>
    <n v="11"/>
    <x v="0"/>
    <n v="12"/>
    <n v="2024"/>
    <d v="2025-02-16T00:00:00"/>
    <s v="febrero"/>
    <n v="2025"/>
  </r>
  <r>
    <x v="0"/>
    <n v="24"/>
    <n v="1"/>
    <d v="2024-11-01T00:00:00"/>
    <d v="2024-12-04T00:00:00"/>
    <d v="2024-12-08T00:00:00"/>
    <s v="DianaM"/>
    <x v="6"/>
    <s v="MARC1989"/>
    <n v="653.86"/>
    <s v="USD"/>
    <n v="562.3196"/>
    <n v="653.86"/>
    <n v="35"/>
    <n v="30.1"/>
    <n v="35"/>
    <n v="0.05352827822469641"/>
    <n v="11"/>
    <x v="0"/>
    <n v="12"/>
    <n v="2024"/>
    <d v="2025-01-22T00:00:00"/>
    <s v="enero"/>
    <n v="2025"/>
  </r>
  <r>
    <x v="0"/>
    <n v="25"/>
    <n v="1"/>
    <d v="2024-11-05T00:00:00"/>
    <d v="2024-12-25T00:00:00"/>
    <d v="2024-12-29T00:00:00"/>
    <s v="DianaM"/>
    <x v="7"/>
    <s v="MARC1989"/>
    <n v="6500"/>
    <s v="EUR"/>
    <n v="6500"/>
    <n v="7539.999999999999"/>
    <n v="1130"/>
    <n v="1130"/>
    <n v="1310.8"/>
    <n v="0.1738461538461538"/>
    <n v="11"/>
    <x v="0"/>
    <n v="12"/>
    <n v="2024"/>
    <d v="2025-02-12T00:00:00"/>
    <s v="febrero"/>
    <n v="2025"/>
  </r>
  <r>
    <x v="0"/>
    <n v="26"/>
    <n v="1"/>
    <d v="2024-11-06T00:00:00"/>
    <d v="2024-11-27T00:00:00"/>
    <d v="2024-11-30T00:00:00"/>
    <s v="DianaM"/>
    <x v="7"/>
    <s v="MARC1989"/>
    <n v="9724.969999999999"/>
    <s v="USD"/>
    <n v="8363.474199999999"/>
    <n v="9724.969999999999"/>
    <n v="722.22"/>
    <n v="621.1092"/>
    <n v="722.22"/>
    <n v="0.0742644964457474"/>
    <n v="11"/>
    <x v="0"/>
    <n v="11"/>
    <n v="2024"/>
    <d v="2025-01-14T00:00:00"/>
    <s v="enero"/>
    <n v="2025"/>
  </r>
  <r>
    <x v="0"/>
    <n v="27"/>
    <n v="1"/>
    <d v="2024-11-06T00:00:00"/>
    <d v="2024-11-30T00:00:00"/>
    <d v="2024-12-04T00:00:00"/>
    <s v="DianaM"/>
    <x v="7"/>
    <s v="MARC1989"/>
    <n v="8157.25"/>
    <s v="USD"/>
    <n v="7015.235"/>
    <n v="8157.25"/>
    <n v="7.05"/>
    <n v="6.063"/>
    <n v="7.05"/>
    <n v="0.0008642618529528947"/>
    <n v="11"/>
    <x v="0"/>
    <n v="11"/>
    <n v="2024"/>
    <d v="2025-01-18T00:00:00"/>
    <s v="enero"/>
    <n v="2025"/>
  </r>
  <r>
    <x v="0"/>
    <n v="28"/>
    <n v="1"/>
    <d v="2024-11-06T00:00:00"/>
    <d v="2025-05-15T00:00:00"/>
    <d v="2025-05-26T00:00:00"/>
    <s v="DianaM"/>
    <x v="7"/>
    <s v="ISRAELB,MARC1989"/>
    <n v="18964.32"/>
    <s v="USD"/>
    <n v="16309.3152"/>
    <n v="18964.32"/>
    <n v="2606.2"/>
    <n v="2241.332"/>
    <n v="2606.2"/>
    <n v="0.1374264935415559"/>
    <n v="11"/>
    <x v="0"/>
    <n v="5"/>
    <n v="2025"/>
    <d v="2025-07-10T00:00:00"/>
    <s v="julio"/>
    <n v="2025"/>
  </r>
  <r>
    <x v="0"/>
    <n v="29"/>
    <n v="1"/>
    <d v="2024-11-06T00:00:00"/>
    <d v="2024-11-20T00:00:00"/>
    <d v="2024-11-21T00:00:00"/>
    <s v="DianaM"/>
    <x v="7"/>
    <s v="MARC1989"/>
    <n v="4785.04"/>
    <s v="USD"/>
    <n v="4115.1344"/>
    <n v="4785.04"/>
    <n v="352.89"/>
    <n v="303.4854"/>
    <n v="352.89"/>
    <n v="0.07374859980271847"/>
    <n v="11"/>
    <x v="0"/>
    <n v="11"/>
    <n v="2024"/>
    <d v="2025-01-05T00:00:00"/>
    <s v="enero"/>
    <n v="2025"/>
  </r>
  <r>
    <x v="0"/>
    <n v="30"/>
    <n v="1"/>
    <d v="2024-10-01T00:00:00"/>
    <d v="2024-10-12T00:00:00"/>
    <d v="2024-10-18T00:00:00"/>
    <s v="LorenzaP"/>
    <x v="2"/>
    <m/>
    <n v="8563.26"/>
    <s v="EUR"/>
    <n v="8563.26"/>
    <n v="9933.381599999999"/>
    <n v="1030"/>
    <n v="1030"/>
    <n v="1194.8"/>
    <n v="0.1202812947405544"/>
    <n v="10"/>
    <x v="0"/>
    <n v="10"/>
    <n v="2024"/>
    <d v="2024-12-02T00:00:00"/>
    <s v="diciembre"/>
    <n v="2024"/>
  </r>
  <r>
    <x v="0"/>
    <n v="31"/>
    <n v="0"/>
    <d v="2024-11-06T00:00:00"/>
    <d v="2024-11-12T00:00:00"/>
    <d v="2024-11-22T00:00:00"/>
    <s v="LuciaS"/>
    <x v="7"/>
    <s v="MARC1989"/>
    <n v="21963.48"/>
    <s v="EUR"/>
    <n v="21963.48"/>
    <n v="25477.6368"/>
    <n v="3193.7"/>
    <n v="3193.7"/>
    <n v="3704.692"/>
    <n v="0.1454095616905882"/>
    <n v="11"/>
    <x v="0"/>
    <n v="11"/>
    <n v="2024"/>
    <d v="2025-01-06T00:00:00"/>
    <s v="enero"/>
    <n v="2025"/>
  </r>
  <r>
    <x v="0"/>
    <n v="32"/>
    <n v="1"/>
    <d v="2024-11-07T00:00:00"/>
    <d v="2024-12-26T00:00:00"/>
    <d v="2025-01-02T00:00:00"/>
    <s v="DianaM"/>
    <x v="7"/>
    <s v="MARC1989"/>
    <n v="15253.98"/>
    <s v="USD"/>
    <n v="13118.4228"/>
    <n v="15253.98"/>
    <n v="1911.88"/>
    <n v="1644.2168"/>
    <n v="1911.88"/>
    <n v="0.1253364695640089"/>
    <n v="11"/>
    <x v="0"/>
    <n v="12"/>
    <n v="2024"/>
    <d v="2025-02-16T00:00:00"/>
    <s v="febrero"/>
    <n v="2025"/>
  </r>
  <r>
    <x v="0"/>
    <n v="33"/>
    <n v="1"/>
    <d v="2024-11-08T00:00:00"/>
    <d v="2025-03-06T00:00:00"/>
    <d v="2025-03-28T00:00:00"/>
    <s v="DianaM"/>
    <x v="7"/>
    <s v="MARC1989"/>
    <n v="59502.97"/>
    <s v="USD"/>
    <n v="51172.5542"/>
    <n v="59502.97"/>
    <n v="4507.35"/>
    <n v="3876.321"/>
    <n v="4507.35"/>
    <n v="0.0757500003781324"/>
    <n v="11"/>
    <x v="0"/>
    <n v="3"/>
    <n v="2025"/>
    <d v="2025-05-12T00:00:00"/>
    <s v="mayo"/>
    <n v="2025"/>
  </r>
  <r>
    <x v="0"/>
    <n v="34"/>
    <n v="1"/>
    <d v="2024-11-12T00:00:00"/>
    <d v="2024-11-12T00:00:00"/>
    <d v="2024-11-20T00:00:00"/>
    <s v="DianaM"/>
    <x v="8"/>
    <s v="MARC1989"/>
    <n v="12168"/>
    <s v="USD"/>
    <n v="10464.48"/>
    <n v="12168"/>
    <n v="1822.71"/>
    <n v="1567.5306"/>
    <n v="1822.71"/>
    <n v="0.1497953648915188"/>
    <n v="11"/>
    <x v="0"/>
    <n v="11"/>
    <n v="2024"/>
    <d v="2025-01-04T00:00:00"/>
    <s v="enero"/>
    <n v="2025"/>
  </r>
  <r>
    <x v="0"/>
    <n v="35"/>
    <n v="1"/>
    <d v="2024-11-13T00:00:00"/>
    <d v="2024-11-14T00:00:00"/>
    <d v="2024-11-20T00:00:00"/>
    <s v="DianaM"/>
    <x v="8"/>
    <s v="MARC1989"/>
    <n v="16931.07"/>
    <s v="USD"/>
    <n v="14560.7202"/>
    <n v="16931.07"/>
    <n v="1537.62"/>
    <n v="1322.3532"/>
    <n v="1537.62"/>
    <n v="0.09081646936667322"/>
    <n v="11"/>
    <x v="0"/>
    <n v="11"/>
    <n v="2024"/>
    <d v="2025-01-04T00:00:00"/>
    <s v="enero"/>
    <n v="2025"/>
  </r>
  <r>
    <x v="0"/>
    <n v="36"/>
    <n v="1"/>
    <d v="2024-11-14T00:00:00"/>
    <d v="2024-11-28T00:00:00"/>
    <d v="2024-11-28T00:00:00"/>
    <s v="DianaM"/>
    <x v="8"/>
    <s v="MARC1989"/>
    <n v="3721.4"/>
    <s v="USD"/>
    <n v="3200.404"/>
    <n v="3721.4"/>
    <n v="307.88"/>
    <n v="264.7768"/>
    <n v="307.88"/>
    <n v="0.08273230504648788"/>
    <n v="11"/>
    <x v="0"/>
    <n v="11"/>
    <n v="2024"/>
    <d v="2025-01-12T00:00:00"/>
    <s v="enero"/>
    <n v="2025"/>
  </r>
  <r>
    <x v="0"/>
    <n v="37"/>
    <n v="1"/>
    <d v="2024-11-14T00:00:00"/>
    <d v="2024-11-15T00:00:00"/>
    <d v="2024-11-20T00:00:00"/>
    <s v="DianaM"/>
    <x v="8"/>
    <s v="MARC1989"/>
    <n v="9836.93"/>
    <s v="USD"/>
    <n v="8459.7598"/>
    <n v="9836.93"/>
    <n v="936.17"/>
    <n v="805.1061999999999"/>
    <n v="936.17"/>
    <n v="0.09516891957145165"/>
    <n v="11"/>
    <x v="0"/>
    <n v="11"/>
    <n v="2024"/>
    <d v="2025-01-04T00:00:00"/>
    <s v="enero"/>
    <n v="2025"/>
  </r>
  <r>
    <x v="0"/>
    <n v="38"/>
    <n v="1"/>
    <d v="2024-11-14T00:00:00"/>
    <d v="2024-12-22T00:00:00"/>
    <d v="2024-12-27T00:00:00"/>
    <s v="MinervaH"/>
    <x v="8"/>
    <s v="JAIMEG"/>
    <n v="60452.52"/>
    <s v="MXN"/>
    <n v="2901.72096"/>
    <n v="3385.34112"/>
    <n v="0"/>
    <n v="0"/>
    <n v="0"/>
    <n v="0"/>
    <n v="11"/>
    <x v="0"/>
    <n v="12"/>
    <n v="2024"/>
    <d v="2025-02-10T00:00:00"/>
    <s v="febrero"/>
    <n v="2025"/>
  </r>
  <r>
    <x v="0"/>
    <n v="39"/>
    <n v="1"/>
    <d v="2024-11-14T00:00:00"/>
    <d v="2024-11-24T00:00:00"/>
    <d v="2024-12-09T00:00:00"/>
    <s v="MinervaH"/>
    <x v="8"/>
    <s v="JAIMEG"/>
    <n v="40255.75"/>
    <s v="MXN"/>
    <n v="1932.276"/>
    <n v="2254.322"/>
    <n v="0"/>
    <n v="0"/>
    <n v="0"/>
    <n v="0"/>
    <n v="11"/>
    <x v="0"/>
    <n v="11"/>
    <n v="2024"/>
    <d v="2025-01-23T00:00:00"/>
    <s v="enero"/>
    <n v="2025"/>
  </r>
  <r>
    <x v="0"/>
    <n v="40"/>
    <n v="1"/>
    <d v="2024-11-21T00:00:00"/>
    <d v="2024-09-28T00:00:00"/>
    <d v="2024-09-28T00:00:00"/>
    <s v="DianaM"/>
    <x v="9"/>
    <s v="MARC1989"/>
    <n v="600"/>
    <s v="EUR"/>
    <n v="600"/>
    <n v="696"/>
    <n v="60"/>
    <n v="60"/>
    <n v="69.59999999999999"/>
    <n v="0.1"/>
    <n v="11"/>
    <x v="0"/>
    <n v="9"/>
    <n v="2024"/>
    <d v="2024-11-12T00:00:00"/>
    <s v="noviembre"/>
    <n v="2024"/>
  </r>
  <r>
    <x v="0"/>
    <n v="41"/>
    <n v="1"/>
    <d v="2024-11-21T00:00:00"/>
    <d v="2024-10-09T00:00:00"/>
    <d v="2024-10-12T00:00:00"/>
    <s v="DianaM"/>
    <x v="9"/>
    <s v="MARC1989"/>
    <n v="2716.1"/>
    <s v="EUR"/>
    <n v="2716.1"/>
    <n v="3150.675999999999"/>
    <n v="560.6"/>
    <n v="560.6"/>
    <n v="650.2959999999999"/>
    <n v="0.2063988807481315"/>
    <n v="11"/>
    <x v="0"/>
    <n v="10"/>
    <n v="2024"/>
    <d v="2024-11-26T00:00:00"/>
    <s v="noviembre"/>
    <n v="2024"/>
  </r>
  <r>
    <x v="0"/>
    <n v="43"/>
    <n v="1"/>
    <d v="2024-11-26T00:00:00"/>
    <d v="2025-01-06T00:00:00"/>
    <d v="2025-01-11T00:00:00"/>
    <s v="DianaM"/>
    <x v="10"/>
    <s v="MARC1989"/>
    <n v="27745.96"/>
    <s v="USD"/>
    <n v="23861.5256"/>
    <n v="27745.96"/>
    <n v="2759.08"/>
    <n v="2372.8088"/>
    <n v="2759.08"/>
    <n v="0.09944078345099611"/>
    <n v="11"/>
    <x v="0"/>
    <n v="1"/>
    <n v="2025"/>
    <d v="2025-02-25T00:00:00"/>
    <s v="febrero"/>
    <n v="2025"/>
  </r>
  <r>
    <x v="0"/>
    <n v="44"/>
    <n v="1"/>
    <d v="2024-11-28T00:00:00"/>
    <d v="2024-12-25T00:00:00"/>
    <d v="2024-12-29T00:00:00"/>
    <s v="DianaM"/>
    <x v="10"/>
    <s v="MARC1989"/>
    <n v="35772.8"/>
    <s v="USD"/>
    <n v="30764.608"/>
    <n v="35772.8"/>
    <n v="3383.74"/>
    <n v="2910.0164"/>
    <n v="3383.74"/>
    <n v="0.09458974416316306"/>
    <n v="11"/>
    <x v="0"/>
    <n v="12"/>
    <n v="2024"/>
    <d v="2025-02-12T00:00:00"/>
    <s v="febrero"/>
    <n v="2025"/>
  </r>
  <r>
    <x v="0"/>
    <n v="45"/>
    <n v="0"/>
    <d v="2024-11-29T00:00:00"/>
    <d v="2025-02-28T00:00:00"/>
    <d v="2025-03-20T00:00:00"/>
    <s v="DianaM"/>
    <x v="10"/>
    <s v="MARC1989"/>
    <n v="15699.59"/>
    <s v="USD"/>
    <n v="13501.6474"/>
    <n v="15699.59"/>
    <n v="0"/>
    <n v="0"/>
    <n v="0"/>
    <n v="0"/>
    <n v="11"/>
    <x v="0"/>
    <n v="2"/>
    <n v="2025"/>
    <d v="2025-05-04T00:00:00"/>
    <s v="mayo"/>
    <n v="2025"/>
  </r>
  <r>
    <x v="0"/>
    <n v="46"/>
    <n v="1"/>
    <d v="2024-12-02T00:00:00"/>
    <d v="2024-10-03T00:00:00"/>
    <d v="2024-10-07T00:00:00"/>
    <s v="DianaM"/>
    <x v="11"/>
    <s v="MARC1989"/>
    <n v="3400"/>
    <s v="EUR"/>
    <n v="3400"/>
    <n v="3944"/>
    <n v="340"/>
    <n v="340"/>
    <n v="394.4"/>
    <n v="0.1"/>
    <n v="12"/>
    <x v="0"/>
    <n v="10"/>
    <n v="2024"/>
    <d v="2024-11-21T00:00:00"/>
    <s v="noviembre"/>
    <n v="2024"/>
  </r>
  <r>
    <x v="0"/>
    <n v="47"/>
    <n v="1"/>
    <d v="2024-12-04T00:00:00"/>
    <d v="2025-02-09T00:00:00"/>
    <d v="2025-02-17T00:00:00"/>
    <s v="DianaM"/>
    <x v="11"/>
    <s v="MARC1989"/>
    <n v="590274"/>
    <s v="MXN"/>
    <n v="28333.152"/>
    <n v="33055.344"/>
    <n v="140337.99"/>
    <n v="6736.22352"/>
    <n v="7858.927439999999"/>
    <n v="0.2377505870155216"/>
    <n v="12"/>
    <x v="0"/>
    <n v="2"/>
    <n v="2025"/>
    <d v="2025-04-03T00:00:00"/>
    <s v="abril"/>
    <n v="2025"/>
  </r>
  <r>
    <x v="0"/>
    <n v="48"/>
    <n v="1"/>
    <d v="2024-12-05T00:00:00"/>
    <d v="2024-11-24T00:00:00"/>
    <d v="2024-11-30T00:00:00"/>
    <s v="DianaM"/>
    <x v="11"/>
    <m/>
    <n v="99000"/>
    <s v="USD"/>
    <n v="85140"/>
    <n v="99000"/>
    <n v="9900"/>
    <n v="8514"/>
    <n v="9900"/>
    <n v="0.1"/>
    <n v="12"/>
    <x v="0"/>
    <n v="11"/>
    <n v="2024"/>
    <d v="2025-01-14T00:00:00"/>
    <s v="enero"/>
    <n v="2025"/>
  </r>
  <r>
    <x v="0"/>
    <n v="49"/>
    <n v="1"/>
    <d v="2024-12-06T00:00:00"/>
    <d v="2025-01-19T00:00:00"/>
    <d v="2025-01-23T00:00:00"/>
    <s v="RafaellaP"/>
    <x v="11"/>
    <m/>
    <n v="4997.26"/>
    <s v="USD"/>
    <n v="4297.6436"/>
    <n v="4997.26"/>
    <n v="418"/>
    <n v="359.48"/>
    <n v="418"/>
    <n v="0.08364583791917971"/>
    <n v="12"/>
    <x v="0"/>
    <n v="1"/>
    <n v="2025"/>
    <d v="2025-03-09T00:00:00"/>
    <s v="marzo"/>
    <n v="2025"/>
  </r>
  <r>
    <x v="0"/>
    <n v="50"/>
    <n v="1"/>
    <d v="2024-12-06T00:00:00"/>
    <d v="2025-01-12T00:00:00"/>
    <d v="2025-01-15T00:00:00"/>
    <s v="DianaM"/>
    <x v="11"/>
    <s v="MARC1989"/>
    <n v="8452.59"/>
    <s v="USD"/>
    <n v="7269.2274"/>
    <n v="8452.59"/>
    <n v="576.84"/>
    <n v="496.0824"/>
    <n v="576.84"/>
    <n v="0.06824417131317147"/>
    <n v="12"/>
    <x v="0"/>
    <n v="1"/>
    <n v="2025"/>
    <d v="2025-03-01T00:00:00"/>
    <s v="marzo"/>
    <n v="2025"/>
  </r>
  <r>
    <x v="0"/>
    <n v="51"/>
    <n v="1"/>
    <d v="2024-12-09T00:00:00"/>
    <d v="2025-01-19T00:00:00"/>
    <d v="2025-01-23T00:00:00"/>
    <s v="DianaM"/>
    <x v="12"/>
    <s v="ISRAELB,MARC1989"/>
    <n v="35000"/>
    <s v="USD"/>
    <n v="30100"/>
    <n v="35000"/>
    <n v="6179.2"/>
    <n v="5314.112"/>
    <n v="6179.2"/>
    <n v="0.1765485714285714"/>
    <n v="12"/>
    <x v="0"/>
    <n v="1"/>
    <n v="2025"/>
    <d v="2025-03-09T00:00:00"/>
    <s v="marzo"/>
    <n v="2025"/>
  </r>
  <r>
    <x v="0"/>
    <n v="52"/>
    <n v="1"/>
    <d v="2024-12-10T00:00:00"/>
    <d v="2024-12-04T00:00:00"/>
    <d v="2024-12-08T00:00:00"/>
    <s v="DianaM"/>
    <x v="12"/>
    <s v="MARC1989"/>
    <n v="13500"/>
    <s v="USD"/>
    <n v="11610"/>
    <n v="13500"/>
    <n v="639.03"/>
    <n v="549.5658"/>
    <n v="639.03"/>
    <n v="0.04733555555555555"/>
    <n v="12"/>
    <x v="0"/>
    <n v="12"/>
    <n v="2024"/>
    <d v="2025-01-22T00:00:00"/>
    <s v="enero"/>
    <n v="2025"/>
  </r>
  <r>
    <x v="0"/>
    <n v="53"/>
    <n v="1"/>
    <d v="2024-12-10T00:00:00"/>
    <d v="2024-12-02T00:00:00"/>
    <d v="2024-12-02T00:00:00"/>
    <s v="DianaM"/>
    <x v="12"/>
    <s v="MARC1989"/>
    <n v="727.63"/>
    <s v="USD"/>
    <n v="625.7618"/>
    <n v="727.63"/>
    <n v="50"/>
    <n v="43"/>
    <n v="50"/>
    <n v="0.06871624314555475"/>
    <n v="12"/>
    <x v="0"/>
    <n v="12"/>
    <n v="2024"/>
    <d v="2025-01-16T00:00:00"/>
    <s v="enero"/>
    <n v="2025"/>
  </r>
  <r>
    <x v="0"/>
    <n v="54"/>
    <n v="1"/>
    <d v="2024-12-11T00:00:00"/>
    <d v="2024-12-25T00:00:00"/>
    <d v="2025-01-04T00:00:00"/>
    <s v="DianaM"/>
    <x v="12"/>
    <s v="MARC1989"/>
    <n v="3567"/>
    <s v="MXN"/>
    <n v="171.216"/>
    <n v="199.752"/>
    <n v="0"/>
    <n v="0"/>
    <n v="0"/>
    <n v="0"/>
    <n v="12"/>
    <x v="0"/>
    <n v="12"/>
    <n v="2024"/>
    <d v="2025-02-18T00:00:00"/>
    <s v="febrero"/>
    <n v="2025"/>
  </r>
  <r>
    <x v="0"/>
    <n v="55"/>
    <n v="1"/>
    <d v="2024-12-12T00:00:00"/>
    <d v="2025-05-25T00:00:00"/>
    <d v="2025-05-28T00:00:00"/>
    <s v="DianaM"/>
    <x v="12"/>
    <s v="MARC1989"/>
    <n v="5670.15"/>
    <s v="USD"/>
    <n v="4876.329"/>
    <n v="5670.15"/>
    <n v="515.46"/>
    <n v="443.2956"/>
    <n v="515.46"/>
    <n v="0.09090764794582155"/>
    <n v="12"/>
    <x v="0"/>
    <n v="5"/>
    <n v="2025"/>
    <d v="2025-07-12T00:00:00"/>
    <s v="julio"/>
    <n v="2025"/>
  </r>
  <r>
    <x v="0"/>
    <n v="56"/>
    <n v="1"/>
    <d v="2024-12-12T00:00:00"/>
    <d v="2024-12-17T00:00:00"/>
    <d v="2025-01-30T00:00:00"/>
    <s v="DianaM"/>
    <x v="12"/>
    <s v="MARC1989"/>
    <n v="114938.52"/>
    <s v="USD"/>
    <n v="98847.1272"/>
    <n v="114938.52"/>
    <n v="15368.53"/>
    <n v="13216.9358"/>
    <n v="15368.53"/>
    <n v="0.1337108743004521"/>
    <n v="12"/>
    <x v="0"/>
    <n v="12"/>
    <n v="2024"/>
    <d v="2025-03-16T00:00:00"/>
    <s v="marzo"/>
    <n v="2025"/>
  </r>
  <r>
    <x v="0"/>
    <n v="57"/>
    <n v="0"/>
    <d v="2024-12-13T00:00:00"/>
    <d v="2025-12-03T00:00:00"/>
    <d v="2026-01-02T00:00:00"/>
    <s v="VeronicaN"/>
    <x v="12"/>
    <m/>
    <n v="174330.47"/>
    <s v="USD"/>
    <n v="149924.2042"/>
    <n v="174330.47"/>
    <n v="14583.55"/>
    <n v="12541.853"/>
    <n v="14583.55"/>
    <n v="0.08365462446123158"/>
    <n v="12"/>
    <x v="0"/>
    <n v="12"/>
    <n v="2025"/>
    <d v="2026-02-16T00:00:00"/>
    <s v="febrero"/>
    <n v="2026"/>
  </r>
  <r>
    <x v="0"/>
    <n v="58"/>
    <n v="1"/>
    <d v="2024-12-16T00:00:00"/>
    <d v="2024-12-25T00:00:00"/>
    <d v="2025-01-04T00:00:00"/>
    <s v="DianaM"/>
    <x v="13"/>
    <s v="MARC1989"/>
    <n v="29795.29"/>
    <s v="USD"/>
    <n v="25623.9494"/>
    <n v="29795.29"/>
    <n v="2366.85"/>
    <n v="2035.491"/>
    <n v="2366.85"/>
    <n v="0.07943705196358215"/>
    <n v="12"/>
    <x v="0"/>
    <n v="12"/>
    <n v="2024"/>
    <d v="2025-02-18T00:00:00"/>
    <s v="febrero"/>
    <n v="2025"/>
  </r>
  <r>
    <x v="0"/>
    <n v="59"/>
    <n v="1"/>
    <d v="2024-12-16T00:00:00"/>
    <d v="2024-12-22T00:00:00"/>
    <d v="2024-12-27T00:00:00"/>
    <s v="MinervaH"/>
    <x v="13"/>
    <s v="JAIMEG"/>
    <n v="981.77"/>
    <s v="USD"/>
    <n v="844.3222"/>
    <n v="981.77"/>
    <n v="0"/>
    <n v="0"/>
    <n v="0"/>
    <n v="0"/>
    <n v="12"/>
    <x v="0"/>
    <n v="12"/>
    <n v="2024"/>
    <d v="2025-02-10T00:00:00"/>
    <s v="febrero"/>
    <n v="2025"/>
  </r>
  <r>
    <x v="0"/>
    <n v="60"/>
    <n v="1"/>
    <d v="2024-12-16T00:00:00"/>
    <d v="2024-12-05T00:00:00"/>
    <d v="2024-12-06T00:00:00"/>
    <s v="MinervaH"/>
    <x v="13"/>
    <s v="JAIMEG"/>
    <n v="206.9"/>
    <s v="USD"/>
    <n v="177.934"/>
    <n v="206.9"/>
    <n v="0"/>
    <n v="0"/>
    <n v="0"/>
    <n v="0"/>
    <n v="12"/>
    <x v="0"/>
    <n v="12"/>
    <n v="2024"/>
    <d v="2025-01-20T00:00:00"/>
    <s v="enero"/>
    <n v="2025"/>
  </r>
  <r>
    <x v="0"/>
    <n v="61"/>
    <n v="1"/>
    <d v="2024-12-16T00:00:00"/>
    <d v="2025-03-14T00:00:00"/>
    <d v="2025-03-16T00:00:00"/>
    <s v="LucianaE"/>
    <x v="13"/>
    <m/>
    <n v="4265.61"/>
    <s v="USD"/>
    <n v="3668.4246"/>
    <n v="4265.61"/>
    <n v="358.2"/>
    <n v="308.052"/>
    <n v="358.2"/>
    <n v="0.08397392166653772"/>
    <n v="12"/>
    <x v="0"/>
    <n v="3"/>
    <n v="2025"/>
    <d v="2025-04-30T00:00:00"/>
    <s v="abril"/>
    <n v="2025"/>
  </r>
  <r>
    <x v="0"/>
    <n v="62"/>
    <n v="0"/>
    <d v="2024-12-16T00:00:00"/>
    <d v="2025-03-21T00:00:00"/>
    <d v="2025-04-08T00:00:00"/>
    <s v="LucianaE"/>
    <x v="13"/>
    <m/>
    <n v="13321.75"/>
    <s v="USD"/>
    <n v="11456.705"/>
    <n v="13321.75"/>
    <n v="1122.55"/>
    <n v="965.3929999999999"/>
    <n v="1122.55"/>
    <n v="0.08426445474505977"/>
    <n v="12"/>
    <x v="0"/>
    <n v="3"/>
    <n v="2025"/>
    <d v="2025-05-23T00:00:00"/>
    <s v="mayo"/>
    <n v="2025"/>
  </r>
  <r>
    <x v="0"/>
    <n v="63"/>
    <n v="1"/>
    <d v="2024-12-16T00:00:00"/>
    <d v="2025-01-25T00:00:00"/>
    <d v="2025-01-31T00:00:00"/>
    <s v="MinervaH"/>
    <x v="13"/>
    <s v="JAIMEG"/>
    <n v="2268"/>
    <s v="EUR"/>
    <n v="2268"/>
    <n v="2630.88"/>
    <n v="0"/>
    <n v="0"/>
    <n v="0"/>
    <n v="0"/>
    <n v="12"/>
    <x v="0"/>
    <n v="1"/>
    <n v="2025"/>
    <d v="2025-03-17T00:00:00"/>
    <s v="marzo"/>
    <n v="2025"/>
  </r>
  <r>
    <x v="0"/>
    <n v="64"/>
    <n v="1"/>
    <d v="2024-12-16T00:00:00"/>
    <d v="2024-12-13T00:00:00"/>
    <d v="2024-12-20T00:00:00"/>
    <s v="MinervaH"/>
    <x v="13"/>
    <s v="JAIMEG"/>
    <n v="1062"/>
    <s v="USD"/>
    <n v="913.3199999999999"/>
    <n v="1062"/>
    <n v="10.62"/>
    <n v="9.133199999999999"/>
    <n v="10.62"/>
    <n v="0.009999999999999998"/>
    <n v="12"/>
    <x v="0"/>
    <n v="12"/>
    <n v="2024"/>
    <d v="2025-02-03T00:00:00"/>
    <s v="febrero"/>
    <n v="2025"/>
  </r>
  <r>
    <x v="0"/>
    <n v="65"/>
    <n v="1"/>
    <d v="2024-12-17T00:00:00"/>
    <d v="2025-01-31T00:00:00"/>
    <d v="2025-02-06T00:00:00"/>
    <s v="LucianaE"/>
    <x v="13"/>
    <m/>
    <n v="3305.25"/>
    <s v="USD"/>
    <n v="2842.515"/>
    <n v="3305.25"/>
    <n v="353.18"/>
    <n v="303.7348"/>
    <n v="353.18"/>
    <n v="0.1068542470312382"/>
    <n v="12"/>
    <x v="0"/>
    <n v="1"/>
    <n v="2025"/>
    <d v="2025-03-23T00:00:00"/>
    <s v="marzo"/>
    <n v="2025"/>
  </r>
  <r>
    <x v="0"/>
    <n v="66"/>
    <n v="1"/>
    <d v="2024-12-17T00:00:00"/>
    <d v="2025-01-30T00:00:00"/>
    <d v="2025-02-04T00:00:00"/>
    <s v="LucianaE"/>
    <x v="13"/>
    <m/>
    <n v="3113.15"/>
    <s v="USD"/>
    <n v="2677.309"/>
    <n v="3113.15"/>
    <n v="336.18"/>
    <n v="289.1148"/>
    <n v="336.18"/>
    <n v="0.107987087034033"/>
    <n v="12"/>
    <x v="0"/>
    <n v="1"/>
    <n v="2025"/>
    <d v="2025-03-21T00:00:00"/>
    <s v="marzo"/>
    <n v="2025"/>
  </r>
  <r>
    <x v="0"/>
    <n v="67"/>
    <n v="1"/>
    <d v="2024-12-17T00:00:00"/>
    <d v="2025-01-30T00:00:00"/>
    <d v="2025-02-04T00:00:00"/>
    <s v="LucianaE"/>
    <x v="13"/>
    <m/>
    <n v="3113.15"/>
    <s v="USD"/>
    <n v="2677.309"/>
    <n v="3113.15"/>
    <n v="336.18"/>
    <n v="289.1148"/>
    <n v="336.18"/>
    <n v="0.107987087034033"/>
    <n v="12"/>
    <x v="0"/>
    <n v="1"/>
    <n v="2025"/>
    <d v="2025-03-21T00:00:00"/>
    <s v="marzo"/>
    <n v="2025"/>
  </r>
  <r>
    <x v="0"/>
    <n v="68"/>
    <n v="1"/>
    <d v="2024-12-17T00:00:00"/>
    <d v="2025-01-30T00:00:00"/>
    <d v="2025-02-04T00:00:00"/>
    <s v="LucianaE"/>
    <x v="13"/>
    <m/>
    <n v="3130.1"/>
    <s v="USD"/>
    <n v="2691.886"/>
    <n v="3130.1"/>
    <n v="311.24"/>
    <n v="267.6664"/>
    <n v="311.24"/>
    <n v="0.09943452285869461"/>
    <n v="12"/>
    <x v="0"/>
    <n v="1"/>
    <n v="2025"/>
    <d v="2025-03-21T00:00:00"/>
    <s v="marzo"/>
    <n v="2025"/>
  </r>
  <r>
    <x v="0"/>
    <n v="69"/>
    <n v="1"/>
    <d v="2024-12-18T00:00:00"/>
    <d v="2024-12-27T00:00:00"/>
    <d v="2025-01-02T00:00:00"/>
    <s v="DianaM"/>
    <x v="13"/>
    <s v="MARC1989"/>
    <n v="1401"/>
    <s v="USD"/>
    <n v="1204.86"/>
    <n v="1401"/>
    <n v="35"/>
    <n v="30.1"/>
    <n v="35"/>
    <n v="0.02498215560314061"/>
    <n v="12"/>
    <x v="0"/>
    <n v="12"/>
    <n v="2024"/>
    <d v="2025-02-16T00:00:00"/>
    <s v="febrero"/>
    <n v="2025"/>
  </r>
  <r>
    <x v="0"/>
    <n v="70"/>
    <n v="1"/>
    <d v="2024-12-18T00:00:00"/>
    <d v="2025-03-22T00:00:00"/>
    <d v="2025-03-30T00:00:00"/>
    <s v="MinervaH"/>
    <x v="13"/>
    <s v="JAIMEG"/>
    <n v="10263"/>
    <s v="USD"/>
    <n v="8826.18"/>
    <n v="10263"/>
    <n v="1171.9"/>
    <n v="1007.834"/>
    <n v="1171.9"/>
    <n v="0.1141868849264348"/>
    <n v="12"/>
    <x v="0"/>
    <n v="3"/>
    <n v="2025"/>
    <d v="2025-05-14T00:00:00"/>
    <s v="mayo"/>
    <n v="2025"/>
  </r>
  <r>
    <x v="0"/>
    <n v="71"/>
    <n v="1"/>
    <d v="2024-12-19T00:00:00"/>
    <d v="2025-09-17T00:00:00"/>
    <d v="2025-11-19T00:00:00"/>
    <s v="MinervaH"/>
    <x v="13"/>
    <s v="CONCHAD,JORGEP"/>
    <n v="122753.6"/>
    <s v="USD"/>
    <n v="105568.096"/>
    <n v="122753.6"/>
    <n v="10821.92"/>
    <n v="9306.851199999999"/>
    <n v="10821.92"/>
    <n v="0.08815969552013138"/>
    <n v="12"/>
    <x v="0"/>
    <n v="9"/>
    <n v="2025"/>
    <d v="2026-01-03T00:00:00"/>
    <s v="enero"/>
    <n v="2026"/>
  </r>
  <r>
    <x v="0"/>
    <n v="72"/>
    <n v="1"/>
    <d v="2024-12-19T00:00:00"/>
    <d v="2024-12-06T00:00:00"/>
    <d v="2024-12-06T00:00:00"/>
    <s v="MinervaH"/>
    <x v="13"/>
    <s v="JAIMEG"/>
    <n v="201"/>
    <s v="USD"/>
    <n v="172.86"/>
    <n v="201"/>
    <n v="0"/>
    <n v="0"/>
    <n v="0"/>
    <n v="0"/>
    <n v="12"/>
    <x v="0"/>
    <n v="12"/>
    <n v="2024"/>
    <d v="2025-01-20T00:00:00"/>
    <s v="enero"/>
    <n v="2025"/>
  </r>
  <r>
    <x v="0"/>
    <n v="73"/>
    <n v="1"/>
    <d v="2024-12-19T00:00:00"/>
    <d v="2025-04-16T00:00:00"/>
    <d v="2025-04-22T00:00:00"/>
    <s v="MinervaH"/>
    <x v="13"/>
    <s v="JAIMEG"/>
    <n v="11485.71"/>
    <s v="USD"/>
    <n v="9877.710599999999"/>
    <n v="11485.71"/>
    <n v="901.33"/>
    <n v="775.1438000000001"/>
    <n v="901.33"/>
    <n v="0.07847403425648046"/>
    <n v="12"/>
    <x v="0"/>
    <n v="4"/>
    <n v="2025"/>
    <d v="2025-06-06T00:00:00"/>
    <s v="junio"/>
    <n v="2025"/>
  </r>
  <r>
    <x v="0"/>
    <n v="74"/>
    <n v="1"/>
    <d v="2024-12-19T00:00:00"/>
    <d v="2024-12-22T00:00:00"/>
    <d v="2024-12-22T00:00:00"/>
    <s v="MinervaH"/>
    <x v="13"/>
    <s v="JAIMEG"/>
    <n v="260"/>
    <s v="USD"/>
    <n v="223.6"/>
    <n v="260"/>
    <n v="0"/>
    <n v="0"/>
    <n v="0"/>
    <n v="0"/>
    <n v="12"/>
    <x v="0"/>
    <n v="12"/>
    <n v="2024"/>
    <d v="2025-02-05T00:00:00"/>
    <s v="febrero"/>
    <n v="2025"/>
  </r>
  <r>
    <x v="0"/>
    <n v="75"/>
    <n v="1"/>
    <d v="2024-12-19T00:00:00"/>
    <d v="2025-03-22T00:00:00"/>
    <d v="2025-03-30T00:00:00"/>
    <s v="MinervaH"/>
    <x v="13"/>
    <s v="JAIMEG"/>
    <n v="2250"/>
    <s v="USD"/>
    <n v="1935"/>
    <n v="2250"/>
    <n v="0"/>
    <n v="0"/>
    <n v="0"/>
    <n v="0"/>
    <n v="12"/>
    <x v="0"/>
    <n v="3"/>
    <n v="2025"/>
    <d v="2025-05-14T00:00:00"/>
    <s v="mayo"/>
    <n v="2025"/>
  </r>
  <r>
    <x v="0"/>
    <n v="76"/>
    <n v="1"/>
    <d v="2024-12-19T00:00:00"/>
    <d v="2025-01-31T00:00:00"/>
    <d v="2025-02-09T00:00:00"/>
    <s v="LucianaE"/>
    <x v="13"/>
    <m/>
    <n v="4434.01"/>
    <s v="USD"/>
    <n v="3813.2486"/>
    <n v="4434.01"/>
    <n v="647.99"/>
    <n v="557.2714"/>
    <n v="647.99"/>
    <n v="0.146140852185719"/>
    <n v="12"/>
    <x v="0"/>
    <n v="1"/>
    <n v="2025"/>
    <d v="2025-03-26T00:00:00"/>
    <s v="marzo"/>
    <n v="2025"/>
  </r>
  <r>
    <x v="0"/>
    <n v="77"/>
    <n v="1"/>
    <d v="2024-12-19T00:00:00"/>
    <d v="2025-01-31T00:00:00"/>
    <d v="2025-02-02T00:00:00"/>
    <s v="LucianaE"/>
    <x v="13"/>
    <m/>
    <n v="688"/>
    <s v="USD"/>
    <n v="591.6799999999999"/>
    <n v="688"/>
    <n v="32.81"/>
    <n v="28.2166"/>
    <n v="32.81"/>
    <n v="0.04768895348837211"/>
    <n v="12"/>
    <x v="0"/>
    <n v="1"/>
    <n v="2025"/>
    <d v="2025-03-19T00:00:00"/>
    <s v="marzo"/>
    <n v="2025"/>
  </r>
  <r>
    <x v="0"/>
    <n v="78"/>
    <n v="1"/>
    <d v="2024-12-19T00:00:00"/>
    <d v="2025-01-31T00:00:00"/>
    <d v="2025-02-02T00:00:00"/>
    <s v="LucianaE"/>
    <x v="13"/>
    <m/>
    <n v="688"/>
    <s v="USD"/>
    <n v="591.6799999999999"/>
    <n v="688"/>
    <n v="31.87"/>
    <n v="27.4082"/>
    <n v="31.87"/>
    <n v="0.04632267441860466"/>
    <n v="12"/>
    <x v="0"/>
    <n v="1"/>
    <n v="2025"/>
    <d v="2025-03-19T00:00:00"/>
    <s v="marzo"/>
    <n v="2025"/>
  </r>
  <r>
    <x v="0"/>
    <n v="79"/>
    <n v="1"/>
    <d v="2024-12-19T00:00:00"/>
    <d v="2025-02-02T00:00:00"/>
    <d v="2025-02-07T00:00:00"/>
    <s v="LucianaE"/>
    <x v="13"/>
    <m/>
    <n v="3295.4"/>
    <s v="USD"/>
    <n v="2834.044"/>
    <n v="3295.4"/>
    <n v="797.16"/>
    <n v="685.5576"/>
    <n v="797.16"/>
    <n v="0.241900831462038"/>
    <n v="12"/>
    <x v="0"/>
    <n v="2"/>
    <n v="2025"/>
    <d v="2025-03-24T00:00:00"/>
    <s v="marzo"/>
    <n v="2025"/>
  </r>
  <r>
    <x v="0"/>
    <n v="81"/>
    <n v="1"/>
    <d v="2024-12-19T00:00:00"/>
    <d v="2025-02-02T00:00:00"/>
    <d v="2025-02-10T00:00:00"/>
    <s v="LucianaE"/>
    <x v="13"/>
    <m/>
    <n v="4988"/>
    <s v="USD"/>
    <n v="4289.68"/>
    <n v="4988"/>
    <n v="578.1"/>
    <n v="497.166"/>
    <n v="578.1"/>
    <n v="0.1158981555733761"/>
    <n v="12"/>
    <x v="0"/>
    <n v="2"/>
    <n v="2025"/>
    <d v="2025-03-27T00:00:00"/>
    <s v="marzo"/>
    <n v="2025"/>
  </r>
  <r>
    <x v="0"/>
    <n v="82"/>
    <n v="1"/>
    <d v="2024-12-19T00:00:00"/>
    <d v="2025-03-04T00:00:00"/>
    <d v="2025-03-16T00:00:00"/>
    <s v="VeronicaN"/>
    <x v="13"/>
    <m/>
    <n v="375390.89"/>
    <s v="USD"/>
    <n v="322836.1654"/>
    <n v="375390.89"/>
    <n v="32216.04"/>
    <n v="27705.7944"/>
    <n v="32216.04"/>
    <n v="0.0858199835376932"/>
    <n v="12"/>
    <x v="0"/>
    <n v="3"/>
    <n v="2025"/>
    <d v="2025-04-30T00:00:00"/>
    <s v="abril"/>
    <n v="2025"/>
  </r>
  <r>
    <x v="0"/>
    <n v="83"/>
    <n v="1"/>
    <d v="2024-12-19T00:00:00"/>
    <d v="2024-12-19T00:00:00"/>
    <d v="2024-12-20T00:00:00"/>
    <s v="VeronicaN"/>
    <x v="13"/>
    <m/>
    <n v="229"/>
    <s v="USD"/>
    <n v="196.94"/>
    <n v="229"/>
    <n v="21.53"/>
    <n v="18.5158"/>
    <n v="21.53"/>
    <n v="0.0940174672489083"/>
    <n v="12"/>
    <x v="0"/>
    <n v="12"/>
    <n v="2024"/>
    <d v="2025-02-03T00:00:00"/>
    <s v="febrero"/>
    <n v="2025"/>
  </r>
  <r>
    <x v="0"/>
    <n v="84"/>
    <n v="1"/>
    <d v="2024-12-23T00:00:00"/>
    <d v="2025-01-28T00:00:00"/>
    <d v="2025-01-28T00:00:00"/>
    <s v="DianaM"/>
    <x v="14"/>
    <s v="MARC1989"/>
    <n v="1858.68"/>
    <s v="USD"/>
    <n v="1598.4648"/>
    <n v="1858.68"/>
    <n v="150"/>
    <n v="129"/>
    <n v="150"/>
    <n v="0.08070243398540901"/>
    <n v="12"/>
    <x v="0"/>
    <n v="1"/>
    <n v="2025"/>
    <d v="2025-03-14T00:00:00"/>
    <s v="marzo"/>
    <n v="2025"/>
  </r>
  <r>
    <x v="0"/>
    <n v="85"/>
    <n v="1"/>
    <d v="2024-12-30T00:00:00"/>
    <d v="2024-12-29T00:00:00"/>
    <d v="2024-12-29T00:00:00"/>
    <s v="DianaM"/>
    <x v="15"/>
    <s v="MARC1989"/>
    <n v="126102.05"/>
    <s v="USD"/>
    <n v="108447.763"/>
    <n v="126102.05"/>
    <n v="12919.66"/>
    <n v="11110.9076"/>
    <n v="12919.66"/>
    <n v="0.1024540045145975"/>
    <n v="12"/>
    <x v="0"/>
    <n v="12"/>
    <n v="2024"/>
    <d v="2025-02-12T00:00:00"/>
    <s v="febrero"/>
    <n v="2025"/>
  </r>
  <r>
    <x v="0"/>
    <n v="86"/>
    <n v="1"/>
    <d v="2025-01-02T00:00:00"/>
    <d v="2025-09-22T00:00:00"/>
    <d v="2025-10-08T00:00:00"/>
    <s v="VeronicaN"/>
    <x v="16"/>
    <m/>
    <n v="326596"/>
    <s v="USD"/>
    <n v="280872.56"/>
    <n v="326596"/>
    <n v="45376.02"/>
    <n v="39023.3772"/>
    <n v="45376.02"/>
    <n v="0.1389362392680865"/>
    <n v="1"/>
    <x v="1"/>
    <n v="9"/>
    <n v="2025"/>
    <d v="2025-11-22T00:00:00"/>
    <s v="noviembre"/>
    <n v="2025"/>
  </r>
  <r>
    <x v="0"/>
    <n v="87"/>
    <n v="1"/>
    <d v="2025-01-03T00:00:00"/>
    <d v="2025-01-20T00:00:00"/>
    <d v="2025-02-04T00:00:00"/>
    <s v="VeronicaN"/>
    <x v="16"/>
    <m/>
    <n v="4014.82"/>
    <s v="USD"/>
    <n v="3452.7452"/>
    <n v="4014.82"/>
    <n v="384.82"/>
    <n v="330.9452"/>
    <n v="384.82"/>
    <n v="0.09584987620864696"/>
    <n v="1"/>
    <x v="1"/>
    <n v="1"/>
    <n v="2025"/>
    <d v="2025-03-21T00:00:00"/>
    <s v="marzo"/>
    <n v="2025"/>
  </r>
  <r>
    <x v="0"/>
    <n v="88"/>
    <n v="1"/>
    <d v="2025-01-04T00:00:00"/>
    <d v="2025-01-10T00:00:00"/>
    <d v="2025-01-13T00:00:00"/>
    <s v="DianaM"/>
    <x v="16"/>
    <s v="MARC1989"/>
    <n v="800"/>
    <s v="USD"/>
    <n v="688"/>
    <n v="800"/>
    <n v="0"/>
    <n v="0"/>
    <n v="0"/>
    <n v="0"/>
    <n v="1"/>
    <x v="1"/>
    <n v="1"/>
    <n v="2025"/>
    <d v="2025-02-27T00:00:00"/>
    <s v="febrero"/>
    <n v="2025"/>
  </r>
  <r>
    <x v="0"/>
    <n v="89"/>
    <n v="1"/>
    <d v="2025-01-06T00:00:00"/>
    <d v="2025-01-13T00:00:00"/>
    <d v="2025-01-19T00:00:00"/>
    <s v="DianaM"/>
    <x v="17"/>
    <s v="MARC1989"/>
    <n v="835"/>
    <s v="USD"/>
    <n v="718.1"/>
    <n v="835"/>
    <n v="35"/>
    <n v="30.1"/>
    <n v="35"/>
    <n v="0.04191616766467066"/>
    <n v="1"/>
    <x v="1"/>
    <n v="1"/>
    <n v="2025"/>
    <d v="2025-03-05T00:00:00"/>
    <s v="marzo"/>
    <n v="2025"/>
  </r>
  <r>
    <x v="0"/>
    <n v="90"/>
    <n v="1"/>
    <d v="2025-01-08T00:00:00"/>
    <d v="2025-01-11T00:00:00"/>
    <d v="2025-01-11T00:00:00"/>
    <s v="DianaM"/>
    <x v="17"/>
    <s v="MARC1989"/>
    <n v="99987.5"/>
    <s v="MXN"/>
    <n v="4799.400000000001"/>
    <n v="5599.3"/>
    <n v="12033.5"/>
    <n v="577.6080000000001"/>
    <n v="673.876"/>
    <n v="0.1203500437554694"/>
    <n v="1"/>
    <x v="1"/>
    <n v="1"/>
    <n v="2025"/>
    <d v="2025-02-25T00:00:00"/>
    <s v="febrero"/>
    <n v="2025"/>
  </r>
  <r>
    <x v="0"/>
    <n v="91"/>
    <n v="1"/>
    <d v="2025-01-08T00:00:00"/>
    <d v="2025-01-19T00:00:00"/>
    <d v="2025-01-19T00:00:00"/>
    <s v="DianaM"/>
    <x v="17"/>
    <s v="MARC1989"/>
    <n v="9904"/>
    <s v="MXN"/>
    <n v="475.392"/>
    <n v="554.624"/>
    <n v="0"/>
    <n v="0"/>
    <n v="0"/>
    <n v="0"/>
    <n v="1"/>
    <x v="1"/>
    <n v="1"/>
    <n v="2025"/>
    <d v="2025-03-05T00:00:00"/>
    <s v="marzo"/>
    <n v="2025"/>
  </r>
  <r>
    <x v="0"/>
    <n v="93"/>
    <n v="1"/>
    <d v="2025-01-08T00:00:00"/>
    <d v="2025-01-17T00:00:00"/>
    <d v="2025-01-21T00:00:00"/>
    <s v="MinervaH"/>
    <x v="17"/>
    <s v="JAIMEG"/>
    <n v="4440"/>
    <s v="EUR"/>
    <n v="4440"/>
    <n v="5150.4"/>
    <n v="374.68"/>
    <n v="374.68"/>
    <n v="434.6288"/>
    <n v="0.08438738738738739"/>
    <n v="1"/>
    <x v="1"/>
    <n v="1"/>
    <n v="2025"/>
    <d v="2025-03-07T00:00:00"/>
    <s v="marzo"/>
    <n v="2025"/>
  </r>
  <r>
    <x v="0"/>
    <n v="94"/>
    <n v="1"/>
    <d v="2025-01-09T00:00:00"/>
    <d v="2025-02-02T00:00:00"/>
    <d v="2025-02-05T00:00:00"/>
    <s v="MinervaH"/>
    <x v="17"/>
    <s v="JAIMEG"/>
    <n v="135027"/>
    <s v="MXN"/>
    <n v="6481.296"/>
    <n v="7561.512"/>
    <n v="13836.3"/>
    <n v="664.1424"/>
    <n v="774.8328"/>
    <n v="0.1024706169877136"/>
    <n v="1"/>
    <x v="1"/>
    <n v="2"/>
    <n v="2025"/>
    <d v="2025-03-22T00:00:00"/>
    <s v="marzo"/>
    <n v="2025"/>
  </r>
  <r>
    <x v="0"/>
    <n v="95"/>
    <n v="1"/>
    <d v="2025-01-09T00:00:00"/>
    <d v="2025-02-01T00:00:00"/>
    <d v="2025-02-05T00:00:00"/>
    <s v="MinervaH"/>
    <x v="17"/>
    <s v="JAIMEG"/>
    <n v="23614.4"/>
    <s v="MXN"/>
    <n v="1133.4912"/>
    <n v="1322.4064"/>
    <n v="6236.06"/>
    <n v="299.33088"/>
    <n v="349.2193600000001"/>
    <n v="0.2640786977437496"/>
    <n v="1"/>
    <x v="1"/>
    <n v="2"/>
    <n v="2025"/>
    <d v="2025-03-22T00:00:00"/>
    <s v="marzo"/>
    <n v="2025"/>
  </r>
  <r>
    <x v="0"/>
    <n v="96"/>
    <n v="1"/>
    <d v="2025-01-09T00:00:00"/>
    <d v="2025-06-26T00:00:00"/>
    <d v="2025-07-03T00:00:00"/>
    <s v="DianaM"/>
    <x v="17"/>
    <s v="MARC1989"/>
    <n v="18291.42"/>
    <s v="EUR"/>
    <n v="18291.42"/>
    <n v="21218.0472"/>
    <n v="1281.42"/>
    <n v="1281.42"/>
    <n v="1486.4472"/>
    <n v="0.07005579665220088"/>
    <n v="1"/>
    <x v="1"/>
    <n v="6"/>
    <n v="2025"/>
    <d v="2025-08-17T00:00:00"/>
    <s v="agosto"/>
    <n v="2025"/>
  </r>
  <r>
    <x v="0"/>
    <n v="97"/>
    <n v="0"/>
    <d v="2025-01-09T00:00:00"/>
    <d v="2025-02-15T00:00:00"/>
    <d v="2025-02-16T00:00:00"/>
    <s v="MinervaH"/>
    <x v="17"/>
    <s v="JAIMEG"/>
    <n v="494.4"/>
    <s v="EUR"/>
    <n v="494.4"/>
    <n v="573.5039999999999"/>
    <n v="0"/>
    <n v="0"/>
    <n v="0"/>
    <n v="0"/>
    <n v="1"/>
    <x v="1"/>
    <n v="2"/>
    <n v="2025"/>
    <d v="2025-04-02T00:00:00"/>
    <s v="abril"/>
    <n v="2025"/>
  </r>
  <r>
    <x v="0"/>
    <n v="98"/>
    <n v="1"/>
    <d v="2025-01-09T00:00:00"/>
    <d v="2025-04-12T00:00:00"/>
    <d v="2025-04-20T00:00:00"/>
    <s v="DianaM"/>
    <x v="17"/>
    <s v="ISRAELB,MARC1989"/>
    <n v="60831.49"/>
    <s v="EUR"/>
    <n v="60831.49"/>
    <n v="70564.5284"/>
    <n v="6126.45"/>
    <n v="6126.45"/>
    <n v="7106.681999999999"/>
    <n v="0.1007118188293596"/>
    <n v="1"/>
    <x v="1"/>
    <n v="4"/>
    <n v="2025"/>
    <d v="2025-06-04T00:00:00"/>
    <s v="junio"/>
    <n v="2025"/>
  </r>
  <r>
    <x v="0"/>
    <n v="99"/>
    <n v="1"/>
    <d v="2025-01-09T00:00:00"/>
    <d v="2025-01-04T00:00:00"/>
    <d v="2025-01-10T00:00:00"/>
    <s v="MinervaH"/>
    <x v="17"/>
    <s v="JAIMEG"/>
    <n v="26938.8"/>
    <s v="EUR"/>
    <n v="26938.8"/>
    <n v="31249.008"/>
    <n v="5387.76"/>
    <n v="5387.76"/>
    <n v="6249.8016"/>
    <n v="0.2"/>
    <n v="1"/>
    <x v="1"/>
    <n v="1"/>
    <n v="2025"/>
    <d v="2025-02-24T00:00:00"/>
    <s v="febrero"/>
    <n v="2025"/>
  </r>
  <r>
    <x v="0"/>
    <n v="100"/>
    <n v="1"/>
    <d v="2025-01-10T00:00:00"/>
    <d v="2025-06-21T00:00:00"/>
    <d v="2025-07-25T00:00:00"/>
    <s v="VeronicaN"/>
    <x v="17"/>
    <m/>
    <n v="13574"/>
    <s v="USD"/>
    <n v="11673.64"/>
    <n v="13574"/>
    <n v="0"/>
    <n v="0"/>
    <n v="0"/>
    <n v="0"/>
    <n v="1"/>
    <x v="1"/>
    <n v="6"/>
    <n v="2025"/>
    <d v="2025-09-08T00:00:00"/>
    <s v="septiembre"/>
    <n v="2025"/>
  </r>
  <r>
    <x v="0"/>
    <n v="101"/>
    <n v="1"/>
    <d v="2024-12-01T00:00:00"/>
    <d v="2025-05-10T00:00:00"/>
    <d v="2025-05-21T00:00:00"/>
    <s v="LucianaE"/>
    <x v="11"/>
    <m/>
    <n v="56880.79"/>
    <s v="USD"/>
    <n v="48917.4794"/>
    <n v="56880.79"/>
    <n v="13621.02"/>
    <n v="11714.0772"/>
    <n v="13621.02"/>
    <n v="0.2394660833648759"/>
    <n v="12"/>
    <x v="0"/>
    <n v="5"/>
    <n v="2025"/>
    <d v="2025-07-05T00:00:00"/>
    <s v="julio"/>
    <n v="2025"/>
  </r>
  <r>
    <x v="0"/>
    <n v="102"/>
    <n v="1"/>
    <d v="2025-01-14T00:00:00"/>
    <d v="2025-01-21T00:00:00"/>
    <d v="2025-01-26T00:00:00"/>
    <s v="VeronicaN"/>
    <x v="18"/>
    <m/>
    <n v="72129.21000000001"/>
    <s v="USD"/>
    <n v="62031.1206"/>
    <n v="72129.21000000001"/>
    <n v="9079.809999999999"/>
    <n v="7808.6366"/>
    <n v="9079.809999999999"/>
    <n v="0.1258825654682756"/>
    <n v="1"/>
    <x v="1"/>
    <n v="1"/>
    <n v="2025"/>
    <d v="2025-03-12T00:00:00"/>
    <s v="marzo"/>
    <n v="2025"/>
  </r>
  <r>
    <x v="0"/>
    <n v="103"/>
    <n v="1"/>
    <d v="2025-01-14T00:00:00"/>
    <d v="2025-02-11T00:00:00"/>
    <d v="2025-02-23T00:00:00"/>
    <s v="MinervaH"/>
    <x v="18"/>
    <s v="JAIMEG"/>
    <n v="10240"/>
    <s v="USD"/>
    <n v="8806.4"/>
    <n v="10240"/>
    <n v="1228.8"/>
    <n v="1056.768"/>
    <n v="1228.8"/>
    <n v="0.12"/>
    <n v="1"/>
    <x v="1"/>
    <n v="2"/>
    <n v="2025"/>
    <d v="2025-04-09T00:00:00"/>
    <s v="abril"/>
    <n v="2025"/>
  </r>
  <r>
    <x v="0"/>
    <n v="104"/>
    <n v="1"/>
    <d v="2025-01-14T00:00:00"/>
    <d v="2025-02-12T00:00:00"/>
    <d v="2025-02-23T00:00:00"/>
    <s v="MinervaH"/>
    <x v="18"/>
    <s v="JAIMEG"/>
    <n v="15213.21"/>
    <s v="USD"/>
    <n v="13083.3606"/>
    <n v="15213.21"/>
    <n v="1074.43"/>
    <n v="924.0098"/>
    <n v="1074.43"/>
    <n v="0.07062480567874894"/>
    <n v="1"/>
    <x v="1"/>
    <n v="2"/>
    <n v="2025"/>
    <d v="2025-04-09T00:00:00"/>
    <s v="abril"/>
    <n v="2025"/>
  </r>
  <r>
    <x v="0"/>
    <n v="105"/>
    <n v="1"/>
    <d v="2025-01-14T00:00:00"/>
    <d v="2025-01-17T00:00:00"/>
    <d v="2025-01-18T00:00:00"/>
    <s v="MinervaH"/>
    <x v="18"/>
    <s v="JAIMEG"/>
    <n v="268"/>
    <s v="USD"/>
    <n v="230.48"/>
    <n v="268"/>
    <n v="22.77"/>
    <n v="19.5822"/>
    <n v="22.77"/>
    <n v="0.08496268656716419"/>
    <n v="1"/>
    <x v="1"/>
    <n v="1"/>
    <n v="2025"/>
    <d v="2025-03-04T00:00:00"/>
    <s v="marzo"/>
    <n v="2025"/>
  </r>
  <r>
    <x v="0"/>
    <n v="106"/>
    <n v="1"/>
    <d v="2025-01-14T00:00:00"/>
    <d v="2025-01-17T00:00:00"/>
    <d v="2025-01-18T00:00:00"/>
    <s v="MinervaH"/>
    <x v="18"/>
    <s v="JAIMEG"/>
    <n v="268"/>
    <s v="USD"/>
    <n v="230.48"/>
    <n v="268"/>
    <n v="21.2"/>
    <n v="18.232"/>
    <n v="21.2"/>
    <n v="0.0791044776119403"/>
    <n v="1"/>
    <x v="1"/>
    <n v="1"/>
    <n v="2025"/>
    <d v="2025-03-04T00:00:00"/>
    <s v="marzo"/>
    <n v="2025"/>
  </r>
  <r>
    <x v="0"/>
    <n v="107"/>
    <n v="1"/>
    <d v="2025-01-14T00:00:00"/>
    <d v="2025-01-17T00:00:00"/>
    <d v="2025-01-18T00:00:00"/>
    <s v="MinervaH"/>
    <x v="18"/>
    <s v="JAIMEG"/>
    <n v="494"/>
    <s v="USD"/>
    <n v="424.84"/>
    <n v="494"/>
    <n v="41.1"/>
    <n v="35.346"/>
    <n v="41.1"/>
    <n v="0.08319838056680164"/>
    <n v="1"/>
    <x v="1"/>
    <n v="1"/>
    <n v="2025"/>
    <d v="2025-03-04T00:00:00"/>
    <s v="marzo"/>
    <n v="2025"/>
  </r>
  <r>
    <x v="0"/>
    <n v="108"/>
    <n v="1"/>
    <d v="2024-12-27T00:00:00"/>
    <d v="2024-12-21T00:00:00"/>
    <d v="2024-12-30T00:00:00"/>
    <s v="VeronicaN"/>
    <x v="14"/>
    <m/>
    <n v="76619.67"/>
    <s v="USD"/>
    <n v="65892.91619999999"/>
    <n v="76619.67"/>
    <n v="6812.1"/>
    <n v="5858.406"/>
    <n v="6812.1"/>
    <n v="0.08890797885190579"/>
    <n v="12"/>
    <x v="0"/>
    <n v="12"/>
    <n v="2024"/>
    <d v="2025-02-13T00:00:00"/>
    <s v="febrero"/>
    <n v="2025"/>
  </r>
  <r>
    <x v="0"/>
    <n v="109"/>
    <n v="1"/>
    <d v="2025-01-14T00:00:00"/>
    <d v="2025-02-13T00:00:00"/>
    <d v="2025-02-17T00:00:00"/>
    <s v="VeronicaN"/>
    <x v="18"/>
    <m/>
    <n v="95573"/>
    <s v="MXN"/>
    <n v="4587.504"/>
    <n v="5352.088"/>
    <n v="0"/>
    <n v="0"/>
    <n v="0"/>
    <n v="0"/>
    <n v="1"/>
    <x v="1"/>
    <n v="2"/>
    <n v="2025"/>
    <d v="2025-04-03T00:00:00"/>
    <s v="abril"/>
    <n v="2025"/>
  </r>
  <r>
    <x v="0"/>
    <n v="110"/>
    <n v="1"/>
    <d v="2025-01-09T00:00:00"/>
    <d v="2025-02-01T00:00:00"/>
    <d v="2025-02-02T00:00:00"/>
    <s v="VeronicaN"/>
    <x v="17"/>
    <m/>
    <n v="302.2"/>
    <s v="USD"/>
    <n v="259.892"/>
    <n v="302.2"/>
    <n v="0"/>
    <n v="0"/>
    <n v="0"/>
    <n v="0"/>
    <n v="1"/>
    <x v="1"/>
    <n v="2"/>
    <n v="2025"/>
    <d v="2025-03-19T00:00:00"/>
    <s v="marzo"/>
    <n v="2025"/>
  </r>
  <r>
    <x v="0"/>
    <n v="111"/>
    <n v="0"/>
    <d v="2025-01-14T00:00:00"/>
    <d v="2024-12-21T00:00:00"/>
    <d v="2025-01-06T00:00:00"/>
    <s v="VeronicaN"/>
    <x v="18"/>
    <m/>
    <n v="82419"/>
    <s v="GPB"/>
    <n v="94781.84999999999"/>
    <n v="110441.46"/>
    <n v="5580.29"/>
    <n v="6417.3335"/>
    <n v="7477.5886"/>
    <n v="0.06770635411737586"/>
    <n v="1"/>
    <x v="1"/>
    <n v="12"/>
    <n v="2024"/>
    <d v="2025-02-20T00:00:00"/>
    <s v="febrero"/>
    <n v="2025"/>
  </r>
  <r>
    <x v="0"/>
    <n v="112"/>
    <n v="1"/>
    <d v="2025-01-15T00:00:00"/>
    <d v="2025-01-21T00:00:00"/>
    <d v="2025-01-24T00:00:00"/>
    <s v="MinervaH"/>
    <x v="18"/>
    <s v="JAIMEG"/>
    <n v="4392"/>
    <s v="USD"/>
    <n v="3777.12"/>
    <n v="4392"/>
    <n v="572"/>
    <n v="491.92"/>
    <n v="572"/>
    <n v="0.1302367941712204"/>
    <n v="1"/>
    <x v="1"/>
    <n v="1"/>
    <n v="2025"/>
    <d v="2025-03-10T00:00:00"/>
    <s v="marzo"/>
    <n v="2025"/>
  </r>
  <r>
    <x v="0"/>
    <n v="113"/>
    <n v="0"/>
    <d v="2025-01-15T00:00:00"/>
    <d v="2024-12-26T00:00:00"/>
    <d v="2025-01-04T00:00:00"/>
    <s v="MinervaH"/>
    <x v="18"/>
    <s v="JAIMEG"/>
    <n v="20777.39"/>
    <s v="USD"/>
    <n v="17868.5554"/>
    <n v="20777.39"/>
    <n v="1832.8"/>
    <n v="1576.208"/>
    <n v="1832.8"/>
    <n v="0.08821127196438051"/>
    <n v="1"/>
    <x v="1"/>
    <n v="12"/>
    <n v="2024"/>
    <d v="2025-02-18T00:00:00"/>
    <s v="febrero"/>
    <n v="2025"/>
  </r>
  <r>
    <x v="0"/>
    <n v="114"/>
    <n v="1"/>
    <d v="2025-01-15T00:00:00"/>
    <d v="2025-05-19T00:00:00"/>
    <d v="2025-05-23T00:00:00"/>
    <s v="DianaM"/>
    <x v="18"/>
    <s v="MARC1989"/>
    <n v="113312.48"/>
    <s v="MXN"/>
    <n v="5438.99904"/>
    <n v="6345.49888"/>
    <n v="11498.11"/>
    <n v="551.9092800000001"/>
    <n v="643.8941600000001"/>
    <n v="0.1014725827199264"/>
    <n v="1"/>
    <x v="1"/>
    <n v="5"/>
    <n v="2025"/>
    <d v="2025-07-07T00:00:00"/>
    <s v="julio"/>
    <n v="2025"/>
  </r>
  <r>
    <x v="0"/>
    <n v="115"/>
    <n v="0"/>
    <d v="2025-01-15T00:00:00"/>
    <d v="2025-10-04T00:00:00"/>
    <d v="2025-11-05T00:00:00"/>
    <s v="VeronicaN"/>
    <x v="18"/>
    <m/>
    <n v="224855.52"/>
    <s v="USD"/>
    <n v="193375.7472"/>
    <n v="224855.52"/>
    <n v="34369.7"/>
    <n v="29557.942"/>
    <n v="34369.7"/>
    <n v="0.1528523738265354"/>
    <n v="1"/>
    <x v="1"/>
    <n v="10"/>
    <n v="2025"/>
    <d v="2025-12-20T00:00:00"/>
    <s v="diciembre"/>
    <n v="2025"/>
  </r>
  <r>
    <x v="0"/>
    <n v="116"/>
    <n v="1"/>
    <d v="2024-10-01T00:00:00"/>
    <d v="2024-11-11T00:00:00"/>
    <d v="2024-11-24T00:00:00"/>
    <s v="LucianaE"/>
    <x v="2"/>
    <m/>
    <n v="18539"/>
    <s v="USD"/>
    <n v="15943.54"/>
    <n v="18539"/>
    <n v="3819"/>
    <n v="3284.34"/>
    <n v="3819"/>
    <n v="0.2059981660283726"/>
    <n v="10"/>
    <x v="0"/>
    <n v="11"/>
    <n v="2024"/>
    <d v="2025-01-08T00:00:00"/>
    <s v="enero"/>
    <n v="2025"/>
  </r>
  <r>
    <x v="0"/>
    <n v="117"/>
    <n v="1"/>
    <d v="2025-01-16T00:00:00"/>
    <d v="2025-01-05T00:00:00"/>
    <d v="2025-01-05T00:00:00"/>
    <s v="DianaM"/>
    <x v="18"/>
    <s v="MARC1989"/>
    <n v="606.1799999999999"/>
    <s v="EUR"/>
    <n v="606.1799999999999"/>
    <n v="703.1687999999999"/>
    <n v="100.07"/>
    <n v="100.07"/>
    <n v="116.0812"/>
    <n v="0.1650829786532053"/>
    <n v="1"/>
    <x v="1"/>
    <n v="1"/>
    <n v="2025"/>
    <d v="2025-02-19T00:00:00"/>
    <s v="febrero"/>
    <n v="2025"/>
  </r>
  <r>
    <x v="0"/>
    <n v="118"/>
    <n v="1"/>
    <d v="2025-01-16T00:00:00"/>
    <d v="2025-04-09T00:00:00"/>
    <d v="2025-04-25T00:00:00"/>
    <s v="VeronicaN"/>
    <x v="18"/>
    <m/>
    <n v="194580"/>
    <s v="USD"/>
    <n v="167338.8"/>
    <n v="194580"/>
    <n v="15459.51"/>
    <n v="13295.1786"/>
    <n v="15459.51"/>
    <n v="0.07945066296638914"/>
    <n v="1"/>
    <x v="1"/>
    <n v="4"/>
    <n v="2025"/>
    <d v="2025-06-09T00:00:00"/>
    <s v="junio"/>
    <n v="2025"/>
  </r>
  <r>
    <x v="0"/>
    <n v="119"/>
    <n v="1"/>
    <d v="2025-01-16T00:00:00"/>
    <d v="2025-02-26T00:00:00"/>
    <d v="2025-03-19T00:00:00"/>
    <s v="LucianaE"/>
    <x v="18"/>
    <m/>
    <n v="40906.45"/>
    <s v="EUR"/>
    <n v="40906.45"/>
    <n v="47451.482"/>
    <n v="3604.77"/>
    <n v="3604.77"/>
    <n v="4181.5332"/>
    <n v="0.08812228878330924"/>
    <n v="1"/>
    <x v="1"/>
    <n v="2"/>
    <n v="2025"/>
    <d v="2025-05-03T00:00:00"/>
    <s v="mayo"/>
    <n v="2025"/>
  </r>
  <r>
    <x v="0"/>
    <n v="120"/>
    <n v="0"/>
    <d v="2025-01-17T00:00:00"/>
    <d v="2025-04-15T00:00:00"/>
    <d v="2025-04-29T00:00:00"/>
    <s v="LucianaE"/>
    <x v="18"/>
    <m/>
    <n v="2383.68"/>
    <s v="USD"/>
    <n v="2049.9648"/>
    <n v="2383.68"/>
    <n v="174.9"/>
    <n v="150.414"/>
    <n v="174.9"/>
    <n v="0.0733739428111156"/>
    <n v="1"/>
    <x v="1"/>
    <n v="4"/>
    <n v="2025"/>
    <d v="2025-06-13T00:00:00"/>
    <s v="junio"/>
    <n v="2025"/>
  </r>
  <r>
    <x v="0"/>
    <n v="121"/>
    <n v="0"/>
    <d v="2025-01-17T00:00:00"/>
    <d v="2025-06-05T00:00:00"/>
    <d v="2025-06-16T00:00:00"/>
    <s v="LucianaE"/>
    <x v="18"/>
    <m/>
    <n v="1791.72"/>
    <s v="USD"/>
    <n v="1540.8792"/>
    <n v="1791.72"/>
    <n v="154.26"/>
    <n v="132.6636"/>
    <n v="154.26"/>
    <n v="0.08609604179224432"/>
    <n v="1"/>
    <x v="1"/>
    <n v="6"/>
    <n v="2025"/>
    <d v="2025-07-31T00:00:00"/>
    <s v="julio"/>
    <n v="2025"/>
  </r>
  <r>
    <x v="0"/>
    <n v="122"/>
    <n v="1"/>
    <d v="2025-01-20T00:00:00"/>
    <d v="2025-01-20T00:00:00"/>
    <d v="2025-01-20T00:00:00"/>
    <s v="DianaM"/>
    <x v="19"/>
    <s v="MARC1989"/>
    <n v="11500.66"/>
    <s v="EUR"/>
    <n v="11500.66"/>
    <n v="13340.7656"/>
    <n v="1088.32"/>
    <n v="1088.32"/>
    <n v="1262.4512"/>
    <n v="0.09463109073740116"/>
    <n v="1"/>
    <x v="1"/>
    <n v="1"/>
    <n v="2025"/>
    <d v="2025-03-06T00:00:00"/>
    <s v="marzo"/>
    <n v="2025"/>
  </r>
  <r>
    <x v="0"/>
    <n v="123"/>
    <n v="0"/>
    <d v="2025-01-20T00:00:00"/>
    <d v="2025-02-12T00:00:00"/>
    <d v="2025-02-16T00:00:00"/>
    <s v="LuciaS"/>
    <x v="19"/>
    <m/>
    <n v="6934.95"/>
    <s v="MXN"/>
    <n v="332.8776"/>
    <n v="388.3572"/>
    <n v="848.37"/>
    <n v="40.72176"/>
    <n v="47.50872"/>
    <n v="0.1223325330391712"/>
    <n v="1"/>
    <x v="1"/>
    <n v="2"/>
    <n v="2025"/>
    <d v="2025-04-02T00:00:00"/>
    <s v="abril"/>
    <n v="2025"/>
  </r>
  <r>
    <x v="0"/>
    <n v="124"/>
    <n v="1"/>
    <d v="2025-01-20T00:00:00"/>
    <d v="2025-06-24T00:00:00"/>
    <d v="2025-07-07T00:00:00"/>
    <s v="MariaM"/>
    <x v="19"/>
    <s v="MINERVAH"/>
    <n v="57724"/>
    <s v="USD"/>
    <n v="49642.64"/>
    <n v="57724"/>
    <n v="6840"/>
    <n v="5882.4"/>
    <n v="6840"/>
    <n v="0.1184949067978657"/>
    <n v="1"/>
    <x v="1"/>
    <n v="6"/>
    <n v="2025"/>
    <d v="2025-08-21T00:00:00"/>
    <s v="agosto"/>
    <n v="2025"/>
  </r>
  <r>
    <x v="0"/>
    <n v="126"/>
    <n v="0"/>
    <d v="2025-01-21T00:00:00"/>
    <d v="2025-06-01T00:00:00"/>
    <d v="2025-07-03T00:00:00"/>
    <s v="DianaM"/>
    <x v="19"/>
    <m/>
    <n v="155169.46"/>
    <s v="EUR"/>
    <n v="155169.46"/>
    <n v="179996.5736"/>
    <n v="11809.71"/>
    <n v="11809.71"/>
    <n v="13699.2636"/>
    <n v="0.07610846876698546"/>
    <n v="1"/>
    <x v="1"/>
    <n v="6"/>
    <n v="2025"/>
    <d v="2025-08-17T00:00:00"/>
    <s v="agosto"/>
    <n v="2025"/>
  </r>
  <r>
    <x v="0"/>
    <n v="127"/>
    <n v="1"/>
    <d v="2025-01-23T00:00:00"/>
    <d v="2024-12-22T00:00:00"/>
    <d v="2025-01-28T00:00:00"/>
    <s v="DianaM"/>
    <x v="19"/>
    <s v="MARC1989"/>
    <n v="5088"/>
    <s v="USD"/>
    <n v="4375.68"/>
    <n v="5088"/>
    <n v="493.54"/>
    <n v="424.4444"/>
    <n v="493.54"/>
    <n v="0.09700078616352201"/>
    <n v="1"/>
    <x v="1"/>
    <n v="12"/>
    <n v="2024"/>
    <d v="2025-03-14T00:00:00"/>
    <s v="marzo"/>
    <n v="2025"/>
  </r>
  <r>
    <x v="0"/>
    <n v="128"/>
    <n v="1"/>
    <d v="2025-01-23T00:00:00"/>
    <d v="2025-01-31T00:00:00"/>
    <d v="2025-02-08T00:00:00"/>
    <s v="MinervaH"/>
    <x v="19"/>
    <s v="JAIMEG"/>
    <n v="1389.53"/>
    <s v="USD"/>
    <n v="1194.9958"/>
    <n v="1389.53"/>
    <n v="0"/>
    <n v="0"/>
    <n v="0"/>
    <n v="0"/>
    <n v="1"/>
    <x v="1"/>
    <n v="1"/>
    <n v="2025"/>
    <d v="2025-03-25T00:00:00"/>
    <s v="marzo"/>
    <n v="2025"/>
  </r>
  <r>
    <x v="0"/>
    <n v="129"/>
    <n v="1"/>
    <d v="2025-01-23T00:00:00"/>
    <d v="2025-03-19T00:00:00"/>
    <d v="2025-04-06T00:00:00"/>
    <s v="MinervaH"/>
    <x v="19"/>
    <s v="JAIMEG"/>
    <n v="166662"/>
    <s v="USD"/>
    <n v="143329.32"/>
    <n v="166662"/>
    <n v="0"/>
    <n v="0"/>
    <n v="0"/>
    <n v="0"/>
    <n v="1"/>
    <x v="1"/>
    <n v="3"/>
    <n v="2025"/>
    <d v="2025-05-21T00:00:00"/>
    <s v="mayo"/>
    <n v="2025"/>
  </r>
  <r>
    <x v="0"/>
    <n v="130"/>
    <n v="1"/>
    <d v="2025-01-23T00:00:00"/>
    <d v="2025-03-19T00:00:00"/>
    <d v="2025-04-07T00:00:00"/>
    <s v="MinervaH"/>
    <x v="19"/>
    <s v="JAIMEG"/>
    <n v="4389"/>
    <s v="USD"/>
    <n v="3774.54"/>
    <n v="4389"/>
    <n v="0"/>
    <n v="0"/>
    <n v="0"/>
    <n v="0"/>
    <n v="1"/>
    <x v="1"/>
    <n v="3"/>
    <n v="2025"/>
    <d v="2025-05-22T00:00:00"/>
    <s v="mayo"/>
    <n v="2025"/>
  </r>
  <r>
    <x v="0"/>
    <n v="131"/>
    <n v="1"/>
    <d v="2025-01-28T00:00:00"/>
    <d v="2025-03-26T00:00:00"/>
    <d v="2025-06-08T00:00:00"/>
    <s v="DianaM"/>
    <x v="20"/>
    <s v="MARC1989,MARIELLAP"/>
    <n v="11650.31"/>
    <s v="USD"/>
    <n v="10019.2666"/>
    <n v="11650.31"/>
    <n v="674.12"/>
    <n v="579.7432"/>
    <n v="674.12"/>
    <n v="0.05786283798456866"/>
    <n v="1"/>
    <x v="1"/>
    <n v="3"/>
    <n v="2025"/>
    <d v="2025-07-23T00:00:00"/>
    <s v="julio"/>
    <n v="2025"/>
  </r>
  <r>
    <x v="0"/>
    <n v="132"/>
    <n v="1"/>
    <d v="2025-01-28T00:00:00"/>
    <d v="2025-02-12T00:00:00"/>
    <d v="2025-02-18T00:00:00"/>
    <s v="DianaM"/>
    <x v="20"/>
    <s v="MARC1989"/>
    <n v="4428.88"/>
    <s v="USD"/>
    <n v="3808.8368"/>
    <n v="4428.88"/>
    <n v="827.2"/>
    <n v="711.3920000000001"/>
    <n v="827.2"/>
    <n v="0.186774082838099"/>
    <n v="1"/>
    <x v="1"/>
    <n v="2"/>
    <n v="2025"/>
    <d v="2025-04-04T00:00:00"/>
    <s v="abril"/>
    <n v="2025"/>
  </r>
  <r>
    <x v="0"/>
    <n v="133"/>
    <n v="1"/>
    <d v="2025-01-28T00:00:00"/>
    <d v="2025-01-18T00:00:00"/>
    <d v="2025-01-22T00:00:00"/>
    <s v="IsraelB"/>
    <x v="20"/>
    <s v="DIANAM,MARC1989"/>
    <n v="8756.25"/>
    <s v="USD"/>
    <n v="7530.375"/>
    <n v="8756.25"/>
    <n v="765"/>
    <n v="657.9"/>
    <n v="765"/>
    <n v="0.0873661670235546"/>
    <n v="1"/>
    <x v="1"/>
    <n v="1"/>
    <n v="2025"/>
    <d v="2025-03-08T00:00:00"/>
    <s v="marzo"/>
    <n v="2025"/>
  </r>
  <r>
    <x v="0"/>
    <n v="134"/>
    <n v="1"/>
    <d v="2025-01-29T00:00:00"/>
    <d v="2025-05-15T00:00:00"/>
    <d v="2025-05-26T00:00:00"/>
    <s v="DianaM"/>
    <x v="20"/>
    <s v="MARC1989,MARIELLAP"/>
    <n v="31868.5"/>
    <s v="USD"/>
    <n v="27406.91"/>
    <n v="31868.5"/>
    <n v="4484.98"/>
    <n v="3857.0828"/>
    <n v="4484.98"/>
    <n v="0.1407339535905361"/>
    <n v="1"/>
    <x v="1"/>
    <n v="5"/>
    <n v="2025"/>
    <d v="2025-07-10T00:00:00"/>
    <s v="julio"/>
    <n v="2025"/>
  </r>
  <r>
    <x v="0"/>
    <n v="135"/>
    <n v="1"/>
    <d v="2025-01-30T00:00:00"/>
    <d v="2025-05-02T00:00:00"/>
    <d v="2025-05-13T00:00:00"/>
    <s v="RafaellaP"/>
    <x v="20"/>
    <m/>
    <n v="97396"/>
    <s v="USD"/>
    <n v="83760.56"/>
    <n v="97396"/>
    <n v="10209.2"/>
    <n v="8779.912"/>
    <n v="10209.2"/>
    <n v="0.1048215532465399"/>
    <n v="1"/>
    <x v="1"/>
    <n v="5"/>
    <n v="2025"/>
    <d v="2025-06-27T00:00:00"/>
    <s v="junio"/>
    <n v="2025"/>
  </r>
  <r>
    <x v="0"/>
    <n v="136"/>
    <n v="1"/>
    <d v="2025-01-30T00:00:00"/>
    <d v="2025-04-10T00:00:00"/>
    <d v="2025-04-22T00:00:00"/>
    <s v="DianaM"/>
    <x v="20"/>
    <s v="MARC1989,MARIELLAP"/>
    <n v="216317.35"/>
    <s v="USD"/>
    <n v="186032.921"/>
    <n v="216317.35"/>
    <n v="8889.110000000001"/>
    <n v="7644.6346"/>
    <n v="8889.110000000001"/>
    <n v="0.04109291279686997"/>
    <n v="1"/>
    <x v="1"/>
    <n v="4"/>
    <n v="2025"/>
    <d v="2025-06-06T00:00:00"/>
    <s v="junio"/>
    <n v="2025"/>
  </r>
  <r>
    <x v="0"/>
    <n v="137"/>
    <n v="1"/>
    <d v="2025-01-30T00:00:00"/>
    <d v="2025-02-14T00:00:00"/>
    <d v="2025-03-02T00:00:00"/>
    <s v="DianaM"/>
    <x v="20"/>
    <s v="MARC1989"/>
    <n v="44604.11"/>
    <s v="USD"/>
    <n v="38359.5346"/>
    <n v="44604.11"/>
    <n v="11801.86"/>
    <n v="10149.5996"/>
    <n v="11801.86"/>
    <n v="0.2645913123252543"/>
    <n v="1"/>
    <x v="1"/>
    <n v="2"/>
    <n v="2025"/>
    <d v="2025-04-16T00:00:00"/>
    <s v="abril"/>
    <n v="2025"/>
  </r>
  <r>
    <x v="0"/>
    <n v="138"/>
    <n v="1"/>
    <d v="2025-01-30T00:00:00"/>
    <d v="2025-11-14T00:00:00"/>
    <d v="2025-11-17T00:00:00"/>
    <s v="IsraelB"/>
    <x v="20"/>
    <s v="DIANAM"/>
    <n v="132324.54"/>
    <s v="MXN"/>
    <n v="6351.577920000001"/>
    <n v="7410.17424"/>
    <n v="31885.14"/>
    <n v="1530.48672"/>
    <n v="1785.56784"/>
    <n v="0.2409616538247554"/>
    <n v="1"/>
    <x v="1"/>
    <n v="11"/>
    <n v="2025"/>
    <d v="2026-01-01T00:00:00"/>
    <s v="enero"/>
    <n v="2026"/>
  </r>
  <r>
    <x v="0"/>
    <n v="139"/>
    <n v="1"/>
    <d v="2025-01-30T00:00:00"/>
    <d v="2025-02-16T00:00:00"/>
    <d v="2025-02-17T00:00:00"/>
    <s v="IsraelB"/>
    <x v="20"/>
    <s v="DIANAM,MARC1989"/>
    <n v="2232"/>
    <s v="USD"/>
    <n v="1919.52"/>
    <n v="2232"/>
    <n v="190"/>
    <n v="163.4"/>
    <n v="190"/>
    <n v="0.08512544802867383"/>
    <n v="1"/>
    <x v="1"/>
    <n v="2"/>
    <n v="2025"/>
    <d v="2025-04-03T00:00:00"/>
    <s v="abril"/>
    <n v="2025"/>
  </r>
  <r>
    <x v="0"/>
    <n v="140"/>
    <n v="1"/>
    <d v="2025-01-31T00:00:00"/>
    <d v="2024-12-24T00:00:00"/>
    <d v="2024-12-28T00:00:00"/>
    <s v="DianaM"/>
    <x v="20"/>
    <s v="MARC1989"/>
    <n v="23910.84"/>
    <s v="USD"/>
    <n v="20563.3224"/>
    <n v="23910.84"/>
    <n v="2173.68"/>
    <n v="1869.3648"/>
    <n v="2173.68"/>
    <n v="0.09090772218792814"/>
    <n v="1"/>
    <x v="1"/>
    <n v="12"/>
    <n v="2024"/>
    <d v="2025-02-11T00:00:00"/>
    <s v="febrero"/>
    <n v="2025"/>
  </r>
  <r>
    <x v="0"/>
    <n v="141"/>
    <n v="1"/>
    <d v="2025-01-31T00:00:00"/>
    <d v="2025-02-01T00:00:00"/>
    <d v="2025-02-08T00:00:00"/>
    <s v="MinervaH"/>
    <x v="20"/>
    <s v="JAIMEG"/>
    <n v="3158.37"/>
    <s v="EUR"/>
    <n v="3158.37"/>
    <n v="3663.7092"/>
    <n v="197.17"/>
    <n v="197.17"/>
    <n v="228.7172"/>
    <n v="0.06242777128708796"/>
    <n v="1"/>
    <x v="1"/>
    <n v="2"/>
    <n v="2025"/>
    <d v="2025-03-25T00:00:00"/>
    <s v="marzo"/>
    <n v="2025"/>
  </r>
  <r>
    <x v="0"/>
    <n v="142"/>
    <n v="0"/>
    <d v="2025-02-01T00:00:00"/>
    <d v="2025-05-04T00:00:00"/>
    <d v="2025-05-21T00:00:00"/>
    <s v="marc1989"/>
    <x v="20"/>
    <m/>
    <n v="2425"/>
    <s v="USD"/>
    <n v="2085.5"/>
    <n v="2425"/>
    <n v="35"/>
    <n v="30.1"/>
    <n v="35"/>
    <n v="0.01443298969072165"/>
    <n v="2"/>
    <x v="1"/>
    <n v="5"/>
    <n v="2025"/>
    <d v="2025-07-05T00:00:00"/>
    <s v="julio"/>
    <n v="2025"/>
  </r>
  <r>
    <x v="0"/>
    <n v="143"/>
    <n v="1"/>
    <d v="2025-02-04T00:00:00"/>
    <d v="2025-01-26T00:00:00"/>
    <d v="2025-01-28T00:00:00"/>
    <s v="DianaM"/>
    <x v="21"/>
    <s v="MARC1989"/>
    <n v="4874.42"/>
    <s v="EUR"/>
    <n v="4874.42"/>
    <n v="5654.3272"/>
    <n v="416.06"/>
    <n v="416.06"/>
    <n v="482.6296"/>
    <n v="0.0853557961767759"/>
    <n v="2"/>
    <x v="1"/>
    <n v="1"/>
    <n v="2025"/>
    <d v="2025-03-14T00:00:00"/>
    <s v="marzo"/>
    <n v="2025"/>
  </r>
  <r>
    <x v="0"/>
    <n v="144"/>
    <n v="1"/>
    <d v="2025-02-04T00:00:00"/>
    <d v="2024-12-28T00:00:00"/>
    <d v="2024-12-28T00:00:00"/>
    <s v="DianaM"/>
    <x v="21"/>
    <s v="MARC1989"/>
    <n v="3993.6"/>
    <s v="USD"/>
    <n v="3434.496"/>
    <n v="3993.6"/>
    <n v="360.96"/>
    <n v="310.4256"/>
    <n v="360.96"/>
    <n v="0.09038461538461537"/>
    <n v="2"/>
    <x v="1"/>
    <n v="12"/>
    <n v="2024"/>
    <d v="2025-02-11T00:00:00"/>
    <s v="febrero"/>
    <n v="2025"/>
  </r>
  <r>
    <x v="0"/>
    <n v="145"/>
    <n v="1"/>
    <d v="2025-02-04T00:00:00"/>
    <d v="2024-12-10T00:00:00"/>
    <d v="2024-12-10T00:00:00"/>
    <s v="DianaM"/>
    <x v="21"/>
    <s v="MARC1989"/>
    <n v="4101.6"/>
    <s v="EUR"/>
    <n v="4101.6"/>
    <n v="4757.856"/>
    <n v="379.11"/>
    <n v="379.11"/>
    <n v="439.7676"/>
    <n v="0.09242978349912229"/>
    <n v="2"/>
    <x v="1"/>
    <n v="12"/>
    <n v="2024"/>
    <d v="2025-01-24T00:00:00"/>
    <s v="enero"/>
    <n v="2025"/>
  </r>
  <r>
    <x v="0"/>
    <n v="146"/>
    <n v="1"/>
    <d v="2025-02-05T00:00:00"/>
    <d v="2025-01-28T00:00:00"/>
    <d v="2025-02-01T00:00:00"/>
    <s v="LorenzaP"/>
    <x v="21"/>
    <m/>
    <n v="10682.93"/>
    <s v="USD"/>
    <n v="9187.319799999999"/>
    <n v="10682.93"/>
    <n v="1066.69"/>
    <n v="917.3534000000001"/>
    <n v="1066.69"/>
    <n v="0.09984994753312061"/>
    <n v="2"/>
    <x v="1"/>
    <n v="1"/>
    <n v="2025"/>
    <d v="2025-03-18T00:00:00"/>
    <s v="marzo"/>
    <n v="2025"/>
  </r>
  <r>
    <x v="0"/>
    <n v="147"/>
    <n v="1"/>
    <d v="2025-02-05T00:00:00"/>
    <d v="2025-01-28T00:00:00"/>
    <d v="2025-02-01T00:00:00"/>
    <s v="LorenzaP"/>
    <x v="21"/>
    <m/>
    <n v="10540"/>
    <s v="USD"/>
    <n v="9064.4"/>
    <n v="10540"/>
    <n v="923.76"/>
    <n v="794.4336"/>
    <n v="923.76"/>
    <n v="0.08764326375711574"/>
    <n v="2"/>
    <x v="1"/>
    <n v="1"/>
    <n v="2025"/>
    <d v="2025-03-18T00:00:00"/>
    <s v="marzo"/>
    <n v="2025"/>
  </r>
  <r>
    <x v="0"/>
    <n v="148"/>
    <n v="1"/>
    <d v="2025-02-05T00:00:00"/>
    <d v="2025-01-28T00:00:00"/>
    <d v="2025-02-01T00:00:00"/>
    <s v="LorenzaP"/>
    <x v="21"/>
    <m/>
    <n v="7786"/>
    <s v="USD"/>
    <n v="6695.96"/>
    <n v="7786"/>
    <n v="639.2"/>
    <n v="549.712"/>
    <n v="639.2"/>
    <n v="0.08209606986899563"/>
    <n v="2"/>
    <x v="1"/>
    <n v="1"/>
    <n v="2025"/>
    <d v="2025-03-18T00:00:00"/>
    <s v="marzo"/>
    <n v="2025"/>
  </r>
  <r>
    <x v="0"/>
    <n v="149"/>
    <n v="1"/>
    <d v="2025-02-05T00:00:00"/>
    <d v="2025-06-08T00:00:00"/>
    <d v="2025-06-30T00:00:00"/>
    <s v="DianaM"/>
    <x v="21"/>
    <s v="MARC1989,MARIELLAP"/>
    <n v="46703.1"/>
    <s v="USD"/>
    <n v="40164.666"/>
    <n v="46703.1"/>
    <n v="6451.94"/>
    <n v="5548.6684"/>
    <n v="6451.94"/>
    <n v="0.1381480030233539"/>
    <n v="2"/>
    <x v="1"/>
    <n v="6"/>
    <n v="2025"/>
    <d v="2025-08-14T00:00:00"/>
    <s v="agosto"/>
    <n v="2025"/>
  </r>
  <r>
    <x v="0"/>
    <n v="150"/>
    <n v="1"/>
    <d v="2025-02-05T00:00:00"/>
    <d v="2025-04-08T00:00:00"/>
    <d v="2025-04-20T00:00:00"/>
    <s v="IsraelB"/>
    <x v="21"/>
    <s v="DIANAM,MARC1989"/>
    <n v="79382.05"/>
    <s v="USD"/>
    <n v="68268.56299999999"/>
    <n v="79382.05"/>
    <n v="10771.53"/>
    <n v="9263.515800000001"/>
    <n v="10771.53"/>
    <n v="0.1356922629234191"/>
    <n v="2"/>
    <x v="1"/>
    <n v="4"/>
    <n v="2025"/>
    <d v="2025-06-04T00:00:00"/>
    <s v="junio"/>
    <n v="2025"/>
  </r>
  <r>
    <x v="0"/>
    <n v="151"/>
    <n v="1"/>
    <d v="2025-02-10T00:00:00"/>
    <d v="2025-06-06T00:00:00"/>
    <d v="2025-06-15T00:00:00"/>
    <s v="LucianaE"/>
    <x v="22"/>
    <m/>
    <n v="30644.64"/>
    <s v="EUR"/>
    <n v="30644.64"/>
    <n v="35547.7824"/>
    <n v="1686.66"/>
    <n v="1686.66"/>
    <n v="1956.5256"/>
    <n v="0.05503931519508795"/>
    <n v="2"/>
    <x v="1"/>
    <n v="6"/>
    <n v="2025"/>
    <d v="2025-07-30T00:00:00"/>
    <s v="julio"/>
    <n v="2025"/>
  </r>
  <r>
    <x v="0"/>
    <n v="152"/>
    <n v="1"/>
    <d v="2025-02-10T00:00:00"/>
    <d v="2025-02-13T00:00:00"/>
    <d v="2025-02-20T00:00:00"/>
    <s v="DianaM"/>
    <x v="22"/>
    <s v="MARC1989"/>
    <n v="2949"/>
    <s v="USD"/>
    <n v="2536.14"/>
    <n v="2949"/>
    <n v="0"/>
    <n v="0"/>
    <n v="0"/>
    <n v="0"/>
    <n v="2"/>
    <x v="1"/>
    <n v="2"/>
    <n v="2025"/>
    <d v="2025-04-06T00:00:00"/>
    <s v="abril"/>
    <n v="2025"/>
  </r>
  <r>
    <x v="0"/>
    <n v="153"/>
    <n v="0"/>
    <d v="2025-02-10T00:00:00"/>
    <d v="2025-12-19T00:00:00"/>
    <d v="2026-01-05T00:00:00"/>
    <s v="MariaM"/>
    <x v="22"/>
    <m/>
    <n v="51174.21"/>
    <s v="USD"/>
    <n v="44009.8206"/>
    <n v="51174.21"/>
    <n v="4777.42"/>
    <n v="4108.5812"/>
    <n v="4777.42"/>
    <n v="0.09335600881772282"/>
    <n v="2"/>
    <x v="1"/>
    <n v="12"/>
    <n v="2025"/>
    <d v="2026-02-19T00:00:00"/>
    <s v="febrero"/>
    <n v="2026"/>
  </r>
  <r>
    <x v="0"/>
    <n v="154"/>
    <n v="1"/>
    <d v="2025-02-11T00:00:00"/>
    <d v="2025-04-11T00:00:00"/>
    <d v="2025-04-20T00:00:00"/>
    <s v="MinervaH"/>
    <x v="22"/>
    <s v="JAIMEG"/>
    <n v="38152.96"/>
    <s v="USD"/>
    <n v="32811.5456"/>
    <n v="38152.96"/>
    <n v="4490.65"/>
    <n v="3861.959"/>
    <n v="4490.65"/>
    <n v="0.117701221609018"/>
    <n v="2"/>
    <x v="1"/>
    <n v="4"/>
    <n v="2025"/>
    <d v="2025-06-04T00:00:00"/>
    <s v="junio"/>
    <n v="2025"/>
  </r>
  <r>
    <x v="0"/>
    <n v="155"/>
    <n v="0"/>
    <d v="2025-02-11T00:00:00"/>
    <d v="2025-03-22T00:00:00"/>
    <d v="2025-03-28T00:00:00"/>
    <s v="RafaellaP"/>
    <x v="22"/>
    <m/>
    <n v="15081"/>
    <s v="USD"/>
    <n v="12969.66"/>
    <n v="15081"/>
    <n v="1906.74"/>
    <n v="1639.7964"/>
    <n v="1906.74"/>
    <n v="0.1264332603938731"/>
    <n v="2"/>
    <x v="1"/>
    <n v="3"/>
    <n v="2025"/>
    <d v="2025-05-12T00:00:00"/>
    <s v="mayo"/>
    <n v="2025"/>
  </r>
  <r>
    <x v="0"/>
    <n v="156"/>
    <n v="1"/>
    <d v="2025-02-11T00:00:00"/>
    <d v="2025-05-29T00:00:00"/>
    <d v="2025-06-13T00:00:00"/>
    <s v="MinervaH"/>
    <x v="22"/>
    <s v="JAIMEG"/>
    <n v="1669499.85"/>
    <s v="MXN"/>
    <n v="80135.99280000001"/>
    <n v="93491.99160000001"/>
    <n v="197007.4"/>
    <n v="9456.3552"/>
    <n v="11032.4144"/>
    <n v="0.1180038440854008"/>
    <n v="2"/>
    <x v="1"/>
    <n v="5"/>
    <n v="2025"/>
    <d v="2025-07-28T00:00:00"/>
    <s v="julio"/>
    <n v="2025"/>
  </r>
  <r>
    <x v="0"/>
    <n v="157"/>
    <n v="1"/>
    <d v="2025-02-12T00:00:00"/>
    <d v="2025-12-19T00:00:00"/>
    <d v="2025-12-29T00:00:00"/>
    <s v="VeronicaN"/>
    <x v="22"/>
    <m/>
    <n v="103134.33"/>
    <s v="USD"/>
    <n v="88695.5238"/>
    <n v="103134.33"/>
    <n v="16868.09"/>
    <n v="14506.5574"/>
    <n v="16868.09"/>
    <n v="0.1635545603486249"/>
    <n v="2"/>
    <x v="1"/>
    <n v="12"/>
    <n v="2025"/>
    <d v="2026-02-12T00:00:00"/>
    <s v="febrero"/>
    <n v="2026"/>
  </r>
  <r>
    <x v="0"/>
    <n v="158"/>
    <n v="1"/>
    <d v="2025-02-12T00:00:00"/>
    <d v="2025-06-01T00:00:00"/>
    <d v="2025-06-30T00:00:00"/>
    <s v="DianaM"/>
    <x v="22"/>
    <s v="MARC1989"/>
    <n v="35538.56"/>
    <s v="EUR"/>
    <n v="35538.56"/>
    <n v="41224.72959999999"/>
    <n v="5337.36"/>
    <n v="5337.36"/>
    <n v="6191.337599999999"/>
    <n v="0.1501850384483783"/>
    <n v="2"/>
    <x v="1"/>
    <n v="6"/>
    <n v="2025"/>
    <d v="2025-08-14T00:00:00"/>
    <s v="agosto"/>
    <n v="2025"/>
  </r>
  <r>
    <x v="0"/>
    <n v="159"/>
    <n v="1"/>
    <d v="2025-02-12T00:00:00"/>
    <d v="2025-02-21T00:00:00"/>
    <d v="2025-03-03T00:00:00"/>
    <s v="FernandoS"/>
    <x v="22"/>
    <m/>
    <n v="5500"/>
    <s v="EUR"/>
    <n v="5500"/>
    <n v="6380"/>
    <n v="2310"/>
    <n v="2310"/>
    <n v="2679.6"/>
    <n v="0.42"/>
    <n v="2"/>
    <x v="1"/>
    <n v="2"/>
    <n v="2025"/>
    <d v="2025-04-17T00:00:00"/>
    <s v="abril"/>
    <n v="2025"/>
  </r>
  <r>
    <x v="0"/>
    <n v="160"/>
    <n v="1"/>
    <d v="2025-02-12T00:00:00"/>
    <d v="2025-04-11T00:00:00"/>
    <d v="2025-04-11T00:00:00"/>
    <s v="LucianaE"/>
    <x v="22"/>
    <m/>
    <n v="3471.84"/>
    <s v="USD"/>
    <n v="2985.7824"/>
    <n v="3471.84"/>
    <n v="135.28"/>
    <n v="116.3408"/>
    <n v="135.28"/>
    <n v="0.03896492925941288"/>
    <n v="2"/>
    <x v="1"/>
    <n v="4"/>
    <n v="2025"/>
    <d v="2025-05-26T00:00:00"/>
    <s v="mayo"/>
    <n v="2025"/>
  </r>
  <r>
    <x v="0"/>
    <n v="161"/>
    <n v="1"/>
    <d v="2025-02-12T00:00:00"/>
    <d v="2025-07-15T00:00:00"/>
    <d v="2025-07-21T00:00:00"/>
    <s v="LucianaE"/>
    <x v="22"/>
    <m/>
    <n v="6759"/>
    <s v="USD"/>
    <n v="5812.74"/>
    <n v="6759"/>
    <n v="227.94"/>
    <n v="196.0284"/>
    <n v="227.94"/>
    <n v="0.03372392365734576"/>
    <n v="2"/>
    <x v="1"/>
    <n v="7"/>
    <n v="2025"/>
    <d v="2025-09-04T00:00:00"/>
    <s v="septiembre"/>
    <n v="2025"/>
  </r>
  <r>
    <x v="0"/>
    <n v="162"/>
    <n v="1"/>
    <d v="2025-02-13T00:00:00"/>
    <d v="2025-05-21T00:00:00"/>
    <d v="2025-05-27T00:00:00"/>
    <s v="LucianaE"/>
    <x v="22"/>
    <m/>
    <n v="5106.96"/>
    <s v="USD"/>
    <n v="4391.9856"/>
    <n v="5106.96"/>
    <n v="408.9"/>
    <n v="351.654"/>
    <n v="408.9"/>
    <n v="0.08006720240612811"/>
    <n v="2"/>
    <x v="1"/>
    <n v="5"/>
    <n v="2025"/>
    <d v="2025-07-11T00:00:00"/>
    <s v="julio"/>
    <n v="2025"/>
  </r>
  <r>
    <x v="0"/>
    <n v="163"/>
    <n v="0"/>
    <d v="2025-02-13T00:00:00"/>
    <d v="2025-06-24T00:00:00"/>
    <d v="2025-07-16T00:00:00"/>
    <s v="DianaM"/>
    <x v="22"/>
    <s v="MARC1989,MARIELLAP"/>
    <n v="51132.62"/>
    <s v="EUR"/>
    <n v="51132.62"/>
    <n v="59313.8392"/>
    <n v="5358.78"/>
    <n v="5358.78"/>
    <n v="6216.184799999999"/>
    <n v="0.104801592408134"/>
    <n v="2"/>
    <x v="1"/>
    <n v="6"/>
    <n v="2025"/>
    <d v="2025-08-30T00:00:00"/>
    <s v="agosto"/>
    <n v="2025"/>
  </r>
  <r>
    <x v="0"/>
    <n v="164"/>
    <n v="1"/>
    <d v="2025-02-13T00:00:00"/>
    <d v="2025-04-12T00:00:00"/>
    <d v="2025-04-21T00:00:00"/>
    <s v="LucianaE"/>
    <x v="22"/>
    <m/>
    <n v="3445.65"/>
    <s v="EUR"/>
    <n v="3445.65"/>
    <n v="3996.954"/>
    <n v="291.48"/>
    <n v="291.48"/>
    <n v="338.1168"/>
    <n v="0.08459361804013757"/>
    <n v="2"/>
    <x v="1"/>
    <n v="4"/>
    <n v="2025"/>
    <d v="2025-06-05T00:00:00"/>
    <s v="junio"/>
    <n v="2025"/>
  </r>
  <r>
    <x v="0"/>
    <n v="165"/>
    <n v="1"/>
    <d v="2025-02-13T00:00:00"/>
    <d v="2025-03-14T00:00:00"/>
    <d v="2025-03-30T00:00:00"/>
    <s v="DianaM"/>
    <x v="22"/>
    <s v="MARC1989"/>
    <n v="2277.39"/>
    <s v="USD"/>
    <n v="1958.5554"/>
    <n v="2277.39"/>
    <n v="212.21"/>
    <n v="182.5006"/>
    <n v="212.21"/>
    <n v="0.09318122938978392"/>
    <n v="2"/>
    <x v="1"/>
    <n v="3"/>
    <n v="2025"/>
    <d v="2025-05-14T00:00:00"/>
    <s v="mayo"/>
    <n v="2025"/>
  </r>
  <r>
    <x v="0"/>
    <n v="166"/>
    <n v="0"/>
    <d v="2025-02-13T00:00:00"/>
    <d v="2025-02-28T00:00:00"/>
    <d v="2025-03-02T00:00:00"/>
    <s v="DianaM"/>
    <x v="22"/>
    <s v="MARC1989"/>
    <n v="6814"/>
    <s v="MXN"/>
    <n v="327.072"/>
    <n v="381.584"/>
    <n v="0"/>
    <n v="0"/>
    <n v="0"/>
    <n v="0"/>
    <n v="2"/>
    <x v="1"/>
    <n v="2"/>
    <n v="2025"/>
    <d v="2025-04-16T00:00:00"/>
    <s v="abril"/>
    <n v="2025"/>
  </r>
  <r>
    <x v="0"/>
    <n v="167"/>
    <n v="1"/>
    <d v="2025-02-18T00:00:00"/>
    <d v="2025-03-06T00:00:00"/>
    <d v="2025-03-09T00:00:00"/>
    <s v="ClaudiaF"/>
    <x v="23"/>
    <m/>
    <n v="2611.43"/>
    <s v="USD"/>
    <n v="2245.8298"/>
    <n v="2611.43"/>
    <n v="206.41"/>
    <n v="177.5126"/>
    <n v="206.41"/>
    <n v="0.0790409852073385"/>
    <n v="2"/>
    <x v="1"/>
    <n v="3"/>
    <n v="2025"/>
    <d v="2025-04-23T00:00:00"/>
    <s v="abril"/>
    <n v="2025"/>
  </r>
  <r>
    <x v="0"/>
    <n v="168"/>
    <n v="1"/>
    <d v="2025-02-18T00:00:00"/>
    <d v="2025-03-14T00:00:00"/>
    <d v="2025-03-25T00:00:00"/>
    <s v="DianaM"/>
    <x v="23"/>
    <s v="MARC1989"/>
    <n v="7872.54"/>
    <s v="USD"/>
    <n v="6770.3844"/>
    <n v="7872.54"/>
    <n v="935.74"/>
    <n v="804.7364"/>
    <n v="935.74"/>
    <n v="0.1188612569767826"/>
    <n v="2"/>
    <x v="1"/>
    <n v="3"/>
    <n v="2025"/>
    <d v="2025-05-09T00:00:00"/>
    <s v="mayo"/>
    <n v="2025"/>
  </r>
  <r>
    <x v="0"/>
    <n v="169"/>
    <n v="0"/>
    <d v="2025-02-18T00:00:00"/>
    <d v="2025-05-18T00:00:00"/>
    <d v="2026-04-26T00:00:00"/>
    <s v="RafaellaP"/>
    <x v="23"/>
    <m/>
    <n v="24281"/>
    <s v="USD"/>
    <n v="20881.66"/>
    <n v="24281"/>
    <n v="1611"/>
    <n v="1385.46"/>
    <n v="1611"/>
    <n v="0.06634817346896751"/>
    <n v="2"/>
    <x v="1"/>
    <n v="5"/>
    <n v="2025"/>
    <d v="2026-06-10T00:00:00"/>
    <s v="junio"/>
    <n v="2026"/>
  </r>
  <r>
    <x v="0"/>
    <n v="170"/>
    <n v="1"/>
    <d v="2025-02-19T00:00:00"/>
    <d v="2025-06-10T00:00:00"/>
    <d v="2025-07-26T00:00:00"/>
    <s v="ClaudiaF"/>
    <x v="23"/>
    <m/>
    <n v="52766.67"/>
    <s v="EUR"/>
    <n v="52766.67"/>
    <n v="61209.33719999999"/>
    <n v="3592.6"/>
    <n v="3592.6"/>
    <n v="4167.415999999999"/>
    <n v="0.06808464509888534"/>
    <n v="2"/>
    <x v="1"/>
    <n v="6"/>
    <n v="2025"/>
    <d v="2025-09-09T00:00:00"/>
    <s v="septiembre"/>
    <n v="2025"/>
  </r>
  <r>
    <x v="0"/>
    <n v="171"/>
    <n v="0"/>
    <d v="2025-02-19T00:00:00"/>
    <d v="2025-04-03T00:00:00"/>
    <d v="2025-04-29T00:00:00"/>
    <s v="LucianaE"/>
    <x v="23"/>
    <m/>
    <n v="172307.58"/>
    <s v="USD"/>
    <n v="148184.5188"/>
    <n v="172307.58"/>
    <n v="11639.31"/>
    <n v="10009.8066"/>
    <n v="11639.31"/>
    <n v="0.06754961099215717"/>
    <n v="2"/>
    <x v="1"/>
    <n v="4"/>
    <n v="2025"/>
    <d v="2025-06-13T00:00:00"/>
    <s v="junio"/>
    <n v="2025"/>
  </r>
  <r>
    <x v="0"/>
    <n v="172"/>
    <n v="0"/>
    <d v="2025-02-19T00:00:00"/>
    <d v="2025-10-07T00:00:00"/>
    <d v="2025-11-01T00:00:00"/>
    <s v="LucianaE"/>
    <x v="23"/>
    <m/>
    <n v="34174.98"/>
    <s v="USD"/>
    <n v="29390.4828"/>
    <n v="34174.98"/>
    <n v="3203.26"/>
    <n v="2754.8036"/>
    <n v="3203.26"/>
    <n v="0.09373114483168681"/>
    <n v="2"/>
    <x v="1"/>
    <n v="10"/>
    <n v="2025"/>
    <d v="2025-12-16T00:00:00"/>
    <s v="diciembre"/>
    <n v="2025"/>
  </r>
  <r>
    <x v="0"/>
    <n v="173"/>
    <n v="1"/>
    <d v="2025-02-19T00:00:00"/>
    <d v="2025-07-17T00:00:00"/>
    <d v="2025-07-31T00:00:00"/>
    <s v="LucianaE"/>
    <x v="23"/>
    <m/>
    <n v="30665.64"/>
    <s v="USD"/>
    <n v="26372.4504"/>
    <n v="30665.64"/>
    <n v="2645.16"/>
    <n v="2274.8376"/>
    <n v="2645.16"/>
    <n v="0.0862581051626511"/>
    <n v="2"/>
    <x v="1"/>
    <n v="7"/>
    <n v="2025"/>
    <d v="2025-09-14T00:00:00"/>
    <s v="septiembre"/>
    <n v="2025"/>
  </r>
  <r>
    <x v="0"/>
    <n v="174"/>
    <n v="1"/>
    <d v="2025-02-20T00:00:00"/>
    <d v="2025-02-20T00:00:00"/>
    <d v="2025-02-26T00:00:00"/>
    <s v="DianaM"/>
    <x v="23"/>
    <s v="MARC1989"/>
    <n v="26206.01"/>
    <s v="USD"/>
    <n v="22537.1686"/>
    <n v="26206.01"/>
    <n v="2355.34"/>
    <n v="2025.5924"/>
    <n v="2355.34"/>
    <n v="0.08987785626274279"/>
    <n v="2"/>
    <x v="1"/>
    <n v="2"/>
    <n v="2025"/>
    <d v="2025-04-12T00:00:00"/>
    <s v="abril"/>
    <n v="2025"/>
  </r>
  <r>
    <x v="0"/>
    <n v="175"/>
    <n v="1"/>
    <d v="2025-02-20T00:00:00"/>
    <d v="2025-05-22T00:00:00"/>
    <d v="2025-06-02T00:00:00"/>
    <s v="RafaellaP"/>
    <x v="23"/>
    <s v="MARC1989"/>
    <n v="72356.42"/>
    <s v="USD"/>
    <n v="62226.5212"/>
    <n v="72356.42"/>
    <n v="8449.42"/>
    <n v="7266.5012"/>
    <n v="8449.42"/>
    <n v="0.1167749869327421"/>
    <n v="2"/>
    <x v="1"/>
    <n v="5"/>
    <n v="2025"/>
    <d v="2025-07-17T00:00:00"/>
    <s v="julio"/>
    <n v="2025"/>
  </r>
  <r>
    <x v="0"/>
    <n v="176"/>
    <n v="1"/>
    <d v="2025-02-20T00:00:00"/>
    <d v="2025-04-17T00:00:00"/>
    <d v="2025-04-20T00:00:00"/>
    <s v="LucianaE"/>
    <x v="23"/>
    <m/>
    <n v="4998.51"/>
    <s v="USD"/>
    <n v="4298.7186"/>
    <n v="4998.51"/>
    <n v="451.2"/>
    <n v="388.032"/>
    <n v="451.2"/>
    <n v="0.09026689953606173"/>
    <n v="2"/>
    <x v="1"/>
    <n v="4"/>
    <n v="2025"/>
    <d v="2025-06-04T00:00:00"/>
    <s v="junio"/>
    <n v="2025"/>
  </r>
  <r>
    <x v="0"/>
    <n v="177"/>
    <n v="1"/>
    <d v="2025-02-21T00:00:00"/>
    <d v="2025-04-12T00:00:00"/>
    <d v="2025-04-15T00:00:00"/>
    <s v="DianaM"/>
    <x v="23"/>
    <s v="MARC1989"/>
    <n v="18247"/>
    <s v="USD"/>
    <n v="15692.42"/>
    <n v="18247"/>
    <n v="1327.72"/>
    <n v="1141.8392"/>
    <n v="1327.72"/>
    <n v="0.07276374198498384"/>
    <n v="2"/>
    <x v="1"/>
    <n v="4"/>
    <n v="2025"/>
    <d v="2025-05-30T00:00:00"/>
    <s v="mayo"/>
    <n v="2025"/>
  </r>
  <r>
    <x v="0"/>
    <n v="178"/>
    <n v="1"/>
    <d v="2025-02-21T00:00:00"/>
    <d v="2025-03-17T00:00:00"/>
    <d v="2025-06-08T00:00:00"/>
    <s v="DianaM"/>
    <x v="23"/>
    <s v="MARC1989,MARIELLAP"/>
    <n v="11312.07"/>
    <s v="USD"/>
    <n v="9728.3802"/>
    <n v="11312.07"/>
    <n v="963.48"/>
    <n v="828.5928"/>
    <n v="963.48"/>
    <n v="0.08517274026769636"/>
    <n v="2"/>
    <x v="1"/>
    <n v="3"/>
    <n v="2025"/>
    <d v="2025-07-23T00:00:00"/>
    <s v="julio"/>
    <n v="2025"/>
  </r>
  <r>
    <x v="0"/>
    <n v="179"/>
    <n v="1"/>
    <d v="2025-02-24T00:00:00"/>
    <d v="2025-05-02T00:00:00"/>
    <d v="2025-05-04T00:00:00"/>
    <s v="EduardoP"/>
    <x v="24"/>
    <m/>
    <n v="2598.76"/>
    <s v="USD"/>
    <n v="2234.9336"/>
    <n v="2598.76"/>
    <n v="296.1"/>
    <n v="254.646"/>
    <n v="296.1"/>
    <n v="0.1139389555018547"/>
    <n v="2"/>
    <x v="1"/>
    <n v="5"/>
    <n v="2025"/>
    <d v="2025-06-18T00:00:00"/>
    <s v="junio"/>
    <n v="2025"/>
  </r>
  <r>
    <x v="0"/>
    <n v="180"/>
    <n v="0"/>
    <d v="2025-02-24T00:00:00"/>
    <d v="2025-04-04T00:00:00"/>
    <d v="2025-04-06T00:00:00"/>
    <s v="EduardoP"/>
    <x v="24"/>
    <m/>
    <n v="2458.9"/>
    <s v="USD"/>
    <n v="2114.654"/>
    <n v="2458.9"/>
    <n v="303.53"/>
    <n v="261.0358"/>
    <n v="303.53"/>
    <n v="0.1234413762251413"/>
    <n v="2"/>
    <x v="1"/>
    <n v="4"/>
    <n v="2025"/>
    <d v="2025-05-21T00:00:00"/>
    <s v="mayo"/>
    <n v="2025"/>
  </r>
  <r>
    <x v="0"/>
    <n v="181"/>
    <n v="1"/>
    <d v="2025-02-24T00:00:00"/>
    <d v="2025-07-21T00:00:00"/>
    <d v="2025-07-27T00:00:00"/>
    <s v="AndreaM"/>
    <x v="24"/>
    <m/>
    <n v="19706"/>
    <s v="USD"/>
    <n v="16947.16"/>
    <n v="19706"/>
    <n v="337.24"/>
    <n v="290.0264"/>
    <n v="337.24"/>
    <n v="0.01711356947122704"/>
    <n v="2"/>
    <x v="1"/>
    <n v="7"/>
    <n v="2025"/>
    <d v="2025-09-10T00:00:00"/>
    <s v="septiembre"/>
    <n v="2025"/>
  </r>
  <r>
    <x v="0"/>
    <n v="183"/>
    <n v="1"/>
    <d v="2025-02-26T00:00:00"/>
    <d v="2025-07-09T00:00:00"/>
    <d v="2025-07-18T00:00:00"/>
    <s v="VeronicaN"/>
    <x v="24"/>
    <m/>
    <n v="37718.11"/>
    <s v="USD"/>
    <n v="32437.5746"/>
    <n v="37718.11"/>
    <n v="1242.95"/>
    <n v="1068.937"/>
    <n v="1242.95"/>
    <n v="0.03295366602409294"/>
    <n v="2"/>
    <x v="1"/>
    <n v="7"/>
    <n v="2025"/>
    <d v="2025-09-01T00:00:00"/>
    <s v="septiembre"/>
    <n v="2025"/>
  </r>
  <r>
    <x v="0"/>
    <n v="185"/>
    <n v="1"/>
    <d v="2025-01-13T00:00:00"/>
    <d v="2025-01-25T00:00:00"/>
    <d v="2025-02-09T00:00:00"/>
    <s v="MinervaH"/>
    <x v="18"/>
    <m/>
    <n v="1196"/>
    <s v="USD"/>
    <n v="1028.56"/>
    <n v="1196"/>
    <n v="0"/>
    <n v="0"/>
    <n v="0"/>
    <n v="0"/>
    <n v="1"/>
    <x v="1"/>
    <n v="1"/>
    <n v="2025"/>
    <d v="2025-03-26T00:00:00"/>
    <s v="marzo"/>
    <n v="2025"/>
  </r>
  <r>
    <x v="0"/>
    <n v="186"/>
    <n v="1"/>
    <d v="2025-02-28T00:00:00"/>
    <d v="2025-02-04T00:00:00"/>
    <d v="2025-02-08T00:00:00"/>
    <s v="VeronicaN"/>
    <x v="24"/>
    <m/>
    <n v="134515"/>
    <s v="MXN"/>
    <n v="6456.72"/>
    <n v="7532.84"/>
    <n v="25731.52"/>
    <n v="1235.11296"/>
    <n v="1440.96512"/>
    <n v="0.1912910827788723"/>
    <n v="2"/>
    <x v="1"/>
    <n v="2"/>
    <n v="2025"/>
    <d v="2025-03-25T00:00:00"/>
    <s v="marzo"/>
    <n v="2025"/>
  </r>
  <r>
    <x v="0"/>
    <n v="187"/>
    <n v="1"/>
    <d v="2025-03-03T00:00:00"/>
    <d v="2025-03-06T00:00:00"/>
    <d v="2025-03-11T00:00:00"/>
    <s v="DianaM"/>
    <x v="25"/>
    <s v="MARC1989"/>
    <n v="3382.8"/>
    <s v="USD"/>
    <n v="2909.208"/>
    <n v="3382.8"/>
    <n v="209.86"/>
    <n v="180.4796"/>
    <n v="209.86"/>
    <n v="0.06203736549603878"/>
    <n v="3"/>
    <x v="1"/>
    <n v="3"/>
    <n v="2025"/>
    <d v="2025-04-25T00:00:00"/>
    <s v="abril"/>
    <n v="2025"/>
  </r>
  <r>
    <x v="0"/>
    <n v="188"/>
    <n v="1"/>
    <d v="2025-03-05T00:00:00"/>
    <d v="2025-02-01T00:00:00"/>
    <d v="2025-02-08T00:00:00"/>
    <s v="DianaM"/>
    <x v="25"/>
    <s v="MARC1989"/>
    <n v="10019.21"/>
    <s v="USD"/>
    <n v="8616.5206"/>
    <n v="10019.21"/>
    <n v="997.21"/>
    <n v="857.6006"/>
    <n v="997.21"/>
    <n v="0.09952980324796067"/>
    <n v="3"/>
    <x v="1"/>
    <n v="2"/>
    <n v="2025"/>
    <d v="2025-03-25T00:00:00"/>
    <s v="marzo"/>
    <n v="2025"/>
  </r>
  <r>
    <x v="0"/>
    <n v="189"/>
    <n v="1"/>
    <d v="2025-03-06T00:00:00"/>
    <d v="2025-04-13T00:00:00"/>
    <d v="2025-05-04T00:00:00"/>
    <s v="DianaM"/>
    <x v="25"/>
    <s v="MARC1989"/>
    <n v="34063.61"/>
    <s v="USD"/>
    <n v="29294.7046"/>
    <n v="34063.61"/>
    <n v="1062.49"/>
    <n v="913.7414"/>
    <n v="1062.49"/>
    <n v="0.03119135053507247"/>
    <n v="3"/>
    <x v="1"/>
    <n v="4"/>
    <n v="2025"/>
    <d v="2025-06-18T00:00:00"/>
    <s v="junio"/>
    <n v="2025"/>
  </r>
  <r>
    <x v="0"/>
    <n v="190"/>
    <n v="1"/>
    <d v="2025-03-06T00:00:00"/>
    <d v="2025-04-10T00:00:00"/>
    <d v="2025-04-20T00:00:00"/>
    <s v="VeronicaN"/>
    <x v="25"/>
    <m/>
    <n v="5626.99"/>
    <s v="USD"/>
    <n v="4839.2114"/>
    <n v="5626.99"/>
    <n v="0"/>
    <n v="0"/>
    <n v="0"/>
    <n v="0"/>
    <n v="3"/>
    <x v="1"/>
    <n v="4"/>
    <n v="2025"/>
    <d v="2025-06-04T00:00:00"/>
    <s v="junio"/>
    <n v="2025"/>
  </r>
  <r>
    <x v="0"/>
    <n v="191"/>
    <n v="0"/>
    <d v="2025-03-06T00:00:00"/>
    <d v="2025-03-14T00:00:00"/>
    <d v="2025-03-15T00:00:00"/>
    <s v="MinervaH"/>
    <x v="25"/>
    <s v="JAIMEG"/>
    <n v="720"/>
    <s v="EUR"/>
    <n v="720"/>
    <n v="835.1999999999999"/>
    <n v="99.73999999999999"/>
    <n v="99.73999999999999"/>
    <n v="115.6984"/>
    <n v="0.1385277777777778"/>
    <n v="3"/>
    <x v="1"/>
    <n v="3"/>
    <n v="2025"/>
    <d v="2025-04-29T00:00:00"/>
    <s v="abril"/>
    <n v="2025"/>
  </r>
  <r>
    <x v="0"/>
    <n v="192"/>
    <n v="1"/>
    <d v="2025-03-07T00:00:00"/>
    <d v="2024-12-06T00:00:00"/>
    <d v="2024-12-09T00:00:00"/>
    <s v="DianaM"/>
    <x v="25"/>
    <s v="MARC1989"/>
    <n v="5250"/>
    <s v="USD"/>
    <n v="4515"/>
    <n v="5250"/>
    <n v="525"/>
    <n v="451.5"/>
    <n v="525"/>
    <n v="0.1"/>
    <n v="3"/>
    <x v="1"/>
    <n v="12"/>
    <n v="2024"/>
    <d v="2025-01-23T00:00:00"/>
    <s v="enero"/>
    <n v="2025"/>
  </r>
  <r>
    <x v="0"/>
    <n v="193"/>
    <n v="1"/>
    <d v="2025-03-09T00:00:00"/>
    <d v="2025-04-04T00:00:00"/>
    <d v="2025-06-27T00:00:00"/>
    <s v="MinervaH"/>
    <x v="26"/>
    <s v="JAIMEG"/>
    <n v="68627.50999999999"/>
    <s v="USD"/>
    <n v="59019.6586"/>
    <n v="68627.50999999999"/>
    <n v="12484.09"/>
    <n v="10736.3174"/>
    <n v="12484.09"/>
    <n v="0.1819108692709382"/>
    <n v="3"/>
    <x v="1"/>
    <n v="4"/>
    <n v="2025"/>
    <d v="2025-08-11T00:00:00"/>
    <s v="agosto"/>
    <n v="2025"/>
  </r>
  <r>
    <x v="0"/>
    <n v="194"/>
    <n v="1"/>
    <d v="2025-03-10T00:00:00"/>
    <d v="2025-05-22T00:00:00"/>
    <d v="2025-05-26T00:00:00"/>
    <s v="LucianaE"/>
    <x v="26"/>
    <m/>
    <n v="8470.110000000001"/>
    <s v="USD"/>
    <n v="7284.2946"/>
    <n v="8470.110000000001"/>
    <n v="750"/>
    <n v="645"/>
    <n v="750"/>
    <n v="0.08854666586384356"/>
    <n v="3"/>
    <x v="1"/>
    <n v="5"/>
    <n v="2025"/>
    <d v="2025-07-10T00:00:00"/>
    <s v="julio"/>
    <n v="2025"/>
  </r>
  <r>
    <x v="0"/>
    <n v="195"/>
    <n v="1"/>
    <d v="2025-03-10T00:00:00"/>
    <d v="2025-07-12T00:00:00"/>
    <d v="2025-07-19T00:00:00"/>
    <s v="VeronicaN"/>
    <x v="26"/>
    <m/>
    <n v="16000"/>
    <s v="EUR"/>
    <n v="16000"/>
    <n v="18560"/>
    <n v="0"/>
    <n v="0"/>
    <n v="0"/>
    <n v="0"/>
    <n v="3"/>
    <x v="1"/>
    <n v="7"/>
    <n v="2025"/>
    <d v="2025-09-02T00:00:00"/>
    <s v="septiembre"/>
    <n v="2025"/>
  </r>
  <r>
    <x v="0"/>
    <n v="196"/>
    <n v="1"/>
    <d v="2025-03-12T00:00:00"/>
    <d v="2025-05-14T00:00:00"/>
    <d v="2025-05-25T00:00:00"/>
    <s v="DianaM"/>
    <x v="26"/>
    <s v="MARC1989"/>
    <n v="14952.34"/>
    <s v="USD"/>
    <n v="12859.0124"/>
    <n v="14952.34"/>
    <n v="1042.05"/>
    <n v="896.1629999999999"/>
    <n v="1042.05"/>
    <n v="0.06969143291284173"/>
    <n v="3"/>
    <x v="1"/>
    <n v="5"/>
    <n v="2025"/>
    <d v="2025-07-09T00:00:00"/>
    <s v="julio"/>
    <n v="2025"/>
  </r>
  <r>
    <x v="0"/>
    <n v="197"/>
    <n v="1"/>
    <d v="2025-03-12T00:00:00"/>
    <d v="2025-03-15T00:00:00"/>
    <d v="2025-03-20T00:00:00"/>
    <s v="VeronicaN"/>
    <x v="26"/>
    <m/>
    <n v="8747"/>
    <s v="USD"/>
    <n v="7522.42"/>
    <n v="8747"/>
    <n v="1241.64"/>
    <n v="1067.8104"/>
    <n v="1241.64"/>
    <n v="0.1419503829884532"/>
    <n v="3"/>
    <x v="1"/>
    <n v="3"/>
    <n v="2025"/>
    <d v="2025-05-04T00:00:00"/>
    <s v="mayo"/>
    <n v="2025"/>
  </r>
  <r>
    <x v="0"/>
    <n v="198"/>
    <n v="0"/>
    <d v="2025-03-13T00:00:00"/>
    <d v="2025-10-22T00:00:00"/>
    <d v="2025-11-30T00:00:00"/>
    <s v="LucianaE"/>
    <x v="26"/>
    <m/>
    <n v="84947.09"/>
    <s v="USD"/>
    <n v="73054.49739999999"/>
    <n v="84947.09"/>
    <n v="8298.99"/>
    <n v="7137.131399999999"/>
    <n v="8298.99"/>
    <n v="0.0976959893505475"/>
    <n v="3"/>
    <x v="1"/>
    <n v="10"/>
    <n v="2025"/>
    <d v="2026-01-14T00:00:00"/>
    <s v="enero"/>
    <n v="2026"/>
  </r>
  <r>
    <x v="0"/>
    <n v="199"/>
    <n v="1"/>
    <d v="2025-03-14T00:00:00"/>
    <d v="2025-02-09T00:00:00"/>
    <d v="2025-02-11T00:00:00"/>
    <s v="MinervaH"/>
    <x v="26"/>
    <s v="JAIMEG"/>
    <n v="4395"/>
    <s v="USD"/>
    <n v="3779.7"/>
    <n v="4395"/>
    <n v="439.5"/>
    <n v="377.97"/>
    <n v="439.5"/>
    <n v="0.09999999999999999"/>
    <n v="3"/>
    <x v="1"/>
    <n v="2"/>
    <n v="2025"/>
    <d v="2025-03-28T00:00:00"/>
    <s v="marzo"/>
    <n v="2025"/>
  </r>
  <r>
    <x v="0"/>
    <n v="200"/>
    <n v="1"/>
    <d v="2025-03-16T00:00:00"/>
    <d v="2025-03-19T00:00:00"/>
    <d v="2025-03-24T00:00:00"/>
    <s v="ClaudiaF"/>
    <x v="27"/>
    <m/>
    <n v="3998.77"/>
    <s v="USD"/>
    <n v="3438.9422"/>
    <n v="3998.77"/>
    <n v="0"/>
    <n v="0"/>
    <n v="0"/>
    <n v="0"/>
    <n v="3"/>
    <x v="1"/>
    <n v="3"/>
    <n v="2025"/>
    <d v="2025-05-08T00:00:00"/>
    <s v="mayo"/>
    <n v="2025"/>
  </r>
  <r>
    <x v="0"/>
    <n v="201"/>
    <n v="1"/>
    <d v="2025-03-17T00:00:00"/>
    <d v="2025-03-19T00:00:00"/>
    <d v="2025-03-24T00:00:00"/>
    <s v="ClaudiaF"/>
    <x v="27"/>
    <m/>
    <n v="3998.77"/>
    <s v="USD"/>
    <n v="3438.9422"/>
    <n v="3998.77"/>
    <n v="1443.6"/>
    <n v="1241.496"/>
    <n v="1443.6"/>
    <n v="0.3610110108858474"/>
    <n v="3"/>
    <x v="1"/>
    <n v="3"/>
    <n v="2025"/>
    <d v="2025-05-08T00:00:00"/>
    <s v="mayo"/>
    <n v="2025"/>
  </r>
  <r>
    <x v="0"/>
    <n v="202"/>
    <n v="0"/>
    <d v="2025-03-18T00:00:00"/>
    <d v="2025-10-10T00:00:00"/>
    <d v="2026-02-25T00:00:00"/>
    <s v="DianaM"/>
    <x v="27"/>
    <s v="MARC1989"/>
    <n v="31690.94"/>
    <s v="USD"/>
    <n v="27254.2084"/>
    <n v="31690.94"/>
    <n v="4155.63"/>
    <n v="3573.8418"/>
    <n v="4155.63"/>
    <n v="0.1311299065284905"/>
    <n v="3"/>
    <x v="1"/>
    <n v="10"/>
    <n v="2025"/>
    <d v="2026-04-11T00:00:00"/>
    <s v="abril"/>
    <n v="2026"/>
  </r>
  <r>
    <x v="0"/>
    <n v="203"/>
    <n v="1"/>
    <d v="2025-03-18T00:00:00"/>
    <d v="2025-05-21T00:00:00"/>
    <d v="2025-05-26T00:00:00"/>
    <s v="LucianaE"/>
    <x v="27"/>
    <m/>
    <n v="4115.64"/>
    <s v="USD"/>
    <n v="3539.4504"/>
    <n v="4115.64"/>
    <n v="226.7"/>
    <n v="194.962"/>
    <n v="226.7"/>
    <n v="0.05508256310075711"/>
    <n v="3"/>
    <x v="1"/>
    <n v="5"/>
    <n v="2025"/>
    <d v="2025-07-10T00:00:00"/>
    <s v="julio"/>
    <n v="2025"/>
  </r>
  <r>
    <x v="0"/>
    <n v="204"/>
    <n v="1"/>
    <d v="2025-03-19T00:00:00"/>
    <d v="2025-06-14T00:00:00"/>
    <d v="2025-06-14T00:00:00"/>
    <s v="DianaM"/>
    <x v="27"/>
    <s v="MARC1989"/>
    <n v="120965.81"/>
    <s v="EUR"/>
    <n v="120965.81"/>
    <n v="140320.3396"/>
    <n v="11107.62"/>
    <n v="11107.62"/>
    <n v="12884.8392"/>
    <n v="0.09182445849781852"/>
    <n v="3"/>
    <x v="1"/>
    <n v="6"/>
    <n v="2025"/>
    <d v="2025-07-29T00:00:00"/>
    <s v="julio"/>
    <n v="2025"/>
  </r>
  <r>
    <x v="0"/>
    <n v="205"/>
    <n v="1"/>
    <d v="2025-03-19T00:00:00"/>
    <d v="2025-04-17T00:00:00"/>
    <d v="2025-04-23T00:00:00"/>
    <s v="DianaM"/>
    <x v="27"/>
    <s v="MARC1989,MARIELLAP"/>
    <n v="868193.33"/>
    <s v="MXN"/>
    <n v="41673.27984"/>
    <n v="48618.82648"/>
    <n v="58255.6"/>
    <n v="2796.2688"/>
    <n v="3262.3136"/>
    <n v="0.06709980137718866"/>
    <n v="3"/>
    <x v="1"/>
    <n v="4"/>
    <n v="2025"/>
    <d v="2025-06-07T00:00:00"/>
    <s v="junio"/>
    <n v="2025"/>
  </r>
  <r>
    <x v="0"/>
    <n v="206"/>
    <n v="1"/>
    <d v="2025-03-20T00:00:00"/>
    <d v="2025-03-19T00:00:00"/>
    <d v="2025-04-07T00:00:00"/>
    <s v="MinervaH"/>
    <x v="27"/>
    <m/>
    <n v="8210"/>
    <s v="USD"/>
    <n v="7060.599999999999"/>
    <n v="8210"/>
    <n v="0"/>
    <n v="0"/>
    <n v="0"/>
    <n v="0"/>
    <n v="3"/>
    <x v="1"/>
    <n v="3"/>
    <n v="2025"/>
    <d v="2025-05-22T00:00:00"/>
    <s v="mayo"/>
    <n v="2025"/>
  </r>
  <r>
    <x v="0"/>
    <n v="207"/>
    <n v="1"/>
    <d v="2025-03-20T00:00:00"/>
    <d v="2025-06-24T00:00:00"/>
    <d v="2025-07-14T00:00:00"/>
    <s v="MinervaH"/>
    <x v="27"/>
    <m/>
    <n v="4370.66"/>
    <s v="USD"/>
    <n v="3758.7676"/>
    <n v="4370.66"/>
    <n v="0"/>
    <n v="0"/>
    <n v="0"/>
    <n v="0"/>
    <n v="3"/>
    <x v="1"/>
    <n v="6"/>
    <n v="2025"/>
    <d v="2025-08-28T00:00:00"/>
    <s v="agosto"/>
    <n v="2025"/>
  </r>
  <r>
    <x v="0"/>
    <n v="208"/>
    <n v="1"/>
    <d v="2025-03-20T00:00:00"/>
    <d v="2025-06-24T00:00:00"/>
    <d v="2025-07-14T00:00:00"/>
    <s v="MinervaH"/>
    <x v="27"/>
    <m/>
    <n v="4370.66"/>
    <s v="USD"/>
    <n v="3758.7676"/>
    <n v="4370.66"/>
    <n v="0"/>
    <n v="0"/>
    <n v="0"/>
    <n v="0"/>
    <n v="3"/>
    <x v="1"/>
    <n v="6"/>
    <n v="2025"/>
    <d v="2025-08-28T00:00:00"/>
    <s v="agosto"/>
    <n v="2025"/>
  </r>
  <r>
    <x v="0"/>
    <n v="209"/>
    <n v="1"/>
    <d v="2025-03-20T00:00:00"/>
    <d v="2025-04-24T00:00:00"/>
    <d v="2025-04-24T00:00:00"/>
    <s v="VeronicaN"/>
    <x v="27"/>
    <m/>
    <n v="2293.19"/>
    <s v="EUR"/>
    <n v="2293.19"/>
    <n v="2660.1004"/>
    <n v="620.1900000000001"/>
    <n v="620.1900000000001"/>
    <n v="719.4204"/>
    <n v="0.2704485890833294"/>
    <n v="3"/>
    <x v="1"/>
    <n v="4"/>
    <n v="2025"/>
    <d v="2025-06-08T00:00:00"/>
    <s v="junio"/>
    <n v="2025"/>
  </r>
  <r>
    <x v="0"/>
    <n v="210"/>
    <n v="1"/>
    <d v="2025-03-20T00:00:00"/>
    <d v="2025-04-11T00:00:00"/>
    <d v="2025-04-15T00:00:00"/>
    <s v="MariaM"/>
    <x v="27"/>
    <m/>
    <n v="20882.56"/>
    <s v="USD"/>
    <n v="17959.0016"/>
    <n v="20882.56"/>
    <n v="1666.76"/>
    <n v="1433.4136"/>
    <n v="1666.76"/>
    <n v="0.07981588464249594"/>
    <n v="3"/>
    <x v="1"/>
    <n v="4"/>
    <n v="2025"/>
    <d v="2025-05-30T00:00:00"/>
    <s v="mayo"/>
    <n v="2025"/>
  </r>
  <r>
    <x v="0"/>
    <n v="211"/>
    <n v="1"/>
    <d v="2025-03-20T00:00:00"/>
    <d v="2025-03-03T00:00:00"/>
    <d v="2025-03-06T00:00:00"/>
    <s v="MariaM"/>
    <x v="27"/>
    <m/>
    <n v="4088.2"/>
    <s v="USD"/>
    <n v="3515.852"/>
    <n v="4088.2"/>
    <n v="1068.2"/>
    <n v="918.652"/>
    <n v="1068.2"/>
    <n v="0.2612885866640576"/>
    <n v="3"/>
    <x v="1"/>
    <n v="3"/>
    <n v="2025"/>
    <d v="2025-04-20T00:00:00"/>
    <s v="abril"/>
    <n v="2025"/>
  </r>
  <r>
    <x v="0"/>
    <n v="212"/>
    <n v="0"/>
    <d v="2025-03-24T00:00:00"/>
    <d v="2025-04-12T00:00:00"/>
    <d v="2025-04-19T00:00:00"/>
    <s v="DianaM"/>
    <x v="28"/>
    <s v="MARC1989"/>
    <n v="17326.09"/>
    <s v="USD"/>
    <n v="14900.4374"/>
    <n v="17326.09"/>
    <n v="230.88"/>
    <n v="198.5568"/>
    <n v="230.88"/>
    <n v="0.01332556855008833"/>
    <n v="3"/>
    <x v="1"/>
    <n v="4"/>
    <n v="2025"/>
    <d v="2025-06-03T00:00:00"/>
    <s v="junio"/>
    <n v="2025"/>
  </r>
  <r>
    <x v="0"/>
    <n v="213"/>
    <n v="1"/>
    <d v="2025-03-24T00:00:00"/>
    <d v="2025-04-18T00:00:00"/>
    <d v="2025-04-23T00:00:00"/>
    <s v="DianaM"/>
    <x v="28"/>
    <s v="MARC1989"/>
    <n v="19973.2"/>
    <s v="USD"/>
    <n v="17176.952"/>
    <n v="19973.2"/>
    <n v="1896.09"/>
    <n v="1630.6374"/>
    <n v="1896.09"/>
    <n v="0.09493170848937575"/>
    <n v="3"/>
    <x v="1"/>
    <n v="4"/>
    <n v="2025"/>
    <d v="2025-06-07T00:00:00"/>
    <s v="junio"/>
    <n v="2025"/>
  </r>
  <r>
    <x v="0"/>
    <n v="214"/>
    <n v="1"/>
    <d v="2025-03-24T00:00:00"/>
    <d v="2025-04-20T00:00:00"/>
    <d v="2025-04-26T00:00:00"/>
    <s v="LucianaE"/>
    <x v="28"/>
    <m/>
    <n v="27730.21"/>
    <s v="USD"/>
    <n v="23847.9806"/>
    <n v="27730.21"/>
    <n v="5645.2"/>
    <n v="4854.871999999999"/>
    <n v="5645.2"/>
    <n v="0.2035758113624094"/>
    <n v="3"/>
    <x v="1"/>
    <n v="4"/>
    <n v="2025"/>
    <d v="2025-06-10T00:00:00"/>
    <s v="junio"/>
    <n v="2025"/>
  </r>
  <r>
    <x v="0"/>
    <n v="215"/>
    <n v="0"/>
    <d v="2025-03-24T00:00:00"/>
    <d v="2025-02-20T00:00:00"/>
    <d v="2025-09-13T00:00:00"/>
    <s v="MariaM"/>
    <x v="28"/>
    <m/>
    <n v="33148.04"/>
    <s v="EUR"/>
    <n v="33148.04"/>
    <n v="38451.7264"/>
    <n v="3673.52"/>
    <n v="3673.52"/>
    <n v="4261.2832"/>
    <n v="0.1108216353063409"/>
    <n v="3"/>
    <x v="1"/>
    <n v="2"/>
    <n v="2025"/>
    <d v="2025-10-28T00:00:00"/>
    <s v="octubre"/>
    <n v="2025"/>
  </r>
  <r>
    <x v="0"/>
    <n v="216"/>
    <n v="1"/>
    <d v="2025-03-25T00:00:00"/>
    <d v="2025-03-17T00:00:00"/>
    <d v="2025-03-22T00:00:00"/>
    <s v="DianaM"/>
    <x v="28"/>
    <s v="JAIMEG"/>
    <n v="58328.6"/>
    <s v="USD"/>
    <n v="50162.596"/>
    <n v="58328.6"/>
    <n v="5832.86"/>
    <n v="5016.259599999999"/>
    <n v="5832.86"/>
    <n v="0.09999999999999999"/>
    <n v="3"/>
    <x v="1"/>
    <n v="3"/>
    <n v="2025"/>
    <d v="2025-05-06T00:00:00"/>
    <s v="mayo"/>
    <n v="2025"/>
  </r>
  <r>
    <x v="0"/>
    <n v="217"/>
    <n v="1"/>
    <d v="2025-03-25T00:00:00"/>
    <d v="2025-03-27T00:00:00"/>
    <d v="2025-03-31T00:00:00"/>
    <s v="MariaM"/>
    <x v="28"/>
    <m/>
    <n v="3574"/>
    <s v="USD"/>
    <n v="3073.64"/>
    <n v="3574"/>
    <n v="266.96"/>
    <n v="229.5856"/>
    <n v="266.96"/>
    <n v="0.07469501958589815"/>
    <n v="3"/>
    <x v="1"/>
    <n v="3"/>
    <n v="2025"/>
    <d v="2025-05-15T00:00:00"/>
    <s v="mayo"/>
    <n v="2025"/>
  </r>
  <r>
    <x v="0"/>
    <n v="218"/>
    <n v="1"/>
    <d v="2025-03-26T00:00:00"/>
    <d v="2025-07-27T00:00:00"/>
    <d v="2025-08-05T00:00:00"/>
    <s v="DianaM"/>
    <x v="28"/>
    <s v="MARC1989,MARIELLAP"/>
    <n v="90597.7"/>
    <s v="USD"/>
    <n v="77914.022"/>
    <n v="90597.7"/>
    <n v="12468.3"/>
    <n v="10722.738"/>
    <n v="12468.3"/>
    <n v="0.1376226990309908"/>
    <n v="3"/>
    <x v="1"/>
    <n v="7"/>
    <n v="2025"/>
    <d v="2025-09-19T00:00:00"/>
    <s v="septiembre"/>
    <n v="2025"/>
  </r>
  <r>
    <x v="0"/>
    <n v="219"/>
    <n v="1"/>
    <d v="2025-03-26T00:00:00"/>
    <d v="2025-06-05T00:00:00"/>
    <d v="2025-06-25T00:00:00"/>
    <s v="MinervaH"/>
    <x v="28"/>
    <m/>
    <n v="10185.2"/>
    <s v="EUR"/>
    <n v="10185.2"/>
    <n v="11814.832"/>
    <n v="496.02"/>
    <n v="496.02"/>
    <n v="575.3832"/>
    <n v="0.04870007461807328"/>
    <n v="3"/>
    <x v="1"/>
    <n v="6"/>
    <n v="2025"/>
    <d v="2025-08-09T00:00:00"/>
    <s v="agosto"/>
    <n v="2025"/>
  </r>
  <r>
    <x v="0"/>
    <n v="220"/>
    <n v="1"/>
    <d v="2025-03-06T00:00:00"/>
    <d v="2025-04-30T00:00:00"/>
    <d v="2025-05-05T00:00:00"/>
    <s v="MinervaH"/>
    <x v="25"/>
    <m/>
    <n v="9173.700000000001"/>
    <s v="EUR"/>
    <n v="9173.700000000001"/>
    <n v="10641.492"/>
    <n v="924.52"/>
    <n v="924.52"/>
    <n v="1072.4432"/>
    <n v="0.1007794019861125"/>
    <n v="3"/>
    <x v="1"/>
    <n v="4"/>
    <n v="2025"/>
    <d v="2025-06-19T00:00:00"/>
    <s v="junio"/>
    <n v="2025"/>
  </r>
  <r>
    <x v="0"/>
    <n v="221"/>
    <n v="1"/>
    <d v="2025-03-26T00:00:00"/>
    <d v="2025-06-29T00:00:00"/>
    <d v="2025-07-06T00:00:00"/>
    <s v="MariaM"/>
    <x v="28"/>
    <m/>
    <n v="23018"/>
    <s v="USD"/>
    <n v="19795.48"/>
    <n v="23018"/>
    <n v="2035.16"/>
    <n v="1750.2376"/>
    <n v="2035.16"/>
    <n v="0.08841602224346165"/>
    <n v="3"/>
    <x v="1"/>
    <n v="6"/>
    <n v="2025"/>
    <d v="2025-08-20T00:00:00"/>
    <s v="agosto"/>
    <n v="2025"/>
  </r>
  <r>
    <x v="0"/>
    <n v="222"/>
    <n v="0"/>
    <d v="2025-03-11T00:00:00"/>
    <d v="2025-07-15T00:00:00"/>
    <d v="2025-08-25T00:00:00"/>
    <s v="MinervaH"/>
    <x v="26"/>
    <s v="JAIMEG"/>
    <n v="84169.55"/>
    <s v="USD"/>
    <n v="72385.81299999999"/>
    <n v="84169.55"/>
    <n v="12749.55"/>
    <n v="10964.613"/>
    <n v="12749.55"/>
    <n v="0.1514746128498964"/>
    <n v="3"/>
    <x v="1"/>
    <n v="7"/>
    <n v="2025"/>
    <d v="2025-10-09T00:00:00"/>
    <s v="octubre"/>
    <n v="2025"/>
  </r>
  <r>
    <x v="0"/>
    <n v="223"/>
    <n v="1"/>
    <d v="2025-03-26T00:00:00"/>
    <d v="2025-04-21T00:00:00"/>
    <d v="2025-06-12T00:00:00"/>
    <s v="DianaM"/>
    <x v="28"/>
    <s v="MARC1989"/>
    <n v="12539.51"/>
    <s v="USD"/>
    <n v="10783.9786"/>
    <n v="12539.51"/>
    <n v="0"/>
    <n v="0"/>
    <n v="0"/>
    <n v="0"/>
    <n v="3"/>
    <x v="1"/>
    <n v="4"/>
    <n v="2025"/>
    <d v="2025-07-27T00:00:00"/>
    <s v="julio"/>
    <n v="2025"/>
  </r>
  <r>
    <x v="0"/>
    <n v="225"/>
    <n v="1"/>
    <d v="2025-03-31T00:00:00"/>
    <d v="2025-04-17T00:00:00"/>
    <d v="2025-04-26T00:00:00"/>
    <s v="AndreaG"/>
    <x v="29"/>
    <s v="JAIMEG"/>
    <n v="1912.84"/>
    <s v="EUR"/>
    <n v="1912.84"/>
    <n v="2218.8944"/>
    <n v="160.72"/>
    <n v="160.72"/>
    <n v="186.4352"/>
    <n v="0.08402166412245667"/>
    <n v="3"/>
    <x v="1"/>
    <n v="4"/>
    <n v="2025"/>
    <d v="2025-06-10T00:00:00"/>
    <s v="junio"/>
    <n v="2025"/>
  </r>
  <r>
    <x v="0"/>
    <n v="226"/>
    <n v="1"/>
    <d v="2025-03-31T00:00:00"/>
    <d v="2025-06-17T00:00:00"/>
    <d v="2025-07-13T00:00:00"/>
    <s v="DianaM"/>
    <x v="29"/>
    <s v="MARC1989,MARIELLAP"/>
    <n v="30570.31"/>
    <s v="USD"/>
    <n v="26290.4666"/>
    <n v="30570.31"/>
    <n v="3833.87"/>
    <n v="3297.1282"/>
    <n v="3833.87"/>
    <n v="0.1254115512731143"/>
    <n v="3"/>
    <x v="1"/>
    <n v="6"/>
    <n v="2025"/>
    <d v="2025-08-27T00:00:00"/>
    <s v="agosto"/>
    <n v="2025"/>
  </r>
  <r>
    <x v="0"/>
    <n v="227"/>
    <n v="1"/>
    <d v="2025-03-31T00:00:00"/>
    <d v="2025-06-16T00:00:00"/>
    <d v="2025-06-18T00:00:00"/>
    <s v="MariaM"/>
    <x v="29"/>
    <m/>
    <n v="1822.35"/>
    <s v="USD"/>
    <n v="1567.221"/>
    <n v="1822.35"/>
    <n v="195.71"/>
    <n v="168.3106"/>
    <n v="195.71"/>
    <n v="0.1073942985705271"/>
    <n v="3"/>
    <x v="1"/>
    <n v="6"/>
    <n v="2025"/>
    <d v="2025-08-02T00:00:00"/>
    <s v="agosto"/>
    <n v="2025"/>
  </r>
  <r>
    <x v="0"/>
    <n v="228"/>
    <n v="1"/>
    <d v="2025-03-31T00:00:00"/>
    <d v="2025-04-14T00:00:00"/>
    <d v="2025-04-22T00:00:00"/>
    <s v="LucianaE"/>
    <x v="29"/>
    <m/>
    <n v="31520"/>
    <s v="USD"/>
    <n v="27107.2"/>
    <n v="31520"/>
    <n v="4977.64"/>
    <n v="4280.7704"/>
    <n v="4977.64"/>
    <n v="0.1579200507614213"/>
    <n v="3"/>
    <x v="1"/>
    <n v="4"/>
    <n v="2025"/>
    <d v="2025-06-06T00:00:00"/>
    <s v="junio"/>
    <n v="2025"/>
  </r>
  <r>
    <x v="0"/>
    <n v="229"/>
    <n v="1"/>
    <d v="2025-04-01T00:00:00"/>
    <d v="2025-09-03T00:00:00"/>
    <d v="2025-09-18T00:00:00"/>
    <s v="LucianaE"/>
    <x v="29"/>
    <m/>
    <n v="20656.19"/>
    <s v="USD"/>
    <n v="17764.3234"/>
    <n v="20656.19"/>
    <n v="1679.57"/>
    <n v="1444.4302"/>
    <n v="1679.57"/>
    <n v="0.08131073542603938"/>
    <n v="4"/>
    <x v="1"/>
    <n v="9"/>
    <n v="2025"/>
    <d v="2025-11-02T00:00:00"/>
    <s v="noviembre"/>
    <n v="2025"/>
  </r>
  <r>
    <x v="0"/>
    <n v="230"/>
    <n v="1"/>
    <d v="2025-04-01T00:00:00"/>
    <d v="2025-04-04T00:00:00"/>
    <d v="2025-04-06T00:00:00"/>
    <s v="DianaM"/>
    <x v="29"/>
    <s v="MARC1989"/>
    <n v="707.47"/>
    <s v="USD"/>
    <n v="608.4242"/>
    <n v="707.47"/>
    <n v="64.31"/>
    <n v="55.3066"/>
    <n v="64.31"/>
    <n v="0.09090138097728526"/>
    <n v="4"/>
    <x v="1"/>
    <n v="4"/>
    <n v="2025"/>
    <d v="2025-05-21T00:00:00"/>
    <s v="mayo"/>
    <n v="2025"/>
  </r>
  <r>
    <x v="0"/>
    <n v="232"/>
    <n v="1"/>
    <d v="2025-04-01T00:00:00"/>
    <d v="2025-02-25T00:00:00"/>
    <d v="2025-02-26T00:00:00"/>
    <s v="LorenzaP"/>
    <x v="29"/>
    <m/>
    <n v="51558.95"/>
    <s v="MXN"/>
    <n v="2474.8296"/>
    <n v="2887.3012"/>
    <n v="3552"/>
    <n v="170.496"/>
    <n v="198.912"/>
    <n v="0.06889201583818134"/>
    <n v="4"/>
    <x v="1"/>
    <n v="2"/>
    <n v="2025"/>
    <d v="2025-04-12T00:00:00"/>
    <s v="abril"/>
    <n v="2025"/>
  </r>
  <r>
    <x v="0"/>
    <n v="235"/>
    <n v="1"/>
    <d v="2025-04-02T00:00:00"/>
    <d v="2025-02-20T00:00:00"/>
    <d v="2025-02-20T00:00:00"/>
    <s v="DianaM"/>
    <x v="29"/>
    <s v="MARC1989"/>
    <n v="2120.8"/>
    <s v="USD"/>
    <n v="1823.888"/>
    <n v="2120.8"/>
    <n v="181.23"/>
    <n v="155.8578"/>
    <n v="181.23"/>
    <n v="0.08545360241418332"/>
    <n v="4"/>
    <x v="1"/>
    <n v="2"/>
    <n v="2025"/>
    <d v="2025-04-06T00:00:00"/>
    <s v="abril"/>
    <n v="2025"/>
  </r>
  <r>
    <x v="0"/>
    <n v="236"/>
    <n v="1"/>
    <d v="2025-04-02T00:00:00"/>
    <d v="2025-01-02T00:00:00"/>
    <d v="2025-01-17T00:00:00"/>
    <s v="DianaM"/>
    <x v="29"/>
    <m/>
    <n v="13318.8"/>
    <s v="USD"/>
    <n v="11454.168"/>
    <n v="13318.8"/>
    <n v="1138.15"/>
    <n v="978.8090000000001"/>
    <n v="1138.15"/>
    <n v="0.08545439529086706"/>
    <n v="4"/>
    <x v="1"/>
    <n v="1"/>
    <n v="2025"/>
    <d v="2025-03-03T00:00:00"/>
    <s v="marzo"/>
    <n v="2025"/>
  </r>
  <r>
    <x v="0"/>
    <n v="237"/>
    <n v="1"/>
    <d v="2025-04-02T00:00:00"/>
    <d v="2025-02-09T00:00:00"/>
    <d v="2025-02-09T00:00:00"/>
    <s v="DianaM"/>
    <x v="29"/>
    <m/>
    <n v="4100"/>
    <s v="EUR"/>
    <n v="4100"/>
    <n v="4756"/>
    <n v="707.65"/>
    <n v="707.65"/>
    <n v="820.8739999999999"/>
    <n v="0.1725975609756097"/>
    <n v="4"/>
    <x v="1"/>
    <n v="2"/>
    <n v="2025"/>
    <d v="2025-03-26T00:00:00"/>
    <s v="marzo"/>
    <n v="2025"/>
  </r>
  <r>
    <x v="0"/>
    <n v="238"/>
    <n v="1"/>
    <d v="2025-04-02T00:00:00"/>
    <d v="2025-07-18T00:00:00"/>
    <d v="2025-08-29T00:00:00"/>
    <s v="DianaM"/>
    <x v="29"/>
    <s v="MARC1989,MARIELLAP"/>
    <n v="133523.05"/>
    <s v="USD"/>
    <n v="114829.823"/>
    <n v="133523.05"/>
    <n v="18763.04"/>
    <n v="16136.2144"/>
    <n v="18763.04"/>
    <n v="0.1405228535447625"/>
    <n v="4"/>
    <x v="1"/>
    <n v="7"/>
    <n v="2025"/>
    <d v="2025-10-13T00:00:00"/>
    <s v="octubre"/>
    <n v="2025"/>
  </r>
  <r>
    <x v="0"/>
    <n v="239"/>
    <n v="0"/>
    <d v="2025-04-03T00:00:00"/>
    <d v="2025-04-02T00:00:00"/>
    <d v="2025-12-23T00:00:00"/>
    <s v="VeronicaN"/>
    <x v="29"/>
    <m/>
    <n v="101527.25"/>
    <s v="USD"/>
    <n v="87313.435"/>
    <n v="101527.25"/>
    <n v="2335.31"/>
    <n v="2008.3666"/>
    <n v="2335.31"/>
    <n v="0.02300180493414329"/>
    <n v="4"/>
    <x v="1"/>
    <n v="4"/>
    <n v="2025"/>
    <d v="2026-02-06T00:00:00"/>
    <s v="febrero"/>
    <n v="2026"/>
  </r>
  <r>
    <x v="0"/>
    <n v="241"/>
    <n v="1"/>
    <d v="2025-04-03T00:00:00"/>
    <d v="2025-04-29T00:00:00"/>
    <d v="2025-05-05T00:00:00"/>
    <s v="DianaM"/>
    <x v="29"/>
    <s v="JAIMEG,MARIELLAP"/>
    <n v="50770.04"/>
    <s v="USD"/>
    <n v="43662.2344"/>
    <n v="50770.04"/>
    <n v="6228.85"/>
    <n v="5356.811000000001"/>
    <n v="6228.85"/>
    <n v="0.1226875141323505"/>
    <n v="4"/>
    <x v="1"/>
    <n v="4"/>
    <n v="2025"/>
    <d v="2025-06-19T00:00:00"/>
    <s v="junio"/>
    <n v="2025"/>
  </r>
  <r>
    <x v="0"/>
    <n v="243"/>
    <n v="1"/>
    <d v="2025-04-05T00:00:00"/>
    <d v="2025-05-13T00:00:00"/>
    <d v="2025-05-22T00:00:00"/>
    <s v="ClaudiaF"/>
    <x v="29"/>
    <m/>
    <n v="3693.34"/>
    <s v="EUR"/>
    <n v="3693.34"/>
    <n v="4284.2744"/>
    <n v="312.31"/>
    <n v="312.31"/>
    <n v="362.2796"/>
    <n v="0.08456031667812873"/>
    <n v="4"/>
    <x v="1"/>
    <n v="5"/>
    <n v="2025"/>
    <d v="2025-07-06T00:00:00"/>
    <s v="julio"/>
    <n v="2025"/>
  </r>
  <r>
    <x v="0"/>
    <n v="244"/>
    <n v="1"/>
    <d v="2025-04-05T00:00:00"/>
    <d v="2025-06-06T00:00:00"/>
    <d v="2025-06-24T00:00:00"/>
    <s v="ClaudiaF"/>
    <x v="29"/>
    <m/>
    <n v="7141.56"/>
    <s v="EUR"/>
    <n v="7141.56"/>
    <n v="8284.2096"/>
    <n v="543.99"/>
    <n v="543.99"/>
    <n v="631.0283999999999"/>
    <n v="0.07617243291381715"/>
    <n v="4"/>
    <x v="1"/>
    <n v="6"/>
    <n v="2025"/>
    <d v="2025-08-08T00:00:00"/>
    <s v="agosto"/>
    <n v="2025"/>
  </r>
  <r>
    <x v="0"/>
    <n v="245"/>
    <n v="1"/>
    <d v="2025-04-07T00:00:00"/>
    <d v="2025-04-14T00:00:00"/>
    <d v="2025-04-18T00:00:00"/>
    <s v="DianaM"/>
    <x v="30"/>
    <s v="MARC1989,MARIELLAP"/>
    <n v="35407.11"/>
    <s v="EUR"/>
    <n v="35407.11"/>
    <n v="41072.2476"/>
    <n v="4281.16"/>
    <n v="4281.16"/>
    <n v="4966.1456"/>
    <n v="0.1209124382080322"/>
    <n v="4"/>
    <x v="1"/>
    <n v="4"/>
    <n v="2025"/>
    <d v="2025-06-02T00:00:00"/>
    <s v="junio"/>
    <n v="2025"/>
  </r>
  <r>
    <x v="0"/>
    <n v="246"/>
    <n v="1"/>
    <d v="2025-04-07T00:00:00"/>
    <d v="2025-01-21T00:00:00"/>
    <d v="2025-02-02T00:00:00"/>
    <s v="VeronicaN"/>
    <x v="30"/>
    <m/>
    <n v="8683"/>
    <s v="USD"/>
    <n v="7467.38"/>
    <n v="8683"/>
    <n v="747.49"/>
    <n v="642.8414"/>
    <n v="747.49"/>
    <n v="0.0860866060117471"/>
    <n v="4"/>
    <x v="1"/>
    <n v="1"/>
    <n v="2025"/>
    <d v="2025-03-19T00:00:00"/>
    <s v="marzo"/>
    <n v="2025"/>
  </r>
  <r>
    <x v="0"/>
    <n v="248"/>
    <n v="1"/>
    <d v="2025-04-08T00:00:00"/>
    <d v="2025-05-26T00:00:00"/>
    <d v="2025-05-29T00:00:00"/>
    <s v="EduardoP"/>
    <x v="30"/>
    <m/>
    <n v="2300"/>
    <s v="USD"/>
    <n v="1978"/>
    <n v="2300"/>
    <n v="185.63"/>
    <n v="159.6418"/>
    <n v="185.63"/>
    <n v="0.08070869565217391"/>
    <n v="4"/>
    <x v="1"/>
    <n v="5"/>
    <n v="2025"/>
    <d v="2025-07-13T00:00:00"/>
    <s v="julio"/>
    <n v="2025"/>
  </r>
  <r>
    <x v="0"/>
    <n v="249"/>
    <n v="1"/>
    <d v="2025-04-08T00:00:00"/>
    <d v="2025-05-09T00:00:00"/>
    <d v="2025-05-11T00:00:00"/>
    <s v="EduardoP"/>
    <x v="30"/>
    <m/>
    <n v="9332.16"/>
    <s v="USD"/>
    <n v="8025.6576"/>
    <n v="9332.16"/>
    <n v="540"/>
    <n v="464.4"/>
    <n v="540"/>
    <n v="0.05786441724102458"/>
    <n v="4"/>
    <x v="1"/>
    <n v="5"/>
    <n v="2025"/>
    <d v="2025-06-25T00:00:00"/>
    <s v="junio"/>
    <n v="2025"/>
  </r>
  <r>
    <x v="0"/>
    <n v="250"/>
    <n v="1"/>
    <d v="2025-04-08T00:00:00"/>
    <d v="2025-05-15T00:00:00"/>
    <d v="2025-06-03T00:00:00"/>
    <s v="DianaM"/>
    <x v="30"/>
    <s v="MARC1989,MARIELLAP"/>
    <n v="16740.85"/>
    <s v="EUR"/>
    <n v="16740.85"/>
    <n v="19419.386"/>
    <n v="532.95"/>
    <n v="532.95"/>
    <n v="618.222"/>
    <n v="0.03183530107491556"/>
    <n v="4"/>
    <x v="1"/>
    <n v="5"/>
    <n v="2025"/>
    <d v="2025-07-18T00:00:00"/>
    <s v="julio"/>
    <n v="2025"/>
  </r>
  <r>
    <x v="0"/>
    <n v="251"/>
    <n v="0"/>
    <d v="2025-04-08T00:00:00"/>
    <d v="2025-05-14T00:00:00"/>
    <d v="2025-05-30T00:00:00"/>
    <s v="ClaudiaF"/>
    <x v="30"/>
    <m/>
    <n v="9187.42"/>
    <s v="EUR"/>
    <n v="9187.42"/>
    <n v="10657.4072"/>
    <n v="719.1799999999999"/>
    <n v="719.1799999999999"/>
    <n v="834.2487999999998"/>
    <n v="0.07827877684921337"/>
    <n v="4"/>
    <x v="1"/>
    <n v="5"/>
    <n v="2025"/>
    <d v="2025-07-14T00:00:00"/>
    <s v="julio"/>
    <n v="2025"/>
  </r>
  <r>
    <x v="0"/>
    <n v="252"/>
    <n v="1"/>
    <d v="2025-04-09T00:00:00"/>
    <d v="2025-05-10T00:00:00"/>
    <d v="2025-05-20T00:00:00"/>
    <s v="LucianaE"/>
    <x v="30"/>
    <m/>
    <n v="6474.58"/>
    <s v="USD"/>
    <n v="5568.1388"/>
    <n v="6474.58"/>
    <n v="430.02"/>
    <n v="369.8172"/>
    <n v="430.02"/>
    <n v="0.06641666332024625"/>
    <n v="4"/>
    <x v="1"/>
    <n v="5"/>
    <n v="2025"/>
    <d v="2025-07-04T00:00:00"/>
    <s v="julio"/>
    <n v="2025"/>
  </r>
  <r>
    <x v="0"/>
    <n v="253"/>
    <n v="1"/>
    <d v="2025-04-09T00:00:00"/>
    <d v="2025-04-19T00:00:00"/>
    <d v="2025-04-21T00:00:00"/>
    <s v="MinervaH"/>
    <x v="30"/>
    <m/>
    <n v="733.5"/>
    <s v="USD"/>
    <n v="630.8099999999999"/>
    <n v="733.5"/>
    <n v="55.13"/>
    <n v="47.4118"/>
    <n v="55.13"/>
    <n v="0.07516019086571235"/>
    <n v="4"/>
    <x v="1"/>
    <n v="4"/>
    <n v="2025"/>
    <d v="2025-06-05T00:00:00"/>
    <s v="junio"/>
    <n v="2025"/>
  </r>
  <r>
    <x v="0"/>
    <n v="254"/>
    <n v="1"/>
    <d v="2025-04-10T00:00:00"/>
    <d v="2025-04-12T00:00:00"/>
    <d v="2025-04-21T00:00:00"/>
    <s v="DianaM"/>
    <x v="30"/>
    <m/>
    <n v="41437.38"/>
    <s v="USD"/>
    <n v="35636.14679999999"/>
    <n v="41437.38"/>
    <n v="633.53"/>
    <n v="544.8357999999999"/>
    <n v="633.53"/>
    <n v="0.0152888527218661"/>
    <n v="4"/>
    <x v="1"/>
    <n v="4"/>
    <n v="2025"/>
    <d v="2025-06-05T00:00:00"/>
    <s v="junio"/>
    <n v="2025"/>
  </r>
  <r>
    <x v="0"/>
    <n v="255"/>
    <n v="1"/>
    <d v="2025-04-10T00:00:00"/>
    <d v="2025-04-12T00:00:00"/>
    <d v="2025-04-20T00:00:00"/>
    <s v="MinervaH"/>
    <x v="30"/>
    <s v="JAIMEG"/>
    <n v="141358"/>
    <s v="EUR"/>
    <n v="141358"/>
    <n v="163975.28"/>
    <n v="18438"/>
    <n v="18438"/>
    <n v="21388.08"/>
    <n v="0.1304347826086956"/>
    <n v="4"/>
    <x v="1"/>
    <n v="4"/>
    <n v="2025"/>
    <d v="2025-06-04T00:00:00"/>
    <s v="junio"/>
    <n v="2025"/>
  </r>
  <r>
    <x v="0"/>
    <n v="256"/>
    <n v="0"/>
    <d v="2025-04-11T00:00:00"/>
    <d v="2025-04-12T00:00:00"/>
    <d v="2025-04-21T00:00:00"/>
    <s v="DianaM"/>
    <x v="30"/>
    <s v="MARC1989"/>
    <n v="734.63"/>
    <s v="USD"/>
    <n v="631.7818"/>
    <n v="734.63"/>
    <n v="0"/>
    <n v="0"/>
    <n v="0"/>
    <n v="0"/>
    <n v="4"/>
    <x v="1"/>
    <n v="4"/>
    <n v="2025"/>
    <d v="2025-06-05T00:00:00"/>
    <s v="junio"/>
    <n v="2025"/>
  </r>
  <r>
    <x v="0"/>
    <n v="257"/>
    <n v="0"/>
    <d v="2025-04-11T00:00:00"/>
    <d v="2026-02-03T00:00:00"/>
    <d v="2026-02-08T00:00:00"/>
    <s v="VeronicaN"/>
    <x v="30"/>
    <m/>
    <n v="22879.21"/>
    <s v="USD"/>
    <n v="19676.1206"/>
    <n v="22879.21"/>
    <n v="2285.28"/>
    <n v="1965.3408"/>
    <n v="2285.28"/>
    <n v="0.09988456769267821"/>
    <n v="4"/>
    <x v="1"/>
    <n v="2"/>
    <n v="2026"/>
    <d v="2026-03-25T00:00:00"/>
    <s v="marzo"/>
    <n v="2026"/>
  </r>
  <r>
    <x v="0"/>
    <n v="258"/>
    <n v="1"/>
    <d v="2025-04-14T00:00:00"/>
    <d v="2025-04-22T00:00:00"/>
    <d v="2025-04-26T00:00:00"/>
    <s v="DianaM"/>
    <x v="31"/>
    <m/>
    <n v="2530"/>
    <s v="EUR"/>
    <n v="2530"/>
    <n v="2934.8"/>
    <n v="253"/>
    <n v="253"/>
    <n v="293.48"/>
    <n v="0.1"/>
    <n v="4"/>
    <x v="1"/>
    <n v="4"/>
    <n v="2025"/>
    <d v="2025-06-10T00:00:00"/>
    <s v="junio"/>
    <n v="2025"/>
  </r>
  <r>
    <x v="0"/>
    <n v="259"/>
    <n v="1"/>
    <d v="2025-04-15T00:00:00"/>
    <d v="2025-06-16T00:00:00"/>
    <d v="2025-07-20T00:00:00"/>
    <s v="MartinB"/>
    <x v="31"/>
    <s v="JAIMEG"/>
    <n v="1938.9"/>
    <s v="USD"/>
    <n v="1667.454"/>
    <n v="1938.9"/>
    <n v="375"/>
    <n v="322.5"/>
    <n v="375"/>
    <n v="0.1934086337614111"/>
    <n v="4"/>
    <x v="1"/>
    <n v="6"/>
    <n v="2025"/>
    <d v="2025-09-03T00:00:00"/>
    <s v="septiembre"/>
    <n v="2025"/>
  </r>
  <r>
    <x v="0"/>
    <n v="260"/>
    <n v="1"/>
    <d v="2025-04-15T00:00:00"/>
    <d v="2025-04-14T00:00:00"/>
    <d v="2025-04-23T00:00:00"/>
    <s v="MinervaH"/>
    <x v="31"/>
    <m/>
    <n v="42478.42"/>
    <s v="USD"/>
    <n v="36531.4412"/>
    <n v="42478.42"/>
    <n v="1959.9"/>
    <n v="1685.514"/>
    <n v="1959.9"/>
    <n v="0.04613872173211716"/>
    <n v="4"/>
    <x v="1"/>
    <n v="4"/>
    <n v="2025"/>
    <d v="2025-06-07T00:00:00"/>
    <s v="junio"/>
    <n v="2025"/>
  </r>
  <r>
    <x v="0"/>
    <n v="261"/>
    <n v="1"/>
    <d v="2025-04-15T00:00:00"/>
    <d v="2025-10-25T00:00:00"/>
    <d v="2025-11-08T00:00:00"/>
    <s v="DianaM"/>
    <x v="31"/>
    <s v="MARC1989,MARIELLAP"/>
    <n v="226603.09"/>
    <s v="EUR"/>
    <n v="226603.09"/>
    <n v="262859.5844"/>
    <n v="22686.6"/>
    <n v="22686.6"/>
    <n v="26316.456"/>
    <n v="0.1001160222484168"/>
    <n v="4"/>
    <x v="1"/>
    <n v="10"/>
    <n v="2025"/>
    <d v="2025-12-23T00:00:00"/>
    <s v="diciembre"/>
    <n v="2025"/>
  </r>
  <r>
    <x v="0"/>
    <n v="262"/>
    <n v="0"/>
    <d v="2025-04-16T00:00:00"/>
    <d v="2025-11-05T00:00:00"/>
    <d v="2026-01-07T00:00:00"/>
    <s v="MariellaP"/>
    <x v="31"/>
    <s v="DIANAM,JAIMEG,MARIELLAP"/>
    <n v="285959.35"/>
    <s v="USD"/>
    <n v="245925.041"/>
    <n v="285959.35"/>
    <n v="30585.73"/>
    <n v="26303.7278"/>
    <n v="30585.73"/>
    <n v="0.10695831417997"/>
    <n v="4"/>
    <x v="1"/>
    <n v="11"/>
    <n v="2025"/>
    <d v="2026-02-21T00:00:00"/>
    <s v="febrero"/>
    <n v="2026"/>
  </r>
  <r>
    <x v="0"/>
    <n v="263"/>
    <n v="1"/>
    <d v="2025-04-21T00:00:00"/>
    <d v="2025-03-15T00:00:00"/>
    <d v="2025-04-23T00:00:00"/>
    <s v="MinervaH"/>
    <x v="32"/>
    <m/>
    <n v="465327.21"/>
    <s v="MXN"/>
    <n v="22335.70608"/>
    <n v="26058.32376"/>
    <n v="0"/>
    <n v="0"/>
    <n v="0"/>
    <n v="0"/>
    <n v="4"/>
    <x v="1"/>
    <n v="3"/>
    <n v="2025"/>
    <d v="2025-06-07T00:00:00"/>
    <s v="junio"/>
    <n v="2025"/>
  </r>
  <r>
    <x v="0"/>
    <n v="264"/>
    <n v="1"/>
    <d v="2025-04-21T00:00:00"/>
    <d v="2025-06-15T00:00:00"/>
    <d v="2025-06-16T00:00:00"/>
    <s v="MinervaH"/>
    <x v="32"/>
    <m/>
    <n v="953.5"/>
    <s v="CHF"/>
    <n v="1020.245"/>
    <n v="1191.875"/>
    <n v="86.02"/>
    <n v="92.0414"/>
    <n v="107.525"/>
    <n v="0.09021499737808075"/>
    <n v="4"/>
    <x v="1"/>
    <n v="6"/>
    <n v="2025"/>
    <d v="2025-07-31T00:00:00"/>
    <s v="julio"/>
    <n v="2025"/>
  </r>
  <r>
    <x v="0"/>
    <n v="265"/>
    <n v="1"/>
    <d v="2025-04-21T00:00:00"/>
    <d v="2025-01-22T00:00:00"/>
    <d v="2025-01-22T00:00:00"/>
    <s v="MinervaH"/>
    <x v="32"/>
    <s v="JAIMEG"/>
    <n v="256.53"/>
    <s v="EUR"/>
    <n v="256.53"/>
    <n v="297.5747999999999"/>
    <n v="0"/>
    <n v="0"/>
    <n v="0"/>
    <n v="0"/>
    <n v="4"/>
    <x v="1"/>
    <n v="1"/>
    <n v="2025"/>
    <d v="2025-03-08T00:00:00"/>
    <s v="marzo"/>
    <n v="2025"/>
  </r>
  <r>
    <x v="0"/>
    <n v="266"/>
    <n v="1"/>
    <d v="2025-04-21T00:00:00"/>
    <d v="2025-01-20T00:00:00"/>
    <d v="2025-04-21T00:00:00"/>
    <s v="MinervaH"/>
    <x v="32"/>
    <m/>
    <n v="390"/>
    <s v="USD"/>
    <n v="335.4"/>
    <n v="390"/>
    <n v="0"/>
    <n v="0"/>
    <n v="0"/>
    <n v="0"/>
    <n v="4"/>
    <x v="1"/>
    <n v="1"/>
    <n v="2025"/>
    <d v="2025-06-05T00:00:00"/>
    <s v="junio"/>
    <n v="2025"/>
  </r>
  <r>
    <x v="0"/>
    <n v="267"/>
    <n v="1"/>
    <d v="2025-04-21T00:00:00"/>
    <d v="2025-03-26T00:00:00"/>
    <d v="2025-03-27T00:00:00"/>
    <s v="MinervaH"/>
    <x v="32"/>
    <s v="JAIMEG"/>
    <n v="926.6"/>
    <s v="USD"/>
    <n v="796.876"/>
    <n v="926.6"/>
    <n v="0"/>
    <n v="0"/>
    <n v="0"/>
    <n v="0"/>
    <n v="4"/>
    <x v="1"/>
    <n v="3"/>
    <n v="2025"/>
    <d v="2025-05-11T00:00:00"/>
    <s v="mayo"/>
    <n v="2025"/>
  </r>
  <r>
    <x v="0"/>
    <n v="268"/>
    <n v="1"/>
    <d v="2025-04-21T00:00:00"/>
    <d v="2025-03-31T00:00:00"/>
    <d v="2025-03-31T00:00:00"/>
    <s v="MinervaH"/>
    <x v="32"/>
    <m/>
    <n v="417"/>
    <s v="USD"/>
    <n v="358.62"/>
    <n v="417"/>
    <n v="0"/>
    <n v="0"/>
    <n v="0"/>
    <n v="0"/>
    <n v="4"/>
    <x v="1"/>
    <n v="3"/>
    <n v="2025"/>
    <d v="2025-05-15T00:00:00"/>
    <s v="mayo"/>
    <n v="2025"/>
  </r>
  <r>
    <x v="0"/>
    <n v="269"/>
    <n v="1"/>
    <d v="2025-04-21T00:00:00"/>
    <d v="2025-04-06T00:00:00"/>
    <d v="2025-04-06T00:00:00"/>
    <s v="MinervaH"/>
    <x v="32"/>
    <m/>
    <n v="698"/>
    <s v="USD"/>
    <n v="600.28"/>
    <n v="698"/>
    <n v="0"/>
    <n v="0"/>
    <n v="0"/>
    <n v="0"/>
    <n v="4"/>
    <x v="1"/>
    <n v="4"/>
    <n v="2025"/>
    <d v="2025-05-21T00:00:00"/>
    <s v="mayo"/>
    <n v="2025"/>
  </r>
  <r>
    <x v="0"/>
    <n v="270"/>
    <n v="1"/>
    <d v="2025-04-21T00:00:00"/>
    <d v="2025-03-10T00:00:00"/>
    <d v="2025-03-10T00:00:00"/>
    <s v="MinervaH"/>
    <x v="32"/>
    <m/>
    <n v="396.07"/>
    <s v="USD"/>
    <n v="340.6202"/>
    <n v="396.07"/>
    <n v="0"/>
    <n v="0"/>
    <n v="0"/>
    <n v="0"/>
    <n v="4"/>
    <x v="1"/>
    <n v="3"/>
    <n v="2025"/>
    <d v="2025-04-24T00:00:00"/>
    <s v="abril"/>
    <n v="2025"/>
  </r>
  <r>
    <x v="0"/>
    <n v="271"/>
    <n v="1"/>
    <d v="2025-04-21T00:00:00"/>
    <d v="2025-04-14T00:00:00"/>
    <d v="2025-04-23T00:00:00"/>
    <s v="MinervaH"/>
    <x v="32"/>
    <s v="JAIMEG"/>
    <n v="1019.5"/>
    <s v="USD"/>
    <n v="876.77"/>
    <n v="1019.5"/>
    <n v="27.57"/>
    <n v="23.7102"/>
    <n v="27.57"/>
    <n v="0.02704266797449731"/>
    <n v="4"/>
    <x v="1"/>
    <n v="4"/>
    <n v="2025"/>
    <d v="2025-06-07T00:00:00"/>
    <s v="junio"/>
    <n v="2025"/>
  </r>
  <r>
    <x v="0"/>
    <n v="273"/>
    <n v="1"/>
    <d v="2025-04-21T00:00:00"/>
    <d v="2025-04-30T00:00:00"/>
    <d v="2025-05-05T00:00:00"/>
    <s v="MinervaH"/>
    <x v="32"/>
    <m/>
    <n v="3613.5"/>
    <s v="EUR"/>
    <n v="3613.5"/>
    <n v="4191.66"/>
    <n v="308.79"/>
    <n v="308.79"/>
    <n v="358.1964"/>
    <n v="0.08545454545454546"/>
    <n v="4"/>
    <x v="1"/>
    <n v="4"/>
    <n v="2025"/>
    <d v="2025-06-19T00:00:00"/>
    <s v="junio"/>
    <n v="2025"/>
  </r>
  <r>
    <x v="0"/>
    <n v="274"/>
    <n v="1"/>
    <d v="2025-04-21T00:00:00"/>
    <d v="2025-03-21T00:00:00"/>
    <d v="2025-03-21T00:00:00"/>
    <s v="MinervaH"/>
    <x v="32"/>
    <m/>
    <n v="555.49"/>
    <s v="USD"/>
    <n v="477.7214"/>
    <n v="555.49"/>
    <n v="0"/>
    <n v="0"/>
    <n v="0"/>
    <n v="0"/>
    <n v="4"/>
    <x v="1"/>
    <n v="3"/>
    <n v="2025"/>
    <d v="2025-05-05T00:00:00"/>
    <s v="mayo"/>
    <n v="2025"/>
  </r>
  <r>
    <x v="0"/>
    <n v="275"/>
    <n v="0"/>
    <d v="2025-04-22T00:00:00"/>
    <d v="2025-06-02T00:00:00"/>
    <d v="2025-06-04T00:00:00"/>
    <s v="MinervaH"/>
    <x v="32"/>
    <s v="JAIMEG"/>
    <n v="9724.799999999999"/>
    <s v="EUR"/>
    <n v="9724.799999999999"/>
    <n v="11280.768"/>
    <n v="960"/>
    <n v="960"/>
    <n v="1113.6"/>
    <n v="0.09871668311944719"/>
    <n v="4"/>
    <x v="1"/>
    <n v="6"/>
    <n v="2025"/>
    <d v="2025-07-19T00:00:00"/>
    <s v="julio"/>
    <n v="2025"/>
  </r>
  <r>
    <x v="0"/>
    <n v="276"/>
    <n v="1"/>
    <d v="2025-04-22T00:00:00"/>
    <d v="2025-05-01T00:00:00"/>
    <d v="2025-05-05T00:00:00"/>
    <s v="AndreaM"/>
    <x v="32"/>
    <m/>
    <n v="187114.16"/>
    <s v="MXN"/>
    <n v="8981.47968"/>
    <n v="10478.39296"/>
    <n v="13501.8"/>
    <n v="648.0864"/>
    <n v="756.1007999999999"/>
    <n v="0.07215808787533771"/>
    <n v="4"/>
    <x v="1"/>
    <n v="5"/>
    <n v="2025"/>
    <d v="2025-06-19T00:00:00"/>
    <s v="junio"/>
    <n v="2025"/>
  </r>
  <r>
    <x v="0"/>
    <n v="278"/>
    <n v="0"/>
    <d v="2025-04-23T00:00:00"/>
    <d v="2025-11-12T00:00:00"/>
    <d v="2025-11-25T00:00:00"/>
    <s v="LucianaE"/>
    <x v="32"/>
    <m/>
    <n v="29028"/>
    <s v="USD"/>
    <n v="24964.08"/>
    <n v="29028"/>
    <n v="3063.02"/>
    <n v="2634.1972"/>
    <n v="3063.02"/>
    <n v="0.1055194984153231"/>
    <n v="4"/>
    <x v="1"/>
    <n v="11"/>
    <n v="2025"/>
    <d v="2026-01-09T00:00:00"/>
    <s v="enero"/>
    <n v="2026"/>
  </r>
  <r>
    <x v="0"/>
    <n v="279"/>
    <n v="1"/>
    <d v="2025-04-23T00:00:00"/>
    <d v="2025-05-22T00:00:00"/>
    <d v="2025-06-05T00:00:00"/>
    <s v="LucianaE"/>
    <x v="32"/>
    <m/>
    <n v="51013.32"/>
    <s v="USD"/>
    <n v="43871.4552"/>
    <n v="51013.32"/>
    <n v="4405.49"/>
    <n v="3788.7214"/>
    <n v="4405.49"/>
    <n v="0.08635960176675425"/>
    <n v="4"/>
    <x v="1"/>
    <n v="5"/>
    <n v="2025"/>
    <d v="2025-07-20T00:00:00"/>
    <s v="julio"/>
    <n v="2025"/>
  </r>
  <r>
    <x v="0"/>
    <n v="280"/>
    <n v="1"/>
    <d v="2025-04-24T00:00:00"/>
    <d v="2025-05-05T00:00:00"/>
    <d v="2025-05-06T00:00:00"/>
    <s v="DianaM"/>
    <x v="32"/>
    <s v="MARC1989"/>
    <n v="1143.87"/>
    <s v="USD"/>
    <n v="983.7281999999999"/>
    <n v="1143.87"/>
    <n v="94.04000000000001"/>
    <n v="80.87440000000001"/>
    <n v="94.04000000000001"/>
    <n v="0.08221213949137579"/>
    <n v="4"/>
    <x v="1"/>
    <n v="5"/>
    <n v="2025"/>
    <d v="2025-06-20T00:00:00"/>
    <s v="junio"/>
    <n v="2025"/>
  </r>
  <r>
    <x v="0"/>
    <n v="281"/>
    <n v="1"/>
    <d v="2025-04-24T00:00:00"/>
    <d v="2024-12-28T00:00:00"/>
    <d v="2024-12-28T00:00:00"/>
    <s v="DianaM"/>
    <x v="32"/>
    <m/>
    <n v="4403.08"/>
    <s v="USD"/>
    <n v="3786.6488"/>
    <n v="4403.08"/>
    <n v="400.28"/>
    <n v="344.2408"/>
    <n v="400.28"/>
    <n v="0.09090909090909091"/>
    <n v="4"/>
    <x v="1"/>
    <n v="12"/>
    <n v="2024"/>
    <d v="2025-02-11T00:00:00"/>
    <s v="febrero"/>
    <n v="2025"/>
  </r>
  <r>
    <x v="0"/>
    <n v="282"/>
    <n v="1"/>
    <d v="2025-04-24T00:00:00"/>
    <d v="2025-07-24T00:00:00"/>
    <d v="2025-08-03T00:00:00"/>
    <s v="DianaM"/>
    <x v="32"/>
    <m/>
    <n v="26704.61"/>
    <s v="USD"/>
    <n v="22965.9646"/>
    <n v="26704.61"/>
    <n v="1741.22"/>
    <n v="1497.4492"/>
    <n v="1741.22"/>
    <n v="0.0652029743179174"/>
    <n v="4"/>
    <x v="1"/>
    <n v="7"/>
    <n v="2025"/>
    <d v="2025-09-17T00:00:00"/>
    <s v="septiembre"/>
    <n v="2025"/>
  </r>
  <r>
    <x v="0"/>
    <n v="283"/>
    <n v="1"/>
    <d v="2025-04-25T00:00:00"/>
    <d v="2024-12-19T00:00:00"/>
    <d v="2024-12-31T00:00:00"/>
    <s v="DianaM"/>
    <x v="32"/>
    <s v="MARC1989"/>
    <n v="3108"/>
    <s v="USD"/>
    <n v="2672.88"/>
    <n v="3108"/>
    <n v="151.42"/>
    <n v="130.2212"/>
    <n v="151.42"/>
    <n v="0.04871943371943371"/>
    <n v="4"/>
    <x v="1"/>
    <n v="12"/>
    <n v="2024"/>
    <d v="2025-02-14T00:00:00"/>
    <s v="febrero"/>
    <n v="2025"/>
  </r>
  <r>
    <x v="0"/>
    <n v="284"/>
    <n v="1"/>
    <d v="2025-04-25T00:00:00"/>
    <d v="2024-12-28T00:00:00"/>
    <d v="2024-12-28T00:00:00"/>
    <s v="DianaM"/>
    <x v="32"/>
    <m/>
    <n v="19328.54"/>
    <s v="USD"/>
    <n v="16622.5444"/>
    <n v="19328.54"/>
    <n v="1757.14"/>
    <n v="1511.1404"/>
    <n v="1757.14"/>
    <n v="0.09090909090909091"/>
    <n v="4"/>
    <x v="1"/>
    <n v="12"/>
    <n v="2024"/>
    <d v="2025-02-11T00:00:00"/>
    <s v="febrero"/>
    <n v="2025"/>
  </r>
  <r>
    <x v="0"/>
    <n v="285"/>
    <n v="1"/>
    <d v="2025-04-25T00:00:00"/>
    <d v="2024-12-28T00:00:00"/>
    <d v="2024-12-28T00:00:00"/>
    <s v="DianaM"/>
    <x v="32"/>
    <m/>
    <n v="4276.47"/>
    <s v="USD"/>
    <n v="3677.7642"/>
    <n v="4276.47"/>
    <n v="388.77"/>
    <n v="334.3422"/>
    <n v="388.77"/>
    <n v="0.09090909090909091"/>
    <n v="4"/>
    <x v="1"/>
    <n v="12"/>
    <n v="2024"/>
    <d v="2025-02-11T00:00:00"/>
    <s v="febrero"/>
    <n v="2025"/>
  </r>
  <r>
    <x v="0"/>
    <n v="286"/>
    <n v="1"/>
    <d v="2025-04-25T00:00:00"/>
    <d v="2025-01-11T00:00:00"/>
    <d v="2025-01-11T00:00:00"/>
    <s v="DianaM"/>
    <x v="32"/>
    <m/>
    <n v="2297.91"/>
    <s v="USD"/>
    <n v="1976.2026"/>
    <n v="2297.91"/>
    <n v="208.91"/>
    <n v="179.6626"/>
    <n v="208.91"/>
    <n v="0.09091304707321"/>
    <n v="4"/>
    <x v="1"/>
    <n v="1"/>
    <n v="2025"/>
    <d v="2025-02-25T00:00:00"/>
    <s v="febrero"/>
    <n v="2025"/>
  </r>
  <r>
    <x v="0"/>
    <n v="287"/>
    <n v="0"/>
    <d v="2025-04-25T00:00:00"/>
    <d v="2025-06-25T00:00:00"/>
    <d v="2025-07-10T00:00:00"/>
    <s v="ClaudiaF"/>
    <x v="32"/>
    <m/>
    <n v="3806.23"/>
    <s v="EUR"/>
    <n v="3806.23"/>
    <n v="4415.226799999999"/>
    <n v="350.97"/>
    <n v="350.97"/>
    <n v="407.1252"/>
    <n v="0.09220935151054982"/>
    <n v="4"/>
    <x v="1"/>
    <n v="6"/>
    <n v="2025"/>
    <d v="2025-08-24T00:00:00"/>
    <s v="agosto"/>
    <n v="2025"/>
  </r>
  <r>
    <x v="0"/>
    <n v="288"/>
    <n v="1"/>
    <d v="2025-04-25T00:00:00"/>
    <d v="2025-06-29T00:00:00"/>
    <d v="2025-07-26T00:00:00"/>
    <s v="DianaM"/>
    <x v="32"/>
    <s v="JAIMEG,MARIELLAP"/>
    <n v="36460.84"/>
    <s v="USD"/>
    <n v="31356.3224"/>
    <n v="36460.84"/>
    <n v="4564.99"/>
    <n v="3925.8914"/>
    <n v="4564.99"/>
    <n v="0.1252025460740894"/>
    <n v="4"/>
    <x v="1"/>
    <n v="6"/>
    <n v="2025"/>
    <d v="2025-09-09T00:00:00"/>
    <s v="septiembre"/>
    <n v="2025"/>
  </r>
  <r>
    <x v="0"/>
    <n v="289"/>
    <n v="1"/>
    <d v="2025-04-28T00:00:00"/>
    <d v="2025-05-14T00:00:00"/>
    <d v="2025-05-18T00:00:00"/>
    <s v="DianaM"/>
    <x v="33"/>
    <s v="MARC1989,MARIELLAP"/>
    <n v="2070.2"/>
    <s v="USD"/>
    <n v="1780.372"/>
    <n v="2070.2"/>
    <n v="276.39"/>
    <n v="237.6954"/>
    <n v="276.39"/>
    <n v="0.1335088397256304"/>
    <n v="4"/>
    <x v="1"/>
    <n v="5"/>
    <n v="2025"/>
    <d v="2025-07-02T00:00:00"/>
    <s v="julio"/>
    <n v="2025"/>
  </r>
  <r>
    <x v="0"/>
    <n v="290"/>
    <n v="1"/>
    <d v="2025-04-28T00:00:00"/>
    <d v="2025-05-16T00:00:00"/>
    <d v="2025-05-19T00:00:00"/>
    <s v="DianaM"/>
    <x v="33"/>
    <s v="JAIMEG,MARIELLAP"/>
    <n v="3334.46"/>
    <s v="USD"/>
    <n v="2867.6356"/>
    <n v="3334.46"/>
    <n v="664.46"/>
    <n v="571.4356"/>
    <n v="664.46"/>
    <n v="0.1992706465214757"/>
    <n v="4"/>
    <x v="1"/>
    <n v="5"/>
    <n v="2025"/>
    <d v="2025-07-03T00:00:00"/>
    <s v="julio"/>
    <n v="2025"/>
  </r>
  <r>
    <x v="0"/>
    <n v="291"/>
    <n v="0"/>
    <d v="2025-04-28T00:00:00"/>
    <d v="2025-06-03T00:00:00"/>
    <d v="2025-07-02T00:00:00"/>
    <s v="MinervaH"/>
    <x v="33"/>
    <s v="JAIMEG"/>
    <n v="44219"/>
    <s v="MXN"/>
    <n v="2122.512"/>
    <n v="2476.264"/>
    <n v="700"/>
    <n v="33.6"/>
    <n v="39.2"/>
    <n v="0.01583029919265474"/>
    <n v="4"/>
    <x v="1"/>
    <n v="6"/>
    <n v="2025"/>
    <d v="2025-08-16T00:00:00"/>
    <s v="agosto"/>
    <n v="2025"/>
  </r>
  <r>
    <x v="0"/>
    <n v="292"/>
    <n v="1"/>
    <d v="2025-04-29T00:00:00"/>
    <d v="2025-04-22T00:00:00"/>
    <d v="2025-05-10T00:00:00"/>
    <s v="DianaM"/>
    <x v="33"/>
    <s v="MARC1989"/>
    <n v="12738.93"/>
    <s v="EUR"/>
    <n v="12738.93"/>
    <n v="14777.1588"/>
    <n v="1327.97"/>
    <n v="1327.97"/>
    <n v="1540.4452"/>
    <n v="0.1042450190086609"/>
    <n v="4"/>
    <x v="1"/>
    <n v="4"/>
    <n v="2025"/>
    <d v="2025-06-24T00:00:00"/>
    <s v="junio"/>
    <n v="2025"/>
  </r>
  <r>
    <x v="0"/>
    <n v="293"/>
    <n v="1"/>
    <d v="2025-04-29T00:00:00"/>
    <d v="2025-07-14T00:00:00"/>
    <d v="2025-08-08T00:00:00"/>
    <s v="DianaM"/>
    <x v="33"/>
    <m/>
    <n v="1365.96"/>
    <s v="USD"/>
    <n v="1174.7256"/>
    <n v="1365.96"/>
    <n v="44.56"/>
    <n v="38.3216"/>
    <n v="44.56"/>
    <n v="0.03262174587835662"/>
    <n v="4"/>
    <x v="1"/>
    <n v="7"/>
    <n v="2025"/>
    <d v="2025-09-22T00:00:00"/>
    <s v="septiembre"/>
    <n v="2025"/>
  </r>
  <r>
    <x v="0"/>
    <n v="294"/>
    <n v="0"/>
    <d v="2025-04-29T00:00:00"/>
    <d v="2025-06-18T00:00:00"/>
    <d v="2025-06-18T00:00:00"/>
    <s v="MinervaH"/>
    <x v="33"/>
    <s v="JAIMEG"/>
    <n v="1345.52"/>
    <s v="EUR"/>
    <n v="1345.52"/>
    <n v="1560.8032"/>
    <n v="270"/>
    <n v="270"/>
    <n v="313.2"/>
    <n v="0.2006659135501516"/>
    <n v="4"/>
    <x v="1"/>
    <n v="6"/>
    <n v="2025"/>
    <d v="2025-08-02T00:00:00"/>
    <s v="agosto"/>
    <n v="2025"/>
  </r>
  <r>
    <x v="0"/>
    <n v="295"/>
    <n v="0"/>
    <d v="2025-04-29T00:00:00"/>
    <d v="2025-07-16T00:00:00"/>
    <d v="2025-08-29T00:00:00"/>
    <s v="AndreaM"/>
    <x v="33"/>
    <m/>
    <n v="180980.6"/>
    <s v="USD"/>
    <n v="155643.316"/>
    <n v="180980.6"/>
    <n v="17472.91"/>
    <n v="15026.7026"/>
    <n v="17472.91"/>
    <n v="0.09654576236347985"/>
    <n v="4"/>
    <x v="1"/>
    <n v="7"/>
    <n v="2025"/>
    <d v="2025-10-13T00:00:00"/>
    <s v="octubre"/>
    <n v="2025"/>
  </r>
  <r>
    <x v="0"/>
    <n v="296"/>
    <n v="0"/>
    <d v="2025-04-29T00:00:00"/>
    <d v="2025-10-28T00:00:00"/>
    <d v="2025-11-14T00:00:00"/>
    <s v="AndreaM"/>
    <x v="33"/>
    <m/>
    <n v="8614.02"/>
    <s v="USD"/>
    <n v="7408.0572"/>
    <n v="8614.02"/>
    <n v="1533.8"/>
    <n v="1319.068"/>
    <n v="1533.8"/>
    <n v="0.1780585603469692"/>
    <n v="4"/>
    <x v="1"/>
    <n v="10"/>
    <n v="2025"/>
    <d v="2025-12-29T00:00:00"/>
    <s v="diciembre"/>
    <n v="2025"/>
  </r>
  <r>
    <x v="0"/>
    <n v="297"/>
    <n v="1"/>
    <d v="2025-04-30T00:00:00"/>
    <d v="2025-05-02T00:00:00"/>
    <d v="2025-05-05T00:00:00"/>
    <s v="LucianaE"/>
    <x v="33"/>
    <m/>
    <n v="3967.34"/>
    <s v="USD"/>
    <n v="3411.9124"/>
    <n v="3967.34"/>
    <n v="192.45"/>
    <n v="165.507"/>
    <n v="192.45"/>
    <n v="0.0485085724944169"/>
    <n v="4"/>
    <x v="1"/>
    <n v="5"/>
    <n v="2025"/>
    <d v="2025-06-19T00:00:00"/>
    <s v="junio"/>
    <n v="2025"/>
  </r>
  <r>
    <x v="0"/>
    <n v="298"/>
    <n v="1"/>
    <d v="2025-04-30T00:00:00"/>
    <d v="2025-05-14T00:00:00"/>
    <d v="2025-05-18T00:00:00"/>
    <s v="EduardoP"/>
    <x v="33"/>
    <m/>
    <n v="8244"/>
    <s v="USD"/>
    <n v="7089.84"/>
    <n v="8244"/>
    <n v="600"/>
    <n v="516"/>
    <n v="600"/>
    <n v="0.07278020378457059"/>
    <n v="4"/>
    <x v="1"/>
    <n v="5"/>
    <n v="2025"/>
    <d v="2025-07-02T00:00:00"/>
    <s v="julio"/>
    <n v="2025"/>
  </r>
  <r>
    <x v="0"/>
    <n v="299"/>
    <n v="1"/>
    <d v="2025-05-01T00:00:00"/>
    <d v="2025-07-03T00:00:00"/>
    <d v="2025-07-08T00:00:00"/>
    <s v="MariaM"/>
    <x v="33"/>
    <m/>
    <n v="8185"/>
    <s v="EUR"/>
    <n v="8185"/>
    <n v="9494.599999999999"/>
    <n v="584.38"/>
    <n v="584.38"/>
    <n v="677.8807999999999"/>
    <n v="0.07139645693341479"/>
    <n v="5"/>
    <x v="1"/>
    <n v="7"/>
    <n v="2025"/>
    <d v="2025-08-22T00:00:00"/>
    <s v="agosto"/>
    <n v="2025"/>
  </r>
  <r>
    <x v="0"/>
    <n v="300"/>
    <n v="1"/>
    <d v="2025-05-02T00:00:00"/>
    <d v="2025-03-31T00:00:00"/>
    <d v="2025-04-10T00:00:00"/>
    <s v="DianaM"/>
    <x v="33"/>
    <s v="MARC1989,MARIELLAP"/>
    <n v="48161.65"/>
    <s v="USD"/>
    <n v="41419.019"/>
    <n v="48161.65"/>
    <n v="7107.43"/>
    <n v="6112.3898"/>
    <n v="7107.43"/>
    <n v="0.1475744705590444"/>
    <n v="5"/>
    <x v="1"/>
    <n v="3"/>
    <n v="2025"/>
    <d v="2025-05-25T00:00:00"/>
    <s v="mayo"/>
    <n v="2025"/>
  </r>
  <r>
    <x v="0"/>
    <n v="301"/>
    <n v="1"/>
    <d v="2025-05-02T00:00:00"/>
    <d v="2025-05-03T00:00:00"/>
    <d v="2025-05-07T00:00:00"/>
    <s v="DianaM"/>
    <x v="33"/>
    <s v="MARC1989"/>
    <n v="2408.68"/>
    <s v="USD"/>
    <n v="2071.4648"/>
    <n v="2408.68"/>
    <n v="268.68"/>
    <n v="231.0648"/>
    <n v="268.68"/>
    <n v="0.1115465732268296"/>
    <n v="5"/>
    <x v="1"/>
    <n v="5"/>
    <n v="2025"/>
    <d v="2025-06-21T00:00:00"/>
    <s v="junio"/>
    <n v="2025"/>
  </r>
  <r>
    <x v="0"/>
    <n v="302"/>
    <n v="1"/>
    <d v="2025-05-02T00:00:00"/>
    <d v="2025-01-04T00:00:00"/>
    <d v="2025-08-30T00:00:00"/>
    <s v="VeronicaN"/>
    <x v="33"/>
    <m/>
    <n v="201580.06"/>
    <s v="USD"/>
    <n v="173358.8516"/>
    <n v="201580.06"/>
    <n v="13334.45"/>
    <n v="11467.627"/>
    <n v="13334.45"/>
    <n v="0.066149647936408"/>
    <n v="5"/>
    <x v="1"/>
    <n v="1"/>
    <n v="2025"/>
    <d v="2025-10-14T00:00:00"/>
    <s v="octubre"/>
    <n v="2025"/>
  </r>
  <r>
    <x v="0"/>
    <n v="303"/>
    <n v="1"/>
    <d v="2025-05-02T00:00:00"/>
    <d v="2025-12-20T00:00:00"/>
    <d v="2025-12-27T00:00:00"/>
    <s v="VeronicaN"/>
    <x v="33"/>
    <m/>
    <n v="22454.27"/>
    <s v="USD"/>
    <n v="19310.6722"/>
    <n v="22454.27"/>
    <n v="5729.39"/>
    <n v="4927.2754"/>
    <n v="5729.39"/>
    <n v="0.2551581503206294"/>
    <n v="5"/>
    <x v="1"/>
    <n v="12"/>
    <n v="2025"/>
    <d v="2026-02-10T00:00:00"/>
    <s v="febrero"/>
    <n v="2026"/>
  </r>
  <r>
    <x v="0"/>
    <n v="304"/>
    <n v="1"/>
    <d v="2025-05-03T00:00:00"/>
    <d v="2025-08-06T00:00:00"/>
    <d v="2025-08-13T00:00:00"/>
    <s v="LuciaS"/>
    <x v="33"/>
    <s v="JORGEP"/>
    <n v="24162"/>
    <s v="EUR"/>
    <n v="24162"/>
    <n v="28027.92"/>
    <n v="1134.67"/>
    <n v="1134.67"/>
    <n v="1316.2172"/>
    <n v="0.04696093038655741"/>
    <n v="5"/>
    <x v="1"/>
    <n v="8"/>
    <n v="2025"/>
    <d v="2025-09-27T00:00:00"/>
    <s v="septiembre"/>
    <n v="2025"/>
  </r>
  <r>
    <x v="0"/>
    <n v="305"/>
    <n v="1"/>
    <d v="2025-05-05T00:00:00"/>
    <d v="2025-05-15T00:00:00"/>
    <d v="2025-05-18T00:00:00"/>
    <s v="DianaM"/>
    <x v="34"/>
    <s v="MARC1989,MARIELLAP"/>
    <n v="16692.39"/>
    <s v="USD"/>
    <n v="14355.4554"/>
    <n v="16692.39"/>
    <n v="253.7"/>
    <n v="218.182"/>
    <n v="253.7"/>
    <n v="0.01519854256939839"/>
    <n v="5"/>
    <x v="1"/>
    <n v="5"/>
    <n v="2025"/>
    <d v="2025-07-02T00:00:00"/>
    <s v="julio"/>
    <n v="2025"/>
  </r>
  <r>
    <x v="0"/>
    <n v="306"/>
    <n v="1"/>
    <d v="2025-05-05T00:00:00"/>
    <d v="2025-07-22T00:00:00"/>
    <d v="2025-08-03T00:00:00"/>
    <s v="DianaM"/>
    <x v="34"/>
    <s v="ISRAELB"/>
    <n v="31962.5"/>
    <s v="USD"/>
    <n v="27487.75"/>
    <n v="31962.5"/>
    <n v="3883.16"/>
    <n v="3339.5176"/>
    <n v="3883.16"/>
    <n v="0.1214911224090731"/>
    <n v="5"/>
    <x v="1"/>
    <n v="7"/>
    <n v="2025"/>
    <d v="2025-09-17T00:00:00"/>
    <s v="septiembre"/>
    <n v="2025"/>
  </r>
  <r>
    <x v="0"/>
    <n v="307"/>
    <n v="1"/>
    <d v="2025-05-05T00:00:00"/>
    <d v="2025-04-23T00:00:00"/>
    <d v="2025-04-26T00:00:00"/>
    <s v="DianaM"/>
    <x v="34"/>
    <s v="MARC1989,MARIELLAP"/>
    <n v="8076"/>
    <s v="USD"/>
    <n v="6945.36"/>
    <n v="8076"/>
    <n v="537"/>
    <n v="461.82"/>
    <n v="537"/>
    <n v="0.06649331352154532"/>
    <n v="5"/>
    <x v="1"/>
    <n v="4"/>
    <n v="2025"/>
    <d v="2025-06-10T00:00:00"/>
    <s v="junio"/>
    <n v="2025"/>
  </r>
  <r>
    <x v="0"/>
    <n v="308"/>
    <n v="1"/>
    <d v="2025-05-05T00:00:00"/>
    <d v="2025-04-10T00:00:00"/>
    <d v="2025-04-12T00:00:00"/>
    <s v="DianaM"/>
    <x v="34"/>
    <s v="MARC1989,MARIELLAP"/>
    <n v="1869.15"/>
    <s v="USD"/>
    <n v="1607.469"/>
    <n v="1869.15"/>
    <n v="121.26"/>
    <n v="104.2836"/>
    <n v="121.26"/>
    <n v="0.06487440815343873"/>
    <n v="5"/>
    <x v="1"/>
    <n v="4"/>
    <n v="2025"/>
    <d v="2025-05-27T00:00:00"/>
    <s v="mayo"/>
    <n v="2025"/>
  </r>
  <r>
    <x v="0"/>
    <n v="309"/>
    <n v="1"/>
    <d v="2025-05-06T00:00:00"/>
    <d v="2025-07-19T00:00:00"/>
    <d v="2025-08-15T00:00:00"/>
    <s v="DianaM"/>
    <x v="34"/>
    <s v="ISRAELB"/>
    <n v="10493.96"/>
    <s v="USD"/>
    <n v="9024.8056"/>
    <n v="10493.96"/>
    <n v="989.34"/>
    <n v="850.8324"/>
    <n v="989.34"/>
    <n v="0.09427708891590973"/>
    <n v="5"/>
    <x v="1"/>
    <n v="7"/>
    <n v="2025"/>
    <d v="2025-09-29T00:00:00"/>
    <s v="septiembre"/>
    <n v="2025"/>
  </r>
  <r>
    <x v="0"/>
    <n v="310"/>
    <n v="1"/>
    <d v="2025-05-07T00:00:00"/>
    <d v="2025-06-12T00:00:00"/>
    <d v="2025-06-30T00:00:00"/>
    <s v="AndreaG"/>
    <x v="34"/>
    <s v="JAIMEG"/>
    <n v="1593327.99"/>
    <s v="MXN"/>
    <n v="76479.74352"/>
    <n v="89226.36744"/>
    <n v="265427.59"/>
    <n v="12740.52432"/>
    <n v="14863.94504"/>
    <n v="0.1665869122151052"/>
    <n v="5"/>
    <x v="1"/>
    <n v="6"/>
    <n v="2025"/>
    <d v="2025-08-14T00:00:00"/>
    <s v="agosto"/>
    <n v="2025"/>
  </r>
  <r>
    <x v="0"/>
    <n v="311"/>
    <n v="1"/>
    <d v="2025-05-07T00:00:00"/>
    <d v="2025-05-20T00:00:00"/>
    <d v="2025-05-22T00:00:00"/>
    <s v="VeronicaN"/>
    <x v="34"/>
    <m/>
    <n v="2045"/>
    <s v="USD"/>
    <n v="1758.7"/>
    <n v="2045"/>
    <n v="97.88"/>
    <n v="84.1768"/>
    <n v="97.88"/>
    <n v="0.04786308068459658"/>
    <n v="5"/>
    <x v="1"/>
    <n v="5"/>
    <n v="2025"/>
    <d v="2025-07-06T00:00:00"/>
    <s v="julio"/>
    <n v="2025"/>
  </r>
  <r>
    <x v="0"/>
    <n v="312"/>
    <n v="1"/>
    <d v="2025-05-07T00:00:00"/>
    <d v="2025-01-25T00:00:00"/>
    <d v="2025-02-09T00:00:00"/>
    <s v="MinervaH"/>
    <x v="34"/>
    <m/>
    <n v="1196"/>
    <s v="USD"/>
    <n v="1028.56"/>
    <n v="1196"/>
    <n v="0"/>
    <n v="0"/>
    <n v="0"/>
    <n v="0"/>
    <n v="5"/>
    <x v="1"/>
    <n v="1"/>
    <n v="2025"/>
    <d v="2025-03-26T00:00:00"/>
    <s v="marzo"/>
    <n v="2025"/>
  </r>
  <r>
    <x v="0"/>
    <n v="313"/>
    <n v="1"/>
    <d v="2025-05-07T00:00:00"/>
    <d v="2025-01-18T00:00:00"/>
    <d v="2025-01-19T00:00:00"/>
    <s v="MinervaH"/>
    <x v="34"/>
    <s v="JAIMEG"/>
    <n v="259.65"/>
    <s v="USD"/>
    <n v="223.299"/>
    <n v="259.65"/>
    <n v="0"/>
    <n v="0"/>
    <n v="0"/>
    <n v="0"/>
    <n v="5"/>
    <x v="1"/>
    <n v="1"/>
    <n v="2025"/>
    <d v="2025-03-05T00:00:00"/>
    <s v="marzo"/>
    <n v="2025"/>
  </r>
  <r>
    <x v="0"/>
    <n v="314"/>
    <n v="1"/>
    <d v="2025-05-07T00:00:00"/>
    <d v="2025-02-27T00:00:00"/>
    <d v="2025-03-03T00:00:00"/>
    <s v="MinervaH"/>
    <x v="34"/>
    <s v="JAIMEG"/>
    <n v="1029.26"/>
    <s v="USD"/>
    <n v="885.1636"/>
    <n v="1029.26"/>
    <n v="0"/>
    <n v="0"/>
    <n v="0"/>
    <n v="0"/>
    <n v="5"/>
    <x v="1"/>
    <n v="2"/>
    <n v="2025"/>
    <d v="2025-04-17T00:00:00"/>
    <s v="abril"/>
    <n v="2025"/>
  </r>
  <r>
    <x v="0"/>
    <n v="315"/>
    <n v="1"/>
    <d v="2025-05-07T00:00:00"/>
    <d v="2025-03-23T00:00:00"/>
    <s v="0000-00-00"/>
    <s v="MinervaH"/>
    <x v="34"/>
    <s v="JAIMEG"/>
    <n v="769.8"/>
    <s v="USD"/>
    <n v="662.0279999999999"/>
    <n v="769.8"/>
    <n v="0"/>
    <n v="0"/>
    <n v="0"/>
    <n v="0"/>
    <n v="5"/>
    <x v="1"/>
    <n v="3"/>
    <n v="2025"/>
    <e v="#VALUE!"/>
    <e v="#VALUE!"/>
    <e v="#VALUE!"/>
  </r>
  <r>
    <x v="0"/>
    <n v="316"/>
    <n v="1"/>
    <d v="2025-05-08T00:00:00"/>
    <d v="2025-03-26T00:00:00"/>
    <d v="2025-03-27T00:00:00"/>
    <s v="MinervaH"/>
    <x v="34"/>
    <s v="JAIMEG"/>
    <n v="886.6"/>
    <s v="USD"/>
    <n v="762.476"/>
    <n v="886.6"/>
    <n v="0"/>
    <n v="0"/>
    <n v="0"/>
    <n v="0"/>
    <n v="5"/>
    <x v="1"/>
    <n v="3"/>
    <n v="2025"/>
    <d v="2025-05-11T00:00:00"/>
    <s v="mayo"/>
    <n v="2025"/>
  </r>
  <r>
    <x v="0"/>
    <n v="317"/>
    <n v="1"/>
    <d v="2025-05-08T00:00:00"/>
    <d v="2025-04-06T00:00:00"/>
    <d v="2025-04-06T00:00:00"/>
    <s v="MinervaH"/>
    <x v="34"/>
    <s v="JAIMEG"/>
    <n v="695.8"/>
    <s v="USD"/>
    <n v="598.3879999999999"/>
    <n v="695.8"/>
    <n v="0"/>
    <n v="0"/>
    <n v="0"/>
    <n v="0"/>
    <n v="5"/>
    <x v="1"/>
    <n v="4"/>
    <n v="2025"/>
    <d v="2025-05-21T00:00:00"/>
    <s v="mayo"/>
    <n v="2025"/>
  </r>
  <r>
    <x v="0"/>
    <n v="318"/>
    <n v="1"/>
    <d v="2025-05-08T00:00:00"/>
    <d v="2025-04-03T00:00:00"/>
    <d v="2025-04-03T00:00:00"/>
    <s v="MinervaH"/>
    <x v="34"/>
    <s v="JAIMEG"/>
    <n v="379"/>
    <s v="USD"/>
    <n v="325.94"/>
    <n v="379"/>
    <n v="0"/>
    <n v="0"/>
    <n v="0"/>
    <n v="0"/>
    <n v="5"/>
    <x v="1"/>
    <n v="4"/>
    <n v="2025"/>
    <d v="2025-05-18T00:00:00"/>
    <s v="mayo"/>
    <n v="2025"/>
  </r>
  <r>
    <x v="0"/>
    <n v="319"/>
    <n v="1"/>
    <d v="2025-05-08T00:00:00"/>
    <d v="2025-04-11T00:00:00"/>
    <d v="2025-04-13T00:00:00"/>
    <s v="MinervaH"/>
    <x v="34"/>
    <m/>
    <n v="866.4"/>
    <s v="USD"/>
    <n v="745.1039999999999"/>
    <n v="866.4"/>
    <n v="0"/>
    <n v="0"/>
    <n v="0"/>
    <n v="0"/>
    <n v="5"/>
    <x v="1"/>
    <n v="4"/>
    <n v="2025"/>
    <d v="2025-05-28T00:00:00"/>
    <s v="mayo"/>
    <n v="2025"/>
  </r>
  <r>
    <x v="0"/>
    <n v="320"/>
    <n v="1"/>
    <d v="2025-05-08T00:00:00"/>
    <d v="2025-04-03T00:00:00"/>
    <d v="2025-04-03T00:00:00"/>
    <s v="MinervaH"/>
    <x v="34"/>
    <s v="JAIMEG"/>
    <n v="1916"/>
    <s v="USD"/>
    <n v="1647.76"/>
    <n v="1916"/>
    <n v="0"/>
    <n v="0"/>
    <n v="0"/>
    <n v="0"/>
    <n v="5"/>
    <x v="1"/>
    <n v="4"/>
    <n v="2025"/>
    <d v="2025-05-18T00:00:00"/>
    <s v="mayo"/>
    <n v="2025"/>
  </r>
  <r>
    <x v="0"/>
    <n v="321"/>
    <n v="1"/>
    <d v="2025-05-08T00:00:00"/>
    <d v="2025-04-08T00:00:00"/>
    <d v="2025-04-08T00:00:00"/>
    <s v="MinervaH"/>
    <x v="34"/>
    <s v="JAIMEG"/>
    <n v="261.6"/>
    <s v="USD"/>
    <n v="224.976"/>
    <n v="261.6"/>
    <n v="0"/>
    <n v="0"/>
    <n v="0"/>
    <n v="0"/>
    <n v="5"/>
    <x v="1"/>
    <n v="4"/>
    <n v="2025"/>
    <d v="2025-05-23T00:00:00"/>
    <s v="mayo"/>
    <n v="2025"/>
  </r>
  <r>
    <x v="0"/>
    <n v="322"/>
    <n v="0"/>
    <d v="2025-05-08T00:00:00"/>
    <d v="2025-07-06T00:00:00"/>
    <d v="2025-07-06T00:00:00"/>
    <s v="MinervaH"/>
    <x v="34"/>
    <s v="JAIMEG"/>
    <n v="1436"/>
    <s v="USD"/>
    <n v="1234.96"/>
    <n v="1436"/>
    <n v="35"/>
    <n v="30.1"/>
    <n v="35"/>
    <n v="0.02437325905292479"/>
    <n v="5"/>
    <x v="1"/>
    <n v="7"/>
    <n v="2025"/>
    <d v="2025-08-20T00:00:00"/>
    <s v="agosto"/>
    <n v="2025"/>
  </r>
  <r>
    <x v="0"/>
    <n v="323"/>
    <n v="0"/>
    <d v="2025-05-08T00:00:00"/>
    <d v="2025-06-09T00:00:00"/>
    <d v="2025-07-14T00:00:00"/>
    <s v="MinervaH"/>
    <x v="34"/>
    <m/>
    <n v="60208.3"/>
    <s v="MXN"/>
    <n v="2889.9984"/>
    <n v="3371.6648"/>
    <n v="678.3"/>
    <n v="32.5584"/>
    <n v="37.9848"/>
    <n v="0.01126588859011133"/>
    <n v="5"/>
    <x v="1"/>
    <n v="6"/>
    <n v="2025"/>
    <d v="2025-08-28T00:00:00"/>
    <s v="agosto"/>
    <n v="2025"/>
  </r>
  <r>
    <x v="0"/>
    <n v="324"/>
    <n v="1"/>
    <d v="2025-05-08T00:00:00"/>
    <d v="2025-06-23T00:00:00"/>
    <d v="2025-07-14T00:00:00"/>
    <s v="MinervaH"/>
    <x v="34"/>
    <s v="JAIMEG"/>
    <n v="54735"/>
    <s v="MXN"/>
    <n v="2627.28"/>
    <n v="3065.16"/>
    <n v="0"/>
    <n v="0"/>
    <n v="0"/>
    <n v="0"/>
    <n v="5"/>
    <x v="1"/>
    <n v="6"/>
    <n v="2025"/>
    <d v="2025-08-28T00:00:00"/>
    <s v="agosto"/>
    <n v="2025"/>
  </r>
  <r>
    <x v="0"/>
    <n v="325"/>
    <n v="1"/>
    <d v="2025-05-08T00:00:00"/>
    <d v="2025-08-12T00:00:00"/>
    <d v="2025-08-21T00:00:00"/>
    <s v="MinervaH"/>
    <x v="34"/>
    <s v="JAIMEG"/>
    <n v="127330"/>
    <s v="MXN"/>
    <n v="6111.84"/>
    <n v="7130.48"/>
    <n v="0"/>
    <n v="0"/>
    <n v="0"/>
    <n v="0"/>
    <n v="5"/>
    <x v="1"/>
    <n v="8"/>
    <n v="2025"/>
    <d v="2025-10-05T00:00:00"/>
    <s v="octubre"/>
    <n v="2025"/>
  </r>
  <r>
    <x v="0"/>
    <n v="326"/>
    <n v="1"/>
    <d v="2025-05-08T00:00:00"/>
    <d v="2025-02-05T00:00:00"/>
    <d v="2025-02-06T00:00:00"/>
    <s v="MinervaH"/>
    <x v="34"/>
    <s v="JAIMEG"/>
    <n v="525"/>
    <s v="EUR"/>
    <n v="525"/>
    <n v="609"/>
    <n v="79.39"/>
    <n v="79.39"/>
    <n v="92.0924"/>
    <n v="0.1512190476190476"/>
    <n v="5"/>
    <x v="1"/>
    <n v="2"/>
    <n v="2025"/>
    <d v="2025-03-23T00:00:00"/>
    <s v="marzo"/>
    <n v="2025"/>
  </r>
  <r>
    <x v="0"/>
    <n v="327"/>
    <n v="1"/>
    <d v="2025-05-08T00:00:00"/>
    <d v="2025-04-08T00:00:00"/>
    <d v="2025-04-16T00:00:00"/>
    <s v="DianaM"/>
    <x v="34"/>
    <m/>
    <n v="10449.41"/>
    <s v="USD"/>
    <n v="8986.4926"/>
    <n v="10449.41"/>
    <n v="1324.76"/>
    <n v="1139.2936"/>
    <n v="1324.76"/>
    <n v="0.126778449692375"/>
    <n v="5"/>
    <x v="1"/>
    <n v="4"/>
    <n v="2025"/>
    <d v="2025-05-31T00:00:00"/>
    <s v="mayo"/>
    <n v="2025"/>
  </r>
  <r>
    <x v="0"/>
    <n v="328"/>
    <n v="1"/>
    <d v="2025-05-08T00:00:00"/>
    <d v="2025-05-14T00:00:00"/>
    <d v="2025-05-22T00:00:00"/>
    <s v="MariaM"/>
    <x v="34"/>
    <m/>
    <n v="8827.1"/>
    <s v="USD"/>
    <n v="7591.306"/>
    <n v="8827.1"/>
    <n v="70"/>
    <n v="60.2"/>
    <n v="70"/>
    <n v="0.007930124276376158"/>
    <n v="5"/>
    <x v="1"/>
    <n v="5"/>
    <n v="2025"/>
    <d v="2025-07-06T00:00:00"/>
    <s v="julio"/>
    <n v="2025"/>
  </r>
  <r>
    <x v="0"/>
    <n v="329"/>
    <n v="0"/>
    <d v="2025-04-01T00:00:00"/>
    <d v="2025-04-01T00:00:00"/>
    <d v="2025-11-21T00:00:00"/>
    <s v="MariaM"/>
    <x v="29"/>
    <m/>
    <n v="36333.6"/>
    <s v="USD"/>
    <n v="31246.896"/>
    <n v="36333.6"/>
    <n v="3116.88"/>
    <n v="2680.5168"/>
    <n v="3116.88"/>
    <n v="0.08578505845828654"/>
    <n v="4"/>
    <x v="1"/>
    <n v="4"/>
    <n v="2025"/>
    <d v="2026-01-05T00:00:00"/>
    <s v="enero"/>
    <n v="2026"/>
  </r>
  <r>
    <x v="0"/>
    <n v="330"/>
    <n v="1"/>
    <d v="2025-05-09T00:00:00"/>
    <d v="2025-05-17T00:00:00"/>
    <d v="2025-05-26T00:00:00"/>
    <s v="DianaM"/>
    <x v="34"/>
    <s v="MARC1989"/>
    <n v="17786.22"/>
    <s v="USD"/>
    <n v="15296.1492"/>
    <n v="17786.22"/>
    <n v="2209.58"/>
    <n v="1900.2388"/>
    <n v="2209.58"/>
    <n v="0.124229881335101"/>
    <n v="5"/>
    <x v="1"/>
    <n v="5"/>
    <n v="2025"/>
    <d v="2025-07-10T00:00:00"/>
    <s v="julio"/>
    <n v="2025"/>
  </r>
  <r>
    <x v="0"/>
    <n v="331"/>
    <n v="1"/>
    <d v="2025-05-12T00:00:00"/>
    <d v="2025-05-22T00:00:00"/>
    <d v="2025-06-04T00:00:00"/>
    <s v="MinervaH"/>
    <x v="35"/>
    <s v="JAIMEG"/>
    <n v="704.8"/>
    <s v="USD"/>
    <n v="606.1279999999999"/>
    <n v="704.8"/>
    <n v="0"/>
    <n v="0"/>
    <n v="0"/>
    <n v="0"/>
    <n v="5"/>
    <x v="1"/>
    <n v="5"/>
    <n v="2025"/>
    <d v="2025-07-19T00:00:00"/>
    <s v="julio"/>
    <n v="2025"/>
  </r>
  <r>
    <x v="0"/>
    <n v="332"/>
    <n v="1"/>
    <d v="2025-05-12T00:00:00"/>
    <d v="2025-05-29T00:00:00"/>
    <d v="2025-06-06T00:00:00"/>
    <s v="VeronicaN"/>
    <x v="35"/>
    <m/>
    <n v="447940.47"/>
    <s v="MXN"/>
    <n v="21501.14256"/>
    <n v="25084.66632"/>
    <n v="26803.51"/>
    <n v="1286.56848"/>
    <n v="1500.99656"/>
    <n v="0.05983721452986822"/>
    <n v="5"/>
    <x v="1"/>
    <n v="5"/>
    <n v="2025"/>
    <d v="2025-07-21T00:00:00"/>
    <s v="julio"/>
    <n v="2025"/>
  </r>
  <r>
    <x v="0"/>
    <n v="333"/>
    <n v="1"/>
    <d v="2025-05-13T00:00:00"/>
    <d v="2025-05-03T00:00:00"/>
    <d v="2025-05-04T00:00:00"/>
    <s v="MinervaH"/>
    <x v="35"/>
    <s v="JAIMEG"/>
    <n v="1221"/>
    <s v="USD"/>
    <n v="1050.06"/>
    <n v="1221"/>
    <n v="0"/>
    <n v="0"/>
    <n v="0"/>
    <n v="0"/>
    <n v="5"/>
    <x v="1"/>
    <n v="5"/>
    <n v="2025"/>
    <d v="2025-06-18T00:00:00"/>
    <s v="junio"/>
    <n v="2025"/>
  </r>
  <r>
    <x v="0"/>
    <n v="334"/>
    <n v="1"/>
    <d v="2025-05-13T00:00:00"/>
    <d v="2025-05-10T00:00:00"/>
    <d v="2025-05-10T00:00:00"/>
    <s v="MinervaH"/>
    <x v="35"/>
    <s v="JAIMEG"/>
    <n v="1630.2"/>
    <s v="USD"/>
    <n v="1401.972"/>
    <n v="1630.2"/>
    <n v="0"/>
    <n v="0"/>
    <n v="0"/>
    <n v="0"/>
    <n v="5"/>
    <x v="1"/>
    <n v="5"/>
    <n v="2025"/>
    <d v="2025-06-24T00:00:00"/>
    <s v="junio"/>
    <n v="2025"/>
  </r>
  <r>
    <x v="0"/>
    <n v="335"/>
    <n v="1"/>
    <d v="2025-05-13T00:00:00"/>
    <d v="2025-05-05T00:00:00"/>
    <d v="2025-05-05T00:00:00"/>
    <s v="MinervaH"/>
    <x v="35"/>
    <s v="JAIMEG"/>
    <n v="98"/>
    <s v="USD"/>
    <n v="84.28"/>
    <n v="98"/>
    <n v="0"/>
    <n v="0"/>
    <n v="0"/>
    <n v="0"/>
    <n v="5"/>
    <x v="1"/>
    <n v="5"/>
    <n v="2025"/>
    <d v="2025-06-19T00:00:00"/>
    <s v="junio"/>
    <n v="2025"/>
  </r>
  <r>
    <x v="0"/>
    <n v="336"/>
    <n v="1"/>
    <d v="2025-05-13T00:00:00"/>
    <d v="2025-05-01T00:00:00"/>
    <d v="2025-05-02T00:00:00"/>
    <s v="MinervaH"/>
    <x v="35"/>
    <s v="JAIMEG"/>
    <n v="428.8"/>
    <s v="USD"/>
    <n v="368.768"/>
    <n v="428.8"/>
    <n v="0"/>
    <n v="0"/>
    <n v="0"/>
    <n v="0"/>
    <n v="5"/>
    <x v="1"/>
    <n v="5"/>
    <n v="2025"/>
    <d v="2025-06-16T00:00:00"/>
    <s v="junio"/>
    <n v="2025"/>
  </r>
  <r>
    <x v="0"/>
    <n v="337"/>
    <n v="1"/>
    <d v="2025-05-13T00:00:00"/>
    <d v="2025-07-01T00:00:00"/>
    <d v="2025-07-01T00:00:00"/>
    <s v="MinervaH"/>
    <x v="35"/>
    <s v="JAIMEG"/>
    <n v="1012.3"/>
    <s v="USD"/>
    <n v="870.578"/>
    <n v="1012.3"/>
    <n v="0"/>
    <n v="0"/>
    <n v="0"/>
    <n v="0"/>
    <n v="5"/>
    <x v="1"/>
    <n v="7"/>
    <n v="2025"/>
    <d v="2025-08-15T00:00:00"/>
    <s v="agosto"/>
    <n v="2025"/>
  </r>
  <r>
    <x v="0"/>
    <n v="338"/>
    <n v="1"/>
    <d v="2025-05-13T00:00:00"/>
    <d v="2025-05-08T00:00:00"/>
    <d v="2025-05-08T00:00:00"/>
    <s v="MinervaH"/>
    <x v="35"/>
    <s v="JAIMEG"/>
    <n v="296.3"/>
    <s v="USD"/>
    <n v="254.818"/>
    <n v="296.3"/>
    <n v="0"/>
    <n v="0"/>
    <n v="0"/>
    <n v="0"/>
    <n v="5"/>
    <x v="1"/>
    <n v="5"/>
    <n v="2025"/>
    <d v="2025-06-22T00:00:00"/>
    <s v="junio"/>
    <n v="2025"/>
  </r>
  <r>
    <x v="0"/>
    <n v="339"/>
    <n v="1"/>
    <d v="2025-05-13T00:00:00"/>
    <d v="2025-05-09T00:00:00"/>
    <d v="2025-05-09T00:00:00"/>
    <s v="MinervaH"/>
    <x v="35"/>
    <s v="JAIMEG"/>
    <n v="981.6"/>
    <s v="USD"/>
    <n v="844.176"/>
    <n v="981.6"/>
    <n v="0"/>
    <n v="0"/>
    <n v="0"/>
    <n v="0"/>
    <n v="5"/>
    <x v="1"/>
    <n v="5"/>
    <n v="2025"/>
    <d v="2025-06-23T00:00:00"/>
    <s v="junio"/>
    <n v="2025"/>
  </r>
  <r>
    <x v="0"/>
    <n v="340"/>
    <n v="1"/>
    <d v="2025-05-14T00:00:00"/>
    <d v="2025-08-04T00:00:00"/>
    <d v="2025-08-10T00:00:00"/>
    <s v="DianaM"/>
    <x v="35"/>
    <s v="MARC1989,MARIELLAP"/>
    <n v="175373.05"/>
    <s v="USD"/>
    <n v="150820.823"/>
    <n v="175373.05"/>
    <n v="16038.14"/>
    <n v="13792.8004"/>
    <n v="16038.14"/>
    <n v="0.09145156567671033"/>
    <n v="5"/>
    <x v="1"/>
    <n v="8"/>
    <n v="2025"/>
    <d v="2025-09-24T00:00:00"/>
    <s v="septiembre"/>
    <n v="2025"/>
  </r>
  <r>
    <x v="0"/>
    <n v="341"/>
    <n v="1"/>
    <d v="2025-05-14T00:00:00"/>
    <d v="2025-08-01T00:00:00"/>
    <d v="2025-08-14T00:00:00"/>
    <s v="AndreaG"/>
    <x v="35"/>
    <s v="JAIMEG"/>
    <n v="52130.1"/>
    <s v="USD"/>
    <n v="44831.886"/>
    <n v="52130.1"/>
    <n v="9259.58"/>
    <n v="7963.2388"/>
    <n v="9259.58"/>
    <n v="0.1776244434597286"/>
    <n v="5"/>
    <x v="1"/>
    <n v="8"/>
    <n v="2025"/>
    <d v="2025-09-28T00:00:00"/>
    <s v="septiembre"/>
    <n v="2025"/>
  </r>
  <r>
    <x v="0"/>
    <n v="342"/>
    <n v="0"/>
    <d v="2025-05-14T00:00:00"/>
    <d v="2025-07-01T00:00:00"/>
    <d v="2025-07-07T00:00:00"/>
    <s v="IsraelB"/>
    <x v="35"/>
    <s v="DIANAM,MARC1989"/>
    <n v="16401.41"/>
    <s v="MXN"/>
    <n v="787.26768"/>
    <n v="918.47896"/>
    <n v="1285.69"/>
    <n v="61.71312"/>
    <n v="71.99864000000001"/>
    <n v="0.07838899216591744"/>
    <n v="5"/>
    <x v="1"/>
    <n v="7"/>
    <n v="2025"/>
    <d v="2025-08-21T00:00:00"/>
    <s v="agosto"/>
    <n v="2025"/>
  </r>
  <r>
    <x v="0"/>
    <n v="343"/>
    <n v="1"/>
    <d v="2025-05-14T00:00:00"/>
    <d v="2025-06-10T00:00:00"/>
    <d v="2025-06-10T00:00:00"/>
    <s v="MinervaH"/>
    <x v="35"/>
    <s v="JAIMEG"/>
    <n v="198.6"/>
    <s v="USD"/>
    <n v="170.796"/>
    <n v="198.6"/>
    <n v="0"/>
    <n v="0"/>
    <n v="0"/>
    <n v="0"/>
    <n v="5"/>
    <x v="1"/>
    <n v="6"/>
    <n v="2025"/>
    <d v="2025-07-25T00:00:00"/>
    <s v="julio"/>
    <n v="2025"/>
  </r>
  <r>
    <x v="0"/>
    <n v="345"/>
    <n v="1"/>
    <d v="2025-05-15T00:00:00"/>
    <d v="2025-02-16T00:00:00"/>
    <d v="2025-02-17T00:00:00"/>
    <s v="MinervaH"/>
    <x v="35"/>
    <s v="JAIMEG"/>
    <n v="900"/>
    <s v="EUR"/>
    <n v="900"/>
    <n v="1044"/>
    <n v="81.75"/>
    <n v="81.75"/>
    <n v="94.83"/>
    <n v="0.09083333333333334"/>
    <n v="5"/>
    <x v="1"/>
    <n v="2"/>
    <n v="2025"/>
    <d v="2025-04-03T00:00:00"/>
    <s v="abril"/>
    <n v="2025"/>
  </r>
  <r>
    <x v="0"/>
    <n v="346"/>
    <n v="1"/>
    <d v="2025-05-15T00:00:00"/>
    <d v="2025-05-22T00:00:00"/>
    <d v="2025-05-28T00:00:00"/>
    <s v="DianaM"/>
    <x v="35"/>
    <s v="MARC1989,MARIELLAP"/>
    <n v="7100"/>
    <s v="USD"/>
    <n v="6106"/>
    <n v="7100"/>
    <n v="805.58"/>
    <n v="692.7988"/>
    <n v="805.58"/>
    <n v="0.1134619718309859"/>
    <n v="5"/>
    <x v="1"/>
    <n v="5"/>
    <n v="2025"/>
    <d v="2025-07-12T00:00:00"/>
    <s v="julio"/>
    <n v="2025"/>
  </r>
  <r>
    <x v="0"/>
    <n v="347"/>
    <n v="1"/>
    <d v="2025-05-15T00:00:00"/>
    <d v="2025-05-17T00:00:00"/>
    <d v="2025-06-07T00:00:00"/>
    <s v="DianaM"/>
    <x v="35"/>
    <m/>
    <n v="9995.190000000001"/>
    <s v="USD"/>
    <n v="8595.8634"/>
    <n v="9995.190000000001"/>
    <n v="2008.11"/>
    <n v="1726.9746"/>
    <n v="2008.11"/>
    <n v="0.2009076365731917"/>
    <n v="5"/>
    <x v="1"/>
    <n v="5"/>
    <n v="2025"/>
    <d v="2025-07-22T00:00:00"/>
    <s v="julio"/>
    <n v="2025"/>
  </r>
  <r>
    <x v="0"/>
    <n v="348"/>
    <n v="1"/>
    <d v="2025-05-16T00:00:00"/>
    <d v="2025-05-22T00:00:00"/>
    <d v="2025-05-25T00:00:00"/>
    <s v="EduardoP"/>
    <x v="35"/>
    <m/>
    <n v="3045"/>
    <s v="USD"/>
    <n v="2618.7"/>
    <n v="3045"/>
    <n v="429.35"/>
    <n v="369.241"/>
    <n v="429.35"/>
    <n v="0.1410016420361248"/>
    <n v="5"/>
    <x v="1"/>
    <n v="5"/>
    <n v="2025"/>
    <d v="2025-07-09T00:00:00"/>
    <s v="julio"/>
    <n v="2025"/>
  </r>
  <r>
    <x v="0"/>
    <n v="349"/>
    <n v="1"/>
    <d v="2025-05-16T00:00:00"/>
    <d v="2025-05-17T00:00:00"/>
    <d v="2025-05-25T00:00:00"/>
    <s v="VeronicaN"/>
    <x v="35"/>
    <m/>
    <n v="2457.91"/>
    <s v="USD"/>
    <n v="2113.8026"/>
    <n v="2457.91"/>
    <n v="1.91"/>
    <n v="1.6426"/>
    <n v="1.91"/>
    <n v="0.0007770829688637907"/>
    <n v="5"/>
    <x v="1"/>
    <n v="5"/>
    <n v="2025"/>
    <d v="2025-07-09T00:00:00"/>
    <s v="julio"/>
    <n v="2025"/>
  </r>
  <r>
    <x v="0"/>
    <n v="350"/>
    <n v="1"/>
    <d v="2025-05-16T00:00:00"/>
    <d v="2025-05-16T00:00:00"/>
    <d v="2025-06-16T00:00:00"/>
    <s v="RafaellaP"/>
    <x v="35"/>
    <m/>
    <n v="14729.27"/>
    <s v="USD"/>
    <n v="12667.1722"/>
    <n v="14729.27"/>
    <n v="718.64"/>
    <n v="618.0304"/>
    <n v="718.64"/>
    <n v="0.04878992645256689"/>
    <n v="5"/>
    <x v="1"/>
    <n v="5"/>
    <n v="2025"/>
    <d v="2025-07-31T00:00:00"/>
    <s v="julio"/>
    <n v="2025"/>
  </r>
  <r>
    <x v="0"/>
    <n v="351"/>
    <n v="1"/>
    <d v="2025-05-16T00:00:00"/>
    <d v="2025-05-16T00:00:00"/>
    <d v="2025-05-16T00:00:00"/>
    <s v="DianaM"/>
    <x v="35"/>
    <m/>
    <n v="2611.75"/>
    <s v="USD"/>
    <n v="2246.105"/>
    <n v="2611.75"/>
    <n v="35"/>
    <n v="30.1"/>
    <n v="35"/>
    <n v="0.01340097635684885"/>
    <n v="5"/>
    <x v="1"/>
    <n v="5"/>
    <n v="2025"/>
    <d v="2025-06-30T00:00:00"/>
    <s v="junio"/>
    <n v="2025"/>
  </r>
  <r>
    <x v="0"/>
    <n v="352"/>
    <n v="1"/>
    <d v="2025-05-16T00:00:00"/>
    <d v="2025-06-13T00:00:00"/>
    <d v="2025-06-16T00:00:00"/>
    <s v="DianaM"/>
    <x v="35"/>
    <m/>
    <n v="9109.860000000001"/>
    <s v="USD"/>
    <n v="7834.479600000001"/>
    <n v="9109.860000000001"/>
    <n v="517.96"/>
    <n v="445.4456"/>
    <n v="517.96"/>
    <n v="0.05685707573991258"/>
    <n v="5"/>
    <x v="1"/>
    <n v="6"/>
    <n v="2025"/>
    <d v="2025-07-31T00:00:00"/>
    <s v="julio"/>
    <n v="2025"/>
  </r>
  <r>
    <x v="0"/>
    <n v="353"/>
    <n v="1"/>
    <d v="2025-05-19T00:00:00"/>
    <d v="2025-05-27T00:00:00"/>
    <d v="2025-05-28T00:00:00"/>
    <s v="DianaM"/>
    <x v="36"/>
    <s v="MARC1989"/>
    <n v="7328.61"/>
    <s v="USD"/>
    <n v="6302.6046"/>
    <n v="7328.61"/>
    <n v="630.08"/>
    <n v="541.8688000000001"/>
    <n v="630.08"/>
    <n v="0.08597537595806028"/>
    <n v="5"/>
    <x v="1"/>
    <n v="5"/>
    <n v="2025"/>
    <d v="2025-07-12T00:00:00"/>
    <s v="julio"/>
    <n v="2025"/>
  </r>
  <r>
    <x v="0"/>
    <n v="354"/>
    <n v="1"/>
    <d v="2025-05-19T00:00:00"/>
    <d v="2025-05-22T00:00:00"/>
    <d v="2025-05-22T00:00:00"/>
    <s v="DianaM"/>
    <x v="36"/>
    <m/>
    <n v="3154.96"/>
    <s v="USD"/>
    <n v="2713.2656"/>
    <n v="3154.96"/>
    <n v="70"/>
    <n v="60.2"/>
    <n v="70"/>
    <n v="0.02218728605117022"/>
    <n v="5"/>
    <x v="1"/>
    <n v="5"/>
    <n v="2025"/>
    <d v="2025-07-06T00:00:00"/>
    <s v="julio"/>
    <n v="2025"/>
  </r>
  <r>
    <x v="0"/>
    <n v="355"/>
    <n v="1"/>
    <d v="2025-05-19T00:00:00"/>
    <d v="2025-06-15T00:00:00"/>
    <d v="2025-07-22T00:00:00"/>
    <s v="VeronicaN"/>
    <x v="36"/>
    <m/>
    <n v="164275.12"/>
    <s v="USD"/>
    <n v="141276.6032"/>
    <n v="164275.12"/>
    <n v="34429.94"/>
    <n v="29609.7484"/>
    <n v="34429.94"/>
    <n v="0.2095870634579357"/>
    <n v="5"/>
    <x v="1"/>
    <n v="6"/>
    <n v="2025"/>
    <d v="2025-09-05T00:00:00"/>
    <s v="septiembre"/>
    <n v="2025"/>
  </r>
  <r>
    <x v="0"/>
    <n v="356"/>
    <n v="1"/>
    <d v="2025-05-19T00:00:00"/>
    <d v="2025-05-14T00:00:00"/>
    <d v="2025-05-22T00:00:00"/>
    <s v="DianaM"/>
    <x v="36"/>
    <m/>
    <n v="6906.08"/>
    <s v="USD"/>
    <n v="5939.2288"/>
    <n v="6906.08"/>
    <n v="553.36"/>
    <n v="475.8896"/>
    <n v="553.36"/>
    <n v="0.08012649723142506"/>
    <n v="5"/>
    <x v="1"/>
    <n v="5"/>
    <n v="2025"/>
    <d v="2025-07-06T00:00:00"/>
    <s v="julio"/>
    <n v="2025"/>
  </r>
  <r>
    <x v="0"/>
    <n v="357"/>
    <n v="1"/>
    <d v="2025-05-20T00:00:00"/>
    <d v="2025-05-26T00:00:00"/>
    <d v="2025-05-30T00:00:00"/>
    <s v="DianaM"/>
    <x v="36"/>
    <m/>
    <n v="2597.52"/>
    <s v="USD"/>
    <n v="2233.8672"/>
    <n v="2597.52"/>
    <n v="110.8"/>
    <n v="95.288"/>
    <n v="110.8"/>
    <n v="0.04265607194554806"/>
    <n v="5"/>
    <x v="1"/>
    <n v="5"/>
    <n v="2025"/>
    <d v="2025-07-14T00:00:00"/>
    <s v="julio"/>
    <n v="2025"/>
  </r>
  <r>
    <x v="0"/>
    <n v="358"/>
    <n v="0"/>
    <d v="2025-05-20T00:00:00"/>
    <d v="2025-05-10T00:00:00"/>
    <d v="2025-05-10T00:00:00"/>
    <s v="DianaM"/>
    <x v="36"/>
    <m/>
    <n v="353.7"/>
    <s v="USD"/>
    <n v="304.182"/>
    <n v="353.7"/>
    <n v="0"/>
    <n v="0"/>
    <n v="0"/>
    <n v="0"/>
    <n v="5"/>
    <x v="1"/>
    <n v="5"/>
    <n v="2025"/>
    <d v="2025-06-24T00:00:00"/>
    <s v="junio"/>
    <n v="2025"/>
  </r>
  <r>
    <x v="0"/>
    <n v="359"/>
    <n v="1"/>
    <d v="2025-05-22T00:00:00"/>
    <d v="2025-07-12T00:00:00"/>
    <d v="2025-07-26T00:00:00"/>
    <s v="MartinB"/>
    <x v="36"/>
    <s v="ANATERESA"/>
    <n v="25630.24"/>
    <s v="EUR"/>
    <n v="25630.24"/>
    <n v="29731.0784"/>
    <n v="4047.08"/>
    <n v="4047.08"/>
    <n v="4694.6128"/>
    <n v="0.1579025401244779"/>
    <n v="5"/>
    <x v="1"/>
    <n v="7"/>
    <n v="2025"/>
    <d v="2025-09-09T00:00:00"/>
    <s v="septiembre"/>
    <n v="2025"/>
  </r>
  <r>
    <x v="0"/>
    <n v="360"/>
    <n v="0"/>
    <d v="2025-05-22T00:00:00"/>
    <d v="2025-08-08T00:00:00"/>
    <d v="2025-08-19T00:00:00"/>
    <s v="DianaM"/>
    <x v="36"/>
    <s v="JORGEP"/>
    <n v="2292.54"/>
    <s v="USD"/>
    <n v="1971.5844"/>
    <n v="2292.54"/>
    <n v="0"/>
    <n v="0"/>
    <n v="0"/>
    <n v="0"/>
    <n v="5"/>
    <x v="1"/>
    <n v="8"/>
    <n v="2025"/>
    <d v="2025-10-03T00:00:00"/>
    <s v="octubre"/>
    <n v="2025"/>
  </r>
  <r>
    <x v="0"/>
    <n v="361"/>
    <n v="1"/>
    <d v="2025-05-22T00:00:00"/>
    <d v="2025-06-17T00:00:00"/>
    <d v="2025-07-07T00:00:00"/>
    <s v="DianaM"/>
    <x v="36"/>
    <m/>
    <n v="7124.67"/>
    <s v="USD"/>
    <n v="6127.2162"/>
    <n v="7124.67"/>
    <n v="218"/>
    <n v="187.48"/>
    <n v="218"/>
    <n v="0.0305979083943537"/>
    <n v="5"/>
    <x v="1"/>
    <n v="6"/>
    <n v="2025"/>
    <d v="2025-08-21T00:00:00"/>
    <s v="agosto"/>
    <n v="2025"/>
  </r>
  <r>
    <x v="0"/>
    <n v="362"/>
    <n v="1"/>
    <d v="2025-05-22T00:00:00"/>
    <d v="2025-07-20T00:00:00"/>
    <d v="2025-07-20T00:00:00"/>
    <s v="MinervaH"/>
    <x v="36"/>
    <s v="JAIMEG"/>
    <n v="50"/>
    <s v="USD"/>
    <n v="43"/>
    <n v="50"/>
    <n v="0"/>
    <n v="0"/>
    <n v="0"/>
    <n v="0"/>
    <n v="5"/>
    <x v="1"/>
    <n v="7"/>
    <n v="2025"/>
    <d v="2025-09-03T00:00:00"/>
    <s v="septiembre"/>
    <n v="2025"/>
  </r>
  <r>
    <x v="0"/>
    <n v="363"/>
    <n v="1"/>
    <d v="2025-05-22T00:00:00"/>
    <d v="2025-06-10T00:00:00"/>
    <d v="2025-08-07T00:00:00"/>
    <s v="MinervaH"/>
    <x v="36"/>
    <s v="JAIMEG"/>
    <n v="20818"/>
    <s v="MXN"/>
    <n v="999.264"/>
    <n v="1165.808"/>
    <n v="0"/>
    <n v="0"/>
    <n v="0"/>
    <n v="0"/>
    <n v="5"/>
    <x v="1"/>
    <n v="6"/>
    <n v="2025"/>
    <d v="2025-09-21T00:00:00"/>
    <s v="septiembre"/>
    <n v="2025"/>
  </r>
  <r>
    <x v="0"/>
    <n v="364"/>
    <n v="0"/>
    <d v="2025-05-23T00:00:00"/>
    <d v="2025-05-26T00:00:00"/>
    <d v="2025-06-06T00:00:00"/>
    <s v="LucianaE"/>
    <x v="36"/>
    <m/>
    <n v="38882.41"/>
    <s v="USD"/>
    <n v="33438.8726"/>
    <n v="38882.41"/>
    <n v="4227.73"/>
    <n v="3635.8478"/>
    <n v="4227.73"/>
    <n v="0.1087311717560717"/>
    <n v="5"/>
    <x v="1"/>
    <n v="5"/>
    <n v="2025"/>
    <d v="2025-07-21T00:00:00"/>
    <s v="julio"/>
    <n v="2025"/>
  </r>
  <r>
    <x v="0"/>
    <n v="366"/>
    <n v="1"/>
    <d v="2025-05-26T00:00:00"/>
    <d v="2025-06-18T00:00:00"/>
    <d v="2025-06-30T00:00:00"/>
    <s v="LorenzaP"/>
    <x v="37"/>
    <m/>
    <n v="4310.91"/>
    <s v="USD"/>
    <n v="3707.3826"/>
    <n v="4310.91"/>
    <n v="302.24"/>
    <n v="259.9264"/>
    <n v="302.24"/>
    <n v="0.07011048711292975"/>
    <n v="5"/>
    <x v="1"/>
    <n v="6"/>
    <n v="2025"/>
    <d v="2025-08-14T00:00:00"/>
    <s v="agosto"/>
    <n v="2025"/>
  </r>
  <r>
    <x v="0"/>
    <n v="368"/>
    <n v="1"/>
    <d v="2025-05-26T00:00:00"/>
    <d v="2025-03-23T00:00:00"/>
    <d v="2025-03-25T00:00:00"/>
    <s v="DianaM"/>
    <x v="37"/>
    <m/>
    <n v="1680"/>
    <s v="USD"/>
    <n v="1444.8"/>
    <n v="1680"/>
    <n v="168.07"/>
    <n v="144.5402"/>
    <n v="168.07"/>
    <n v="0.1000416666666667"/>
    <n v="5"/>
    <x v="1"/>
    <n v="3"/>
    <n v="2025"/>
    <d v="2025-05-09T00:00:00"/>
    <s v="mayo"/>
    <n v="2025"/>
  </r>
  <r>
    <x v="0"/>
    <n v="369"/>
    <n v="1"/>
    <d v="2025-05-26T00:00:00"/>
    <d v="2025-07-07T00:00:00"/>
    <d v="2025-07-12T00:00:00"/>
    <s v="MinervaH"/>
    <x v="37"/>
    <s v="DIANAM,JAIMEG,MARIELLAP"/>
    <n v="18901.9"/>
    <s v="USD"/>
    <n v="16255.634"/>
    <n v="18901.9"/>
    <n v="2396.27"/>
    <n v="2060.7922"/>
    <n v="2396.27"/>
    <n v="0.1267740280077664"/>
    <n v="5"/>
    <x v="1"/>
    <n v="7"/>
    <n v="2025"/>
    <d v="2025-08-26T00:00:00"/>
    <s v="agosto"/>
    <n v="2025"/>
  </r>
  <r>
    <x v="0"/>
    <n v="370"/>
    <n v="1"/>
    <d v="2025-05-27T00:00:00"/>
    <d v="2025-06-24T00:00:00"/>
    <d v="2025-10-07T00:00:00"/>
    <s v="DianaM"/>
    <x v="37"/>
    <m/>
    <n v="4797.97"/>
    <s v="USD"/>
    <n v="4126.2542"/>
    <n v="4797.97"/>
    <n v="0"/>
    <n v="0"/>
    <n v="0"/>
    <n v="0"/>
    <n v="5"/>
    <x v="1"/>
    <n v="6"/>
    <n v="2025"/>
    <d v="2025-11-21T00:00:00"/>
    <s v="noviembre"/>
    <n v="2025"/>
  </r>
  <r>
    <x v="0"/>
    <n v="371"/>
    <n v="1"/>
    <d v="2025-05-27T00:00:00"/>
    <d v="2025-07-17T00:00:00"/>
    <d v="2025-08-04T00:00:00"/>
    <s v="DianaM"/>
    <x v="37"/>
    <s v="MARC1989,MARIELLAP"/>
    <n v="40753.53"/>
    <s v="USD"/>
    <n v="35048.0358"/>
    <n v="40753.53"/>
    <n v="3132.7"/>
    <n v="2694.122"/>
    <n v="3132.7"/>
    <n v="0.07686941474763045"/>
    <n v="5"/>
    <x v="1"/>
    <n v="7"/>
    <n v="2025"/>
    <d v="2025-09-18T00:00:00"/>
    <s v="septiembre"/>
    <n v="2025"/>
  </r>
  <r>
    <x v="0"/>
    <n v="372"/>
    <n v="1"/>
    <d v="2025-01-13T00:00:00"/>
    <d v="2025-03-12T00:00:00"/>
    <d v="2025-03-25T00:00:00"/>
    <s v="VeronicaN"/>
    <x v="18"/>
    <m/>
    <n v="3168.96"/>
    <s v="USD"/>
    <n v="2725.3056"/>
    <n v="3168.96"/>
    <n v="35"/>
    <n v="30.1"/>
    <n v="35"/>
    <n v="0.01104463293951328"/>
    <n v="1"/>
    <x v="1"/>
    <n v="3"/>
    <n v="2025"/>
    <d v="2025-05-09T00:00:00"/>
    <s v="mayo"/>
    <n v="2025"/>
  </r>
  <r>
    <x v="0"/>
    <n v="373"/>
    <n v="1"/>
    <d v="2025-01-21T00:00:00"/>
    <d v="2025-01-21T00:00:00"/>
    <d v="2025-01-21T00:00:00"/>
    <s v="VeronicaN"/>
    <x v="19"/>
    <m/>
    <n v="5439.63"/>
    <s v="USD"/>
    <n v="4678.0818"/>
    <n v="5439.63"/>
    <n v="210"/>
    <n v="180.6"/>
    <n v="210"/>
    <n v="0.03860556692275026"/>
    <n v="1"/>
    <x v="1"/>
    <n v="1"/>
    <n v="2025"/>
    <d v="2025-03-07T00:00:00"/>
    <s v="marzo"/>
    <n v="2025"/>
  </r>
  <r>
    <x v="0"/>
    <n v="374"/>
    <n v="1"/>
    <d v="2025-01-24T00:00:00"/>
    <d v="2025-03-15T00:00:00"/>
    <d v="2025-03-20T00:00:00"/>
    <s v="VeronicaN"/>
    <x v="19"/>
    <m/>
    <n v="138570"/>
    <s v="MXN"/>
    <n v="6651.360000000001"/>
    <n v="7759.92"/>
    <n v="0"/>
    <n v="0"/>
    <n v="0"/>
    <n v="0"/>
    <n v="1"/>
    <x v="1"/>
    <n v="3"/>
    <n v="2025"/>
    <d v="2025-05-04T00:00:00"/>
    <s v="mayo"/>
    <n v="2025"/>
  </r>
  <r>
    <x v="0"/>
    <n v="375"/>
    <n v="1"/>
    <d v="2025-02-05T00:00:00"/>
    <d v="2025-03-20T00:00:00"/>
    <d v="2025-03-31T00:00:00"/>
    <s v="VeronicaN"/>
    <x v="21"/>
    <m/>
    <n v="25529"/>
    <s v="MXN"/>
    <n v="1225.392"/>
    <n v="1429.624"/>
    <n v="0"/>
    <n v="0"/>
    <n v="0"/>
    <n v="0"/>
    <n v="2"/>
    <x v="1"/>
    <n v="3"/>
    <n v="2025"/>
    <d v="2025-05-15T00:00:00"/>
    <s v="mayo"/>
    <n v="2025"/>
  </r>
  <r>
    <x v="0"/>
    <n v="376"/>
    <n v="1"/>
    <d v="2025-05-28T00:00:00"/>
    <d v="2025-02-21T00:00:00"/>
    <d v="2025-02-26T00:00:00"/>
    <s v="PaulinaV"/>
    <x v="37"/>
    <m/>
    <n v="1750"/>
    <s v="USD"/>
    <n v="1505"/>
    <n v="1750"/>
    <n v="221.14"/>
    <n v="190.1804"/>
    <n v="221.14"/>
    <n v="0.1263657142857143"/>
    <n v="5"/>
    <x v="1"/>
    <n v="2"/>
    <n v="2025"/>
    <d v="2025-04-12T00:00:00"/>
    <s v="abril"/>
    <n v="2025"/>
  </r>
  <r>
    <x v="0"/>
    <n v="377"/>
    <n v="1"/>
    <d v="2025-05-28T00:00:00"/>
    <d v="2025-05-29T00:00:00"/>
    <d v="2025-06-02T00:00:00"/>
    <s v="DianaM"/>
    <x v="37"/>
    <s v="JAIMEG,MARIELLAP"/>
    <n v="28779.6"/>
    <s v="USD"/>
    <n v="24750.456"/>
    <n v="28779.6"/>
    <n v="3058.47"/>
    <n v="2630.2842"/>
    <n v="3058.47"/>
    <n v="0.1062721511070341"/>
    <n v="5"/>
    <x v="1"/>
    <n v="5"/>
    <n v="2025"/>
    <d v="2025-07-17T00:00:00"/>
    <s v="julio"/>
    <n v="2025"/>
  </r>
  <r>
    <x v="0"/>
    <n v="378"/>
    <n v="0"/>
    <d v="2025-05-28T00:00:00"/>
    <d v="2025-09-01T00:00:00"/>
    <d v="2025-09-04T00:00:00"/>
    <s v="DianaM"/>
    <x v="37"/>
    <s v="FERNANDAS,MARIELLAP"/>
    <n v="9222.59"/>
    <s v="USD"/>
    <n v="7931.4274"/>
    <n v="9222.59"/>
    <n v="1806.55"/>
    <n v="1553.633"/>
    <n v="1806.55"/>
    <n v="0.1958831521297163"/>
    <n v="5"/>
    <x v="1"/>
    <n v="9"/>
    <n v="2025"/>
    <d v="2025-10-19T00:00:00"/>
    <s v="octubre"/>
    <n v="2025"/>
  </r>
  <r>
    <x v="0"/>
    <n v="379"/>
    <n v="1"/>
    <d v="2025-05-28T00:00:00"/>
    <d v="2025-06-19T00:00:00"/>
    <d v="2025-06-23T00:00:00"/>
    <s v="DianaM"/>
    <x v="37"/>
    <s v="JAIMEG,MARIELLAP"/>
    <n v="48164.24"/>
    <s v="USD"/>
    <n v="41421.2464"/>
    <n v="48164.24"/>
    <n v="7659.78"/>
    <n v="6587.4108"/>
    <n v="7659.78"/>
    <n v="0.1590345866559921"/>
    <n v="5"/>
    <x v="1"/>
    <n v="6"/>
    <n v="2025"/>
    <d v="2025-08-07T00:00:00"/>
    <s v="agosto"/>
    <n v="2025"/>
  </r>
  <r>
    <x v="0"/>
    <n v="380"/>
    <n v="1"/>
    <d v="2025-05-28T00:00:00"/>
    <d v="2025-05-28T00:00:00"/>
    <d v="2025-05-29T00:00:00"/>
    <s v="DianaM"/>
    <x v="37"/>
    <s v="MARC1989,MARIELLAP"/>
    <n v="7136.4"/>
    <s v="USD"/>
    <n v="6137.303999999999"/>
    <n v="7136.4"/>
    <n v="496.36"/>
    <n v="426.8696"/>
    <n v="496.36"/>
    <n v="0.06955327616165013"/>
    <n v="5"/>
    <x v="1"/>
    <n v="5"/>
    <n v="2025"/>
    <d v="2025-07-13T00:00:00"/>
    <s v="julio"/>
    <n v="2025"/>
  </r>
  <r>
    <x v="0"/>
    <n v="381"/>
    <n v="1"/>
    <d v="2025-05-28T00:00:00"/>
    <d v="2025-06-06T00:00:00"/>
    <d v="2025-06-09T00:00:00"/>
    <s v="AndreaM"/>
    <x v="37"/>
    <m/>
    <n v="14250"/>
    <s v="USD"/>
    <n v="12255"/>
    <n v="14250"/>
    <n v="660.29"/>
    <n v="567.8493999999999"/>
    <n v="660.29"/>
    <n v="0.04633614035087719"/>
    <n v="5"/>
    <x v="1"/>
    <n v="6"/>
    <n v="2025"/>
    <d v="2025-07-24T00:00:00"/>
    <s v="julio"/>
    <n v="2025"/>
  </r>
  <r>
    <x v="0"/>
    <n v="382"/>
    <n v="1"/>
    <d v="2025-05-29T00:00:00"/>
    <d v="2025-05-31T00:00:00"/>
    <d v="2025-06-03T00:00:00"/>
    <s v="LucianaE"/>
    <x v="37"/>
    <m/>
    <n v="18693.84"/>
    <s v="USD"/>
    <n v="16076.7024"/>
    <n v="18693.84"/>
    <n v="2012.5"/>
    <n v="1730.75"/>
    <n v="2012.5"/>
    <n v="0.1076557839373826"/>
    <n v="5"/>
    <x v="1"/>
    <n v="5"/>
    <n v="2025"/>
    <d v="2025-07-18T00:00:00"/>
    <s v="julio"/>
    <n v="2025"/>
  </r>
  <r>
    <x v="0"/>
    <n v="383"/>
    <n v="1"/>
    <d v="2025-05-29T00:00:00"/>
    <d v="2025-07-27T00:00:00"/>
    <d v="2025-07-28T00:00:00"/>
    <s v="DianaM"/>
    <x v="37"/>
    <m/>
    <n v="1646.17"/>
    <s v="USD"/>
    <n v="1415.7062"/>
    <n v="1646.17"/>
    <n v="70"/>
    <n v="60.2"/>
    <n v="70"/>
    <n v="0.04252294720472369"/>
    <n v="5"/>
    <x v="1"/>
    <n v="7"/>
    <n v="2025"/>
    <d v="2025-09-11T00:00:00"/>
    <s v="septiembre"/>
    <n v="2025"/>
  </r>
  <r>
    <x v="0"/>
    <n v="384"/>
    <n v="1"/>
    <d v="2025-05-29T00:00:00"/>
    <d v="2025-06-26T00:00:00"/>
    <d v="2025-06-28T00:00:00"/>
    <s v="DianaM"/>
    <x v="37"/>
    <s v="JAIMEG,MARIELLAP"/>
    <n v="4324.59"/>
    <s v="USD"/>
    <n v="3719.1474"/>
    <n v="4324.59"/>
    <n v="380.53"/>
    <n v="327.2558"/>
    <n v="380.53"/>
    <n v="0.08799215648188613"/>
    <n v="5"/>
    <x v="1"/>
    <n v="6"/>
    <n v="2025"/>
    <d v="2025-08-12T00:00:00"/>
    <s v="agosto"/>
    <n v="2025"/>
  </r>
  <r>
    <x v="0"/>
    <n v="385"/>
    <n v="1"/>
    <d v="2025-05-29T00:00:00"/>
    <d v="2025-05-07T00:00:00"/>
    <d v="2025-05-12T00:00:00"/>
    <s v="DianaM"/>
    <x v="37"/>
    <m/>
    <n v="3000"/>
    <s v="USD"/>
    <n v="2580"/>
    <n v="3000"/>
    <n v="800"/>
    <n v="688"/>
    <n v="800"/>
    <n v="0.2666666666666667"/>
    <n v="5"/>
    <x v="1"/>
    <n v="5"/>
    <n v="2025"/>
    <d v="2025-06-26T00:00:00"/>
    <s v="junio"/>
    <n v="2025"/>
  </r>
  <r>
    <x v="0"/>
    <n v="386"/>
    <n v="1"/>
    <d v="2025-05-30T00:00:00"/>
    <d v="2025-03-12T00:00:00"/>
    <d v="2025-03-14T00:00:00"/>
    <s v="PaulinaV"/>
    <x v="37"/>
    <m/>
    <n v="740"/>
    <s v="USD"/>
    <n v="636.4"/>
    <n v="740"/>
    <n v="79.05"/>
    <n v="67.98299999999999"/>
    <n v="79.05"/>
    <n v="0.1068243243243243"/>
    <n v="5"/>
    <x v="1"/>
    <n v="3"/>
    <n v="2025"/>
    <d v="2025-04-28T00:00:00"/>
    <s v="abril"/>
    <n v="2025"/>
  </r>
  <r>
    <x v="0"/>
    <n v="387"/>
    <n v="1"/>
    <d v="2025-05-30T00:00:00"/>
    <d v="2025-06-19T00:00:00"/>
    <d v="2025-06-24T00:00:00"/>
    <s v="DianaM"/>
    <x v="37"/>
    <s v="JAIMEG,MARIELLAP"/>
    <n v="25787.64"/>
    <s v="USD"/>
    <n v="22177.3704"/>
    <n v="25787.64"/>
    <n v="2377.84"/>
    <n v="2044.9424"/>
    <n v="2377.84"/>
    <n v="0.09220851539729887"/>
    <n v="5"/>
    <x v="1"/>
    <n v="6"/>
    <n v="2025"/>
    <d v="2025-08-08T00:00:00"/>
    <s v="agosto"/>
    <n v="2025"/>
  </r>
  <r>
    <x v="0"/>
    <n v="388"/>
    <n v="1"/>
    <d v="2025-05-30T00:00:00"/>
    <d v="2025-10-19T00:00:00"/>
    <d v="2025-11-09T00:00:00"/>
    <s v="LucianaE"/>
    <x v="37"/>
    <m/>
    <n v="75930.67"/>
    <s v="USD"/>
    <n v="65300.3762"/>
    <n v="75930.67"/>
    <n v="5374.12"/>
    <n v="4621.7432"/>
    <n v="5374.12"/>
    <n v="0.07077667034941217"/>
    <n v="5"/>
    <x v="1"/>
    <n v="10"/>
    <n v="2025"/>
    <d v="2025-12-24T00:00:00"/>
    <s v="diciembre"/>
    <n v="2025"/>
  </r>
  <r>
    <x v="0"/>
    <n v="389"/>
    <n v="1"/>
    <d v="2025-05-30T00:00:00"/>
    <d v="2025-10-19T00:00:00"/>
    <d v="2025-11-09T00:00:00"/>
    <s v="LucianaE"/>
    <x v="37"/>
    <m/>
    <n v="73352.77"/>
    <s v="USD"/>
    <n v="63083.3822"/>
    <n v="73352.77"/>
    <n v="5053.91"/>
    <n v="4346.362599999999"/>
    <n v="5053.91"/>
    <n v="0.06889869325998185"/>
    <n v="5"/>
    <x v="1"/>
    <n v="10"/>
    <n v="2025"/>
    <d v="2025-12-24T00:00:00"/>
    <s v="diciembre"/>
    <n v="2025"/>
  </r>
  <r>
    <x v="0"/>
    <n v="390"/>
    <n v="0"/>
    <d v="2025-05-30T00:00:00"/>
    <d v="2025-09-24T00:00:00"/>
    <d v="2025-10-04T00:00:00"/>
    <s v="MinervaH"/>
    <x v="37"/>
    <s v="JAIMEG"/>
    <n v="1089882.92"/>
    <s v="MXN"/>
    <n v="52314.38016"/>
    <n v="61033.44352"/>
    <n v="207150.77"/>
    <n v="9943.23696"/>
    <n v="11600.44312"/>
    <n v="0.1900669936179934"/>
    <n v="5"/>
    <x v="1"/>
    <n v="9"/>
    <n v="2025"/>
    <d v="2025-11-18T00:00:00"/>
    <s v="noviembre"/>
    <n v="2025"/>
  </r>
  <r>
    <x v="0"/>
    <n v="391"/>
    <n v="1"/>
    <d v="2025-05-30T00:00:00"/>
    <d v="2025-10-18T00:00:00"/>
    <d v="2025-11-09T00:00:00"/>
    <s v="LucianaE"/>
    <x v="37"/>
    <m/>
    <n v="75993.07000000001"/>
    <s v="USD"/>
    <n v="65354.0402"/>
    <n v="75993.07000000001"/>
    <n v="5358.14"/>
    <n v="4608.0004"/>
    <n v="5358.14"/>
    <n v="0.07050827134632144"/>
    <n v="5"/>
    <x v="1"/>
    <n v="10"/>
    <n v="2025"/>
    <d v="2025-12-24T00:00:00"/>
    <s v="diciembre"/>
    <n v="2025"/>
  </r>
  <r>
    <x v="0"/>
    <n v="392"/>
    <n v="0"/>
    <d v="2025-05-30T00:00:00"/>
    <d v="2025-12-26T00:00:00"/>
    <d v="2026-01-07T00:00:00"/>
    <s v="LucianaE"/>
    <x v="37"/>
    <m/>
    <n v="59116.68"/>
    <s v="USD"/>
    <n v="50840.3448"/>
    <n v="59116.68"/>
    <n v="8245.48"/>
    <n v="7091.1128"/>
    <n v="8245.48"/>
    <n v="0.1394780627058218"/>
    <n v="5"/>
    <x v="1"/>
    <n v="12"/>
    <n v="2025"/>
    <d v="2026-02-21T00:00:00"/>
    <s v="febrero"/>
    <n v="2026"/>
  </r>
  <r>
    <x v="0"/>
    <n v="393"/>
    <n v="1"/>
    <d v="2025-05-30T00:00:00"/>
    <d v="2025-07-19T00:00:00"/>
    <d v="2025-07-23T00:00:00"/>
    <s v="VeronicaN"/>
    <x v="37"/>
    <m/>
    <n v="28530.04"/>
    <s v="EUR"/>
    <n v="28530.04"/>
    <n v="33094.8464"/>
    <n v="2477.38"/>
    <n v="2477.38"/>
    <n v="2873.7608"/>
    <n v="0.08683408785967353"/>
    <n v="5"/>
    <x v="1"/>
    <n v="7"/>
    <n v="2025"/>
    <d v="2025-09-06T00:00:00"/>
    <s v="septiembre"/>
    <n v="2025"/>
  </r>
  <r>
    <x v="0"/>
    <n v="394"/>
    <n v="1"/>
    <d v="2025-06-02T00:00:00"/>
    <d v="2025-06-11T00:00:00"/>
    <d v="2025-06-26T00:00:00"/>
    <s v="DianaM"/>
    <x v="38"/>
    <s v="MARC1989,MARIELLAP"/>
    <n v="33063.32"/>
    <s v="USD"/>
    <n v="28434.4552"/>
    <n v="33063.32"/>
    <n v="2466.89"/>
    <n v="2121.5254"/>
    <n v="2466.89"/>
    <n v="0.07461107958910357"/>
    <n v="6"/>
    <x v="1"/>
    <n v="6"/>
    <n v="2025"/>
    <d v="2025-08-10T00:00:00"/>
    <s v="agosto"/>
    <n v="2025"/>
  </r>
  <r>
    <x v="0"/>
    <n v="395"/>
    <n v="1"/>
    <d v="2025-06-02T00:00:00"/>
    <d v="2025-04-01T00:00:00"/>
    <d v="2025-04-30T00:00:00"/>
    <s v="DianaM"/>
    <x v="38"/>
    <m/>
    <n v="15971.66"/>
    <s v="USD"/>
    <n v="13735.6276"/>
    <n v="15971.66"/>
    <n v="798.59"/>
    <n v="686.7874"/>
    <n v="798.59"/>
    <n v="0.0500004382762969"/>
    <n v="6"/>
    <x v="1"/>
    <n v="4"/>
    <n v="2025"/>
    <d v="2025-06-14T00:00:00"/>
    <s v="junio"/>
    <n v="2025"/>
  </r>
  <r>
    <x v="0"/>
    <n v="396"/>
    <n v="1"/>
    <d v="2025-06-02T00:00:00"/>
    <d v="2025-07-21T00:00:00"/>
    <d v="2025-07-23T00:00:00"/>
    <s v="DianaM"/>
    <x v="38"/>
    <m/>
    <n v="8265.969999999999"/>
    <s v="USD"/>
    <n v="7108.734199999999"/>
    <n v="8265.969999999999"/>
    <n v="719.01"/>
    <n v="618.3486"/>
    <n v="719.01"/>
    <n v="0.08698434666469877"/>
    <n v="6"/>
    <x v="1"/>
    <n v="7"/>
    <n v="2025"/>
    <d v="2025-09-06T00:00:00"/>
    <s v="septiembre"/>
    <n v="2025"/>
  </r>
  <r>
    <x v="0"/>
    <n v="397"/>
    <n v="1"/>
    <d v="2025-06-02T00:00:00"/>
    <d v="2025-07-05T00:00:00"/>
    <d v="2025-07-20T00:00:00"/>
    <s v="LucianaE"/>
    <x v="38"/>
    <m/>
    <n v="43524.38"/>
    <s v="USD"/>
    <n v="37430.96679999999"/>
    <n v="43524.38"/>
    <n v="4606.21"/>
    <n v="3961.3406"/>
    <n v="4606.21"/>
    <n v="0.1058305712798207"/>
    <n v="6"/>
    <x v="1"/>
    <n v="7"/>
    <n v="2025"/>
    <d v="2025-09-03T00:00:00"/>
    <s v="septiembre"/>
    <n v="2025"/>
  </r>
  <r>
    <x v="0"/>
    <n v="398"/>
    <n v="1"/>
    <d v="2025-06-02T00:00:00"/>
    <d v="2025-07-20T00:00:00"/>
    <d v="2025-08-06T00:00:00"/>
    <s v="ClaudiaF"/>
    <x v="38"/>
    <m/>
    <n v="12669.04"/>
    <s v="EUR"/>
    <n v="12669.04"/>
    <n v="14696.0864"/>
    <n v="906.8"/>
    <n v="906.8"/>
    <n v="1051.888"/>
    <n v="0.0715760625903778"/>
    <n v="6"/>
    <x v="1"/>
    <n v="7"/>
    <n v="2025"/>
    <d v="2025-09-20T00:00:00"/>
    <s v="septiembre"/>
    <n v="2025"/>
  </r>
  <r>
    <x v="0"/>
    <n v="399"/>
    <n v="1"/>
    <d v="2025-06-03T00:00:00"/>
    <d v="2025-02-26T00:00:00"/>
    <d v="2025-03-02T00:00:00"/>
    <s v="PaulinaV"/>
    <x v="38"/>
    <m/>
    <n v="5235"/>
    <s v="USD"/>
    <n v="4502.1"/>
    <n v="5235"/>
    <n v="419.32"/>
    <n v="360.6152"/>
    <n v="419.32"/>
    <n v="0.08009933142311365"/>
    <n v="6"/>
    <x v="1"/>
    <n v="2"/>
    <n v="2025"/>
    <d v="2025-04-16T00:00:00"/>
    <s v="abril"/>
    <n v="2025"/>
  </r>
  <r>
    <x v="0"/>
    <n v="400"/>
    <n v="1"/>
    <d v="2025-06-03T00:00:00"/>
    <d v="2025-03-14T00:00:00"/>
    <d v="2025-03-16T00:00:00"/>
    <s v="PaulinaV"/>
    <x v="38"/>
    <m/>
    <n v="1740"/>
    <s v="USD"/>
    <n v="1496.4"/>
    <n v="1740"/>
    <n v="169.26"/>
    <n v="145.5636"/>
    <n v="169.26"/>
    <n v="0.09727586206896552"/>
    <n v="6"/>
    <x v="1"/>
    <n v="3"/>
    <n v="2025"/>
    <d v="2025-04-30T00:00:00"/>
    <s v="abril"/>
    <n v="2025"/>
  </r>
  <r>
    <x v="0"/>
    <n v="401"/>
    <n v="1"/>
    <d v="2025-06-03T00:00:00"/>
    <d v="2025-03-12T00:00:00"/>
    <d v="2025-03-17T00:00:00"/>
    <s v="PaulinaV"/>
    <x v="38"/>
    <m/>
    <n v="4326"/>
    <s v="USD"/>
    <n v="3720.36"/>
    <n v="4326"/>
    <n v="424.79"/>
    <n v="365.3194"/>
    <n v="424.79"/>
    <n v="0.09819463707813222"/>
    <n v="6"/>
    <x v="1"/>
    <n v="3"/>
    <n v="2025"/>
    <d v="2025-05-01T00:00:00"/>
    <s v="mayo"/>
    <n v="2025"/>
  </r>
  <r>
    <x v="0"/>
    <n v="402"/>
    <n v="1"/>
    <d v="2025-06-03T00:00:00"/>
    <d v="2025-06-26T00:00:00"/>
    <d v="2025-08-07T00:00:00"/>
    <s v="VeronicaN"/>
    <x v="38"/>
    <m/>
    <n v="46687"/>
    <s v="MXN"/>
    <n v="2240.976"/>
    <n v="2614.472"/>
    <n v="0"/>
    <n v="0"/>
    <n v="0"/>
    <n v="0"/>
    <n v="6"/>
    <x v="1"/>
    <n v="6"/>
    <n v="2025"/>
    <d v="2025-09-21T00:00:00"/>
    <s v="septiembre"/>
    <n v="2025"/>
  </r>
  <r>
    <x v="0"/>
    <n v="403"/>
    <n v="0"/>
    <d v="2025-06-04T00:00:00"/>
    <d v="2025-01-13T00:00:00"/>
    <d v="2026-01-25T00:00:00"/>
    <s v="DianaM"/>
    <x v="38"/>
    <m/>
    <n v="9550.639999999999"/>
    <s v="USD"/>
    <n v="8213.5504"/>
    <n v="9550.639999999999"/>
    <n v="0"/>
    <n v="0"/>
    <n v="0"/>
    <n v="0"/>
    <n v="6"/>
    <x v="1"/>
    <n v="1"/>
    <n v="2025"/>
    <d v="2026-03-11T00:00:00"/>
    <s v="marzo"/>
    <n v="2026"/>
  </r>
  <r>
    <x v="0"/>
    <n v="404"/>
    <n v="1"/>
    <d v="2025-06-04T00:00:00"/>
    <d v="2025-06-06T00:00:00"/>
    <d v="2025-06-09T00:00:00"/>
    <s v="MinervaH"/>
    <x v="38"/>
    <s v="JAIMEG"/>
    <n v="10352"/>
    <s v="MXN"/>
    <n v="496.896"/>
    <n v="579.712"/>
    <n v="1552"/>
    <n v="74.496"/>
    <n v="86.91200000000001"/>
    <n v="0.1499227202472952"/>
    <n v="6"/>
    <x v="1"/>
    <n v="6"/>
    <n v="2025"/>
    <d v="2025-07-24T00:00:00"/>
    <s v="julio"/>
    <n v="2025"/>
  </r>
  <r>
    <x v="0"/>
    <n v="405"/>
    <n v="1"/>
    <d v="2025-06-05T00:00:00"/>
    <d v="2025-08-04T00:00:00"/>
    <d v="2025-08-11T00:00:00"/>
    <s v="VeronicaN"/>
    <x v="38"/>
    <m/>
    <n v="13313"/>
    <s v="MXN"/>
    <n v="639.024"/>
    <n v="745.528"/>
    <n v="2430"/>
    <n v="116.64"/>
    <n v="136.08"/>
    <n v="0.1825283557425073"/>
    <n v="6"/>
    <x v="1"/>
    <n v="8"/>
    <n v="2025"/>
    <d v="2025-09-25T00:00:00"/>
    <s v="septiembre"/>
    <n v="2025"/>
  </r>
  <r>
    <x v="0"/>
    <n v="406"/>
    <n v="0"/>
    <d v="2025-06-05T00:00:00"/>
    <d v="2025-06-17T00:00:00"/>
    <d v="2025-12-30T00:00:00"/>
    <s v="VeronicaN"/>
    <x v="38"/>
    <m/>
    <n v="29857.7"/>
    <s v="USD"/>
    <n v="25677.622"/>
    <n v="29857.7"/>
    <n v="2574.32"/>
    <n v="2213.9152"/>
    <n v="2574.32"/>
    <n v="0.08621963513599507"/>
    <n v="6"/>
    <x v="1"/>
    <n v="6"/>
    <n v="2025"/>
    <d v="2026-02-13T00:00:00"/>
    <s v="febrero"/>
    <n v="2026"/>
  </r>
  <r>
    <x v="0"/>
    <n v="407"/>
    <n v="1"/>
    <d v="2025-06-05T00:00:00"/>
    <d v="2025-06-06T00:00:00"/>
    <s v="0000-00-00"/>
    <s v="VeronicaN"/>
    <x v="38"/>
    <m/>
    <n v="13395.02"/>
    <s v="USD"/>
    <n v="11519.7172"/>
    <n v="13395.02"/>
    <n v="145.6"/>
    <n v="125.216"/>
    <n v="145.6"/>
    <n v="0.01086971128075956"/>
    <n v="6"/>
    <x v="1"/>
    <n v="6"/>
    <n v="2025"/>
    <e v="#VALUE!"/>
    <e v="#VALUE!"/>
    <e v="#VALUE!"/>
  </r>
  <r>
    <x v="0"/>
    <n v="408"/>
    <n v="1"/>
    <d v="2025-06-09T00:00:00"/>
    <d v="2025-08-04T00:00:00"/>
    <n v="45883"/>
    <s v="VeronicaN"/>
    <x v="39"/>
    <m/>
    <n v="163648.45"/>
    <s v="MXN"/>
    <n v="7855.1256"/>
    <n v="9164.313200000001"/>
    <n v="11347.66"/>
    <n v="544.68768"/>
    <n v="635.46896"/>
    <n v="0.0693416894568815"/>
    <n v="6"/>
    <x v="1"/>
    <n v="8"/>
    <n v="2025"/>
    <n v="45928"/>
    <s v="septiembre"/>
    <n v="2025"/>
  </r>
  <r>
    <x v="0"/>
    <n v="409"/>
    <n v="0"/>
    <d v="2025-06-09T00:00:00"/>
    <d v="2025-07-16T00:00:00"/>
    <d v="2025-07-28T00:00:00"/>
    <s v="MinervaH"/>
    <x v="39"/>
    <s v="JAIMEG"/>
    <n v="6108.88"/>
    <s v="USD"/>
    <n v="5253.6368"/>
    <n v="6108.88"/>
    <n v="426.49"/>
    <n v="366.7814"/>
    <n v="426.49"/>
    <n v="0.06981476146200286"/>
    <n v="6"/>
    <x v="1"/>
    <n v="7"/>
    <n v="2025"/>
    <d v="2025-09-11T00:00:00"/>
    <s v="septiembre"/>
    <n v="2025"/>
  </r>
  <r>
    <x v="0"/>
    <n v="410"/>
    <n v="1"/>
    <d v="2025-06-09T00:00:00"/>
    <d v="2025-07-26T00:00:00"/>
    <d v="2025-08-30T00:00:00"/>
    <s v="VeronicaN"/>
    <x v="39"/>
    <m/>
    <n v="25052.36"/>
    <s v="USD"/>
    <n v="21545.0296"/>
    <n v="25052.36"/>
    <n v="2733.41"/>
    <n v="2350.7326"/>
    <n v="2733.41"/>
    <n v="0.1091078844468146"/>
    <n v="6"/>
    <x v="1"/>
    <n v="7"/>
    <n v="2025"/>
    <d v="2025-10-14T00:00:00"/>
    <s v="octubre"/>
    <n v="2025"/>
  </r>
  <r>
    <x v="0"/>
    <n v="411"/>
    <n v="0"/>
    <d v="2025-05-26T00:00:00"/>
    <d v="2025-06-17T00:00:00"/>
    <d v="2025-06-30T00:00:00"/>
    <s v="LorenzaP"/>
    <x v="37"/>
    <m/>
    <n v="4767.9"/>
    <s v="USD"/>
    <n v="4100.393999999999"/>
    <n v="4767.9"/>
    <n v="271.16"/>
    <n v="233.1976"/>
    <n v="271.16"/>
    <n v="0.05687199815432372"/>
    <n v="5"/>
    <x v="1"/>
    <n v="6"/>
    <n v="2025"/>
    <d v="2025-08-14T00:00:00"/>
    <s v="agosto"/>
    <n v="2025"/>
  </r>
  <r>
    <x v="0"/>
    <n v="412"/>
    <n v="1"/>
    <d v="2025-06-10T00:00:00"/>
    <d v="2025-05-06T00:00:00"/>
    <d v="2025-05-08T00:00:00"/>
    <s v="DianaM"/>
    <x v="39"/>
    <s v="MARC1989"/>
    <n v="2286.5"/>
    <s v="USD"/>
    <n v="1966.39"/>
    <n v="2286.5"/>
    <n v="228.65"/>
    <n v="196.639"/>
    <n v="228.65"/>
    <n v="0.1"/>
    <n v="6"/>
    <x v="1"/>
    <n v="5"/>
    <n v="2025"/>
    <d v="2025-06-22T00:00:00"/>
    <s v="junio"/>
    <n v="2025"/>
  </r>
  <r>
    <x v="0"/>
    <n v="413"/>
    <n v="1"/>
    <d v="2025-06-10T00:00:00"/>
    <d v="2025-07-26T00:00:00"/>
    <d v="2025-07-28T00:00:00"/>
    <s v="LuciaS"/>
    <x v="39"/>
    <m/>
    <n v="23160"/>
    <s v="MXN"/>
    <n v="1111.68"/>
    <n v="1296.96"/>
    <n v="2316"/>
    <n v="111.168"/>
    <n v="129.696"/>
    <n v="0.1"/>
    <n v="6"/>
    <x v="1"/>
    <n v="7"/>
    <n v="2025"/>
    <d v="2025-09-11T00:00:00"/>
    <s v="septiembre"/>
    <n v="2025"/>
  </r>
  <r>
    <x v="0"/>
    <n v="414"/>
    <n v="1"/>
    <d v="2025-06-10T00:00:00"/>
    <d v="2025-06-09T00:00:00"/>
    <d v="2025-07-04T00:00:00"/>
    <s v="VeronicaN"/>
    <x v="39"/>
    <m/>
    <n v="9783.379999999999"/>
    <s v="USD"/>
    <n v="8413.7068"/>
    <n v="9783.379999999999"/>
    <n v="1341.6"/>
    <n v="1153.776"/>
    <n v="1341.6"/>
    <n v="0.1371305213535608"/>
    <n v="6"/>
    <x v="1"/>
    <n v="6"/>
    <n v="2025"/>
    <d v="2025-08-18T00:00:00"/>
    <s v="agosto"/>
    <n v="2025"/>
  </r>
  <r>
    <x v="0"/>
    <n v="416"/>
    <n v="1"/>
    <d v="2025-06-10T00:00:00"/>
    <d v="2025-08-10T00:00:00"/>
    <d v="2025-08-21T00:00:00"/>
    <s v="LucianaE"/>
    <x v="39"/>
    <m/>
    <n v="472374.18"/>
    <s v="MXN"/>
    <n v="22673.96064"/>
    <n v="26452.95408"/>
    <n v="33456.1"/>
    <n v="1605.8928"/>
    <n v="1873.5416"/>
    <n v="0.07082542064428668"/>
    <n v="6"/>
    <x v="1"/>
    <n v="8"/>
    <n v="2025"/>
    <d v="2025-10-05T00:00:00"/>
    <s v="octubre"/>
    <n v="2025"/>
  </r>
  <r>
    <x v="0"/>
    <n v="417"/>
    <n v="1"/>
    <d v="2025-06-11T00:00:00"/>
    <d v="2025-08-04T00:00:00"/>
    <d v="2025-08-20T00:00:00"/>
    <s v="VeronicaN"/>
    <x v="39"/>
    <m/>
    <n v="9035.74"/>
    <s v="USD"/>
    <n v="7770.7364"/>
    <n v="9035.74"/>
    <n v="1072.84"/>
    <n v="922.6424"/>
    <n v="1072.84"/>
    <n v="0.1187329427362894"/>
    <n v="6"/>
    <x v="1"/>
    <n v="8"/>
    <n v="2025"/>
    <d v="2025-10-04T00:00:00"/>
    <s v="octubre"/>
    <n v="2025"/>
  </r>
  <r>
    <x v="0"/>
    <n v="418"/>
    <n v="1"/>
    <d v="2025-06-11T00:00:00"/>
    <d v="2025-08-08T00:00:00"/>
    <d v="2025-08-23T00:00:00"/>
    <s v="VeronicaN"/>
    <x v="39"/>
    <m/>
    <n v="22353043.4"/>
    <s v="JPY"/>
    <n v="122941.7387"/>
    <n v="143059.47776"/>
    <n v="2592953.69"/>
    <n v="14261.245295"/>
    <n v="16594.903616"/>
    <n v="0.1160000293293396"/>
    <n v="6"/>
    <x v="1"/>
    <n v="8"/>
    <n v="2025"/>
    <d v="2025-10-07T00:00:00"/>
    <s v="octubre"/>
    <n v="2025"/>
  </r>
  <r>
    <x v="0"/>
    <n v="419"/>
    <n v="1"/>
    <d v="2025-06-12T00:00:00"/>
    <d v="2025-06-20T00:00:00"/>
    <d v="2025-06-22T00:00:00"/>
    <s v="VeronicaN"/>
    <x v="39"/>
    <m/>
    <n v="8822"/>
    <s v="USD"/>
    <n v="7586.92"/>
    <n v="8822"/>
    <n v="869.55"/>
    <n v="747.813"/>
    <n v="869.55"/>
    <n v="0.09856608478802992"/>
    <n v="6"/>
    <x v="1"/>
    <n v="6"/>
    <n v="2025"/>
    <d v="2025-08-06T00:00:00"/>
    <s v="agosto"/>
    <n v="2025"/>
  </r>
  <r>
    <x v="0"/>
    <n v="420"/>
    <n v="1"/>
    <d v="2025-06-12T00:00:00"/>
    <d v="2025-10-08T00:00:00"/>
    <d v="2025-10-12T00:00:00"/>
    <s v="EduardoP"/>
    <x v="39"/>
    <m/>
    <n v="3600"/>
    <s v="USD"/>
    <n v="3096"/>
    <n v="3600"/>
    <n v="338.4"/>
    <n v="291.024"/>
    <n v="338.4"/>
    <n v="0.094"/>
    <n v="6"/>
    <x v="1"/>
    <n v="10"/>
    <n v="2025"/>
    <d v="2025-11-26T00:00:00"/>
    <s v="noviembre"/>
    <n v="2025"/>
  </r>
  <r>
    <x v="0"/>
    <n v="421"/>
    <n v="1"/>
    <d v="2025-06-13T00:00:00"/>
    <d v="2025-07-23T00:00:00"/>
    <d v="2025-11-27T00:00:00"/>
    <s v="DianaM"/>
    <x v="39"/>
    <s v="MARC1989"/>
    <n v="17962.83"/>
    <s v="USD"/>
    <n v="15448.0338"/>
    <n v="17962.83"/>
    <n v="785.34"/>
    <n v="675.3924000000001"/>
    <n v="785.34"/>
    <n v="0.04372028238312115"/>
    <n v="6"/>
    <x v="1"/>
    <n v="7"/>
    <n v="2025"/>
    <d v="2026-01-11T00:00:00"/>
    <s v="enero"/>
    <n v="2026"/>
  </r>
  <r>
    <x v="0"/>
    <n v="422"/>
    <n v="1"/>
    <d v="2025-06-13T00:00:00"/>
    <d v="2025-07-02T00:00:00"/>
    <d v="2025-07-05T00:00:00"/>
    <s v="DianaM"/>
    <x v="39"/>
    <s v="MARC1989,MARIELLAP"/>
    <n v="1788.96"/>
    <s v="EUR"/>
    <n v="1788.96"/>
    <n v="2075.1936"/>
    <n v="176.72"/>
    <n v="176.72"/>
    <n v="204.9952"/>
    <n v="0.09878365083624005"/>
    <n v="6"/>
    <x v="1"/>
    <n v="7"/>
    <n v="2025"/>
    <d v="2025-08-19T00:00:00"/>
    <s v="agosto"/>
    <n v="2025"/>
  </r>
  <r>
    <x v="0"/>
    <n v="423"/>
    <n v="1"/>
    <d v="2025-06-13T00:00:00"/>
    <d v="2025-07-09T00:00:00"/>
    <d v="2025-07-11T00:00:00"/>
    <s v="VeronicaN"/>
    <x v="39"/>
    <m/>
    <n v="3657.6"/>
    <s v="USD"/>
    <n v="3145.536"/>
    <n v="3657.6"/>
    <n v="478.7"/>
    <n v="411.682"/>
    <n v="478.7"/>
    <n v="0.1308781714785652"/>
    <n v="6"/>
    <x v="1"/>
    <n v="7"/>
    <n v="2025"/>
    <d v="2025-08-25T00:00:00"/>
    <s v="agosto"/>
    <n v="2025"/>
  </r>
  <r>
    <x v="0"/>
    <n v="424"/>
    <n v="0"/>
    <d v="2025-06-14T00:00:00"/>
    <d v="2025-08-28T00:00:00"/>
    <d v="2025-09-07T00:00:00"/>
    <s v="MariaM"/>
    <x v="39"/>
    <m/>
    <n v="130395.5"/>
    <s v="EUR"/>
    <n v="130395.5"/>
    <n v="151258.78"/>
    <n v="11853.67"/>
    <n v="11853.67"/>
    <n v="13750.2572"/>
    <n v="0.09090551437741333"/>
    <n v="6"/>
    <x v="1"/>
    <n v="8"/>
    <n v="2025"/>
    <d v="2025-10-22T00:00:00"/>
    <s v="octubre"/>
    <n v="2025"/>
  </r>
  <r>
    <x v="0"/>
    <n v="425"/>
    <n v="1"/>
    <d v="2025-06-15T00:00:00"/>
    <d v="2025-10-13T00:00:00"/>
    <d v="2025-10-25T00:00:00"/>
    <s v="AndreaG"/>
    <x v="40"/>
    <s v="MARC1989"/>
    <n v="73552.55"/>
    <s v="USD"/>
    <n v="63255.193"/>
    <n v="73552.55"/>
    <n v="12202.77"/>
    <n v="10494.3822"/>
    <n v="12202.77"/>
    <n v="0.1659054648683152"/>
    <n v="6"/>
    <x v="1"/>
    <n v="10"/>
    <n v="2025"/>
    <d v="2025-12-09T00:00:00"/>
    <s v="diciembre"/>
    <n v="2025"/>
  </r>
  <r>
    <x v="0"/>
    <n v="426"/>
    <n v="1"/>
    <d v="2025-06-16T00:00:00"/>
    <d v="2025-06-20T00:00:00"/>
    <d v="2025-06-22T00:00:00"/>
    <s v="DianaM"/>
    <x v="40"/>
    <m/>
    <n v="23777.56"/>
    <s v="MXN"/>
    <n v="1141.32288"/>
    <n v="1331.54336"/>
    <n v="2348.1"/>
    <n v="112.7088"/>
    <n v="131.4936"/>
    <n v="0.0987527736235341"/>
    <n v="6"/>
    <x v="1"/>
    <n v="6"/>
    <n v="2025"/>
    <d v="2025-08-06T00:00:00"/>
    <s v="agosto"/>
    <n v="2025"/>
  </r>
  <r>
    <x v="0"/>
    <n v="427"/>
    <n v="1"/>
    <d v="2025-06-16T00:00:00"/>
    <d v="2025-01-10T00:00:00"/>
    <d v="2026-01-15T00:00:00"/>
    <s v="MinervaH"/>
    <x v="40"/>
    <s v="JAIMEG"/>
    <n v="14634.54"/>
    <s v="USD"/>
    <n v="12585.7044"/>
    <n v="14634.54"/>
    <n v="9.18"/>
    <n v="7.8948"/>
    <n v="9.18"/>
    <n v="0.0006272831260839084"/>
    <n v="6"/>
    <x v="1"/>
    <n v="1"/>
    <n v="2025"/>
    <d v="2026-03-01T00:00:00"/>
    <s v="marzo"/>
    <n v="2026"/>
  </r>
  <r>
    <x v="0"/>
    <n v="428"/>
    <n v="0"/>
    <d v="2025-06-17T00:00:00"/>
    <d v="2025-09-28T00:00:00"/>
    <d v="2025-10-05T00:00:00"/>
    <s v="MartinB"/>
    <x v="40"/>
    <s v="JAIMEG"/>
    <n v="9708.82"/>
    <s v="EUR"/>
    <n v="9708.82"/>
    <n v="11262.2312"/>
    <n v="986.63"/>
    <n v="986.63"/>
    <n v="1144.4908"/>
    <n v="0.1016220302776239"/>
    <n v="6"/>
    <x v="1"/>
    <n v="9"/>
    <n v="2025"/>
    <d v="2025-11-19T00:00:00"/>
    <s v="noviembre"/>
    <n v="2025"/>
  </r>
  <r>
    <x v="0"/>
    <n v="429"/>
    <n v="1"/>
    <d v="2025-06-17T00:00:00"/>
    <d v="2025-07-17T00:00:00"/>
    <d v="2025-07-20T00:00:00"/>
    <s v="ClaudiaF"/>
    <x v="40"/>
    <m/>
    <n v="18950.68"/>
    <s v="USD"/>
    <n v="16297.5848"/>
    <n v="18950.68"/>
    <n v="930"/>
    <n v="799.8"/>
    <n v="930"/>
    <n v="0.04907475615650731"/>
    <n v="6"/>
    <x v="1"/>
    <n v="7"/>
    <n v="2025"/>
    <d v="2025-09-03T00:00:00"/>
    <s v="septiembre"/>
    <n v="2025"/>
  </r>
  <r>
    <x v="0"/>
    <n v="430"/>
    <n v="1"/>
    <d v="2025-06-17T00:00:00"/>
    <d v="2025-08-06T00:00:00"/>
    <d v="2025-08-23T00:00:00"/>
    <s v="VeronicaN"/>
    <x v="40"/>
    <m/>
    <n v="39624.06"/>
    <s v="USD"/>
    <n v="34076.6916"/>
    <n v="39624.06"/>
    <n v="2027.06"/>
    <n v="1743.2716"/>
    <n v="2027.06"/>
    <n v="0.05115730190192525"/>
    <n v="6"/>
    <x v="1"/>
    <n v="8"/>
    <n v="2025"/>
    <d v="2025-10-07T00:00:00"/>
    <s v="octubre"/>
    <n v="2025"/>
  </r>
  <r>
    <x v="0"/>
    <n v="431"/>
    <n v="1"/>
    <d v="2025-06-17T00:00:00"/>
    <d v="2025-09-03T00:00:00"/>
    <d v="2025-09-13T00:00:00"/>
    <s v="DianaM"/>
    <x v="40"/>
    <m/>
    <n v="23702.83"/>
    <s v="USD"/>
    <n v="20384.4338"/>
    <n v="23702.83"/>
    <n v="2056.1"/>
    <n v="1768.246"/>
    <n v="2056.1"/>
    <n v="0.08674491611339236"/>
    <n v="6"/>
    <x v="1"/>
    <n v="9"/>
    <n v="2025"/>
    <d v="2025-10-28T00:00:00"/>
    <s v="octubre"/>
    <n v="2025"/>
  </r>
  <r>
    <x v="0"/>
    <n v="432"/>
    <n v="1"/>
    <d v="2025-06-17T00:00:00"/>
    <d v="2025-07-09T00:00:00"/>
    <d v="2025-07-15T00:00:00"/>
    <s v="DianaM"/>
    <x v="40"/>
    <m/>
    <n v="26949.24"/>
    <s v="USD"/>
    <n v="23176.3464"/>
    <n v="26949.24"/>
    <n v="3536"/>
    <n v="3040.96"/>
    <n v="3536"/>
    <n v="0.1312096370806746"/>
    <n v="6"/>
    <x v="1"/>
    <n v="7"/>
    <n v="2025"/>
    <d v="2025-08-29T00:00:00"/>
    <s v="agosto"/>
    <n v="2025"/>
  </r>
  <r>
    <x v="0"/>
    <n v="433"/>
    <n v="1"/>
    <d v="2025-06-18T00:00:00"/>
    <d v="2025-07-10T00:00:00"/>
    <d v="2025-07-23T00:00:00"/>
    <s v="AndreaG"/>
    <x v="40"/>
    <s v="JAIMEG"/>
    <n v="13377.54"/>
    <s v="EUR"/>
    <n v="13377.54"/>
    <n v="15517.9464"/>
    <n v="2007.08"/>
    <n v="2007.08"/>
    <n v="2328.2128"/>
    <n v="0.150033563719488"/>
    <n v="6"/>
    <x v="1"/>
    <n v="7"/>
    <n v="2025"/>
    <d v="2025-09-06T00:00:00"/>
    <s v="septiembre"/>
    <n v="2025"/>
  </r>
  <r>
    <x v="0"/>
    <n v="434"/>
    <n v="1"/>
    <d v="2025-06-18T00:00:00"/>
    <d v="2025-06-18T00:00:00"/>
    <d v="2025-06-19T00:00:00"/>
    <s v="JorgeG"/>
    <x v="40"/>
    <m/>
    <n v="1445"/>
    <s v="GPB"/>
    <n v="1661.75"/>
    <n v="1936.3"/>
    <n v="113.2"/>
    <n v="130.18"/>
    <n v="151.688"/>
    <n v="0.07833910034602078"/>
    <n v="6"/>
    <x v="1"/>
    <n v="6"/>
    <n v="2025"/>
    <d v="2025-08-03T00:00:00"/>
    <s v="agosto"/>
    <n v="2025"/>
  </r>
  <r>
    <x v="0"/>
    <n v="435"/>
    <n v="0"/>
    <d v="2025-06-18T00:00:00"/>
    <d v="2025-07-10T00:00:00"/>
    <d v="2025-07-28T00:00:00"/>
    <s v="MartinO"/>
    <x v="40"/>
    <s v="JORGEP"/>
    <n v="73341.97"/>
    <s v="USD"/>
    <n v="63074.0942"/>
    <n v="73341.97"/>
    <n v="9967.549999999999"/>
    <n v="8572.092999999999"/>
    <n v="9967.549999999999"/>
    <n v="0.1359051304457734"/>
    <n v="6"/>
    <x v="1"/>
    <n v="7"/>
    <n v="2025"/>
    <d v="2025-09-11T00:00:00"/>
    <s v="septiembre"/>
    <n v="2025"/>
  </r>
  <r>
    <x v="0"/>
    <n v="436"/>
    <n v="1"/>
    <d v="2025-06-19T00:00:00"/>
    <d v="2025-08-06T00:00:00"/>
    <d v="2025-08-23T00:00:00"/>
    <s v="VeronicaN"/>
    <x v="40"/>
    <m/>
    <n v="254934"/>
    <s v="MXN"/>
    <n v="12236.832"/>
    <n v="14276.304"/>
    <n v="600"/>
    <n v="28.8"/>
    <n v="33.6"/>
    <n v="0.002353550330673821"/>
    <n v="6"/>
    <x v="1"/>
    <n v="8"/>
    <n v="2025"/>
    <d v="2025-10-07T00:00:00"/>
    <s v="octubre"/>
    <n v="2025"/>
  </r>
  <r>
    <x v="0"/>
    <n v="437"/>
    <n v="1"/>
    <d v="2025-06-19T00:00:00"/>
    <d v="2025-08-07T00:00:00"/>
    <d v="2025-08-26T00:00:00"/>
    <s v="MartinB"/>
    <x v="40"/>
    <s v="MARC1989"/>
    <n v="40897.86"/>
    <s v="EUR"/>
    <n v="40897.86"/>
    <n v="47441.5176"/>
    <n v="5838.8"/>
    <n v="5838.8"/>
    <n v="6773.008"/>
    <n v="0.1427654160877855"/>
    <n v="6"/>
    <x v="1"/>
    <n v="8"/>
    <n v="2025"/>
    <d v="2025-10-10T00:00:00"/>
    <s v="octubre"/>
    <n v="2025"/>
  </r>
  <r>
    <x v="0"/>
    <n v="438"/>
    <n v="1"/>
    <d v="2025-06-19T00:00:00"/>
    <d v="2025-07-07T00:00:00"/>
    <d v="2025-07-10T00:00:00"/>
    <s v="AndreaG"/>
    <x v="40"/>
    <s v="JAIMEG"/>
    <n v="12177.42"/>
    <s v="USD"/>
    <n v="10472.5812"/>
    <n v="12177.42"/>
    <n v="894.79"/>
    <n v="769.5193999999999"/>
    <n v="894.79"/>
    <n v="0.0734794398156588"/>
    <n v="6"/>
    <x v="1"/>
    <n v="7"/>
    <n v="2025"/>
    <d v="2025-08-24T00:00:00"/>
    <s v="agosto"/>
    <n v="2025"/>
  </r>
  <r>
    <x v="0"/>
    <n v="439"/>
    <n v="0"/>
    <d v="2025-06-19T00:00:00"/>
    <d v="2025-09-08T00:00:00"/>
    <d v="2025-12-17T00:00:00"/>
    <s v="DianaM"/>
    <x v="40"/>
    <s v="ISRAELB"/>
    <n v="7923.54"/>
    <s v="USD"/>
    <n v="6814.2444"/>
    <n v="7923.54"/>
    <n v="0"/>
    <n v="0"/>
    <n v="0"/>
    <n v="0"/>
    <n v="6"/>
    <x v="1"/>
    <n v="9"/>
    <n v="2025"/>
    <d v="2026-01-31T00:00:00"/>
    <s v="enero"/>
    <n v="2026"/>
  </r>
  <r>
    <x v="0"/>
    <n v="440"/>
    <n v="1"/>
    <d v="2025-06-19T00:00:00"/>
    <d v="2025-10-21T00:00:00"/>
    <d v="2025-11-08T00:00:00"/>
    <s v="DianaM"/>
    <x v="40"/>
    <s v="JORGEP,MARC1989,MARIELLAP"/>
    <n v="2048584.48"/>
    <s v="MXN"/>
    <n v="98332.05504000001"/>
    <n v="114720.73088"/>
    <n v="90785.03"/>
    <n v="4357.68144"/>
    <n v="5083.96168"/>
    <n v="0.04431598056429677"/>
    <n v="6"/>
    <x v="1"/>
    <n v="10"/>
    <n v="2025"/>
    <d v="2025-12-23T00:00:00"/>
    <s v="diciembre"/>
    <n v="2025"/>
  </r>
  <r>
    <x v="0"/>
    <n v="441"/>
    <n v="1"/>
    <d v="2025-06-19T00:00:00"/>
    <d v="2025-06-20T00:00:00"/>
    <d v="2025-06-22T00:00:00"/>
    <s v="DianaM"/>
    <x v="40"/>
    <m/>
    <n v="2363.8"/>
    <s v="USD"/>
    <n v="2032.868"/>
    <n v="2363.8"/>
    <n v="347.66"/>
    <n v="298.9876"/>
    <n v="347.66"/>
    <n v="0.1470767408410187"/>
    <n v="6"/>
    <x v="1"/>
    <n v="6"/>
    <n v="2025"/>
    <d v="2025-08-06T00:00:00"/>
    <s v="agosto"/>
    <n v="2025"/>
  </r>
  <r>
    <x v="0"/>
    <n v="442"/>
    <n v="1"/>
    <d v="2025-06-20T00:00:00"/>
    <d v="2025-06-30T00:00:00"/>
    <d v="2025-06-30T00:00:00"/>
    <s v="VeronicaN"/>
    <x v="40"/>
    <m/>
    <n v="672.41"/>
    <s v="EUR"/>
    <n v="672.41"/>
    <n v="779.9955999999999"/>
    <n v="82.41"/>
    <n v="82.41"/>
    <n v="95.59559999999999"/>
    <n v="0.1225591528977856"/>
    <n v="6"/>
    <x v="1"/>
    <n v="6"/>
    <n v="2025"/>
    <d v="2025-08-14T00:00:00"/>
    <s v="agosto"/>
    <n v="2025"/>
  </r>
  <r>
    <x v="0"/>
    <n v="443"/>
    <n v="1"/>
    <d v="2025-06-20T00:00:00"/>
    <d v="2025-06-23T00:00:00"/>
    <d v="2025-06-23T00:00:00"/>
    <s v="DianaM"/>
    <x v="40"/>
    <m/>
    <n v="41650.4"/>
    <s v="MXN"/>
    <n v="1999.2192"/>
    <n v="2332.4224"/>
    <n v="2668.4"/>
    <n v="128.0832"/>
    <n v="149.4304"/>
    <n v="0.06406661160517066"/>
    <n v="6"/>
    <x v="1"/>
    <n v="6"/>
    <n v="2025"/>
    <d v="2025-08-07T00:00:00"/>
    <s v="agosto"/>
    <n v="2025"/>
  </r>
  <r>
    <x v="0"/>
    <n v="444"/>
    <n v="1"/>
    <d v="2025-06-23T00:00:00"/>
    <d v="2025-07-02T00:00:00"/>
    <d v="2025-07-07T00:00:00"/>
    <s v="MinervaH"/>
    <x v="41"/>
    <s v="JAIMEG"/>
    <n v="113849"/>
    <s v="MXN"/>
    <n v="5464.752"/>
    <n v="6375.544"/>
    <n v="650"/>
    <n v="31.2"/>
    <n v="36.4"/>
    <n v="0.005709316726541296"/>
    <n v="6"/>
    <x v="1"/>
    <n v="7"/>
    <n v="2025"/>
    <d v="2025-08-21T00:00:00"/>
    <s v="agosto"/>
    <n v="2025"/>
  </r>
  <r>
    <x v="0"/>
    <n v="445"/>
    <n v="0"/>
    <d v="2025-06-23T00:00:00"/>
    <d v="2025-10-26T00:00:00"/>
    <d v="2026-12-22T00:00:00"/>
    <s v="IsraelB"/>
    <x v="41"/>
    <s v="DIANAM"/>
    <n v="137437.91"/>
    <s v="USD"/>
    <n v="118196.6026"/>
    <n v="137437.91"/>
    <n v="27007.08"/>
    <n v="23226.0888"/>
    <n v="27007.08"/>
    <n v="0.1965038612708823"/>
    <n v="6"/>
    <x v="1"/>
    <n v="10"/>
    <n v="2025"/>
    <d v="2027-02-05T00:00:00"/>
    <s v="febrero"/>
    <n v="2027"/>
  </r>
  <r>
    <x v="0"/>
    <n v="446"/>
    <n v="1"/>
    <d v="2025-06-23T00:00:00"/>
    <d v="2025-05-13T00:00:00"/>
    <d v="2025-05-25T00:00:00"/>
    <s v="DianaM"/>
    <x v="41"/>
    <s v="MARC1989"/>
    <n v="20159.51"/>
    <s v="USD"/>
    <n v="17337.1786"/>
    <n v="20159.51"/>
    <n v="1970.49"/>
    <n v="1694.6214"/>
    <n v="1970.49"/>
    <n v="0.09774493526876397"/>
    <n v="6"/>
    <x v="1"/>
    <n v="5"/>
    <n v="2025"/>
    <d v="2025-07-09T00:00:00"/>
    <s v="julio"/>
    <n v="2025"/>
  </r>
  <r>
    <x v="0"/>
    <n v="447"/>
    <n v="1"/>
    <d v="2025-06-23T00:00:00"/>
    <s v="0000-00-00"/>
    <d v="2025-07-10T00:00:00"/>
    <s v="ManonR"/>
    <x v="41"/>
    <m/>
    <n v="11123.36"/>
    <s v="USD"/>
    <n v="9566.089600000001"/>
    <n v="11123.36"/>
    <n v="535.42"/>
    <n v="460.4612"/>
    <n v="535.42"/>
    <n v="0.04813473626673954"/>
    <n v="6"/>
    <x v="1"/>
    <e v="#VALUE!"/>
    <e v="#VALUE!"/>
    <d v="2025-08-24T00:00:00"/>
    <s v="agosto"/>
    <n v="2025"/>
  </r>
  <r>
    <x v="0"/>
    <n v="448"/>
    <n v="1"/>
    <d v="2025-06-23T00:00:00"/>
    <d v="2025-07-06T00:00:00"/>
    <d v="2025-08-02T00:00:00"/>
    <s v="DianaM"/>
    <x v="41"/>
    <m/>
    <n v="57613.7"/>
    <s v="USD"/>
    <n v="49547.782"/>
    <n v="57613.7"/>
    <n v="4736.95"/>
    <n v="4073.777"/>
    <n v="4736.95"/>
    <n v="0.08221915967903466"/>
    <n v="6"/>
    <x v="1"/>
    <n v="7"/>
    <n v="2025"/>
    <d v="2025-09-16T00:00:00"/>
    <s v="septiembre"/>
    <n v="2025"/>
  </r>
  <r>
    <x v="0"/>
    <n v="449"/>
    <n v="0"/>
    <d v="2025-06-24T00:00:00"/>
    <n v="45973"/>
    <d v="2025-12-17T00:00:00"/>
    <s v="VeronicaN"/>
    <x v="41"/>
    <m/>
    <n v="175520.27"/>
    <s v="USD"/>
    <n v="150947.4322"/>
    <n v="175520.27"/>
    <n v="25356.27"/>
    <n v="21806.3922"/>
    <n v="25356.27"/>
    <n v="0.1444634856133711"/>
    <n v="6"/>
    <x v="1"/>
    <n v="11"/>
    <n v="2025"/>
    <d v="2026-01-31T00:00:00"/>
    <s v="enero"/>
    <n v="2026"/>
  </r>
  <r>
    <x v="0"/>
    <n v="451"/>
    <n v="1"/>
    <d v="2025-06-24T00:00:00"/>
    <d v="2025-07-13T00:00:00"/>
    <d v="2025-08-06T00:00:00"/>
    <s v="ManonR"/>
    <x v="41"/>
    <m/>
    <n v="1494.49"/>
    <s v="USD"/>
    <n v="1285.2614"/>
    <n v="1494.49"/>
    <n v="29.45"/>
    <n v="25.327"/>
    <n v="29.45"/>
    <n v="0.01970571900782206"/>
    <n v="6"/>
    <x v="1"/>
    <n v="7"/>
    <n v="2025"/>
    <d v="2025-09-20T00:00:00"/>
    <s v="septiembre"/>
    <n v="2025"/>
  </r>
  <r>
    <x v="0"/>
    <n v="452"/>
    <n v="0"/>
    <d v="2025-06-24T00:00:00"/>
    <d v="2025-12-18T00:00:00"/>
    <d v="2025-12-29T00:00:00"/>
    <s v="ManonR"/>
    <x v="41"/>
    <m/>
    <n v="60881.79"/>
    <s v="USD"/>
    <n v="52358.3394"/>
    <n v="60881.79"/>
    <n v="6129"/>
    <n v="5270.94"/>
    <n v="6129"/>
    <n v="0.1006704960547316"/>
    <n v="6"/>
    <x v="1"/>
    <n v="12"/>
    <n v="2025"/>
    <d v="2026-02-12T00:00:00"/>
    <s v="febrero"/>
    <n v="2026"/>
  </r>
  <r>
    <x v="0"/>
    <n v="453"/>
    <n v="0"/>
    <d v="2025-06-25T00:00:00"/>
    <d v="2025-12-22T00:00:00"/>
    <d v="2025-12-28T00:00:00"/>
    <s v="MarujaN"/>
    <x v="41"/>
    <m/>
    <n v="82243"/>
    <s v="USD"/>
    <n v="70728.98"/>
    <n v="82243"/>
    <n v="20093"/>
    <n v="17279.98"/>
    <n v="20093"/>
    <n v="0.2443125858735698"/>
    <n v="6"/>
    <x v="1"/>
    <n v="12"/>
    <n v="2025"/>
    <d v="2026-02-11T00:00:00"/>
    <s v="febrero"/>
    <n v="2026"/>
  </r>
  <r>
    <x v="0"/>
    <n v="454"/>
    <n v="1"/>
    <d v="2025-06-25T00:00:00"/>
    <d v="2025-08-02T00:00:00"/>
    <d v="2025-08-09T00:00:00"/>
    <s v="DianaM"/>
    <x v="41"/>
    <s v="ISRAELB"/>
    <n v="44002.8"/>
    <s v="USD"/>
    <n v="37842.408"/>
    <n v="44002.8"/>
    <n v="8077.64"/>
    <n v="6946.7704"/>
    <n v="8077.64"/>
    <n v="0.1835710454789241"/>
    <n v="6"/>
    <x v="1"/>
    <n v="8"/>
    <n v="2025"/>
    <d v="2025-09-23T00:00:00"/>
    <s v="septiembre"/>
    <n v="2025"/>
  </r>
  <r>
    <x v="0"/>
    <n v="455"/>
    <n v="0"/>
    <d v="2025-06-25T00:00:00"/>
    <d v="2026-04-25T00:00:00"/>
    <d v="2026-05-04T00:00:00"/>
    <s v="IsraelB"/>
    <x v="41"/>
    <s v="DIANAM,MARC1989,MARIELLAP"/>
    <n v="12575"/>
    <s v="USD"/>
    <n v="10814.5"/>
    <n v="12575"/>
    <n v="2068"/>
    <n v="1778.48"/>
    <n v="2068"/>
    <n v="0.1644532803180914"/>
    <n v="6"/>
    <x v="1"/>
    <n v="4"/>
    <n v="2026"/>
    <d v="2026-06-18T00:00:00"/>
    <s v="junio"/>
    <n v="2026"/>
  </r>
  <r>
    <x v="0"/>
    <n v="456"/>
    <n v="1"/>
    <d v="2025-06-25T00:00:00"/>
    <d v="2025-03-05T00:00:00"/>
    <d v="2025-03-07T00:00:00"/>
    <s v="ManonR"/>
    <x v="41"/>
    <m/>
    <n v="1205"/>
    <s v="USD"/>
    <n v="1036.3"/>
    <n v="1205"/>
    <n v="180.75"/>
    <n v="155.445"/>
    <n v="180.75"/>
    <n v="0.15"/>
    <n v="6"/>
    <x v="1"/>
    <n v="3"/>
    <n v="2025"/>
    <d v="2025-04-21T00:00:00"/>
    <s v="abril"/>
    <n v="2025"/>
  </r>
  <r>
    <x v="0"/>
    <n v="457"/>
    <n v="1"/>
    <d v="2025-06-26T00:00:00"/>
    <d v="2025-04-07T00:00:00"/>
    <d v="2025-04-11T00:00:00"/>
    <s v="VeronicaN"/>
    <x v="41"/>
    <m/>
    <n v="780"/>
    <s v="USD"/>
    <n v="670.8"/>
    <n v="780"/>
    <n v="117"/>
    <n v="100.62"/>
    <n v="117"/>
    <n v="0.15"/>
    <n v="6"/>
    <x v="1"/>
    <n v="4"/>
    <n v="2025"/>
    <d v="2025-05-26T00:00:00"/>
    <s v="mayo"/>
    <n v="2025"/>
  </r>
  <r>
    <x v="0"/>
    <n v="458"/>
    <n v="1"/>
    <d v="2025-06-26T00:00:00"/>
    <d v="2025-05-18T00:00:00"/>
    <d v="2025-06-18T00:00:00"/>
    <s v="VeronicaN"/>
    <x v="41"/>
    <m/>
    <n v="1465"/>
    <s v="USD"/>
    <n v="1259.9"/>
    <n v="1465"/>
    <n v="150.75"/>
    <n v="129.645"/>
    <n v="150.75"/>
    <n v="0.102901023890785"/>
    <n v="6"/>
    <x v="1"/>
    <n v="5"/>
    <n v="2025"/>
    <d v="2025-08-02T00:00:00"/>
    <s v="agosto"/>
    <n v="2025"/>
  </r>
  <r>
    <x v="0"/>
    <n v="459"/>
    <n v="1"/>
    <d v="2025-06-26T00:00:00"/>
    <d v="2025-05-27T00:00:00"/>
    <d v="2025-05-27T00:00:00"/>
    <s v="VeronicaN"/>
    <x v="41"/>
    <m/>
    <n v="305"/>
    <s v="USD"/>
    <n v="262.3"/>
    <n v="305"/>
    <n v="45.75"/>
    <n v="39.345"/>
    <n v="45.75"/>
    <n v="0.15"/>
    <n v="6"/>
    <x v="1"/>
    <n v="5"/>
    <n v="2025"/>
    <d v="2025-07-11T00:00:00"/>
    <s v="julio"/>
    <n v="2025"/>
  </r>
  <r>
    <x v="0"/>
    <n v="460"/>
    <n v="1"/>
    <d v="2025-06-26T00:00:00"/>
    <d v="2025-07-02T00:00:00"/>
    <d v="2025-07-06T00:00:00"/>
    <s v="IsraelB"/>
    <x v="41"/>
    <s v="DIANAM"/>
    <n v="2832"/>
    <s v="USD"/>
    <n v="2435.52"/>
    <n v="2832"/>
    <n v="219.96"/>
    <n v="189.1656"/>
    <n v="219.96"/>
    <n v="0.07766949152542374"/>
    <n v="6"/>
    <x v="1"/>
    <n v="7"/>
    <n v="2025"/>
    <d v="2025-08-20T00:00:00"/>
    <s v="agosto"/>
    <n v="2025"/>
  </r>
  <r>
    <x v="0"/>
    <n v="461"/>
    <n v="1"/>
    <d v="2025-06-26T00:00:00"/>
    <d v="2025-07-24T00:00:00"/>
    <d v="2025-08-01T00:00:00"/>
    <s v="MinervaH"/>
    <x v="41"/>
    <s v="JAIMEG"/>
    <n v="10222"/>
    <s v="MXN"/>
    <n v="490.656"/>
    <n v="572.432"/>
    <n v="0"/>
    <n v="0"/>
    <n v="0"/>
    <n v="0"/>
    <n v="6"/>
    <x v="1"/>
    <n v="7"/>
    <n v="2025"/>
    <d v="2025-09-15T00:00:00"/>
    <s v="septiembre"/>
    <n v="2025"/>
  </r>
  <r>
    <x v="0"/>
    <n v="462"/>
    <n v="0"/>
    <d v="2025-06-26T00:00:00"/>
    <d v="2025-09-02T00:00:00"/>
    <d v="2025-11-14T00:00:00"/>
    <s v="VeronicaN"/>
    <x v="41"/>
    <m/>
    <n v="28332.89"/>
    <s v="USD"/>
    <n v="24366.2854"/>
    <n v="28332.89"/>
    <n v="1092.5"/>
    <n v="939.55"/>
    <n v="1092.5"/>
    <n v="0.03855942687103221"/>
    <n v="6"/>
    <x v="1"/>
    <n v="9"/>
    <n v="2025"/>
    <d v="2025-12-29T00:00:00"/>
    <s v="diciembre"/>
    <n v="2025"/>
  </r>
  <r>
    <x v="0"/>
    <n v="463"/>
    <n v="1"/>
    <d v="2025-06-28T00:00:00"/>
    <d v="2025-07-09T00:00:00"/>
    <d v="2025-07-12T00:00:00"/>
    <s v="marc1989"/>
    <x v="41"/>
    <s v="DIANAM"/>
    <n v="34866"/>
    <s v="MXN"/>
    <n v="1673.568"/>
    <n v="1952.496"/>
    <n v="0"/>
    <n v="0"/>
    <n v="0"/>
    <n v="0"/>
    <n v="6"/>
    <x v="1"/>
    <n v="7"/>
    <n v="2025"/>
    <d v="2025-08-26T00:00:00"/>
    <s v="agosto"/>
    <n v="2025"/>
  </r>
  <r>
    <x v="0"/>
    <n v="464"/>
    <n v="0"/>
    <d v="2025-06-30T00:00:00"/>
    <d v="2025-06-30T00:00:00"/>
    <d v="2025-06-30T00:00:00"/>
    <s v="MartinB"/>
    <x v="42"/>
    <s v="JAIMEG"/>
    <n v="2267.5"/>
    <s v="USD"/>
    <n v="1950.05"/>
    <n v="2267.5"/>
    <n v="0"/>
    <n v="0"/>
    <n v="0"/>
    <n v="0"/>
    <n v="6"/>
    <x v="1"/>
    <n v="6"/>
    <n v="2025"/>
    <d v="2025-08-14T00:00:00"/>
    <s v="agosto"/>
    <n v="2025"/>
  </r>
  <r>
    <x v="0"/>
    <n v="465"/>
    <n v="1"/>
    <d v="2025-06-30T00:00:00"/>
    <d v="2025-07-31T00:00:00"/>
    <d v="2025-08-05T00:00:00"/>
    <s v="ClaudiaF"/>
    <x v="42"/>
    <m/>
    <n v="9065"/>
    <s v="EUR"/>
    <n v="9065"/>
    <n v="10515.4"/>
    <n v="774.64"/>
    <n v="774.64"/>
    <n v="898.5823999999999"/>
    <n v="0.08545394373965802"/>
    <n v="6"/>
    <x v="1"/>
    <n v="7"/>
    <n v="2025"/>
    <d v="2025-09-19T00:00:00"/>
    <s v="septiembre"/>
    <n v="2025"/>
  </r>
  <r>
    <x v="0"/>
    <n v="466"/>
    <n v="1"/>
    <d v="2025-06-30T00:00:00"/>
    <d v="2025-10-20T00:00:00"/>
    <d v="2025-10-30T00:00:00"/>
    <s v="LucianaE"/>
    <x v="42"/>
    <m/>
    <n v="7936.29"/>
    <s v="USD"/>
    <n v="6825.2094"/>
    <n v="7936.29"/>
    <n v="1962.44"/>
    <n v="1687.6984"/>
    <n v="1962.44"/>
    <n v="0.2472742301503599"/>
    <n v="6"/>
    <x v="1"/>
    <n v="10"/>
    <n v="2025"/>
    <d v="2025-12-14T00:00:00"/>
    <s v="diciembre"/>
    <n v="2025"/>
  </r>
  <r>
    <x v="0"/>
    <n v="467"/>
    <n v="1"/>
    <d v="2025-06-30T00:00:00"/>
    <d v="2025-05-28T00:00:00"/>
    <d v="2025-06-02T00:00:00"/>
    <s v="AndreaM"/>
    <x v="42"/>
    <m/>
    <n v="80360.45"/>
    <s v="MXN"/>
    <n v="3857.3016"/>
    <n v="4500.1852"/>
    <n v="5800.4"/>
    <n v="278.4192"/>
    <n v="324.8224"/>
    <n v="0.0721797849564058"/>
    <n v="6"/>
    <x v="1"/>
    <n v="5"/>
    <n v="2025"/>
    <d v="2025-07-17T00:00:00"/>
    <s v="julio"/>
    <n v="2025"/>
  </r>
  <r>
    <x v="0"/>
    <n v="468"/>
    <n v="0"/>
    <d v="2025-06-30T00:00:00"/>
    <d v="2025-10-15T00:00:00"/>
    <d v="2025-11-05T00:00:00"/>
    <s v="DianaM"/>
    <x v="42"/>
    <s v="MARIELLAP"/>
    <n v="31335.84"/>
    <s v="USD"/>
    <n v="26948.8224"/>
    <n v="31335.84"/>
    <n v="2275.28"/>
    <n v="1956.7408"/>
    <n v="2275.28"/>
    <n v="0.07260951038810512"/>
    <n v="6"/>
    <x v="1"/>
    <n v="10"/>
    <n v="2025"/>
    <d v="2025-12-20T00:00:00"/>
    <s v="diciembre"/>
    <n v="2025"/>
  </r>
  <r>
    <x v="0"/>
    <n v="469"/>
    <n v="1"/>
    <d v="2025-07-01T00:00:00"/>
    <d v="2025-04-19T00:00:00"/>
    <d v="2025-04-20T00:00:00"/>
    <s v="VeronicaN"/>
    <x v="42"/>
    <m/>
    <n v="670.22"/>
    <s v="USD"/>
    <n v="576.3892"/>
    <n v="670.22"/>
    <n v="67.02"/>
    <n v="57.63719999999999"/>
    <n v="67.02"/>
    <n v="0.09999701590522514"/>
    <n v="7"/>
    <x v="1"/>
    <n v="4"/>
    <n v="2025"/>
    <d v="2025-06-04T00:00:00"/>
    <s v="junio"/>
    <n v="2025"/>
  </r>
  <r>
    <x v="0"/>
    <n v="470"/>
    <n v="1"/>
    <d v="2025-07-01T00:00:00"/>
    <d v="2025-07-09T00:00:00"/>
    <d v="2025-11-03T00:00:00"/>
    <s v="LucianaE"/>
    <x v="42"/>
    <m/>
    <n v="16761.98"/>
    <s v="USD"/>
    <n v="14415.3028"/>
    <n v="16761.98"/>
    <n v="1972.45"/>
    <n v="1696.307"/>
    <n v="1972.45"/>
    <n v="0.1176740456676359"/>
    <n v="7"/>
    <x v="1"/>
    <n v="7"/>
    <n v="2025"/>
    <d v="2025-12-18T00:00:00"/>
    <s v="diciembre"/>
    <n v="2025"/>
  </r>
  <r>
    <x v="0"/>
    <n v="471"/>
    <n v="1"/>
    <d v="2025-07-01T00:00:00"/>
    <d v="2025-04-20T00:00:00"/>
    <d v="2025-05-09T00:00:00"/>
    <s v="VeronicaN"/>
    <x v="42"/>
    <m/>
    <n v="62621"/>
    <s v="USD"/>
    <n v="53854.06"/>
    <n v="62621"/>
    <n v="5743.25"/>
    <n v="4939.195"/>
    <n v="5743.25"/>
    <n v="0.09171444084252886"/>
    <n v="7"/>
    <x v="1"/>
    <n v="4"/>
    <n v="2025"/>
    <d v="2025-06-23T00:00:00"/>
    <s v="junio"/>
    <n v="2025"/>
  </r>
  <r>
    <x v="0"/>
    <n v="472"/>
    <n v="1"/>
    <d v="2025-07-02T00:00:00"/>
    <d v="2025-02-24T00:00:00"/>
    <d v="2025-04-24T00:00:00"/>
    <s v="ManonR"/>
    <x v="42"/>
    <m/>
    <n v="5320.72"/>
    <s v="USD"/>
    <n v="4575.8192"/>
    <n v="5320.72"/>
    <n v="384.01"/>
    <n v="330.2486"/>
    <n v="384.01"/>
    <n v="0.07217256311175932"/>
    <n v="7"/>
    <x v="1"/>
    <n v="2"/>
    <n v="2025"/>
    <d v="2025-06-08T00:00:00"/>
    <s v="junio"/>
    <n v="2025"/>
  </r>
  <r>
    <x v="0"/>
    <n v="473"/>
    <n v="1"/>
    <d v="2025-07-02T00:00:00"/>
    <d v="2025-07-01T00:00:00"/>
    <d v="2025-07-02T00:00:00"/>
    <s v="JorgeG"/>
    <x v="42"/>
    <m/>
    <n v="570"/>
    <s v="EUR"/>
    <n v="570"/>
    <n v="661.1999999999999"/>
    <n v="85.5"/>
    <n v="85.5"/>
    <n v="99.17999999999999"/>
    <n v="0.15"/>
    <n v="7"/>
    <x v="1"/>
    <n v="7"/>
    <n v="2025"/>
    <d v="2025-08-16T00:00:00"/>
    <s v="agosto"/>
    <n v="2025"/>
  </r>
  <r>
    <x v="0"/>
    <n v="474"/>
    <n v="1"/>
    <d v="2025-07-03T00:00:00"/>
    <d v="2025-08-27T00:00:00"/>
    <d v="2025-09-09T00:00:00"/>
    <s v="ClaudiaF"/>
    <x v="42"/>
    <m/>
    <n v="5334.66"/>
    <s v="USD"/>
    <n v="4587.8076"/>
    <n v="5334.66"/>
    <n v="0"/>
    <n v="0"/>
    <n v="0"/>
    <n v="0"/>
    <n v="7"/>
    <x v="1"/>
    <n v="8"/>
    <n v="2025"/>
    <d v="2025-10-24T00:00:00"/>
    <s v="octubre"/>
    <n v="2025"/>
  </r>
  <r>
    <x v="0"/>
    <n v="477"/>
    <n v="1"/>
    <d v="2025-07-04T00:00:00"/>
    <d v="2025-07-16T00:00:00"/>
    <d v="2025-07-18T00:00:00"/>
    <s v="MartinB"/>
    <x v="42"/>
    <s v="JAIMEG"/>
    <n v="1437.5"/>
    <s v="EUR"/>
    <n v="1437.5"/>
    <n v="1667.5"/>
    <n v="810.5"/>
    <n v="810.5"/>
    <n v="940.1799999999999"/>
    <n v="0.5638260869565217"/>
    <n v="7"/>
    <x v="1"/>
    <n v="7"/>
    <n v="2025"/>
    <d v="2025-09-01T00:00:00"/>
    <s v="septiembre"/>
    <n v="2025"/>
  </r>
  <r>
    <x v="0"/>
    <n v="478"/>
    <n v="1"/>
    <d v="2025-07-04T00:00:00"/>
    <d v="2025-07-13T00:00:00"/>
    <d v="2025-07-17T00:00:00"/>
    <s v="EduardoP"/>
    <x v="42"/>
    <m/>
    <n v="8311"/>
    <s v="USD"/>
    <n v="7147.46"/>
    <n v="8311"/>
    <n v="696.84"/>
    <n v="599.2824000000001"/>
    <n v="696.84"/>
    <n v="0.08384550595596199"/>
    <n v="7"/>
    <x v="1"/>
    <n v="7"/>
    <n v="2025"/>
    <d v="2025-08-31T00:00:00"/>
    <s v="agosto"/>
    <n v="2025"/>
  </r>
  <r>
    <x v="0"/>
    <n v="479"/>
    <n v="1"/>
    <d v="2025-07-04T00:00:00"/>
    <d v="2025-07-17T00:00:00"/>
    <d v="2025-07-19T00:00:00"/>
    <s v="EduardoP"/>
    <x v="42"/>
    <m/>
    <n v="3878"/>
    <s v="USD"/>
    <n v="3335.08"/>
    <n v="3878"/>
    <n v="341.94"/>
    <n v="294.0684"/>
    <n v="341.94"/>
    <n v="0.08817431665807117"/>
    <n v="7"/>
    <x v="1"/>
    <n v="7"/>
    <n v="2025"/>
    <d v="2025-09-02T00:00:00"/>
    <s v="septiembre"/>
    <n v="2025"/>
  </r>
  <r>
    <x v="0"/>
    <n v="480"/>
    <n v="1"/>
    <d v="2025-07-04T00:00:00"/>
    <d v="2025-07-25T00:00:00"/>
    <d v="2025-07-27T00:00:00"/>
    <s v="EduardoP"/>
    <x v="42"/>
    <m/>
    <n v="4998"/>
    <s v="USD"/>
    <n v="4298.28"/>
    <n v="4998"/>
    <n v="390.33"/>
    <n v="335.6838"/>
    <n v="390.33"/>
    <n v="0.07809723889555822"/>
    <n v="7"/>
    <x v="1"/>
    <n v="7"/>
    <n v="2025"/>
    <d v="2025-09-10T00:00:00"/>
    <s v="septiembre"/>
    <n v="2025"/>
  </r>
  <r>
    <x v="0"/>
    <n v="481"/>
    <n v="1"/>
    <d v="2025-07-04T00:00:00"/>
    <d v="2025-07-22T00:00:00"/>
    <d v="2025-08-03T00:00:00"/>
    <s v="LucianaE"/>
    <x v="42"/>
    <m/>
    <n v="5122.76"/>
    <s v="USD"/>
    <n v="4405.5736"/>
    <n v="5122.76"/>
    <n v="158.64"/>
    <n v="136.4304"/>
    <n v="158.64"/>
    <n v="0.03096768148419992"/>
    <n v="7"/>
    <x v="1"/>
    <n v="7"/>
    <n v="2025"/>
    <d v="2025-09-17T00:00:00"/>
    <s v="septiembre"/>
    <n v="2025"/>
  </r>
  <r>
    <x v="0"/>
    <n v="482"/>
    <n v="0"/>
    <d v="2025-07-04T00:00:00"/>
    <d v="2025-07-05T00:00:00"/>
    <d v="2025-08-16T00:00:00"/>
    <s v="MinervaH"/>
    <x v="42"/>
    <m/>
    <n v="13118.4"/>
    <s v="EUR"/>
    <n v="13118.4"/>
    <n v="15217.344"/>
    <n v="1497.81"/>
    <n v="1497.81"/>
    <n v="1737.4596"/>
    <n v="0.114176271496524"/>
    <n v="7"/>
    <x v="1"/>
    <n v="7"/>
    <n v="2025"/>
    <d v="2025-09-30T00:00:00"/>
    <s v="septiembre"/>
    <n v="2025"/>
  </r>
  <r>
    <x v="0"/>
    <n v="483"/>
    <n v="1"/>
    <d v="2025-07-04T00:00:00"/>
    <d v="2025-07-07T00:00:00"/>
    <d v="2025-07-11T00:00:00"/>
    <s v="MinervaH"/>
    <x v="42"/>
    <m/>
    <n v="11170"/>
    <s v="GPB"/>
    <n v="12845.5"/>
    <n v="14967.8"/>
    <n v="930.84"/>
    <n v="1070.466"/>
    <n v="1247.3256"/>
    <n v="0.08333393017009848"/>
    <n v="7"/>
    <x v="1"/>
    <n v="7"/>
    <n v="2025"/>
    <d v="2025-08-25T00:00:00"/>
    <s v="agosto"/>
    <n v="2025"/>
  </r>
  <r>
    <x v="0"/>
    <n v="484"/>
    <n v="1"/>
    <d v="2025-07-04T00:00:00"/>
    <d v="2025-06-17T00:00:00"/>
    <d v="2025-06-27T00:00:00"/>
    <s v="DianaM"/>
    <x v="42"/>
    <s v="MARC1989,MARIELLAP"/>
    <n v="6901.05"/>
    <s v="USD"/>
    <n v="5934.903"/>
    <n v="6901.05"/>
    <n v="843.22"/>
    <n v="725.1692"/>
    <n v="843.22"/>
    <n v="0.1221872033965846"/>
    <n v="7"/>
    <x v="1"/>
    <n v="6"/>
    <n v="2025"/>
    <d v="2025-08-11T00:00:00"/>
    <s v="agosto"/>
    <n v="2025"/>
  </r>
  <r>
    <x v="0"/>
    <n v="485"/>
    <n v="1"/>
    <d v="2025-07-04T00:00:00"/>
    <d v="2025-08-05T00:00:00"/>
    <d v="2025-08-12T00:00:00"/>
    <s v="DianaM"/>
    <x v="42"/>
    <s v="MARC1989,MARIELLAP"/>
    <n v="13303.2"/>
    <s v="USD"/>
    <n v="11440.752"/>
    <n v="13303.2"/>
    <n v="1721.2"/>
    <n v="1480.232"/>
    <n v="1721.2"/>
    <n v="0.1293824042335679"/>
    <n v="7"/>
    <x v="1"/>
    <n v="8"/>
    <n v="2025"/>
    <d v="2025-09-26T00:00:00"/>
    <s v="septiembre"/>
    <n v="2025"/>
  </r>
  <r>
    <x v="0"/>
    <n v="486"/>
    <n v="0"/>
    <d v="2025-07-07T00:00:00"/>
    <d v="2025-07-23T00:00:00"/>
    <d v="2025-08-07T00:00:00"/>
    <s v="RafaellaP"/>
    <x v="43"/>
    <m/>
    <n v="32878"/>
    <s v="EUR"/>
    <n v="32878"/>
    <n v="38138.48"/>
    <n v="2830.39"/>
    <n v="2830.39"/>
    <n v="3283.2524"/>
    <n v="0.08608765740008516"/>
    <n v="7"/>
    <x v="1"/>
    <n v="7"/>
    <n v="2025"/>
    <d v="2025-09-21T00:00:00"/>
    <s v="septiembre"/>
    <n v="2025"/>
  </r>
  <r>
    <x v="0"/>
    <n v="487"/>
    <n v="1"/>
    <d v="2025-07-07T00:00:00"/>
    <d v="2025-07-07T00:00:00"/>
    <d v="2025-07-14T00:00:00"/>
    <s v="VeronicaN"/>
    <x v="43"/>
    <m/>
    <n v="9628.110000000001"/>
    <s v="USD"/>
    <n v="8280.1746"/>
    <n v="9628.110000000001"/>
    <n v="637.58"/>
    <n v="548.3188"/>
    <n v="637.58"/>
    <n v="0.06622068090206697"/>
    <n v="7"/>
    <x v="1"/>
    <n v="7"/>
    <n v="2025"/>
    <d v="2025-08-28T00:00:00"/>
    <s v="agosto"/>
    <n v="2025"/>
  </r>
  <r>
    <x v="0"/>
    <n v="488"/>
    <n v="0"/>
    <d v="2025-07-08T00:00:00"/>
    <d v="2025-12-21T00:00:00"/>
    <d v="2025-12-27T00:00:00"/>
    <s v="RafaellaP"/>
    <x v="43"/>
    <m/>
    <n v="73954.7"/>
    <s v="EUR"/>
    <n v="73954.7"/>
    <n v="85787.45199999999"/>
    <n v="12875"/>
    <n v="12875"/>
    <n v="14935"/>
    <n v="0.1740930596703117"/>
    <n v="7"/>
    <x v="1"/>
    <n v="12"/>
    <n v="2025"/>
    <d v="2026-02-10T00:00:00"/>
    <s v="febrero"/>
    <n v="2026"/>
  </r>
  <r>
    <x v="0"/>
    <n v="489"/>
    <n v="1"/>
    <d v="2025-07-08T00:00:00"/>
    <d v="2025-09-01T00:00:00"/>
    <d v="2025-09-25T00:00:00"/>
    <s v="DianaM"/>
    <x v="43"/>
    <s v="MARC1989,MARIELLAP"/>
    <n v="75742.37"/>
    <s v="USD"/>
    <n v="65138.4382"/>
    <n v="75742.37"/>
    <n v="7862.64"/>
    <n v="6761.8704"/>
    <n v="7862.64"/>
    <n v="0.1038076838630743"/>
    <n v="7"/>
    <x v="1"/>
    <n v="9"/>
    <n v="2025"/>
    <d v="2025-11-09T00:00:00"/>
    <s v="noviembre"/>
    <n v="2025"/>
  </r>
  <r>
    <x v="0"/>
    <n v="490"/>
    <n v="0"/>
    <d v="2025-07-09T00:00:00"/>
    <d v="2025-07-27T00:00:00"/>
    <d v="2025-07-29T00:00:00"/>
    <s v="EduardoP"/>
    <x v="43"/>
    <m/>
    <n v="2648"/>
    <s v="USD"/>
    <n v="2277.28"/>
    <n v="2648"/>
    <n v="264.8"/>
    <n v="227.728"/>
    <n v="264.8"/>
    <n v="0.1"/>
    <n v="7"/>
    <x v="1"/>
    <n v="7"/>
    <n v="2025"/>
    <d v="2025-09-12T00:00:00"/>
    <s v="septiembre"/>
    <n v="2025"/>
  </r>
  <r>
    <x v="0"/>
    <n v="491"/>
    <n v="1"/>
    <d v="2025-07-09T00:00:00"/>
    <d v="2025-07-29T00:00:00"/>
    <d v="2025-08-01T00:00:00"/>
    <s v="EduardoP"/>
    <x v="43"/>
    <m/>
    <n v="5691"/>
    <s v="USD"/>
    <n v="4894.26"/>
    <n v="5691"/>
    <n v="464.61"/>
    <n v="399.5646"/>
    <n v="464.61"/>
    <n v="0.08163943068002108"/>
    <n v="7"/>
    <x v="1"/>
    <n v="7"/>
    <n v="2025"/>
    <d v="2025-09-15T00:00:00"/>
    <s v="septiembre"/>
    <n v="2025"/>
  </r>
  <r>
    <x v="0"/>
    <n v="492"/>
    <n v="1"/>
    <d v="2025-07-09T00:00:00"/>
    <d v="2025-07-10T00:00:00"/>
    <d v="2025-07-15T00:00:00"/>
    <s v="MinervaH"/>
    <x v="43"/>
    <s v="JAIMEG"/>
    <n v="85053.78"/>
    <s v="MXN"/>
    <n v="4082.58144"/>
    <n v="4763.01168"/>
    <n v="746.78"/>
    <n v="35.84544"/>
    <n v="41.81968"/>
    <n v="0.008780091843066821"/>
    <n v="7"/>
    <x v="1"/>
    <n v="7"/>
    <n v="2025"/>
    <d v="2025-08-29T00:00:00"/>
    <s v="agosto"/>
    <n v="2025"/>
  </r>
  <r>
    <x v="0"/>
    <n v="493"/>
    <n v="1"/>
    <d v="2025-07-09T00:00:00"/>
    <d v="2025-07-12T00:00:00"/>
    <d v="2025-07-12T00:00:00"/>
    <s v="DianaM"/>
    <x v="43"/>
    <m/>
    <n v="645.15"/>
    <s v="USD"/>
    <n v="554.829"/>
    <n v="645.15"/>
    <n v="35"/>
    <n v="30.1"/>
    <n v="35"/>
    <n v="0.05425094939161435"/>
    <n v="7"/>
    <x v="1"/>
    <n v="7"/>
    <n v="2025"/>
    <d v="2025-08-26T00:00:00"/>
    <s v="agosto"/>
    <n v="2025"/>
  </r>
  <r>
    <x v="0"/>
    <n v="494"/>
    <n v="0"/>
    <d v="2025-07-09T00:00:00"/>
    <d v="2025-10-05T00:00:00"/>
    <d v="2025-10-12T00:00:00"/>
    <s v="MarujaN"/>
    <x v="43"/>
    <s v="JORGEP"/>
    <n v="27414.18"/>
    <s v="USD"/>
    <n v="23576.1948"/>
    <n v="27414.18"/>
    <n v="4504.18"/>
    <n v="3873.5948"/>
    <n v="4504.18"/>
    <n v="0.164301102568087"/>
    <n v="7"/>
    <x v="1"/>
    <n v="10"/>
    <n v="2025"/>
    <d v="2025-11-26T00:00:00"/>
    <s v="noviembre"/>
    <n v="2025"/>
  </r>
  <r>
    <x v="0"/>
    <n v="495"/>
    <n v="0"/>
    <d v="2025-07-10T00:00:00"/>
    <d v="2025-12-25T00:00:00"/>
    <d v="2026-01-04T00:00:00"/>
    <s v="MinervaH"/>
    <x v="43"/>
    <m/>
    <n v="74886.64"/>
    <s v="USD"/>
    <n v="64402.5104"/>
    <n v="74886.64"/>
    <n v="9800"/>
    <n v="8428"/>
    <n v="9800"/>
    <n v="0.1308644639417658"/>
    <n v="7"/>
    <x v="1"/>
    <n v="12"/>
    <n v="2025"/>
    <d v="2026-02-18T00:00:00"/>
    <s v="febrero"/>
    <n v="2026"/>
  </r>
  <r>
    <x v="0"/>
    <n v="496"/>
    <n v="1"/>
    <d v="2025-07-10T00:00:00"/>
    <d v="2025-07-26T00:00:00"/>
    <d v="2025-07-31T00:00:00"/>
    <s v="DianaM"/>
    <x v="43"/>
    <s v="MARC1989"/>
    <n v="11461.99"/>
    <s v="USD"/>
    <n v="9857.311400000001"/>
    <n v="11461.99"/>
    <n v="852.27"/>
    <n v="732.9521999999999"/>
    <n v="852.27"/>
    <n v="0.07435619818199107"/>
    <n v="7"/>
    <x v="1"/>
    <n v="7"/>
    <n v="2025"/>
    <d v="2025-09-14T00:00:00"/>
    <s v="septiembre"/>
    <n v="2025"/>
  </r>
  <r>
    <x v="0"/>
    <n v="497"/>
    <n v="1"/>
    <d v="2025-07-10T00:00:00"/>
    <d v="2025-07-12T00:00:00"/>
    <d v="2025-07-12T00:00:00"/>
    <s v="LucianaE"/>
    <x v="43"/>
    <m/>
    <n v="5102.3"/>
    <s v="MXN"/>
    <n v="244.9104"/>
    <n v="285.7288"/>
    <n v="664.3"/>
    <n v="31.8864"/>
    <n v="37.2008"/>
    <n v="0.1301961860337495"/>
    <n v="7"/>
    <x v="1"/>
    <n v="7"/>
    <n v="2025"/>
    <d v="2025-08-26T00:00:00"/>
    <s v="agosto"/>
    <n v="2025"/>
  </r>
  <r>
    <x v="0"/>
    <n v="498"/>
    <n v="0"/>
    <d v="2025-07-10T00:00:00"/>
    <d v="2025-07-12T00:00:00"/>
    <d v="2025-07-17T00:00:00"/>
    <s v="VeronicaN"/>
    <x v="43"/>
    <m/>
    <n v="25884.35"/>
    <s v="GPB"/>
    <n v="29767.0025"/>
    <n v="34685.029"/>
    <n v="2038.35"/>
    <n v="2344.1025"/>
    <n v="2731.389"/>
    <n v="0.07874835566664799"/>
    <n v="7"/>
    <x v="1"/>
    <n v="7"/>
    <n v="2025"/>
    <d v="2025-08-31T00:00:00"/>
    <s v="agosto"/>
    <n v="2025"/>
  </r>
  <r>
    <x v="0"/>
    <n v="499"/>
    <n v="1"/>
    <d v="2025-07-10T00:00:00"/>
    <d v="2025-04-06T00:00:00"/>
    <d v="2025-07-29T00:00:00"/>
    <s v="VeronicaN"/>
    <x v="43"/>
    <m/>
    <n v="19682.6"/>
    <s v="USD"/>
    <n v="16927.036"/>
    <n v="19682.6"/>
    <n v="971.3200000000001"/>
    <n v="835.3352"/>
    <n v="971.3200000000001"/>
    <n v="0.0493491713493136"/>
    <n v="7"/>
    <x v="1"/>
    <n v="4"/>
    <n v="2025"/>
    <d v="2025-09-12T00:00:00"/>
    <s v="septiembre"/>
    <n v="2025"/>
  </r>
  <r>
    <x v="0"/>
    <n v="500"/>
    <n v="0"/>
    <d v="2025-07-11T00:00:00"/>
    <d v="2025-10-07T00:00:00"/>
    <d v="2025-10-16T00:00:00"/>
    <s v="ClaudiaF"/>
    <x v="43"/>
    <m/>
    <n v="11054.87"/>
    <s v="EUR"/>
    <n v="11054.87"/>
    <n v="12823.6492"/>
    <n v="938.08"/>
    <n v="938.08"/>
    <n v="1088.1728"/>
    <n v="0.08485671925585737"/>
    <n v="7"/>
    <x v="1"/>
    <n v="10"/>
    <n v="2025"/>
    <d v="2025-11-30T00:00:00"/>
    <s v="noviembre"/>
    <n v="2025"/>
  </r>
  <r>
    <x v="0"/>
    <n v="501"/>
    <n v="0"/>
    <d v="2025-07-11T00:00:00"/>
    <d v="2026-03-30T00:00:00"/>
    <d v="2026-04-04T00:00:00"/>
    <s v="EduardoP"/>
    <x v="43"/>
    <m/>
    <n v="11490"/>
    <s v="USD"/>
    <n v="9881.4"/>
    <n v="11490"/>
    <n v="1149"/>
    <n v="988.14"/>
    <n v="1149"/>
    <n v="0.1"/>
    <n v="7"/>
    <x v="1"/>
    <n v="3"/>
    <n v="2026"/>
    <d v="2026-05-19T00:00:00"/>
    <s v="mayo"/>
    <n v="2026"/>
  </r>
  <r>
    <x v="0"/>
    <n v="502"/>
    <n v="1"/>
    <d v="2025-07-13T00:00:00"/>
    <d v="2025-10-26T00:00:00"/>
    <d v="2025-11-05T00:00:00"/>
    <s v="VeronicaN"/>
    <x v="44"/>
    <m/>
    <n v="16384.55"/>
    <s v="USD"/>
    <n v="14090.713"/>
    <n v="16384.55"/>
    <n v="2038.08"/>
    <n v="1752.7488"/>
    <n v="2038.08"/>
    <n v="0.1243903555483672"/>
    <n v="7"/>
    <x v="1"/>
    <n v="10"/>
    <n v="2025"/>
    <d v="2025-12-20T00:00:00"/>
    <s v="diciembre"/>
    <n v="2025"/>
  </r>
  <r>
    <x v="0"/>
    <n v="503"/>
    <n v="1"/>
    <d v="2025-07-14T00:00:00"/>
    <d v="2025-04-09T00:00:00"/>
    <d v="2025-07-24T00:00:00"/>
    <s v="VeronicaN"/>
    <x v="44"/>
    <m/>
    <n v="73991"/>
    <s v="USD"/>
    <n v="63632.26"/>
    <n v="73991"/>
    <n v="2634.65"/>
    <n v="2265.799"/>
    <n v="2634.65"/>
    <n v="0.03560770904569475"/>
    <n v="7"/>
    <x v="1"/>
    <n v="4"/>
    <n v="2025"/>
    <d v="2025-09-07T00:00:00"/>
    <s v="septiembre"/>
    <n v="2025"/>
  </r>
  <r>
    <x v="0"/>
    <n v="504"/>
    <n v="0"/>
    <d v="2025-07-14T00:00:00"/>
    <d v="2026-01-04T00:00:00"/>
    <d v="2026-01-12T00:00:00"/>
    <s v="MarujaN"/>
    <x v="44"/>
    <m/>
    <n v="22527.7"/>
    <s v="USD"/>
    <n v="19373.822"/>
    <n v="22527.7"/>
    <n v="4642.7"/>
    <n v="3992.722"/>
    <n v="4642.7"/>
    <n v="0.2060885043746143"/>
    <n v="7"/>
    <x v="1"/>
    <n v="1"/>
    <n v="2026"/>
    <d v="2026-02-26T00:00:00"/>
    <s v="febrero"/>
    <n v="2026"/>
  </r>
  <r>
    <x v="0"/>
    <n v="505"/>
    <n v="1"/>
    <d v="2025-07-14T00:00:00"/>
    <d v="2025-07-14T00:00:00"/>
    <d v="2025-07-28T00:00:00"/>
    <s v="MinervaH"/>
    <x v="44"/>
    <m/>
    <n v="8631.959999999999"/>
    <s v="EUR"/>
    <n v="8631.959999999999"/>
    <n v="10013.0736"/>
    <n v="1263.75"/>
    <n v="1263.75"/>
    <n v="1465.95"/>
    <n v="0.1464035977923901"/>
    <n v="7"/>
    <x v="1"/>
    <n v="7"/>
    <n v="2025"/>
    <d v="2025-09-11T00:00:00"/>
    <s v="septiembre"/>
    <n v="2025"/>
  </r>
  <r>
    <x v="0"/>
    <n v="506"/>
    <n v="1"/>
    <d v="2025-07-14T00:00:00"/>
    <d v="2025-07-03T00:00:00"/>
    <d v="2025-08-27T00:00:00"/>
    <s v="MartinB"/>
    <x v="44"/>
    <s v="JAIMEG"/>
    <n v="25058.9"/>
    <s v="USD"/>
    <n v="21550.654"/>
    <n v="25058.9"/>
    <n v="2583.17"/>
    <n v="2221.5262"/>
    <n v="2583.17"/>
    <n v="0.1030839342509049"/>
    <n v="7"/>
    <x v="1"/>
    <n v="7"/>
    <n v="2025"/>
    <d v="2025-10-11T00:00:00"/>
    <s v="octubre"/>
    <n v="2025"/>
  </r>
  <r>
    <x v="0"/>
    <n v="507"/>
    <n v="1"/>
    <d v="2025-07-15T00:00:00"/>
    <d v="2025-06-13T00:00:00"/>
    <d v="2025-07-17T00:00:00"/>
    <s v="DianaM"/>
    <x v="44"/>
    <s v="MARC1989,MARIELLAP"/>
    <n v="10798.04"/>
    <s v="USD"/>
    <n v="9286.314400000001"/>
    <n v="10798.04"/>
    <n v="850.21"/>
    <n v="731.1806"/>
    <n v="850.21"/>
    <n v="0.07873743753496004"/>
    <n v="7"/>
    <x v="1"/>
    <n v="6"/>
    <n v="2025"/>
    <d v="2025-08-31T00:00:00"/>
    <s v="agosto"/>
    <n v="2025"/>
  </r>
  <r>
    <x v="0"/>
    <n v="508"/>
    <n v="1"/>
    <d v="2025-07-15T00:00:00"/>
    <d v="2025-04-12T00:00:00"/>
    <d v="2025-04-15T00:00:00"/>
    <s v="MarujaN"/>
    <x v="44"/>
    <m/>
    <n v="7119"/>
    <s v="GPB"/>
    <n v="8186.849999999999"/>
    <n v="9539.460000000001"/>
    <n v="528.02"/>
    <n v="607.223"/>
    <n v="707.5468"/>
    <n v="0.07417052956875966"/>
    <n v="7"/>
    <x v="1"/>
    <n v="4"/>
    <n v="2025"/>
    <d v="2025-05-30T00:00:00"/>
    <s v="mayo"/>
    <n v="2025"/>
  </r>
  <r>
    <x v="0"/>
    <n v="509"/>
    <n v="1"/>
    <d v="2025-07-15T00:00:00"/>
    <d v="2025-08-14T00:00:00"/>
    <d v="2025-08-17T00:00:00"/>
    <s v="DianaM"/>
    <x v="44"/>
    <s v="MARC1989"/>
    <n v="5915.36"/>
    <s v="USD"/>
    <n v="5087.209599999999"/>
    <n v="5915.36"/>
    <n v="347.32"/>
    <n v="298.6952"/>
    <n v="347.32"/>
    <n v="0.05871493873576588"/>
    <n v="7"/>
    <x v="1"/>
    <n v="8"/>
    <n v="2025"/>
    <d v="2025-10-01T00:00:00"/>
    <s v="octubre"/>
    <n v="2025"/>
  </r>
  <r>
    <x v="0"/>
    <n v="510"/>
    <n v="1"/>
    <d v="2025-07-15T00:00:00"/>
    <d v="2025-07-08T00:00:00"/>
    <d v="2025-07-22T00:00:00"/>
    <s v="LuciaS"/>
    <x v="44"/>
    <m/>
    <n v="19967.13"/>
    <s v="USD"/>
    <n v="17171.7318"/>
    <n v="19967.13"/>
    <n v="1743.85"/>
    <n v="1499.711"/>
    <n v="1743.85"/>
    <n v="0.08733603677644207"/>
    <n v="7"/>
    <x v="1"/>
    <n v="7"/>
    <n v="2025"/>
    <d v="2025-09-05T00:00:00"/>
    <s v="septiembre"/>
    <n v="2025"/>
  </r>
  <r>
    <x v="0"/>
    <n v="511"/>
    <n v="0"/>
    <d v="2025-07-15T00:00:00"/>
    <d v="2025-08-23T00:00:00"/>
    <d v="2025-08-29T00:00:00"/>
    <s v="MinervaH"/>
    <x v="44"/>
    <m/>
    <n v="25252.01"/>
    <s v="CHF"/>
    <n v="27019.6507"/>
    <n v="31565.0125"/>
    <n v="2439.34"/>
    <n v="2610.0938"/>
    <n v="3049.175"/>
    <n v="0.09659983502303382"/>
    <n v="7"/>
    <x v="1"/>
    <n v="8"/>
    <n v="2025"/>
    <d v="2025-10-13T00:00:00"/>
    <s v="octubre"/>
    <n v="2025"/>
  </r>
  <r>
    <x v="0"/>
    <n v="512"/>
    <n v="1"/>
    <d v="2025-07-15T00:00:00"/>
    <d v="2025-08-12T00:00:00"/>
    <d v="2025-08-21T00:00:00"/>
    <s v="MariaM"/>
    <x v="44"/>
    <m/>
    <n v="16537"/>
    <s v="USD"/>
    <n v="14221.82"/>
    <n v="16537"/>
    <n v="2157"/>
    <n v="1855.02"/>
    <n v="2157"/>
    <n v="0.1304347826086956"/>
    <n v="7"/>
    <x v="1"/>
    <n v="8"/>
    <n v="2025"/>
    <d v="2025-10-05T00:00:00"/>
    <s v="octubre"/>
    <n v="2025"/>
  </r>
  <r>
    <x v="0"/>
    <n v="513"/>
    <n v="1"/>
    <d v="2025-07-15T00:00:00"/>
    <d v="2025-07-29T00:00:00"/>
    <d v="2025-09-08T00:00:00"/>
    <s v="MariaJose"/>
    <x v="44"/>
    <s v="MARTINB"/>
    <n v="71421.67"/>
    <s v="USD"/>
    <n v="61422.6362"/>
    <n v="71421.67"/>
    <n v="5493.19"/>
    <n v="4724.1434"/>
    <n v="5493.19"/>
    <n v="0.07691209124625621"/>
    <n v="7"/>
    <x v="1"/>
    <n v="7"/>
    <n v="2025"/>
    <d v="2025-10-23T00:00:00"/>
    <s v="octubre"/>
    <n v="2025"/>
  </r>
  <r>
    <x v="0"/>
    <n v="514"/>
    <n v="1"/>
    <d v="2025-07-16T00:00:00"/>
    <d v="2025-06-10T00:00:00"/>
    <d v="2025-07-11T00:00:00"/>
    <s v="MarujaN"/>
    <x v="44"/>
    <m/>
    <n v="60840"/>
    <s v="MXN"/>
    <n v="2920.32"/>
    <n v="3407.04"/>
    <n v="6385.84"/>
    <n v="306.52032"/>
    <n v="357.60704"/>
    <n v="0.1049612097304405"/>
    <n v="7"/>
    <x v="1"/>
    <n v="6"/>
    <n v="2025"/>
    <d v="2025-08-25T00:00:00"/>
    <s v="agosto"/>
    <n v="2025"/>
  </r>
  <r>
    <x v="0"/>
    <n v="515"/>
    <n v="0"/>
    <d v="2025-07-16T00:00:00"/>
    <d v="2024-12-27T00:00:00"/>
    <d v="2025-01-02T00:00:00"/>
    <s v="PaulinaV"/>
    <x v="44"/>
    <m/>
    <n v="11020.8"/>
    <s v="EUR"/>
    <n v="11020.8"/>
    <n v="12784.128"/>
    <n v="881.66"/>
    <n v="881.66"/>
    <n v="1022.7256"/>
    <n v="0.07999963704994192"/>
    <n v="7"/>
    <x v="1"/>
    <n v="12"/>
    <n v="2024"/>
    <d v="2025-02-16T00:00:00"/>
    <s v="febrero"/>
    <n v="2025"/>
  </r>
  <r>
    <x v="0"/>
    <n v="516"/>
    <n v="0"/>
    <d v="2025-07-16T00:00:00"/>
    <d v="2024-12-27T00:00:00"/>
    <d v="2025-01-02T00:00:00"/>
    <s v="PaulinaV"/>
    <x v="44"/>
    <m/>
    <n v="7872"/>
    <s v="EUR"/>
    <n v="7872"/>
    <n v="9131.519999999999"/>
    <n v="629.76"/>
    <n v="629.76"/>
    <n v="730.5215999999999"/>
    <n v="0.08"/>
    <n v="7"/>
    <x v="1"/>
    <n v="12"/>
    <n v="2024"/>
    <d v="2025-02-16T00:00:00"/>
    <s v="febrero"/>
    <n v="2025"/>
  </r>
  <r>
    <x v="0"/>
    <n v="518"/>
    <n v="1"/>
    <d v="2025-07-17T00:00:00"/>
    <d v="2025-07-17T00:00:00"/>
    <d v="2025-07-19T00:00:00"/>
    <s v="ClaudiaF"/>
    <x v="44"/>
    <m/>
    <n v="1497.6"/>
    <s v="USD"/>
    <n v="1287.936"/>
    <n v="1497.6"/>
    <n v="117"/>
    <n v="100.62"/>
    <n v="117"/>
    <n v="0.07812500000000001"/>
    <n v="7"/>
    <x v="1"/>
    <n v="7"/>
    <n v="2025"/>
    <d v="2025-09-02T00:00:00"/>
    <s v="septiembre"/>
    <n v="2025"/>
  </r>
  <r>
    <x v="0"/>
    <n v="519"/>
    <n v="1"/>
    <d v="2025-07-18T00:00:00"/>
    <d v="2025-06-13T00:00:00"/>
    <d v="2025-09-03T00:00:00"/>
    <s v="VeronicaN"/>
    <x v="44"/>
    <m/>
    <n v="1648.65"/>
    <s v="USD"/>
    <n v="1417.839"/>
    <n v="1648.65"/>
    <n v="0"/>
    <n v="0"/>
    <n v="0"/>
    <n v="0"/>
    <n v="7"/>
    <x v="1"/>
    <n v="6"/>
    <n v="2025"/>
    <d v="2025-10-18T00:00:00"/>
    <s v="octubre"/>
    <n v="2025"/>
  </r>
  <r>
    <x v="0"/>
    <n v="520"/>
    <n v="0"/>
    <d v="2025-07-21T00:00:00"/>
    <d v="2025-10-30T00:00:00"/>
    <d v="2025-11-19T00:00:00"/>
    <s v="ConchaD"/>
    <x v="45"/>
    <s v="JAIMEG,MARTINB"/>
    <n v="86125"/>
    <s v="EUR"/>
    <n v="86125"/>
    <n v="99905"/>
    <n v="10602.33"/>
    <n v="10602.33"/>
    <n v="12298.7028"/>
    <n v="0.123103976777939"/>
    <n v="7"/>
    <x v="1"/>
    <n v="10"/>
    <n v="2025"/>
    <d v="2026-01-03T00:00:00"/>
    <s v="enero"/>
    <n v="2026"/>
  </r>
  <r>
    <x v="0"/>
    <n v="521"/>
    <n v="1"/>
    <d v="2025-07-22T00:00:00"/>
    <d v="2025-07-07T00:00:00"/>
    <d v="2025-07-18T00:00:00"/>
    <s v="VeronicaN"/>
    <x v="45"/>
    <m/>
    <n v="194772"/>
    <s v="MXN"/>
    <n v="9349.056"/>
    <n v="10907.232"/>
    <n v="0"/>
    <n v="0"/>
    <n v="0"/>
    <n v="0"/>
    <n v="7"/>
    <x v="1"/>
    <n v="7"/>
    <n v="2025"/>
    <d v="2025-09-01T00:00:00"/>
    <s v="septiembre"/>
    <n v="2025"/>
  </r>
  <r>
    <x v="0"/>
    <n v="522"/>
    <n v="1"/>
    <d v="2025-07-22T00:00:00"/>
    <d v="2025-07-22T00:00:00"/>
    <d v="2025-07-27T00:00:00"/>
    <s v="MariaM"/>
    <x v="45"/>
    <m/>
    <n v="23340"/>
    <s v="EUR"/>
    <n v="23340"/>
    <n v="27074.4"/>
    <n v="2145"/>
    <n v="2145"/>
    <n v="2488.2"/>
    <n v="0.09190231362467867"/>
    <n v="7"/>
    <x v="1"/>
    <n v="7"/>
    <n v="2025"/>
    <d v="2025-09-10T00:00:00"/>
    <s v="septiembre"/>
    <n v="2025"/>
  </r>
  <r>
    <x v="0"/>
    <n v="523"/>
    <n v="1"/>
    <d v="2025-07-22T00:00:00"/>
    <d v="2025-07-04T00:00:00"/>
    <d v="2025-07-06T00:00:00"/>
    <s v="MariaM"/>
    <x v="45"/>
    <m/>
    <n v="2100"/>
    <s v="EUR"/>
    <n v="2100"/>
    <n v="2436"/>
    <n v="358.91"/>
    <n v="358.91"/>
    <n v="416.3356"/>
    <n v="0.1709095238095238"/>
    <n v="7"/>
    <x v="1"/>
    <n v="7"/>
    <n v="2025"/>
    <d v="2025-08-20T00:00:00"/>
    <s v="agosto"/>
    <n v="2025"/>
  </r>
  <r>
    <x v="0"/>
    <n v="524"/>
    <n v="1"/>
    <d v="2025-07-22T00:00:00"/>
    <d v="2025-07-26T00:00:00"/>
    <d v="2025-08-07T00:00:00"/>
    <s v="MariellaP"/>
    <x v="45"/>
    <s v="JAIMEG"/>
    <n v="274863.65"/>
    <s v="USD"/>
    <n v="236382.739"/>
    <n v="274863.65"/>
    <n v="36309.41"/>
    <n v="31226.0926"/>
    <n v="36309.41"/>
    <n v="0.1320997156226369"/>
    <n v="7"/>
    <x v="1"/>
    <n v="7"/>
    <n v="2025"/>
    <d v="2025-09-21T00:00:00"/>
    <s v="septiembre"/>
    <n v="2025"/>
  </r>
  <r>
    <x v="0"/>
    <n v="525"/>
    <n v="0"/>
    <d v="2025-07-23T00:00:00"/>
    <d v="2025-10-05T00:00:00"/>
    <d v="2025-10-22T00:00:00"/>
    <s v="LucianaE"/>
    <x v="45"/>
    <m/>
    <n v="24593.55"/>
    <s v="USD"/>
    <n v="21150.453"/>
    <n v="24593.55"/>
    <n v="1043.73"/>
    <n v="897.6078"/>
    <n v="1043.73"/>
    <n v="0.04243917612544753"/>
    <n v="7"/>
    <x v="1"/>
    <n v="10"/>
    <n v="2025"/>
    <d v="2025-12-06T00:00:00"/>
    <s v="diciembre"/>
    <n v="2025"/>
  </r>
  <r>
    <x v="0"/>
    <n v="526"/>
    <n v="1"/>
    <d v="2025-07-23T00:00:00"/>
    <d v="2025-07-30T00:00:00"/>
    <d v="2025-08-02T00:00:00"/>
    <s v="DianaM"/>
    <x v="45"/>
    <m/>
    <n v="1318.98"/>
    <s v="USD"/>
    <n v="1134.3228"/>
    <n v="1318.98"/>
    <n v="0"/>
    <n v="0"/>
    <n v="0"/>
    <n v="0"/>
    <n v="7"/>
    <x v="1"/>
    <n v="7"/>
    <n v="2025"/>
    <d v="2025-09-16T00:00:00"/>
    <s v="septiembre"/>
    <n v="2025"/>
  </r>
  <r>
    <x v="0"/>
    <n v="527"/>
    <n v="1"/>
    <d v="2025-07-24T00:00:00"/>
    <d v="2025-08-13T00:00:00"/>
    <d v="2025-08-13T00:00:00"/>
    <s v="DianaM"/>
    <x v="45"/>
    <m/>
    <n v="5116.85"/>
    <s v="USD"/>
    <n v="4400.491"/>
    <n v="5116.85"/>
    <n v="50"/>
    <n v="43"/>
    <n v="50"/>
    <n v="0.009771636846888223"/>
    <n v="7"/>
    <x v="1"/>
    <n v="8"/>
    <n v="2025"/>
    <d v="2025-09-27T00:00:00"/>
    <s v="septiembre"/>
    <n v="2025"/>
  </r>
  <r>
    <x v="0"/>
    <n v="528"/>
    <n v="0"/>
    <d v="2025-07-27T00:00:00"/>
    <d v="2025-12-25T00:00:00"/>
    <d v="2025-12-30T00:00:00"/>
    <s v="LucianaE"/>
    <x v="46"/>
    <m/>
    <n v="6395"/>
    <s v="USD"/>
    <n v="5499.7"/>
    <n v="6395"/>
    <n v="465"/>
    <n v="399.9"/>
    <n v="465"/>
    <n v="0.0727130570758405"/>
    <n v="7"/>
    <x v="1"/>
    <n v="12"/>
    <n v="2025"/>
    <d v="2026-02-13T00:00:00"/>
    <s v="febrero"/>
    <n v="2026"/>
  </r>
  <r>
    <x v="0"/>
    <n v="529"/>
    <n v="0"/>
    <d v="2025-07-28T00:00:00"/>
    <d v="2025-07-28T00:00:00"/>
    <d v="2025-07-30T00:00:00"/>
    <s v="MartinB"/>
    <x v="46"/>
    <s v="JAIMEG"/>
    <n v="2802"/>
    <s v="CHF"/>
    <n v="2998.14"/>
    <n v="3502.5"/>
    <n v="216"/>
    <n v="231.12"/>
    <n v="270"/>
    <n v="0.07708779443254818"/>
    <n v="7"/>
    <x v="1"/>
    <n v="7"/>
    <n v="2025"/>
    <d v="2025-09-13T00:00:00"/>
    <s v="septiembre"/>
    <n v="2025"/>
  </r>
  <r>
    <x v="0"/>
    <n v="530"/>
    <n v="1"/>
    <d v="2025-07-28T00:00:00"/>
    <d v="2025-10-05T00:00:00"/>
    <d v="2025-10-20T00:00:00"/>
    <s v="LucianaE"/>
    <x v="46"/>
    <m/>
    <n v="48859.88"/>
    <s v="USD"/>
    <n v="42019.49679999999"/>
    <n v="48859.88"/>
    <n v="5210.03"/>
    <n v="4480.6258"/>
    <n v="5210.03"/>
    <n v="0.1066320670456006"/>
    <n v="7"/>
    <x v="1"/>
    <n v="10"/>
    <n v="2025"/>
    <d v="2025-12-04T00:00:00"/>
    <s v="diciembre"/>
    <n v="2025"/>
  </r>
  <r>
    <x v="0"/>
    <n v="531"/>
    <n v="1"/>
    <d v="2025-07-28T00:00:00"/>
    <d v="2025-07-26T00:00:00"/>
    <d v="2025-09-27T00:00:00"/>
    <s v="DianaM"/>
    <x v="46"/>
    <m/>
    <n v="33581.88"/>
    <s v="USD"/>
    <n v="28880.4168"/>
    <n v="33581.88"/>
    <n v="2970.88"/>
    <n v="2554.9568"/>
    <n v="2970.88"/>
    <n v="0.08846675647700486"/>
    <n v="7"/>
    <x v="1"/>
    <n v="7"/>
    <n v="2025"/>
    <d v="2025-11-11T00:00:00"/>
    <s v="noviembre"/>
    <n v="2025"/>
  </r>
  <r>
    <x v="0"/>
    <n v="532"/>
    <n v="1"/>
    <d v="2025-07-29T00:00:00"/>
    <d v="2025-09-03T00:00:00"/>
    <d v="2025-09-12T00:00:00"/>
    <s v="MariellaP"/>
    <x v="46"/>
    <m/>
    <n v="0"/>
    <s v="USD"/>
    <n v="0"/>
    <n v="0"/>
    <n v="-2831.43"/>
    <n v="-2435.0298"/>
    <n v="-2831.43"/>
    <e v="#DIV/0!"/>
    <n v="7"/>
    <x v="1"/>
    <n v="9"/>
    <n v="2025"/>
    <d v="2025-10-27T00:00:00"/>
    <s v="octubre"/>
    <n v="2025"/>
  </r>
  <r>
    <x v="0"/>
    <n v="533"/>
    <n v="1"/>
    <d v="2025-07-29T00:00:00"/>
    <d v="2025-06-22T00:00:00"/>
    <d v="2025-06-27T00:00:00"/>
    <s v="JorgeG"/>
    <x v="46"/>
    <m/>
    <n v="2722.85"/>
    <s v="USD"/>
    <n v="2341.651"/>
    <n v="2722.85"/>
    <n v="196.08"/>
    <n v="168.6288"/>
    <n v="196.08"/>
    <n v="0.07201278072607746"/>
    <n v="7"/>
    <x v="1"/>
    <n v="6"/>
    <n v="2025"/>
    <d v="2025-08-11T00:00:00"/>
    <s v="agosto"/>
    <n v="2025"/>
  </r>
  <r>
    <x v="0"/>
    <n v="534"/>
    <n v="1"/>
    <d v="2025-07-29T00:00:00"/>
    <d v="2025-07-31T00:00:00"/>
    <d v="2025-08-12T00:00:00"/>
    <s v="DianaM"/>
    <x v="46"/>
    <m/>
    <n v="46069.59"/>
    <s v="USD"/>
    <n v="39619.8474"/>
    <n v="46069.59"/>
    <n v="3897.57"/>
    <n v="3351.9102"/>
    <n v="3897.57"/>
    <n v="0.08460179480650903"/>
    <n v="7"/>
    <x v="1"/>
    <n v="7"/>
    <n v="2025"/>
    <d v="2025-09-26T00:00:00"/>
    <s v="septiembre"/>
    <n v="2025"/>
  </r>
  <r>
    <x v="0"/>
    <n v="535"/>
    <n v="1"/>
    <d v="2025-07-29T00:00:00"/>
    <d v="2025-06-04T00:00:00"/>
    <d v="2025-07-06T00:00:00"/>
    <s v="VeronicaN"/>
    <x v="46"/>
    <m/>
    <n v="2861.4"/>
    <s v="USD"/>
    <n v="2460.804"/>
    <n v="2861.4"/>
    <n v="251"/>
    <n v="215.86"/>
    <n v="251"/>
    <n v="0.08771929824561403"/>
    <n v="7"/>
    <x v="1"/>
    <n v="6"/>
    <n v="2025"/>
    <d v="2025-08-20T00:00:00"/>
    <s v="agosto"/>
    <n v="2025"/>
  </r>
  <r>
    <x v="0"/>
    <n v="536"/>
    <n v="1"/>
    <d v="2025-07-30T00:00:00"/>
    <d v="2025-06-14T00:00:00"/>
    <d v="2025-08-02T00:00:00"/>
    <s v="DianaM"/>
    <x v="46"/>
    <s v="MARC1989,MARIELLAP"/>
    <n v="81706.59"/>
    <s v="USD"/>
    <n v="70267.66739999999"/>
    <n v="81706.59"/>
    <n v="10031.5"/>
    <n v="8627.09"/>
    <n v="10031.5"/>
    <n v="0.1227746746009104"/>
    <n v="7"/>
    <x v="1"/>
    <n v="6"/>
    <n v="2025"/>
    <d v="2025-09-16T00:00:00"/>
    <s v="septiembre"/>
    <n v="2025"/>
  </r>
  <r>
    <x v="0"/>
    <n v="537"/>
    <n v="0"/>
    <d v="2025-07-30T00:00:00"/>
    <d v="2025-09-15T00:00:00"/>
    <d v="2025-09-30T00:00:00"/>
    <s v="MinervaH"/>
    <x v="46"/>
    <m/>
    <n v="6322.25"/>
    <s v="EUR"/>
    <n v="6322.25"/>
    <n v="7333.809999999999"/>
    <n v="600.9"/>
    <n v="600.9"/>
    <n v="697.0439999999999"/>
    <n v="0.09504527660247539"/>
    <n v="7"/>
    <x v="1"/>
    <n v="9"/>
    <n v="2025"/>
    <d v="2025-11-14T00:00:00"/>
    <s v="noviembre"/>
    <n v="2025"/>
  </r>
  <r>
    <x v="0"/>
    <n v="538"/>
    <n v="1"/>
    <d v="2025-07-30T00:00:00"/>
    <d v="2025-11-21T00:00:00"/>
    <d v="2025-11-24T00:00:00"/>
    <s v="DianaM"/>
    <x v="46"/>
    <m/>
    <n v="1044.98"/>
    <s v="USD"/>
    <n v="898.6828"/>
    <n v="1044.98"/>
    <n v="70"/>
    <n v="60.2"/>
    <n v="70"/>
    <n v="0.06698692797948286"/>
    <n v="7"/>
    <x v="1"/>
    <n v="11"/>
    <n v="2025"/>
    <d v="2026-01-08T00:00:00"/>
    <s v="enero"/>
    <n v="2026"/>
  </r>
  <r>
    <x v="0"/>
    <n v="539"/>
    <n v="1"/>
    <d v="2025-07-30T00:00:00"/>
    <d v="2025-05-15T00:00:00"/>
    <d v="2025-05-21T00:00:00"/>
    <s v="VeronicaN"/>
    <x v="46"/>
    <m/>
    <n v="7198.65"/>
    <s v="USD"/>
    <n v="6190.839"/>
    <n v="7198.65"/>
    <n v="587.97"/>
    <n v="505.6542"/>
    <n v="587.97"/>
    <n v="0.08167781459023567"/>
    <n v="7"/>
    <x v="1"/>
    <n v="5"/>
    <n v="2025"/>
    <d v="2025-07-05T00:00:00"/>
    <s v="julio"/>
    <n v="2025"/>
  </r>
  <r>
    <x v="0"/>
    <n v="540"/>
    <n v="0"/>
    <d v="2025-07-31T00:00:00"/>
    <d v="2025-07-31T00:00:00"/>
    <d v="2025-08-04T00:00:00"/>
    <s v="DianaM"/>
    <x v="46"/>
    <m/>
    <n v="42853.67"/>
    <s v="USD"/>
    <n v="36854.1562"/>
    <n v="42853.67"/>
    <n v="8705.639999999999"/>
    <n v="7486.850399999999"/>
    <n v="8705.639999999999"/>
    <n v="0.203148061764605"/>
    <n v="7"/>
    <x v="1"/>
    <n v="7"/>
    <n v="2025"/>
    <d v="2025-09-18T00:00:00"/>
    <s v="septiembre"/>
    <n v="2025"/>
  </r>
  <r>
    <x v="0"/>
    <n v="541"/>
    <n v="1"/>
    <d v="2025-07-31T00:00:00"/>
    <d v="2025-03-21T00:00:00"/>
    <d v="2025-03-24T00:00:00"/>
    <s v="VeronicaN"/>
    <x v="46"/>
    <m/>
    <n v="14819.43"/>
    <s v="USD"/>
    <n v="12744.7098"/>
    <n v="14819.43"/>
    <n v="769.17"/>
    <n v="661.4861999999999"/>
    <n v="769.17"/>
    <n v="0.05190280597836758"/>
    <n v="7"/>
    <x v="1"/>
    <n v="3"/>
    <n v="2025"/>
    <d v="2025-05-08T00:00:00"/>
    <s v="mayo"/>
    <n v="2025"/>
  </r>
  <r>
    <x v="0"/>
    <n v="542"/>
    <n v="1"/>
    <d v="2025-07-31T00:00:00"/>
    <d v="2025-02-11T00:00:00"/>
    <d v="2025-05-18T00:00:00"/>
    <s v="VeronicaN"/>
    <x v="46"/>
    <m/>
    <n v="3185.04"/>
    <s v="USD"/>
    <n v="2739.1344"/>
    <n v="3185.04"/>
    <n v="76.14"/>
    <n v="65.4804"/>
    <n v="76.14"/>
    <n v="0.02390550825107377"/>
    <n v="7"/>
    <x v="1"/>
    <n v="2"/>
    <n v="2025"/>
    <d v="2025-07-02T00:00:00"/>
    <s v="julio"/>
    <n v="2025"/>
  </r>
  <r>
    <x v="0"/>
    <n v="544"/>
    <n v="0"/>
    <d v="2025-08-01T00:00:00"/>
    <d v="2025-11-17T00:00:00"/>
    <d v="2025-11-19T00:00:00"/>
    <s v="MartinO"/>
    <x v="46"/>
    <s v="JORGEP"/>
    <n v="38204.58"/>
    <s v="MXN"/>
    <n v="1833.81984"/>
    <n v="2139.45648"/>
    <n v="9704.58"/>
    <n v="465.81984"/>
    <n v="543.4564800000001"/>
    <n v="0.2540161415202051"/>
    <n v="8"/>
    <x v="1"/>
    <n v="11"/>
    <n v="2025"/>
    <d v="2026-01-03T00:00:00"/>
    <s v="enero"/>
    <n v="2026"/>
  </r>
  <r>
    <x v="0"/>
    <n v="545"/>
    <n v="1"/>
    <d v="2025-08-03T00:00:00"/>
    <d v="2025-02-07T00:00:00"/>
    <d v="2025-04-20T00:00:00"/>
    <s v="VeronicaN"/>
    <x v="47"/>
    <m/>
    <n v="4522.31"/>
    <s v="USD"/>
    <n v="3889.1866"/>
    <n v="4522.31"/>
    <n v="0"/>
    <n v="0"/>
    <n v="0"/>
    <n v="0"/>
    <n v="8"/>
    <x v="1"/>
    <n v="2"/>
    <n v="2025"/>
    <d v="2025-06-04T00:00:00"/>
    <s v="junio"/>
    <n v="2025"/>
  </r>
  <r>
    <x v="0"/>
    <n v="546"/>
    <n v="1"/>
    <d v="2025-08-04T00:00:00"/>
    <d v="2025-06-27T00:00:00"/>
    <d v="2025-08-06T00:00:00"/>
    <s v="VeronicaN"/>
    <x v="47"/>
    <m/>
    <n v="75606"/>
    <s v="MXN"/>
    <n v="3629.088"/>
    <n v="4233.936"/>
    <n v="2150"/>
    <n v="103.2"/>
    <n v="120.4"/>
    <n v="0.02843689654260244"/>
    <n v="8"/>
    <x v="1"/>
    <n v="6"/>
    <n v="2025"/>
    <d v="2025-09-20T00:00:00"/>
    <s v="septiembre"/>
    <n v="2025"/>
  </r>
  <r>
    <x v="0"/>
    <n v="547"/>
    <n v="1"/>
    <d v="2025-08-04T00:00:00"/>
    <d v="2025-06-29T00:00:00"/>
    <d v="2025-08-16T00:00:00"/>
    <s v="VeronicaN"/>
    <x v="47"/>
    <m/>
    <n v="4307.15"/>
    <s v="USD"/>
    <n v="3704.148999999999"/>
    <n v="4307.15"/>
    <n v="742.03"/>
    <n v="638.1458"/>
    <n v="742.03"/>
    <n v="0.1722786529375573"/>
    <n v="8"/>
    <x v="1"/>
    <n v="6"/>
    <n v="2025"/>
    <d v="2025-09-30T00:00:00"/>
    <s v="septiembre"/>
    <n v="2025"/>
  </r>
  <r>
    <x v="0"/>
    <n v="548"/>
    <n v="0"/>
    <d v="2025-08-04T00:00:00"/>
    <d v="2025-07-20T00:00:00"/>
    <d v="2025-07-27T00:00:00"/>
    <s v="VeronicaN"/>
    <x v="47"/>
    <m/>
    <n v="62135"/>
    <s v="EUR"/>
    <n v="62135"/>
    <n v="72076.59999999999"/>
    <n v="6080.3"/>
    <n v="6080.3"/>
    <n v="7053.148"/>
    <n v="0.09785628067916634"/>
    <n v="8"/>
    <x v="1"/>
    <n v="7"/>
    <n v="2025"/>
    <d v="2025-09-10T00:00:00"/>
    <s v="septiembre"/>
    <n v="2025"/>
  </r>
  <r>
    <x v="0"/>
    <n v="549"/>
    <n v="0"/>
    <d v="2025-08-04T00:00:00"/>
    <d v="2025-07-17T00:00:00"/>
    <d v="2025-07-20T00:00:00"/>
    <s v="VeronicaN"/>
    <x v="47"/>
    <m/>
    <n v="32910"/>
    <s v="CHF"/>
    <n v="35213.7"/>
    <n v="41137.5"/>
    <n v="3291"/>
    <n v="3521.37"/>
    <n v="4113.75"/>
    <n v="0.09999999999999999"/>
    <n v="8"/>
    <x v="1"/>
    <n v="7"/>
    <n v="2025"/>
    <d v="2025-09-03T00:00:00"/>
    <s v="septiembre"/>
    <n v="2025"/>
  </r>
  <r>
    <x v="0"/>
    <n v="550"/>
    <n v="1"/>
    <d v="2025-08-04T00:00:00"/>
    <d v="2025-07-05T00:00:00"/>
    <d v="2025-08-08T00:00:00"/>
    <s v="VeronicaN"/>
    <x v="47"/>
    <m/>
    <n v="43995.07"/>
    <s v="USD"/>
    <n v="37835.7602"/>
    <n v="43995.07"/>
    <n v="3348.9"/>
    <n v="2880.054"/>
    <n v="3348.9"/>
    <n v="0.07611989252432148"/>
    <n v="8"/>
    <x v="1"/>
    <n v="7"/>
    <n v="2025"/>
    <d v="2025-09-22T00:00:00"/>
    <s v="septiembre"/>
    <n v="2025"/>
  </r>
  <r>
    <x v="0"/>
    <n v="551"/>
    <n v="0"/>
    <d v="2025-08-04T00:00:00"/>
    <d v="2025-08-18T00:00:00"/>
    <d v="2025-08-23T00:00:00"/>
    <s v="MinervaH"/>
    <x v="47"/>
    <m/>
    <n v="51806.6"/>
    <s v="MXN"/>
    <n v="2486.7168"/>
    <n v="2901.1696"/>
    <n v="1328.6"/>
    <n v="63.7728"/>
    <n v="74.4016"/>
    <n v="0.02564538109044021"/>
    <n v="8"/>
    <x v="1"/>
    <n v="8"/>
    <n v="2025"/>
    <d v="2025-10-07T00:00:00"/>
    <s v="octubre"/>
    <n v="2025"/>
  </r>
  <r>
    <x v="0"/>
    <n v="552"/>
    <n v="0"/>
    <d v="2025-08-05T00:00:00"/>
    <d v="2025-08-07T00:00:00"/>
    <d v="2026-01-04T00:00:00"/>
    <s v="MariaJose"/>
    <x v="47"/>
    <s v="JORGEP,MARTINB"/>
    <n v="39016.08"/>
    <s v="USD"/>
    <n v="33553.8288"/>
    <n v="39016.08"/>
    <n v="4288"/>
    <n v="3687.68"/>
    <n v="4288"/>
    <n v="0.1099034039298668"/>
    <n v="8"/>
    <x v="1"/>
    <n v="8"/>
    <n v="2025"/>
    <d v="2026-02-18T00:00:00"/>
    <s v="febrero"/>
    <n v="2026"/>
  </r>
  <r>
    <x v="0"/>
    <n v="553"/>
    <n v="0"/>
    <d v="2025-08-05T00:00:00"/>
    <d v="2025-09-03T00:00:00"/>
    <d v="2025-09-10T00:00:00"/>
    <s v="RafaellaP"/>
    <x v="47"/>
    <m/>
    <n v="77583"/>
    <s v="EUR"/>
    <n v="77583"/>
    <n v="89996.28"/>
    <n v="7809.64"/>
    <n v="7809.64"/>
    <n v="9059.1824"/>
    <n v="0.1006617429075957"/>
    <n v="8"/>
    <x v="1"/>
    <n v="9"/>
    <n v="2025"/>
    <d v="2025-10-25T00:00:00"/>
    <s v="octubre"/>
    <n v="2025"/>
  </r>
  <r>
    <x v="0"/>
    <n v="554"/>
    <n v="1"/>
    <d v="2025-08-05T00:00:00"/>
    <d v="2025-08-02T00:00:00"/>
    <d v="2025-08-03T00:00:00"/>
    <s v="ClaudiaF"/>
    <x v="47"/>
    <m/>
    <n v="1613.45"/>
    <s v="USD"/>
    <n v="1387.567"/>
    <n v="1613.45"/>
    <n v="137.9"/>
    <n v="118.594"/>
    <n v="137.9"/>
    <n v="0.08546902600018594"/>
    <n v="8"/>
    <x v="1"/>
    <n v="8"/>
    <n v="2025"/>
    <d v="2025-09-17T00:00:00"/>
    <s v="septiembre"/>
    <n v="2025"/>
  </r>
  <r>
    <x v="0"/>
    <n v="555"/>
    <n v="1"/>
    <d v="2025-08-05T00:00:00"/>
    <d v="2025-08-09T00:00:00"/>
    <d v="2025-08-15T00:00:00"/>
    <s v="DianaM"/>
    <x v="47"/>
    <m/>
    <n v="5682"/>
    <s v="USD"/>
    <n v="4886.52"/>
    <n v="5682"/>
    <n v="534.11"/>
    <n v="459.3346"/>
    <n v="534.11"/>
    <n v="0.09400035198873638"/>
    <n v="8"/>
    <x v="1"/>
    <n v="8"/>
    <n v="2025"/>
    <d v="2025-09-29T00:00:00"/>
    <s v="septiembre"/>
    <n v="2025"/>
  </r>
  <r>
    <x v="0"/>
    <n v="556"/>
    <n v="1"/>
    <d v="2025-08-05T00:00:00"/>
    <d v="2025-08-05T00:00:00"/>
    <d v="2025-08-05T00:00:00"/>
    <s v="DianaM"/>
    <x v="47"/>
    <m/>
    <n v="13220.5"/>
    <s v="USD"/>
    <n v="11369.63"/>
    <n v="13220.5"/>
    <n v="609.14"/>
    <n v="523.8604"/>
    <n v="609.14"/>
    <n v="0.0460754131840702"/>
    <n v="8"/>
    <x v="1"/>
    <n v="8"/>
    <n v="2025"/>
    <d v="2025-09-19T00:00:00"/>
    <s v="septiembre"/>
    <n v="2025"/>
  </r>
  <r>
    <x v="0"/>
    <n v="557"/>
    <n v="1"/>
    <d v="2025-08-05T00:00:00"/>
    <d v="2025-05-02T00:00:00"/>
    <d v="2025-07-17T00:00:00"/>
    <s v="VeronicaN"/>
    <x v="47"/>
    <m/>
    <n v="8329.190000000001"/>
    <s v="USD"/>
    <n v="7163.1034"/>
    <n v="8329.190000000001"/>
    <n v="761.59"/>
    <n v="654.9674"/>
    <n v="761.59"/>
    <n v="0.09143626210952085"/>
    <n v="8"/>
    <x v="1"/>
    <n v="5"/>
    <n v="2025"/>
    <d v="2025-08-31T00:00:00"/>
    <s v="agosto"/>
    <n v="2025"/>
  </r>
  <r>
    <x v="0"/>
    <n v="558"/>
    <n v="1"/>
    <d v="2025-08-06T00:00:00"/>
    <d v="2025-07-23T00:00:00"/>
    <d v="2025-08-12T00:00:00"/>
    <s v="DianaM"/>
    <x v="47"/>
    <s v="MARC1989,MARIELLAP"/>
    <n v="16034.17"/>
    <s v="USD"/>
    <n v="13789.3862"/>
    <n v="16034.17"/>
    <n v="1559.84"/>
    <n v="1341.4624"/>
    <n v="1559.84"/>
    <n v="0.09728224161275575"/>
    <n v="8"/>
    <x v="1"/>
    <n v="7"/>
    <n v="2025"/>
    <d v="2025-09-26T00:00:00"/>
    <s v="septiembre"/>
    <n v="2025"/>
  </r>
  <r>
    <x v="0"/>
    <n v="559"/>
    <n v="0"/>
    <d v="2025-08-06T00:00:00"/>
    <d v="2025-09-12T00:00:00"/>
    <d v="2025-09-16T00:00:00"/>
    <s v="LuisHdz"/>
    <x v="47"/>
    <s v="MARC1989"/>
    <n v="1725.06"/>
    <s v="USD"/>
    <n v="1483.5516"/>
    <n v="1725.06"/>
    <n v="70"/>
    <n v="60.2"/>
    <n v="70"/>
    <n v="0.04057829872584141"/>
    <n v="8"/>
    <x v="1"/>
    <n v="9"/>
    <n v="2025"/>
    <d v="2025-10-31T00:00:00"/>
    <s v="octubre"/>
    <n v="2025"/>
  </r>
  <r>
    <x v="0"/>
    <n v="560"/>
    <n v="0"/>
    <d v="2025-08-06T00:00:00"/>
    <d v="2025-08-16T00:00:00"/>
    <d v="2025-08-18T00:00:00"/>
    <s v="LuisHdz"/>
    <x v="47"/>
    <s v="MARC1989"/>
    <n v="1725"/>
    <s v="GPB"/>
    <n v="1983.75"/>
    <n v="2311.5"/>
    <n v="138"/>
    <n v="158.7"/>
    <n v="184.92"/>
    <n v="0.08"/>
    <n v="8"/>
    <x v="1"/>
    <n v="8"/>
    <n v="2025"/>
    <d v="2025-10-02T00:00:00"/>
    <s v="octubre"/>
    <n v="2025"/>
  </r>
  <r>
    <x v="0"/>
    <n v="561"/>
    <n v="0"/>
    <d v="2025-08-06T00:00:00"/>
    <d v="2025-10-01T00:00:00"/>
    <d v="2025-10-16T00:00:00"/>
    <s v="MinervaH"/>
    <x v="47"/>
    <s v="MARIAM"/>
    <n v="145386.9"/>
    <s v="MXN"/>
    <n v="6978.5712"/>
    <n v="8141.6664"/>
    <n v="5006.95"/>
    <n v="240.3336"/>
    <n v="280.3892"/>
    <n v="0.03443879744323594"/>
    <n v="8"/>
    <x v="1"/>
    <n v="10"/>
    <n v="2025"/>
    <d v="2025-11-30T00:00:00"/>
    <s v="noviembre"/>
    <n v="2025"/>
  </r>
  <r>
    <x v="0"/>
    <n v="562"/>
    <n v="1"/>
    <d v="2025-08-08T00:00:00"/>
    <d v="2025-08-22T00:00:00"/>
    <d v="2025-08-23T00:00:00"/>
    <s v="LuisHdz"/>
    <x v="47"/>
    <s v="MARC1989"/>
    <n v="2837.24"/>
    <s v="USD"/>
    <n v="2440.0264"/>
    <n v="2837.24"/>
    <n v="345.45"/>
    <n v="297.087"/>
    <n v="345.45"/>
    <n v="0.1217556498569032"/>
    <n v="8"/>
    <x v="1"/>
    <n v="8"/>
    <n v="2025"/>
    <d v="2025-10-07T00:00:00"/>
    <s v="octubre"/>
    <n v="2025"/>
  </r>
  <r>
    <x v="0"/>
    <n v="563"/>
    <n v="0"/>
    <d v="2025-08-08T00:00:00"/>
    <d v="2025-09-26T00:00:00"/>
    <d v="2025-09-28T00:00:00"/>
    <s v="LuisHdz"/>
    <x v="47"/>
    <s v="MARC1989"/>
    <n v="8838.559999999999"/>
    <s v="USD"/>
    <n v="7601.161599999999"/>
    <n v="8838.559999999999"/>
    <n v="759"/>
    <n v="652.74"/>
    <n v="759"/>
    <n v="0.08587371698557232"/>
    <n v="8"/>
    <x v="1"/>
    <n v="9"/>
    <n v="2025"/>
    <d v="2025-11-12T00:00:00"/>
    <s v="noviembre"/>
    <n v="2025"/>
  </r>
  <r>
    <x v="0"/>
    <n v="564"/>
    <n v="0"/>
    <d v="2025-08-08T00:00:00"/>
    <d v="2025-10-06T00:00:00"/>
    <d v="2026-02-14T00:00:00"/>
    <s v="VeronicaN"/>
    <x v="47"/>
    <m/>
    <n v="100779.49"/>
    <s v="USD"/>
    <n v="86670.36140000001"/>
    <n v="100779.49"/>
    <n v="4325.25"/>
    <n v="3719.715"/>
    <n v="4325.25"/>
    <n v="0.04291795880292706"/>
    <n v="8"/>
    <x v="1"/>
    <n v="10"/>
    <n v="2025"/>
    <d v="2026-03-31T00:00:00"/>
    <s v="marzo"/>
    <n v="2026"/>
  </r>
  <r>
    <x v="0"/>
    <n v="565"/>
    <n v="1"/>
    <d v="2025-08-11T00:00:00"/>
    <d v="2025-10-24T00:00:00"/>
    <d v="2025-10-28T00:00:00"/>
    <s v="DianaM"/>
    <x v="48"/>
    <m/>
    <n v="1896.82"/>
    <s v="USD"/>
    <n v="1631.2652"/>
    <n v="1896.82"/>
    <n v="70"/>
    <n v="60.2"/>
    <n v="70"/>
    <n v="0.03690387068883711"/>
    <n v="8"/>
    <x v="1"/>
    <n v="10"/>
    <n v="2025"/>
    <d v="2025-12-12T00:00:00"/>
    <s v="diciembre"/>
    <n v="2025"/>
  </r>
  <r>
    <x v="0"/>
    <n v="566"/>
    <n v="0"/>
    <d v="2025-08-11T00:00:00"/>
    <d v="2025-10-07T00:00:00"/>
    <d v="2025-10-24T00:00:00"/>
    <s v="AndreaM"/>
    <x v="48"/>
    <s v="MARC1989"/>
    <n v="519094.96"/>
    <s v="MXN"/>
    <n v="24916.55808"/>
    <n v="29069.31776"/>
    <n v="91497.33"/>
    <n v="4391.87184"/>
    <n v="5123.85048"/>
    <n v="0.1762631831370507"/>
    <n v="8"/>
    <x v="1"/>
    <n v="10"/>
    <n v="2025"/>
    <d v="2025-12-08T00:00:00"/>
    <s v="diciembre"/>
    <n v="2025"/>
  </r>
  <r>
    <x v="0"/>
    <n v="567"/>
    <n v="0"/>
    <d v="2025-08-12T00:00:00"/>
    <d v="2025-08-22T00:00:00"/>
    <d v="2025-08-25T00:00:00"/>
    <s v="JorgeP"/>
    <x v="48"/>
    <s v="MARC1989"/>
    <n v="1717.76"/>
    <s v="USD"/>
    <n v="1477.2736"/>
    <n v="1717.76"/>
    <n v="70"/>
    <n v="60.2"/>
    <n v="70"/>
    <n v="0.04075074515648286"/>
    <n v="8"/>
    <x v="1"/>
    <n v="8"/>
    <n v="2025"/>
    <d v="2025-10-09T00:00:00"/>
    <s v="octubre"/>
    <n v="2025"/>
  </r>
  <r>
    <x v="0"/>
    <n v="568"/>
    <n v="1"/>
    <d v="2025-08-12T00:00:00"/>
    <d v="2025-04-10T00:00:00"/>
    <d v="2025-04-12T00:00:00"/>
    <s v="MarujaN"/>
    <x v="48"/>
    <m/>
    <n v="2700"/>
    <s v="GPB"/>
    <n v="3105"/>
    <n v="3618"/>
    <n v="178.74"/>
    <n v="205.551"/>
    <n v="239.5116"/>
    <n v="0.06620000000000001"/>
    <n v="8"/>
    <x v="1"/>
    <n v="4"/>
    <n v="2025"/>
    <d v="2025-05-27T00:00:00"/>
    <s v="mayo"/>
    <n v="2025"/>
  </r>
  <r>
    <x v="0"/>
    <n v="569"/>
    <n v="0"/>
    <d v="2025-08-12T00:00:00"/>
    <d v="2025-08-31T00:00:00"/>
    <d v="2025-09-04T00:00:00"/>
    <s v="MartinO"/>
    <x v="48"/>
    <m/>
    <n v="123600"/>
    <s v="MXN"/>
    <n v="5932.8"/>
    <n v="6921.6"/>
    <n v="13200"/>
    <n v="633.6"/>
    <n v="739.2"/>
    <n v="0.1067961165048544"/>
    <n v="8"/>
    <x v="1"/>
    <n v="8"/>
    <n v="2025"/>
    <d v="2025-10-19T00:00:00"/>
    <s v="octubre"/>
    <n v="2025"/>
  </r>
  <r>
    <x v="0"/>
    <n v="570"/>
    <n v="0"/>
    <d v="2025-08-12T00:00:00"/>
    <d v="2025-04-15T00:00:00"/>
    <d v="2025-04-18T00:00:00"/>
    <s v="MarujaN"/>
    <x v="48"/>
    <m/>
    <n v="2504"/>
    <s v="GPB"/>
    <n v="2879.6"/>
    <n v="3355.36"/>
    <n v="226.46"/>
    <n v="260.429"/>
    <n v="303.4564"/>
    <n v="0.09043929712460064"/>
    <n v="8"/>
    <x v="1"/>
    <n v="4"/>
    <n v="2025"/>
    <d v="2025-06-02T00:00:00"/>
    <s v="junio"/>
    <n v="2025"/>
  </r>
  <r>
    <x v="0"/>
    <n v="571"/>
    <n v="0"/>
    <d v="2025-08-12T00:00:00"/>
    <d v="2025-08-15T00:00:00"/>
    <d v="2025-08-20T00:00:00"/>
    <s v="MartinO"/>
    <x v="48"/>
    <m/>
    <n v="11942"/>
    <s v="MXN"/>
    <n v="573.216"/>
    <n v="668.7520000000001"/>
    <n v="84"/>
    <n v="4.032"/>
    <n v="4.704"/>
    <n v="0.007033997655334115"/>
    <n v="8"/>
    <x v="1"/>
    <n v="8"/>
    <n v="2025"/>
    <d v="2025-10-04T00:00:00"/>
    <s v="octubre"/>
    <n v="2025"/>
  </r>
  <r>
    <x v="0"/>
    <n v="572"/>
    <n v="1"/>
    <d v="2025-08-13T00:00:00"/>
    <d v="2025-05-26T00:00:00"/>
    <d v="2025-06-15T00:00:00"/>
    <s v="VeronicaN"/>
    <x v="48"/>
    <m/>
    <n v="10105.09"/>
    <s v="USD"/>
    <n v="8690.377399999999"/>
    <n v="10105.09"/>
    <n v="819.34"/>
    <n v="704.6324"/>
    <n v="819.34"/>
    <n v="0.08108191020564884"/>
    <n v="8"/>
    <x v="1"/>
    <n v="5"/>
    <n v="2025"/>
    <d v="2025-07-30T00:00:00"/>
    <s v="julio"/>
    <n v="2025"/>
  </r>
  <r>
    <x v="0"/>
    <n v="573"/>
    <n v="1"/>
    <d v="2025-08-13T00:00:00"/>
    <d v="2025-05-30T00:00:00"/>
    <d v="2025-06-02T00:00:00"/>
    <s v="VeronicaN"/>
    <x v="48"/>
    <m/>
    <n v="6668"/>
    <s v="USD"/>
    <n v="5734.48"/>
    <n v="6668"/>
    <n v="669.28"/>
    <n v="575.5808"/>
    <n v="669.28"/>
    <n v="0.100371925614877"/>
    <n v="8"/>
    <x v="1"/>
    <n v="5"/>
    <n v="2025"/>
    <d v="2025-07-17T00:00:00"/>
    <s v="julio"/>
    <n v="2025"/>
  </r>
  <r>
    <x v="0"/>
    <n v="574"/>
    <n v="0"/>
    <d v="2025-08-13T00:00:00"/>
    <d v="2025-12-05T00:00:00"/>
    <d v="2025-12-10T00:00:00"/>
    <s v="DianaM"/>
    <x v="48"/>
    <s v="LUISHDZ"/>
    <n v="3854.09"/>
    <s v="USD"/>
    <n v="3314.5174"/>
    <n v="3854.09"/>
    <n v="70"/>
    <n v="60.2"/>
    <n v="70"/>
    <n v="0.01816252344911509"/>
    <n v="8"/>
    <x v="1"/>
    <n v="12"/>
    <n v="2025"/>
    <d v="2026-01-24T00:00:00"/>
    <s v="enero"/>
    <n v="2026"/>
  </r>
  <r>
    <x v="0"/>
    <n v="575"/>
    <n v="1"/>
    <d v="2025-08-13T00:00:00"/>
    <d v="2025-07-26T00:00:00"/>
    <d v="2025-08-18T00:00:00"/>
    <s v="DianaM"/>
    <x v="48"/>
    <m/>
    <n v="21032.86"/>
    <s v="USD"/>
    <n v="18088.2596"/>
    <n v="21032.86"/>
    <n v="2150.3"/>
    <n v="1849.258"/>
    <n v="2150.3"/>
    <n v="0.1022352642484189"/>
    <n v="8"/>
    <x v="1"/>
    <n v="7"/>
    <n v="2025"/>
    <d v="2025-10-02T00:00:00"/>
    <s v="octubre"/>
    <n v="2025"/>
  </r>
  <r>
    <x v="0"/>
    <n v="576"/>
    <n v="1"/>
    <d v="2025-08-13T00:00:00"/>
    <d v="2025-09-02T00:00:00"/>
    <d v="2025-09-05T00:00:00"/>
    <s v="DianaM"/>
    <x v="48"/>
    <s v="LUISHDZ"/>
    <n v="10684"/>
    <s v="USD"/>
    <n v="9188.24"/>
    <n v="10684"/>
    <n v="608.79"/>
    <n v="523.5594"/>
    <n v="608.79"/>
    <n v="0.05698146761512542"/>
    <n v="8"/>
    <x v="1"/>
    <n v="9"/>
    <n v="2025"/>
    <d v="2025-10-20T00:00:00"/>
    <s v="octubre"/>
    <n v="2025"/>
  </r>
  <r>
    <x v="0"/>
    <n v="577"/>
    <n v="0"/>
    <d v="2025-08-13T00:00:00"/>
    <d v="2025-08-01T00:00:00"/>
    <d v="2025-08-09T00:00:00"/>
    <s v="CatalinaF"/>
    <x v="48"/>
    <m/>
    <n v="22553.15"/>
    <s v="USD"/>
    <n v="19395.709"/>
    <n v="22553.15"/>
    <n v="2083.59"/>
    <n v="1791.8874"/>
    <n v="2083.59"/>
    <n v="0.09238576429456638"/>
    <n v="8"/>
    <x v="1"/>
    <n v="8"/>
    <n v="2025"/>
    <d v="2025-09-23T00:00:00"/>
    <s v="septiembre"/>
    <n v="2025"/>
  </r>
  <r>
    <x v="0"/>
    <n v="578"/>
    <n v="1"/>
    <d v="2025-08-13T00:00:00"/>
    <d v="2025-08-19T00:00:00"/>
    <d v="2025-09-16T00:00:00"/>
    <s v="DianaM"/>
    <x v="48"/>
    <s v="MARC1989"/>
    <n v="4612.22"/>
    <s v="USD"/>
    <n v="3966.5092"/>
    <n v="4612.22"/>
    <n v="50"/>
    <n v="43"/>
    <n v="50"/>
    <n v="0.0108407664855536"/>
    <n v="8"/>
    <x v="1"/>
    <n v="8"/>
    <n v="2025"/>
    <d v="2025-10-31T00:00:00"/>
    <s v="octubre"/>
    <n v="2025"/>
  </r>
  <r>
    <x v="0"/>
    <n v="579"/>
    <n v="0"/>
    <d v="2025-08-14T00:00:00"/>
    <d v="2025-09-12T00:00:00"/>
    <d v="2026-02-19T00:00:00"/>
    <s v="DianaM"/>
    <x v="48"/>
    <s v="ISRAELB"/>
    <n v="3274.53"/>
    <s v="USD"/>
    <n v="2816.0958"/>
    <n v="3274.53"/>
    <n v="70"/>
    <n v="60.2"/>
    <n v="70"/>
    <n v="0.02137711366211334"/>
    <n v="8"/>
    <x v="1"/>
    <n v="9"/>
    <n v="2025"/>
    <d v="2026-04-05T00:00:00"/>
    <s v="abril"/>
    <n v="2026"/>
  </r>
  <r>
    <x v="0"/>
    <n v="580"/>
    <n v="1"/>
    <d v="2025-08-14T00:00:00"/>
    <d v="2025-11-09T00:00:00"/>
    <d v="2025-11-15T00:00:00"/>
    <s v="DianaM"/>
    <x v="48"/>
    <s v="ISRAELB"/>
    <n v="799.1"/>
    <s v="USD"/>
    <n v="687.226"/>
    <n v="799.1"/>
    <n v="70"/>
    <n v="60.2"/>
    <n v="70"/>
    <n v="0.08759854836691278"/>
    <n v="8"/>
    <x v="1"/>
    <n v="11"/>
    <n v="2025"/>
    <d v="2025-12-30T00:00:00"/>
    <s v="diciembre"/>
    <n v="2025"/>
  </r>
  <r>
    <x v="0"/>
    <n v="581"/>
    <n v="1"/>
    <d v="2025-08-14T00:00:00"/>
    <d v="2025-08-15T00:00:00"/>
    <d v="2025-08-17T00:00:00"/>
    <s v="LuisHdz"/>
    <x v="48"/>
    <s v="MARC1989"/>
    <n v="1917.44"/>
    <s v="USD"/>
    <n v="1648.9984"/>
    <n v="1917.44"/>
    <n v="211.22"/>
    <n v="181.6492"/>
    <n v="211.22"/>
    <n v="0.1101572930574099"/>
    <n v="8"/>
    <x v="1"/>
    <n v="8"/>
    <n v="2025"/>
    <d v="2025-10-01T00:00:00"/>
    <s v="octubre"/>
    <n v="2025"/>
  </r>
  <r>
    <x v="0"/>
    <n v="582"/>
    <n v="0"/>
    <d v="2025-08-14T00:00:00"/>
    <d v="2025-09-07T00:00:00"/>
    <d v="2025-09-18T00:00:00"/>
    <s v="LucianaE"/>
    <x v="48"/>
    <m/>
    <n v="26761.16"/>
    <s v="EUR"/>
    <n v="26761.16"/>
    <n v="31042.9456"/>
    <n v="3460.67"/>
    <n v="3460.67"/>
    <n v="4014.3772"/>
    <n v="0.1293168905981654"/>
    <n v="8"/>
    <x v="1"/>
    <n v="9"/>
    <n v="2025"/>
    <d v="2025-11-02T00:00:00"/>
    <s v="noviembre"/>
    <n v="2025"/>
  </r>
  <r>
    <x v="0"/>
    <n v="583"/>
    <n v="1"/>
    <d v="2025-08-15T00:00:00"/>
    <d v="2025-08-05T00:00:00"/>
    <d v="2025-08-10T00:00:00"/>
    <s v="MariellaP"/>
    <x v="48"/>
    <s v="JAIMEG"/>
    <n v="13550"/>
    <s v="EUR"/>
    <n v="13550"/>
    <n v="15718"/>
    <n v="350.2"/>
    <n v="350.2"/>
    <n v="406.232"/>
    <n v="0.0258450184501845"/>
    <n v="8"/>
    <x v="1"/>
    <n v="8"/>
    <n v="2025"/>
    <d v="2025-09-24T00:00:00"/>
    <s v="septiembre"/>
    <n v="2025"/>
  </r>
  <r>
    <x v="0"/>
    <n v="585"/>
    <n v="0"/>
    <d v="2025-08-15T00:00:00"/>
    <d v="2025-08-30T00:00:00"/>
    <d v="2026-01-02T00:00:00"/>
    <s v="IsraelB"/>
    <x v="48"/>
    <s v="DIANAM"/>
    <n v="164566.65"/>
    <s v="MXN"/>
    <n v="7899.1992"/>
    <n v="9215.732399999999"/>
    <n v="3200.75"/>
    <n v="153.636"/>
    <n v="179.242"/>
    <n v="0.01944956648263789"/>
    <n v="8"/>
    <x v="1"/>
    <n v="8"/>
    <n v="2025"/>
    <d v="2026-02-16T00:00:00"/>
    <s v="febrero"/>
    <n v="2026"/>
  </r>
  <r>
    <x v="0"/>
    <n v="586"/>
    <n v="1"/>
    <d v="2025-08-15T00:00:00"/>
    <d v="2025-08-25T00:00:00"/>
    <d v="2025-09-26T00:00:00"/>
    <s v="VeronicaN"/>
    <x v="48"/>
    <m/>
    <n v="3217.4"/>
    <s v="USD"/>
    <n v="2766.964"/>
    <n v="3217.4"/>
    <n v="151.5"/>
    <n v="130.29"/>
    <n v="151.5"/>
    <n v="0.0470877105737552"/>
    <n v="8"/>
    <x v="1"/>
    <n v="8"/>
    <n v="2025"/>
    <d v="2025-11-10T00:00:00"/>
    <s v="noviembre"/>
    <n v="2025"/>
  </r>
  <r>
    <x v="0"/>
    <n v="587"/>
    <n v="1"/>
    <d v="2025-08-15T00:00:00"/>
    <d v="2025-08-22T00:00:00"/>
    <d v="2025-08-23T00:00:00"/>
    <s v="MariellaP"/>
    <x v="48"/>
    <m/>
    <n v="1971.8"/>
    <s v="USD"/>
    <n v="1695.748"/>
    <n v="1971.8"/>
    <n v="149.93"/>
    <n v="128.9398"/>
    <n v="149.93"/>
    <n v="0.0760371234405112"/>
    <n v="8"/>
    <x v="1"/>
    <n v="8"/>
    <n v="2025"/>
    <d v="2025-10-07T00:00:00"/>
    <s v="octubre"/>
    <n v="2025"/>
  </r>
  <r>
    <x v="0"/>
    <n v="588"/>
    <n v="1"/>
    <d v="2025-08-15T00:00:00"/>
    <d v="2025-09-11T00:00:00"/>
    <d v="2025-09-15T00:00:00"/>
    <s v="LuisHdz"/>
    <x v="48"/>
    <s v="MARC1989"/>
    <n v="1299"/>
    <s v="EUR"/>
    <n v="1299"/>
    <n v="1506.84"/>
    <n v="105.71"/>
    <n v="105.71"/>
    <n v="122.6236"/>
    <n v="0.08137798306389529"/>
    <n v="8"/>
    <x v="1"/>
    <n v="9"/>
    <n v="2025"/>
    <d v="2025-10-30T00:00:00"/>
    <s v="octubre"/>
    <n v="2025"/>
  </r>
  <r>
    <x v="0"/>
    <n v="589"/>
    <n v="1"/>
    <d v="2025-08-15T00:00:00"/>
    <d v="2025-08-18T00:00:00"/>
    <d v="2025-08-20T00:00:00"/>
    <s v="LuisHdz"/>
    <x v="48"/>
    <s v="JORGEP,MARC1989"/>
    <n v="1500"/>
    <s v="GPB"/>
    <n v="1725"/>
    <n v="2010"/>
    <n v="117.5"/>
    <n v="135.125"/>
    <n v="157.45"/>
    <n v="0.07833333333333334"/>
    <n v="8"/>
    <x v="1"/>
    <n v="8"/>
    <n v="2025"/>
    <d v="2025-10-04T00:00:00"/>
    <s v="octubre"/>
    <n v="2025"/>
  </r>
  <r>
    <x v="0"/>
    <n v="590"/>
    <n v="1"/>
    <d v="2025-08-18T00:00:00"/>
    <d v="2025-07-04T00:00:00"/>
    <d v="2025-07-08T00:00:00"/>
    <s v="LorenzaP"/>
    <x v="49"/>
    <m/>
    <n v="3097.62"/>
    <s v="USD"/>
    <n v="2663.9532"/>
    <n v="3097.62"/>
    <n v="169.76"/>
    <n v="145.9936"/>
    <n v="169.76"/>
    <n v="0.05480336516422285"/>
    <n v="8"/>
    <x v="1"/>
    <n v="7"/>
    <n v="2025"/>
    <d v="2025-08-22T00:00:00"/>
    <s v="agosto"/>
    <n v="2025"/>
  </r>
  <r>
    <x v="0"/>
    <n v="591"/>
    <n v="0"/>
    <d v="2025-08-18T00:00:00"/>
    <d v="2025-07-07T00:00:00"/>
    <d v="2025-07-10T00:00:00"/>
    <s v="LorenzaP"/>
    <x v="49"/>
    <m/>
    <n v="4711.78"/>
    <s v="USD"/>
    <n v="4052.1308"/>
    <n v="4711.78"/>
    <n v="463.4"/>
    <n v="398.524"/>
    <n v="463.4"/>
    <n v="0.09834924381019487"/>
    <n v="8"/>
    <x v="1"/>
    <n v="7"/>
    <n v="2025"/>
    <d v="2025-08-24T00:00:00"/>
    <s v="agosto"/>
    <n v="2025"/>
  </r>
  <r>
    <x v="0"/>
    <n v="592"/>
    <n v="0"/>
    <d v="2025-08-18T00:00:00"/>
    <d v="2025-08-31T00:00:00"/>
    <d v="2025-09-03T00:00:00"/>
    <s v="LorenzaP"/>
    <x v="49"/>
    <m/>
    <n v="2528.67"/>
    <s v="USD"/>
    <n v="2174.6562"/>
    <n v="2528.67"/>
    <n v="303.44"/>
    <n v="260.9584"/>
    <n v="303.44"/>
    <n v="0.1199998418140762"/>
    <n v="8"/>
    <x v="1"/>
    <n v="8"/>
    <n v="2025"/>
    <d v="2025-10-18T00:00:00"/>
    <s v="octubre"/>
    <n v="2025"/>
  </r>
  <r>
    <x v="0"/>
    <n v="593"/>
    <n v="1"/>
    <d v="2025-08-18T00:00:00"/>
    <d v="2025-07-30T00:00:00"/>
    <d v="2025-07-31T00:00:00"/>
    <s v="VeronicaN"/>
    <x v="49"/>
    <m/>
    <n v="1877"/>
    <s v="USD"/>
    <n v="1614.22"/>
    <n v="1877"/>
    <n v="128.73"/>
    <n v="110.7078"/>
    <n v="128.73"/>
    <n v="0.06858284496537026"/>
    <n v="8"/>
    <x v="1"/>
    <n v="7"/>
    <n v="2025"/>
    <d v="2025-09-14T00:00:00"/>
    <s v="septiembre"/>
    <n v="2025"/>
  </r>
  <r>
    <x v="0"/>
    <n v="594"/>
    <n v="0"/>
    <d v="2025-08-18T00:00:00"/>
    <d v="2025-08-24T00:00:00"/>
    <d v="2025-09-04T00:00:00"/>
    <s v="LuciaS"/>
    <x v="49"/>
    <s v="JORGEP"/>
    <n v="11502.66"/>
    <s v="GPB"/>
    <n v="13228.059"/>
    <n v="15413.5644"/>
    <n v="3102.21"/>
    <n v="3567.5415"/>
    <n v="4156.9614"/>
    <n v="0.2696950096760228"/>
    <n v="8"/>
    <x v="1"/>
    <n v="8"/>
    <n v="2025"/>
    <d v="2025-10-19T00:00:00"/>
    <s v="octubre"/>
    <n v="2025"/>
  </r>
  <r>
    <x v="0"/>
    <n v="595"/>
    <n v="1"/>
    <d v="2025-08-18T00:00:00"/>
    <d v="2025-09-07T00:00:00"/>
    <d v="2025-09-26T00:00:00"/>
    <s v="VeronicaN"/>
    <x v="49"/>
    <m/>
    <n v="17817.63"/>
    <s v="EUR"/>
    <n v="17817.63"/>
    <n v="20668.4508"/>
    <n v="2721.63"/>
    <n v="2721.63"/>
    <n v="3157.0908"/>
    <n v="0.1527492713677408"/>
    <n v="8"/>
    <x v="1"/>
    <n v="9"/>
    <n v="2025"/>
    <d v="2025-11-10T00:00:00"/>
    <s v="noviembre"/>
    <n v="2025"/>
  </r>
  <r>
    <x v="0"/>
    <n v="596"/>
    <n v="0"/>
    <d v="2025-08-19T00:00:00"/>
    <d v="2025-09-15T00:00:00"/>
    <d v="2025-11-14T00:00:00"/>
    <s v="AndreaG"/>
    <x v="49"/>
    <s v="JORGEP,MARTINB"/>
    <n v="268000.69"/>
    <s v="USD"/>
    <n v="230480.5934"/>
    <n v="268000.69"/>
    <n v="71347"/>
    <n v="61358.42"/>
    <n v="71347"/>
    <n v="0.2662194638379475"/>
    <n v="8"/>
    <x v="1"/>
    <n v="9"/>
    <n v="2025"/>
    <d v="2025-12-29T00:00:00"/>
    <s v="diciembre"/>
    <n v="2025"/>
  </r>
  <r>
    <x v="0"/>
    <n v="597"/>
    <n v="0"/>
    <d v="2025-08-19T00:00:00"/>
    <d v="2026-02-01T00:00:00"/>
    <d v="2026-11-14T00:00:00"/>
    <s v="VeronicaN"/>
    <x v="49"/>
    <m/>
    <n v="406684.93"/>
    <s v="USD"/>
    <n v="349749.0398"/>
    <n v="406684.93"/>
    <n v="35288"/>
    <n v="30347.68"/>
    <n v="35288"/>
    <n v="0.08676987367100129"/>
    <n v="8"/>
    <x v="1"/>
    <n v="2"/>
    <n v="2026"/>
    <d v="2026-12-29T00:00:00"/>
    <s v="diciembre"/>
    <n v="2026"/>
  </r>
  <r>
    <x v="0"/>
    <n v="598"/>
    <n v="1"/>
    <d v="2025-08-19T00:00:00"/>
    <d v="2025-08-07T00:00:00"/>
    <d v="2025-08-10T00:00:00"/>
    <s v="MariaJose"/>
    <x v="49"/>
    <m/>
    <n v="2856"/>
    <s v="EUR"/>
    <n v="2856"/>
    <n v="3312.96"/>
    <n v="402.69"/>
    <n v="402.69"/>
    <n v="467.1204"/>
    <n v="0.1409978991596639"/>
    <n v="8"/>
    <x v="1"/>
    <n v="8"/>
    <n v="2025"/>
    <d v="2025-09-24T00:00:00"/>
    <s v="septiembre"/>
    <n v="2025"/>
  </r>
  <r>
    <x v="0"/>
    <n v="600"/>
    <n v="0"/>
    <d v="2025-08-20T00:00:00"/>
    <d v="2025-10-09T00:00:00"/>
    <d v="2025-10-15T00:00:00"/>
    <s v="MinervaH"/>
    <x v="49"/>
    <s v="MARIAM"/>
    <n v="1796.16"/>
    <s v="USD"/>
    <n v="1544.6976"/>
    <n v="1796.16"/>
    <n v="191.06"/>
    <n v="164.3116"/>
    <n v="191.06"/>
    <n v="0.10637137003385"/>
    <n v="8"/>
    <x v="1"/>
    <n v="10"/>
    <n v="2025"/>
    <d v="2025-11-29T00:00:00"/>
    <s v="noviembre"/>
    <n v="2025"/>
  </r>
  <r>
    <x v="0"/>
    <n v="601"/>
    <n v="0"/>
    <d v="2025-08-21T00:00:00"/>
    <d v="2025-08-27T00:00:00"/>
    <d v="2025-09-01T00:00:00"/>
    <s v="LuisHdz"/>
    <x v="49"/>
    <s v="MARC1989"/>
    <n v="6150"/>
    <s v="CHF"/>
    <n v="6580.5"/>
    <n v="7687.5"/>
    <n v="817.4400000000001"/>
    <n v="874.6608000000001"/>
    <n v="1021.8"/>
    <n v="0.1329170731707317"/>
    <n v="8"/>
    <x v="1"/>
    <n v="8"/>
    <n v="2025"/>
    <d v="2025-10-16T00:00:00"/>
    <s v="octubre"/>
    <n v="2025"/>
  </r>
  <r>
    <x v="0"/>
    <n v="602"/>
    <n v="1"/>
    <d v="2025-08-21T00:00:00"/>
    <d v="2025-09-10T00:00:00"/>
    <d v="2025-09-14T00:00:00"/>
    <s v="VivianaS"/>
    <x v="49"/>
    <m/>
    <n v="4020"/>
    <s v="EUR"/>
    <n v="4020"/>
    <n v="4663.2"/>
    <n v="515.35"/>
    <n v="515.35"/>
    <n v="597.806"/>
    <n v="0.1281965174129353"/>
    <n v="8"/>
    <x v="1"/>
    <n v="9"/>
    <n v="2025"/>
    <d v="2025-10-29T00:00:00"/>
    <s v="octubre"/>
    <n v="2025"/>
  </r>
  <r>
    <x v="0"/>
    <n v="603"/>
    <n v="1"/>
    <d v="2025-08-21T00:00:00"/>
    <d v="2025-08-24T00:00:00"/>
    <d v="2025-08-27T00:00:00"/>
    <s v="VivianaS"/>
    <x v="49"/>
    <m/>
    <n v="5322"/>
    <s v="USD"/>
    <n v="4576.92"/>
    <n v="5322"/>
    <n v="750.4"/>
    <n v="645.3439999999999"/>
    <n v="750.4"/>
    <n v="0.140999624201428"/>
    <n v="8"/>
    <x v="1"/>
    <n v="8"/>
    <n v="2025"/>
    <d v="2025-10-11T00:00:00"/>
    <s v="octubre"/>
    <n v="2025"/>
  </r>
  <r>
    <x v="0"/>
    <n v="604"/>
    <n v="1"/>
    <d v="2025-08-21T00:00:00"/>
    <d v="2025-08-09T00:00:00"/>
    <d v="2025-08-26T00:00:00"/>
    <s v="VivianaS"/>
    <x v="49"/>
    <m/>
    <n v="2020.5"/>
    <s v="EUR"/>
    <n v="2020.5"/>
    <n v="2343.78"/>
    <n v="175.19"/>
    <n v="175.19"/>
    <n v="203.2204"/>
    <n v="0.08670626082652809"/>
    <n v="8"/>
    <x v="1"/>
    <n v="8"/>
    <n v="2025"/>
    <d v="2025-10-10T00:00:00"/>
    <s v="octubre"/>
    <n v="2025"/>
  </r>
  <r>
    <x v="0"/>
    <n v="605"/>
    <n v="1"/>
    <d v="2025-08-21T00:00:00"/>
    <d v="2025-09-25T00:00:00"/>
    <d v="2025-09-29T00:00:00"/>
    <s v="VivianaS"/>
    <x v="49"/>
    <m/>
    <n v="4226"/>
    <s v="USD"/>
    <n v="3634.36"/>
    <n v="4226"/>
    <n v="388.4"/>
    <n v="334.024"/>
    <n v="388.4"/>
    <n v="0.09190724088973024"/>
    <n v="8"/>
    <x v="1"/>
    <n v="9"/>
    <n v="2025"/>
    <d v="2025-11-13T00:00:00"/>
    <s v="noviembre"/>
    <n v="2025"/>
  </r>
  <r>
    <x v="0"/>
    <n v="607"/>
    <n v="1"/>
    <d v="2025-08-21T00:00:00"/>
    <d v="2025-07-31T00:00:00"/>
    <d v="2025-08-03T00:00:00"/>
    <s v="VivianaS"/>
    <x v="49"/>
    <m/>
    <n v="9570"/>
    <s v="EUR"/>
    <n v="9570"/>
    <n v="11101.2"/>
    <n v="1023.93"/>
    <n v="1023.93"/>
    <n v="1187.7588"/>
    <n v="0.1069937304075235"/>
    <n v="8"/>
    <x v="1"/>
    <n v="7"/>
    <n v="2025"/>
    <d v="2025-09-17T00:00:00"/>
    <s v="septiembre"/>
    <n v="2025"/>
  </r>
  <r>
    <x v="0"/>
    <n v="608"/>
    <n v="0"/>
    <d v="2025-08-21T00:00:00"/>
    <d v="2025-09-07T00:00:00"/>
    <d v="2025-09-10T00:00:00"/>
    <s v="VivianaS"/>
    <x v="49"/>
    <m/>
    <n v="7395"/>
    <s v="EUR"/>
    <n v="7395"/>
    <n v="8578.199999999999"/>
    <n v="739.5"/>
    <n v="739.5"/>
    <n v="857.8199999999999"/>
    <n v="0.1"/>
    <n v="8"/>
    <x v="1"/>
    <n v="9"/>
    <n v="2025"/>
    <d v="2025-10-25T00:00:00"/>
    <s v="octubre"/>
    <n v="2025"/>
  </r>
  <r>
    <x v="0"/>
    <n v="609"/>
    <n v="0"/>
    <d v="2025-08-22T00:00:00"/>
    <d v="2025-08-20T00:00:00"/>
    <d v="2025-10-24T00:00:00"/>
    <s v="RocioZ"/>
    <x v="49"/>
    <s v="JORGEP,MARTINB"/>
    <n v="35119.28"/>
    <s v="USD"/>
    <n v="30202.5808"/>
    <n v="35119.28"/>
    <n v="2669"/>
    <n v="2295.34"/>
    <n v="2669"/>
    <n v="0.07599814119196066"/>
    <n v="8"/>
    <x v="1"/>
    <n v="8"/>
    <n v="2025"/>
    <d v="2025-12-08T00:00:00"/>
    <s v="diciembre"/>
    <n v="2025"/>
  </r>
  <r>
    <x v="0"/>
    <n v="610"/>
    <n v="0"/>
    <d v="2025-08-22T00:00:00"/>
    <d v="2025-09-28T00:00:00"/>
    <d v="2025-10-04T00:00:00"/>
    <s v="VivianaS"/>
    <x v="49"/>
    <m/>
    <n v="8958"/>
    <s v="USD"/>
    <n v="7703.88"/>
    <n v="8958"/>
    <n v="679.84"/>
    <n v="584.6624"/>
    <n v="679.84"/>
    <n v="0.07589194016521546"/>
    <n v="8"/>
    <x v="1"/>
    <n v="9"/>
    <n v="2025"/>
    <d v="2025-11-18T00:00:00"/>
    <s v="noviembre"/>
    <n v="2025"/>
  </r>
  <r>
    <x v="0"/>
    <n v="613"/>
    <n v="0"/>
    <d v="2025-08-25T00:00:00"/>
    <d v="2025-10-22T00:00:00"/>
    <d v="2025-11-02T00:00:00"/>
    <s v="RocioZ"/>
    <x v="50"/>
    <m/>
    <n v="18638.25"/>
    <s v="USD"/>
    <n v="16028.895"/>
    <n v="18638.25"/>
    <n v="3727.65"/>
    <n v="3205.779"/>
    <n v="3727.65"/>
    <n v="0.2"/>
    <n v="8"/>
    <x v="1"/>
    <n v="10"/>
    <n v="2025"/>
    <d v="2025-12-17T00:00:00"/>
    <s v="diciembre"/>
    <n v="2025"/>
  </r>
  <r>
    <x v="0"/>
    <n v="614"/>
    <n v="0"/>
    <d v="2025-08-25T00:00:00"/>
    <d v="2025-09-18T00:00:00"/>
    <d v="2025-09-26T00:00:00"/>
    <s v="MariaJose"/>
    <x v="50"/>
    <s v="MARTINB"/>
    <n v="12500"/>
    <s v="USD"/>
    <n v="10750"/>
    <n v="12500"/>
    <n v="2175.49"/>
    <n v="1870.9214"/>
    <n v="2175.49"/>
    <n v="0.1740392"/>
    <n v="8"/>
    <x v="1"/>
    <n v="9"/>
    <n v="2025"/>
    <d v="2025-11-10T00:00:00"/>
    <s v="noviembre"/>
    <n v="2025"/>
  </r>
  <r>
    <x v="0"/>
    <n v="615"/>
    <n v="1"/>
    <d v="2025-08-25T00:00:00"/>
    <d v="2025-09-30T00:00:00"/>
    <d v="2025-10-05T00:00:00"/>
    <s v="ClaudiaF"/>
    <x v="50"/>
    <m/>
    <n v="7230"/>
    <s v="EUR"/>
    <n v="7230"/>
    <n v="8386.799999999999"/>
    <n v="679.72"/>
    <n v="679.72"/>
    <n v="788.4752"/>
    <n v="0.09401383125864454"/>
    <n v="8"/>
    <x v="1"/>
    <n v="9"/>
    <n v="2025"/>
    <d v="2025-11-19T00:00:00"/>
    <s v="noviembre"/>
    <n v="2025"/>
  </r>
  <r>
    <x v="0"/>
    <n v="616"/>
    <n v="1"/>
    <d v="2025-08-25T00:00:00"/>
    <d v="2025-08-01T00:00:00"/>
    <d v="2025-08-10T00:00:00"/>
    <s v="VivianaS"/>
    <x v="50"/>
    <m/>
    <n v="4752"/>
    <s v="CHF"/>
    <n v="5084.64"/>
    <n v="5940"/>
    <n v="445.99"/>
    <n v="477.2093"/>
    <n v="557.4875"/>
    <n v="0.09385311447811448"/>
    <n v="8"/>
    <x v="1"/>
    <n v="8"/>
    <n v="2025"/>
    <d v="2025-09-24T00:00:00"/>
    <s v="septiembre"/>
    <n v="2025"/>
  </r>
  <r>
    <x v="0"/>
    <n v="617"/>
    <n v="1"/>
    <d v="2025-08-25T00:00:00"/>
    <d v="2025-09-14T00:00:00"/>
    <d v="2025-09-25T00:00:00"/>
    <s v="LucianaE"/>
    <x v="50"/>
    <m/>
    <n v="7061.39"/>
    <s v="USD"/>
    <n v="6072.7954"/>
    <n v="7061.39"/>
    <n v="706.6900000000001"/>
    <n v="607.7534000000001"/>
    <n v="706.6900000000001"/>
    <n v="0.1000780299629393"/>
    <n v="8"/>
    <x v="1"/>
    <n v="9"/>
    <n v="2025"/>
    <d v="2025-11-09T00:00:00"/>
    <s v="noviembre"/>
    <n v="2025"/>
  </r>
  <r>
    <x v="0"/>
    <n v="618"/>
    <n v="0"/>
    <d v="2025-08-25T00:00:00"/>
    <d v="2025-08-28T00:00:00"/>
    <d v="2025-09-01T00:00:00"/>
    <s v="MinervaH"/>
    <x v="50"/>
    <m/>
    <n v="1920"/>
    <s v="EUR"/>
    <n v="1920"/>
    <n v="2227.2"/>
    <n v="192"/>
    <n v="192"/>
    <n v="222.72"/>
    <n v="0.1"/>
    <n v="8"/>
    <x v="1"/>
    <n v="8"/>
    <n v="2025"/>
    <d v="2025-10-16T00:00:00"/>
    <s v="octubre"/>
    <n v="2025"/>
  </r>
  <r>
    <x v="0"/>
    <n v="621"/>
    <n v="1"/>
    <d v="2025-08-26T00:00:00"/>
    <d v="2025-08-27T00:00:00"/>
    <d v="2025-08-28T00:00:00"/>
    <s v="AndreaG"/>
    <x v="50"/>
    <s v="JAIMEG"/>
    <n v="69666"/>
    <s v="MXN"/>
    <n v="3343.968"/>
    <n v="3901.296"/>
    <n v="11167.33"/>
    <n v="536.03184"/>
    <n v="625.37048"/>
    <n v="0.1602981368242758"/>
    <n v="8"/>
    <x v="1"/>
    <n v="8"/>
    <n v="2025"/>
    <d v="2025-10-12T00:00:00"/>
    <s v="octubre"/>
    <n v="2025"/>
  </r>
  <r>
    <x v="0"/>
    <n v="622"/>
    <n v="1"/>
    <d v="2025-08-26T00:00:00"/>
    <d v="2025-09-28T00:00:00"/>
    <d v="2025-10-01T00:00:00"/>
    <s v="VivianaS"/>
    <x v="50"/>
    <m/>
    <n v="3010"/>
    <s v="EUR"/>
    <n v="3010"/>
    <n v="3491.6"/>
    <n v="376.76"/>
    <n v="376.76"/>
    <n v="437.0416"/>
    <n v="0.1251694352159468"/>
    <n v="8"/>
    <x v="1"/>
    <n v="9"/>
    <n v="2025"/>
    <d v="2025-11-15T00:00:00"/>
    <s v="noviembre"/>
    <n v="2025"/>
  </r>
  <r>
    <x v="0"/>
    <n v="624"/>
    <n v="1"/>
    <d v="2025-08-26T00:00:00"/>
    <d v="2025-07-05T00:00:00"/>
    <d v="2025-07-13T00:00:00"/>
    <s v="MariellaP"/>
    <x v="50"/>
    <s v="MARC1989"/>
    <n v="7360.8"/>
    <s v="USD"/>
    <n v="6330.288"/>
    <n v="7360.8"/>
    <n v="909.87"/>
    <n v="782.4882"/>
    <n v="909.87"/>
    <n v="0.1236102054124552"/>
    <n v="8"/>
    <x v="1"/>
    <n v="7"/>
    <n v="2025"/>
    <d v="2025-08-27T00:00:00"/>
    <s v="agosto"/>
    <n v="2025"/>
  </r>
  <r>
    <x v="0"/>
    <n v="625"/>
    <n v="0"/>
    <d v="2025-08-26T00:00:00"/>
    <d v="2025-10-30T00:00:00"/>
    <d v="2025-11-03T00:00:00"/>
    <s v="VivianaS"/>
    <x v="50"/>
    <m/>
    <n v="379735"/>
    <s v="JPY"/>
    <n v="2088.5425"/>
    <n v="2430.304"/>
    <n v="37973.5"/>
    <n v="208.85425"/>
    <n v="243.0304"/>
    <n v="0.09999999999999999"/>
    <n v="8"/>
    <x v="1"/>
    <n v="10"/>
    <n v="2025"/>
    <d v="2025-12-18T00:00:00"/>
    <s v="diciembre"/>
    <n v="2025"/>
  </r>
  <r>
    <x v="0"/>
    <n v="626"/>
    <n v="0"/>
    <d v="2025-08-26T00:00:00"/>
    <d v="2025-10-25T00:00:00"/>
    <d v="2025-11-01T00:00:00"/>
    <s v="VivianaS"/>
    <x v="50"/>
    <m/>
    <n v="3851364.86"/>
    <s v="JPY"/>
    <n v="21182.50673"/>
    <n v="24648.735104"/>
    <n v="308462.8"/>
    <n v="1696.5454"/>
    <n v="1974.16192"/>
    <n v="0.08009181451585451"/>
    <n v="8"/>
    <x v="1"/>
    <n v="10"/>
    <n v="2025"/>
    <d v="2025-12-16T00:00:00"/>
    <s v="diciembre"/>
    <n v="2025"/>
  </r>
  <r>
    <x v="0"/>
    <n v="627"/>
    <n v="0"/>
    <d v="2025-08-26T00:00:00"/>
    <d v="2025-09-28T00:00:00"/>
    <d v="2025-10-01T00:00:00"/>
    <s v="VivianaS"/>
    <x v="50"/>
    <m/>
    <n v="1230.3"/>
    <s v="GPB"/>
    <n v="1414.845"/>
    <n v="1648.602"/>
    <n v="123.03"/>
    <n v="141.4845"/>
    <n v="164.8602"/>
    <n v="0.1"/>
    <n v="8"/>
    <x v="1"/>
    <n v="9"/>
    <n v="2025"/>
    <d v="2025-11-15T00:00:00"/>
    <s v="noviembre"/>
    <n v="2025"/>
  </r>
  <r>
    <x v="0"/>
    <n v="628"/>
    <n v="0"/>
    <d v="2025-08-26T00:00:00"/>
    <d v="2025-09-02T00:00:00"/>
    <d v="2026-01-10T00:00:00"/>
    <s v="MariellaP"/>
    <x v="50"/>
    <s v="DIANAM,LUISHDZ"/>
    <n v="37236.66"/>
    <s v="USD"/>
    <n v="32023.5276"/>
    <n v="37236.66"/>
    <n v="5122.91"/>
    <n v="4405.7026"/>
    <n v="5122.91"/>
    <n v="0.1375770544404358"/>
    <n v="8"/>
    <x v="1"/>
    <n v="9"/>
    <n v="2025"/>
    <d v="2026-02-24T00:00:00"/>
    <s v="febrero"/>
    <n v="2026"/>
  </r>
  <r>
    <x v="0"/>
    <n v="629"/>
    <n v="1"/>
    <d v="2025-08-26T00:00:00"/>
    <d v="2025-08-28T00:00:00"/>
    <d v="2025-12-26T00:00:00"/>
    <s v="DianaM"/>
    <x v="50"/>
    <m/>
    <n v="9146.83"/>
    <s v="USD"/>
    <n v="7866.2738"/>
    <n v="9146.83"/>
    <n v="252.16"/>
    <n v="216.8576"/>
    <n v="252.16"/>
    <n v="0.02756802083344722"/>
    <n v="8"/>
    <x v="1"/>
    <n v="8"/>
    <n v="2025"/>
    <d v="2026-02-09T00:00:00"/>
    <s v="febrero"/>
    <n v="2026"/>
  </r>
  <r>
    <x v="0"/>
    <n v="630"/>
    <n v="1"/>
    <d v="2025-08-26T00:00:00"/>
    <d v="2025-01-03T00:00:00"/>
    <d v="2026-01-13T00:00:00"/>
    <s v="MariellaP"/>
    <x v="50"/>
    <s v="JAIMEG"/>
    <n v="43656.64"/>
    <s v="USD"/>
    <n v="37544.7104"/>
    <n v="43656.64"/>
    <n v="4801.44"/>
    <n v="4129.238399999999"/>
    <n v="4801.44"/>
    <n v="0.1099818950794198"/>
    <n v="8"/>
    <x v="1"/>
    <n v="1"/>
    <n v="2025"/>
    <d v="2026-02-27T00:00:00"/>
    <s v="febrero"/>
    <n v="2026"/>
  </r>
  <r>
    <x v="0"/>
    <n v="631"/>
    <n v="1"/>
    <d v="2025-08-26T00:00:00"/>
    <d v="2025-08-28T00:00:00"/>
    <d v="2025-09-16T00:00:00"/>
    <s v="DianaM"/>
    <x v="50"/>
    <m/>
    <n v="10037.47"/>
    <s v="USD"/>
    <n v="8632.224199999999"/>
    <n v="10037.47"/>
    <n v="1052.11"/>
    <n v="904.8145999999999"/>
    <n v="1052.11"/>
    <n v="0.1048182460321177"/>
    <n v="8"/>
    <x v="1"/>
    <n v="8"/>
    <n v="2025"/>
    <d v="2025-10-31T00:00:00"/>
    <s v="octubre"/>
    <n v="2025"/>
  </r>
  <r>
    <x v="0"/>
    <n v="633"/>
    <n v="1"/>
    <d v="2025-08-27T00:00:00"/>
    <d v="2025-09-30T00:00:00"/>
    <d v="2025-10-03T00:00:00"/>
    <s v="ClaudiaF"/>
    <x v="50"/>
    <m/>
    <n v="3630"/>
    <s v="EUR"/>
    <n v="3630"/>
    <n v="4210.799999999999"/>
    <n v="341.22"/>
    <n v="341.22"/>
    <n v="395.8152"/>
    <n v="0.09400000000000001"/>
    <n v="8"/>
    <x v="1"/>
    <n v="9"/>
    <n v="2025"/>
    <d v="2025-11-17T00:00:00"/>
    <s v="noviembre"/>
    <n v="2025"/>
  </r>
  <r>
    <x v="0"/>
    <n v="634"/>
    <n v="1"/>
    <d v="2025-08-27T00:00:00"/>
    <d v="2025-09-30T00:00:00"/>
    <d v="2025-10-04T00:00:00"/>
    <s v="ClaudiaF"/>
    <x v="50"/>
    <m/>
    <n v="3528"/>
    <s v="EUR"/>
    <n v="3528"/>
    <n v="4092.48"/>
    <n v="331.63"/>
    <n v="331.63"/>
    <n v="384.6908"/>
    <n v="0.09399943310657596"/>
    <n v="8"/>
    <x v="1"/>
    <n v="9"/>
    <n v="2025"/>
    <d v="2025-11-18T00:00:00"/>
    <s v="noviembre"/>
    <n v="2025"/>
  </r>
  <r>
    <x v="0"/>
    <n v="635"/>
    <n v="1"/>
    <d v="2025-08-27T00:00:00"/>
    <d v="2025-08-30T00:00:00"/>
    <d v="2025-09-04T00:00:00"/>
    <s v="VivianaS"/>
    <x v="50"/>
    <m/>
    <n v="5000"/>
    <s v="GPB"/>
    <n v="5750"/>
    <n v="6700"/>
    <n v="391.67"/>
    <n v="450.4205"/>
    <n v="524.8378"/>
    <n v="0.078334"/>
    <n v="8"/>
    <x v="1"/>
    <n v="8"/>
    <n v="2025"/>
    <d v="2025-10-19T00:00:00"/>
    <s v="octubre"/>
    <n v="2025"/>
  </r>
  <r>
    <x v="0"/>
    <n v="636"/>
    <n v="1"/>
    <d v="2025-08-27T00:00:00"/>
    <d v="2025-09-07T00:00:00"/>
    <d v="2025-09-08T00:00:00"/>
    <s v="VivianaS"/>
    <x v="50"/>
    <m/>
    <n v="1221"/>
    <s v="EUR"/>
    <n v="1221"/>
    <n v="1416.36"/>
    <n v="358.14"/>
    <n v="358.14"/>
    <n v="415.4424"/>
    <n v="0.2933169533169533"/>
    <n v="8"/>
    <x v="1"/>
    <n v="9"/>
    <n v="2025"/>
    <d v="2025-10-23T00:00:00"/>
    <s v="octubre"/>
    <n v="2025"/>
  </r>
  <r>
    <x v="0"/>
    <n v="637"/>
    <n v="1"/>
    <d v="2025-08-27T00:00:00"/>
    <d v="2025-09-14T00:00:00"/>
    <d v="2025-09-15T00:00:00"/>
    <s v="VivianaS"/>
    <x v="50"/>
    <m/>
    <n v="1158.04"/>
    <s v="EUR"/>
    <n v="1158.04"/>
    <n v="1343.3264"/>
    <n v="98.28"/>
    <n v="98.28"/>
    <n v="114.0048"/>
    <n v="0.08486753480017961"/>
    <n v="8"/>
    <x v="1"/>
    <n v="9"/>
    <n v="2025"/>
    <d v="2025-10-30T00:00:00"/>
    <s v="octubre"/>
    <n v="2025"/>
  </r>
  <r>
    <x v="0"/>
    <n v="638"/>
    <n v="0"/>
    <d v="2025-08-27T00:00:00"/>
    <d v="2025-07-31T00:00:00"/>
    <d v="2025-08-03T00:00:00"/>
    <s v="VivianaS"/>
    <x v="50"/>
    <m/>
    <n v="9570"/>
    <s v="EUR"/>
    <n v="9570"/>
    <n v="11101.2"/>
    <n v="890.35"/>
    <n v="890.35"/>
    <n v="1032.806"/>
    <n v="0.0930355276907001"/>
    <n v="8"/>
    <x v="1"/>
    <n v="7"/>
    <n v="2025"/>
    <d v="2025-09-17T00:00:00"/>
    <s v="septiembre"/>
    <n v="2025"/>
  </r>
  <r>
    <x v="0"/>
    <n v="640"/>
    <n v="0"/>
    <d v="2025-08-28T00:00:00"/>
    <d v="2025-09-01T00:00:00"/>
    <d v="2025-09-01T00:00:00"/>
    <s v="MinervaH"/>
    <x v="50"/>
    <m/>
    <n v="200"/>
    <s v="EUR"/>
    <n v="200"/>
    <n v="232"/>
    <n v="69.40000000000001"/>
    <n v="69.40000000000001"/>
    <n v="80.504"/>
    <n v="0.347"/>
    <n v="8"/>
    <x v="1"/>
    <n v="9"/>
    <n v="2025"/>
    <d v="2025-10-16T00:00:00"/>
    <s v="octubre"/>
    <n v="2025"/>
  </r>
  <r>
    <x v="0"/>
    <n v="641"/>
    <n v="1"/>
    <d v="2025-08-28T00:00:00"/>
    <d v="2025-12-15T00:00:00"/>
    <d v="2026-01-08T00:00:00"/>
    <s v="MariellaP"/>
    <x v="50"/>
    <s v="JORGEP,LUISHDZ,MARC1989"/>
    <n v="55137.02"/>
    <s v="USD"/>
    <n v="47417.83719999999"/>
    <n v="55137.02"/>
    <n v="5425.09"/>
    <n v="4665.5774"/>
    <n v="5425.09"/>
    <n v="0.09839287651019225"/>
    <n v="8"/>
    <x v="1"/>
    <n v="12"/>
    <n v="2025"/>
    <d v="2026-02-22T00:00:00"/>
    <s v="febrero"/>
    <n v="2026"/>
  </r>
  <r>
    <x v="0"/>
    <n v="642"/>
    <n v="1"/>
    <d v="2025-08-28T00:00:00"/>
    <d v="2025-09-07T00:00:00"/>
    <d v="2025-09-10T00:00:00"/>
    <s v="VivianaS"/>
    <x v="50"/>
    <m/>
    <n v="7395"/>
    <s v="EUR"/>
    <n v="7395"/>
    <n v="8578.199999999999"/>
    <n v="720.46"/>
    <n v="720.46"/>
    <n v="835.7336"/>
    <n v="0.09742528735632185"/>
    <n v="8"/>
    <x v="1"/>
    <n v="9"/>
    <n v="2025"/>
    <d v="2025-10-25T00:00:00"/>
    <s v="octubre"/>
    <n v="2025"/>
  </r>
  <r>
    <x v="0"/>
    <n v="643"/>
    <n v="0"/>
    <d v="2025-08-28T00:00:00"/>
    <d v="2025-11-03T00:00:00"/>
    <d v="2025-11-08T00:00:00"/>
    <s v="VivianaS"/>
    <x v="50"/>
    <m/>
    <n v="1320000"/>
    <s v="JPY"/>
    <n v="7260"/>
    <n v="8448"/>
    <n v="120000"/>
    <n v="660"/>
    <n v="768"/>
    <n v="0.09090909090909091"/>
    <n v="8"/>
    <x v="1"/>
    <n v="11"/>
    <n v="2025"/>
    <d v="2025-12-23T00:00:00"/>
    <s v="diciembre"/>
    <n v="2025"/>
  </r>
  <r>
    <x v="0"/>
    <n v="644"/>
    <n v="0"/>
    <d v="2025-08-28T00:00:00"/>
    <d v="2025-05-25T00:00:00"/>
    <d v="2025-08-29T00:00:00"/>
    <s v="VivianaS"/>
    <x v="50"/>
    <m/>
    <n v="3017.44"/>
    <s v="USD"/>
    <n v="2594.9984"/>
    <n v="3017.44"/>
    <n v="286.61"/>
    <n v="246.4846"/>
    <n v="286.61"/>
    <n v="0.0949844901638475"/>
    <n v="8"/>
    <x v="1"/>
    <n v="5"/>
    <n v="2025"/>
    <d v="2025-10-13T00:00:00"/>
    <s v="octubre"/>
    <n v="2025"/>
  </r>
  <r>
    <x v="0"/>
    <n v="645"/>
    <n v="0"/>
    <d v="2025-08-28T00:00:00"/>
    <d v="2025-05-12T00:00:00"/>
    <d v="2025-05-16T00:00:00"/>
    <s v="VivianaS"/>
    <x v="50"/>
    <m/>
    <n v="2566.4"/>
    <s v="USD"/>
    <n v="2207.104"/>
    <n v="2566.4"/>
    <n v="256.64"/>
    <n v="220.7104"/>
    <n v="256.64"/>
    <n v="0.09999999999999998"/>
    <n v="8"/>
    <x v="1"/>
    <n v="5"/>
    <n v="2025"/>
    <d v="2025-06-30T00:00:00"/>
    <s v="junio"/>
    <n v="2025"/>
  </r>
  <r>
    <x v="0"/>
    <n v="646"/>
    <n v="0"/>
    <d v="2025-08-28T00:00:00"/>
    <d v="2025-05-23T00:00:00"/>
    <d v="2025-08-25T00:00:00"/>
    <s v="VivianaS"/>
    <x v="50"/>
    <m/>
    <n v="1515.02"/>
    <s v="USD"/>
    <n v="1302.9172"/>
    <n v="1515.02"/>
    <n v="201.72"/>
    <n v="173.4792"/>
    <n v="201.72"/>
    <n v="0.1331467571385196"/>
    <n v="8"/>
    <x v="1"/>
    <n v="5"/>
    <n v="2025"/>
    <d v="2025-10-09T00:00:00"/>
    <s v="octubre"/>
    <n v="2025"/>
  </r>
  <r>
    <x v="0"/>
    <n v="647"/>
    <n v="0"/>
    <d v="2025-08-28T00:00:00"/>
    <d v="2025-05-19T00:00:00"/>
    <d v="2025-05-23T00:00:00"/>
    <s v="VivianaS"/>
    <x v="50"/>
    <m/>
    <n v="1200"/>
    <s v="USD"/>
    <n v="1032"/>
    <n v="1200"/>
    <n v="120"/>
    <n v="103.2"/>
    <n v="120"/>
    <n v="0.1"/>
    <n v="8"/>
    <x v="1"/>
    <n v="5"/>
    <n v="2025"/>
    <d v="2025-07-07T00:00:00"/>
    <s v="julio"/>
    <n v="2025"/>
  </r>
  <r>
    <x v="0"/>
    <n v="648"/>
    <n v="0"/>
    <d v="2025-08-28T00:00:00"/>
    <d v="2026-03-13T00:00:00"/>
    <d v="2026-03-26T00:00:00"/>
    <s v="VivianaS"/>
    <x v="50"/>
    <m/>
    <n v="3120143"/>
    <s v="JPY"/>
    <n v="17160.7865"/>
    <n v="19968.9152"/>
    <n v="265258.4"/>
    <n v="1458.9212"/>
    <n v="1697.65376"/>
    <n v="0.08501482143606881"/>
    <n v="8"/>
    <x v="1"/>
    <n v="3"/>
    <n v="2026"/>
    <d v="2026-05-10T00:00:00"/>
    <s v="mayo"/>
    <n v="2026"/>
  </r>
  <r>
    <x v="0"/>
    <n v="649"/>
    <n v="0"/>
    <d v="2025-08-28T00:00:00"/>
    <d v="2025-12-18T00:00:00"/>
    <d v="2026-01-24T00:00:00"/>
    <s v="VivianaS"/>
    <x v="50"/>
    <s v="JORGEP"/>
    <n v="12413.13"/>
    <s v="USD"/>
    <n v="10675.2918"/>
    <n v="12413.13"/>
    <n v="964.92"/>
    <n v="829.8312"/>
    <n v="964.92"/>
    <n v="0.07773381894816216"/>
    <n v="8"/>
    <x v="1"/>
    <n v="12"/>
    <n v="2025"/>
    <d v="2026-03-10T00:00:00"/>
    <s v="marzo"/>
    <n v="2026"/>
  </r>
  <r>
    <x v="0"/>
    <n v="650"/>
    <n v="1"/>
    <d v="2025-08-28T00:00:00"/>
    <d v="2025-08-27T00:00:00"/>
    <d v="2025-08-30T00:00:00"/>
    <s v="VivianaS"/>
    <x v="50"/>
    <m/>
    <n v="1928.28"/>
    <s v="EUR"/>
    <n v="1928.28"/>
    <n v="2236.8048"/>
    <n v="174.84"/>
    <n v="174.84"/>
    <n v="202.8144"/>
    <n v="0.0906714792457527"/>
    <n v="8"/>
    <x v="1"/>
    <n v="8"/>
    <n v="2025"/>
    <d v="2025-10-14T00:00:00"/>
    <s v="octubre"/>
    <n v="2025"/>
  </r>
  <r>
    <x v="0"/>
    <n v="651"/>
    <n v="1"/>
    <d v="2025-08-28T00:00:00"/>
    <d v="2025-10-23T00:00:00"/>
    <d v="2025-10-26T00:00:00"/>
    <s v="VivianaS"/>
    <x v="50"/>
    <m/>
    <n v="4760"/>
    <s v="USD"/>
    <n v="4093.6"/>
    <n v="4760"/>
    <n v="493.5"/>
    <n v="424.41"/>
    <n v="493.5"/>
    <n v="0.1036764705882353"/>
    <n v="8"/>
    <x v="1"/>
    <n v="10"/>
    <n v="2025"/>
    <d v="2025-12-10T00:00:00"/>
    <s v="diciembre"/>
    <n v="2025"/>
  </r>
  <r>
    <x v="0"/>
    <n v="652"/>
    <n v="1"/>
    <d v="2025-08-28T00:00:00"/>
    <d v="2025-09-21T00:00:00"/>
    <d v="2025-09-24T00:00:00"/>
    <s v="VivianaS"/>
    <x v="50"/>
    <m/>
    <n v="1990"/>
    <s v="EUR"/>
    <n v="1990"/>
    <n v="2308.4"/>
    <n v="187.06"/>
    <n v="187.06"/>
    <n v="216.9896"/>
    <n v="0.094"/>
    <n v="8"/>
    <x v="1"/>
    <n v="9"/>
    <n v="2025"/>
    <d v="2025-11-08T00:00:00"/>
    <s v="noviembre"/>
    <n v="2025"/>
  </r>
  <r>
    <x v="0"/>
    <n v="653"/>
    <n v="0"/>
    <d v="2025-08-28T00:00:00"/>
    <d v="2026-05-11T00:00:00"/>
    <d v="2026-05-12T00:00:00"/>
    <s v="VivianaS"/>
    <x v="50"/>
    <m/>
    <n v="260"/>
    <s v="USD"/>
    <n v="223.6"/>
    <n v="260"/>
    <n v="26"/>
    <n v="22.36"/>
    <n v="26"/>
    <n v="0.1"/>
    <n v="8"/>
    <x v="1"/>
    <n v="5"/>
    <n v="2026"/>
    <d v="2026-06-26T00:00:00"/>
    <s v="junio"/>
    <n v="2026"/>
  </r>
  <r>
    <x v="0"/>
    <n v="654"/>
    <n v="0"/>
    <d v="2025-08-28T00:00:00"/>
    <d v="2026-05-16T00:00:00"/>
    <d v="2026-05-19T00:00:00"/>
    <s v="VivianaS"/>
    <x v="50"/>
    <m/>
    <n v="1980"/>
    <s v="USD"/>
    <n v="1702.8"/>
    <n v="1980"/>
    <n v="193.5"/>
    <n v="166.41"/>
    <n v="193.5"/>
    <n v="0.09772727272727273"/>
    <n v="8"/>
    <x v="1"/>
    <n v="5"/>
    <n v="2026"/>
    <d v="2026-07-03T00:00:00"/>
    <s v="julio"/>
    <n v="2026"/>
  </r>
  <r>
    <x v="0"/>
    <n v="655"/>
    <n v="0"/>
    <d v="2025-08-29T00:00:00"/>
    <d v="2025-09-21T00:00:00"/>
    <d v="2025-09-30T00:00:00"/>
    <s v="MinervaH"/>
    <x v="50"/>
    <s v="JORGEP"/>
    <n v="5384.78"/>
    <s v="USD"/>
    <n v="4630.9108"/>
    <n v="5384.78"/>
    <n v="0"/>
    <n v="0"/>
    <n v="0"/>
    <n v="0"/>
    <n v="8"/>
    <x v="1"/>
    <n v="9"/>
    <n v="2025"/>
    <d v="2025-11-14T00:00:00"/>
    <s v="noviembre"/>
    <n v="2025"/>
  </r>
  <r>
    <x v="0"/>
    <n v="656"/>
    <n v="0"/>
    <d v="2025-09-01T00:00:00"/>
    <d v="2025-09-29T00:00:00"/>
    <d v="2025-09-29T00:00:00"/>
    <s v="MinervaH"/>
    <x v="51"/>
    <m/>
    <n v="691.98"/>
    <s v="USD"/>
    <n v="595.1028"/>
    <n v="691.98"/>
    <n v="0"/>
    <n v="0"/>
    <n v="0"/>
    <n v="0"/>
    <n v="9"/>
    <x v="1"/>
    <n v="9"/>
    <n v="2025"/>
    <d v="2025-11-13T00:00:00"/>
    <s v="noviembre"/>
    <n v="2025"/>
  </r>
  <r>
    <x v="0"/>
    <n v="657"/>
    <n v="1"/>
    <d v="2025-09-02T00:00:00"/>
    <d v="2025-06-18T00:00:00"/>
    <d v="2025-06-21T00:00:00"/>
    <s v="ManonR"/>
    <x v="51"/>
    <m/>
    <n v="2724.75"/>
    <s v="USD"/>
    <n v="2343.285"/>
    <n v="2724.75"/>
    <n v="217.52"/>
    <n v="187.0672"/>
    <n v="217.52"/>
    <n v="0.07983117717221765"/>
    <n v="9"/>
    <x v="1"/>
    <n v="6"/>
    <n v="2025"/>
    <d v="2025-08-05T00:00:00"/>
    <s v="agosto"/>
    <n v="2025"/>
  </r>
  <r>
    <x v="0"/>
    <n v="658"/>
    <n v="1"/>
    <d v="2025-09-02T00:00:00"/>
    <d v="2025-09-04T00:00:00"/>
    <d v="2025-09-11T00:00:00"/>
    <s v="DianaM"/>
    <x v="51"/>
    <s v="MARC1989"/>
    <n v="2482.65"/>
    <s v="USD"/>
    <n v="2135.079"/>
    <n v="2482.65"/>
    <n v="140"/>
    <n v="120.4"/>
    <n v="140"/>
    <n v="0.05639135601071435"/>
    <n v="9"/>
    <x v="1"/>
    <n v="9"/>
    <n v="2025"/>
    <d v="2025-10-26T00:00:00"/>
    <s v="octubre"/>
    <n v="2025"/>
  </r>
  <r>
    <x v="0"/>
    <n v="660"/>
    <n v="1"/>
    <d v="2025-09-02T00:00:00"/>
    <d v="2025-08-09T00:00:00"/>
    <d v="2025-08-15T00:00:00"/>
    <s v="ManonR"/>
    <x v="51"/>
    <m/>
    <n v="20000"/>
    <s v="USD"/>
    <n v="17200"/>
    <n v="20000"/>
    <n v="1500"/>
    <n v="1290"/>
    <n v="1500"/>
    <n v="0.075"/>
    <n v="9"/>
    <x v="1"/>
    <n v="8"/>
    <n v="2025"/>
    <d v="2025-09-29T00:00:00"/>
    <s v="septiembre"/>
    <n v="2025"/>
  </r>
  <r>
    <x v="0"/>
    <n v="661"/>
    <n v="0"/>
    <d v="2025-09-02T00:00:00"/>
    <d v="2025-09-19T00:00:00"/>
    <d v="2025-09-21T00:00:00"/>
    <s v="MinervaH"/>
    <x v="51"/>
    <m/>
    <n v="11434"/>
    <s v="MXN"/>
    <n v="548.832"/>
    <n v="640.304"/>
    <n v="490"/>
    <n v="23.52"/>
    <n v="27.44"/>
    <n v="0.04285464404407906"/>
    <n v="9"/>
    <x v="1"/>
    <n v="9"/>
    <n v="2025"/>
    <d v="2025-11-05T00:00:00"/>
    <s v="noviembre"/>
    <n v="2025"/>
  </r>
  <r>
    <x v="0"/>
    <n v="662"/>
    <n v="0"/>
    <d v="2025-09-03T00:00:00"/>
    <d v="2025-09-19T00:00:00"/>
    <d v="2025-09-21T00:00:00"/>
    <s v="MinervaH"/>
    <x v="51"/>
    <m/>
    <n v="13936"/>
    <s v="MXN"/>
    <n v="668.928"/>
    <n v="780.4160000000001"/>
    <n v="1330"/>
    <n v="63.84"/>
    <n v="74.48"/>
    <n v="0.09543628013777268"/>
    <n v="9"/>
    <x v="1"/>
    <n v="9"/>
    <n v="2025"/>
    <d v="2025-11-05T00:00:00"/>
    <s v="noviembre"/>
    <n v="2025"/>
  </r>
  <r>
    <x v="0"/>
    <n v="663"/>
    <n v="1"/>
    <d v="2025-09-03T00:00:00"/>
    <d v="2025-12-20T00:00:00"/>
    <d v="2025-12-27T00:00:00"/>
    <s v="VivianaS"/>
    <x v="51"/>
    <m/>
    <n v="400000"/>
    <s v="EUR"/>
    <n v="400000"/>
    <n v="463999.9999999999"/>
    <n v="36364"/>
    <n v="36364"/>
    <n v="42182.24"/>
    <n v="0.09091"/>
    <n v="9"/>
    <x v="1"/>
    <n v="12"/>
    <n v="2025"/>
    <d v="2026-02-10T00:00:00"/>
    <s v="febrero"/>
    <n v="2026"/>
  </r>
  <r>
    <x v="0"/>
    <n v="664"/>
    <n v="1"/>
    <d v="2025-09-03T00:00:00"/>
    <d v="2025-07-23T00:00:00"/>
    <d v="2025-07-24T00:00:00"/>
    <s v="VeronicaN"/>
    <x v="51"/>
    <m/>
    <n v="940"/>
    <s v="USD"/>
    <n v="808.4"/>
    <n v="940"/>
    <n v="80.25"/>
    <n v="69.015"/>
    <n v="80.25"/>
    <n v="0.08537234042553192"/>
    <n v="9"/>
    <x v="1"/>
    <n v="7"/>
    <n v="2025"/>
    <d v="2025-09-07T00:00:00"/>
    <s v="septiembre"/>
    <n v="2025"/>
  </r>
  <r>
    <x v="0"/>
    <n v="665"/>
    <n v="0"/>
    <d v="2025-09-03T00:00:00"/>
    <d v="2025-06-07T00:00:00"/>
    <d v="2025-06-12T00:00:00"/>
    <s v="ManonR"/>
    <x v="51"/>
    <m/>
    <n v="5733.7"/>
    <s v="USD"/>
    <n v="4930.982"/>
    <n v="5733.7"/>
    <n v="484.18"/>
    <n v="416.3948"/>
    <n v="484.18"/>
    <n v="0.0844445994732895"/>
    <n v="9"/>
    <x v="1"/>
    <n v="6"/>
    <n v="2025"/>
    <d v="2025-07-27T00:00:00"/>
    <s v="julio"/>
    <n v="2025"/>
  </r>
  <r>
    <x v="0"/>
    <n v="666"/>
    <n v="1"/>
    <d v="2025-09-04T00:00:00"/>
    <d v="2025-09-10T00:00:00"/>
    <d v="2025-09-12T00:00:00"/>
    <s v="MariaJose"/>
    <x v="51"/>
    <m/>
    <n v="2955"/>
    <s v="EUR"/>
    <n v="2955"/>
    <n v="3427.8"/>
    <n v="590"/>
    <n v="590"/>
    <n v="684.4"/>
    <n v="0.1996615905245347"/>
    <n v="9"/>
    <x v="1"/>
    <n v="9"/>
    <n v="2025"/>
    <d v="2025-10-27T00:00:00"/>
    <s v="octubre"/>
    <n v="2025"/>
  </r>
  <r>
    <x v="0"/>
    <n v="667"/>
    <n v="0"/>
    <d v="2025-09-04T00:00:00"/>
    <d v="2025-10-21T00:00:00"/>
    <d v="2025-10-25T00:00:00"/>
    <s v="VivianaS"/>
    <x v="51"/>
    <m/>
    <n v="8228"/>
    <s v="USD"/>
    <n v="7076.08"/>
    <n v="8228"/>
    <n v="822.8"/>
    <n v="707.6079999999999"/>
    <n v="822.8"/>
    <n v="0.09999999999999999"/>
    <n v="9"/>
    <x v="1"/>
    <n v="10"/>
    <n v="2025"/>
    <d v="2025-12-09T00:00:00"/>
    <s v="diciembre"/>
    <n v="2025"/>
  </r>
  <r>
    <x v="0"/>
    <n v="668"/>
    <n v="1"/>
    <d v="2025-09-04T00:00:00"/>
    <d v="2025-04-25T00:00:00"/>
    <d v="2025-04-29T00:00:00"/>
    <s v="PaulinaV"/>
    <x v="51"/>
    <m/>
    <n v="4700"/>
    <s v="EUR"/>
    <n v="4700"/>
    <n v="5452"/>
    <n v="364.25"/>
    <n v="364.25"/>
    <n v="422.53"/>
    <n v="0.0775"/>
    <n v="9"/>
    <x v="1"/>
    <n v="4"/>
    <n v="2025"/>
    <d v="2025-06-13T00:00:00"/>
    <s v="junio"/>
    <n v="2025"/>
  </r>
  <r>
    <x v="0"/>
    <n v="669"/>
    <n v="1"/>
    <d v="2025-09-04T00:00:00"/>
    <d v="2025-07-16T00:00:00"/>
    <d v="2025-07-17T00:00:00"/>
    <s v="PaulinaV"/>
    <x v="51"/>
    <m/>
    <n v="2004.02"/>
    <s v="USD"/>
    <n v="1723.4572"/>
    <n v="2004.02"/>
    <n v="283.59"/>
    <n v="243.8874"/>
    <n v="283.59"/>
    <n v="0.1415105637668287"/>
    <n v="9"/>
    <x v="1"/>
    <n v="7"/>
    <n v="2025"/>
    <d v="2025-08-31T00:00:00"/>
    <s v="agosto"/>
    <n v="2025"/>
  </r>
  <r>
    <x v="0"/>
    <n v="670"/>
    <n v="1"/>
    <d v="2025-09-05T00:00:00"/>
    <d v="2025-09-11T00:00:00"/>
    <d v="2025-09-15T00:00:00"/>
    <s v="VivianaS"/>
    <x v="51"/>
    <m/>
    <n v="4956.01"/>
    <s v="USD"/>
    <n v="4262.1686"/>
    <n v="4956.01"/>
    <n v="394.28"/>
    <n v="339.0808"/>
    <n v="394.28"/>
    <n v="0.07955593309940859"/>
    <n v="9"/>
    <x v="1"/>
    <n v="9"/>
    <n v="2025"/>
    <d v="2025-10-30T00:00:00"/>
    <s v="octubre"/>
    <n v="2025"/>
  </r>
  <r>
    <x v="0"/>
    <n v="671"/>
    <n v="0"/>
    <d v="2025-09-05T00:00:00"/>
    <d v="2026-05-01T00:00:00"/>
    <d v="2026-05-05T00:00:00"/>
    <s v="VivianaS"/>
    <x v="51"/>
    <m/>
    <n v="5985"/>
    <s v="USD"/>
    <n v="5147.1"/>
    <n v="5985"/>
    <n v="598.5"/>
    <n v="514.71"/>
    <n v="598.5"/>
    <n v="0.1"/>
    <n v="9"/>
    <x v="1"/>
    <n v="5"/>
    <n v="2026"/>
    <d v="2026-06-19T00:00:00"/>
    <s v="junio"/>
    <n v="2026"/>
  </r>
  <r>
    <x v="0"/>
    <n v="672"/>
    <n v="0"/>
    <d v="2025-09-05T00:00:00"/>
    <d v="2025-09-04T00:00:00"/>
    <d v="2025-09-30T00:00:00"/>
    <s v="LucianaE"/>
    <x v="51"/>
    <m/>
    <n v="20193.97"/>
    <s v="EUR"/>
    <n v="20193.97"/>
    <n v="23425.0052"/>
    <n v="1683.75"/>
    <n v="1683.75"/>
    <n v="1953.15"/>
    <n v="0.08337885022113037"/>
    <n v="9"/>
    <x v="1"/>
    <n v="9"/>
    <n v="2025"/>
    <d v="2025-11-14T00:00:00"/>
    <s v="noviembre"/>
    <n v="2025"/>
  </r>
  <r>
    <x v="0"/>
    <n v="673"/>
    <n v="0"/>
    <d v="2025-09-05T00:00:00"/>
    <d v="2026-05-30T00:00:00"/>
    <d v="2026-06-03T00:00:00"/>
    <s v="VivianaS"/>
    <x v="51"/>
    <m/>
    <n v="1876.62"/>
    <s v="USD"/>
    <n v="1613.8932"/>
    <n v="1876.62"/>
    <n v="178.84"/>
    <n v="153.8024"/>
    <n v="178.84"/>
    <n v="0.09529899500165191"/>
    <n v="9"/>
    <x v="1"/>
    <n v="5"/>
    <n v="2026"/>
    <d v="2026-07-18T00:00:00"/>
    <s v="julio"/>
    <n v="2026"/>
  </r>
  <r>
    <x v="0"/>
    <n v="674"/>
    <n v="0"/>
    <d v="2025-09-05T00:00:00"/>
    <d v="2026-05-29T00:00:00"/>
    <d v="2026-06-06T00:00:00"/>
    <s v="VivianaS"/>
    <x v="51"/>
    <m/>
    <n v="3108.73"/>
    <s v="USD"/>
    <n v="2673.5078"/>
    <n v="3108.73"/>
    <n v="268.75"/>
    <n v="231.125"/>
    <n v="268.75"/>
    <n v="0.08645009376819474"/>
    <n v="9"/>
    <x v="1"/>
    <n v="5"/>
    <n v="2026"/>
    <d v="2026-07-21T00:00:00"/>
    <s v="julio"/>
    <n v="2026"/>
  </r>
  <r>
    <x v="0"/>
    <n v="675"/>
    <n v="0"/>
    <d v="2025-09-08T00:00:00"/>
    <d v="2025-09-16T00:00:00"/>
    <d v="2026-02-06T00:00:00"/>
    <s v="MartinB"/>
    <x v="52"/>
    <s v="PAULAG"/>
    <n v="1816.94"/>
    <s v="USD"/>
    <n v="1562.5684"/>
    <n v="1816.94"/>
    <n v="0"/>
    <n v="0"/>
    <n v="0"/>
    <n v="0"/>
    <n v="9"/>
    <x v="1"/>
    <n v="9"/>
    <n v="2025"/>
    <d v="2026-03-23T00:00:00"/>
    <s v="marzo"/>
    <n v="2026"/>
  </r>
  <r>
    <x v="0"/>
    <n v="676"/>
    <n v="1"/>
    <d v="2025-09-08T00:00:00"/>
    <d v="2025-10-16T00:00:00"/>
    <d v="2025-10-27T00:00:00"/>
    <s v="AndreaG"/>
    <x v="52"/>
    <s v="MARC1989"/>
    <n v="19036.89"/>
    <s v="EUR"/>
    <n v="19036.89"/>
    <n v="22082.7924"/>
    <n v="1304.33"/>
    <n v="1304.33"/>
    <n v="1513.0228"/>
    <n v="0.06851591830388262"/>
    <n v="9"/>
    <x v="1"/>
    <n v="10"/>
    <n v="2025"/>
    <d v="2025-12-11T00:00:00"/>
    <s v="diciembre"/>
    <n v="2025"/>
  </r>
  <r>
    <x v="0"/>
    <n v="677"/>
    <n v="1"/>
    <d v="2025-09-08T00:00:00"/>
    <d v="2025-09-24T00:00:00"/>
    <d v="2025-09-29T00:00:00"/>
    <s v="AndreaG"/>
    <x v="52"/>
    <s v="JAIMEG,MARTINB"/>
    <n v="10350.17"/>
    <s v="EUR"/>
    <n v="10350.17"/>
    <n v="12006.1972"/>
    <n v="2045.75"/>
    <n v="2045.75"/>
    <n v="2373.07"/>
    <n v="0.1976537583440658"/>
    <n v="9"/>
    <x v="1"/>
    <n v="9"/>
    <n v="2025"/>
    <d v="2025-11-13T00:00:00"/>
    <s v="noviembre"/>
    <n v="2025"/>
  </r>
  <r>
    <x v="0"/>
    <n v="678"/>
    <n v="1"/>
    <d v="2025-09-08T00:00:00"/>
    <d v="2025-08-16T00:00:00"/>
    <d v="2025-08-18T00:00:00"/>
    <s v="DianaM"/>
    <x v="52"/>
    <m/>
    <n v="2313.5"/>
    <s v="USD"/>
    <n v="1989.61"/>
    <n v="2313.5"/>
    <n v="142.11"/>
    <n v="122.2146"/>
    <n v="142.11"/>
    <n v="0.06142641020099417"/>
    <n v="9"/>
    <x v="1"/>
    <n v="8"/>
    <n v="2025"/>
    <d v="2025-10-02T00:00:00"/>
    <s v="octubre"/>
    <n v="2025"/>
  </r>
  <r>
    <x v="0"/>
    <n v="679"/>
    <n v="1"/>
    <d v="2025-09-08T00:00:00"/>
    <d v="2025-09-11T00:00:00"/>
    <d v="2025-09-16T00:00:00"/>
    <s v="VivianaS"/>
    <x v="52"/>
    <m/>
    <n v="11383"/>
    <s v="USD"/>
    <n v="9789.379999999999"/>
    <n v="11383"/>
    <n v="907.5700000000001"/>
    <n v="780.5102000000001"/>
    <n v="907.5700000000001"/>
    <n v="0.07973029956953352"/>
    <n v="9"/>
    <x v="1"/>
    <n v="9"/>
    <n v="2025"/>
    <d v="2025-10-31T00:00:00"/>
    <s v="octubre"/>
    <n v="2025"/>
  </r>
  <r>
    <x v="0"/>
    <n v="680"/>
    <n v="0"/>
    <d v="2025-09-08T00:00:00"/>
    <d v="2025-11-12T00:00:00"/>
    <d v="2026-03-22T00:00:00"/>
    <s v="IsraelB"/>
    <x v="52"/>
    <s v="DIANAM"/>
    <n v="10346.19"/>
    <s v="USD"/>
    <n v="8897.723400000001"/>
    <n v="10346.19"/>
    <n v="497.8"/>
    <n v="428.108"/>
    <n v="497.8"/>
    <n v="0.04811433000940443"/>
    <n v="9"/>
    <x v="1"/>
    <n v="11"/>
    <n v="2025"/>
    <d v="2026-05-06T00:00:00"/>
    <s v="mayo"/>
    <n v="2026"/>
  </r>
  <r>
    <x v="0"/>
    <n v="681"/>
    <n v="1"/>
    <d v="2025-09-08T00:00:00"/>
    <d v="2025-10-17T00:00:00"/>
    <d v="2025-10-28T00:00:00"/>
    <s v="MariaM"/>
    <x v="52"/>
    <m/>
    <n v="7045.5"/>
    <s v="EUR"/>
    <n v="7045.5"/>
    <n v="8172.78"/>
    <n v="1609.26"/>
    <n v="1609.26"/>
    <n v="1866.7416"/>
    <n v="0.2284096231637215"/>
    <n v="9"/>
    <x v="1"/>
    <n v="10"/>
    <n v="2025"/>
    <d v="2025-12-12T00:00:00"/>
    <s v="diciembre"/>
    <n v="2025"/>
  </r>
  <r>
    <x v="0"/>
    <n v="683"/>
    <n v="1"/>
    <d v="2025-09-09T00:00:00"/>
    <d v="2025-09-08T00:00:00"/>
    <d v="2025-09-14T00:00:00"/>
    <s v="MartinB"/>
    <x v="52"/>
    <s v="JAIMEG"/>
    <n v="3081"/>
    <s v="GPB"/>
    <n v="3543.15"/>
    <n v="4128.54"/>
    <n v="256.75"/>
    <n v="295.2625"/>
    <n v="344.045"/>
    <n v="0.08333333333333334"/>
    <n v="9"/>
    <x v="1"/>
    <n v="9"/>
    <n v="2025"/>
    <d v="2025-10-29T00:00:00"/>
    <s v="octubre"/>
    <n v="2025"/>
  </r>
  <r>
    <x v="0"/>
    <n v="684"/>
    <n v="1"/>
    <d v="2025-09-09T00:00:00"/>
    <d v="2025-08-18T00:00:00"/>
    <d v="2025-08-20T00:00:00"/>
    <s v="DianaM"/>
    <x v="52"/>
    <m/>
    <n v="194.6"/>
    <s v="USD"/>
    <n v="167.356"/>
    <n v="194.6"/>
    <n v="19.46"/>
    <n v="16.7356"/>
    <n v="19.46"/>
    <n v="0.1"/>
    <n v="9"/>
    <x v="1"/>
    <n v="8"/>
    <n v="2025"/>
    <d v="2025-10-04T00:00:00"/>
    <s v="octubre"/>
    <n v="2025"/>
  </r>
  <r>
    <x v="0"/>
    <n v="686"/>
    <n v="1"/>
    <d v="2025-09-09T00:00:00"/>
    <d v="2025-09-23T00:00:00"/>
    <d v="2025-09-29T00:00:00"/>
    <s v="LucianaE"/>
    <x v="52"/>
    <m/>
    <n v="2417.65"/>
    <s v="EUR"/>
    <n v="2417.65"/>
    <n v="2804.474"/>
    <n v="233.7"/>
    <n v="233.7"/>
    <n v="271.092"/>
    <n v="0.09666411598039418"/>
    <n v="9"/>
    <x v="1"/>
    <n v="9"/>
    <n v="2025"/>
    <d v="2025-11-13T00:00:00"/>
    <s v="noviembre"/>
    <n v="2025"/>
  </r>
  <r>
    <x v="0"/>
    <n v="687"/>
    <n v="0"/>
    <d v="2025-09-09T00:00:00"/>
    <d v="2025-09-03T00:00:00"/>
    <d v="2025-11-09T00:00:00"/>
    <s v="LuisHdz"/>
    <x v="52"/>
    <s v="MARC1989"/>
    <n v="1975.2"/>
    <s v="USD"/>
    <n v="1698.672"/>
    <n v="1975.2"/>
    <n v="70"/>
    <n v="60.2"/>
    <n v="70"/>
    <n v="0.03543944916970433"/>
    <n v="9"/>
    <x v="1"/>
    <n v="9"/>
    <n v="2025"/>
    <d v="2025-12-24T00:00:00"/>
    <s v="diciembre"/>
    <n v="2025"/>
  </r>
  <r>
    <x v="0"/>
    <n v="688"/>
    <n v="1"/>
    <d v="2025-09-09T00:00:00"/>
    <d v="2025-09-23T00:00:00"/>
    <d v="2025-09-27T00:00:00"/>
    <s v="LucianaE"/>
    <x v="52"/>
    <m/>
    <n v="10324.98"/>
    <s v="EUR"/>
    <n v="10324.98"/>
    <n v="11976.9768"/>
    <n v="1549.08"/>
    <n v="1549.08"/>
    <n v="1796.9328"/>
    <n v="0.150032251878454"/>
    <n v="9"/>
    <x v="1"/>
    <n v="9"/>
    <n v="2025"/>
    <d v="2025-11-11T00:00:00"/>
    <s v="noviembre"/>
    <n v="2025"/>
  </r>
  <r>
    <x v="0"/>
    <n v="689"/>
    <n v="1"/>
    <d v="2025-09-10T00:00:00"/>
    <d v="2025-09-13T00:00:00"/>
    <d v="2025-09-23T00:00:00"/>
    <s v="VeronicaN"/>
    <x v="52"/>
    <m/>
    <n v="13114.49"/>
    <s v="USD"/>
    <n v="11278.4614"/>
    <n v="13114.49"/>
    <n v="1889.54"/>
    <n v="1625.0044"/>
    <n v="1889.54"/>
    <n v="0.1440803264175732"/>
    <n v="9"/>
    <x v="1"/>
    <n v="9"/>
    <n v="2025"/>
    <d v="2025-11-07T00:00:00"/>
    <s v="noviembre"/>
    <n v="2025"/>
  </r>
  <r>
    <x v="0"/>
    <n v="690"/>
    <n v="1"/>
    <d v="2025-09-10T00:00:00"/>
    <d v="2025-09-13T00:00:00"/>
    <d v="2025-09-19T00:00:00"/>
    <s v="DianaM"/>
    <x v="52"/>
    <s v="ISRAELB,MARC1989"/>
    <n v="26950.49"/>
    <s v="USD"/>
    <n v="23177.4214"/>
    <n v="26950.49"/>
    <n v="2864.48"/>
    <n v="2463.4528"/>
    <n v="2864.48"/>
    <n v="0.1062867502594573"/>
    <n v="9"/>
    <x v="1"/>
    <n v="9"/>
    <n v="2025"/>
    <d v="2025-11-03T00:00:00"/>
    <s v="noviembre"/>
    <n v="2025"/>
  </r>
  <r>
    <x v="0"/>
    <n v="691"/>
    <n v="1"/>
    <d v="2025-09-11T00:00:00"/>
    <d v="2025-09-23T00:00:00"/>
    <d v="2025-09-30T00:00:00"/>
    <s v="MartinB"/>
    <x v="52"/>
    <s v="JAIMEG,JORGEP"/>
    <n v="1114.08"/>
    <s v="USD"/>
    <n v="958.1088"/>
    <n v="1114.08"/>
    <n v="97.09999999999999"/>
    <n v="83.506"/>
    <n v="97.09999999999999"/>
    <n v="0.08715711618555221"/>
    <n v="9"/>
    <x v="1"/>
    <n v="9"/>
    <n v="2025"/>
    <d v="2025-11-14T00:00:00"/>
    <s v="noviembre"/>
    <n v="2025"/>
  </r>
  <r>
    <x v="0"/>
    <n v="692"/>
    <n v="1"/>
    <d v="2025-09-11T00:00:00"/>
    <d v="2025-09-12T00:00:00"/>
    <d v="2025-09-17T00:00:00"/>
    <s v="LuisHdz"/>
    <x v="52"/>
    <s v="MARC1989"/>
    <n v="3288.3"/>
    <s v="USD"/>
    <n v="2827.938"/>
    <n v="3288.3"/>
    <n v="320.5"/>
    <n v="275.63"/>
    <n v="320.5"/>
    <n v="0.0974667761457288"/>
    <n v="9"/>
    <x v="1"/>
    <n v="9"/>
    <n v="2025"/>
    <d v="2025-11-01T00:00:00"/>
    <s v="noviembre"/>
    <n v="2025"/>
  </r>
  <r>
    <x v="0"/>
    <n v="693"/>
    <n v="0"/>
    <d v="2025-09-11T00:00:00"/>
    <d v="2025-09-18T00:00:00"/>
    <d v="2025-09-22T00:00:00"/>
    <s v="VivianaS"/>
    <x v="52"/>
    <m/>
    <n v="6460"/>
    <s v="EUR"/>
    <n v="6460"/>
    <n v="7493.599999999999"/>
    <n v="638"/>
    <n v="638"/>
    <n v="740.0799999999999"/>
    <n v="0.09876160990712074"/>
    <n v="9"/>
    <x v="1"/>
    <n v="9"/>
    <n v="2025"/>
    <d v="2025-11-06T00:00:00"/>
    <s v="noviembre"/>
    <n v="2025"/>
  </r>
  <r>
    <x v="0"/>
    <n v="694"/>
    <n v="0"/>
    <d v="2025-09-11T00:00:00"/>
    <d v="2025-09-07T00:00:00"/>
    <d v="2025-09-10T00:00:00"/>
    <s v="VivianaS"/>
    <x v="52"/>
    <m/>
    <n v="6975"/>
    <s v="EUR"/>
    <n v="6975"/>
    <n v="8090.999999999999"/>
    <n v="972.65"/>
    <n v="972.65"/>
    <n v="1128.274"/>
    <n v="0.1394480286738351"/>
    <n v="9"/>
    <x v="1"/>
    <n v="9"/>
    <n v="2025"/>
    <d v="2025-10-25T00:00:00"/>
    <s v="octubre"/>
    <n v="2025"/>
  </r>
  <r>
    <x v="0"/>
    <n v="695"/>
    <n v="0"/>
    <d v="2025-09-11T00:00:00"/>
    <d v="2025-10-07T00:00:00"/>
    <d v="2025-10-23T00:00:00"/>
    <s v="IsraelB"/>
    <x v="52"/>
    <s v="DIANAM"/>
    <n v="45323.49"/>
    <s v="USD"/>
    <n v="38978.2014"/>
    <n v="45323.49"/>
    <n v="7087.35"/>
    <n v="6095.121"/>
    <n v="7087.35"/>
    <n v="0.1563725564823009"/>
    <n v="9"/>
    <x v="1"/>
    <n v="10"/>
    <n v="2025"/>
    <d v="2025-12-07T00:00:00"/>
    <s v="diciembre"/>
    <n v="2025"/>
  </r>
  <r>
    <x v="0"/>
    <n v="696"/>
    <n v="1"/>
    <d v="2025-09-12T00:00:00"/>
    <d v="2025-10-30T00:00:00"/>
    <d v="2025-11-09T00:00:00"/>
    <s v="LucianaE"/>
    <x v="52"/>
    <m/>
    <n v="25152.21"/>
    <s v="USD"/>
    <n v="21630.9006"/>
    <n v="25152.21"/>
    <n v="1775.52"/>
    <n v="1526.9472"/>
    <n v="1775.52"/>
    <n v="0.07059101367235723"/>
    <n v="9"/>
    <x v="1"/>
    <n v="10"/>
    <n v="2025"/>
    <d v="2025-12-24T00:00:00"/>
    <s v="diciembre"/>
    <n v="2025"/>
  </r>
  <r>
    <x v="0"/>
    <n v="697"/>
    <n v="0"/>
    <d v="2025-09-13T00:00:00"/>
    <d v="2025-09-14T00:00:00"/>
    <d v="2025-10-10T00:00:00"/>
    <s v="MartinB"/>
    <x v="52"/>
    <s v="JAIMEG"/>
    <n v="4907.48"/>
    <s v="USD"/>
    <n v="4220.4328"/>
    <n v="4907.48"/>
    <n v="429.48"/>
    <n v="369.3528"/>
    <n v="429.48"/>
    <n v="0.08751538467808326"/>
    <n v="9"/>
    <x v="1"/>
    <n v="9"/>
    <n v="2025"/>
    <d v="2025-11-24T00:00:00"/>
    <s v="noviembre"/>
    <n v="2025"/>
  </r>
  <r>
    <x v="0"/>
    <n v="698"/>
    <n v="0"/>
    <d v="2025-09-13T00:00:00"/>
    <d v="2026-07-20T00:00:00"/>
    <d v="2026-07-27T00:00:00"/>
    <s v="IsraelB"/>
    <x v="52"/>
    <m/>
    <n v="4878"/>
    <s v="USD"/>
    <n v="4195.08"/>
    <n v="4878"/>
    <n v="0"/>
    <n v="0"/>
    <n v="0"/>
    <n v="0"/>
    <n v="9"/>
    <x v="1"/>
    <n v="7"/>
    <n v="2026"/>
    <d v="2026-09-10T00:00:00"/>
    <s v="septiembre"/>
    <n v="2026"/>
  </r>
  <r>
    <x v="0"/>
    <n v="699"/>
    <n v="1"/>
    <d v="2025-09-15T00:00:00"/>
    <d v="2025-06-11T00:00:00"/>
    <d v="2025-07-07T00:00:00"/>
    <s v="VeronicaN"/>
    <x v="0"/>
    <m/>
    <n v="1825"/>
    <s v="USD"/>
    <n v="1569.5"/>
    <n v="1825"/>
    <n v="273.75"/>
    <n v="235.425"/>
    <n v="273.75"/>
    <n v="0.15"/>
    <n v="9"/>
    <x v="1"/>
    <n v="6"/>
    <n v="2025"/>
    <d v="2025-08-21T00:00:00"/>
    <s v="agosto"/>
    <n v="2025"/>
  </r>
  <r>
    <x v="0"/>
    <n v="700"/>
    <n v="1"/>
    <d v="2025-09-15T00:00:00"/>
    <d v="2025-07-06T00:00:00"/>
    <d v="2025-07-06T00:00:00"/>
    <s v="VeronicaN"/>
    <x v="0"/>
    <m/>
    <n v="260"/>
    <s v="USD"/>
    <n v="223.6"/>
    <n v="260"/>
    <n v="39"/>
    <n v="33.54"/>
    <n v="39"/>
    <n v="0.15"/>
    <n v="9"/>
    <x v="1"/>
    <n v="7"/>
    <n v="2025"/>
    <d v="2025-08-20T00:00:00"/>
    <s v="agosto"/>
    <n v="2025"/>
  </r>
  <r>
    <x v="0"/>
    <n v="701"/>
    <n v="1"/>
    <d v="2025-09-16T00:00:00"/>
    <d v="2025-08-16T00:00:00"/>
    <d v="2025-08-20T00:00:00"/>
    <s v="VeronicaN"/>
    <x v="0"/>
    <m/>
    <n v="3915"/>
    <s v="USD"/>
    <n v="3366.9"/>
    <n v="3915"/>
    <n v="544.02"/>
    <n v="467.8572"/>
    <n v="544.02"/>
    <n v="0.1389578544061303"/>
    <n v="9"/>
    <x v="1"/>
    <n v="8"/>
    <n v="2025"/>
    <d v="2025-10-04T00:00:00"/>
    <s v="octubre"/>
    <n v="2025"/>
  </r>
  <r>
    <x v="0"/>
    <n v="702"/>
    <n v="0"/>
    <d v="2025-09-16T00:00:00"/>
    <d v="2025-11-01T00:00:00"/>
    <d v="2025-11-02T00:00:00"/>
    <s v="VeronicaN"/>
    <x v="0"/>
    <m/>
    <n v="796.16"/>
    <s v="USD"/>
    <n v="684.6976"/>
    <n v="796.16"/>
    <n v="79.61"/>
    <n v="68.4646"/>
    <n v="79.61"/>
    <n v="0.09999246382636658"/>
    <n v="9"/>
    <x v="1"/>
    <n v="11"/>
    <n v="2025"/>
    <d v="2025-12-17T00:00:00"/>
    <s v="diciembre"/>
    <n v="2025"/>
  </r>
  <r>
    <x v="0"/>
    <n v="703"/>
    <n v="0"/>
    <d v="2025-09-17T00:00:00"/>
    <d v="2026-05-19T00:00:00"/>
    <d v="2026-06-18T00:00:00"/>
    <s v="ConchaD"/>
    <x v="0"/>
    <s v="MARC1989,MARTINB"/>
    <n v="129987.86"/>
    <s v="USD"/>
    <n v="111789.5596"/>
    <n v="129987.86"/>
    <n v="16192.88"/>
    <n v="13925.8768"/>
    <n v="16192.88"/>
    <n v="0.1245722485161307"/>
    <n v="9"/>
    <x v="1"/>
    <n v="5"/>
    <n v="2026"/>
    <d v="2026-08-02T00:00:00"/>
    <s v="agosto"/>
    <n v="2026"/>
  </r>
  <r>
    <x v="0"/>
    <n v="704"/>
    <n v="1"/>
    <d v="2025-09-17T00:00:00"/>
    <d v="2025-08-07T00:00:00"/>
    <d v="2025-08-10T00:00:00"/>
    <s v="VivianaS"/>
    <x v="0"/>
    <m/>
    <n v="9825.940000000001"/>
    <s v="USD"/>
    <n v="8450.3084"/>
    <n v="9825.940000000001"/>
    <n v="455.5"/>
    <n v="391.73"/>
    <n v="455.5"/>
    <n v="0.04635688799239564"/>
    <n v="9"/>
    <x v="1"/>
    <n v="8"/>
    <n v="2025"/>
    <d v="2025-09-24T00:00:00"/>
    <s v="septiembre"/>
    <n v="2025"/>
  </r>
  <r>
    <x v="0"/>
    <n v="706"/>
    <n v="0"/>
    <d v="2025-09-17T00:00:00"/>
    <d v="2025-10-20T00:00:00"/>
    <d v="2025-10-28T00:00:00"/>
    <s v="DianaM"/>
    <x v="0"/>
    <s v="MARC1989"/>
    <n v="31844.09"/>
    <s v="USD"/>
    <n v="27385.9174"/>
    <n v="31844.09"/>
    <n v="1233.41"/>
    <n v="1060.7326"/>
    <n v="1233.41"/>
    <n v="0.03873277584631874"/>
    <n v="9"/>
    <x v="1"/>
    <n v="10"/>
    <n v="2025"/>
    <d v="2025-12-12T00:00:00"/>
    <s v="diciembre"/>
    <n v="2025"/>
  </r>
  <r>
    <x v="0"/>
    <n v="707"/>
    <n v="0"/>
    <d v="2025-09-17T00:00:00"/>
    <d v="2026-01-11T00:00:00"/>
    <d v="2026-01-24T00:00:00"/>
    <s v="MariellaP"/>
    <x v="0"/>
    <s v="MARC1989"/>
    <n v="50003.81"/>
    <s v="USD"/>
    <n v="43003.2766"/>
    <n v="50003.81"/>
    <n v="5543.85"/>
    <n v="4767.711"/>
    <n v="5543.85"/>
    <n v="0.1108685518163516"/>
    <n v="9"/>
    <x v="1"/>
    <n v="1"/>
    <n v="2026"/>
    <d v="2026-03-10T00:00:00"/>
    <s v="marzo"/>
    <n v="2026"/>
  </r>
  <r>
    <x v="0"/>
    <n v="708"/>
    <n v="0"/>
    <d v="2025-09-17T00:00:00"/>
    <d v="2026-01-24T00:00:00"/>
    <d v="2026-01-28T00:00:00"/>
    <s v="VivianaS"/>
    <x v="0"/>
    <m/>
    <n v="1986.98"/>
    <s v="USD"/>
    <n v="1708.8028"/>
    <n v="1986.98"/>
    <n v="180.64"/>
    <n v="155.3504"/>
    <n v="180.64"/>
    <n v="0.09091183605270309"/>
    <n v="9"/>
    <x v="1"/>
    <n v="1"/>
    <n v="2026"/>
    <d v="2026-03-14T00:00:00"/>
    <s v="marzo"/>
    <n v="2026"/>
  </r>
  <r>
    <x v="0"/>
    <n v="709"/>
    <n v="1"/>
    <d v="2025-09-17T00:00:00"/>
    <d v="2025-07-27T00:00:00"/>
    <d v="2025-07-28T00:00:00"/>
    <s v="MinervaH"/>
    <x v="0"/>
    <m/>
    <n v="3780"/>
    <s v="CHF"/>
    <n v="4044.6"/>
    <n v="4725"/>
    <n v="351.93"/>
    <n v="376.5651"/>
    <n v="439.9125"/>
    <n v="0.0931031746031746"/>
    <n v="9"/>
    <x v="1"/>
    <n v="7"/>
    <n v="2025"/>
    <d v="2025-09-11T00:00:00"/>
    <s v="septiembre"/>
    <n v="2025"/>
  </r>
  <r>
    <x v="0"/>
    <n v="710"/>
    <n v="0"/>
    <d v="2025-09-18T00:00:00"/>
    <d v="2025-09-19T00:00:00"/>
    <d v="2025-09-29T00:00:00"/>
    <s v="MartinB"/>
    <x v="0"/>
    <s v="JAIMEG"/>
    <n v="6025"/>
    <s v="EUR"/>
    <n v="6025"/>
    <n v="6988.999999999999"/>
    <n v="503.63"/>
    <n v="503.63"/>
    <n v="584.2107999999999"/>
    <n v="0.08359004149377593"/>
    <n v="9"/>
    <x v="1"/>
    <n v="9"/>
    <n v="2025"/>
    <d v="2025-11-13T00:00:00"/>
    <s v="noviembre"/>
    <n v="2025"/>
  </r>
  <r>
    <x v="0"/>
    <n v="711"/>
    <n v="1"/>
    <d v="2025-09-18T00:00:00"/>
    <d v="2025-09-19T00:00:00"/>
    <d v="2025-09-21T00:00:00"/>
    <s v="FernandaS"/>
    <x v="0"/>
    <s v="JAIMEG,MARTINB"/>
    <n v="8104.1"/>
    <s v="EUR"/>
    <n v="8104.1"/>
    <n v="9400.755999999999"/>
    <n v="829.99"/>
    <n v="829.99"/>
    <n v="962.7883999999999"/>
    <n v="0.1024160610061574"/>
    <n v="9"/>
    <x v="1"/>
    <n v="9"/>
    <n v="2025"/>
    <d v="2025-11-05T00:00:00"/>
    <s v="noviembre"/>
    <n v="2025"/>
  </r>
  <r>
    <x v="0"/>
    <n v="712"/>
    <n v="1"/>
    <d v="2025-09-18T00:00:00"/>
    <d v="2025-08-04T00:00:00"/>
    <d v="2025-08-08T00:00:00"/>
    <s v="EduardoP"/>
    <x v="0"/>
    <m/>
    <n v="12080"/>
    <s v="EUR"/>
    <n v="12080"/>
    <n v="14012.8"/>
    <n v="1032.28"/>
    <n v="1032.28"/>
    <n v="1197.4448"/>
    <n v="0.08545364238410595"/>
    <n v="9"/>
    <x v="1"/>
    <n v="8"/>
    <n v="2025"/>
    <d v="2025-09-22T00:00:00"/>
    <s v="septiembre"/>
    <n v="2025"/>
  </r>
  <r>
    <x v="0"/>
    <n v="713"/>
    <n v="0"/>
    <d v="2025-09-18T00:00:00"/>
    <d v="2025-10-01T00:00:00"/>
    <d v="2025-10-31T00:00:00"/>
    <s v="ManonR"/>
    <x v="0"/>
    <m/>
    <n v="6000"/>
    <s v="GPB"/>
    <n v="6899.999999999999"/>
    <n v="8040.000000000001"/>
    <n v="0"/>
    <n v="0"/>
    <n v="0"/>
    <n v="0"/>
    <n v="9"/>
    <x v="1"/>
    <n v="10"/>
    <n v="2025"/>
    <d v="2025-12-15T00:00:00"/>
    <s v="diciembre"/>
    <n v="2025"/>
  </r>
  <r>
    <x v="0"/>
    <n v="714"/>
    <n v="1"/>
    <d v="2025-09-18T00:00:00"/>
    <d v="2025-04-06T00:00:00"/>
    <d v="2025-04-10T00:00:00"/>
    <s v="MarujaN"/>
    <x v="0"/>
    <m/>
    <n v="35813"/>
    <s v="USD"/>
    <n v="30799.18"/>
    <n v="35813"/>
    <n v="1271.12"/>
    <n v="1093.1632"/>
    <n v="1271.12"/>
    <n v="0.03549325663865077"/>
    <n v="9"/>
    <x v="1"/>
    <n v="4"/>
    <n v="2025"/>
    <d v="2025-05-25T00:00:00"/>
    <s v="mayo"/>
    <n v="2025"/>
  </r>
  <r>
    <x v="0"/>
    <n v="715"/>
    <n v="1"/>
    <d v="2025-09-18T00:00:00"/>
    <d v="2025-08-28T00:00:00"/>
    <d v="2025-08-31T00:00:00"/>
    <s v="PaulinaV"/>
    <x v="0"/>
    <m/>
    <n v="30166.35"/>
    <s v="MXN"/>
    <n v="1447.9848"/>
    <n v="1689.3156"/>
    <n v="3744.43"/>
    <n v="179.73264"/>
    <n v="209.68808"/>
    <n v="0.1241260543618966"/>
    <n v="9"/>
    <x v="1"/>
    <n v="8"/>
    <n v="2025"/>
    <d v="2025-10-15T00:00:00"/>
    <s v="octubre"/>
    <n v="2025"/>
  </r>
  <r>
    <x v="0"/>
    <n v="716"/>
    <n v="1"/>
    <d v="2025-09-18T00:00:00"/>
    <d v="2025-06-22T00:00:00"/>
    <d v="2025-06-23T00:00:00"/>
    <s v="LorenzaP"/>
    <x v="0"/>
    <m/>
    <n v="384.51"/>
    <s v="USD"/>
    <n v="330.6786"/>
    <n v="384.51"/>
    <n v="27.75"/>
    <n v="23.865"/>
    <n v="27.75"/>
    <n v="0.072169774518218"/>
    <n v="9"/>
    <x v="1"/>
    <n v="6"/>
    <n v="2025"/>
    <d v="2025-08-07T00:00:00"/>
    <s v="agosto"/>
    <n v="2025"/>
  </r>
  <r>
    <x v="0"/>
    <n v="721"/>
    <n v="1"/>
    <d v="2025-09-22T00:00:00"/>
    <d v="2025-10-23T00:00:00"/>
    <d v="2025-10-27T00:00:00"/>
    <s v="ManonR"/>
    <x v="1"/>
    <m/>
    <n v="63818.35"/>
    <s v="MXN"/>
    <n v="3063.2808"/>
    <n v="3573.8276"/>
    <n v="14265.49"/>
    <n v="684.74352"/>
    <n v="798.86744"/>
    <n v="0.2235327300063383"/>
    <n v="9"/>
    <x v="1"/>
    <n v="10"/>
    <n v="2025"/>
    <d v="2025-12-11T00:00:00"/>
    <s v="diciembre"/>
    <n v="2025"/>
  </r>
  <r>
    <x v="0"/>
    <n v="722"/>
    <n v="1"/>
    <d v="2025-09-22T00:00:00"/>
    <d v="2025-08-02T00:00:00"/>
    <d v="2025-08-03T00:00:00"/>
    <s v="DianaM"/>
    <x v="1"/>
    <m/>
    <n v="1349"/>
    <s v="USD"/>
    <n v="1160.14"/>
    <n v="1349"/>
    <n v="136.41"/>
    <n v="117.3126"/>
    <n v="136.41"/>
    <n v="0.101119347664937"/>
    <n v="9"/>
    <x v="1"/>
    <n v="8"/>
    <n v="2025"/>
    <d v="2025-09-17T00:00:00"/>
    <s v="septiembre"/>
    <n v="2025"/>
  </r>
  <r>
    <x v="0"/>
    <n v="724"/>
    <n v="0"/>
    <d v="2025-09-22T00:00:00"/>
    <d v="2025-01-01T00:00:00"/>
    <d v="2026-01-01T00:00:00"/>
    <s v="MariaM"/>
    <x v="1"/>
    <m/>
    <n v="1960.46"/>
    <s v="USD"/>
    <n v="1685.9956"/>
    <n v="1960.46"/>
    <n v="70"/>
    <n v="60.2"/>
    <n v="70"/>
    <n v="0.03570590575681217"/>
    <n v="9"/>
    <x v="1"/>
    <n v="1"/>
    <n v="2025"/>
    <d v="2026-02-15T00:00:00"/>
    <s v="febrero"/>
    <n v="2026"/>
  </r>
  <r>
    <x v="0"/>
    <n v="725"/>
    <n v="1"/>
    <d v="2025-09-23T00:00:00"/>
    <d v="2025-10-07T00:00:00"/>
    <d v="2025-10-15T00:00:00"/>
    <s v="VeronicaN"/>
    <x v="1"/>
    <m/>
    <n v="28105.18"/>
    <s v="USD"/>
    <n v="24170.4548"/>
    <n v="28105.18"/>
    <n v="5023.98"/>
    <n v="4320.622799999999"/>
    <n v="5023.98"/>
    <n v="0.1787563716012493"/>
    <n v="9"/>
    <x v="1"/>
    <n v="10"/>
    <n v="2025"/>
    <d v="2025-11-29T00:00:00"/>
    <s v="noviembre"/>
    <n v="2025"/>
  </r>
  <r>
    <x v="0"/>
    <n v="727"/>
    <n v="0"/>
    <d v="2025-09-23T00:00:00"/>
    <d v="2025-11-14T00:00:00"/>
    <d v="2025-11-30T00:00:00"/>
    <s v="MinervaH"/>
    <x v="1"/>
    <m/>
    <n v="99136.08"/>
    <s v="USD"/>
    <n v="85257.0288"/>
    <n v="99136.08"/>
    <n v="1436.95"/>
    <n v="1235.777"/>
    <n v="1436.95"/>
    <n v="0.01449472280929405"/>
    <n v="9"/>
    <x v="1"/>
    <n v="11"/>
    <n v="2025"/>
    <d v="2026-01-14T00:00:00"/>
    <s v="enero"/>
    <n v="2026"/>
  </r>
  <r>
    <x v="0"/>
    <n v="728"/>
    <n v="1"/>
    <d v="2025-09-24T00:00:00"/>
    <d v="2025-09-14T00:00:00"/>
    <d v="2025-09-16T00:00:00"/>
    <s v="VeronicaN"/>
    <x v="1"/>
    <m/>
    <n v="6075"/>
    <s v="USD"/>
    <n v="5224.5"/>
    <n v="6075"/>
    <n v="498"/>
    <n v="428.28"/>
    <n v="498"/>
    <n v="0.0819753086419753"/>
    <n v="9"/>
    <x v="1"/>
    <n v="9"/>
    <n v="2025"/>
    <d v="2025-10-31T00:00:00"/>
    <s v="octubre"/>
    <n v="2025"/>
  </r>
  <r>
    <x v="0"/>
    <n v="729"/>
    <n v="0"/>
    <d v="2025-09-24T00:00:00"/>
    <d v="2025-07-19T00:00:00"/>
    <d v="2025-08-19T00:00:00"/>
    <s v="VeronicaN"/>
    <x v="1"/>
    <m/>
    <n v="17512"/>
    <s v="USD"/>
    <n v="15060.32"/>
    <n v="17512"/>
    <n v="1751.2"/>
    <n v="1506.032"/>
    <n v="1751.2"/>
    <n v="0.09999999999999999"/>
    <n v="9"/>
    <x v="1"/>
    <n v="7"/>
    <n v="2025"/>
    <d v="2025-10-03T00:00:00"/>
    <s v="octubre"/>
    <n v="2025"/>
  </r>
  <r>
    <x v="0"/>
    <n v="730"/>
    <n v="1"/>
    <d v="2025-09-24T00:00:00"/>
    <d v="2025-07-23T00:00:00"/>
    <d v="2025-07-24T00:00:00"/>
    <s v="MariaM"/>
    <x v="1"/>
    <m/>
    <n v="9701.219999999999"/>
    <s v="USD"/>
    <n v="8343.049199999999"/>
    <n v="9701.219999999999"/>
    <n v="1015.2"/>
    <n v="873.072"/>
    <n v="1015.2"/>
    <n v="0.1046466320730795"/>
    <n v="9"/>
    <x v="1"/>
    <n v="7"/>
    <n v="2025"/>
    <d v="2025-09-07T00:00:00"/>
    <s v="septiembre"/>
    <n v="2025"/>
  </r>
  <r>
    <x v="0"/>
    <n v="731"/>
    <n v="0"/>
    <d v="2025-09-25T00:00:00"/>
    <d v="2025-12-31T00:00:00"/>
    <d v="2026-01-15T00:00:00"/>
    <s v="PaulinaA"/>
    <x v="1"/>
    <m/>
    <n v="18000"/>
    <s v="USD"/>
    <n v="15480"/>
    <n v="18000"/>
    <n v="1350"/>
    <n v="1161"/>
    <n v="1350"/>
    <n v="0.075"/>
    <n v="9"/>
    <x v="1"/>
    <n v="12"/>
    <n v="2025"/>
    <d v="2026-03-01T00:00:00"/>
    <s v="marzo"/>
    <n v="2026"/>
  </r>
  <r>
    <x v="0"/>
    <n v="732"/>
    <n v="0"/>
    <d v="2025-09-25T00:00:00"/>
    <d v="2025-12-04T00:00:00"/>
    <d v="2025-12-07T00:00:00"/>
    <s v="CatalinaF"/>
    <x v="1"/>
    <s v="LUISHDZ"/>
    <n v="2563.04"/>
    <s v="USD"/>
    <n v="2204.2144"/>
    <n v="2563.04"/>
    <n v="110.36"/>
    <n v="94.9096"/>
    <n v="110.36"/>
    <n v="0.04305824333603846"/>
    <n v="9"/>
    <x v="1"/>
    <n v="12"/>
    <n v="2025"/>
    <d v="2026-01-21T00:00:00"/>
    <s v="enero"/>
    <n v="2026"/>
  </r>
  <r>
    <x v="0"/>
    <n v="733"/>
    <n v="0"/>
    <d v="2025-09-26T00:00:00"/>
    <d v="2026-02-09T00:00:00"/>
    <d v="2026-05-27T00:00:00"/>
    <s v="VeronicaN"/>
    <x v="1"/>
    <m/>
    <n v="113590.32"/>
    <s v="USD"/>
    <n v="97687.6752"/>
    <n v="113590.32"/>
    <n v="11825.8"/>
    <n v="10170.188"/>
    <n v="11825.8"/>
    <n v="0.1041092233915707"/>
    <n v="9"/>
    <x v="1"/>
    <n v="2"/>
    <n v="2026"/>
    <d v="2026-07-11T00:00:00"/>
    <s v="julio"/>
    <n v="2026"/>
  </r>
  <r>
    <x v="0"/>
    <n v="734"/>
    <n v="1"/>
    <d v="2025-09-26T00:00:00"/>
    <d v="2025-10-10T00:00:00"/>
    <d v="2025-10-16T00:00:00"/>
    <s v="ClaudiaF"/>
    <x v="1"/>
    <m/>
    <n v="9616.309999999999"/>
    <s v="USD"/>
    <n v="8270.026599999999"/>
    <n v="9616.309999999999"/>
    <n v="635.55"/>
    <n v="546.573"/>
    <n v="635.55"/>
    <n v="0.06609083941761446"/>
    <n v="9"/>
    <x v="1"/>
    <n v="10"/>
    <n v="2025"/>
    <d v="2025-11-30T00:00:00"/>
    <s v="noviembre"/>
    <n v="2025"/>
  </r>
  <r>
    <x v="0"/>
    <n v="735"/>
    <n v="0"/>
    <d v="2025-09-26T00:00:00"/>
    <d v="2025-10-21T00:00:00"/>
    <d v="2026-04-28T00:00:00"/>
    <s v="MariaM"/>
    <x v="1"/>
    <m/>
    <n v="73881.8"/>
    <s v="USD"/>
    <n v="63538.348"/>
    <n v="73881.8"/>
    <n v="8788"/>
    <n v="7557.68"/>
    <n v="8788"/>
    <n v="0.1189467500791805"/>
    <n v="9"/>
    <x v="1"/>
    <n v="10"/>
    <n v="2025"/>
    <d v="2026-06-12T00:00:00"/>
    <s v="junio"/>
    <n v="2026"/>
  </r>
  <r>
    <x v="0"/>
    <n v="736"/>
    <n v="0"/>
    <d v="2025-09-26T00:00:00"/>
    <d v="2026-06-11T00:00:00"/>
    <d v="2026-07-11T00:00:00"/>
    <s v="ManonR"/>
    <x v="1"/>
    <m/>
    <n v="13900"/>
    <s v="USD"/>
    <n v="11954"/>
    <n v="13900"/>
    <n v="1390"/>
    <n v="1195.4"/>
    <n v="1390"/>
    <n v="0.1"/>
    <n v="9"/>
    <x v="1"/>
    <n v="6"/>
    <n v="2026"/>
    <d v="2026-08-25T00:00:00"/>
    <s v="agosto"/>
    <n v="2026"/>
  </r>
  <r>
    <x v="0"/>
    <n v="737"/>
    <n v="1"/>
    <d v="2025-09-27T00:00:00"/>
    <d v="2025-08-24T00:00:00"/>
    <d v="2025-08-30T00:00:00"/>
    <s v="PaulinaV"/>
    <x v="1"/>
    <m/>
    <n v="5070"/>
    <s v="EUR"/>
    <n v="5070"/>
    <n v="5881.2"/>
    <n v="451.32"/>
    <n v="451.32"/>
    <n v="523.5312"/>
    <n v="0.08901775147928993"/>
    <n v="9"/>
    <x v="1"/>
    <n v="8"/>
    <n v="2025"/>
    <d v="2025-10-14T00:00:00"/>
    <s v="octubre"/>
    <n v="2025"/>
  </r>
  <r>
    <x v="0"/>
    <n v="738"/>
    <n v="1"/>
    <d v="2025-09-27T00:00:00"/>
    <d v="2025-07-10T00:00:00"/>
    <d v="2025-07-19T00:00:00"/>
    <s v="PaulinaV"/>
    <x v="1"/>
    <m/>
    <n v="2253.05"/>
    <s v="EUR"/>
    <n v="2253.05"/>
    <n v="2613.538"/>
    <n v="218.69"/>
    <n v="218.69"/>
    <n v="253.6804"/>
    <n v="0.09706397993830584"/>
    <n v="9"/>
    <x v="1"/>
    <n v="7"/>
    <n v="2025"/>
    <d v="2025-09-02T00:00:00"/>
    <s v="septiembre"/>
    <n v="2025"/>
  </r>
  <r>
    <x v="0"/>
    <n v="739"/>
    <n v="0"/>
    <d v="2025-09-29T00:00:00"/>
    <d v="2026-01-08T00:00:00"/>
    <d v="2026-01-18T00:00:00"/>
    <s v="VivianaS"/>
    <x v="2"/>
    <m/>
    <n v="9199.690000000001"/>
    <s v="EUR"/>
    <n v="9199.690000000001"/>
    <n v="10671.6404"/>
    <n v="621.17"/>
    <n v="621.17"/>
    <n v="720.5571999999999"/>
    <n v="0.06752075341669121"/>
    <n v="9"/>
    <x v="1"/>
    <n v="1"/>
    <n v="2026"/>
    <d v="2026-03-04T00:00:00"/>
    <s v="marzo"/>
    <n v="2026"/>
  </r>
  <r>
    <x v="0"/>
    <n v="740"/>
    <n v="1"/>
    <d v="2025-09-29T00:00:00"/>
    <d v="2025-07-08T00:00:00"/>
    <d v="2025-07-31T00:00:00"/>
    <s v="DianaM"/>
    <x v="2"/>
    <m/>
    <n v="20705.8"/>
    <s v="USD"/>
    <n v="17806.988"/>
    <n v="20705.8"/>
    <n v="2070.58"/>
    <n v="1780.6988"/>
    <n v="2070.58"/>
    <n v="0.1"/>
    <n v="9"/>
    <x v="1"/>
    <n v="7"/>
    <n v="2025"/>
    <d v="2025-09-14T00:00:00"/>
    <s v="septiembre"/>
    <n v="2025"/>
  </r>
  <r>
    <x v="0"/>
    <n v="741"/>
    <n v="0"/>
    <d v="2025-09-29T00:00:00"/>
    <d v="2026-02-10T00:00:00"/>
    <d v="2026-02-17T00:00:00"/>
    <s v="LuisHdz"/>
    <x v="2"/>
    <s v="MARC1989"/>
    <n v="24500"/>
    <s v="CHF"/>
    <n v="26215"/>
    <n v="30625"/>
    <n v="2440.76"/>
    <n v="2611.6132"/>
    <n v="3050.95"/>
    <n v="0.09962285714285715"/>
    <n v="9"/>
    <x v="1"/>
    <n v="2"/>
    <n v="2026"/>
    <d v="2026-04-03T00:00:00"/>
    <s v="abril"/>
    <n v="2026"/>
  </r>
  <r>
    <x v="0"/>
    <n v="742"/>
    <n v="0"/>
    <d v="2025-09-30T00:00:00"/>
    <d v="2025-10-03T00:00:00"/>
    <d v="2025-10-05T00:00:00"/>
    <s v="FernandaS"/>
    <x v="2"/>
    <s v="MARTINB"/>
    <n v="15206.6"/>
    <s v="EUR"/>
    <n v="15206.6"/>
    <n v="17639.656"/>
    <n v="1273.34"/>
    <n v="1273.34"/>
    <n v="1477.0744"/>
    <n v="0.08373600936435495"/>
    <n v="9"/>
    <x v="1"/>
    <n v="10"/>
    <n v="2025"/>
    <d v="2025-11-19T00:00:00"/>
    <s v="noviembre"/>
    <n v="2025"/>
  </r>
  <r>
    <x v="0"/>
    <n v="743"/>
    <n v="0"/>
    <d v="2025-09-30T00:00:00"/>
    <d v="2025-11-11T00:00:00"/>
    <d v="2025-11-29T00:00:00"/>
    <s v="LucianaE"/>
    <x v="2"/>
    <m/>
    <n v="47401.39"/>
    <s v="USD"/>
    <n v="40765.1954"/>
    <n v="47401.39"/>
    <n v="4243.67"/>
    <n v="3649.5562"/>
    <n v="4243.67"/>
    <n v="0.08952627760493943"/>
    <n v="9"/>
    <x v="1"/>
    <n v="11"/>
    <n v="2025"/>
    <d v="2026-01-13T00:00:00"/>
    <s v="enero"/>
    <n v="2026"/>
  </r>
  <r>
    <x v="0"/>
    <n v="744"/>
    <n v="0"/>
    <d v="2025-09-30T00:00:00"/>
    <d v="2025-11-05T00:00:00"/>
    <d v="2025-12-30T00:00:00"/>
    <s v="VeronicaN"/>
    <x v="2"/>
    <m/>
    <n v="22168.98"/>
    <s v="USD"/>
    <n v="19065.3228"/>
    <n v="22168.98"/>
    <n v="351.33"/>
    <n v="302.1438"/>
    <n v="351.33"/>
    <n v="0.01584781979143831"/>
    <n v="9"/>
    <x v="1"/>
    <n v="11"/>
    <n v="2025"/>
    <d v="2026-02-13T00:00:00"/>
    <s v="febrero"/>
    <n v="2026"/>
  </r>
  <r>
    <x v="0"/>
    <n v="745"/>
    <n v="1"/>
    <d v="2025-09-30T00:00:00"/>
    <d v="2025-11-06T00:00:00"/>
    <d v="2025-11-09T00:00:00"/>
    <s v="MariellaP"/>
    <x v="2"/>
    <s v="JAIMEG"/>
    <n v="11714.05"/>
    <s v="USD"/>
    <n v="10074.083"/>
    <n v="11714.05"/>
    <n v="958.24"/>
    <n v="824.0864"/>
    <n v="958.24"/>
    <n v="0.08180262163811834"/>
    <n v="9"/>
    <x v="1"/>
    <n v="11"/>
    <n v="2025"/>
    <d v="2025-12-24T00:00:00"/>
    <s v="diciembre"/>
    <n v="2025"/>
  </r>
  <r>
    <x v="0"/>
    <n v="746"/>
    <n v="0"/>
    <d v="2025-09-30T00:00:00"/>
    <d v="2026-03-25T00:00:00"/>
    <d v="2026-04-18T00:00:00"/>
    <s v="PaulinaA"/>
    <x v="2"/>
    <m/>
    <n v="14720.13"/>
    <s v="USD"/>
    <n v="12659.3118"/>
    <n v="14720.13"/>
    <n v="1377.61"/>
    <n v="1184.7446"/>
    <n v="1377.61"/>
    <n v="0.0935868093556239"/>
    <n v="9"/>
    <x v="1"/>
    <n v="3"/>
    <n v="2026"/>
    <d v="2026-06-02T00:00:00"/>
    <s v="junio"/>
    <n v="2026"/>
  </r>
  <r>
    <x v="0"/>
    <n v="747"/>
    <n v="0"/>
    <d v="2025-10-01T00:00:00"/>
    <d v="2026-02-21T00:00:00"/>
    <d v="2026-02-28T00:00:00"/>
    <s v="FernandaS"/>
    <x v="2"/>
    <s v="JAIMEG"/>
    <n v="10332"/>
    <s v="EUR"/>
    <n v="10332"/>
    <n v="11985.12"/>
    <n v="1033.2"/>
    <n v="1033.2"/>
    <n v="1198.512"/>
    <n v="0.1"/>
    <n v="10"/>
    <x v="1"/>
    <n v="2"/>
    <n v="2026"/>
    <d v="2026-04-14T00:00:00"/>
    <s v="abril"/>
    <n v="2026"/>
  </r>
  <r>
    <x v="0"/>
    <n v="748"/>
    <n v="1"/>
    <d v="2025-10-01T00:00:00"/>
    <d v="2025-10-28T00:00:00"/>
    <d v="2025-11-02T00:00:00"/>
    <s v="AndreaG"/>
    <x v="2"/>
    <s v="JAIMEG"/>
    <n v="63360"/>
    <s v="USD"/>
    <n v="54489.6"/>
    <n v="63360"/>
    <n v="9125.200000000001"/>
    <n v="7847.672"/>
    <n v="9125.200000000001"/>
    <n v="0.1440214646464646"/>
    <n v="10"/>
    <x v="1"/>
    <n v="10"/>
    <n v="2025"/>
    <d v="2025-12-17T00:00:00"/>
    <s v="diciembre"/>
    <n v="2025"/>
  </r>
  <r>
    <x v="0"/>
    <n v="749"/>
    <n v="1"/>
    <d v="2025-10-01T00:00:00"/>
    <d v="2025-10-04T00:00:00"/>
    <d v="2025-10-10T00:00:00"/>
    <s v="MariellaP"/>
    <x v="2"/>
    <s v="MARC1989"/>
    <n v="13873.49"/>
    <s v="USD"/>
    <n v="11931.2014"/>
    <n v="13873.49"/>
    <n v="1105.16"/>
    <n v="950.4376000000001"/>
    <n v="1105.16"/>
    <n v="0.07965984045831295"/>
    <n v="10"/>
    <x v="1"/>
    <n v="10"/>
    <n v="2025"/>
    <d v="2025-11-24T00:00:00"/>
    <s v="noviembre"/>
    <n v="2025"/>
  </r>
  <r>
    <x v="0"/>
    <n v="750"/>
    <n v="0"/>
    <d v="2025-10-06T00:00:00"/>
    <d v="2025-10-30T00:00:00"/>
    <d v="2025-11-12T00:00:00"/>
    <s v="ClaudiaF"/>
    <x v="3"/>
    <s v="JORGEP"/>
    <n v="59139"/>
    <s v="USD"/>
    <n v="50859.54"/>
    <n v="59139"/>
    <n v="5977"/>
    <n v="5140.22"/>
    <n v="5977"/>
    <n v="0.101066977798069"/>
    <n v="10"/>
    <x v="1"/>
    <n v="10"/>
    <n v="2025"/>
    <d v="2025-12-27T00:00:00"/>
    <s v="diciembre"/>
    <n v="2025"/>
  </r>
  <r>
    <x v="0"/>
    <n v="751"/>
    <n v="1"/>
    <d v="2025-10-06T00:00:00"/>
    <d v="2025-11-19T00:00:00"/>
    <d v="2025-11-24T00:00:00"/>
    <s v="AndreaG"/>
    <x v="3"/>
    <s v="JAIMEG"/>
    <n v="27327"/>
    <s v="EUR"/>
    <n v="27327"/>
    <n v="31699.32"/>
    <n v="2504.46"/>
    <n v="2504.46"/>
    <n v="2905.1736"/>
    <n v="0.09164782083653529"/>
    <n v="10"/>
    <x v="1"/>
    <n v="11"/>
    <n v="2025"/>
    <d v="2026-01-08T00:00:00"/>
    <s v="enero"/>
    <n v="2026"/>
  </r>
  <r>
    <x v="0"/>
    <n v="752"/>
    <n v="1"/>
    <d v="2025-10-06T00:00:00"/>
    <d v="2025-10-22T00:00:00"/>
    <d v="2025-11-12T00:00:00"/>
    <s v="MinervaH"/>
    <x v="3"/>
    <m/>
    <n v="60434.3"/>
    <s v="MXN"/>
    <n v="2900.8464"/>
    <n v="3384.3208"/>
    <n v="8966.780000000001"/>
    <n v="430.4054400000001"/>
    <n v="502.1396800000001"/>
    <n v="0.1483723647001785"/>
    <n v="10"/>
    <x v="1"/>
    <n v="10"/>
    <n v="2025"/>
    <d v="2025-12-27T00:00:00"/>
    <s v="diciembre"/>
    <n v="2025"/>
  </r>
  <r>
    <x v="0"/>
    <n v="753"/>
    <n v="1"/>
    <d v="2025-10-07T00:00:00"/>
    <d v="2025-10-26T00:00:00"/>
    <d v="2025-10-30T00:00:00"/>
    <s v="DianaM"/>
    <x v="3"/>
    <m/>
    <n v="9702.540000000001"/>
    <s v="USD"/>
    <n v="8344.1844"/>
    <n v="9702.540000000001"/>
    <n v="858.29"/>
    <n v="738.1293999999999"/>
    <n v="858.29"/>
    <n v="0.08846034131268718"/>
    <n v="10"/>
    <x v="1"/>
    <n v="10"/>
    <n v="2025"/>
    <d v="2025-12-14T00:00:00"/>
    <s v="diciembre"/>
    <n v="2025"/>
  </r>
  <r>
    <x v="0"/>
    <n v="754"/>
    <n v="1"/>
    <d v="2025-10-07T00:00:00"/>
    <d v="2025-12-14T00:00:00"/>
    <d v="2026-01-03T00:00:00"/>
    <s v="VeronicaN"/>
    <x v="3"/>
    <m/>
    <n v="78626"/>
    <s v="USD"/>
    <n v="67618.36"/>
    <n v="78626"/>
    <n v="3783.16"/>
    <n v="3253.5176"/>
    <n v="3783.16"/>
    <n v="0.04811589041792791"/>
    <n v="10"/>
    <x v="1"/>
    <n v="12"/>
    <n v="2025"/>
    <d v="2026-02-17T00:00:00"/>
    <s v="febrero"/>
    <n v="2026"/>
  </r>
  <r>
    <x v="0"/>
    <n v="755"/>
    <n v="1"/>
    <d v="2025-10-07T00:00:00"/>
    <d v="2025-11-07T00:00:00"/>
    <d v="2025-11-30T00:00:00"/>
    <s v="VeronicaN"/>
    <x v="3"/>
    <m/>
    <n v="31647.17"/>
    <s v="USD"/>
    <n v="27216.5662"/>
    <n v="31647.17"/>
    <n v="5208.53"/>
    <n v="4479.3358"/>
    <n v="5208.53"/>
    <n v="0.1645812247982995"/>
    <n v="10"/>
    <x v="1"/>
    <n v="11"/>
    <n v="2025"/>
    <d v="2026-01-14T00:00:00"/>
    <s v="enero"/>
    <n v="2026"/>
  </r>
  <r>
    <x v="0"/>
    <n v="756"/>
    <n v="1"/>
    <d v="2025-10-08T00:00:00"/>
    <d v="2025-10-17T00:00:00"/>
    <d v="2025-10-24T00:00:00"/>
    <s v="MariellaP"/>
    <x v="3"/>
    <s v="JAIMEG"/>
    <n v="33091"/>
    <s v="USD"/>
    <n v="28458.26"/>
    <n v="33091"/>
    <n v="5674.52"/>
    <n v="4880.0872"/>
    <n v="5674.52"/>
    <n v="0.171482276147593"/>
    <n v="10"/>
    <x v="1"/>
    <n v="10"/>
    <n v="2025"/>
    <d v="2025-12-08T00:00:00"/>
    <s v="diciembre"/>
    <n v="2025"/>
  </r>
  <r>
    <x v="0"/>
    <n v="757"/>
    <n v="1"/>
    <d v="2025-10-08T00:00:00"/>
    <d v="2025-09-11T00:00:00"/>
    <d v="2025-09-16T00:00:00"/>
    <s v="PaulinaV"/>
    <x v="3"/>
    <m/>
    <n v="1067.64"/>
    <s v="USD"/>
    <n v="918.1704000000001"/>
    <n v="1067.64"/>
    <n v="106.76"/>
    <n v="91.81360000000001"/>
    <n v="106.76"/>
    <n v="0.09999625341875538"/>
    <n v="10"/>
    <x v="1"/>
    <n v="9"/>
    <n v="2025"/>
    <d v="2025-10-31T00:00:00"/>
    <s v="octubre"/>
    <n v="2025"/>
  </r>
  <r>
    <x v="0"/>
    <n v="758"/>
    <n v="1"/>
    <d v="2025-10-08T00:00:00"/>
    <d v="2025-08-30T00:00:00"/>
    <d v="2025-09-01T00:00:00"/>
    <s v="PaulinaV"/>
    <x v="3"/>
    <m/>
    <n v="1002.1"/>
    <s v="EUR"/>
    <n v="1002.1"/>
    <n v="1162.436"/>
    <n v="102.1"/>
    <n v="102.1"/>
    <n v="118.436"/>
    <n v="0.1018860393174334"/>
    <n v="10"/>
    <x v="1"/>
    <n v="8"/>
    <n v="2025"/>
    <d v="2025-10-16T00:00:00"/>
    <s v="octubre"/>
    <n v="2025"/>
  </r>
  <r>
    <x v="0"/>
    <n v="759"/>
    <n v="0"/>
    <d v="2025-10-08T00:00:00"/>
    <d v="2025-08-25T00:00:00"/>
    <d v="2025-10-22T00:00:00"/>
    <s v="LorenzaP"/>
    <x v="3"/>
    <s v="JORGEP"/>
    <n v="66948.31"/>
    <s v="USD"/>
    <n v="57575.54659999999"/>
    <n v="66948.31"/>
    <n v="9532.450000000001"/>
    <n v="8197.907000000001"/>
    <n v="9532.450000000001"/>
    <n v="0.142385222270734"/>
    <n v="10"/>
    <x v="1"/>
    <n v="8"/>
    <n v="2025"/>
    <d v="2025-12-06T00:00:00"/>
    <s v="diciembre"/>
    <n v="2025"/>
  </r>
  <r>
    <x v="0"/>
    <n v="760"/>
    <n v="0"/>
    <d v="2025-10-08T00:00:00"/>
    <d v="2025-10-11T00:00:00"/>
    <d v="2025-10-18T00:00:00"/>
    <s v="LorenzaP"/>
    <x v="3"/>
    <m/>
    <n v="33200"/>
    <s v="USD"/>
    <n v="28552"/>
    <n v="33200"/>
    <n v="7190"/>
    <n v="6183.4"/>
    <n v="7190"/>
    <n v="0.216566265060241"/>
    <n v="10"/>
    <x v="1"/>
    <n v="10"/>
    <n v="2025"/>
    <d v="2025-12-02T00:00:00"/>
    <s v="diciembre"/>
    <n v="2025"/>
  </r>
  <r>
    <x v="0"/>
    <n v="761"/>
    <n v="1"/>
    <d v="2025-10-08T00:00:00"/>
    <d v="2025-12-06T00:00:00"/>
    <d v="2026-01-07T00:00:00"/>
    <s v="VeronicaN"/>
    <x v="3"/>
    <m/>
    <n v="161501.7"/>
    <s v="USD"/>
    <n v="138891.462"/>
    <n v="161501.7"/>
    <n v="21386.21"/>
    <n v="18392.1406"/>
    <n v="21386.21"/>
    <n v="0.1324209590363445"/>
    <n v="10"/>
    <x v="1"/>
    <n v="12"/>
    <n v="2025"/>
    <d v="2026-02-21T00:00:00"/>
    <s v="febrero"/>
    <n v="2026"/>
  </r>
  <r>
    <x v="0"/>
    <n v="762"/>
    <n v="1"/>
    <d v="2025-10-09T00:00:00"/>
    <d v="2025-11-12T00:00:00"/>
    <d v="2025-12-05T00:00:00"/>
    <s v="VeronicaN"/>
    <x v="3"/>
    <m/>
    <n v="85590.5"/>
    <s v="USD"/>
    <n v="73607.83"/>
    <n v="85590.5"/>
    <n v="13578.83"/>
    <n v="11677.7938"/>
    <n v="13578.83"/>
    <n v="0.158648798640036"/>
    <n v="10"/>
    <x v="1"/>
    <n v="11"/>
    <n v="2025"/>
    <d v="2026-01-19T00:00:00"/>
    <s v="enero"/>
    <n v="2026"/>
  </r>
  <r>
    <x v="0"/>
    <n v="763"/>
    <n v="0"/>
    <d v="2025-10-09T00:00:00"/>
    <d v="2025-12-05T00:00:00"/>
    <d v="2025-12-08T00:00:00"/>
    <s v="FernandaS"/>
    <x v="3"/>
    <s v="JAIMEG,MARTINB"/>
    <n v="6892.52"/>
    <s v="EUR"/>
    <n v="6892.52"/>
    <n v="7995.3232"/>
    <n v="877.5700000000001"/>
    <n v="877.5700000000001"/>
    <n v="1017.9812"/>
    <n v="0.1273220824894233"/>
    <n v="10"/>
    <x v="1"/>
    <n v="12"/>
    <n v="2025"/>
    <d v="2026-01-22T00:00:00"/>
    <s v="enero"/>
    <n v="2026"/>
  </r>
  <r>
    <x v="0"/>
    <n v="764"/>
    <n v="0"/>
    <d v="2025-10-09T00:00:00"/>
    <d v="2026-04-25T00:00:00"/>
    <d v="2026-05-17T00:00:00"/>
    <s v="MariellaP"/>
    <x v="3"/>
    <s v="JAIMEG"/>
    <n v="12874.88"/>
    <s v="USD"/>
    <n v="11072.3968"/>
    <n v="12874.88"/>
    <n v="784"/>
    <n v="674.24"/>
    <n v="784"/>
    <n v="0.06089377143709301"/>
    <n v="10"/>
    <x v="1"/>
    <n v="4"/>
    <n v="2026"/>
    <d v="2026-07-01T00:00:00"/>
    <s v="julio"/>
    <n v="2026"/>
  </r>
  <r>
    <x v="0"/>
    <n v="765"/>
    <n v="0"/>
    <d v="2025-10-09T00:00:00"/>
    <d v="2025-12-08T00:00:00"/>
    <d v="2025-12-11T00:00:00"/>
    <s v="LorenzaP"/>
    <x v="3"/>
    <m/>
    <n v="418305.1"/>
    <s v="USD"/>
    <n v="359742.386"/>
    <n v="418305.1"/>
    <n v="41830.51"/>
    <n v="35974.2386"/>
    <n v="41830.51"/>
    <n v="0.1"/>
    <n v="10"/>
    <x v="1"/>
    <n v="12"/>
    <n v="2025"/>
    <d v="2026-01-25T00:00:00"/>
    <s v="enero"/>
    <n v="2026"/>
  </r>
  <r>
    <x v="0"/>
    <n v="766"/>
    <n v="0"/>
    <d v="2025-10-10T00:00:00"/>
    <d v="2025-10-14T00:00:00"/>
    <d v="2025-10-19T00:00:00"/>
    <s v="LuisHdz"/>
    <x v="3"/>
    <s v="MARC1989"/>
    <n v="17247.44"/>
    <s v="USD"/>
    <n v="14832.7984"/>
    <n v="17247.44"/>
    <n v="1410"/>
    <n v="1212.6"/>
    <n v="1410"/>
    <n v="0.08175126279610193"/>
    <n v="10"/>
    <x v="1"/>
    <n v="10"/>
    <n v="2025"/>
    <d v="2025-12-03T00:00:00"/>
    <s v="diciembre"/>
    <n v="2025"/>
  </r>
  <r>
    <x v="0"/>
    <n v="767"/>
    <n v="0"/>
    <d v="2025-10-10T00:00:00"/>
    <d v="2025-10-23T00:00:00"/>
    <d v="2025-11-08T00:00:00"/>
    <s v="LuisHdz"/>
    <x v="3"/>
    <s v="MARC1989"/>
    <n v="65660.42"/>
    <s v="USD"/>
    <n v="56467.9612"/>
    <n v="65660.42"/>
    <n v="5293.14"/>
    <n v="4552.1004"/>
    <n v="5293.14"/>
    <n v="0.08061386144042333"/>
    <n v="10"/>
    <x v="1"/>
    <n v="10"/>
    <n v="2025"/>
    <d v="2025-12-23T00:00:00"/>
    <s v="diciembre"/>
    <n v="2025"/>
  </r>
  <r>
    <x v="0"/>
    <n v="769"/>
    <n v="0"/>
    <d v="2025-10-13T00:00:00"/>
    <d v="2025-10-11T00:00:00"/>
    <d v="2025-10-12T00:00:00"/>
    <s v="AndreaG"/>
    <x v="4"/>
    <m/>
    <n v="1823"/>
    <s v="EUR"/>
    <n v="1823"/>
    <n v="2114.68"/>
    <n v="160"/>
    <n v="160"/>
    <n v="185.6"/>
    <n v="0.0877674163466813"/>
    <n v="10"/>
    <x v="1"/>
    <n v="10"/>
    <n v="2025"/>
    <d v="2025-11-26T00:00:00"/>
    <s v="noviembre"/>
    <n v="2025"/>
  </r>
  <r>
    <x v="0"/>
    <n v="770"/>
    <n v="0"/>
    <d v="2025-10-13T00:00:00"/>
    <d v="2025-11-22T00:00:00"/>
    <d v="2025-11-25T00:00:00"/>
    <s v="LuisHdz"/>
    <x v="4"/>
    <s v="MARC1989"/>
    <n v="5943.6"/>
    <s v="EUR"/>
    <n v="5943.6"/>
    <n v="6894.576"/>
    <n v="585"/>
    <n v="585"/>
    <n v="678.5999999999999"/>
    <n v="0.09842519685039369"/>
    <n v="10"/>
    <x v="1"/>
    <n v="11"/>
    <n v="2025"/>
    <d v="2026-01-09T00:00:00"/>
    <s v="enero"/>
    <n v="2026"/>
  </r>
  <r>
    <x v="0"/>
    <n v="772"/>
    <n v="0"/>
    <d v="2025-10-13T00:00:00"/>
    <d v="2025-12-26T00:00:00"/>
    <d v="2026-01-05T00:00:00"/>
    <s v="DianaM"/>
    <x v="4"/>
    <s v="MARC1989"/>
    <n v="16582"/>
    <s v="USD"/>
    <n v="14260.52"/>
    <n v="16582"/>
    <n v="1109.2"/>
    <n v="953.912"/>
    <n v="1109.2"/>
    <n v="0.06689181039681583"/>
    <n v="10"/>
    <x v="1"/>
    <n v="12"/>
    <n v="2025"/>
    <d v="2026-02-19T00:00:00"/>
    <s v="febrero"/>
    <n v="2026"/>
  </r>
  <r>
    <x v="0"/>
    <n v="773"/>
    <n v="0"/>
    <d v="2025-10-13T00:00:00"/>
    <d v="2025-10-01T00:00:00"/>
    <d v="2025-10-07T00:00:00"/>
    <s v="VivianaS"/>
    <x v="4"/>
    <m/>
    <n v="14646"/>
    <s v="EUR"/>
    <n v="14646"/>
    <n v="16989.36"/>
    <n v="1489.57"/>
    <n v="1489.57"/>
    <n v="1727.9012"/>
    <n v="0.1017049023624198"/>
    <n v="10"/>
    <x v="1"/>
    <n v="10"/>
    <n v="2025"/>
    <d v="2025-11-21T00:00:00"/>
    <s v="noviembre"/>
    <n v="2025"/>
  </r>
  <r>
    <x v="0"/>
    <n v="774"/>
    <n v="0"/>
    <d v="2025-10-13T00:00:00"/>
    <d v="2025-12-23T00:00:00"/>
    <d v="2026-01-14T00:00:00"/>
    <s v="VivianaS"/>
    <x v="4"/>
    <m/>
    <n v="959220"/>
    <s v="JPY"/>
    <n v="5275.71"/>
    <n v="6139.008000000001"/>
    <n v="79276"/>
    <n v="436.018"/>
    <n v="507.3664"/>
    <n v="0.08264631679906591"/>
    <n v="10"/>
    <x v="1"/>
    <n v="12"/>
    <n v="2025"/>
    <d v="2026-02-28T00:00:00"/>
    <s v="febrero"/>
    <n v="2026"/>
  </r>
  <r>
    <x v="0"/>
    <n v="775"/>
    <n v="0"/>
    <d v="2025-10-13T00:00:00"/>
    <d v="2025-12-24T00:00:00"/>
    <d v="2026-01-15T00:00:00"/>
    <s v="VivianaS"/>
    <x v="4"/>
    <m/>
    <n v="3689941"/>
    <s v="JPY"/>
    <n v="20294.6755"/>
    <n v="23615.6224"/>
    <n v="409648"/>
    <n v="2253.064"/>
    <n v="2621.7472"/>
    <n v="0.1110174932336317"/>
    <n v="10"/>
    <x v="1"/>
    <n v="12"/>
    <n v="2025"/>
    <d v="2026-03-01T00:00:00"/>
    <s v="marzo"/>
    <n v="2026"/>
  </r>
  <r>
    <x v="0"/>
    <n v="776"/>
    <n v="0"/>
    <d v="2025-10-13T00:00:00"/>
    <d v="2025-12-24T00:00:00"/>
    <d v="2026-01-14T00:00:00"/>
    <s v="VivianaS"/>
    <x v="4"/>
    <m/>
    <n v="3424575"/>
    <s v="JPY"/>
    <n v="18835.1625"/>
    <n v="21917.28"/>
    <n v="255574.34"/>
    <n v="1405.65887"/>
    <n v="1635.675776"/>
    <n v="0.07462950585109102"/>
    <n v="10"/>
    <x v="1"/>
    <n v="12"/>
    <n v="2025"/>
    <d v="2026-02-28T00:00:00"/>
    <s v="febrero"/>
    <n v="2026"/>
  </r>
  <r>
    <x v="0"/>
    <n v="777"/>
    <n v="0"/>
    <d v="2025-10-14T00:00:00"/>
    <d v="2025-11-05T00:00:00"/>
    <d v="2025-12-17T00:00:00"/>
    <s v="AndreaG"/>
    <x v="4"/>
    <s v="JAIMEG,MARTINB"/>
    <n v="224728"/>
    <s v="EUR"/>
    <n v="224728"/>
    <n v="260684.48"/>
    <n v="47381.96"/>
    <n v="47381.96"/>
    <n v="54963.0736"/>
    <n v="0.2108413726816418"/>
    <n v="10"/>
    <x v="1"/>
    <n v="11"/>
    <n v="2025"/>
    <d v="2026-01-31T00:00:00"/>
    <s v="enero"/>
    <n v="2026"/>
  </r>
  <r>
    <x v="0"/>
    <n v="778"/>
    <n v="0"/>
    <d v="2025-10-14T00:00:00"/>
    <d v="2025-12-15T00:00:00"/>
    <d v="2025-12-21T00:00:00"/>
    <s v="IsraelB"/>
    <x v="4"/>
    <m/>
    <n v="5460.56"/>
    <s v="USD"/>
    <n v="4696.0816"/>
    <n v="5460.56"/>
    <n v="299.88"/>
    <n v="257.8968"/>
    <n v="299.88"/>
    <n v="0.05491744436468054"/>
    <n v="10"/>
    <x v="1"/>
    <n v="12"/>
    <n v="2025"/>
    <d v="2026-02-04T00:00:00"/>
    <s v="febrero"/>
    <n v="2026"/>
  </r>
  <r>
    <x v="0"/>
    <n v="779"/>
    <n v="0"/>
    <d v="2025-10-14T00:00:00"/>
    <d v="2026-03-27T00:00:00"/>
    <d v="2026-04-05T00:00:00"/>
    <s v="DianaM"/>
    <x v="4"/>
    <s v="MARC1989"/>
    <n v="88656.24000000001"/>
    <s v="USD"/>
    <n v="76244.3664"/>
    <n v="88656.24000000001"/>
    <n v="6725.46"/>
    <n v="5783.8956"/>
    <n v="6725.46"/>
    <n v="0.07585997330813939"/>
    <n v="10"/>
    <x v="1"/>
    <n v="3"/>
    <n v="2026"/>
    <d v="2026-05-20T00:00:00"/>
    <s v="mayo"/>
    <n v="2026"/>
  </r>
  <r>
    <x v="0"/>
    <n v="780"/>
    <n v="0"/>
    <d v="2025-10-14T00:00:00"/>
    <d v="2025-11-12T00:00:00"/>
    <d v="2025-11-18T00:00:00"/>
    <s v="MariaM"/>
    <x v="4"/>
    <m/>
    <n v="7927.78"/>
    <s v="USD"/>
    <n v="6817.8908"/>
    <n v="7927.78"/>
    <n v="521.4"/>
    <n v="448.404"/>
    <n v="521.4"/>
    <n v="0.06576872718465951"/>
    <n v="10"/>
    <x v="1"/>
    <n v="11"/>
    <n v="2025"/>
    <d v="2026-01-02T00:00:00"/>
    <s v="enero"/>
    <n v="2026"/>
  </r>
  <r>
    <x v="0"/>
    <n v="781"/>
    <n v="0"/>
    <d v="2025-10-15T00:00:00"/>
    <d v="2025-09-25T00:00:00"/>
    <d v="2025-10-09T00:00:00"/>
    <s v="RafaellaP"/>
    <x v="4"/>
    <m/>
    <n v="8424"/>
    <s v="USD"/>
    <n v="7244.64"/>
    <n v="8424"/>
    <n v="649.5700000000001"/>
    <n v="558.6302000000001"/>
    <n v="649.5700000000001"/>
    <n v="0.07710944919278254"/>
    <n v="10"/>
    <x v="1"/>
    <n v="9"/>
    <n v="2025"/>
    <d v="2025-11-23T00:00:00"/>
    <s v="noviembre"/>
    <n v="2025"/>
  </r>
  <r>
    <x v="0"/>
    <n v="782"/>
    <n v="0"/>
    <d v="2025-10-15T00:00:00"/>
    <d v="2025-12-24T00:00:00"/>
    <d v="2026-01-28T00:00:00"/>
    <s v="LuisHdz"/>
    <x v="4"/>
    <s v="MARC1989"/>
    <n v="36398.24"/>
    <s v="USD"/>
    <n v="31302.4864"/>
    <n v="36398.24"/>
    <n v="3459.46"/>
    <n v="2975.1356"/>
    <n v="3459.46"/>
    <n v="0.0950447054582859"/>
    <n v="10"/>
    <x v="1"/>
    <n v="12"/>
    <n v="2025"/>
    <d v="2026-03-14T00:00:00"/>
    <s v="marzo"/>
    <n v="2026"/>
  </r>
  <r>
    <x v="0"/>
    <n v="783"/>
    <n v="0"/>
    <d v="2025-10-16T00:00:00"/>
    <d v="2025-11-07T00:00:00"/>
    <d v="2025-11-15T00:00:00"/>
    <s v="MartinB"/>
    <x v="4"/>
    <s v="JAIMEG"/>
    <n v="3925"/>
    <s v="GBP"/>
    <n v="4513.75"/>
    <n v="5259.5"/>
    <n v="327.08"/>
    <n v="376.1419999999999"/>
    <n v="438.2872"/>
    <n v="0.08333248407643311"/>
    <n v="10"/>
    <x v="1"/>
    <n v="11"/>
    <n v="2025"/>
    <d v="2025-12-30T00:00:00"/>
    <s v="diciembre"/>
    <n v="2025"/>
  </r>
  <r>
    <x v="0"/>
    <n v="784"/>
    <n v="1"/>
    <d v="2025-10-16T00:00:00"/>
    <d v="2025-10-23T00:00:00"/>
    <d v="2025-10-26T00:00:00"/>
    <s v="FernandaS"/>
    <x v="4"/>
    <s v="MARTINB"/>
    <n v="1483.59"/>
    <s v="EUR"/>
    <n v="1483.59"/>
    <n v="1720.9644"/>
    <n v="70"/>
    <n v="70"/>
    <n v="81.19999999999999"/>
    <n v="0.04718284701298877"/>
    <n v="10"/>
    <x v="1"/>
    <n v="10"/>
    <n v="2025"/>
    <d v="2025-12-10T00:00:00"/>
    <s v="diciembre"/>
    <n v="2025"/>
  </r>
  <r>
    <x v="0"/>
    <n v="785"/>
    <n v="0"/>
    <d v="2025-10-16T00:00:00"/>
    <d v="2025-10-17T00:00:00"/>
    <d v="2025-10-21T00:00:00"/>
    <s v="LuisHdz"/>
    <x v="4"/>
    <s v="MARC1989"/>
    <n v="17118"/>
    <s v="USD"/>
    <n v="14721.48"/>
    <n v="17118"/>
    <n v="4559"/>
    <n v="3920.74"/>
    <n v="4559"/>
    <n v="0.2663278420376212"/>
    <n v="10"/>
    <x v="1"/>
    <n v="10"/>
    <n v="2025"/>
    <d v="2025-12-05T00:00:00"/>
    <s v="diciembre"/>
    <n v="2025"/>
  </r>
  <r>
    <x v="0"/>
    <n v="786"/>
    <n v="0"/>
    <d v="2025-10-17T00:00:00"/>
    <d v="2025-11-21T00:00:00"/>
    <d v="2025-11-30T00:00:00"/>
    <s v="AndreaG"/>
    <x v="4"/>
    <s v="JAIMEG,MARTINB"/>
    <n v="59243"/>
    <s v="EUR"/>
    <n v="59243"/>
    <n v="68721.87999999999"/>
    <n v="8067.82"/>
    <n v="8067.82"/>
    <n v="9358.671199999999"/>
    <n v="0.1361818273888898"/>
    <n v="10"/>
    <x v="1"/>
    <n v="11"/>
    <n v="2025"/>
    <d v="2026-01-14T00:00:00"/>
    <s v="enero"/>
    <n v="2026"/>
  </r>
  <r>
    <x v="0"/>
    <n v="787"/>
    <n v="0"/>
    <d v="2025-10-17T00:00:00"/>
    <d v="2025-11-03T00:00:00"/>
    <d v="2025-11-09T00:00:00"/>
    <s v="ClaudiaF"/>
    <x v="4"/>
    <m/>
    <n v="9224.879999999999"/>
    <s v="USD"/>
    <n v="7933.3968"/>
    <n v="9224.879999999999"/>
    <n v="0"/>
    <n v="0"/>
    <n v="0"/>
    <n v="0"/>
    <n v="10"/>
    <x v="1"/>
    <n v="11"/>
    <n v="2025"/>
    <d v="2025-12-24T00:00:00"/>
    <s v="diciembre"/>
    <n v="2025"/>
  </r>
  <r>
    <x v="0"/>
    <n v="788"/>
    <n v="0"/>
    <d v="2025-10-17T00:00:00"/>
    <d v="2025-11-15T00:00:00"/>
    <s v="0000-00-00"/>
    <s v="ManonR"/>
    <x v="4"/>
    <m/>
    <n v="1750"/>
    <s v="USD"/>
    <n v="1505"/>
    <n v="1750"/>
    <n v="350"/>
    <n v="301"/>
    <n v="350"/>
    <n v="0.2"/>
    <n v="10"/>
    <x v="1"/>
    <n v="11"/>
    <n v="2025"/>
    <e v="#VALUE!"/>
    <e v="#VALUE!"/>
    <e v="#VALUE!"/>
  </r>
  <r>
    <x v="0"/>
    <n v="789"/>
    <n v="0"/>
    <d v="2025-10-18T00:00:00"/>
    <d v="2026-04-04T00:00:00"/>
    <d v="2026-05-16T00:00:00"/>
    <s v="MartinB"/>
    <x v="4"/>
    <s v="CAROLEM,CONCHAD,JAIMEG"/>
    <n v="62668.97"/>
    <s v="EUR"/>
    <n v="62668.97"/>
    <n v="72696.0052"/>
    <n v="5291.07"/>
    <n v="5291.07"/>
    <n v="6137.641199999999"/>
    <n v="0.0844288648752325"/>
    <n v="10"/>
    <x v="1"/>
    <n v="4"/>
    <n v="2026"/>
    <d v="2026-06-30T00:00:00"/>
    <s v="junio"/>
    <n v="2026"/>
  </r>
  <r>
    <x v="0"/>
    <n v="790"/>
    <n v="1"/>
    <d v="2025-10-20T00:00:00"/>
    <d v="2025-12-22T00:00:00"/>
    <d v="2025-12-31T00:00:00"/>
    <s v="DianaM"/>
    <x v="5"/>
    <s v="MARC1989"/>
    <n v="16376.31"/>
    <s v="USD"/>
    <n v="14083.6266"/>
    <n v="16376.31"/>
    <n v="729.01"/>
    <n v="626.9485999999999"/>
    <n v="729.01"/>
    <n v="0.04451613336581928"/>
    <n v="10"/>
    <x v="1"/>
    <n v="12"/>
    <n v="2025"/>
    <d v="2026-02-14T00:00:00"/>
    <s v="febrero"/>
    <n v="2026"/>
  </r>
  <r>
    <x v="0"/>
    <n v="791"/>
    <n v="0"/>
    <d v="2025-10-21T00:00:00"/>
    <d v="2025-10-27T00:00:00"/>
    <d v="2025-11-01T00:00:00"/>
    <s v="LucianaE"/>
    <x v="5"/>
    <m/>
    <n v="2042.72"/>
    <s v="EUR"/>
    <n v="2042.72"/>
    <n v="2369.5552"/>
    <n v="181.55"/>
    <n v="181.55"/>
    <n v="210.598"/>
    <n v="0.08887659591133391"/>
    <n v="10"/>
    <x v="1"/>
    <n v="10"/>
    <n v="2025"/>
    <d v="2025-12-16T00:00:00"/>
    <s v="diciembre"/>
    <n v="2025"/>
  </r>
  <r>
    <x v="0"/>
    <n v="792"/>
    <n v="1"/>
    <d v="2025-10-21T00:00:00"/>
    <d v="2025-10-22T00:00:00"/>
    <d v="2025-10-23T00:00:00"/>
    <s v="LuisHdz"/>
    <x v="5"/>
    <s v="MARC1989"/>
    <n v="930"/>
    <s v="GBP"/>
    <n v="1069.5"/>
    <n v="1246.2"/>
    <n v="72.84999999999999"/>
    <n v="83.77749999999999"/>
    <n v="97.619"/>
    <n v="0.07833333333333332"/>
    <n v="10"/>
    <x v="1"/>
    <n v="10"/>
    <n v="2025"/>
    <d v="2025-12-07T00:00:00"/>
    <s v="diciembre"/>
    <n v="2025"/>
  </r>
  <r>
    <x v="0"/>
    <n v="793"/>
    <n v="0"/>
    <d v="2025-10-22T00:00:00"/>
    <d v="2026-04-28T00:00:00"/>
    <d v="2026-05-05T00:00:00"/>
    <s v="VivianaS"/>
    <x v="5"/>
    <m/>
    <n v="4474"/>
    <s v="EUR"/>
    <n v="4474"/>
    <n v="5189.839999999999"/>
    <n v="0"/>
    <n v="0"/>
    <n v="0"/>
    <n v="0"/>
    <n v="10"/>
    <x v="1"/>
    <n v="4"/>
    <n v="2026"/>
    <d v="2026-06-19T00:00:00"/>
    <s v="junio"/>
    <n v="2026"/>
  </r>
  <r>
    <x v="0"/>
    <n v="794"/>
    <n v="0"/>
    <d v="2025-10-23T00:00:00"/>
    <d v="2026-01-05T00:00:00"/>
    <n v="46033"/>
    <s v="IsraelB"/>
    <x v="5"/>
    <m/>
    <n v="17199.31"/>
    <s v="USD"/>
    <n v="14791.4066"/>
    <n v="17199.31"/>
    <n v="2407.71"/>
    <n v="2070.6306"/>
    <n v="2407.71"/>
    <n v="0.1399887553628605"/>
    <n v="10"/>
    <x v="1"/>
    <n v="1"/>
    <n v="2026"/>
    <n v="46078"/>
    <s v="febrero"/>
    <n v="2026"/>
  </r>
  <r>
    <x v="0"/>
    <n v="795"/>
    <n v="0"/>
    <d v="2025-10-23T00:00:00"/>
    <d v="2025-10-28T00:00:00"/>
    <d v="2025-10-31T00:00:00"/>
    <s v="MinervaH"/>
    <x v="5"/>
    <m/>
    <n v="11980.26"/>
    <s v="USD"/>
    <n v="10303.0236"/>
    <n v="11980.26"/>
    <n v="0"/>
    <n v="0"/>
    <n v="0"/>
    <n v="0"/>
    <n v="10"/>
    <x v="1"/>
    <n v="10"/>
    <n v="2025"/>
    <d v="2025-12-15T00:00:00"/>
    <s v="diciembre"/>
    <n v="2025"/>
  </r>
  <r>
    <x v="0"/>
    <n v="796"/>
    <n v="0"/>
    <d v="2025-10-24T00:00:00"/>
    <d v="2027-02-23T00:00:00"/>
    <d v="2027-02-25T00:00:00"/>
    <s v="AndreaG"/>
    <x v="5"/>
    <s v="MARC1989"/>
    <n v="40526"/>
    <s v="EUR"/>
    <n v="40526"/>
    <n v="47010.16"/>
    <n v="8201"/>
    <n v="8201"/>
    <n v="9513.16"/>
    <n v="0.2023639145240093"/>
    <n v="10"/>
    <x v="1"/>
    <n v="2"/>
    <n v="2027"/>
    <d v="2027-04-11T00:00:00"/>
    <s v="abril"/>
    <n v="2027"/>
  </r>
  <r>
    <x v="0"/>
    <n v="797"/>
    <n v="1"/>
    <d v="2025-10-24T00:00:00"/>
    <d v="2025-11-11T00:00:00"/>
    <d v="2025-12-26T00:00:00"/>
    <s v="SalvadorR"/>
    <x v="5"/>
    <m/>
    <n v="2383.44"/>
    <s v="USD"/>
    <n v="2049.7584"/>
    <n v="2383.44"/>
    <n v="28"/>
    <n v="24.08"/>
    <n v="28"/>
    <n v="0.01174772597590038"/>
    <n v="10"/>
    <x v="1"/>
    <n v="11"/>
    <n v="2025"/>
    <d v="2026-02-09T00:00:00"/>
    <s v="febrero"/>
    <n v="2026"/>
  </r>
  <r>
    <x v="0"/>
    <n v="798"/>
    <n v="0"/>
    <d v="2025-10-27T00:00:00"/>
    <d v="2025-12-03T00:00:00"/>
    <d v="2025-12-05T00:00:00"/>
    <s v="RafaellaP"/>
    <x v="6"/>
    <m/>
    <n v="5300"/>
    <s v="USD"/>
    <n v="4558"/>
    <n v="5300"/>
    <n v="576"/>
    <n v="495.36"/>
    <n v="576"/>
    <n v="0.1086792452830189"/>
    <n v="10"/>
    <x v="1"/>
    <n v="12"/>
    <n v="2025"/>
    <d v="2026-01-19T00:00:00"/>
    <s v="enero"/>
    <n v="2026"/>
  </r>
  <r>
    <x v="0"/>
    <n v="799"/>
    <n v="0"/>
    <d v="2025-10-27T00:00:00"/>
    <d v="2025-12-27T00:00:00"/>
    <d v="2026-01-15T00:00:00"/>
    <s v="VivianaS"/>
    <x v="6"/>
    <m/>
    <n v="2233369"/>
    <s v="JPY"/>
    <n v="12283.5295"/>
    <n v="14293.5616"/>
    <n v="194335"/>
    <n v="1068.8425"/>
    <n v="1243.744"/>
    <n v="0.08701428201072013"/>
    <n v="10"/>
    <x v="1"/>
    <n v="12"/>
    <n v="2025"/>
    <d v="2026-03-01T00:00:00"/>
    <s v="marzo"/>
    <n v="2026"/>
  </r>
  <r>
    <x v="0"/>
    <n v="800"/>
    <n v="0"/>
    <d v="2025-10-28T00:00:00"/>
    <d v="2025-11-06T00:00:00"/>
    <d v="2025-11-15T00:00:00"/>
    <s v="FernandaS"/>
    <x v="6"/>
    <s v="JAIMEG"/>
    <n v="21430.04"/>
    <s v="USD"/>
    <n v="18429.8344"/>
    <n v="21430.04"/>
    <n v="3464.77"/>
    <n v="2979.7022"/>
    <n v="3464.77"/>
    <n v="0.1616781863216308"/>
    <n v="10"/>
    <x v="1"/>
    <n v="11"/>
    <n v="2025"/>
    <d v="2025-12-30T00:00:00"/>
    <s v="diciembre"/>
    <n v="2025"/>
  </r>
  <r>
    <x v="0"/>
    <n v="802"/>
    <n v="1"/>
    <d v="2025-10-28T00:00:00"/>
    <d v="2025-10-24T00:00:00"/>
    <d v="2025-10-26T00:00:00"/>
    <s v="ClaudiaF"/>
    <x v="6"/>
    <m/>
    <n v="858.4"/>
    <s v="USD"/>
    <n v="738.2239999999999"/>
    <n v="858.4"/>
    <n v="66.03"/>
    <n v="56.7858"/>
    <n v="66.03"/>
    <n v="0.07692218080149116"/>
    <n v="10"/>
    <x v="1"/>
    <n v="10"/>
    <n v="2025"/>
    <d v="2025-12-10T00:00:00"/>
    <s v="diciembre"/>
    <n v="2025"/>
  </r>
  <r>
    <x v="0"/>
    <n v="803"/>
    <n v="1"/>
    <d v="2025-10-28T00:00:00"/>
    <d v="2025-10-25T00:00:00"/>
    <d v="2025-10-28T00:00:00"/>
    <s v="ClaudiaF"/>
    <x v="6"/>
    <m/>
    <n v="10075"/>
    <s v="MXN"/>
    <n v="483.6"/>
    <n v="564.2"/>
    <n v="782.73"/>
    <n v="37.57104"/>
    <n v="43.83288"/>
    <n v="0.07769032258064516"/>
    <n v="10"/>
    <x v="1"/>
    <n v="10"/>
    <n v="2025"/>
    <d v="2025-12-12T00:00:00"/>
    <s v="diciembre"/>
    <n v="2025"/>
  </r>
  <r>
    <x v="0"/>
    <n v="804"/>
    <n v="1"/>
    <d v="2025-10-28T00:00:00"/>
    <d v="2025-11-06T00:00:00"/>
    <d v="2025-11-09T00:00:00"/>
    <s v="IsraelB"/>
    <x v="6"/>
    <m/>
    <n v="2095.48"/>
    <s v="USD"/>
    <n v="1802.1128"/>
    <n v="2095.48"/>
    <n v="422.7"/>
    <n v="363.522"/>
    <n v="422.7"/>
    <n v="0.2017198923397026"/>
    <n v="10"/>
    <x v="1"/>
    <n v="11"/>
    <n v="2025"/>
    <d v="2025-12-24T00:00:00"/>
    <s v="diciembre"/>
    <n v="2025"/>
  </r>
  <r>
    <x v="0"/>
    <n v="805"/>
    <n v="0"/>
    <d v="2025-10-28T00:00:00"/>
    <d v="2025-09-26T00:00:00"/>
    <d v="2025-09-30T00:00:00"/>
    <s v="MariaJose"/>
    <x v="6"/>
    <m/>
    <n v="1238.3"/>
    <s v="USD"/>
    <n v="1064.938"/>
    <n v="1238.3"/>
    <n v="173.36"/>
    <n v="149.0896"/>
    <n v="173.36"/>
    <n v="0.1399983848825002"/>
    <n v="10"/>
    <x v="1"/>
    <n v="9"/>
    <n v="2025"/>
    <d v="2025-11-14T00:00:00"/>
    <s v="noviembre"/>
    <n v="2025"/>
  </r>
  <r>
    <x v="0"/>
    <n v="806"/>
    <n v="1"/>
    <d v="2025-10-28T00:00:00"/>
    <d v="2025-11-12T00:00:00"/>
    <d v="2025-11-17T00:00:00"/>
    <s v="MariaJose"/>
    <x v="6"/>
    <m/>
    <n v="14262"/>
    <s v="USD"/>
    <n v="12265.32"/>
    <n v="14262"/>
    <n v="1038"/>
    <n v="892.6799999999999"/>
    <n v="1038"/>
    <n v="0.07278081615481699"/>
    <n v="10"/>
    <x v="1"/>
    <n v="11"/>
    <n v="2025"/>
    <d v="2026-01-01T00:00:00"/>
    <s v="enero"/>
    <n v="2026"/>
  </r>
  <r>
    <x v="0"/>
    <n v="807"/>
    <n v="0"/>
    <d v="2025-10-28T00:00:00"/>
    <d v="2025-12-14T00:00:00"/>
    <d v="2025-12-26T00:00:00"/>
    <s v="LuisHdz"/>
    <x v="6"/>
    <s v="MARC1989"/>
    <n v="146203.39"/>
    <s v="USD"/>
    <n v="125734.9154"/>
    <n v="146203.39"/>
    <n v="16490"/>
    <n v="14181.4"/>
    <n v="16490"/>
    <n v="0.112788082410401"/>
    <n v="10"/>
    <x v="1"/>
    <n v="12"/>
    <n v="2025"/>
    <d v="2026-02-09T00:00:00"/>
    <s v="febrero"/>
    <n v="2026"/>
  </r>
  <r>
    <x v="0"/>
    <n v="808"/>
    <n v="0"/>
    <d v="2025-10-29T00:00:00"/>
    <d v="2025-12-17T00:00:00"/>
    <d v="2025-12-21T00:00:00"/>
    <s v="FernandaS"/>
    <x v="6"/>
    <s v="MARC1989"/>
    <n v="37860.38"/>
    <s v="EUR"/>
    <n v="37860.38"/>
    <n v="43918.0408"/>
    <n v="4710.32"/>
    <n v="4710.32"/>
    <n v="5463.971199999999"/>
    <n v="0.1244129086924114"/>
    <n v="10"/>
    <x v="1"/>
    <n v="12"/>
    <n v="2025"/>
    <d v="2026-02-04T00:00:00"/>
    <s v="febrero"/>
    <n v="2026"/>
  </r>
  <r>
    <x v="0"/>
    <n v="809"/>
    <n v="0"/>
    <d v="2025-10-29T00:00:00"/>
    <d v="2026-02-12T00:00:00"/>
    <d v="2026-02-15T00:00:00"/>
    <s v="VivianaS"/>
    <x v="6"/>
    <m/>
    <n v="174190.5"/>
    <s v="MXN"/>
    <n v="8361.144"/>
    <n v="9754.668"/>
    <n v="17419.05"/>
    <n v="836.1143999999999"/>
    <n v="975.4668"/>
    <n v="0.09999999999999999"/>
    <n v="10"/>
    <x v="1"/>
    <n v="2"/>
    <n v="2026"/>
    <d v="2026-04-01T00:00:00"/>
    <s v="abril"/>
    <n v="2026"/>
  </r>
  <r>
    <x v="0"/>
    <n v="810"/>
    <n v="0"/>
    <d v="2025-10-29T00:00:00"/>
    <d v="2026-02-07T00:00:00"/>
    <d v="2026-03-07T00:00:00"/>
    <s v="DianaM"/>
    <x v="6"/>
    <s v="MARC1989"/>
    <n v="4646"/>
    <s v="USD"/>
    <n v="3995.56"/>
    <n v="4646"/>
    <n v="598.54"/>
    <n v="514.7443999999999"/>
    <n v="598.54"/>
    <n v="0.1288291003013345"/>
    <n v="10"/>
    <x v="1"/>
    <n v="2"/>
    <n v="2026"/>
    <d v="2026-04-21T00:00:00"/>
    <s v="abril"/>
    <n v="2026"/>
  </r>
  <r>
    <x v="0"/>
    <n v="811"/>
    <n v="0"/>
    <d v="2025-10-31T00:00:00"/>
    <d v="2025-11-14T00:00:00"/>
    <d v="2026-02-28T00:00:00"/>
    <s v="VeronicaN"/>
    <x v="6"/>
    <m/>
    <n v="3506.65"/>
    <s v="USD"/>
    <n v="3015.719"/>
    <n v="3506.65"/>
    <n v="157.32"/>
    <n v="135.2952"/>
    <n v="157.32"/>
    <n v="0.04486333109948241"/>
    <n v="10"/>
    <x v="1"/>
    <n v="11"/>
    <n v="2025"/>
    <d v="2026-04-14T00:00:00"/>
    <s v="abril"/>
    <n v="2026"/>
  </r>
  <r>
    <x v="0"/>
    <n v="812"/>
    <n v="1"/>
    <d v="2025-10-31T00:00:00"/>
    <d v="2025-12-03T00:00:00"/>
    <d v="2025-12-18T00:00:00"/>
    <s v="AndreaG"/>
    <x v="6"/>
    <s v="MARC1989"/>
    <n v="31825"/>
    <s v="USD"/>
    <n v="27369.5"/>
    <n v="31825"/>
    <n v="5923.03"/>
    <n v="5093.8058"/>
    <n v="5923.03"/>
    <n v="0.1861124901806756"/>
    <n v="10"/>
    <x v="1"/>
    <n v="12"/>
    <n v="2025"/>
    <d v="2026-02-01T00:00:00"/>
    <s v="febrero"/>
    <n v="2026"/>
  </r>
  <r>
    <x v="0"/>
    <n v="813"/>
    <n v="1"/>
    <d v="2025-10-31T00:00:00"/>
    <d v="2025-12-14T00:00:00"/>
    <d v="2026-01-02T00:00:00"/>
    <s v="VeronicaN"/>
    <x v="6"/>
    <m/>
    <n v="90178.33"/>
    <s v="EUR"/>
    <n v="90178.33"/>
    <n v="104606.8628"/>
    <n v="12104.35"/>
    <n v="12104.35"/>
    <n v="14041.046"/>
    <n v="0.1342268148012943"/>
    <n v="10"/>
    <x v="1"/>
    <n v="12"/>
    <n v="2025"/>
    <d v="2026-02-16T00:00:00"/>
    <s v="febrero"/>
    <n v="2026"/>
  </r>
  <r>
    <x v="0"/>
    <n v="814"/>
    <n v="0"/>
    <d v="2025-10-31T00:00:00"/>
    <d v="2026-04-28T00:00:00"/>
    <d v="2026-05-04T00:00:00"/>
    <s v="MartinO"/>
    <x v="6"/>
    <m/>
    <n v="11644.64"/>
    <s v="EUR"/>
    <n v="11644.64"/>
    <n v="13507.7824"/>
    <n v="1542"/>
    <n v="1542"/>
    <n v="1788.72"/>
    <n v="0.1324214402506217"/>
    <n v="10"/>
    <x v="1"/>
    <n v="4"/>
    <n v="2026"/>
    <d v="2026-06-18T00:00:00"/>
    <s v="junio"/>
    <n v="2026"/>
  </r>
  <r>
    <x v="0"/>
    <n v="815"/>
    <n v="1"/>
    <d v="2025-11-03T00:00:00"/>
    <d v="2025-12-16T00:00:00"/>
    <d v="2025-12-21T00:00:00"/>
    <s v="MariellaP"/>
    <x v="7"/>
    <s v="MARC1989"/>
    <n v="253098.2"/>
    <s v="MXN"/>
    <n v="12148.7136"/>
    <n v="14173.4992"/>
    <n v="23619.99"/>
    <n v="1133.75952"/>
    <n v="1322.71944"/>
    <n v="0.0933234215020099"/>
    <n v="11"/>
    <x v="1"/>
    <n v="12"/>
    <n v="2025"/>
    <d v="2026-02-04T00:00:00"/>
    <s v="febrero"/>
    <n v="2026"/>
  </r>
  <r>
    <x v="0"/>
    <n v="817"/>
    <n v="0"/>
    <d v="2025-11-04T00:00:00"/>
    <d v="2025-11-26T00:00:00"/>
    <d v="2025-12-07T00:00:00"/>
    <s v="IsraelB"/>
    <x v="7"/>
    <m/>
    <n v="871.27"/>
    <s v="USD"/>
    <n v="749.2922"/>
    <n v="871.27"/>
    <n v="26.6"/>
    <n v="22.876"/>
    <n v="26.6"/>
    <n v="0.03053014564945425"/>
    <n v="11"/>
    <x v="1"/>
    <n v="11"/>
    <n v="2025"/>
    <d v="2026-01-21T00:00:00"/>
    <s v="enero"/>
    <n v="2026"/>
  </r>
  <r>
    <x v="0"/>
    <n v="818"/>
    <n v="1"/>
    <d v="2025-11-04T00:00:00"/>
    <d v="2025-11-12T00:00:00"/>
    <d v="2025-11-20T00:00:00"/>
    <s v="ConchaD"/>
    <x v="7"/>
    <m/>
    <n v="18497"/>
    <s v="USD"/>
    <n v="15907.42"/>
    <n v="18497"/>
    <n v="6876.92"/>
    <n v="5914.1512"/>
    <n v="6876.92"/>
    <n v="0.3717856949775639"/>
    <n v="11"/>
    <x v="1"/>
    <n v="11"/>
    <n v="2025"/>
    <d v="2026-01-04T00:00:00"/>
    <s v="enero"/>
    <n v="2026"/>
  </r>
  <r>
    <x v="0"/>
    <n v="819"/>
    <n v="0"/>
    <d v="2025-11-04T00:00:00"/>
    <d v="2025-11-09T00:00:00"/>
    <d v="2026-04-15T00:00:00"/>
    <s v="IsraelB"/>
    <x v="7"/>
    <m/>
    <n v="3310.97"/>
    <s v="USD"/>
    <n v="2847.4342"/>
    <n v="3310.97"/>
    <n v="180.32"/>
    <n v="155.0752"/>
    <n v="180.32"/>
    <n v="0.05446138140786537"/>
    <n v="11"/>
    <x v="1"/>
    <n v="11"/>
    <n v="2025"/>
    <d v="2026-05-30T00:00:00"/>
    <s v="mayo"/>
    <n v="2026"/>
  </r>
  <r>
    <x v="0"/>
    <n v="820"/>
    <n v="0"/>
    <d v="2025-11-04T00:00:00"/>
    <d v="2025-12-10T00:00:00"/>
    <d v="2026-01-06T00:00:00"/>
    <s v="MinervaH"/>
    <x v="7"/>
    <m/>
    <n v="22963"/>
    <s v="MXN"/>
    <n v="1102.224"/>
    <n v="1285.928"/>
    <n v="0"/>
    <n v="0"/>
    <n v="0"/>
    <n v="0"/>
    <n v="11"/>
    <x v="1"/>
    <n v="12"/>
    <n v="2025"/>
    <d v="2026-02-20T00:00:00"/>
    <s v="febrero"/>
    <n v="2026"/>
  </r>
  <r>
    <x v="0"/>
    <n v="821"/>
    <n v="0"/>
    <d v="2025-11-05T00:00:00"/>
    <d v="2025-11-11T00:00:00"/>
    <d v="2025-11-12T00:00:00"/>
    <s v="AndreaG"/>
    <x v="7"/>
    <s v="MARTINB"/>
    <n v="1702"/>
    <s v="EUR"/>
    <n v="1702"/>
    <n v="1974.32"/>
    <n v="162.64"/>
    <n v="162.64"/>
    <n v="188.6624"/>
    <n v="0.09555816686251468"/>
    <n v="11"/>
    <x v="1"/>
    <n v="11"/>
    <n v="2025"/>
    <d v="2025-12-27T00:00:00"/>
    <s v="diciembre"/>
    <n v="2025"/>
  </r>
  <r>
    <x v="0"/>
    <n v="822"/>
    <n v="1"/>
    <d v="2025-11-05T00:00:00"/>
    <d v="2025-11-12T00:00:00"/>
    <d v="2025-11-16T00:00:00"/>
    <s v="LorenzaP"/>
    <x v="7"/>
    <m/>
    <n v="10649.6"/>
    <s v="USD"/>
    <n v="9158.656000000001"/>
    <n v="10649.6"/>
    <n v="1619.6"/>
    <n v="1392.856"/>
    <n v="1619.6"/>
    <n v="0.1520808293269231"/>
    <n v="11"/>
    <x v="1"/>
    <n v="11"/>
    <n v="2025"/>
    <d v="2025-12-31T00:00:00"/>
    <s v="diciembre"/>
    <n v="2025"/>
  </r>
  <r>
    <x v="0"/>
    <n v="823"/>
    <n v="0"/>
    <d v="2025-11-05T00:00:00"/>
    <d v="2026-07-07T00:00:00"/>
    <d v="2026-07-14T00:00:00"/>
    <s v="VeronicaN"/>
    <x v="7"/>
    <m/>
    <n v="42367.85"/>
    <s v="GBP"/>
    <n v="48723.0275"/>
    <n v="56772.919"/>
    <n v="5367.85"/>
    <n v="6173.0275"/>
    <n v="7192.919000000001"/>
    <n v="0.1266963039191274"/>
    <n v="11"/>
    <x v="1"/>
    <n v="7"/>
    <n v="2026"/>
    <d v="2026-08-28T00:00:00"/>
    <s v="agosto"/>
    <n v="2026"/>
  </r>
  <r>
    <x v="0"/>
    <n v="824"/>
    <n v="1"/>
    <d v="2025-11-05T00:00:00"/>
    <d v="2025-11-20T00:00:00"/>
    <d v="2025-11-26T00:00:00"/>
    <s v="IsraelB"/>
    <x v="7"/>
    <s v="DIANAM"/>
    <n v="110875.75"/>
    <s v="MXN"/>
    <n v="5322.036"/>
    <n v="6209.042"/>
    <n v="3298.75"/>
    <n v="158.34"/>
    <n v="184.73"/>
    <n v="0.02975177169038315"/>
    <n v="11"/>
    <x v="1"/>
    <n v="11"/>
    <n v="2025"/>
    <d v="2026-01-10T00:00:00"/>
    <s v="enero"/>
    <n v="2026"/>
  </r>
  <r>
    <x v="0"/>
    <n v="825"/>
    <n v="0"/>
    <d v="2025-11-06T00:00:00"/>
    <d v="2026-05-22T00:00:00"/>
    <d v="2026-05-25T00:00:00"/>
    <s v="MariellaP"/>
    <x v="7"/>
    <s v="MARC1989"/>
    <n v="10000"/>
    <s v="MXN"/>
    <n v="480"/>
    <n v="560"/>
    <n v="1000"/>
    <n v="48"/>
    <n v="56"/>
    <n v="0.1"/>
    <n v="11"/>
    <x v="1"/>
    <n v="5"/>
    <n v="2026"/>
    <d v="2026-07-09T00:00:00"/>
    <s v="julio"/>
    <n v="2026"/>
  </r>
  <r>
    <x v="0"/>
    <n v="826"/>
    <n v="0"/>
    <d v="2025-11-07T00:00:00"/>
    <d v="2026-03-10T00:00:00"/>
    <d v="2026-04-18T00:00:00"/>
    <s v="MartinB"/>
    <x v="7"/>
    <s v="JAIMEG"/>
    <n v="10010"/>
    <s v="EUR"/>
    <n v="10010"/>
    <n v="11611.6"/>
    <n v="399.63"/>
    <n v="399.63"/>
    <n v="463.5708"/>
    <n v="0.03992307692307692"/>
    <n v="11"/>
    <x v="1"/>
    <n v="3"/>
    <n v="2026"/>
    <d v="2026-06-02T00:00:00"/>
    <s v="junio"/>
    <n v="2026"/>
  </r>
  <r>
    <x v="0"/>
    <n v="827"/>
    <n v="0"/>
    <d v="2025-11-07T00:00:00"/>
    <d v="2025-11-08T00:00:00"/>
    <d v="2025-11-15T00:00:00"/>
    <s v="manonr"/>
    <x v="7"/>
    <m/>
    <n v="7090.71"/>
    <s v="USD"/>
    <n v="6098.0106"/>
    <n v="7090.71"/>
    <n v="1590.71"/>
    <n v="1368.0106"/>
    <n v="1590.71"/>
    <n v="0.2243371961340966"/>
    <n v="11"/>
    <x v="1"/>
    <n v="11"/>
    <n v="2025"/>
    <d v="2025-12-30T00:00:00"/>
    <s v="diciembre"/>
    <n v="2025"/>
  </r>
  <r>
    <x v="0"/>
    <n v="828"/>
    <n v="0"/>
    <d v="2025-11-07T00:00:00"/>
    <d v="2025-12-20T00:00:00"/>
    <d v="2025-12-27T00:00:00"/>
    <s v="MinervaH"/>
    <x v="7"/>
    <m/>
    <n v="124392"/>
    <s v="MXN"/>
    <n v="5970.816"/>
    <n v="6965.952"/>
    <n v="0"/>
    <n v="0"/>
    <n v="0"/>
    <n v="0"/>
    <n v="11"/>
    <x v="1"/>
    <n v="12"/>
    <n v="2025"/>
    <d v="2026-02-10T00:00:00"/>
    <s v="febrero"/>
    <n v="2026"/>
  </r>
  <r>
    <x v="0"/>
    <n v="829"/>
    <n v="1"/>
    <d v="2025-11-08T00:00:00"/>
    <d v="2025-10-24T00:00:00"/>
    <d v="2025-11-03T00:00:00"/>
    <s v="PaulinaA"/>
    <x v="7"/>
    <m/>
    <n v="6388.26"/>
    <s v="USD"/>
    <n v="5493.903600000001"/>
    <n v="6388.26"/>
    <n v="0"/>
    <n v="0"/>
    <n v="0"/>
    <n v="0"/>
    <n v="11"/>
    <x v="1"/>
    <n v="10"/>
    <n v="2025"/>
    <d v="2025-12-18T00:00:00"/>
    <s v="diciembre"/>
    <n v="2025"/>
  </r>
  <r>
    <x v="0"/>
    <n v="830"/>
    <n v="0"/>
    <d v="2025-11-10T00:00:00"/>
    <d v="2025-12-24T00:00:00"/>
    <d v="2026-01-02T00:00:00"/>
    <s v="AndreaG"/>
    <x v="8"/>
    <s v="JORGEP,MARC1989"/>
    <n v="117747"/>
    <s v="USD"/>
    <n v="101262.42"/>
    <n v="117747"/>
    <n v="13125"/>
    <n v="11287.5"/>
    <n v="13125"/>
    <n v="0.1114678080970216"/>
    <n v="11"/>
    <x v="1"/>
    <n v="12"/>
    <n v="2025"/>
    <d v="2026-02-16T00:00:00"/>
    <s v="febrero"/>
    <n v="2026"/>
  </r>
  <r>
    <x v="0"/>
    <n v="831"/>
    <n v="0"/>
    <d v="2025-11-10T00:00:00"/>
    <d v="2025-12-19T00:00:00"/>
    <d v="2026-01-05T00:00:00"/>
    <s v="MartinB"/>
    <x v="8"/>
    <s v="JAIMEG"/>
    <n v="3162.11"/>
    <s v="USD"/>
    <n v="2719.4146"/>
    <n v="3162.11"/>
    <n v="-995.6900000000001"/>
    <n v="-856.2934"/>
    <n v="-995.6900000000001"/>
    <n v="-0.3148815189857405"/>
    <n v="11"/>
    <x v="1"/>
    <n v="12"/>
    <n v="2025"/>
    <d v="2026-02-19T00:00:00"/>
    <s v="febrero"/>
    <n v="2026"/>
  </r>
  <r>
    <x v="0"/>
    <n v="832"/>
    <n v="0"/>
    <d v="2025-11-10T00:00:00"/>
    <d v="2025-12-17T00:00:00"/>
    <d v="2025-12-26T00:00:00"/>
    <s v="AndreaG"/>
    <x v="8"/>
    <s v="JAIMEG,MARTINB"/>
    <n v="52769.41"/>
    <s v="USD"/>
    <n v="45381.6926"/>
    <n v="52769.41"/>
    <n v="5048.35"/>
    <n v="4341.581"/>
    <n v="5048.35"/>
    <n v="0.09566811529634309"/>
    <n v="11"/>
    <x v="1"/>
    <n v="12"/>
    <n v="2025"/>
    <d v="2026-02-09T00:00:00"/>
    <s v="febrero"/>
    <n v="2026"/>
  </r>
  <r>
    <x v="0"/>
    <n v="833"/>
    <n v="0"/>
    <d v="2025-11-10T00:00:00"/>
    <d v="2025-11-22T00:00:00"/>
    <d v="2025-11-30T00:00:00"/>
    <s v="RafaellaP"/>
    <x v="8"/>
    <m/>
    <n v="9930"/>
    <s v="USD"/>
    <n v="8539.799999999999"/>
    <n v="9930"/>
    <n v="1392"/>
    <n v="1197.12"/>
    <n v="1392"/>
    <n v="0.1401812688821752"/>
    <n v="11"/>
    <x v="1"/>
    <n v="11"/>
    <n v="2025"/>
    <d v="2026-01-14T00:00:00"/>
    <s v="enero"/>
    <n v="2026"/>
  </r>
  <r>
    <x v="0"/>
    <n v="834"/>
    <n v="0"/>
    <d v="2025-11-11T00:00:00"/>
    <d v="2025-12-17T00:00:00"/>
    <d v="2026-01-20T00:00:00"/>
    <s v="ConchaD"/>
    <x v="8"/>
    <s v="MARC1989,MARTINB"/>
    <n v="88498.62"/>
    <s v="USD"/>
    <n v="76108.81319999999"/>
    <n v="88498.62"/>
    <n v="8394.68"/>
    <n v="7219.4248"/>
    <n v="8394.68"/>
    <n v="0.0948566203631198"/>
    <n v="11"/>
    <x v="1"/>
    <n v="12"/>
    <n v="2025"/>
    <d v="2026-03-06T00:00:00"/>
    <s v="marzo"/>
    <n v="2026"/>
  </r>
  <r>
    <x v="0"/>
    <n v="835"/>
    <n v="0"/>
    <d v="2025-11-11T00:00:00"/>
    <d v="2026-04-18T00:00:00"/>
    <d v="2026-05-03T00:00:00"/>
    <s v="LucianaE"/>
    <x v="8"/>
    <m/>
    <n v="68976.97"/>
    <s v="USD"/>
    <n v="59320.1942"/>
    <n v="68976.97"/>
    <n v="7424.28"/>
    <n v="6384.8808"/>
    <n v="7424.28"/>
    <n v="0.1076341857289469"/>
    <n v="11"/>
    <x v="1"/>
    <n v="4"/>
    <n v="2026"/>
    <d v="2026-06-17T00:00:00"/>
    <s v="junio"/>
    <n v="2026"/>
  </r>
  <r>
    <x v="0"/>
    <n v="836"/>
    <n v="1"/>
    <d v="2025-11-12T00:00:00"/>
    <d v="2025-12-04T00:00:00"/>
    <d v="2025-12-26T00:00:00"/>
    <s v="CaroleM"/>
    <x v="8"/>
    <s v="MARTINB"/>
    <n v="27115.5"/>
    <s v="USD"/>
    <n v="23319.33"/>
    <n v="27115.5"/>
    <n v="100"/>
    <n v="86"/>
    <n v="100"/>
    <n v="0.003687927569102543"/>
    <n v="11"/>
    <x v="1"/>
    <n v="12"/>
    <n v="2025"/>
    <d v="2026-02-09T00:00:00"/>
    <s v="febrero"/>
    <n v="2026"/>
  </r>
  <r>
    <x v="0"/>
    <n v="837"/>
    <n v="0"/>
    <d v="2025-11-12T00:00:00"/>
    <d v="2026-01-11T00:00:00"/>
    <d v="2026-01-18T00:00:00"/>
    <s v="VivianaS"/>
    <x v="8"/>
    <m/>
    <n v="6537.37"/>
    <s v="USD"/>
    <n v="5622.138199999999"/>
    <n v="6537.37"/>
    <n v="369.14"/>
    <n v="317.4604"/>
    <n v="369.14"/>
    <n v="0.05646613240492737"/>
    <n v="11"/>
    <x v="1"/>
    <n v="1"/>
    <n v="2026"/>
    <d v="2026-03-04T00:00:00"/>
    <s v="marzo"/>
    <n v="2026"/>
  </r>
  <r>
    <x v="0"/>
    <n v="838"/>
    <n v="0"/>
    <d v="2025-11-12T00:00:00"/>
    <d v="2026-03-23T00:00:00"/>
    <d v="2026-04-04T00:00:00"/>
    <s v="LucianaE"/>
    <x v="8"/>
    <m/>
    <n v="36173.8"/>
    <s v="USD"/>
    <n v="31109.468"/>
    <n v="36173.8"/>
    <n v="3299.52"/>
    <n v="2837.5872"/>
    <n v="3299.52"/>
    <n v="0.09121297734824652"/>
    <n v="11"/>
    <x v="1"/>
    <n v="3"/>
    <n v="2026"/>
    <d v="2026-05-19T00:00:00"/>
    <s v="mayo"/>
    <n v="2026"/>
  </r>
  <r>
    <x v="0"/>
    <n v="839"/>
    <n v="0"/>
    <d v="2025-11-12T00:00:00"/>
    <d v="2025-12-18T00:00:00"/>
    <d v="2025-12-18T00:00:00"/>
    <s v="IsraelB"/>
    <x v="8"/>
    <m/>
    <n v="41196.3"/>
    <s v="MXN"/>
    <n v="1977.4224"/>
    <n v="2306.9928"/>
    <n v="664.3"/>
    <n v="31.8864"/>
    <n v="37.2008"/>
    <n v="0.01612523454776278"/>
    <n v="11"/>
    <x v="1"/>
    <n v="12"/>
    <n v="2025"/>
    <d v="2026-02-01T00:00:00"/>
    <s v="febrero"/>
    <n v="2026"/>
  </r>
  <r>
    <x v="0"/>
    <n v="840"/>
    <n v="0"/>
    <d v="2025-11-13T00:00:00"/>
    <d v="2025-11-19T00:00:00"/>
    <d v="2025-11-26T00:00:00"/>
    <s v="MartinB"/>
    <x v="8"/>
    <s v="JAIMEG"/>
    <n v="6083.58"/>
    <s v="USD"/>
    <n v="5231.8788"/>
    <n v="6083.58"/>
    <n v="0"/>
    <n v="0"/>
    <n v="0"/>
    <n v="0"/>
    <n v="11"/>
    <x v="1"/>
    <n v="11"/>
    <n v="2025"/>
    <d v="2026-01-10T00:00:00"/>
    <s v="enero"/>
    <n v="2026"/>
  </r>
  <r>
    <x v="0"/>
    <n v="841"/>
    <n v="1"/>
    <d v="2025-11-13T00:00:00"/>
    <d v="2025-12-26T00:00:00"/>
    <d v="2026-01-06T00:00:00"/>
    <s v="VeronicaN"/>
    <x v="8"/>
    <m/>
    <n v="56571.9"/>
    <s v="USD"/>
    <n v="48651.834"/>
    <n v="56571.9"/>
    <n v="5286.72"/>
    <n v="4546.5792"/>
    <n v="5286.72"/>
    <n v="0.09345134245093412"/>
    <n v="11"/>
    <x v="1"/>
    <n v="12"/>
    <n v="2025"/>
    <d v="2026-02-20T00:00:00"/>
    <s v="febrero"/>
    <n v="2026"/>
  </r>
  <r>
    <x v="0"/>
    <n v="842"/>
    <n v="0"/>
    <d v="2025-11-14T00:00:00"/>
    <d v="2026-02-13T00:00:00"/>
    <d v="2026-02-20T00:00:00"/>
    <s v="VivianaS"/>
    <x v="8"/>
    <m/>
    <n v="1210.2"/>
    <s v="USD"/>
    <n v="1040.772"/>
    <n v="1210.2"/>
    <n v="1"/>
    <n v="0.86"/>
    <n v="1"/>
    <n v="0.0008263097008758884"/>
    <n v="11"/>
    <x v="1"/>
    <n v="2"/>
    <n v="2026"/>
    <d v="2026-04-06T00:00:00"/>
    <s v="abril"/>
    <n v="2026"/>
  </r>
  <r>
    <x v="0"/>
    <n v="843"/>
    <n v="0"/>
    <d v="2025-11-17T00:00:00"/>
    <d v="2025-11-23T00:00:00"/>
    <d v="2026-01-17T00:00:00"/>
    <s v="VeronicaN"/>
    <x v="9"/>
    <m/>
    <n v="4699.7"/>
    <s v="USD"/>
    <n v="4041.742"/>
    <n v="4699.7"/>
    <n v="378.45"/>
    <n v="325.467"/>
    <n v="378.45"/>
    <n v="0.08052641657978168"/>
    <n v="11"/>
    <x v="1"/>
    <n v="11"/>
    <n v="2025"/>
    <d v="2026-03-03T00:00:00"/>
    <s v="marzo"/>
    <n v="2026"/>
  </r>
  <r>
    <x v="0"/>
    <n v="844"/>
    <n v="0"/>
    <d v="2025-11-18T00:00:00"/>
    <d v="2025-12-25T00:00:00"/>
    <d v="2025-12-30T00:00:00"/>
    <s v="MariellaP"/>
    <x v="9"/>
    <s v="MARC1989"/>
    <n v="12165.93"/>
    <s v="EUR"/>
    <n v="12165.93"/>
    <n v="14112.4788"/>
    <n v="1216.59"/>
    <n v="1216.59"/>
    <n v="1411.2444"/>
    <n v="0.09999975340972699"/>
    <n v="11"/>
    <x v="1"/>
    <n v="12"/>
    <n v="2025"/>
    <d v="2026-02-13T00:00:00"/>
    <s v="febrero"/>
    <n v="2026"/>
  </r>
  <r>
    <x v="0"/>
    <n v="845"/>
    <n v="0"/>
    <d v="2025-11-18T00:00:00"/>
    <d v="2026-04-02T00:00:00"/>
    <d v="2026-04-11T00:00:00"/>
    <s v="LorenzaP"/>
    <x v="9"/>
    <m/>
    <n v="8685.09"/>
    <s v="USD"/>
    <n v="7469.1774"/>
    <n v="8685.09"/>
    <n v="1025.07"/>
    <n v="881.5601999999999"/>
    <n v="1025.07"/>
    <n v="0.1180264107798537"/>
    <n v="11"/>
    <x v="1"/>
    <n v="4"/>
    <n v="2026"/>
    <d v="2026-05-26T00:00:00"/>
    <s v="mayo"/>
    <n v="2026"/>
  </r>
  <r>
    <x v="0"/>
    <n v="846"/>
    <n v="0"/>
    <d v="2025-11-18T00:00:00"/>
    <d v="2026-03-27T00:00:00"/>
    <d v="2026-04-04T00:00:00"/>
    <s v="MariellaP"/>
    <x v="9"/>
    <m/>
    <n v="106061.2"/>
    <s v="USD"/>
    <n v="91212.632"/>
    <n v="106061.2"/>
    <n v="581.7"/>
    <n v="500.2620000000001"/>
    <n v="581.7"/>
    <n v="0.005484569286411996"/>
    <n v="11"/>
    <x v="1"/>
    <n v="3"/>
    <n v="2026"/>
    <d v="2026-05-19T00:00:00"/>
    <s v="mayo"/>
    <n v="2026"/>
  </r>
  <r>
    <x v="0"/>
    <n v="847"/>
    <n v="1"/>
    <d v="2025-11-19T00:00:00"/>
    <d v="2025-11-21T00:00:00"/>
    <d v="2025-11-21T00:00:00"/>
    <s v="DianaM"/>
    <x v="9"/>
    <m/>
    <n v="1300.47"/>
    <s v="USD"/>
    <n v="1118.4042"/>
    <n v="1300.47"/>
    <n v="221.94"/>
    <n v="190.8684"/>
    <n v="221.94"/>
    <n v="0.1706613762716556"/>
    <n v="11"/>
    <x v="1"/>
    <n v="11"/>
    <n v="2025"/>
    <d v="2026-01-05T00:00:00"/>
    <s v="enero"/>
    <n v="2026"/>
  </r>
  <r>
    <x v="0"/>
    <n v="848"/>
    <n v="0"/>
    <d v="2025-11-19T00:00:00"/>
    <d v="2025-12-18T00:00:00"/>
    <d v="2026-01-07T00:00:00"/>
    <s v="MinervaH"/>
    <x v="9"/>
    <m/>
    <n v="85720.99000000001"/>
    <s v="USD"/>
    <n v="73720.0514"/>
    <n v="85720.99000000001"/>
    <n v="13764.13"/>
    <n v="11837.1518"/>
    <n v="13764.13"/>
    <n v="0.160568957498041"/>
    <n v="11"/>
    <x v="1"/>
    <n v="12"/>
    <n v="2025"/>
    <d v="2026-02-21T00:00:00"/>
    <s v="febrero"/>
    <n v="2026"/>
  </r>
  <r>
    <x v="0"/>
    <n v="849"/>
    <n v="0"/>
    <d v="2025-11-19T00:00:00"/>
    <d v="2025-12-22T00:00:00"/>
    <d v="2025-12-27T00:00:00"/>
    <s v="LuciaS"/>
    <x v="9"/>
    <m/>
    <n v="4046.02"/>
    <s v="USD"/>
    <n v="3479.5772"/>
    <n v="4046.02"/>
    <n v="483.8"/>
    <n v="416.068"/>
    <n v="483.8"/>
    <n v="0.1195742977049051"/>
    <n v="11"/>
    <x v="1"/>
    <n v="12"/>
    <n v="2025"/>
    <d v="2026-02-10T00:00:00"/>
    <s v="febrero"/>
    <n v="2026"/>
  </r>
  <r>
    <x v="0"/>
    <n v="850"/>
    <n v="0"/>
    <d v="2025-11-19T00:00:00"/>
    <d v="2025-12-25T00:00:00"/>
    <d v="2026-01-07T00:00:00"/>
    <s v="MariaJose"/>
    <x v="9"/>
    <s v="EDUARDOH"/>
    <n v="179895.07"/>
    <s v="USD"/>
    <n v="154709.7602"/>
    <n v="179895.07"/>
    <n v="20312.3"/>
    <n v="17468.578"/>
    <n v="20312.3"/>
    <n v="0.1129119324948705"/>
    <n v="11"/>
    <x v="1"/>
    <n v="12"/>
    <n v="2025"/>
    <d v="2026-02-21T00:00:00"/>
    <s v="febrero"/>
    <n v="2026"/>
  </r>
  <r>
    <x v="0"/>
    <n v="851"/>
    <n v="0"/>
    <d v="2025-11-20T00:00:00"/>
    <d v="2025-11-26T00:00:00"/>
    <d v="2025-11-28T00:00:00"/>
    <s v="IsraelB"/>
    <x v="9"/>
    <m/>
    <n v="430"/>
    <s v="USD"/>
    <n v="369.8"/>
    <n v="430"/>
    <n v="71.42"/>
    <n v="61.4212"/>
    <n v="71.42"/>
    <n v="0.1660930232558139"/>
    <n v="11"/>
    <x v="1"/>
    <n v="11"/>
    <n v="2025"/>
    <d v="2026-01-12T00:00:00"/>
    <s v="enero"/>
    <n v="2026"/>
  </r>
  <r>
    <x v="0"/>
    <n v="852"/>
    <n v="0"/>
    <d v="2025-11-21T00:00:00"/>
    <d v="2026-04-04T00:00:00"/>
    <d v="2026-04-11T00:00:00"/>
    <s v="MariellaP"/>
    <x v="9"/>
    <s v="JAIMEG"/>
    <n v="11149.92"/>
    <s v="USD"/>
    <n v="9588.931199999999"/>
    <n v="11149.92"/>
    <n v="1115"/>
    <n v="958.9"/>
    <n v="1115"/>
    <n v="0.1000007174939372"/>
    <n v="11"/>
    <x v="1"/>
    <n v="4"/>
    <n v="2026"/>
    <d v="2026-05-26T00:00:00"/>
    <s v="mayo"/>
    <n v="2026"/>
  </r>
  <r>
    <x v="0"/>
    <n v="854"/>
    <n v="0"/>
    <d v="2025-11-24T00:00:00"/>
    <d v="2025-11-20T00:00:00"/>
    <d v="2025-11-21T00:00:00"/>
    <s v="MariaM"/>
    <x v="10"/>
    <m/>
    <n v="2588.88"/>
    <s v="USD"/>
    <n v="2226.4368"/>
    <n v="2588.88"/>
    <n v="0"/>
    <n v="0"/>
    <n v="0"/>
    <n v="0"/>
    <n v="11"/>
    <x v="1"/>
    <n v="11"/>
    <n v="2025"/>
    <d v="2026-01-05T00:00:00"/>
    <s v="enero"/>
    <n v="2026"/>
  </r>
  <r>
    <x v="0"/>
    <n v="855"/>
    <n v="0"/>
    <d v="2025-11-24T00:00:00"/>
    <d v="2026-08-24T00:00:00"/>
    <d v="2026-09-06T00:00:00"/>
    <s v="LucianaE"/>
    <x v="10"/>
    <m/>
    <n v="9496"/>
    <s v="USD"/>
    <n v="8166.559999999999"/>
    <n v="9496"/>
    <n v="1721.91"/>
    <n v="1480.8426"/>
    <n v="1721.91"/>
    <n v="0.1813300336983993"/>
    <n v="11"/>
    <x v="1"/>
    <n v="8"/>
    <n v="2026"/>
    <d v="2026-10-21T00:00:00"/>
    <s v="octubre"/>
    <n v="2026"/>
  </r>
  <r>
    <x v="0"/>
    <n v="856"/>
    <n v="1"/>
    <d v="2025-11-24T00:00:00"/>
    <d v="2025-11-21T00:00:00"/>
    <d v="2025-11-24T00:00:00"/>
    <s v="MariellaG"/>
    <x v="10"/>
    <m/>
    <n v="8775"/>
    <s v="EUR"/>
    <n v="8775"/>
    <n v="10179"/>
    <n v="797.73"/>
    <n v="797.73"/>
    <n v="925.3668"/>
    <n v="0.0909094017094017"/>
    <n v="11"/>
    <x v="1"/>
    <n v="11"/>
    <n v="2025"/>
    <d v="2026-01-08T00:00:00"/>
    <s v="enero"/>
    <n v="2026"/>
  </r>
  <r>
    <x v="0"/>
    <n v="857"/>
    <n v="1"/>
    <d v="2025-11-24T00:00:00"/>
    <d v="2025-11-23T00:00:00"/>
    <d v="2025-11-26T00:00:00"/>
    <s v="MariellaG"/>
    <x v="10"/>
    <m/>
    <n v="9081"/>
    <s v="EUR"/>
    <n v="9081"/>
    <n v="10533.96"/>
    <n v="825.55"/>
    <n v="825.55"/>
    <n v="957.6379999999999"/>
    <n v="0.09090959145468561"/>
    <n v="11"/>
    <x v="1"/>
    <n v="11"/>
    <n v="2025"/>
    <d v="2026-01-10T00:00:00"/>
    <s v="enero"/>
    <n v="2026"/>
  </r>
  <r>
    <x v="0"/>
    <n v="858"/>
    <n v="0"/>
    <d v="2025-11-24T00:00:00"/>
    <d v="2025-11-14T00:00:00"/>
    <d v="2025-11-17T00:00:00"/>
    <s v="MariaM"/>
    <x v="10"/>
    <m/>
    <n v="6523.9"/>
    <s v="USD"/>
    <n v="5610.553999999999"/>
    <n v="6523.9"/>
    <n v="782.87"/>
    <n v="673.2682"/>
    <n v="782.87"/>
    <n v="0.1200003065650914"/>
    <n v="11"/>
    <x v="1"/>
    <n v="11"/>
    <n v="2025"/>
    <d v="2026-01-01T00:00:00"/>
    <s v="enero"/>
    <n v="2026"/>
  </r>
  <r>
    <x v="0"/>
    <n v="859"/>
    <n v="0"/>
    <d v="2025-11-24T00:00:00"/>
    <d v="2026-11-25T00:00:00"/>
    <d v="2026-11-29T00:00:00"/>
    <s v="MariellaG"/>
    <x v="10"/>
    <m/>
    <n v="72800"/>
    <s v="USD"/>
    <n v="62608"/>
    <n v="72800"/>
    <n v="1820"/>
    <n v="1565.2"/>
    <n v="1820"/>
    <n v="0.025"/>
    <n v="11"/>
    <x v="1"/>
    <n v="11"/>
    <n v="2026"/>
    <d v="2027-01-13T00:00:00"/>
    <s v="enero"/>
    <n v="2027"/>
  </r>
  <r>
    <x v="0"/>
    <n v="860"/>
    <n v="0"/>
    <d v="2025-11-24T00:00:00"/>
    <d v="2025-12-12T00:00:00"/>
    <d v="2025-12-15T00:00:00"/>
    <s v="MariaM"/>
    <x v="10"/>
    <m/>
    <n v="10493"/>
    <s v="GBP"/>
    <n v="12066.95"/>
    <n v="14060.62"/>
    <n v="1049.3"/>
    <n v="1206.695"/>
    <n v="1406.062"/>
    <n v="0.1"/>
    <n v="11"/>
    <x v="1"/>
    <n v="12"/>
    <n v="2025"/>
    <d v="2026-01-29T00:00:00"/>
    <s v="enero"/>
    <n v="2026"/>
  </r>
  <r>
    <x v="0"/>
    <n v="861"/>
    <n v="0"/>
    <d v="2025-11-24T00:00:00"/>
    <d v="2025-09-30T00:00:00"/>
    <d v="2025-10-02T00:00:00"/>
    <s v="MariaM"/>
    <x v="10"/>
    <m/>
    <n v="275.92"/>
    <s v="EUR"/>
    <n v="275.92"/>
    <n v="320.0672"/>
    <n v="27.59"/>
    <n v="27.59"/>
    <n v="32.0044"/>
    <n v="0.09999275152218033"/>
    <n v="11"/>
    <x v="1"/>
    <n v="9"/>
    <n v="2025"/>
    <d v="2025-11-16T00:00:00"/>
    <s v="noviembre"/>
    <n v="2025"/>
  </r>
  <r>
    <x v="0"/>
    <n v="862"/>
    <n v="0"/>
    <d v="2025-11-24T00:00:00"/>
    <d v="2025-12-17T00:00:00"/>
    <d v="2025-12-18T00:00:00"/>
    <s v="MinervaH"/>
    <x v="10"/>
    <m/>
    <n v="263.72"/>
    <s v="USD"/>
    <n v="226.7992"/>
    <n v="263.72"/>
    <n v="0"/>
    <n v="0"/>
    <n v="0"/>
    <n v="0"/>
    <n v="11"/>
    <x v="1"/>
    <n v="12"/>
    <n v="2025"/>
    <d v="2026-02-01T00:00:00"/>
    <s v="febrero"/>
    <n v="2026"/>
  </r>
  <r>
    <x v="0"/>
    <n v="863"/>
    <n v="1"/>
    <d v="2025-11-25T00:00:00"/>
    <d v="2025-12-29T00:00:00"/>
    <d v="2026-01-03T00:00:00"/>
    <s v="VeronicaN"/>
    <x v="10"/>
    <m/>
    <n v="14492.61"/>
    <s v="EUR"/>
    <n v="14492.61"/>
    <n v="16811.4276"/>
    <n v="1992.61"/>
    <n v="1992.61"/>
    <n v="2311.4276"/>
    <n v="0.1374914525402947"/>
    <n v="11"/>
    <x v="1"/>
    <n v="12"/>
    <n v="2025"/>
    <d v="2026-02-17T00:00:00"/>
    <s v="febrero"/>
    <n v="2026"/>
  </r>
  <r>
    <x v="0"/>
    <n v="864"/>
    <n v="1"/>
    <d v="2025-11-26T00:00:00"/>
    <d v="2025-12-15T00:00:00"/>
    <d v="2025-12-15T00:00:00"/>
    <s v="LuisHdz"/>
    <x v="10"/>
    <s v="ISRAELB,MARC1989"/>
    <n v="287.76"/>
    <s v="USD"/>
    <n v="247.4736"/>
    <n v="287.76"/>
    <n v="36.45"/>
    <n v="31.347"/>
    <n v="36.45"/>
    <n v="0.1266680567139283"/>
    <n v="11"/>
    <x v="1"/>
    <n v="12"/>
    <n v="2025"/>
    <d v="2026-01-29T00:00:00"/>
    <s v="enero"/>
    <n v="2026"/>
  </r>
  <r>
    <x v="0"/>
    <n v="866"/>
    <n v="0"/>
    <d v="2025-11-27T00:00:00"/>
    <d v="2026-11-02T00:00:00"/>
    <d v="2026-11-06T00:00:00"/>
    <s v="InesGR"/>
    <x v="10"/>
    <m/>
    <n v="83104"/>
    <s v="MXN"/>
    <n v="3988.992"/>
    <n v="4653.824000000001"/>
    <n v="9972.48"/>
    <n v="478.67904"/>
    <n v="558.45888"/>
    <n v="0.12"/>
    <n v="11"/>
    <x v="1"/>
    <n v="11"/>
    <n v="2026"/>
    <d v="2026-12-21T00:00:00"/>
    <s v="diciembre"/>
    <n v="2026"/>
  </r>
  <r>
    <x v="0"/>
    <n v="867"/>
    <n v="0"/>
    <d v="2025-11-27T00:00:00"/>
    <d v="2026-05-27T00:00:00"/>
    <d v="2026-06-02T00:00:00"/>
    <s v="MartinB"/>
    <x v="10"/>
    <s v="ANDREAG,JAIMEG"/>
    <n v="16067.26"/>
    <s v="EUR"/>
    <n v="16067.26"/>
    <n v="18638.0216"/>
    <n v="3410.67"/>
    <n v="3410.67"/>
    <n v="3956.3772"/>
    <n v="0.2122745259614894"/>
    <n v="11"/>
    <x v="1"/>
    <n v="5"/>
    <n v="2026"/>
    <d v="2026-07-17T00:00:00"/>
    <s v="julio"/>
    <n v="2026"/>
  </r>
  <r>
    <x v="0"/>
    <n v="868"/>
    <n v="1"/>
    <d v="2025-11-27T00:00:00"/>
    <d v="2025-12-26T00:00:00"/>
    <d v="2026-01-09T00:00:00"/>
    <s v="DianaM"/>
    <x v="10"/>
    <m/>
    <n v="7904.33"/>
    <s v="USD"/>
    <n v="6797.7238"/>
    <n v="7904.33"/>
    <n v="165.25"/>
    <n v="142.115"/>
    <n v="165.25"/>
    <n v="0.02090626276989954"/>
    <n v="11"/>
    <x v="1"/>
    <n v="12"/>
    <n v="2025"/>
    <d v="2026-02-23T00:00:00"/>
    <s v="febrero"/>
    <n v="2026"/>
  </r>
  <r>
    <x v="0"/>
    <n v="869"/>
    <n v="1"/>
    <d v="2025-11-28T00:00:00"/>
    <d v="2025-12-02T00:00:00"/>
    <d v="2025-12-05T00:00:00"/>
    <s v="DianaM"/>
    <x v="10"/>
    <m/>
    <n v="1335.81"/>
    <s v="USD"/>
    <n v="1148.7966"/>
    <n v="1335.81"/>
    <n v="56.2"/>
    <n v="48.332"/>
    <n v="56.2"/>
    <n v="0.04207185153577231"/>
    <n v="11"/>
    <x v="1"/>
    <n v="12"/>
    <n v="2025"/>
    <d v="2026-01-19T00:00:00"/>
    <s v="enero"/>
    <n v="2026"/>
  </r>
  <r>
    <x v="0"/>
    <n v="870"/>
    <n v="0"/>
    <d v="2025-12-01T00:00:00"/>
    <d v="2026-04-26T00:00:00"/>
    <d v="2026-05-02T00:00:00"/>
    <s v="ManonR"/>
    <x v="11"/>
    <m/>
    <n v="19002"/>
    <s v="USD"/>
    <n v="16341.72"/>
    <n v="19002"/>
    <n v="2850.3"/>
    <n v="2451.258"/>
    <n v="2850.3"/>
    <n v="0.15"/>
    <n v="12"/>
    <x v="1"/>
    <n v="4"/>
    <n v="2026"/>
    <d v="2026-06-16T00:00:00"/>
    <s v="junio"/>
    <n v="2026"/>
  </r>
  <r>
    <x v="0"/>
    <n v="871"/>
    <n v="0"/>
    <d v="2025-12-01T00:00:00"/>
    <d v="2025-12-02T00:00:00"/>
    <d v="2025-12-02T00:00:00"/>
    <s v="MinervaH"/>
    <x v="11"/>
    <m/>
    <n v="104592"/>
    <s v="MXN"/>
    <n v="5020.416"/>
    <n v="5857.152"/>
    <n v="800"/>
    <n v="38.4"/>
    <n v="44.8"/>
    <n v="0.007648768548263729"/>
    <n v="12"/>
    <x v="1"/>
    <n v="12"/>
    <n v="2025"/>
    <d v="2026-01-16T00:00:00"/>
    <s v="enero"/>
    <n v="2026"/>
  </r>
  <r>
    <x v="0"/>
    <n v="872"/>
    <n v="0"/>
    <d v="2025-12-02T00:00:00"/>
    <d v="2026-11-02T00:00:00"/>
    <d v="2026-11-06T00:00:00"/>
    <s v="InesGR"/>
    <x v="11"/>
    <m/>
    <n v="41552"/>
    <s v="MXN"/>
    <n v="1994.496"/>
    <n v="2326.912"/>
    <n v="4986.24"/>
    <n v="239.33952"/>
    <n v="279.22944"/>
    <n v="0.12"/>
    <n v="12"/>
    <x v="1"/>
    <n v="11"/>
    <n v="2026"/>
    <d v="2026-12-21T00:00:00"/>
    <s v="diciembre"/>
    <n v="2026"/>
  </r>
  <r>
    <x v="0"/>
    <n v="873"/>
    <n v="0"/>
    <d v="2025-12-02T00:00:00"/>
    <d v="2025-10-27T00:00:00"/>
    <d v="2025-12-31T00:00:00"/>
    <s v="LuisHdz"/>
    <x v="11"/>
    <s v="MARC1989"/>
    <n v="4827"/>
    <s v="USD"/>
    <n v="4151.22"/>
    <n v="4827"/>
    <n v="536.09"/>
    <n v="461.0374"/>
    <n v="536.09"/>
    <n v="0.1110607002278848"/>
    <n v="12"/>
    <x v="1"/>
    <n v="10"/>
    <n v="2025"/>
    <d v="2026-02-14T00:00:00"/>
    <s v="febrero"/>
    <n v="2026"/>
  </r>
  <r>
    <x v="0"/>
    <n v="874"/>
    <n v="0"/>
    <d v="2025-12-02T00:00:00"/>
    <d v="2026-07-27T00:00:00"/>
    <d v="2026-08-02T00:00:00"/>
    <s v="ManonR"/>
    <x v="11"/>
    <m/>
    <n v="18040"/>
    <s v="USD"/>
    <n v="15514.4"/>
    <n v="18040"/>
    <n v="2962"/>
    <n v="2547.32"/>
    <n v="2962"/>
    <n v="0.1641906873614191"/>
    <n v="12"/>
    <x v="1"/>
    <n v="7"/>
    <n v="2026"/>
    <d v="2026-09-16T00:00:00"/>
    <s v="septiembre"/>
    <n v="2026"/>
  </r>
  <r>
    <x v="0"/>
    <n v="875"/>
    <n v="0"/>
    <d v="2025-12-02T00:00:00"/>
    <d v="2026-01-03T00:00:00"/>
    <d v="2026-01-07T00:00:00"/>
    <s v="DianaM"/>
    <x v="11"/>
    <s v="MARIELLAP"/>
    <n v="6617.34"/>
    <s v="USD"/>
    <n v="5690.9124"/>
    <n v="6617.34"/>
    <n v="284.42"/>
    <n v="244.6012"/>
    <n v="284.42"/>
    <n v="0.04298101654138974"/>
    <n v="12"/>
    <x v="1"/>
    <n v="1"/>
    <n v="2026"/>
    <d v="2026-02-21T00:00:00"/>
    <s v="febrero"/>
    <n v="2026"/>
  </r>
  <r>
    <x v="0"/>
    <n v="876"/>
    <n v="1"/>
    <d v="2025-12-02T00:00:00"/>
    <d v="2025-05-30T00:00:00"/>
    <d v="2025-06-01T00:00:00"/>
    <s v="LucianaE"/>
    <x v="11"/>
    <m/>
    <n v="508.64"/>
    <s v="USD"/>
    <n v="437.4304"/>
    <n v="508.64"/>
    <n v="39.79"/>
    <n v="34.2194"/>
    <n v="39.79"/>
    <n v="0.07822821642025796"/>
    <n v="12"/>
    <x v="1"/>
    <n v="5"/>
    <n v="2025"/>
    <d v="2025-07-16T00:00:00"/>
    <s v="julio"/>
    <n v="2025"/>
  </r>
  <r>
    <x v="0"/>
    <n v="877"/>
    <n v="1"/>
    <d v="2025-12-02T00:00:00"/>
    <d v="2025-11-17T00:00:00"/>
    <d v="2025-11-26T00:00:00"/>
    <s v="VivianaS"/>
    <x v="11"/>
    <m/>
    <n v="10000"/>
    <s v="USD"/>
    <n v="8600"/>
    <n v="10000"/>
    <n v="1057.5"/>
    <n v="909.4499999999999"/>
    <n v="1057.5"/>
    <n v="0.10575"/>
    <n v="12"/>
    <x v="1"/>
    <n v="11"/>
    <n v="2025"/>
    <d v="2026-01-10T00:00:00"/>
    <s v="enero"/>
    <n v="2026"/>
  </r>
  <r>
    <x v="0"/>
    <n v="878"/>
    <n v="0"/>
    <d v="2025-12-03T00:00:00"/>
    <d v="2025-12-04T00:00:00"/>
    <d v="2025-12-05T00:00:00"/>
    <s v="RafaellaP"/>
    <x v="11"/>
    <m/>
    <n v="1100"/>
    <s v="EUR"/>
    <n v="1100"/>
    <n v="1276"/>
    <n v="280"/>
    <n v="280"/>
    <n v="324.8"/>
    <n v="0.2545454545454545"/>
    <n v="12"/>
    <x v="1"/>
    <n v="12"/>
    <n v="2025"/>
    <d v="2026-01-19T00:00:00"/>
    <s v="enero"/>
    <n v="2026"/>
  </r>
  <r>
    <x v="0"/>
    <n v="879"/>
    <n v="1"/>
    <d v="2025-12-03T00:00:00"/>
    <d v="2025-10-20T00:00:00"/>
    <d v="2025-10-24T00:00:00"/>
    <s v="LuisHdz"/>
    <x v="11"/>
    <s v="MARC1989"/>
    <n v="5281.02"/>
    <s v="USD"/>
    <n v="4541.6772"/>
    <n v="5281.02"/>
    <n v="647.1900000000001"/>
    <n v="556.5834"/>
    <n v="647.1900000000001"/>
    <n v="0.1225501891680016"/>
    <n v="12"/>
    <x v="1"/>
    <n v="10"/>
    <n v="2025"/>
    <d v="2025-12-08T00:00:00"/>
    <s v="diciembre"/>
    <n v="2025"/>
  </r>
  <r>
    <x v="0"/>
    <n v="880"/>
    <n v="1"/>
    <d v="2025-12-03T00:00:00"/>
    <d v="2025-10-25T00:00:00"/>
    <d v="2025-10-29T00:00:00"/>
    <s v="VivianaS"/>
    <x v="11"/>
    <m/>
    <n v="7141.22"/>
    <s v="USD"/>
    <n v="6141.4492"/>
    <n v="7141.22"/>
    <n v="419.24"/>
    <n v="360.5464"/>
    <n v="419.24"/>
    <n v="0.05870705565715662"/>
    <n v="12"/>
    <x v="1"/>
    <n v="10"/>
    <n v="2025"/>
    <d v="2025-12-13T00:00:00"/>
    <s v="diciembre"/>
    <n v="2025"/>
  </r>
  <r>
    <x v="0"/>
    <n v="881"/>
    <n v="0"/>
    <d v="2025-12-03T00:00:00"/>
    <d v="2026-01-28T00:00:00"/>
    <d v="2026-02-01T00:00:00"/>
    <s v="LuisHdz"/>
    <x v="11"/>
    <s v="MARC1989"/>
    <n v="81600"/>
    <s v="MXN"/>
    <n v="3916.8"/>
    <n v="4569.6"/>
    <n v="6000"/>
    <n v="288"/>
    <n v="336"/>
    <n v="0.07352941176470588"/>
    <n v="12"/>
    <x v="1"/>
    <n v="1"/>
    <n v="2026"/>
    <d v="2026-03-18T00:00:00"/>
    <s v="marzo"/>
    <n v="2026"/>
  </r>
  <r>
    <x v="0"/>
    <n v="882"/>
    <n v="0"/>
    <d v="2025-12-03T00:00:00"/>
    <d v="2026-01-10T00:00:00"/>
    <d v="2026-01-14T00:00:00"/>
    <s v="VivianaS"/>
    <x v="11"/>
    <m/>
    <n v="427120"/>
    <s v="JPY"/>
    <n v="2349.16"/>
    <n v="2733.568"/>
    <n v="30976"/>
    <n v="170.368"/>
    <n v="198.2464"/>
    <n v="0.07252294437160517"/>
    <n v="12"/>
    <x v="1"/>
    <n v="1"/>
    <n v="2026"/>
    <d v="2026-02-28T00:00:00"/>
    <s v="febrero"/>
    <n v="2026"/>
  </r>
  <r>
    <x v="0"/>
    <n v="883"/>
    <n v="0"/>
    <d v="2025-12-03T00:00:00"/>
    <d v="2026-02-12T00:00:00"/>
    <d v="2026-02-17T00:00:00"/>
    <s v="ClaudiaF"/>
    <x v="11"/>
    <m/>
    <n v="4849.39"/>
    <s v="USD"/>
    <n v="4170.4754"/>
    <n v="4849.39"/>
    <n v="264.5"/>
    <n v="227.47"/>
    <n v="264.5"/>
    <n v="0.05454294251441934"/>
    <n v="12"/>
    <x v="1"/>
    <n v="2"/>
    <n v="2026"/>
    <d v="2026-04-03T00:00:00"/>
    <s v="abril"/>
    <n v="2026"/>
  </r>
  <r>
    <x v="0"/>
    <n v="884"/>
    <n v="0"/>
    <d v="2025-12-03T00:00:00"/>
    <d v="2025-10-11T00:00:00"/>
    <d v="2025-10-13T00:00:00"/>
    <s v="VivianaS"/>
    <x v="11"/>
    <m/>
    <n v="759.0700000000001"/>
    <s v="USD"/>
    <n v="652.8002"/>
    <n v="759.0700000000001"/>
    <n v="63.52"/>
    <n v="54.6272"/>
    <n v="63.52"/>
    <n v="0.08368134691135205"/>
    <n v="12"/>
    <x v="1"/>
    <n v="10"/>
    <n v="2025"/>
    <d v="2025-11-27T00:00:00"/>
    <s v="noviembre"/>
    <n v="2025"/>
  </r>
  <r>
    <x v="0"/>
    <n v="886"/>
    <n v="0"/>
    <d v="2025-12-04T00:00:00"/>
    <d v="2026-07-23T00:00:00"/>
    <d v="2026-08-07T00:00:00"/>
    <s v="AndreaG"/>
    <x v="11"/>
    <s v="MARC1989,MARTINB"/>
    <n v="335788"/>
    <s v="USD"/>
    <n v="288777.68"/>
    <n v="335788"/>
    <n v="50539"/>
    <n v="43463.54"/>
    <n v="50539"/>
    <n v="0.150508654269956"/>
    <n v="12"/>
    <x v="1"/>
    <n v="7"/>
    <n v="2026"/>
    <d v="2026-09-21T00:00:00"/>
    <s v="septiembre"/>
    <n v="2026"/>
  </r>
  <r>
    <x v="0"/>
    <n v="887"/>
    <n v="0"/>
    <d v="2025-12-04T00:00:00"/>
    <d v="2025-03-15T00:00:00"/>
    <d v="2026-03-29T00:00:00"/>
    <s v="MariellaP"/>
    <x v="11"/>
    <s v="JORGEP,MARC1989"/>
    <n v="425831.56"/>
    <s v="MXN"/>
    <n v="20439.91488"/>
    <n v="23846.56736"/>
    <n v="84654"/>
    <n v="4063.392"/>
    <n v="4740.624"/>
    <n v="0.1987969139722758"/>
    <n v="12"/>
    <x v="1"/>
    <n v="3"/>
    <n v="2025"/>
    <d v="2026-05-13T00:00:00"/>
    <s v="mayo"/>
    <n v="2026"/>
  </r>
  <r>
    <x v="0"/>
    <n v="888"/>
    <n v="0"/>
    <d v="2025-12-04T00:00:00"/>
    <d v="2025-12-22T00:00:00"/>
    <d v="2025-12-22T00:00:00"/>
    <s v="MinervaH"/>
    <x v="11"/>
    <m/>
    <n v="24249"/>
    <s v="MXN"/>
    <n v="1163.952"/>
    <n v="1357.944"/>
    <n v="2100"/>
    <n v="100.8"/>
    <n v="117.6"/>
    <n v="0.08660150934059137"/>
    <n v="12"/>
    <x v="1"/>
    <n v="12"/>
    <n v="2025"/>
    <d v="2026-02-05T00:00:00"/>
    <s v="febrero"/>
    <n v="2026"/>
  </r>
  <r>
    <x v="0"/>
    <n v="889"/>
    <n v="0"/>
    <d v="2025-12-04T00:00:00"/>
    <d v="2025-12-22T00:00:00"/>
    <d v="2025-12-28T00:00:00"/>
    <s v="MariaM"/>
    <x v="11"/>
    <m/>
    <n v="13350.88"/>
    <s v="USD"/>
    <n v="11481.7568"/>
    <n v="13350.88"/>
    <n v="2236.17"/>
    <n v="1923.1062"/>
    <n v="2236.17"/>
    <n v="0.1674923300935968"/>
    <n v="12"/>
    <x v="1"/>
    <n v="12"/>
    <n v="2025"/>
    <d v="2026-02-11T00:00:00"/>
    <s v="febrero"/>
    <n v="2026"/>
  </r>
  <r>
    <x v="0"/>
    <n v="890"/>
    <n v="0"/>
    <d v="2025-12-04T00:00:00"/>
    <d v="2025-12-26T00:00:00"/>
    <d v="2026-01-03T00:00:00"/>
    <s v="IsraelB"/>
    <x v="11"/>
    <m/>
    <n v="40428"/>
    <s v="MXN"/>
    <n v="1940.544"/>
    <n v="2263.968"/>
    <n v="0"/>
    <n v="0"/>
    <n v="0"/>
    <n v="0"/>
    <n v="12"/>
    <x v="1"/>
    <n v="12"/>
    <n v="2025"/>
    <d v="2026-02-17T00:00:00"/>
    <s v="febrero"/>
    <n v="2026"/>
  </r>
  <r>
    <x v="0"/>
    <n v="891"/>
    <n v="0"/>
    <d v="2025-12-05T00:00:00"/>
    <d v="2026-06-11T00:00:00"/>
    <d v="2026-07-23T00:00:00"/>
    <s v="ManonR"/>
    <x v="11"/>
    <m/>
    <n v="5550906"/>
    <s v="MXN"/>
    <n v="266443.488"/>
    <n v="310850.736"/>
    <n v="236410"/>
    <n v="11347.68"/>
    <n v="13238.96"/>
    <n v="0.04258944395743686"/>
    <n v="12"/>
    <x v="1"/>
    <n v="6"/>
    <n v="2026"/>
    <d v="2026-09-06T00:00:00"/>
    <s v="septiembre"/>
    <n v="2026"/>
  </r>
  <r>
    <x v="0"/>
    <n v="892"/>
    <n v="0"/>
    <d v="2025-12-05T00:00:00"/>
    <d v="2025-10-09T00:00:00"/>
    <d v="2025-10-12T00:00:00"/>
    <s v="VivianaS"/>
    <x v="11"/>
    <m/>
    <n v="4772.49"/>
    <s v="USD"/>
    <n v="4104.341399999999"/>
    <n v="4772.49"/>
    <n v="387.25"/>
    <n v="333.035"/>
    <n v="387.25"/>
    <n v="0.08114212916108782"/>
    <n v="12"/>
    <x v="1"/>
    <n v="10"/>
    <n v="2025"/>
    <d v="2025-11-26T00:00:00"/>
    <s v="noviembre"/>
    <n v="2025"/>
  </r>
  <r>
    <x v="0"/>
    <n v="893"/>
    <n v="1"/>
    <d v="2025-12-05T00:00:00"/>
    <d v="2025-12-19T00:00:00"/>
    <d v="2026-01-17T00:00:00"/>
    <s v="MariellaP"/>
    <x v="11"/>
    <s v="DIANAM,MARC1989"/>
    <n v="119275.69"/>
    <s v="USD"/>
    <n v="102577.0934"/>
    <n v="119275.69"/>
    <n v="14130.8"/>
    <n v="12152.488"/>
    <n v="14130.8"/>
    <n v="0.1184717522908482"/>
    <n v="12"/>
    <x v="1"/>
    <n v="12"/>
    <n v="2025"/>
    <d v="2026-03-03T00:00:00"/>
    <s v="marzo"/>
    <n v="2026"/>
  </r>
  <r>
    <x v="0"/>
    <n v="894"/>
    <n v="0"/>
    <d v="2025-12-05T00:00:00"/>
    <d v="2025-12-05T00:00:00"/>
    <d v="2025-12-07T00:00:00"/>
    <s v="MinervaH"/>
    <x v="11"/>
    <m/>
    <n v="6855.53"/>
    <s v="MXN"/>
    <n v="329.06544"/>
    <n v="383.90968"/>
    <n v="800"/>
    <n v="38.4"/>
    <n v="44.8"/>
    <n v="0.1166941140947527"/>
    <n v="12"/>
    <x v="1"/>
    <n v="12"/>
    <n v="2025"/>
    <d v="2026-01-21T00:00:00"/>
    <s v="enero"/>
    <n v="2026"/>
  </r>
  <r>
    <x v="0"/>
    <n v="895"/>
    <n v="0"/>
    <d v="2025-12-08T00:00:00"/>
    <d v="2026-04-01T00:00:00"/>
    <d v="2026-04-09T00:00:00"/>
    <s v="MartinO"/>
    <x v="12"/>
    <m/>
    <n v="351300"/>
    <s v="MXN"/>
    <n v="16862.4"/>
    <n v="19672.8"/>
    <n v="52695"/>
    <n v="2529.36"/>
    <n v="2950.92"/>
    <n v="0.15"/>
    <n v="12"/>
    <x v="1"/>
    <n v="4"/>
    <n v="2026"/>
    <d v="2026-05-24T00:00:00"/>
    <s v="mayo"/>
    <n v="2026"/>
  </r>
  <r>
    <x v="0"/>
    <n v="896"/>
    <n v="0"/>
    <d v="2025-12-08T00:00:00"/>
    <d v="2025-12-18T00:00:00"/>
    <d v="2025-12-26T00:00:00"/>
    <s v="RocioZ"/>
    <x v="12"/>
    <m/>
    <n v="12935.9"/>
    <s v="USD"/>
    <n v="11124.874"/>
    <n v="12935.9"/>
    <n v="1771.95"/>
    <n v="1523.877"/>
    <n v="1771.95"/>
    <n v="0.1369792592707118"/>
    <n v="12"/>
    <x v="1"/>
    <n v="12"/>
    <n v="2025"/>
    <d v="2026-02-09T00:00:00"/>
    <s v="febrero"/>
    <n v="2026"/>
  </r>
  <r>
    <x v="0"/>
    <n v="897"/>
    <n v="0"/>
    <d v="2025-12-08T00:00:00"/>
    <d v="2025-12-15T00:00:00"/>
    <d v="2025-12-26T00:00:00"/>
    <s v="RocioZ"/>
    <x v="12"/>
    <m/>
    <n v="21206"/>
    <s v="USD"/>
    <n v="18237.16"/>
    <n v="21206"/>
    <n v="0"/>
    <n v="0"/>
    <n v="0"/>
    <n v="0"/>
    <n v="12"/>
    <x v="1"/>
    <n v="12"/>
    <n v="2025"/>
    <d v="2026-02-09T00:00:00"/>
    <s v="febrero"/>
    <n v="2026"/>
  </r>
  <r>
    <x v="0"/>
    <n v="898"/>
    <n v="0"/>
    <d v="2025-12-08T00:00:00"/>
    <d v="2026-02-01T00:00:00"/>
    <d v="2026-02-08T00:00:00"/>
    <s v="LucianaE"/>
    <x v="12"/>
    <m/>
    <n v="45935"/>
    <s v="USD"/>
    <n v="39504.1"/>
    <n v="45935"/>
    <n v="6244"/>
    <n v="5369.84"/>
    <n v="6244"/>
    <n v="0.1359312071405247"/>
    <n v="12"/>
    <x v="1"/>
    <n v="2"/>
    <n v="2026"/>
    <d v="2026-03-25T00:00:00"/>
    <s v="marzo"/>
    <n v="2026"/>
  </r>
  <r>
    <x v="0"/>
    <n v="899"/>
    <n v="0"/>
    <d v="2025-12-08T00:00:00"/>
    <d v="2025-12-15T00:00:00"/>
    <d v="2026-02-06T00:00:00"/>
    <s v="DianaM"/>
    <x v="12"/>
    <m/>
    <n v="55787"/>
    <s v="USD"/>
    <n v="47976.82"/>
    <n v="55787"/>
    <n v="565.35"/>
    <n v="486.201"/>
    <n v="565.35"/>
    <n v="0.01013408141681754"/>
    <n v="12"/>
    <x v="1"/>
    <n v="12"/>
    <n v="2025"/>
    <d v="2026-03-23T00:00:00"/>
    <s v="marzo"/>
    <n v="2026"/>
  </r>
  <r>
    <x v="0"/>
    <n v="900"/>
    <n v="0"/>
    <d v="2025-12-09T00:00:00"/>
    <d v="2025-12-09T00:00:00"/>
    <d v="2026-01-09T00:00:00"/>
    <s v="IsraelB"/>
    <x v="12"/>
    <m/>
    <n v="13767.72"/>
    <s v="MXN"/>
    <n v="660.85056"/>
    <n v="770.9923199999999"/>
    <n v="0"/>
    <n v="0"/>
    <n v="0"/>
    <n v="0"/>
    <n v="12"/>
    <x v="1"/>
    <n v="12"/>
    <n v="2025"/>
    <d v="2026-02-23T00:00:00"/>
    <s v="febrero"/>
    <n v="2026"/>
  </r>
  <r>
    <x v="0"/>
    <n v="901"/>
    <n v="0"/>
    <d v="2025-12-09T00:00:00"/>
    <d v="2025-12-21T00:00:00"/>
    <d v="2025-12-31T00:00:00"/>
    <s v="LucianaE"/>
    <x v="12"/>
    <m/>
    <n v="10351"/>
    <s v="EUR"/>
    <n v="10351"/>
    <n v="12007.16"/>
    <n v="1118.67"/>
    <n v="1118.67"/>
    <n v="1297.6572"/>
    <n v="0.1080736160757415"/>
    <n v="12"/>
    <x v="1"/>
    <n v="12"/>
    <n v="2025"/>
    <d v="2026-02-14T00:00:00"/>
    <s v="febrero"/>
    <n v="2026"/>
  </r>
  <r>
    <x v="0"/>
    <n v="902"/>
    <n v="0"/>
    <d v="2025-12-09T00:00:00"/>
    <d v="2026-04-11T00:00:00"/>
    <d v="2026-04-14T00:00:00"/>
    <s v="LucianaE"/>
    <x v="12"/>
    <m/>
    <n v="4077.73"/>
    <s v="USD"/>
    <n v="3506.8478"/>
    <n v="4077.73"/>
    <n v="320.56"/>
    <n v="275.6816"/>
    <n v="320.56"/>
    <n v="0.07861236521299841"/>
    <n v="12"/>
    <x v="1"/>
    <n v="4"/>
    <n v="2026"/>
    <d v="2026-05-29T00:00:00"/>
    <s v="mayo"/>
    <n v="2026"/>
  </r>
  <r>
    <x v="0"/>
    <n v="903"/>
    <n v="0"/>
    <d v="2025-12-09T00:00:00"/>
    <d v="2026-05-06T00:00:00"/>
    <d v="2026-05-27T00:00:00"/>
    <s v="LucianaE"/>
    <x v="12"/>
    <m/>
    <n v="56995.84"/>
    <s v="USD"/>
    <n v="49016.4224"/>
    <n v="56995.84"/>
    <n v="6277.34"/>
    <n v="5398.5124"/>
    <n v="6277.34"/>
    <n v="0.1101368099847287"/>
    <n v="12"/>
    <x v="1"/>
    <n v="5"/>
    <n v="2026"/>
    <d v="2026-07-11T00:00:00"/>
    <s v="julio"/>
    <n v="2026"/>
  </r>
  <r>
    <x v="0"/>
    <n v="904"/>
    <n v="0"/>
    <d v="2025-12-09T00:00:00"/>
    <d v="2025-12-28T00:00:00"/>
    <d v="2026-01-03T00:00:00"/>
    <s v="LucianaE"/>
    <x v="12"/>
    <m/>
    <n v="8208"/>
    <s v="USD"/>
    <n v="7058.88"/>
    <n v="8208"/>
    <n v="642.1"/>
    <n v="552.206"/>
    <n v="642.1"/>
    <n v="0.0782285575048733"/>
    <n v="12"/>
    <x v="1"/>
    <n v="12"/>
    <n v="2025"/>
    <d v="2026-02-17T00:00:00"/>
    <s v="febrero"/>
    <n v="2026"/>
  </r>
  <r>
    <x v="0"/>
    <n v="905"/>
    <n v="0"/>
    <d v="2025-12-09T00:00:00"/>
    <d v="2026-01-03T00:00:00"/>
    <d v="2026-01-09T00:00:00"/>
    <s v="MariaM"/>
    <x v="12"/>
    <m/>
    <n v="11144"/>
    <s v="USD"/>
    <n v="9583.84"/>
    <n v="11144"/>
    <n v="0"/>
    <n v="0"/>
    <n v="0"/>
    <n v="0"/>
    <n v="12"/>
    <x v="1"/>
    <n v="1"/>
    <n v="2026"/>
    <d v="2026-02-23T00:00:00"/>
    <s v="febrero"/>
    <n v="2026"/>
  </r>
  <r>
    <x v="0"/>
    <n v="907"/>
    <n v="0"/>
    <d v="2025-12-10T00:00:00"/>
    <d v="2026-04-16T00:00:00"/>
    <d v="2026-04-19T00:00:00"/>
    <s v="ClaudiaF"/>
    <x v="12"/>
    <m/>
    <n v="23996"/>
    <s v="MXN"/>
    <n v="1151.808"/>
    <n v="1343.776"/>
    <n v="10"/>
    <n v="0.48"/>
    <n v="0.5600000000000001"/>
    <n v="0.0004167361226871145"/>
    <n v="12"/>
    <x v="1"/>
    <n v="4"/>
    <n v="2026"/>
    <d v="2026-06-03T00:00:00"/>
    <s v="junio"/>
    <n v="2026"/>
  </r>
  <r>
    <x v="0"/>
    <n v="908"/>
    <n v="0"/>
    <d v="2025-12-10T00:00:00"/>
    <d v="2026-01-01T00:00:00"/>
    <d v="2026-01-07T00:00:00"/>
    <s v="LuciaS"/>
    <x v="12"/>
    <m/>
    <n v="2490"/>
    <s v="USD"/>
    <n v="2141.4"/>
    <n v="2490"/>
    <n v="253.92"/>
    <n v="218.3712"/>
    <n v="253.92"/>
    <n v="0.1019759036144578"/>
    <n v="12"/>
    <x v="1"/>
    <n v="1"/>
    <n v="2026"/>
    <d v="2026-02-21T00:00:00"/>
    <s v="febrero"/>
    <n v="2026"/>
  </r>
  <r>
    <x v="0"/>
    <n v="909"/>
    <n v="0"/>
    <d v="2025-12-10T00:00:00"/>
    <d v="2026-01-08T00:00:00"/>
    <d v="2026-03-24T00:00:00"/>
    <s v="MinervaH"/>
    <x v="12"/>
    <m/>
    <n v="31627"/>
    <s v="MXN"/>
    <n v="1518.096"/>
    <n v="1771.112"/>
    <n v="35"/>
    <n v="1.68"/>
    <n v="1.96"/>
    <n v="0.001106649381857274"/>
    <n v="12"/>
    <x v="1"/>
    <n v="1"/>
    <n v="2026"/>
    <d v="2026-05-08T00:00:00"/>
    <s v="mayo"/>
    <n v="2026"/>
  </r>
  <r>
    <x v="0"/>
    <n v="910"/>
    <n v="0"/>
    <d v="2025-12-10T00:00:00"/>
    <d v="2026-01-23T00:00:00"/>
    <d v="2026-01-26T00:00:00"/>
    <s v="VivianaS"/>
    <x v="12"/>
    <m/>
    <n v="767.0599999999999"/>
    <s v="USD"/>
    <n v="659.6715999999999"/>
    <n v="767.0599999999999"/>
    <n v="0"/>
    <n v="0"/>
    <n v="0"/>
    <n v="0"/>
    <n v="12"/>
    <x v="1"/>
    <n v="1"/>
    <n v="2026"/>
    <d v="2026-03-12T00:00:00"/>
    <s v="marzo"/>
    <n v="2026"/>
  </r>
  <r>
    <x v="0"/>
    <n v="911"/>
    <n v="1"/>
    <d v="2025-12-11T00:00:00"/>
    <d v="2025-10-15T00:00:00"/>
    <d v="2025-10-21T00:00:00"/>
    <s v="VeronicaN"/>
    <x v="12"/>
    <m/>
    <n v="13252"/>
    <s v="USD"/>
    <n v="11396.72"/>
    <n v="13252"/>
    <n v="1042.77"/>
    <n v="896.7822"/>
    <n v="1042.77"/>
    <n v="0.07868774524600061"/>
    <n v="12"/>
    <x v="1"/>
    <n v="10"/>
    <n v="2025"/>
    <d v="2025-12-05T00:00:00"/>
    <s v="diciembre"/>
    <n v="2025"/>
  </r>
  <r>
    <x v="0"/>
    <n v="912"/>
    <n v="1"/>
    <d v="2025-12-11T00:00:00"/>
    <d v="2025-07-09T00:00:00"/>
    <d v="2025-07-11T00:00:00"/>
    <s v="VeronicaN"/>
    <x v="12"/>
    <m/>
    <n v="2058"/>
    <s v="USD"/>
    <n v="1769.88"/>
    <n v="2058"/>
    <n v="170.37"/>
    <n v="146.5182"/>
    <n v="170.37"/>
    <n v="0.08278425655976678"/>
    <n v="12"/>
    <x v="1"/>
    <n v="7"/>
    <n v="2025"/>
    <d v="2025-08-25T00:00:00"/>
    <s v="agosto"/>
    <n v="2025"/>
  </r>
  <r>
    <x v="0"/>
    <n v="913"/>
    <n v="0"/>
    <d v="2025-12-11T00:00:00"/>
    <d v="2026-09-05T00:00:00"/>
    <d v="2026-09-13T00:00:00"/>
    <s v="LucianaE"/>
    <x v="12"/>
    <m/>
    <n v="299292.08"/>
    <s v="MXN"/>
    <n v="14366.01984"/>
    <n v="16760.35648"/>
    <n v="35510.4"/>
    <n v="1704.4992"/>
    <n v="1988.5824"/>
    <n v="0.1186479775876462"/>
    <n v="12"/>
    <x v="1"/>
    <n v="9"/>
    <n v="2026"/>
    <d v="2026-10-28T00:00:00"/>
    <s v="octubre"/>
    <n v="2026"/>
  </r>
  <r>
    <x v="0"/>
    <n v="914"/>
    <n v="0"/>
    <d v="2025-12-12T00:00:00"/>
    <d v="2026-03-29T00:00:00"/>
    <d v="2026-04-15T00:00:00"/>
    <s v="MartinB"/>
    <x v="12"/>
    <s v="JAIMEG"/>
    <n v="7590.6"/>
    <s v="USD"/>
    <n v="6527.916"/>
    <n v="7590.6"/>
    <n v="70"/>
    <n v="60.2"/>
    <n v="70"/>
    <n v="0.009221932390061392"/>
    <n v="12"/>
    <x v="1"/>
    <n v="3"/>
    <n v="2026"/>
    <d v="2026-05-30T00:00:00"/>
    <s v="mayo"/>
    <n v="2026"/>
  </r>
  <r>
    <x v="0"/>
    <n v="915"/>
    <n v="1"/>
    <d v="2025-12-12T00:00:00"/>
    <d v="2025-12-19T00:00:00"/>
    <d v="2025-12-21T00:00:00"/>
    <s v="VeronicaN"/>
    <x v="12"/>
    <m/>
    <n v="32419.9"/>
    <s v="USD"/>
    <n v="27881.114"/>
    <n v="32419.9"/>
    <n v="4118.49"/>
    <n v="3541.9014"/>
    <n v="4118.49"/>
    <n v="0.127035863775027"/>
    <n v="12"/>
    <x v="1"/>
    <n v="12"/>
    <n v="2025"/>
    <d v="2026-02-04T00:00:00"/>
    <s v="febrero"/>
    <n v="2026"/>
  </r>
  <r>
    <x v="0"/>
    <n v="916"/>
    <n v="0"/>
    <d v="2025-12-15T00:00:00"/>
    <d v="2026-10-07T00:00:00"/>
    <d v="2026-10-15T00:00:00"/>
    <s v="MarujaN"/>
    <x v="13"/>
    <m/>
    <n v="21125"/>
    <s v="USD"/>
    <n v="18167.5"/>
    <n v="21125"/>
    <n v="4225"/>
    <n v="3633.5"/>
    <n v="4225"/>
    <n v="0.2"/>
    <n v="12"/>
    <x v="1"/>
    <n v="10"/>
    <n v="2026"/>
    <d v="2026-11-29T00:00:00"/>
    <s v="noviembre"/>
    <n v="2026"/>
  </r>
  <r>
    <x v="0"/>
    <n v="917"/>
    <n v="0"/>
    <d v="2025-12-16T00:00:00"/>
    <d v="2026-03-30T00:00:00"/>
    <d v="2026-04-10T00:00:00"/>
    <s v="VeronicaN"/>
    <x v="13"/>
    <m/>
    <n v="26973.49"/>
    <s v="EUR"/>
    <n v="26973.49"/>
    <n v="31289.2484"/>
    <n v="2661.05"/>
    <n v="2661.05"/>
    <n v="3086.818"/>
    <n v="0.09865427128636302"/>
    <n v="12"/>
    <x v="1"/>
    <n v="3"/>
    <n v="2026"/>
    <d v="2026-05-25T00:00:00"/>
    <s v="mayo"/>
    <n v="2026"/>
  </r>
  <r>
    <x v="0"/>
    <n v="918"/>
    <n v="0"/>
    <d v="2025-12-16T00:00:00"/>
    <d v="2025-12-20T00:00:00"/>
    <d v="2025-12-28T00:00:00"/>
    <s v="ClaudiaF"/>
    <x v="13"/>
    <m/>
    <n v="400"/>
    <s v="USD"/>
    <n v="344"/>
    <n v="400"/>
    <n v="400"/>
    <n v="344"/>
    <n v="400"/>
    <n v="1"/>
    <n v="12"/>
    <x v="1"/>
    <n v="12"/>
    <n v="2025"/>
    <d v="2026-02-11T00:00:00"/>
    <s v="febrero"/>
    <n v="2026"/>
  </r>
  <r>
    <x v="0"/>
    <n v="919"/>
    <n v="0"/>
    <d v="2025-12-16T00:00:00"/>
    <d v="2025-12-21T00:00:00"/>
    <d v="2025-12-28T00:00:00"/>
    <s v="VivianaS"/>
    <x v="13"/>
    <m/>
    <n v="16765"/>
    <s v="USD"/>
    <n v="14417.9"/>
    <n v="16765"/>
    <n v="1425"/>
    <n v="1225.5"/>
    <n v="1425"/>
    <n v="0.08499850879809126"/>
    <n v="12"/>
    <x v="1"/>
    <n v="12"/>
    <n v="2025"/>
    <d v="2026-02-11T00:00:00"/>
    <s v="febrero"/>
    <n v="2026"/>
  </r>
  <r>
    <x v="0"/>
    <n v="920"/>
    <n v="1"/>
    <d v="2025-12-16T00:00:00"/>
    <d v="2025-10-24T00:00:00"/>
    <d v="2025-10-27T00:00:00"/>
    <s v="VivianaS"/>
    <x v="13"/>
    <m/>
    <n v="5067.52"/>
    <s v="USD"/>
    <n v="4358.0672"/>
    <n v="5067.52"/>
    <n v="361.9"/>
    <n v="311.234"/>
    <n v="361.9"/>
    <n v="0.07141560368779994"/>
    <n v="12"/>
    <x v="1"/>
    <n v="10"/>
    <n v="2025"/>
    <d v="2025-12-11T00:00:00"/>
    <s v="diciembre"/>
    <n v="2025"/>
  </r>
  <r>
    <x v="0"/>
    <n v="921"/>
    <n v="1"/>
    <d v="2025-12-16T00:00:00"/>
    <d v="2025-10-24T00:00:00"/>
    <d v="2025-10-27T00:00:00"/>
    <s v="VivianaS"/>
    <x v="13"/>
    <m/>
    <n v="2533.76"/>
    <s v="USD"/>
    <n v="2179.0336"/>
    <n v="2533.76"/>
    <n v="180.95"/>
    <n v="155.617"/>
    <n v="180.95"/>
    <n v="0.07141560368779994"/>
    <n v="12"/>
    <x v="1"/>
    <n v="10"/>
    <n v="2025"/>
    <d v="2025-12-11T00:00:00"/>
    <s v="diciembre"/>
    <n v="2025"/>
  </r>
  <r>
    <x v="0"/>
    <n v="922"/>
    <n v="0"/>
    <d v="2025-12-16T00:00:00"/>
    <d v="2025-11-09T00:00:00"/>
    <d v="2025-11-11T00:00:00"/>
    <s v="VivianaS"/>
    <x v="13"/>
    <m/>
    <n v="2403.5"/>
    <s v="EUR"/>
    <n v="2403.5"/>
    <n v="2788.06"/>
    <n v="216.35"/>
    <n v="216.35"/>
    <n v="250.966"/>
    <n v="0.09001456209694196"/>
    <n v="12"/>
    <x v="1"/>
    <n v="11"/>
    <n v="2025"/>
    <d v="2025-12-26T00:00:00"/>
    <s v="diciembre"/>
    <n v="2025"/>
  </r>
  <r>
    <x v="0"/>
    <n v="923"/>
    <n v="0"/>
    <d v="2025-12-16T00:00:00"/>
    <d v="2025-11-12T00:00:00"/>
    <d v="2025-11-13T00:00:00"/>
    <s v="VivianaS"/>
    <x v="13"/>
    <m/>
    <n v="1039.5"/>
    <s v="EUR"/>
    <n v="1039.5"/>
    <n v="1205.82"/>
    <n v="93.56"/>
    <n v="93.56"/>
    <n v="108.5296"/>
    <n v="0.09000481000481"/>
    <n v="12"/>
    <x v="1"/>
    <n v="11"/>
    <n v="2025"/>
    <d v="2025-12-28T00:00:00"/>
    <s v="diciembre"/>
    <n v="2025"/>
  </r>
  <r>
    <x v="0"/>
    <n v="924"/>
    <n v="0"/>
    <d v="2025-12-16T00:00:00"/>
    <d v="2026-04-08T00:00:00"/>
    <d v="2026-04-24T00:00:00"/>
    <s v="LorenzaP"/>
    <x v="13"/>
    <s v="JORGEP"/>
    <n v="56868.29"/>
    <s v="USD"/>
    <n v="48906.7294"/>
    <n v="56868.29"/>
    <n v="1866.97"/>
    <n v="1605.5942"/>
    <n v="1866.97"/>
    <n v="0.03282971933919589"/>
    <n v="12"/>
    <x v="1"/>
    <n v="4"/>
    <n v="2026"/>
    <d v="2026-06-08T00:00:00"/>
    <s v="junio"/>
    <n v="2026"/>
  </r>
  <r>
    <x v="0"/>
    <n v="925"/>
    <n v="0"/>
    <d v="2025-12-16T00:00:00"/>
    <d v="2025-11-11T00:00:00"/>
    <d v="2025-11-12T00:00:00"/>
    <s v="VivianaS"/>
    <x v="13"/>
    <m/>
    <n v="136"/>
    <s v="EUR"/>
    <n v="136"/>
    <n v="157.76"/>
    <n v="12.3"/>
    <n v="12.3"/>
    <n v="14.268"/>
    <n v="0.09044117647058825"/>
    <n v="12"/>
    <x v="1"/>
    <n v="11"/>
    <n v="2025"/>
    <d v="2025-12-27T00:00:00"/>
    <s v="diciembre"/>
    <n v="2025"/>
  </r>
  <r>
    <x v="0"/>
    <n v="926"/>
    <n v="0"/>
    <d v="2025-12-17T00:00:00"/>
    <d v="2025-12-14T00:00:00"/>
    <d v="2025-12-17T00:00:00"/>
    <s v="LuisHdz"/>
    <x v="13"/>
    <s v="MARC1989"/>
    <n v="1383.74"/>
    <s v="USD"/>
    <n v="1190.0164"/>
    <n v="1383.74"/>
    <n v="0"/>
    <n v="0"/>
    <n v="0"/>
    <n v="0"/>
    <n v="12"/>
    <x v="1"/>
    <n v="12"/>
    <n v="2025"/>
    <d v="2026-01-31T00:00:00"/>
    <s v="enero"/>
    <n v="2026"/>
  </r>
  <r>
    <x v="0"/>
    <n v="927"/>
    <n v="1"/>
    <d v="2025-12-17T00:00:00"/>
    <d v="2025-12-21T00:00:00"/>
    <d v="2025-12-24T00:00:00"/>
    <s v="ManonR"/>
    <x v="13"/>
    <m/>
    <n v="3200"/>
    <s v="USD"/>
    <n v="2752"/>
    <n v="3200"/>
    <n v="456.05"/>
    <n v="392.203"/>
    <n v="456.05"/>
    <n v="0.142515625"/>
    <n v="12"/>
    <x v="1"/>
    <n v="12"/>
    <n v="2025"/>
    <d v="2026-02-07T00:00:00"/>
    <s v="febrero"/>
    <n v="2026"/>
  </r>
  <r>
    <x v="0"/>
    <n v="928"/>
    <n v="0"/>
    <d v="2025-12-18T00:00:00"/>
    <d v="2026-07-01T00:00:00"/>
    <d v="2026-07-16T00:00:00"/>
    <s v="MarujaN"/>
    <x v="13"/>
    <m/>
    <n v="31181"/>
    <s v="USD"/>
    <n v="26815.66"/>
    <n v="31181"/>
    <n v="3000"/>
    <n v="2580"/>
    <n v="3000"/>
    <n v="0.09621243706103076"/>
    <n v="12"/>
    <x v="1"/>
    <n v="7"/>
    <n v="2026"/>
    <d v="2026-08-30T00:00:00"/>
    <s v="agosto"/>
    <n v="2026"/>
  </r>
  <r>
    <x v="0"/>
    <n v="929"/>
    <n v="0"/>
    <d v="2025-12-18T00:00:00"/>
    <d v="2026-02-13T00:00:00"/>
    <d v="2026-02-22T00:00:00"/>
    <s v="VivianaS"/>
    <x v="13"/>
    <m/>
    <n v="12187.2"/>
    <s v="EUR"/>
    <n v="12187.2"/>
    <n v="14137.152"/>
    <n v="798.1"/>
    <n v="798.1"/>
    <n v="925.7959999999999"/>
    <n v="0.0654867401864251"/>
    <n v="12"/>
    <x v="1"/>
    <n v="2"/>
    <n v="2026"/>
    <d v="2026-04-08T00:00:00"/>
    <s v="abril"/>
    <n v="2026"/>
  </r>
  <r>
    <x v="0"/>
    <n v="930"/>
    <n v="1"/>
    <d v="2025-12-18T00:00:00"/>
    <d v="2025-09-12T00:00:00"/>
    <d v="2025-09-16T00:00:00"/>
    <s v="MariellaP"/>
    <x v="13"/>
    <s v="MARC1989"/>
    <n v="3485"/>
    <s v="USD"/>
    <n v="2997.1"/>
    <n v="3485"/>
    <n v="348.5"/>
    <n v="299.71"/>
    <n v="348.5"/>
    <n v="0.09999999999999999"/>
    <n v="12"/>
    <x v="1"/>
    <n v="9"/>
    <n v="2025"/>
    <d v="2025-10-31T00:00:00"/>
    <s v="octubre"/>
    <n v="2025"/>
  </r>
  <r>
    <x v="0"/>
    <n v="931"/>
    <n v="0"/>
    <d v="2025-12-18T00:00:00"/>
    <d v="2026-03-15T00:00:00"/>
    <d v="2026-03-30T00:00:00"/>
    <s v="MariellaP"/>
    <x v="13"/>
    <s v="JORGEP,MARC1989"/>
    <n v="20200"/>
    <s v="USD"/>
    <n v="17372"/>
    <n v="20200"/>
    <n v="3958"/>
    <n v="3403.88"/>
    <n v="3958"/>
    <n v="0.1959405940594059"/>
    <n v="12"/>
    <x v="1"/>
    <n v="3"/>
    <n v="2026"/>
    <d v="2026-05-14T00:00:00"/>
    <s v="mayo"/>
    <n v="2026"/>
  </r>
  <r>
    <x v="0"/>
    <n v="932"/>
    <n v="0"/>
    <d v="2025-12-18T00:00:00"/>
    <d v="2026-03-15T00:00:00"/>
    <d v="2026-03-29T00:00:00"/>
    <s v="MariellaP"/>
    <x v="13"/>
    <s v="JORGEP,MARC1989"/>
    <n v="358904.88"/>
    <s v="MXN"/>
    <n v="17227.43424"/>
    <n v="20098.67328"/>
    <n v="69345.8"/>
    <n v="3328.5984"/>
    <n v="3883.3648"/>
    <n v="0.1932149821980687"/>
    <n v="12"/>
    <x v="1"/>
    <n v="3"/>
    <n v="2026"/>
    <d v="2026-05-13T00:00:00"/>
    <s v="mayo"/>
    <n v="2026"/>
  </r>
  <r>
    <x v="0"/>
    <n v="933"/>
    <n v="0"/>
    <d v="2025-12-18T00:00:00"/>
    <d v="2025-12-26T00:00:00"/>
    <d v="2025-12-29T00:00:00"/>
    <s v="ManonR"/>
    <x v="13"/>
    <m/>
    <n v="2660"/>
    <s v="USD"/>
    <n v="2287.6"/>
    <n v="2660"/>
    <n v="441.54"/>
    <n v="379.7244"/>
    <n v="441.54"/>
    <n v="0.1659924812030075"/>
    <n v="12"/>
    <x v="1"/>
    <n v="12"/>
    <n v="2025"/>
    <d v="2026-02-12T00:00:00"/>
    <s v="febrero"/>
    <n v="2026"/>
  </r>
  <r>
    <x v="0"/>
    <n v="934"/>
    <n v="0"/>
    <d v="2025-12-18T00:00:00"/>
    <d v="2026-02-05T00:00:00"/>
    <d v="2026-02-21T00:00:00"/>
    <s v="MariellaP"/>
    <x v="13"/>
    <s v="JORGEP,MARC1989"/>
    <n v="3565.57"/>
    <s v="USD"/>
    <n v="3066.3902"/>
    <n v="3565.57"/>
    <n v="0"/>
    <n v="0"/>
    <n v="0"/>
    <n v="0"/>
    <n v="12"/>
    <x v="1"/>
    <n v="2"/>
    <n v="2026"/>
    <d v="2026-04-07T00:00:00"/>
    <s v="abril"/>
    <n v="2026"/>
  </r>
  <r>
    <x v="0"/>
    <n v="936"/>
    <n v="0"/>
    <d v="2025-12-19T00:00:00"/>
    <d v="2026-09-16T00:00:00"/>
    <d v="2026-09-20T00:00:00"/>
    <s v="MartinO"/>
    <x v="13"/>
    <m/>
    <n v="5421"/>
    <s v="EUR"/>
    <n v="5421"/>
    <n v="6288.36"/>
    <n v="769"/>
    <n v="769"/>
    <n v="892.04"/>
    <n v="0.1418557461722929"/>
    <n v="12"/>
    <x v="1"/>
    <n v="9"/>
    <n v="2026"/>
    <d v="2026-11-04T00:00:00"/>
    <s v="noviembre"/>
    <n v="2026"/>
  </r>
  <r>
    <x v="0"/>
    <n v="937"/>
    <n v="0"/>
    <d v="2025-12-19T00:00:00"/>
    <d v="2026-02-19T00:00:00"/>
    <d v="2026-03-11T00:00:00"/>
    <s v="MinervaH"/>
    <x v="13"/>
    <m/>
    <n v="15093.21"/>
    <s v="USD"/>
    <n v="12980.1606"/>
    <n v="15093.21"/>
    <n v="536.88"/>
    <n v="461.7168"/>
    <n v="536.88"/>
    <n v="0.03557096204187181"/>
    <n v="12"/>
    <x v="1"/>
    <n v="2"/>
    <n v="2026"/>
    <d v="2026-04-25T00:00:00"/>
    <s v="abril"/>
    <n v="2026"/>
  </r>
  <r>
    <x v="0"/>
    <n v="938"/>
    <n v="0"/>
    <d v="2025-12-19T00:00:00"/>
    <d v="2026-01-19T00:00:00"/>
    <d v="2026-02-21T00:00:00"/>
    <s v="VeronicaN"/>
    <x v="13"/>
    <m/>
    <n v="102113.75"/>
    <s v="USD"/>
    <n v="87817.825"/>
    <n v="102113.75"/>
    <n v="10846.85"/>
    <n v="9328.291000000001"/>
    <n v="10846.85"/>
    <n v="0.1062232069628233"/>
    <n v="12"/>
    <x v="1"/>
    <n v="1"/>
    <n v="2026"/>
    <d v="2026-04-07T00:00:00"/>
    <s v="abril"/>
    <n v="2026"/>
  </r>
  <r>
    <x v="0"/>
    <n v="939"/>
    <n v="0"/>
    <d v="2025-12-22T00:00:00"/>
    <d v="2026-03-18T00:00:00"/>
    <d v="2026-03-29T00:00:00"/>
    <s v="MariellaP"/>
    <x v="14"/>
    <s v="JORGEP,MARC1989"/>
    <n v="348413"/>
    <s v="MXN"/>
    <n v="16723.824"/>
    <n v="19511.128"/>
    <n v="68965.72"/>
    <n v="3310.35456"/>
    <n v="3862.08032"/>
    <n v="0.197942441872146"/>
    <n v="12"/>
    <x v="1"/>
    <n v="3"/>
    <n v="2026"/>
    <d v="2026-05-13T00:00:00"/>
    <s v="mayo"/>
    <n v="2026"/>
  </r>
  <r>
    <x v="0"/>
    <n v="940"/>
    <n v="0"/>
    <d v="2025-12-23T00:00:00"/>
    <d v="2026-03-15T00:00:00"/>
    <d v="2026-03-29T00:00:00"/>
    <s v="MariellaP"/>
    <x v="14"/>
    <s v="JORGEP,MARC1989"/>
    <n v="23650"/>
    <s v="USD"/>
    <n v="20339"/>
    <n v="23650"/>
    <n v="71287.52"/>
    <n v="61307.2672"/>
    <n v="71287.52"/>
    <n v="3.014271458773785"/>
    <n v="12"/>
    <x v="1"/>
    <n v="3"/>
    <n v="2026"/>
    <d v="2026-05-13T00:00:00"/>
    <s v="mayo"/>
    <n v="2026"/>
  </r>
  <r>
    <x v="0"/>
    <n v="941"/>
    <n v="0"/>
    <d v="2025-12-23T00:00:00"/>
    <d v="2025-12-28T00:00:00"/>
    <d v="2026-01-02T00:00:00"/>
    <s v="LucianaE"/>
    <x v="14"/>
    <m/>
    <n v="20200"/>
    <s v="USD"/>
    <n v="17372"/>
    <n v="20200"/>
    <n v="1912.92"/>
    <n v="1645.1112"/>
    <n v="1912.92"/>
    <n v="0.0946990099009901"/>
    <n v="12"/>
    <x v="1"/>
    <n v="12"/>
    <n v="2025"/>
    <d v="2026-02-16T00:00:00"/>
    <s v="febrero"/>
    <n v="2026"/>
  </r>
  <r>
    <x v="0"/>
    <n v="942"/>
    <n v="0"/>
    <d v="2025-12-23T00:00:00"/>
    <d v="2025-12-20T00:00:00"/>
    <d v="2025-12-23T00:00:00"/>
    <s v="VivianaS"/>
    <x v="14"/>
    <m/>
    <n v="1155.89"/>
    <s v="USD"/>
    <n v="994.0654000000001"/>
    <n v="1155.89"/>
    <n v="103.2"/>
    <n v="88.752"/>
    <n v="103.2"/>
    <n v="0.0892818520793501"/>
    <n v="12"/>
    <x v="1"/>
    <n v="12"/>
    <n v="2025"/>
    <d v="2026-02-06T00:00:00"/>
    <s v="febrero"/>
    <n v="2026"/>
  </r>
  <r>
    <x v="0"/>
    <n v="943"/>
    <n v="0"/>
    <d v="2025-12-24T00:00:00"/>
    <d v="2025-12-20T00:00:00"/>
    <d v="2025-12-23T00:00:00"/>
    <s v="VivianaS"/>
    <x v="14"/>
    <m/>
    <n v="1080"/>
    <s v="USD"/>
    <n v="928.8"/>
    <n v="1080"/>
    <n v="97.2"/>
    <n v="83.592"/>
    <n v="97.2"/>
    <n v="0.09"/>
    <n v="12"/>
    <x v="1"/>
    <n v="12"/>
    <n v="2025"/>
    <d v="2026-02-06T00:00:00"/>
    <s v="febrero"/>
    <n v="2026"/>
  </r>
  <r>
    <x v="0"/>
    <n v="944"/>
    <n v="0"/>
    <d v="2025-12-24T00:00:00"/>
    <d v="2025-11-13T00:00:00"/>
    <d v="2025-11-15T00:00:00"/>
    <s v="VivianaS"/>
    <x v="14"/>
    <m/>
    <n v="84200"/>
    <s v="MXN"/>
    <n v="4041.6"/>
    <n v="4715.2"/>
    <n v="5520"/>
    <n v="264.96"/>
    <n v="309.12"/>
    <n v="0.0655581947743468"/>
    <n v="12"/>
    <x v="1"/>
    <n v="11"/>
    <n v="2025"/>
    <d v="2025-12-30T00:00:00"/>
    <s v="diciembre"/>
    <n v="2025"/>
  </r>
  <r>
    <x v="0"/>
    <n v="945"/>
    <n v="1"/>
    <d v="2025-12-26T00:00:00"/>
    <d v="2025-12-18T00:00:00"/>
    <d v="2025-12-21T00:00:00"/>
    <s v="VivianaS"/>
    <x v="14"/>
    <m/>
    <n v="2308"/>
    <s v="GBP"/>
    <n v="2654.2"/>
    <n v="3092.72"/>
    <n v="268.9"/>
    <n v="309.235"/>
    <n v="360.326"/>
    <n v="0.1165077989601386"/>
    <n v="12"/>
    <x v="1"/>
    <n v="12"/>
    <n v="2025"/>
    <d v="2026-02-04T00:00:00"/>
    <s v="febrero"/>
    <n v="2026"/>
  </r>
  <r>
    <x v="0"/>
    <n v="946"/>
    <n v="1"/>
    <d v="2025-12-26T00:00:00"/>
    <d v="2025-12-18T00:00:00"/>
    <d v="2025-12-21T00:00:00"/>
    <s v="VivianaS"/>
    <x v="14"/>
    <m/>
    <n v="2464"/>
    <s v="GBP"/>
    <n v="2833.6"/>
    <n v="3301.76"/>
    <n v="230.8"/>
    <n v="265.42"/>
    <n v="309.272"/>
    <n v="0.09366883116883118"/>
    <n v="12"/>
    <x v="1"/>
    <n v="12"/>
    <n v="2025"/>
    <d v="2026-02-04T00:00:00"/>
    <s v="febrero"/>
    <n v="2026"/>
  </r>
  <r>
    <x v="0"/>
    <n v="947"/>
    <n v="1"/>
    <d v="2025-12-26T00:00:00"/>
    <d v="2025-12-27T00:00:00"/>
    <d v="2025-12-28T00:00:00"/>
    <s v="ClaudiaF"/>
    <x v="14"/>
    <m/>
    <n v="142.08"/>
    <s v="USD"/>
    <n v="122.1888"/>
    <n v="142.08"/>
    <n v="9.51"/>
    <n v="8.178599999999999"/>
    <n v="9.51"/>
    <n v="0.06693412162162161"/>
    <n v="12"/>
    <x v="1"/>
    <n v="12"/>
    <n v="2025"/>
    <d v="2026-02-11T00:00:00"/>
    <s v="febrero"/>
    <n v="2026"/>
  </r>
  <r>
    <x v="0"/>
    <n v="948"/>
    <n v="1"/>
    <d v="2025-12-29T00:00:00"/>
    <d v="2025-10-16T00:00:00"/>
    <d v="2025-10-20T00:00:00"/>
    <s v="VivianaS"/>
    <x v="15"/>
    <m/>
    <n v="3052"/>
    <s v="USD"/>
    <n v="2624.72"/>
    <n v="3052"/>
    <n v="277.32"/>
    <n v="238.4952"/>
    <n v="277.32"/>
    <n v="0.09086500655307994"/>
    <n v="12"/>
    <x v="1"/>
    <n v="10"/>
    <n v="2025"/>
    <d v="2025-12-04T00:00:00"/>
    <s v="diciembre"/>
    <n v="2025"/>
  </r>
  <r>
    <x v="0"/>
    <n v="949"/>
    <n v="0"/>
    <d v="2025-12-29T00:00:00"/>
    <d v="2025-12-06T00:00:00"/>
    <d v="2025-12-10T00:00:00"/>
    <s v="PaulinaV"/>
    <x v="15"/>
    <m/>
    <n v="1685.86"/>
    <s v="USD"/>
    <n v="1449.8396"/>
    <n v="1685.86"/>
    <n v="296.58"/>
    <n v="255.0588"/>
    <n v="296.58"/>
    <n v="0.1759220813116155"/>
    <n v="12"/>
    <x v="1"/>
    <n v="12"/>
    <n v="2025"/>
    <d v="2026-01-24T00:00:00"/>
    <s v="enero"/>
    <n v="2026"/>
  </r>
  <r>
    <x v="0"/>
    <n v="950"/>
    <n v="1"/>
    <d v="2025-12-29T00:00:00"/>
    <d v="2026-01-04T00:00:00"/>
    <d v="2026-01-04T00:00:00"/>
    <s v="DianaM"/>
    <x v="15"/>
    <m/>
    <n v="652.66"/>
    <s v="USD"/>
    <n v="561.2876"/>
    <n v="652.66"/>
    <n v="70"/>
    <n v="60.2"/>
    <n v="70"/>
    <n v="0.1072533938038182"/>
    <n v="12"/>
    <x v="1"/>
    <n v="1"/>
    <n v="2026"/>
    <d v="2026-02-18T00:00:00"/>
    <s v="febrero"/>
    <n v="2026"/>
  </r>
  <r>
    <x v="0"/>
    <n v="951"/>
    <n v="0"/>
    <d v="2025-12-30T00:00:00"/>
    <d v="2026-03-13T00:00:00"/>
    <d v="2026-03-19T00:00:00"/>
    <s v="MariellaP"/>
    <x v="15"/>
    <s v="JORGEP,MARC1989"/>
    <n v="192999.25"/>
    <s v="MXN"/>
    <n v="9263.964"/>
    <n v="10807.958"/>
    <n v="16535.2"/>
    <n v="793.6896"/>
    <n v="925.9712000000001"/>
    <n v="0.08567494433268523"/>
    <n v="12"/>
    <x v="1"/>
    <n v="3"/>
    <n v="2026"/>
    <d v="2026-05-03T00:00:00"/>
    <s v="mayo"/>
    <n v="2026"/>
  </r>
  <r>
    <x v="0"/>
    <n v="952"/>
    <n v="0"/>
    <d v="2026-01-02T00:00:00"/>
    <d v="2026-03-27T00:00:00"/>
    <d v="2026-04-11T00:00:00"/>
    <s v="ClaudiaF"/>
    <x v="16"/>
    <s v="JORGEP"/>
    <n v="17426.28"/>
    <s v="USD"/>
    <n v="14986.6008"/>
    <n v="17426.28"/>
    <n v="1942.8"/>
    <n v="1670.808"/>
    <n v="1942.8"/>
    <n v="0.1114867889188054"/>
    <n v="1"/>
    <x v="2"/>
    <n v="3"/>
    <n v="2026"/>
    <d v="2026-05-26T00:00:00"/>
    <s v="mayo"/>
    <n v="2026"/>
  </r>
  <r>
    <x v="0"/>
    <n v="953"/>
    <n v="0"/>
    <d v="2026-01-06T00:00:00"/>
    <d v="2026-01-07T00:00:00"/>
    <d v="2026-01-18T00:00:00"/>
    <s v="IsraelB"/>
    <x v="17"/>
    <s v="DIANAM"/>
    <n v="10472.8"/>
    <s v="USD"/>
    <n v="9006.607999999998"/>
    <n v="10472.8"/>
    <n v="1047.28"/>
    <n v="900.6608"/>
    <n v="1047.28"/>
    <n v="0.1"/>
    <n v="1"/>
    <x v="2"/>
    <n v="1"/>
    <n v="2026"/>
    <d v="2026-03-04T00:00:00"/>
    <s v="marzo"/>
    <n v="2026"/>
  </r>
  <r>
    <x v="0"/>
    <n v="954"/>
    <n v="0"/>
    <d v="2026-01-06T00:00:00"/>
    <d v="2026-03-17T00:00:00"/>
    <d v="2026-03-22T00:00:00"/>
    <s v="IsraelB"/>
    <x v="17"/>
    <s v="DIANAM"/>
    <n v="2328.56"/>
    <s v="USD"/>
    <n v="2002.5616"/>
    <n v="2328.56"/>
    <n v="254.85"/>
    <n v="219.171"/>
    <n v="254.85"/>
    <n v="0.1094453224310303"/>
    <n v="1"/>
    <x v="2"/>
    <n v="3"/>
    <n v="2026"/>
    <d v="2026-05-06T00:00:00"/>
    <s v="mayo"/>
    <n v="2026"/>
  </r>
  <r>
    <x v="0"/>
    <n v="955"/>
    <n v="0"/>
    <d v="2026-01-06T00:00:00"/>
    <d v="2026-09-15T00:00:00"/>
    <d v="2026-09-24T00:00:00"/>
    <s v="LucianaE"/>
    <x v="17"/>
    <m/>
    <n v="127190"/>
    <s v="USD"/>
    <n v="109383.4"/>
    <n v="127190"/>
    <n v="21365"/>
    <n v="18373.9"/>
    <n v="21365"/>
    <n v="0.1679770422203004"/>
    <n v="1"/>
    <x v="2"/>
    <n v="9"/>
    <n v="2026"/>
    <d v="2026-11-08T00:00:00"/>
    <s v="noviembre"/>
    <n v="2026"/>
  </r>
  <r>
    <x v="0"/>
    <n v="956"/>
    <n v="0"/>
    <d v="2026-01-07T00:00:00"/>
    <d v="2025-12-18T00:00:00"/>
    <d v="2026-01-02T00:00:00"/>
    <s v="VeronicaN"/>
    <x v="17"/>
    <m/>
    <n v="63072"/>
    <s v="USD"/>
    <n v="54241.92"/>
    <n v="63072"/>
    <n v="7081.45"/>
    <n v="6090.047"/>
    <n v="7081.45"/>
    <n v="0.1122756532217149"/>
    <n v="1"/>
    <x v="2"/>
    <n v="12"/>
    <n v="2025"/>
    <d v="2026-02-16T00:00:00"/>
    <s v="febrero"/>
    <n v="2026"/>
  </r>
  <r>
    <x v="0"/>
    <n v="957"/>
    <n v="0"/>
    <d v="2026-01-07T00:00:00"/>
    <d v="2026-01-23T00:00:00"/>
    <d v="2026-01-25T00:00:00"/>
    <s v="IsraelB"/>
    <x v="17"/>
    <s v="DIANAM"/>
    <n v="5954.36"/>
    <s v="USD"/>
    <n v="5120.749599999999"/>
    <n v="5954.36"/>
    <n v="117.48"/>
    <n v="101.0328"/>
    <n v="117.48"/>
    <n v="0.01973008014295408"/>
    <n v="1"/>
    <x v="2"/>
    <n v="1"/>
    <n v="2026"/>
    <d v="2026-03-11T00:00:00"/>
    <s v="marzo"/>
    <n v="2026"/>
  </r>
  <r>
    <x v="0"/>
    <n v="959"/>
    <n v="0"/>
    <d v="2026-01-07T00:00:00"/>
    <n v="46029"/>
    <n v="46033"/>
    <s v="MinervaH"/>
    <x v="17"/>
    <m/>
    <n v="30999.2"/>
    <s v="MXN"/>
    <n v="1487.9616"/>
    <n v="1735.9552"/>
    <n v="1459.2"/>
    <n v="70.0416"/>
    <n v="81.71520000000001"/>
    <n v="0.04707218250793569"/>
    <n v="1"/>
    <x v="2"/>
    <n v="1"/>
    <n v="2026"/>
    <d v="2026-02-25T00:00:00"/>
    <s v="febrero"/>
    <n v="2026"/>
  </r>
  <r>
    <x v="0"/>
    <n v="960"/>
    <n v="0"/>
    <d v="2026-01-07T00:00:00"/>
    <d v="2026-01-13T00:00:00"/>
    <d v="2026-01-16T00:00:00"/>
    <s v="DianaM"/>
    <x v="17"/>
    <m/>
    <n v="2640"/>
    <s v="USD"/>
    <n v="2270.4"/>
    <n v="2640"/>
    <n v="0"/>
    <n v="0"/>
    <n v="0"/>
    <n v="0"/>
    <n v="1"/>
    <x v="2"/>
    <n v="1"/>
    <n v="2026"/>
    <d v="2026-03-02T00:00:00"/>
    <s v="marzo"/>
    <n v="2026"/>
  </r>
  <r>
    <x v="0"/>
    <n v="961"/>
    <n v="0"/>
    <d v="2026-01-08T00:00:00"/>
    <d v="2026-09-15T00:00:00"/>
    <d v="2026-09-21T00:00:00"/>
    <s v="LucianaE"/>
    <x v="17"/>
    <m/>
    <n v="1869.4"/>
    <s v="USD"/>
    <n v="1607.684"/>
    <n v="1869.4"/>
    <n v="70"/>
    <n v="60.2"/>
    <n v="70"/>
    <n v="0.03744516957312506"/>
    <n v="1"/>
    <x v="2"/>
    <n v="9"/>
    <n v="2026"/>
    <d v="2026-11-05T00:00:00"/>
    <s v="noviembre"/>
    <n v="2026"/>
  </r>
  <r>
    <x v="0"/>
    <n v="962"/>
    <n v="0"/>
    <d v="2026-01-08T00:00:00"/>
    <d v="2026-01-06T00:00:00"/>
    <d v="2026-01-12T00:00:00"/>
    <s v="MariellaG"/>
    <x v="17"/>
    <m/>
    <n v="1707"/>
    <s v="USD"/>
    <n v="1468.02"/>
    <n v="1707"/>
    <n v="170.7"/>
    <n v="146.802"/>
    <n v="170.7"/>
    <n v="0.09999999999999999"/>
    <n v="1"/>
    <x v="2"/>
    <n v="1"/>
    <n v="2026"/>
    <d v="2026-02-26T00:00:00"/>
    <s v="febrero"/>
    <n v="2026"/>
  </r>
  <r>
    <x v="0"/>
    <n v="963"/>
    <n v="0"/>
    <d v="2026-01-08T00:00:00"/>
    <d v="2026-01-22T00:00:00"/>
    <d v="2026-01-25T00:00:00"/>
    <s v="CatalinaF"/>
    <x v="17"/>
    <m/>
    <n v="2595"/>
    <s v="USD"/>
    <n v="2231.7"/>
    <n v="2595"/>
    <n v="359.25"/>
    <n v="308.955"/>
    <n v="359.25"/>
    <n v="0.1384393063583815"/>
    <n v="1"/>
    <x v="2"/>
    <n v="1"/>
    <n v="2026"/>
    <d v="2026-03-11T00:00:00"/>
    <s v="marzo"/>
    <n v="2026"/>
  </r>
  <r>
    <x v="0"/>
    <n v="964"/>
    <n v="0"/>
    <d v="2026-01-09T00:00:00"/>
    <d v="2026-06-06T00:00:00"/>
    <d v="2026-06-16T00:00:00"/>
    <s v="ManonR"/>
    <x v="17"/>
    <m/>
    <n v="223460"/>
    <s v="USD"/>
    <n v="192175.6"/>
    <n v="223460"/>
    <n v="33580"/>
    <n v="28878.8"/>
    <n v="33580"/>
    <n v="0.1502729795041618"/>
    <n v="1"/>
    <x v="2"/>
    <n v="6"/>
    <n v="2026"/>
    <d v="2026-07-31T00:00:00"/>
    <s v="julio"/>
    <n v="2026"/>
  </r>
  <r>
    <x v="0"/>
    <n v="965"/>
    <n v="0"/>
    <d v="2026-01-09T00:00:00"/>
    <d v="2025-12-17T00:00:00"/>
    <d v="2025-12-19T00:00:00"/>
    <s v="ManonR"/>
    <x v="17"/>
    <m/>
    <n v="2685"/>
    <s v="USD"/>
    <n v="2309.1"/>
    <n v="2685"/>
    <n v="268.5"/>
    <n v="230.91"/>
    <n v="268.5"/>
    <n v="0.1"/>
    <n v="1"/>
    <x v="2"/>
    <n v="12"/>
    <n v="2025"/>
    <d v="2026-02-02T00:00:00"/>
    <s v="febrero"/>
    <n v="2026"/>
  </r>
  <r>
    <x v="0"/>
    <n v="966"/>
    <n v="0"/>
    <d v="2026-01-09T00:00:00"/>
    <d v="2025-12-02T00:00:00"/>
    <d v="2025-12-04T00:00:00"/>
    <s v="ManonR"/>
    <x v="17"/>
    <m/>
    <n v="4363"/>
    <s v="USD"/>
    <n v="3752.18"/>
    <n v="4363"/>
    <n v="378"/>
    <n v="325.08"/>
    <n v="378"/>
    <n v="0.08663763465505386"/>
    <n v="1"/>
    <x v="2"/>
    <n v="12"/>
    <n v="2025"/>
    <d v="2026-01-18T00:00:00"/>
    <s v="enero"/>
    <n v="2026"/>
  </r>
  <r>
    <x v="0"/>
    <n v="968"/>
    <n v="0"/>
    <d v="2026-01-09T00:00:00"/>
    <d v="2026-09-14T00:00:00"/>
    <d v="2026-10-01T00:00:00"/>
    <s v="LucianaE"/>
    <x v="17"/>
    <m/>
    <n v="59396.79"/>
    <s v="USD"/>
    <n v="51081.2394"/>
    <n v="59396.79"/>
    <n v="1932.88"/>
    <n v="1662.2768"/>
    <n v="1932.88"/>
    <n v="0.03254182591348792"/>
    <n v="1"/>
    <x v="2"/>
    <n v="9"/>
    <n v="2026"/>
    <d v="2026-11-15T00:00:00"/>
    <s v="noviembre"/>
    <n v="2026"/>
  </r>
  <r>
    <x v="0"/>
    <n v="969"/>
    <n v="0"/>
    <d v="2026-01-09T00:00:00"/>
    <d v="2026-02-04T00:00:00"/>
    <d v="2026-02-05T00:00:00"/>
    <s v="ManonR"/>
    <x v="17"/>
    <m/>
    <n v="4321.53"/>
    <s v="USD"/>
    <n v="3716.5158"/>
    <n v="4321.53"/>
    <n v="501.53"/>
    <n v="431.3158"/>
    <n v="501.53"/>
    <n v="0.1160538050181302"/>
    <n v="1"/>
    <x v="2"/>
    <n v="2"/>
    <n v="2026"/>
    <d v="2026-03-22T00:00:00"/>
    <s v="marzo"/>
    <n v="2026"/>
  </r>
  <r>
    <x v="0"/>
    <n v="970"/>
    <n v="0"/>
    <d v="2026-01-09T00:00:00"/>
    <d v="2025-12-10T00:00:00"/>
    <d v="2025-12-14T00:00:00"/>
    <s v="PaulinaV"/>
    <x v="17"/>
    <m/>
    <n v="2320"/>
    <s v="EUR"/>
    <n v="2320"/>
    <n v="2691.2"/>
    <n v="232"/>
    <n v="232"/>
    <n v="269.12"/>
    <n v="0.1"/>
    <n v="1"/>
    <x v="2"/>
    <n v="12"/>
    <n v="2025"/>
    <d v="2026-01-28T00:00:00"/>
    <s v="enero"/>
    <n v="2026"/>
  </r>
  <r>
    <x v="0"/>
    <n v="971"/>
    <n v="1"/>
    <d v="2026-01-09T00:00:00"/>
    <d v="2025-11-29T00:00:00"/>
    <d v="2025-12-01T00:00:00"/>
    <s v="PaulinaV"/>
    <x v="17"/>
    <m/>
    <n v="90124.48"/>
    <s v="MXN"/>
    <n v="4325.97504"/>
    <n v="5046.97088"/>
    <n v="9221.82"/>
    <n v="442.64736"/>
    <n v="516.42192"/>
    <n v="0.1023231423915012"/>
    <n v="1"/>
    <x v="2"/>
    <n v="11"/>
    <n v="2025"/>
    <d v="2026-01-15T00:00:00"/>
    <s v="enero"/>
    <n v="2026"/>
  </r>
  <r>
    <x v="0"/>
    <n v="972"/>
    <n v="0"/>
    <d v="2026-01-09T00:00:00"/>
    <n v="46043"/>
    <n v="46045"/>
    <s v="PaulinaV"/>
    <x v="17"/>
    <m/>
    <n v="1650"/>
    <s v="GBP"/>
    <n v="1897.5"/>
    <n v="2211"/>
    <n v="165"/>
    <n v="189.75"/>
    <n v="221.1"/>
    <n v="0.09999999999999999"/>
    <n v="1"/>
    <x v="2"/>
    <n v="1"/>
    <n v="2026"/>
    <d v="2026-03-09T00:00:00"/>
    <s v="marzo"/>
    <n v="2026"/>
  </r>
  <r>
    <x v="0"/>
    <n v="973"/>
    <n v="0"/>
    <d v="2026-01-09T00:00:00"/>
    <d v="2026-01-18T00:00:00"/>
    <d v="2026-01-21T00:00:00"/>
    <s v="PaulinaV"/>
    <x v="17"/>
    <m/>
    <n v="2422.38"/>
    <s v="EUR"/>
    <n v="2422.38"/>
    <n v="2809.9608"/>
    <n v="242.24"/>
    <n v="242.24"/>
    <n v="280.9984"/>
    <n v="0.1000008256342935"/>
    <n v="1"/>
    <x v="2"/>
    <n v="1"/>
    <n v="2026"/>
    <d v="2026-03-07T00:00:00"/>
    <s v="marzo"/>
    <n v="2026"/>
  </r>
  <r>
    <x v="0"/>
    <n v="974"/>
    <n v="0"/>
    <d v="2026-01-12T00:00:00"/>
    <d v="2026-07-18T00:00:00"/>
    <d v="2026-08-01T00:00:00"/>
    <s v="DianaM"/>
    <x v="18"/>
    <s v="MARC1989"/>
    <n v="95200"/>
    <s v="EUR"/>
    <n v="95200"/>
    <n v="110432"/>
    <n v="0"/>
    <n v="0"/>
    <n v="0"/>
    <n v="0"/>
    <n v="1"/>
    <x v="2"/>
    <n v="7"/>
    <n v="2026"/>
    <d v="2026-09-15T00:00:00"/>
    <s v="septiembre"/>
    <n v="2026"/>
  </r>
  <r>
    <x v="0"/>
    <n v="975"/>
    <n v="0"/>
    <d v="2026-01-12T00:00:00"/>
    <d v="2026-01-10T00:00:00"/>
    <d v="2026-01-11T00:00:00"/>
    <s v="LucianaE"/>
    <x v="18"/>
    <m/>
    <n v="11920.39"/>
    <s v="MXN"/>
    <n v="572.17872"/>
    <n v="667.54184"/>
    <n v="1065.71"/>
    <n v="51.15408"/>
    <n v="59.67976"/>
    <n v="0.08940227626780667"/>
    <n v="1"/>
    <x v="2"/>
    <n v="1"/>
    <n v="2026"/>
    <d v="2026-02-25T00:00:00"/>
    <s v="febrero"/>
    <n v="2026"/>
  </r>
  <r>
    <x v="0"/>
    <n v="976"/>
    <n v="0"/>
    <d v="2026-01-12T00:00:00"/>
    <d v="2026-06-06T00:00:00"/>
    <d v="2026-06-26T00:00:00"/>
    <s v="PaulinaV"/>
    <x v="18"/>
    <m/>
    <n v="38202"/>
    <s v="EUR"/>
    <n v="38202"/>
    <n v="44314.32"/>
    <n v="0"/>
    <n v="0"/>
    <n v="0"/>
    <n v="0"/>
    <n v="1"/>
    <x v="2"/>
    <n v="6"/>
    <n v="2026"/>
    <d v="2026-08-10T00:00:00"/>
    <s v="agosto"/>
    <n v="2026"/>
  </r>
  <r>
    <x v="0"/>
    <n v="978"/>
    <n v="0"/>
    <d v="2026-01-13T00:00:00"/>
    <d v="2026-02-05T00:00:00"/>
    <d v="2026-02-08T00:00:00"/>
    <s v="MarujaN"/>
    <x v="18"/>
    <m/>
    <n v="66000"/>
    <s v="MXN"/>
    <n v="3168"/>
    <n v="3696"/>
    <n v="19362.26"/>
    <n v="929.38848"/>
    <n v="1084.28656"/>
    <n v="0.2933675757575758"/>
    <n v="1"/>
    <x v="2"/>
    <n v="2"/>
    <n v="2026"/>
    <d v="2026-03-25T00:00:00"/>
    <s v="marzo"/>
    <n v="2026"/>
  </r>
  <r>
    <x v="0"/>
    <n v="979"/>
    <n v="0"/>
    <d v="2026-01-14T00:00:00"/>
    <d v="2025-12-09T00:00:00"/>
    <d v="2025-12-12T00:00:00"/>
    <s v="VeronicaN"/>
    <x v="18"/>
    <m/>
    <n v="2523"/>
    <s v="USD"/>
    <n v="2169.78"/>
    <n v="2523"/>
    <n v="252.3"/>
    <n v="216.978"/>
    <n v="252.3"/>
    <n v="0.1"/>
    <n v="1"/>
    <x v="2"/>
    <n v="12"/>
    <n v="2025"/>
    <d v="2026-01-26T00:00:00"/>
    <s v="enero"/>
    <n v="2026"/>
  </r>
  <r>
    <x v="0"/>
    <n v="980"/>
    <n v="0"/>
    <d v="2026-01-14T00:00:00"/>
    <d v="2025-12-30T00:00:00"/>
    <d v="2026-01-02T00:00:00"/>
    <s v="VeronicaN"/>
    <x v="18"/>
    <m/>
    <n v="6766"/>
    <s v="USD"/>
    <n v="5818.76"/>
    <n v="6766"/>
    <n v="676.6"/>
    <n v="581.876"/>
    <n v="676.6"/>
    <n v="0.09999999999999999"/>
    <n v="1"/>
    <x v="2"/>
    <n v="12"/>
    <n v="2025"/>
    <d v="2026-02-16T00:00:00"/>
    <s v="febrero"/>
    <n v="2026"/>
  </r>
  <r>
    <x v="0"/>
    <n v="982"/>
    <n v="0"/>
    <d v="2026-01-14T00:00:00"/>
    <d v="2026-02-02T00:00:00"/>
    <d v="2026-02-13T00:00:00"/>
    <s v="DianaM"/>
    <x v="18"/>
    <s v="MARC1989"/>
    <n v="2633"/>
    <s v="USD"/>
    <n v="2264.38"/>
    <n v="2633"/>
    <n v="70"/>
    <n v="60.2"/>
    <n v="70"/>
    <n v="0.02658564375237371"/>
    <n v="1"/>
    <x v="2"/>
    <n v="2"/>
    <n v="2026"/>
    <d v="2026-03-30T00:00:00"/>
    <s v="marzo"/>
    <n v="2026"/>
  </r>
  <r>
    <x v="0"/>
    <n v="983"/>
    <n v="0"/>
    <d v="2026-01-14T00:00:00"/>
    <d v="2026-01-30T00:00:00"/>
    <d v="2026-02-02T00:00:00"/>
    <s v="MartinO"/>
    <x v="18"/>
    <m/>
    <n v="35"/>
    <s v="MXN"/>
    <n v="1.68"/>
    <n v="1.96"/>
    <n v="35"/>
    <n v="1.68"/>
    <n v="1.96"/>
    <n v="1"/>
    <n v="1"/>
    <x v="2"/>
    <n v="1"/>
    <n v="2026"/>
    <d v="2026-03-19T00:00:00"/>
    <s v="marzo"/>
    <n v="2026"/>
  </r>
  <r>
    <x v="0"/>
    <n v="984"/>
    <n v="0"/>
    <d v="2026-01-14T00:00:00"/>
    <d v="2026-04-12T00:00:00"/>
    <d v="2026-04-16T00:00:00"/>
    <s v="MariellaP"/>
    <x v="18"/>
    <s v="JAIMEG,JORGEP"/>
    <n v="6240"/>
    <s v="EUR"/>
    <n v="6240"/>
    <n v="7238.4"/>
    <n v="624"/>
    <n v="624"/>
    <n v="723.8399999999999"/>
    <n v="0.1"/>
    <n v="1"/>
    <x v="2"/>
    <n v="4"/>
    <n v="2026"/>
    <d v="2026-05-31T00:00:00"/>
    <s v="mayo"/>
    <n v="2026"/>
  </r>
  <r>
    <x v="0"/>
    <n v="985"/>
    <n v="0"/>
    <d v="2026-01-14T00:00:00"/>
    <d v="2026-01-20T00:00:00"/>
    <d v="2026-01-20T00:00:00"/>
    <s v="DianaM"/>
    <x v="18"/>
    <s v="MARC1989"/>
    <n v="1332.19"/>
    <s v="USD"/>
    <n v="1145.6834"/>
    <n v="1332.19"/>
    <n v="105"/>
    <n v="90.3"/>
    <n v="105"/>
    <n v="0.07881758608006365"/>
    <n v="1"/>
    <x v="2"/>
    <n v="1"/>
    <n v="2026"/>
    <d v="2026-03-06T00:00:00"/>
    <s v="marzo"/>
    <n v="2026"/>
  </r>
  <r>
    <x v="0"/>
    <n v="986"/>
    <n v="0"/>
    <d v="2026-01-14T00:00:00"/>
    <d v="2026-01-16T00:00:00"/>
    <d v="2026-01-18T00:00:00"/>
    <s v="MariellaP"/>
    <x v="18"/>
    <s v="JAIMEG"/>
    <n v="5224"/>
    <s v="EUR"/>
    <n v="5224"/>
    <n v="6059.839999999999"/>
    <n v="522.4"/>
    <n v="522.4"/>
    <n v="605.9839999999999"/>
    <n v="0.09999999999999999"/>
    <n v="1"/>
    <x v="2"/>
    <n v="1"/>
    <n v="2026"/>
    <d v="2026-03-04T00:00:00"/>
    <s v="marzo"/>
    <n v="2026"/>
  </r>
  <r>
    <x v="0"/>
    <n v="987"/>
    <n v="1"/>
    <d v="2026-01-14T00:00:00"/>
    <d v="2025-09-04T00:00:00"/>
    <d v="2025-09-06T00:00:00"/>
    <s v="DianaM"/>
    <x v="18"/>
    <s v="MARC1989"/>
    <n v="5251"/>
    <s v="USD"/>
    <n v="4515.86"/>
    <n v="5251"/>
    <n v="493.59"/>
    <n v="424.4874"/>
    <n v="493.59"/>
    <n v="0.09399923824033518"/>
    <n v="1"/>
    <x v="2"/>
    <n v="9"/>
    <n v="2025"/>
    <d v="2025-10-21T00:00:00"/>
    <s v="octubre"/>
    <n v="2025"/>
  </r>
  <r>
    <x v="0"/>
    <n v="988"/>
    <n v="0"/>
    <d v="2026-01-15T00:00:00"/>
    <d v="2026-01-18T00:00:00"/>
    <d v="2026-01-23T00:00:00"/>
    <s v="LuisHdz"/>
    <x v="18"/>
    <s v="MARC1989"/>
    <n v="3311.26"/>
    <s v="USD"/>
    <n v="2847.6836"/>
    <n v="3311.26"/>
    <n v="107.85"/>
    <n v="92.75099999999999"/>
    <n v="107.85"/>
    <n v="0.0325706830632448"/>
    <n v="1"/>
    <x v="2"/>
    <n v="1"/>
    <n v="2026"/>
    <d v="2026-03-09T00:00:00"/>
    <s v="marzo"/>
    <n v="2026"/>
  </r>
  <r>
    <x v="0"/>
    <n v="989"/>
    <n v="0"/>
    <d v="2026-01-15T00:00:00"/>
    <d v="2026-01-28T00:00:00"/>
    <d v="2026-02-01T00:00:00"/>
    <s v="MariellaP"/>
    <x v="18"/>
    <s v="JAIMEG,JORGEP"/>
    <n v="7025.53"/>
    <s v="USD"/>
    <n v="6041.9558"/>
    <n v="7025.53"/>
    <n v="1305.53"/>
    <n v="1122.7558"/>
    <n v="1305.53"/>
    <n v="0.1858265497407313"/>
    <n v="1"/>
    <x v="2"/>
    <n v="1"/>
    <n v="2026"/>
    <d v="2026-03-18T00:00:00"/>
    <s v="marzo"/>
    <n v="2026"/>
  </r>
  <r>
    <x v="0"/>
    <n v="990"/>
    <n v="0"/>
    <d v="2026-01-15T00:00:00"/>
    <d v="2026-01-30T00:00:00"/>
    <d v="2026-02-08T00:00:00"/>
    <s v="MinervaH"/>
    <x v="18"/>
    <m/>
    <n v="96922.5"/>
    <s v="MXN"/>
    <n v="4652.28"/>
    <n v="5427.66"/>
    <n v="3805.5"/>
    <n v="182.664"/>
    <n v="213.108"/>
    <n v="0.03926332894838661"/>
    <n v="1"/>
    <x v="2"/>
    <n v="1"/>
    <n v="2026"/>
    <d v="2026-03-25T00:00:00"/>
    <s v="marzo"/>
    <n v="2026"/>
  </r>
  <r>
    <x v="0"/>
    <n v="991"/>
    <n v="0"/>
    <d v="2026-01-15T00:00:00"/>
    <d v="2026-09-14T00:00:00"/>
    <d v="2026-09-24T00:00:00"/>
    <s v="LucianaE"/>
    <x v="18"/>
    <m/>
    <n v="1921.6"/>
    <s v="USD"/>
    <n v="1652.576"/>
    <n v="1921.6"/>
    <n v="70"/>
    <n v="60.2"/>
    <n v="70"/>
    <n v="0.03642797668609492"/>
    <n v="1"/>
    <x v="2"/>
    <n v="9"/>
    <n v="2026"/>
    <d v="2026-11-08T00:00:00"/>
    <s v="noviembre"/>
    <n v="2026"/>
  </r>
  <r>
    <x v="0"/>
    <n v="992"/>
    <n v="0"/>
    <d v="2026-01-15T00:00:00"/>
    <d v="2026-01-15T00:00:00"/>
    <d v="2026-01-15T00:00:00"/>
    <s v="VivianaS"/>
    <x v="18"/>
    <m/>
    <n v="967.5"/>
    <s v="USD"/>
    <n v="832.05"/>
    <n v="967.5"/>
    <n v="0"/>
    <n v="0"/>
    <n v="0"/>
    <n v="0"/>
    <n v="1"/>
    <x v="2"/>
    <n v="1"/>
    <n v="2026"/>
    <d v="2026-03-01T00:00:00"/>
    <s v="marzo"/>
    <n v="2026"/>
  </r>
  <r>
    <x v="0"/>
    <n v="993"/>
    <n v="0"/>
    <d v="2026-01-16T00:00:00"/>
    <d v="2026-06-03T00:00:00"/>
    <d v="2026-06-22T00:00:00"/>
    <s v="MartinB"/>
    <x v="18"/>
    <s v="JAIMEG"/>
    <n v="6793.9"/>
    <s v="USD"/>
    <n v="5842.754"/>
    <n v="6793.9"/>
    <n v="574.34"/>
    <n v="493.9324"/>
    <n v="574.34"/>
    <n v="0.08453759990579786"/>
    <n v="1"/>
    <x v="2"/>
    <n v="6"/>
    <n v="2026"/>
    <d v="2026-08-06T00:00:00"/>
    <s v="agosto"/>
    <n v="2026"/>
  </r>
  <r>
    <x v="0"/>
    <n v="994"/>
    <n v="0"/>
    <d v="2026-01-16T00:00:00"/>
    <d v="2026-06-02T00:00:00"/>
    <d v="2026-07-11T00:00:00"/>
    <s v="AliciaL"/>
    <x v="18"/>
    <s v="MARTINB"/>
    <n v="271228.55"/>
    <s v="MXN"/>
    <n v="13018.9704"/>
    <n v="15188.7988"/>
    <n v="10681"/>
    <n v="512.688"/>
    <n v="598.136"/>
    <n v="0.03938007263615869"/>
    <n v="1"/>
    <x v="2"/>
    <n v="6"/>
    <n v="2026"/>
    <d v="2026-08-25T00:00:00"/>
    <s v="agosto"/>
    <n v="2026"/>
  </r>
  <r>
    <x v="0"/>
    <n v="995"/>
    <n v="0"/>
    <d v="2026-01-16T00:00:00"/>
    <d v="2026-03-30T00:00:00"/>
    <d v="2026-04-13T00:00:00"/>
    <s v="LucianaE"/>
    <x v="18"/>
    <m/>
    <n v="74233"/>
    <s v="USD"/>
    <n v="63840.38"/>
    <n v="74233"/>
    <n v="6872.72"/>
    <n v="5910.5392"/>
    <n v="6872.72"/>
    <n v="0.0925830829954333"/>
    <n v="1"/>
    <x v="2"/>
    <n v="3"/>
    <n v="2026"/>
    <d v="2026-05-28T00:00:00"/>
    <s v="mayo"/>
    <n v="2026"/>
  </r>
  <r>
    <x v="0"/>
    <n v="996"/>
    <n v="0"/>
    <d v="2026-01-16T00:00:00"/>
    <d v="2026-02-26T00:00:00"/>
    <d v="2026-03-01T00:00:00"/>
    <s v="MariaM"/>
    <x v="18"/>
    <m/>
    <n v="6160"/>
    <s v="USD"/>
    <n v="5297.6"/>
    <n v="6160"/>
    <n v="6160"/>
    <n v="5297.6"/>
    <n v="6160"/>
    <n v="1"/>
    <n v="1"/>
    <x v="2"/>
    <n v="2"/>
    <n v="2026"/>
    <d v="2026-04-15T00:00:00"/>
    <s v="abril"/>
    <n v="2026"/>
  </r>
  <r>
    <x v="0"/>
    <n v="997"/>
    <n v="0"/>
    <d v="2026-01-16T00:00:00"/>
    <d v="2026-02-26T00:00:00"/>
    <d v="2026-03-02T00:00:00"/>
    <s v="MariaJose"/>
    <x v="18"/>
    <m/>
    <n v="8610"/>
    <s v="USD"/>
    <n v="7404.599999999999"/>
    <n v="8610"/>
    <n v="861"/>
    <n v="740.46"/>
    <n v="861"/>
    <n v="0.1"/>
    <n v="1"/>
    <x v="2"/>
    <n v="2"/>
    <n v="2026"/>
    <d v="2026-04-16T00:00:00"/>
    <s v="abril"/>
    <n v="2026"/>
  </r>
  <r>
    <x v="0"/>
    <n v="998"/>
    <n v="0"/>
    <d v="2026-01-16T00:00:00"/>
    <d v="2025-11-18T00:00:00"/>
    <d v="2025-11-20T00:00:00"/>
    <s v="PaulinaA"/>
    <x v="18"/>
    <m/>
    <n v="494.88"/>
    <s v="USD"/>
    <n v="425.5968"/>
    <n v="494.88"/>
    <n v="54.44"/>
    <n v="46.8184"/>
    <n v="54.44"/>
    <n v="0.1100064662140317"/>
    <n v="1"/>
    <x v="2"/>
    <n v="11"/>
    <n v="2025"/>
    <d v="2026-01-04T00:00:00"/>
    <s v="enero"/>
    <n v="2026"/>
  </r>
  <r>
    <x v="0"/>
    <n v="999"/>
    <n v="0"/>
    <d v="2026-01-16T00:00:00"/>
    <d v="2026-01-28T00:00:00"/>
    <d v="2026-02-01T00:00:00"/>
    <s v="PaulinaA"/>
    <x v="18"/>
    <m/>
    <n v="1436"/>
    <s v="USD"/>
    <n v="1234.96"/>
    <n v="1436"/>
    <n v="157.05"/>
    <n v="135.063"/>
    <n v="157.05"/>
    <n v="0.109366295264624"/>
    <n v="1"/>
    <x v="2"/>
    <n v="1"/>
    <n v="2026"/>
    <d v="2026-03-18T00:00:00"/>
    <s v="marzo"/>
    <n v="2026"/>
  </r>
  <r>
    <x v="0"/>
    <n v="1000"/>
    <n v="0"/>
    <d v="2026-01-16T00:00:00"/>
    <d v="2026-04-08T00:00:00"/>
    <d v="2026-04-22T00:00:00"/>
    <s v="PaulinaA"/>
    <x v="18"/>
    <m/>
    <n v="7147.49"/>
    <s v="USD"/>
    <n v="6146.841399999999"/>
    <n v="7147.49"/>
    <n v="664.09"/>
    <n v="571.1174"/>
    <n v="664.09"/>
    <n v="0.09291233705818407"/>
    <n v="1"/>
    <x v="2"/>
    <n v="4"/>
    <n v="2026"/>
    <d v="2026-06-06T00:00:00"/>
    <s v="junio"/>
    <n v="2026"/>
  </r>
  <r>
    <x v="0"/>
    <n v="1001"/>
    <n v="0"/>
    <d v="2026-01-16T00:00:00"/>
    <d v="2026-06-26T00:00:00"/>
    <d v="2026-07-01T00:00:00"/>
    <s v="PaulinaA"/>
    <x v="18"/>
    <m/>
    <n v="3372.84"/>
    <s v="USD"/>
    <n v="2900.6424"/>
    <n v="3372.84"/>
    <n v="337.28"/>
    <n v="290.0608"/>
    <n v="337.28"/>
    <n v="0.09999881405581051"/>
    <n v="1"/>
    <x v="2"/>
    <n v="6"/>
    <n v="2026"/>
    <d v="2026-08-15T00:00:00"/>
    <s v="agosto"/>
    <n v="2026"/>
  </r>
  <r>
    <x v="0"/>
    <n v="1002"/>
    <n v="0"/>
    <d v="2026-01-17T00:00:00"/>
    <d v="2026-02-18T00:00:00"/>
    <d v="2026-02-21T00:00:00"/>
    <s v="IsraelB"/>
    <x v="18"/>
    <s v="DIANAM,MARC1989"/>
    <n v="72750"/>
    <s v="MXN"/>
    <n v="3492"/>
    <n v="4074"/>
    <n v="70"/>
    <n v="3.36"/>
    <n v="3.92"/>
    <n v="0.0009621993127147766"/>
    <n v="1"/>
    <x v="2"/>
    <n v="2"/>
    <n v="2026"/>
    <d v="2026-04-07T00:00:00"/>
    <s v="abril"/>
    <n v="2026"/>
  </r>
  <r>
    <x v="0"/>
    <n v="1003"/>
    <n v="0"/>
    <d v="2026-01-19T00:00:00"/>
    <d v="2026-02-21T00:00:00"/>
    <d v="2026-02-28T00:00:00"/>
    <s v="MartinB"/>
    <x v="19"/>
    <m/>
    <n v="305.62"/>
    <s v="USD"/>
    <n v="262.8332"/>
    <n v="305.62"/>
    <n v="0"/>
    <n v="0"/>
    <n v="0"/>
    <n v="0"/>
    <n v="1"/>
    <x v="2"/>
    <n v="2"/>
    <n v="2026"/>
    <d v="2026-04-14T00:00:00"/>
    <s v="abril"/>
    <n v="2026"/>
  </r>
  <r>
    <x v="0"/>
    <n v="1004"/>
    <n v="0"/>
    <d v="2026-01-19T00:00:00"/>
    <d v="2026-02-05T00:00:00"/>
    <d v="2026-02-08T00:00:00"/>
    <s v="IsraelB"/>
    <x v="19"/>
    <s v="DIANAM,MARC1989"/>
    <n v="16078.2"/>
    <s v="MXN"/>
    <n v="771.7536"/>
    <n v="900.3792000000001"/>
    <n v="1250.2"/>
    <n v="60.00960000000001"/>
    <n v="70.0112"/>
    <n v="0.0777574604122352"/>
    <n v="1"/>
    <x v="2"/>
    <n v="2"/>
    <n v="2026"/>
    <d v="2026-03-25T00:00:00"/>
    <s v="marzo"/>
    <n v="2026"/>
  </r>
  <r>
    <x v="0"/>
    <n v="1005"/>
    <n v="0"/>
    <d v="2026-01-19T00:00:00"/>
    <d v="2026-04-30T00:00:00"/>
    <d v="2026-05-12T00:00:00"/>
    <s v="MariellaG"/>
    <x v="19"/>
    <m/>
    <n v="10503"/>
    <s v="EUR"/>
    <n v="10503"/>
    <n v="12183.48"/>
    <n v="1050.3"/>
    <n v="1050.3"/>
    <n v="1218.348"/>
    <n v="0.09999999999999999"/>
    <n v="1"/>
    <x v="2"/>
    <n v="4"/>
    <n v="2026"/>
    <d v="2026-06-26T00:00:00"/>
    <s v="junio"/>
    <n v="2026"/>
  </r>
  <r>
    <x v="0"/>
    <n v="1006"/>
    <n v="0"/>
    <d v="2026-01-19T00:00:00"/>
    <d v="2025-12-28T00:00:00"/>
    <d v="2026-01-03T00:00:00"/>
    <s v="VivianaS"/>
    <x v="19"/>
    <m/>
    <n v="12022.15"/>
    <s v="USD"/>
    <n v="10339.049"/>
    <n v="12022.15"/>
    <n v="652.21"/>
    <n v="560.9006000000001"/>
    <n v="652.21"/>
    <n v="0.05425069559105485"/>
    <n v="1"/>
    <x v="2"/>
    <n v="12"/>
    <n v="2025"/>
    <d v="2026-02-17T00:00:00"/>
    <s v="febrero"/>
    <n v="2026"/>
  </r>
  <r>
    <x v="0"/>
    <n v="1007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0.09999999999999999"/>
    <n v="1"/>
    <x v="2"/>
    <n v="12"/>
    <n v="2025"/>
    <d v="2026-01-16T00:00:00"/>
    <s v="enero"/>
    <n v="2026"/>
  </r>
  <r>
    <x v="0"/>
    <n v="1008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0.09999999999999999"/>
    <n v="1"/>
    <x v="2"/>
    <n v="12"/>
    <n v="2025"/>
    <d v="2026-01-16T00:00:00"/>
    <s v="enero"/>
    <n v="2026"/>
  </r>
  <r>
    <x v="0"/>
    <n v="1009"/>
    <n v="0"/>
    <d v="2026-01-19T00:00:00"/>
    <d v="2026-04-22T00:00:00"/>
    <d v="2026-05-06T00:00:00"/>
    <s v="MinervaH"/>
    <x v="19"/>
    <m/>
    <n v="19238"/>
    <s v="MXN"/>
    <n v="923.424"/>
    <n v="1077.328"/>
    <n v="0"/>
    <n v="0"/>
    <n v="0"/>
    <n v="0"/>
    <n v="1"/>
    <x v="2"/>
    <n v="4"/>
    <n v="2026"/>
    <d v="2026-06-20T00:00:00"/>
    <s v="junio"/>
    <n v="2026"/>
  </r>
  <r>
    <x v="0"/>
    <n v="1010"/>
    <n v="0"/>
    <d v="2026-01-20T00:00:00"/>
    <d v="2026-01-03T00:00:00"/>
    <d v="2026-01-05T00:00:00"/>
    <s v="VeronicaN"/>
    <x v="19"/>
    <m/>
    <n v="9639"/>
    <s v="USD"/>
    <n v="8289.539999999999"/>
    <n v="9639"/>
    <n v="963.9"/>
    <n v="828.954"/>
    <n v="963.9"/>
    <n v="0.1"/>
    <n v="1"/>
    <x v="2"/>
    <n v="1"/>
    <n v="2026"/>
    <d v="2026-02-19T00:00:00"/>
    <s v="febrero"/>
    <n v="2026"/>
  </r>
  <r>
    <x v="0"/>
    <n v="1011"/>
    <n v="0"/>
    <d v="2026-01-20T00:00:00"/>
    <d v="2026-03-28T00:00:00"/>
    <d v="2026-04-05T00:00:00"/>
    <s v="IsraelB"/>
    <x v="19"/>
    <s v="DIANAM,MARC1989"/>
    <n v="100903.8"/>
    <s v="MXN"/>
    <n v="4843.3824"/>
    <n v="5650.6128"/>
    <n v="1970.2"/>
    <n v="94.56960000000001"/>
    <n v="110.3312"/>
    <n v="0.01952552827544651"/>
    <n v="1"/>
    <x v="2"/>
    <n v="3"/>
    <n v="2026"/>
    <d v="2026-05-20T00:00:00"/>
    <s v="mayo"/>
    <n v="2026"/>
  </r>
  <r>
    <x v="0"/>
    <n v="1012"/>
    <n v="0"/>
    <d v="2026-01-20T00:00:00"/>
    <d v="2026-01-31T00:00:00"/>
    <d v="2026-02-04T00:00:00"/>
    <s v="MartinO"/>
    <x v="19"/>
    <m/>
    <n v="223670"/>
    <s v="MXN"/>
    <n v="10736.16"/>
    <n v="12525.52"/>
    <n v="36950"/>
    <n v="1773.6"/>
    <n v="2069.2"/>
    <n v="0.1651987302722761"/>
    <n v="1"/>
    <x v="2"/>
    <n v="1"/>
    <n v="2026"/>
    <d v="2026-03-21T00:00:00"/>
    <s v="marzo"/>
    <n v="2026"/>
  </r>
  <r>
    <x v="0"/>
    <n v="1014"/>
    <n v="1"/>
    <d v="2026-01-20T00:00:00"/>
    <d v="2025-02-11T00:00:00"/>
    <d v="2025-02-15T00:00:00"/>
    <s v="MinervaH"/>
    <x v="19"/>
    <m/>
    <n v="3300.7"/>
    <s v="USD"/>
    <n v="2838.602"/>
    <n v="3300.7"/>
    <n v="337.27"/>
    <n v="290.0522"/>
    <n v="337.27"/>
    <n v="0.1021813554700518"/>
    <n v="1"/>
    <x v="2"/>
    <n v="2"/>
    <n v="2025"/>
    <d v="2025-04-01T00:00:00"/>
    <s v="abril"/>
    <n v="2025"/>
  </r>
  <r>
    <x v="0"/>
    <n v="1015"/>
    <n v="0"/>
    <d v="2026-01-20T00:00:00"/>
    <d v="2026-04-05T00:00:00"/>
    <d v="2026-04-12T00:00:00"/>
    <s v="VeronicaN"/>
    <x v="19"/>
    <m/>
    <n v="55900"/>
    <s v="USD"/>
    <n v="48074"/>
    <n v="55900"/>
    <n v="8385"/>
    <n v="7211.099999999999"/>
    <n v="8385"/>
    <n v="0.15"/>
    <n v="1"/>
    <x v="2"/>
    <n v="4"/>
    <n v="2026"/>
    <d v="2026-05-27T00:00:00"/>
    <s v="mayo"/>
    <n v="2026"/>
  </r>
  <r>
    <x v="0"/>
    <n v="1016"/>
    <n v="0"/>
    <d v="2026-01-21T00:00:00"/>
    <d v="2025-11-03T00:00:00"/>
    <d v="2025-11-07T00:00:00"/>
    <s v="VivianaS"/>
    <x v="19"/>
    <m/>
    <n v="2644"/>
    <s v="USD"/>
    <n v="2273.84"/>
    <n v="2644"/>
    <n v="225.03"/>
    <n v="193.5258"/>
    <n v="225.03"/>
    <n v="0.08510968229954614"/>
    <n v="1"/>
    <x v="2"/>
    <n v="11"/>
    <n v="2025"/>
    <d v="2025-12-22T00:00:00"/>
    <s v="diciembre"/>
    <n v="2025"/>
  </r>
  <r>
    <x v="0"/>
    <n v="1017"/>
    <n v="0"/>
    <d v="2026-01-21T00:00:00"/>
    <d v="2026-02-11T00:00:00"/>
    <d v="2026-02-16T00:00:00"/>
    <s v="MartinB"/>
    <x v="19"/>
    <m/>
    <n v="0"/>
    <s v="EUR"/>
    <n v="0"/>
    <n v="0"/>
    <n v="0"/>
    <n v="0"/>
    <n v="0"/>
    <e v="#DIV/0!"/>
    <n v="1"/>
    <x v="2"/>
    <n v="2"/>
    <n v="2026"/>
    <n v="46114"/>
    <s v="abril"/>
    <n v="2026"/>
  </r>
  <r>
    <x v="0"/>
    <n v="1018"/>
    <n v="0"/>
    <d v="2026-01-21T00:00:00"/>
    <d v="2026-01-29T00:00:00"/>
    <d v="2026-02-02T00:00:00"/>
    <s v="MarujaN"/>
    <x v="19"/>
    <m/>
    <n v="5312"/>
    <s v="USD"/>
    <n v="4568.32"/>
    <n v="5312"/>
    <n v="531.2"/>
    <n v="456.8320000000001"/>
    <n v="531.2"/>
    <n v="0.1"/>
    <n v="1"/>
    <x v="2"/>
    <n v="1"/>
    <n v="2026"/>
    <n v="46100"/>
    <s v="marzo"/>
    <n v="2026"/>
  </r>
  <r>
    <x v="0"/>
    <n v="1019"/>
    <n v="0"/>
    <d v="2026-01-21T00:00:00"/>
    <d v="2026-09-25T00:00:00"/>
    <d v="2026-10-08T00:00:00"/>
    <s v="AndreaG"/>
    <x v="19"/>
    <s v="JAIMEG,MARTINB"/>
    <n v="68072.5"/>
    <s v="USD"/>
    <n v="58542.35"/>
    <n v="68072.5"/>
    <n v="13175"/>
    <n v="11330.5"/>
    <n v="13175"/>
    <n v="0.1935436483161335"/>
    <n v="1"/>
    <x v="2"/>
    <n v="9"/>
    <n v="2026"/>
    <n v="46348"/>
    <s v="noviembre"/>
    <n v="2026"/>
  </r>
  <r>
    <x v="0"/>
    <n v="1020"/>
    <n v="0"/>
    <d v="2026-01-07T00:00:00"/>
    <d v="2025-05-21T00:00:00"/>
    <d v="2026-07-20T00:00:00"/>
    <s v="EduardoH"/>
    <x v="17"/>
    <m/>
    <n v="57230.37"/>
    <s v="USD"/>
    <n v="49218.1182"/>
    <n v="57230.37"/>
    <n v="5668.19"/>
    <n v="4874.6434"/>
    <n v="5668.19"/>
    <n v="0.09904164519642279"/>
    <n v="1"/>
    <x v="2"/>
    <n v="5"/>
    <n v="2025"/>
    <n v="46268"/>
    <s v="septiembre"/>
    <n v="2026"/>
  </r>
  <r>
    <x v="0"/>
    <n v="1021"/>
    <n v="0"/>
    <d v="2026-01-22T00:00:00"/>
    <d v="2026-02-17T00:00:00"/>
    <d v="2026-02-26T00:00:00"/>
    <s v="JorgeP"/>
    <x v="19"/>
    <m/>
    <n v="0"/>
    <s v="USD"/>
    <n v="0"/>
    <n v="0"/>
    <n v="0"/>
    <n v="0"/>
    <n v="0"/>
    <e v="#DIV/0!"/>
    <n v="1"/>
    <x v="2"/>
    <n v="2"/>
    <n v="2026"/>
    <n v="46124"/>
    <s v="abril"/>
    <n v="2026"/>
  </r>
  <r>
    <x v="0"/>
    <n v="1022"/>
    <n v="0"/>
    <d v="2026-01-22T00:00:00"/>
    <d v="2026-05-06T00:00:00"/>
    <d v="2026-05-12T00:00:00"/>
    <s v="ManonR"/>
    <x v="19"/>
    <m/>
    <n v="10000"/>
    <s v="USD"/>
    <n v="8600"/>
    <n v="10000"/>
    <n v="1000"/>
    <n v="860"/>
    <n v="1000"/>
    <n v="0.1"/>
    <n v="1"/>
    <x v="2"/>
    <n v="5"/>
    <n v="2026"/>
    <n v="46199"/>
    <s v="junio"/>
    <n v="2026"/>
  </r>
  <r>
    <x v="0"/>
    <n v="1023"/>
    <n v="0"/>
    <d v="2026-01-22T00:00:00"/>
    <d v="2026-01-23T00:00:00"/>
    <d v="2026-01-26T00:00:00"/>
    <s v="LuisHdz"/>
    <x v="19"/>
    <s v="MARC1989"/>
    <n v="100"/>
    <s v="USD"/>
    <n v="86"/>
    <n v="100"/>
    <n v="100"/>
    <n v="86"/>
    <n v="100"/>
    <n v="1"/>
    <n v="1"/>
    <x v="2"/>
    <n v="1"/>
    <n v="2026"/>
    <n v="46093"/>
    <s v="marzo"/>
    <n v="2026"/>
  </r>
  <r>
    <x v="0"/>
    <n v="1024"/>
    <n v="0"/>
    <d v="2026-01-22T00:00:00"/>
    <d v="2026-02-27T00:00:00"/>
    <d v="2026-03-05T00:00:00"/>
    <s v="DianaM"/>
    <x v="19"/>
    <s v="MARC1989"/>
    <n v="12996"/>
    <s v="USD"/>
    <n v="11176.56"/>
    <n v="12996"/>
    <n v="1104"/>
    <n v="949.4399999999999"/>
    <n v="1104"/>
    <n v="0.08494921514312095"/>
    <n v="1"/>
    <x v="2"/>
    <n v="2"/>
    <n v="2026"/>
    <n v="46131"/>
    <s v="abril"/>
    <n v="2026"/>
  </r>
  <r>
    <x v="0"/>
    <n v="1025"/>
    <n v="0"/>
    <d v="2026-01-22T00:00:00"/>
    <d v="2026-05-01T00:00:00"/>
    <d v="2026-05-11T00:00:00"/>
    <s v="DianaM"/>
    <x v="19"/>
    <s v="MANONR"/>
    <n v="0"/>
    <s v="USD"/>
    <n v="0"/>
    <n v="0"/>
    <n v="0"/>
    <n v="0"/>
    <n v="0"/>
    <e v="#DIV/0!"/>
    <n v="1"/>
    <x v="2"/>
    <n v="5"/>
    <n v="2026"/>
    <n v="46198"/>
    <s v="junio"/>
    <n v="2026"/>
  </r>
  <r>
    <x v="0"/>
    <n v="1026"/>
    <n v="0"/>
    <d v="2026-01-22T00:00:00"/>
    <d v="2026-05-25T00:00:00"/>
    <d v="2026-05-31T00:00:00"/>
    <s v="DianaM"/>
    <x v="19"/>
    <s v="MARC1989"/>
    <n v="2441.48"/>
    <s v="USD"/>
    <n v="2099.6728"/>
    <n v="2441.48"/>
    <n v="35"/>
    <n v="30.1"/>
    <n v="35"/>
    <n v="0.01433556695119354"/>
    <n v="1"/>
    <x v="2"/>
    <n v="5"/>
    <n v="2026"/>
    <n v="46218"/>
    <s v="julio"/>
    <n v="2026"/>
  </r>
  <r>
    <x v="0"/>
    <n v="1027"/>
    <n v="0"/>
    <d v="2026-01-23T00:00:00"/>
    <d v="2026-08-16T00:00:00"/>
    <d v="2026-08-23T00:00:00"/>
    <s v="IreneC"/>
    <x v="19"/>
    <s v="MARTINB"/>
    <n v="2219.84"/>
    <s v="EUR"/>
    <n v="2219.84"/>
    <n v="2575.0144"/>
    <n v="10.4"/>
    <n v="10.4"/>
    <n v="12.064"/>
    <n v="0.004685022343952717"/>
    <n v="1"/>
    <x v="2"/>
    <n v="8"/>
    <n v="2026"/>
    <n v="46302"/>
    <s v="octubre"/>
    <n v="2026"/>
  </r>
  <r>
    <x v="0"/>
    <n v="1028"/>
    <n v="0"/>
    <d v="2026-01-23T00:00:00"/>
    <d v="2026-02-10T00:00:00"/>
    <d v="2026-02-19T00:00:00"/>
    <s v="JorgeP"/>
    <x v="19"/>
    <s v="MARIAM,MARTINO"/>
    <n v="7500"/>
    <s v="USD"/>
    <n v="6450"/>
    <n v="7500"/>
    <n v="1200"/>
    <n v="1032"/>
    <n v="1200"/>
    <n v="0.16"/>
    <n v="1"/>
    <x v="2"/>
    <n v="2"/>
    <n v="2026"/>
    <n v="46117"/>
    <s v="abril"/>
    <n v="2026"/>
  </r>
  <r>
    <x v="0"/>
    <n v="1029"/>
    <n v="0"/>
    <d v="2026-01-23T00:00:00"/>
    <d v="2026-03-21T00:00:00"/>
    <d v="2026-03-29T00:00:00"/>
    <s v="InesGR"/>
    <x v="19"/>
    <m/>
    <n v="7880"/>
    <s v="EUR"/>
    <n v="7880"/>
    <n v="9140.799999999999"/>
    <n v="746"/>
    <n v="746"/>
    <n v="865.3599999999999"/>
    <n v="0.09467005076142132"/>
    <n v="1"/>
    <x v="2"/>
    <n v="3"/>
    <n v="2026"/>
    <n v="46155"/>
    <s v="mayo"/>
    <n v="2026"/>
  </r>
  <r>
    <x v="0"/>
    <n v="1030"/>
    <n v="0"/>
    <d v="2026-01-23T00:00:00"/>
    <d v="2026-02-01T00:00:00"/>
    <d v="2026-02-08T00:00:00"/>
    <s v="MartinB"/>
    <x v="19"/>
    <m/>
    <n v="989.2"/>
    <s v="EUR"/>
    <n v="989.2"/>
    <n v="1147.472"/>
    <n v="60"/>
    <n v="60"/>
    <n v="69.59999999999999"/>
    <n v="0.06065507480792559"/>
    <n v="1"/>
    <x v="2"/>
    <n v="2"/>
    <n v="2026"/>
    <n v="46106"/>
    <s v="marzo"/>
    <n v="2026"/>
  </r>
  <r>
    <x v="0"/>
    <n v="1031"/>
    <n v="0"/>
    <d v="2026-01-23T00:00:00"/>
    <d v="2026-03-27T00:00:00"/>
    <d v="2026-04-10T00:00:00"/>
    <s v="MariaM"/>
    <x v="19"/>
    <m/>
    <n v="38888"/>
    <s v="EUR"/>
    <n v="38888"/>
    <n v="45110.07999999999"/>
    <n v="5833.2"/>
    <n v="5833.2"/>
    <n v="6766.512"/>
    <n v="0.15"/>
    <n v="1"/>
    <x v="2"/>
    <n v="3"/>
    <n v="2026"/>
    <n v="46167"/>
    <s v="mayo"/>
    <n v="2026"/>
  </r>
  <r>
    <x v="1"/>
    <n v="1"/>
    <n v="0"/>
    <d v="2025-04-07T00:00:00"/>
    <d v="2025-12-18T00:00:00"/>
    <d v="2026-01-29T00:00:00"/>
    <s v="ConchaD"/>
    <x v="30"/>
    <s v="JAIMEG"/>
    <n v="116549.72"/>
    <s v="USD"/>
    <n v="100232.7592"/>
    <n v="116549.72"/>
    <n v="15021.82"/>
    <n v="12918.7652"/>
    <n v="15021.82"/>
    <n v="0.1288876541273544"/>
    <n v="4"/>
    <x v="1"/>
    <n v="12"/>
    <n v="2025"/>
    <n v="46096"/>
    <s v="marzo"/>
    <n v="2026"/>
  </r>
  <r>
    <x v="1"/>
    <n v="2"/>
    <n v="1"/>
    <d v="2025-04-09T00:00:00"/>
    <d v="2025-04-19T00:00:00"/>
    <d v="2025-04-26T00:00:00"/>
    <s v="AndreaG"/>
    <x v="30"/>
    <m/>
    <n v="14793.67"/>
    <s v="EUR"/>
    <n v="14793.67"/>
    <n v="17160.6572"/>
    <n v="2259.26"/>
    <n v="2259.26"/>
    <n v="2620.7416"/>
    <n v="0.1527180206128702"/>
    <n v="4"/>
    <x v="1"/>
    <n v="4"/>
    <n v="2025"/>
    <n v="45818"/>
    <s v="junio"/>
    <n v="2025"/>
  </r>
  <r>
    <x v="1"/>
    <n v="3"/>
    <n v="1"/>
    <d v="2025-04-14T00:00:00"/>
    <d v="2025-05-02T00:00:00"/>
    <d v="2025-05-03T00:00:00"/>
    <s v="AndreaG"/>
    <x v="31"/>
    <m/>
    <n v="1164"/>
    <s v="EUR"/>
    <n v="1164"/>
    <n v="1350.24"/>
    <n v="213.6"/>
    <n v="213.6"/>
    <n v="247.776"/>
    <n v="0.1835051546391752"/>
    <n v="4"/>
    <x v="1"/>
    <n v="5"/>
    <n v="2025"/>
    <n v="45825"/>
    <s v="junio"/>
    <n v="2025"/>
  </r>
  <r>
    <x v="1"/>
    <n v="4"/>
    <n v="1"/>
    <d v="2025-04-25T00:00:00"/>
    <d v="2025-07-18T00:00:00"/>
    <d v="2025-07-28T00:00:00"/>
    <s v="AndreaG"/>
    <x v="32"/>
    <m/>
    <n v="9663"/>
    <s v="EUR"/>
    <n v="9663"/>
    <n v="11209.08"/>
    <n v="1435.45"/>
    <n v="1435.45"/>
    <n v="1665.122"/>
    <n v="0.1485511745834627"/>
    <n v="4"/>
    <x v="1"/>
    <n v="7"/>
    <n v="2025"/>
    <n v="45911"/>
    <s v="septiembre"/>
    <n v="2025"/>
  </r>
  <r>
    <x v="1"/>
    <n v="5"/>
    <n v="1"/>
    <d v="2025-04-30T00:00:00"/>
    <d v="2025-05-11T00:00:00"/>
    <d v="2025-05-19T00:00:00"/>
    <s v="MartinB"/>
    <x v="33"/>
    <m/>
    <n v="1490.21"/>
    <s v="EUR"/>
    <n v="1490.21"/>
    <n v="1728.6436"/>
    <n v="0"/>
    <n v="0"/>
    <n v="0"/>
    <n v="0"/>
    <n v="4"/>
    <x v="1"/>
    <n v="5"/>
    <n v="2025"/>
    <n v="45841"/>
    <s v="julio"/>
    <n v="2025"/>
  </r>
  <r>
    <x v="1"/>
    <n v="6"/>
    <n v="1"/>
    <d v="2025-04-30T00:00:00"/>
    <d v="2025-05-01T00:00:00"/>
    <d v="2025-05-03T00:00:00"/>
    <s v="AndreaG"/>
    <x v="33"/>
    <s v="TATIANAP"/>
    <n v="5280"/>
    <s v="EUR"/>
    <n v="5280"/>
    <n v="6124.799999999999"/>
    <n v="526.01"/>
    <n v="526.01"/>
    <n v="610.1715999999999"/>
    <n v="0.09962310606060606"/>
    <n v="4"/>
    <x v="1"/>
    <n v="5"/>
    <n v="2025"/>
    <n v="45825"/>
    <s v="junio"/>
    <n v="2025"/>
  </r>
  <r>
    <x v="1"/>
    <n v="7"/>
    <n v="1"/>
    <d v="2025-04-30T00:00:00"/>
    <d v="2025-07-21T00:00:00"/>
    <d v="2025-07-30T00:00:00"/>
    <s v="ConchaD"/>
    <x v="33"/>
    <s v="MARCKB"/>
    <n v="74562.81"/>
    <s v="USD"/>
    <n v="64124.0166"/>
    <n v="74562.81"/>
    <n v="23031.99"/>
    <n v="19807.5114"/>
    <n v="23031.99"/>
    <n v="0.3088938037608829"/>
    <n v="4"/>
    <x v="1"/>
    <n v="7"/>
    <n v="2025"/>
    <n v="45913"/>
    <s v="septiembre"/>
    <n v="2025"/>
  </r>
  <r>
    <x v="1"/>
    <n v="8"/>
    <n v="0"/>
    <d v="2025-04-30T00:00:00"/>
    <d v="2025-12-05T00:00:00"/>
    <d v="2025-12-09T00:00:00"/>
    <s v="AndreaG"/>
    <x v="33"/>
    <m/>
    <n v="12119"/>
    <s v="EUR"/>
    <n v="12119"/>
    <n v="14058.04"/>
    <n v="3230.32"/>
    <n v="3230.32"/>
    <n v="3747.1712"/>
    <n v="0.2665500453832825"/>
    <n v="4"/>
    <x v="1"/>
    <n v="12"/>
    <n v="2025"/>
    <n v="46045"/>
    <s v="enero"/>
    <n v="2026"/>
  </r>
  <r>
    <x v="1"/>
    <n v="9"/>
    <n v="1"/>
    <d v="2025-05-05T00:00:00"/>
    <d v="2025-08-20T00:00:00"/>
    <d v="2025-09-30T00:00:00"/>
    <s v="AndreaG"/>
    <x v="34"/>
    <s v="JAIMEG,MARTINB"/>
    <n v="25100.01"/>
    <s v="EUR"/>
    <n v="25100.01"/>
    <n v="29116.01159999999"/>
    <n v="4011.19"/>
    <n v="4011.19"/>
    <n v="4652.980399999999"/>
    <n v="0.159808302865218"/>
    <n v="5"/>
    <x v="1"/>
    <n v="8"/>
    <n v="2025"/>
    <n v="45975"/>
    <s v="noviembre"/>
    <n v="2025"/>
  </r>
  <r>
    <x v="1"/>
    <n v="10"/>
    <n v="1"/>
    <d v="2025-05-13T00:00:00"/>
    <d v="2025-05-15T00:00:00"/>
    <d v="2025-07-24T00:00:00"/>
    <s v="MartinB"/>
    <x v="35"/>
    <m/>
    <n v="426.46"/>
    <s v="EUR"/>
    <n v="426.46"/>
    <n v="494.6935999999999"/>
    <n v="0"/>
    <n v="0"/>
    <n v="0"/>
    <n v="0"/>
    <n v="5"/>
    <x v="1"/>
    <n v="5"/>
    <n v="2025"/>
    <n v="45907"/>
    <s v="septiembre"/>
    <n v="2025"/>
  </r>
  <r>
    <x v="1"/>
    <n v="11"/>
    <n v="1"/>
    <d v="2025-05-22T00:00:00"/>
    <d v="2025-05-28T00:00:00"/>
    <d v="2025-05-29T00:00:00"/>
    <s v="MartinB"/>
    <x v="36"/>
    <m/>
    <n v="577.36"/>
    <s v="EUR"/>
    <n v="577.36"/>
    <n v="669.7375999999999"/>
    <n v="80"/>
    <n v="80"/>
    <n v="92.8"/>
    <n v="0.138561729250381"/>
    <n v="5"/>
    <x v="1"/>
    <n v="5"/>
    <n v="2025"/>
    <n v="45851"/>
    <s v="julio"/>
    <n v="2025"/>
  </r>
  <r>
    <x v="1"/>
    <n v="12"/>
    <n v="0"/>
    <d v="2025-05-16T00:00:00"/>
    <d v="2025-05-24T00:00:00"/>
    <d v="2025-10-10T00:00:00"/>
    <s v="MartinB"/>
    <x v="35"/>
    <s v="MARCKB"/>
    <n v="6817.36"/>
    <s v="EUR"/>
    <n v="6817.36"/>
    <n v="7908.137599999999"/>
    <n v="200"/>
    <n v="200"/>
    <n v="232"/>
    <n v="0.02933686940399216"/>
    <n v="5"/>
    <x v="1"/>
    <n v="5"/>
    <n v="2025"/>
    <n v="45985"/>
    <s v="noviembre"/>
    <n v="2025"/>
  </r>
  <r>
    <x v="1"/>
    <n v="13"/>
    <n v="1"/>
    <d v="2025-06-02T00:00:00"/>
    <d v="2025-07-22T00:00:00"/>
    <d v="2025-07-27T00:00:00"/>
    <s v="AndreaG"/>
    <x v="38"/>
    <s v="TATIANAP"/>
    <n v="27952"/>
    <s v="EUR"/>
    <n v="27952"/>
    <n v="32424.32"/>
    <n v="7571.21"/>
    <n v="7571.21"/>
    <n v="8782.603599999999"/>
    <n v="0.2708646966227819"/>
    <n v="6"/>
    <x v="1"/>
    <n v="7"/>
    <n v="2025"/>
    <n v="45910"/>
    <s v="septiembre"/>
    <n v="2025"/>
  </r>
  <r>
    <x v="1"/>
    <n v="14"/>
    <n v="0"/>
    <d v="2025-06-02T00:00:00"/>
    <d v="2025-06-06T00:00:00"/>
    <d v="2025-06-08T00:00:00"/>
    <s v="MartinB"/>
    <x v="38"/>
    <m/>
    <n v="427.8"/>
    <s v="EUR"/>
    <n v="427.8"/>
    <n v="496.248"/>
    <n v="0"/>
    <n v="0"/>
    <n v="0"/>
    <n v="0"/>
    <n v="6"/>
    <x v="1"/>
    <n v="6"/>
    <n v="2025"/>
    <n v="45861"/>
    <s v="julio"/>
    <n v="2025"/>
  </r>
</pivotCacheRecords>
</file>

<file path=xl/pivotCache/pivotCacheRecords2.xml><?xml version="1.0" encoding="utf-8"?>
<pivotCacheRecords xmlns="http://schemas.openxmlformats.org/spreadsheetml/2006/main" count="2351">
  <r>
    <x v="0"/>
    <n v="1"/>
    <n v="0"/>
    <d v="2024-09-17T00:00:00"/>
    <d v="2024-10-03T00:00:00"/>
    <d v="2024-10-07T00:00:00"/>
    <s v="marc1989"/>
    <x v="0"/>
    <m/>
    <n v="250"/>
    <s v="EUR"/>
    <n v="250"/>
    <n v="290"/>
    <n v="0"/>
    <n v="0"/>
    <n v="0"/>
    <n v="0"/>
    <n v="9"/>
    <x v="0"/>
    <x v="0"/>
    <x v="0"/>
    <d v="2024-11-21T00:00:00"/>
    <s v="noviembre"/>
    <n v="2024"/>
  </r>
  <r>
    <x v="0"/>
    <n v="2"/>
    <n v="1"/>
    <d v="2024-09-20T00:00:00"/>
    <d v="2024-12-20T00:00:00"/>
    <d v="2024-12-26T00:00:00"/>
    <s v="DianaM"/>
    <x v="0"/>
    <s v="MARC1989"/>
    <n v="11800"/>
    <s v="USD"/>
    <n v="10148"/>
    <n v="11800"/>
    <n v="1269.98"/>
    <n v="1092.1828"/>
    <n v="1269.98"/>
    <n v="0.1076254237288136"/>
    <n v="9"/>
    <x v="0"/>
    <x v="1"/>
    <x v="0"/>
    <d v="2025-02-09T00:00:00"/>
    <s v="febrero"/>
    <n v="2025"/>
  </r>
  <r>
    <x v="0"/>
    <n v="3"/>
    <n v="1"/>
    <d v="2024-09-23T00:00:00"/>
    <d v="2024-10-03T00:00:00"/>
    <d v="2024-10-07T00:00:00"/>
    <s v="DianaM"/>
    <x v="1"/>
    <s v="MARC1989"/>
    <n v="3400"/>
    <s v="EUR"/>
    <n v="3400"/>
    <n v="3944"/>
    <n v="340"/>
    <n v="340"/>
    <n v="394.4"/>
    <n v="0.1"/>
    <n v="9"/>
    <x v="0"/>
    <x v="0"/>
    <x v="0"/>
    <d v="2024-11-21T00:00:00"/>
    <s v="noviembre"/>
    <n v="2024"/>
  </r>
  <r>
    <x v="0"/>
    <n v="4"/>
    <n v="1"/>
    <d v="2024-09-23T00:00:00"/>
    <d v="2024-12-15T00:00:00"/>
    <d v="2025-01-02T00:00:00"/>
    <s v="DianaM"/>
    <x v="1"/>
    <s v="MARC1989"/>
    <n v="354545.26"/>
    <s v="MXN"/>
    <n v="17018.17248"/>
    <n v="19854.53456"/>
    <n v="74463.89999999999"/>
    <n v="3574.2672"/>
    <n v="4169.9784"/>
    <n v="0.2100264998606948"/>
    <n v="9"/>
    <x v="0"/>
    <x v="1"/>
    <x v="0"/>
    <d v="2025-02-16T00:00:00"/>
    <s v="febrero"/>
    <n v="2025"/>
  </r>
  <r>
    <x v="0"/>
    <n v="6"/>
    <n v="1"/>
    <d v="2024-09-26T00:00:00"/>
    <d v="2024-10-02T00:00:00"/>
    <d v="2024-10-13T00:00:00"/>
    <s v="DianaM"/>
    <x v="1"/>
    <s v="MARC1989"/>
    <n v="18389.47"/>
    <s v="EUR"/>
    <n v="18389.47"/>
    <n v="21331.7852"/>
    <n v="2913.47"/>
    <n v="2913.47"/>
    <n v="3379.625199999999"/>
    <n v="0.1584314284207212"/>
    <n v="9"/>
    <x v="0"/>
    <x v="0"/>
    <x v="0"/>
    <d v="2024-11-27T00:00:00"/>
    <s v="noviembre"/>
    <n v="2024"/>
  </r>
  <r>
    <x v="0"/>
    <n v="7"/>
    <n v="1"/>
    <d v="2024-09-30T00:00:00"/>
    <d v="2024-11-05T00:00:00"/>
    <d v="2024-11-18T00:00:00"/>
    <s v="DianaM"/>
    <x v="2"/>
    <s v="MARC1989"/>
    <n v="182190.48"/>
    <s v="EUR"/>
    <n v="182190.48"/>
    <n v="211340.9568"/>
    <n v="25479.17"/>
    <n v="25479.17"/>
    <n v="29555.83719999999"/>
    <n v="0.1398490744412112"/>
    <n v="9"/>
    <x v="0"/>
    <x v="2"/>
    <x v="0"/>
    <d v="2025-01-02T00:00:00"/>
    <s v="enero"/>
    <n v="2025"/>
  </r>
  <r>
    <x v="0"/>
    <n v="8"/>
    <n v="1"/>
    <d v="2024-10-05T00:00:00"/>
    <d v="2024-10-14T00:00:00"/>
    <d v="2024-10-24T00:00:00"/>
    <s v="DianaM"/>
    <x v="2"/>
    <s v="MARC1989"/>
    <n v="6473.42"/>
    <s v="EUR"/>
    <n v="6473.42"/>
    <n v="7509.1672"/>
    <n v="1573.42"/>
    <n v="1573.42"/>
    <n v="1825.1672"/>
    <n v="0.2430585378362597"/>
    <n v="10"/>
    <x v="0"/>
    <x v="0"/>
    <x v="0"/>
    <d v="2024-12-08T00:00:00"/>
    <s v="diciembre"/>
    <n v="2024"/>
  </r>
  <r>
    <x v="0"/>
    <n v="9"/>
    <n v="1"/>
    <d v="2024-10-08T00:00:00"/>
    <d v="2024-12-27T00:00:00"/>
    <d v="2025-01-04T00:00:00"/>
    <s v="DianaM"/>
    <x v="3"/>
    <s v="MARC1989"/>
    <n v="38649.61"/>
    <s v="USD"/>
    <n v="33238.6646"/>
    <n v="38649.61"/>
    <n v="3188.81"/>
    <n v="2742.3766"/>
    <n v="3188.81"/>
    <n v="0.08250561907351718"/>
    <n v="10"/>
    <x v="0"/>
    <x v="1"/>
    <x v="0"/>
    <d v="2025-02-18T00:00:00"/>
    <s v="febrero"/>
    <n v="2025"/>
  </r>
  <r>
    <x v="0"/>
    <n v="10"/>
    <n v="1"/>
    <d v="2024-10-09T00:00:00"/>
    <d v="2024-12-27T00:00:00"/>
    <d v="2024-12-27T00:00:00"/>
    <s v="DianaM"/>
    <x v="3"/>
    <s v="MARC1989"/>
    <n v="1455.62"/>
    <s v="USD"/>
    <n v="1251.8332"/>
    <n v="1455.62"/>
    <n v="294.64"/>
    <n v="253.3904"/>
    <n v="294.64"/>
    <n v="0.2024154655748066"/>
    <n v="10"/>
    <x v="0"/>
    <x v="1"/>
    <x v="0"/>
    <d v="2025-02-10T00:00:00"/>
    <s v="febrero"/>
    <n v="2025"/>
  </r>
  <r>
    <x v="0"/>
    <n v="11"/>
    <n v="1"/>
    <d v="2024-10-09T00:00:00"/>
    <d v="2024-12-29T00:00:00"/>
    <d v="2025-01-04T00:00:00"/>
    <s v="DianaM"/>
    <x v="3"/>
    <s v="MARC1989"/>
    <n v="1652.27"/>
    <s v="USD"/>
    <n v="1420.9522"/>
    <n v="1652.27"/>
    <n v="42.61"/>
    <n v="36.6446"/>
    <n v="42.61"/>
    <n v="0.02578876333771115"/>
    <n v="10"/>
    <x v="0"/>
    <x v="1"/>
    <x v="0"/>
    <d v="2025-02-18T00:00:00"/>
    <s v="febrero"/>
    <n v="2025"/>
  </r>
  <r>
    <x v="0"/>
    <n v="12"/>
    <n v="1"/>
    <d v="2024-10-10T00:00:00"/>
    <d v="2024-12-18T00:00:00"/>
    <d v="2024-12-28T00:00:00"/>
    <s v="DianaM"/>
    <x v="3"/>
    <s v="MARC1989"/>
    <n v="31905.85"/>
    <s v="EUR"/>
    <n v="31905.85"/>
    <n v="37010.78599999999"/>
    <n v="9918.280000000001"/>
    <n v="9918.280000000001"/>
    <n v="11505.2048"/>
    <n v="0.3108608609392949"/>
    <n v="10"/>
    <x v="0"/>
    <x v="1"/>
    <x v="0"/>
    <d v="2025-02-11T00:00:00"/>
    <s v="febrero"/>
    <n v="2025"/>
  </r>
  <r>
    <x v="0"/>
    <n v="13"/>
    <n v="1"/>
    <d v="2024-10-11T00:00:00"/>
    <d v="2024-11-22T00:00:00"/>
    <d v="2024-11-27T00:00:00"/>
    <s v="DianaM"/>
    <x v="3"/>
    <s v="MARC1989"/>
    <n v="6490.08"/>
    <s v="USD"/>
    <n v="5581.4688"/>
    <n v="6490.08"/>
    <n v="1244.92"/>
    <n v="1070.6312"/>
    <n v="1244.92"/>
    <n v="0.1918188989966225"/>
    <n v="10"/>
    <x v="0"/>
    <x v="2"/>
    <x v="0"/>
    <d v="2025-01-11T00:00:00"/>
    <s v="enero"/>
    <n v="2025"/>
  </r>
  <r>
    <x v="0"/>
    <n v="14"/>
    <n v="1"/>
    <d v="2024-10-18T00:00:00"/>
    <d v="2025-11-03T00:00:00"/>
    <d v="2025-11-30T00:00:00"/>
    <s v="DianaM"/>
    <x v="4"/>
    <s v="ISRAELB,MARC1989"/>
    <n v="53274.47"/>
    <s v="USD"/>
    <n v="45816.0442"/>
    <n v="53274.47"/>
    <n v="6880.99"/>
    <n v="5917.6514"/>
    <n v="6880.99"/>
    <n v="0.1291611160092254"/>
    <n v="10"/>
    <x v="0"/>
    <x v="2"/>
    <x v="1"/>
    <d v="2026-01-14T00:00:00"/>
    <s v="enero"/>
    <n v="2026"/>
  </r>
  <r>
    <x v="0"/>
    <n v="15"/>
    <n v="1"/>
    <d v="2024-10-22T00:00:00"/>
    <d v="2024-10-24T00:00:00"/>
    <d v="2024-11-03T00:00:00"/>
    <s v="DianaM"/>
    <x v="5"/>
    <s v="MARC1989"/>
    <n v="2327"/>
    <s v="USD"/>
    <n v="2001.22"/>
    <n v="2327"/>
    <n v="0"/>
    <n v="0"/>
    <n v="0"/>
    <n v="0"/>
    <n v="10"/>
    <x v="0"/>
    <x v="0"/>
    <x v="0"/>
    <d v="2024-12-18T00:00:00"/>
    <s v="diciembre"/>
    <n v="2024"/>
  </r>
  <r>
    <x v="0"/>
    <n v="16"/>
    <n v="1"/>
    <d v="2024-10-22T00:00:00"/>
    <d v="2024-11-26T00:00:00"/>
    <d v="2024-11-29T00:00:00"/>
    <s v="DianaM"/>
    <x v="5"/>
    <s v="MARC1989"/>
    <n v="6385.17"/>
    <s v="USD"/>
    <n v="5491.2462"/>
    <n v="6385.17"/>
    <n v="866.04"/>
    <n v="744.7944"/>
    <n v="866.04"/>
    <n v="0.1356330371783367"/>
    <n v="10"/>
    <x v="0"/>
    <x v="2"/>
    <x v="0"/>
    <d v="2025-01-13T00:00:00"/>
    <s v="enero"/>
    <n v="2025"/>
  </r>
  <r>
    <x v="0"/>
    <n v="17"/>
    <n v="1"/>
    <d v="2024-10-22T00:00:00"/>
    <d v="2024-10-24T00:00:00"/>
    <d v="2024-10-24T00:00:00"/>
    <s v="DianaM"/>
    <x v="5"/>
    <s v="MARC1989"/>
    <n v="1590"/>
    <s v="EUR"/>
    <n v="1590"/>
    <n v="1844.4"/>
    <n v="280"/>
    <n v="280"/>
    <n v="324.8"/>
    <n v="0.1761006289308176"/>
    <n v="10"/>
    <x v="0"/>
    <x v="0"/>
    <x v="0"/>
    <d v="2024-12-08T00:00:00"/>
    <s v="diciembre"/>
    <n v="2024"/>
  </r>
  <r>
    <x v="0"/>
    <n v="18"/>
    <n v="1"/>
    <d v="2024-10-25T00:00:00"/>
    <d v="2024-10-26T00:00:00"/>
    <d v="2024-11-09T00:00:00"/>
    <s v="DianaM"/>
    <x v="5"/>
    <s v="MARC1989"/>
    <n v="14493.36"/>
    <s v="USD"/>
    <n v="12464.2896"/>
    <n v="14493.36"/>
    <n v="2056.36"/>
    <n v="1768.4696"/>
    <n v="2056.36"/>
    <n v="0.1418829036193126"/>
    <n v="10"/>
    <x v="0"/>
    <x v="0"/>
    <x v="0"/>
    <d v="2024-12-24T00:00:00"/>
    <s v="diciembre"/>
    <n v="2024"/>
  </r>
  <r>
    <x v="0"/>
    <n v="19"/>
    <n v="1"/>
    <d v="2024-10-28T00:00:00"/>
    <d v="2024-11-02T00:00:00"/>
    <d v="2024-11-05T00:00:00"/>
    <s v="DianaM"/>
    <x v="6"/>
    <s v="MARC1989"/>
    <n v="1560"/>
    <s v="USD"/>
    <n v="1341.6"/>
    <n v="1560"/>
    <n v="0"/>
    <n v="0"/>
    <n v="0"/>
    <n v="0"/>
    <n v="10"/>
    <x v="0"/>
    <x v="2"/>
    <x v="0"/>
    <d v="2024-12-20T00:00:00"/>
    <s v="diciembre"/>
    <n v="2024"/>
  </r>
  <r>
    <x v="0"/>
    <n v="20"/>
    <n v="1"/>
    <d v="2024-10-28T00:00:00"/>
    <d v="2024-11-01T00:00:00"/>
    <d v="2024-11-02T00:00:00"/>
    <s v="DianaM"/>
    <x v="6"/>
    <s v="MARC1989"/>
    <n v="803"/>
    <s v="USD"/>
    <n v="690.58"/>
    <n v="803"/>
    <n v="0"/>
    <n v="0"/>
    <n v="0"/>
    <n v="0"/>
    <n v="10"/>
    <x v="0"/>
    <x v="2"/>
    <x v="0"/>
    <d v="2024-12-17T00:00:00"/>
    <s v="diciembre"/>
    <n v="2024"/>
  </r>
  <r>
    <x v="0"/>
    <n v="21"/>
    <n v="1"/>
    <d v="2024-10-28T00:00:00"/>
    <d v="2024-10-31T00:00:00"/>
    <d v="2024-11-07T00:00:00"/>
    <s v="DianaM"/>
    <x v="6"/>
    <s v="MARC1989"/>
    <n v="9852.219999999999"/>
    <s v="USD"/>
    <n v="8472.9092"/>
    <n v="9852.219999999999"/>
    <n v="1560.93"/>
    <n v="1342.3998"/>
    <n v="1560.93"/>
    <n v="0.1584343427166669"/>
    <n v="10"/>
    <x v="0"/>
    <x v="0"/>
    <x v="0"/>
    <d v="2024-12-22T00:00:00"/>
    <s v="diciembre"/>
    <n v="2024"/>
  </r>
  <r>
    <x v="0"/>
    <n v="22"/>
    <n v="1"/>
    <d v="2024-10-29T00:00:00"/>
    <d v="2024-07-02T00:00:00"/>
    <d v="2024-07-05T00:00:00"/>
    <s v="DianaM"/>
    <x v="6"/>
    <s v="MARC1989"/>
    <n v="15077.2"/>
    <s v="EUR"/>
    <n v="15077.2"/>
    <n v="17489.552"/>
    <n v="1507.72"/>
    <n v="1507.72"/>
    <n v="1748.9552"/>
    <n v="0.09999999999999999"/>
    <n v="10"/>
    <x v="0"/>
    <x v="3"/>
    <x v="0"/>
    <d v="2024-08-19T00:00:00"/>
    <s v="agosto"/>
    <n v="2024"/>
  </r>
  <r>
    <x v="0"/>
    <n v="23"/>
    <n v="1"/>
    <d v="2024-11-01T00:00:00"/>
    <d v="2024-12-26T00:00:00"/>
    <d v="2025-01-02T00:00:00"/>
    <s v="DianaM"/>
    <x v="6"/>
    <s v="MARC1989"/>
    <n v="6357.14"/>
    <s v="EUR"/>
    <n v="6357.14"/>
    <n v="7374.2824"/>
    <n v="957.6900000000001"/>
    <n v="957.6900000000001"/>
    <n v="1110.9204"/>
    <n v="0.1506479328754755"/>
    <n v="11"/>
    <x v="0"/>
    <x v="1"/>
    <x v="0"/>
    <d v="2025-02-16T00:00:00"/>
    <s v="febrero"/>
    <n v="2025"/>
  </r>
  <r>
    <x v="0"/>
    <n v="24"/>
    <n v="1"/>
    <d v="2024-11-01T00:00:00"/>
    <d v="2024-12-04T00:00:00"/>
    <d v="2024-12-08T00:00:00"/>
    <s v="DianaM"/>
    <x v="6"/>
    <s v="MARC1989"/>
    <n v="653.86"/>
    <s v="USD"/>
    <n v="562.3196"/>
    <n v="653.86"/>
    <n v="35"/>
    <n v="30.1"/>
    <n v="35"/>
    <n v="0.05352827822469641"/>
    <n v="11"/>
    <x v="0"/>
    <x v="1"/>
    <x v="0"/>
    <d v="2025-01-22T00:00:00"/>
    <s v="enero"/>
    <n v="2025"/>
  </r>
  <r>
    <x v="0"/>
    <n v="25"/>
    <n v="1"/>
    <d v="2024-11-05T00:00:00"/>
    <d v="2024-12-25T00:00:00"/>
    <d v="2024-12-29T00:00:00"/>
    <s v="DianaM"/>
    <x v="7"/>
    <s v="MARC1989"/>
    <n v="6500"/>
    <s v="EUR"/>
    <n v="6500"/>
    <n v="7539.999999999999"/>
    <n v="1130"/>
    <n v="1130"/>
    <n v="1310.8"/>
    <n v="0.1738461538461538"/>
    <n v="11"/>
    <x v="0"/>
    <x v="1"/>
    <x v="0"/>
    <d v="2025-02-12T00:00:00"/>
    <s v="febrero"/>
    <n v="2025"/>
  </r>
  <r>
    <x v="0"/>
    <n v="26"/>
    <n v="1"/>
    <d v="2024-11-06T00:00:00"/>
    <d v="2024-11-27T00:00:00"/>
    <d v="2024-11-30T00:00:00"/>
    <s v="DianaM"/>
    <x v="7"/>
    <s v="MARC1989"/>
    <n v="9724.969999999999"/>
    <s v="USD"/>
    <n v="8363.474199999999"/>
    <n v="9724.969999999999"/>
    <n v="722.22"/>
    <n v="621.1092"/>
    <n v="722.22"/>
    <n v="0.0742644964457474"/>
    <n v="11"/>
    <x v="0"/>
    <x v="2"/>
    <x v="0"/>
    <d v="2025-01-14T00:00:00"/>
    <s v="enero"/>
    <n v="2025"/>
  </r>
  <r>
    <x v="0"/>
    <n v="27"/>
    <n v="1"/>
    <d v="2024-11-06T00:00:00"/>
    <d v="2024-11-30T00:00:00"/>
    <d v="2024-12-04T00:00:00"/>
    <s v="DianaM"/>
    <x v="7"/>
    <s v="MARC1989"/>
    <n v="8157.25"/>
    <s v="USD"/>
    <n v="7015.235"/>
    <n v="8157.25"/>
    <n v="7.05"/>
    <n v="6.063"/>
    <n v="7.05"/>
    <n v="0.0008642618529528947"/>
    <n v="11"/>
    <x v="0"/>
    <x v="2"/>
    <x v="0"/>
    <d v="2025-01-18T00:00:00"/>
    <s v="enero"/>
    <n v="2025"/>
  </r>
  <r>
    <x v="0"/>
    <n v="28"/>
    <n v="1"/>
    <d v="2024-11-06T00:00:00"/>
    <d v="2025-05-15T00:00:00"/>
    <d v="2025-05-26T00:00:00"/>
    <s v="DianaM"/>
    <x v="7"/>
    <s v="ISRAELB,MARC1989"/>
    <n v="18964.32"/>
    <s v="USD"/>
    <n v="16309.3152"/>
    <n v="18964.32"/>
    <n v="2606.2"/>
    <n v="2241.332"/>
    <n v="2606.2"/>
    <n v="0.1374264935415559"/>
    <n v="11"/>
    <x v="0"/>
    <x v="4"/>
    <x v="1"/>
    <d v="2025-07-10T00:00:00"/>
    <s v="julio"/>
    <n v="2025"/>
  </r>
  <r>
    <x v="0"/>
    <n v="29"/>
    <n v="1"/>
    <d v="2024-11-06T00:00:00"/>
    <d v="2024-11-20T00:00:00"/>
    <d v="2024-11-21T00:00:00"/>
    <s v="DianaM"/>
    <x v="7"/>
    <s v="MARC1989"/>
    <n v="4785.04"/>
    <s v="USD"/>
    <n v="4115.1344"/>
    <n v="4785.04"/>
    <n v="352.89"/>
    <n v="303.4854"/>
    <n v="352.89"/>
    <n v="0.07374859980271847"/>
    <n v="11"/>
    <x v="0"/>
    <x v="2"/>
    <x v="0"/>
    <d v="2025-01-05T00:00:00"/>
    <s v="enero"/>
    <n v="2025"/>
  </r>
  <r>
    <x v="0"/>
    <n v="30"/>
    <n v="1"/>
    <d v="2024-10-01T00:00:00"/>
    <d v="2024-10-12T00:00:00"/>
    <d v="2024-10-18T00:00:00"/>
    <s v="LorenzaP"/>
    <x v="2"/>
    <m/>
    <n v="8563.26"/>
    <s v="EUR"/>
    <n v="8563.26"/>
    <n v="9933.381599999999"/>
    <n v="1030"/>
    <n v="1030"/>
    <n v="1194.8"/>
    <n v="0.1202812947405544"/>
    <n v="10"/>
    <x v="0"/>
    <x v="0"/>
    <x v="0"/>
    <d v="2024-12-02T00:00:00"/>
    <s v="diciembre"/>
    <n v="2024"/>
  </r>
  <r>
    <x v="0"/>
    <n v="31"/>
    <n v="0"/>
    <d v="2024-11-06T00:00:00"/>
    <d v="2024-11-12T00:00:00"/>
    <d v="2024-11-22T00:00:00"/>
    <s v="LuciaS"/>
    <x v="7"/>
    <s v="MARC1989"/>
    <n v="21963.48"/>
    <s v="EUR"/>
    <n v="21963.48"/>
    <n v="25477.6368"/>
    <n v="3193.7"/>
    <n v="3193.7"/>
    <n v="3704.692"/>
    <n v="0.1454095616905882"/>
    <n v="11"/>
    <x v="0"/>
    <x v="2"/>
    <x v="0"/>
    <d v="2025-01-06T00:00:00"/>
    <s v="enero"/>
    <n v="2025"/>
  </r>
  <r>
    <x v="0"/>
    <n v="32"/>
    <n v="1"/>
    <d v="2024-11-07T00:00:00"/>
    <d v="2024-12-26T00:00:00"/>
    <d v="2025-01-02T00:00:00"/>
    <s v="DianaM"/>
    <x v="7"/>
    <s v="MARC1989"/>
    <n v="15253.98"/>
    <s v="USD"/>
    <n v="13118.4228"/>
    <n v="15253.98"/>
    <n v="1911.88"/>
    <n v="1644.2168"/>
    <n v="1911.88"/>
    <n v="0.1253364695640089"/>
    <n v="11"/>
    <x v="0"/>
    <x v="1"/>
    <x v="0"/>
    <d v="2025-02-16T00:00:00"/>
    <s v="febrero"/>
    <n v="2025"/>
  </r>
  <r>
    <x v="0"/>
    <n v="33"/>
    <n v="1"/>
    <d v="2024-11-08T00:00:00"/>
    <d v="2025-03-06T00:00:00"/>
    <d v="2025-03-28T00:00:00"/>
    <s v="DianaM"/>
    <x v="7"/>
    <s v="MARC1989"/>
    <n v="59502.97"/>
    <s v="USD"/>
    <n v="51172.5542"/>
    <n v="59502.97"/>
    <n v="4507.35"/>
    <n v="3876.321"/>
    <n v="4507.35"/>
    <n v="0.0757500003781324"/>
    <n v="11"/>
    <x v="0"/>
    <x v="5"/>
    <x v="1"/>
    <d v="2025-05-12T00:00:00"/>
    <s v="mayo"/>
    <n v="2025"/>
  </r>
  <r>
    <x v="0"/>
    <n v="34"/>
    <n v="1"/>
    <d v="2024-11-12T00:00:00"/>
    <d v="2024-11-12T00:00:00"/>
    <d v="2024-11-20T00:00:00"/>
    <s v="DianaM"/>
    <x v="8"/>
    <s v="MARC1989"/>
    <n v="12168"/>
    <s v="USD"/>
    <n v="10464.48"/>
    <n v="12168"/>
    <n v="1822.71"/>
    <n v="1567.5306"/>
    <n v="1822.71"/>
    <n v="0.1497953648915188"/>
    <n v="11"/>
    <x v="0"/>
    <x v="2"/>
    <x v="0"/>
    <d v="2025-01-04T00:00:00"/>
    <s v="enero"/>
    <n v="2025"/>
  </r>
  <r>
    <x v="0"/>
    <n v="35"/>
    <n v="1"/>
    <d v="2024-11-13T00:00:00"/>
    <d v="2024-11-14T00:00:00"/>
    <d v="2024-11-20T00:00:00"/>
    <s v="DianaM"/>
    <x v="8"/>
    <s v="MARC1989"/>
    <n v="16931.07"/>
    <s v="USD"/>
    <n v="14560.7202"/>
    <n v="16931.07"/>
    <n v="1537.62"/>
    <n v="1322.3532"/>
    <n v="1537.62"/>
    <n v="0.09081646936667322"/>
    <n v="11"/>
    <x v="0"/>
    <x v="2"/>
    <x v="0"/>
    <d v="2025-01-04T00:00:00"/>
    <s v="enero"/>
    <n v="2025"/>
  </r>
  <r>
    <x v="0"/>
    <n v="36"/>
    <n v="1"/>
    <d v="2024-11-14T00:00:00"/>
    <d v="2024-11-28T00:00:00"/>
    <d v="2024-11-28T00:00:00"/>
    <s v="DianaM"/>
    <x v="8"/>
    <s v="MARC1989"/>
    <n v="3721.4"/>
    <s v="USD"/>
    <n v="3200.404"/>
    <n v="3721.4"/>
    <n v="307.88"/>
    <n v="264.7768"/>
    <n v="307.88"/>
    <n v="0.08273230504648788"/>
    <n v="11"/>
    <x v="0"/>
    <x v="2"/>
    <x v="0"/>
    <d v="2025-01-12T00:00:00"/>
    <s v="enero"/>
    <n v="2025"/>
  </r>
  <r>
    <x v="0"/>
    <n v="37"/>
    <n v="1"/>
    <d v="2024-11-14T00:00:00"/>
    <d v="2024-11-15T00:00:00"/>
    <d v="2024-11-20T00:00:00"/>
    <s v="DianaM"/>
    <x v="8"/>
    <s v="MARC1989"/>
    <n v="9836.93"/>
    <s v="USD"/>
    <n v="8459.7598"/>
    <n v="9836.93"/>
    <n v="936.17"/>
    <n v="805.1061999999999"/>
    <n v="936.17"/>
    <n v="0.09516891957145165"/>
    <n v="11"/>
    <x v="0"/>
    <x v="2"/>
    <x v="0"/>
    <d v="2025-01-04T00:00:00"/>
    <s v="enero"/>
    <n v="2025"/>
  </r>
  <r>
    <x v="0"/>
    <n v="38"/>
    <n v="1"/>
    <d v="2024-11-14T00:00:00"/>
    <d v="2024-12-22T00:00:00"/>
    <d v="2024-12-27T00:00:00"/>
    <s v="MinervaH"/>
    <x v="8"/>
    <s v="JAIMEG"/>
    <n v="60452.52"/>
    <s v="MXN"/>
    <n v="2901.72096"/>
    <n v="3385.34112"/>
    <n v="0"/>
    <n v="0"/>
    <n v="0"/>
    <n v="0"/>
    <n v="11"/>
    <x v="0"/>
    <x v="1"/>
    <x v="0"/>
    <d v="2025-02-10T00:00:00"/>
    <s v="febrero"/>
    <n v="2025"/>
  </r>
  <r>
    <x v="0"/>
    <n v="39"/>
    <n v="1"/>
    <d v="2024-11-14T00:00:00"/>
    <d v="2024-11-24T00:00:00"/>
    <d v="2024-12-09T00:00:00"/>
    <s v="MinervaH"/>
    <x v="8"/>
    <s v="JAIMEG"/>
    <n v="40255.75"/>
    <s v="MXN"/>
    <n v="1932.276"/>
    <n v="2254.322"/>
    <n v="0"/>
    <n v="0"/>
    <n v="0"/>
    <n v="0"/>
    <n v="11"/>
    <x v="0"/>
    <x v="2"/>
    <x v="0"/>
    <d v="2025-01-23T00:00:00"/>
    <s v="enero"/>
    <n v="2025"/>
  </r>
  <r>
    <x v="0"/>
    <n v="40"/>
    <n v="1"/>
    <d v="2024-11-21T00:00:00"/>
    <d v="2024-09-28T00:00:00"/>
    <d v="2024-09-28T00:00:00"/>
    <s v="DianaM"/>
    <x v="9"/>
    <s v="MARC1989"/>
    <n v="600"/>
    <s v="EUR"/>
    <n v="600"/>
    <n v="696"/>
    <n v="60"/>
    <n v="60"/>
    <n v="69.59999999999999"/>
    <n v="0.1"/>
    <n v="11"/>
    <x v="0"/>
    <x v="6"/>
    <x v="0"/>
    <d v="2024-11-12T00:00:00"/>
    <s v="noviembre"/>
    <n v="2024"/>
  </r>
  <r>
    <x v="0"/>
    <n v="41"/>
    <n v="1"/>
    <d v="2024-11-21T00:00:00"/>
    <d v="2024-10-09T00:00:00"/>
    <d v="2024-10-12T00:00:00"/>
    <s v="DianaM"/>
    <x v="9"/>
    <s v="MARC1989"/>
    <n v="2716.1"/>
    <s v="EUR"/>
    <n v="2716.1"/>
    <n v="3150.675999999999"/>
    <n v="560.6"/>
    <n v="560.6"/>
    <n v="650.2959999999999"/>
    <n v="0.2063988807481315"/>
    <n v="11"/>
    <x v="0"/>
    <x v="0"/>
    <x v="0"/>
    <d v="2024-11-26T00:00:00"/>
    <s v="noviembre"/>
    <n v="2024"/>
  </r>
  <r>
    <x v="0"/>
    <n v="43"/>
    <n v="1"/>
    <d v="2024-11-26T00:00:00"/>
    <d v="2025-01-06T00:00:00"/>
    <d v="2025-01-11T00:00:00"/>
    <s v="DianaM"/>
    <x v="10"/>
    <s v="MARC1989"/>
    <n v="27745.96"/>
    <s v="USD"/>
    <n v="23861.5256"/>
    <n v="27745.96"/>
    <n v="2759.08"/>
    <n v="2372.8088"/>
    <n v="2759.08"/>
    <n v="0.09944078345099611"/>
    <n v="11"/>
    <x v="0"/>
    <x v="7"/>
    <x v="1"/>
    <d v="2025-02-25T00:00:00"/>
    <s v="febrero"/>
    <n v="2025"/>
  </r>
  <r>
    <x v="0"/>
    <n v="44"/>
    <n v="1"/>
    <d v="2024-11-28T00:00:00"/>
    <d v="2024-12-25T00:00:00"/>
    <d v="2024-12-29T00:00:00"/>
    <s v="DianaM"/>
    <x v="10"/>
    <s v="MARC1989"/>
    <n v="35772.8"/>
    <s v="USD"/>
    <n v="30764.608"/>
    <n v="35772.8"/>
    <n v="3383.74"/>
    <n v="2910.0164"/>
    <n v="3383.74"/>
    <n v="0.09458974416316306"/>
    <n v="11"/>
    <x v="0"/>
    <x v="1"/>
    <x v="0"/>
    <d v="2025-02-12T00:00:00"/>
    <s v="febrero"/>
    <n v="2025"/>
  </r>
  <r>
    <x v="0"/>
    <n v="45"/>
    <n v="0"/>
    <d v="2024-11-29T00:00:00"/>
    <d v="2025-02-28T00:00:00"/>
    <d v="2025-03-20T00:00:00"/>
    <s v="DianaM"/>
    <x v="10"/>
    <s v="JORGEP,MARC1989"/>
    <n v="15699.59"/>
    <s v="USD"/>
    <n v="13501.6474"/>
    <n v="15699.59"/>
    <n v="0"/>
    <n v="0"/>
    <n v="0"/>
    <n v="0"/>
    <n v="11"/>
    <x v="0"/>
    <x v="8"/>
    <x v="1"/>
    <d v="2025-05-04T00:00:00"/>
    <s v="mayo"/>
    <n v="2025"/>
  </r>
  <r>
    <x v="0"/>
    <n v="46"/>
    <n v="1"/>
    <d v="2024-12-02T00:00:00"/>
    <d v="2024-10-03T00:00:00"/>
    <d v="2024-10-07T00:00:00"/>
    <s v="DianaM"/>
    <x v="11"/>
    <s v="MARC1989"/>
    <n v="3400"/>
    <s v="EUR"/>
    <n v="3400"/>
    <n v="3944"/>
    <n v="340"/>
    <n v="340"/>
    <n v="394.4"/>
    <n v="0.1"/>
    <n v="12"/>
    <x v="0"/>
    <x v="0"/>
    <x v="0"/>
    <d v="2024-11-21T00:00:00"/>
    <s v="noviembre"/>
    <n v="2024"/>
  </r>
  <r>
    <x v="0"/>
    <n v="47"/>
    <n v="1"/>
    <d v="2024-12-04T00:00:00"/>
    <d v="2025-02-09T00:00:00"/>
    <d v="2025-02-17T00:00:00"/>
    <s v="DianaM"/>
    <x v="11"/>
    <s v="MARC1989"/>
    <n v="590274"/>
    <s v="MXN"/>
    <n v="28333.152"/>
    <n v="33055.344"/>
    <n v="140337.99"/>
    <n v="6736.22352"/>
    <n v="7858.927439999999"/>
    <n v="0.2377505870155216"/>
    <n v="12"/>
    <x v="0"/>
    <x v="8"/>
    <x v="1"/>
    <d v="2025-04-03T00:00:00"/>
    <s v="abril"/>
    <n v="2025"/>
  </r>
  <r>
    <x v="0"/>
    <n v="48"/>
    <n v="1"/>
    <d v="2024-12-05T00:00:00"/>
    <d v="2024-11-24T00:00:00"/>
    <d v="2024-11-30T00:00:00"/>
    <s v="DianaM"/>
    <x v="11"/>
    <m/>
    <n v="99000"/>
    <s v="USD"/>
    <n v="85140"/>
    <n v="99000"/>
    <n v="9900"/>
    <n v="8514"/>
    <n v="9900"/>
    <n v="0.1"/>
    <n v="12"/>
    <x v="0"/>
    <x v="2"/>
    <x v="0"/>
    <d v="2025-01-14T00:00:00"/>
    <s v="enero"/>
    <n v="2025"/>
  </r>
  <r>
    <x v="0"/>
    <n v="49"/>
    <n v="1"/>
    <d v="2024-12-06T00:00:00"/>
    <d v="2025-01-19T00:00:00"/>
    <d v="2025-01-23T00:00:00"/>
    <s v="RafaellaP"/>
    <x v="11"/>
    <m/>
    <n v="4997.26"/>
    <s v="USD"/>
    <n v="4297.6436"/>
    <n v="4997.26"/>
    <n v="418"/>
    <n v="359.48"/>
    <n v="418"/>
    <n v="0.08364583791917971"/>
    <n v="12"/>
    <x v="0"/>
    <x v="7"/>
    <x v="1"/>
    <d v="2025-03-09T00:00:00"/>
    <s v="marzo"/>
    <n v="2025"/>
  </r>
  <r>
    <x v="0"/>
    <n v="50"/>
    <n v="1"/>
    <d v="2024-12-06T00:00:00"/>
    <d v="2025-01-12T00:00:00"/>
    <d v="2025-01-15T00:00:00"/>
    <s v="DianaM"/>
    <x v="11"/>
    <s v="MARC1989"/>
    <n v="8452.59"/>
    <s v="USD"/>
    <n v="7269.2274"/>
    <n v="8452.59"/>
    <n v="576.84"/>
    <n v="496.0824"/>
    <n v="576.84"/>
    <n v="0.06824417131317147"/>
    <n v="12"/>
    <x v="0"/>
    <x v="7"/>
    <x v="1"/>
    <d v="2025-03-01T00:00:00"/>
    <s v="marzo"/>
    <n v="2025"/>
  </r>
  <r>
    <x v="0"/>
    <n v="51"/>
    <n v="1"/>
    <d v="2024-12-09T00:00:00"/>
    <d v="2025-01-19T00:00:00"/>
    <d v="2025-01-23T00:00:00"/>
    <s v="DianaM"/>
    <x v="12"/>
    <s v="ISRAELB,MARC1989"/>
    <n v="35000"/>
    <s v="USD"/>
    <n v="30100"/>
    <n v="35000"/>
    <n v="6179.2"/>
    <n v="5314.112"/>
    <n v="6179.2"/>
    <n v="0.1765485714285714"/>
    <n v="12"/>
    <x v="0"/>
    <x v="7"/>
    <x v="1"/>
    <d v="2025-03-09T00:00:00"/>
    <s v="marzo"/>
    <n v="2025"/>
  </r>
  <r>
    <x v="0"/>
    <n v="52"/>
    <n v="1"/>
    <d v="2024-12-10T00:00:00"/>
    <d v="2024-12-04T00:00:00"/>
    <d v="2024-12-08T00:00:00"/>
    <s v="DianaM"/>
    <x v="12"/>
    <s v="MARC1989"/>
    <n v="13500"/>
    <s v="USD"/>
    <n v="11610"/>
    <n v="13500"/>
    <n v="639.03"/>
    <n v="549.5658"/>
    <n v="639.03"/>
    <n v="0.04733555555555555"/>
    <n v="12"/>
    <x v="0"/>
    <x v="1"/>
    <x v="0"/>
    <d v="2025-01-22T00:00:00"/>
    <s v="enero"/>
    <n v="2025"/>
  </r>
  <r>
    <x v="0"/>
    <n v="53"/>
    <n v="1"/>
    <d v="2024-12-10T00:00:00"/>
    <d v="2024-12-02T00:00:00"/>
    <d v="2024-12-02T00:00:00"/>
    <s v="DianaM"/>
    <x v="12"/>
    <s v="MARC1989"/>
    <n v="727.63"/>
    <s v="USD"/>
    <n v="625.7618"/>
    <n v="727.63"/>
    <n v="50"/>
    <n v="43"/>
    <n v="50"/>
    <n v="0.06871624314555475"/>
    <n v="12"/>
    <x v="0"/>
    <x v="1"/>
    <x v="0"/>
    <d v="2025-01-16T00:00:00"/>
    <s v="enero"/>
    <n v="2025"/>
  </r>
  <r>
    <x v="0"/>
    <n v="54"/>
    <n v="1"/>
    <d v="2024-12-11T00:00:00"/>
    <d v="2024-12-25T00:00:00"/>
    <d v="2025-01-04T00:00:00"/>
    <s v="DianaM"/>
    <x v="12"/>
    <s v="MARC1989"/>
    <n v="3567"/>
    <s v="MXN"/>
    <n v="171.216"/>
    <n v="199.752"/>
    <n v="0"/>
    <n v="0"/>
    <n v="0"/>
    <n v="0"/>
    <n v="12"/>
    <x v="0"/>
    <x v="1"/>
    <x v="0"/>
    <d v="2025-02-18T00:00:00"/>
    <s v="febrero"/>
    <n v="2025"/>
  </r>
  <r>
    <x v="0"/>
    <n v="55"/>
    <n v="1"/>
    <d v="2024-12-12T00:00:00"/>
    <d v="2025-05-25T00:00:00"/>
    <d v="2025-05-28T00:00:00"/>
    <s v="DianaM"/>
    <x v="12"/>
    <s v="MARC1989"/>
    <n v="5670.15"/>
    <s v="USD"/>
    <n v="4876.329"/>
    <n v="5670.15"/>
    <n v="515.46"/>
    <n v="443.2956"/>
    <n v="515.46"/>
    <n v="0.09090764794582155"/>
    <n v="12"/>
    <x v="0"/>
    <x v="4"/>
    <x v="1"/>
    <d v="2025-07-12T00:00:00"/>
    <s v="julio"/>
    <n v="2025"/>
  </r>
  <r>
    <x v="0"/>
    <n v="56"/>
    <n v="1"/>
    <d v="2024-12-12T00:00:00"/>
    <d v="2024-12-17T00:00:00"/>
    <d v="2025-01-30T00:00:00"/>
    <s v="DianaM"/>
    <x v="12"/>
    <s v="MARC1989"/>
    <n v="114938.52"/>
    <s v="USD"/>
    <n v="98847.1272"/>
    <n v="114938.52"/>
    <n v="15368.53"/>
    <n v="13216.9358"/>
    <n v="15368.53"/>
    <n v="0.1337108743004521"/>
    <n v="12"/>
    <x v="0"/>
    <x v="1"/>
    <x v="0"/>
    <d v="2025-03-16T00:00:00"/>
    <s v="marzo"/>
    <n v="2025"/>
  </r>
  <r>
    <x v="0"/>
    <n v="57"/>
    <n v="0"/>
    <d v="2024-12-13T00:00:00"/>
    <d v="2025-12-03T00:00:00"/>
    <d v="2026-01-02T00:00:00"/>
    <s v="VeronicaN"/>
    <x v="12"/>
    <m/>
    <n v="174330.47"/>
    <s v="USD"/>
    <n v="149924.2042"/>
    <n v="174330.47"/>
    <n v="14583.55"/>
    <n v="12541.853"/>
    <n v="14583.55"/>
    <n v="0.08365462446123158"/>
    <n v="12"/>
    <x v="0"/>
    <x v="1"/>
    <x v="1"/>
    <d v="2026-02-16T00:00:00"/>
    <s v="febrero"/>
    <n v="2026"/>
  </r>
  <r>
    <x v="0"/>
    <n v="58"/>
    <n v="1"/>
    <d v="2024-12-16T00:00:00"/>
    <d v="2024-12-25T00:00:00"/>
    <d v="2025-01-04T00:00:00"/>
    <s v="DianaM"/>
    <x v="13"/>
    <s v="MARC1989"/>
    <n v="29795.29"/>
    <s v="USD"/>
    <n v="25623.9494"/>
    <n v="29795.29"/>
    <n v="2366.85"/>
    <n v="2035.491"/>
    <n v="2366.85"/>
    <n v="0.07943705196358215"/>
    <n v="12"/>
    <x v="0"/>
    <x v="1"/>
    <x v="0"/>
    <d v="2025-02-18T00:00:00"/>
    <s v="febrero"/>
    <n v="2025"/>
  </r>
  <r>
    <x v="0"/>
    <n v="59"/>
    <n v="1"/>
    <d v="2024-12-16T00:00:00"/>
    <d v="2024-12-22T00:00:00"/>
    <d v="2024-12-27T00:00:00"/>
    <s v="MinervaH"/>
    <x v="13"/>
    <s v="JAIMEG"/>
    <n v="981.77"/>
    <s v="USD"/>
    <n v="844.3222"/>
    <n v="981.77"/>
    <n v="0"/>
    <n v="0"/>
    <n v="0"/>
    <n v="0"/>
    <n v="12"/>
    <x v="0"/>
    <x v="1"/>
    <x v="0"/>
    <d v="2025-02-10T00:00:00"/>
    <s v="febrero"/>
    <n v="2025"/>
  </r>
  <r>
    <x v="0"/>
    <n v="60"/>
    <n v="1"/>
    <d v="2024-12-16T00:00:00"/>
    <d v="2024-12-05T00:00:00"/>
    <d v="2024-12-06T00:00:00"/>
    <s v="MinervaH"/>
    <x v="13"/>
    <s v="JAIMEG"/>
    <n v="206.9"/>
    <s v="USD"/>
    <n v="177.934"/>
    <n v="206.9"/>
    <n v="0"/>
    <n v="0"/>
    <n v="0"/>
    <n v="0"/>
    <n v="12"/>
    <x v="0"/>
    <x v="1"/>
    <x v="0"/>
    <d v="2025-01-20T00:00:00"/>
    <s v="enero"/>
    <n v="2025"/>
  </r>
  <r>
    <x v="0"/>
    <n v="61"/>
    <n v="1"/>
    <d v="2024-12-16T00:00:00"/>
    <d v="2025-03-14T00:00:00"/>
    <d v="2025-03-16T00:00:00"/>
    <s v="LucianaE"/>
    <x v="13"/>
    <m/>
    <n v="4265.61"/>
    <s v="USD"/>
    <n v="3668.4246"/>
    <n v="4265.61"/>
    <n v="358.2"/>
    <n v="308.052"/>
    <n v="358.2"/>
    <n v="0.08397392166653772"/>
    <n v="12"/>
    <x v="0"/>
    <x v="5"/>
    <x v="1"/>
    <d v="2025-04-30T00:00:00"/>
    <s v="abril"/>
    <n v="2025"/>
  </r>
  <r>
    <x v="0"/>
    <n v="62"/>
    <n v="0"/>
    <d v="2024-12-16T00:00:00"/>
    <d v="2025-03-21T00:00:00"/>
    <d v="2025-04-08T00:00:00"/>
    <s v="LucianaE"/>
    <x v="13"/>
    <m/>
    <n v="13321.75"/>
    <s v="USD"/>
    <n v="11456.705"/>
    <n v="13321.75"/>
    <n v="1122.55"/>
    <n v="965.3929999999999"/>
    <n v="1122.55"/>
    <n v="0.08426445474505977"/>
    <n v="12"/>
    <x v="0"/>
    <x v="5"/>
    <x v="1"/>
    <d v="2025-05-23T00:00:00"/>
    <s v="mayo"/>
    <n v="2025"/>
  </r>
  <r>
    <x v="0"/>
    <n v="63"/>
    <n v="1"/>
    <d v="2024-12-16T00:00:00"/>
    <d v="2025-01-25T00:00:00"/>
    <d v="2025-01-31T00:00:00"/>
    <s v="MinervaH"/>
    <x v="13"/>
    <s v="JAIMEG"/>
    <n v="2268"/>
    <s v="EUR"/>
    <n v="2268"/>
    <n v="2630.88"/>
    <n v="0"/>
    <n v="0"/>
    <n v="0"/>
    <n v="0"/>
    <n v="12"/>
    <x v="0"/>
    <x v="7"/>
    <x v="1"/>
    <d v="2025-03-17T00:00:00"/>
    <s v="marzo"/>
    <n v="2025"/>
  </r>
  <r>
    <x v="0"/>
    <n v="64"/>
    <n v="1"/>
    <d v="2024-12-16T00:00:00"/>
    <d v="2024-12-13T00:00:00"/>
    <d v="2024-12-20T00:00:00"/>
    <s v="MinervaH"/>
    <x v="13"/>
    <s v="JAIMEG"/>
    <n v="1062"/>
    <s v="USD"/>
    <n v="913.3199999999999"/>
    <n v="1062"/>
    <n v="10.62"/>
    <n v="9.133199999999999"/>
    <n v="10.62"/>
    <n v="0.009999999999999998"/>
    <n v="12"/>
    <x v="0"/>
    <x v="1"/>
    <x v="0"/>
    <d v="2025-02-03T00:00:00"/>
    <s v="febrero"/>
    <n v="2025"/>
  </r>
  <r>
    <x v="0"/>
    <n v="65"/>
    <n v="1"/>
    <d v="2024-12-17T00:00:00"/>
    <d v="2025-01-31T00:00:00"/>
    <d v="2025-02-06T00:00:00"/>
    <s v="LucianaE"/>
    <x v="13"/>
    <m/>
    <n v="3305.25"/>
    <s v="USD"/>
    <n v="2842.515"/>
    <n v="3305.25"/>
    <n v="353.18"/>
    <n v="303.7348"/>
    <n v="353.18"/>
    <n v="0.1068542470312382"/>
    <n v="12"/>
    <x v="0"/>
    <x v="7"/>
    <x v="1"/>
    <d v="2025-03-23T00:00:00"/>
    <s v="marzo"/>
    <n v="2025"/>
  </r>
  <r>
    <x v="0"/>
    <n v="66"/>
    <n v="1"/>
    <d v="2024-12-17T00:00:00"/>
    <d v="2025-01-30T00:00:00"/>
    <d v="2025-02-04T00:00:00"/>
    <s v="LucianaE"/>
    <x v="13"/>
    <m/>
    <n v="3113.15"/>
    <s v="USD"/>
    <n v="2677.309"/>
    <n v="3113.15"/>
    <n v="336.18"/>
    <n v="289.1148"/>
    <n v="336.18"/>
    <n v="0.107987087034033"/>
    <n v="12"/>
    <x v="0"/>
    <x v="7"/>
    <x v="1"/>
    <d v="2025-03-21T00:00:00"/>
    <s v="marzo"/>
    <n v="2025"/>
  </r>
  <r>
    <x v="0"/>
    <n v="67"/>
    <n v="1"/>
    <d v="2024-12-17T00:00:00"/>
    <d v="2025-01-30T00:00:00"/>
    <d v="2025-02-04T00:00:00"/>
    <s v="LucianaE"/>
    <x v="13"/>
    <m/>
    <n v="3113.15"/>
    <s v="USD"/>
    <n v="2677.309"/>
    <n v="3113.15"/>
    <n v="336.18"/>
    <n v="289.1148"/>
    <n v="336.18"/>
    <n v="0.107987087034033"/>
    <n v="12"/>
    <x v="0"/>
    <x v="7"/>
    <x v="1"/>
    <d v="2025-03-21T00:00:00"/>
    <s v="marzo"/>
    <n v="2025"/>
  </r>
  <r>
    <x v="0"/>
    <n v="68"/>
    <n v="1"/>
    <d v="2024-12-17T00:00:00"/>
    <d v="2025-01-30T00:00:00"/>
    <d v="2025-02-04T00:00:00"/>
    <s v="LucianaE"/>
    <x v="13"/>
    <m/>
    <n v="3130.1"/>
    <s v="USD"/>
    <n v="2691.886"/>
    <n v="3130.1"/>
    <n v="311.24"/>
    <n v="267.6664"/>
    <n v="311.24"/>
    <n v="0.09943452285869461"/>
    <n v="12"/>
    <x v="0"/>
    <x v="7"/>
    <x v="1"/>
    <d v="2025-03-21T00:00:00"/>
    <s v="marzo"/>
    <n v="2025"/>
  </r>
  <r>
    <x v="0"/>
    <n v="69"/>
    <n v="1"/>
    <d v="2024-12-18T00:00:00"/>
    <d v="2024-12-27T00:00:00"/>
    <d v="2025-01-02T00:00:00"/>
    <s v="DianaM"/>
    <x v="13"/>
    <s v="MARC1989"/>
    <n v="1401"/>
    <s v="USD"/>
    <n v="1204.86"/>
    <n v="1401"/>
    <n v="35"/>
    <n v="30.1"/>
    <n v="35"/>
    <n v="0.02498215560314061"/>
    <n v="12"/>
    <x v="0"/>
    <x v="1"/>
    <x v="0"/>
    <d v="2025-02-16T00:00:00"/>
    <s v="febrero"/>
    <n v="2025"/>
  </r>
  <r>
    <x v="0"/>
    <n v="70"/>
    <n v="1"/>
    <d v="2024-12-18T00:00:00"/>
    <d v="2025-03-22T00:00:00"/>
    <d v="2025-03-30T00:00:00"/>
    <s v="MinervaH"/>
    <x v="13"/>
    <s v="JAIMEG"/>
    <n v="10263"/>
    <s v="USD"/>
    <n v="8826.18"/>
    <n v="10263"/>
    <n v="1171.9"/>
    <n v="1007.834"/>
    <n v="1171.9"/>
    <n v="0.1141868849264348"/>
    <n v="12"/>
    <x v="0"/>
    <x v="5"/>
    <x v="1"/>
    <d v="2025-05-14T00:00:00"/>
    <s v="mayo"/>
    <n v="2025"/>
  </r>
  <r>
    <x v="0"/>
    <n v="71"/>
    <n v="1"/>
    <d v="2024-12-19T00:00:00"/>
    <d v="2025-09-17T00:00:00"/>
    <d v="2025-11-19T00:00:00"/>
    <s v="MinervaH"/>
    <x v="13"/>
    <s v="CONCHAD,JORGEP"/>
    <n v="122753.6"/>
    <s v="USD"/>
    <n v="105568.096"/>
    <n v="122753.6"/>
    <n v="10821.92"/>
    <n v="9306.851199999999"/>
    <n v="10821.92"/>
    <n v="0.08815969552013138"/>
    <n v="12"/>
    <x v="0"/>
    <x v="6"/>
    <x v="1"/>
    <d v="2026-01-03T00:00:00"/>
    <s v="enero"/>
    <n v="2026"/>
  </r>
  <r>
    <x v="0"/>
    <n v="72"/>
    <n v="1"/>
    <d v="2024-12-19T00:00:00"/>
    <d v="2024-12-06T00:00:00"/>
    <d v="2024-12-06T00:00:00"/>
    <s v="MinervaH"/>
    <x v="13"/>
    <s v="JAIMEG"/>
    <n v="201"/>
    <s v="USD"/>
    <n v="172.86"/>
    <n v="201"/>
    <n v="0"/>
    <n v="0"/>
    <n v="0"/>
    <n v="0"/>
    <n v="12"/>
    <x v="0"/>
    <x v="1"/>
    <x v="0"/>
    <d v="2025-01-20T00:00:00"/>
    <s v="enero"/>
    <n v="2025"/>
  </r>
  <r>
    <x v="0"/>
    <n v="73"/>
    <n v="1"/>
    <d v="2024-12-19T00:00:00"/>
    <d v="2025-04-16T00:00:00"/>
    <d v="2025-04-22T00:00:00"/>
    <s v="MinervaH"/>
    <x v="13"/>
    <s v="JAIMEG"/>
    <n v="11485.71"/>
    <s v="USD"/>
    <n v="9877.710599999999"/>
    <n v="11485.71"/>
    <n v="901.33"/>
    <n v="775.1438000000001"/>
    <n v="901.33"/>
    <n v="0.07847403425648046"/>
    <n v="12"/>
    <x v="0"/>
    <x v="9"/>
    <x v="1"/>
    <d v="2025-06-06T00:00:00"/>
    <s v="junio"/>
    <n v="2025"/>
  </r>
  <r>
    <x v="0"/>
    <n v="74"/>
    <n v="1"/>
    <d v="2024-12-19T00:00:00"/>
    <d v="2024-12-22T00:00:00"/>
    <d v="2024-12-22T00:00:00"/>
    <s v="MinervaH"/>
    <x v="13"/>
    <s v="JAIMEG"/>
    <n v="260"/>
    <s v="USD"/>
    <n v="223.6"/>
    <n v="260"/>
    <n v="0"/>
    <n v="0"/>
    <n v="0"/>
    <n v="0"/>
    <n v="12"/>
    <x v="0"/>
    <x v="1"/>
    <x v="0"/>
    <d v="2025-02-05T00:00:00"/>
    <s v="febrero"/>
    <n v="2025"/>
  </r>
  <r>
    <x v="0"/>
    <n v="75"/>
    <n v="1"/>
    <d v="2024-12-19T00:00:00"/>
    <d v="2025-03-22T00:00:00"/>
    <d v="2025-03-30T00:00:00"/>
    <s v="MinervaH"/>
    <x v="13"/>
    <s v="JAIMEG"/>
    <n v="2250"/>
    <s v="USD"/>
    <n v="1935"/>
    <n v="2250"/>
    <n v="0"/>
    <n v="0"/>
    <n v="0"/>
    <n v="0"/>
    <n v="12"/>
    <x v="0"/>
    <x v="5"/>
    <x v="1"/>
    <d v="2025-05-14T00:00:00"/>
    <s v="mayo"/>
    <n v="2025"/>
  </r>
  <r>
    <x v="0"/>
    <n v="76"/>
    <n v="1"/>
    <d v="2024-12-19T00:00:00"/>
    <d v="2025-01-31T00:00:00"/>
    <d v="2025-02-09T00:00:00"/>
    <s v="LucianaE"/>
    <x v="13"/>
    <m/>
    <n v="4434.01"/>
    <s v="USD"/>
    <n v="3813.2486"/>
    <n v="4434.01"/>
    <n v="647.99"/>
    <n v="557.2714"/>
    <n v="647.99"/>
    <n v="0.146140852185719"/>
    <n v="12"/>
    <x v="0"/>
    <x v="7"/>
    <x v="1"/>
    <d v="2025-03-26T00:00:00"/>
    <s v="marzo"/>
    <n v="2025"/>
  </r>
  <r>
    <x v="0"/>
    <n v="77"/>
    <n v="1"/>
    <d v="2024-12-19T00:00:00"/>
    <d v="2025-01-31T00:00:00"/>
    <d v="2025-02-02T00:00:00"/>
    <s v="LucianaE"/>
    <x v="13"/>
    <m/>
    <n v="688"/>
    <s v="USD"/>
    <n v="591.6799999999999"/>
    <n v="688"/>
    <n v="32.81"/>
    <n v="28.2166"/>
    <n v="32.81"/>
    <n v="0.04768895348837211"/>
    <n v="12"/>
    <x v="0"/>
    <x v="7"/>
    <x v="1"/>
    <d v="2025-03-19T00:00:00"/>
    <s v="marzo"/>
    <n v="2025"/>
  </r>
  <r>
    <x v="0"/>
    <n v="78"/>
    <n v="1"/>
    <d v="2024-12-19T00:00:00"/>
    <d v="2025-01-31T00:00:00"/>
    <d v="2025-02-02T00:00:00"/>
    <s v="LucianaE"/>
    <x v="13"/>
    <m/>
    <n v="688"/>
    <s v="USD"/>
    <n v="591.6799999999999"/>
    <n v="688"/>
    <n v="31.87"/>
    <n v="27.4082"/>
    <n v="31.87"/>
    <n v="0.04632267441860466"/>
    <n v="12"/>
    <x v="0"/>
    <x v="7"/>
    <x v="1"/>
    <d v="2025-03-19T00:00:00"/>
    <s v="marzo"/>
    <n v="2025"/>
  </r>
  <r>
    <x v="0"/>
    <n v="79"/>
    <n v="1"/>
    <d v="2024-12-19T00:00:00"/>
    <d v="2025-02-02T00:00:00"/>
    <d v="2025-02-07T00:00:00"/>
    <s v="LucianaE"/>
    <x v="13"/>
    <m/>
    <n v="3295.4"/>
    <s v="USD"/>
    <n v="2834.044"/>
    <n v="3295.4"/>
    <n v="797.16"/>
    <n v="685.5576"/>
    <n v="797.16"/>
    <n v="0.241900831462038"/>
    <n v="12"/>
    <x v="0"/>
    <x v="8"/>
    <x v="1"/>
    <d v="2025-03-24T00:00:00"/>
    <s v="marzo"/>
    <n v="2025"/>
  </r>
  <r>
    <x v="0"/>
    <n v="81"/>
    <n v="1"/>
    <d v="2024-12-19T00:00:00"/>
    <d v="2025-02-02T00:00:00"/>
    <d v="2025-02-10T00:00:00"/>
    <s v="LucianaE"/>
    <x v="13"/>
    <m/>
    <n v="4988"/>
    <s v="USD"/>
    <n v="4289.68"/>
    <n v="4988"/>
    <n v="578.1"/>
    <n v="497.166"/>
    <n v="578.1"/>
    <n v="0.1158981555733761"/>
    <n v="12"/>
    <x v="0"/>
    <x v="8"/>
    <x v="1"/>
    <d v="2025-03-27T00:00:00"/>
    <s v="marzo"/>
    <n v="2025"/>
  </r>
  <r>
    <x v="0"/>
    <n v="82"/>
    <n v="1"/>
    <d v="2024-12-19T00:00:00"/>
    <d v="2025-03-04T00:00:00"/>
    <d v="2025-03-16T00:00:00"/>
    <s v="VeronicaN"/>
    <x v="13"/>
    <m/>
    <n v="375390.89"/>
    <s v="USD"/>
    <n v="322836.1654"/>
    <n v="375390.89"/>
    <n v="32216.04"/>
    <n v="27705.7944"/>
    <n v="32216.04"/>
    <n v="0.0858199835376932"/>
    <n v="12"/>
    <x v="0"/>
    <x v="5"/>
    <x v="1"/>
    <d v="2025-04-30T00:00:00"/>
    <s v="abril"/>
    <n v="2025"/>
  </r>
  <r>
    <x v="0"/>
    <n v="83"/>
    <n v="1"/>
    <d v="2024-12-19T00:00:00"/>
    <d v="2024-12-19T00:00:00"/>
    <d v="2024-12-20T00:00:00"/>
    <s v="VeronicaN"/>
    <x v="13"/>
    <m/>
    <n v="229"/>
    <s v="USD"/>
    <n v="196.94"/>
    <n v="229"/>
    <n v="21.53"/>
    <n v="18.5158"/>
    <n v="21.53"/>
    <n v="0.0940174672489083"/>
    <n v="12"/>
    <x v="0"/>
    <x v="1"/>
    <x v="0"/>
    <d v="2025-02-03T00:00:00"/>
    <s v="febrero"/>
    <n v="2025"/>
  </r>
  <r>
    <x v="0"/>
    <n v="84"/>
    <n v="1"/>
    <d v="2024-12-23T00:00:00"/>
    <d v="2025-01-28T00:00:00"/>
    <d v="2025-01-28T00:00:00"/>
    <s v="DianaM"/>
    <x v="14"/>
    <s v="MARC1989"/>
    <n v="1858.68"/>
    <s v="USD"/>
    <n v="1598.4648"/>
    <n v="1858.68"/>
    <n v="150"/>
    <n v="129"/>
    <n v="150"/>
    <n v="0.08070243398540901"/>
    <n v="12"/>
    <x v="0"/>
    <x v="7"/>
    <x v="1"/>
    <d v="2025-03-14T00:00:00"/>
    <s v="marzo"/>
    <n v="2025"/>
  </r>
  <r>
    <x v="0"/>
    <n v="85"/>
    <n v="1"/>
    <d v="2024-12-30T00:00:00"/>
    <d v="2024-12-29T00:00:00"/>
    <d v="2024-12-29T00:00:00"/>
    <s v="DianaM"/>
    <x v="15"/>
    <s v="MARC1989"/>
    <n v="126102.05"/>
    <s v="USD"/>
    <n v="108447.763"/>
    <n v="126102.05"/>
    <n v="12919.66"/>
    <n v="11110.9076"/>
    <n v="12919.66"/>
    <n v="0.1024540045145975"/>
    <n v="12"/>
    <x v="0"/>
    <x v="1"/>
    <x v="0"/>
    <d v="2025-02-12T00:00:00"/>
    <s v="febrero"/>
    <n v="2025"/>
  </r>
  <r>
    <x v="0"/>
    <n v="86"/>
    <n v="1"/>
    <d v="2025-01-02T00:00:00"/>
    <d v="2025-09-22T00:00:00"/>
    <d v="2025-10-08T00:00:00"/>
    <s v="VeronicaN"/>
    <x v="16"/>
    <m/>
    <n v="326596"/>
    <s v="USD"/>
    <n v="280872.56"/>
    <n v="326596"/>
    <n v="45376.02"/>
    <n v="39023.3772"/>
    <n v="45376.02"/>
    <n v="0.1389362392680865"/>
    <n v="1"/>
    <x v="1"/>
    <x v="6"/>
    <x v="1"/>
    <d v="2025-11-22T00:00:00"/>
    <s v="noviembre"/>
    <n v="2025"/>
  </r>
  <r>
    <x v="0"/>
    <n v="87"/>
    <n v="1"/>
    <d v="2025-01-03T00:00:00"/>
    <d v="2025-01-20T00:00:00"/>
    <d v="2025-02-04T00:00:00"/>
    <s v="VeronicaN"/>
    <x v="16"/>
    <m/>
    <n v="4014.82"/>
    <s v="USD"/>
    <n v="3452.7452"/>
    <n v="4014.82"/>
    <n v="384.82"/>
    <n v="330.9452"/>
    <n v="384.82"/>
    <n v="0.09584987620864696"/>
    <n v="1"/>
    <x v="1"/>
    <x v="7"/>
    <x v="1"/>
    <d v="2025-03-21T00:00:00"/>
    <s v="marzo"/>
    <n v="2025"/>
  </r>
  <r>
    <x v="0"/>
    <n v="88"/>
    <n v="1"/>
    <d v="2025-01-04T00:00:00"/>
    <d v="2025-01-10T00:00:00"/>
    <d v="2025-01-13T00:00:00"/>
    <s v="DianaM"/>
    <x v="16"/>
    <s v="MARC1989"/>
    <n v="800"/>
    <s v="USD"/>
    <n v="688"/>
    <n v="800"/>
    <n v="0"/>
    <n v="0"/>
    <n v="0"/>
    <n v="0"/>
    <n v="1"/>
    <x v="1"/>
    <x v="7"/>
    <x v="1"/>
    <d v="2025-02-27T00:00:00"/>
    <s v="febrero"/>
    <n v="2025"/>
  </r>
  <r>
    <x v="0"/>
    <n v="89"/>
    <n v="1"/>
    <d v="2025-01-06T00:00:00"/>
    <d v="2025-01-13T00:00:00"/>
    <d v="2025-01-19T00:00:00"/>
    <s v="DianaM"/>
    <x v="17"/>
    <s v="MARC1989"/>
    <n v="835"/>
    <s v="USD"/>
    <n v="718.1"/>
    <n v="835"/>
    <n v="35"/>
    <n v="30.1"/>
    <n v="35"/>
    <n v="0.04191616766467066"/>
    <n v="1"/>
    <x v="1"/>
    <x v="7"/>
    <x v="1"/>
    <d v="2025-03-05T00:00:00"/>
    <s v="marzo"/>
    <n v="2025"/>
  </r>
  <r>
    <x v="0"/>
    <n v="90"/>
    <n v="1"/>
    <d v="2025-01-08T00:00:00"/>
    <d v="2025-01-11T00:00:00"/>
    <d v="2025-01-11T00:00:00"/>
    <s v="DianaM"/>
    <x v="17"/>
    <s v="MARC1989"/>
    <n v="99987.5"/>
    <s v="MXN"/>
    <n v="4799.400000000001"/>
    <n v="5599.3"/>
    <n v="12033.5"/>
    <n v="577.6080000000001"/>
    <n v="673.876"/>
    <n v="0.1203500437554694"/>
    <n v="1"/>
    <x v="1"/>
    <x v="7"/>
    <x v="1"/>
    <d v="2025-02-25T00:00:00"/>
    <s v="febrero"/>
    <n v="2025"/>
  </r>
  <r>
    <x v="0"/>
    <n v="91"/>
    <n v="1"/>
    <d v="2025-01-08T00:00:00"/>
    <d v="2025-01-19T00:00:00"/>
    <d v="2025-01-19T00:00:00"/>
    <s v="DianaM"/>
    <x v="17"/>
    <s v="MARC1989"/>
    <n v="9904"/>
    <s v="MXN"/>
    <n v="475.392"/>
    <n v="554.624"/>
    <n v="0"/>
    <n v="0"/>
    <n v="0"/>
    <n v="0"/>
    <n v="1"/>
    <x v="1"/>
    <x v="7"/>
    <x v="1"/>
    <d v="2025-03-05T00:00:00"/>
    <s v="marzo"/>
    <n v="2025"/>
  </r>
  <r>
    <x v="0"/>
    <n v="93"/>
    <n v="1"/>
    <d v="2025-01-08T00:00:00"/>
    <d v="2025-01-17T00:00:00"/>
    <d v="2025-01-21T00:00:00"/>
    <s v="MinervaH"/>
    <x v="17"/>
    <s v="JAIMEG"/>
    <n v="4440"/>
    <s v="EUR"/>
    <n v="4440"/>
    <n v="5150.4"/>
    <n v="374.68"/>
    <n v="374.68"/>
    <n v="434.6288"/>
    <n v="0.08438738738738739"/>
    <n v="1"/>
    <x v="1"/>
    <x v="7"/>
    <x v="1"/>
    <d v="2025-03-07T00:00:00"/>
    <s v="marzo"/>
    <n v="2025"/>
  </r>
  <r>
    <x v="0"/>
    <n v="94"/>
    <n v="1"/>
    <d v="2025-01-09T00:00:00"/>
    <d v="2025-02-02T00:00:00"/>
    <d v="2025-02-05T00:00:00"/>
    <s v="MinervaH"/>
    <x v="17"/>
    <s v="JAIMEG"/>
    <n v="135027"/>
    <s v="MXN"/>
    <n v="6481.296"/>
    <n v="7561.512"/>
    <n v="13836.3"/>
    <n v="664.1424"/>
    <n v="774.8328"/>
    <n v="0.1024706169877136"/>
    <n v="1"/>
    <x v="1"/>
    <x v="8"/>
    <x v="1"/>
    <d v="2025-03-22T00:00:00"/>
    <s v="marzo"/>
    <n v="2025"/>
  </r>
  <r>
    <x v="0"/>
    <n v="95"/>
    <n v="1"/>
    <d v="2025-01-09T00:00:00"/>
    <d v="2025-02-01T00:00:00"/>
    <d v="2025-02-05T00:00:00"/>
    <s v="MinervaH"/>
    <x v="17"/>
    <s v="JAIMEG"/>
    <n v="23614.4"/>
    <s v="MXN"/>
    <n v="1133.4912"/>
    <n v="1322.4064"/>
    <n v="6236.06"/>
    <n v="299.33088"/>
    <n v="349.2193600000001"/>
    <n v="0.2640786977437496"/>
    <n v="1"/>
    <x v="1"/>
    <x v="8"/>
    <x v="1"/>
    <d v="2025-03-22T00:00:00"/>
    <s v="marzo"/>
    <n v="2025"/>
  </r>
  <r>
    <x v="0"/>
    <n v="96"/>
    <n v="1"/>
    <d v="2025-01-09T00:00:00"/>
    <d v="2025-06-26T00:00:00"/>
    <d v="2025-07-03T00:00:00"/>
    <s v="DianaM"/>
    <x v="17"/>
    <s v="MARC1989"/>
    <n v="18291.42"/>
    <s v="EUR"/>
    <n v="18291.42"/>
    <n v="21218.0472"/>
    <n v="1281.42"/>
    <n v="1281.42"/>
    <n v="1486.4472"/>
    <n v="0.07005579665220088"/>
    <n v="1"/>
    <x v="1"/>
    <x v="10"/>
    <x v="1"/>
    <d v="2025-08-17T00:00:00"/>
    <s v="agosto"/>
    <n v="2025"/>
  </r>
  <r>
    <x v="0"/>
    <n v="97"/>
    <n v="0"/>
    <d v="2025-01-09T00:00:00"/>
    <d v="2025-02-15T00:00:00"/>
    <d v="2025-02-16T00:00:00"/>
    <s v="MinervaH"/>
    <x v="17"/>
    <s v="JAIMEG"/>
    <n v="494.4"/>
    <s v="EUR"/>
    <n v="494.4"/>
    <n v="573.5039999999999"/>
    <n v="0"/>
    <n v="0"/>
    <n v="0"/>
    <n v="0"/>
    <n v="1"/>
    <x v="1"/>
    <x v="8"/>
    <x v="1"/>
    <d v="2025-04-02T00:00:00"/>
    <s v="abril"/>
    <n v="2025"/>
  </r>
  <r>
    <x v="0"/>
    <n v="98"/>
    <n v="1"/>
    <d v="2025-01-09T00:00:00"/>
    <d v="2025-04-12T00:00:00"/>
    <d v="2025-04-20T00:00:00"/>
    <s v="DianaM"/>
    <x v="17"/>
    <s v="ISRAELB,MARC1989"/>
    <n v="60831.49"/>
    <s v="EUR"/>
    <n v="60831.49"/>
    <n v="70564.5284"/>
    <n v="6126.45"/>
    <n v="6126.45"/>
    <n v="7106.681999999999"/>
    <n v="0.1007118188293596"/>
    <n v="1"/>
    <x v="1"/>
    <x v="9"/>
    <x v="1"/>
    <d v="2025-06-04T00:00:00"/>
    <s v="junio"/>
    <n v="2025"/>
  </r>
  <r>
    <x v="0"/>
    <n v="99"/>
    <n v="1"/>
    <d v="2025-01-09T00:00:00"/>
    <d v="2025-01-04T00:00:00"/>
    <d v="2025-01-10T00:00:00"/>
    <s v="MinervaH"/>
    <x v="17"/>
    <s v="JAIMEG"/>
    <n v="26938.8"/>
    <s v="EUR"/>
    <n v="26938.8"/>
    <n v="31249.008"/>
    <n v="5387.76"/>
    <n v="5387.76"/>
    <n v="6249.8016"/>
    <n v="0.2"/>
    <n v="1"/>
    <x v="1"/>
    <x v="7"/>
    <x v="1"/>
    <d v="2025-02-24T00:00:00"/>
    <s v="febrero"/>
    <n v="2025"/>
  </r>
  <r>
    <x v="0"/>
    <n v="100"/>
    <n v="1"/>
    <d v="2025-01-10T00:00:00"/>
    <d v="2025-06-21T00:00:00"/>
    <d v="2025-07-25T00:00:00"/>
    <s v="VeronicaN"/>
    <x v="17"/>
    <m/>
    <n v="13574"/>
    <s v="USD"/>
    <n v="11673.64"/>
    <n v="13574"/>
    <n v="0"/>
    <n v="0"/>
    <n v="0"/>
    <n v="0"/>
    <n v="1"/>
    <x v="1"/>
    <x v="10"/>
    <x v="1"/>
    <d v="2025-09-08T00:00:00"/>
    <s v="septiembre"/>
    <n v="2025"/>
  </r>
  <r>
    <x v="0"/>
    <n v="101"/>
    <n v="1"/>
    <d v="2024-12-01T00:00:00"/>
    <d v="2025-05-10T00:00:00"/>
    <d v="2025-05-21T00:00:00"/>
    <s v="LucianaE"/>
    <x v="11"/>
    <m/>
    <n v="56880.79"/>
    <s v="USD"/>
    <n v="48917.4794"/>
    <n v="56880.79"/>
    <n v="13621.02"/>
    <n v="11714.0772"/>
    <n v="13621.02"/>
    <n v="0.2394660833648759"/>
    <n v="12"/>
    <x v="0"/>
    <x v="4"/>
    <x v="1"/>
    <d v="2025-07-05T00:00:00"/>
    <s v="julio"/>
    <n v="2025"/>
  </r>
  <r>
    <x v="0"/>
    <n v="102"/>
    <n v="1"/>
    <d v="2025-01-14T00:00:00"/>
    <d v="2025-01-21T00:00:00"/>
    <d v="2025-01-26T00:00:00"/>
    <s v="VeronicaN"/>
    <x v="18"/>
    <m/>
    <n v="72129.21000000001"/>
    <s v="USD"/>
    <n v="62031.1206"/>
    <n v="72129.21000000001"/>
    <n v="9079.809999999999"/>
    <n v="7808.6366"/>
    <n v="9079.809999999999"/>
    <n v="0.1258825654682756"/>
    <n v="1"/>
    <x v="1"/>
    <x v="7"/>
    <x v="1"/>
    <d v="2025-03-12T00:00:00"/>
    <s v="marzo"/>
    <n v="2025"/>
  </r>
  <r>
    <x v="0"/>
    <n v="103"/>
    <n v="1"/>
    <d v="2025-01-14T00:00:00"/>
    <d v="2025-02-11T00:00:00"/>
    <d v="2025-02-23T00:00:00"/>
    <s v="MinervaH"/>
    <x v="18"/>
    <s v="JAIMEG"/>
    <n v="10240"/>
    <s v="USD"/>
    <n v="8806.4"/>
    <n v="10240"/>
    <n v="1228.8"/>
    <n v="1056.768"/>
    <n v="1228.8"/>
    <n v="0.12"/>
    <n v="1"/>
    <x v="1"/>
    <x v="8"/>
    <x v="1"/>
    <d v="2025-04-09T00:00:00"/>
    <s v="abril"/>
    <n v="2025"/>
  </r>
  <r>
    <x v="0"/>
    <n v="104"/>
    <n v="1"/>
    <d v="2025-01-14T00:00:00"/>
    <d v="2025-02-12T00:00:00"/>
    <d v="2025-02-23T00:00:00"/>
    <s v="MinervaH"/>
    <x v="18"/>
    <s v="JAIMEG"/>
    <n v="15213.21"/>
    <s v="USD"/>
    <n v="13083.3606"/>
    <n v="15213.21"/>
    <n v="1074.43"/>
    <n v="924.0098"/>
    <n v="1074.43"/>
    <n v="0.07062480567874894"/>
    <n v="1"/>
    <x v="1"/>
    <x v="8"/>
    <x v="1"/>
    <d v="2025-04-09T00:00:00"/>
    <s v="abril"/>
    <n v="2025"/>
  </r>
  <r>
    <x v="0"/>
    <n v="105"/>
    <n v="1"/>
    <d v="2025-01-14T00:00:00"/>
    <d v="2025-01-17T00:00:00"/>
    <d v="2025-01-18T00:00:00"/>
    <s v="MinervaH"/>
    <x v="18"/>
    <s v="JAIMEG"/>
    <n v="268"/>
    <s v="USD"/>
    <n v="230.48"/>
    <n v="268"/>
    <n v="22.77"/>
    <n v="19.5822"/>
    <n v="22.77"/>
    <n v="0.08496268656716419"/>
    <n v="1"/>
    <x v="1"/>
    <x v="7"/>
    <x v="1"/>
    <d v="2025-03-04T00:00:00"/>
    <s v="marzo"/>
    <n v="2025"/>
  </r>
  <r>
    <x v="0"/>
    <n v="106"/>
    <n v="1"/>
    <d v="2025-01-14T00:00:00"/>
    <d v="2025-01-17T00:00:00"/>
    <d v="2025-01-18T00:00:00"/>
    <s v="MinervaH"/>
    <x v="18"/>
    <s v="JAIMEG"/>
    <n v="268"/>
    <s v="USD"/>
    <n v="230.48"/>
    <n v="268"/>
    <n v="21.2"/>
    <n v="18.232"/>
    <n v="21.2"/>
    <n v="0.0791044776119403"/>
    <n v="1"/>
    <x v="1"/>
    <x v="7"/>
    <x v="1"/>
    <d v="2025-03-04T00:00:00"/>
    <s v="marzo"/>
    <n v="2025"/>
  </r>
  <r>
    <x v="0"/>
    <n v="107"/>
    <n v="1"/>
    <d v="2025-01-14T00:00:00"/>
    <d v="2025-01-17T00:00:00"/>
    <d v="2025-01-18T00:00:00"/>
    <s v="MinervaH"/>
    <x v="18"/>
    <s v="JAIMEG"/>
    <n v="494"/>
    <s v="USD"/>
    <n v="424.84"/>
    <n v="494"/>
    <n v="41.1"/>
    <n v="35.346"/>
    <n v="41.1"/>
    <n v="0.08319838056680164"/>
    <n v="1"/>
    <x v="1"/>
    <x v="7"/>
    <x v="1"/>
    <d v="2025-03-04T00:00:00"/>
    <s v="marzo"/>
    <n v="2025"/>
  </r>
  <r>
    <x v="0"/>
    <n v="108"/>
    <n v="1"/>
    <d v="2024-12-27T00:00:00"/>
    <d v="2024-12-21T00:00:00"/>
    <d v="2024-12-30T00:00:00"/>
    <s v="VeronicaN"/>
    <x v="14"/>
    <m/>
    <n v="76619.67"/>
    <s v="USD"/>
    <n v="65892.91619999999"/>
    <n v="76619.67"/>
    <n v="6812.1"/>
    <n v="5858.406"/>
    <n v="6812.1"/>
    <n v="0.08890797885190579"/>
    <n v="12"/>
    <x v="0"/>
    <x v="1"/>
    <x v="0"/>
    <d v="2025-02-13T00:00:00"/>
    <s v="febrero"/>
    <n v="2025"/>
  </r>
  <r>
    <x v="0"/>
    <n v="109"/>
    <n v="1"/>
    <d v="2025-01-14T00:00:00"/>
    <d v="2025-02-13T00:00:00"/>
    <d v="2025-02-17T00:00:00"/>
    <s v="VeronicaN"/>
    <x v="18"/>
    <m/>
    <n v="95573"/>
    <s v="MXN"/>
    <n v="4587.504"/>
    <n v="5352.088"/>
    <n v="0"/>
    <n v="0"/>
    <n v="0"/>
    <n v="0"/>
    <n v="1"/>
    <x v="1"/>
    <x v="8"/>
    <x v="1"/>
    <d v="2025-04-03T00:00:00"/>
    <s v="abril"/>
    <n v="2025"/>
  </r>
  <r>
    <x v="0"/>
    <n v="110"/>
    <n v="1"/>
    <d v="2025-01-09T00:00:00"/>
    <d v="2025-02-01T00:00:00"/>
    <d v="2025-02-02T00:00:00"/>
    <s v="VeronicaN"/>
    <x v="17"/>
    <m/>
    <n v="302.2"/>
    <s v="USD"/>
    <n v="259.892"/>
    <n v="302.2"/>
    <n v="0"/>
    <n v="0"/>
    <n v="0"/>
    <n v="0"/>
    <n v="1"/>
    <x v="1"/>
    <x v="8"/>
    <x v="1"/>
    <d v="2025-03-19T00:00:00"/>
    <s v="marzo"/>
    <n v="2025"/>
  </r>
  <r>
    <x v="0"/>
    <n v="111"/>
    <n v="0"/>
    <d v="2025-01-14T00:00:00"/>
    <d v="2024-12-21T00:00:00"/>
    <d v="2025-01-06T00:00:00"/>
    <s v="VeronicaN"/>
    <x v="18"/>
    <m/>
    <n v="82419"/>
    <s v="GPB"/>
    <n v="94781.84999999999"/>
    <n v="110441.46"/>
    <n v="5580.29"/>
    <n v="6417.3335"/>
    <n v="7477.5886"/>
    <n v="0.06770635411737586"/>
    <n v="1"/>
    <x v="1"/>
    <x v="1"/>
    <x v="0"/>
    <d v="2025-02-20T00:00:00"/>
    <s v="febrero"/>
    <n v="2025"/>
  </r>
  <r>
    <x v="0"/>
    <n v="112"/>
    <n v="1"/>
    <d v="2025-01-15T00:00:00"/>
    <d v="2025-01-21T00:00:00"/>
    <d v="2025-01-24T00:00:00"/>
    <s v="MinervaH"/>
    <x v="18"/>
    <s v="JAIMEG"/>
    <n v="4392"/>
    <s v="USD"/>
    <n v="3777.12"/>
    <n v="4392"/>
    <n v="572"/>
    <n v="491.92"/>
    <n v="572"/>
    <n v="0.1302367941712204"/>
    <n v="1"/>
    <x v="1"/>
    <x v="7"/>
    <x v="1"/>
    <d v="2025-03-10T00:00:00"/>
    <s v="marzo"/>
    <n v="2025"/>
  </r>
  <r>
    <x v="0"/>
    <n v="113"/>
    <n v="0"/>
    <d v="2025-01-15T00:00:00"/>
    <d v="2024-12-26T00:00:00"/>
    <d v="2025-01-04T00:00:00"/>
    <s v="MinervaH"/>
    <x v="18"/>
    <s v="JAIMEG"/>
    <n v="20777.39"/>
    <s v="USD"/>
    <n v="17868.5554"/>
    <n v="20777.39"/>
    <n v="1832.8"/>
    <n v="1576.208"/>
    <n v="1832.8"/>
    <n v="0.08821127196438051"/>
    <n v="1"/>
    <x v="1"/>
    <x v="1"/>
    <x v="0"/>
    <d v="2025-02-18T00:00:00"/>
    <s v="febrero"/>
    <n v="2025"/>
  </r>
  <r>
    <x v="0"/>
    <n v="114"/>
    <n v="1"/>
    <d v="2025-01-15T00:00:00"/>
    <d v="2025-05-19T00:00:00"/>
    <d v="2025-05-23T00:00:00"/>
    <s v="DianaM"/>
    <x v="18"/>
    <s v="MARC1989"/>
    <n v="113312.48"/>
    <s v="MXN"/>
    <n v="5438.99904"/>
    <n v="6345.49888"/>
    <n v="11498.11"/>
    <n v="551.9092800000001"/>
    <n v="643.8941600000001"/>
    <n v="0.1014725827199264"/>
    <n v="1"/>
    <x v="1"/>
    <x v="4"/>
    <x v="1"/>
    <d v="2025-07-07T00:00:00"/>
    <s v="julio"/>
    <n v="2025"/>
  </r>
  <r>
    <x v="0"/>
    <n v="115"/>
    <n v="0"/>
    <d v="2025-01-15T00:00:00"/>
    <d v="2025-10-04T00:00:00"/>
    <d v="2025-11-05T00:00:00"/>
    <s v="VeronicaN"/>
    <x v="18"/>
    <m/>
    <n v="224855.52"/>
    <s v="USD"/>
    <n v="193375.7472"/>
    <n v="224855.52"/>
    <n v="34369.7"/>
    <n v="29557.942"/>
    <n v="34369.7"/>
    <n v="0.1528523738265354"/>
    <n v="1"/>
    <x v="1"/>
    <x v="0"/>
    <x v="1"/>
    <d v="2025-12-20T00:00:00"/>
    <s v="diciembre"/>
    <n v="2025"/>
  </r>
  <r>
    <x v="0"/>
    <n v="116"/>
    <n v="1"/>
    <d v="2024-10-01T00:00:00"/>
    <d v="2024-11-11T00:00:00"/>
    <d v="2024-11-24T00:00:00"/>
    <s v="LucianaE"/>
    <x v="2"/>
    <m/>
    <n v="18539"/>
    <s v="USD"/>
    <n v="15943.54"/>
    <n v="18539"/>
    <n v="3819"/>
    <n v="3284.34"/>
    <n v="3819"/>
    <n v="0.2059981660283726"/>
    <n v="10"/>
    <x v="0"/>
    <x v="2"/>
    <x v="0"/>
    <d v="2025-01-08T00:00:00"/>
    <s v="enero"/>
    <n v="2025"/>
  </r>
  <r>
    <x v="0"/>
    <n v="117"/>
    <n v="1"/>
    <d v="2025-01-16T00:00:00"/>
    <d v="2025-01-05T00:00:00"/>
    <d v="2025-01-05T00:00:00"/>
    <s v="DianaM"/>
    <x v="18"/>
    <s v="MARC1989"/>
    <n v="606.1799999999999"/>
    <s v="EUR"/>
    <n v="606.1799999999999"/>
    <n v="703.1687999999999"/>
    <n v="100.07"/>
    <n v="100.07"/>
    <n v="116.0812"/>
    <n v="0.1650829786532053"/>
    <n v="1"/>
    <x v="1"/>
    <x v="7"/>
    <x v="1"/>
    <d v="2025-02-19T00:00:00"/>
    <s v="febrero"/>
    <n v="2025"/>
  </r>
  <r>
    <x v="0"/>
    <n v="118"/>
    <n v="1"/>
    <d v="2025-01-16T00:00:00"/>
    <d v="2025-04-09T00:00:00"/>
    <d v="2025-04-25T00:00:00"/>
    <s v="VeronicaN"/>
    <x v="18"/>
    <m/>
    <n v="194580"/>
    <s v="USD"/>
    <n v="167338.8"/>
    <n v="194580"/>
    <n v="15459.51"/>
    <n v="13295.1786"/>
    <n v="15459.51"/>
    <n v="0.07945066296638914"/>
    <n v="1"/>
    <x v="1"/>
    <x v="9"/>
    <x v="1"/>
    <d v="2025-06-09T00:00:00"/>
    <s v="junio"/>
    <n v="2025"/>
  </r>
  <r>
    <x v="0"/>
    <n v="119"/>
    <n v="1"/>
    <d v="2025-01-16T00:00:00"/>
    <d v="2025-02-26T00:00:00"/>
    <d v="2025-03-19T00:00:00"/>
    <s v="LucianaE"/>
    <x v="18"/>
    <m/>
    <n v="40906.45"/>
    <s v="EUR"/>
    <n v="40906.45"/>
    <n v="47451.482"/>
    <n v="3604.77"/>
    <n v="3604.77"/>
    <n v="4181.5332"/>
    <n v="0.08812228878330924"/>
    <n v="1"/>
    <x v="1"/>
    <x v="8"/>
    <x v="1"/>
    <d v="2025-05-03T00:00:00"/>
    <s v="mayo"/>
    <n v="2025"/>
  </r>
  <r>
    <x v="0"/>
    <n v="120"/>
    <n v="0"/>
    <d v="2025-01-17T00:00:00"/>
    <d v="2025-04-15T00:00:00"/>
    <d v="2025-04-29T00:00:00"/>
    <s v="LucianaE"/>
    <x v="18"/>
    <m/>
    <n v="2383.68"/>
    <s v="USD"/>
    <n v="2049.9648"/>
    <n v="2383.68"/>
    <n v="174.9"/>
    <n v="150.414"/>
    <n v="174.9"/>
    <n v="0.0733739428111156"/>
    <n v="1"/>
    <x v="1"/>
    <x v="9"/>
    <x v="1"/>
    <d v="2025-06-13T00:00:00"/>
    <s v="junio"/>
    <n v="2025"/>
  </r>
  <r>
    <x v="0"/>
    <n v="121"/>
    <n v="0"/>
    <d v="2025-01-17T00:00:00"/>
    <d v="2025-06-05T00:00:00"/>
    <d v="2025-06-16T00:00:00"/>
    <s v="LucianaE"/>
    <x v="18"/>
    <m/>
    <n v="1791.72"/>
    <s v="USD"/>
    <n v="1540.8792"/>
    <n v="1791.72"/>
    <n v="154.26"/>
    <n v="132.6636"/>
    <n v="154.26"/>
    <n v="0.08609604179224432"/>
    <n v="1"/>
    <x v="1"/>
    <x v="10"/>
    <x v="1"/>
    <d v="2025-07-31T00:00:00"/>
    <s v="julio"/>
    <n v="2025"/>
  </r>
  <r>
    <x v="0"/>
    <n v="122"/>
    <n v="1"/>
    <d v="2025-01-20T00:00:00"/>
    <d v="2025-01-20T00:00:00"/>
    <d v="2025-01-20T00:00:00"/>
    <s v="DianaM"/>
    <x v="19"/>
    <s v="MARC1989"/>
    <n v="11500.66"/>
    <s v="EUR"/>
    <n v="11500.66"/>
    <n v="13340.7656"/>
    <n v="1088.32"/>
    <n v="1088.32"/>
    <n v="1262.4512"/>
    <n v="0.09463109073740116"/>
    <n v="1"/>
    <x v="1"/>
    <x v="7"/>
    <x v="1"/>
    <d v="2025-03-06T00:00:00"/>
    <s v="marzo"/>
    <n v="2025"/>
  </r>
  <r>
    <x v="0"/>
    <n v="123"/>
    <n v="0"/>
    <d v="2025-01-20T00:00:00"/>
    <d v="2025-02-12T00:00:00"/>
    <d v="2025-02-16T00:00:00"/>
    <s v="LuciaS"/>
    <x v="19"/>
    <m/>
    <n v="6934.95"/>
    <s v="MXN"/>
    <n v="332.8776"/>
    <n v="388.3572"/>
    <n v="848.37"/>
    <n v="40.72176"/>
    <n v="47.50872"/>
    <n v="0.1223325330391712"/>
    <n v="1"/>
    <x v="1"/>
    <x v="8"/>
    <x v="1"/>
    <d v="2025-04-02T00:00:00"/>
    <s v="abril"/>
    <n v="2025"/>
  </r>
  <r>
    <x v="0"/>
    <n v="124"/>
    <n v="1"/>
    <d v="2025-01-20T00:00:00"/>
    <d v="2025-06-24T00:00:00"/>
    <d v="2025-07-07T00:00:00"/>
    <s v="MariaM"/>
    <x v="19"/>
    <s v="MINERVAH"/>
    <n v="57724"/>
    <s v="USD"/>
    <n v="49642.64"/>
    <n v="57724"/>
    <n v="6840"/>
    <n v="5882.4"/>
    <n v="6840"/>
    <n v="0.1184949067978657"/>
    <n v="1"/>
    <x v="1"/>
    <x v="10"/>
    <x v="1"/>
    <d v="2025-08-21T00:00:00"/>
    <s v="agosto"/>
    <n v="2025"/>
  </r>
  <r>
    <x v="0"/>
    <n v="126"/>
    <n v="0"/>
    <d v="2025-01-21T00:00:00"/>
    <d v="2025-06-01T00:00:00"/>
    <d v="2025-07-03T00:00:00"/>
    <s v="DianaM"/>
    <x v="19"/>
    <s v="JORGEP,MARC1989"/>
    <n v="155169.46"/>
    <s v="EUR"/>
    <n v="155169.46"/>
    <n v="179996.5736"/>
    <n v="11809.71"/>
    <n v="11809.71"/>
    <n v="13699.2636"/>
    <n v="0.07610846876698546"/>
    <n v="1"/>
    <x v="1"/>
    <x v="10"/>
    <x v="1"/>
    <d v="2025-08-17T00:00:00"/>
    <s v="agosto"/>
    <n v="2025"/>
  </r>
  <r>
    <x v="0"/>
    <n v="127"/>
    <n v="1"/>
    <d v="2025-01-23T00:00:00"/>
    <d v="2024-12-22T00:00:00"/>
    <d v="2025-01-28T00:00:00"/>
    <s v="DianaM"/>
    <x v="19"/>
    <s v="MARC1989"/>
    <n v="5088"/>
    <s v="USD"/>
    <n v="4375.68"/>
    <n v="5088"/>
    <n v="493.54"/>
    <n v="424.4444"/>
    <n v="493.54"/>
    <n v="0.09700078616352201"/>
    <n v="1"/>
    <x v="1"/>
    <x v="1"/>
    <x v="0"/>
    <d v="2025-03-14T00:00:00"/>
    <s v="marzo"/>
    <n v="2025"/>
  </r>
  <r>
    <x v="0"/>
    <n v="128"/>
    <n v="1"/>
    <d v="2025-01-23T00:00:00"/>
    <d v="2025-01-31T00:00:00"/>
    <d v="2025-02-08T00:00:00"/>
    <s v="MinervaH"/>
    <x v="19"/>
    <s v="JAIMEG"/>
    <n v="1389.53"/>
    <s v="USD"/>
    <n v="1194.9958"/>
    <n v="1389.53"/>
    <n v="0"/>
    <n v="0"/>
    <n v="0"/>
    <n v="0"/>
    <n v="1"/>
    <x v="1"/>
    <x v="7"/>
    <x v="1"/>
    <d v="2025-03-25T00:00:00"/>
    <s v="marzo"/>
    <n v="2025"/>
  </r>
  <r>
    <x v="0"/>
    <n v="129"/>
    <n v="1"/>
    <d v="2025-01-23T00:00:00"/>
    <d v="2025-03-19T00:00:00"/>
    <d v="2025-04-06T00:00:00"/>
    <s v="MinervaH"/>
    <x v="19"/>
    <s v="JAIMEG"/>
    <n v="166662"/>
    <s v="USD"/>
    <n v="143329.32"/>
    <n v="166662"/>
    <n v="0"/>
    <n v="0"/>
    <n v="0"/>
    <n v="0"/>
    <n v="1"/>
    <x v="1"/>
    <x v="5"/>
    <x v="1"/>
    <d v="2025-05-21T00:00:00"/>
    <s v="mayo"/>
    <n v="2025"/>
  </r>
  <r>
    <x v="0"/>
    <n v="130"/>
    <n v="1"/>
    <d v="2025-01-23T00:00:00"/>
    <d v="2025-03-19T00:00:00"/>
    <d v="2025-04-07T00:00:00"/>
    <s v="MinervaH"/>
    <x v="19"/>
    <s v="JAIMEG"/>
    <n v="4389"/>
    <s v="USD"/>
    <n v="3774.54"/>
    <n v="4389"/>
    <n v="0"/>
    <n v="0"/>
    <n v="0"/>
    <n v="0"/>
    <n v="1"/>
    <x v="1"/>
    <x v="5"/>
    <x v="1"/>
    <d v="2025-05-22T00:00:00"/>
    <s v="mayo"/>
    <n v="2025"/>
  </r>
  <r>
    <x v="0"/>
    <n v="131"/>
    <n v="1"/>
    <d v="2025-01-28T00:00:00"/>
    <d v="2025-03-26T00:00:00"/>
    <d v="2025-06-08T00:00:00"/>
    <s v="MariellaP"/>
    <x v="20"/>
    <s v="MARC1989,MARIELLAP"/>
    <n v="11650.31"/>
    <s v="USD"/>
    <n v="10019.2666"/>
    <n v="11650.31"/>
    <n v="674.12"/>
    <n v="579.7432"/>
    <n v="674.12"/>
    <n v="0.05786283798456866"/>
    <n v="1"/>
    <x v="1"/>
    <x v="5"/>
    <x v="1"/>
    <d v="2025-07-23T00:00:00"/>
    <s v="julio"/>
    <n v="2025"/>
  </r>
  <r>
    <x v="0"/>
    <n v="132"/>
    <n v="1"/>
    <d v="2025-01-28T00:00:00"/>
    <d v="2025-02-12T00:00:00"/>
    <d v="2025-02-18T00:00:00"/>
    <s v="DianaM"/>
    <x v="20"/>
    <s v="MARC1989"/>
    <n v="4428.88"/>
    <s v="USD"/>
    <n v="3808.8368"/>
    <n v="4428.88"/>
    <n v="827.2"/>
    <n v="711.3920000000001"/>
    <n v="827.2"/>
    <n v="0.186774082838099"/>
    <n v="1"/>
    <x v="1"/>
    <x v="8"/>
    <x v="1"/>
    <d v="2025-04-04T00:00:00"/>
    <s v="abril"/>
    <n v="2025"/>
  </r>
  <r>
    <x v="0"/>
    <n v="133"/>
    <n v="1"/>
    <d v="2025-01-28T00:00:00"/>
    <d v="2025-01-18T00:00:00"/>
    <d v="2025-01-22T00:00:00"/>
    <s v="IsraelB"/>
    <x v="20"/>
    <s v="DIANAM,MARC1989"/>
    <n v="8756.25"/>
    <s v="USD"/>
    <n v="7530.375"/>
    <n v="8756.25"/>
    <n v="765"/>
    <n v="657.9"/>
    <n v="765"/>
    <n v="0.0873661670235546"/>
    <n v="1"/>
    <x v="1"/>
    <x v="7"/>
    <x v="1"/>
    <d v="2025-03-08T00:00:00"/>
    <s v="marzo"/>
    <n v="2025"/>
  </r>
  <r>
    <x v="0"/>
    <n v="134"/>
    <n v="1"/>
    <d v="2025-01-29T00:00:00"/>
    <d v="2025-05-15T00:00:00"/>
    <d v="2025-05-26T00:00:00"/>
    <s v="MariellaP"/>
    <x v="20"/>
    <s v="MARC1989,MARIELLAP"/>
    <n v="31868.5"/>
    <s v="USD"/>
    <n v="27406.91"/>
    <n v="31868.5"/>
    <n v="4484.98"/>
    <n v="3857.0828"/>
    <n v="4484.98"/>
    <n v="0.1407339535905361"/>
    <n v="1"/>
    <x v="1"/>
    <x v="4"/>
    <x v="1"/>
    <d v="2025-07-10T00:00:00"/>
    <s v="julio"/>
    <n v="2025"/>
  </r>
  <r>
    <x v="0"/>
    <n v="135"/>
    <n v="1"/>
    <d v="2025-01-30T00:00:00"/>
    <d v="2025-05-02T00:00:00"/>
    <d v="2025-05-13T00:00:00"/>
    <s v="RafaellaP"/>
    <x v="20"/>
    <m/>
    <n v="97396"/>
    <s v="USD"/>
    <n v="83760.56"/>
    <n v="97396"/>
    <n v="10209.2"/>
    <n v="8779.912"/>
    <n v="10209.2"/>
    <n v="0.1048215532465399"/>
    <n v="1"/>
    <x v="1"/>
    <x v="4"/>
    <x v="1"/>
    <d v="2025-06-27T00:00:00"/>
    <s v="junio"/>
    <n v="2025"/>
  </r>
  <r>
    <x v="0"/>
    <n v="136"/>
    <n v="1"/>
    <d v="2025-01-30T00:00:00"/>
    <d v="2025-04-10T00:00:00"/>
    <d v="2025-04-22T00:00:00"/>
    <s v="MariellaP"/>
    <x v="20"/>
    <s v="MARC1989,MARIELLAP"/>
    <n v="216317.35"/>
    <s v="USD"/>
    <n v="186032.921"/>
    <n v="216317.35"/>
    <n v="8889.110000000001"/>
    <n v="7644.6346"/>
    <n v="8889.110000000001"/>
    <n v="0.04109291279686997"/>
    <n v="1"/>
    <x v="1"/>
    <x v="9"/>
    <x v="1"/>
    <d v="2025-06-06T00:00:00"/>
    <s v="junio"/>
    <n v="2025"/>
  </r>
  <r>
    <x v="0"/>
    <n v="137"/>
    <n v="1"/>
    <d v="2025-01-30T00:00:00"/>
    <d v="2025-02-14T00:00:00"/>
    <d v="2025-03-02T00:00:00"/>
    <s v="DianaM"/>
    <x v="20"/>
    <s v="MARC1989"/>
    <n v="44604.11"/>
    <s v="USD"/>
    <n v="38359.5346"/>
    <n v="44604.11"/>
    <n v="11801.86"/>
    <n v="10149.5996"/>
    <n v="11801.86"/>
    <n v="0.2645913123252543"/>
    <n v="1"/>
    <x v="1"/>
    <x v="8"/>
    <x v="1"/>
    <d v="2025-04-16T00:00:00"/>
    <s v="abril"/>
    <n v="2025"/>
  </r>
  <r>
    <x v="0"/>
    <n v="138"/>
    <n v="1"/>
    <d v="2025-01-30T00:00:00"/>
    <d v="2025-11-14T00:00:00"/>
    <d v="2025-11-17T00:00:00"/>
    <s v="IsraelB"/>
    <x v="20"/>
    <s v="DIANAM"/>
    <n v="132324.54"/>
    <s v="MXN"/>
    <n v="6351.577920000001"/>
    <n v="7410.17424"/>
    <n v="31885.14"/>
    <n v="1530.48672"/>
    <n v="1785.56784"/>
    <n v="0.2409616538247554"/>
    <n v="1"/>
    <x v="1"/>
    <x v="2"/>
    <x v="1"/>
    <d v="2026-01-01T00:00:00"/>
    <s v="enero"/>
    <n v="2026"/>
  </r>
  <r>
    <x v="0"/>
    <n v="139"/>
    <n v="1"/>
    <d v="2025-01-30T00:00:00"/>
    <d v="2025-02-16T00:00:00"/>
    <d v="2025-02-17T00:00:00"/>
    <s v="IsraelB"/>
    <x v="20"/>
    <s v="DIANAM,MARC1989"/>
    <n v="2232"/>
    <s v="USD"/>
    <n v="1919.52"/>
    <n v="2232"/>
    <n v="190"/>
    <n v="163.4"/>
    <n v="190"/>
    <n v="0.08512544802867383"/>
    <n v="1"/>
    <x v="1"/>
    <x v="8"/>
    <x v="1"/>
    <d v="2025-04-03T00:00:00"/>
    <s v="abril"/>
    <n v="2025"/>
  </r>
  <r>
    <x v="0"/>
    <n v="140"/>
    <n v="1"/>
    <d v="2025-01-31T00:00:00"/>
    <d v="2024-12-24T00:00:00"/>
    <d v="2024-12-28T00:00:00"/>
    <s v="DianaM"/>
    <x v="20"/>
    <s v="MARC1989"/>
    <n v="23910.84"/>
    <s v="USD"/>
    <n v="20563.3224"/>
    <n v="23910.84"/>
    <n v="2173.68"/>
    <n v="1869.3648"/>
    <n v="2173.68"/>
    <n v="0.09090772218792814"/>
    <n v="1"/>
    <x v="1"/>
    <x v="1"/>
    <x v="0"/>
    <d v="2025-02-11T00:00:00"/>
    <s v="febrero"/>
    <n v="2025"/>
  </r>
  <r>
    <x v="0"/>
    <n v="141"/>
    <n v="1"/>
    <d v="2025-01-31T00:00:00"/>
    <d v="2025-02-01T00:00:00"/>
    <d v="2025-02-08T00:00:00"/>
    <s v="MinervaH"/>
    <x v="20"/>
    <s v="JAIMEG"/>
    <n v="3158.37"/>
    <s v="EUR"/>
    <n v="3158.37"/>
    <n v="3663.7092"/>
    <n v="197.17"/>
    <n v="197.17"/>
    <n v="228.7172"/>
    <n v="0.06242777128708796"/>
    <n v="1"/>
    <x v="1"/>
    <x v="8"/>
    <x v="1"/>
    <d v="2025-03-25T00:00:00"/>
    <s v="marzo"/>
    <n v="2025"/>
  </r>
  <r>
    <x v="0"/>
    <n v="142"/>
    <n v="0"/>
    <d v="2025-02-01T00:00:00"/>
    <d v="2025-05-04T00:00:00"/>
    <d v="2025-05-21T00:00:00"/>
    <s v="marc1989"/>
    <x v="20"/>
    <m/>
    <n v="2425"/>
    <s v="USD"/>
    <n v="2085.5"/>
    <n v="2425"/>
    <n v="35"/>
    <n v="30.1"/>
    <n v="35"/>
    <n v="0.01443298969072165"/>
    <n v="2"/>
    <x v="1"/>
    <x v="4"/>
    <x v="1"/>
    <d v="2025-07-05T00:00:00"/>
    <s v="julio"/>
    <n v="2025"/>
  </r>
  <r>
    <x v="0"/>
    <n v="143"/>
    <n v="1"/>
    <d v="2025-02-04T00:00:00"/>
    <d v="2025-01-26T00:00:00"/>
    <d v="2025-01-28T00:00:00"/>
    <s v="DianaM"/>
    <x v="21"/>
    <s v="MARC1989"/>
    <n v="4874.42"/>
    <s v="EUR"/>
    <n v="4874.42"/>
    <n v="5654.3272"/>
    <n v="416.06"/>
    <n v="416.06"/>
    <n v="482.6296"/>
    <n v="0.0853557961767759"/>
    <n v="2"/>
    <x v="1"/>
    <x v="7"/>
    <x v="1"/>
    <d v="2025-03-14T00:00:00"/>
    <s v="marzo"/>
    <n v="2025"/>
  </r>
  <r>
    <x v="0"/>
    <n v="144"/>
    <n v="1"/>
    <d v="2025-02-04T00:00:00"/>
    <d v="2024-12-28T00:00:00"/>
    <d v="2024-12-28T00:00:00"/>
    <s v="DianaM"/>
    <x v="21"/>
    <s v="MARC1989"/>
    <n v="3993.6"/>
    <s v="USD"/>
    <n v="3434.496"/>
    <n v="3993.6"/>
    <n v="360.96"/>
    <n v="310.4256"/>
    <n v="360.96"/>
    <n v="0.09038461538461537"/>
    <n v="2"/>
    <x v="1"/>
    <x v="1"/>
    <x v="0"/>
    <d v="2025-02-11T00:00:00"/>
    <s v="febrero"/>
    <n v="2025"/>
  </r>
  <r>
    <x v="0"/>
    <n v="145"/>
    <n v="1"/>
    <d v="2025-02-04T00:00:00"/>
    <d v="2024-12-10T00:00:00"/>
    <d v="2024-12-10T00:00:00"/>
    <s v="DianaM"/>
    <x v="21"/>
    <s v="MARC1989"/>
    <n v="4101.6"/>
    <s v="EUR"/>
    <n v="4101.6"/>
    <n v="4757.856"/>
    <n v="379.11"/>
    <n v="379.11"/>
    <n v="439.7676"/>
    <n v="0.09242978349912229"/>
    <n v="2"/>
    <x v="1"/>
    <x v="1"/>
    <x v="0"/>
    <d v="2025-01-24T00:00:00"/>
    <s v="enero"/>
    <n v="2025"/>
  </r>
  <r>
    <x v="0"/>
    <n v="146"/>
    <n v="1"/>
    <d v="2025-02-05T00:00:00"/>
    <d v="2025-01-28T00:00:00"/>
    <d v="2025-02-01T00:00:00"/>
    <s v="LorenzaP"/>
    <x v="21"/>
    <m/>
    <n v="10682.93"/>
    <s v="USD"/>
    <n v="9187.319799999999"/>
    <n v="10682.93"/>
    <n v="1066.69"/>
    <n v="917.3534000000001"/>
    <n v="1066.69"/>
    <n v="0.09984994753312061"/>
    <n v="2"/>
    <x v="1"/>
    <x v="7"/>
    <x v="1"/>
    <d v="2025-03-18T00:00:00"/>
    <s v="marzo"/>
    <n v="2025"/>
  </r>
  <r>
    <x v="0"/>
    <n v="147"/>
    <n v="1"/>
    <d v="2025-02-05T00:00:00"/>
    <d v="2025-01-28T00:00:00"/>
    <d v="2025-02-01T00:00:00"/>
    <s v="LorenzaP"/>
    <x v="21"/>
    <m/>
    <n v="10540"/>
    <s v="USD"/>
    <n v="9064.4"/>
    <n v="10540"/>
    <n v="923.76"/>
    <n v="794.4336"/>
    <n v="923.76"/>
    <n v="0.08764326375711574"/>
    <n v="2"/>
    <x v="1"/>
    <x v="7"/>
    <x v="1"/>
    <d v="2025-03-18T00:00:00"/>
    <s v="marzo"/>
    <n v="2025"/>
  </r>
  <r>
    <x v="0"/>
    <n v="148"/>
    <n v="1"/>
    <d v="2025-02-05T00:00:00"/>
    <d v="2025-01-28T00:00:00"/>
    <d v="2025-02-01T00:00:00"/>
    <s v="LorenzaP"/>
    <x v="21"/>
    <m/>
    <n v="7786"/>
    <s v="USD"/>
    <n v="6695.96"/>
    <n v="7786"/>
    <n v="639.2"/>
    <n v="549.712"/>
    <n v="639.2"/>
    <n v="0.08209606986899563"/>
    <n v="2"/>
    <x v="1"/>
    <x v="7"/>
    <x v="1"/>
    <d v="2025-03-18T00:00:00"/>
    <s v="marzo"/>
    <n v="2025"/>
  </r>
  <r>
    <x v="0"/>
    <n v="149"/>
    <n v="1"/>
    <d v="2025-02-05T00:00:00"/>
    <d v="2025-06-08T00:00:00"/>
    <d v="2025-06-30T00:00:00"/>
    <s v="MariellaP"/>
    <x v="21"/>
    <s v="MARC1989,MARIELLAP"/>
    <n v="46703.1"/>
    <s v="USD"/>
    <n v="40164.666"/>
    <n v="46703.1"/>
    <n v="6451.94"/>
    <n v="5548.6684"/>
    <n v="6451.94"/>
    <n v="0.1381480030233539"/>
    <n v="2"/>
    <x v="1"/>
    <x v="10"/>
    <x v="1"/>
    <d v="2025-08-14T00:00:00"/>
    <s v="agosto"/>
    <n v="2025"/>
  </r>
  <r>
    <x v="0"/>
    <n v="150"/>
    <n v="1"/>
    <d v="2025-02-05T00:00:00"/>
    <d v="2025-04-08T00:00:00"/>
    <d v="2025-04-20T00:00:00"/>
    <s v="IsraelB"/>
    <x v="21"/>
    <s v="DIANAM,MARC1989"/>
    <n v="79382.05"/>
    <s v="USD"/>
    <n v="68268.56299999999"/>
    <n v="79382.05"/>
    <n v="10771.53"/>
    <n v="9263.515800000001"/>
    <n v="10771.53"/>
    <n v="0.1356922629234191"/>
    <n v="2"/>
    <x v="1"/>
    <x v="9"/>
    <x v="1"/>
    <d v="2025-06-04T00:00:00"/>
    <s v="junio"/>
    <n v="2025"/>
  </r>
  <r>
    <x v="0"/>
    <n v="151"/>
    <n v="1"/>
    <d v="2025-02-10T00:00:00"/>
    <d v="2025-06-06T00:00:00"/>
    <d v="2025-06-15T00:00:00"/>
    <s v="LucianaE"/>
    <x v="22"/>
    <m/>
    <n v="30644.64"/>
    <s v="EUR"/>
    <n v="30644.64"/>
    <n v="35547.7824"/>
    <n v="1686.66"/>
    <n v="1686.66"/>
    <n v="1956.5256"/>
    <n v="0.05503931519508795"/>
    <n v="2"/>
    <x v="1"/>
    <x v="10"/>
    <x v="1"/>
    <d v="2025-07-30T00:00:00"/>
    <s v="julio"/>
    <n v="2025"/>
  </r>
  <r>
    <x v="0"/>
    <n v="152"/>
    <n v="1"/>
    <d v="2025-02-10T00:00:00"/>
    <d v="2025-02-13T00:00:00"/>
    <d v="2025-02-20T00:00:00"/>
    <s v="DianaM"/>
    <x v="22"/>
    <s v="MARC1989"/>
    <n v="2949"/>
    <s v="USD"/>
    <n v="2536.14"/>
    <n v="2949"/>
    <n v="0"/>
    <n v="0"/>
    <n v="0"/>
    <n v="0"/>
    <n v="2"/>
    <x v="1"/>
    <x v="8"/>
    <x v="1"/>
    <d v="2025-04-06T00:00:00"/>
    <s v="abril"/>
    <n v="2025"/>
  </r>
  <r>
    <x v="0"/>
    <n v="153"/>
    <n v="1"/>
    <d v="2025-02-10T00:00:00"/>
    <d v="2025-12-19T00:00:00"/>
    <d v="2026-01-05T00:00:00"/>
    <s v="MariaM"/>
    <x v="22"/>
    <m/>
    <n v="51174.21"/>
    <s v="USD"/>
    <n v="44009.8206"/>
    <n v="51174.21"/>
    <n v="4777.42"/>
    <n v="4108.5812"/>
    <n v="4777.42"/>
    <n v="0.09335600881772282"/>
    <n v="2"/>
    <x v="1"/>
    <x v="1"/>
    <x v="1"/>
    <d v="2026-02-19T00:00:00"/>
    <s v="febrero"/>
    <n v="2026"/>
  </r>
  <r>
    <x v="0"/>
    <n v="154"/>
    <n v="1"/>
    <d v="2025-02-11T00:00:00"/>
    <d v="2025-04-11T00:00:00"/>
    <d v="2025-04-20T00:00:00"/>
    <s v="MinervaH"/>
    <x v="22"/>
    <s v="JAIMEG"/>
    <n v="38152.96"/>
    <s v="USD"/>
    <n v="32811.5456"/>
    <n v="38152.96"/>
    <n v="4490.65"/>
    <n v="3861.959"/>
    <n v="4490.65"/>
    <n v="0.117701221609018"/>
    <n v="2"/>
    <x v="1"/>
    <x v="9"/>
    <x v="1"/>
    <d v="2025-06-04T00:00:00"/>
    <s v="junio"/>
    <n v="2025"/>
  </r>
  <r>
    <x v="0"/>
    <n v="155"/>
    <n v="0"/>
    <d v="2025-02-11T00:00:00"/>
    <d v="2025-03-22T00:00:00"/>
    <d v="2025-03-28T00:00:00"/>
    <s v="RafaellaP"/>
    <x v="22"/>
    <m/>
    <n v="15081"/>
    <s v="USD"/>
    <n v="12969.66"/>
    <n v="15081"/>
    <n v="1906.74"/>
    <n v="1639.7964"/>
    <n v="1906.74"/>
    <n v="0.1264332603938731"/>
    <n v="2"/>
    <x v="1"/>
    <x v="5"/>
    <x v="1"/>
    <d v="2025-05-12T00:00:00"/>
    <s v="mayo"/>
    <n v="2025"/>
  </r>
  <r>
    <x v="0"/>
    <n v="156"/>
    <n v="1"/>
    <d v="2025-02-11T00:00:00"/>
    <d v="2025-05-29T00:00:00"/>
    <d v="2025-06-13T00:00:00"/>
    <s v="MinervaH"/>
    <x v="22"/>
    <s v="JAIMEG"/>
    <n v="1669499.85"/>
    <s v="MXN"/>
    <n v="80135.99280000001"/>
    <n v="93491.99160000001"/>
    <n v="197007.4"/>
    <n v="9456.3552"/>
    <n v="11032.4144"/>
    <n v="0.1180038440854008"/>
    <n v="2"/>
    <x v="1"/>
    <x v="4"/>
    <x v="1"/>
    <d v="2025-07-28T00:00:00"/>
    <s v="julio"/>
    <n v="2025"/>
  </r>
  <r>
    <x v="0"/>
    <n v="157"/>
    <n v="1"/>
    <d v="2025-02-12T00:00:00"/>
    <d v="2025-12-19T00:00:00"/>
    <d v="2025-12-29T00:00:00"/>
    <s v="VeronicaN"/>
    <x v="22"/>
    <m/>
    <n v="103134.33"/>
    <s v="USD"/>
    <n v="88695.5238"/>
    <n v="103134.33"/>
    <n v="16868.09"/>
    <n v="14506.5574"/>
    <n v="16868.09"/>
    <n v="0.1635545603486249"/>
    <n v="2"/>
    <x v="1"/>
    <x v="1"/>
    <x v="1"/>
    <d v="2026-02-12T00:00:00"/>
    <s v="febrero"/>
    <n v="2026"/>
  </r>
  <r>
    <x v="0"/>
    <n v="158"/>
    <n v="1"/>
    <d v="2025-02-12T00:00:00"/>
    <d v="2025-06-01T00:00:00"/>
    <d v="2025-06-30T00:00:00"/>
    <s v="DianaM"/>
    <x v="22"/>
    <s v="MARC1989"/>
    <n v="35538.56"/>
    <s v="EUR"/>
    <n v="35538.56"/>
    <n v="41224.72959999999"/>
    <n v="5337.36"/>
    <n v="5337.36"/>
    <n v="6191.337599999999"/>
    <n v="0.1501850384483783"/>
    <n v="2"/>
    <x v="1"/>
    <x v="10"/>
    <x v="1"/>
    <d v="2025-08-14T00:00:00"/>
    <s v="agosto"/>
    <n v="2025"/>
  </r>
  <r>
    <x v="0"/>
    <n v="159"/>
    <n v="1"/>
    <d v="2025-02-12T00:00:00"/>
    <d v="2025-02-21T00:00:00"/>
    <d v="2025-03-03T00:00:00"/>
    <s v="FernandoS"/>
    <x v="22"/>
    <m/>
    <n v="5500"/>
    <s v="EUR"/>
    <n v="5500"/>
    <n v="6380"/>
    <n v="2310"/>
    <n v="2310"/>
    <n v="2679.6"/>
    <n v="0.42"/>
    <n v="2"/>
    <x v="1"/>
    <x v="8"/>
    <x v="1"/>
    <d v="2025-04-17T00:00:00"/>
    <s v="abril"/>
    <n v="2025"/>
  </r>
  <r>
    <x v="0"/>
    <n v="160"/>
    <n v="1"/>
    <d v="2025-02-12T00:00:00"/>
    <d v="2025-04-11T00:00:00"/>
    <d v="2025-04-11T00:00:00"/>
    <s v="LucianaE"/>
    <x v="22"/>
    <m/>
    <n v="3471.84"/>
    <s v="USD"/>
    <n v="2985.7824"/>
    <n v="3471.84"/>
    <n v="135.28"/>
    <n v="116.3408"/>
    <n v="135.28"/>
    <n v="0.03896492925941288"/>
    <n v="2"/>
    <x v="1"/>
    <x v="9"/>
    <x v="1"/>
    <d v="2025-05-26T00:00:00"/>
    <s v="mayo"/>
    <n v="2025"/>
  </r>
  <r>
    <x v="0"/>
    <n v="161"/>
    <n v="1"/>
    <d v="2025-02-12T00:00:00"/>
    <d v="2025-07-15T00:00:00"/>
    <d v="2025-07-21T00:00:00"/>
    <s v="LucianaE"/>
    <x v="22"/>
    <m/>
    <n v="6759"/>
    <s v="USD"/>
    <n v="5812.74"/>
    <n v="6759"/>
    <n v="227.94"/>
    <n v="196.0284"/>
    <n v="227.94"/>
    <n v="0.03372392365734576"/>
    <n v="2"/>
    <x v="1"/>
    <x v="3"/>
    <x v="1"/>
    <d v="2025-09-04T00:00:00"/>
    <s v="septiembre"/>
    <n v="2025"/>
  </r>
  <r>
    <x v="0"/>
    <n v="162"/>
    <n v="1"/>
    <d v="2025-02-13T00:00:00"/>
    <d v="2025-05-21T00:00:00"/>
    <d v="2025-05-27T00:00:00"/>
    <s v="LucianaE"/>
    <x v="22"/>
    <m/>
    <n v="5106.96"/>
    <s v="USD"/>
    <n v="4391.9856"/>
    <n v="5106.96"/>
    <n v="408.9"/>
    <n v="351.654"/>
    <n v="408.9"/>
    <n v="0.08006720240612811"/>
    <n v="2"/>
    <x v="1"/>
    <x v="4"/>
    <x v="1"/>
    <d v="2025-07-11T00:00:00"/>
    <s v="julio"/>
    <n v="2025"/>
  </r>
  <r>
    <x v="0"/>
    <n v="163"/>
    <n v="0"/>
    <d v="2025-02-13T00:00:00"/>
    <d v="2025-06-24T00:00:00"/>
    <d v="2025-07-16T00:00:00"/>
    <s v="MariellaP"/>
    <x v="22"/>
    <s v="JORGEP,MARC1989"/>
    <n v="51132.62"/>
    <s v="EUR"/>
    <n v="51132.62"/>
    <n v="59313.8392"/>
    <n v="5358.78"/>
    <n v="5358.78"/>
    <n v="6216.184799999999"/>
    <n v="0.104801592408134"/>
    <n v="2"/>
    <x v="1"/>
    <x v="10"/>
    <x v="1"/>
    <d v="2025-08-30T00:00:00"/>
    <s v="agosto"/>
    <n v="2025"/>
  </r>
  <r>
    <x v="0"/>
    <n v="164"/>
    <n v="1"/>
    <d v="2025-02-13T00:00:00"/>
    <d v="2025-04-12T00:00:00"/>
    <d v="2025-04-21T00:00:00"/>
    <s v="LucianaE"/>
    <x v="22"/>
    <m/>
    <n v="3445.65"/>
    <s v="EUR"/>
    <n v="3445.65"/>
    <n v="3996.954"/>
    <n v="291.48"/>
    <n v="291.48"/>
    <n v="338.1168"/>
    <n v="0.08459361804013757"/>
    <n v="2"/>
    <x v="1"/>
    <x v="9"/>
    <x v="1"/>
    <d v="2025-06-05T00:00:00"/>
    <s v="junio"/>
    <n v="2025"/>
  </r>
  <r>
    <x v="0"/>
    <n v="165"/>
    <n v="1"/>
    <d v="2025-02-13T00:00:00"/>
    <d v="2025-03-14T00:00:00"/>
    <d v="2025-03-30T00:00:00"/>
    <s v="DianaM"/>
    <x v="22"/>
    <s v="MARC1989"/>
    <n v="2277.39"/>
    <s v="USD"/>
    <n v="1958.5554"/>
    <n v="2277.39"/>
    <n v="212.21"/>
    <n v="182.5006"/>
    <n v="212.21"/>
    <n v="0.09318122938978392"/>
    <n v="2"/>
    <x v="1"/>
    <x v="5"/>
    <x v="1"/>
    <d v="2025-05-14T00:00:00"/>
    <s v="mayo"/>
    <n v="2025"/>
  </r>
  <r>
    <x v="0"/>
    <n v="166"/>
    <n v="0"/>
    <d v="2025-02-13T00:00:00"/>
    <d v="2025-02-28T00:00:00"/>
    <d v="2025-03-02T00:00:00"/>
    <s v="DianaM"/>
    <x v="22"/>
    <s v="JORGEP,MARC1989"/>
    <n v="6814"/>
    <s v="MXN"/>
    <n v="327.072"/>
    <n v="381.584"/>
    <n v="0"/>
    <n v="0"/>
    <n v="0"/>
    <n v="0"/>
    <n v="2"/>
    <x v="1"/>
    <x v="8"/>
    <x v="1"/>
    <d v="2025-04-16T00:00:00"/>
    <s v="abril"/>
    <n v="2025"/>
  </r>
  <r>
    <x v="0"/>
    <n v="167"/>
    <n v="1"/>
    <d v="2025-02-18T00:00:00"/>
    <d v="2025-03-06T00:00:00"/>
    <d v="2025-03-09T00:00:00"/>
    <s v="ClaudiaF"/>
    <x v="23"/>
    <m/>
    <n v="2611.43"/>
    <s v="USD"/>
    <n v="2245.8298"/>
    <n v="2611.43"/>
    <n v="206.41"/>
    <n v="177.5126"/>
    <n v="206.41"/>
    <n v="0.0790409852073385"/>
    <n v="2"/>
    <x v="1"/>
    <x v="5"/>
    <x v="1"/>
    <d v="2025-04-23T00:00:00"/>
    <s v="abril"/>
    <n v="2025"/>
  </r>
  <r>
    <x v="0"/>
    <n v="168"/>
    <n v="1"/>
    <d v="2025-02-18T00:00:00"/>
    <d v="2025-03-14T00:00:00"/>
    <d v="2025-03-25T00:00:00"/>
    <s v="DianaM"/>
    <x v="23"/>
    <s v="MARC1989"/>
    <n v="7872.54"/>
    <s v="USD"/>
    <n v="6770.3844"/>
    <n v="7872.54"/>
    <n v="935.74"/>
    <n v="804.7364"/>
    <n v="935.74"/>
    <n v="0.1188612569767826"/>
    <n v="2"/>
    <x v="1"/>
    <x v="5"/>
    <x v="1"/>
    <d v="2025-05-09T00:00:00"/>
    <s v="mayo"/>
    <n v="2025"/>
  </r>
  <r>
    <x v="0"/>
    <n v="169"/>
    <n v="0"/>
    <d v="2025-02-18T00:00:00"/>
    <d v="2025-05-18T00:00:00"/>
    <d v="2026-04-26T00:00:00"/>
    <s v="RafaellaP"/>
    <x v="23"/>
    <m/>
    <n v="24281"/>
    <s v="USD"/>
    <n v="20881.66"/>
    <n v="24281"/>
    <n v="1611"/>
    <n v="1385.46"/>
    <n v="1611"/>
    <n v="0.06634817346896751"/>
    <n v="2"/>
    <x v="1"/>
    <x v="4"/>
    <x v="1"/>
    <d v="2026-06-10T00:00:00"/>
    <s v="junio"/>
    <n v="2026"/>
  </r>
  <r>
    <x v="0"/>
    <n v="170"/>
    <n v="1"/>
    <d v="2025-02-19T00:00:00"/>
    <d v="2025-06-10T00:00:00"/>
    <d v="2025-07-26T00:00:00"/>
    <s v="ClaudiaF"/>
    <x v="23"/>
    <m/>
    <n v="52766.67"/>
    <s v="EUR"/>
    <n v="52766.67"/>
    <n v="61209.33719999999"/>
    <n v="3592.6"/>
    <n v="3592.6"/>
    <n v="4167.415999999999"/>
    <n v="0.06808464509888534"/>
    <n v="2"/>
    <x v="1"/>
    <x v="10"/>
    <x v="1"/>
    <d v="2025-09-09T00:00:00"/>
    <s v="septiembre"/>
    <n v="2025"/>
  </r>
  <r>
    <x v="0"/>
    <n v="171"/>
    <n v="0"/>
    <d v="2025-02-19T00:00:00"/>
    <d v="2025-04-03T00:00:00"/>
    <d v="2025-04-29T00:00:00"/>
    <s v="LucianaE"/>
    <x v="23"/>
    <m/>
    <n v="172307.58"/>
    <s v="USD"/>
    <n v="148184.5188"/>
    <n v="172307.58"/>
    <n v="11639.31"/>
    <n v="10009.8066"/>
    <n v="11639.31"/>
    <n v="0.06754961099215717"/>
    <n v="2"/>
    <x v="1"/>
    <x v="9"/>
    <x v="1"/>
    <d v="2025-06-13T00:00:00"/>
    <s v="junio"/>
    <n v="2025"/>
  </r>
  <r>
    <x v="0"/>
    <n v="172"/>
    <n v="1"/>
    <d v="2025-02-19T00:00:00"/>
    <d v="2025-10-07T00:00:00"/>
    <d v="2025-11-01T00:00:00"/>
    <s v="LucianaE"/>
    <x v="23"/>
    <m/>
    <n v="34174.98"/>
    <s v="USD"/>
    <n v="29390.4828"/>
    <n v="34174.98"/>
    <n v="3200.57"/>
    <n v="2752.4902"/>
    <n v="3200.57"/>
    <n v="0.09365243227647829"/>
    <n v="2"/>
    <x v="1"/>
    <x v="0"/>
    <x v="1"/>
    <d v="2025-12-16T00:00:00"/>
    <s v="diciembre"/>
    <n v="2025"/>
  </r>
  <r>
    <x v="0"/>
    <n v="173"/>
    <n v="1"/>
    <d v="2025-02-19T00:00:00"/>
    <d v="2025-07-17T00:00:00"/>
    <d v="2025-07-31T00:00:00"/>
    <s v="LucianaE"/>
    <x v="23"/>
    <m/>
    <n v="30665.64"/>
    <s v="USD"/>
    <n v="26372.4504"/>
    <n v="30665.64"/>
    <n v="2645.16"/>
    <n v="2274.8376"/>
    <n v="2645.16"/>
    <n v="0.0862581051626511"/>
    <n v="2"/>
    <x v="1"/>
    <x v="3"/>
    <x v="1"/>
    <d v="2025-09-14T00:00:00"/>
    <s v="septiembre"/>
    <n v="2025"/>
  </r>
  <r>
    <x v="0"/>
    <n v="174"/>
    <n v="1"/>
    <d v="2025-02-20T00:00:00"/>
    <d v="2025-02-20T00:00:00"/>
    <d v="2025-02-26T00:00:00"/>
    <s v="DianaM"/>
    <x v="23"/>
    <s v="MARC1989"/>
    <n v="26206.01"/>
    <s v="USD"/>
    <n v="22537.1686"/>
    <n v="26206.01"/>
    <n v="2355.34"/>
    <n v="2025.5924"/>
    <n v="2355.34"/>
    <n v="0.08987785626274279"/>
    <n v="2"/>
    <x v="1"/>
    <x v="8"/>
    <x v="1"/>
    <d v="2025-04-12T00:00:00"/>
    <s v="abril"/>
    <n v="2025"/>
  </r>
  <r>
    <x v="0"/>
    <n v="175"/>
    <n v="1"/>
    <d v="2025-02-20T00:00:00"/>
    <d v="2025-05-22T00:00:00"/>
    <d v="2025-06-02T00:00:00"/>
    <s v="RafaellaP"/>
    <x v="23"/>
    <s v="MARC1989"/>
    <n v="72356.42"/>
    <s v="USD"/>
    <n v="62226.5212"/>
    <n v="72356.42"/>
    <n v="8449.42"/>
    <n v="7266.5012"/>
    <n v="8449.42"/>
    <n v="0.1167749869327421"/>
    <n v="2"/>
    <x v="1"/>
    <x v="4"/>
    <x v="1"/>
    <d v="2025-07-17T00:00:00"/>
    <s v="julio"/>
    <n v="2025"/>
  </r>
  <r>
    <x v="0"/>
    <n v="176"/>
    <n v="1"/>
    <d v="2025-02-20T00:00:00"/>
    <d v="2025-04-17T00:00:00"/>
    <d v="2025-04-20T00:00:00"/>
    <s v="LucianaE"/>
    <x v="23"/>
    <m/>
    <n v="4998.51"/>
    <s v="USD"/>
    <n v="4298.7186"/>
    <n v="4998.51"/>
    <n v="451.2"/>
    <n v="388.032"/>
    <n v="451.2"/>
    <n v="0.09026689953606173"/>
    <n v="2"/>
    <x v="1"/>
    <x v="9"/>
    <x v="1"/>
    <d v="2025-06-04T00:00:00"/>
    <s v="junio"/>
    <n v="2025"/>
  </r>
  <r>
    <x v="0"/>
    <n v="177"/>
    <n v="1"/>
    <d v="2025-02-21T00:00:00"/>
    <d v="2025-04-12T00:00:00"/>
    <d v="2025-04-15T00:00:00"/>
    <s v="DianaM"/>
    <x v="23"/>
    <s v="MARC1989"/>
    <n v="18247"/>
    <s v="USD"/>
    <n v="15692.42"/>
    <n v="18247"/>
    <n v="1327.72"/>
    <n v="1141.8392"/>
    <n v="1327.72"/>
    <n v="0.07276374198498384"/>
    <n v="2"/>
    <x v="1"/>
    <x v="9"/>
    <x v="1"/>
    <d v="2025-05-30T00:00:00"/>
    <s v="mayo"/>
    <n v="2025"/>
  </r>
  <r>
    <x v="0"/>
    <n v="178"/>
    <n v="1"/>
    <d v="2025-02-21T00:00:00"/>
    <d v="2025-03-17T00:00:00"/>
    <d v="2025-06-08T00:00:00"/>
    <s v="DianaM"/>
    <x v="23"/>
    <s v="MARC1989,MARIELLAP"/>
    <n v="11312.07"/>
    <s v="USD"/>
    <n v="9728.3802"/>
    <n v="11312.07"/>
    <n v="963.48"/>
    <n v="828.5928"/>
    <n v="963.48"/>
    <n v="0.08517274026769636"/>
    <n v="2"/>
    <x v="1"/>
    <x v="5"/>
    <x v="1"/>
    <d v="2025-07-23T00:00:00"/>
    <s v="julio"/>
    <n v="2025"/>
  </r>
  <r>
    <x v="0"/>
    <n v="179"/>
    <n v="1"/>
    <d v="2025-02-24T00:00:00"/>
    <d v="2025-05-02T00:00:00"/>
    <d v="2025-05-04T00:00:00"/>
    <s v="EduardoP"/>
    <x v="24"/>
    <m/>
    <n v="2598.76"/>
    <s v="USD"/>
    <n v="2234.9336"/>
    <n v="2598.76"/>
    <n v="296.1"/>
    <n v="254.646"/>
    <n v="296.1"/>
    <n v="0.1139389555018547"/>
    <n v="2"/>
    <x v="1"/>
    <x v="4"/>
    <x v="1"/>
    <d v="2025-06-18T00:00:00"/>
    <s v="junio"/>
    <n v="2025"/>
  </r>
  <r>
    <x v="0"/>
    <n v="180"/>
    <n v="0"/>
    <d v="2025-02-24T00:00:00"/>
    <d v="2025-04-04T00:00:00"/>
    <d v="2025-04-06T00:00:00"/>
    <s v="EduardoP"/>
    <x v="24"/>
    <m/>
    <n v="2458.9"/>
    <s v="USD"/>
    <n v="2114.654"/>
    <n v="2458.9"/>
    <n v="303.53"/>
    <n v="261.0358"/>
    <n v="303.53"/>
    <n v="0.1234413762251413"/>
    <n v="2"/>
    <x v="1"/>
    <x v="9"/>
    <x v="1"/>
    <d v="2025-05-21T00:00:00"/>
    <s v="mayo"/>
    <n v="2025"/>
  </r>
  <r>
    <x v="0"/>
    <n v="181"/>
    <n v="1"/>
    <d v="2025-02-24T00:00:00"/>
    <d v="2025-07-21T00:00:00"/>
    <d v="2025-07-27T00:00:00"/>
    <s v="AndreaM"/>
    <x v="24"/>
    <m/>
    <n v="19706"/>
    <s v="USD"/>
    <n v="16947.16"/>
    <n v="19706"/>
    <n v="337.24"/>
    <n v="290.0264"/>
    <n v="337.24"/>
    <n v="0.01711356947122704"/>
    <n v="2"/>
    <x v="1"/>
    <x v="3"/>
    <x v="1"/>
    <d v="2025-09-10T00:00:00"/>
    <s v="septiembre"/>
    <n v="2025"/>
  </r>
  <r>
    <x v="0"/>
    <n v="183"/>
    <n v="1"/>
    <d v="2025-02-26T00:00:00"/>
    <d v="2025-07-09T00:00:00"/>
    <d v="2025-07-18T00:00:00"/>
    <s v="VeronicaN"/>
    <x v="24"/>
    <m/>
    <n v="37718.11"/>
    <s v="USD"/>
    <n v="32437.5746"/>
    <n v="37718.11"/>
    <n v="1242.95"/>
    <n v="1068.937"/>
    <n v="1242.95"/>
    <n v="0.03295366602409294"/>
    <n v="2"/>
    <x v="1"/>
    <x v="3"/>
    <x v="1"/>
    <d v="2025-09-01T00:00:00"/>
    <s v="septiembre"/>
    <n v="2025"/>
  </r>
  <r>
    <x v="0"/>
    <n v="185"/>
    <n v="1"/>
    <d v="2025-01-13T00:00:00"/>
    <d v="2025-01-25T00:00:00"/>
    <d v="2025-02-09T00:00:00"/>
    <s v="MinervaH"/>
    <x v="18"/>
    <m/>
    <n v="1196"/>
    <s v="USD"/>
    <n v="1028.56"/>
    <n v="1196"/>
    <n v="0"/>
    <n v="0"/>
    <n v="0"/>
    <n v="0"/>
    <n v="1"/>
    <x v="1"/>
    <x v="7"/>
    <x v="1"/>
    <d v="2025-03-26T00:00:00"/>
    <s v="marzo"/>
    <n v="2025"/>
  </r>
  <r>
    <x v="0"/>
    <n v="186"/>
    <n v="1"/>
    <d v="2025-02-28T00:00:00"/>
    <d v="2025-02-04T00:00:00"/>
    <d v="2025-02-08T00:00:00"/>
    <s v="VeronicaN"/>
    <x v="24"/>
    <m/>
    <n v="134515"/>
    <s v="MXN"/>
    <n v="6456.72"/>
    <n v="7532.84"/>
    <n v="25731.52"/>
    <n v="1235.11296"/>
    <n v="1440.96512"/>
    <n v="0.1912910827788723"/>
    <n v="2"/>
    <x v="1"/>
    <x v="8"/>
    <x v="1"/>
    <d v="2025-03-25T00:00:00"/>
    <s v="marzo"/>
    <n v="2025"/>
  </r>
  <r>
    <x v="0"/>
    <n v="187"/>
    <n v="1"/>
    <d v="2025-03-03T00:00:00"/>
    <d v="2025-03-06T00:00:00"/>
    <d v="2025-03-11T00:00:00"/>
    <s v="DianaM"/>
    <x v="25"/>
    <s v="MARC1989"/>
    <n v="3382.8"/>
    <s v="USD"/>
    <n v="2909.208"/>
    <n v="3382.8"/>
    <n v="209.86"/>
    <n v="180.4796"/>
    <n v="209.86"/>
    <n v="0.06203736549603878"/>
    <n v="3"/>
    <x v="1"/>
    <x v="5"/>
    <x v="1"/>
    <d v="2025-04-25T00:00:00"/>
    <s v="abril"/>
    <n v="2025"/>
  </r>
  <r>
    <x v="0"/>
    <n v="188"/>
    <n v="1"/>
    <d v="2025-03-05T00:00:00"/>
    <d v="2025-02-01T00:00:00"/>
    <d v="2025-02-08T00:00:00"/>
    <s v="DianaM"/>
    <x v="25"/>
    <s v="MARC1989"/>
    <n v="10019.21"/>
    <s v="USD"/>
    <n v="8616.5206"/>
    <n v="10019.21"/>
    <n v="997.21"/>
    <n v="857.6006"/>
    <n v="997.21"/>
    <n v="0.09952980324796067"/>
    <n v="3"/>
    <x v="1"/>
    <x v="8"/>
    <x v="1"/>
    <d v="2025-03-25T00:00:00"/>
    <s v="marzo"/>
    <n v="2025"/>
  </r>
  <r>
    <x v="0"/>
    <n v="189"/>
    <n v="1"/>
    <d v="2025-03-06T00:00:00"/>
    <d v="2025-04-13T00:00:00"/>
    <d v="2025-05-04T00:00:00"/>
    <s v="DianaM"/>
    <x v="25"/>
    <s v="MARC1989"/>
    <n v="34063.61"/>
    <s v="USD"/>
    <n v="29294.7046"/>
    <n v="34063.61"/>
    <n v="1062.49"/>
    <n v="913.7414"/>
    <n v="1062.49"/>
    <n v="0.03119135053507247"/>
    <n v="3"/>
    <x v="1"/>
    <x v="9"/>
    <x v="1"/>
    <d v="2025-06-18T00:00:00"/>
    <s v="junio"/>
    <n v="2025"/>
  </r>
  <r>
    <x v="0"/>
    <n v="190"/>
    <n v="1"/>
    <d v="2025-03-06T00:00:00"/>
    <d v="2025-04-10T00:00:00"/>
    <d v="2025-04-20T00:00:00"/>
    <s v="VeronicaN"/>
    <x v="25"/>
    <m/>
    <n v="5626.99"/>
    <s v="USD"/>
    <n v="4839.2114"/>
    <n v="5626.99"/>
    <n v="0"/>
    <n v="0"/>
    <n v="0"/>
    <n v="0"/>
    <n v="3"/>
    <x v="1"/>
    <x v="9"/>
    <x v="1"/>
    <d v="2025-06-04T00:00:00"/>
    <s v="junio"/>
    <n v="2025"/>
  </r>
  <r>
    <x v="0"/>
    <n v="191"/>
    <n v="0"/>
    <d v="2025-03-06T00:00:00"/>
    <d v="2025-03-14T00:00:00"/>
    <d v="2025-03-15T00:00:00"/>
    <s v="MinervaH"/>
    <x v="25"/>
    <s v="JAIMEG"/>
    <n v="720"/>
    <s v="EUR"/>
    <n v="720"/>
    <n v="835.1999999999999"/>
    <n v="99.73999999999999"/>
    <n v="99.73999999999999"/>
    <n v="115.6984"/>
    <n v="0.1385277777777778"/>
    <n v="3"/>
    <x v="1"/>
    <x v="5"/>
    <x v="1"/>
    <d v="2025-04-29T00:00:00"/>
    <s v="abril"/>
    <n v="2025"/>
  </r>
  <r>
    <x v="0"/>
    <n v="192"/>
    <n v="1"/>
    <d v="2025-03-07T00:00:00"/>
    <d v="2024-12-06T00:00:00"/>
    <d v="2024-12-09T00:00:00"/>
    <s v="DianaM"/>
    <x v="25"/>
    <s v="MARC1989"/>
    <n v="5250"/>
    <s v="USD"/>
    <n v="4515"/>
    <n v="5250"/>
    <n v="525"/>
    <n v="451.5"/>
    <n v="525"/>
    <n v="0.1"/>
    <n v="3"/>
    <x v="1"/>
    <x v="1"/>
    <x v="0"/>
    <d v="2025-01-23T00:00:00"/>
    <s v="enero"/>
    <n v="2025"/>
  </r>
  <r>
    <x v="0"/>
    <n v="193"/>
    <n v="1"/>
    <d v="2025-03-09T00:00:00"/>
    <d v="2025-04-04T00:00:00"/>
    <d v="2025-06-27T00:00:00"/>
    <s v="MinervaH"/>
    <x v="26"/>
    <s v="JAIMEG"/>
    <n v="68627.50999999999"/>
    <s v="USD"/>
    <n v="59019.6586"/>
    <n v="68627.50999999999"/>
    <n v="12484.09"/>
    <n v="10736.3174"/>
    <n v="12484.09"/>
    <n v="0.1819108692709382"/>
    <n v="3"/>
    <x v="1"/>
    <x v="9"/>
    <x v="1"/>
    <d v="2025-08-11T00:00:00"/>
    <s v="agosto"/>
    <n v="2025"/>
  </r>
  <r>
    <x v="0"/>
    <n v="194"/>
    <n v="1"/>
    <d v="2025-03-10T00:00:00"/>
    <d v="2025-05-22T00:00:00"/>
    <d v="2025-05-26T00:00:00"/>
    <s v="LucianaE"/>
    <x v="26"/>
    <m/>
    <n v="8470.110000000001"/>
    <s v="USD"/>
    <n v="7284.2946"/>
    <n v="8470.110000000001"/>
    <n v="750"/>
    <n v="645"/>
    <n v="750"/>
    <n v="0.08854666586384356"/>
    <n v="3"/>
    <x v="1"/>
    <x v="4"/>
    <x v="1"/>
    <d v="2025-07-10T00:00:00"/>
    <s v="julio"/>
    <n v="2025"/>
  </r>
  <r>
    <x v="0"/>
    <n v="195"/>
    <n v="1"/>
    <d v="2025-03-10T00:00:00"/>
    <d v="2025-07-12T00:00:00"/>
    <d v="2025-07-19T00:00:00"/>
    <s v="VeronicaN"/>
    <x v="26"/>
    <m/>
    <n v="16000"/>
    <s v="EUR"/>
    <n v="16000"/>
    <n v="18560"/>
    <n v="0"/>
    <n v="0"/>
    <n v="0"/>
    <n v="0"/>
    <n v="3"/>
    <x v="1"/>
    <x v="3"/>
    <x v="1"/>
    <d v="2025-09-02T00:00:00"/>
    <s v="septiembre"/>
    <n v="2025"/>
  </r>
  <r>
    <x v="0"/>
    <n v="196"/>
    <n v="1"/>
    <d v="2025-03-12T00:00:00"/>
    <d v="2025-05-14T00:00:00"/>
    <d v="2025-05-25T00:00:00"/>
    <s v="DianaM"/>
    <x v="26"/>
    <s v="MARC1989"/>
    <n v="14952.34"/>
    <s v="USD"/>
    <n v="12859.0124"/>
    <n v="14952.34"/>
    <n v="1042.05"/>
    <n v="896.1629999999999"/>
    <n v="1042.05"/>
    <n v="0.06969143291284173"/>
    <n v="3"/>
    <x v="1"/>
    <x v="4"/>
    <x v="1"/>
    <d v="2025-07-09T00:00:00"/>
    <s v="julio"/>
    <n v="2025"/>
  </r>
  <r>
    <x v="0"/>
    <n v="197"/>
    <n v="1"/>
    <d v="2025-03-12T00:00:00"/>
    <d v="2025-03-15T00:00:00"/>
    <d v="2025-03-20T00:00:00"/>
    <s v="VeronicaN"/>
    <x v="26"/>
    <m/>
    <n v="8747"/>
    <s v="USD"/>
    <n v="7522.42"/>
    <n v="8747"/>
    <n v="1241.64"/>
    <n v="1067.8104"/>
    <n v="1241.64"/>
    <n v="0.1419503829884532"/>
    <n v="3"/>
    <x v="1"/>
    <x v="5"/>
    <x v="1"/>
    <d v="2025-05-04T00:00:00"/>
    <s v="mayo"/>
    <n v="2025"/>
  </r>
  <r>
    <x v="0"/>
    <n v="198"/>
    <n v="0"/>
    <d v="2025-03-13T00:00:00"/>
    <d v="2025-10-22T00:00:00"/>
    <d v="2025-11-30T00:00:00"/>
    <s v="LucianaE"/>
    <x v="26"/>
    <m/>
    <n v="84947.09"/>
    <s v="USD"/>
    <n v="73054.49739999999"/>
    <n v="84947.09"/>
    <n v="8298.99"/>
    <n v="7137.131399999999"/>
    <n v="8298.99"/>
    <n v="0.0976959893505475"/>
    <n v="3"/>
    <x v="1"/>
    <x v="0"/>
    <x v="1"/>
    <d v="2026-01-14T00:00:00"/>
    <s v="enero"/>
    <n v="2026"/>
  </r>
  <r>
    <x v="0"/>
    <n v="199"/>
    <n v="1"/>
    <d v="2025-03-14T00:00:00"/>
    <d v="2025-02-09T00:00:00"/>
    <d v="2025-02-11T00:00:00"/>
    <s v="MinervaH"/>
    <x v="26"/>
    <s v="JAIMEG"/>
    <n v="4395"/>
    <s v="USD"/>
    <n v="3779.7"/>
    <n v="4395"/>
    <n v="439.5"/>
    <n v="377.97"/>
    <n v="439.5"/>
    <n v="0.09999999999999999"/>
    <n v="3"/>
    <x v="1"/>
    <x v="8"/>
    <x v="1"/>
    <d v="2025-03-28T00:00:00"/>
    <s v="marzo"/>
    <n v="2025"/>
  </r>
  <r>
    <x v="0"/>
    <n v="200"/>
    <n v="1"/>
    <d v="2025-03-16T00:00:00"/>
    <d v="2025-03-19T00:00:00"/>
    <d v="2025-03-24T00:00:00"/>
    <s v="ClaudiaF"/>
    <x v="27"/>
    <m/>
    <n v="3998.77"/>
    <s v="USD"/>
    <n v="3438.9422"/>
    <n v="3998.77"/>
    <n v="0"/>
    <n v="0"/>
    <n v="0"/>
    <n v="0"/>
    <n v="3"/>
    <x v="1"/>
    <x v="5"/>
    <x v="1"/>
    <d v="2025-05-08T00:00:00"/>
    <s v="mayo"/>
    <n v="2025"/>
  </r>
  <r>
    <x v="0"/>
    <n v="201"/>
    <n v="1"/>
    <d v="2025-03-17T00:00:00"/>
    <d v="2025-03-19T00:00:00"/>
    <d v="2025-03-24T00:00:00"/>
    <s v="ClaudiaF"/>
    <x v="27"/>
    <m/>
    <n v="3998.77"/>
    <s v="USD"/>
    <n v="3438.9422"/>
    <n v="3998.77"/>
    <n v="1443.6"/>
    <n v="1241.496"/>
    <n v="1443.6"/>
    <n v="0.3610110108858474"/>
    <n v="3"/>
    <x v="1"/>
    <x v="5"/>
    <x v="1"/>
    <d v="2025-05-08T00:00:00"/>
    <s v="mayo"/>
    <n v="2025"/>
  </r>
  <r>
    <x v="0"/>
    <n v="202"/>
    <n v="0"/>
    <d v="2025-03-18T00:00:00"/>
    <d v="2025-10-10T00:00:00"/>
    <d v="2026-02-25T00:00:00"/>
    <s v="DianaM"/>
    <x v="27"/>
    <s v="MARC1989"/>
    <n v="31690.94"/>
    <s v="USD"/>
    <n v="27254.2084"/>
    <n v="31690.94"/>
    <n v="4155.63"/>
    <n v="3573.8418"/>
    <n v="4155.63"/>
    <n v="0.1311299065284905"/>
    <n v="3"/>
    <x v="1"/>
    <x v="0"/>
    <x v="1"/>
    <d v="2026-04-11T00:00:00"/>
    <s v="abril"/>
    <n v="2026"/>
  </r>
  <r>
    <x v="0"/>
    <n v="203"/>
    <n v="1"/>
    <d v="2025-03-18T00:00:00"/>
    <d v="2025-05-21T00:00:00"/>
    <d v="2025-05-26T00:00:00"/>
    <s v="LucianaE"/>
    <x v="27"/>
    <m/>
    <n v="4115.64"/>
    <s v="USD"/>
    <n v="3539.4504"/>
    <n v="4115.64"/>
    <n v="226.7"/>
    <n v="194.962"/>
    <n v="226.7"/>
    <n v="0.05508256310075711"/>
    <n v="3"/>
    <x v="1"/>
    <x v="4"/>
    <x v="1"/>
    <d v="2025-07-10T00:00:00"/>
    <s v="julio"/>
    <n v="2025"/>
  </r>
  <r>
    <x v="0"/>
    <n v="204"/>
    <n v="1"/>
    <d v="2025-03-19T00:00:00"/>
    <d v="2025-06-14T00:00:00"/>
    <d v="2025-06-14T00:00:00"/>
    <s v="DianaM"/>
    <x v="27"/>
    <s v="MARC1989"/>
    <n v="120965.81"/>
    <s v="EUR"/>
    <n v="120965.81"/>
    <n v="140320.3396"/>
    <n v="11107.62"/>
    <n v="11107.62"/>
    <n v="12884.8392"/>
    <n v="0.09182445849781852"/>
    <n v="3"/>
    <x v="1"/>
    <x v="10"/>
    <x v="1"/>
    <d v="2025-07-29T00:00:00"/>
    <s v="julio"/>
    <n v="2025"/>
  </r>
  <r>
    <x v="0"/>
    <n v="205"/>
    <n v="1"/>
    <d v="2025-03-19T00:00:00"/>
    <d v="2025-04-17T00:00:00"/>
    <d v="2025-04-23T00:00:00"/>
    <s v="DianaM"/>
    <x v="27"/>
    <s v="MARC1989,MARIELLAP"/>
    <n v="868193.33"/>
    <s v="MXN"/>
    <n v="41673.27984"/>
    <n v="48618.82648"/>
    <n v="58255.6"/>
    <n v="2796.2688"/>
    <n v="3262.3136"/>
    <n v="0.06709980137718866"/>
    <n v="3"/>
    <x v="1"/>
    <x v="9"/>
    <x v="1"/>
    <d v="2025-06-07T00:00:00"/>
    <s v="junio"/>
    <n v="2025"/>
  </r>
  <r>
    <x v="0"/>
    <n v="206"/>
    <n v="1"/>
    <d v="2025-03-20T00:00:00"/>
    <d v="2025-03-19T00:00:00"/>
    <d v="2025-04-07T00:00:00"/>
    <s v="MinervaH"/>
    <x v="27"/>
    <m/>
    <n v="8210"/>
    <s v="USD"/>
    <n v="7060.599999999999"/>
    <n v="8210"/>
    <n v="0"/>
    <n v="0"/>
    <n v="0"/>
    <n v="0"/>
    <n v="3"/>
    <x v="1"/>
    <x v="5"/>
    <x v="1"/>
    <d v="2025-05-22T00:00:00"/>
    <s v="mayo"/>
    <n v="2025"/>
  </r>
  <r>
    <x v="0"/>
    <n v="207"/>
    <n v="1"/>
    <d v="2025-03-20T00:00:00"/>
    <d v="2025-06-24T00:00:00"/>
    <d v="2025-07-14T00:00:00"/>
    <s v="MinervaH"/>
    <x v="27"/>
    <m/>
    <n v="4370.66"/>
    <s v="USD"/>
    <n v="3758.7676"/>
    <n v="4370.66"/>
    <n v="0"/>
    <n v="0"/>
    <n v="0"/>
    <n v="0"/>
    <n v="3"/>
    <x v="1"/>
    <x v="10"/>
    <x v="1"/>
    <d v="2025-08-28T00:00:00"/>
    <s v="agosto"/>
    <n v="2025"/>
  </r>
  <r>
    <x v="0"/>
    <n v="208"/>
    <n v="1"/>
    <d v="2025-03-20T00:00:00"/>
    <d v="2025-06-24T00:00:00"/>
    <d v="2025-07-14T00:00:00"/>
    <s v="MinervaH"/>
    <x v="27"/>
    <m/>
    <n v="4370.66"/>
    <s v="USD"/>
    <n v="3758.7676"/>
    <n v="4370.66"/>
    <n v="0"/>
    <n v="0"/>
    <n v="0"/>
    <n v="0"/>
    <n v="3"/>
    <x v="1"/>
    <x v="10"/>
    <x v="1"/>
    <d v="2025-08-28T00:00:00"/>
    <s v="agosto"/>
    <n v="2025"/>
  </r>
  <r>
    <x v="0"/>
    <n v="209"/>
    <n v="1"/>
    <d v="2025-03-20T00:00:00"/>
    <d v="2025-04-24T00:00:00"/>
    <d v="2025-04-24T00:00:00"/>
    <s v="VeronicaN"/>
    <x v="27"/>
    <m/>
    <n v="2293.19"/>
    <s v="EUR"/>
    <n v="2293.19"/>
    <n v="2660.1004"/>
    <n v="620.1900000000001"/>
    <n v="620.1900000000001"/>
    <n v="719.4204"/>
    <n v="0.2704485890833294"/>
    <n v="3"/>
    <x v="1"/>
    <x v="9"/>
    <x v="1"/>
    <d v="2025-06-08T00:00:00"/>
    <s v="junio"/>
    <n v="2025"/>
  </r>
  <r>
    <x v="0"/>
    <n v="210"/>
    <n v="1"/>
    <d v="2025-03-20T00:00:00"/>
    <d v="2025-04-11T00:00:00"/>
    <d v="2025-04-15T00:00:00"/>
    <s v="MariaM"/>
    <x v="27"/>
    <m/>
    <n v="20882.56"/>
    <s v="USD"/>
    <n v="17959.0016"/>
    <n v="20882.56"/>
    <n v="1666.76"/>
    <n v="1433.4136"/>
    <n v="1666.76"/>
    <n v="0.07981588464249594"/>
    <n v="3"/>
    <x v="1"/>
    <x v="9"/>
    <x v="1"/>
    <d v="2025-05-30T00:00:00"/>
    <s v="mayo"/>
    <n v="2025"/>
  </r>
  <r>
    <x v="0"/>
    <n v="211"/>
    <n v="1"/>
    <d v="2025-03-20T00:00:00"/>
    <d v="2025-03-03T00:00:00"/>
    <d v="2025-03-06T00:00:00"/>
    <s v="MariaM"/>
    <x v="27"/>
    <m/>
    <n v="4088.2"/>
    <s v="USD"/>
    <n v="3515.852"/>
    <n v="4088.2"/>
    <n v="1068.2"/>
    <n v="918.652"/>
    <n v="1068.2"/>
    <n v="0.2612885866640576"/>
    <n v="3"/>
    <x v="1"/>
    <x v="5"/>
    <x v="1"/>
    <d v="2025-04-20T00:00:00"/>
    <s v="abril"/>
    <n v="2025"/>
  </r>
  <r>
    <x v="0"/>
    <n v="212"/>
    <n v="0"/>
    <d v="2025-03-24T00:00:00"/>
    <d v="2025-04-12T00:00:00"/>
    <d v="2025-04-19T00:00:00"/>
    <s v="DianaM"/>
    <x v="28"/>
    <s v="MARC1989"/>
    <n v="17326.09"/>
    <s v="USD"/>
    <n v="14900.4374"/>
    <n v="17326.09"/>
    <n v="230.88"/>
    <n v="198.5568"/>
    <n v="230.88"/>
    <n v="0.01332556855008833"/>
    <n v="3"/>
    <x v="1"/>
    <x v="9"/>
    <x v="1"/>
    <d v="2025-06-03T00:00:00"/>
    <s v="junio"/>
    <n v="2025"/>
  </r>
  <r>
    <x v="0"/>
    <n v="213"/>
    <n v="1"/>
    <d v="2025-03-24T00:00:00"/>
    <d v="2025-04-18T00:00:00"/>
    <d v="2025-04-23T00:00:00"/>
    <s v="DianaM"/>
    <x v="28"/>
    <s v="MARC1989"/>
    <n v="19973.2"/>
    <s v="USD"/>
    <n v="17176.952"/>
    <n v="19973.2"/>
    <n v="1896.09"/>
    <n v="1630.6374"/>
    <n v="1896.09"/>
    <n v="0.09493170848937575"/>
    <n v="3"/>
    <x v="1"/>
    <x v="9"/>
    <x v="1"/>
    <d v="2025-06-07T00:00:00"/>
    <s v="junio"/>
    <n v="2025"/>
  </r>
  <r>
    <x v="0"/>
    <n v="214"/>
    <n v="1"/>
    <d v="2025-03-24T00:00:00"/>
    <d v="2025-04-20T00:00:00"/>
    <d v="2025-04-26T00:00:00"/>
    <s v="LucianaE"/>
    <x v="28"/>
    <m/>
    <n v="27730.21"/>
    <s v="USD"/>
    <n v="23847.9806"/>
    <n v="27730.21"/>
    <n v="5645.2"/>
    <n v="4854.871999999999"/>
    <n v="5645.2"/>
    <n v="0.2035758113624094"/>
    <n v="3"/>
    <x v="1"/>
    <x v="9"/>
    <x v="1"/>
    <d v="2025-06-10T00:00:00"/>
    <s v="junio"/>
    <n v="2025"/>
  </r>
  <r>
    <x v="0"/>
    <n v="215"/>
    <n v="1"/>
    <d v="2025-03-24T00:00:00"/>
    <d v="2025-02-20T00:00:00"/>
    <d v="2025-09-13T00:00:00"/>
    <s v="MariaM"/>
    <x v="28"/>
    <m/>
    <n v="33148.04"/>
    <s v="EUR"/>
    <n v="33148.04"/>
    <n v="38451.7264"/>
    <n v="3673.52"/>
    <n v="3673.52"/>
    <n v="4261.2832"/>
    <n v="0.1108216353063409"/>
    <n v="3"/>
    <x v="1"/>
    <x v="8"/>
    <x v="1"/>
    <d v="2025-10-28T00:00:00"/>
    <s v="octubre"/>
    <n v="2025"/>
  </r>
  <r>
    <x v="0"/>
    <n v="216"/>
    <n v="1"/>
    <d v="2025-03-25T00:00:00"/>
    <d v="2025-03-17T00:00:00"/>
    <d v="2025-03-22T00:00:00"/>
    <s v="DianaM"/>
    <x v="28"/>
    <s v="JAIMEG"/>
    <n v="58328.6"/>
    <s v="USD"/>
    <n v="50162.596"/>
    <n v="58328.6"/>
    <n v="5832.86"/>
    <n v="5016.259599999999"/>
    <n v="5832.86"/>
    <n v="0.09999999999999999"/>
    <n v="3"/>
    <x v="1"/>
    <x v="5"/>
    <x v="1"/>
    <d v="2025-05-06T00:00:00"/>
    <s v="mayo"/>
    <n v="2025"/>
  </r>
  <r>
    <x v="0"/>
    <n v="217"/>
    <n v="1"/>
    <d v="2025-03-25T00:00:00"/>
    <d v="2025-03-27T00:00:00"/>
    <d v="2025-03-31T00:00:00"/>
    <s v="MariaM"/>
    <x v="28"/>
    <m/>
    <n v="3574"/>
    <s v="USD"/>
    <n v="3073.64"/>
    <n v="3574"/>
    <n v="266.96"/>
    <n v="229.5856"/>
    <n v="266.96"/>
    <n v="0.07469501958589815"/>
    <n v="3"/>
    <x v="1"/>
    <x v="5"/>
    <x v="1"/>
    <d v="2025-05-15T00:00:00"/>
    <s v="mayo"/>
    <n v="2025"/>
  </r>
  <r>
    <x v="0"/>
    <n v="218"/>
    <n v="1"/>
    <d v="2025-03-26T00:00:00"/>
    <d v="2025-07-27T00:00:00"/>
    <d v="2025-08-05T00:00:00"/>
    <s v="DianaM"/>
    <x v="28"/>
    <s v="MARC1989,MARIELLAP"/>
    <n v="90597.7"/>
    <s v="USD"/>
    <n v="77914.022"/>
    <n v="90597.7"/>
    <n v="12468.3"/>
    <n v="10722.738"/>
    <n v="12468.3"/>
    <n v="0.1376226990309908"/>
    <n v="3"/>
    <x v="1"/>
    <x v="3"/>
    <x v="1"/>
    <d v="2025-09-19T00:00:00"/>
    <s v="septiembre"/>
    <n v="2025"/>
  </r>
  <r>
    <x v="0"/>
    <n v="219"/>
    <n v="1"/>
    <d v="2025-03-26T00:00:00"/>
    <d v="2025-06-05T00:00:00"/>
    <d v="2025-06-25T00:00:00"/>
    <s v="MinervaH"/>
    <x v="28"/>
    <m/>
    <n v="10185.2"/>
    <s v="EUR"/>
    <n v="10185.2"/>
    <n v="11814.832"/>
    <n v="496.02"/>
    <n v="496.02"/>
    <n v="575.3832"/>
    <n v="0.04870007461807328"/>
    <n v="3"/>
    <x v="1"/>
    <x v="10"/>
    <x v="1"/>
    <d v="2025-08-09T00:00:00"/>
    <s v="agosto"/>
    <n v="2025"/>
  </r>
  <r>
    <x v="0"/>
    <n v="220"/>
    <n v="1"/>
    <d v="2025-03-06T00:00:00"/>
    <d v="2025-04-30T00:00:00"/>
    <d v="2025-05-05T00:00:00"/>
    <s v="MinervaH"/>
    <x v="25"/>
    <m/>
    <n v="9173.700000000001"/>
    <s v="EUR"/>
    <n v="9173.700000000001"/>
    <n v="10641.492"/>
    <n v="924.52"/>
    <n v="924.52"/>
    <n v="1072.4432"/>
    <n v="0.1007794019861125"/>
    <n v="3"/>
    <x v="1"/>
    <x v="9"/>
    <x v="1"/>
    <d v="2025-06-19T00:00:00"/>
    <s v="junio"/>
    <n v="2025"/>
  </r>
  <r>
    <x v="0"/>
    <n v="221"/>
    <n v="1"/>
    <d v="2025-03-26T00:00:00"/>
    <d v="2025-06-29T00:00:00"/>
    <d v="2025-07-06T00:00:00"/>
    <s v="MariaM"/>
    <x v="28"/>
    <m/>
    <n v="23018"/>
    <s v="USD"/>
    <n v="19795.48"/>
    <n v="23018"/>
    <n v="2035.16"/>
    <n v="1750.2376"/>
    <n v="2035.16"/>
    <n v="0.08841602224346165"/>
    <n v="3"/>
    <x v="1"/>
    <x v="10"/>
    <x v="1"/>
    <d v="2025-08-20T00:00:00"/>
    <s v="agosto"/>
    <n v="2025"/>
  </r>
  <r>
    <x v="0"/>
    <n v="222"/>
    <n v="0"/>
    <d v="2025-03-11T00:00:00"/>
    <d v="2025-07-15T00:00:00"/>
    <d v="2025-08-25T00:00:00"/>
    <s v="MinervaH"/>
    <x v="26"/>
    <s v="JAIMEG"/>
    <n v="84169.55"/>
    <s v="USD"/>
    <n v="72385.81299999999"/>
    <n v="84169.55"/>
    <n v="12749.55"/>
    <n v="10964.613"/>
    <n v="12749.55"/>
    <n v="0.1514746128498964"/>
    <n v="3"/>
    <x v="1"/>
    <x v="3"/>
    <x v="1"/>
    <d v="2025-10-09T00:00:00"/>
    <s v="octubre"/>
    <n v="2025"/>
  </r>
  <r>
    <x v="0"/>
    <n v="223"/>
    <n v="1"/>
    <d v="2025-03-26T00:00:00"/>
    <d v="2025-04-21T00:00:00"/>
    <d v="2025-06-12T00:00:00"/>
    <s v="DianaM"/>
    <x v="28"/>
    <s v="MARC1989"/>
    <n v="12539.51"/>
    <s v="USD"/>
    <n v="10783.9786"/>
    <n v="12539.51"/>
    <n v="0"/>
    <n v="0"/>
    <n v="0"/>
    <n v="0"/>
    <n v="3"/>
    <x v="1"/>
    <x v="9"/>
    <x v="1"/>
    <d v="2025-07-27T00:00:00"/>
    <s v="julio"/>
    <n v="2025"/>
  </r>
  <r>
    <x v="0"/>
    <n v="225"/>
    <n v="1"/>
    <d v="2025-03-31T00:00:00"/>
    <d v="2025-04-17T00:00:00"/>
    <d v="2025-04-26T00:00:00"/>
    <s v="AndreaG"/>
    <x v="29"/>
    <s v="JAIMEG"/>
    <n v="1912.84"/>
    <s v="EUR"/>
    <n v="1912.84"/>
    <n v="2218.8944"/>
    <n v="160.72"/>
    <n v="160.72"/>
    <n v="186.4352"/>
    <n v="0.08402166412245667"/>
    <n v="3"/>
    <x v="1"/>
    <x v="9"/>
    <x v="1"/>
    <d v="2025-06-10T00:00:00"/>
    <s v="junio"/>
    <n v="2025"/>
  </r>
  <r>
    <x v="0"/>
    <n v="226"/>
    <n v="1"/>
    <d v="2025-03-31T00:00:00"/>
    <d v="2025-06-17T00:00:00"/>
    <d v="2025-07-13T00:00:00"/>
    <s v="DianaM"/>
    <x v="29"/>
    <s v="MARC1989,MARIELLAP"/>
    <n v="30570.31"/>
    <s v="USD"/>
    <n v="26290.4666"/>
    <n v="30570.31"/>
    <n v="3833.87"/>
    <n v="3297.1282"/>
    <n v="3833.87"/>
    <n v="0.1254115512731143"/>
    <n v="3"/>
    <x v="1"/>
    <x v="10"/>
    <x v="1"/>
    <d v="2025-08-27T00:00:00"/>
    <s v="agosto"/>
    <n v="2025"/>
  </r>
  <r>
    <x v="0"/>
    <n v="227"/>
    <n v="1"/>
    <d v="2025-03-31T00:00:00"/>
    <d v="2025-06-16T00:00:00"/>
    <d v="2025-06-18T00:00:00"/>
    <s v="MariaM"/>
    <x v="29"/>
    <m/>
    <n v="1822.35"/>
    <s v="USD"/>
    <n v="1567.221"/>
    <n v="1822.35"/>
    <n v="195.71"/>
    <n v="168.3106"/>
    <n v="195.71"/>
    <n v="0.1073942985705271"/>
    <n v="3"/>
    <x v="1"/>
    <x v="10"/>
    <x v="1"/>
    <d v="2025-08-02T00:00:00"/>
    <s v="agosto"/>
    <n v="2025"/>
  </r>
  <r>
    <x v="0"/>
    <n v="228"/>
    <n v="1"/>
    <d v="2025-03-31T00:00:00"/>
    <d v="2025-04-14T00:00:00"/>
    <d v="2025-04-22T00:00:00"/>
    <s v="LucianaE"/>
    <x v="29"/>
    <m/>
    <n v="31520"/>
    <s v="USD"/>
    <n v="27107.2"/>
    <n v="31520"/>
    <n v="4977.64"/>
    <n v="4280.7704"/>
    <n v="4977.64"/>
    <n v="0.1579200507614213"/>
    <n v="3"/>
    <x v="1"/>
    <x v="9"/>
    <x v="1"/>
    <d v="2025-06-06T00:00:00"/>
    <s v="junio"/>
    <n v="2025"/>
  </r>
  <r>
    <x v="0"/>
    <n v="229"/>
    <n v="1"/>
    <d v="2025-04-01T00:00:00"/>
    <d v="2025-09-03T00:00:00"/>
    <d v="2025-09-18T00:00:00"/>
    <s v="LucianaE"/>
    <x v="29"/>
    <m/>
    <n v="20656.19"/>
    <s v="USD"/>
    <n v="17764.3234"/>
    <n v="20656.19"/>
    <n v="1679.57"/>
    <n v="1444.4302"/>
    <n v="1679.57"/>
    <n v="0.08131073542603938"/>
    <n v="4"/>
    <x v="1"/>
    <x v="6"/>
    <x v="1"/>
    <d v="2025-11-02T00:00:00"/>
    <s v="noviembre"/>
    <n v="2025"/>
  </r>
  <r>
    <x v="0"/>
    <n v="230"/>
    <n v="1"/>
    <d v="2025-04-01T00:00:00"/>
    <d v="2025-04-04T00:00:00"/>
    <d v="2025-04-06T00:00:00"/>
    <s v="DianaM"/>
    <x v="29"/>
    <s v="MARC1989"/>
    <n v="707.47"/>
    <s v="USD"/>
    <n v="608.4242"/>
    <n v="707.47"/>
    <n v="64.31"/>
    <n v="55.3066"/>
    <n v="64.31"/>
    <n v="0.09090138097728526"/>
    <n v="4"/>
    <x v="1"/>
    <x v="9"/>
    <x v="1"/>
    <d v="2025-05-21T00:00:00"/>
    <s v="mayo"/>
    <n v="2025"/>
  </r>
  <r>
    <x v="0"/>
    <n v="232"/>
    <n v="1"/>
    <d v="2025-04-01T00:00:00"/>
    <d v="2025-02-25T00:00:00"/>
    <d v="2025-02-26T00:00:00"/>
    <s v="LorenzaP"/>
    <x v="29"/>
    <m/>
    <n v="51558.95"/>
    <s v="MXN"/>
    <n v="2474.8296"/>
    <n v="2887.3012"/>
    <n v="3552"/>
    <n v="170.496"/>
    <n v="198.912"/>
    <n v="0.06889201583818134"/>
    <n v="4"/>
    <x v="1"/>
    <x v="8"/>
    <x v="1"/>
    <d v="2025-04-12T00:00:00"/>
    <s v="abril"/>
    <n v="2025"/>
  </r>
  <r>
    <x v="0"/>
    <n v="235"/>
    <n v="1"/>
    <d v="2025-04-02T00:00:00"/>
    <d v="2025-02-20T00:00:00"/>
    <d v="2025-02-20T00:00:00"/>
    <s v="DianaM"/>
    <x v="29"/>
    <s v="MARC1989"/>
    <n v="2120.8"/>
    <s v="USD"/>
    <n v="1823.888"/>
    <n v="2120.8"/>
    <n v="181.23"/>
    <n v="155.8578"/>
    <n v="181.23"/>
    <n v="0.08545360241418332"/>
    <n v="4"/>
    <x v="1"/>
    <x v="8"/>
    <x v="1"/>
    <d v="2025-04-06T00:00:00"/>
    <s v="abril"/>
    <n v="2025"/>
  </r>
  <r>
    <x v="0"/>
    <n v="236"/>
    <n v="1"/>
    <d v="2025-04-02T00:00:00"/>
    <d v="2025-01-02T00:00:00"/>
    <d v="2025-01-17T00:00:00"/>
    <s v="DianaM"/>
    <x v="29"/>
    <m/>
    <n v="13318.8"/>
    <s v="USD"/>
    <n v="11454.168"/>
    <n v="13318.8"/>
    <n v="1138.15"/>
    <n v="978.8090000000001"/>
    <n v="1138.15"/>
    <n v="0.08545439529086706"/>
    <n v="4"/>
    <x v="1"/>
    <x v="7"/>
    <x v="1"/>
    <d v="2025-03-03T00:00:00"/>
    <s v="marzo"/>
    <n v="2025"/>
  </r>
  <r>
    <x v="0"/>
    <n v="237"/>
    <n v="1"/>
    <d v="2025-04-02T00:00:00"/>
    <d v="2025-02-09T00:00:00"/>
    <d v="2025-02-09T00:00:00"/>
    <s v="DianaM"/>
    <x v="29"/>
    <m/>
    <n v="4100"/>
    <s v="EUR"/>
    <n v="4100"/>
    <n v="4756"/>
    <n v="707.65"/>
    <n v="707.65"/>
    <n v="820.8739999999999"/>
    <n v="0.1725975609756097"/>
    <n v="4"/>
    <x v="1"/>
    <x v="8"/>
    <x v="1"/>
    <d v="2025-03-26T00:00:00"/>
    <s v="marzo"/>
    <n v="2025"/>
  </r>
  <r>
    <x v="0"/>
    <n v="238"/>
    <n v="1"/>
    <d v="2025-04-02T00:00:00"/>
    <d v="2025-07-18T00:00:00"/>
    <d v="2025-08-29T00:00:00"/>
    <s v="DianaM"/>
    <x v="29"/>
    <s v="MARC1989,MARIELLAP"/>
    <n v="133523.05"/>
    <s v="USD"/>
    <n v="114829.823"/>
    <n v="133523.05"/>
    <n v="18763.04"/>
    <n v="16136.2144"/>
    <n v="18763.04"/>
    <n v="0.1405228535447625"/>
    <n v="4"/>
    <x v="1"/>
    <x v="3"/>
    <x v="1"/>
    <d v="2025-10-13T00:00:00"/>
    <s v="octubre"/>
    <n v="2025"/>
  </r>
  <r>
    <x v="0"/>
    <n v="239"/>
    <n v="0"/>
    <d v="2025-04-03T00:00:00"/>
    <d v="2025-04-02T00:00:00"/>
    <d v="2025-12-23T00:00:00"/>
    <s v="VeronicaN"/>
    <x v="29"/>
    <m/>
    <n v="101527.25"/>
    <s v="USD"/>
    <n v="87313.435"/>
    <n v="101527.25"/>
    <n v="2335.31"/>
    <n v="2008.3666"/>
    <n v="2335.31"/>
    <n v="0.02300180493414329"/>
    <n v="4"/>
    <x v="1"/>
    <x v="9"/>
    <x v="1"/>
    <d v="2026-02-06T00:00:00"/>
    <s v="febrero"/>
    <n v="2026"/>
  </r>
  <r>
    <x v="0"/>
    <n v="241"/>
    <n v="1"/>
    <d v="2025-04-03T00:00:00"/>
    <d v="2025-04-29T00:00:00"/>
    <d v="2025-05-05T00:00:00"/>
    <s v="DianaM"/>
    <x v="29"/>
    <s v="JAIMEG,MARIELLAP"/>
    <n v="50770.04"/>
    <s v="USD"/>
    <n v="43662.2344"/>
    <n v="50770.04"/>
    <n v="6228.85"/>
    <n v="5356.811000000001"/>
    <n v="6228.85"/>
    <n v="0.1226875141323505"/>
    <n v="4"/>
    <x v="1"/>
    <x v="9"/>
    <x v="1"/>
    <d v="2025-06-19T00:00:00"/>
    <s v="junio"/>
    <n v="2025"/>
  </r>
  <r>
    <x v="0"/>
    <n v="243"/>
    <n v="1"/>
    <d v="2025-04-05T00:00:00"/>
    <d v="2025-05-13T00:00:00"/>
    <d v="2025-05-22T00:00:00"/>
    <s v="ClaudiaF"/>
    <x v="29"/>
    <m/>
    <n v="3693.34"/>
    <s v="EUR"/>
    <n v="3693.34"/>
    <n v="4284.2744"/>
    <n v="312.31"/>
    <n v="312.31"/>
    <n v="362.2796"/>
    <n v="0.08456031667812873"/>
    <n v="4"/>
    <x v="1"/>
    <x v="4"/>
    <x v="1"/>
    <d v="2025-07-06T00:00:00"/>
    <s v="julio"/>
    <n v="2025"/>
  </r>
  <r>
    <x v="0"/>
    <n v="244"/>
    <n v="1"/>
    <d v="2025-04-05T00:00:00"/>
    <d v="2025-06-06T00:00:00"/>
    <d v="2025-06-24T00:00:00"/>
    <s v="ClaudiaF"/>
    <x v="29"/>
    <m/>
    <n v="7141.56"/>
    <s v="EUR"/>
    <n v="7141.56"/>
    <n v="8284.2096"/>
    <n v="543.99"/>
    <n v="543.99"/>
    <n v="631.0283999999999"/>
    <n v="0.07617243291381715"/>
    <n v="4"/>
    <x v="1"/>
    <x v="10"/>
    <x v="1"/>
    <d v="2025-08-08T00:00:00"/>
    <s v="agosto"/>
    <n v="2025"/>
  </r>
  <r>
    <x v="0"/>
    <n v="245"/>
    <n v="1"/>
    <d v="2025-04-07T00:00:00"/>
    <d v="2025-04-14T00:00:00"/>
    <d v="2025-04-18T00:00:00"/>
    <s v="DianaM"/>
    <x v="30"/>
    <s v="MARC1989,MARIELLAP"/>
    <n v="35407.11"/>
    <s v="EUR"/>
    <n v="35407.11"/>
    <n v="41072.2476"/>
    <n v="4281.16"/>
    <n v="4281.16"/>
    <n v="4966.1456"/>
    <n v="0.1209124382080322"/>
    <n v="4"/>
    <x v="1"/>
    <x v="9"/>
    <x v="1"/>
    <d v="2025-06-02T00:00:00"/>
    <s v="junio"/>
    <n v="2025"/>
  </r>
  <r>
    <x v="0"/>
    <n v="246"/>
    <n v="1"/>
    <d v="2025-04-07T00:00:00"/>
    <d v="2025-01-21T00:00:00"/>
    <d v="2025-02-02T00:00:00"/>
    <s v="VeronicaN"/>
    <x v="30"/>
    <m/>
    <n v="8683"/>
    <s v="USD"/>
    <n v="7467.38"/>
    <n v="8683"/>
    <n v="747.49"/>
    <n v="642.8414"/>
    <n v="747.49"/>
    <n v="0.0860866060117471"/>
    <n v="4"/>
    <x v="1"/>
    <x v="7"/>
    <x v="1"/>
    <d v="2025-03-19T00:00:00"/>
    <s v="marzo"/>
    <n v="2025"/>
  </r>
  <r>
    <x v="0"/>
    <n v="248"/>
    <n v="1"/>
    <d v="2025-04-08T00:00:00"/>
    <d v="2025-05-26T00:00:00"/>
    <d v="2025-05-29T00:00:00"/>
    <s v="EduardoP"/>
    <x v="30"/>
    <m/>
    <n v="2300"/>
    <s v="USD"/>
    <n v="1978"/>
    <n v="2300"/>
    <n v="185.63"/>
    <n v="159.6418"/>
    <n v="185.63"/>
    <n v="0.08070869565217391"/>
    <n v="4"/>
    <x v="1"/>
    <x v="4"/>
    <x v="1"/>
    <d v="2025-07-13T00:00:00"/>
    <s v="julio"/>
    <n v="2025"/>
  </r>
  <r>
    <x v="0"/>
    <n v="249"/>
    <n v="1"/>
    <d v="2025-04-08T00:00:00"/>
    <d v="2025-05-09T00:00:00"/>
    <d v="2025-05-11T00:00:00"/>
    <s v="EduardoP"/>
    <x v="30"/>
    <m/>
    <n v="9332.16"/>
    <s v="USD"/>
    <n v="8025.6576"/>
    <n v="9332.16"/>
    <n v="540"/>
    <n v="464.4"/>
    <n v="540"/>
    <n v="0.05786441724102458"/>
    <n v="4"/>
    <x v="1"/>
    <x v="4"/>
    <x v="1"/>
    <d v="2025-06-25T00:00:00"/>
    <s v="junio"/>
    <n v="2025"/>
  </r>
  <r>
    <x v="0"/>
    <n v="250"/>
    <n v="1"/>
    <d v="2025-04-08T00:00:00"/>
    <d v="2025-05-15T00:00:00"/>
    <d v="2025-06-03T00:00:00"/>
    <s v="DianaM"/>
    <x v="30"/>
    <s v="MARC1989,MARIELLAP"/>
    <n v="16740.85"/>
    <s v="EUR"/>
    <n v="16740.85"/>
    <n v="19419.386"/>
    <n v="532.95"/>
    <n v="532.95"/>
    <n v="618.222"/>
    <n v="0.03183530107491556"/>
    <n v="4"/>
    <x v="1"/>
    <x v="4"/>
    <x v="1"/>
    <d v="2025-07-18T00:00:00"/>
    <s v="julio"/>
    <n v="2025"/>
  </r>
  <r>
    <x v="0"/>
    <n v="251"/>
    <n v="1"/>
    <d v="2025-04-08T00:00:00"/>
    <d v="2025-05-14T00:00:00"/>
    <d v="2025-05-30T00:00:00"/>
    <s v="ClaudiaF"/>
    <x v="30"/>
    <m/>
    <n v="9187.42"/>
    <s v="EUR"/>
    <n v="9187.42"/>
    <n v="10657.4072"/>
    <n v="714.98"/>
    <n v="714.98"/>
    <n v="829.3768"/>
    <n v="0.07782163001147221"/>
    <n v="4"/>
    <x v="1"/>
    <x v="4"/>
    <x v="1"/>
    <d v="2025-07-14T00:00:00"/>
    <s v="julio"/>
    <n v="2025"/>
  </r>
  <r>
    <x v="0"/>
    <n v="252"/>
    <n v="1"/>
    <d v="2025-04-09T00:00:00"/>
    <d v="2025-05-10T00:00:00"/>
    <d v="2025-05-20T00:00:00"/>
    <s v="LucianaE"/>
    <x v="30"/>
    <m/>
    <n v="6474.58"/>
    <s v="USD"/>
    <n v="5568.1388"/>
    <n v="6474.58"/>
    <n v="430.02"/>
    <n v="369.8172"/>
    <n v="430.02"/>
    <n v="0.06641666332024625"/>
    <n v="4"/>
    <x v="1"/>
    <x v="4"/>
    <x v="1"/>
    <d v="2025-07-04T00:00:00"/>
    <s v="julio"/>
    <n v="2025"/>
  </r>
  <r>
    <x v="0"/>
    <n v="253"/>
    <n v="1"/>
    <d v="2025-04-09T00:00:00"/>
    <d v="2025-04-19T00:00:00"/>
    <d v="2025-04-21T00:00:00"/>
    <s v="MinervaH"/>
    <x v="30"/>
    <m/>
    <n v="733.5"/>
    <s v="USD"/>
    <n v="630.8099999999999"/>
    <n v="733.5"/>
    <n v="55.13"/>
    <n v="47.4118"/>
    <n v="55.13"/>
    <n v="0.07516019086571235"/>
    <n v="4"/>
    <x v="1"/>
    <x v="9"/>
    <x v="1"/>
    <d v="2025-06-05T00:00:00"/>
    <s v="junio"/>
    <n v="2025"/>
  </r>
  <r>
    <x v="0"/>
    <n v="254"/>
    <n v="1"/>
    <d v="2025-04-10T00:00:00"/>
    <d v="2025-04-12T00:00:00"/>
    <d v="2025-04-21T00:00:00"/>
    <s v="DianaM"/>
    <x v="30"/>
    <m/>
    <n v="41437.38"/>
    <s v="USD"/>
    <n v="35636.14679999999"/>
    <n v="41437.38"/>
    <n v="633.53"/>
    <n v="544.8357999999999"/>
    <n v="633.53"/>
    <n v="0.0152888527218661"/>
    <n v="4"/>
    <x v="1"/>
    <x v="9"/>
    <x v="1"/>
    <d v="2025-06-05T00:00:00"/>
    <s v="junio"/>
    <n v="2025"/>
  </r>
  <r>
    <x v="0"/>
    <n v="255"/>
    <n v="1"/>
    <d v="2025-04-10T00:00:00"/>
    <d v="2025-04-12T00:00:00"/>
    <d v="2025-04-20T00:00:00"/>
    <s v="MinervaH"/>
    <x v="30"/>
    <s v="JAIMEG"/>
    <n v="141358"/>
    <s v="EUR"/>
    <n v="141358"/>
    <n v="163975.28"/>
    <n v="18438"/>
    <n v="18438"/>
    <n v="21388.08"/>
    <n v="0.1304347826086956"/>
    <n v="4"/>
    <x v="1"/>
    <x v="9"/>
    <x v="1"/>
    <d v="2025-06-04T00:00:00"/>
    <s v="junio"/>
    <n v="2025"/>
  </r>
  <r>
    <x v="0"/>
    <n v="256"/>
    <n v="0"/>
    <d v="2025-04-11T00:00:00"/>
    <d v="2025-04-12T00:00:00"/>
    <d v="2025-04-21T00:00:00"/>
    <s v="DianaM"/>
    <x v="30"/>
    <s v="JORGEP,MARC1989"/>
    <n v="734.63"/>
    <s v="USD"/>
    <n v="631.7818"/>
    <n v="734.63"/>
    <n v="0"/>
    <n v="0"/>
    <n v="0"/>
    <n v="0"/>
    <n v="4"/>
    <x v="1"/>
    <x v="9"/>
    <x v="1"/>
    <d v="2025-06-05T00:00:00"/>
    <s v="junio"/>
    <n v="2025"/>
  </r>
  <r>
    <x v="0"/>
    <n v="257"/>
    <n v="0"/>
    <d v="2025-04-11T00:00:00"/>
    <d v="2026-02-03T00:00:00"/>
    <d v="2026-02-08T00:00:00"/>
    <s v="VeronicaN"/>
    <x v="30"/>
    <m/>
    <n v="22879.21"/>
    <s v="USD"/>
    <n v="19676.1206"/>
    <n v="22879.21"/>
    <n v="2285.28"/>
    <n v="1965.3408"/>
    <n v="2285.28"/>
    <n v="0.09988456769267821"/>
    <n v="4"/>
    <x v="1"/>
    <x v="8"/>
    <x v="2"/>
    <d v="2026-03-25T00:00:00"/>
    <s v="marzo"/>
    <n v="2026"/>
  </r>
  <r>
    <x v="0"/>
    <n v="258"/>
    <n v="1"/>
    <d v="2025-04-14T00:00:00"/>
    <d v="2025-04-22T00:00:00"/>
    <d v="2025-04-26T00:00:00"/>
    <s v="DianaM"/>
    <x v="31"/>
    <m/>
    <n v="2530"/>
    <s v="EUR"/>
    <n v="2530"/>
    <n v="2934.8"/>
    <n v="253"/>
    <n v="253"/>
    <n v="293.48"/>
    <n v="0.1"/>
    <n v="4"/>
    <x v="1"/>
    <x v="9"/>
    <x v="1"/>
    <d v="2025-06-10T00:00:00"/>
    <s v="junio"/>
    <n v="2025"/>
  </r>
  <r>
    <x v="0"/>
    <n v="259"/>
    <n v="1"/>
    <d v="2025-04-15T00:00:00"/>
    <d v="2025-06-16T00:00:00"/>
    <d v="2025-07-20T00:00:00"/>
    <s v="MartinB"/>
    <x v="31"/>
    <s v="JAIMEG"/>
    <n v="1938.9"/>
    <s v="USD"/>
    <n v="1667.454"/>
    <n v="1938.9"/>
    <n v="375"/>
    <n v="322.5"/>
    <n v="375"/>
    <n v="0.1934086337614111"/>
    <n v="4"/>
    <x v="1"/>
    <x v="10"/>
    <x v="1"/>
    <d v="2025-09-03T00:00:00"/>
    <s v="septiembre"/>
    <n v="2025"/>
  </r>
  <r>
    <x v="0"/>
    <n v="260"/>
    <n v="1"/>
    <d v="2025-04-15T00:00:00"/>
    <d v="2025-04-14T00:00:00"/>
    <d v="2025-04-23T00:00:00"/>
    <s v="MinervaH"/>
    <x v="31"/>
    <m/>
    <n v="42478.42"/>
    <s v="USD"/>
    <n v="36531.4412"/>
    <n v="42478.42"/>
    <n v="1959.9"/>
    <n v="1685.514"/>
    <n v="1959.9"/>
    <n v="0.04613872173211716"/>
    <n v="4"/>
    <x v="1"/>
    <x v="9"/>
    <x v="1"/>
    <d v="2025-06-07T00:00:00"/>
    <s v="junio"/>
    <n v="2025"/>
  </r>
  <r>
    <x v="0"/>
    <n v="261"/>
    <n v="1"/>
    <d v="2025-04-15T00:00:00"/>
    <d v="2025-10-25T00:00:00"/>
    <d v="2025-11-08T00:00:00"/>
    <s v="DianaM"/>
    <x v="31"/>
    <s v="MARC1989,MARIELLAP"/>
    <n v="226603.09"/>
    <s v="EUR"/>
    <n v="226603.09"/>
    <n v="262859.5844"/>
    <n v="22686.6"/>
    <n v="22686.6"/>
    <n v="26316.456"/>
    <n v="0.1001160222484168"/>
    <n v="4"/>
    <x v="1"/>
    <x v="0"/>
    <x v="1"/>
    <d v="2025-12-23T00:00:00"/>
    <s v="diciembre"/>
    <n v="2025"/>
  </r>
  <r>
    <x v="0"/>
    <n v="262"/>
    <n v="0"/>
    <d v="2025-04-16T00:00:00"/>
    <d v="2025-11-05T00:00:00"/>
    <d v="2026-01-07T00:00:00"/>
    <s v="MariellaP"/>
    <x v="31"/>
    <s v="DIANAM,JAIMEG,MARIELLAP"/>
    <n v="285959.35"/>
    <s v="USD"/>
    <n v="245925.041"/>
    <n v="285959.35"/>
    <n v="30585.73"/>
    <n v="26303.7278"/>
    <n v="30585.73"/>
    <n v="0.10695831417997"/>
    <n v="4"/>
    <x v="1"/>
    <x v="2"/>
    <x v="1"/>
    <d v="2026-02-21T00:00:00"/>
    <s v="febrero"/>
    <n v="2026"/>
  </r>
  <r>
    <x v="0"/>
    <n v="263"/>
    <n v="1"/>
    <d v="2025-04-21T00:00:00"/>
    <d v="2025-03-15T00:00:00"/>
    <d v="2025-04-23T00:00:00"/>
    <s v="MinervaH"/>
    <x v="32"/>
    <m/>
    <n v="465327.21"/>
    <s v="MXN"/>
    <n v="22335.70608"/>
    <n v="26058.32376"/>
    <n v="0"/>
    <n v="0"/>
    <n v="0"/>
    <n v="0"/>
    <n v="4"/>
    <x v="1"/>
    <x v="5"/>
    <x v="1"/>
    <d v="2025-06-07T00:00:00"/>
    <s v="junio"/>
    <n v="2025"/>
  </r>
  <r>
    <x v="0"/>
    <n v="264"/>
    <n v="1"/>
    <d v="2025-04-21T00:00:00"/>
    <d v="2025-06-15T00:00:00"/>
    <d v="2025-06-16T00:00:00"/>
    <s v="MinervaH"/>
    <x v="32"/>
    <m/>
    <n v="953.5"/>
    <s v="CHF"/>
    <n v="1020.245"/>
    <n v="1191.875"/>
    <n v="86.02"/>
    <n v="92.0414"/>
    <n v="107.525"/>
    <n v="0.09021499737808075"/>
    <n v="4"/>
    <x v="1"/>
    <x v="10"/>
    <x v="1"/>
    <d v="2025-07-31T00:00:00"/>
    <s v="julio"/>
    <n v="2025"/>
  </r>
  <r>
    <x v="0"/>
    <n v="265"/>
    <n v="1"/>
    <d v="2025-04-21T00:00:00"/>
    <d v="2025-01-22T00:00:00"/>
    <d v="2025-01-22T00:00:00"/>
    <s v="MinervaH"/>
    <x v="32"/>
    <s v="JAIMEG"/>
    <n v="256.53"/>
    <s v="EUR"/>
    <n v="256.53"/>
    <n v="297.5747999999999"/>
    <n v="0"/>
    <n v="0"/>
    <n v="0"/>
    <n v="0"/>
    <n v="4"/>
    <x v="1"/>
    <x v="7"/>
    <x v="1"/>
    <d v="2025-03-08T00:00:00"/>
    <s v="marzo"/>
    <n v="2025"/>
  </r>
  <r>
    <x v="0"/>
    <n v="266"/>
    <n v="1"/>
    <d v="2025-04-21T00:00:00"/>
    <d v="2025-01-20T00:00:00"/>
    <d v="2025-04-21T00:00:00"/>
    <s v="MinervaH"/>
    <x v="32"/>
    <m/>
    <n v="390"/>
    <s v="USD"/>
    <n v="335.4"/>
    <n v="390"/>
    <n v="0"/>
    <n v="0"/>
    <n v="0"/>
    <n v="0"/>
    <n v="4"/>
    <x v="1"/>
    <x v="7"/>
    <x v="1"/>
    <d v="2025-06-05T00:00:00"/>
    <s v="junio"/>
    <n v="2025"/>
  </r>
  <r>
    <x v="0"/>
    <n v="267"/>
    <n v="1"/>
    <d v="2025-04-21T00:00:00"/>
    <d v="2025-03-26T00:00:00"/>
    <d v="2025-03-27T00:00:00"/>
    <s v="MinervaH"/>
    <x v="32"/>
    <s v="JAIMEG"/>
    <n v="926.6"/>
    <s v="USD"/>
    <n v="796.876"/>
    <n v="926.6"/>
    <n v="0"/>
    <n v="0"/>
    <n v="0"/>
    <n v="0"/>
    <n v="4"/>
    <x v="1"/>
    <x v="5"/>
    <x v="1"/>
    <d v="2025-05-11T00:00:00"/>
    <s v="mayo"/>
    <n v="2025"/>
  </r>
  <r>
    <x v="0"/>
    <n v="268"/>
    <n v="1"/>
    <d v="2025-04-21T00:00:00"/>
    <d v="2025-03-31T00:00:00"/>
    <d v="2025-03-31T00:00:00"/>
    <s v="MinervaH"/>
    <x v="32"/>
    <m/>
    <n v="417"/>
    <s v="USD"/>
    <n v="358.62"/>
    <n v="417"/>
    <n v="0"/>
    <n v="0"/>
    <n v="0"/>
    <n v="0"/>
    <n v="4"/>
    <x v="1"/>
    <x v="5"/>
    <x v="1"/>
    <d v="2025-05-15T00:00:00"/>
    <s v="mayo"/>
    <n v="2025"/>
  </r>
  <r>
    <x v="0"/>
    <n v="269"/>
    <n v="1"/>
    <d v="2025-04-21T00:00:00"/>
    <d v="2025-04-06T00:00:00"/>
    <d v="2025-04-06T00:00:00"/>
    <s v="MinervaH"/>
    <x v="32"/>
    <m/>
    <n v="698"/>
    <s v="USD"/>
    <n v="600.28"/>
    <n v="698"/>
    <n v="0"/>
    <n v="0"/>
    <n v="0"/>
    <n v="0"/>
    <n v="4"/>
    <x v="1"/>
    <x v="9"/>
    <x v="1"/>
    <d v="2025-05-21T00:00:00"/>
    <s v="mayo"/>
    <n v="2025"/>
  </r>
  <r>
    <x v="0"/>
    <n v="270"/>
    <n v="1"/>
    <d v="2025-04-21T00:00:00"/>
    <d v="2025-03-10T00:00:00"/>
    <d v="2025-03-10T00:00:00"/>
    <s v="MinervaH"/>
    <x v="32"/>
    <m/>
    <n v="396.07"/>
    <s v="USD"/>
    <n v="340.6202"/>
    <n v="396.07"/>
    <n v="0"/>
    <n v="0"/>
    <n v="0"/>
    <n v="0"/>
    <n v="4"/>
    <x v="1"/>
    <x v="5"/>
    <x v="1"/>
    <d v="2025-04-24T00:00:00"/>
    <s v="abril"/>
    <n v="2025"/>
  </r>
  <r>
    <x v="0"/>
    <n v="271"/>
    <n v="1"/>
    <d v="2025-04-21T00:00:00"/>
    <d v="2025-04-14T00:00:00"/>
    <d v="2025-04-23T00:00:00"/>
    <s v="MinervaH"/>
    <x v="32"/>
    <s v="JAIMEG"/>
    <n v="1019.5"/>
    <s v="USD"/>
    <n v="876.77"/>
    <n v="1019.5"/>
    <n v="27.57"/>
    <n v="23.7102"/>
    <n v="27.57"/>
    <n v="0.02704266797449731"/>
    <n v="4"/>
    <x v="1"/>
    <x v="9"/>
    <x v="1"/>
    <d v="2025-06-07T00:00:00"/>
    <s v="junio"/>
    <n v="2025"/>
  </r>
  <r>
    <x v="0"/>
    <n v="273"/>
    <n v="1"/>
    <d v="2025-04-21T00:00:00"/>
    <d v="2025-04-30T00:00:00"/>
    <d v="2025-05-05T00:00:00"/>
    <s v="MinervaH"/>
    <x v="32"/>
    <m/>
    <n v="3613.5"/>
    <s v="EUR"/>
    <n v="3613.5"/>
    <n v="4191.66"/>
    <n v="308.79"/>
    <n v="308.79"/>
    <n v="358.1964"/>
    <n v="0.08545454545454546"/>
    <n v="4"/>
    <x v="1"/>
    <x v="9"/>
    <x v="1"/>
    <d v="2025-06-19T00:00:00"/>
    <s v="junio"/>
    <n v="2025"/>
  </r>
  <r>
    <x v="0"/>
    <n v="274"/>
    <n v="1"/>
    <d v="2025-04-21T00:00:00"/>
    <d v="2025-03-21T00:00:00"/>
    <d v="2025-03-21T00:00:00"/>
    <s v="MinervaH"/>
    <x v="32"/>
    <m/>
    <n v="555.49"/>
    <s v="USD"/>
    <n v="477.7214"/>
    <n v="555.49"/>
    <n v="0"/>
    <n v="0"/>
    <n v="0"/>
    <n v="0"/>
    <n v="4"/>
    <x v="1"/>
    <x v="5"/>
    <x v="1"/>
    <d v="2025-05-05T00:00:00"/>
    <s v="mayo"/>
    <n v="2025"/>
  </r>
  <r>
    <x v="0"/>
    <n v="275"/>
    <n v="1"/>
    <d v="2025-04-22T00:00:00"/>
    <d v="2025-06-02T00:00:00"/>
    <d v="2025-06-04T00:00:00"/>
    <s v="MinervaH"/>
    <x v="32"/>
    <s v="JAIMEG"/>
    <n v="9724.799999999999"/>
    <s v="EUR"/>
    <n v="9724.799999999999"/>
    <n v="11280.768"/>
    <n v="1309.08"/>
    <n v="1309.08"/>
    <n v="1518.5328"/>
    <n v="0.1346125370187562"/>
    <n v="4"/>
    <x v="1"/>
    <x v="10"/>
    <x v="1"/>
    <d v="2025-07-19T00:00:00"/>
    <s v="julio"/>
    <n v="2025"/>
  </r>
  <r>
    <x v="0"/>
    <n v="276"/>
    <n v="1"/>
    <d v="2025-04-22T00:00:00"/>
    <d v="2025-05-01T00:00:00"/>
    <d v="2025-05-05T00:00:00"/>
    <s v="AndreaM"/>
    <x v="32"/>
    <m/>
    <n v="187114.16"/>
    <s v="MXN"/>
    <n v="8981.47968"/>
    <n v="10478.39296"/>
    <n v="13501.8"/>
    <n v="648.0864"/>
    <n v="756.1007999999999"/>
    <n v="0.07215808787533771"/>
    <n v="4"/>
    <x v="1"/>
    <x v="4"/>
    <x v="1"/>
    <d v="2025-06-19T00:00:00"/>
    <s v="junio"/>
    <n v="2025"/>
  </r>
  <r>
    <x v="0"/>
    <n v="278"/>
    <n v="0"/>
    <d v="2025-04-23T00:00:00"/>
    <d v="2025-11-12T00:00:00"/>
    <d v="2025-11-25T00:00:00"/>
    <s v="LucianaE"/>
    <x v="32"/>
    <m/>
    <n v="29618.04"/>
    <s v="USD"/>
    <n v="25471.5144"/>
    <n v="29618.04"/>
    <n v="3653.06"/>
    <n v="3141.6316"/>
    <n v="3653.06"/>
    <n v="0.1233390190573043"/>
    <n v="4"/>
    <x v="1"/>
    <x v="2"/>
    <x v="1"/>
    <d v="2026-01-09T00:00:00"/>
    <s v="enero"/>
    <n v="2026"/>
  </r>
  <r>
    <x v="0"/>
    <n v="279"/>
    <n v="1"/>
    <d v="2025-04-23T00:00:00"/>
    <d v="2025-05-22T00:00:00"/>
    <d v="2025-06-05T00:00:00"/>
    <s v="LucianaE"/>
    <x v="32"/>
    <m/>
    <n v="51013.32"/>
    <s v="USD"/>
    <n v="43871.4552"/>
    <n v="51013.32"/>
    <n v="4405.49"/>
    <n v="3788.7214"/>
    <n v="4405.49"/>
    <n v="0.08635960176675425"/>
    <n v="4"/>
    <x v="1"/>
    <x v="4"/>
    <x v="1"/>
    <d v="2025-07-20T00:00:00"/>
    <s v="julio"/>
    <n v="2025"/>
  </r>
  <r>
    <x v="0"/>
    <n v="280"/>
    <n v="1"/>
    <d v="2025-04-24T00:00:00"/>
    <d v="2025-05-05T00:00:00"/>
    <d v="2025-05-06T00:00:00"/>
    <s v="DianaM"/>
    <x v="32"/>
    <s v="MARC1989"/>
    <n v="1143.87"/>
    <s v="USD"/>
    <n v="983.7281999999999"/>
    <n v="1143.87"/>
    <n v="94.04000000000001"/>
    <n v="80.87440000000001"/>
    <n v="94.04000000000001"/>
    <n v="0.08221213949137579"/>
    <n v="4"/>
    <x v="1"/>
    <x v="4"/>
    <x v="1"/>
    <d v="2025-06-20T00:00:00"/>
    <s v="junio"/>
    <n v="2025"/>
  </r>
  <r>
    <x v="0"/>
    <n v="281"/>
    <n v="1"/>
    <d v="2025-04-24T00:00:00"/>
    <d v="2024-12-28T00:00:00"/>
    <d v="2024-12-28T00:00:00"/>
    <s v="DianaM"/>
    <x v="32"/>
    <m/>
    <n v="4403.08"/>
    <s v="USD"/>
    <n v="3786.6488"/>
    <n v="4403.08"/>
    <n v="400.28"/>
    <n v="344.2408"/>
    <n v="400.28"/>
    <n v="0.09090909090909091"/>
    <n v="4"/>
    <x v="1"/>
    <x v="1"/>
    <x v="0"/>
    <d v="2025-02-11T00:00:00"/>
    <s v="febrero"/>
    <n v="2025"/>
  </r>
  <r>
    <x v="0"/>
    <n v="282"/>
    <n v="1"/>
    <d v="2025-04-24T00:00:00"/>
    <d v="2025-07-24T00:00:00"/>
    <d v="2025-08-03T00:00:00"/>
    <s v="DianaM"/>
    <x v="32"/>
    <m/>
    <n v="26704.61"/>
    <s v="USD"/>
    <n v="22965.9646"/>
    <n v="26704.61"/>
    <n v="1741.22"/>
    <n v="1497.4492"/>
    <n v="1741.22"/>
    <n v="0.0652029743179174"/>
    <n v="4"/>
    <x v="1"/>
    <x v="3"/>
    <x v="1"/>
    <d v="2025-09-17T00:00:00"/>
    <s v="septiembre"/>
    <n v="2025"/>
  </r>
  <r>
    <x v="0"/>
    <n v="283"/>
    <n v="1"/>
    <d v="2025-04-25T00:00:00"/>
    <d v="2024-12-19T00:00:00"/>
    <d v="2024-12-31T00:00:00"/>
    <s v="DianaM"/>
    <x v="32"/>
    <s v="MARC1989"/>
    <n v="3108"/>
    <s v="USD"/>
    <n v="2672.88"/>
    <n v="3108"/>
    <n v="151.42"/>
    <n v="130.2212"/>
    <n v="151.42"/>
    <n v="0.04871943371943371"/>
    <n v="4"/>
    <x v="1"/>
    <x v="1"/>
    <x v="0"/>
    <d v="2025-02-14T00:00:00"/>
    <s v="febrero"/>
    <n v="2025"/>
  </r>
  <r>
    <x v="0"/>
    <n v="284"/>
    <n v="1"/>
    <d v="2025-04-25T00:00:00"/>
    <d v="2024-12-28T00:00:00"/>
    <d v="2024-12-28T00:00:00"/>
    <s v="DianaM"/>
    <x v="32"/>
    <m/>
    <n v="19328.54"/>
    <s v="USD"/>
    <n v="16622.5444"/>
    <n v="19328.54"/>
    <n v="1757.14"/>
    <n v="1511.1404"/>
    <n v="1757.14"/>
    <n v="0.09090909090909091"/>
    <n v="4"/>
    <x v="1"/>
    <x v="1"/>
    <x v="0"/>
    <d v="2025-02-11T00:00:00"/>
    <s v="febrero"/>
    <n v="2025"/>
  </r>
  <r>
    <x v="0"/>
    <n v="285"/>
    <n v="1"/>
    <d v="2025-04-25T00:00:00"/>
    <d v="2024-12-28T00:00:00"/>
    <d v="2024-12-28T00:00:00"/>
    <s v="DianaM"/>
    <x v="32"/>
    <m/>
    <n v="4276.47"/>
    <s v="USD"/>
    <n v="3677.7642"/>
    <n v="4276.47"/>
    <n v="388.77"/>
    <n v="334.3422"/>
    <n v="388.77"/>
    <n v="0.09090909090909091"/>
    <n v="4"/>
    <x v="1"/>
    <x v="1"/>
    <x v="0"/>
    <d v="2025-02-11T00:00:00"/>
    <s v="febrero"/>
    <n v="2025"/>
  </r>
  <r>
    <x v="0"/>
    <n v="286"/>
    <n v="1"/>
    <d v="2025-04-25T00:00:00"/>
    <d v="2025-01-11T00:00:00"/>
    <d v="2025-01-11T00:00:00"/>
    <s v="DianaM"/>
    <x v="32"/>
    <m/>
    <n v="2297.91"/>
    <s v="USD"/>
    <n v="1976.2026"/>
    <n v="2297.91"/>
    <n v="208.91"/>
    <n v="179.6626"/>
    <n v="208.91"/>
    <n v="0.09091304707321"/>
    <n v="4"/>
    <x v="1"/>
    <x v="7"/>
    <x v="1"/>
    <d v="2025-02-25T00:00:00"/>
    <s v="febrero"/>
    <n v="2025"/>
  </r>
  <r>
    <x v="0"/>
    <n v="287"/>
    <n v="0"/>
    <d v="2025-04-25T00:00:00"/>
    <d v="2025-06-25T00:00:00"/>
    <d v="2025-07-10T00:00:00"/>
    <s v="ClaudiaF"/>
    <x v="32"/>
    <m/>
    <n v="3806.23"/>
    <s v="EUR"/>
    <n v="3806.23"/>
    <n v="4415.226799999999"/>
    <n v="350.97"/>
    <n v="350.97"/>
    <n v="407.1252"/>
    <n v="0.09220935151054982"/>
    <n v="4"/>
    <x v="1"/>
    <x v="10"/>
    <x v="1"/>
    <d v="2025-08-24T00:00:00"/>
    <s v="agosto"/>
    <n v="2025"/>
  </r>
  <r>
    <x v="0"/>
    <n v="288"/>
    <n v="1"/>
    <d v="2025-04-25T00:00:00"/>
    <d v="2025-06-29T00:00:00"/>
    <d v="2025-07-26T00:00:00"/>
    <s v="DianaM"/>
    <x v="32"/>
    <s v="JAIMEG,MARIELLAP"/>
    <n v="36460.84"/>
    <s v="USD"/>
    <n v="31356.3224"/>
    <n v="36460.84"/>
    <n v="4564.99"/>
    <n v="3925.8914"/>
    <n v="4564.99"/>
    <n v="0.1252025460740894"/>
    <n v="4"/>
    <x v="1"/>
    <x v="10"/>
    <x v="1"/>
    <d v="2025-09-09T00:00:00"/>
    <s v="septiembre"/>
    <n v="2025"/>
  </r>
  <r>
    <x v="0"/>
    <n v="289"/>
    <n v="1"/>
    <d v="2025-04-28T00:00:00"/>
    <d v="2025-05-14T00:00:00"/>
    <d v="2025-05-18T00:00:00"/>
    <s v="DianaM"/>
    <x v="33"/>
    <s v="MARC1989,MARIELLAP"/>
    <n v="2070.2"/>
    <s v="USD"/>
    <n v="1780.372"/>
    <n v="2070.2"/>
    <n v="276.39"/>
    <n v="237.6954"/>
    <n v="276.39"/>
    <n v="0.1335088397256304"/>
    <n v="4"/>
    <x v="1"/>
    <x v="4"/>
    <x v="1"/>
    <d v="2025-07-02T00:00:00"/>
    <s v="julio"/>
    <n v="2025"/>
  </r>
  <r>
    <x v="0"/>
    <n v="290"/>
    <n v="1"/>
    <d v="2025-04-28T00:00:00"/>
    <d v="2025-05-16T00:00:00"/>
    <d v="2025-05-19T00:00:00"/>
    <s v="DianaM"/>
    <x v="33"/>
    <s v="JAIMEG,MARIELLAP"/>
    <n v="3334.46"/>
    <s v="USD"/>
    <n v="2867.6356"/>
    <n v="3334.46"/>
    <n v="664.46"/>
    <n v="571.4356"/>
    <n v="664.46"/>
    <n v="0.1992706465214757"/>
    <n v="4"/>
    <x v="1"/>
    <x v="4"/>
    <x v="1"/>
    <d v="2025-07-03T00:00:00"/>
    <s v="julio"/>
    <n v="2025"/>
  </r>
  <r>
    <x v="0"/>
    <n v="291"/>
    <n v="1"/>
    <d v="2025-04-28T00:00:00"/>
    <d v="2025-06-03T00:00:00"/>
    <d v="2025-07-02T00:00:00"/>
    <s v="MinervaH"/>
    <x v="33"/>
    <s v="JAIMEG"/>
    <n v="44219"/>
    <s v="MXN"/>
    <n v="2122.512"/>
    <n v="2476.264"/>
    <n v="700"/>
    <n v="33.6"/>
    <n v="39.2"/>
    <n v="0.01583029919265474"/>
    <n v="4"/>
    <x v="1"/>
    <x v="10"/>
    <x v="1"/>
    <d v="2025-08-16T00:00:00"/>
    <s v="agosto"/>
    <n v="2025"/>
  </r>
  <r>
    <x v="0"/>
    <n v="292"/>
    <n v="1"/>
    <d v="2025-04-29T00:00:00"/>
    <d v="2025-04-22T00:00:00"/>
    <d v="2025-05-10T00:00:00"/>
    <s v="DianaM"/>
    <x v="33"/>
    <s v="MARC1989"/>
    <n v="12738.93"/>
    <s v="EUR"/>
    <n v="12738.93"/>
    <n v="14777.1588"/>
    <n v="1327.97"/>
    <n v="1327.97"/>
    <n v="1540.4452"/>
    <n v="0.1042450190086609"/>
    <n v="4"/>
    <x v="1"/>
    <x v="9"/>
    <x v="1"/>
    <d v="2025-06-24T00:00:00"/>
    <s v="junio"/>
    <n v="2025"/>
  </r>
  <r>
    <x v="0"/>
    <n v="293"/>
    <n v="1"/>
    <d v="2025-04-29T00:00:00"/>
    <d v="2025-07-14T00:00:00"/>
    <d v="2025-08-08T00:00:00"/>
    <s v="DianaM"/>
    <x v="33"/>
    <m/>
    <n v="1365.96"/>
    <s v="USD"/>
    <n v="1174.7256"/>
    <n v="1365.96"/>
    <n v="44.56"/>
    <n v="38.3216"/>
    <n v="44.56"/>
    <n v="0.03262174587835662"/>
    <n v="4"/>
    <x v="1"/>
    <x v="3"/>
    <x v="1"/>
    <d v="2025-09-22T00:00:00"/>
    <s v="septiembre"/>
    <n v="2025"/>
  </r>
  <r>
    <x v="0"/>
    <n v="294"/>
    <n v="1"/>
    <d v="2025-04-29T00:00:00"/>
    <d v="2025-06-18T00:00:00"/>
    <d v="2025-06-18T00:00:00"/>
    <s v="MinervaH"/>
    <x v="33"/>
    <s v="JAIMEG"/>
    <n v="1345.52"/>
    <s v="EUR"/>
    <n v="1345.52"/>
    <n v="1560.8032"/>
    <n v="265.52"/>
    <n v="265.52"/>
    <n v="308.0031999999999"/>
    <n v="0.1973363457993935"/>
    <n v="4"/>
    <x v="1"/>
    <x v="10"/>
    <x v="1"/>
    <d v="2025-08-02T00:00:00"/>
    <s v="agosto"/>
    <n v="2025"/>
  </r>
  <r>
    <x v="0"/>
    <n v="295"/>
    <n v="0"/>
    <d v="2025-04-29T00:00:00"/>
    <d v="2025-07-16T00:00:00"/>
    <d v="2025-08-29T00:00:00"/>
    <s v="AndreaM"/>
    <x v="33"/>
    <m/>
    <n v="180980.6"/>
    <s v="USD"/>
    <n v="155643.316"/>
    <n v="180980.6"/>
    <n v="17472.91"/>
    <n v="15026.7026"/>
    <n v="17472.91"/>
    <n v="0.09654576236347985"/>
    <n v="4"/>
    <x v="1"/>
    <x v="3"/>
    <x v="1"/>
    <d v="2025-10-13T00:00:00"/>
    <s v="octubre"/>
    <n v="2025"/>
  </r>
  <r>
    <x v="0"/>
    <n v="296"/>
    <n v="0"/>
    <d v="2025-04-29T00:00:00"/>
    <d v="2025-10-28T00:00:00"/>
    <d v="2025-11-14T00:00:00"/>
    <s v="AndreaM"/>
    <x v="33"/>
    <m/>
    <n v="8614.02"/>
    <s v="USD"/>
    <n v="7408.0572"/>
    <n v="8614.02"/>
    <n v="1533.8"/>
    <n v="1319.068"/>
    <n v="1533.8"/>
    <n v="0.1780585603469692"/>
    <n v="4"/>
    <x v="1"/>
    <x v="0"/>
    <x v="1"/>
    <d v="2025-12-29T00:00:00"/>
    <s v="diciembre"/>
    <n v="2025"/>
  </r>
  <r>
    <x v="0"/>
    <n v="297"/>
    <n v="1"/>
    <d v="2025-04-30T00:00:00"/>
    <d v="2025-05-02T00:00:00"/>
    <d v="2025-05-05T00:00:00"/>
    <s v="LucianaE"/>
    <x v="33"/>
    <m/>
    <n v="3967.34"/>
    <s v="USD"/>
    <n v="3411.9124"/>
    <n v="3967.34"/>
    <n v="192.45"/>
    <n v="165.507"/>
    <n v="192.45"/>
    <n v="0.0485085724944169"/>
    <n v="4"/>
    <x v="1"/>
    <x v="4"/>
    <x v="1"/>
    <d v="2025-06-19T00:00:00"/>
    <s v="junio"/>
    <n v="2025"/>
  </r>
  <r>
    <x v="0"/>
    <n v="298"/>
    <n v="1"/>
    <d v="2025-04-30T00:00:00"/>
    <d v="2025-05-14T00:00:00"/>
    <d v="2025-05-18T00:00:00"/>
    <s v="EduardoP"/>
    <x v="33"/>
    <m/>
    <n v="8244"/>
    <s v="USD"/>
    <n v="7089.84"/>
    <n v="8244"/>
    <n v="600"/>
    <n v="516"/>
    <n v="600"/>
    <n v="0.07278020378457059"/>
    <n v="4"/>
    <x v="1"/>
    <x v="4"/>
    <x v="1"/>
    <d v="2025-07-02T00:00:00"/>
    <s v="julio"/>
    <n v="2025"/>
  </r>
  <r>
    <x v="0"/>
    <n v="299"/>
    <n v="1"/>
    <d v="2025-05-01T00:00:00"/>
    <d v="2025-07-03T00:00:00"/>
    <d v="2025-07-08T00:00:00"/>
    <s v="MariaM"/>
    <x v="33"/>
    <m/>
    <n v="8185"/>
    <s v="EUR"/>
    <n v="8185"/>
    <n v="9494.599999999999"/>
    <n v="584.38"/>
    <n v="584.38"/>
    <n v="677.8807999999999"/>
    <n v="0.07139645693341479"/>
    <n v="5"/>
    <x v="1"/>
    <x v="3"/>
    <x v="1"/>
    <d v="2025-08-22T00:00:00"/>
    <s v="agosto"/>
    <n v="2025"/>
  </r>
  <r>
    <x v="0"/>
    <n v="300"/>
    <n v="1"/>
    <d v="2025-05-02T00:00:00"/>
    <d v="2025-03-31T00:00:00"/>
    <d v="2025-04-10T00:00:00"/>
    <s v="DianaM"/>
    <x v="33"/>
    <s v="MARC1989,MARIELLAP"/>
    <n v="48161.65"/>
    <s v="USD"/>
    <n v="41419.019"/>
    <n v="48161.65"/>
    <n v="7107.43"/>
    <n v="6112.3898"/>
    <n v="7107.43"/>
    <n v="0.1475744705590444"/>
    <n v="5"/>
    <x v="1"/>
    <x v="5"/>
    <x v="1"/>
    <d v="2025-05-25T00:00:00"/>
    <s v="mayo"/>
    <n v="2025"/>
  </r>
  <r>
    <x v="0"/>
    <n v="301"/>
    <n v="1"/>
    <d v="2025-05-02T00:00:00"/>
    <d v="2025-05-03T00:00:00"/>
    <d v="2025-05-07T00:00:00"/>
    <s v="DianaM"/>
    <x v="33"/>
    <s v="MARC1989"/>
    <n v="2408.68"/>
    <s v="USD"/>
    <n v="2071.4648"/>
    <n v="2408.68"/>
    <n v="268.68"/>
    <n v="231.0648"/>
    <n v="268.68"/>
    <n v="0.1115465732268296"/>
    <n v="5"/>
    <x v="1"/>
    <x v="4"/>
    <x v="1"/>
    <d v="2025-06-21T00:00:00"/>
    <s v="junio"/>
    <n v="2025"/>
  </r>
  <r>
    <x v="0"/>
    <n v="302"/>
    <n v="1"/>
    <d v="2025-05-02T00:00:00"/>
    <d v="2025-01-04T00:00:00"/>
    <d v="2025-08-30T00:00:00"/>
    <s v="VeronicaN"/>
    <x v="33"/>
    <m/>
    <n v="201580.06"/>
    <s v="USD"/>
    <n v="173358.8516"/>
    <n v="201580.06"/>
    <n v="13334.45"/>
    <n v="11467.627"/>
    <n v="13334.45"/>
    <n v="0.066149647936408"/>
    <n v="5"/>
    <x v="1"/>
    <x v="7"/>
    <x v="1"/>
    <d v="2025-10-14T00:00:00"/>
    <s v="octubre"/>
    <n v="2025"/>
  </r>
  <r>
    <x v="0"/>
    <n v="303"/>
    <n v="1"/>
    <d v="2025-05-02T00:00:00"/>
    <d v="2025-12-20T00:00:00"/>
    <d v="2025-12-27T00:00:00"/>
    <s v="VeronicaN"/>
    <x v="33"/>
    <m/>
    <n v="22454.27"/>
    <s v="USD"/>
    <n v="19310.6722"/>
    <n v="22454.27"/>
    <n v="5729.39"/>
    <n v="4927.2754"/>
    <n v="5729.39"/>
    <n v="0.2551581503206294"/>
    <n v="5"/>
    <x v="1"/>
    <x v="1"/>
    <x v="1"/>
    <d v="2026-02-10T00:00:00"/>
    <s v="febrero"/>
    <n v="2026"/>
  </r>
  <r>
    <x v="0"/>
    <n v="304"/>
    <n v="1"/>
    <d v="2025-05-03T00:00:00"/>
    <d v="2025-08-06T00:00:00"/>
    <d v="2025-08-13T00:00:00"/>
    <s v="LuciaS"/>
    <x v="33"/>
    <s v="JORGEP"/>
    <n v="24162"/>
    <s v="EUR"/>
    <n v="24162"/>
    <n v="28027.92"/>
    <n v="1134.67"/>
    <n v="1134.67"/>
    <n v="1316.2172"/>
    <n v="0.04696093038655741"/>
    <n v="5"/>
    <x v="1"/>
    <x v="11"/>
    <x v="1"/>
    <d v="2025-09-27T00:00:00"/>
    <s v="septiembre"/>
    <n v="2025"/>
  </r>
  <r>
    <x v="0"/>
    <n v="305"/>
    <n v="1"/>
    <d v="2025-05-05T00:00:00"/>
    <d v="2025-05-15T00:00:00"/>
    <d v="2025-05-18T00:00:00"/>
    <s v="DianaM"/>
    <x v="34"/>
    <s v="MARC1989,MARIELLAP"/>
    <n v="16692.39"/>
    <s v="USD"/>
    <n v="14355.4554"/>
    <n v="16692.39"/>
    <n v="253.7"/>
    <n v="218.182"/>
    <n v="253.7"/>
    <n v="0.01519854256939839"/>
    <n v="5"/>
    <x v="1"/>
    <x v="4"/>
    <x v="1"/>
    <d v="2025-07-02T00:00:00"/>
    <s v="julio"/>
    <n v="2025"/>
  </r>
  <r>
    <x v="0"/>
    <n v="306"/>
    <n v="1"/>
    <d v="2025-05-05T00:00:00"/>
    <d v="2025-07-22T00:00:00"/>
    <d v="2025-08-03T00:00:00"/>
    <s v="DianaM"/>
    <x v="34"/>
    <s v="ISRAELB"/>
    <n v="31962.5"/>
    <s v="USD"/>
    <n v="27487.75"/>
    <n v="31962.5"/>
    <n v="3883.16"/>
    <n v="3339.5176"/>
    <n v="3883.16"/>
    <n v="0.1214911224090731"/>
    <n v="5"/>
    <x v="1"/>
    <x v="3"/>
    <x v="1"/>
    <d v="2025-09-17T00:00:00"/>
    <s v="septiembre"/>
    <n v="2025"/>
  </r>
  <r>
    <x v="0"/>
    <n v="307"/>
    <n v="1"/>
    <d v="2025-05-05T00:00:00"/>
    <d v="2025-04-23T00:00:00"/>
    <d v="2025-04-26T00:00:00"/>
    <s v="DianaM"/>
    <x v="34"/>
    <s v="MARC1989,MARIELLAP"/>
    <n v="8076"/>
    <s v="USD"/>
    <n v="6945.36"/>
    <n v="8076"/>
    <n v="537"/>
    <n v="461.82"/>
    <n v="537"/>
    <n v="0.06649331352154532"/>
    <n v="5"/>
    <x v="1"/>
    <x v="9"/>
    <x v="1"/>
    <d v="2025-06-10T00:00:00"/>
    <s v="junio"/>
    <n v="2025"/>
  </r>
  <r>
    <x v="0"/>
    <n v="308"/>
    <n v="1"/>
    <d v="2025-05-05T00:00:00"/>
    <d v="2025-04-10T00:00:00"/>
    <d v="2025-04-12T00:00:00"/>
    <s v="DianaM"/>
    <x v="34"/>
    <s v="MARC1989,MARIELLAP"/>
    <n v="1869.15"/>
    <s v="USD"/>
    <n v="1607.469"/>
    <n v="1869.15"/>
    <n v="121.26"/>
    <n v="104.2836"/>
    <n v="121.26"/>
    <n v="0.06487440815343873"/>
    <n v="5"/>
    <x v="1"/>
    <x v="9"/>
    <x v="1"/>
    <d v="2025-05-27T00:00:00"/>
    <s v="mayo"/>
    <n v="2025"/>
  </r>
  <r>
    <x v="0"/>
    <n v="309"/>
    <n v="1"/>
    <d v="2025-05-06T00:00:00"/>
    <d v="2025-07-19T00:00:00"/>
    <d v="2025-08-15T00:00:00"/>
    <s v="DianaM"/>
    <x v="34"/>
    <s v="ISRAELB"/>
    <n v="10493.96"/>
    <s v="USD"/>
    <n v="9024.8056"/>
    <n v="10493.96"/>
    <n v="989.34"/>
    <n v="850.8324"/>
    <n v="989.34"/>
    <n v="0.09427708891590973"/>
    <n v="5"/>
    <x v="1"/>
    <x v="3"/>
    <x v="1"/>
    <d v="2025-09-29T00:00:00"/>
    <s v="septiembre"/>
    <n v="2025"/>
  </r>
  <r>
    <x v="0"/>
    <n v="310"/>
    <n v="1"/>
    <d v="2025-05-07T00:00:00"/>
    <d v="2025-06-12T00:00:00"/>
    <d v="2025-06-30T00:00:00"/>
    <s v="AndreaG"/>
    <x v="34"/>
    <s v="JAIMEG"/>
    <n v="1593327.99"/>
    <s v="MXN"/>
    <n v="76479.74352"/>
    <n v="89226.36744"/>
    <n v="265427.59"/>
    <n v="12740.52432"/>
    <n v="14863.94504"/>
    <n v="0.1665869122151052"/>
    <n v="5"/>
    <x v="1"/>
    <x v="10"/>
    <x v="1"/>
    <d v="2025-08-14T00:00:00"/>
    <s v="agosto"/>
    <n v="2025"/>
  </r>
  <r>
    <x v="0"/>
    <n v="311"/>
    <n v="1"/>
    <d v="2025-05-07T00:00:00"/>
    <d v="2025-05-20T00:00:00"/>
    <d v="2025-05-22T00:00:00"/>
    <s v="VeronicaN"/>
    <x v="34"/>
    <m/>
    <n v="2045"/>
    <s v="USD"/>
    <n v="1758.7"/>
    <n v="2045"/>
    <n v="97.88"/>
    <n v="84.1768"/>
    <n v="97.88"/>
    <n v="0.04786308068459658"/>
    <n v="5"/>
    <x v="1"/>
    <x v="4"/>
    <x v="1"/>
    <d v="2025-07-06T00:00:00"/>
    <s v="julio"/>
    <n v="2025"/>
  </r>
  <r>
    <x v="0"/>
    <n v="312"/>
    <n v="1"/>
    <d v="2025-05-07T00:00:00"/>
    <d v="2025-01-25T00:00:00"/>
    <d v="2025-02-09T00:00:00"/>
    <s v="MinervaH"/>
    <x v="34"/>
    <m/>
    <n v="1196"/>
    <s v="USD"/>
    <n v="1028.56"/>
    <n v="1196"/>
    <n v="0"/>
    <n v="0"/>
    <n v="0"/>
    <n v="0"/>
    <n v="5"/>
    <x v="1"/>
    <x v="7"/>
    <x v="1"/>
    <d v="2025-03-26T00:00:00"/>
    <s v="marzo"/>
    <n v="2025"/>
  </r>
  <r>
    <x v="0"/>
    <n v="313"/>
    <n v="1"/>
    <d v="2025-05-07T00:00:00"/>
    <d v="2025-01-18T00:00:00"/>
    <d v="2025-01-19T00:00:00"/>
    <s v="MinervaH"/>
    <x v="34"/>
    <s v="JAIMEG"/>
    <n v="259.65"/>
    <s v="USD"/>
    <n v="223.299"/>
    <n v="259.65"/>
    <n v="0"/>
    <n v="0"/>
    <n v="0"/>
    <n v="0"/>
    <n v="5"/>
    <x v="1"/>
    <x v="7"/>
    <x v="1"/>
    <d v="2025-03-05T00:00:00"/>
    <s v="marzo"/>
    <n v="2025"/>
  </r>
  <r>
    <x v="0"/>
    <n v="314"/>
    <n v="1"/>
    <d v="2025-05-07T00:00:00"/>
    <d v="2025-02-27T00:00:00"/>
    <d v="2025-03-03T00:00:00"/>
    <s v="MinervaH"/>
    <x v="34"/>
    <s v="JAIMEG"/>
    <n v="1029.26"/>
    <s v="USD"/>
    <n v="885.1636"/>
    <n v="1029.26"/>
    <n v="0"/>
    <n v="0"/>
    <n v="0"/>
    <n v="0"/>
    <n v="5"/>
    <x v="1"/>
    <x v="8"/>
    <x v="1"/>
    <d v="2025-04-17T00:00:00"/>
    <s v="abril"/>
    <n v="2025"/>
  </r>
  <r>
    <x v="0"/>
    <n v="315"/>
    <n v="1"/>
    <d v="2025-05-07T00:00:00"/>
    <d v="2025-03-23T00:00:00"/>
    <s v="0000-00-00"/>
    <s v="MinervaH"/>
    <x v="34"/>
    <s v="JAIMEG"/>
    <n v="769.8"/>
    <s v="USD"/>
    <n v="662.0279999999999"/>
    <n v="769.8"/>
    <n v="0"/>
    <n v="0"/>
    <n v="0"/>
    <n v="0"/>
    <n v="5"/>
    <x v="1"/>
    <x v="5"/>
    <x v="1"/>
    <e v="#VALUE!"/>
    <e v="#VALUE!"/>
    <e v="#VALUE!"/>
  </r>
  <r>
    <x v="0"/>
    <n v="316"/>
    <n v="1"/>
    <d v="2025-05-08T00:00:00"/>
    <d v="2025-03-26T00:00:00"/>
    <d v="2025-03-27T00:00:00"/>
    <s v="MinervaH"/>
    <x v="34"/>
    <s v="JAIMEG"/>
    <n v="886.6"/>
    <s v="USD"/>
    <n v="762.476"/>
    <n v="886.6"/>
    <n v="0"/>
    <n v="0"/>
    <n v="0"/>
    <n v="0"/>
    <n v="5"/>
    <x v="1"/>
    <x v="5"/>
    <x v="1"/>
    <d v="2025-05-11T00:00:00"/>
    <s v="mayo"/>
    <n v="2025"/>
  </r>
  <r>
    <x v="0"/>
    <n v="317"/>
    <n v="1"/>
    <d v="2025-05-08T00:00:00"/>
    <d v="2025-04-06T00:00:00"/>
    <d v="2025-04-06T00:00:00"/>
    <s v="MinervaH"/>
    <x v="34"/>
    <s v="JAIMEG"/>
    <n v="695.8"/>
    <s v="USD"/>
    <n v="598.3879999999999"/>
    <n v="695.8"/>
    <n v="0"/>
    <n v="0"/>
    <n v="0"/>
    <n v="0"/>
    <n v="5"/>
    <x v="1"/>
    <x v="9"/>
    <x v="1"/>
    <d v="2025-05-21T00:00:00"/>
    <s v="mayo"/>
    <n v="2025"/>
  </r>
  <r>
    <x v="0"/>
    <n v="318"/>
    <n v="1"/>
    <d v="2025-05-08T00:00:00"/>
    <d v="2025-04-03T00:00:00"/>
    <d v="2025-04-03T00:00:00"/>
    <s v="MinervaH"/>
    <x v="34"/>
    <s v="JAIMEG"/>
    <n v="379"/>
    <s v="USD"/>
    <n v="325.94"/>
    <n v="379"/>
    <n v="0"/>
    <n v="0"/>
    <n v="0"/>
    <n v="0"/>
    <n v="5"/>
    <x v="1"/>
    <x v="9"/>
    <x v="1"/>
    <d v="2025-05-18T00:00:00"/>
    <s v="mayo"/>
    <n v="2025"/>
  </r>
  <r>
    <x v="0"/>
    <n v="319"/>
    <n v="1"/>
    <d v="2025-05-08T00:00:00"/>
    <d v="2025-04-11T00:00:00"/>
    <d v="2025-04-13T00:00:00"/>
    <s v="MinervaH"/>
    <x v="34"/>
    <m/>
    <n v="866.4"/>
    <s v="USD"/>
    <n v="745.1039999999999"/>
    <n v="866.4"/>
    <n v="0"/>
    <n v="0"/>
    <n v="0"/>
    <n v="0"/>
    <n v="5"/>
    <x v="1"/>
    <x v="9"/>
    <x v="1"/>
    <d v="2025-05-28T00:00:00"/>
    <s v="mayo"/>
    <n v="2025"/>
  </r>
  <r>
    <x v="0"/>
    <n v="320"/>
    <n v="1"/>
    <d v="2025-05-08T00:00:00"/>
    <d v="2025-04-03T00:00:00"/>
    <d v="2025-04-03T00:00:00"/>
    <s v="MinervaH"/>
    <x v="34"/>
    <s v="JAIMEG"/>
    <n v="1916"/>
    <s v="USD"/>
    <n v="1647.76"/>
    <n v="1916"/>
    <n v="0"/>
    <n v="0"/>
    <n v="0"/>
    <n v="0"/>
    <n v="5"/>
    <x v="1"/>
    <x v="9"/>
    <x v="1"/>
    <d v="2025-05-18T00:00:00"/>
    <s v="mayo"/>
    <n v="2025"/>
  </r>
  <r>
    <x v="0"/>
    <n v="321"/>
    <n v="1"/>
    <d v="2025-05-08T00:00:00"/>
    <d v="2025-04-08T00:00:00"/>
    <d v="2025-04-08T00:00:00"/>
    <s v="MinervaH"/>
    <x v="34"/>
    <s v="JAIMEG"/>
    <n v="261.6"/>
    <s v="USD"/>
    <n v="224.976"/>
    <n v="261.6"/>
    <n v="0"/>
    <n v="0"/>
    <n v="0"/>
    <n v="0"/>
    <n v="5"/>
    <x v="1"/>
    <x v="9"/>
    <x v="1"/>
    <d v="2025-05-23T00:00:00"/>
    <s v="mayo"/>
    <n v="2025"/>
  </r>
  <r>
    <x v="0"/>
    <n v="322"/>
    <n v="1"/>
    <d v="2025-05-08T00:00:00"/>
    <d v="2025-07-06T00:00:00"/>
    <d v="2025-07-06T00:00:00"/>
    <s v="MinervaH"/>
    <x v="34"/>
    <s v="JAIMEG"/>
    <n v="1401"/>
    <s v="USD"/>
    <n v="1204.86"/>
    <n v="1401"/>
    <n v="0"/>
    <n v="0"/>
    <n v="0"/>
    <n v="0"/>
    <n v="5"/>
    <x v="1"/>
    <x v="3"/>
    <x v="1"/>
    <d v="2025-08-20T00:00:00"/>
    <s v="agosto"/>
    <n v="2025"/>
  </r>
  <r>
    <x v="0"/>
    <n v="323"/>
    <n v="1"/>
    <d v="2025-05-08T00:00:00"/>
    <d v="2025-06-09T00:00:00"/>
    <d v="2025-07-14T00:00:00"/>
    <s v="MinervaH"/>
    <x v="34"/>
    <m/>
    <n v="60208.3"/>
    <s v="MXN"/>
    <n v="2889.9984"/>
    <n v="3371.6648"/>
    <n v="678.3"/>
    <n v="32.5584"/>
    <n v="37.9848"/>
    <n v="0.01126588859011133"/>
    <n v="5"/>
    <x v="1"/>
    <x v="10"/>
    <x v="1"/>
    <d v="2025-08-28T00:00:00"/>
    <s v="agosto"/>
    <n v="2025"/>
  </r>
  <r>
    <x v="0"/>
    <n v="324"/>
    <n v="1"/>
    <d v="2025-05-08T00:00:00"/>
    <d v="2025-06-23T00:00:00"/>
    <d v="2025-07-14T00:00:00"/>
    <s v="MinervaH"/>
    <x v="34"/>
    <s v="JAIMEG"/>
    <n v="54735"/>
    <s v="MXN"/>
    <n v="2627.28"/>
    <n v="3065.16"/>
    <n v="0"/>
    <n v="0"/>
    <n v="0"/>
    <n v="0"/>
    <n v="5"/>
    <x v="1"/>
    <x v="10"/>
    <x v="1"/>
    <d v="2025-08-28T00:00:00"/>
    <s v="agosto"/>
    <n v="2025"/>
  </r>
  <r>
    <x v="0"/>
    <n v="325"/>
    <n v="1"/>
    <d v="2025-05-08T00:00:00"/>
    <d v="2025-08-12T00:00:00"/>
    <d v="2025-08-21T00:00:00"/>
    <s v="MinervaH"/>
    <x v="34"/>
    <s v="JAIMEG"/>
    <n v="127330"/>
    <s v="MXN"/>
    <n v="6111.84"/>
    <n v="7130.48"/>
    <n v="0"/>
    <n v="0"/>
    <n v="0"/>
    <n v="0"/>
    <n v="5"/>
    <x v="1"/>
    <x v="11"/>
    <x v="1"/>
    <d v="2025-10-05T00:00:00"/>
    <s v="octubre"/>
    <n v="2025"/>
  </r>
  <r>
    <x v="0"/>
    <n v="326"/>
    <n v="1"/>
    <d v="2025-05-08T00:00:00"/>
    <d v="2025-02-05T00:00:00"/>
    <d v="2025-02-06T00:00:00"/>
    <s v="MinervaH"/>
    <x v="34"/>
    <s v="JAIMEG"/>
    <n v="525"/>
    <s v="EUR"/>
    <n v="525"/>
    <n v="609"/>
    <n v="79.39"/>
    <n v="79.39"/>
    <n v="92.0924"/>
    <n v="0.1512190476190476"/>
    <n v="5"/>
    <x v="1"/>
    <x v="8"/>
    <x v="1"/>
    <d v="2025-03-23T00:00:00"/>
    <s v="marzo"/>
    <n v="2025"/>
  </r>
  <r>
    <x v="0"/>
    <n v="327"/>
    <n v="1"/>
    <d v="2025-05-08T00:00:00"/>
    <d v="2025-04-08T00:00:00"/>
    <d v="2025-04-16T00:00:00"/>
    <s v="DianaM"/>
    <x v="34"/>
    <m/>
    <n v="10449.41"/>
    <s v="USD"/>
    <n v="8986.4926"/>
    <n v="10449.41"/>
    <n v="1324.76"/>
    <n v="1139.2936"/>
    <n v="1324.76"/>
    <n v="0.126778449692375"/>
    <n v="5"/>
    <x v="1"/>
    <x v="9"/>
    <x v="1"/>
    <d v="2025-05-31T00:00:00"/>
    <s v="mayo"/>
    <n v="2025"/>
  </r>
  <r>
    <x v="0"/>
    <n v="328"/>
    <n v="1"/>
    <d v="2025-05-08T00:00:00"/>
    <d v="2025-05-14T00:00:00"/>
    <d v="2025-05-22T00:00:00"/>
    <s v="MariaM"/>
    <x v="34"/>
    <m/>
    <n v="8827.1"/>
    <s v="USD"/>
    <n v="7591.306"/>
    <n v="8827.1"/>
    <n v="70"/>
    <n v="60.2"/>
    <n v="70"/>
    <n v="0.007930124276376158"/>
    <n v="5"/>
    <x v="1"/>
    <x v="4"/>
    <x v="1"/>
    <d v="2025-07-06T00:00:00"/>
    <s v="julio"/>
    <n v="2025"/>
  </r>
  <r>
    <x v="0"/>
    <n v="329"/>
    <n v="1"/>
    <d v="2025-04-01T00:00:00"/>
    <d v="2025-04-01T00:00:00"/>
    <d v="2025-11-21T00:00:00"/>
    <s v="MariaM"/>
    <x v="29"/>
    <m/>
    <n v="36333.6"/>
    <s v="USD"/>
    <n v="31246.896"/>
    <n v="36333.6"/>
    <n v="3225.61"/>
    <n v="2774.0246"/>
    <n v="3225.61"/>
    <n v="0.08877760530197945"/>
    <n v="4"/>
    <x v="1"/>
    <x v="9"/>
    <x v="1"/>
    <d v="2026-01-05T00:00:00"/>
    <s v="enero"/>
    <n v="2026"/>
  </r>
  <r>
    <x v="0"/>
    <n v="330"/>
    <n v="1"/>
    <d v="2025-05-09T00:00:00"/>
    <d v="2025-05-17T00:00:00"/>
    <d v="2025-05-26T00:00:00"/>
    <s v="DianaM"/>
    <x v="34"/>
    <s v="MARC1989"/>
    <n v="17786.22"/>
    <s v="USD"/>
    <n v="15296.1492"/>
    <n v="17786.22"/>
    <n v="2209.58"/>
    <n v="1900.2388"/>
    <n v="2209.58"/>
    <n v="0.124229881335101"/>
    <n v="5"/>
    <x v="1"/>
    <x v="4"/>
    <x v="1"/>
    <d v="2025-07-10T00:00:00"/>
    <s v="julio"/>
    <n v="2025"/>
  </r>
  <r>
    <x v="0"/>
    <n v="331"/>
    <n v="1"/>
    <d v="2025-05-12T00:00:00"/>
    <d v="2025-05-22T00:00:00"/>
    <d v="2025-06-04T00:00:00"/>
    <s v="MinervaH"/>
    <x v="35"/>
    <s v="JAIMEG"/>
    <n v="704.8"/>
    <s v="USD"/>
    <n v="606.1279999999999"/>
    <n v="704.8"/>
    <n v="0"/>
    <n v="0"/>
    <n v="0"/>
    <n v="0"/>
    <n v="5"/>
    <x v="1"/>
    <x v="4"/>
    <x v="1"/>
    <d v="2025-07-19T00:00:00"/>
    <s v="julio"/>
    <n v="2025"/>
  </r>
  <r>
    <x v="0"/>
    <n v="332"/>
    <n v="1"/>
    <d v="2025-05-12T00:00:00"/>
    <d v="2025-05-29T00:00:00"/>
    <d v="2025-06-06T00:00:00"/>
    <s v="VeronicaN"/>
    <x v="35"/>
    <m/>
    <n v="447940.47"/>
    <s v="MXN"/>
    <n v="21501.14256"/>
    <n v="25084.66632"/>
    <n v="26803.51"/>
    <n v="1286.56848"/>
    <n v="1500.99656"/>
    <n v="0.05983721452986822"/>
    <n v="5"/>
    <x v="1"/>
    <x v="4"/>
    <x v="1"/>
    <d v="2025-07-21T00:00:00"/>
    <s v="julio"/>
    <n v="2025"/>
  </r>
  <r>
    <x v="0"/>
    <n v="333"/>
    <n v="1"/>
    <d v="2025-05-13T00:00:00"/>
    <d v="2025-05-03T00:00:00"/>
    <d v="2025-05-04T00:00:00"/>
    <s v="MinervaH"/>
    <x v="35"/>
    <s v="JAIMEG"/>
    <n v="1221"/>
    <s v="USD"/>
    <n v="1050.06"/>
    <n v="1221"/>
    <n v="0"/>
    <n v="0"/>
    <n v="0"/>
    <n v="0"/>
    <n v="5"/>
    <x v="1"/>
    <x v="4"/>
    <x v="1"/>
    <d v="2025-06-18T00:00:00"/>
    <s v="junio"/>
    <n v="2025"/>
  </r>
  <r>
    <x v="0"/>
    <n v="334"/>
    <n v="1"/>
    <d v="2025-05-13T00:00:00"/>
    <d v="2025-05-10T00:00:00"/>
    <d v="2025-05-10T00:00:00"/>
    <s v="MinervaH"/>
    <x v="35"/>
    <s v="JAIMEG"/>
    <n v="1630.2"/>
    <s v="USD"/>
    <n v="1401.972"/>
    <n v="1630.2"/>
    <n v="0"/>
    <n v="0"/>
    <n v="0"/>
    <n v="0"/>
    <n v="5"/>
    <x v="1"/>
    <x v="4"/>
    <x v="1"/>
    <d v="2025-06-24T00:00:00"/>
    <s v="junio"/>
    <n v="2025"/>
  </r>
  <r>
    <x v="0"/>
    <n v="335"/>
    <n v="1"/>
    <d v="2025-05-13T00:00:00"/>
    <d v="2025-05-05T00:00:00"/>
    <d v="2025-05-05T00:00:00"/>
    <s v="MinervaH"/>
    <x v="35"/>
    <s v="JAIMEG"/>
    <n v="98"/>
    <s v="USD"/>
    <n v="84.28"/>
    <n v="98"/>
    <n v="0"/>
    <n v="0"/>
    <n v="0"/>
    <n v="0"/>
    <n v="5"/>
    <x v="1"/>
    <x v="4"/>
    <x v="1"/>
    <d v="2025-06-19T00:00:00"/>
    <s v="junio"/>
    <n v="2025"/>
  </r>
  <r>
    <x v="0"/>
    <n v="336"/>
    <n v="1"/>
    <d v="2025-05-13T00:00:00"/>
    <d v="2025-05-01T00:00:00"/>
    <d v="2025-05-02T00:00:00"/>
    <s v="MinervaH"/>
    <x v="35"/>
    <s v="JAIMEG"/>
    <n v="428.8"/>
    <s v="USD"/>
    <n v="368.768"/>
    <n v="428.8"/>
    <n v="0"/>
    <n v="0"/>
    <n v="0"/>
    <n v="0"/>
    <n v="5"/>
    <x v="1"/>
    <x v="4"/>
    <x v="1"/>
    <d v="2025-06-16T00:00:00"/>
    <s v="junio"/>
    <n v="2025"/>
  </r>
  <r>
    <x v="0"/>
    <n v="337"/>
    <n v="1"/>
    <d v="2025-05-13T00:00:00"/>
    <d v="2025-07-01T00:00:00"/>
    <d v="2025-07-01T00:00:00"/>
    <s v="MinervaH"/>
    <x v="35"/>
    <s v="JAIMEG"/>
    <n v="1012.3"/>
    <s v="USD"/>
    <n v="870.578"/>
    <n v="1012.3"/>
    <n v="0"/>
    <n v="0"/>
    <n v="0"/>
    <n v="0"/>
    <n v="5"/>
    <x v="1"/>
    <x v="3"/>
    <x v="1"/>
    <d v="2025-08-15T00:00:00"/>
    <s v="agosto"/>
    <n v="2025"/>
  </r>
  <r>
    <x v="0"/>
    <n v="338"/>
    <n v="1"/>
    <d v="2025-05-13T00:00:00"/>
    <d v="2025-05-08T00:00:00"/>
    <d v="2025-05-08T00:00:00"/>
    <s v="MinervaH"/>
    <x v="35"/>
    <s v="JAIMEG"/>
    <n v="296.3"/>
    <s v="USD"/>
    <n v="254.818"/>
    <n v="296.3"/>
    <n v="0"/>
    <n v="0"/>
    <n v="0"/>
    <n v="0"/>
    <n v="5"/>
    <x v="1"/>
    <x v="4"/>
    <x v="1"/>
    <d v="2025-06-22T00:00:00"/>
    <s v="junio"/>
    <n v="2025"/>
  </r>
  <r>
    <x v="0"/>
    <n v="339"/>
    <n v="1"/>
    <d v="2025-05-13T00:00:00"/>
    <d v="2025-05-09T00:00:00"/>
    <d v="2025-05-09T00:00:00"/>
    <s v="MinervaH"/>
    <x v="35"/>
    <s v="JAIMEG"/>
    <n v="981.6"/>
    <s v="USD"/>
    <n v="844.176"/>
    <n v="981.6"/>
    <n v="0"/>
    <n v="0"/>
    <n v="0"/>
    <n v="0"/>
    <n v="5"/>
    <x v="1"/>
    <x v="4"/>
    <x v="1"/>
    <d v="2025-06-23T00:00:00"/>
    <s v="junio"/>
    <n v="2025"/>
  </r>
  <r>
    <x v="0"/>
    <n v="340"/>
    <n v="1"/>
    <d v="2025-05-14T00:00:00"/>
    <d v="2025-08-04T00:00:00"/>
    <d v="2025-08-10T00:00:00"/>
    <s v="DianaM"/>
    <x v="35"/>
    <s v="MARC1989,MARIELLAP"/>
    <n v="175373.05"/>
    <s v="USD"/>
    <n v="150820.823"/>
    <n v="175373.05"/>
    <n v="16038.14"/>
    <n v="13792.8004"/>
    <n v="16038.14"/>
    <n v="0.09145156567671033"/>
    <n v="5"/>
    <x v="1"/>
    <x v="11"/>
    <x v="1"/>
    <d v="2025-09-24T00:00:00"/>
    <s v="septiembre"/>
    <n v="2025"/>
  </r>
  <r>
    <x v="0"/>
    <n v="341"/>
    <n v="1"/>
    <d v="2025-05-14T00:00:00"/>
    <d v="2025-08-01T00:00:00"/>
    <d v="2025-08-14T00:00:00"/>
    <s v="AndreaG"/>
    <x v="35"/>
    <s v="JAIMEG"/>
    <n v="52130.1"/>
    <s v="USD"/>
    <n v="44831.886"/>
    <n v="52130.1"/>
    <n v="9259.58"/>
    <n v="7963.2388"/>
    <n v="9259.58"/>
    <n v="0.1776244434597286"/>
    <n v="5"/>
    <x v="1"/>
    <x v="11"/>
    <x v="1"/>
    <d v="2025-09-28T00:00:00"/>
    <s v="septiembre"/>
    <n v="2025"/>
  </r>
  <r>
    <x v="0"/>
    <n v="342"/>
    <n v="0"/>
    <d v="2025-05-14T00:00:00"/>
    <d v="2025-07-01T00:00:00"/>
    <d v="2025-07-07T00:00:00"/>
    <s v="IsraelB"/>
    <x v="35"/>
    <s v="DIANAM,MARC1989"/>
    <n v="16401.41"/>
    <s v="MXN"/>
    <n v="787.26768"/>
    <n v="918.47896"/>
    <n v="1285.69"/>
    <n v="61.71312"/>
    <n v="71.99864000000001"/>
    <n v="0.07838899216591744"/>
    <n v="5"/>
    <x v="1"/>
    <x v="3"/>
    <x v="1"/>
    <d v="2025-08-21T00:00:00"/>
    <s v="agosto"/>
    <n v="2025"/>
  </r>
  <r>
    <x v="0"/>
    <n v="343"/>
    <n v="1"/>
    <d v="2025-05-14T00:00:00"/>
    <d v="2025-06-10T00:00:00"/>
    <d v="2025-06-10T00:00:00"/>
    <s v="MinervaH"/>
    <x v="35"/>
    <s v="JAIMEG"/>
    <n v="198.6"/>
    <s v="USD"/>
    <n v="170.796"/>
    <n v="198.6"/>
    <n v="0"/>
    <n v="0"/>
    <n v="0"/>
    <n v="0"/>
    <n v="5"/>
    <x v="1"/>
    <x v="10"/>
    <x v="1"/>
    <d v="2025-07-25T00:00:00"/>
    <s v="julio"/>
    <n v="2025"/>
  </r>
  <r>
    <x v="0"/>
    <n v="345"/>
    <n v="1"/>
    <d v="2025-05-15T00:00:00"/>
    <d v="2025-02-16T00:00:00"/>
    <d v="2025-02-17T00:00:00"/>
    <s v="MinervaH"/>
    <x v="35"/>
    <s v="JAIMEG"/>
    <n v="900"/>
    <s v="EUR"/>
    <n v="900"/>
    <n v="1044"/>
    <n v="81.75"/>
    <n v="81.75"/>
    <n v="94.83"/>
    <n v="0.09083333333333334"/>
    <n v="5"/>
    <x v="1"/>
    <x v="8"/>
    <x v="1"/>
    <d v="2025-04-03T00:00:00"/>
    <s v="abril"/>
    <n v="2025"/>
  </r>
  <r>
    <x v="0"/>
    <n v="346"/>
    <n v="1"/>
    <d v="2025-05-15T00:00:00"/>
    <d v="2025-05-22T00:00:00"/>
    <d v="2025-05-28T00:00:00"/>
    <s v="DianaM"/>
    <x v="35"/>
    <s v="MARC1989,MARIELLAP"/>
    <n v="7100"/>
    <s v="USD"/>
    <n v="6106"/>
    <n v="7100"/>
    <n v="805.58"/>
    <n v="692.7988"/>
    <n v="805.58"/>
    <n v="0.1134619718309859"/>
    <n v="5"/>
    <x v="1"/>
    <x v="4"/>
    <x v="1"/>
    <d v="2025-07-12T00:00:00"/>
    <s v="julio"/>
    <n v="2025"/>
  </r>
  <r>
    <x v="0"/>
    <n v="347"/>
    <n v="1"/>
    <d v="2025-05-15T00:00:00"/>
    <d v="2025-05-17T00:00:00"/>
    <d v="2025-06-07T00:00:00"/>
    <s v="DianaM"/>
    <x v="35"/>
    <m/>
    <n v="9995.190000000001"/>
    <s v="USD"/>
    <n v="8595.8634"/>
    <n v="9995.190000000001"/>
    <n v="2008.11"/>
    <n v="1726.9746"/>
    <n v="2008.11"/>
    <n v="0.2009076365731917"/>
    <n v="5"/>
    <x v="1"/>
    <x v="4"/>
    <x v="1"/>
    <d v="2025-07-22T00:00:00"/>
    <s v="julio"/>
    <n v="2025"/>
  </r>
  <r>
    <x v="0"/>
    <n v="348"/>
    <n v="1"/>
    <d v="2025-05-16T00:00:00"/>
    <d v="2025-05-22T00:00:00"/>
    <d v="2025-05-25T00:00:00"/>
    <s v="EduardoP"/>
    <x v="35"/>
    <m/>
    <n v="3045"/>
    <s v="USD"/>
    <n v="2618.7"/>
    <n v="3045"/>
    <n v="429.35"/>
    <n v="369.241"/>
    <n v="429.35"/>
    <n v="0.1410016420361248"/>
    <n v="5"/>
    <x v="1"/>
    <x v="4"/>
    <x v="1"/>
    <d v="2025-07-09T00:00:00"/>
    <s v="julio"/>
    <n v="2025"/>
  </r>
  <r>
    <x v="0"/>
    <n v="349"/>
    <n v="1"/>
    <d v="2025-05-16T00:00:00"/>
    <d v="2025-05-17T00:00:00"/>
    <d v="2025-05-25T00:00:00"/>
    <s v="VeronicaN"/>
    <x v="35"/>
    <m/>
    <n v="2457.91"/>
    <s v="USD"/>
    <n v="2113.8026"/>
    <n v="2457.91"/>
    <n v="1.91"/>
    <n v="1.6426"/>
    <n v="1.91"/>
    <n v="0.0007770829688637907"/>
    <n v="5"/>
    <x v="1"/>
    <x v="4"/>
    <x v="1"/>
    <d v="2025-07-09T00:00:00"/>
    <s v="julio"/>
    <n v="2025"/>
  </r>
  <r>
    <x v="0"/>
    <n v="350"/>
    <n v="1"/>
    <d v="2025-05-16T00:00:00"/>
    <d v="2025-05-16T00:00:00"/>
    <d v="2025-06-16T00:00:00"/>
    <s v="RafaellaP"/>
    <x v="35"/>
    <m/>
    <n v="14729.27"/>
    <s v="USD"/>
    <n v="12667.1722"/>
    <n v="14729.27"/>
    <n v="718.64"/>
    <n v="618.0304"/>
    <n v="718.64"/>
    <n v="0.04878992645256689"/>
    <n v="5"/>
    <x v="1"/>
    <x v="4"/>
    <x v="1"/>
    <d v="2025-07-31T00:00:00"/>
    <s v="julio"/>
    <n v="2025"/>
  </r>
  <r>
    <x v="0"/>
    <n v="351"/>
    <n v="1"/>
    <d v="2025-05-16T00:00:00"/>
    <d v="2025-05-16T00:00:00"/>
    <d v="2025-05-16T00:00:00"/>
    <s v="DianaM"/>
    <x v="35"/>
    <m/>
    <n v="2611.75"/>
    <s v="USD"/>
    <n v="2246.105"/>
    <n v="2611.75"/>
    <n v="35"/>
    <n v="30.1"/>
    <n v="35"/>
    <n v="0.01340097635684885"/>
    <n v="5"/>
    <x v="1"/>
    <x v="4"/>
    <x v="1"/>
    <d v="2025-06-30T00:00:00"/>
    <s v="junio"/>
    <n v="2025"/>
  </r>
  <r>
    <x v="0"/>
    <n v="352"/>
    <n v="1"/>
    <d v="2025-05-16T00:00:00"/>
    <d v="2025-06-13T00:00:00"/>
    <d v="2025-06-16T00:00:00"/>
    <s v="DianaM"/>
    <x v="35"/>
    <m/>
    <n v="9109.860000000001"/>
    <s v="USD"/>
    <n v="7834.479600000001"/>
    <n v="9109.860000000001"/>
    <n v="517.96"/>
    <n v="445.4456"/>
    <n v="517.96"/>
    <n v="0.05685707573991258"/>
    <n v="5"/>
    <x v="1"/>
    <x v="10"/>
    <x v="1"/>
    <d v="2025-07-31T00:00:00"/>
    <s v="julio"/>
    <n v="2025"/>
  </r>
  <r>
    <x v="0"/>
    <n v="353"/>
    <n v="1"/>
    <d v="2025-05-19T00:00:00"/>
    <d v="2025-05-27T00:00:00"/>
    <d v="2025-05-28T00:00:00"/>
    <s v="DianaM"/>
    <x v="36"/>
    <s v="MARC1989"/>
    <n v="7328.61"/>
    <s v="USD"/>
    <n v="6302.6046"/>
    <n v="7328.61"/>
    <n v="630.08"/>
    <n v="541.8688000000001"/>
    <n v="630.08"/>
    <n v="0.08597537595806028"/>
    <n v="5"/>
    <x v="1"/>
    <x v="4"/>
    <x v="1"/>
    <d v="2025-07-12T00:00:00"/>
    <s v="julio"/>
    <n v="2025"/>
  </r>
  <r>
    <x v="0"/>
    <n v="354"/>
    <n v="1"/>
    <d v="2025-05-19T00:00:00"/>
    <d v="2025-05-22T00:00:00"/>
    <d v="2025-05-22T00:00:00"/>
    <s v="DianaM"/>
    <x v="36"/>
    <m/>
    <n v="3154.96"/>
    <s v="USD"/>
    <n v="2713.2656"/>
    <n v="3154.96"/>
    <n v="70"/>
    <n v="60.2"/>
    <n v="70"/>
    <n v="0.02218728605117022"/>
    <n v="5"/>
    <x v="1"/>
    <x v="4"/>
    <x v="1"/>
    <d v="2025-07-06T00:00:00"/>
    <s v="julio"/>
    <n v="2025"/>
  </r>
  <r>
    <x v="0"/>
    <n v="355"/>
    <n v="1"/>
    <d v="2025-05-19T00:00:00"/>
    <d v="2025-06-15T00:00:00"/>
    <d v="2025-07-22T00:00:00"/>
    <s v="VeronicaN"/>
    <x v="36"/>
    <m/>
    <n v="164275.12"/>
    <s v="USD"/>
    <n v="141276.6032"/>
    <n v="164275.12"/>
    <n v="34429.94"/>
    <n v="29609.7484"/>
    <n v="34429.94"/>
    <n v="0.2095870634579357"/>
    <n v="5"/>
    <x v="1"/>
    <x v="10"/>
    <x v="1"/>
    <d v="2025-09-05T00:00:00"/>
    <s v="septiembre"/>
    <n v="2025"/>
  </r>
  <r>
    <x v="0"/>
    <n v="356"/>
    <n v="1"/>
    <d v="2025-05-19T00:00:00"/>
    <d v="2025-05-14T00:00:00"/>
    <d v="2025-05-22T00:00:00"/>
    <s v="DianaM"/>
    <x v="36"/>
    <m/>
    <n v="6906.08"/>
    <s v="USD"/>
    <n v="5939.2288"/>
    <n v="6906.08"/>
    <n v="553.36"/>
    <n v="475.8896"/>
    <n v="553.36"/>
    <n v="0.08012649723142506"/>
    <n v="5"/>
    <x v="1"/>
    <x v="4"/>
    <x v="1"/>
    <d v="2025-07-06T00:00:00"/>
    <s v="julio"/>
    <n v="2025"/>
  </r>
  <r>
    <x v="0"/>
    <n v="357"/>
    <n v="1"/>
    <d v="2025-05-20T00:00:00"/>
    <d v="2025-05-26T00:00:00"/>
    <d v="2025-05-30T00:00:00"/>
    <s v="DianaM"/>
    <x v="36"/>
    <m/>
    <n v="2597.52"/>
    <s v="USD"/>
    <n v="2233.8672"/>
    <n v="2597.52"/>
    <n v="110.8"/>
    <n v="95.288"/>
    <n v="110.8"/>
    <n v="0.04265607194554806"/>
    <n v="5"/>
    <x v="1"/>
    <x v="4"/>
    <x v="1"/>
    <d v="2025-07-14T00:00:00"/>
    <s v="julio"/>
    <n v="2025"/>
  </r>
  <r>
    <x v="0"/>
    <n v="358"/>
    <n v="0"/>
    <d v="2025-05-20T00:00:00"/>
    <d v="2025-05-10T00:00:00"/>
    <d v="2025-05-10T00:00:00"/>
    <s v="DianaM"/>
    <x v="36"/>
    <s v="JORGEP,MARC1989"/>
    <n v="353.7"/>
    <s v="USD"/>
    <n v="304.182"/>
    <n v="353.7"/>
    <n v="0"/>
    <n v="0"/>
    <n v="0"/>
    <n v="0"/>
    <n v="5"/>
    <x v="1"/>
    <x v="4"/>
    <x v="1"/>
    <d v="2025-06-24T00:00:00"/>
    <s v="junio"/>
    <n v="2025"/>
  </r>
  <r>
    <x v="0"/>
    <n v="359"/>
    <n v="1"/>
    <d v="2025-05-22T00:00:00"/>
    <d v="2025-07-12T00:00:00"/>
    <d v="2025-07-26T00:00:00"/>
    <s v="MartinB"/>
    <x v="36"/>
    <s v="ANATERESA"/>
    <n v="25630.24"/>
    <s v="EUR"/>
    <n v="25630.24"/>
    <n v="29731.0784"/>
    <n v="4047.08"/>
    <n v="4047.08"/>
    <n v="4694.6128"/>
    <n v="0.1579025401244779"/>
    <n v="5"/>
    <x v="1"/>
    <x v="3"/>
    <x v="1"/>
    <d v="2025-09-09T00:00:00"/>
    <s v="septiembre"/>
    <n v="2025"/>
  </r>
  <r>
    <x v="0"/>
    <n v="360"/>
    <n v="0"/>
    <d v="2025-05-22T00:00:00"/>
    <d v="2025-08-08T00:00:00"/>
    <d v="2025-08-19T00:00:00"/>
    <s v="DianaM"/>
    <x v="36"/>
    <s v="JORGEP"/>
    <n v="2292.54"/>
    <s v="USD"/>
    <n v="1971.5844"/>
    <n v="2292.54"/>
    <n v="0"/>
    <n v="0"/>
    <n v="0"/>
    <n v="0"/>
    <n v="5"/>
    <x v="1"/>
    <x v="11"/>
    <x v="1"/>
    <d v="2025-10-03T00:00:00"/>
    <s v="octubre"/>
    <n v="2025"/>
  </r>
  <r>
    <x v="0"/>
    <n v="361"/>
    <n v="1"/>
    <d v="2025-05-22T00:00:00"/>
    <d v="2025-06-17T00:00:00"/>
    <d v="2025-07-07T00:00:00"/>
    <s v="DianaM"/>
    <x v="36"/>
    <m/>
    <n v="7124.67"/>
    <s v="USD"/>
    <n v="6127.2162"/>
    <n v="7124.67"/>
    <n v="218"/>
    <n v="187.48"/>
    <n v="218"/>
    <n v="0.0305979083943537"/>
    <n v="5"/>
    <x v="1"/>
    <x v="10"/>
    <x v="1"/>
    <d v="2025-08-21T00:00:00"/>
    <s v="agosto"/>
    <n v="2025"/>
  </r>
  <r>
    <x v="0"/>
    <n v="362"/>
    <n v="1"/>
    <d v="2025-05-22T00:00:00"/>
    <d v="2025-07-20T00:00:00"/>
    <d v="2025-07-20T00:00:00"/>
    <s v="MinervaH"/>
    <x v="36"/>
    <s v="JAIMEG"/>
    <n v="50"/>
    <s v="USD"/>
    <n v="43"/>
    <n v="50"/>
    <n v="0"/>
    <n v="0"/>
    <n v="0"/>
    <n v="0"/>
    <n v="5"/>
    <x v="1"/>
    <x v="3"/>
    <x v="1"/>
    <d v="2025-09-03T00:00:00"/>
    <s v="septiembre"/>
    <n v="2025"/>
  </r>
  <r>
    <x v="0"/>
    <n v="363"/>
    <n v="1"/>
    <d v="2025-05-22T00:00:00"/>
    <d v="2025-06-10T00:00:00"/>
    <d v="2025-08-07T00:00:00"/>
    <s v="MinervaH"/>
    <x v="36"/>
    <s v="JAIMEG"/>
    <n v="20818"/>
    <s v="MXN"/>
    <n v="999.264"/>
    <n v="1165.808"/>
    <n v="0"/>
    <n v="0"/>
    <n v="0"/>
    <n v="0"/>
    <n v="5"/>
    <x v="1"/>
    <x v="10"/>
    <x v="1"/>
    <d v="2025-09-21T00:00:00"/>
    <s v="septiembre"/>
    <n v="2025"/>
  </r>
  <r>
    <x v="0"/>
    <n v="364"/>
    <n v="0"/>
    <d v="2025-05-23T00:00:00"/>
    <d v="2025-05-26T00:00:00"/>
    <d v="2025-06-06T00:00:00"/>
    <s v="LucianaE"/>
    <x v="36"/>
    <m/>
    <n v="38882.41"/>
    <s v="USD"/>
    <n v="33438.8726"/>
    <n v="38882.41"/>
    <n v="4227.73"/>
    <n v="3635.8478"/>
    <n v="4227.73"/>
    <n v="0.1087311717560717"/>
    <n v="5"/>
    <x v="1"/>
    <x v="4"/>
    <x v="1"/>
    <d v="2025-07-21T00:00:00"/>
    <s v="julio"/>
    <n v="2025"/>
  </r>
  <r>
    <x v="0"/>
    <n v="366"/>
    <n v="1"/>
    <d v="2025-05-26T00:00:00"/>
    <d v="2025-06-18T00:00:00"/>
    <d v="2025-06-30T00:00:00"/>
    <s v="LorenzaP"/>
    <x v="37"/>
    <m/>
    <n v="4310.91"/>
    <s v="USD"/>
    <n v="3707.3826"/>
    <n v="4310.91"/>
    <n v="302.24"/>
    <n v="259.9264"/>
    <n v="302.24"/>
    <n v="0.07011048711292975"/>
    <n v="5"/>
    <x v="1"/>
    <x v="10"/>
    <x v="1"/>
    <d v="2025-08-14T00:00:00"/>
    <s v="agosto"/>
    <n v="2025"/>
  </r>
  <r>
    <x v="0"/>
    <n v="368"/>
    <n v="1"/>
    <d v="2025-05-26T00:00:00"/>
    <d v="2025-03-23T00:00:00"/>
    <d v="2025-03-25T00:00:00"/>
    <s v="DianaM"/>
    <x v="37"/>
    <m/>
    <n v="1680"/>
    <s v="USD"/>
    <n v="1444.8"/>
    <n v="1680"/>
    <n v="168.07"/>
    <n v="144.5402"/>
    <n v="168.07"/>
    <n v="0.1000416666666667"/>
    <n v="5"/>
    <x v="1"/>
    <x v="5"/>
    <x v="1"/>
    <d v="2025-05-09T00:00:00"/>
    <s v="mayo"/>
    <n v="2025"/>
  </r>
  <r>
    <x v="0"/>
    <n v="369"/>
    <n v="1"/>
    <d v="2025-05-26T00:00:00"/>
    <d v="2025-07-07T00:00:00"/>
    <d v="2025-07-12T00:00:00"/>
    <s v="MinervaH"/>
    <x v="37"/>
    <s v="DIANAM,JAIMEG,MARIELLAP"/>
    <n v="18901.9"/>
    <s v="USD"/>
    <n v="16255.634"/>
    <n v="18901.9"/>
    <n v="2396.27"/>
    <n v="2060.7922"/>
    <n v="2396.27"/>
    <n v="0.1267740280077664"/>
    <n v="5"/>
    <x v="1"/>
    <x v="3"/>
    <x v="1"/>
    <d v="2025-08-26T00:00:00"/>
    <s v="agosto"/>
    <n v="2025"/>
  </r>
  <r>
    <x v="0"/>
    <n v="370"/>
    <n v="1"/>
    <d v="2025-05-27T00:00:00"/>
    <d v="2025-06-24T00:00:00"/>
    <d v="2025-10-07T00:00:00"/>
    <s v="DianaM"/>
    <x v="37"/>
    <m/>
    <n v="4797.97"/>
    <s v="USD"/>
    <n v="4126.2542"/>
    <n v="4797.97"/>
    <n v="0"/>
    <n v="0"/>
    <n v="0"/>
    <n v="0"/>
    <n v="5"/>
    <x v="1"/>
    <x v="10"/>
    <x v="1"/>
    <d v="2025-11-21T00:00:00"/>
    <s v="noviembre"/>
    <n v="2025"/>
  </r>
  <r>
    <x v="0"/>
    <n v="371"/>
    <n v="1"/>
    <d v="2025-05-27T00:00:00"/>
    <d v="2025-07-17T00:00:00"/>
    <d v="2025-08-04T00:00:00"/>
    <s v="DianaM"/>
    <x v="37"/>
    <s v="MARC1989,MARIELLAP"/>
    <n v="40753.53"/>
    <s v="USD"/>
    <n v="35048.0358"/>
    <n v="40753.53"/>
    <n v="3132.7"/>
    <n v="2694.122"/>
    <n v="3132.7"/>
    <n v="0.07686941474763045"/>
    <n v="5"/>
    <x v="1"/>
    <x v="3"/>
    <x v="1"/>
    <d v="2025-09-18T00:00:00"/>
    <s v="septiembre"/>
    <n v="2025"/>
  </r>
  <r>
    <x v="0"/>
    <n v="372"/>
    <n v="1"/>
    <d v="2025-01-13T00:00:00"/>
    <d v="2025-03-12T00:00:00"/>
    <d v="2025-03-25T00:00:00"/>
    <s v="VeronicaN"/>
    <x v="18"/>
    <m/>
    <n v="3168.96"/>
    <s v="USD"/>
    <n v="2725.3056"/>
    <n v="3168.96"/>
    <n v="35"/>
    <n v="30.1"/>
    <n v="35"/>
    <n v="0.01104463293951328"/>
    <n v="1"/>
    <x v="1"/>
    <x v="5"/>
    <x v="1"/>
    <d v="2025-05-09T00:00:00"/>
    <s v="mayo"/>
    <n v="2025"/>
  </r>
  <r>
    <x v="0"/>
    <n v="373"/>
    <n v="1"/>
    <d v="2025-01-21T00:00:00"/>
    <d v="2025-01-21T00:00:00"/>
    <d v="2025-01-21T00:00:00"/>
    <s v="VeronicaN"/>
    <x v="19"/>
    <m/>
    <n v="5439.63"/>
    <s v="USD"/>
    <n v="4678.0818"/>
    <n v="5439.63"/>
    <n v="210"/>
    <n v="180.6"/>
    <n v="210"/>
    <n v="0.03860556692275026"/>
    <n v="1"/>
    <x v="1"/>
    <x v="7"/>
    <x v="1"/>
    <d v="2025-03-07T00:00:00"/>
    <s v="marzo"/>
    <n v="2025"/>
  </r>
  <r>
    <x v="0"/>
    <n v="374"/>
    <n v="1"/>
    <d v="2025-01-24T00:00:00"/>
    <d v="2025-03-15T00:00:00"/>
    <d v="2025-03-20T00:00:00"/>
    <s v="VeronicaN"/>
    <x v="19"/>
    <m/>
    <n v="138570"/>
    <s v="MXN"/>
    <n v="6651.360000000001"/>
    <n v="7759.92"/>
    <n v="0"/>
    <n v="0"/>
    <n v="0"/>
    <n v="0"/>
    <n v="1"/>
    <x v="1"/>
    <x v="5"/>
    <x v="1"/>
    <d v="2025-05-04T00:00:00"/>
    <s v="mayo"/>
    <n v="2025"/>
  </r>
  <r>
    <x v="0"/>
    <n v="375"/>
    <n v="1"/>
    <d v="2025-02-05T00:00:00"/>
    <d v="2025-03-20T00:00:00"/>
    <d v="2025-03-31T00:00:00"/>
    <s v="VeronicaN"/>
    <x v="21"/>
    <m/>
    <n v="25529"/>
    <s v="MXN"/>
    <n v="1225.392"/>
    <n v="1429.624"/>
    <n v="0"/>
    <n v="0"/>
    <n v="0"/>
    <n v="0"/>
    <n v="2"/>
    <x v="1"/>
    <x v="5"/>
    <x v="1"/>
    <d v="2025-05-15T00:00:00"/>
    <s v="mayo"/>
    <n v="2025"/>
  </r>
  <r>
    <x v="0"/>
    <n v="376"/>
    <n v="1"/>
    <d v="2025-05-28T00:00:00"/>
    <d v="2025-02-21T00:00:00"/>
    <d v="2025-02-26T00:00:00"/>
    <s v="PaulinaV"/>
    <x v="37"/>
    <m/>
    <n v="1750"/>
    <s v="USD"/>
    <n v="1505"/>
    <n v="1750"/>
    <n v="221.14"/>
    <n v="190.1804"/>
    <n v="221.14"/>
    <n v="0.1263657142857143"/>
    <n v="5"/>
    <x v="1"/>
    <x v="8"/>
    <x v="1"/>
    <d v="2025-04-12T00:00:00"/>
    <s v="abril"/>
    <n v="2025"/>
  </r>
  <r>
    <x v="0"/>
    <n v="377"/>
    <n v="1"/>
    <d v="2025-05-28T00:00:00"/>
    <d v="2025-05-29T00:00:00"/>
    <d v="2025-06-02T00:00:00"/>
    <s v="DianaM"/>
    <x v="37"/>
    <s v="JAIMEG,MARIELLAP"/>
    <n v="28779.6"/>
    <s v="USD"/>
    <n v="24750.456"/>
    <n v="28779.6"/>
    <n v="3058.47"/>
    <n v="2630.2842"/>
    <n v="3058.47"/>
    <n v="0.1062721511070341"/>
    <n v="5"/>
    <x v="1"/>
    <x v="4"/>
    <x v="1"/>
    <d v="2025-07-17T00:00:00"/>
    <s v="julio"/>
    <n v="2025"/>
  </r>
  <r>
    <x v="0"/>
    <n v="378"/>
    <n v="0"/>
    <d v="2025-05-28T00:00:00"/>
    <d v="2025-09-01T00:00:00"/>
    <d v="2025-09-04T00:00:00"/>
    <s v="DianaM"/>
    <x v="37"/>
    <s v="FERNANDAS,MARIELLAP"/>
    <n v="9222.59"/>
    <s v="USD"/>
    <n v="7931.4274"/>
    <n v="9222.59"/>
    <n v="1806.55"/>
    <n v="1553.633"/>
    <n v="1806.55"/>
    <n v="0.1958831521297163"/>
    <n v="5"/>
    <x v="1"/>
    <x v="6"/>
    <x v="1"/>
    <d v="2025-10-19T00:00:00"/>
    <s v="octubre"/>
    <n v="2025"/>
  </r>
  <r>
    <x v="0"/>
    <n v="379"/>
    <n v="1"/>
    <d v="2025-05-28T00:00:00"/>
    <d v="2025-06-19T00:00:00"/>
    <d v="2025-06-23T00:00:00"/>
    <s v="DianaM"/>
    <x v="37"/>
    <s v="JAIMEG,MARIELLAP"/>
    <n v="48164.24"/>
    <s v="USD"/>
    <n v="41421.2464"/>
    <n v="48164.24"/>
    <n v="7659.78"/>
    <n v="6587.4108"/>
    <n v="7659.78"/>
    <n v="0.1590345866559921"/>
    <n v="5"/>
    <x v="1"/>
    <x v="10"/>
    <x v="1"/>
    <d v="2025-08-07T00:00:00"/>
    <s v="agosto"/>
    <n v="2025"/>
  </r>
  <r>
    <x v="0"/>
    <n v="380"/>
    <n v="1"/>
    <d v="2025-05-28T00:00:00"/>
    <d v="2025-05-28T00:00:00"/>
    <d v="2025-05-29T00:00:00"/>
    <s v="DianaM"/>
    <x v="37"/>
    <s v="MARC1989,MARIELLAP"/>
    <n v="7136.4"/>
    <s v="USD"/>
    <n v="6137.303999999999"/>
    <n v="7136.4"/>
    <n v="496.36"/>
    <n v="426.8696"/>
    <n v="496.36"/>
    <n v="0.06955327616165013"/>
    <n v="5"/>
    <x v="1"/>
    <x v="4"/>
    <x v="1"/>
    <d v="2025-07-13T00:00:00"/>
    <s v="julio"/>
    <n v="2025"/>
  </r>
  <r>
    <x v="0"/>
    <n v="381"/>
    <n v="1"/>
    <d v="2025-05-28T00:00:00"/>
    <d v="2025-06-06T00:00:00"/>
    <d v="2025-06-09T00:00:00"/>
    <s v="AndreaM"/>
    <x v="37"/>
    <m/>
    <n v="14250"/>
    <s v="USD"/>
    <n v="12255"/>
    <n v="14250"/>
    <n v="660.29"/>
    <n v="567.8493999999999"/>
    <n v="660.29"/>
    <n v="0.04633614035087719"/>
    <n v="5"/>
    <x v="1"/>
    <x v="10"/>
    <x v="1"/>
    <d v="2025-07-24T00:00:00"/>
    <s v="julio"/>
    <n v="2025"/>
  </r>
  <r>
    <x v="0"/>
    <n v="382"/>
    <n v="1"/>
    <d v="2025-05-29T00:00:00"/>
    <d v="2025-05-31T00:00:00"/>
    <d v="2025-06-03T00:00:00"/>
    <s v="LucianaE"/>
    <x v="37"/>
    <m/>
    <n v="18693.84"/>
    <s v="USD"/>
    <n v="16076.7024"/>
    <n v="18693.84"/>
    <n v="2012.5"/>
    <n v="1730.75"/>
    <n v="2012.5"/>
    <n v="0.1076557839373826"/>
    <n v="5"/>
    <x v="1"/>
    <x v="4"/>
    <x v="1"/>
    <d v="2025-07-18T00:00:00"/>
    <s v="julio"/>
    <n v="2025"/>
  </r>
  <r>
    <x v="0"/>
    <n v="383"/>
    <n v="1"/>
    <d v="2025-05-29T00:00:00"/>
    <d v="2025-07-27T00:00:00"/>
    <d v="2025-07-28T00:00:00"/>
    <s v="DianaM"/>
    <x v="37"/>
    <m/>
    <n v="1646.17"/>
    <s v="USD"/>
    <n v="1415.7062"/>
    <n v="1646.17"/>
    <n v="70"/>
    <n v="60.2"/>
    <n v="70"/>
    <n v="0.04252294720472369"/>
    <n v="5"/>
    <x v="1"/>
    <x v="3"/>
    <x v="1"/>
    <d v="2025-09-11T00:00:00"/>
    <s v="septiembre"/>
    <n v="2025"/>
  </r>
  <r>
    <x v="0"/>
    <n v="384"/>
    <n v="1"/>
    <d v="2025-05-29T00:00:00"/>
    <d v="2025-06-26T00:00:00"/>
    <d v="2025-06-28T00:00:00"/>
    <s v="DianaM"/>
    <x v="37"/>
    <s v="JAIMEG,MARIELLAP"/>
    <n v="4324.59"/>
    <s v="USD"/>
    <n v="3719.1474"/>
    <n v="4324.59"/>
    <n v="380.53"/>
    <n v="327.2558"/>
    <n v="380.53"/>
    <n v="0.08799215648188613"/>
    <n v="5"/>
    <x v="1"/>
    <x v="10"/>
    <x v="1"/>
    <d v="2025-08-12T00:00:00"/>
    <s v="agosto"/>
    <n v="2025"/>
  </r>
  <r>
    <x v="0"/>
    <n v="385"/>
    <n v="1"/>
    <d v="2025-05-29T00:00:00"/>
    <d v="2025-05-07T00:00:00"/>
    <d v="2025-05-12T00:00:00"/>
    <s v="DianaM"/>
    <x v="37"/>
    <m/>
    <n v="3000"/>
    <s v="USD"/>
    <n v="2580"/>
    <n v="3000"/>
    <n v="800"/>
    <n v="688"/>
    <n v="800"/>
    <n v="0.2666666666666667"/>
    <n v="5"/>
    <x v="1"/>
    <x v="4"/>
    <x v="1"/>
    <d v="2025-06-26T00:00:00"/>
    <s v="junio"/>
    <n v="2025"/>
  </r>
  <r>
    <x v="0"/>
    <n v="386"/>
    <n v="1"/>
    <d v="2025-05-30T00:00:00"/>
    <d v="2025-03-12T00:00:00"/>
    <d v="2025-03-14T00:00:00"/>
    <s v="PaulinaV"/>
    <x v="37"/>
    <m/>
    <n v="740"/>
    <s v="USD"/>
    <n v="636.4"/>
    <n v="740"/>
    <n v="79.05"/>
    <n v="67.98299999999999"/>
    <n v="79.05"/>
    <n v="0.1068243243243243"/>
    <n v="5"/>
    <x v="1"/>
    <x v="5"/>
    <x v="1"/>
    <d v="2025-04-28T00:00:00"/>
    <s v="abril"/>
    <n v="2025"/>
  </r>
  <r>
    <x v="0"/>
    <n v="387"/>
    <n v="1"/>
    <d v="2025-05-30T00:00:00"/>
    <d v="2025-06-19T00:00:00"/>
    <d v="2025-06-24T00:00:00"/>
    <s v="DianaM"/>
    <x v="37"/>
    <s v="JAIMEG,MARIELLAP"/>
    <n v="25787.64"/>
    <s v="USD"/>
    <n v="22177.3704"/>
    <n v="25787.64"/>
    <n v="2377.84"/>
    <n v="2044.9424"/>
    <n v="2377.84"/>
    <n v="0.09220851539729887"/>
    <n v="5"/>
    <x v="1"/>
    <x v="10"/>
    <x v="1"/>
    <d v="2025-08-08T00:00:00"/>
    <s v="agosto"/>
    <n v="2025"/>
  </r>
  <r>
    <x v="0"/>
    <n v="388"/>
    <n v="1"/>
    <d v="2025-05-30T00:00:00"/>
    <d v="2025-10-19T00:00:00"/>
    <d v="2025-11-09T00:00:00"/>
    <s v="LucianaE"/>
    <x v="37"/>
    <m/>
    <n v="75930.67"/>
    <s v="USD"/>
    <n v="65300.3762"/>
    <n v="75930.67"/>
    <n v="5374.12"/>
    <n v="4621.7432"/>
    <n v="5374.12"/>
    <n v="0.07077667034941217"/>
    <n v="5"/>
    <x v="1"/>
    <x v="0"/>
    <x v="1"/>
    <d v="2025-12-24T00:00:00"/>
    <s v="diciembre"/>
    <n v="2025"/>
  </r>
  <r>
    <x v="0"/>
    <n v="389"/>
    <n v="1"/>
    <d v="2025-05-30T00:00:00"/>
    <d v="2025-10-19T00:00:00"/>
    <d v="2025-11-09T00:00:00"/>
    <s v="LucianaE"/>
    <x v="37"/>
    <m/>
    <n v="73352.77"/>
    <s v="USD"/>
    <n v="63083.3822"/>
    <n v="73352.77"/>
    <n v="5053.91"/>
    <n v="4346.362599999999"/>
    <n v="5053.91"/>
    <n v="0.06889869325998185"/>
    <n v="5"/>
    <x v="1"/>
    <x v="0"/>
    <x v="1"/>
    <d v="2025-12-24T00:00:00"/>
    <s v="diciembre"/>
    <n v="2025"/>
  </r>
  <r>
    <x v="0"/>
    <n v="390"/>
    <n v="1"/>
    <d v="2025-05-30T00:00:00"/>
    <d v="2025-09-24T00:00:00"/>
    <d v="2025-10-04T00:00:00"/>
    <s v="MinervaH"/>
    <x v="37"/>
    <s v="JAIMEG"/>
    <n v="1089882.92"/>
    <s v="MXN"/>
    <n v="52314.38016"/>
    <n v="61033.44352"/>
    <n v="207150.67"/>
    <n v="9943.232160000001"/>
    <n v="11600.43752"/>
    <n v="0.1900669018650187"/>
    <n v="5"/>
    <x v="1"/>
    <x v="6"/>
    <x v="1"/>
    <d v="2025-11-18T00:00:00"/>
    <s v="noviembre"/>
    <n v="2025"/>
  </r>
  <r>
    <x v="0"/>
    <n v="391"/>
    <n v="1"/>
    <d v="2025-05-30T00:00:00"/>
    <d v="2025-10-18T00:00:00"/>
    <d v="2025-11-09T00:00:00"/>
    <s v="LucianaE"/>
    <x v="37"/>
    <m/>
    <n v="75993.07000000001"/>
    <s v="USD"/>
    <n v="65354.0402"/>
    <n v="75993.07000000001"/>
    <n v="5358.14"/>
    <n v="4608.0004"/>
    <n v="5358.14"/>
    <n v="0.07050827134632144"/>
    <n v="5"/>
    <x v="1"/>
    <x v="0"/>
    <x v="1"/>
    <d v="2025-12-24T00:00:00"/>
    <s v="diciembre"/>
    <n v="2025"/>
  </r>
  <r>
    <x v="0"/>
    <n v="392"/>
    <n v="0"/>
    <d v="2025-05-30T00:00:00"/>
    <d v="2025-12-26T00:00:00"/>
    <d v="2026-01-07T00:00:00"/>
    <s v="LucianaE"/>
    <x v="37"/>
    <m/>
    <n v="59116.68"/>
    <s v="USD"/>
    <n v="50840.3448"/>
    <n v="59116.68"/>
    <n v="8231.139999999999"/>
    <n v="7078.7804"/>
    <n v="8231.139999999999"/>
    <n v="0.1392354915736134"/>
    <n v="5"/>
    <x v="1"/>
    <x v="1"/>
    <x v="1"/>
    <d v="2026-02-21T00:00:00"/>
    <s v="febrero"/>
    <n v="2026"/>
  </r>
  <r>
    <x v="0"/>
    <n v="393"/>
    <n v="1"/>
    <d v="2025-05-30T00:00:00"/>
    <d v="2025-07-19T00:00:00"/>
    <d v="2025-07-23T00:00:00"/>
    <s v="VeronicaN"/>
    <x v="37"/>
    <m/>
    <n v="28530.04"/>
    <s v="EUR"/>
    <n v="28530.04"/>
    <n v="33094.8464"/>
    <n v="2477.38"/>
    <n v="2477.38"/>
    <n v="2873.7608"/>
    <n v="0.08683408785967353"/>
    <n v="5"/>
    <x v="1"/>
    <x v="3"/>
    <x v="1"/>
    <d v="2025-09-06T00:00:00"/>
    <s v="septiembre"/>
    <n v="2025"/>
  </r>
  <r>
    <x v="0"/>
    <n v="394"/>
    <n v="1"/>
    <d v="2025-06-02T00:00:00"/>
    <d v="2025-06-11T00:00:00"/>
    <d v="2025-06-26T00:00:00"/>
    <s v="DianaM"/>
    <x v="38"/>
    <s v="MARC1989,MARIELLAP"/>
    <n v="33063.32"/>
    <s v="USD"/>
    <n v="28434.4552"/>
    <n v="33063.32"/>
    <n v="2466.89"/>
    <n v="2121.5254"/>
    <n v="2466.89"/>
    <n v="0.07461107958910357"/>
    <n v="6"/>
    <x v="1"/>
    <x v="10"/>
    <x v="1"/>
    <d v="2025-08-10T00:00:00"/>
    <s v="agosto"/>
    <n v="2025"/>
  </r>
  <r>
    <x v="0"/>
    <n v="395"/>
    <n v="1"/>
    <d v="2025-06-02T00:00:00"/>
    <d v="2025-04-01T00:00:00"/>
    <d v="2025-04-30T00:00:00"/>
    <s v="DianaM"/>
    <x v="38"/>
    <m/>
    <n v="15971.66"/>
    <s v="USD"/>
    <n v="13735.6276"/>
    <n v="15971.66"/>
    <n v="798.59"/>
    <n v="686.7874"/>
    <n v="798.59"/>
    <n v="0.0500004382762969"/>
    <n v="6"/>
    <x v="1"/>
    <x v="9"/>
    <x v="1"/>
    <d v="2025-06-14T00:00:00"/>
    <s v="junio"/>
    <n v="2025"/>
  </r>
  <r>
    <x v="0"/>
    <n v="396"/>
    <n v="1"/>
    <d v="2025-06-02T00:00:00"/>
    <d v="2025-07-21T00:00:00"/>
    <d v="2025-07-23T00:00:00"/>
    <s v="DianaM"/>
    <x v="38"/>
    <m/>
    <n v="8265.969999999999"/>
    <s v="USD"/>
    <n v="7108.734199999999"/>
    <n v="8265.969999999999"/>
    <n v="719.01"/>
    <n v="618.3486"/>
    <n v="719.01"/>
    <n v="0.08698434666469877"/>
    <n v="6"/>
    <x v="1"/>
    <x v="3"/>
    <x v="1"/>
    <d v="2025-09-06T00:00:00"/>
    <s v="septiembre"/>
    <n v="2025"/>
  </r>
  <r>
    <x v="0"/>
    <n v="397"/>
    <n v="1"/>
    <d v="2025-06-02T00:00:00"/>
    <d v="2025-07-05T00:00:00"/>
    <d v="2025-07-20T00:00:00"/>
    <s v="LucianaE"/>
    <x v="38"/>
    <m/>
    <n v="43524.38"/>
    <s v="USD"/>
    <n v="37430.96679999999"/>
    <n v="43524.38"/>
    <n v="4606.21"/>
    <n v="3961.3406"/>
    <n v="4606.21"/>
    <n v="0.1058305712798207"/>
    <n v="6"/>
    <x v="1"/>
    <x v="3"/>
    <x v="1"/>
    <d v="2025-09-03T00:00:00"/>
    <s v="septiembre"/>
    <n v="2025"/>
  </r>
  <r>
    <x v="0"/>
    <n v="398"/>
    <n v="1"/>
    <d v="2025-06-02T00:00:00"/>
    <d v="2025-07-20T00:00:00"/>
    <d v="2025-08-06T00:00:00"/>
    <s v="ClaudiaF"/>
    <x v="38"/>
    <m/>
    <n v="12669.04"/>
    <s v="EUR"/>
    <n v="12669.04"/>
    <n v="14696.0864"/>
    <n v="906.8"/>
    <n v="906.8"/>
    <n v="1051.888"/>
    <n v="0.0715760625903778"/>
    <n v="6"/>
    <x v="1"/>
    <x v="3"/>
    <x v="1"/>
    <d v="2025-09-20T00:00:00"/>
    <s v="septiembre"/>
    <n v="2025"/>
  </r>
  <r>
    <x v="0"/>
    <n v="399"/>
    <n v="1"/>
    <d v="2025-06-03T00:00:00"/>
    <d v="2025-02-26T00:00:00"/>
    <d v="2025-03-02T00:00:00"/>
    <s v="PaulinaV"/>
    <x v="38"/>
    <m/>
    <n v="5235"/>
    <s v="USD"/>
    <n v="4502.1"/>
    <n v="5235"/>
    <n v="419.32"/>
    <n v="360.6152"/>
    <n v="419.32"/>
    <n v="0.08009933142311365"/>
    <n v="6"/>
    <x v="1"/>
    <x v="8"/>
    <x v="1"/>
    <d v="2025-04-16T00:00:00"/>
    <s v="abril"/>
    <n v="2025"/>
  </r>
  <r>
    <x v="0"/>
    <n v="400"/>
    <n v="1"/>
    <d v="2025-06-03T00:00:00"/>
    <d v="2025-03-14T00:00:00"/>
    <d v="2025-03-16T00:00:00"/>
    <s v="PaulinaV"/>
    <x v="38"/>
    <m/>
    <n v="1740"/>
    <s v="USD"/>
    <n v="1496.4"/>
    <n v="1740"/>
    <n v="169.26"/>
    <n v="145.5636"/>
    <n v="169.26"/>
    <n v="0.09727586206896552"/>
    <n v="6"/>
    <x v="1"/>
    <x v="5"/>
    <x v="1"/>
    <d v="2025-04-30T00:00:00"/>
    <s v="abril"/>
    <n v="2025"/>
  </r>
  <r>
    <x v="0"/>
    <n v="401"/>
    <n v="1"/>
    <d v="2025-06-03T00:00:00"/>
    <d v="2025-03-12T00:00:00"/>
    <d v="2025-03-17T00:00:00"/>
    <s v="PaulinaV"/>
    <x v="38"/>
    <m/>
    <n v="4326"/>
    <s v="USD"/>
    <n v="3720.36"/>
    <n v="4326"/>
    <n v="424.79"/>
    <n v="365.3194"/>
    <n v="424.79"/>
    <n v="0.09819463707813222"/>
    <n v="6"/>
    <x v="1"/>
    <x v="5"/>
    <x v="1"/>
    <d v="2025-05-01T00:00:00"/>
    <s v="mayo"/>
    <n v="2025"/>
  </r>
  <r>
    <x v="0"/>
    <n v="402"/>
    <n v="1"/>
    <d v="2025-06-03T00:00:00"/>
    <d v="2025-06-26T00:00:00"/>
    <d v="2025-08-07T00:00:00"/>
    <s v="VeronicaN"/>
    <x v="38"/>
    <m/>
    <n v="46687"/>
    <s v="MXN"/>
    <n v="2240.976"/>
    <n v="2614.472"/>
    <n v="0"/>
    <n v="0"/>
    <n v="0"/>
    <n v="0"/>
    <n v="6"/>
    <x v="1"/>
    <x v="10"/>
    <x v="1"/>
    <d v="2025-09-21T00:00:00"/>
    <s v="septiembre"/>
    <n v="2025"/>
  </r>
  <r>
    <x v="0"/>
    <n v="403"/>
    <n v="0"/>
    <d v="2025-06-04T00:00:00"/>
    <d v="2025-01-13T00:00:00"/>
    <d v="2026-01-25T00:00:00"/>
    <s v="DianaM"/>
    <x v="38"/>
    <m/>
    <n v="9550.639999999999"/>
    <s v="USD"/>
    <n v="8213.5504"/>
    <n v="9550.639999999999"/>
    <n v="0"/>
    <n v="0"/>
    <n v="0"/>
    <n v="0"/>
    <n v="6"/>
    <x v="1"/>
    <x v="7"/>
    <x v="1"/>
    <d v="2026-03-11T00:00:00"/>
    <s v="marzo"/>
    <n v="2026"/>
  </r>
  <r>
    <x v="0"/>
    <n v="404"/>
    <n v="1"/>
    <d v="2025-06-04T00:00:00"/>
    <d v="2025-06-06T00:00:00"/>
    <d v="2025-06-09T00:00:00"/>
    <s v="MinervaH"/>
    <x v="38"/>
    <s v="JAIMEG"/>
    <n v="10352"/>
    <s v="MXN"/>
    <n v="496.896"/>
    <n v="579.712"/>
    <n v="1552"/>
    <n v="74.496"/>
    <n v="86.91200000000001"/>
    <n v="0.1499227202472952"/>
    <n v="6"/>
    <x v="1"/>
    <x v="10"/>
    <x v="1"/>
    <d v="2025-07-24T00:00:00"/>
    <s v="julio"/>
    <n v="2025"/>
  </r>
  <r>
    <x v="0"/>
    <n v="405"/>
    <n v="1"/>
    <d v="2025-06-05T00:00:00"/>
    <d v="2025-08-04T00:00:00"/>
    <d v="2025-08-11T00:00:00"/>
    <s v="VeronicaN"/>
    <x v="38"/>
    <m/>
    <n v="13313"/>
    <s v="MXN"/>
    <n v="639.024"/>
    <n v="745.528"/>
    <n v="2430"/>
    <n v="116.64"/>
    <n v="136.08"/>
    <n v="0.1825283557425073"/>
    <n v="6"/>
    <x v="1"/>
    <x v="11"/>
    <x v="1"/>
    <d v="2025-09-25T00:00:00"/>
    <s v="septiembre"/>
    <n v="2025"/>
  </r>
  <r>
    <x v="0"/>
    <n v="406"/>
    <n v="0"/>
    <d v="2025-06-05T00:00:00"/>
    <d v="2025-06-17T00:00:00"/>
    <d v="2025-12-30T00:00:00"/>
    <s v="VeronicaN"/>
    <x v="38"/>
    <m/>
    <n v="29857.7"/>
    <s v="USD"/>
    <n v="25677.622"/>
    <n v="29857.7"/>
    <n v="2574.32"/>
    <n v="2213.9152"/>
    <n v="2574.32"/>
    <n v="0.08621963513599507"/>
    <n v="6"/>
    <x v="1"/>
    <x v="10"/>
    <x v="1"/>
    <d v="2026-02-13T00:00:00"/>
    <s v="febrero"/>
    <n v="2026"/>
  </r>
  <r>
    <x v="0"/>
    <n v="407"/>
    <n v="1"/>
    <d v="2025-06-05T00:00:00"/>
    <d v="2025-06-06T00:00:00"/>
    <s v="0000-00-00"/>
    <s v="VeronicaN"/>
    <x v="38"/>
    <m/>
    <n v="13395.02"/>
    <s v="USD"/>
    <n v="11519.7172"/>
    <n v="13395.02"/>
    <n v="145.6"/>
    <n v="125.216"/>
    <n v="145.6"/>
    <n v="0.01086971128075956"/>
    <n v="6"/>
    <x v="1"/>
    <x v="10"/>
    <x v="1"/>
    <e v="#VALUE!"/>
    <e v="#VALUE!"/>
    <e v="#VALUE!"/>
  </r>
  <r>
    <x v="0"/>
    <n v="408"/>
    <n v="1"/>
    <d v="2025-06-09T00:00:00"/>
    <d v="2025-08-04T00:00:00"/>
    <d v="2025-08-14T00:00:00"/>
    <s v="VeronicaN"/>
    <x v="39"/>
    <m/>
    <n v="163648.45"/>
    <s v="MXN"/>
    <n v="7855.1256"/>
    <n v="9164.313200000001"/>
    <n v="11347.66"/>
    <n v="544.68768"/>
    <n v="635.46896"/>
    <n v="0.0693416894568815"/>
    <n v="6"/>
    <x v="1"/>
    <x v="11"/>
    <x v="1"/>
    <d v="2025-09-28T00:00:00"/>
    <s v="septiembre"/>
    <n v="2025"/>
  </r>
  <r>
    <x v="0"/>
    <n v="409"/>
    <n v="0"/>
    <d v="2025-06-09T00:00:00"/>
    <d v="2025-07-16T00:00:00"/>
    <d v="2025-07-28T00:00:00"/>
    <s v="MinervaH"/>
    <x v="39"/>
    <s v="JAIMEG"/>
    <n v="6108.88"/>
    <s v="USD"/>
    <n v="5253.6368"/>
    <n v="6108.88"/>
    <n v="426.49"/>
    <n v="366.7814"/>
    <n v="426.49"/>
    <n v="0.06981476146200286"/>
    <n v="6"/>
    <x v="1"/>
    <x v="3"/>
    <x v="1"/>
    <d v="2025-09-11T00:00:00"/>
    <s v="septiembre"/>
    <n v="2025"/>
  </r>
  <r>
    <x v="0"/>
    <n v="410"/>
    <n v="1"/>
    <d v="2025-06-09T00:00:00"/>
    <d v="2025-07-26T00:00:00"/>
    <d v="2025-08-30T00:00:00"/>
    <s v="VeronicaN"/>
    <x v="39"/>
    <m/>
    <n v="25052.36"/>
    <s v="USD"/>
    <n v="21545.0296"/>
    <n v="25052.36"/>
    <n v="2733.41"/>
    <n v="2350.7326"/>
    <n v="2733.41"/>
    <n v="0.1091078844468146"/>
    <n v="6"/>
    <x v="1"/>
    <x v="3"/>
    <x v="1"/>
    <d v="2025-10-14T00:00:00"/>
    <s v="octubre"/>
    <n v="2025"/>
  </r>
  <r>
    <x v="0"/>
    <n v="411"/>
    <n v="0"/>
    <d v="2025-05-26T00:00:00"/>
    <d v="2025-06-17T00:00:00"/>
    <d v="2025-06-30T00:00:00"/>
    <s v="LorenzaP"/>
    <x v="37"/>
    <m/>
    <n v="4767.9"/>
    <s v="USD"/>
    <n v="4100.393999999999"/>
    <n v="4767.9"/>
    <n v="271.16"/>
    <n v="233.1976"/>
    <n v="271.16"/>
    <n v="0.05687199815432372"/>
    <n v="5"/>
    <x v="1"/>
    <x v="10"/>
    <x v="1"/>
    <d v="2025-08-14T00:00:00"/>
    <s v="agosto"/>
    <n v="2025"/>
  </r>
  <r>
    <x v="0"/>
    <n v="412"/>
    <n v="1"/>
    <d v="2025-06-10T00:00:00"/>
    <d v="2025-05-06T00:00:00"/>
    <d v="2025-05-08T00:00:00"/>
    <s v="DianaM"/>
    <x v="39"/>
    <s v="MARC1989"/>
    <n v="2286.5"/>
    <s v="USD"/>
    <n v="1966.39"/>
    <n v="2286.5"/>
    <n v="228.65"/>
    <n v="196.639"/>
    <n v="228.65"/>
    <n v="0.1"/>
    <n v="6"/>
    <x v="1"/>
    <x v="4"/>
    <x v="1"/>
    <d v="2025-06-22T00:00:00"/>
    <s v="junio"/>
    <n v="2025"/>
  </r>
  <r>
    <x v="0"/>
    <n v="413"/>
    <n v="1"/>
    <d v="2025-06-10T00:00:00"/>
    <d v="2025-07-26T00:00:00"/>
    <d v="2025-07-28T00:00:00"/>
    <s v="LuciaS"/>
    <x v="39"/>
    <m/>
    <n v="23160"/>
    <s v="MXN"/>
    <n v="1111.68"/>
    <n v="1296.96"/>
    <n v="2316"/>
    <n v="111.168"/>
    <n v="129.696"/>
    <n v="0.1"/>
    <n v="6"/>
    <x v="1"/>
    <x v="3"/>
    <x v="1"/>
    <d v="2025-09-11T00:00:00"/>
    <s v="septiembre"/>
    <n v="2025"/>
  </r>
  <r>
    <x v="0"/>
    <n v="414"/>
    <n v="1"/>
    <d v="2025-06-10T00:00:00"/>
    <d v="2025-06-09T00:00:00"/>
    <d v="2025-07-04T00:00:00"/>
    <s v="VeronicaN"/>
    <x v="39"/>
    <m/>
    <n v="9783.379999999999"/>
    <s v="USD"/>
    <n v="8413.7068"/>
    <n v="9783.379999999999"/>
    <n v="1341.6"/>
    <n v="1153.776"/>
    <n v="1341.6"/>
    <n v="0.1371305213535608"/>
    <n v="6"/>
    <x v="1"/>
    <x v="10"/>
    <x v="1"/>
    <d v="2025-08-18T00:00:00"/>
    <s v="agosto"/>
    <n v="2025"/>
  </r>
  <r>
    <x v="0"/>
    <n v="416"/>
    <n v="1"/>
    <d v="2025-06-10T00:00:00"/>
    <d v="2025-08-10T00:00:00"/>
    <d v="2025-08-21T00:00:00"/>
    <s v="LucianaE"/>
    <x v="39"/>
    <m/>
    <n v="472374.18"/>
    <s v="MXN"/>
    <n v="22673.96064"/>
    <n v="26452.95408"/>
    <n v="33456.1"/>
    <n v="1605.8928"/>
    <n v="1873.5416"/>
    <n v="0.07082542064428668"/>
    <n v="6"/>
    <x v="1"/>
    <x v="11"/>
    <x v="1"/>
    <d v="2025-10-05T00:00:00"/>
    <s v="octubre"/>
    <n v="2025"/>
  </r>
  <r>
    <x v="0"/>
    <n v="417"/>
    <n v="1"/>
    <d v="2025-06-11T00:00:00"/>
    <d v="2025-08-04T00:00:00"/>
    <d v="2025-08-20T00:00:00"/>
    <s v="VeronicaN"/>
    <x v="39"/>
    <m/>
    <n v="9035.74"/>
    <s v="USD"/>
    <n v="7770.7364"/>
    <n v="9035.74"/>
    <n v="1072.84"/>
    <n v="922.6424"/>
    <n v="1072.84"/>
    <n v="0.1187329427362894"/>
    <n v="6"/>
    <x v="1"/>
    <x v="11"/>
    <x v="1"/>
    <d v="2025-10-04T00:00:00"/>
    <s v="octubre"/>
    <n v="2025"/>
  </r>
  <r>
    <x v="0"/>
    <n v="418"/>
    <n v="1"/>
    <d v="2025-06-11T00:00:00"/>
    <d v="2025-08-08T00:00:00"/>
    <d v="2025-08-23T00:00:00"/>
    <s v="VeronicaN"/>
    <x v="39"/>
    <m/>
    <n v="22353043.4"/>
    <s v="JPY"/>
    <n v="122941.7387"/>
    <n v="143059.47776"/>
    <n v="2592953.69"/>
    <n v="14261.245295"/>
    <n v="16594.903616"/>
    <n v="0.1160000293293396"/>
    <n v="6"/>
    <x v="1"/>
    <x v="11"/>
    <x v="1"/>
    <d v="2025-10-07T00:00:00"/>
    <s v="octubre"/>
    <n v="2025"/>
  </r>
  <r>
    <x v="0"/>
    <n v="419"/>
    <n v="1"/>
    <d v="2025-06-12T00:00:00"/>
    <d v="2025-06-20T00:00:00"/>
    <d v="2025-06-22T00:00:00"/>
    <s v="VeronicaN"/>
    <x v="39"/>
    <m/>
    <n v="8822"/>
    <s v="USD"/>
    <n v="7586.92"/>
    <n v="8822"/>
    <n v="869.55"/>
    <n v="747.813"/>
    <n v="869.55"/>
    <n v="0.09856608478802992"/>
    <n v="6"/>
    <x v="1"/>
    <x v="10"/>
    <x v="1"/>
    <d v="2025-08-06T00:00:00"/>
    <s v="agosto"/>
    <n v="2025"/>
  </r>
  <r>
    <x v="0"/>
    <n v="420"/>
    <n v="1"/>
    <d v="2025-06-12T00:00:00"/>
    <d v="2025-10-08T00:00:00"/>
    <d v="2025-10-12T00:00:00"/>
    <s v="EduardoP"/>
    <x v="39"/>
    <m/>
    <n v="3600"/>
    <s v="USD"/>
    <n v="3096"/>
    <n v="3600"/>
    <n v="338.4"/>
    <n v="291.024"/>
    <n v="338.4"/>
    <n v="0.094"/>
    <n v="6"/>
    <x v="1"/>
    <x v="0"/>
    <x v="1"/>
    <d v="2025-11-26T00:00:00"/>
    <s v="noviembre"/>
    <n v="2025"/>
  </r>
  <r>
    <x v="0"/>
    <n v="421"/>
    <n v="1"/>
    <d v="2025-06-13T00:00:00"/>
    <d v="2025-07-23T00:00:00"/>
    <d v="2025-11-27T00:00:00"/>
    <s v="DianaM"/>
    <x v="39"/>
    <s v="MARC1989"/>
    <n v="17962.83"/>
    <s v="USD"/>
    <n v="15448.0338"/>
    <n v="17962.83"/>
    <n v="785.34"/>
    <n v="675.3924000000001"/>
    <n v="785.34"/>
    <n v="0.04372028238312115"/>
    <n v="6"/>
    <x v="1"/>
    <x v="3"/>
    <x v="1"/>
    <d v="2026-01-11T00:00:00"/>
    <s v="enero"/>
    <n v="2026"/>
  </r>
  <r>
    <x v="0"/>
    <n v="422"/>
    <n v="1"/>
    <d v="2025-06-13T00:00:00"/>
    <d v="2025-07-02T00:00:00"/>
    <d v="2025-07-05T00:00:00"/>
    <s v="DianaM"/>
    <x v="39"/>
    <s v="MARC1989,MARIELLAP"/>
    <n v="1788.96"/>
    <s v="EUR"/>
    <n v="1788.96"/>
    <n v="2075.1936"/>
    <n v="176.72"/>
    <n v="176.72"/>
    <n v="204.9952"/>
    <n v="0.09878365083624005"/>
    <n v="6"/>
    <x v="1"/>
    <x v="3"/>
    <x v="1"/>
    <d v="2025-08-19T00:00:00"/>
    <s v="agosto"/>
    <n v="2025"/>
  </r>
  <r>
    <x v="0"/>
    <n v="423"/>
    <n v="1"/>
    <d v="2025-06-13T00:00:00"/>
    <d v="2025-07-09T00:00:00"/>
    <d v="2025-07-11T00:00:00"/>
    <s v="VeronicaN"/>
    <x v="39"/>
    <m/>
    <n v="3657.6"/>
    <s v="USD"/>
    <n v="3145.536"/>
    <n v="3657.6"/>
    <n v="478.7"/>
    <n v="411.682"/>
    <n v="478.7"/>
    <n v="0.1308781714785652"/>
    <n v="6"/>
    <x v="1"/>
    <x v="3"/>
    <x v="1"/>
    <d v="2025-08-25T00:00:00"/>
    <s v="agosto"/>
    <n v="2025"/>
  </r>
  <r>
    <x v="0"/>
    <n v="424"/>
    <n v="1"/>
    <d v="2025-06-14T00:00:00"/>
    <d v="2025-08-28T00:00:00"/>
    <d v="2025-09-07T00:00:00"/>
    <s v="MariaM"/>
    <x v="39"/>
    <m/>
    <n v="130395.5"/>
    <s v="EUR"/>
    <n v="130395.5"/>
    <n v="151258.78"/>
    <n v="11095.16"/>
    <n v="11095.16"/>
    <n v="12870.3856"/>
    <n v="0.08508851915902006"/>
    <n v="6"/>
    <x v="1"/>
    <x v="11"/>
    <x v="1"/>
    <d v="2025-10-22T00:00:00"/>
    <s v="octubre"/>
    <n v="2025"/>
  </r>
  <r>
    <x v="0"/>
    <n v="425"/>
    <n v="1"/>
    <d v="2025-06-15T00:00:00"/>
    <d v="2025-10-13T00:00:00"/>
    <d v="2025-10-25T00:00:00"/>
    <s v="AndreaG"/>
    <x v="40"/>
    <s v="MARC1989"/>
    <n v="73552.55"/>
    <s v="USD"/>
    <n v="63255.193"/>
    <n v="73552.55"/>
    <n v="12202.77"/>
    <n v="10494.3822"/>
    <n v="12202.77"/>
    <n v="0.1659054648683152"/>
    <n v="6"/>
    <x v="1"/>
    <x v="0"/>
    <x v="1"/>
    <d v="2025-12-09T00:00:00"/>
    <s v="diciembre"/>
    <n v="2025"/>
  </r>
  <r>
    <x v="0"/>
    <n v="426"/>
    <n v="1"/>
    <d v="2025-06-16T00:00:00"/>
    <d v="2025-06-20T00:00:00"/>
    <d v="2025-06-22T00:00:00"/>
    <s v="DianaM"/>
    <x v="40"/>
    <m/>
    <n v="23777.56"/>
    <s v="MXN"/>
    <n v="1141.32288"/>
    <n v="1331.54336"/>
    <n v="2348.1"/>
    <n v="112.7088"/>
    <n v="131.4936"/>
    <n v="0.0987527736235341"/>
    <n v="6"/>
    <x v="1"/>
    <x v="10"/>
    <x v="1"/>
    <d v="2025-08-06T00:00:00"/>
    <s v="agosto"/>
    <n v="2025"/>
  </r>
  <r>
    <x v="0"/>
    <n v="427"/>
    <n v="1"/>
    <d v="2025-06-16T00:00:00"/>
    <d v="2025-01-10T00:00:00"/>
    <d v="2026-01-15T00:00:00"/>
    <s v="MinervaH"/>
    <x v="40"/>
    <s v="JAIMEG"/>
    <n v="14634.54"/>
    <s v="USD"/>
    <n v="12585.7044"/>
    <n v="14634.54"/>
    <n v="9.18"/>
    <n v="7.8948"/>
    <n v="9.18"/>
    <n v="0.0006272831260839084"/>
    <n v="6"/>
    <x v="1"/>
    <x v="7"/>
    <x v="1"/>
    <d v="2026-03-01T00:00:00"/>
    <s v="marzo"/>
    <n v="2026"/>
  </r>
  <r>
    <x v="0"/>
    <n v="428"/>
    <n v="0"/>
    <d v="2025-06-17T00:00:00"/>
    <d v="2025-09-28T00:00:00"/>
    <d v="2025-10-05T00:00:00"/>
    <s v="MartinB"/>
    <x v="40"/>
    <s v="JAIMEG"/>
    <n v="9708.82"/>
    <s v="EUR"/>
    <n v="9708.82"/>
    <n v="11262.2312"/>
    <n v="986.63"/>
    <n v="986.63"/>
    <n v="1144.4908"/>
    <n v="0.1016220302776239"/>
    <n v="6"/>
    <x v="1"/>
    <x v="6"/>
    <x v="1"/>
    <d v="2025-11-19T00:00:00"/>
    <s v="noviembre"/>
    <n v="2025"/>
  </r>
  <r>
    <x v="0"/>
    <n v="429"/>
    <n v="1"/>
    <d v="2025-06-17T00:00:00"/>
    <d v="2025-07-17T00:00:00"/>
    <d v="2025-07-20T00:00:00"/>
    <s v="ClaudiaF"/>
    <x v="40"/>
    <m/>
    <n v="18950.68"/>
    <s v="USD"/>
    <n v="16297.5848"/>
    <n v="18950.68"/>
    <n v="930"/>
    <n v="799.8"/>
    <n v="930"/>
    <n v="0.04907475615650731"/>
    <n v="6"/>
    <x v="1"/>
    <x v="3"/>
    <x v="1"/>
    <d v="2025-09-03T00:00:00"/>
    <s v="septiembre"/>
    <n v="2025"/>
  </r>
  <r>
    <x v="0"/>
    <n v="430"/>
    <n v="1"/>
    <d v="2025-06-17T00:00:00"/>
    <d v="2025-08-06T00:00:00"/>
    <d v="2025-08-23T00:00:00"/>
    <s v="VeronicaN"/>
    <x v="40"/>
    <m/>
    <n v="39624.06"/>
    <s v="USD"/>
    <n v="34076.6916"/>
    <n v="39624.06"/>
    <n v="2027.06"/>
    <n v="1743.2716"/>
    <n v="2027.06"/>
    <n v="0.05115730190192525"/>
    <n v="6"/>
    <x v="1"/>
    <x v="11"/>
    <x v="1"/>
    <d v="2025-10-07T00:00:00"/>
    <s v="octubre"/>
    <n v="2025"/>
  </r>
  <r>
    <x v="0"/>
    <n v="431"/>
    <n v="1"/>
    <d v="2025-06-17T00:00:00"/>
    <d v="2025-09-03T00:00:00"/>
    <d v="2025-09-13T00:00:00"/>
    <s v="DianaM"/>
    <x v="40"/>
    <m/>
    <n v="23702.83"/>
    <s v="USD"/>
    <n v="20384.4338"/>
    <n v="23702.83"/>
    <n v="2056.1"/>
    <n v="1768.246"/>
    <n v="2056.1"/>
    <n v="0.08674491611339236"/>
    <n v="6"/>
    <x v="1"/>
    <x v="6"/>
    <x v="1"/>
    <d v="2025-10-28T00:00:00"/>
    <s v="octubre"/>
    <n v="2025"/>
  </r>
  <r>
    <x v="0"/>
    <n v="432"/>
    <n v="1"/>
    <d v="2025-06-17T00:00:00"/>
    <d v="2025-07-09T00:00:00"/>
    <d v="2025-07-15T00:00:00"/>
    <s v="DianaM"/>
    <x v="40"/>
    <m/>
    <n v="26949.24"/>
    <s v="USD"/>
    <n v="23176.3464"/>
    <n v="26949.24"/>
    <n v="3536"/>
    <n v="3040.96"/>
    <n v="3536"/>
    <n v="0.1312096370806746"/>
    <n v="6"/>
    <x v="1"/>
    <x v="3"/>
    <x v="1"/>
    <d v="2025-08-29T00:00:00"/>
    <s v="agosto"/>
    <n v="2025"/>
  </r>
  <r>
    <x v="0"/>
    <n v="433"/>
    <n v="1"/>
    <d v="2025-06-18T00:00:00"/>
    <d v="2025-07-10T00:00:00"/>
    <d v="2025-07-23T00:00:00"/>
    <s v="AndreaG"/>
    <x v="40"/>
    <s v="JAIMEG"/>
    <n v="13377.54"/>
    <s v="EUR"/>
    <n v="13377.54"/>
    <n v="15517.9464"/>
    <n v="2007.08"/>
    <n v="2007.08"/>
    <n v="2328.2128"/>
    <n v="0.150033563719488"/>
    <n v="6"/>
    <x v="1"/>
    <x v="3"/>
    <x v="1"/>
    <d v="2025-09-06T00:00:00"/>
    <s v="septiembre"/>
    <n v="2025"/>
  </r>
  <r>
    <x v="0"/>
    <n v="434"/>
    <n v="1"/>
    <d v="2025-06-18T00:00:00"/>
    <d v="2025-06-18T00:00:00"/>
    <d v="2025-06-19T00:00:00"/>
    <s v="JorgeG"/>
    <x v="40"/>
    <m/>
    <n v="1445"/>
    <s v="GPB"/>
    <n v="1661.75"/>
    <n v="1936.3"/>
    <n v="113.2"/>
    <n v="130.18"/>
    <n v="151.688"/>
    <n v="0.07833910034602078"/>
    <n v="6"/>
    <x v="1"/>
    <x v="10"/>
    <x v="1"/>
    <d v="2025-08-03T00:00:00"/>
    <s v="agosto"/>
    <n v="2025"/>
  </r>
  <r>
    <x v="0"/>
    <n v="435"/>
    <n v="0"/>
    <d v="2025-06-18T00:00:00"/>
    <d v="2025-07-10T00:00:00"/>
    <d v="2025-07-28T00:00:00"/>
    <s v="MartinO"/>
    <x v="40"/>
    <s v="JORGEP"/>
    <n v="73341.97"/>
    <s v="USD"/>
    <n v="63074.0942"/>
    <n v="73341.97"/>
    <n v="9967.549999999999"/>
    <n v="8572.092999999999"/>
    <n v="9967.549999999999"/>
    <n v="0.1359051304457734"/>
    <n v="6"/>
    <x v="1"/>
    <x v="3"/>
    <x v="1"/>
    <d v="2025-09-11T00:00:00"/>
    <s v="septiembre"/>
    <n v="2025"/>
  </r>
  <r>
    <x v="0"/>
    <n v="436"/>
    <n v="1"/>
    <d v="2025-06-19T00:00:00"/>
    <d v="2025-08-06T00:00:00"/>
    <d v="2025-08-23T00:00:00"/>
    <s v="VeronicaN"/>
    <x v="40"/>
    <m/>
    <n v="254934"/>
    <s v="MXN"/>
    <n v="12236.832"/>
    <n v="14276.304"/>
    <n v="600"/>
    <n v="28.8"/>
    <n v="33.6"/>
    <n v="0.002353550330673821"/>
    <n v="6"/>
    <x v="1"/>
    <x v="11"/>
    <x v="1"/>
    <d v="2025-10-07T00:00:00"/>
    <s v="octubre"/>
    <n v="2025"/>
  </r>
  <r>
    <x v="0"/>
    <n v="437"/>
    <n v="1"/>
    <d v="2025-06-19T00:00:00"/>
    <d v="2025-08-07T00:00:00"/>
    <d v="2025-08-26T00:00:00"/>
    <s v="MartinB"/>
    <x v="40"/>
    <s v="MARC1989"/>
    <n v="40897.86"/>
    <s v="EUR"/>
    <n v="40897.86"/>
    <n v="47441.5176"/>
    <n v="5838.8"/>
    <n v="5838.8"/>
    <n v="6773.008"/>
    <n v="0.1427654160877855"/>
    <n v="6"/>
    <x v="1"/>
    <x v="11"/>
    <x v="1"/>
    <d v="2025-10-10T00:00:00"/>
    <s v="octubre"/>
    <n v="2025"/>
  </r>
  <r>
    <x v="0"/>
    <n v="438"/>
    <n v="1"/>
    <d v="2025-06-19T00:00:00"/>
    <d v="2025-07-07T00:00:00"/>
    <d v="2025-07-10T00:00:00"/>
    <s v="AndreaG"/>
    <x v="40"/>
    <s v="JAIMEG"/>
    <n v="12177.42"/>
    <s v="USD"/>
    <n v="10472.5812"/>
    <n v="12177.42"/>
    <n v="894.79"/>
    <n v="769.5193999999999"/>
    <n v="894.79"/>
    <n v="0.0734794398156588"/>
    <n v="6"/>
    <x v="1"/>
    <x v="3"/>
    <x v="1"/>
    <d v="2025-08-24T00:00:00"/>
    <s v="agosto"/>
    <n v="2025"/>
  </r>
  <r>
    <x v="0"/>
    <n v="439"/>
    <n v="0"/>
    <d v="2025-06-19T00:00:00"/>
    <d v="2025-09-08T00:00:00"/>
    <d v="2025-12-17T00:00:00"/>
    <s v="DianaM"/>
    <x v="40"/>
    <s v="ISRAELB,JORGEP"/>
    <n v="7923.54"/>
    <s v="USD"/>
    <n v="6814.2444"/>
    <n v="7923.54"/>
    <n v="0"/>
    <n v="0"/>
    <n v="0"/>
    <n v="0"/>
    <n v="6"/>
    <x v="1"/>
    <x v="6"/>
    <x v="1"/>
    <d v="2026-01-31T00:00:00"/>
    <s v="enero"/>
    <n v="2026"/>
  </r>
  <r>
    <x v="0"/>
    <n v="440"/>
    <n v="1"/>
    <d v="2025-06-19T00:00:00"/>
    <d v="2025-10-21T00:00:00"/>
    <d v="2025-11-08T00:00:00"/>
    <s v="DianaM"/>
    <x v="40"/>
    <s v="JORGEP,MARC1989,MARIELLAP"/>
    <n v="2048584.48"/>
    <s v="MXN"/>
    <n v="98332.05504000001"/>
    <n v="114720.73088"/>
    <n v="90785.03"/>
    <n v="4357.68144"/>
    <n v="5083.96168"/>
    <n v="0.04431598056429677"/>
    <n v="6"/>
    <x v="1"/>
    <x v="0"/>
    <x v="1"/>
    <d v="2025-12-23T00:00:00"/>
    <s v="diciembre"/>
    <n v="2025"/>
  </r>
  <r>
    <x v="0"/>
    <n v="441"/>
    <n v="1"/>
    <d v="2025-06-19T00:00:00"/>
    <d v="2025-06-20T00:00:00"/>
    <d v="2025-06-22T00:00:00"/>
    <s v="DianaM"/>
    <x v="40"/>
    <m/>
    <n v="2363.8"/>
    <s v="USD"/>
    <n v="2032.868"/>
    <n v="2363.8"/>
    <n v="347.66"/>
    <n v="298.9876"/>
    <n v="347.66"/>
    <n v="0.1470767408410187"/>
    <n v="6"/>
    <x v="1"/>
    <x v="10"/>
    <x v="1"/>
    <d v="2025-08-06T00:00:00"/>
    <s v="agosto"/>
    <n v="2025"/>
  </r>
  <r>
    <x v="0"/>
    <n v="442"/>
    <n v="1"/>
    <d v="2025-06-20T00:00:00"/>
    <d v="2025-06-30T00:00:00"/>
    <d v="2025-06-30T00:00:00"/>
    <s v="VeronicaN"/>
    <x v="40"/>
    <m/>
    <n v="672.41"/>
    <s v="EUR"/>
    <n v="672.41"/>
    <n v="779.9955999999999"/>
    <n v="82.41"/>
    <n v="82.41"/>
    <n v="95.59559999999999"/>
    <n v="0.1225591528977856"/>
    <n v="6"/>
    <x v="1"/>
    <x v="10"/>
    <x v="1"/>
    <d v="2025-08-14T00:00:00"/>
    <s v="agosto"/>
    <n v="2025"/>
  </r>
  <r>
    <x v="0"/>
    <n v="443"/>
    <n v="1"/>
    <d v="2025-06-20T00:00:00"/>
    <d v="2025-06-23T00:00:00"/>
    <d v="2025-06-23T00:00:00"/>
    <s v="DianaM"/>
    <x v="40"/>
    <m/>
    <n v="41650.4"/>
    <s v="MXN"/>
    <n v="1999.2192"/>
    <n v="2332.4224"/>
    <n v="2668.4"/>
    <n v="128.0832"/>
    <n v="149.4304"/>
    <n v="0.06406661160517066"/>
    <n v="6"/>
    <x v="1"/>
    <x v="10"/>
    <x v="1"/>
    <d v="2025-08-07T00:00:00"/>
    <s v="agosto"/>
    <n v="2025"/>
  </r>
  <r>
    <x v="0"/>
    <n v="444"/>
    <n v="1"/>
    <d v="2025-06-23T00:00:00"/>
    <d v="2025-07-02T00:00:00"/>
    <d v="2025-07-07T00:00:00"/>
    <s v="MinervaH"/>
    <x v="41"/>
    <s v="JAIMEG"/>
    <n v="113849"/>
    <s v="MXN"/>
    <n v="5464.752"/>
    <n v="6375.544"/>
    <n v="650"/>
    <n v="31.2"/>
    <n v="36.4"/>
    <n v="0.005709316726541296"/>
    <n v="6"/>
    <x v="1"/>
    <x v="3"/>
    <x v="1"/>
    <d v="2025-08-21T00:00:00"/>
    <s v="agosto"/>
    <n v="2025"/>
  </r>
  <r>
    <x v="0"/>
    <n v="445"/>
    <n v="0"/>
    <d v="2025-06-23T00:00:00"/>
    <d v="2025-10-26T00:00:00"/>
    <d v="2026-12-20T00:00:00"/>
    <s v="IsraelB"/>
    <x v="41"/>
    <s v="DIANAM"/>
    <n v="139465.91"/>
    <s v="USD"/>
    <n v="119940.6826"/>
    <n v="139465.91"/>
    <n v="27209.88"/>
    <n v="23400.4968"/>
    <n v="27209.88"/>
    <n v="0.1951005804931112"/>
    <n v="6"/>
    <x v="1"/>
    <x v="0"/>
    <x v="1"/>
    <d v="2027-02-03T00:00:00"/>
    <s v="febrero"/>
    <n v="2027"/>
  </r>
  <r>
    <x v="0"/>
    <n v="446"/>
    <n v="1"/>
    <d v="2025-06-23T00:00:00"/>
    <d v="2025-05-13T00:00:00"/>
    <d v="2025-05-25T00:00:00"/>
    <s v="DianaM"/>
    <x v="41"/>
    <s v="MARC1989"/>
    <n v="20159.51"/>
    <s v="USD"/>
    <n v="17337.1786"/>
    <n v="20159.51"/>
    <n v="1970.49"/>
    <n v="1694.6214"/>
    <n v="1970.49"/>
    <n v="0.09774493526876397"/>
    <n v="6"/>
    <x v="1"/>
    <x v="4"/>
    <x v="1"/>
    <d v="2025-07-09T00:00:00"/>
    <s v="julio"/>
    <n v="2025"/>
  </r>
  <r>
    <x v="0"/>
    <n v="447"/>
    <n v="1"/>
    <d v="2025-06-23T00:00:00"/>
    <s v="0000-00-00"/>
    <d v="2025-07-10T00:00:00"/>
    <s v="ManonR"/>
    <x v="41"/>
    <m/>
    <n v="11123.36"/>
    <s v="USD"/>
    <n v="9566.089600000001"/>
    <n v="11123.36"/>
    <n v="535.42"/>
    <n v="460.4612"/>
    <n v="535.42"/>
    <n v="0.04813473626673954"/>
    <n v="6"/>
    <x v="1"/>
    <x v="12"/>
    <x v="3"/>
    <d v="2025-08-24T00:00:00"/>
    <s v="agosto"/>
    <n v="2025"/>
  </r>
  <r>
    <x v="0"/>
    <n v="448"/>
    <n v="1"/>
    <d v="2025-06-23T00:00:00"/>
    <d v="2025-07-06T00:00:00"/>
    <d v="2025-08-02T00:00:00"/>
    <s v="DianaM"/>
    <x v="41"/>
    <m/>
    <n v="57613.7"/>
    <s v="USD"/>
    <n v="49547.782"/>
    <n v="57613.7"/>
    <n v="4736.95"/>
    <n v="4073.777"/>
    <n v="4736.95"/>
    <n v="0.08221915967903466"/>
    <n v="6"/>
    <x v="1"/>
    <x v="3"/>
    <x v="1"/>
    <d v="2025-09-16T00:00:00"/>
    <s v="septiembre"/>
    <n v="2025"/>
  </r>
  <r>
    <x v="0"/>
    <n v="449"/>
    <n v="1"/>
    <d v="2025-06-24T00:00:00"/>
    <d v="2025-11-12T00:00:00"/>
    <d v="2025-12-17T00:00:00"/>
    <s v="VeronicaN"/>
    <x v="41"/>
    <m/>
    <n v="175520.27"/>
    <s v="USD"/>
    <n v="150947.4322"/>
    <n v="175520.27"/>
    <n v="25356.27"/>
    <n v="21806.3922"/>
    <n v="25356.27"/>
    <n v="0.1444634856133711"/>
    <n v="6"/>
    <x v="1"/>
    <x v="2"/>
    <x v="1"/>
    <d v="2026-01-31T00:00:00"/>
    <s v="enero"/>
    <n v="2026"/>
  </r>
  <r>
    <x v="0"/>
    <n v="451"/>
    <n v="1"/>
    <d v="2025-06-24T00:00:00"/>
    <d v="2025-07-13T00:00:00"/>
    <d v="2025-08-06T00:00:00"/>
    <s v="ManonR"/>
    <x v="41"/>
    <m/>
    <n v="1494.49"/>
    <s v="USD"/>
    <n v="1285.2614"/>
    <n v="1494.49"/>
    <n v="29.45"/>
    <n v="25.327"/>
    <n v="29.45"/>
    <n v="0.01970571900782206"/>
    <n v="6"/>
    <x v="1"/>
    <x v="3"/>
    <x v="1"/>
    <d v="2025-09-20T00:00:00"/>
    <s v="septiembre"/>
    <n v="2025"/>
  </r>
  <r>
    <x v="0"/>
    <n v="452"/>
    <n v="0"/>
    <d v="2025-06-24T00:00:00"/>
    <d v="2025-12-18T00:00:00"/>
    <d v="2025-12-29T00:00:00"/>
    <s v="ManonR"/>
    <x v="41"/>
    <m/>
    <n v="60889.46"/>
    <s v="USD"/>
    <n v="52364.9356"/>
    <n v="60889.46"/>
    <n v="6138.42"/>
    <n v="5279.0412"/>
    <n v="6138.42"/>
    <n v="0.1008125215759838"/>
    <n v="6"/>
    <x v="1"/>
    <x v="1"/>
    <x v="1"/>
    <d v="2026-02-12T00:00:00"/>
    <s v="febrero"/>
    <n v="2026"/>
  </r>
  <r>
    <x v="0"/>
    <n v="453"/>
    <n v="0"/>
    <d v="2025-06-25T00:00:00"/>
    <d v="2025-12-22T00:00:00"/>
    <d v="2025-12-28T00:00:00"/>
    <s v="MarujaN"/>
    <x v="41"/>
    <m/>
    <n v="82243"/>
    <s v="USD"/>
    <n v="70728.98"/>
    <n v="82243"/>
    <n v="20093"/>
    <n v="17279.98"/>
    <n v="20093"/>
    <n v="0.2443125858735698"/>
    <n v="6"/>
    <x v="1"/>
    <x v="1"/>
    <x v="1"/>
    <d v="2026-02-11T00:00:00"/>
    <s v="febrero"/>
    <n v="2026"/>
  </r>
  <r>
    <x v="0"/>
    <n v="454"/>
    <n v="1"/>
    <d v="2025-06-25T00:00:00"/>
    <d v="2025-08-02T00:00:00"/>
    <d v="2025-08-09T00:00:00"/>
    <s v="DianaM"/>
    <x v="41"/>
    <s v="ISRAELB"/>
    <n v="44002.8"/>
    <s v="USD"/>
    <n v="37842.408"/>
    <n v="44002.8"/>
    <n v="8077.64"/>
    <n v="6946.7704"/>
    <n v="8077.64"/>
    <n v="0.1835710454789241"/>
    <n v="6"/>
    <x v="1"/>
    <x v="11"/>
    <x v="1"/>
    <d v="2025-09-23T00:00:00"/>
    <s v="septiembre"/>
    <n v="2025"/>
  </r>
  <r>
    <x v="0"/>
    <n v="455"/>
    <n v="0"/>
    <d v="2025-06-25T00:00:00"/>
    <d v="2026-04-25T00:00:00"/>
    <d v="2026-05-04T00:00:00"/>
    <s v="IsraelB"/>
    <x v="41"/>
    <s v="DIANAM,MARC1989,MARIELLAP"/>
    <n v="12575"/>
    <s v="USD"/>
    <n v="10814.5"/>
    <n v="12575"/>
    <n v="2068"/>
    <n v="1778.48"/>
    <n v="2068"/>
    <n v="0.1644532803180914"/>
    <n v="6"/>
    <x v="1"/>
    <x v="9"/>
    <x v="2"/>
    <d v="2026-06-18T00:00:00"/>
    <s v="junio"/>
    <n v="2026"/>
  </r>
  <r>
    <x v="0"/>
    <n v="456"/>
    <n v="1"/>
    <d v="2025-06-25T00:00:00"/>
    <d v="2025-03-05T00:00:00"/>
    <d v="2025-03-07T00:00:00"/>
    <s v="ManonR"/>
    <x v="41"/>
    <m/>
    <n v="1205"/>
    <s v="USD"/>
    <n v="1036.3"/>
    <n v="1205"/>
    <n v="180.75"/>
    <n v="155.445"/>
    <n v="180.75"/>
    <n v="0.15"/>
    <n v="6"/>
    <x v="1"/>
    <x v="5"/>
    <x v="1"/>
    <d v="2025-04-21T00:00:00"/>
    <s v="abril"/>
    <n v="2025"/>
  </r>
  <r>
    <x v="0"/>
    <n v="457"/>
    <n v="1"/>
    <d v="2025-06-26T00:00:00"/>
    <d v="2025-04-07T00:00:00"/>
    <d v="2025-04-11T00:00:00"/>
    <s v="VeronicaN"/>
    <x v="41"/>
    <m/>
    <n v="780"/>
    <s v="USD"/>
    <n v="670.8"/>
    <n v="780"/>
    <n v="117"/>
    <n v="100.62"/>
    <n v="117"/>
    <n v="0.15"/>
    <n v="6"/>
    <x v="1"/>
    <x v="9"/>
    <x v="1"/>
    <d v="2025-05-26T00:00:00"/>
    <s v="mayo"/>
    <n v="2025"/>
  </r>
  <r>
    <x v="0"/>
    <n v="458"/>
    <n v="1"/>
    <d v="2025-06-26T00:00:00"/>
    <d v="2025-05-18T00:00:00"/>
    <d v="2025-06-18T00:00:00"/>
    <s v="VeronicaN"/>
    <x v="41"/>
    <m/>
    <n v="1465"/>
    <s v="USD"/>
    <n v="1259.9"/>
    <n v="1465"/>
    <n v="150.75"/>
    <n v="129.645"/>
    <n v="150.75"/>
    <n v="0.102901023890785"/>
    <n v="6"/>
    <x v="1"/>
    <x v="4"/>
    <x v="1"/>
    <d v="2025-08-02T00:00:00"/>
    <s v="agosto"/>
    <n v="2025"/>
  </r>
  <r>
    <x v="0"/>
    <n v="459"/>
    <n v="1"/>
    <d v="2025-06-26T00:00:00"/>
    <d v="2025-05-27T00:00:00"/>
    <d v="2025-05-27T00:00:00"/>
    <s v="VeronicaN"/>
    <x v="41"/>
    <m/>
    <n v="305"/>
    <s v="USD"/>
    <n v="262.3"/>
    <n v="305"/>
    <n v="45.75"/>
    <n v="39.345"/>
    <n v="45.75"/>
    <n v="0.15"/>
    <n v="6"/>
    <x v="1"/>
    <x v="4"/>
    <x v="1"/>
    <d v="2025-07-11T00:00:00"/>
    <s v="julio"/>
    <n v="2025"/>
  </r>
  <r>
    <x v="0"/>
    <n v="460"/>
    <n v="1"/>
    <d v="2025-06-26T00:00:00"/>
    <d v="2025-07-02T00:00:00"/>
    <d v="2025-07-06T00:00:00"/>
    <s v="IsraelB"/>
    <x v="41"/>
    <s v="DIANAM"/>
    <n v="2832"/>
    <s v="USD"/>
    <n v="2435.52"/>
    <n v="2832"/>
    <n v="219.96"/>
    <n v="189.1656"/>
    <n v="219.96"/>
    <n v="0.07766949152542374"/>
    <n v="6"/>
    <x v="1"/>
    <x v="3"/>
    <x v="1"/>
    <d v="2025-08-20T00:00:00"/>
    <s v="agosto"/>
    <n v="2025"/>
  </r>
  <r>
    <x v="0"/>
    <n v="461"/>
    <n v="1"/>
    <d v="2025-06-26T00:00:00"/>
    <d v="2025-07-24T00:00:00"/>
    <d v="2025-08-01T00:00:00"/>
    <s v="MinervaH"/>
    <x v="41"/>
    <s v="JAIMEG"/>
    <n v="10222"/>
    <s v="MXN"/>
    <n v="490.656"/>
    <n v="572.432"/>
    <n v="0"/>
    <n v="0"/>
    <n v="0"/>
    <n v="0"/>
    <n v="6"/>
    <x v="1"/>
    <x v="3"/>
    <x v="1"/>
    <d v="2025-09-15T00:00:00"/>
    <s v="septiembre"/>
    <n v="2025"/>
  </r>
  <r>
    <x v="0"/>
    <n v="462"/>
    <n v="0"/>
    <d v="2025-06-26T00:00:00"/>
    <d v="2025-09-02T00:00:00"/>
    <d v="2025-11-14T00:00:00"/>
    <s v="VeronicaN"/>
    <x v="41"/>
    <m/>
    <n v="28332.89"/>
    <s v="USD"/>
    <n v="24366.2854"/>
    <n v="28332.89"/>
    <n v="1092.5"/>
    <n v="939.55"/>
    <n v="1092.5"/>
    <n v="0.03855942687103221"/>
    <n v="6"/>
    <x v="1"/>
    <x v="6"/>
    <x v="1"/>
    <d v="2025-12-29T00:00:00"/>
    <s v="diciembre"/>
    <n v="2025"/>
  </r>
  <r>
    <x v="0"/>
    <n v="463"/>
    <n v="1"/>
    <d v="2025-06-28T00:00:00"/>
    <d v="2025-07-09T00:00:00"/>
    <d v="2025-07-12T00:00:00"/>
    <s v="marc1989"/>
    <x v="41"/>
    <s v="DIANAM"/>
    <n v="34866"/>
    <s v="MXN"/>
    <n v="1673.568"/>
    <n v="1952.496"/>
    <n v="0"/>
    <n v="0"/>
    <n v="0"/>
    <n v="0"/>
    <n v="6"/>
    <x v="1"/>
    <x v="3"/>
    <x v="1"/>
    <d v="2025-08-26T00:00:00"/>
    <s v="agosto"/>
    <n v="2025"/>
  </r>
  <r>
    <x v="0"/>
    <n v="464"/>
    <n v="0"/>
    <d v="2025-06-30T00:00:00"/>
    <d v="2025-06-30T00:00:00"/>
    <d v="2025-06-30T00:00:00"/>
    <s v="MartinB"/>
    <x v="42"/>
    <s v="JAIMEG"/>
    <n v="2267.5"/>
    <s v="USD"/>
    <n v="1950.05"/>
    <n v="2267.5"/>
    <n v="0"/>
    <n v="0"/>
    <n v="0"/>
    <n v="0"/>
    <n v="6"/>
    <x v="1"/>
    <x v="10"/>
    <x v="1"/>
    <d v="2025-08-14T00:00:00"/>
    <s v="agosto"/>
    <n v="2025"/>
  </r>
  <r>
    <x v="0"/>
    <n v="465"/>
    <n v="1"/>
    <d v="2025-06-30T00:00:00"/>
    <d v="2025-07-31T00:00:00"/>
    <d v="2025-08-05T00:00:00"/>
    <s v="ClaudiaF"/>
    <x v="42"/>
    <m/>
    <n v="9065"/>
    <s v="EUR"/>
    <n v="9065"/>
    <n v="10515.4"/>
    <n v="774.64"/>
    <n v="774.64"/>
    <n v="898.5823999999999"/>
    <n v="0.08545394373965802"/>
    <n v="6"/>
    <x v="1"/>
    <x v="3"/>
    <x v="1"/>
    <d v="2025-09-19T00:00:00"/>
    <s v="septiembre"/>
    <n v="2025"/>
  </r>
  <r>
    <x v="0"/>
    <n v="466"/>
    <n v="1"/>
    <d v="2025-06-30T00:00:00"/>
    <d v="2025-10-20T00:00:00"/>
    <d v="2025-10-30T00:00:00"/>
    <s v="LucianaE"/>
    <x v="42"/>
    <m/>
    <n v="7936.29"/>
    <s v="USD"/>
    <n v="6825.2094"/>
    <n v="7936.29"/>
    <n v="1962.44"/>
    <n v="1687.6984"/>
    <n v="1962.44"/>
    <n v="0.2472742301503599"/>
    <n v="6"/>
    <x v="1"/>
    <x v="0"/>
    <x v="1"/>
    <d v="2025-12-14T00:00:00"/>
    <s v="diciembre"/>
    <n v="2025"/>
  </r>
  <r>
    <x v="0"/>
    <n v="467"/>
    <n v="1"/>
    <d v="2025-06-30T00:00:00"/>
    <d v="2025-05-28T00:00:00"/>
    <d v="2025-06-02T00:00:00"/>
    <s v="AndreaM"/>
    <x v="42"/>
    <m/>
    <n v="80360.45"/>
    <s v="MXN"/>
    <n v="3857.3016"/>
    <n v="4500.1852"/>
    <n v="5800.4"/>
    <n v="278.4192"/>
    <n v="324.8224"/>
    <n v="0.0721797849564058"/>
    <n v="6"/>
    <x v="1"/>
    <x v="4"/>
    <x v="1"/>
    <d v="2025-07-17T00:00:00"/>
    <s v="julio"/>
    <n v="2025"/>
  </r>
  <r>
    <x v="0"/>
    <n v="468"/>
    <n v="1"/>
    <d v="2025-06-30T00:00:00"/>
    <d v="2025-10-15T00:00:00"/>
    <d v="2025-11-05T00:00:00"/>
    <s v="DianaM"/>
    <x v="42"/>
    <s v="MARIELLAP"/>
    <n v="31335.84"/>
    <s v="USD"/>
    <n v="26948.8224"/>
    <n v="31335.84"/>
    <n v="1750.38"/>
    <n v="1505.3268"/>
    <n v="1750.38"/>
    <n v="0.05585872279153838"/>
    <n v="6"/>
    <x v="1"/>
    <x v="0"/>
    <x v="1"/>
    <d v="2025-12-20T00:00:00"/>
    <s v="diciembre"/>
    <n v="2025"/>
  </r>
  <r>
    <x v="0"/>
    <n v="469"/>
    <n v="1"/>
    <d v="2025-07-01T00:00:00"/>
    <d v="2025-04-19T00:00:00"/>
    <d v="2025-04-20T00:00:00"/>
    <s v="VeronicaN"/>
    <x v="42"/>
    <m/>
    <n v="670.22"/>
    <s v="USD"/>
    <n v="576.3892"/>
    <n v="670.22"/>
    <n v="67.02"/>
    <n v="57.63719999999999"/>
    <n v="67.02"/>
    <n v="0.09999701590522514"/>
    <n v="7"/>
    <x v="1"/>
    <x v="9"/>
    <x v="1"/>
    <d v="2025-06-04T00:00:00"/>
    <s v="junio"/>
    <n v="2025"/>
  </r>
  <r>
    <x v="0"/>
    <n v="470"/>
    <n v="1"/>
    <d v="2025-07-01T00:00:00"/>
    <d v="2025-07-09T00:00:00"/>
    <d v="2025-11-03T00:00:00"/>
    <s v="LucianaE"/>
    <x v="42"/>
    <m/>
    <n v="16761.98"/>
    <s v="USD"/>
    <n v="14415.3028"/>
    <n v="16761.98"/>
    <n v="1972.45"/>
    <n v="1696.307"/>
    <n v="1972.45"/>
    <n v="0.1176740456676359"/>
    <n v="7"/>
    <x v="1"/>
    <x v="3"/>
    <x v="1"/>
    <d v="2025-12-18T00:00:00"/>
    <s v="diciembre"/>
    <n v="2025"/>
  </r>
  <r>
    <x v="0"/>
    <n v="471"/>
    <n v="1"/>
    <d v="2025-07-01T00:00:00"/>
    <d v="2025-04-20T00:00:00"/>
    <d v="2025-05-09T00:00:00"/>
    <s v="VeronicaN"/>
    <x v="42"/>
    <m/>
    <n v="62621"/>
    <s v="USD"/>
    <n v="53854.06"/>
    <n v="62621"/>
    <n v="5743.25"/>
    <n v="4939.195"/>
    <n v="5743.25"/>
    <n v="0.09171444084252886"/>
    <n v="7"/>
    <x v="1"/>
    <x v="9"/>
    <x v="1"/>
    <d v="2025-06-23T00:00:00"/>
    <s v="junio"/>
    <n v="2025"/>
  </r>
  <r>
    <x v="0"/>
    <n v="472"/>
    <n v="1"/>
    <d v="2025-07-02T00:00:00"/>
    <d v="2025-02-24T00:00:00"/>
    <d v="2025-04-24T00:00:00"/>
    <s v="ManonR"/>
    <x v="42"/>
    <m/>
    <n v="5320.72"/>
    <s v="USD"/>
    <n v="4575.8192"/>
    <n v="5320.72"/>
    <n v="384.01"/>
    <n v="330.2486"/>
    <n v="384.01"/>
    <n v="0.07217256311175932"/>
    <n v="7"/>
    <x v="1"/>
    <x v="8"/>
    <x v="1"/>
    <d v="2025-06-08T00:00:00"/>
    <s v="junio"/>
    <n v="2025"/>
  </r>
  <r>
    <x v="0"/>
    <n v="473"/>
    <n v="1"/>
    <d v="2025-07-02T00:00:00"/>
    <d v="2025-07-01T00:00:00"/>
    <d v="2025-07-02T00:00:00"/>
    <s v="JorgeG"/>
    <x v="42"/>
    <m/>
    <n v="570"/>
    <s v="EUR"/>
    <n v="570"/>
    <n v="661.1999999999999"/>
    <n v="85.5"/>
    <n v="85.5"/>
    <n v="99.17999999999999"/>
    <n v="0.15"/>
    <n v="7"/>
    <x v="1"/>
    <x v="3"/>
    <x v="1"/>
    <d v="2025-08-16T00:00:00"/>
    <s v="agosto"/>
    <n v="2025"/>
  </r>
  <r>
    <x v="0"/>
    <n v="474"/>
    <n v="1"/>
    <d v="2025-07-03T00:00:00"/>
    <d v="2025-08-27T00:00:00"/>
    <d v="2025-09-09T00:00:00"/>
    <s v="ClaudiaF"/>
    <x v="42"/>
    <m/>
    <n v="5334.66"/>
    <s v="USD"/>
    <n v="4587.8076"/>
    <n v="5334.66"/>
    <n v="0"/>
    <n v="0"/>
    <n v="0"/>
    <n v="0"/>
    <n v="7"/>
    <x v="1"/>
    <x v="11"/>
    <x v="1"/>
    <d v="2025-10-24T00:00:00"/>
    <s v="octubre"/>
    <n v="2025"/>
  </r>
  <r>
    <x v="0"/>
    <n v="477"/>
    <n v="1"/>
    <d v="2025-07-04T00:00:00"/>
    <d v="2025-07-16T00:00:00"/>
    <d v="2025-07-18T00:00:00"/>
    <s v="MartinB"/>
    <x v="42"/>
    <s v="JAIMEG"/>
    <n v="1437.5"/>
    <s v="EUR"/>
    <n v="1437.5"/>
    <n v="1667.5"/>
    <n v="810.5"/>
    <n v="810.5"/>
    <n v="940.1799999999999"/>
    <n v="0.5638260869565217"/>
    <n v="7"/>
    <x v="1"/>
    <x v="3"/>
    <x v="1"/>
    <d v="2025-09-01T00:00:00"/>
    <s v="septiembre"/>
    <n v="2025"/>
  </r>
  <r>
    <x v="0"/>
    <n v="478"/>
    <n v="1"/>
    <d v="2025-07-04T00:00:00"/>
    <d v="2025-07-13T00:00:00"/>
    <d v="2025-07-17T00:00:00"/>
    <s v="EduardoP"/>
    <x v="42"/>
    <m/>
    <n v="8311"/>
    <s v="USD"/>
    <n v="7147.46"/>
    <n v="8311"/>
    <n v="696.84"/>
    <n v="599.2824000000001"/>
    <n v="696.84"/>
    <n v="0.08384550595596199"/>
    <n v="7"/>
    <x v="1"/>
    <x v="3"/>
    <x v="1"/>
    <d v="2025-08-31T00:00:00"/>
    <s v="agosto"/>
    <n v="2025"/>
  </r>
  <r>
    <x v="0"/>
    <n v="479"/>
    <n v="1"/>
    <d v="2025-07-04T00:00:00"/>
    <d v="2025-07-17T00:00:00"/>
    <d v="2025-07-19T00:00:00"/>
    <s v="EduardoP"/>
    <x v="42"/>
    <m/>
    <n v="3878"/>
    <s v="USD"/>
    <n v="3335.08"/>
    <n v="3878"/>
    <n v="341.94"/>
    <n v="294.0684"/>
    <n v="341.94"/>
    <n v="0.08817431665807117"/>
    <n v="7"/>
    <x v="1"/>
    <x v="3"/>
    <x v="1"/>
    <d v="2025-09-02T00:00:00"/>
    <s v="septiembre"/>
    <n v="2025"/>
  </r>
  <r>
    <x v="0"/>
    <n v="480"/>
    <n v="1"/>
    <d v="2025-07-04T00:00:00"/>
    <d v="2025-07-25T00:00:00"/>
    <d v="2025-07-27T00:00:00"/>
    <s v="EduardoP"/>
    <x v="42"/>
    <m/>
    <n v="4998"/>
    <s v="USD"/>
    <n v="4298.28"/>
    <n v="4998"/>
    <n v="390.33"/>
    <n v="335.6838"/>
    <n v="390.33"/>
    <n v="0.07809723889555822"/>
    <n v="7"/>
    <x v="1"/>
    <x v="3"/>
    <x v="1"/>
    <d v="2025-09-10T00:00:00"/>
    <s v="septiembre"/>
    <n v="2025"/>
  </r>
  <r>
    <x v="0"/>
    <n v="481"/>
    <n v="1"/>
    <d v="2025-07-04T00:00:00"/>
    <d v="2025-07-22T00:00:00"/>
    <d v="2025-08-03T00:00:00"/>
    <s v="LucianaE"/>
    <x v="42"/>
    <m/>
    <n v="5122.76"/>
    <s v="USD"/>
    <n v="4405.5736"/>
    <n v="5122.76"/>
    <n v="158.64"/>
    <n v="136.4304"/>
    <n v="158.64"/>
    <n v="0.03096768148419992"/>
    <n v="7"/>
    <x v="1"/>
    <x v="3"/>
    <x v="1"/>
    <d v="2025-09-17T00:00:00"/>
    <s v="septiembre"/>
    <n v="2025"/>
  </r>
  <r>
    <x v="0"/>
    <n v="482"/>
    <n v="0"/>
    <d v="2025-07-04T00:00:00"/>
    <d v="2025-07-05T00:00:00"/>
    <d v="2025-08-16T00:00:00"/>
    <s v="MinervaH"/>
    <x v="42"/>
    <m/>
    <n v="13118.4"/>
    <s v="EUR"/>
    <n v="13118.4"/>
    <n v="15217.344"/>
    <n v="1497.81"/>
    <n v="1497.81"/>
    <n v="1737.4596"/>
    <n v="0.114176271496524"/>
    <n v="7"/>
    <x v="1"/>
    <x v="3"/>
    <x v="1"/>
    <d v="2025-09-30T00:00:00"/>
    <s v="septiembre"/>
    <n v="2025"/>
  </r>
  <r>
    <x v="0"/>
    <n v="483"/>
    <n v="1"/>
    <d v="2025-07-04T00:00:00"/>
    <d v="2025-07-07T00:00:00"/>
    <d v="2025-07-11T00:00:00"/>
    <s v="MinervaH"/>
    <x v="42"/>
    <m/>
    <n v="11170"/>
    <s v="GPB"/>
    <n v="12845.5"/>
    <n v="14967.8"/>
    <n v="930.84"/>
    <n v="1070.466"/>
    <n v="1247.3256"/>
    <n v="0.08333393017009848"/>
    <n v="7"/>
    <x v="1"/>
    <x v="3"/>
    <x v="1"/>
    <d v="2025-08-25T00:00:00"/>
    <s v="agosto"/>
    <n v="2025"/>
  </r>
  <r>
    <x v="0"/>
    <n v="484"/>
    <n v="1"/>
    <d v="2025-07-04T00:00:00"/>
    <d v="2025-06-17T00:00:00"/>
    <d v="2025-06-27T00:00:00"/>
    <s v="DianaM"/>
    <x v="42"/>
    <s v="MARC1989,MARIELLAP"/>
    <n v="6901.05"/>
    <s v="USD"/>
    <n v="5934.903"/>
    <n v="6901.05"/>
    <n v="843.22"/>
    <n v="725.1692"/>
    <n v="843.22"/>
    <n v="0.1221872033965846"/>
    <n v="7"/>
    <x v="1"/>
    <x v="10"/>
    <x v="1"/>
    <d v="2025-08-11T00:00:00"/>
    <s v="agosto"/>
    <n v="2025"/>
  </r>
  <r>
    <x v="0"/>
    <n v="485"/>
    <n v="1"/>
    <d v="2025-07-04T00:00:00"/>
    <d v="2025-08-05T00:00:00"/>
    <d v="2025-08-12T00:00:00"/>
    <s v="DianaM"/>
    <x v="42"/>
    <s v="MARC1989,MARIELLAP"/>
    <n v="13303.2"/>
    <s v="USD"/>
    <n v="11440.752"/>
    <n v="13303.2"/>
    <n v="1721.2"/>
    <n v="1480.232"/>
    <n v="1721.2"/>
    <n v="0.1293824042335679"/>
    <n v="7"/>
    <x v="1"/>
    <x v="11"/>
    <x v="1"/>
    <d v="2025-09-26T00:00:00"/>
    <s v="septiembre"/>
    <n v="2025"/>
  </r>
  <r>
    <x v="0"/>
    <n v="486"/>
    <n v="0"/>
    <d v="2025-07-07T00:00:00"/>
    <d v="2025-07-23T00:00:00"/>
    <d v="2025-08-07T00:00:00"/>
    <s v="RafaellaP"/>
    <x v="43"/>
    <m/>
    <n v="32878"/>
    <s v="EUR"/>
    <n v="32878"/>
    <n v="38138.48"/>
    <n v="2830.39"/>
    <n v="2830.39"/>
    <n v="3283.2524"/>
    <n v="0.08608765740008516"/>
    <n v="7"/>
    <x v="1"/>
    <x v="3"/>
    <x v="1"/>
    <d v="2025-09-21T00:00:00"/>
    <s v="septiembre"/>
    <n v="2025"/>
  </r>
  <r>
    <x v="0"/>
    <n v="487"/>
    <n v="1"/>
    <d v="2025-07-07T00:00:00"/>
    <d v="2025-07-07T00:00:00"/>
    <d v="2025-07-14T00:00:00"/>
    <s v="VeronicaN"/>
    <x v="43"/>
    <m/>
    <n v="9628.110000000001"/>
    <s v="USD"/>
    <n v="8280.1746"/>
    <n v="9628.110000000001"/>
    <n v="637.58"/>
    <n v="548.3188"/>
    <n v="637.58"/>
    <n v="0.06622068090206697"/>
    <n v="7"/>
    <x v="1"/>
    <x v="3"/>
    <x v="1"/>
    <d v="2025-08-28T00:00:00"/>
    <s v="agosto"/>
    <n v="2025"/>
  </r>
  <r>
    <x v="0"/>
    <n v="488"/>
    <n v="0"/>
    <d v="2025-07-08T00:00:00"/>
    <d v="2025-12-21T00:00:00"/>
    <d v="2025-12-27T00:00:00"/>
    <s v="RafaellaP"/>
    <x v="43"/>
    <m/>
    <n v="73676"/>
    <s v="EUR"/>
    <n v="73676"/>
    <n v="85464.15999999999"/>
    <n v="12596.3"/>
    <n v="12596.3"/>
    <n v="14611.708"/>
    <n v="0.1709688365274988"/>
    <n v="7"/>
    <x v="1"/>
    <x v="1"/>
    <x v="1"/>
    <d v="2026-02-10T00:00:00"/>
    <s v="febrero"/>
    <n v="2026"/>
  </r>
  <r>
    <x v="0"/>
    <n v="489"/>
    <n v="1"/>
    <d v="2025-07-08T00:00:00"/>
    <d v="2025-09-01T00:00:00"/>
    <d v="2025-09-25T00:00:00"/>
    <s v="DianaM"/>
    <x v="43"/>
    <s v="MARC1989,MARIELLAP"/>
    <n v="75742.37"/>
    <s v="USD"/>
    <n v="65138.4382"/>
    <n v="75742.37"/>
    <n v="7862.64"/>
    <n v="6761.8704"/>
    <n v="7862.64"/>
    <n v="0.1038076838630743"/>
    <n v="7"/>
    <x v="1"/>
    <x v="6"/>
    <x v="1"/>
    <d v="2025-11-09T00:00:00"/>
    <s v="noviembre"/>
    <n v="2025"/>
  </r>
  <r>
    <x v="0"/>
    <n v="490"/>
    <n v="0"/>
    <d v="2025-07-09T00:00:00"/>
    <d v="2025-07-27T00:00:00"/>
    <d v="2025-07-29T00:00:00"/>
    <s v="EduardoP"/>
    <x v="43"/>
    <m/>
    <n v="2648"/>
    <s v="USD"/>
    <n v="2277.28"/>
    <n v="2648"/>
    <n v="264.8"/>
    <n v="227.728"/>
    <n v="264.8"/>
    <n v="0.1"/>
    <n v="7"/>
    <x v="1"/>
    <x v="3"/>
    <x v="1"/>
    <d v="2025-09-12T00:00:00"/>
    <s v="septiembre"/>
    <n v="2025"/>
  </r>
  <r>
    <x v="0"/>
    <n v="491"/>
    <n v="1"/>
    <d v="2025-07-09T00:00:00"/>
    <d v="2025-07-29T00:00:00"/>
    <d v="2025-08-01T00:00:00"/>
    <s v="EduardoP"/>
    <x v="43"/>
    <m/>
    <n v="5691"/>
    <s v="USD"/>
    <n v="4894.26"/>
    <n v="5691"/>
    <n v="464.61"/>
    <n v="399.5646"/>
    <n v="464.61"/>
    <n v="0.08163943068002108"/>
    <n v="7"/>
    <x v="1"/>
    <x v="3"/>
    <x v="1"/>
    <d v="2025-09-15T00:00:00"/>
    <s v="septiembre"/>
    <n v="2025"/>
  </r>
  <r>
    <x v="0"/>
    <n v="492"/>
    <n v="1"/>
    <d v="2025-07-09T00:00:00"/>
    <d v="2025-07-10T00:00:00"/>
    <d v="2025-07-15T00:00:00"/>
    <s v="MinervaH"/>
    <x v="43"/>
    <s v="JAIMEG"/>
    <n v="85053.78"/>
    <s v="MXN"/>
    <n v="4082.58144"/>
    <n v="4763.01168"/>
    <n v="746.78"/>
    <n v="35.84544"/>
    <n v="41.81968"/>
    <n v="0.008780091843066821"/>
    <n v="7"/>
    <x v="1"/>
    <x v="3"/>
    <x v="1"/>
    <d v="2025-08-29T00:00:00"/>
    <s v="agosto"/>
    <n v="2025"/>
  </r>
  <r>
    <x v="0"/>
    <n v="493"/>
    <n v="1"/>
    <d v="2025-07-09T00:00:00"/>
    <d v="2025-07-12T00:00:00"/>
    <d v="2025-07-12T00:00:00"/>
    <s v="DianaM"/>
    <x v="43"/>
    <m/>
    <n v="645.15"/>
    <s v="USD"/>
    <n v="554.829"/>
    <n v="645.15"/>
    <n v="35"/>
    <n v="30.1"/>
    <n v="35"/>
    <n v="0.05425094939161435"/>
    <n v="7"/>
    <x v="1"/>
    <x v="3"/>
    <x v="1"/>
    <d v="2025-08-26T00:00:00"/>
    <s v="agosto"/>
    <n v="2025"/>
  </r>
  <r>
    <x v="0"/>
    <n v="494"/>
    <n v="0"/>
    <d v="2025-07-09T00:00:00"/>
    <d v="2025-10-05T00:00:00"/>
    <d v="2025-10-12T00:00:00"/>
    <s v="MarujaN"/>
    <x v="43"/>
    <s v="JORGEP"/>
    <n v="27414.18"/>
    <s v="USD"/>
    <n v="23576.1948"/>
    <n v="27414.18"/>
    <n v="4504.18"/>
    <n v="3873.5948"/>
    <n v="4504.18"/>
    <n v="0.164301102568087"/>
    <n v="7"/>
    <x v="1"/>
    <x v="0"/>
    <x v="1"/>
    <d v="2025-11-26T00:00:00"/>
    <s v="noviembre"/>
    <n v="2025"/>
  </r>
  <r>
    <x v="0"/>
    <n v="495"/>
    <n v="0"/>
    <d v="2025-07-10T00:00:00"/>
    <d v="2025-12-25T00:00:00"/>
    <d v="2026-01-04T00:00:00"/>
    <s v="MinervaH"/>
    <x v="43"/>
    <m/>
    <n v="74886.64"/>
    <s v="USD"/>
    <n v="64402.5104"/>
    <n v="74886.64"/>
    <n v="9800"/>
    <n v="8428"/>
    <n v="9800"/>
    <n v="0.1308644639417658"/>
    <n v="7"/>
    <x v="1"/>
    <x v="1"/>
    <x v="1"/>
    <d v="2026-02-18T00:00:00"/>
    <s v="febrero"/>
    <n v="2026"/>
  </r>
  <r>
    <x v="0"/>
    <n v="496"/>
    <n v="1"/>
    <d v="2025-07-10T00:00:00"/>
    <d v="2025-07-26T00:00:00"/>
    <d v="2025-07-31T00:00:00"/>
    <s v="DianaM"/>
    <x v="43"/>
    <s v="MARC1989"/>
    <n v="11461.99"/>
    <s v="USD"/>
    <n v="9857.311400000001"/>
    <n v="11461.99"/>
    <n v="852.27"/>
    <n v="732.9521999999999"/>
    <n v="852.27"/>
    <n v="0.07435619818199107"/>
    <n v="7"/>
    <x v="1"/>
    <x v="3"/>
    <x v="1"/>
    <d v="2025-09-14T00:00:00"/>
    <s v="septiembre"/>
    <n v="2025"/>
  </r>
  <r>
    <x v="0"/>
    <n v="497"/>
    <n v="1"/>
    <d v="2025-07-10T00:00:00"/>
    <d v="2025-07-12T00:00:00"/>
    <d v="2025-07-12T00:00:00"/>
    <s v="LucianaE"/>
    <x v="43"/>
    <m/>
    <n v="5102.3"/>
    <s v="MXN"/>
    <n v="244.9104"/>
    <n v="285.7288"/>
    <n v="664.3"/>
    <n v="31.8864"/>
    <n v="37.2008"/>
    <n v="0.1301961860337495"/>
    <n v="7"/>
    <x v="1"/>
    <x v="3"/>
    <x v="1"/>
    <d v="2025-08-26T00:00:00"/>
    <s v="agosto"/>
    <n v="2025"/>
  </r>
  <r>
    <x v="0"/>
    <n v="498"/>
    <n v="0"/>
    <d v="2025-07-10T00:00:00"/>
    <d v="2025-07-12T00:00:00"/>
    <d v="2025-07-17T00:00:00"/>
    <s v="VeronicaN"/>
    <x v="43"/>
    <m/>
    <n v="25884.35"/>
    <s v="GPB"/>
    <n v="29767.0025"/>
    <n v="34685.029"/>
    <n v="2038.35"/>
    <n v="2344.1025"/>
    <n v="2731.389"/>
    <n v="0.07874835566664799"/>
    <n v="7"/>
    <x v="1"/>
    <x v="3"/>
    <x v="1"/>
    <d v="2025-08-31T00:00:00"/>
    <s v="agosto"/>
    <n v="2025"/>
  </r>
  <r>
    <x v="0"/>
    <n v="499"/>
    <n v="1"/>
    <d v="2025-07-10T00:00:00"/>
    <d v="2025-04-06T00:00:00"/>
    <d v="2025-07-29T00:00:00"/>
    <s v="VeronicaN"/>
    <x v="43"/>
    <m/>
    <n v="19682.6"/>
    <s v="USD"/>
    <n v="16927.036"/>
    <n v="19682.6"/>
    <n v="971.3200000000001"/>
    <n v="835.3352"/>
    <n v="971.3200000000001"/>
    <n v="0.0493491713493136"/>
    <n v="7"/>
    <x v="1"/>
    <x v="9"/>
    <x v="1"/>
    <d v="2025-09-12T00:00:00"/>
    <s v="septiembre"/>
    <n v="2025"/>
  </r>
  <r>
    <x v="0"/>
    <n v="500"/>
    <n v="0"/>
    <d v="2025-07-11T00:00:00"/>
    <d v="2025-10-07T00:00:00"/>
    <d v="2025-10-16T00:00:00"/>
    <s v="ClaudiaF"/>
    <x v="43"/>
    <m/>
    <n v="11054.87"/>
    <s v="EUR"/>
    <n v="11054.87"/>
    <n v="12823.6492"/>
    <n v="938.08"/>
    <n v="938.08"/>
    <n v="1088.1728"/>
    <n v="0.08485671925585737"/>
    <n v="7"/>
    <x v="1"/>
    <x v="0"/>
    <x v="1"/>
    <d v="2025-11-30T00:00:00"/>
    <s v="noviembre"/>
    <n v="2025"/>
  </r>
  <r>
    <x v="0"/>
    <n v="501"/>
    <n v="0"/>
    <d v="2025-07-11T00:00:00"/>
    <d v="2026-03-30T00:00:00"/>
    <d v="2026-04-04T00:00:00"/>
    <s v="EduardoP"/>
    <x v="43"/>
    <m/>
    <n v="11490"/>
    <s v="USD"/>
    <n v="9881.4"/>
    <n v="11490"/>
    <n v="1149"/>
    <n v="988.14"/>
    <n v="1149"/>
    <n v="0.1"/>
    <n v="7"/>
    <x v="1"/>
    <x v="5"/>
    <x v="2"/>
    <d v="2026-05-19T00:00:00"/>
    <s v="mayo"/>
    <n v="2026"/>
  </r>
  <r>
    <x v="0"/>
    <n v="502"/>
    <n v="1"/>
    <d v="2025-07-13T00:00:00"/>
    <d v="2025-10-26T00:00:00"/>
    <d v="2025-11-05T00:00:00"/>
    <s v="VeronicaN"/>
    <x v="44"/>
    <m/>
    <n v="16384.55"/>
    <s v="USD"/>
    <n v="14090.713"/>
    <n v="16384.55"/>
    <n v="2038.08"/>
    <n v="1752.7488"/>
    <n v="2038.08"/>
    <n v="0.1243903555483672"/>
    <n v="7"/>
    <x v="1"/>
    <x v="0"/>
    <x v="1"/>
    <d v="2025-12-20T00:00:00"/>
    <s v="diciembre"/>
    <n v="2025"/>
  </r>
  <r>
    <x v="0"/>
    <n v="503"/>
    <n v="1"/>
    <d v="2025-07-14T00:00:00"/>
    <d v="2025-04-09T00:00:00"/>
    <d v="2025-07-24T00:00:00"/>
    <s v="VeronicaN"/>
    <x v="44"/>
    <m/>
    <n v="73991"/>
    <s v="USD"/>
    <n v="63632.26"/>
    <n v="73991"/>
    <n v="2634.65"/>
    <n v="2265.799"/>
    <n v="2634.65"/>
    <n v="0.03560770904569475"/>
    <n v="7"/>
    <x v="1"/>
    <x v="9"/>
    <x v="1"/>
    <d v="2025-09-07T00:00:00"/>
    <s v="septiembre"/>
    <n v="2025"/>
  </r>
  <r>
    <x v="0"/>
    <n v="504"/>
    <n v="0"/>
    <d v="2025-07-14T00:00:00"/>
    <d v="2026-01-04T00:00:00"/>
    <d v="2026-01-12T00:00:00"/>
    <s v="MarujaN"/>
    <x v="44"/>
    <m/>
    <n v="22527.7"/>
    <s v="USD"/>
    <n v="19373.822"/>
    <n v="22527.7"/>
    <n v="4642.7"/>
    <n v="3992.722"/>
    <n v="4642.7"/>
    <n v="0.2060885043746143"/>
    <n v="7"/>
    <x v="1"/>
    <x v="7"/>
    <x v="2"/>
    <d v="2026-02-26T00:00:00"/>
    <s v="febrero"/>
    <n v="2026"/>
  </r>
  <r>
    <x v="0"/>
    <n v="505"/>
    <n v="1"/>
    <d v="2025-07-14T00:00:00"/>
    <d v="2025-07-14T00:00:00"/>
    <d v="2025-07-28T00:00:00"/>
    <s v="MinervaH"/>
    <x v="44"/>
    <m/>
    <n v="8631.959999999999"/>
    <s v="EUR"/>
    <n v="8631.959999999999"/>
    <n v="10013.0736"/>
    <n v="1263.75"/>
    <n v="1263.75"/>
    <n v="1465.95"/>
    <n v="0.1464035977923901"/>
    <n v="7"/>
    <x v="1"/>
    <x v="3"/>
    <x v="1"/>
    <d v="2025-09-11T00:00:00"/>
    <s v="septiembre"/>
    <n v="2025"/>
  </r>
  <r>
    <x v="0"/>
    <n v="506"/>
    <n v="1"/>
    <d v="2025-07-14T00:00:00"/>
    <d v="2025-07-03T00:00:00"/>
    <d v="2025-08-27T00:00:00"/>
    <s v="MartinB"/>
    <x v="44"/>
    <s v="JAIMEG"/>
    <n v="25058.9"/>
    <s v="USD"/>
    <n v="21550.654"/>
    <n v="25058.9"/>
    <n v="2583.17"/>
    <n v="2221.5262"/>
    <n v="2583.17"/>
    <n v="0.1030839342509049"/>
    <n v="7"/>
    <x v="1"/>
    <x v="3"/>
    <x v="1"/>
    <d v="2025-10-11T00:00:00"/>
    <s v="octubre"/>
    <n v="2025"/>
  </r>
  <r>
    <x v="0"/>
    <n v="507"/>
    <n v="1"/>
    <d v="2025-07-15T00:00:00"/>
    <d v="2025-06-13T00:00:00"/>
    <d v="2025-07-17T00:00:00"/>
    <s v="DianaM"/>
    <x v="44"/>
    <s v="MARC1989,MARIELLAP"/>
    <n v="10798.04"/>
    <s v="USD"/>
    <n v="9286.314400000001"/>
    <n v="10798.04"/>
    <n v="850.21"/>
    <n v="731.1806"/>
    <n v="850.21"/>
    <n v="0.07873743753496004"/>
    <n v="7"/>
    <x v="1"/>
    <x v="10"/>
    <x v="1"/>
    <d v="2025-08-31T00:00:00"/>
    <s v="agosto"/>
    <n v="2025"/>
  </r>
  <r>
    <x v="0"/>
    <n v="508"/>
    <n v="1"/>
    <d v="2025-07-15T00:00:00"/>
    <d v="2025-04-12T00:00:00"/>
    <d v="2025-04-15T00:00:00"/>
    <s v="MarujaN"/>
    <x v="44"/>
    <m/>
    <n v="7119"/>
    <s v="GPB"/>
    <n v="8186.849999999999"/>
    <n v="9539.460000000001"/>
    <n v="528.02"/>
    <n v="607.223"/>
    <n v="707.5468"/>
    <n v="0.07417052956875966"/>
    <n v="7"/>
    <x v="1"/>
    <x v="9"/>
    <x v="1"/>
    <d v="2025-05-30T00:00:00"/>
    <s v="mayo"/>
    <n v="2025"/>
  </r>
  <r>
    <x v="0"/>
    <n v="509"/>
    <n v="1"/>
    <d v="2025-07-15T00:00:00"/>
    <d v="2025-08-14T00:00:00"/>
    <d v="2025-08-17T00:00:00"/>
    <s v="DianaM"/>
    <x v="44"/>
    <s v="MARC1989"/>
    <n v="5915.36"/>
    <s v="USD"/>
    <n v="5087.209599999999"/>
    <n v="5915.36"/>
    <n v="347.32"/>
    <n v="298.6952"/>
    <n v="347.32"/>
    <n v="0.05871493873576588"/>
    <n v="7"/>
    <x v="1"/>
    <x v="11"/>
    <x v="1"/>
    <d v="2025-10-01T00:00:00"/>
    <s v="octubre"/>
    <n v="2025"/>
  </r>
  <r>
    <x v="0"/>
    <n v="510"/>
    <n v="1"/>
    <d v="2025-07-15T00:00:00"/>
    <d v="2025-07-08T00:00:00"/>
    <d v="2025-07-22T00:00:00"/>
    <s v="LuciaS"/>
    <x v="44"/>
    <m/>
    <n v="19967.13"/>
    <s v="USD"/>
    <n v="17171.7318"/>
    <n v="19967.13"/>
    <n v="1743.85"/>
    <n v="1499.711"/>
    <n v="1743.85"/>
    <n v="0.08733603677644207"/>
    <n v="7"/>
    <x v="1"/>
    <x v="3"/>
    <x v="1"/>
    <d v="2025-09-05T00:00:00"/>
    <s v="septiembre"/>
    <n v="2025"/>
  </r>
  <r>
    <x v="0"/>
    <n v="511"/>
    <n v="1"/>
    <d v="2025-07-15T00:00:00"/>
    <d v="2025-08-23T00:00:00"/>
    <d v="2025-08-29T00:00:00"/>
    <s v="MinervaH"/>
    <x v="44"/>
    <m/>
    <n v="25252.01"/>
    <s v="CHF"/>
    <n v="27019.6507"/>
    <n v="31565.0125"/>
    <n v="2439.34"/>
    <n v="2610.0938"/>
    <n v="3049.175"/>
    <n v="0.09659983502303382"/>
    <n v="7"/>
    <x v="1"/>
    <x v="11"/>
    <x v="1"/>
    <d v="2025-10-13T00:00:00"/>
    <s v="octubre"/>
    <n v="2025"/>
  </r>
  <r>
    <x v="0"/>
    <n v="512"/>
    <n v="1"/>
    <d v="2025-07-15T00:00:00"/>
    <d v="2025-08-12T00:00:00"/>
    <d v="2025-08-21T00:00:00"/>
    <s v="MariaM"/>
    <x v="44"/>
    <m/>
    <n v="16537"/>
    <s v="USD"/>
    <n v="14221.82"/>
    <n v="16537"/>
    <n v="2157"/>
    <n v="1855.02"/>
    <n v="2157"/>
    <n v="0.1304347826086956"/>
    <n v="7"/>
    <x v="1"/>
    <x v="11"/>
    <x v="1"/>
    <d v="2025-10-05T00:00:00"/>
    <s v="octubre"/>
    <n v="2025"/>
  </r>
  <r>
    <x v="0"/>
    <n v="513"/>
    <n v="1"/>
    <d v="2025-07-15T00:00:00"/>
    <d v="2025-07-29T00:00:00"/>
    <d v="2025-09-08T00:00:00"/>
    <s v="MariaJose"/>
    <x v="44"/>
    <s v="MARTINB"/>
    <n v="71421.67"/>
    <s v="USD"/>
    <n v="61422.6362"/>
    <n v="71421.67"/>
    <n v="5493.19"/>
    <n v="4724.1434"/>
    <n v="5493.19"/>
    <n v="0.07691209124625621"/>
    <n v="7"/>
    <x v="1"/>
    <x v="3"/>
    <x v="1"/>
    <d v="2025-10-23T00:00:00"/>
    <s v="octubre"/>
    <n v="2025"/>
  </r>
  <r>
    <x v="0"/>
    <n v="514"/>
    <n v="1"/>
    <d v="2025-07-16T00:00:00"/>
    <d v="2025-06-10T00:00:00"/>
    <d v="2025-07-11T00:00:00"/>
    <s v="MarujaN"/>
    <x v="44"/>
    <m/>
    <n v="60840"/>
    <s v="MXN"/>
    <n v="2920.32"/>
    <n v="3407.04"/>
    <n v="6385.84"/>
    <n v="306.52032"/>
    <n v="357.60704"/>
    <n v="0.1049612097304405"/>
    <n v="7"/>
    <x v="1"/>
    <x v="10"/>
    <x v="1"/>
    <d v="2025-08-25T00:00:00"/>
    <s v="agosto"/>
    <n v="2025"/>
  </r>
  <r>
    <x v="0"/>
    <n v="515"/>
    <n v="0"/>
    <d v="2025-07-16T00:00:00"/>
    <d v="2024-12-27T00:00:00"/>
    <d v="2025-01-02T00:00:00"/>
    <s v="PaulinaV"/>
    <x v="44"/>
    <m/>
    <n v="11020.8"/>
    <s v="EUR"/>
    <n v="11020.8"/>
    <n v="12784.128"/>
    <n v="881.66"/>
    <n v="881.66"/>
    <n v="1022.7256"/>
    <n v="0.07999963704994192"/>
    <n v="7"/>
    <x v="1"/>
    <x v="1"/>
    <x v="0"/>
    <d v="2025-02-16T00:00:00"/>
    <s v="febrero"/>
    <n v="2025"/>
  </r>
  <r>
    <x v="0"/>
    <n v="516"/>
    <n v="0"/>
    <d v="2025-07-16T00:00:00"/>
    <d v="2024-12-27T00:00:00"/>
    <d v="2025-01-02T00:00:00"/>
    <s v="PaulinaV"/>
    <x v="44"/>
    <m/>
    <n v="7872"/>
    <s v="EUR"/>
    <n v="7872"/>
    <n v="9131.519999999999"/>
    <n v="629.76"/>
    <n v="629.76"/>
    <n v="730.5215999999999"/>
    <n v="0.08"/>
    <n v="7"/>
    <x v="1"/>
    <x v="1"/>
    <x v="0"/>
    <d v="2025-02-16T00:00:00"/>
    <s v="febrero"/>
    <n v="2025"/>
  </r>
  <r>
    <x v="0"/>
    <n v="518"/>
    <n v="1"/>
    <d v="2025-07-17T00:00:00"/>
    <d v="2025-07-17T00:00:00"/>
    <d v="2025-07-19T00:00:00"/>
    <s v="ClaudiaF"/>
    <x v="44"/>
    <m/>
    <n v="1497.6"/>
    <s v="USD"/>
    <n v="1287.936"/>
    <n v="1497.6"/>
    <n v="117"/>
    <n v="100.62"/>
    <n v="117"/>
    <n v="0.07812500000000001"/>
    <n v="7"/>
    <x v="1"/>
    <x v="3"/>
    <x v="1"/>
    <d v="2025-09-02T00:00:00"/>
    <s v="septiembre"/>
    <n v="2025"/>
  </r>
  <r>
    <x v="0"/>
    <n v="519"/>
    <n v="1"/>
    <d v="2025-07-18T00:00:00"/>
    <d v="2025-06-13T00:00:00"/>
    <d v="2025-09-03T00:00:00"/>
    <s v="VeronicaN"/>
    <x v="44"/>
    <m/>
    <n v="1648.65"/>
    <s v="USD"/>
    <n v="1417.839"/>
    <n v="1648.65"/>
    <n v="0"/>
    <n v="0"/>
    <n v="0"/>
    <n v="0"/>
    <n v="7"/>
    <x v="1"/>
    <x v="10"/>
    <x v="1"/>
    <d v="2025-10-18T00:00:00"/>
    <s v="octubre"/>
    <n v="2025"/>
  </r>
  <r>
    <x v="0"/>
    <n v="520"/>
    <n v="1"/>
    <d v="2025-07-21T00:00:00"/>
    <d v="2025-10-30T00:00:00"/>
    <d v="2025-11-19T00:00:00"/>
    <s v="ConchaD"/>
    <x v="45"/>
    <s v="JAIMEG,MARTINB"/>
    <n v="86125"/>
    <s v="EUR"/>
    <n v="86125"/>
    <n v="99905"/>
    <n v="11445.58"/>
    <n v="11445.58"/>
    <n v="13276.8728"/>
    <n v="0.1328949782293178"/>
    <n v="7"/>
    <x v="1"/>
    <x v="0"/>
    <x v="1"/>
    <d v="2026-01-03T00:00:00"/>
    <s v="enero"/>
    <n v="2026"/>
  </r>
  <r>
    <x v="0"/>
    <n v="521"/>
    <n v="1"/>
    <d v="2025-07-22T00:00:00"/>
    <d v="2025-07-07T00:00:00"/>
    <d v="2025-07-18T00:00:00"/>
    <s v="VeronicaN"/>
    <x v="45"/>
    <m/>
    <n v="194772"/>
    <s v="MXN"/>
    <n v="9349.056"/>
    <n v="10907.232"/>
    <n v="0"/>
    <n v="0"/>
    <n v="0"/>
    <n v="0"/>
    <n v="7"/>
    <x v="1"/>
    <x v="3"/>
    <x v="1"/>
    <d v="2025-09-01T00:00:00"/>
    <s v="septiembre"/>
    <n v="2025"/>
  </r>
  <r>
    <x v="0"/>
    <n v="522"/>
    <n v="1"/>
    <d v="2025-07-22T00:00:00"/>
    <d v="2025-07-22T00:00:00"/>
    <d v="2025-07-27T00:00:00"/>
    <s v="MariaM"/>
    <x v="45"/>
    <m/>
    <n v="23340"/>
    <s v="EUR"/>
    <n v="23340"/>
    <n v="27074.4"/>
    <n v="2145"/>
    <n v="2145"/>
    <n v="2488.2"/>
    <n v="0.09190231362467867"/>
    <n v="7"/>
    <x v="1"/>
    <x v="3"/>
    <x v="1"/>
    <d v="2025-09-10T00:00:00"/>
    <s v="septiembre"/>
    <n v="2025"/>
  </r>
  <r>
    <x v="0"/>
    <n v="523"/>
    <n v="1"/>
    <d v="2025-07-22T00:00:00"/>
    <d v="2025-07-04T00:00:00"/>
    <d v="2025-07-06T00:00:00"/>
    <s v="MariaM"/>
    <x v="45"/>
    <m/>
    <n v="2100"/>
    <s v="EUR"/>
    <n v="2100"/>
    <n v="2436"/>
    <n v="358.91"/>
    <n v="358.91"/>
    <n v="416.3356"/>
    <n v="0.1709095238095238"/>
    <n v="7"/>
    <x v="1"/>
    <x v="3"/>
    <x v="1"/>
    <d v="2025-08-20T00:00:00"/>
    <s v="agosto"/>
    <n v="2025"/>
  </r>
  <r>
    <x v="0"/>
    <n v="524"/>
    <n v="1"/>
    <d v="2025-07-22T00:00:00"/>
    <d v="2025-07-26T00:00:00"/>
    <d v="2025-08-07T00:00:00"/>
    <s v="MariellaP"/>
    <x v="45"/>
    <s v="JAIMEG"/>
    <n v="274863.65"/>
    <s v="USD"/>
    <n v="236382.739"/>
    <n v="274863.65"/>
    <n v="36309.41"/>
    <n v="31226.0926"/>
    <n v="36309.41"/>
    <n v="0.1320997156226369"/>
    <n v="7"/>
    <x v="1"/>
    <x v="3"/>
    <x v="1"/>
    <d v="2025-09-21T00:00:00"/>
    <s v="septiembre"/>
    <n v="2025"/>
  </r>
  <r>
    <x v="0"/>
    <n v="525"/>
    <n v="0"/>
    <d v="2025-07-23T00:00:00"/>
    <d v="2025-10-05T00:00:00"/>
    <d v="2025-10-22T00:00:00"/>
    <s v="LucianaE"/>
    <x v="45"/>
    <m/>
    <n v="24593.55"/>
    <s v="USD"/>
    <n v="21150.453"/>
    <n v="24593.55"/>
    <n v="1043.73"/>
    <n v="897.6078"/>
    <n v="1043.73"/>
    <n v="0.04243917612544753"/>
    <n v="7"/>
    <x v="1"/>
    <x v="0"/>
    <x v="1"/>
    <d v="2025-12-06T00:00:00"/>
    <s v="diciembre"/>
    <n v="2025"/>
  </r>
  <r>
    <x v="0"/>
    <n v="526"/>
    <n v="1"/>
    <d v="2025-07-23T00:00:00"/>
    <d v="2025-07-30T00:00:00"/>
    <d v="2025-08-02T00:00:00"/>
    <s v="DianaM"/>
    <x v="45"/>
    <m/>
    <n v="1318.98"/>
    <s v="USD"/>
    <n v="1134.3228"/>
    <n v="1318.98"/>
    <n v="0"/>
    <n v="0"/>
    <n v="0"/>
    <n v="0"/>
    <n v="7"/>
    <x v="1"/>
    <x v="3"/>
    <x v="1"/>
    <d v="2025-09-16T00:00:00"/>
    <s v="septiembre"/>
    <n v="2025"/>
  </r>
  <r>
    <x v="0"/>
    <n v="527"/>
    <n v="1"/>
    <d v="2025-07-24T00:00:00"/>
    <d v="2025-08-13T00:00:00"/>
    <d v="2025-08-13T00:00:00"/>
    <s v="DianaM"/>
    <x v="45"/>
    <m/>
    <n v="5116.85"/>
    <s v="USD"/>
    <n v="4400.491"/>
    <n v="5116.85"/>
    <n v="50"/>
    <n v="43"/>
    <n v="50"/>
    <n v="0.009771636846888223"/>
    <n v="7"/>
    <x v="1"/>
    <x v="11"/>
    <x v="1"/>
    <d v="2025-09-27T00:00:00"/>
    <s v="septiembre"/>
    <n v="2025"/>
  </r>
  <r>
    <x v="0"/>
    <n v="528"/>
    <n v="0"/>
    <d v="2025-07-27T00:00:00"/>
    <d v="2025-12-25T00:00:00"/>
    <d v="2025-12-30T00:00:00"/>
    <s v="LucianaE"/>
    <x v="46"/>
    <m/>
    <n v="6395"/>
    <s v="USD"/>
    <n v="5499.7"/>
    <n v="6395"/>
    <n v="465"/>
    <n v="399.9"/>
    <n v="465"/>
    <n v="0.0727130570758405"/>
    <n v="7"/>
    <x v="1"/>
    <x v="1"/>
    <x v="1"/>
    <d v="2026-02-13T00:00:00"/>
    <s v="febrero"/>
    <n v="2026"/>
  </r>
  <r>
    <x v="0"/>
    <n v="529"/>
    <n v="0"/>
    <d v="2025-07-28T00:00:00"/>
    <d v="2025-07-28T00:00:00"/>
    <d v="2025-07-30T00:00:00"/>
    <s v="MartinB"/>
    <x v="46"/>
    <s v="JAIMEG"/>
    <n v="2802"/>
    <s v="CHF"/>
    <n v="2998.14"/>
    <n v="3502.5"/>
    <n v="216"/>
    <n v="231.12"/>
    <n v="270"/>
    <n v="0.07708779443254818"/>
    <n v="7"/>
    <x v="1"/>
    <x v="3"/>
    <x v="1"/>
    <d v="2025-09-13T00:00:00"/>
    <s v="septiembre"/>
    <n v="2025"/>
  </r>
  <r>
    <x v="0"/>
    <n v="530"/>
    <n v="1"/>
    <d v="2025-07-28T00:00:00"/>
    <d v="2025-10-05T00:00:00"/>
    <d v="2025-10-20T00:00:00"/>
    <s v="LucianaE"/>
    <x v="46"/>
    <m/>
    <n v="48859.88"/>
    <s v="USD"/>
    <n v="42019.49679999999"/>
    <n v="48859.88"/>
    <n v="5210.03"/>
    <n v="4480.6258"/>
    <n v="5210.03"/>
    <n v="0.1066320670456006"/>
    <n v="7"/>
    <x v="1"/>
    <x v="0"/>
    <x v="1"/>
    <d v="2025-12-04T00:00:00"/>
    <s v="diciembre"/>
    <n v="2025"/>
  </r>
  <r>
    <x v="0"/>
    <n v="531"/>
    <n v="1"/>
    <d v="2025-07-28T00:00:00"/>
    <d v="2025-07-26T00:00:00"/>
    <d v="2025-09-27T00:00:00"/>
    <s v="DianaM"/>
    <x v="46"/>
    <m/>
    <n v="33581.88"/>
    <s v="USD"/>
    <n v="28880.4168"/>
    <n v="33581.88"/>
    <n v="2970.88"/>
    <n v="2554.9568"/>
    <n v="2970.88"/>
    <n v="0.08846675647700486"/>
    <n v="7"/>
    <x v="1"/>
    <x v="3"/>
    <x v="1"/>
    <d v="2025-11-11T00:00:00"/>
    <s v="noviembre"/>
    <n v="2025"/>
  </r>
  <r>
    <x v="0"/>
    <n v="532"/>
    <n v="1"/>
    <d v="2025-07-29T00:00:00"/>
    <d v="2025-09-03T00:00:00"/>
    <d v="2025-09-12T00:00:00"/>
    <s v="MariellaP"/>
    <x v="46"/>
    <m/>
    <n v="2831.43"/>
    <s v="USD"/>
    <n v="2435.0298"/>
    <n v="2831.43"/>
    <n v="0"/>
    <n v="0"/>
    <n v="0"/>
    <n v="0"/>
    <n v="7"/>
    <x v="1"/>
    <x v="6"/>
    <x v="1"/>
    <d v="2025-10-27T00:00:00"/>
    <s v="octubre"/>
    <n v="2025"/>
  </r>
  <r>
    <x v="0"/>
    <n v="533"/>
    <n v="1"/>
    <d v="2025-07-29T00:00:00"/>
    <d v="2025-06-22T00:00:00"/>
    <d v="2025-06-27T00:00:00"/>
    <s v="JorgeG"/>
    <x v="46"/>
    <m/>
    <n v="2722.85"/>
    <s v="USD"/>
    <n v="2341.651"/>
    <n v="2722.85"/>
    <n v="196.08"/>
    <n v="168.6288"/>
    <n v="196.08"/>
    <n v="0.07201278072607746"/>
    <n v="7"/>
    <x v="1"/>
    <x v="10"/>
    <x v="1"/>
    <d v="2025-08-11T00:00:00"/>
    <s v="agosto"/>
    <n v="2025"/>
  </r>
  <r>
    <x v="0"/>
    <n v="534"/>
    <n v="1"/>
    <d v="2025-07-29T00:00:00"/>
    <d v="2025-07-31T00:00:00"/>
    <d v="2025-08-12T00:00:00"/>
    <s v="DianaM"/>
    <x v="46"/>
    <m/>
    <n v="46069.59"/>
    <s v="USD"/>
    <n v="39619.8474"/>
    <n v="46069.59"/>
    <n v="3897.57"/>
    <n v="3351.9102"/>
    <n v="3897.57"/>
    <n v="0.08460179480650903"/>
    <n v="7"/>
    <x v="1"/>
    <x v="3"/>
    <x v="1"/>
    <d v="2025-09-26T00:00:00"/>
    <s v="septiembre"/>
    <n v="2025"/>
  </r>
  <r>
    <x v="0"/>
    <n v="535"/>
    <n v="1"/>
    <d v="2025-07-29T00:00:00"/>
    <d v="2025-06-04T00:00:00"/>
    <d v="2025-07-06T00:00:00"/>
    <s v="VeronicaN"/>
    <x v="46"/>
    <m/>
    <n v="2861.4"/>
    <s v="USD"/>
    <n v="2460.804"/>
    <n v="2861.4"/>
    <n v="251"/>
    <n v="215.86"/>
    <n v="251"/>
    <n v="0.08771929824561403"/>
    <n v="7"/>
    <x v="1"/>
    <x v="10"/>
    <x v="1"/>
    <d v="2025-08-20T00:00:00"/>
    <s v="agosto"/>
    <n v="2025"/>
  </r>
  <r>
    <x v="0"/>
    <n v="536"/>
    <n v="1"/>
    <d v="2025-07-30T00:00:00"/>
    <d v="2025-06-14T00:00:00"/>
    <d v="2025-08-02T00:00:00"/>
    <s v="DianaM"/>
    <x v="46"/>
    <s v="MARC1989,MARIELLAP"/>
    <n v="81706.59"/>
    <s v="USD"/>
    <n v="70267.66739999999"/>
    <n v="81706.59"/>
    <n v="10031.5"/>
    <n v="8627.09"/>
    <n v="10031.5"/>
    <n v="0.1227746746009104"/>
    <n v="7"/>
    <x v="1"/>
    <x v="10"/>
    <x v="1"/>
    <d v="2025-09-16T00:00:00"/>
    <s v="septiembre"/>
    <n v="2025"/>
  </r>
  <r>
    <x v="0"/>
    <n v="537"/>
    <n v="0"/>
    <d v="2025-07-30T00:00:00"/>
    <d v="2025-09-15T00:00:00"/>
    <d v="2025-09-30T00:00:00"/>
    <s v="MinervaH"/>
    <x v="46"/>
    <m/>
    <n v="6322.25"/>
    <s v="EUR"/>
    <n v="6322.25"/>
    <n v="7333.809999999999"/>
    <n v="613.95"/>
    <n v="613.95"/>
    <n v="712.182"/>
    <n v="0.09710941516074183"/>
    <n v="7"/>
    <x v="1"/>
    <x v="6"/>
    <x v="1"/>
    <d v="2025-11-14T00:00:00"/>
    <s v="noviembre"/>
    <n v="2025"/>
  </r>
  <r>
    <x v="0"/>
    <n v="538"/>
    <n v="1"/>
    <d v="2025-07-30T00:00:00"/>
    <d v="2025-11-21T00:00:00"/>
    <d v="2025-11-24T00:00:00"/>
    <s v="DianaM"/>
    <x v="46"/>
    <m/>
    <n v="1044.98"/>
    <s v="USD"/>
    <n v="898.6828"/>
    <n v="1044.98"/>
    <n v="70"/>
    <n v="60.2"/>
    <n v="70"/>
    <n v="0.06698692797948286"/>
    <n v="7"/>
    <x v="1"/>
    <x v="2"/>
    <x v="1"/>
    <d v="2026-01-08T00:00:00"/>
    <s v="enero"/>
    <n v="2026"/>
  </r>
  <r>
    <x v="0"/>
    <n v="539"/>
    <n v="1"/>
    <d v="2025-07-30T00:00:00"/>
    <d v="2025-05-15T00:00:00"/>
    <d v="2025-05-21T00:00:00"/>
    <s v="VeronicaN"/>
    <x v="46"/>
    <m/>
    <n v="7198.65"/>
    <s v="USD"/>
    <n v="6190.839"/>
    <n v="7198.65"/>
    <n v="587.97"/>
    <n v="505.6542"/>
    <n v="587.97"/>
    <n v="0.08167781459023567"/>
    <n v="7"/>
    <x v="1"/>
    <x v="4"/>
    <x v="1"/>
    <d v="2025-07-05T00:00:00"/>
    <s v="julio"/>
    <n v="2025"/>
  </r>
  <r>
    <x v="0"/>
    <n v="540"/>
    <n v="0"/>
    <d v="2025-07-31T00:00:00"/>
    <d v="2025-07-31T00:00:00"/>
    <d v="2025-08-04T00:00:00"/>
    <s v="DianaM"/>
    <x v="46"/>
    <m/>
    <n v="42853.67"/>
    <s v="USD"/>
    <n v="36854.1562"/>
    <n v="42853.67"/>
    <n v="8705.639999999999"/>
    <n v="7486.850399999999"/>
    <n v="8705.639999999999"/>
    <n v="0.203148061764605"/>
    <n v="7"/>
    <x v="1"/>
    <x v="3"/>
    <x v="1"/>
    <d v="2025-09-18T00:00:00"/>
    <s v="septiembre"/>
    <n v="2025"/>
  </r>
  <r>
    <x v="0"/>
    <n v="541"/>
    <n v="1"/>
    <d v="2025-07-31T00:00:00"/>
    <d v="2025-03-21T00:00:00"/>
    <d v="2025-03-24T00:00:00"/>
    <s v="VeronicaN"/>
    <x v="46"/>
    <m/>
    <n v="14819.43"/>
    <s v="USD"/>
    <n v="12744.7098"/>
    <n v="14819.43"/>
    <n v="769.17"/>
    <n v="661.4861999999999"/>
    <n v="769.17"/>
    <n v="0.05190280597836758"/>
    <n v="7"/>
    <x v="1"/>
    <x v="5"/>
    <x v="1"/>
    <d v="2025-05-08T00:00:00"/>
    <s v="mayo"/>
    <n v="2025"/>
  </r>
  <r>
    <x v="0"/>
    <n v="542"/>
    <n v="1"/>
    <d v="2025-07-31T00:00:00"/>
    <d v="2025-02-11T00:00:00"/>
    <d v="2025-05-18T00:00:00"/>
    <s v="VeronicaN"/>
    <x v="46"/>
    <m/>
    <n v="3185.04"/>
    <s v="USD"/>
    <n v="2739.1344"/>
    <n v="3185.04"/>
    <n v="76.14"/>
    <n v="65.4804"/>
    <n v="76.14"/>
    <n v="0.02390550825107377"/>
    <n v="7"/>
    <x v="1"/>
    <x v="8"/>
    <x v="1"/>
    <d v="2025-07-02T00:00:00"/>
    <s v="julio"/>
    <n v="2025"/>
  </r>
  <r>
    <x v="0"/>
    <n v="544"/>
    <n v="0"/>
    <d v="2025-08-01T00:00:00"/>
    <d v="2025-11-17T00:00:00"/>
    <d v="2025-11-19T00:00:00"/>
    <s v="MartinO"/>
    <x v="46"/>
    <s v="JORGEP"/>
    <n v="38204.58"/>
    <s v="MXN"/>
    <n v="1833.81984"/>
    <n v="2139.45648"/>
    <n v="9704.58"/>
    <n v="465.81984"/>
    <n v="543.4564800000001"/>
    <n v="0.2540161415202051"/>
    <n v="8"/>
    <x v="1"/>
    <x v="2"/>
    <x v="1"/>
    <d v="2026-01-03T00:00:00"/>
    <s v="enero"/>
    <n v="2026"/>
  </r>
  <r>
    <x v="0"/>
    <n v="545"/>
    <n v="1"/>
    <d v="2025-08-03T00:00:00"/>
    <d v="2025-02-07T00:00:00"/>
    <d v="2025-04-20T00:00:00"/>
    <s v="VeronicaN"/>
    <x v="47"/>
    <m/>
    <n v="4522.31"/>
    <s v="USD"/>
    <n v="3889.1866"/>
    <n v="4522.31"/>
    <n v="0"/>
    <n v="0"/>
    <n v="0"/>
    <n v="0"/>
    <n v="8"/>
    <x v="1"/>
    <x v="8"/>
    <x v="1"/>
    <d v="2025-06-04T00:00:00"/>
    <s v="junio"/>
    <n v="2025"/>
  </r>
  <r>
    <x v="0"/>
    <n v="546"/>
    <n v="1"/>
    <d v="2025-08-04T00:00:00"/>
    <d v="2025-06-27T00:00:00"/>
    <d v="2025-08-06T00:00:00"/>
    <s v="VeronicaN"/>
    <x v="47"/>
    <m/>
    <n v="75606"/>
    <s v="MXN"/>
    <n v="3629.088"/>
    <n v="4233.936"/>
    <n v="2150"/>
    <n v="103.2"/>
    <n v="120.4"/>
    <n v="0.02843689654260244"/>
    <n v="8"/>
    <x v="1"/>
    <x v="10"/>
    <x v="1"/>
    <d v="2025-09-20T00:00:00"/>
    <s v="septiembre"/>
    <n v="2025"/>
  </r>
  <r>
    <x v="0"/>
    <n v="547"/>
    <n v="1"/>
    <d v="2025-08-04T00:00:00"/>
    <d v="2025-06-29T00:00:00"/>
    <d v="2025-08-16T00:00:00"/>
    <s v="VeronicaN"/>
    <x v="47"/>
    <m/>
    <n v="4307.15"/>
    <s v="USD"/>
    <n v="3704.148999999999"/>
    <n v="4307.15"/>
    <n v="742.03"/>
    <n v="638.1458"/>
    <n v="742.03"/>
    <n v="0.1722786529375573"/>
    <n v="8"/>
    <x v="1"/>
    <x v="10"/>
    <x v="1"/>
    <d v="2025-09-30T00:00:00"/>
    <s v="septiembre"/>
    <n v="2025"/>
  </r>
  <r>
    <x v="0"/>
    <n v="548"/>
    <n v="0"/>
    <d v="2025-08-04T00:00:00"/>
    <d v="2025-07-20T00:00:00"/>
    <d v="2025-07-27T00:00:00"/>
    <s v="VeronicaN"/>
    <x v="47"/>
    <m/>
    <n v="62135"/>
    <s v="EUR"/>
    <n v="62135"/>
    <n v="72076.59999999999"/>
    <n v="6080.3"/>
    <n v="6080.3"/>
    <n v="7053.148"/>
    <n v="0.09785628067916634"/>
    <n v="8"/>
    <x v="1"/>
    <x v="3"/>
    <x v="1"/>
    <d v="2025-09-10T00:00:00"/>
    <s v="septiembre"/>
    <n v="2025"/>
  </r>
  <r>
    <x v="0"/>
    <n v="549"/>
    <n v="0"/>
    <d v="2025-08-04T00:00:00"/>
    <d v="2025-07-17T00:00:00"/>
    <d v="2025-07-20T00:00:00"/>
    <s v="VeronicaN"/>
    <x v="47"/>
    <m/>
    <n v="32910"/>
    <s v="CHF"/>
    <n v="35213.7"/>
    <n v="41137.5"/>
    <n v="3291"/>
    <n v="3521.37"/>
    <n v="4113.75"/>
    <n v="0.09999999999999999"/>
    <n v="8"/>
    <x v="1"/>
    <x v="3"/>
    <x v="1"/>
    <d v="2025-09-03T00:00:00"/>
    <s v="septiembre"/>
    <n v="2025"/>
  </r>
  <r>
    <x v="0"/>
    <n v="550"/>
    <n v="1"/>
    <d v="2025-08-04T00:00:00"/>
    <d v="2025-07-05T00:00:00"/>
    <d v="2025-08-08T00:00:00"/>
    <s v="VeronicaN"/>
    <x v="47"/>
    <m/>
    <n v="43995.07"/>
    <s v="USD"/>
    <n v="37835.7602"/>
    <n v="43995.07"/>
    <n v="3348.9"/>
    <n v="2880.054"/>
    <n v="3348.9"/>
    <n v="0.07611989252432148"/>
    <n v="8"/>
    <x v="1"/>
    <x v="3"/>
    <x v="1"/>
    <d v="2025-09-22T00:00:00"/>
    <s v="septiembre"/>
    <n v="2025"/>
  </r>
  <r>
    <x v="0"/>
    <n v="551"/>
    <n v="1"/>
    <d v="2025-08-04T00:00:00"/>
    <d v="2025-08-18T00:00:00"/>
    <d v="2025-08-23T00:00:00"/>
    <s v="MinervaH"/>
    <x v="47"/>
    <m/>
    <n v="51817.1"/>
    <s v="MXN"/>
    <n v="2487.2208"/>
    <n v="2901.7576"/>
    <n v="1339.1"/>
    <n v="64.27679999999999"/>
    <n v="74.9896"/>
    <n v="0.02584282022729948"/>
    <n v="8"/>
    <x v="1"/>
    <x v="11"/>
    <x v="1"/>
    <d v="2025-10-07T00:00:00"/>
    <s v="octubre"/>
    <n v="2025"/>
  </r>
  <r>
    <x v="0"/>
    <n v="552"/>
    <n v="0"/>
    <d v="2025-08-05T00:00:00"/>
    <d v="2025-08-07T00:00:00"/>
    <d v="2026-01-04T00:00:00"/>
    <s v="MariaJose"/>
    <x v="47"/>
    <s v="JORGEP,MARTINB"/>
    <n v="39520.41"/>
    <s v="USD"/>
    <n v="33987.5526"/>
    <n v="39520.41"/>
    <n v="4339.53"/>
    <n v="3731.9958"/>
    <n v="4339.53"/>
    <n v="0.1098047818835887"/>
    <n v="8"/>
    <x v="1"/>
    <x v="11"/>
    <x v="1"/>
    <d v="2026-02-18T00:00:00"/>
    <s v="febrero"/>
    <n v="2026"/>
  </r>
  <r>
    <x v="0"/>
    <n v="553"/>
    <n v="0"/>
    <d v="2025-08-05T00:00:00"/>
    <d v="2025-09-03T00:00:00"/>
    <d v="2025-09-10T00:00:00"/>
    <s v="RafaellaP"/>
    <x v="47"/>
    <m/>
    <n v="77583"/>
    <s v="EUR"/>
    <n v="77583"/>
    <n v="89996.28"/>
    <n v="7809.64"/>
    <n v="7809.64"/>
    <n v="9059.1824"/>
    <n v="0.1006617429075957"/>
    <n v="8"/>
    <x v="1"/>
    <x v="6"/>
    <x v="1"/>
    <d v="2025-10-25T00:00:00"/>
    <s v="octubre"/>
    <n v="2025"/>
  </r>
  <r>
    <x v="0"/>
    <n v="554"/>
    <n v="1"/>
    <d v="2025-08-05T00:00:00"/>
    <d v="2025-08-02T00:00:00"/>
    <d v="2025-08-03T00:00:00"/>
    <s v="ClaudiaF"/>
    <x v="47"/>
    <m/>
    <n v="1613.45"/>
    <s v="USD"/>
    <n v="1387.567"/>
    <n v="1613.45"/>
    <n v="137.9"/>
    <n v="118.594"/>
    <n v="137.9"/>
    <n v="0.08546902600018594"/>
    <n v="8"/>
    <x v="1"/>
    <x v="11"/>
    <x v="1"/>
    <d v="2025-09-17T00:00:00"/>
    <s v="septiembre"/>
    <n v="2025"/>
  </r>
  <r>
    <x v="0"/>
    <n v="555"/>
    <n v="1"/>
    <d v="2025-08-05T00:00:00"/>
    <d v="2025-08-09T00:00:00"/>
    <d v="2025-08-15T00:00:00"/>
    <s v="DianaM"/>
    <x v="47"/>
    <m/>
    <n v="5682"/>
    <s v="USD"/>
    <n v="4886.52"/>
    <n v="5682"/>
    <n v="534.11"/>
    <n v="459.3346"/>
    <n v="534.11"/>
    <n v="0.09400035198873638"/>
    <n v="8"/>
    <x v="1"/>
    <x v="11"/>
    <x v="1"/>
    <d v="2025-09-29T00:00:00"/>
    <s v="septiembre"/>
    <n v="2025"/>
  </r>
  <r>
    <x v="0"/>
    <n v="556"/>
    <n v="1"/>
    <d v="2025-08-05T00:00:00"/>
    <d v="2025-08-05T00:00:00"/>
    <d v="2025-08-05T00:00:00"/>
    <s v="DianaM"/>
    <x v="47"/>
    <m/>
    <n v="13220.5"/>
    <s v="USD"/>
    <n v="11369.63"/>
    <n v="13220.5"/>
    <n v="609.14"/>
    <n v="523.8604"/>
    <n v="609.14"/>
    <n v="0.0460754131840702"/>
    <n v="8"/>
    <x v="1"/>
    <x v="11"/>
    <x v="1"/>
    <d v="2025-09-19T00:00:00"/>
    <s v="septiembre"/>
    <n v="2025"/>
  </r>
  <r>
    <x v="0"/>
    <n v="557"/>
    <n v="1"/>
    <d v="2025-08-05T00:00:00"/>
    <d v="2025-05-02T00:00:00"/>
    <d v="2025-07-17T00:00:00"/>
    <s v="VeronicaN"/>
    <x v="47"/>
    <m/>
    <n v="8329.190000000001"/>
    <s v="USD"/>
    <n v="7163.1034"/>
    <n v="8329.190000000001"/>
    <n v="761.59"/>
    <n v="654.9674"/>
    <n v="761.59"/>
    <n v="0.09143626210952085"/>
    <n v="8"/>
    <x v="1"/>
    <x v="4"/>
    <x v="1"/>
    <d v="2025-08-31T00:00:00"/>
    <s v="agosto"/>
    <n v="2025"/>
  </r>
  <r>
    <x v="0"/>
    <n v="558"/>
    <n v="1"/>
    <d v="2025-08-06T00:00:00"/>
    <d v="2025-07-23T00:00:00"/>
    <d v="2025-08-12T00:00:00"/>
    <s v="DianaM"/>
    <x v="47"/>
    <s v="MARC1989,MARIELLAP"/>
    <n v="16034.17"/>
    <s v="USD"/>
    <n v="13789.3862"/>
    <n v="16034.17"/>
    <n v="1559.84"/>
    <n v="1341.4624"/>
    <n v="1559.84"/>
    <n v="0.09728224161275575"/>
    <n v="8"/>
    <x v="1"/>
    <x v="3"/>
    <x v="1"/>
    <d v="2025-09-26T00:00:00"/>
    <s v="septiembre"/>
    <n v="2025"/>
  </r>
  <r>
    <x v="0"/>
    <n v="559"/>
    <n v="0"/>
    <d v="2025-08-06T00:00:00"/>
    <d v="2025-09-12T00:00:00"/>
    <d v="2025-09-16T00:00:00"/>
    <s v="LuisHdz"/>
    <x v="47"/>
    <s v="MARC1989"/>
    <n v="1725.06"/>
    <s v="USD"/>
    <n v="1483.5516"/>
    <n v="1725.06"/>
    <n v="70"/>
    <n v="60.2"/>
    <n v="70"/>
    <n v="0.04057829872584141"/>
    <n v="8"/>
    <x v="1"/>
    <x v="6"/>
    <x v="1"/>
    <d v="2025-10-31T00:00:00"/>
    <s v="octubre"/>
    <n v="2025"/>
  </r>
  <r>
    <x v="0"/>
    <n v="560"/>
    <n v="0"/>
    <d v="2025-08-06T00:00:00"/>
    <d v="2025-08-16T00:00:00"/>
    <d v="2025-08-18T00:00:00"/>
    <s v="LuisHdz"/>
    <x v="47"/>
    <s v="MARC1989"/>
    <n v="1725"/>
    <s v="GPB"/>
    <n v="1983.75"/>
    <n v="2311.5"/>
    <n v="138"/>
    <n v="158.7"/>
    <n v="184.92"/>
    <n v="0.08"/>
    <n v="8"/>
    <x v="1"/>
    <x v="11"/>
    <x v="1"/>
    <d v="2025-10-02T00:00:00"/>
    <s v="octubre"/>
    <n v="2025"/>
  </r>
  <r>
    <x v="0"/>
    <n v="561"/>
    <n v="0"/>
    <d v="2025-08-06T00:00:00"/>
    <d v="2025-10-01T00:00:00"/>
    <d v="2025-10-16T00:00:00"/>
    <s v="MinervaH"/>
    <x v="47"/>
    <s v="MARIAM"/>
    <n v="145386.9"/>
    <s v="MXN"/>
    <n v="6978.5712"/>
    <n v="8141.6664"/>
    <n v="5006.95"/>
    <n v="240.3336"/>
    <n v="280.3892"/>
    <n v="0.03443879744323594"/>
    <n v="8"/>
    <x v="1"/>
    <x v="0"/>
    <x v="1"/>
    <d v="2025-11-30T00:00:00"/>
    <s v="noviembre"/>
    <n v="2025"/>
  </r>
  <r>
    <x v="0"/>
    <n v="562"/>
    <n v="1"/>
    <d v="2025-08-08T00:00:00"/>
    <d v="2025-08-22T00:00:00"/>
    <d v="2025-08-23T00:00:00"/>
    <s v="LuisHdz"/>
    <x v="47"/>
    <s v="MARC1989"/>
    <n v="2837.24"/>
    <s v="USD"/>
    <n v="2440.0264"/>
    <n v="2837.24"/>
    <n v="345.45"/>
    <n v="297.087"/>
    <n v="345.45"/>
    <n v="0.1217556498569032"/>
    <n v="8"/>
    <x v="1"/>
    <x v="11"/>
    <x v="1"/>
    <d v="2025-10-07T00:00:00"/>
    <s v="octubre"/>
    <n v="2025"/>
  </r>
  <r>
    <x v="0"/>
    <n v="563"/>
    <n v="0"/>
    <d v="2025-08-08T00:00:00"/>
    <d v="2025-09-26T00:00:00"/>
    <d v="2025-09-28T00:00:00"/>
    <s v="LuisHdz"/>
    <x v="47"/>
    <s v="MARC1989"/>
    <n v="8838.559999999999"/>
    <s v="USD"/>
    <n v="7601.161599999999"/>
    <n v="8838.559999999999"/>
    <n v="759"/>
    <n v="652.74"/>
    <n v="759"/>
    <n v="0.08587371698557232"/>
    <n v="8"/>
    <x v="1"/>
    <x v="6"/>
    <x v="1"/>
    <d v="2025-11-12T00:00:00"/>
    <s v="noviembre"/>
    <n v="2025"/>
  </r>
  <r>
    <x v="0"/>
    <n v="564"/>
    <n v="0"/>
    <d v="2025-08-08T00:00:00"/>
    <d v="2025-10-06T00:00:00"/>
    <d v="2026-02-14T00:00:00"/>
    <s v="VeronicaN"/>
    <x v="47"/>
    <m/>
    <n v="100779.49"/>
    <s v="USD"/>
    <n v="86670.36140000001"/>
    <n v="100779.49"/>
    <n v="4325.25"/>
    <n v="3719.715"/>
    <n v="4325.25"/>
    <n v="0.04291795880292706"/>
    <n v="8"/>
    <x v="1"/>
    <x v="0"/>
    <x v="1"/>
    <d v="2026-03-31T00:00:00"/>
    <s v="marzo"/>
    <n v="2026"/>
  </r>
  <r>
    <x v="0"/>
    <n v="565"/>
    <n v="1"/>
    <d v="2025-08-11T00:00:00"/>
    <d v="2025-10-24T00:00:00"/>
    <d v="2025-10-28T00:00:00"/>
    <s v="DianaM"/>
    <x v="48"/>
    <m/>
    <n v="1896.82"/>
    <s v="USD"/>
    <n v="1631.2652"/>
    <n v="1896.82"/>
    <n v="70"/>
    <n v="60.2"/>
    <n v="70"/>
    <n v="0.03690387068883711"/>
    <n v="8"/>
    <x v="1"/>
    <x v="0"/>
    <x v="1"/>
    <d v="2025-12-12T00:00:00"/>
    <s v="diciembre"/>
    <n v="2025"/>
  </r>
  <r>
    <x v="0"/>
    <n v="566"/>
    <n v="0"/>
    <d v="2025-08-11T00:00:00"/>
    <d v="2025-10-07T00:00:00"/>
    <d v="2025-10-24T00:00:00"/>
    <s v="AndreaM"/>
    <x v="48"/>
    <s v="MARC1989"/>
    <n v="519094.96"/>
    <s v="MXN"/>
    <n v="24916.55808"/>
    <n v="29069.31776"/>
    <n v="82183.8"/>
    <n v="3944.8224"/>
    <n v="4602.2928"/>
    <n v="0.1583213214013867"/>
    <n v="8"/>
    <x v="1"/>
    <x v="0"/>
    <x v="1"/>
    <d v="2025-12-08T00:00:00"/>
    <s v="diciembre"/>
    <n v="2025"/>
  </r>
  <r>
    <x v="0"/>
    <n v="567"/>
    <n v="0"/>
    <d v="2025-08-12T00:00:00"/>
    <d v="2025-08-22T00:00:00"/>
    <d v="2025-08-25T00:00:00"/>
    <s v="JorgeP"/>
    <x v="48"/>
    <s v="MARC1989"/>
    <n v="1717.76"/>
    <s v="USD"/>
    <n v="1477.2736"/>
    <n v="1717.76"/>
    <n v="70"/>
    <n v="60.2"/>
    <n v="70"/>
    <n v="0.04075074515648286"/>
    <n v="8"/>
    <x v="1"/>
    <x v="11"/>
    <x v="1"/>
    <d v="2025-10-09T00:00:00"/>
    <s v="octubre"/>
    <n v="2025"/>
  </r>
  <r>
    <x v="0"/>
    <n v="568"/>
    <n v="1"/>
    <d v="2025-08-12T00:00:00"/>
    <d v="2025-04-10T00:00:00"/>
    <d v="2025-04-12T00:00:00"/>
    <s v="MarujaN"/>
    <x v="48"/>
    <m/>
    <n v="2700"/>
    <s v="GPB"/>
    <n v="3105"/>
    <n v="3618"/>
    <n v="178.74"/>
    <n v="205.551"/>
    <n v="239.5116"/>
    <n v="0.06620000000000001"/>
    <n v="8"/>
    <x v="1"/>
    <x v="9"/>
    <x v="1"/>
    <d v="2025-05-27T00:00:00"/>
    <s v="mayo"/>
    <n v="2025"/>
  </r>
  <r>
    <x v="0"/>
    <n v="569"/>
    <n v="0"/>
    <d v="2025-08-12T00:00:00"/>
    <d v="2025-08-31T00:00:00"/>
    <d v="2025-09-04T00:00:00"/>
    <s v="MartinO"/>
    <x v="48"/>
    <m/>
    <n v="123600"/>
    <s v="MXN"/>
    <n v="5932.8"/>
    <n v="6921.6"/>
    <n v="13200"/>
    <n v="633.6"/>
    <n v="739.2"/>
    <n v="0.1067961165048544"/>
    <n v="8"/>
    <x v="1"/>
    <x v="11"/>
    <x v="1"/>
    <d v="2025-10-19T00:00:00"/>
    <s v="octubre"/>
    <n v="2025"/>
  </r>
  <r>
    <x v="0"/>
    <n v="570"/>
    <n v="0"/>
    <d v="2025-08-12T00:00:00"/>
    <d v="2025-04-15T00:00:00"/>
    <d v="2025-04-18T00:00:00"/>
    <s v="MarujaN"/>
    <x v="48"/>
    <m/>
    <n v="2504"/>
    <s v="GPB"/>
    <n v="2879.6"/>
    <n v="3355.36"/>
    <n v="226.46"/>
    <n v="260.429"/>
    <n v="303.4564"/>
    <n v="0.09043929712460064"/>
    <n v="8"/>
    <x v="1"/>
    <x v="9"/>
    <x v="1"/>
    <d v="2025-06-02T00:00:00"/>
    <s v="junio"/>
    <n v="2025"/>
  </r>
  <r>
    <x v="0"/>
    <n v="571"/>
    <n v="0"/>
    <d v="2025-08-12T00:00:00"/>
    <d v="2025-08-15T00:00:00"/>
    <d v="2025-08-20T00:00:00"/>
    <s v="MartinO"/>
    <x v="48"/>
    <m/>
    <n v="11942"/>
    <s v="MXN"/>
    <n v="573.216"/>
    <n v="668.7520000000001"/>
    <n v="84"/>
    <n v="4.032"/>
    <n v="4.704"/>
    <n v="0.007033997655334115"/>
    <n v="8"/>
    <x v="1"/>
    <x v="11"/>
    <x v="1"/>
    <d v="2025-10-04T00:00:00"/>
    <s v="octubre"/>
    <n v="2025"/>
  </r>
  <r>
    <x v="0"/>
    <n v="572"/>
    <n v="1"/>
    <d v="2025-08-13T00:00:00"/>
    <d v="2025-05-26T00:00:00"/>
    <d v="2025-06-15T00:00:00"/>
    <s v="VeronicaN"/>
    <x v="48"/>
    <m/>
    <n v="10105.09"/>
    <s v="USD"/>
    <n v="8690.377399999999"/>
    <n v="10105.09"/>
    <n v="819.34"/>
    <n v="704.6324"/>
    <n v="819.34"/>
    <n v="0.08108191020564884"/>
    <n v="8"/>
    <x v="1"/>
    <x v="4"/>
    <x v="1"/>
    <d v="2025-07-30T00:00:00"/>
    <s v="julio"/>
    <n v="2025"/>
  </r>
  <r>
    <x v="0"/>
    <n v="573"/>
    <n v="1"/>
    <d v="2025-08-13T00:00:00"/>
    <d v="2025-05-30T00:00:00"/>
    <d v="2025-06-02T00:00:00"/>
    <s v="VeronicaN"/>
    <x v="48"/>
    <m/>
    <n v="6668"/>
    <s v="USD"/>
    <n v="5734.48"/>
    <n v="6668"/>
    <n v="669.28"/>
    <n v="575.5808"/>
    <n v="669.28"/>
    <n v="0.100371925614877"/>
    <n v="8"/>
    <x v="1"/>
    <x v="4"/>
    <x v="1"/>
    <d v="2025-07-17T00:00:00"/>
    <s v="julio"/>
    <n v="2025"/>
  </r>
  <r>
    <x v="0"/>
    <n v="574"/>
    <n v="0"/>
    <d v="2025-08-13T00:00:00"/>
    <d v="2025-12-05T00:00:00"/>
    <d v="2025-12-10T00:00:00"/>
    <s v="DianaM"/>
    <x v="48"/>
    <s v="LUISHDZ"/>
    <n v="3854.09"/>
    <s v="USD"/>
    <n v="3314.5174"/>
    <n v="3854.09"/>
    <n v="70"/>
    <n v="60.2"/>
    <n v="70"/>
    <n v="0.01816252344911509"/>
    <n v="8"/>
    <x v="1"/>
    <x v="1"/>
    <x v="1"/>
    <d v="2026-01-24T00:00:00"/>
    <s v="enero"/>
    <n v="2026"/>
  </r>
  <r>
    <x v="0"/>
    <n v="575"/>
    <n v="1"/>
    <d v="2025-08-13T00:00:00"/>
    <d v="2025-07-26T00:00:00"/>
    <d v="2025-08-18T00:00:00"/>
    <s v="DianaM"/>
    <x v="48"/>
    <m/>
    <n v="21032.86"/>
    <s v="USD"/>
    <n v="18088.2596"/>
    <n v="21032.86"/>
    <n v="2150.3"/>
    <n v="1849.258"/>
    <n v="2150.3"/>
    <n v="0.1022352642484189"/>
    <n v="8"/>
    <x v="1"/>
    <x v="3"/>
    <x v="1"/>
    <d v="2025-10-02T00:00:00"/>
    <s v="octubre"/>
    <n v="2025"/>
  </r>
  <r>
    <x v="0"/>
    <n v="576"/>
    <n v="1"/>
    <d v="2025-08-13T00:00:00"/>
    <d v="2025-09-02T00:00:00"/>
    <d v="2025-09-05T00:00:00"/>
    <s v="DianaM"/>
    <x v="48"/>
    <s v="LUISHDZ"/>
    <n v="10684"/>
    <s v="USD"/>
    <n v="9188.24"/>
    <n v="10684"/>
    <n v="608.79"/>
    <n v="523.5594"/>
    <n v="608.79"/>
    <n v="0.05698146761512542"/>
    <n v="8"/>
    <x v="1"/>
    <x v="6"/>
    <x v="1"/>
    <d v="2025-10-20T00:00:00"/>
    <s v="octubre"/>
    <n v="2025"/>
  </r>
  <r>
    <x v="0"/>
    <n v="577"/>
    <n v="0"/>
    <d v="2025-08-13T00:00:00"/>
    <d v="2025-08-01T00:00:00"/>
    <d v="2025-08-09T00:00:00"/>
    <s v="CatalinaF"/>
    <x v="48"/>
    <m/>
    <n v="22553.15"/>
    <s v="USD"/>
    <n v="19395.709"/>
    <n v="22553.15"/>
    <n v="2083.59"/>
    <n v="1791.8874"/>
    <n v="2083.59"/>
    <n v="0.09238576429456638"/>
    <n v="8"/>
    <x v="1"/>
    <x v="11"/>
    <x v="1"/>
    <d v="2025-09-23T00:00:00"/>
    <s v="septiembre"/>
    <n v="2025"/>
  </r>
  <r>
    <x v="0"/>
    <n v="578"/>
    <n v="1"/>
    <d v="2025-08-13T00:00:00"/>
    <d v="2025-08-19T00:00:00"/>
    <d v="2025-09-16T00:00:00"/>
    <s v="DianaM"/>
    <x v="48"/>
    <s v="MARC1989"/>
    <n v="4612.22"/>
    <s v="USD"/>
    <n v="3966.5092"/>
    <n v="4612.22"/>
    <n v="50"/>
    <n v="43"/>
    <n v="50"/>
    <n v="0.0108407664855536"/>
    <n v="8"/>
    <x v="1"/>
    <x v="11"/>
    <x v="1"/>
    <d v="2025-10-31T00:00:00"/>
    <s v="octubre"/>
    <n v="2025"/>
  </r>
  <r>
    <x v="0"/>
    <n v="579"/>
    <n v="0"/>
    <d v="2025-08-14T00:00:00"/>
    <d v="2025-09-12T00:00:00"/>
    <d v="2026-02-19T00:00:00"/>
    <s v="DianaM"/>
    <x v="48"/>
    <s v="ISRAELB"/>
    <n v="3274.53"/>
    <s v="USD"/>
    <n v="2816.0958"/>
    <n v="3274.53"/>
    <n v="70"/>
    <n v="60.2"/>
    <n v="70"/>
    <n v="0.02137711366211334"/>
    <n v="8"/>
    <x v="1"/>
    <x v="6"/>
    <x v="1"/>
    <d v="2026-04-05T00:00:00"/>
    <s v="abril"/>
    <n v="2026"/>
  </r>
  <r>
    <x v="0"/>
    <n v="580"/>
    <n v="1"/>
    <d v="2025-08-14T00:00:00"/>
    <d v="2025-11-09T00:00:00"/>
    <d v="2025-11-15T00:00:00"/>
    <s v="DianaM"/>
    <x v="48"/>
    <s v="ISRAELB"/>
    <n v="799.1"/>
    <s v="USD"/>
    <n v="687.226"/>
    <n v="799.1"/>
    <n v="70"/>
    <n v="60.2"/>
    <n v="70"/>
    <n v="0.08759854836691278"/>
    <n v="8"/>
    <x v="1"/>
    <x v="2"/>
    <x v="1"/>
    <d v="2025-12-30T00:00:00"/>
    <s v="diciembre"/>
    <n v="2025"/>
  </r>
  <r>
    <x v="0"/>
    <n v="581"/>
    <n v="1"/>
    <d v="2025-08-14T00:00:00"/>
    <d v="2025-08-15T00:00:00"/>
    <d v="2025-08-17T00:00:00"/>
    <s v="LuisHdz"/>
    <x v="48"/>
    <s v="MARC1989"/>
    <n v="1917.44"/>
    <s v="USD"/>
    <n v="1648.9984"/>
    <n v="1917.44"/>
    <n v="211.22"/>
    <n v="181.6492"/>
    <n v="211.22"/>
    <n v="0.1101572930574099"/>
    <n v="8"/>
    <x v="1"/>
    <x v="11"/>
    <x v="1"/>
    <d v="2025-10-01T00:00:00"/>
    <s v="octubre"/>
    <n v="2025"/>
  </r>
  <r>
    <x v="0"/>
    <n v="582"/>
    <n v="0"/>
    <d v="2025-08-14T00:00:00"/>
    <d v="2025-09-07T00:00:00"/>
    <d v="2025-09-18T00:00:00"/>
    <s v="LucianaE"/>
    <x v="48"/>
    <m/>
    <n v="26761.16"/>
    <s v="EUR"/>
    <n v="26761.16"/>
    <n v="31042.9456"/>
    <n v="3460.67"/>
    <n v="3460.67"/>
    <n v="4014.3772"/>
    <n v="0.1293168905981654"/>
    <n v="8"/>
    <x v="1"/>
    <x v="6"/>
    <x v="1"/>
    <d v="2025-11-02T00:00:00"/>
    <s v="noviembre"/>
    <n v="2025"/>
  </r>
  <r>
    <x v="0"/>
    <n v="583"/>
    <n v="1"/>
    <d v="2025-08-15T00:00:00"/>
    <d v="2025-08-05T00:00:00"/>
    <d v="2025-08-10T00:00:00"/>
    <s v="MariellaP"/>
    <x v="48"/>
    <s v="JAIMEG"/>
    <n v="13550"/>
    <s v="EUR"/>
    <n v="13550"/>
    <n v="15718"/>
    <n v="350.2"/>
    <n v="350.2"/>
    <n v="406.232"/>
    <n v="0.0258450184501845"/>
    <n v="8"/>
    <x v="1"/>
    <x v="11"/>
    <x v="1"/>
    <d v="2025-09-24T00:00:00"/>
    <s v="septiembre"/>
    <n v="2025"/>
  </r>
  <r>
    <x v="0"/>
    <n v="585"/>
    <n v="0"/>
    <d v="2025-08-15T00:00:00"/>
    <d v="2025-08-30T00:00:00"/>
    <d v="2026-01-02T00:00:00"/>
    <s v="IsraelB"/>
    <x v="48"/>
    <s v="DIANAM"/>
    <n v="172403.15"/>
    <s v="MXN"/>
    <n v="8275.351199999999"/>
    <n v="9654.5764"/>
    <n v="11037.25"/>
    <n v="529.788"/>
    <n v="618.086"/>
    <n v="0.06402000195472067"/>
    <n v="8"/>
    <x v="1"/>
    <x v="11"/>
    <x v="1"/>
    <d v="2026-02-16T00:00:00"/>
    <s v="febrero"/>
    <n v="2026"/>
  </r>
  <r>
    <x v="0"/>
    <n v="586"/>
    <n v="1"/>
    <d v="2025-08-15T00:00:00"/>
    <d v="2025-08-25T00:00:00"/>
    <d v="2025-09-26T00:00:00"/>
    <s v="VeronicaN"/>
    <x v="48"/>
    <m/>
    <n v="3217.4"/>
    <s v="USD"/>
    <n v="2766.964"/>
    <n v="3217.4"/>
    <n v="151.5"/>
    <n v="130.29"/>
    <n v="151.5"/>
    <n v="0.0470877105737552"/>
    <n v="8"/>
    <x v="1"/>
    <x v="11"/>
    <x v="1"/>
    <d v="2025-11-10T00:00:00"/>
    <s v="noviembre"/>
    <n v="2025"/>
  </r>
  <r>
    <x v="0"/>
    <n v="587"/>
    <n v="1"/>
    <d v="2025-08-15T00:00:00"/>
    <d v="2025-08-22T00:00:00"/>
    <d v="2025-08-23T00:00:00"/>
    <s v="MariellaP"/>
    <x v="48"/>
    <m/>
    <n v="1971.8"/>
    <s v="USD"/>
    <n v="1695.748"/>
    <n v="1971.8"/>
    <n v="149.93"/>
    <n v="128.9398"/>
    <n v="149.93"/>
    <n v="0.0760371234405112"/>
    <n v="8"/>
    <x v="1"/>
    <x v="11"/>
    <x v="1"/>
    <d v="2025-10-07T00:00:00"/>
    <s v="octubre"/>
    <n v="2025"/>
  </r>
  <r>
    <x v="0"/>
    <n v="588"/>
    <n v="1"/>
    <d v="2025-08-15T00:00:00"/>
    <d v="2025-09-11T00:00:00"/>
    <d v="2025-09-15T00:00:00"/>
    <s v="LuisHdz"/>
    <x v="48"/>
    <s v="MARC1989"/>
    <n v="1299"/>
    <s v="EUR"/>
    <n v="1299"/>
    <n v="1506.84"/>
    <n v="105.71"/>
    <n v="105.71"/>
    <n v="122.6236"/>
    <n v="0.08137798306389529"/>
    <n v="8"/>
    <x v="1"/>
    <x v="6"/>
    <x v="1"/>
    <d v="2025-10-30T00:00:00"/>
    <s v="octubre"/>
    <n v="2025"/>
  </r>
  <r>
    <x v="0"/>
    <n v="589"/>
    <n v="1"/>
    <d v="2025-08-15T00:00:00"/>
    <d v="2025-08-18T00:00:00"/>
    <d v="2025-08-20T00:00:00"/>
    <s v="LuisHdz"/>
    <x v="48"/>
    <s v="JORGEP,MARC1989"/>
    <n v="1500"/>
    <s v="GPB"/>
    <n v="1725"/>
    <n v="2010"/>
    <n v="117.5"/>
    <n v="135.125"/>
    <n v="157.45"/>
    <n v="0.07833333333333334"/>
    <n v="8"/>
    <x v="1"/>
    <x v="11"/>
    <x v="1"/>
    <d v="2025-10-04T00:00:00"/>
    <s v="octubre"/>
    <n v="2025"/>
  </r>
  <r>
    <x v="0"/>
    <n v="590"/>
    <n v="1"/>
    <d v="2025-08-18T00:00:00"/>
    <d v="2025-07-04T00:00:00"/>
    <d v="2025-07-08T00:00:00"/>
    <s v="LorenzaP"/>
    <x v="49"/>
    <m/>
    <n v="3097.62"/>
    <s v="USD"/>
    <n v="2663.9532"/>
    <n v="3097.62"/>
    <n v="169.76"/>
    <n v="145.9936"/>
    <n v="169.76"/>
    <n v="0.05480336516422285"/>
    <n v="8"/>
    <x v="1"/>
    <x v="3"/>
    <x v="1"/>
    <d v="2025-08-22T00:00:00"/>
    <s v="agosto"/>
    <n v="2025"/>
  </r>
  <r>
    <x v="0"/>
    <n v="591"/>
    <n v="0"/>
    <d v="2025-08-18T00:00:00"/>
    <d v="2025-07-07T00:00:00"/>
    <d v="2025-07-10T00:00:00"/>
    <s v="LorenzaP"/>
    <x v="49"/>
    <m/>
    <n v="4711.78"/>
    <s v="USD"/>
    <n v="4052.1308"/>
    <n v="4711.78"/>
    <n v="463.4"/>
    <n v="398.524"/>
    <n v="463.4"/>
    <n v="0.09834924381019487"/>
    <n v="8"/>
    <x v="1"/>
    <x v="3"/>
    <x v="1"/>
    <d v="2025-08-24T00:00:00"/>
    <s v="agosto"/>
    <n v="2025"/>
  </r>
  <r>
    <x v="0"/>
    <n v="592"/>
    <n v="0"/>
    <d v="2025-08-18T00:00:00"/>
    <d v="2025-08-31T00:00:00"/>
    <d v="2025-09-03T00:00:00"/>
    <s v="LorenzaP"/>
    <x v="49"/>
    <m/>
    <n v="2528.67"/>
    <s v="USD"/>
    <n v="2174.6562"/>
    <n v="2528.67"/>
    <n v="303.44"/>
    <n v="260.9584"/>
    <n v="303.44"/>
    <n v="0.1199998418140762"/>
    <n v="8"/>
    <x v="1"/>
    <x v="11"/>
    <x v="1"/>
    <d v="2025-10-18T00:00:00"/>
    <s v="octubre"/>
    <n v="2025"/>
  </r>
  <r>
    <x v="0"/>
    <n v="593"/>
    <n v="1"/>
    <d v="2025-08-18T00:00:00"/>
    <d v="2025-07-30T00:00:00"/>
    <d v="2025-07-31T00:00:00"/>
    <s v="VeronicaN"/>
    <x v="49"/>
    <m/>
    <n v="1877"/>
    <s v="USD"/>
    <n v="1614.22"/>
    <n v="1877"/>
    <n v="128.73"/>
    <n v="110.7078"/>
    <n v="128.73"/>
    <n v="0.06858284496537026"/>
    <n v="8"/>
    <x v="1"/>
    <x v="3"/>
    <x v="1"/>
    <d v="2025-09-14T00:00:00"/>
    <s v="septiembre"/>
    <n v="2025"/>
  </r>
  <r>
    <x v="0"/>
    <n v="594"/>
    <n v="0"/>
    <d v="2025-08-18T00:00:00"/>
    <d v="2025-08-24T00:00:00"/>
    <d v="2025-09-04T00:00:00"/>
    <s v="LuciaS"/>
    <x v="49"/>
    <s v="JORGEP"/>
    <n v="11502.66"/>
    <s v="GPB"/>
    <n v="13228.059"/>
    <n v="15413.5644"/>
    <n v="3102.21"/>
    <n v="3567.5415"/>
    <n v="4156.9614"/>
    <n v="0.2696950096760228"/>
    <n v="8"/>
    <x v="1"/>
    <x v="11"/>
    <x v="1"/>
    <d v="2025-10-19T00:00:00"/>
    <s v="octubre"/>
    <n v="2025"/>
  </r>
  <r>
    <x v="0"/>
    <n v="595"/>
    <n v="1"/>
    <d v="2025-08-18T00:00:00"/>
    <d v="2025-09-07T00:00:00"/>
    <d v="2025-09-26T00:00:00"/>
    <s v="VeronicaN"/>
    <x v="49"/>
    <m/>
    <n v="17817.63"/>
    <s v="EUR"/>
    <n v="17817.63"/>
    <n v="20668.4508"/>
    <n v="2721.63"/>
    <n v="2721.63"/>
    <n v="3157.0908"/>
    <n v="0.1527492713677408"/>
    <n v="8"/>
    <x v="1"/>
    <x v="6"/>
    <x v="1"/>
    <d v="2025-11-10T00:00:00"/>
    <s v="noviembre"/>
    <n v="2025"/>
  </r>
  <r>
    <x v="0"/>
    <n v="596"/>
    <n v="0"/>
    <d v="2025-08-19T00:00:00"/>
    <d v="2025-09-15T00:00:00"/>
    <d v="2025-11-14T00:00:00"/>
    <s v="AndreaG"/>
    <x v="49"/>
    <s v="JORGEP,MARTINB"/>
    <n v="268000.69"/>
    <s v="USD"/>
    <n v="230480.5934"/>
    <n v="268000.69"/>
    <n v="71347"/>
    <n v="61358.42"/>
    <n v="71347"/>
    <n v="0.2662194638379475"/>
    <n v="8"/>
    <x v="1"/>
    <x v="6"/>
    <x v="1"/>
    <d v="2025-12-29T00:00:00"/>
    <s v="diciembre"/>
    <n v="2025"/>
  </r>
  <r>
    <x v="0"/>
    <n v="597"/>
    <n v="0"/>
    <d v="2025-08-19T00:00:00"/>
    <d v="2026-02-01T00:00:00"/>
    <d v="2026-11-14T00:00:00"/>
    <s v="VeronicaN"/>
    <x v="49"/>
    <m/>
    <n v="406684.93"/>
    <s v="USD"/>
    <n v="349749.0398"/>
    <n v="406684.93"/>
    <n v="35288"/>
    <n v="30347.68"/>
    <n v="35288"/>
    <n v="0.08676987367100129"/>
    <n v="8"/>
    <x v="1"/>
    <x v="8"/>
    <x v="2"/>
    <d v="2026-12-29T00:00:00"/>
    <s v="diciembre"/>
    <n v="2026"/>
  </r>
  <r>
    <x v="0"/>
    <n v="598"/>
    <n v="1"/>
    <d v="2025-08-19T00:00:00"/>
    <d v="2025-08-07T00:00:00"/>
    <d v="2025-08-10T00:00:00"/>
    <s v="MariaJose"/>
    <x v="49"/>
    <m/>
    <n v="2856"/>
    <s v="EUR"/>
    <n v="2856"/>
    <n v="3312.96"/>
    <n v="402.69"/>
    <n v="402.69"/>
    <n v="467.1204"/>
    <n v="0.1409978991596639"/>
    <n v="8"/>
    <x v="1"/>
    <x v="11"/>
    <x v="1"/>
    <d v="2025-09-24T00:00:00"/>
    <s v="septiembre"/>
    <n v="2025"/>
  </r>
  <r>
    <x v="0"/>
    <n v="600"/>
    <n v="0"/>
    <d v="2025-08-20T00:00:00"/>
    <d v="2025-10-09T00:00:00"/>
    <d v="2025-10-15T00:00:00"/>
    <s v="MinervaH"/>
    <x v="49"/>
    <s v="MARIAM"/>
    <n v="1796.16"/>
    <s v="USD"/>
    <n v="1544.6976"/>
    <n v="1796.16"/>
    <n v="191.06"/>
    <n v="164.3116"/>
    <n v="191.06"/>
    <n v="0.10637137003385"/>
    <n v="8"/>
    <x v="1"/>
    <x v="0"/>
    <x v="1"/>
    <d v="2025-11-29T00:00:00"/>
    <s v="noviembre"/>
    <n v="2025"/>
  </r>
  <r>
    <x v="0"/>
    <n v="601"/>
    <n v="0"/>
    <d v="2025-08-21T00:00:00"/>
    <d v="2025-08-27T00:00:00"/>
    <d v="2025-09-01T00:00:00"/>
    <s v="LuisHdz"/>
    <x v="49"/>
    <s v="MARC1989"/>
    <n v="6150"/>
    <s v="CHF"/>
    <n v="6580.5"/>
    <n v="7687.5"/>
    <n v="817.4400000000001"/>
    <n v="874.6608000000001"/>
    <n v="1021.8"/>
    <n v="0.1329170731707317"/>
    <n v="8"/>
    <x v="1"/>
    <x v="11"/>
    <x v="1"/>
    <d v="2025-10-16T00:00:00"/>
    <s v="octubre"/>
    <n v="2025"/>
  </r>
  <r>
    <x v="0"/>
    <n v="602"/>
    <n v="1"/>
    <d v="2025-08-21T00:00:00"/>
    <d v="2025-09-10T00:00:00"/>
    <d v="2025-09-14T00:00:00"/>
    <s v="VivianaS"/>
    <x v="49"/>
    <m/>
    <n v="4020"/>
    <s v="EUR"/>
    <n v="4020"/>
    <n v="4663.2"/>
    <n v="515.35"/>
    <n v="515.35"/>
    <n v="597.806"/>
    <n v="0.1281965174129353"/>
    <n v="8"/>
    <x v="1"/>
    <x v="6"/>
    <x v="1"/>
    <d v="2025-10-29T00:00:00"/>
    <s v="octubre"/>
    <n v="2025"/>
  </r>
  <r>
    <x v="0"/>
    <n v="603"/>
    <n v="1"/>
    <d v="2025-08-21T00:00:00"/>
    <d v="2025-08-24T00:00:00"/>
    <d v="2025-08-27T00:00:00"/>
    <s v="VivianaS"/>
    <x v="49"/>
    <m/>
    <n v="5322"/>
    <s v="USD"/>
    <n v="4576.92"/>
    <n v="5322"/>
    <n v="750.4"/>
    <n v="645.3439999999999"/>
    <n v="750.4"/>
    <n v="0.140999624201428"/>
    <n v="8"/>
    <x v="1"/>
    <x v="11"/>
    <x v="1"/>
    <d v="2025-10-11T00:00:00"/>
    <s v="octubre"/>
    <n v="2025"/>
  </r>
  <r>
    <x v="0"/>
    <n v="604"/>
    <n v="1"/>
    <d v="2025-08-21T00:00:00"/>
    <d v="2025-08-09T00:00:00"/>
    <d v="2025-08-26T00:00:00"/>
    <s v="VivianaS"/>
    <x v="49"/>
    <m/>
    <n v="2020.5"/>
    <s v="EUR"/>
    <n v="2020.5"/>
    <n v="2343.78"/>
    <n v="175.19"/>
    <n v="175.19"/>
    <n v="203.2204"/>
    <n v="0.08670626082652809"/>
    <n v="8"/>
    <x v="1"/>
    <x v="11"/>
    <x v="1"/>
    <d v="2025-10-10T00:00:00"/>
    <s v="octubre"/>
    <n v="2025"/>
  </r>
  <r>
    <x v="0"/>
    <n v="605"/>
    <n v="1"/>
    <d v="2025-08-21T00:00:00"/>
    <d v="2025-09-25T00:00:00"/>
    <d v="2025-09-29T00:00:00"/>
    <s v="VivianaS"/>
    <x v="49"/>
    <m/>
    <n v="4226"/>
    <s v="USD"/>
    <n v="3634.36"/>
    <n v="4226"/>
    <n v="388.4"/>
    <n v="334.024"/>
    <n v="388.4"/>
    <n v="0.09190724088973024"/>
    <n v="8"/>
    <x v="1"/>
    <x v="6"/>
    <x v="1"/>
    <d v="2025-11-13T00:00:00"/>
    <s v="noviembre"/>
    <n v="2025"/>
  </r>
  <r>
    <x v="0"/>
    <n v="607"/>
    <n v="1"/>
    <d v="2025-08-21T00:00:00"/>
    <d v="2025-07-31T00:00:00"/>
    <d v="2025-08-03T00:00:00"/>
    <s v="VivianaS"/>
    <x v="49"/>
    <m/>
    <n v="9570"/>
    <s v="EUR"/>
    <n v="9570"/>
    <n v="11101.2"/>
    <n v="1023.93"/>
    <n v="1023.93"/>
    <n v="1187.7588"/>
    <n v="0.1069937304075235"/>
    <n v="8"/>
    <x v="1"/>
    <x v="3"/>
    <x v="1"/>
    <d v="2025-09-17T00:00:00"/>
    <s v="septiembre"/>
    <n v="2025"/>
  </r>
  <r>
    <x v="0"/>
    <n v="608"/>
    <n v="0"/>
    <d v="2025-08-21T00:00:00"/>
    <d v="2025-09-07T00:00:00"/>
    <d v="2025-09-10T00:00:00"/>
    <s v="VivianaS"/>
    <x v="49"/>
    <m/>
    <n v="7395"/>
    <s v="EUR"/>
    <n v="7395"/>
    <n v="8578.199999999999"/>
    <n v="739.5"/>
    <n v="739.5"/>
    <n v="857.8199999999999"/>
    <n v="0.1"/>
    <n v="8"/>
    <x v="1"/>
    <x v="6"/>
    <x v="1"/>
    <d v="2025-10-25T00:00:00"/>
    <s v="octubre"/>
    <n v="2025"/>
  </r>
  <r>
    <x v="0"/>
    <n v="609"/>
    <n v="0"/>
    <d v="2025-08-22T00:00:00"/>
    <d v="2025-08-20T00:00:00"/>
    <d v="2025-10-24T00:00:00"/>
    <s v="RocioZ"/>
    <x v="49"/>
    <s v="JORGEP,MARTINB"/>
    <n v="35119.28"/>
    <s v="USD"/>
    <n v="30202.5808"/>
    <n v="35119.28"/>
    <n v="2669"/>
    <n v="2295.34"/>
    <n v="2669"/>
    <n v="0.07599814119196066"/>
    <n v="8"/>
    <x v="1"/>
    <x v="11"/>
    <x v="1"/>
    <d v="2025-12-08T00:00:00"/>
    <s v="diciembre"/>
    <n v="2025"/>
  </r>
  <r>
    <x v="0"/>
    <n v="610"/>
    <n v="0"/>
    <d v="2025-08-22T00:00:00"/>
    <d v="2025-09-28T00:00:00"/>
    <d v="2025-10-04T00:00:00"/>
    <s v="VivianaS"/>
    <x v="49"/>
    <m/>
    <n v="8958"/>
    <s v="USD"/>
    <n v="7703.88"/>
    <n v="8958"/>
    <n v="679.84"/>
    <n v="584.6624"/>
    <n v="679.84"/>
    <n v="0.07589194016521546"/>
    <n v="8"/>
    <x v="1"/>
    <x v="6"/>
    <x v="1"/>
    <d v="2025-11-18T00:00:00"/>
    <s v="noviembre"/>
    <n v="2025"/>
  </r>
  <r>
    <x v="0"/>
    <n v="613"/>
    <n v="0"/>
    <d v="2025-08-25T00:00:00"/>
    <d v="2025-10-22T00:00:00"/>
    <d v="2025-11-02T00:00:00"/>
    <s v="RocioZ"/>
    <x v="50"/>
    <m/>
    <n v="18638.25"/>
    <s v="USD"/>
    <n v="16028.895"/>
    <n v="18638.25"/>
    <n v="3727.65"/>
    <n v="3205.779"/>
    <n v="3727.65"/>
    <n v="0.2"/>
    <n v="8"/>
    <x v="1"/>
    <x v="0"/>
    <x v="1"/>
    <d v="2025-12-17T00:00:00"/>
    <s v="diciembre"/>
    <n v="2025"/>
  </r>
  <r>
    <x v="0"/>
    <n v="614"/>
    <n v="0"/>
    <d v="2025-08-25T00:00:00"/>
    <d v="2025-09-18T00:00:00"/>
    <d v="2025-09-26T00:00:00"/>
    <s v="MariaJose"/>
    <x v="50"/>
    <s v="MARTINB"/>
    <n v="12500"/>
    <s v="USD"/>
    <n v="10750"/>
    <n v="12500"/>
    <n v="2175.49"/>
    <n v="1870.9214"/>
    <n v="2175.49"/>
    <n v="0.1740392"/>
    <n v="8"/>
    <x v="1"/>
    <x v="6"/>
    <x v="1"/>
    <d v="2025-11-10T00:00:00"/>
    <s v="noviembre"/>
    <n v="2025"/>
  </r>
  <r>
    <x v="0"/>
    <n v="615"/>
    <n v="1"/>
    <d v="2025-08-25T00:00:00"/>
    <d v="2025-09-30T00:00:00"/>
    <d v="2025-10-05T00:00:00"/>
    <s v="ClaudiaF"/>
    <x v="50"/>
    <m/>
    <n v="7230"/>
    <s v="EUR"/>
    <n v="7230"/>
    <n v="8386.799999999999"/>
    <n v="679.72"/>
    <n v="679.72"/>
    <n v="788.4752"/>
    <n v="0.09401383125864454"/>
    <n v="8"/>
    <x v="1"/>
    <x v="6"/>
    <x v="1"/>
    <d v="2025-11-19T00:00:00"/>
    <s v="noviembre"/>
    <n v="2025"/>
  </r>
  <r>
    <x v="0"/>
    <n v="616"/>
    <n v="1"/>
    <d v="2025-08-25T00:00:00"/>
    <d v="2025-08-01T00:00:00"/>
    <d v="2025-08-10T00:00:00"/>
    <s v="VivianaS"/>
    <x v="50"/>
    <m/>
    <n v="4752"/>
    <s v="CHF"/>
    <n v="5084.64"/>
    <n v="5940"/>
    <n v="445.99"/>
    <n v="477.2093"/>
    <n v="557.4875"/>
    <n v="0.09385311447811448"/>
    <n v="8"/>
    <x v="1"/>
    <x v="11"/>
    <x v="1"/>
    <d v="2025-09-24T00:00:00"/>
    <s v="septiembre"/>
    <n v="2025"/>
  </r>
  <r>
    <x v="0"/>
    <n v="617"/>
    <n v="1"/>
    <d v="2025-08-25T00:00:00"/>
    <d v="2025-09-14T00:00:00"/>
    <d v="2025-09-25T00:00:00"/>
    <s v="LucianaE"/>
    <x v="50"/>
    <m/>
    <n v="7061.39"/>
    <s v="USD"/>
    <n v="6072.7954"/>
    <n v="7061.39"/>
    <n v="706.6900000000001"/>
    <n v="607.7534000000001"/>
    <n v="706.6900000000001"/>
    <n v="0.1000780299629393"/>
    <n v="8"/>
    <x v="1"/>
    <x v="6"/>
    <x v="1"/>
    <d v="2025-11-09T00:00:00"/>
    <s v="noviembre"/>
    <n v="2025"/>
  </r>
  <r>
    <x v="0"/>
    <n v="618"/>
    <n v="0"/>
    <d v="2025-08-25T00:00:00"/>
    <d v="2025-08-28T00:00:00"/>
    <d v="2025-09-01T00:00:00"/>
    <s v="MinervaH"/>
    <x v="50"/>
    <m/>
    <n v="1920"/>
    <s v="EUR"/>
    <n v="1920"/>
    <n v="2227.2"/>
    <n v="192"/>
    <n v="192"/>
    <n v="222.72"/>
    <n v="0.1"/>
    <n v="8"/>
    <x v="1"/>
    <x v="11"/>
    <x v="1"/>
    <d v="2025-10-16T00:00:00"/>
    <s v="octubre"/>
    <n v="2025"/>
  </r>
  <r>
    <x v="0"/>
    <n v="621"/>
    <n v="1"/>
    <d v="2025-08-26T00:00:00"/>
    <d v="2025-08-27T00:00:00"/>
    <d v="2025-08-28T00:00:00"/>
    <s v="AndreaG"/>
    <x v="50"/>
    <s v="JAIMEG"/>
    <n v="69666"/>
    <s v="MXN"/>
    <n v="3343.968"/>
    <n v="3901.296"/>
    <n v="11167.33"/>
    <n v="536.03184"/>
    <n v="625.37048"/>
    <n v="0.1602981368242758"/>
    <n v="8"/>
    <x v="1"/>
    <x v="11"/>
    <x v="1"/>
    <d v="2025-10-12T00:00:00"/>
    <s v="octubre"/>
    <n v="2025"/>
  </r>
  <r>
    <x v="0"/>
    <n v="622"/>
    <n v="1"/>
    <d v="2025-08-26T00:00:00"/>
    <d v="2025-09-28T00:00:00"/>
    <d v="2025-10-01T00:00:00"/>
    <s v="VivianaS"/>
    <x v="50"/>
    <m/>
    <n v="3010"/>
    <s v="EUR"/>
    <n v="3010"/>
    <n v="3491.6"/>
    <n v="376.76"/>
    <n v="376.76"/>
    <n v="437.0416"/>
    <n v="0.1251694352159468"/>
    <n v="8"/>
    <x v="1"/>
    <x v="6"/>
    <x v="1"/>
    <d v="2025-11-15T00:00:00"/>
    <s v="noviembre"/>
    <n v="2025"/>
  </r>
  <r>
    <x v="0"/>
    <n v="624"/>
    <n v="1"/>
    <d v="2025-08-26T00:00:00"/>
    <d v="2025-07-05T00:00:00"/>
    <d v="2025-07-13T00:00:00"/>
    <s v="MariellaP"/>
    <x v="50"/>
    <s v="MARC1989"/>
    <n v="7360.8"/>
    <s v="USD"/>
    <n v="6330.288"/>
    <n v="7360.8"/>
    <n v="909.87"/>
    <n v="782.4882"/>
    <n v="909.87"/>
    <n v="0.1236102054124552"/>
    <n v="8"/>
    <x v="1"/>
    <x v="3"/>
    <x v="1"/>
    <d v="2025-08-27T00:00:00"/>
    <s v="agosto"/>
    <n v="2025"/>
  </r>
  <r>
    <x v="0"/>
    <n v="625"/>
    <n v="0"/>
    <d v="2025-08-26T00:00:00"/>
    <d v="2025-10-30T00:00:00"/>
    <d v="2025-11-03T00:00:00"/>
    <s v="VivianaS"/>
    <x v="50"/>
    <m/>
    <n v="379735"/>
    <s v="JPY"/>
    <n v="2088.5425"/>
    <n v="2430.304"/>
    <n v="37973.5"/>
    <n v="208.85425"/>
    <n v="243.0304"/>
    <n v="0.09999999999999999"/>
    <n v="8"/>
    <x v="1"/>
    <x v="0"/>
    <x v="1"/>
    <d v="2025-12-18T00:00:00"/>
    <s v="diciembre"/>
    <n v="2025"/>
  </r>
  <r>
    <x v="0"/>
    <n v="626"/>
    <n v="0"/>
    <d v="2025-08-26T00:00:00"/>
    <d v="2025-10-25T00:00:00"/>
    <d v="2025-11-01T00:00:00"/>
    <s v="VivianaS"/>
    <x v="50"/>
    <m/>
    <n v="3851364.86"/>
    <s v="JPY"/>
    <n v="21182.50673"/>
    <n v="24648.735104"/>
    <n v="308462.8"/>
    <n v="1696.5454"/>
    <n v="1974.16192"/>
    <n v="0.08009181451585451"/>
    <n v="8"/>
    <x v="1"/>
    <x v="0"/>
    <x v="1"/>
    <d v="2025-12-16T00:00:00"/>
    <s v="diciembre"/>
    <n v="2025"/>
  </r>
  <r>
    <x v="0"/>
    <n v="627"/>
    <n v="0"/>
    <d v="2025-08-26T00:00:00"/>
    <d v="2025-09-28T00:00:00"/>
    <d v="2025-10-01T00:00:00"/>
    <s v="VivianaS"/>
    <x v="50"/>
    <m/>
    <n v="1230.3"/>
    <s v="GPB"/>
    <n v="1414.845"/>
    <n v="1648.602"/>
    <n v="123.03"/>
    <n v="141.4845"/>
    <n v="164.8602"/>
    <n v="0.1"/>
    <n v="8"/>
    <x v="1"/>
    <x v="6"/>
    <x v="1"/>
    <d v="2025-11-15T00:00:00"/>
    <s v="noviembre"/>
    <n v="2025"/>
  </r>
  <r>
    <x v="0"/>
    <n v="628"/>
    <n v="0"/>
    <d v="2025-08-26T00:00:00"/>
    <d v="2025-09-02T00:00:00"/>
    <d v="2026-01-10T00:00:00"/>
    <s v="MariellaP"/>
    <x v="50"/>
    <s v="DIANAM,LUISHDZ"/>
    <n v="37236.66"/>
    <s v="USD"/>
    <n v="32023.5276"/>
    <n v="37236.66"/>
    <n v="5122.91"/>
    <n v="4405.7026"/>
    <n v="5122.91"/>
    <n v="0.1375770544404358"/>
    <n v="8"/>
    <x v="1"/>
    <x v="6"/>
    <x v="1"/>
    <d v="2026-02-24T00:00:00"/>
    <s v="febrero"/>
    <n v="2026"/>
  </r>
  <r>
    <x v="0"/>
    <n v="629"/>
    <n v="1"/>
    <d v="2025-08-26T00:00:00"/>
    <d v="2025-08-28T00:00:00"/>
    <d v="2025-12-26T00:00:00"/>
    <s v="DianaM"/>
    <x v="50"/>
    <m/>
    <n v="9146.83"/>
    <s v="USD"/>
    <n v="7866.2738"/>
    <n v="9146.83"/>
    <n v="252.16"/>
    <n v="216.8576"/>
    <n v="252.16"/>
    <n v="0.02756802083344722"/>
    <n v="8"/>
    <x v="1"/>
    <x v="11"/>
    <x v="1"/>
    <d v="2026-02-09T00:00:00"/>
    <s v="febrero"/>
    <n v="2026"/>
  </r>
  <r>
    <x v="0"/>
    <n v="630"/>
    <n v="1"/>
    <d v="2025-08-26T00:00:00"/>
    <d v="2025-01-03T00:00:00"/>
    <d v="2026-01-13T00:00:00"/>
    <s v="MariellaP"/>
    <x v="50"/>
    <s v="JAIMEG"/>
    <n v="43656.64"/>
    <s v="USD"/>
    <n v="37544.7104"/>
    <n v="43656.64"/>
    <n v="4801.44"/>
    <n v="4129.238399999999"/>
    <n v="4801.44"/>
    <n v="0.1099818950794198"/>
    <n v="8"/>
    <x v="1"/>
    <x v="7"/>
    <x v="1"/>
    <d v="2026-02-27T00:00:00"/>
    <s v="febrero"/>
    <n v="2026"/>
  </r>
  <r>
    <x v="0"/>
    <n v="631"/>
    <n v="1"/>
    <d v="2025-08-26T00:00:00"/>
    <d v="2025-08-28T00:00:00"/>
    <d v="2025-09-16T00:00:00"/>
    <s v="DianaM"/>
    <x v="50"/>
    <m/>
    <n v="10037.47"/>
    <s v="USD"/>
    <n v="8632.224199999999"/>
    <n v="10037.47"/>
    <n v="1052.11"/>
    <n v="904.8145999999999"/>
    <n v="1052.11"/>
    <n v="0.1048182460321177"/>
    <n v="8"/>
    <x v="1"/>
    <x v="11"/>
    <x v="1"/>
    <d v="2025-10-31T00:00:00"/>
    <s v="octubre"/>
    <n v="2025"/>
  </r>
  <r>
    <x v="0"/>
    <n v="633"/>
    <n v="1"/>
    <d v="2025-08-27T00:00:00"/>
    <d v="2025-09-30T00:00:00"/>
    <d v="2025-10-03T00:00:00"/>
    <s v="ClaudiaF"/>
    <x v="50"/>
    <m/>
    <n v="3630"/>
    <s v="EUR"/>
    <n v="3630"/>
    <n v="4210.799999999999"/>
    <n v="341.22"/>
    <n v="341.22"/>
    <n v="395.8152"/>
    <n v="0.09400000000000001"/>
    <n v="8"/>
    <x v="1"/>
    <x v="6"/>
    <x v="1"/>
    <d v="2025-11-17T00:00:00"/>
    <s v="noviembre"/>
    <n v="2025"/>
  </r>
  <r>
    <x v="0"/>
    <n v="634"/>
    <n v="1"/>
    <d v="2025-08-27T00:00:00"/>
    <d v="2025-09-30T00:00:00"/>
    <d v="2025-10-04T00:00:00"/>
    <s v="ClaudiaF"/>
    <x v="50"/>
    <m/>
    <n v="3528"/>
    <s v="EUR"/>
    <n v="3528"/>
    <n v="4092.48"/>
    <n v="331.63"/>
    <n v="331.63"/>
    <n v="384.6908"/>
    <n v="0.09399943310657596"/>
    <n v="8"/>
    <x v="1"/>
    <x v="6"/>
    <x v="1"/>
    <d v="2025-11-18T00:00:00"/>
    <s v="noviembre"/>
    <n v="2025"/>
  </r>
  <r>
    <x v="0"/>
    <n v="635"/>
    <n v="1"/>
    <d v="2025-08-27T00:00:00"/>
    <d v="2025-08-30T00:00:00"/>
    <d v="2025-09-04T00:00:00"/>
    <s v="VivianaS"/>
    <x v="50"/>
    <m/>
    <n v="5000"/>
    <s v="GPB"/>
    <n v="5750"/>
    <n v="6700"/>
    <n v="391.67"/>
    <n v="450.4205"/>
    <n v="524.8378"/>
    <n v="0.078334"/>
    <n v="8"/>
    <x v="1"/>
    <x v="11"/>
    <x v="1"/>
    <d v="2025-10-19T00:00:00"/>
    <s v="octubre"/>
    <n v="2025"/>
  </r>
  <r>
    <x v="0"/>
    <n v="636"/>
    <n v="1"/>
    <d v="2025-08-27T00:00:00"/>
    <d v="2025-09-07T00:00:00"/>
    <d v="2025-09-08T00:00:00"/>
    <s v="VivianaS"/>
    <x v="50"/>
    <m/>
    <n v="1221"/>
    <s v="EUR"/>
    <n v="1221"/>
    <n v="1416.36"/>
    <n v="358.14"/>
    <n v="358.14"/>
    <n v="415.4424"/>
    <n v="0.2933169533169533"/>
    <n v="8"/>
    <x v="1"/>
    <x v="6"/>
    <x v="1"/>
    <d v="2025-10-23T00:00:00"/>
    <s v="octubre"/>
    <n v="2025"/>
  </r>
  <r>
    <x v="0"/>
    <n v="637"/>
    <n v="1"/>
    <d v="2025-08-27T00:00:00"/>
    <d v="2025-09-14T00:00:00"/>
    <d v="2025-09-15T00:00:00"/>
    <s v="VivianaS"/>
    <x v="50"/>
    <m/>
    <n v="1158.04"/>
    <s v="EUR"/>
    <n v="1158.04"/>
    <n v="1343.3264"/>
    <n v="98.28"/>
    <n v="98.28"/>
    <n v="114.0048"/>
    <n v="0.08486753480017961"/>
    <n v="8"/>
    <x v="1"/>
    <x v="6"/>
    <x v="1"/>
    <d v="2025-10-30T00:00:00"/>
    <s v="octubre"/>
    <n v="2025"/>
  </r>
  <r>
    <x v="0"/>
    <n v="638"/>
    <n v="0"/>
    <d v="2025-08-27T00:00:00"/>
    <d v="2025-07-31T00:00:00"/>
    <d v="2025-08-03T00:00:00"/>
    <s v="VivianaS"/>
    <x v="50"/>
    <m/>
    <n v="9570"/>
    <s v="EUR"/>
    <n v="9570"/>
    <n v="11101.2"/>
    <n v="890.35"/>
    <n v="890.35"/>
    <n v="1032.806"/>
    <n v="0.0930355276907001"/>
    <n v="8"/>
    <x v="1"/>
    <x v="3"/>
    <x v="1"/>
    <d v="2025-09-17T00:00:00"/>
    <s v="septiembre"/>
    <n v="2025"/>
  </r>
  <r>
    <x v="0"/>
    <n v="640"/>
    <n v="1"/>
    <d v="2025-08-28T00:00:00"/>
    <d v="2025-09-01T00:00:00"/>
    <d v="2025-09-01T00:00:00"/>
    <s v="MinervaH"/>
    <x v="50"/>
    <m/>
    <n v="200"/>
    <s v="EUR"/>
    <n v="200"/>
    <n v="232"/>
    <n v="30"/>
    <n v="30"/>
    <n v="34.8"/>
    <n v="0.15"/>
    <n v="8"/>
    <x v="1"/>
    <x v="6"/>
    <x v="1"/>
    <d v="2025-10-16T00:00:00"/>
    <s v="octubre"/>
    <n v="2025"/>
  </r>
  <r>
    <x v="0"/>
    <n v="641"/>
    <n v="1"/>
    <d v="2025-08-28T00:00:00"/>
    <d v="2025-12-15T00:00:00"/>
    <d v="2026-01-08T00:00:00"/>
    <s v="MariellaP"/>
    <x v="50"/>
    <s v="JORGEP,LUISHDZ,MARC1989"/>
    <n v="55137.02"/>
    <s v="USD"/>
    <n v="47417.83719999999"/>
    <n v="55137.02"/>
    <n v="5425.09"/>
    <n v="4665.5774"/>
    <n v="5425.09"/>
    <n v="0.09839287651019225"/>
    <n v="8"/>
    <x v="1"/>
    <x v="1"/>
    <x v="1"/>
    <d v="2026-02-22T00:00:00"/>
    <s v="febrero"/>
    <n v="2026"/>
  </r>
  <r>
    <x v="0"/>
    <n v="642"/>
    <n v="1"/>
    <d v="2025-08-28T00:00:00"/>
    <d v="2025-09-07T00:00:00"/>
    <d v="2025-09-10T00:00:00"/>
    <s v="VivianaS"/>
    <x v="50"/>
    <m/>
    <n v="7395"/>
    <s v="EUR"/>
    <n v="7395"/>
    <n v="8578.199999999999"/>
    <n v="720.46"/>
    <n v="720.46"/>
    <n v="835.7336"/>
    <n v="0.09742528735632185"/>
    <n v="8"/>
    <x v="1"/>
    <x v="6"/>
    <x v="1"/>
    <d v="2025-10-25T00:00:00"/>
    <s v="octubre"/>
    <n v="2025"/>
  </r>
  <r>
    <x v="0"/>
    <n v="643"/>
    <n v="0"/>
    <d v="2025-08-28T00:00:00"/>
    <d v="2025-11-03T00:00:00"/>
    <d v="2025-11-08T00:00:00"/>
    <s v="VivianaS"/>
    <x v="50"/>
    <m/>
    <n v="1320000"/>
    <s v="JPY"/>
    <n v="7260"/>
    <n v="8448"/>
    <n v="104282"/>
    <n v="573.5509999999999"/>
    <n v="667.4048"/>
    <n v="0.07900151515151514"/>
    <n v="8"/>
    <x v="1"/>
    <x v="2"/>
    <x v="1"/>
    <d v="2025-12-23T00:00:00"/>
    <s v="diciembre"/>
    <n v="2025"/>
  </r>
  <r>
    <x v="0"/>
    <n v="644"/>
    <n v="0"/>
    <d v="2025-08-28T00:00:00"/>
    <d v="2025-05-25T00:00:00"/>
    <d v="2025-08-29T00:00:00"/>
    <s v="VivianaS"/>
    <x v="50"/>
    <m/>
    <n v="3017.44"/>
    <s v="USD"/>
    <n v="2594.9984"/>
    <n v="3017.44"/>
    <n v="286.61"/>
    <n v="246.4846"/>
    <n v="286.61"/>
    <n v="0.0949844901638475"/>
    <n v="8"/>
    <x v="1"/>
    <x v="4"/>
    <x v="1"/>
    <d v="2025-10-13T00:00:00"/>
    <s v="octubre"/>
    <n v="2025"/>
  </r>
  <r>
    <x v="0"/>
    <n v="645"/>
    <n v="0"/>
    <d v="2025-08-28T00:00:00"/>
    <d v="2025-05-12T00:00:00"/>
    <d v="2025-05-16T00:00:00"/>
    <s v="VivianaS"/>
    <x v="50"/>
    <m/>
    <n v="2566.4"/>
    <s v="USD"/>
    <n v="2207.104"/>
    <n v="2566.4"/>
    <n v="256.64"/>
    <n v="220.7104"/>
    <n v="256.64"/>
    <n v="0.09999999999999998"/>
    <n v="8"/>
    <x v="1"/>
    <x v="4"/>
    <x v="1"/>
    <d v="2025-06-30T00:00:00"/>
    <s v="junio"/>
    <n v="2025"/>
  </r>
  <r>
    <x v="0"/>
    <n v="646"/>
    <n v="0"/>
    <d v="2025-08-28T00:00:00"/>
    <d v="2025-05-23T00:00:00"/>
    <d v="2025-08-25T00:00:00"/>
    <s v="VivianaS"/>
    <x v="50"/>
    <m/>
    <n v="1515.02"/>
    <s v="USD"/>
    <n v="1302.9172"/>
    <n v="1515.02"/>
    <n v="201.72"/>
    <n v="173.4792"/>
    <n v="201.72"/>
    <n v="0.1331467571385196"/>
    <n v="8"/>
    <x v="1"/>
    <x v="4"/>
    <x v="1"/>
    <d v="2025-10-09T00:00:00"/>
    <s v="octubre"/>
    <n v="2025"/>
  </r>
  <r>
    <x v="0"/>
    <n v="647"/>
    <n v="0"/>
    <d v="2025-08-28T00:00:00"/>
    <d v="2025-05-19T00:00:00"/>
    <d v="2025-05-23T00:00:00"/>
    <s v="VivianaS"/>
    <x v="50"/>
    <m/>
    <n v="1200"/>
    <s v="USD"/>
    <n v="1032"/>
    <n v="1200"/>
    <n v="120"/>
    <n v="103.2"/>
    <n v="120"/>
    <n v="0.1"/>
    <n v="8"/>
    <x v="1"/>
    <x v="4"/>
    <x v="1"/>
    <d v="2025-07-07T00:00:00"/>
    <s v="julio"/>
    <n v="2025"/>
  </r>
  <r>
    <x v="0"/>
    <n v="648"/>
    <n v="0"/>
    <d v="2025-08-28T00:00:00"/>
    <d v="2026-03-13T00:00:00"/>
    <d v="2026-03-26T00:00:00"/>
    <s v="VivianaS"/>
    <x v="50"/>
    <m/>
    <n v="3120143"/>
    <s v="JPY"/>
    <n v="17160.7865"/>
    <n v="19968.9152"/>
    <n v="265258.4"/>
    <n v="1458.9212"/>
    <n v="1697.65376"/>
    <n v="0.08501482143606881"/>
    <n v="8"/>
    <x v="1"/>
    <x v="5"/>
    <x v="2"/>
    <d v="2026-05-10T00:00:00"/>
    <s v="mayo"/>
    <n v="2026"/>
  </r>
  <r>
    <x v="0"/>
    <n v="649"/>
    <n v="0"/>
    <d v="2025-08-28T00:00:00"/>
    <d v="2025-12-18T00:00:00"/>
    <d v="2026-01-24T00:00:00"/>
    <s v="VivianaS"/>
    <x v="50"/>
    <s v="JORGEP"/>
    <n v="12413.13"/>
    <s v="USD"/>
    <n v="10675.2918"/>
    <n v="12413.13"/>
    <n v="950.1799999999999"/>
    <n v="817.1547999999999"/>
    <n v="950.1799999999999"/>
    <n v="0.07654636662952857"/>
    <n v="8"/>
    <x v="1"/>
    <x v="1"/>
    <x v="1"/>
    <d v="2026-03-10T00:00:00"/>
    <s v="marzo"/>
    <n v="2026"/>
  </r>
  <r>
    <x v="0"/>
    <n v="650"/>
    <n v="1"/>
    <d v="2025-08-28T00:00:00"/>
    <d v="2025-08-27T00:00:00"/>
    <d v="2025-08-30T00:00:00"/>
    <s v="VivianaS"/>
    <x v="50"/>
    <m/>
    <n v="1928.28"/>
    <s v="EUR"/>
    <n v="1928.28"/>
    <n v="2236.8048"/>
    <n v="174.84"/>
    <n v="174.84"/>
    <n v="202.8144"/>
    <n v="0.0906714792457527"/>
    <n v="8"/>
    <x v="1"/>
    <x v="11"/>
    <x v="1"/>
    <d v="2025-10-14T00:00:00"/>
    <s v="octubre"/>
    <n v="2025"/>
  </r>
  <r>
    <x v="0"/>
    <n v="651"/>
    <n v="1"/>
    <d v="2025-08-28T00:00:00"/>
    <d v="2025-10-23T00:00:00"/>
    <d v="2025-10-26T00:00:00"/>
    <s v="VivianaS"/>
    <x v="50"/>
    <m/>
    <n v="4760"/>
    <s v="USD"/>
    <n v="4093.6"/>
    <n v="4760"/>
    <n v="493.5"/>
    <n v="424.41"/>
    <n v="493.5"/>
    <n v="0.1036764705882353"/>
    <n v="8"/>
    <x v="1"/>
    <x v="0"/>
    <x v="1"/>
    <d v="2025-12-10T00:00:00"/>
    <s v="diciembre"/>
    <n v="2025"/>
  </r>
  <r>
    <x v="0"/>
    <n v="652"/>
    <n v="1"/>
    <d v="2025-08-28T00:00:00"/>
    <d v="2025-09-21T00:00:00"/>
    <d v="2025-09-24T00:00:00"/>
    <s v="VivianaS"/>
    <x v="50"/>
    <m/>
    <n v="1990"/>
    <s v="EUR"/>
    <n v="1990"/>
    <n v="2308.4"/>
    <n v="187.06"/>
    <n v="187.06"/>
    <n v="216.9896"/>
    <n v="0.094"/>
    <n v="8"/>
    <x v="1"/>
    <x v="6"/>
    <x v="1"/>
    <d v="2025-11-08T00:00:00"/>
    <s v="noviembre"/>
    <n v="2025"/>
  </r>
  <r>
    <x v="0"/>
    <n v="653"/>
    <n v="0"/>
    <d v="2025-08-28T00:00:00"/>
    <d v="2026-05-11T00:00:00"/>
    <d v="2026-05-12T00:00:00"/>
    <s v="VivianaS"/>
    <x v="50"/>
    <m/>
    <n v="260"/>
    <s v="USD"/>
    <n v="223.6"/>
    <n v="260"/>
    <n v="26"/>
    <n v="22.36"/>
    <n v="26"/>
    <n v="0.1"/>
    <n v="8"/>
    <x v="1"/>
    <x v="4"/>
    <x v="2"/>
    <d v="2026-06-26T00:00:00"/>
    <s v="junio"/>
    <n v="2026"/>
  </r>
  <r>
    <x v="0"/>
    <n v="654"/>
    <n v="0"/>
    <d v="2025-08-28T00:00:00"/>
    <d v="2026-05-16T00:00:00"/>
    <d v="2026-05-19T00:00:00"/>
    <s v="VivianaS"/>
    <x v="50"/>
    <m/>
    <n v="1980"/>
    <s v="USD"/>
    <n v="1702.8"/>
    <n v="1980"/>
    <n v="193.5"/>
    <n v="166.41"/>
    <n v="193.5"/>
    <n v="0.09772727272727273"/>
    <n v="8"/>
    <x v="1"/>
    <x v="4"/>
    <x v="2"/>
    <d v="2026-07-03T00:00:00"/>
    <s v="julio"/>
    <n v="2026"/>
  </r>
  <r>
    <x v="0"/>
    <n v="655"/>
    <n v="1"/>
    <d v="2025-08-29T00:00:00"/>
    <d v="2025-09-21T00:00:00"/>
    <d v="2025-09-30T00:00:00"/>
    <s v="MinervaH"/>
    <x v="50"/>
    <s v="JORGEP"/>
    <n v="5384.78"/>
    <s v="USD"/>
    <n v="4630.9108"/>
    <n v="5384.78"/>
    <n v="0"/>
    <n v="0"/>
    <n v="0"/>
    <n v="0"/>
    <n v="8"/>
    <x v="1"/>
    <x v="6"/>
    <x v="1"/>
    <d v="2025-11-14T00:00:00"/>
    <s v="noviembre"/>
    <n v="2025"/>
  </r>
  <r>
    <x v="0"/>
    <n v="656"/>
    <n v="1"/>
    <d v="2025-09-01T00:00:00"/>
    <d v="2025-09-29T00:00:00"/>
    <d v="2025-09-29T00:00:00"/>
    <s v="MinervaH"/>
    <x v="51"/>
    <m/>
    <n v="691.98"/>
    <s v="USD"/>
    <n v="595.1028"/>
    <n v="691.98"/>
    <n v="0"/>
    <n v="0"/>
    <n v="0"/>
    <n v="0"/>
    <n v="9"/>
    <x v="1"/>
    <x v="6"/>
    <x v="1"/>
    <d v="2025-11-13T00:00:00"/>
    <s v="noviembre"/>
    <n v="2025"/>
  </r>
  <r>
    <x v="0"/>
    <n v="657"/>
    <n v="1"/>
    <d v="2025-09-02T00:00:00"/>
    <d v="2025-06-18T00:00:00"/>
    <d v="2025-06-21T00:00:00"/>
    <s v="ManonR"/>
    <x v="51"/>
    <m/>
    <n v="2724.75"/>
    <s v="USD"/>
    <n v="2343.285"/>
    <n v="2724.75"/>
    <n v="217.52"/>
    <n v="187.0672"/>
    <n v="217.52"/>
    <n v="0.07983117717221765"/>
    <n v="9"/>
    <x v="1"/>
    <x v="10"/>
    <x v="1"/>
    <d v="2025-08-05T00:00:00"/>
    <s v="agosto"/>
    <n v="2025"/>
  </r>
  <r>
    <x v="0"/>
    <n v="658"/>
    <n v="1"/>
    <d v="2025-09-02T00:00:00"/>
    <d v="2025-09-04T00:00:00"/>
    <d v="2025-09-11T00:00:00"/>
    <s v="DianaM"/>
    <x v="51"/>
    <s v="MARC1989"/>
    <n v="2482.65"/>
    <s v="USD"/>
    <n v="2135.079"/>
    <n v="2482.65"/>
    <n v="140"/>
    <n v="120.4"/>
    <n v="140"/>
    <n v="0.05639135601071435"/>
    <n v="9"/>
    <x v="1"/>
    <x v="6"/>
    <x v="1"/>
    <d v="2025-10-26T00:00:00"/>
    <s v="octubre"/>
    <n v="2025"/>
  </r>
  <r>
    <x v="0"/>
    <n v="660"/>
    <n v="1"/>
    <d v="2025-09-02T00:00:00"/>
    <d v="2025-08-09T00:00:00"/>
    <d v="2025-08-15T00:00:00"/>
    <s v="ManonR"/>
    <x v="51"/>
    <m/>
    <n v="20000"/>
    <s v="USD"/>
    <n v="17200"/>
    <n v="20000"/>
    <n v="1500"/>
    <n v="1290"/>
    <n v="1500"/>
    <n v="0.075"/>
    <n v="9"/>
    <x v="1"/>
    <x v="11"/>
    <x v="1"/>
    <d v="2025-09-29T00:00:00"/>
    <s v="septiembre"/>
    <n v="2025"/>
  </r>
  <r>
    <x v="0"/>
    <n v="661"/>
    <n v="1"/>
    <d v="2025-09-02T00:00:00"/>
    <d v="2025-09-19T00:00:00"/>
    <d v="2025-09-21T00:00:00"/>
    <s v="MinervaH"/>
    <x v="51"/>
    <m/>
    <n v="11434"/>
    <s v="MXN"/>
    <n v="548.832"/>
    <n v="640.304"/>
    <n v="490"/>
    <n v="23.52"/>
    <n v="27.44"/>
    <n v="0.04285464404407906"/>
    <n v="9"/>
    <x v="1"/>
    <x v="6"/>
    <x v="1"/>
    <d v="2025-11-05T00:00:00"/>
    <s v="noviembre"/>
    <n v="2025"/>
  </r>
  <r>
    <x v="0"/>
    <n v="662"/>
    <n v="1"/>
    <d v="2025-09-03T00:00:00"/>
    <d v="2025-09-19T00:00:00"/>
    <d v="2025-09-21T00:00:00"/>
    <s v="MinervaH"/>
    <x v="51"/>
    <m/>
    <n v="13936"/>
    <s v="MXN"/>
    <n v="668.928"/>
    <n v="780.4160000000001"/>
    <n v="1330"/>
    <n v="63.84"/>
    <n v="74.48"/>
    <n v="0.09543628013777268"/>
    <n v="9"/>
    <x v="1"/>
    <x v="6"/>
    <x v="1"/>
    <d v="2025-11-05T00:00:00"/>
    <s v="noviembre"/>
    <n v="2025"/>
  </r>
  <r>
    <x v="0"/>
    <n v="663"/>
    <n v="1"/>
    <d v="2025-09-03T00:00:00"/>
    <d v="2025-12-20T00:00:00"/>
    <d v="2025-12-27T00:00:00"/>
    <s v="VivianaS"/>
    <x v="51"/>
    <m/>
    <n v="400000"/>
    <s v="EUR"/>
    <n v="400000"/>
    <n v="463999.9999999999"/>
    <n v="36364"/>
    <n v="36364"/>
    <n v="42182.24"/>
    <n v="0.09091"/>
    <n v="9"/>
    <x v="1"/>
    <x v="1"/>
    <x v="1"/>
    <d v="2026-02-10T00:00:00"/>
    <s v="febrero"/>
    <n v="2026"/>
  </r>
  <r>
    <x v="0"/>
    <n v="664"/>
    <n v="1"/>
    <d v="2025-09-03T00:00:00"/>
    <d v="2025-07-23T00:00:00"/>
    <d v="2025-07-24T00:00:00"/>
    <s v="VeronicaN"/>
    <x v="51"/>
    <m/>
    <n v="940"/>
    <s v="USD"/>
    <n v="808.4"/>
    <n v="940"/>
    <n v="80.25"/>
    <n v="69.015"/>
    <n v="80.25"/>
    <n v="0.08537234042553192"/>
    <n v="9"/>
    <x v="1"/>
    <x v="3"/>
    <x v="1"/>
    <d v="2025-09-07T00:00:00"/>
    <s v="septiembre"/>
    <n v="2025"/>
  </r>
  <r>
    <x v="0"/>
    <n v="665"/>
    <n v="0"/>
    <d v="2025-09-03T00:00:00"/>
    <d v="2025-06-07T00:00:00"/>
    <d v="2025-06-12T00:00:00"/>
    <s v="ManonR"/>
    <x v="51"/>
    <m/>
    <n v="5733.7"/>
    <s v="USD"/>
    <n v="4930.982"/>
    <n v="5733.7"/>
    <n v="484.18"/>
    <n v="416.3948"/>
    <n v="484.18"/>
    <n v="0.0844445994732895"/>
    <n v="9"/>
    <x v="1"/>
    <x v="10"/>
    <x v="1"/>
    <d v="2025-07-27T00:00:00"/>
    <s v="julio"/>
    <n v="2025"/>
  </r>
  <r>
    <x v="0"/>
    <n v="666"/>
    <n v="1"/>
    <d v="2025-09-04T00:00:00"/>
    <d v="2025-09-10T00:00:00"/>
    <d v="2025-09-12T00:00:00"/>
    <s v="MariaJose"/>
    <x v="51"/>
    <m/>
    <n v="2955"/>
    <s v="EUR"/>
    <n v="2955"/>
    <n v="3427.8"/>
    <n v="590"/>
    <n v="590"/>
    <n v="684.4"/>
    <n v="0.1996615905245347"/>
    <n v="9"/>
    <x v="1"/>
    <x v="6"/>
    <x v="1"/>
    <d v="2025-10-27T00:00:00"/>
    <s v="octubre"/>
    <n v="2025"/>
  </r>
  <r>
    <x v="0"/>
    <n v="667"/>
    <n v="0"/>
    <d v="2025-09-04T00:00:00"/>
    <d v="2025-10-21T00:00:00"/>
    <d v="2025-10-25T00:00:00"/>
    <s v="VivianaS"/>
    <x v="51"/>
    <m/>
    <n v="8228"/>
    <s v="USD"/>
    <n v="7076.08"/>
    <n v="8228"/>
    <n v="822.8"/>
    <n v="707.6079999999999"/>
    <n v="822.8"/>
    <n v="0.09999999999999999"/>
    <n v="9"/>
    <x v="1"/>
    <x v="0"/>
    <x v="1"/>
    <d v="2025-12-09T00:00:00"/>
    <s v="diciembre"/>
    <n v="2025"/>
  </r>
  <r>
    <x v="0"/>
    <n v="668"/>
    <n v="1"/>
    <d v="2025-09-04T00:00:00"/>
    <d v="2025-04-25T00:00:00"/>
    <d v="2025-04-29T00:00:00"/>
    <s v="PaulinaV"/>
    <x v="51"/>
    <m/>
    <n v="4700"/>
    <s v="EUR"/>
    <n v="4700"/>
    <n v="5452"/>
    <n v="364.25"/>
    <n v="364.25"/>
    <n v="422.53"/>
    <n v="0.0775"/>
    <n v="9"/>
    <x v="1"/>
    <x v="9"/>
    <x v="1"/>
    <d v="2025-06-13T00:00:00"/>
    <s v="junio"/>
    <n v="2025"/>
  </r>
  <r>
    <x v="0"/>
    <n v="669"/>
    <n v="1"/>
    <d v="2025-09-04T00:00:00"/>
    <d v="2025-07-16T00:00:00"/>
    <d v="2025-07-17T00:00:00"/>
    <s v="PaulinaV"/>
    <x v="51"/>
    <m/>
    <n v="2004.02"/>
    <s v="USD"/>
    <n v="1723.4572"/>
    <n v="2004.02"/>
    <n v="283.59"/>
    <n v="243.8874"/>
    <n v="283.59"/>
    <n v="0.1415105637668287"/>
    <n v="9"/>
    <x v="1"/>
    <x v="3"/>
    <x v="1"/>
    <d v="2025-08-31T00:00:00"/>
    <s v="agosto"/>
    <n v="2025"/>
  </r>
  <r>
    <x v="0"/>
    <n v="670"/>
    <n v="1"/>
    <d v="2025-09-05T00:00:00"/>
    <d v="2025-09-11T00:00:00"/>
    <d v="2025-09-15T00:00:00"/>
    <s v="VivianaS"/>
    <x v="51"/>
    <m/>
    <n v="4956.01"/>
    <s v="USD"/>
    <n v="4262.1686"/>
    <n v="4956.01"/>
    <n v="394.28"/>
    <n v="339.0808"/>
    <n v="394.28"/>
    <n v="0.07955593309940859"/>
    <n v="9"/>
    <x v="1"/>
    <x v="6"/>
    <x v="1"/>
    <d v="2025-10-30T00:00:00"/>
    <s v="octubre"/>
    <n v="2025"/>
  </r>
  <r>
    <x v="0"/>
    <n v="671"/>
    <n v="0"/>
    <d v="2025-09-05T00:00:00"/>
    <d v="2026-05-01T00:00:00"/>
    <d v="2026-05-05T00:00:00"/>
    <s v="VivianaS"/>
    <x v="51"/>
    <m/>
    <n v="5985"/>
    <s v="USD"/>
    <n v="5147.1"/>
    <n v="5985"/>
    <n v="598.5"/>
    <n v="514.71"/>
    <n v="598.5"/>
    <n v="0.1"/>
    <n v="9"/>
    <x v="1"/>
    <x v="4"/>
    <x v="2"/>
    <d v="2026-06-19T00:00:00"/>
    <s v="junio"/>
    <n v="2026"/>
  </r>
  <r>
    <x v="0"/>
    <n v="672"/>
    <n v="0"/>
    <d v="2025-09-05T00:00:00"/>
    <d v="2025-09-04T00:00:00"/>
    <d v="2025-09-30T00:00:00"/>
    <s v="LucianaE"/>
    <x v="51"/>
    <m/>
    <n v="20193.97"/>
    <s v="EUR"/>
    <n v="20193.97"/>
    <n v="23425.0052"/>
    <n v="1683.75"/>
    <n v="1683.75"/>
    <n v="1953.15"/>
    <n v="0.08337885022113037"/>
    <n v="9"/>
    <x v="1"/>
    <x v="6"/>
    <x v="1"/>
    <d v="2025-11-14T00:00:00"/>
    <s v="noviembre"/>
    <n v="2025"/>
  </r>
  <r>
    <x v="0"/>
    <n v="673"/>
    <n v="0"/>
    <d v="2025-09-05T00:00:00"/>
    <d v="2026-05-30T00:00:00"/>
    <d v="2026-06-03T00:00:00"/>
    <s v="VivianaS"/>
    <x v="51"/>
    <m/>
    <n v="1876.62"/>
    <s v="USD"/>
    <n v="1613.8932"/>
    <n v="1876.62"/>
    <n v="178.84"/>
    <n v="153.8024"/>
    <n v="178.84"/>
    <n v="0.09529899500165191"/>
    <n v="9"/>
    <x v="1"/>
    <x v="4"/>
    <x v="2"/>
    <d v="2026-07-18T00:00:00"/>
    <s v="julio"/>
    <n v="2026"/>
  </r>
  <r>
    <x v="0"/>
    <n v="674"/>
    <n v="0"/>
    <d v="2025-09-05T00:00:00"/>
    <d v="2026-05-29T00:00:00"/>
    <d v="2026-06-06T00:00:00"/>
    <s v="VivianaS"/>
    <x v="51"/>
    <m/>
    <n v="3108.73"/>
    <s v="USD"/>
    <n v="2673.5078"/>
    <n v="3108.73"/>
    <n v="268.75"/>
    <n v="231.125"/>
    <n v="268.75"/>
    <n v="0.08645009376819474"/>
    <n v="9"/>
    <x v="1"/>
    <x v="4"/>
    <x v="2"/>
    <d v="2026-07-21T00:00:00"/>
    <s v="julio"/>
    <n v="2026"/>
  </r>
  <r>
    <x v="0"/>
    <n v="675"/>
    <n v="0"/>
    <d v="2025-09-08T00:00:00"/>
    <d v="2025-09-16T00:00:00"/>
    <d v="2026-02-06T00:00:00"/>
    <s v="MartinB"/>
    <x v="52"/>
    <s v="PAULAG"/>
    <n v="1816.94"/>
    <s v="USD"/>
    <n v="1562.5684"/>
    <n v="1816.94"/>
    <n v="0"/>
    <n v="0"/>
    <n v="0"/>
    <n v="0"/>
    <n v="9"/>
    <x v="1"/>
    <x v="6"/>
    <x v="1"/>
    <d v="2026-03-23T00:00:00"/>
    <s v="marzo"/>
    <n v="2026"/>
  </r>
  <r>
    <x v="0"/>
    <n v="676"/>
    <n v="1"/>
    <d v="2025-09-08T00:00:00"/>
    <d v="2025-10-16T00:00:00"/>
    <d v="2025-10-27T00:00:00"/>
    <s v="AndreaG"/>
    <x v="52"/>
    <s v="MARC1989"/>
    <n v="19036.89"/>
    <s v="EUR"/>
    <n v="19036.89"/>
    <n v="22082.7924"/>
    <n v="1304.33"/>
    <n v="1304.33"/>
    <n v="1513.0228"/>
    <n v="0.06851591830388262"/>
    <n v="9"/>
    <x v="1"/>
    <x v="0"/>
    <x v="1"/>
    <d v="2025-12-11T00:00:00"/>
    <s v="diciembre"/>
    <n v="2025"/>
  </r>
  <r>
    <x v="0"/>
    <n v="677"/>
    <n v="1"/>
    <d v="2025-09-08T00:00:00"/>
    <d v="2025-09-24T00:00:00"/>
    <d v="2025-09-29T00:00:00"/>
    <s v="AndreaG"/>
    <x v="52"/>
    <s v="JAIMEG,MARTINB"/>
    <n v="10350.17"/>
    <s v="EUR"/>
    <n v="10350.17"/>
    <n v="12006.1972"/>
    <n v="2045.75"/>
    <n v="2045.75"/>
    <n v="2373.07"/>
    <n v="0.1976537583440658"/>
    <n v="9"/>
    <x v="1"/>
    <x v="6"/>
    <x v="1"/>
    <d v="2025-11-13T00:00:00"/>
    <s v="noviembre"/>
    <n v="2025"/>
  </r>
  <r>
    <x v="0"/>
    <n v="678"/>
    <n v="1"/>
    <d v="2025-09-08T00:00:00"/>
    <d v="2025-08-16T00:00:00"/>
    <d v="2025-08-18T00:00:00"/>
    <s v="DianaM"/>
    <x v="52"/>
    <m/>
    <n v="2313.5"/>
    <s v="USD"/>
    <n v="1989.61"/>
    <n v="2313.5"/>
    <n v="142.11"/>
    <n v="122.2146"/>
    <n v="142.11"/>
    <n v="0.06142641020099417"/>
    <n v="9"/>
    <x v="1"/>
    <x v="11"/>
    <x v="1"/>
    <d v="2025-10-02T00:00:00"/>
    <s v="octubre"/>
    <n v="2025"/>
  </r>
  <r>
    <x v="0"/>
    <n v="679"/>
    <n v="1"/>
    <d v="2025-09-08T00:00:00"/>
    <d v="2025-09-11T00:00:00"/>
    <d v="2025-09-16T00:00:00"/>
    <s v="VivianaS"/>
    <x v="52"/>
    <m/>
    <n v="11383"/>
    <s v="USD"/>
    <n v="9789.379999999999"/>
    <n v="11383"/>
    <n v="907.5700000000001"/>
    <n v="780.5102000000001"/>
    <n v="907.5700000000001"/>
    <n v="0.07973029956953352"/>
    <n v="9"/>
    <x v="1"/>
    <x v="6"/>
    <x v="1"/>
    <d v="2025-10-31T00:00:00"/>
    <s v="octubre"/>
    <n v="2025"/>
  </r>
  <r>
    <x v="0"/>
    <n v="680"/>
    <n v="0"/>
    <d v="2025-09-08T00:00:00"/>
    <d v="2025-11-12T00:00:00"/>
    <d v="2026-03-22T00:00:00"/>
    <s v="IsraelB"/>
    <x v="52"/>
    <s v="DIANAM"/>
    <n v="10346.19"/>
    <s v="USD"/>
    <n v="8897.723400000001"/>
    <n v="10346.19"/>
    <n v="497.8"/>
    <n v="428.108"/>
    <n v="497.8"/>
    <n v="0.04811433000940443"/>
    <n v="9"/>
    <x v="1"/>
    <x v="2"/>
    <x v="1"/>
    <d v="2026-05-06T00:00:00"/>
    <s v="mayo"/>
    <n v="2026"/>
  </r>
  <r>
    <x v="0"/>
    <n v="681"/>
    <n v="1"/>
    <d v="2025-09-08T00:00:00"/>
    <d v="2025-10-17T00:00:00"/>
    <d v="2025-10-28T00:00:00"/>
    <s v="MariaM"/>
    <x v="52"/>
    <m/>
    <n v="7045.5"/>
    <s v="EUR"/>
    <n v="7045.5"/>
    <n v="8172.78"/>
    <n v="1609.26"/>
    <n v="1609.26"/>
    <n v="1866.7416"/>
    <n v="0.2284096231637215"/>
    <n v="9"/>
    <x v="1"/>
    <x v="0"/>
    <x v="1"/>
    <d v="2025-12-12T00:00:00"/>
    <s v="diciembre"/>
    <n v="2025"/>
  </r>
  <r>
    <x v="0"/>
    <n v="683"/>
    <n v="1"/>
    <d v="2025-09-09T00:00:00"/>
    <d v="2025-09-08T00:00:00"/>
    <d v="2025-09-14T00:00:00"/>
    <s v="MartinB"/>
    <x v="52"/>
    <s v="JAIMEG"/>
    <n v="3081"/>
    <s v="GPB"/>
    <n v="3543.15"/>
    <n v="4128.54"/>
    <n v="256.75"/>
    <n v="295.2625"/>
    <n v="344.045"/>
    <n v="0.08333333333333334"/>
    <n v="9"/>
    <x v="1"/>
    <x v="6"/>
    <x v="1"/>
    <d v="2025-10-29T00:00:00"/>
    <s v="octubre"/>
    <n v="2025"/>
  </r>
  <r>
    <x v="0"/>
    <n v="684"/>
    <n v="1"/>
    <d v="2025-09-09T00:00:00"/>
    <d v="2025-08-18T00:00:00"/>
    <d v="2025-08-20T00:00:00"/>
    <s v="DianaM"/>
    <x v="52"/>
    <m/>
    <n v="194.6"/>
    <s v="USD"/>
    <n v="167.356"/>
    <n v="194.6"/>
    <n v="19.46"/>
    <n v="16.7356"/>
    <n v="19.46"/>
    <n v="0.1"/>
    <n v="9"/>
    <x v="1"/>
    <x v="11"/>
    <x v="1"/>
    <d v="2025-10-04T00:00:00"/>
    <s v="octubre"/>
    <n v="2025"/>
  </r>
  <r>
    <x v="0"/>
    <n v="686"/>
    <n v="1"/>
    <d v="2025-09-09T00:00:00"/>
    <d v="2025-09-23T00:00:00"/>
    <d v="2025-09-29T00:00:00"/>
    <s v="LucianaE"/>
    <x v="52"/>
    <m/>
    <n v="2417.65"/>
    <s v="EUR"/>
    <n v="2417.65"/>
    <n v="2804.474"/>
    <n v="233.7"/>
    <n v="233.7"/>
    <n v="271.092"/>
    <n v="0.09666411598039418"/>
    <n v="9"/>
    <x v="1"/>
    <x v="6"/>
    <x v="1"/>
    <d v="2025-11-13T00:00:00"/>
    <s v="noviembre"/>
    <n v="2025"/>
  </r>
  <r>
    <x v="0"/>
    <n v="687"/>
    <n v="0"/>
    <d v="2025-09-09T00:00:00"/>
    <d v="2025-09-03T00:00:00"/>
    <d v="2025-11-09T00:00:00"/>
    <s v="LuisHdz"/>
    <x v="52"/>
    <s v="MARC1989"/>
    <n v="1975.2"/>
    <s v="USD"/>
    <n v="1698.672"/>
    <n v="1975.2"/>
    <n v="70"/>
    <n v="60.2"/>
    <n v="70"/>
    <n v="0.03543944916970433"/>
    <n v="9"/>
    <x v="1"/>
    <x v="6"/>
    <x v="1"/>
    <d v="2025-12-24T00:00:00"/>
    <s v="diciembre"/>
    <n v="2025"/>
  </r>
  <r>
    <x v="0"/>
    <n v="688"/>
    <n v="1"/>
    <d v="2025-09-09T00:00:00"/>
    <d v="2025-09-23T00:00:00"/>
    <d v="2025-09-27T00:00:00"/>
    <s v="LucianaE"/>
    <x v="52"/>
    <m/>
    <n v="10324.98"/>
    <s v="EUR"/>
    <n v="10324.98"/>
    <n v="11976.9768"/>
    <n v="1549.08"/>
    <n v="1549.08"/>
    <n v="1796.9328"/>
    <n v="0.150032251878454"/>
    <n v="9"/>
    <x v="1"/>
    <x v="6"/>
    <x v="1"/>
    <d v="2025-11-11T00:00:00"/>
    <s v="noviembre"/>
    <n v="2025"/>
  </r>
  <r>
    <x v="0"/>
    <n v="689"/>
    <n v="1"/>
    <d v="2025-09-10T00:00:00"/>
    <d v="2025-09-13T00:00:00"/>
    <d v="2025-09-23T00:00:00"/>
    <s v="VeronicaN"/>
    <x v="52"/>
    <m/>
    <n v="13114.49"/>
    <s v="USD"/>
    <n v="11278.4614"/>
    <n v="13114.49"/>
    <n v="1889.54"/>
    <n v="1625.0044"/>
    <n v="1889.54"/>
    <n v="0.1440803264175732"/>
    <n v="9"/>
    <x v="1"/>
    <x v="6"/>
    <x v="1"/>
    <d v="2025-11-07T00:00:00"/>
    <s v="noviembre"/>
    <n v="2025"/>
  </r>
  <r>
    <x v="0"/>
    <n v="690"/>
    <n v="1"/>
    <d v="2025-09-10T00:00:00"/>
    <d v="2025-09-13T00:00:00"/>
    <d v="2025-09-19T00:00:00"/>
    <s v="DianaM"/>
    <x v="52"/>
    <s v="ISRAELB,MARC1989"/>
    <n v="26950.49"/>
    <s v="USD"/>
    <n v="23177.4214"/>
    <n v="26950.49"/>
    <n v="2864.48"/>
    <n v="2463.4528"/>
    <n v="2864.48"/>
    <n v="0.1062867502594573"/>
    <n v="9"/>
    <x v="1"/>
    <x v="6"/>
    <x v="1"/>
    <d v="2025-11-03T00:00:00"/>
    <s v="noviembre"/>
    <n v="2025"/>
  </r>
  <r>
    <x v="0"/>
    <n v="691"/>
    <n v="1"/>
    <d v="2025-09-11T00:00:00"/>
    <d v="2025-09-23T00:00:00"/>
    <d v="2025-09-30T00:00:00"/>
    <s v="MartinB"/>
    <x v="52"/>
    <s v="JAIMEG,JORGEP"/>
    <n v="1114.08"/>
    <s v="USD"/>
    <n v="958.1088"/>
    <n v="1114.08"/>
    <n v="97.09999999999999"/>
    <n v="83.506"/>
    <n v="97.09999999999999"/>
    <n v="0.08715711618555221"/>
    <n v="9"/>
    <x v="1"/>
    <x v="6"/>
    <x v="1"/>
    <d v="2025-11-14T00:00:00"/>
    <s v="noviembre"/>
    <n v="2025"/>
  </r>
  <r>
    <x v="0"/>
    <n v="692"/>
    <n v="1"/>
    <d v="2025-09-11T00:00:00"/>
    <d v="2025-09-12T00:00:00"/>
    <d v="2025-09-17T00:00:00"/>
    <s v="LuisHdz"/>
    <x v="52"/>
    <s v="MARC1989"/>
    <n v="3288.3"/>
    <s v="USD"/>
    <n v="2827.938"/>
    <n v="3288.3"/>
    <n v="320.5"/>
    <n v="275.63"/>
    <n v="320.5"/>
    <n v="0.0974667761457288"/>
    <n v="9"/>
    <x v="1"/>
    <x v="6"/>
    <x v="1"/>
    <d v="2025-11-01T00:00:00"/>
    <s v="noviembre"/>
    <n v="2025"/>
  </r>
  <r>
    <x v="0"/>
    <n v="693"/>
    <n v="0"/>
    <d v="2025-09-11T00:00:00"/>
    <d v="2025-09-18T00:00:00"/>
    <d v="2025-09-22T00:00:00"/>
    <s v="VivianaS"/>
    <x v="52"/>
    <m/>
    <n v="6460"/>
    <s v="EUR"/>
    <n v="6460"/>
    <n v="7493.599999999999"/>
    <n v="638"/>
    <n v="638"/>
    <n v="740.0799999999999"/>
    <n v="0.09876160990712074"/>
    <n v="9"/>
    <x v="1"/>
    <x v="6"/>
    <x v="1"/>
    <d v="2025-11-06T00:00:00"/>
    <s v="noviembre"/>
    <n v="2025"/>
  </r>
  <r>
    <x v="0"/>
    <n v="694"/>
    <n v="0"/>
    <d v="2025-09-11T00:00:00"/>
    <d v="2025-09-07T00:00:00"/>
    <d v="2025-09-10T00:00:00"/>
    <s v="VivianaS"/>
    <x v="52"/>
    <m/>
    <n v="6975"/>
    <s v="EUR"/>
    <n v="6975"/>
    <n v="8090.999999999999"/>
    <n v="972.65"/>
    <n v="972.65"/>
    <n v="1128.274"/>
    <n v="0.1394480286738351"/>
    <n v="9"/>
    <x v="1"/>
    <x v="6"/>
    <x v="1"/>
    <d v="2025-10-25T00:00:00"/>
    <s v="octubre"/>
    <n v="2025"/>
  </r>
  <r>
    <x v="0"/>
    <n v="695"/>
    <n v="1"/>
    <d v="2025-09-11T00:00:00"/>
    <d v="2025-10-07T00:00:00"/>
    <d v="2025-10-23T00:00:00"/>
    <s v="IsraelB"/>
    <x v="52"/>
    <s v="DIANAM"/>
    <n v="48030.94"/>
    <s v="USD"/>
    <n v="41306.6084"/>
    <n v="48030.94"/>
    <n v="6391.37"/>
    <n v="5496.5782"/>
    <n v="6391.37"/>
    <n v="0.1330677684009515"/>
    <n v="9"/>
    <x v="1"/>
    <x v="0"/>
    <x v="1"/>
    <d v="2025-12-07T00:00:00"/>
    <s v="diciembre"/>
    <n v="2025"/>
  </r>
  <r>
    <x v="0"/>
    <n v="696"/>
    <n v="1"/>
    <d v="2025-09-12T00:00:00"/>
    <d v="2025-10-30T00:00:00"/>
    <d v="2025-11-09T00:00:00"/>
    <s v="LucianaE"/>
    <x v="52"/>
    <m/>
    <n v="25152.21"/>
    <s v="USD"/>
    <n v="21630.9006"/>
    <n v="25152.21"/>
    <n v="1775.52"/>
    <n v="1526.9472"/>
    <n v="1775.52"/>
    <n v="0.07059101367235723"/>
    <n v="9"/>
    <x v="1"/>
    <x v="0"/>
    <x v="1"/>
    <d v="2025-12-24T00:00:00"/>
    <s v="diciembre"/>
    <n v="2025"/>
  </r>
  <r>
    <x v="0"/>
    <n v="697"/>
    <n v="0"/>
    <d v="2025-09-13T00:00:00"/>
    <d v="2025-09-14T00:00:00"/>
    <d v="2025-10-10T00:00:00"/>
    <s v="MartinB"/>
    <x v="52"/>
    <s v="JAIMEG"/>
    <n v="5020.56"/>
    <s v="USD"/>
    <n v="4317.6816"/>
    <n v="5020.56"/>
    <n v="542.5599999999999"/>
    <n v="466.6016"/>
    <n v="542.5599999999999"/>
    <n v="0.1080676259222079"/>
    <n v="9"/>
    <x v="1"/>
    <x v="6"/>
    <x v="1"/>
    <d v="2025-11-24T00:00:00"/>
    <s v="noviembre"/>
    <n v="2025"/>
  </r>
  <r>
    <x v="0"/>
    <n v="698"/>
    <n v="0"/>
    <d v="2025-09-13T00:00:00"/>
    <d v="2026-07-20T00:00:00"/>
    <d v="2026-07-27T00:00:00"/>
    <s v="IsraelB"/>
    <x v="52"/>
    <m/>
    <n v="4878"/>
    <s v="USD"/>
    <n v="4195.08"/>
    <n v="4878"/>
    <n v="0"/>
    <n v="0"/>
    <n v="0"/>
    <n v="0"/>
    <n v="9"/>
    <x v="1"/>
    <x v="3"/>
    <x v="2"/>
    <d v="2026-09-10T00:00:00"/>
    <s v="septiembre"/>
    <n v="2026"/>
  </r>
  <r>
    <x v="0"/>
    <n v="699"/>
    <n v="1"/>
    <d v="2025-09-15T00:00:00"/>
    <d v="2025-06-11T00:00:00"/>
    <d v="2025-07-07T00:00:00"/>
    <s v="VeronicaN"/>
    <x v="0"/>
    <m/>
    <n v="1825"/>
    <s v="USD"/>
    <n v="1569.5"/>
    <n v="1825"/>
    <n v="273.75"/>
    <n v="235.425"/>
    <n v="273.75"/>
    <n v="0.15"/>
    <n v="9"/>
    <x v="1"/>
    <x v="10"/>
    <x v="1"/>
    <d v="2025-08-21T00:00:00"/>
    <s v="agosto"/>
    <n v="2025"/>
  </r>
  <r>
    <x v="0"/>
    <n v="700"/>
    <n v="1"/>
    <d v="2025-09-15T00:00:00"/>
    <d v="2025-07-06T00:00:00"/>
    <d v="2025-07-06T00:00:00"/>
    <s v="VeronicaN"/>
    <x v="0"/>
    <m/>
    <n v="260"/>
    <s v="USD"/>
    <n v="223.6"/>
    <n v="260"/>
    <n v="39"/>
    <n v="33.54"/>
    <n v="39"/>
    <n v="0.15"/>
    <n v="9"/>
    <x v="1"/>
    <x v="3"/>
    <x v="1"/>
    <d v="2025-08-20T00:00:00"/>
    <s v="agosto"/>
    <n v="2025"/>
  </r>
  <r>
    <x v="0"/>
    <n v="701"/>
    <n v="1"/>
    <d v="2025-09-16T00:00:00"/>
    <d v="2025-08-16T00:00:00"/>
    <d v="2025-08-20T00:00:00"/>
    <s v="VeronicaN"/>
    <x v="0"/>
    <m/>
    <n v="3915"/>
    <s v="USD"/>
    <n v="3366.9"/>
    <n v="3915"/>
    <n v="544.02"/>
    <n v="467.8572"/>
    <n v="544.02"/>
    <n v="0.1389578544061303"/>
    <n v="9"/>
    <x v="1"/>
    <x v="11"/>
    <x v="1"/>
    <d v="2025-10-04T00:00:00"/>
    <s v="octubre"/>
    <n v="2025"/>
  </r>
  <r>
    <x v="0"/>
    <n v="702"/>
    <n v="0"/>
    <d v="2025-09-16T00:00:00"/>
    <d v="2025-11-01T00:00:00"/>
    <d v="2025-11-02T00:00:00"/>
    <s v="VeronicaN"/>
    <x v="0"/>
    <m/>
    <n v="796.16"/>
    <s v="USD"/>
    <n v="684.6976"/>
    <n v="796.16"/>
    <n v="79.61"/>
    <n v="68.4646"/>
    <n v="79.61"/>
    <n v="0.09999246382636658"/>
    <n v="9"/>
    <x v="1"/>
    <x v="2"/>
    <x v="1"/>
    <d v="2025-12-17T00:00:00"/>
    <s v="diciembre"/>
    <n v="2025"/>
  </r>
  <r>
    <x v="0"/>
    <n v="703"/>
    <n v="0"/>
    <d v="2025-09-17T00:00:00"/>
    <d v="2026-05-19T00:00:00"/>
    <d v="2026-06-18T00:00:00"/>
    <s v="ConchaD"/>
    <x v="0"/>
    <s v="MARC1989,MARTINB"/>
    <n v="129987.86"/>
    <s v="USD"/>
    <n v="111789.5596"/>
    <n v="129987.86"/>
    <n v="16192.88"/>
    <n v="13925.8768"/>
    <n v="16192.88"/>
    <n v="0.1245722485161307"/>
    <n v="9"/>
    <x v="1"/>
    <x v="4"/>
    <x v="2"/>
    <d v="2026-08-02T00:00:00"/>
    <s v="agosto"/>
    <n v="2026"/>
  </r>
  <r>
    <x v="0"/>
    <n v="704"/>
    <n v="1"/>
    <d v="2025-09-17T00:00:00"/>
    <d v="2025-08-07T00:00:00"/>
    <d v="2025-08-10T00:00:00"/>
    <s v="VivianaS"/>
    <x v="0"/>
    <m/>
    <n v="9825.940000000001"/>
    <s v="USD"/>
    <n v="8450.3084"/>
    <n v="9825.940000000001"/>
    <n v="455.5"/>
    <n v="391.73"/>
    <n v="455.5"/>
    <n v="0.04635688799239564"/>
    <n v="9"/>
    <x v="1"/>
    <x v="11"/>
    <x v="1"/>
    <d v="2025-09-24T00:00:00"/>
    <s v="septiembre"/>
    <n v="2025"/>
  </r>
  <r>
    <x v="0"/>
    <n v="706"/>
    <n v="0"/>
    <d v="2025-09-17T00:00:00"/>
    <d v="2025-10-20T00:00:00"/>
    <d v="2025-10-28T00:00:00"/>
    <s v="DianaM"/>
    <x v="0"/>
    <s v="JORGEP,MARC1989"/>
    <n v="31844.09"/>
    <s v="USD"/>
    <n v="27385.9174"/>
    <n v="31844.09"/>
    <n v="1233.41"/>
    <n v="1060.7326"/>
    <n v="1233.41"/>
    <n v="0.03873277584631874"/>
    <n v="9"/>
    <x v="1"/>
    <x v="0"/>
    <x v="1"/>
    <d v="2025-12-12T00:00:00"/>
    <s v="diciembre"/>
    <n v="2025"/>
  </r>
  <r>
    <x v="0"/>
    <n v="707"/>
    <n v="0"/>
    <d v="2025-09-17T00:00:00"/>
    <d v="2026-01-11T00:00:00"/>
    <d v="2026-01-24T00:00:00"/>
    <s v="MariellaP"/>
    <x v="0"/>
    <s v="MARC1989"/>
    <n v="50003.81"/>
    <s v="USD"/>
    <n v="43003.2766"/>
    <n v="50003.81"/>
    <n v="5543.85"/>
    <n v="4767.711"/>
    <n v="5543.85"/>
    <n v="0.1108685518163516"/>
    <n v="9"/>
    <x v="1"/>
    <x v="7"/>
    <x v="2"/>
    <d v="2026-03-10T00:00:00"/>
    <s v="marzo"/>
    <n v="2026"/>
  </r>
  <r>
    <x v="0"/>
    <n v="708"/>
    <n v="0"/>
    <d v="2025-09-17T00:00:00"/>
    <d v="2026-01-24T00:00:00"/>
    <d v="2026-01-28T00:00:00"/>
    <s v="VivianaS"/>
    <x v="0"/>
    <m/>
    <n v="1986.98"/>
    <s v="USD"/>
    <n v="1708.8028"/>
    <n v="1986.98"/>
    <n v="180.64"/>
    <n v="155.3504"/>
    <n v="180.64"/>
    <n v="0.09091183605270309"/>
    <n v="9"/>
    <x v="1"/>
    <x v="7"/>
    <x v="2"/>
    <d v="2026-03-14T00:00:00"/>
    <s v="marzo"/>
    <n v="2026"/>
  </r>
  <r>
    <x v="0"/>
    <n v="709"/>
    <n v="1"/>
    <d v="2025-09-17T00:00:00"/>
    <d v="2025-07-27T00:00:00"/>
    <d v="2025-07-28T00:00:00"/>
    <s v="MinervaH"/>
    <x v="0"/>
    <m/>
    <n v="3780"/>
    <s v="CHF"/>
    <n v="4044.6"/>
    <n v="4725"/>
    <n v="351.93"/>
    <n v="376.5651"/>
    <n v="439.9125"/>
    <n v="0.0931031746031746"/>
    <n v="9"/>
    <x v="1"/>
    <x v="3"/>
    <x v="1"/>
    <d v="2025-09-11T00:00:00"/>
    <s v="septiembre"/>
    <n v="2025"/>
  </r>
  <r>
    <x v="0"/>
    <n v="710"/>
    <n v="0"/>
    <d v="2025-09-18T00:00:00"/>
    <d v="2025-09-19T00:00:00"/>
    <d v="2025-09-29T00:00:00"/>
    <s v="MartinB"/>
    <x v="0"/>
    <s v="JAIMEG"/>
    <n v="6025"/>
    <s v="EUR"/>
    <n v="6025"/>
    <n v="6988.999999999999"/>
    <n v="503.63"/>
    <n v="503.63"/>
    <n v="584.2107999999999"/>
    <n v="0.08359004149377593"/>
    <n v="9"/>
    <x v="1"/>
    <x v="6"/>
    <x v="1"/>
    <d v="2025-11-13T00:00:00"/>
    <s v="noviembre"/>
    <n v="2025"/>
  </r>
  <r>
    <x v="0"/>
    <n v="711"/>
    <n v="1"/>
    <d v="2025-09-18T00:00:00"/>
    <d v="2025-09-19T00:00:00"/>
    <d v="2025-09-21T00:00:00"/>
    <s v="FernandaS"/>
    <x v="0"/>
    <s v="JAIMEG,MARTINB"/>
    <n v="8104.1"/>
    <s v="EUR"/>
    <n v="8104.1"/>
    <n v="9400.755999999999"/>
    <n v="829.99"/>
    <n v="829.99"/>
    <n v="962.7883999999999"/>
    <n v="0.1024160610061574"/>
    <n v="9"/>
    <x v="1"/>
    <x v="6"/>
    <x v="1"/>
    <d v="2025-11-05T00:00:00"/>
    <s v="noviembre"/>
    <n v="2025"/>
  </r>
  <r>
    <x v="0"/>
    <n v="712"/>
    <n v="1"/>
    <d v="2025-09-18T00:00:00"/>
    <d v="2025-08-04T00:00:00"/>
    <d v="2025-08-08T00:00:00"/>
    <s v="EduardoP"/>
    <x v="0"/>
    <m/>
    <n v="12080"/>
    <s v="EUR"/>
    <n v="12080"/>
    <n v="14012.8"/>
    <n v="1032.28"/>
    <n v="1032.28"/>
    <n v="1197.4448"/>
    <n v="0.08545364238410595"/>
    <n v="9"/>
    <x v="1"/>
    <x v="11"/>
    <x v="1"/>
    <d v="2025-09-22T00:00:00"/>
    <s v="septiembre"/>
    <n v="2025"/>
  </r>
  <r>
    <x v="0"/>
    <n v="713"/>
    <n v="0"/>
    <d v="2025-09-18T00:00:00"/>
    <d v="2025-10-01T00:00:00"/>
    <d v="2025-10-31T00:00:00"/>
    <s v="ManonR"/>
    <x v="0"/>
    <m/>
    <n v="6000"/>
    <s v="GPB"/>
    <n v="6899.999999999999"/>
    <n v="8040.000000000001"/>
    <n v="0"/>
    <n v="0"/>
    <n v="0"/>
    <n v="0"/>
    <n v="9"/>
    <x v="1"/>
    <x v="0"/>
    <x v="1"/>
    <d v="2025-12-15T00:00:00"/>
    <s v="diciembre"/>
    <n v="2025"/>
  </r>
  <r>
    <x v="0"/>
    <n v="714"/>
    <n v="1"/>
    <d v="2025-09-18T00:00:00"/>
    <d v="2025-04-06T00:00:00"/>
    <d v="2025-04-10T00:00:00"/>
    <s v="MarujaN"/>
    <x v="0"/>
    <m/>
    <n v="35813"/>
    <s v="USD"/>
    <n v="30799.18"/>
    <n v="35813"/>
    <n v="1271.12"/>
    <n v="1093.1632"/>
    <n v="1271.12"/>
    <n v="0.03549325663865077"/>
    <n v="9"/>
    <x v="1"/>
    <x v="9"/>
    <x v="1"/>
    <d v="2025-05-25T00:00:00"/>
    <s v="mayo"/>
    <n v="2025"/>
  </r>
  <r>
    <x v="0"/>
    <n v="715"/>
    <n v="1"/>
    <d v="2025-09-18T00:00:00"/>
    <d v="2025-08-28T00:00:00"/>
    <d v="2025-08-31T00:00:00"/>
    <s v="PaulinaV"/>
    <x v="0"/>
    <m/>
    <n v="30166.35"/>
    <s v="MXN"/>
    <n v="1447.9848"/>
    <n v="1689.3156"/>
    <n v="3744.43"/>
    <n v="179.73264"/>
    <n v="209.68808"/>
    <n v="0.1241260543618966"/>
    <n v="9"/>
    <x v="1"/>
    <x v="11"/>
    <x v="1"/>
    <d v="2025-10-15T00:00:00"/>
    <s v="octubre"/>
    <n v="2025"/>
  </r>
  <r>
    <x v="0"/>
    <n v="716"/>
    <n v="1"/>
    <d v="2025-09-18T00:00:00"/>
    <d v="2025-06-22T00:00:00"/>
    <d v="2025-06-23T00:00:00"/>
    <s v="LorenzaP"/>
    <x v="0"/>
    <m/>
    <n v="384.51"/>
    <s v="USD"/>
    <n v="330.6786"/>
    <n v="384.51"/>
    <n v="27.75"/>
    <n v="23.865"/>
    <n v="27.75"/>
    <n v="0.072169774518218"/>
    <n v="9"/>
    <x v="1"/>
    <x v="10"/>
    <x v="1"/>
    <d v="2025-08-07T00:00:00"/>
    <s v="agosto"/>
    <n v="2025"/>
  </r>
  <r>
    <x v="0"/>
    <n v="721"/>
    <n v="1"/>
    <d v="2025-09-22T00:00:00"/>
    <d v="2025-10-23T00:00:00"/>
    <d v="2025-10-27T00:00:00"/>
    <s v="ManonR"/>
    <x v="1"/>
    <m/>
    <n v="63818.35"/>
    <s v="MXN"/>
    <n v="3063.2808"/>
    <n v="3573.8276"/>
    <n v="14265.49"/>
    <n v="684.74352"/>
    <n v="798.86744"/>
    <n v="0.2235327300063383"/>
    <n v="9"/>
    <x v="1"/>
    <x v="0"/>
    <x v="1"/>
    <d v="2025-12-11T00:00:00"/>
    <s v="diciembre"/>
    <n v="2025"/>
  </r>
  <r>
    <x v="0"/>
    <n v="722"/>
    <n v="1"/>
    <d v="2025-09-22T00:00:00"/>
    <d v="2025-08-02T00:00:00"/>
    <d v="2025-08-03T00:00:00"/>
    <s v="DianaM"/>
    <x v="1"/>
    <m/>
    <n v="1349"/>
    <s v="USD"/>
    <n v="1160.14"/>
    <n v="1349"/>
    <n v="136.41"/>
    <n v="117.3126"/>
    <n v="136.41"/>
    <n v="0.101119347664937"/>
    <n v="9"/>
    <x v="1"/>
    <x v="11"/>
    <x v="1"/>
    <d v="2025-09-17T00:00:00"/>
    <s v="septiembre"/>
    <n v="2025"/>
  </r>
  <r>
    <x v="0"/>
    <n v="724"/>
    <n v="0"/>
    <d v="2025-09-22T00:00:00"/>
    <d v="2025-01-01T00:00:00"/>
    <d v="2026-01-01T00:00:00"/>
    <s v="MariaM"/>
    <x v="1"/>
    <m/>
    <n v="1960.46"/>
    <s v="USD"/>
    <n v="1685.9956"/>
    <n v="1960.46"/>
    <n v="70"/>
    <n v="60.2"/>
    <n v="70"/>
    <n v="0.03570590575681217"/>
    <n v="9"/>
    <x v="1"/>
    <x v="7"/>
    <x v="1"/>
    <d v="2026-02-15T00:00:00"/>
    <s v="febrero"/>
    <n v="2026"/>
  </r>
  <r>
    <x v="0"/>
    <n v="725"/>
    <n v="1"/>
    <d v="2025-09-23T00:00:00"/>
    <d v="2025-10-07T00:00:00"/>
    <d v="2025-10-15T00:00:00"/>
    <s v="VeronicaN"/>
    <x v="1"/>
    <m/>
    <n v="28105.18"/>
    <s v="USD"/>
    <n v="24170.4548"/>
    <n v="28105.18"/>
    <n v="5023.98"/>
    <n v="4320.622799999999"/>
    <n v="5023.98"/>
    <n v="0.1787563716012493"/>
    <n v="9"/>
    <x v="1"/>
    <x v="0"/>
    <x v="1"/>
    <d v="2025-11-29T00:00:00"/>
    <s v="noviembre"/>
    <n v="2025"/>
  </r>
  <r>
    <x v="0"/>
    <n v="727"/>
    <n v="0"/>
    <d v="2025-09-23T00:00:00"/>
    <d v="2025-11-14T00:00:00"/>
    <d v="2025-11-30T00:00:00"/>
    <s v="MinervaH"/>
    <x v="1"/>
    <m/>
    <n v="99136.08"/>
    <s v="USD"/>
    <n v="85257.0288"/>
    <n v="99136.08"/>
    <n v="1436.95"/>
    <n v="1235.777"/>
    <n v="1436.95"/>
    <n v="0.01449472280929405"/>
    <n v="9"/>
    <x v="1"/>
    <x v="2"/>
    <x v="1"/>
    <d v="2026-01-14T00:00:00"/>
    <s v="enero"/>
    <n v="2026"/>
  </r>
  <r>
    <x v="0"/>
    <n v="728"/>
    <n v="1"/>
    <d v="2025-09-24T00:00:00"/>
    <d v="2025-09-14T00:00:00"/>
    <d v="2025-09-16T00:00:00"/>
    <s v="VeronicaN"/>
    <x v="1"/>
    <m/>
    <n v="6075"/>
    <s v="USD"/>
    <n v="5224.5"/>
    <n v="6075"/>
    <n v="498"/>
    <n v="428.28"/>
    <n v="498"/>
    <n v="0.0819753086419753"/>
    <n v="9"/>
    <x v="1"/>
    <x v="6"/>
    <x v="1"/>
    <d v="2025-10-31T00:00:00"/>
    <s v="octubre"/>
    <n v="2025"/>
  </r>
  <r>
    <x v="0"/>
    <n v="729"/>
    <n v="0"/>
    <d v="2025-09-24T00:00:00"/>
    <d v="2025-07-19T00:00:00"/>
    <d v="2025-08-19T00:00:00"/>
    <s v="VeronicaN"/>
    <x v="1"/>
    <m/>
    <n v="17512"/>
    <s v="USD"/>
    <n v="15060.32"/>
    <n v="17512"/>
    <n v="1751.2"/>
    <n v="1506.032"/>
    <n v="1751.2"/>
    <n v="0.09999999999999999"/>
    <n v="9"/>
    <x v="1"/>
    <x v="3"/>
    <x v="1"/>
    <d v="2025-10-03T00:00:00"/>
    <s v="octubre"/>
    <n v="2025"/>
  </r>
  <r>
    <x v="0"/>
    <n v="730"/>
    <n v="1"/>
    <d v="2025-09-24T00:00:00"/>
    <d v="2025-07-23T00:00:00"/>
    <d v="2025-07-24T00:00:00"/>
    <s v="MariaM"/>
    <x v="1"/>
    <m/>
    <n v="9701.219999999999"/>
    <s v="USD"/>
    <n v="8343.049199999999"/>
    <n v="9701.219999999999"/>
    <n v="1015.2"/>
    <n v="873.072"/>
    <n v="1015.2"/>
    <n v="0.1046466320730795"/>
    <n v="9"/>
    <x v="1"/>
    <x v="3"/>
    <x v="1"/>
    <d v="2025-09-07T00:00:00"/>
    <s v="septiembre"/>
    <n v="2025"/>
  </r>
  <r>
    <x v="0"/>
    <n v="731"/>
    <n v="0"/>
    <d v="2025-09-25T00:00:00"/>
    <d v="2025-12-31T00:00:00"/>
    <d v="2026-01-15T00:00:00"/>
    <s v="PaulinaA"/>
    <x v="1"/>
    <m/>
    <n v="18000"/>
    <s v="USD"/>
    <n v="15480"/>
    <n v="18000"/>
    <n v="1350"/>
    <n v="1161"/>
    <n v="1350"/>
    <n v="0.075"/>
    <n v="9"/>
    <x v="1"/>
    <x v="1"/>
    <x v="1"/>
    <d v="2026-03-01T00:00:00"/>
    <s v="marzo"/>
    <n v="2026"/>
  </r>
  <r>
    <x v="0"/>
    <n v="732"/>
    <n v="0"/>
    <d v="2025-09-25T00:00:00"/>
    <d v="2025-12-04T00:00:00"/>
    <d v="2025-12-07T00:00:00"/>
    <s v="CatalinaF"/>
    <x v="1"/>
    <s v="LUISHDZ"/>
    <n v="2563.04"/>
    <s v="USD"/>
    <n v="2204.2144"/>
    <n v="2563.04"/>
    <n v="110.36"/>
    <n v="94.9096"/>
    <n v="110.36"/>
    <n v="0.04305824333603846"/>
    <n v="9"/>
    <x v="1"/>
    <x v="1"/>
    <x v="1"/>
    <d v="2026-01-21T00:00:00"/>
    <s v="enero"/>
    <n v="2026"/>
  </r>
  <r>
    <x v="0"/>
    <n v="733"/>
    <n v="0"/>
    <d v="2025-09-26T00:00:00"/>
    <d v="2026-02-09T00:00:00"/>
    <d v="2026-05-27T00:00:00"/>
    <s v="VeronicaN"/>
    <x v="1"/>
    <m/>
    <n v="113590.32"/>
    <s v="USD"/>
    <n v="97687.6752"/>
    <n v="113590.32"/>
    <n v="11825.8"/>
    <n v="10170.188"/>
    <n v="11825.8"/>
    <n v="0.1041092233915707"/>
    <n v="9"/>
    <x v="1"/>
    <x v="8"/>
    <x v="2"/>
    <d v="2026-07-11T00:00:00"/>
    <s v="julio"/>
    <n v="2026"/>
  </r>
  <r>
    <x v="0"/>
    <n v="734"/>
    <n v="1"/>
    <d v="2025-09-26T00:00:00"/>
    <d v="2025-10-10T00:00:00"/>
    <d v="2025-10-16T00:00:00"/>
    <s v="ClaudiaF"/>
    <x v="1"/>
    <m/>
    <n v="9616.309999999999"/>
    <s v="USD"/>
    <n v="8270.026599999999"/>
    <n v="9616.309999999999"/>
    <n v="635.55"/>
    <n v="546.573"/>
    <n v="635.55"/>
    <n v="0.06609083941761446"/>
    <n v="9"/>
    <x v="1"/>
    <x v="0"/>
    <x v="1"/>
    <d v="2025-11-30T00:00:00"/>
    <s v="noviembre"/>
    <n v="2025"/>
  </r>
  <r>
    <x v="0"/>
    <n v="735"/>
    <n v="0"/>
    <d v="2025-09-26T00:00:00"/>
    <d v="2025-10-21T00:00:00"/>
    <d v="2026-04-28T00:00:00"/>
    <s v="MariaM"/>
    <x v="1"/>
    <m/>
    <n v="73881.8"/>
    <s v="USD"/>
    <n v="63538.348"/>
    <n v="73881.8"/>
    <n v="8788"/>
    <n v="7557.68"/>
    <n v="8788"/>
    <n v="0.1189467500791805"/>
    <n v="9"/>
    <x v="1"/>
    <x v="0"/>
    <x v="1"/>
    <d v="2026-06-12T00:00:00"/>
    <s v="junio"/>
    <n v="2026"/>
  </r>
  <r>
    <x v="0"/>
    <n v="736"/>
    <n v="0"/>
    <d v="2025-09-26T00:00:00"/>
    <d v="2026-06-11T00:00:00"/>
    <d v="2026-07-11T00:00:00"/>
    <s v="ManonR"/>
    <x v="1"/>
    <m/>
    <n v="13900"/>
    <s v="USD"/>
    <n v="11954"/>
    <n v="13900"/>
    <n v="1390"/>
    <n v="1195.4"/>
    <n v="1390"/>
    <n v="0.1"/>
    <n v="9"/>
    <x v="1"/>
    <x v="10"/>
    <x v="2"/>
    <d v="2026-08-25T00:00:00"/>
    <s v="agosto"/>
    <n v="2026"/>
  </r>
  <r>
    <x v="0"/>
    <n v="737"/>
    <n v="1"/>
    <d v="2025-09-27T00:00:00"/>
    <d v="2025-08-24T00:00:00"/>
    <d v="2025-08-30T00:00:00"/>
    <s v="PaulinaV"/>
    <x v="1"/>
    <m/>
    <n v="5070"/>
    <s v="EUR"/>
    <n v="5070"/>
    <n v="5881.2"/>
    <n v="451.32"/>
    <n v="451.32"/>
    <n v="523.5312"/>
    <n v="0.08901775147928993"/>
    <n v="9"/>
    <x v="1"/>
    <x v="11"/>
    <x v="1"/>
    <d v="2025-10-14T00:00:00"/>
    <s v="octubre"/>
    <n v="2025"/>
  </r>
  <r>
    <x v="0"/>
    <n v="738"/>
    <n v="1"/>
    <d v="2025-09-27T00:00:00"/>
    <d v="2025-07-10T00:00:00"/>
    <d v="2025-07-19T00:00:00"/>
    <s v="PaulinaV"/>
    <x v="1"/>
    <m/>
    <n v="2253.05"/>
    <s v="EUR"/>
    <n v="2253.05"/>
    <n v="2613.538"/>
    <n v="218.69"/>
    <n v="218.69"/>
    <n v="253.6804"/>
    <n v="0.09706397993830584"/>
    <n v="9"/>
    <x v="1"/>
    <x v="3"/>
    <x v="1"/>
    <d v="2025-09-02T00:00:00"/>
    <s v="septiembre"/>
    <n v="2025"/>
  </r>
  <r>
    <x v="0"/>
    <n v="739"/>
    <n v="0"/>
    <d v="2025-09-29T00:00:00"/>
    <d v="2026-01-08T00:00:00"/>
    <d v="2026-01-18T00:00:00"/>
    <s v="VivianaS"/>
    <x v="2"/>
    <m/>
    <n v="9199.690000000001"/>
    <s v="EUR"/>
    <n v="9199.690000000001"/>
    <n v="10671.6404"/>
    <n v="621.17"/>
    <n v="621.17"/>
    <n v="720.5571999999999"/>
    <n v="0.06752075341669121"/>
    <n v="9"/>
    <x v="1"/>
    <x v="7"/>
    <x v="2"/>
    <d v="2026-03-04T00:00:00"/>
    <s v="marzo"/>
    <n v="2026"/>
  </r>
  <r>
    <x v="0"/>
    <n v="740"/>
    <n v="1"/>
    <d v="2025-09-29T00:00:00"/>
    <d v="2025-07-08T00:00:00"/>
    <d v="2025-07-31T00:00:00"/>
    <s v="DianaM"/>
    <x v="2"/>
    <m/>
    <n v="20705.8"/>
    <s v="USD"/>
    <n v="17806.988"/>
    <n v="20705.8"/>
    <n v="2070.58"/>
    <n v="1780.6988"/>
    <n v="2070.58"/>
    <n v="0.1"/>
    <n v="9"/>
    <x v="1"/>
    <x v="3"/>
    <x v="1"/>
    <d v="2025-09-14T00:00:00"/>
    <s v="septiembre"/>
    <n v="2025"/>
  </r>
  <r>
    <x v="0"/>
    <n v="741"/>
    <n v="0"/>
    <d v="2025-09-29T00:00:00"/>
    <d v="2026-02-10T00:00:00"/>
    <d v="2026-02-17T00:00:00"/>
    <s v="LuisHdz"/>
    <x v="2"/>
    <s v="MARC1989"/>
    <n v="24500"/>
    <s v="CHF"/>
    <n v="26215"/>
    <n v="30625"/>
    <n v="2440.76"/>
    <n v="2611.6132"/>
    <n v="3050.95"/>
    <n v="0.09962285714285715"/>
    <n v="9"/>
    <x v="1"/>
    <x v="8"/>
    <x v="2"/>
    <d v="2026-04-03T00:00:00"/>
    <s v="abril"/>
    <n v="2026"/>
  </r>
  <r>
    <x v="0"/>
    <n v="742"/>
    <n v="0"/>
    <d v="2025-09-30T00:00:00"/>
    <d v="2025-10-03T00:00:00"/>
    <d v="2025-10-05T00:00:00"/>
    <s v="FernandaS"/>
    <x v="2"/>
    <s v="MARTINB"/>
    <n v="15206.6"/>
    <s v="EUR"/>
    <n v="15206.6"/>
    <n v="17639.656"/>
    <n v="1273.34"/>
    <n v="1273.34"/>
    <n v="1477.0744"/>
    <n v="0.08373600936435495"/>
    <n v="9"/>
    <x v="1"/>
    <x v="0"/>
    <x v="1"/>
    <d v="2025-11-19T00:00:00"/>
    <s v="noviembre"/>
    <n v="2025"/>
  </r>
  <r>
    <x v="0"/>
    <n v="743"/>
    <n v="0"/>
    <d v="2025-09-30T00:00:00"/>
    <d v="2025-11-11T00:00:00"/>
    <d v="2025-11-29T00:00:00"/>
    <s v="LucianaE"/>
    <x v="2"/>
    <m/>
    <n v="47401.39"/>
    <s v="USD"/>
    <n v="40765.1954"/>
    <n v="47401.39"/>
    <n v="4243.67"/>
    <n v="3649.5562"/>
    <n v="4243.67"/>
    <n v="0.08952627760493943"/>
    <n v="9"/>
    <x v="1"/>
    <x v="2"/>
    <x v="1"/>
    <d v="2026-01-13T00:00:00"/>
    <s v="enero"/>
    <n v="2026"/>
  </r>
  <r>
    <x v="0"/>
    <n v="744"/>
    <n v="0"/>
    <d v="2025-09-30T00:00:00"/>
    <d v="2025-11-05T00:00:00"/>
    <d v="2025-12-30T00:00:00"/>
    <s v="VeronicaN"/>
    <x v="2"/>
    <m/>
    <n v="22168.98"/>
    <s v="USD"/>
    <n v="19065.3228"/>
    <n v="22168.98"/>
    <n v="351.33"/>
    <n v="302.1438"/>
    <n v="351.33"/>
    <n v="0.01584781979143831"/>
    <n v="9"/>
    <x v="1"/>
    <x v="2"/>
    <x v="1"/>
    <d v="2026-02-13T00:00:00"/>
    <s v="febrero"/>
    <n v="2026"/>
  </r>
  <r>
    <x v="0"/>
    <n v="745"/>
    <n v="1"/>
    <d v="2025-09-30T00:00:00"/>
    <d v="2025-11-06T00:00:00"/>
    <d v="2025-11-09T00:00:00"/>
    <s v="MariellaP"/>
    <x v="2"/>
    <s v="JAIMEG"/>
    <n v="11714.05"/>
    <s v="USD"/>
    <n v="10074.083"/>
    <n v="11714.05"/>
    <n v="958.24"/>
    <n v="824.0864"/>
    <n v="958.24"/>
    <n v="0.08180262163811834"/>
    <n v="9"/>
    <x v="1"/>
    <x v="2"/>
    <x v="1"/>
    <d v="2025-12-24T00:00:00"/>
    <s v="diciembre"/>
    <n v="2025"/>
  </r>
  <r>
    <x v="0"/>
    <n v="746"/>
    <n v="0"/>
    <d v="2025-09-30T00:00:00"/>
    <d v="2026-03-25T00:00:00"/>
    <d v="2026-04-18T00:00:00"/>
    <s v="PaulinaA"/>
    <x v="2"/>
    <m/>
    <n v="14720.13"/>
    <s v="USD"/>
    <n v="12659.3118"/>
    <n v="14720.13"/>
    <n v="1377.61"/>
    <n v="1184.7446"/>
    <n v="1377.61"/>
    <n v="0.0935868093556239"/>
    <n v="9"/>
    <x v="1"/>
    <x v="5"/>
    <x v="2"/>
    <d v="2026-06-02T00:00:00"/>
    <s v="junio"/>
    <n v="2026"/>
  </r>
  <r>
    <x v="0"/>
    <n v="747"/>
    <n v="0"/>
    <d v="2025-10-01T00:00:00"/>
    <d v="2026-02-21T00:00:00"/>
    <d v="2026-02-28T00:00:00"/>
    <s v="FernandaS"/>
    <x v="2"/>
    <s v="JAIMEG"/>
    <n v="10745"/>
    <s v="EUR"/>
    <n v="10745"/>
    <n v="12464.2"/>
    <n v="1446.2"/>
    <n v="1446.2"/>
    <n v="1677.592"/>
    <n v="0.1345928338762215"/>
    <n v="10"/>
    <x v="1"/>
    <x v="8"/>
    <x v="2"/>
    <d v="2026-04-14T00:00:00"/>
    <s v="abril"/>
    <n v="2026"/>
  </r>
  <r>
    <x v="0"/>
    <n v="748"/>
    <n v="1"/>
    <d v="2025-10-01T00:00:00"/>
    <d v="2025-10-28T00:00:00"/>
    <d v="2025-11-02T00:00:00"/>
    <s v="AndreaG"/>
    <x v="2"/>
    <s v="JAIMEG"/>
    <n v="63360"/>
    <s v="USD"/>
    <n v="54489.6"/>
    <n v="63360"/>
    <n v="9125.200000000001"/>
    <n v="7847.672"/>
    <n v="9125.200000000001"/>
    <n v="0.1440214646464646"/>
    <n v="10"/>
    <x v="1"/>
    <x v="0"/>
    <x v="1"/>
    <d v="2025-12-17T00:00:00"/>
    <s v="diciembre"/>
    <n v="2025"/>
  </r>
  <r>
    <x v="0"/>
    <n v="749"/>
    <n v="1"/>
    <d v="2025-10-01T00:00:00"/>
    <d v="2025-10-04T00:00:00"/>
    <d v="2025-10-10T00:00:00"/>
    <s v="MariellaP"/>
    <x v="2"/>
    <s v="MARC1989"/>
    <n v="13873.49"/>
    <s v="USD"/>
    <n v="11931.2014"/>
    <n v="13873.49"/>
    <n v="1105.16"/>
    <n v="950.4376000000001"/>
    <n v="1105.16"/>
    <n v="0.07965984045831295"/>
    <n v="10"/>
    <x v="1"/>
    <x v="0"/>
    <x v="1"/>
    <d v="2025-11-24T00:00:00"/>
    <s v="noviembre"/>
    <n v="2025"/>
  </r>
  <r>
    <x v="0"/>
    <n v="750"/>
    <n v="0"/>
    <d v="2025-10-06T00:00:00"/>
    <d v="2025-10-30T00:00:00"/>
    <d v="2025-11-12T00:00:00"/>
    <s v="ClaudiaF"/>
    <x v="3"/>
    <s v="JORGEP"/>
    <n v="59139"/>
    <s v="USD"/>
    <n v="50859.54"/>
    <n v="59139"/>
    <n v="5977"/>
    <n v="5140.22"/>
    <n v="5977"/>
    <n v="0.101066977798069"/>
    <n v="10"/>
    <x v="1"/>
    <x v="0"/>
    <x v="1"/>
    <d v="2025-12-27T00:00:00"/>
    <s v="diciembre"/>
    <n v="2025"/>
  </r>
  <r>
    <x v="0"/>
    <n v="751"/>
    <n v="1"/>
    <d v="2025-10-06T00:00:00"/>
    <d v="2025-11-19T00:00:00"/>
    <d v="2025-11-24T00:00:00"/>
    <s v="AndreaG"/>
    <x v="3"/>
    <s v="JAIMEG"/>
    <n v="27327"/>
    <s v="EUR"/>
    <n v="27327"/>
    <n v="31699.32"/>
    <n v="2504.46"/>
    <n v="2504.46"/>
    <n v="2905.1736"/>
    <n v="0.09164782083653529"/>
    <n v="10"/>
    <x v="1"/>
    <x v="2"/>
    <x v="1"/>
    <d v="2026-01-08T00:00:00"/>
    <s v="enero"/>
    <n v="2026"/>
  </r>
  <r>
    <x v="0"/>
    <n v="752"/>
    <n v="1"/>
    <d v="2025-10-06T00:00:00"/>
    <d v="2025-10-22T00:00:00"/>
    <d v="2025-11-12T00:00:00"/>
    <s v="MinervaH"/>
    <x v="3"/>
    <m/>
    <n v="60434.3"/>
    <s v="MXN"/>
    <n v="2900.8464"/>
    <n v="3384.3208"/>
    <n v="8966.780000000001"/>
    <n v="430.4054400000001"/>
    <n v="502.1396800000001"/>
    <n v="0.1483723647001785"/>
    <n v="10"/>
    <x v="1"/>
    <x v="0"/>
    <x v="1"/>
    <d v="2025-12-27T00:00:00"/>
    <s v="diciembre"/>
    <n v="2025"/>
  </r>
  <r>
    <x v="0"/>
    <n v="753"/>
    <n v="1"/>
    <d v="2025-10-07T00:00:00"/>
    <d v="2025-10-26T00:00:00"/>
    <d v="2025-10-30T00:00:00"/>
    <s v="DianaM"/>
    <x v="3"/>
    <m/>
    <n v="9702.540000000001"/>
    <s v="USD"/>
    <n v="8344.1844"/>
    <n v="9702.540000000001"/>
    <n v="858.29"/>
    <n v="738.1293999999999"/>
    <n v="858.29"/>
    <n v="0.08846034131268718"/>
    <n v="10"/>
    <x v="1"/>
    <x v="0"/>
    <x v="1"/>
    <d v="2025-12-14T00:00:00"/>
    <s v="diciembre"/>
    <n v="2025"/>
  </r>
  <r>
    <x v="0"/>
    <n v="754"/>
    <n v="1"/>
    <d v="2025-10-07T00:00:00"/>
    <d v="2025-12-14T00:00:00"/>
    <d v="2026-01-03T00:00:00"/>
    <s v="VeronicaN"/>
    <x v="3"/>
    <m/>
    <n v="78626"/>
    <s v="USD"/>
    <n v="67618.36"/>
    <n v="78626"/>
    <n v="3783.16"/>
    <n v="3253.5176"/>
    <n v="3783.16"/>
    <n v="0.04811589041792791"/>
    <n v="10"/>
    <x v="1"/>
    <x v="1"/>
    <x v="1"/>
    <d v="2026-02-17T00:00:00"/>
    <s v="febrero"/>
    <n v="2026"/>
  </r>
  <r>
    <x v="0"/>
    <n v="755"/>
    <n v="1"/>
    <d v="2025-10-07T00:00:00"/>
    <d v="2025-11-07T00:00:00"/>
    <d v="2025-11-30T00:00:00"/>
    <s v="VeronicaN"/>
    <x v="3"/>
    <m/>
    <n v="31647.17"/>
    <s v="USD"/>
    <n v="27216.5662"/>
    <n v="31647.17"/>
    <n v="5208.53"/>
    <n v="4479.3358"/>
    <n v="5208.53"/>
    <n v="0.1645812247982995"/>
    <n v="10"/>
    <x v="1"/>
    <x v="2"/>
    <x v="1"/>
    <d v="2026-01-14T00:00:00"/>
    <s v="enero"/>
    <n v="2026"/>
  </r>
  <r>
    <x v="0"/>
    <n v="756"/>
    <n v="1"/>
    <d v="2025-10-08T00:00:00"/>
    <d v="2025-10-17T00:00:00"/>
    <d v="2025-10-24T00:00:00"/>
    <s v="MariellaP"/>
    <x v="3"/>
    <s v="JAIMEG"/>
    <n v="33091"/>
    <s v="USD"/>
    <n v="28458.26"/>
    <n v="33091"/>
    <n v="5674.52"/>
    <n v="4880.0872"/>
    <n v="5674.52"/>
    <n v="0.171482276147593"/>
    <n v="10"/>
    <x v="1"/>
    <x v="0"/>
    <x v="1"/>
    <d v="2025-12-08T00:00:00"/>
    <s v="diciembre"/>
    <n v="2025"/>
  </r>
  <r>
    <x v="0"/>
    <n v="757"/>
    <n v="1"/>
    <d v="2025-10-08T00:00:00"/>
    <d v="2025-09-11T00:00:00"/>
    <d v="2025-09-16T00:00:00"/>
    <s v="PaulinaV"/>
    <x v="3"/>
    <m/>
    <n v="1067.64"/>
    <s v="USD"/>
    <n v="918.1704000000001"/>
    <n v="1067.64"/>
    <n v="106.76"/>
    <n v="91.81360000000001"/>
    <n v="106.76"/>
    <n v="0.09999625341875538"/>
    <n v="10"/>
    <x v="1"/>
    <x v="6"/>
    <x v="1"/>
    <d v="2025-10-31T00:00:00"/>
    <s v="octubre"/>
    <n v="2025"/>
  </r>
  <r>
    <x v="0"/>
    <n v="758"/>
    <n v="1"/>
    <d v="2025-10-08T00:00:00"/>
    <d v="2025-08-30T00:00:00"/>
    <d v="2025-09-01T00:00:00"/>
    <s v="PaulinaV"/>
    <x v="3"/>
    <m/>
    <n v="1002.1"/>
    <s v="EUR"/>
    <n v="1002.1"/>
    <n v="1162.436"/>
    <n v="102.1"/>
    <n v="102.1"/>
    <n v="118.436"/>
    <n v="0.1018860393174334"/>
    <n v="10"/>
    <x v="1"/>
    <x v="11"/>
    <x v="1"/>
    <d v="2025-10-16T00:00:00"/>
    <s v="octubre"/>
    <n v="2025"/>
  </r>
  <r>
    <x v="0"/>
    <n v="759"/>
    <n v="1"/>
    <d v="2025-10-08T00:00:00"/>
    <d v="2025-08-25T00:00:00"/>
    <d v="2025-10-22T00:00:00"/>
    <s v="LorenzaP"/>
    <x v="3"/>
    <s v="JORGEP"/>
    <n v="66948.31"/>
    <s v="USD"/>
    <n v="57575.54659999999"/>
    <n v="66948.31"/>
    <n v="9532.450000000001"/>
    <n v="8197.907000000001"/>
    <n v="9532.450000000001"/>
    <n v="0.142385222270734"/>
    <n v="10"/>
    <x v="1"/>
    <x v="11"/>
    <x v="1"/>
    <d v="2025-12-06T00:00:00"/>
    <s v="diciembre"/>
    <n v="2025"/>
  </r>
  <r>
    <x v="0"/>
    <n v="760"/>
    <n v="1"/>
    <d v="2025-10-08T00:00:00"/>
    <d v="2025-10-11T00:00:00"/>
    <d v="2025-10-18T00:00:00"/>
    <s v="LorenzaP"/>
    <x v="3"/>
    <m/>
    <n v="33200"/>
    <s v="USD"/>
    <n v="28552"/>
    <n v="33200"/>
    <n v="7190"/>
    <n v="6183.4"/>
    <n v="7190"/>
    <n v="0.216566265060241"/>
    <n v="10"/>
    <x v="1"/>
    <x v="0"/>
    <x v="1"/>
    <d v="2025-12-02T00:00:00"/>
    <s v="diciembre"/>
    <n v="2025"/>
  </r>
  <r>
    <x v="0"/>
    <n v="761"/>
    <n v="1"/>
    <d v="2025-10-08T00:00:00"/>
    <d v="2025-12-06T00:00:00"/>
    <d v="2026-01-07T00:00:00"/>
    <s v="VeronicaN"/>
    <x v="3"/>
    <m/>
    <n v="161501.7"/>
    <s v="USD"/>
    <n v="138891.462"/>
    <n v="161501.7"/>
    <n v="21386.21"/>
    <n v="18392.1406"/>
    <n v="21386.21"/>
    <n v="0.1324209590363445"/>
    <n v="10"/>
    <x v="1"/>
    <x v="1"/>
    <x v="1"/>
    <d v="2026-02-21T00:00:00"/>
    <s v="febrero"/>
    <n v="2026"/>
  </r>
  <r>
    <x v="0"/>
    <n v="762"/>
    <n v="1"/>
    <d v="2025-10-09T00:00:00"/>
    <d v="2025-11-12T00:00:00"/>
    <d v="2025-12-05T00:00:00"/>
    <s v="VeronicaN"/>
    <x v="3"/>
    <m/>
    <n v="85590.5"/>
    <s v="USD"/>
    <n v="73607.83"/>
    <n v="85590.5"/>
    <n v="13578.83"/>
    <n v="11677.7938"/>
    <n v="13578.83"/>
    <n v="0.158648798640036"/>
    <n v="10"/>
    <x v="1"/>
    <x v="2"/>
    <x v="1"/>
    <d v="2026-01-19T00:00:00"/>
    <s v="enero"/>
    <n v="2026"/>
  </r>
  <r>
    <x v="0"/>
    <n v="763"/>
    <n v="1"/>
    <d v="2025-10-09T00:00:00"/>
    <d v="2025-12-05T00:00:00"/>
    <d v="2025-12-08T00:00:00"/>
    <s v="FernandaS"/>
    <x v="3"/>
    <s v="JAIMEG,MARTINB"/>
    <n v="6892.52"/>
    <s v="EUR"/>
    <n v="6892.52"/>
    <n v="7995.3232"/>
    <n v="877.5700000000001"/>
    <n v="877.5700000000001"/>
    <n v="1017.9812"/>
    <n v="0.1273220824894233"/>
    <n v="10"/>
    <x v="1"/>
    <x v="1"/>
    <x v="1"/>
    <d v="2026-01-22T00:00:00"/>
    <s v="enero"/>
    <n v="2026"/>
  </r>
  <r>
    <x v="0"/>
    <n v="764"/>
    <n v="0"/>
    <d v="2025-10-09T00:00:00"/>
    <d v="2026-04-25T00:00:00"/>
    <d v="2026-05-17T00:00:00"/>
    <s v="MariellaP"/>
    <x v="3"/>
    <s v="JAIMEG"/>
    <n v="12874.88"/>
    <s v="USD"/>
    <n v="11072.3968"/>
    <n v="12874.88"/>
    <n v="784"/>
    <n v="674.24"/>
    <n v="784"/>
    <n v="0.06089377143709301"/>
    <n v="10"/>
    <x v="1"/>
    <x v="9"/>
    <x v="2"/>
    <d v="2026-07-01T00:00:00"/>
    <s v="julio"/>
    <n v="2026"/>
  </r>
  <r>
    <x v="0"/>
    <n v="765"/>
    <n v="0"/>
    <d v="2025-10-09T00:00:00"/>
    <d v="2025-12-08T00:00:00"/>
    <d v="2025-12-11T00:00:00"/>
    <s v="LorenzaP"/>
    <x v="3"/>
    <m/>
    <n v="418305.1"/>
    <s v="USD"/>
    <n v="359742.386"/>
    <n v="418305.1"/>
    <n v="41830.51"/>
    <n v="35974.2386"/>
    <n v="41830.51"/>
    <n v="0.1"/>
    <n v="10"/>
    <x v="1"/>
    <x v="1"/>
    <x v="1"/>
    <d v="2026-01-25T00:00:00"/>
    <s v="enero"/>
    <n v="2026"/>
  </r>
  <r>
    <x v="0"/>
    <n v="766"/>
    <n v="0"/>
    <d v="2025-10-10T00:00:00"/>
    <d v="2025-10-14T00:00:00"/>
    <d v="2025-10-19T00:00:00"/>
    <s v="LuisHdz"/>
    <x v="3"/>
    <s v="MARC1989"/>
    <n v="17247.44"/>
    <s v="USD"/>
    <n v="14832.7984"/>
    <n v="17247.44"/>
    <n v="1410"/>
    <n v="1212.6"/>
    <n v="1410"/>
    <n v="0.08175126279610193"/>
    <n v="10"/>
    <x v="1"/>
    <x v="0"/>
    <x v="1"/>
    <d v="2025-12-03T00:00:00"/>
    <s v="diciembre"/>
    <n v="2025"/>
  </r>
  <r>
    <x v="0"/>
    <n v="767"/>
    <n v="0"/>
    <d v="2025-10-10T00:00:00"/>
    <d v="2025-10-23T00:00:00"/>
    <d v="2025-11-08T00:00:00"/>
    <s v="LuisHdz"/>
    <x v="3"/>
    <s v="MARC1989"/>
    <n v="65660.42"/>
    <s v="USD"/>
    <n v="56467.9612"/>
    <n v="65660.42"/>
    <n v="5293.14"/>
    <n v="4552.1004"/>
    <n v="5293.14"/>
    <n v="0.08061386144042333"/>
    <n v="10"/>
    <x v="1"/>
    <x v="0"/>
    <x v="1"/>
    <d v="2025-12-23T00:00:00"/>
    <s v="diciembre"/>
    <n v="2025"/>
  </r>
  <r>
    <x v="0"/>
    <n v="769"/>
    <n v="0"/>
    <d v="2025-10-13T00:00:00"/>
    <d v="2025-10-11T00:00:00"/>
    <d v="2025-10-12T00:00:00"/>
    <s v="AndreaG"/>
    <x v="4"/>
    <m/>
    <n v="1823"/>
    <s v="EUR"/>
    <n v="1823"/>
    <n v="2114.68"/>
    <n v="160"/>
    <n v="160"/>
    <n v="185.6"/>
    <n v="0.0877674163466813"/>
    <n v="10"/>
    <x v="1"/>
    <x v="0"/>
    <x v="1"/>
    <d v="2025-11-26T00:00:00"/>
    <s v="noviembre"/>
    <n v="2025"/>
  </r>
  <r>
    <x v="0"/>
    <n v="770"/>
    <n v="0"/>
    <d v="2025-10-13T00:00:00"/>
    <d v="2025-11-22T00:00:00"/>
    <d v="2025-11-25T00:00:00"/>
    <s v="LuisHdz"/>
    <x v="4"/>
    <s v="MARC1989"/>
    <n v="5943.6"/>
    <s v="EUR"/>
    <n v="5943.6"/>
    <n v="6894.576"/>
    <n v="585"/>
    <n v="585"/>
    <n v="678.5999999999999"/>
    <n v="0.09842519685039369"/>
    <n v="10"/>
    <x v="1"/>
    <x v="2"/>
    <x v="1"/>
    <d v="2026-01-09T00:00:00"/>
    <s v="enero"/>
    <n v="2026"/>
  </r>
  <r>
    <x v="0"/>
    <n v="772"/>
    <n v="0"/>
    <d v="2025-10-13T00:00:00"/>
    <d v="2025-12-26T00:00:00"/>
    <d v="2026-01-05T00:00:00"/>
    <s v="DianaM"/>
    <x v="4"/>
    <s v="JORGEP,MARC1989"/>
    <n v="12782"/>
    <s v="USD"/>
    <n v="10992.52"/>
    <n v="12782"/>
    <n v="2105.2"/>
    <n v="1810.472"/>
    <n v="2105.2"/>
    <n v="0.1647003598810828"/>
    <n v="10"/>
    <x v="1"/>
    <x v="1"/>
    <x v="1"/>
    <d v="2026-02-19T00:00:00"/>
    <s v="febrero"/>
    <n v="2026"/>
  </r>
  <r>
    <x v="0"/>
    <n v="773"/>
    <n v="0"/>
    <d v="2025-10-13T00:00:00"/>
    <d v="2025-10-01T00:00:00"/>
    <d v="2025-10-07T00:00:00"/>
    <s v="VivianaS"/>
    <x v="4"/>
    <m/>
    <n v="14646"/>
    <s v="EUR"/>
    <n v="14646"/>
    <n v="16989.36"/>
    <n v="1489.57"/>
    <n v="1489.57"/>
    <n v="1727.9012"/>
    <n v="0.1017049023624198"/>
    <n v="10"/>
    <x v="1"/>
    <x v="0"/>
    <x v="1"/>
    <d v="2025-11-21T00:00:00"/>
    <s v="noviembre"/>
    <n v="2025"/>
  </r>
  <r>
    <x v="0"/>
    <n v="774"/>
    <n v="0"/>
    <d v="2025-10-13T00:00:00"/>
    <d v="2025-12-23T00:00:00"/>
    <d v="2026-01-14T00:00:00"/>
    <s v="VivianaS"/>
    <x v="4"/>
    <m/>
    <n v="959220"/>
    <s v="JPY"/>
    <n v="5275.71"/>
    <n v="6139.008000000001"/>
    <n v="102300"/>
    <n v="562.65"/>
    <n v="654.72"/>
    <n v="0.1066491524363545"/>
    <n v="10"/>
    <x v="1"/>
    <x v="1"/>
    <x v="1"/>
    <d v="2026-02-28T00:00:00"/>
    <s v="febrero"/>
    <n v="2026"/>
  </r>
  <r>
    <x v="0"/>
    <n v="775"/>
    <n v="0"/>
    <d v="2025-10-13T00:00:00"/>
    <d v="2025-12-24T00:00:00"/>
    <d v="2026-01-15T00:00:00"/>
    <s v="VivianaS"/>
    <x v="4"/>
    <m/>
    <n v="3689941"/>
    <s v="JPY"/>
    <n v="20294.6755"/>
    <n v="23615.6224"/>
    <n v="298763.2"/>
    <n v="1643.1976"/>
    <n v="1912.08448"/>
    <n v="0.08096693144958145"/>
    <n v="10"/>
    <x v="1"/>
    <x v="1"/>
    <x v="1"/>
    <d v="2026-03-01T00:00:00"/>
    <s v="marzo"/>
    <n v="2026"/>
  </r>
  <r>
    <x v="0"/>
    <n v="776"/>
    <n v="0"/>
    <d v="2025-10-13T00:00:00"/>
    <d v="2025-12-24T00:00:00"/>
    <d v="2026-01-14T00:00:00"/>
    <s v="VivianaS"/>
    <x v="4"/>
    <m/>
    <n v="3424575"/>
    <s v="JPY"/>
    <n v="18835.1625"/>
    <n v="21917.28"/>
    <n v="255574.34"/>
    <n v="1405.65887"/>
    <n v="1635.675776"/>
    <n v="0.07462950585109102"/>
    <n v="10"/>
    <x v="1"/>
    <x v="1"/>
    <x v="1"/>
    <d v="2026-02-28T00:00:00"/>
    <s v="febrero"/>
    <n v="2026"/>
  </r>
  <r>
    <x v="0"/>
    <n v="777"/>
    <n v="0"/>
    <d v="2025-10-14T00:00:00"/>
    <d v="2025-11-05T00:00:00"/>
    <d v="2025-12-17T00:00:00"/>
    <s v="AndreaG"/>
    <x v="4"/>
    <s v="JAIMEG,MARTINB"/>
    <n v="224728"/>
    <s v="EUR"/>
    <n v="224728"/>
    <n v="260684.48"/>
    <n v="47381.96"/>
    <n v="47381.96"/>
    <n v="54963.0736"/>
    <n v="0.2108413726816418"/>
    <n v="10"/>
    <x v="1"/>
    <x v="2"/>
    <x v="1"/>
    <d v="2026-01-31T00:00:00"/>
    <s v="enero"/>
    <n v="2026"/>
  </r>
  <r>
    <x v="0"/>
    <n v="778"/>
    <n v="0"/>
    <d v="2025-10-14T00:00:00"/>
    <d v="2025-12-15T00:00:00"/>
    <d v="2025-12-21T00:00:00"/>
    <s v="IsraelB"/>
    <x v="4"/>
    <s v="DIANAM"/>
    <n v="5460.56"/>
    <s v="USD"/>
    <n v="4696.0816"/>
    <n v="5460.56"/>
    <n v="299.88"/>
    <n v="257.8968"/>
    <n v="299.88"/>
    <n v="0.05491744436468054"/>
    <n v="10"/>
    <x v="1"/>
    <x v="1"/>
    <x v="1"/>
    <d v="2026-02-04T00:00:00"/>
    <s v="febrero"/>
    <n v="2026"/>
  </r>
  <r>
    <x v="0"/>
    <n v="779"/>
    <n v="0"/>
    <d v="2025-10-14T00:00:00"/>
    <d v="2026-03-27T00:00:00"/>
    <d v="2026-04-05T00:00:00"/>
    <s v="DianaM"/>
    <x v="4"/>
    <s v="MARC1989"/>
    <n v="88656.24000000001"/>
    <s v="USD"/>
    <n v="76244.3664"/>
    <n v="88656.24000000001"/>
    <n v="6725.46"/>
    <n v="5783.8956"/>
    <n v="6725.46"/>
    <n v="0.07585997330813939"/>
    <n v="10"/>
    <x v="1"/>
    <x v="5"/>
    <x v="2"/>
    <d v="2026-05-20T00:00:00"/>
    <s v="mayo"/>
    <n v="2026"/>
  </r>
  <r>
    <x v="0"/>
    <n v="780"/>
    <n v="0"/>
    <d v="2025-10-14T00:00:00"/>
    <d v="2025-11-12T00:00:00"/>
    <d v="2025-11-18T00:00:00"/>
    <s v="MariaM"/>
    <x v="4"/>
    <m/>
    <n v="7927.78"/>
    <s v="USD"/>
    <n v="6817.8908"/>
    <n v="7927.78"/>
    <n v="521.4"/>
    <n v="448.404"/>
    <n v="521.4"/>
    <n v="0.06576872718465951"/>
    <n v="10"/>
    <x v="1"/>
    <x v="2"/>
    <x v="1"/>
    <d v="2026-01-02T00:00:00"/>
    <s v="enero"/>
    <n v="2026"/>
  </r>
  <r>
    <x v="0"/>
    <n v="781"/>
    <n v="0"/>
    <d v="2025-10-15T00:00:00"/>
    <d v="2025-09-25T00:00:00"/>
    <d v="2025-10-09T00:00:00"/>
    <s v="RafaellaP"/>
    <x v="4"/>
    <m/>
    <n v="8424"/>
    <s v="USD"/>
    <n v="7244.64"/>
    <n v="8424"/>
    <n v="649.5700000000001"/>
    <n v="558.6302000000001"/>
    <n v="649.5700000000001"/>
    <n v="0.07710944919278254"/>
    <n v="10"/>
    <x v="1"/>
    <x v="6"/>
    <x v="1"/>
    <d v="2025-11-23T00:00:00"/>
    <s v="noviembre"/>
    <n v="2025"/>
  </r>
  <r>
    <x v="0"/>
    <n v="782"/>
    <n v="0"/>
    <d v="2025-10-15T00:00:00"/>
    <d v="2025-12-24T00:00:00"/>
    <d v="2026-01-28T00:00:00"/>
    <s v="LuisHdz"/>
    <x v="4"/>
    <s v="MARC1989"/>
    <n v="36398.24"/>
    <s v="USD"/>
    <n v="31302.4864"/>
    <n v="36398.24"/>
    <n v="3459.46"/>
    <n v="2975.1356"/>
    <n v="3459.46"/>
    <n v="0.0950447054582859"/>
    <n v="10"/>
    <x v="1"/>
    <x v="1"/>
    <x v="1"/>
    <d v="2026-03-14T00:00:00"/>
    <s v="marzo"/>
    <n v="2026"/>
  </r>
  <r>
    <x v="0"/>
    <n v="783"/>
    <n v="0"/>
    <d v="2025-10-16T00:00:00"/>
    <d v="2025-11-07T00:00:00"/>
    <d v="2025-11-15T00:00:00"/>
    <s v="MartinB"/>
    <x v="4"/>
    <s v="JAIMEG"/>
    <n v="3925"/>
    <s v="GBP"/>
    <n v="4513.75"/>
    <n v="5259.5"/>
    <n v="327.08"/>
    <n v="376.1419999999999"/>
    <n v="438.2872"/>
    <n v="0.08333248407643311"/>
    <n v="10"/>
    <x v="1"/>
    <x v="2"/>
    <x v="1"/>
    <d v="2025-12-30T00:00:00"/>
    <s v="diciembre"/>
    <n v="2025"/>
  </r>
  <r>
    <x v="0"/>
    <n v="784"/>
    <n v="1"/>
    <d v="2025-10-16T00:00:00"/>
    <d v="2025-10-23T00:00:00"/>
    <d v="2025-10-26T00:00:00"/>
    <s v="FernandaS"/>
    <x v="4"/>
    <s v="MARTINB"/>
    <n v="1483.59"/>
    <s v="EUR"/>
    <n v="1483.59"/>
    <n v="1720.9644"/>
    <n v="70"/>
    <n v="70"/>
    <n v="81.19999999999999"/>
    <n v="0.04718284701298877"/>
    <n v="10"/>
    <x v="1"/>
    <x v="0"/>
    <x v="1"/>
    <d v="2025-12-10T00:00:00"/>
    <s v="diciembre"/>
    <n v="2025"/>
  </r>
  <r>
    <x v="0"/>
    <n v="785"/>
    <n v="0"/>
    <d v="2025-10-16T00:00:00"/>
    <d v="2025-10-17T00:00:00"/>
    <d v="2025-10-21T00:00:00"/>
    <s v="LuisHdz"/>
    <x v="4"/>
    <s v="MARC1989"/>
    <n v="21730"/>
    <s v="USD"/>
    <n v="18687.8"/>
    <n v="21730"/>
    <n v="9171"/>
    <n v="7887.059999999999"/>
    <n v="9171"/>
    <n v="0.4220432581684307"/>
    <n v="10"/>
    <x v="1"/>
    <x v="0"/>
    <x v="1"/>
    <d v="2025-12-05T00:00:00"/>
    <s v="diciembre"/>
    <n v="2025"/>
  </r>
  <r>
    <x v="0"/>
    <n v="786"/>
    <n v="0"/>
    <d v="2025-10-17T00:00:00"/>
    <d v="2025-11-21T00:00:00"/>
    <d v="2025-11-30T00:00:00"/>
    <s v="AndreaG"/>
    <x v="4"/>
    <s v="JAIMEG,MARTINB"/>
    <n v="59242.29"/>
    <s v="EUR"/>
    <n v="59242.29"/>
    <n v="68721.0564"/>
    <n v="8067.82"/>
    <n v="8067.82"/>
    <n v="9358.671199999999"/>
    <n v="0.1361834594847701"/>
    <n v="10"/>
    <x v="1"/>
    <x v="2"/>
    <x v="1"/>
    <d v="2026-01-14T00:00:00"/>
    <s v="enero"/>
    <n v="2026"/>
  </r>
  <r>
    <x v="0"/>
    <n v="787"/>
    <n v="0"/>
    <d v="2025-10-17T00:00:00"/>
    <d v="2025-11-03T00:00:00"/>
    <d v="2025-11-09T00:00:00"/>
    <s v="ClaudiaF"/>
    <x v="4"/>
    <m/>
    <n v="9224.879999999999"/>
    <s v="USD"/>
    <n v="7933.3968"/>
    <n v="9224.879999999999"/>
    <n v="0"/>
    <n v="0"/>
    <n v="0"/>
    <n v="0"/>
    <n v="10"/>
    <x v="1"/>
    <x v="2"/>
    <x v="1"/>
    <d v="2025-12-24T00:00:00"/>
    <s v="diciembre"/>
    <n v="2025"/>
  </r>
  <r>
    <x v="0"/>
    <n v="788"/>
    <n v="1"/>
    <d v="2025-10-17T00:00:00"/>
    <d v="2025-11-15T00:00:00"/>
    <d v="2025-11-15T00:00:00"/>
    <s v="ManonR"/>
    <x v="4"/>
    <m/>
    <n v="1750"/>
    <s v="USD"/>
    <n v="1505"/>
    <n v="1750"/>
    <n v="350"/>
    <n v="301"/>
    <n v="350"/>
    <n v="0.2"/>
    <n v="10"/>
    <x v="1"/>
    <x v="2"/>
    <x v="1"/>
    <d v="2025-12-30T00:00:00"/>
    <s v="diciembre"/>
    <n v="2025"/>
  </r>
  <r>
    <x v="0"/>
    <n v="789"/>
    <n v="0"/>
    <d v="2025-10-18T00:00:00"/>
    <d v="2026-04-04T00:00:00"/>
    <d v="2026-05-16T00:00:00"/>
    <s v="MartinB"/>
    <x v="4"/>
    <s v="CAROLEM,CONCHAD,JAIMEG"/>
    <n v="63017.78"/>
    <s v="EUR"/>
    <n v="63017.78"/>
    <n v="73100.62479999999"/>
    <n v="5291.07"/>
    <n v="5291.07"/>
    <n v="6137.641199999999"/>
    <n v="0.083961542282194"/>
    <n v="10"/>
    <x v="1"/>
    <x v="9"/>
    <x v="2"/>
    <d v="2026-06-30T00:00:00"/>
    <s v="junio"/>
    <n v="2026"/>
  </r>
  <r>
    <x v="0"/>
    <n v="790"/>
    <n v="1"/>
    <d v="2025-10-20T00:00:00"/>
    <d v="2025-12-22T00:00:00"/>
    <d v="2025-12-31T00:00:00"/>
    <s v="DianaM"/>
    <x v="5"/>
    <s v="MARC1989"/>
    <n v="16376.31"/>
    <s v="USD"/>
    <n v="14083.6266"/>
    <n v="16376.31"/>
    <n v="729.01"/>
    <n v="626.9485999999999"/>
    <n v="729.01"/>
    <n v="0.04451613336581928"/>
    <n v="10"/>
    <x v="1"/>
    <x v="1"/>
    <x v="1"/>
    <d v="2026-02-14T00:00:00"/>
    <s v="febrero"/>
    <n v="2026"/>
  </r>
  <r>
    <x v="0"/>
    <n v="791"/>
    <n v="0"/>
    <d v="2025-10-21T00:00:00"/>
    <d v="2025-10-27T00:00:00"/>
    <d v="2025-11-01T00:00:00"/>
    <s v="LucianaE"/>
    <x v="5"/>
    <m/>
    <n v="2042.72"/>
    <s v="EUR"/>
    <n v="2042.72"/>
    <n v="2369.5552"/>
    <n v="181.55"/>
    <n v="181.55"/>
    <n v="210.598"/>
    <n v="0.08887659591133391"/>
    <n v="10"/>
    <x v="1"/>
    <x v="0"/>
    <x v="1"/>
    <d v="2025-12-16T00:00:00"/>
    <s v="diciembre"/>
    <n v="2025"/>
  </r>
  <r>
    <x v="0"/>
    <n v="792"/>
    <n v="1"/>
    <d v="2025-10-21T00:00:00"/>
    <d v="2025-10-22T00:00:00"/>
    <d v="2025-10-23T00:00:00"/>
    <s v="LuisHdz"/>
    <x v="5"/>
    <s v="MARC1989"/>
    <n v="930"/>
    <s v="GBP"/>
    <n v="1069.5"/>
    <n v="1246.2"/>
    <n v="72.84999999999999"/>
    <n v="83.77749999999999"/>
    <n v="97.619"/>
    <n v="0.07833333333333332"/>
    <n v="10"/>
    <x v="1"/>
    <x v="0"/>
    <x v="1"/>
    <d v="2025-12-07T00:00:00"/>
    <s v="diciembre"/>
    <n v="2025"/>
  </r>
  <r>
    <x v="0"/>
    <n v="793"/>
    <n v="0"/>
    <d v="2025-10-22T00:00:00"/>
    <d v="2026-04-28T00:00:00"/>
    <d v="2026-05-05T00:00:00"/>
    <s v="VivianaS"/>
    <x v="5"/>
    <m/>
    <n v="4474"/>
    <s v="EUR"/>
    <n v="4474"/>
    <n v="5189.839999999999"/>
    <n v="0"/>
    <n v="0"/>
    <n v="0"/>
    <n v="0"/>
    <n v="10"/>
    <x v="1"/>
    <x v="9"/>
    <x v="2"/>
    <d v="2026-06-19T00:00:00"/>
    <s v="junio"/>
    <n v="2026"/>
  </r>
  <r>
    <x v="0"/>
    <n v="794"/>
    <n v="0"/>
    <d v="2025-10-23T00:00:00"/>
    <d v="2026-01-05T00:00:00"/>
    <d v="2026-01-11T00:00:00"/>
    <s v="IsraelB"/>
    <x v="5"/>
    <s v="DIANAM,MARC1989"/>
    <n v="17199.31"/>
    <s v="USD"/>
    <n v="14791.4066"/>
    <n v="17199.31"/>
    <n v="2225.37"/>
    <n v="1913.8182"/>
    <n v="2225.37"/>
    <n v="0.1293871672758965"/>
    <n v="10"/>
    <x v="1"/>
    <x v="7"/>
    <x v="2"/>
    <d v="2026-02-25T00:00:00"/>
    <s v="febrero"/>
    <n v="2026"/>
  </r>
  <r>
    <x v="0"/>
    <n v="795"/>
    <n v="1"/>
    <d v="2025-10-23T00:00:00"/>
    <d v="2025-10-28T00:00:00"/>
    <d v="2025-10-31T00:00:00"/>
    <s v="MinervaH"/>
    <x v="5"/>
    <m/>
    <n v="11980.26"/>
    <s v="USD"/>
    <n v="10303.0236"/>
    <n v="11980.26"/>
    <n v="0"/>
    <n v="0"/>
    <n v="0"/>
    <n v="0"/>
    <n v="10"/>
    <x v="1"/>
    <x v="0"/>
    <x v="1"/>
    <d v="2025-12-15T00:00:00"/>
    <s v="diciembre"/>
    <n v="2025"/>
  </r>
  <r>
    <x v="0"/>
    <n v="796"/>
    <n v="0"/>
    <d v="2025-10-24T00:00:00"/>
    <d v="2027-02-23T00:00:00"/>
    <d v="2027-02-25T00:00:00"/>
    <s v="AndreaG"/>
    <x v="5"/>
    <s v="MARC1989"/>
    <n v="40526"/>
    <s v="EUR"/>
    <n v="40526"/>
    <n v="47010.16"/>
    <n v="8201"/>
    <n v="8201"/>
    <n v="9513.16"/>
    <n v="0.2023639145240093"/>
    <n v="10"/>
    <x v="1"/>
    <x v="8"/>
    <x v="4"/>
    <d v="2027-04-11T00:00:00"/>
    <s v="abril"/>
    <n v="2027"/>
  </r>
  <r>
    <x v="0"/>
    <n v="797"/>
    <n v="1"/>
    <d v="2025-10-24T00:00:00"/>
    <d v="2025-11-11T00:00:00"/>
    <d v="2025-12-26T00:00:00"/>
    <s v="SalvadorR"/>
    <x v="5"/>
    <m/>
    <n v="2383.44"/>
    <s v="USD"/>
    <n v="2049.7584"/>
    <n v="2383.44"/>
    <n v="28"/>
    <n v="24.08"/>
    <n v="28"/>
    <n v="0.01174772597590038"/>
    <n v="10"/>
    <x v="1"/>
    <x v="2"/>
    <x v="1"/>
    <d v="2026-02-09T00:00:00"/>
    <s v="febrero"/>
    <n v="2026"/>
  </r>
  <r>
    <x v="0"/>
    <n v="798"/>
    <n v="0"/>
    <d v="2025-10-27T00:00:00"/>
    <d v="2025-12-03T00:00:00"/>
    <d v="2025-12-05T00:00:00"/>
    <s v="RafaellaP"/>
    <x v="6"/>
    <m/>
    <n v="5300"/>
    <s v="USD"/>
    <n v="4558"/>
    <n v="5300"/>
    <n v="576"/>
    <n v="495.36"/>
    <n v="576"/>
    <n v="0.1086792452830189"/>
    <n v="10"/>
    <x v="1"/>
    <x v="1"/>
    <x v="1"/>
    <d v="2026-01-19T00:00:00"/>
    <s v="enero"/>
    <n v="2026"/>
  </r>
  <r>
    <x v="0"/>
    <n v="799"/>
    <n v="0"/>
    <d v="2025-10-27T00:00:00"/>
    <d v="2025-12-27T00:00:00"/>
    <d v="2026-01-15T00:00:00"/>
    <s v="VivianaS"/>
    <x v="6"/>
    <m/>
    <n v="2233369"/>
    <s v="JPY"/>
    <n v="12283.5295"/>
    <n v="14293.5616"/>
    <n v="150419.83"/>
    <n v="827.3090649999999"/>
    <n v="962.686912"/>
    <n v="0.06735108707965411"/>
    <n v="10"/>
    <x v="1"/>
    <x v="1"/>
    <x v="1"/>
    <d v="2026-03-01T00:00:00"/>
    <s v="marzo"/>
    <n v="2026"/>
  </r>
  <r>
    <x v="0"/>
    <n v="800"/>
    <n v="0"/>
    <d v="2025-10-28T00:00:00"/>
    <d v="2025-11-06T00:00:00"/>
    <d v="2025-11-15T00:00:00"/>
    <s v="FernandaS"/>
    <x v="6"/>
    <s v="JAIMEG"/>
    <n v="21430.04"/>
    <s v="USD"/>
    <n v="18429.8344"/>
    <n v="21430.04"/>
    <n v="3464.77"/>
    <n v="2979.7022"/>
    <n v="3464.77"/>
    <n v="0.1616781863216308"/>
    <n v="10"/>
    <x v="1"/>
    <x v="2"/>
    <x v="1"/>
    <d v="2025-12-30T00:00:00"/>
    <s v="diciembre"/>
    <n v="2025"/>
  </r>
  <r>
    <x v="0"/>
    <n v="802"/>
    <n v="1"/>
    <d v="2025-10-28T00:00:00"/>
    <d v="2025-10-24T00:00:00"/>
    <d v="2025-10-26T00:00:00"/>
    <s v="ClaudiaF"/>
    <x v="6"/>
    <m/>
    <n v="858.4"/>
    <s v="USD"/>
    <n v="738.2239999999999"/>
    <n v="858.4"/>
    <n v="66.03"/>
    <n v="56.7858"/>
    <n v="66.03"/>
    <n v="0.07692218080149116"/>
    <n v="10"/>
    <x v="1"/>
    <x v="0"/>
    <x v="1"/>
    <d v="2025-12-10T00:00:00"/>
    <s v="diciembre"/>
    <n v="2025"/>
  </r>
  <r>
    <x v="0"/>
    <n v="803"/>
    <n v="1"/>
    <d v="2025-10-28T00:00:00"/>
    <d v="2025-10-25T00:00:00"/>
    <d v="2025-10-28T00:00:00"/>
    <s v="ClaudiaF"/>
    <x v="6"/>
    <m/>
    <n v="10075"/>
    <s v="MXN"/>
    <n v="483.6"/>
    <n v="564.2"/>
    <n v="782.73"/>
    <n v="37.57104"/>
    <n v="43.83288"/>
    <n v="0.07769032258064516"/>
    <n v="10"/>
    <x v="1"/>
    <x v="0"/>
    <x v="1"/>
    <d v="2025-12-12T00:00:00"/>
    <s v="diciembre"/>
    <n v="2025"/>
  </r>
  <r>
    <x v="0"/>
    <n v="804"/>
    <n v="1"/>
    <d v="2025-10-28T00:00:00"/>
    <d v="2025-11-06T00:00:00"/>
    <d v="2025-11-09T00:00:00"/>
    <s v="IsraelB"/>
    <x v="6"/>
    <m/>
    <n v="2095.48"/>
    <s v="USD"/>
    <n v="1802.1128"/>
    <n v="2095.48"/>
    <n v="422.7"/>
    <n v="363.522"/>
    <n v="422.7"/>
    <n v="0.2017198923397026"/>
    <n v="10"/>
    <x v="1"/>
    <x v="2"/>
    <x v="1"/>
    <d v="2025-12-24T00:00:00"/>
    <s v="diciembre"/>
    <n v="2025"/>
  </r>
  <r>
    <x v="0"/>
    <n v="805"/>
    <n v="1"/>
    <d v="2025-10-28T00:00:00"/>
    <d v="2025-09-26T00:00:00"/>
    <d v="2025-09-30T00:00:00"/>
    <s v="MariaJose"/>
    <x v="6"/>
    <m/>
    <n v="1238.3"/>
    <s v="USD"/>
    <n v="1064.938"/>
    <n v="1238.3"/>
    <n v="173.36"/>
    <n v="149.0896"/>
    <n v="173.36"/>
    <n v="0.1399983848825002"/>
    <n v="10"/>
    <x v="1"/>
    <x v="6"/>
    <x v="1"/>
    <d v="2025-11-14T00:00:00"/>
    <s v="noviembre"/>
    <n v="2025"/>
  </r>
  <r>
    <x v="0"/>
    <n v="806"/>
    <n v="1"/>
    <d v="2025-10-28T00:00:00"/>
    <d v="2025-11-12T00:00:00"/>
    <d v="2025-11-17T00:00:00"/>
    <s v="MariaJose"/>
    <x v="6"/>
    <m/>
    <n v="14262"/>
    <s v="USD"/>
    <n v="12265.32"/>
    <n v="14262"/>
    <n v="1038"/>
    <n v="892.6799999999999"/>
    <n v="1038"/>
    <n v="0.07278081615481699"/>
    <n v="10"/>
    <x v="1"/>
    <x v="2"/>
    <x v="1"/>
    <d v="2026-01-01T00:00:00"/>
    <s v="enero"/>
    <n v="2026"/>
  </r>
  <r>
    <x v="0"/>
    <n v="807"/>
    <n v="0"/>
    <d v="2025-10-28T00:00:00"/>
    <d v="2025-12-14T00:00:00"/>
    <d v="2025-12-26T00:00:00"/>
    <s v="LuisHdz"/>
    <x v="6"/>
    <s v="MARC1989"/>
    <n v="146203.39"/>
    <s v="USD"/>
    <n v="125734.9154"/>
    <n v="146203.39"/>
    <n v="16490"/>
    <n v="14181.4"/>
    <n v="16490"/>
    <n v="0.112788082410401"/>
    <n v="10"/>
    <x v="1"/>
    <x v="1"/>
    <x v="1"/>
    <d v="2026-02-09T00:00:00"/>
    <s v="febrero"/>
    <n v="2026"/>
  </r>
  <r>
    <x v="0"/>
    <n v="808"/>
    <n v="1"/>
    <d v="2025-10-29T00:00:00"/>
    <d v="2025-12-17T00:00:00"/>
    <d v="2025-12-21T00:00:00"/>
    <s v="FernandaS"/>
    <x v="6"/>
    <s v="MARC1989"/>
    <n v="37860.38"/>
    <s v="EUR"/>
    <n v="37860.38"/>
    <n v="43918.0408"/>
    <n v="4710.32"/>
    <n v="4710.32"/>
    <n v="5463.971199999999"/>
    <n v="0.1244129086924114"/>
    <n v="10"/>
    <x v="1"/>
    <x v="1"/>
    <x v="1"/>
    <d v="2026-02-04T00:00:00"/>
    <s v="febrero"/>
    <n v="2026"/>
  </r>
  <r>
    <x v="0"/>
    <n v="809"/>
    <n v="0"/>
    <d v="2025-10-29T00:00:00"/>
    <d v="2026-02-12T00:00:00"/>
    <d v="2026-02-15T00:00:00"/>
    <s v="VivianaS"/>
    <x v="6"/>
    <m/>
    <n v="174469"/>
    <s v="MXN"/>
    <n v="8374.512000000001"/>
    <n v="9770.264000000001"/>
    <n v="22999"/>
    <n v="1103.952"/>
    <n v="1287.944"/>
    <n v="0.1318228453192258"/>
    <n v="10"/>
    <x v="1"/>
    <x v="8"/>
    <x v="2"/>
    <d v="2026-04-01T00:00:00"/>
    <s v="abril"/>
    <n v="2026"/>
  </r>
  <r>
    <x v="0"/>
    <n v="810"/>
    <n v="0"/>
    <d v="2025-10-29T00:00:00"/>
    <d v="2026-02-07T00:00:00"/>
    <d v="2026-03-07T00:00:00"/>
    <s v="DianaM"/>
    <x v="6"/>
    <s v="MARC1989"/>
    <n v="4646"/>
    <s v="USD"/>
    <n v="3995.56"/>
    <n v="4646"/>
    <n v="598.54"/>
    <n v="514.7443999999999"/>
    <n v="598.54"/>
    <n v="0.1288291003013345"/>
    <n v="10"/>
    <x v="1"/>
    <x v="8"/>
    <x v="2"/>
    <d v="2026-04-21T00:00:00"/>
    <s v="abril"/>
    <n v="2026"/>
  </r>
  <r>
    <x v="0"/>
    <n v="811"/>
    <n v="0"/>
    <d v="2025-10-31T00:00:00"/>
    <d v="2025-11-14T00:00:00"/>
    <d v="2026-02-24T00:00:00"/>
    <s v="VeronicaN"/>
    <x v="6"/>
    <m/>
    <n v="7214.27"/>
    <s v="USD"/>
    <n v="6204.2722"/>
    <n v="7214.27"/>
    <n v="41.39"/>
    <n v="35.5954"/>
    <n v="41.39"/>
    <n v="0.005737240219731171"/>
    <n v="10"/>
    <x v="1"/>
    <x v="2"/>
    <x v="1"/>
    <d v="2026-04-10T00:00:00"/>
    <s v="abril"/>
    <n v="2026"/>
  </r>
  <r>
    <x v="0"/>
    <n v="812"/>
    <n v="1"/>
    <d v="2025-10-31T00:00:00"/>
    <d v="2025-12-03T00:00:00"/>
    <d v="2025-12-18T00:00:00"/>
    <s v="AndreaG"/>
    <x v="6"/>
    <s v="MARC1989"/>
    <n v="31825"/>
    <s v="USD"/>
    <n v="27369.5"/>
    <n v="31825"/>
    <n v="5923.03"/>
    <n v="5093.8058"/>
    <n v="5923.03"/>
    <n v="0.1861124901806756"/>
    <n v="10"/>
    <x v="1"/>
    <x v="1"/>
    <x v="1"/>
    <d v="2026-02-01T00:00:00"/>
    <s v="febrero"/>
    <n v="2026"/>
  </r>
  <r>
    <x v="0"/>
    <n v="813"/>
    <n v="1"/>
    <d v="2025-10-31T00:00:00"/>
    <d v="2025-12-14T00:00:00"/>
    <d v="2026-01-02T00:00:00"/>
    <s v="VeronicaN"/>
    <x v="6"/>
    <m/>
    <n v="90178.33"/>
    <s v="EUR"/>
    <n v="90178.33"/>
    <n v="104606.8628"/>
    <n v="12104.35"/>
    <n v="12104.35"/>
    <n v="14041.046"/>
    <n v="0.1342268148012943"/>
    <n v="10"/>
    <x v="1"/>
    <x v="1"/>
    <x v="1"/>
    <d v="2026-02-16T00:00:00"/>
    <s v="febrero"/>
    <n v="2026"/>
  </r>
  <r>
    <x v="0"/>
    <n v="814"/>
    <n v="0"/>
    <d v="2025-10-31T00:00:00"/>
    <d v="2026-04-28T00:00:00"/>
    <d v="2026-05-04T00:00:00"/>
    <s v="MartinO"/>
    <x v="6"/>
    <m/>
    <n v="11644.64"/>
    <s v="EUR"/>
    <n v="11644.64"/>
    <n v="13507.7824"/>
    <n v="1542"/>
    <n v="1542"/>
    <n v="1788.72"/>
    <n v="0.1324214402506217"/>
    <n v="10"/>
    <x v="1"/>
    <x v="9"/>
    <x v="2"/>
    <d v="2026-06-18T00:00:00"/>
    <s v="junio"/>
    <n v="2026"/>
  </r>
  <r>
    <x v="0"/>
    <n v="815"/>
    <n v="1"/>
    <d v="2025-11-03T00:00:00"/>
    <d v="2025-12-16T00:00:00"/>
    <d v="2025-12-21T00:00:00"/>
    <s v="MariellaP"/>
    <x v="7"/>
    <s v="MARC1989"/>
    <n v="253098.2"/>
    <s v="MXN"/>
    <n v="12148.7136"/>
    <n v="14173.4992"/>
    <n v="23619.99"/>
    <n v="1133.75952"/>
    <n v="1322.71944"/>
    <n v="0.0933234215020099"/>
    <n v="11"/>
    <x v="1"/>
    <x v="1"/>
    <x v="1"/>
    <d v="2026-02-04T00:00:00"/>
    <s v="febrero"/>
    <n v="2026"/>
  </r>
  <r>
    <x v="0"/>
    <n v="817"/>
    <n v="1"/>
    <d v="2025-11-04T00:00:00"/>
    <d v="2025-11-26T00:00:00"/>
    <d v="2025-12-07T00:00:00"/>
    <s v="IsraelB"/>
    <x v="7"/>
    <m/>
    <n v="871.27"/>
    <s v="USD"/>
    <n v="749.2922"/>
    <n v="871.27"/>
    <n v="26.6"/>
    <n v="22.876"/>
    <n v="26.6"/>
    <n v="0.03053014564945425"/>
    <n v="11"/>
    <x v="1"/>
    <x v="2"/>
    <x v="1"/>
    <d v="2026-01-21T00:00:00"/>
    <s v="enero"/>
    <n v="2026"/>
  </r>
  <r>
    <x v="0"/>
    <n v="818"/>
    <n v="0"/>
    <d v="2025-11-04T00:00:00"/>
    <d v="2025-11-12T00:00:00"/>
    <d v="2025-11-20T00:00:00"/>
    <s v="ConchaD"/>
    <x v="7"/>
    <m/>
    <n v="18497"/>
    <s v="USD"/>
    <n v="15907.42"/>
    <n v="18497"/>
    <n v="6876.92"/>
    <n v="5914.1512"/>
    <n v="6876.92"/>
    <n v="0.3717856949775639"/>
    <n v="11"/>
    <x v="1"/>
    <x v="2"/>
    <x v="1"/>
    <d v="2026-01-04T00:00:00"/>
    <s v="enero"/>
    <n v="2026"/>
  </r>
  <r>
    <x v="0"/>
    <n v="819"/>
    <n v="0"/>
    <d v="2025-11-04T00:00:00"/>
    <d v="2025-11-09T00:00:00"/>
    <d v="2026-04-15T00:00:00"/>
    <s v="IsraelB"/>
    <x v="7"/>
    <m/>
    <n v="3310.97"/>
    <s v="USD"/>
    <n v="2847.4342"/>
    <n v="3310.97"/>
    <n v="180.32"/>
    <n v="155.0752"/>
    <n v="180.32"/>
    <n v="0.05446138140786537"/>
    <n v="11"/>
    <x v="1"/>
    <x v="2"/>
    <x v="1"/>
    <d v="2026-05-30T00:00:00"/>
    <s v="mayo"/>
    <n v="2026"/>
  </r>
  <r>
    <x v="0"/>
    <n v="820"/>
    <n v="1"/>
    <d v="2025-11-04T00:00:00"/>
    <d v="2025-12-10T00:00:00"/>
    <d v="2026-01-06T00:00:00"/>
    <s v="MinervaH"/>
    <x v="7"/>
    <m/>
    <n v="22963"/>
    <s v="MXN"/>
    <n v="1102.224"/>
    <n v="1285.928"/>
    <n v="0"/>
    <n v="0"/>
    <n v="0"/>
    <n v="0"/>
    <n v="11"/>
    <x v="1"/>
    <x v="1"/>
    <x v="1"/>
    <d v="2026-02-20T00:00:00"/>
    <s v="febrero"/>
    <n v="2026"/>
  </r>
  <r>
    <x v="0"/>
    <n v="821"/>
    <n v="0"/>
    <d v="2025-11-05T00:00:00"/>
    <d v="2025-11-11T00:00:00"/>
    <d v="2025-11-12T00:00:00"/>
    <s v="AndreaG"/>
    <x v="7"/>
    <s v="MARTINB"/>
    <n v="1702"/>
    <s v="EUR"/>
    <n v="1702"/>
    <n v="1974.32"/>
    <n v="162.64"/>
    <n v="162.64"/>
    <n v="188.6624"/>
    <n v="0.09555816686251468"/>
    <n v="11"/>
    <x v="1"/>
    <x v="2"/>
    <x v="1"/>
    <d v="2025-12-27T00:00:00"/>
    <s v="diciembre"/>
    <n v="2025"/>
  </r>
  <r>
    <x v="0"/>
    <n v="822"/>
    <n v="1"/>
    <d v="2025-11-05T00:00:00"/>
    <d v="2025-11-12T00:00:00"/>
    <d v="2025-11-16T00:00:00"/>
    <s v="LorenzaP"/>
    <x v="7"/>
    <m/>
    <n v="10649.6"/>
    <s v="USD"/>
    <n v="9158.656000000001"/>
    <n v="10649.6"/>
    <n v="1619.6"/>
    <n v="1392.856"/>
    <n v="1619.6"/>
    <n v="0.1520808293269231"/>
    <n v="11"/>
    <x v="1"/>
    <x v="2"/>
    <x v="1"/>
    <d v="2025-12-31T00:00:00"/>
    <s v="diciembre"/>
    <n v="2025"/>
  </r>
  <r>
    <x v="0"/>
    <n v="823"/>
    <n v="0"/>
    <d v="2025-11-05T00:00:00"/>
    <d v="2026-07-07T00:00:00"/>
    <d v="2026-07-14T00:00:00"/>
    <s v="VeronicaN"/>
    <x v="7"/>
    <m/>
    <n v="42367.85"/>
    <s v="GBP"/>
    <n v="48723.0275"/>
    <n v="56772.919"/>
    <n v="5367.85"/>
    <n v="6173.0275"/>
    <n v="7192.919000000001"/>
    <n v="0.1266963039191274"/>
    <n v="11"/>
    <x v="1"/>
    <x v="3"/>
    <x v="2"/>
    <d v="2026-08-28T00:00:00"/>
    <s v="agosto"/>
    <n v="2026"/>
  </r>
  <r>
    <x v="0"/>
    <n v="824"/>
    <n v="1"/>
    <d v="2025-11-05T00:00:00"/>
    <d v="2025-11-20T00:00:00"/>
    <d v="2025-11-26T00:00:00"/>
    <s v="IsraelB"/>
    <x v="7"/>
    <s v="DIANAM"/>
    <n v="110875.75"/>
    <s v="MXN"/>
    <n v="5322.036"/>
    <n v="6209.042"/>
    <n v="3298.75"/>
    <n v="158.34"/>
    <n v="184.73"/>
    <n v="0.02975177169038315"/>
    <n v="11"/>
    <x v="1"/>
    <x v="2"/>
    <x v="1"/>
    <d v="2026-01-10T00:00:00"/>
    <s v="enero"/>
    <n v="2026"/>
  </r>
  <r>
    <x v="0"/>
    <n v="825"/>
    <n v="0"/>
    <d v="2025-11-06T00:00:00"/>
    <d v="2026-05-22T00:00:00"/>
    <d v="2026-05-25T00:00:00"/>
    <s v="MariellaP"/>
    <x v="7"/>
    <s v="MARC1989"/>
    <n v="10000"/>
    <s v="MXN"/>
    <n v="480"/>
    <n v="560"/>
    <n v="1000"/>
    <n v="48"/>
    <n v="56"/>
    <n v="0.1"/>
    <n v="11"/>
    <x v="1"/>
    <x v="4"/>
    <x v="2"/>
    <d v="2026-07-09T00:00:00"/>
    <s v="julio"/>
    <n v="2026"/>
  </r>
  <r>
    <x v="0"/>
    <n v="826"/>
    <n v="0"/>
    <d v="2025-11-07T00:00:00"/>
    <d v="2026-03-10T00:00:00"/>
    <d v="2026-04-18T00:00:00"/>
    <s v="MartinB"/>
    <x v="7"/>
    <s v="JAIMEG"/>
    <n v="10010"/>
    <s v="EUR"/>
    <n v="10010"/>
    <n v="11611.6"/>
    <n v="399.63"/>
    <n v="399.63"/>
    <n v="463.5708"/>
    <n v="0.03992307692307692"/>
    <n v="11"/>
    <x v="1"/>
    <x v="5"/>
    <x v="2"/>
    <d v="2026-06-02T00:00:00"/>
    <s v="junio"/>
    <n v="2026"/>
  </r>
  <r>
    <x v="0"/>
    <n v="827"/>
    <n v="1"/>
    <d v="2025-11-07T00:00:00"/>
    <d v="2025-11-08T00:00:00"/>
    <d v="2025-11-15T00:00:00"/>
    <s v="manonr"/>
    <x v="7"/>
    <m/>
    <n v="7090.71"/>
    <s v="USD"/>
    <n v="6098.0106"/>
    <n v="7090.71"/>
    <n v="1590.71"/>
    <n v="1368.0106"/>
    <n v="1590.71"/>
    <n v="0.2243371961340966"/>
    <n v="11"/>
    <x v="1"/>
    <x v="2"/>
    <x v="1"/>
    <d v="2025-12-30T00:00:00"/>
    <s v="diciembre"/>
    <n v="2025"/>
  </r>
  <r>
    <x v="0"/>
    <n v="828"/>
    <n v="1"/>
    <d v="2025-11-07T00:00:00"/>
    <d v="2025-12-20T00:00:00"/>
    <d v="2025-12-27T00:00:00"/>
    <s v="MinervaH"/>
    <x v="7"/>
    <m/>
    <n v="124392"/>
    <s v="MXN"/>
    <n v="5970.816"/>
    <n v="6965.952"/>
    <n v="0"/>
    <n v="0"/>
    <n v="0"/>
    <n v="0"/>
    <n v="11"/>
    <x v="1"/>
    <x v="1"/>
    <x v="1"/>
    <d v="2026-02-10T00:00:00"/>
    <s v="febrero"/>
    <n v="2026"/>
  </r>
  <r>
    <x v="0"/>
    <n v="829"/>
    <n v="1"/>
    <d v="2025-11-08T00:00:00"/>
    <d v="2025-10-24T00:00:00"/>
    <d v="2025-11-03T00:00:00"/>
    <s v="PaulinaA"/>
    <x v="7"/>
    <m/>
    <n v="6388.26"/>
    <s v="USD"/>
    <n v="5493.903600000001"/>
    <n v="6388.26"/>
    <n v="0"/>
    <n v="0"/>
    <n v="0"/>
    <n v="0"/>
    <n v="11"/>
    <x v="1"/>
    <x v="0"/>
    <x v="1"/>
    <d v="2025-12-18T00:00:00"/>
    <s v="diciembre"/>
    <n v="2025"/>
  </r>
  <r>
    <x v="0"/>
    <n v="830"/>
    <n v="0"/>
    <d v="2025-11-10T00:00:00"/>
    <d v="2025-12-24T00:00:00"/>
    <d v="2026-01-02T00:00:00"/>
    <s v="AndreaG"/>
    <x v="8"/>
    <s v="JORGEP,MARC1989"/>
    <n v="117747"/>
    <s v="USD"/>
    <n v="101262.42"/>
    <n v="117747"/>
    <n v="13125"/>
    <n v="11287.5"/>
    <n v="13125"/>
    <n v="0.1114678080970216"/>
    <n v="11"/>
    <x v="1"/>
    <x v="1"/>
    <x v="1"/>
    <d v="2026-02-16T00:00:00"/>
    <s v="febrero"/>
    <n v="2026"/>
  </r>
  <r>
    <x v="0"/>
    <n v="831"/>
    <n v="0"/>
    <d v="2025-11-10T00:00:00"/>
    <d v="2025-12-19T00:00:00"/>
    <d v="2026-01-05T00:00:00"/>
    <s v="MartinB"/>
    <x v="8"/>
    <s v="JAIMEG"/>
    <n v="3162.11"/>
    <s v="USD"/>
    <n v="2719.4146"/>
    <n v="3162.11"/>
    <n v="-995.6900000000001"/>
    <n v="-856.2934"/>
    <n v="-995.6900000000001"/>
    <n v="-0.3148815189857405"/>
    <n v="11"/>
    <x v="1"/>
    <x v="1"/>
    <x v="1"/>
    <d v="2026-02-19T00:00:00"/>
    <s v="febrero"/>
    <n v="2026"/>
  </r>
  <r>
    <x v="0"/>
    <n v="832"/>
    <n v="0"/>
    <d v="2025-11-10T00:00:00"/>
    <d v="2025-12-17T00:00:00"/>
    <d v="2025-12-26T00:00:00"/>
    <s v="AndreaG"/>
    <x v="8"/>
    <s v="JAIMEG,MARTINB"/>
    <n v="52769.41"/>
    <s v="USD"/>
    <n v="45381.6926"/>
    <n v="52769.41"/>
    <n v="5048.35"/>
    <n v="4341.581"/>
    <n v="5048.35"/>
    <n v="0.09566811529634309"/>
    <n v="11"/>
    <x v="1"/>
    <x v="1"/>
    <x v="1"/>
    <d v="2026-02-09T00:00:00"/>
    <s v="febrero"/>
    <n v="2026"/>
  </r>
  <r>
    <x v="0"/>
    <n v="833"/>
    <n v="0"/>
    <d v="2025-11-10T00:00:00"/>
    <d v="2025-11-22T00:00:00"/>
    <d v="2025-11-30T00:00:00"/>
    <s v="RafaellaP"/>
    <x v="8"/>
    <m/>
    <n v="9930"/>
    <s v="USD"/>
    <n v="8539.799999999999"/>
    <n v="9930"/>
    <n v="1392"/>
    <n v="1197.12"/>
    <n v="1392"/>
    <n v="0.1401812688821752"/>
    <n v="11"/>
    <x v="1"/>
    <x v="2"/>
    <x v="1"/>
    <d v="2026-01-14T00:00:00"/>
    <s v="enero"/>
    <n v="2026"/>
  </r>
  <r>
    <x v="0"/>
    <n v="834"/>
    <n v="0"/>
    <d v="2025-11-11T00:00:00"/>
    <d v="2025-12-17T00:00:00"/>
    <d v="2026-01-20T00:00:00"/>
    <s v="ConchaD"/>
    <x v="8"/>
    <s v="MARC1989,MARTINB"/>
    <n v="90543.78999999999"/>
    <s v="USD"/>
    <n v="77867.65939999999"/>
    <n v="90543.78999999999"/>
    <n v="10334.39"/>
    <n v="8887.5754"/>
    <n v="10334.39"/>
    <n v="0.1141369275573731"/>
    <n v="11"/>
    <x v="1"/>
    <x v="1"/>
    <x v="1"/>
    <d v="2026-03-06T00:00:00"/>
    <s v="marzo"/>
    <n v="2026"/>
  </r>
  <r>
    <x v="0"/>
    <n v="835"/>
    <n v="0"/>
    <d v="2025-11-11T00:00:00"/>
    <d v="2026-04-18T00:00:00"/>
    <d v="2026-05-03T00:00:00"/>
    <s v="LucianaE"/>
    <x v="8"/>
    <m/>
    <n v="68976.97"/>
    <s v="USD"/>
    <n v="59320.1942"/>
    <n v="68976.97"/>
    <n v="7424.28"/>
    <n v="6384.8808"/>
    <n v="7424.28"/>
    <n v="0.1076341857289469"/>
    <n v="11"/>
    <x v="1"/>
    <x v="9"/>
    <x v="2"/>
    <d v="2026-06-17T00:00:00"/>
    <s v="junio"/>
    <n v="2026"/>
  </r>
  <r>
    <x v="0"/>
    <n v="836"/>
    <n v="1"/>
    <d v="2025-11-12T00:00:00"/>
    <d v="2025-12-04T00:00:00"/>
    <d v="2025-12-26T00:00:00"/>
    <s v="CaroleM"/>
    <x v="8"/>
    <s v="MARTINB"/>
    <n v="27115.5"/>
    <s v="USD"/>
    <n v="23319.33"/>
    <n v="27115.5"/>
    <n v="100"/>
    <n v="86"/>
    <n v="100"/>
    <n v="0.003687927569102543"/>
    <n v="11"/>
    <x v="1"/>
    <x v="1"/>
    <x v="1"/>
    <d v="2026-02-09T00:00:00"/>
    <s v="febrero"/>
    <n v="2026"/>
  </r>
  <r>
    <x v="0"/>
    <n v="837"/>
    <n v="0"/>
    <d v="2025-11-12T00:00:00"/>
    <d v="2026-01-11T00:00:00"/>
    <d v="2026-01-18T00:00:00"/>
    <s v="VivianaS"/>
    <x v="8"/>
    <m/>
    <n v="6537.37"/>
    <s v="USD"/>
    <n v="5622.138199999999"/>
    <n v="6537.37"/>
    <n v="369.14"/>
    <n v="317.4604"/>
    <n v="369.14"/>
    <n v="0.05646613240492737"/>
    <n v="11"/>
    <x v="1"/>
    <x v="7"/>
    <x v="2"/>
    <d v="2026-03-04T00:00:00"/>
    <s v="marzo"/>
    <n v="2026"/>
  </r>
  <r>
    <x v="0"/>
    <n v="838"/>
    <n v="0"/>
    <d v="2025-11-12T00:00:00"/>
    <d v="2026-03-23T00:00:00"/>
    <d v="2026-04-04T00:00:00"/>
    <s v="LucianaE"/>
    <x v="8"/>
    <m/>
    <n v="36173.8"/>
    <s v="USD"/>
    <n v="31109.468"/>
    <n v="36173.8"/>
    <n v="3299.52"/>
    <n v="2837.5872"/>
    <n v="3299.52"/>
    <n v="0.09121297734824652"/>
    <n v="11"/>
    <x v="1"/>
    <x v="5"/>
    <x v="2"/>
    <d v="2026-05-19T00:00:00"/>
    <s v="mayo"/>
    <n v="2026"/>
  </r>
  <r>
    <x v="0"/>
    <n v="839"/>
    <n v="0"/>
    <d v="2025-11-12T00:00:00"/>
    <d v="2025-12-18T00:00:00"/>
    <d v="2025-12-18T00:00:00"/>
    <s v="IsraelB"/>
    <x v="8"/>
    <m/>
    <n v="41196.3"/>
    <s v="MXN"/>
    <n v="1977.4224"/>
    <n v="2306.9928"/>
    <n v="664.3"/>
    <n v="31.8864"/>
    <n v="37.2008"/>
    <n v="0.01612523454776278"/>
    <n v="11"/>
    <x v="1"/>
    <x v="1"/>
    <x v="1"/>
    <d v="2026-02-01T00:00:00"/>
    <s v="febrero"/>
    <n v="2026"/>
  </r>
  <r>
    <x v="0"/>
    <n v="840"/>
    <n v="0"/>
    <d v="2025-11-13T00:00:00"/>
    <d v="2025-11-19T00:00:00"/>
    <d v="2025-11-26T00:00:00"/>
    <s v="MartinB"/>
    <x v="8"/>
    <s v="JAIMEG"/>
    <n v="6083.58"/>
    <s v="USD"/>
    <n v="5231.8788"/>
    <n v="6083.58"/>
    <n v="0"/>
    <n v="0"/>
    <n v="0"/>
    <n v="0"/>
    <n v="11"/>
    <x v="1"/>
    <x v="2"/>
    <x v="1"/>
    <d v="2026-01-10T00:00:00"/>
    <s v="enero"/>
    <n v="2026"/>
  </r>
  <r>
    <x v="0"/>
    <n v="841"/>
    <n v="1"/>
    <d v="2025-11-13T00:00:00"/>
    <d v="2025-12-26T00:00:00"/>
    <d v="2026-01-06T00:00:00"/>
    <s v="VeronicaN"/>
    <x v="8"/>
    <m/>
    <n v="56571.9"/>
    <s v="USD"/>
    <n v="48651.834"/>
    <n v="56571.9"/>
    <n v="5286.72"/>
    <n v="4546.5792"/>
    <n v="5286.72"/>
    <n v="0.09345134245093412"/>
    <n v="11"/>
    <x v="1"/>
    <x v="1"/>
    <x v="1"/>
    <d v="2026-02-20T00:00:00"/>
    <s v="febrero"/>
    <n v="2026"/>
  </r>
  <r>
    <x v="0"/>
    <n v="842"/>
    <n v="0"/>
    <d v="2025-11-14T00:00:00"/>
    <d v="2026-02-13T00:00:00"/>
    <d v="2026-02-20T00:00:00"/>
    <s v="VivianaS"/>
    <x v="8"/>
    <m/>
    <n v="1210.2"/>
    <s v="USD"/>
    <n v="1040.772"/>
    <n v="1210.2"/>
    <n v="1"/>
    <n v="0.86"/>
    <n v="1"/>
    <n v="0.0008263097008758884"/>
    <n v="11"/>
    <x v="1"/>
    <x v="8"/>
    <x v="2"/>
    <d v="2026-04-06T00:00:00"/>
    <s v="abril"/>
    <n v="2026"/>
  </r>
  <r>
    <x v="0"/>
    <n v="843"/>
    <n v="0"/>
    <d v="2025-11-17T00:00:00"/>
    <d v="2025-11-23T00:00:00"/>
    <d v="2026-01-17T00:00:00"/>
    <s v="VeronicaN"/>
    <x v="9"/>
    <m/>
    <n v="4699.7"/>
    <s v="USD"/>
    <n v="4041.742"/>
    <n v="4699.7"/>
    <n v="378.45"/>
    <n v="325.467"/>
    <n v="378.45"/>
    <n v="0.08052641657978168"/>
    <n v="11"/>
    <x v="1"/>
    <x v="2"/>
    <x v="1"/>
    <d v="2026-03-03T00:00:00"/>
    <s v="marzo"/>
    <n v="2026"/>
  </r>
  <r>
    <x v="0"/>
    <n v="844"/>
    <n v="0"/>
    <d v="2025-11-18T00:00:00"/>
    <d v="2025-12-25T00:00:00"/>
    <d v="2025-12-30T00:00:00"/>
    <s v="MariellaP"/>
    <x v="9"/>
    <s v="MARC1989"/>
    <n v="12165.93"/>
    <s v="EUR"/>
    <n v="12165.93"/>
    <n v="14112.4788"/>
    <n v="1216.59"/>
    <n v="1216.59"/>
    <n v="1411.2444"/>
    <n v="0.09999975340972699"/>
    <n v="11"/>
    <x v="1"/>
    <x v="1"/>
    <x v="1"/>
    <d v="2026-02-13T00:00:00"/>
    <s v="febrero"/>
    <n v="2026"/>
  </r>
  <r>
    <x v="0"/>
    <n v="845"/>
    <n v="0"/>
    <d v="2025-11-18T00:00:00"/>
    <d v="2026-04-02T00:00:00"/>
    <d v="2026-04-11T00:00:00"/>
    <s v="LorenzaP"/>
    <x v="9"/>
    <m/>
    <n v="8685.09"/>
    <s v="USD"/>
    <n v="7469.1774"/>
    <n v="8685.09"/>
    <n v="1025.07"/>
    <n v="881.5601999999999"/>
    <n v="1025.07"/>
    <n v="0.1180264107798537"/>
    <n v="11"/>
    <x v="1"/>
    <x v="9"/>
    <x v="2"/>
    <d v="2026-05-26T00:00:00"/>
    <s v="mayo"/>
    <n v="2026"/>
  </r>
  <r>
    <x v="0"/>
    <n v="846"/>
    <n v="0"/>
    <d v="2025-11-18T00:00:00"/>
    <d v="2026-03-27T00:00:00"/>
    <d v="2026-04-04T00:00:00"/>
    <s v="MariellaP"/>
    <x v="9"/>
    <m/>
    <n v="106061.2"/>
    <s v="USD"/>
    <n v="91212.632"/>
    <n v="106061.2"/>
    <n v="581.7"/>
    <n v="500.2620000000001"/>
    <n v="581.7"/>
    <n v="0.005484569286411996"/>
    <n v="11"/>
    <x v="1"/>
    <x v="5"/>
    <x v="2"/>
    <d v="2026-05-19T00:00:00"/>
    <s v="mayo"/>
    <n v="2026"/>
  </r>
  <r>
    <x v="0"/>
    <n v="847"/>
    <n v="1"/>
    <d v="2025-11-19T00:00:00"/>
    <d v="2025-11-21T00:00:00"/>
    <d v="2025-11-21T00:00:00"/>
    <s v="DianaM"/>
    <x v="9"/>
    <m/>
    <n v="1300.47"/>
    <s v="USD"/>
    <n v="1118.4042"/>
    <n v="1300.47"/>
    <n v="221.94"/>
    <n v="190.8684"/>
    <n v="221.94"/>
    <n v="0.1706613762716556"/>
    <n v="11"/>
    <x v="1"/>
    <x v="2"/>
    <x v="1"/>
    <d v="2026-01-05T00:00:00"/>
    <s v="enero"/>
    <n v="2026"/>
  </r>
  <r>
    <x v="0"/>
    <n v="848"/>
    <n v="0"/>
    <d v="2025-11-19T00:00:00"/>
    <d v="2025-12-18T00:00:00"/>
    <d v="2026-01-07T00:00:00"/>
    <s v="MinervaH"/>
    <x v="9"/>
    <m/>
    <n v="85720.99000000001"/>
    <s v="USD"/>
    <n v="73720.0514"/>
    <n v="85720.99000000001"/>
    <n v="13764.13"/>
    <n v="11837.1518"/>
    <n v="13764.13"/>
    <n v="0.160568957498041"/>
    <n v="11"/>
    <x v="1"/>
    <x v="1"/>
    <x v="1"/>
    <d v="2026-02-21T00:00:00"/>
    <s v="febrero"/>
    <n v="2026"/>
  </r>
  <r>
    <x v="0"/>
    <n v="849"/>
    <n v="0"/>
    <d v="2025-11-19T00:00:00"/>
    <d v="2025-12-22T00:00:00"/>
    <d v="2025-12-27T00:00:00"/>
    <s v="LuciaS"/>
    <x v="9"/>
    <m/>
    <n v="4046.02"/>
    <s v="USD"/>
    <n v="3479.5772"/>
    <n v="4046.02"/>
    <n v="483.8"/>
    <n v="416.068"/>
    <n v="483.8"/>
    <n v="0.1195742977049051"/>
    <n v="11"/>
    <x v="1"/>
    <x v="1"/>
    <x v="1"/>
    <d v="2026-02-10T00:00:00"/>
    <s v="febrero"/>
    <n v="2026"/>
  </r>
  <r>
    <x v="0"/>
    <n v="850"/>
    <n v="1"/>
    <d v="2025-11-19T00:00:00"/>
    <d v="2025-12-25T00:00:00"/>
    <d v="2026-01-07T00:00:00"/>
    <s v="MariaJose"/>
    <x v="9"/>
    <s v="EDUARDOH"/>
    <n v="179899.82"/>
    <s v="USD"/>
    <n v="154713.8452"/>
    <n v="179899.82"/>
    <n v="20317.05"/>
    <n v="17472.663"/>
    <n v="20317.05"/>
    <n v="0.1129353547991321"/>
    <n v="11"/>
    <x v="1"/>
    <x v="1"/>
    <x v="1"/>
    <d v="2026-02-21T00:00:00"/>
    <s v="febrero"/>
    <n v="2026"/>
  </r>
  <r>
    <x v="0"/>
    <n v="851"/>
    <n v="0"/>
    <d v="2025-11-20T00:00:00"/>
    <d v="2025-11-26T00:00:00"/>
    <d v="2025-11-28T00:00:00"/>
    <s v="IsraelB"/>
    <x v="9"/>
    <m/>
    <n v="430"/>
    <s v="USD"/>
    <n v="369.8"/>
    <n v="430"/>
    <n v="71.42"/>
    <n v="61.4212"/>
    <n v="71.42"/>
    <n v="0.1660930232558139"/>
    <n v="11"/>
    <x v="1"/>
    <x v="2"/>
    <x v="1"/>
    <d v="2026-01-12T00:00:00"/>
    <s v="enero"/>
    <n v="2026"/>
  </r>
  <r>
    <x v="0"/>
    <n v="852"/>
    <n v="0"/>
    <d v="2025-11-21T00:00:00"/>
    <d v="2026-04-04T00:00:00"/>
    <d v="2026-04-11T00:00:00"/>
    <s v="MariellaP"/>
    <x v="9"/>
    <s v="JAIMEG"/>
    <n v="11149.92"/>
    <s v="USD"/>
    <n v="9588.931199999999"/>
    <n v="11149.92"/>
    <n v="1115"/>
    <n v="958.9"/>
    <n v="1115"/>
    <n v="0.1000007174939372"/>
    <n v="11"/>
    <x v="1"/>
    <x v="9"/>
    <x v="2"/>
    <d v="2026-05-26T00:00:00"/>
    <s v="mayo"/>
    <n v="2026"/>
  </r>
  <r>
    <x v="0"/>
    <n v="854"/>
    <n v="0"/>
    <d v="2025-11-24T00:00:00"/>
    <d v="2025-11-20T00:00:00"/>
    <d v="2025-11-21T00:00:00"/>
    <s v="MariaM"/>
    <x v="10"/>
    <m/>
    <n v="2588.88"/>
    <s v="USD"/>
    <n v="2226.4368"/>
    <n v="2588.88"/>
    <n v="0"/>
    <n v="0"/>
    <n v="0"/>
    <n v="0"/>
    <n v="11"/>
    <x v="1"/>
    <x v="2"/>
    <x v="1"/>
    <d v="2026-01-05T00:00:00"/>
    <s v="enero"/>
    <n v="2026"/>
  </r>
  <r>
    <x v="0"/>
    <n v="855"/>
    <n v="0"/>
    <d v="2025-11-24T00:00:00"/>
    <d v="2026-08-26T00:00:00"/>
    <d v="2026-09-06T00:00:00"/>
    <s v="LucianaE"/>
    <x v="10"/>
    <m/>
    <n v="14330.62"/>
    <s v="USD"/>
    <n v="12324.3332"/>
    <n v="14330.62"/>
    <n v="2178.65"/>
    <n v="1873.639"/>
    <n v="2178.65"/>
    <n v="0.1520276163906377"/>
    <n v="11"/>
    <x v="1"/>
    <x v="11"/>
    <x v="2"/>
    <d v="2026-10-21T00:00:00"/>
    <s v="octubre"/>
    <n v="2026"/>
  </r>
  <r>
    <x v="0"/>
    <n v="856"/>
    <n v="1"/>
    <d v="2025-11-24T00:00:00"/>
    <d v="2025-11-21T00:00:00"/>
    <d v="2025-11-24T00:00:00"/>
    <s v="MariellaG"/>
    <x v="10"/>
    <m/>
    <n v="8775"/>
    <s v="EUR"/>
    <n v="8775"/>
    <n v="10179"/>
    <n v="797.73"/>
    <n v="797.73"/>
    <n v="925.3668"/>
    <n v="0.0909094017094017"/>
    <n v="11"/>
    <x v="1"/>
    <x v="2"/>
    <x v="1"/>
    <d v="2026-01-08T00:00:00"/>
    <s v="enero"/>
    <n v="2026"/>
  </r>
  <r>
    <x v="0"/>
    <n v="857"/>
    <n v="1"/>
    <d v="2025-11-24T00:00:00"/>
    <d v="2025-11-23T00:00:00"/>
    <d v="2025-11-26T00:00:00"/>
    <s v="MariellaG"/>
    <x v="10"/>
    <m/>
    <n v="9081"/>
    <s v="EUR"/>
    <n v="9081"/>
    <n v="10533.96"/>
    <n v="825.55"/>
    <n v="825.55"/>
    <n v="957.6379999999999"/>
    <n v="0.09090959145468561"/>
    <n v="11"/>
    <x v="1"/>
    <x v="2"/>
    <x v="1"/>
    <d v="2026-01-10T00:00:00"/>
    <s v="enero"/>
    <n v="2026"/>
  </r>
  <r>
    <x v="0"/>
    <n v="858"/>
    <n v="1"/>
    <d v="2025-11-24T00:00:00"/>
    <d v="2025-11-14T00:00:00"/>
    <d v="2025-11-17T00:00:00"/>
    <s v="MariaM"/>
    <x v="10"/>
    <m/>
    <n v="6523.9"/>
    <s v="USD"/>
    <n v="5610.553999999999"/>
    <n v="6523.9"/>
    <n v="541.1"/>
    <n v="465.346"/>
    <n v="541.1"/>
    <n v="0.08294118548720858"/>
    <n v="11"/>
    <x v="1"/>
    <x v="2"/>
    <x v="1"/>
    <d v="2026-01-01T00:00:00"/>
    <s v="enero"/>
    <n v="2026"/>
  </r>
  <r>
    <x v="0"/>
    <n v="859"/>
    <n v="0"/>
    <d v="2025-11-24T00:00:00"/>
    <d v="2026-11-25T00:00:00"/>
    <d v="2026-11-29T00:00:00"/>
    <s v="MariellaG"/>
    <x v="10"/>
    <m/>
    <n v="72800"/>
    <s v="USD"/>
    <n v="62608"/>
    <n v="72800"/>
    <n v="1820"/>
    <n v="1565.2"/>
    <n v="1820"/>
    <n v="0.025"/>
    <n v="11"/>
    <x v="1"/>
    <x v="2"/>
    <x v="2"/>
    <d v="2027-01-13T00:00:00"/>
    <s v="enero"/>
    <n v="2027"/>
  </r>
  <r>
    <x v="0"/>
    <n v="860"/>
    <n v="1"/>
    <d v="2025-11-24T00:00:00"/>
    <d v="2025-12-12T00:00:00"/>
    <d v="2025-12-15T00:00:00"/>
    <s v="MariaM"/>
    <x v="10"/>
    <m/>
    <n v="10493"/>
    <s v="GBP"/>
    <n v="12066.95"/>
    <n v="14060.62"/>
    <n v="1311.57"/>
    <n v="1508.3055"/>
    <n v="1757.5038"/>
    <n v="0.1249947584103688"/>
    <n v="11"/>
    <x v="1"/>
    <x v="1"/>
    <x v="1"/>
    <d v="2026-01-29T00:00:00"/>
    <s v="enero"/>
    <n v="2026"/>
  </r>
  <r>
    <x v="0"/>
    <n v="861"/>
    <n v="0"/>
    <d v="2025-11-24T00:00:00"/>
    <d v="2025-09-30T00:00:00"/>
    <d v="2025-10-02T00:00:00"/>
    <s v="MariaM"/>
    <x v="10"/>
    <m/>
    <n v="275.92"/>
    <s v="EUR"/>
    <n v="275.92"/>
    <n v="320.0672"/>
    <n v="27.59"/>
    <n v="27.59"/>
    <n v="32.0044"/>
    <n v="0.09999275152218033"/>
    <n v="11"/>
    <x v="1"/>
    <x v="6"/>
    <x v="1"/>
    <d v="2025-11-16T00:00:00"/>
    <s v="noviembre"/>
    <n v="2025"/>
  </r>
  <r>
    <x v="0"/>
    <n v="862"/>
    <n v="1"/>
    <d v="2025-11-24T00:00:00"/>
    <d v="2025-12-17T00:00:00"/>
    <d v="2025-12-18T00:00:00"/>
    <s v="MinervaH"/>
    <x v="10"/>
    <m/>
    <n v="263.72"/>
    <s v="USD"/>
    <n v="226.7992"/>
    <n v="263.72"/>
    <n v="0"/>
    <n v="0"/>
    <n v="0"/>
    <n v="0"/>
    <n v="11"/>
    <x v="1"/>
    <x v="1"/>
    <x v="1"/>
    <d v="2026-02-01T00:00:00"/>
    <s v="febrero"/>
    <n v="2026"/>
  </r>
  <r>
    <x v="0"/>
    <n v="863"/>
    <n v="1"/>
    <d v="2025-11-25T00:00:00"/>
    <d v="2025-12-29T00:00:00"/>
    <d v="2026-01-03T00:00:00"/>
    <s v="VeronicaN"/>
    <x v="10"/>
    <m/>
    <n v="14492.61"/>
    <s v="EUR"/>
    <n v="14492.61"/>
    <n v="16811.4276"/>
    <n v="1992.61"/>
    <n v="1992.61"/>
    <n v="2311.4276"/>
    <n v="0.1374914525402947"/>
    <n v="11"/>
    <x v="1"/>
    <x v="1"/>
    <x v="1"/>
    <d v="2026-02-17T00:00:00"/>
    <s v="febrero"/>
    <n v="2026"/>
  </r>
  <r>
    <x v="0"/>
    <n v="864"/>
    <n v="1"/>
    <d v="2025-11-26T00:00:00"/>
    <d v="2025-12-15T00:00:00"/>
    <d v="2025-12-15T00:00:00"/>
    <s v="LuisHdz"/>
    <x v="10"/>
    <s v="ISRAELB,MARC1989"/>
    <n v="287.76"/>
    <s v="USD"/>
    <n v="247.4736"/>
    <n v="287.76"/>
    <n v="36.45"/>
    <n v="31.347"/>
    <n v="36.45"/>
    <n v="0.1266680567139283"/>
    <n v="11"/>
    <x v="1"/>
    <x v="1"/>
    <x v="1"/>
    <d v="2026-01-29T00:00:00"/>
    <s v="enero"/>
    <n v="2026"/>
  </r>
  <r>
    <x v="0"/>
    <n v="867"/>
    <n v="0"/>
    <d v="2025-11-27T00:00:00"/>
    <d v="2026-05-27T00:00:00"/>
    <d v="2026-06-02T00:00:00"/>
    <s v="MartinB"/>
    <x v="10"/>
    <s v="ANDREAG,JAIMEG"/>
    <n v="16067.26"/>
    <s v="EUR"/>
    <n v="16067.26"/>
    <n v="18638.0216"/>
    <n v="3410.67"/>
    <n v="3410.67"/>
    <n v="3956.3772"/>
    <n v="0.2122745259614894"/>
    <n v="11"/>
    <x v="1"/>
    <x v="4"/>
    <x v="2"/>
    <d v="2026-07-17T00:00:00"/>
    <s v="julio"/>
    <n v="2026"/>
  </r>
  <r>
    <x v="0"/>
    <n v="868"/>
    <n v="1"/>
    <d v="2025-11-27T00:00:00"/>
    <d v="2025-12-26T00:00:00"/>
    <d v="2026-01-09T00:00:00"/>
    <s v="DianaM"/>
    <x v="10"/>
    <m/>
    <n v="7904.33"/>
    <s v="USD"/>
    <n v="6797.7238"/>
    <n v="7904.33"/>
    <n v="165.25"/>
    <n v="142.115"/>
    <n v="165.25"/>
    <n v="0.02090626276989954"/>
    <n v="11"/>
    <x v="1"/>
    <x v="1"/>
    <x v="1"/>
    <d v="2026-02-23T00:00:00"/>
    <s v="febrero"/>
    <n v="2026"/>
  </r>
  <r>
    <x v="0"/>
    <n v="869"/>
    <n v="1"/>
    <d v="2025-11-28T00:00:00"/>
    <d v="2025-12-02T00:00:00"/>
    <d v="2025-12-05T00:00:00"/>
    <s v="DianaM"/>
    <x v="10"/>
    <m/>
    <n v="1335.81"/>
    <s v="USD"/>
    <n v="1148.7966"/>
    <n v="1335.81"/>
    <n v="56.2"/>
    <n v="48.332"/>
    <n v="56.2"/>
    <n v="0.04207185153577231"/>
    <n v="11"/>
    <x v="1"/>
    <x v="1"/>
    <x v="1"/>
    <d v="2026-01-19T00:00:00"/>
    <s v="enero"/>
    <n v="2026"/>
  </r>
  <r>
    <x v="0"/>
    <n v="870"/>
    <n v="0"/>
    <d v="2025-12-01T00:00:00"/>
    <d v="2026-04-26T00:00:00"/>
    <d v="2026-05-02T00:00:00"/>
    <s v="ManonR"/>
    <x v="11"/>
    <m/>
    <n v="19002"/>
    <s v="USD"/>
    <n v="16341.72"/>
    <n v="19002"/>
    <n v="2850.3"/>
    <n v="2451.258"/>
    <n v="2850.3"/>
    <n v="0.15"/>
    <n v="12"/>
    <x v="1"/>
    <x v="9"/>
    <x v="2"/>
    <d v="2026-06-16T00:00:00"/>
    <s v="junio"/>
    <n v="2026"/>
  </r>
  <r>
    <x v="0"/>
    <n v="871"/>
    <n v="1"/>
    <d v="2025-12-01T00:00:00"/>
    <d v="2025-12-02T00:00:00"/>
    <d v="2025-12-02T00:00:00"/>
    <s v="MinervaH"/>
    <x v="11"/>
    <m/>
    <n v="104592"/>
    <s v="MXN"/>
    <n v="5020.416"/>
    <n v="5857.152"/>
    <n v="800"/>
    <n v="38.4"/>
    <n v="44.8"/>
    <n v="0.007648768548263729"/>
    <n v="12"/>
    <x v="1"/>
    <x v="1"/>
    <x v="1"/>
    <d v="2026-01-16T00:00:00"/>
    <s v="enero"/>
    <n v="2026"/>
  </r>
  <r>
    <x v="0"/>
    <n v="873"/>
    <n v="0"/>
    <d v="2025-12-02T00:00:00"/>
    <d v="2025-10-27T00:00:00"/>
    <d v="2025-12-31T00:00:00"/>
    <s v="LuisHdz"/>
    <x v="11"/>
    <s v="MARC1989"/>
    <n v="4827"/>
    <s v="USD"/>
    <n v="4151.22"/>
    <n v="4827"/>
    <n v="536.09"/>
    <n v="461.0374"/>
    <n v="536.09"/>
    <n v="0.1110607002278848"/>
    <n v="12"/>
    <x v="1"/>
    <x v="0"/>
    <x v="1"/>
    <d v="2026-02-14T00:00:00"/>
    <s v="febrero"/>
    <n v="2026"/>
  </r>
  <r>
    <x v="0"/>
    <n v="874"/>
    <n v="0"/>
    <d v="2025-12-02T00:00:00"/>
    <d v="2026-07-27T00:00:00"/>
    <d v="2026-08-02T00:00:00"/>
    <s v="ManonR"/>
    <x v="11"/>
    <m/>
    <n v="18040"/>
    <s v="USD"/>
    <n v="15514.4"/>
    <n v="18040"/>
    <n v="2962"/>
    <n v="2547.32"/>
    <n v="2962"/>
    <n v="0.1641906873614191"/>
    <n v="12"/>
    <x v="1"/>
    <x v="3"/>
    <x v="2"/>
    <d v="2026-09-16T00:00:00"/>
    <s v="septiembre"/>
    <n v="2026"/>
  </r>
  <r>
    <x v="0"/>
    <n v="875"/>
    <n v="0"/>
    <d v="2025-12-02T00:00:00"/>
    <d v="2026-01-03T00:00:00"/>
    <d v="2026-01-07T00:00:00"/>
    <s v="DianaM"/>
    <x v="11"/>
    <s v="MARIELLAP"/>
    <n v="6617.34"/>
    <s v="USD"/>
    <n v="5690.9124"/>
    <n v="6617.34"/>
    <n v="284.42"/>
    <n v="244.6012"/>
    <n v="284.42"/>
    <n v="0.04298101654138974"/>
    <n v="12"/>
    <x v="1"/>
    <x v="7"/>
    <x v="2"/>
    <d v="2026-02-21T00:00:00"/>
    <s v="febrero"/>
    <n v="2026"/>
  </r>
  <r>
    <x v="0"/>
    <n v="876"/>
    <n v="1"/>
    <d v="2025-12-02T00:00:00"/>
    <d v="2025-05-30T00:00:00"/>
    <d v="2025-06-01T00:00:00"/>
    <s v="LucianaE"/>
    <x v="11"/>
    <m/>
    <n v="508.64"/>
    <s v="USD"/>
    <n v="437.4304"/>
    <n v="508.64"/>
    <n v="39.79"/>
    <n v="34.2194"/>
    <n v="39.79"/>
    <n v="0.07822821642025796"/>
    <n v="12"/>
    <x v="1"/>
    <x v="4"/>
    <x v="1"/>
    <d v="2025-07-16T00:00:00"/>
    <s v="julio"/>
    <n v="2025"/>
  </r>
  <r>
    <x v="0"/>
    <n v="877"/>
    <n v="1"/>
    <d v="2025-12-02T00:00:00"/>
    <d v="2025-11-17T00:00:00"/>
    <d v="2025-11-26T00:00:00"/>
    <s v="VivianaS"/>
    <x v="11"/>
    <m/>
    <n v="10000"/>
    <s v="USD"/>
    <n v="8600"/>
    <n v="10000"/>
    <n v="1057.5"/>
    <n v="909.4499999999999"/>
    <n v="1057.5"/>
    <n v="0.10575"/>
    <n v="12"/>
    <x v="1"/>
    <x v="2"/>
    <x v="1"/>
    <d v="2026-01-10T00:00:00"/>
    <s v="enero"/>
    <n v="2026"/>
  </r>
  <r>
    <x v="0"/>
    <n v="878"/>
    <n v="0"/>
    <d v="2025-12-03T00:00:00"/>
    <d v="2025-12-04T00:00:00"/>
    <d v="2025-12-05T00:00:00"/>
    <s v="RafaellaP"/>
    <x v="11"/>
    <m/>
    <n v="1100"/>
    <s v="EUR"/>
    <n v="1100"/>
    <n v="1276"/>
    <n v="280"/>
    <n v="280"/>
    <n v="324.8"/>
    <n v="0.2545454545454545"/>
    <n v="12"/>
    <x v="1"/>
    <x v="1"/>
    <x v="1"/>
    <d v="2026-01-19T00:00:00"/>
    <s v="enero"/>
    <n v="2026"/>
  </r>
  <r>
    <x v="0"/>
    <n v="879"/>
    <n v="1"/>
    <d v="2025-12-03T00:00:00"/>
    <d v="2025-10-20T00:00:00"/>
    <d v="2025-10-24T00:00:00"/>
    <s v="LuisHdz"/>
    <x v="11"/>
    <s v="MARC1989"/>
    <n v="5281.02"/>
    <s v="USD"/>
    <n v="4541.6772"/>
    <n v="5281.02"/>
    <n v="647.1900000000001"/>
    <n v="556.5834"/>
    <n v="647.1900000000001"/>
    <n v="0.1225501891680016"/>
    <n v="12"/>
    <x v="1"/>
    <x v="0"/>
    <x v="1"/>
    <d v="2025-12-08T00:00:00"/>
    <s v="diciembre"/>
    <n v="2025"/>
  </r>
  <r>
    <x v="0"/>
    <n v="880"/>
    <n v="1"/>
    <d v="2025-12-03T00:00:00"/>
    <d v="2025-10-25T00:00:00"/>
    <d v="2025-10-29T00:00:00"/>
    <s v="VivianaS"/>
    <x v="11"/>
    <m/>
    <n v="7141.22"/>
    <s v="USD"/>
    <n v="6141.4492"/>
    <n v="7141.22"/>
    <n v="419.24"/>
    <n v="360.5464"/>
    <n v="419.24"/>
    <n v="0.05870705565715662"/>
    <n v="12"/>
    <x v="1"/>
    <x v="0"/>
    <x v="1"/>
    <d v="2025-12-13T00:00:00"/>
    <s v="diciembre"/>
    <n v="2025"/>
  </r>
  <r>
    <x v="0"/>
    <n v="881"/>
    <n v="0"/>
    <d v="2025-12-03T00:00:00"/>
    <d v="2026-01-28T00:00:00"/>
    <d v="2026-02-01T00:00:00"/>
    <s v="LuisHdz"/>
    <x v="11"/>
    <s v="MARC1989"/>
    <n v="81600"/>
    <s v="MXN"/>
    <n v="3916.8"/>
    <n v="4569.6"/>
    <n v="6000"/>
    <n v="288"/>
    <n v="336"/>
    <n v="0.07352941176470588"/>
    <n v="12"/>
    <x v="1"/>
    <x v="7"/>
    <x v="2"/>
    <d v="2026-03-18T00:00:00"/>
    <s v="marzo"/>
    <n v="2026"/>
  </r>
  <r>
    <x v="0"/>
    <n v="882"/>
    <n v="0"/>
    <d v="2025-12-03T00:00:00"/>
    <d v="2026-01-10T00:00:00"/>
    <d v="2026-01-14T00:00:00"/>
    <s v="VivianaS"/>
    <x v="11"/>
    <m/>
    <n v="427120"/>
    <s v="JPY"/>
    <n v="2349.16"/>
    <n v="2733.568"/>
    <n v="30976"/>
    <n v="170.368"/>
    <n v="198.2464"/>
    <n v="0.07252294437160517"/>
    <n v="12"/>
    <x v="1"/>
    <x v="7"/>
    <x v="2"/>
    <d v="2026-02-28T00:00:00"/>
    <s v="febrero"/>
    <n v="2026"/>
  </r>
  <r>
    <x v="0"/>
    <n v="884"/>
    <n v="0"/>
    <d v="2025-12-03T00:00:00"/>
    <d v="2025-10-11T00:00:00"/>
    <d v="2025-10-13T00:00:00"/>
    <s v="VivianaS"/>
    <x v="11"/>
    <m/>
    <n v="759.0700000000001"/>
    <s v="USD"/>
    <n v="652.8002"/>
    <n v="759.0700000000001"/>
    <n v="59.71"/>
    <n v="51.3506"/>
    <n v="59.71"/>
    <n v="0.07866204697853953"/>
    <n v="12"/>
    <x v="1"/>
    <x v="0"/>
    <x v="1"/>
    <d v="2025-11-27T00:00:00"/>
    <s v="noviembre"/>
    <n v="2025"/>
  </r>
  <r>
    <x v="0"/>
    <n v="886"/>
    <n v="0"/>
    <d v="2025-12-04T00:00:00"/>
    <d v="2026-07-23T00:00:00"/>
    <d v="2026-08-07T00:00:00"/>
    <s v="AndreaG"/>
    <x v="11"/>
    <s v="MARC1989,MARTINB"/>
    <n v="335788"/>
    <s v="USD"/>
    <n v="288777.68"/>
    <n v="335788"/>
    <n v="50539"/>
    <n v="43463.54"/>
    <n v="50539"/>
    <n v="0.150508654269956"/>
    <n v="12"/>
    <x v="1"/>
    <x v="3"/>
    <x v="2"/>
    <d v="2026-09-21T00:00:00"/>
    <s v="septiembre"/>
    <n v="2026"/>
  </r>
  <r>
    <x v="0"/>
    <n v="887"/>
    <n v="0"/>
    <d v="2025-12-04T00:00:00"/>
    <d v="2025-03-15T00:00:00"/>
    <d v="2026-03-29T00:00:00"/>
    <s v="MariellaP"/>
    <x v="11"/>
    <s v="JORGEP,LUISHDZ"/>
    <n v="425999.96"/>
    <s v="MXN"/>
    <n v="20447.99808"/>
    <n v="23855.99776"/>
    <n v="85499.84"/>
    <n v="4103.99232"/>
    <n v="4787.99104"/>
    <n v="0.2007038686106919"/>
    <n v="12"/>
    <x v="1"/>
    <x v="5"/>
    <x v="1"/>
    <d v="2026-05-13T00:00:00"/>
    <s v="mayo"/>
    <n v="2026"/>
  </r>
  <r>
    <x v="0"/>
    <n v="888"/>
    <n v="1"/>
    <d v="2025-12-04T00:00:00"/>
    <d v="2025-12-22T00:00:00"/>
    <d v="2025-12-22T00:00:00"/>
    <s v="MinervaH"/>
    <x v="11"/>
    <m/>
    <n v="24249"/>
    <s v="MXN"/>
    <n v="1163.952"/>
    <n v="1357.944"/>
    <n v="2100"/>
    <n v="100.8"/>
    <n v="117.6"/>
    <n v="0.08660150934059137"/>
    <n v="12"/>
    <x v="1"/>
    <x v="1"/>
    <x v="1"/>
    <d v="2026-02-05T00:00:00"/>
    <s v="febrero"/>
    <n v="2026"/>
  </r>
  <r>
    <x v="0"/>
    <n v="889"/>
    <n v="0"/>
    <d v="2025-12-04T00:00:00"/>
    <d v="2025-12-22T00:00:00"/>
    <d v="2025-12-28T00:00:00"/>
    <s v="MariaM"/>
    <x v="11"/>
    <m/>
    <n v="13350.88"/>
    <s v="USD"/>
    <n v="11481.7568"/>
    <n v="13350.88"/>
    <n v="2236.17"/>
    <n v="1923.1062"/>
    <n v="2236.17"/>
    <n v="0.1674923300935968"/>
    <n v="12"/>
    <x v="1"/>
    <x v="1"/>
    <x v="1"/>
    <d v="2026-02-11T00:00:00"/>
    <s v="febrero"/>
    <n v="2026"/>
  </r>
  <r>
    <x v="0"/>
    <n v="890"/>
    <n v="0"/>
    <d v="2025-12-04T00:00:00"/>
    <d v="2025-12-26T00:00:00"/>
    <d v="2026-01-03T00:00:00"/>
    <s v="IsraelB"/>
    <x v="11"/>
    <m/>
    <n v="40428"/>
    <s v="MXN"/>
    <n v="1940.544"/>
    <n v="2263.968"/>
    <n v="0"/>
    <n v="0"/>
    <n v="0"/>
    <n v="0"/>
    <n v="12"/>
    <x v="1"/>
    <x v="1"/>
    <x v="1"/>
    <d v="2026-02-17T00:00:00"/>
    <s v="febrero"/>
    <n v="2026"/>
  </r>
  <r>
    <x v="0"/>
    <n v="891"/>
    <n v="0"/>
    <d v="2025-12-05T00:00:00"/>
    <d v="2026-06-11T00:00:00"/>
    <d v="2026-07-23T00:00:00"/>
    <s v="ManonR"/>
    <x v="11"/>
    <m/>
    <n v="5550906"/>
    <s v="MXN"/>
    <n v="266443.488"/>
    <n v="310850.736"/>
    <n v="236410"/>
    <n v="11347.68"/>
    <n v="13238.96"/>
    <n v="0.04258944395743686"/>
    <n v="12"/>
    <x v="1"/>
    <x v="10"/>
    <x v="2"/>
    <d v="2026-09-06T00:00:00"/>
    <s v="septiembre"/>
    <n v="2026"/>
  </r>
  <r>
    <x v="0"/>
    <n v="892"/>
    <n v="0"/>
    <d v="2025-12-05T00:00:00"/>
    <d v="2025-10-09T00:00:00"/>
    <d v="2025-10-12T00:00:00"/>
    <s v="VivianaS"/>
    <x v="11"/>
    <m/>
    <n v="4772.49"/>
    <s v="USD"/>
    <n v="4104.341399999999"/>
    <n v="4772.49"/>
    <n v="387.25"/>
    <n v="333.035"/>
    <n v="387.25"/>
    <n v="0.08114212916108782"/>
    <n v="12"/>
    <x v="1"/>
    <x v="0"/>
    <x v="1"/>
    <d v="2025-11-26T00:00:00"/>
    <s v="noviembre"/>
    <n v="2025"/>
  </r>
  <r>
    <x v="0"/>
    <n v="893"/>
    <n v="1"/>
    <d v="2025-12-05T00:00:00"/>
    <d v="2025-12-19T00:00:00"/>
    <d v="2026-01-17T00:00:00"/>
    <s v="MariellaP"/>
    <x v="11"/>
    <s v="DIANAM,MARC1989"/>
    <n v="119275.69"/>
    <s v="USD"/>
    <n v="102577.0934"/>
    <n v="119275.69"/>
    <n v="14130.8"/>
    <n v="12152.488"/>
    <n v="14130.8"/>
    <n v="0.1184717522908482"/>
    <n v="12"/>
    <x v="1"/>
    <x v="1"/>
    <x v="1"/>
    <d v="2026-03-03T00:00:00"/>
    <s v="marzo"/>
    <n v="2026"/>
  </r>
  <r>
    <x v="0"/>
    <n v="894"/>
    <n v="1"/>
    <d v="2025-12-05T00:00:00"/>
    <d v="2025-12-05T00:00:00"/>
    <d v="2025-12-07T00:00:00"/>
    <s v="MinervaH"/>
    <x v="11"/>
    <m/>
    <n v="6855.53"/>
    <s v="MXN"/>
    <n v="329.06544"/>
    <n v="383.90968"/>
    <n v="800"/>
    <n v="38.4"/>
    <n v="44.8"/>
    <n v="0.1166941140947527"/>
    <n v="12"/>
    <x v="1"/>
    <x v="1"/>
    <x v="1"/>
    <d v="2026-01-21T00:00:00"/>
    <s v="enero"/>
    <n v="2026"/>
  </r>
  <r>
    <x v="0"/>
    <n v="895"/>
    <n v="0"/>
    <d v="2025-12-08T00:00:00"/>
    <d v="2026-04-01T00:00:00"/>
    <d v="2026-04-09T00:00:00"/>
    <s v="MartinO"/>
    <x v="12"/>
    <m/>
    <n v="351300"/>
    <s v="MXN"/>
    <n v="16862.4"/>
    <n v="19672.8"/>
    <n v="52695"/>
    <n v="2529.36"/>
    <n v="2950.92"/>
    <n v="0.15"/>
    <n v="12"/>
    <x v="1"/>
    <x v="9"/>
    <x v="2"/>
    <d v="2026-05-24T00:00:00"/>
    <s v="mayo"/>
    <n v="2026"/>
  </r>
  <r>
    <x v="0"/>
    <n v="896"/>
    <n v="0"/>
    <d v="2025-12-08T00:00:00"/>
    <d v="2025-12-18T00:00:00"/>
    <d v="2025-12-26T00:00:00"/>
    <s v="RocioZ"/>
    <x v="12"/>
    <m/>
    <n v="12935.9"/>
    <s v="USD"/>
    <n v="11124.874"/>
    <n v="12935.9"/>
    <n v="1771.95"/>
    <n v="1523.877"/>
    <n v="1771.95"/>
    <n v="0.1369792592707118"/>
    <n v="12"/>
    <x v="1"/>
    <x v="1"/>
    <x v="1"/>
    <d v="2026-02-09T00:00:00"/>
    <s v="febrero"/>
    <n v="2026"/>
  </r>
  <r>
    <x v="0"/>
    <n v="897"/>
    <n v="0"/>
    <d v="2025-12-08T00:00:00"/>
    <d v="2025-12-15T00:00:00"/>
    <d v="2025-12-26T00:00:00"/>
    <s v="RocioZ"/>
    <x v="12"/>
    <m/>
    <n v="21206"/>
    <s v="USD"/>
    <n v="18237.16"/>
    <n v="21206"/>
    <n v="0"/>
    <n v="0"/>
    <n v="0"/>
    <n v="0"/>
    <n v="12"/>
    <x v="1"/>
    <x v="1"/>
    <x v="1"/>
    <d v="2026-02-09T00:00:00"/>
    <s v="febrero"/>
    <n v="2026"/>
  </r>
  <r>
    <x v="0"/>
    <n v="898"/>
    <n v="0"/>
    <d v="2025-12-08T00:00:00"/>
    <d v="2026-02-01T00:00:00"/>
    <d v="2026-02-08T00:00:00"/>
    <s v="LucianaE"/>
    <x v="12"/>
    <m/>
    <n v="45938.59"/>
    <s v="USD"/>
    <n v="39507.1874"/>
    <n v="45938.59"/>
    <n v="6247.59"/>
    <n v="5372.9274"/>
    <n v="6247.59"/>
    <n v="0.1359987322205579"/>
    <n v="12"/>
    <x v="1"/>
    <x v="8"/>
    <x v="2"/>
    <d v="2026-03-25T00:00:00"/>
    <s v="marzo"/>
    <n v="2026"/>
  </r>
  <r>
    <x v="0"/>
    <n v="899"/>
    <n v="0"/>
    <d v="2025-12-08T00:00:00"/>
    <d v="2025-12-15T00:00:00"/>
    <d v="2026-02-06T00:00:00"/>
    <s v="DianaM"/>
    <x v="12"/>
    <m/>
    <n v="55787"/>
    <s v="USD"/>
    <n v="47976.82"/>
    <n v="55787"/>
    <n v="565.35"/>
    <n v="486.201"/>
    <n v="565.35"/>
    <n v="0.01013408141681754"/>
    <n v="12"/>
    <x v="1"/>
    <x v="1"/>
    <x v="1"/>
    <d v="2026-03-23T00:00:00"/>
    <s v="marzo"/>
    <n v="2026"/>
  </r>
  <r>
    <x v="0"/>
    <n v="900"/>
    <n v="0"/>
    <d v="2025-12-09T00:00:00"/>
    <d v="2025-12-09T00:00:00"/>
    <d v="2026-01-09T00:00:00"/>
    <s v="IsraelB"/>
    <x v="12"/>
    <m/>
    <n v="13767.72"/>
    <s v="MXN"/>
    <n v="660.85056"/>
    <n v="770.9923199999999"/>
    <n v="0"/>
    <n v="0"/>
    <n v="0"/>
    <n v="0"/>
    <n v="12"/>
    <x v="1"/>
    <x v="1"/>
    <x v="1"/>
    <d v="2026-02-23T00:00:00"/>
    <s v="febrero"/>
    <n v="2026"/>
  </r>
  <r>
    <x v="0"/>
    <n v="901"/>
    <n v="0"/>
    <d v="2025-12-09T00:00:00"/>
    <d v="2025-12-21T00:00:00"/>
    <d v="2025-12-31T00:00:00"/>
    <s v="LucianaE"/>
    <x v="12"/>
    <m/>
    <n v="10351"/>
    <s v="EUR"/>
    <n v="10351"/>
    <n v="12007.16"/>
    <n v="1118.67"/>
    <n v="1118.67"/>
    <n v="1297.6572"/>
    <n v="0.1080736160757415"/>
    <n v="12"/>
    <x v="1"/>
    <x v="1"/>
    <x v="1"/>
    <d v="2026-02-14T00:00:00"/>
    <s v="febrero"/>
    <n v="2026"/>
  </r>
  <r>
    <x v="0"/>
    <n v="902"/>
    <n v="0"/>
    <d v="2025-12-09T00:00:00"/>
    <d v="2026-04-11T00:00:00"/>
    <d v="2026-04-14T00:00:00"/>
    <s v="LucianaE"/>
    <x v="12"/>
    <m/>
    <n v="4077.73"/>
    <s v="USD"/>
    <n v="3506.8478"/>
    <n v="4077.73"/>
    <n v="320.56"/>
    <n v="275.6816"/>
    <n v="320.56"/>
    <n v="0.07861236521299841"/>
    <n v="12"/>
    <x v="1"/>
    <x v="9"/>
    <x v="2"/>
    <d v="2026-05-29T00:00:00"/>
    <s v="mayo"/>
    <n v="2026"/>
  </r>
  <r>
    <x v="0"/>
    <n v="903"/>
    <n v="0"/>
    <d v="2025-12-09T00:00:00"/>
    <d v="2026-05-06T00:00:00"/>
    <d v="2026-05-27T00:00:00"/>
    <s v="LucianaE"/>
    <x v="12"/>
    <m/>
    <n v="56995.84"/>
    <s v="USD"/>
    <n v="49016.4224"/>
    <n v="56995.84"/>
    <n v="6277.34"/>
    <n v="5398.5124"/>
    <n v="6277.34"/>
    <n v="0.1101368099847287"/>
    <n v="12"/>
    <x v="1"/>
    <x v="4"/>
    <x v="2"/>
    <d v="2026-07-11T00:00:00"/>
    <s v="julio"/>
    <n v="2026"/>
  </r>
  <r>
    <x v="0"/>
    <n v="904"/>
    <n v="0"/>
    <d v="2025-12-09T00:00:00"/>
    <d v="2025-12-28T00:00:00"/>
    <d v="2026-01-03T00:00:00"/>
    <s v="LucianaE"/>
    <x v="12"/>
    <m/>
    <n v="8208"/>
    <s v="USD"/>
    <n v="7058.88"/>
    <n v="8208"/>
    <n v="642.1"/>
    <n v="552.206"/>
    <n v="642.1"/>
    <n v="0.0782285575048733"/>
    <n v="12"/>
    <x v="1"/>
    <x v="1"/>
    <x v="1"/>
    <d v="2026-02-17T00:00:00"/>
    <s v="febrero"/>
    <n v="2026"/>
  </r>
  <r>
    <x v="0"/>
    <n v="905"/>
    <n v="0"/>
    <d v="2025-12-09T00:00:00"/>
    <d v="2026-01-03T00:00:00"/>
    <d v="2026-01-09T00:00:00"/>
    <s v="MariaM"/>
    <x v="12"/>
    <m/>
    <n v="11144"/>
    <s v="USD"/>
    <n v="9583.84"/>
    <n v="11144"/>
    <n v="0"/>
    <n v="0"/>
    <n v="0"/>
    <n v="0"/>
    <n v="12"/>
    <x v="1"/>
    <x v="7"/>
    <x v="2"/>
    <d v="2026-02-23T00:00:00"/>
    <s v="febrero"/>
    <n v="2026"/>
  </r>
  <r>
    <x v="0"/>
    <n v="907"/>
    <n v="0"/>
    <d v="2025-12-10T00:00:00"/>
    <d v="2026-04-16T00:00:00"/>
    <d v="2026-04-19T00:00:00"/>
    <s v="ClaudiaF"/>
    <x v="12"/>
    <m/>
    <n v="23996"/>
    <s v="MXN"/>
    <n v="1151.808"/>
    <n v="1343.776"/>
    <n v="10"/>
    <n v="0.48"/>
    <n v="0.5600000000000001"/>
    <n v="0.0004167361226871145"/>
    <n v="12"/>
    <x v="1"/>
    <x v="9"/>
    <x v="2"/>
    <d v="2026-06-03T00:00:00"/>
    <s v="junio"/>
    <n v="2026"/>
  </r>
  <r>
    <x v="0"/>
    <n v="908"/>
    <n v="0"/>
    <d v="2025-12-10T00:00:00"/>
    <d v="2026-01-01T00:00:00"/>
    <d v="2026-01-07T00:00:00"/>
    <s v="LuciaS"/>
    <x v="12"/>
    <m/>
    <n v="7282.03"/>
    <s v="USD"/>
    <n v="6262.5458"/>
    <n v="7282.03"/>
    <n v="733.12"/>
    <n v="630.4832"/>
    <n v="733.12"/>
    <n v="0.1006752238043513"/>
    <n v="12"/>
    <x v="1"/>
    <x v="7"/>
    <x v="2"/>
    <d v="2026-02-21T00:00:00"/>
    <s v="febrero"/>
    <n v="2026"/>
  </r>
  <r>
    <x v="0"/>
    <n v="909"/>
    <n v="0"/>
    <d v="2025-12-10T00:00:00"/>
    <d v="2026-01-08T00:00:00"/>
    <d v="2026-03-24T00:00:00"/>
    <s v="MinervaH"/>
    <x v="12"/>
    <m/>
    <n v="31627"/>
    <s v="MXN"/>
    <n v="1518.096"/>
    <n v="1771.112"/>
    <n v="35"/>
    <n v="1.68"/>
    <n v="1.96"/>
    <n v="0.001106649381857274"/>
    <n v="12"/>
    <x v="1"/>
    <x v="7"/>
    <x v="2"/>
    <d v="2026-05-08T00:00:00"/>
    <s v="mayo"/>
    <n v="2026"/>
  </r>
  <r>
    <x v="0"/>
    <n v="910"/>
    <n v="0"/>
    <d v="2025-12-10T00:00:00"/>
    <d v="2026-01-23T00:00:00"/>
    <d v="2026-01-26T00:00:00"/>
    <s v="VivianaS"/>
    <x v="12"/>
    <m/>
    <n v="767.0599999999999"/>
    <s v="USD"/>
    <n v="659.6715999999999"/>
    <n v="767.0599999999999"/>
    <n v="0"/>
    <n v="0"/>
    <n v="0"/>
    <n v="0"/>
    <n v="12"/>
    <x v="1"/>
    <x v="7"/>
    <x v="2"/>
    <d v="2026-03-12T00:00:00"/>
    <s v="marzo"/>
    <n v="2026"/>
  </r>
  <r>
    <x v="0"/>
    <n v="911"/>
    <n v="1"/>
    <d v="2025-12-11T00:00:00"/>
    <d v="2025-10-15T00:00:00"/>
    <d v="2025-10-21T00:00:00"/>
    <s v="VeronicaN"/>
    <x v="12"/>
    <m/>
    <n v="13252"/>
    <s v="USD"/>
    <n v="11396.72"/>
    <n v="13252"/>
    <n v="1042.77"/>
    <n v="896.7822"/>
    <n v="1042.77"/>
    <n v="0.07868774524600061"/>
    <n v="12"/>
    <x v="1"/>
    <x v="0"/>
    <x v="1"/>
    <d v="2025-12-05T00:00:00"/>
    <s v="diciembre"/>
    <n v="2025"/>
  </r>
  <r>
    <x v="0"/>
    <n v="912"/>
    <n v="1"/>
    <d v="2025-12-11T00:00:00"/>
    <d v="2025-07-09T00:00:00"/>
    <d v="2025-07-11T00:00:00"/>
    <s v="VeronicaN"/>
    <x v="12"/>
    <m/>
    <n v="2058"/>
    <s v="USD"/>
    <n v="1769.88"/>
    <n v="2058"/>
    <n v="170.37"/>
    <n v="146.5182"/>
    <n v="170.37"/>
    <n v="0.08278425655976678"/>
    <n v="12"/>
    <x v="1"/>
    <x v="3"/>
    <x v="1"/>
    <d v="2025-08-25T00:00:00"/>
    <s v="agosto"/>
    <n v="2025"/>
  </r>
  <r>
    <x v="0"/>
    <n v="913"/>
    <n v="0"/>
    <d v="2025-12-11T00:00:00"/>
    <d v="2026-09-05T00:00:00"/>
    <d v="2026-09-13T00:00:00"/>
    <s v="LucianaE"/>
    <x v="12"/>
    <m/>
    <n v="299292.08"/>
    <s v="MXN"/>
    <n v="14366.01984"/>
    <n v="16760.35648"/>
    <n v="35510.4"/>
    <n v="1704.4992"/>
    <n v="1988.5824"/>
    <n v="0.1186479775876462"/>
    <n v="12"/>
    <x v="1"/>
    <x v="6"/>
    <x v="2"/>
    <d v="2026-10-28T00:00:00"/>
    <s v="octubre"/>
    <n v="2026"/>
  </r>
  <r>
    <x v="0"/>
    <n v="914"/>
    <n v="0"/>
    <d v="2025-12-12T00:00:00"/>
    <d v="2026-03-29T00:00:00"/>
    <d v="2026-04-15T00:00:00"/>
    <s v="MartinB"/>
    <x v="12"/>
    <s v="JAIMEG"/>
    <n v="7590.6"/>
    <s v="USD"/>
    <n v="6527.916"/>
    <n v="7590.6"/>
    <n v="70"/>
    <n v="60.2"/>
    <n v="70"/>
    <n v="0.009221932390061392"/>
    <n v="12"/>
    <x v="1"/>
    <x v="5"/>
    <x v="2"/>
    <d v="2026-05-30T00:00:00"/>
    <s v="mayo"/>
    <n v="2026"/>
  </r>
  <r>
    <x v="0"/>
    <n v="915"/>
    <n v="1"/>
    <d v="2025-12-12T00:00:00"/>
    <d v="2025-12-19T00:00:00"/>
    <d v="2025-12-21T00:00:00"/>
    <s v="VeronicaN"/>
    <x v="12"/>
    <m/>
    <n v="32419.9"/>
    <s v="USD"/>
    <n v="27881.114"/>
    <n v="32419.9"/>
    <n v="4118.49"/>
    <n v="3541.9014"/>
    <n v="4118.49"/>
    <n v="0.127035863775027"/>
    <n v="12"/>
    <x v="1"/>
    <x v="1"/>
    <x v="1"/>
    <d v="2026-02-04T00:00:00"/>
    <s v="febrero"/>
    <n v="2026"/>
  </r>
  <r>
    <x v="0"/>
    <n v="916"/>
    <n v="0"/>
    <d v="2025-12-15T00:00:00"/>
    <d v="2026-10-07T00:00:00"/>
    <d v="2026-10-15T00:00:00"/>
    <s v="MarujaN"/>
    <x v="13"/>
    <m/>
    <n v="21125"/>
    <s v="USD"/>
    <n v="18167.5"/>
    <n v="21125"/>
    <n v="4225"/>
    <n v="3633.5"/>
    <n v="4225"/>
    <n v="0.2"/>
    <n v="12"/>
    <x v="1"/>
    <x v="0"/>
    <x v="2"/>
    <d v="2026-11-29T00:00:00"/>
    <s v="noviembre"/>
    <n v="2026"/>
  </r>
  <r>
    <x v="0"/>
    <n v="917"/>
    <n v="0"/>
    <d v="2025-12-16T00:00:00"/>
    <d v="2026-03-30T00:00:00"/>
    <d v="2026-04-10T00:00:00"/>
    <s v="VeronicaN"/>
    <x v="13"/>
    <m/>
    <n v="26973.49"/>
    <s v="EUR"/>
    <n v="26973.49"/>
    <n v="31289.2484"/>
    <n v="1661.05"/>
    <n v="1661.05"/>
    <n v="1926.818"/>
    <n v="0.06158083362590454"/>
    <n v="12"/>
    <x v="1"/>
    <x v="5"/>
    <x v="2"/>
    <d v="2026-05-25T00:00:00"/>
    <s v="mayo"/>
    <n v="2026"/>
  </r>
  <r>
    <x v="0"/>
    <n v="918"/>
    <n v="0"/>
    <d v="2025-12-16T00:00:00"/>
    <d v="2025-12-20T00:00:00"/>
    <d v="2025-12-28T00:00:00"/>
    <s v="ClaudiaF"/>
    <x v="13"/>
    <m/>
    <n v="400"/>
    <s v="USD"/>
    <n v="344"/>
    <n v="400"/>
    <n v="400"/>
    <n v="344"/>
    <n v="400"/>
    <n v="1"/>
    <n v="12"/>
    <x v="1"/>
    <x v="1"/>
    <x v="1"/>
    <d v="2026-02-11T00:00:00"/>
    <s v="febrero"/>
    <n v="2026"/>
  </r>
  <r>
    <x v="0"/>
    <n v="919"/>
    <n v="0"/>
    <d v="2025-12-16T00:00:00"/>
    <d v="2025-12-21T00:00:00"/>
    <d v="2025-12-28T00:00:00"/>
    <s v="VivianaS"/>
    <x v="13"/>
    <m/>
    <n v="16765"/>
    <s v="USD"/>
    <n v="14417.9"/>
    <n v="16765"/>
    <n v="1425"/>
    <n v="1225.5"/>
    <n v="1425"/>
    <n v="0.08499850879809126"/>
    <n v="12"/>
    <x v="1"/>
    <x v="1"/>
    <x v="1"/>
    <d v="2026-02-11T00:00:00"/>
    <s v="febrero"/>
    <n v="2026"/>
  </r>
  <r>
    <x v="0"/>
    <n v="920"/>
    <n v="1"/>
    <d v="2025-12-16T00:00:00"/>
    <d v="2025-10-24T00:00:00"/>
    <d v="2025-10-27T00:00:00"/>
    <s v="VivianaS"/>
    <x v="13"/>
    <m/>
    <n v="5067.52"/>
    <s v="USD"/>
    <n v="4358.0672"/>
    <n v="5067.52"/>
    <n v="361.9"/>
    <n v="311.234"/>
    <n v="361.9"/>
    <n v="0.07141560368779994"/>
    <n v="12"/>
    <x v="1"/>
    <x v="0"/>
    <x v="1"/>
    <d v="2025-12-11T00:00:00"/>
    <s v="diciembre"/>
    <n v="2025"/>
  </r>
  <r>
    <x v="0"/>
    <n v="921"/>
    <n v="1"/>
    <d v="2025-12-16T00:00:00"/>
    <d v="2025-10-24T00:00:00"/>
    <d v="2025-10-27T00:00:00"/>
    <s v="VivianaS"/>
    <x v="13"/>
    <m/>
    <n v="2533.76"/>
    <s v="USD"/>
    <n v="2179.0336"/>
    <n v="2533.76"/>
    <n v="180.95"/>
    <n v="155.617"/>
    <n v="180.95"/>
    <n v="0.07141560368779994"/>
    <n v="12"/>
    <x v="1"/>
    <x v="0"/>
    <x v="1"/>
    <d v="2025-12-11T00:00:00"/>
    <s v="diciembre"/>
    <n v="2025"/>
  </r>
  <r>
    <x v="0"/>
    <n v="922"/>
    <n v="0"/>
    <d v="2025-12-16T00:00:00"/>
    <d v="2025-11-09T00:00:00"/>
    <d v="2025-11-11T00:00:00"/>
    <s v="VivianaS"/>
    <x v="13"/>
    <m/>
    <n v="2403.5"/>
    <s v="EUR"/>
    <n v="2403.5"/>
    <n v="2788.06"/>
    <n v="216.35"/>
    <n v="216.35"/>
    <n v="250.966"/>
    <n v="0.09001456209694196"/>
    <n v="12"/>
    <x v="1"/>
    <x v="2"/>
    <x v="1"/>
    <d v="2025-12-26T00:00:00"/>
    <s v="diciembre"/>
    <n v="2025"/>
  </r>
  <r>
    <x v="0"/>
    <n v="923"/>
    <n v="0"/>
    <d v="2025-12-16T00:00:00"/>
    <d v="2025-11-12T00:00:00"/>
    <d v="2025-11-13T00:00:00"/>
    <s v="VivianaS"/>
    <x v="13"/>
    <m/>
    <n v="1039.5"/>
    <s v="EUR"/>
    <n v="1039.5"/>
    <n v="1205.82"/>
    <n v="93.56"/>
    <n v="93.56"/>
    <n v="108.5296"/>
    <n v="0.09000481000481"/>
    <n v="12"/>
    <x v="1"/>
    <x v="2"/>
    <x v="1"/>
    <d v="2025-12-28T00:00:00"/>
    <s v="diciembre"/>
    <n v="2025"/>
  </r>
  <r>
    <x v="0"/>
    <n v="924"/>
    <n v="0"/>
    <d v="2025-12-16T00:00:00"/>
    <d v="2026-04-08T00:00:00"/>
    <d v="2026-04-24T00:00:00"/>
    <s v="LorenzaP"/>
    <x v="13"/>
    <s v="JORGEP"/>
    <n v="62507.67"/>
    <s v="USD"/>
    <n v="53756.5962"/>
    <n v="62507.67"/>
    <n v="1866.97"/>
    <n v="1605.5942"/>
    <n v="1866.97"/>
    <n v="0.02986785461688142"/>
    <n v="12"/>
    <x v="1"/>
    <x v="9"/>
    <x v="2"/>
    <d v="2026-06-08T00:00:00"/>
    <s v="junio"/>
    <n v="2026"/>
  </r>
  <r>
    <x v="0"/>
    <n v="925"/>
    <n v="0"/>
    <d v="2025-12-16T00:00:00"/>
    <d v="2025-11-11T00:00:00"/>
    <d v="2025-11-12T00:00:00"/>
    <s v="VivianaS"/>
    <x v="13"/>
    <m/>
    <n v="136"/>
    <s v="EUR"/>
    <n v="136"/>
    <n v="157.76"/>
    <n v="12.3"/>
    <n v="12.3"/>
    <n v="14.268"/>
    <n v="0.09044117647058825"/>
    <n v="12"/>
    <x v="1"/>
    <x v="2"/>
    <x v="1"/>
    <d v="2025-12-27T00:00:00"/>
    <s v="diciembre"/>
    <n v="2025"/>
  </r>
  <r>
    <x v="0"/>
    <n v="926"/>
    <n v="0"/>
    <d v="2025-12-17T00:00:00"/>
    <d v="2025-12-14T00:00:00"/>
    <d v="2025-12-17T00:00:00"/>
    <s v="LuisHdz"/>
    <x v="13"/>
    <s v="MARC1989"/>
    <n v="1383.74"/>
    <s v="USD"/>
    <n v="1190.0164"/>
    <n v="1383.74"/>
    <n v="0"/>
    <n v="0"/>
    <n v="0"/>
    <n v="0"/>
    <n v="12"/>
    <x v="1"/>
    <x v="1"/>
    <x v="1"/>
    <d v="2026-01-31T00:00:00"/>
    <s v="enero"/>
    <n v="2026"/>
  </r>
  <r>
    <x v="0"/>
    <n v="927"/>
    <n v="1"/>
    <d v="2025-12-17T00:00:00"/>
    <d v="2025-12-21T00:00:00"/>
    <d v="2025-12-24T00:00:00"/>
    <s v="ManonR"/>
    <x v="13"/>
    <m/>
    <n v="3200"/>
    <s v="USD"/>
    <n v="2752"/>
    <n v="3200"/>
    <n v="456.05"/>
    <n v="392.203"/>
    <n v="456.05"/>
    <n v="0.142515625"/>
    <n v="12"/>
    <x v="1"/>
    <x v="1"/>
    <x v="1"/>
    <d v="2026-02-07T00:00:00"/>
    <s v="febrero"/>
    <n v="2026"/>
  </r>
  <r>
    <x v="0"/>
    <n v="928"/>
    <n v="0"/>
    <d v="2025-12-18T00:00:00"/>
    <d v="2026-07-01T00:00:00"/>
    <d v="2026-07-16T00:00:00"/>
    <s v="MarujaN"/>
    <x v="13"/>
    <m/>
    <n v="31181"/>
    <s v="USD"/>
    <n v="26815.66"/>
    <n v="31181"/>
    <n v="3000"/>
    <n v="2580"/>
    <n v="3000"/>
    <n v="0.09621243706103076"/>
    <n v="12"/>
    <x v="1"/>
    <x v="3"/>
    <x v="2"/>
    <d v="2026-08-30T00:00:00"/>
    <s v="agosto"/>
    <n v="2026"/>
  </r>
  <r>
    <x v="0"/>
    <n v="929"/>
    <n v="0"/>
    <d v="2025-12-18T00:00:00"/>
    <d v="2026-02-13T00:00:00"/>
    <d v="2026-02-22T00:00:00"/>
    <s v="VivianaS"/>
    <x v="13"/>
    <m/>
    <n v="12187.2"/>
    <s v="EUR"/>
    <n v="12187.2"/>
    <n v="14137.152"/>
    <n v="798.1"/>
    <n v="798.1"/>
    <n v="925.7959999999999"/>
    <n v="0.0654867401864251"/>
    <n v="12"/>
    <x v="1"/>
    <x v="8"/>
    <x v="2"/>
    <d v="2026-04-08T00:00:00"/>
    <s v="abril"/>
    <n v="2026"/>
  </r>
  <r>
    <x v="0"/>
    <n v="930"/>
    <n v="1"/>
    <d v="2025-12-18T00:00:00"/>
    <d v="2025-09-12T00:00:00"/>
    <d v="2025-09-16T00:00:00"/>
    <s v="MariellaP"/>
    <x v="13"/>
    <s v="MARC1989"/>
    <n v="3485"/>
    <s v="USD"/>
    <n v="2997.1"/>
    <n v="3485"/>
    <n v="348.5"/>
    <n v="299.71"/>
    <n v="348.5"/>
    <n v="0.09999999999999999"/>
    <n v="12"/>
    <x v="1"/>
    <x v="6"/>
    <x v="1"/>
    <d v="2025-10-31T00:00:00"/>
    <s v="octubre"/>
    <n v="2025"/>
  </r>
  <r>
    <x v="0"/>
    <n v="931"/>
    <n v="0"/>
    <d v="2025-12-18T00:00:00"/>
    <d v="2026-03-15T00:00:00"/>
    <d v="2026-03-30T00:00:00"/>
    <s v="MariellaP"/>
    <x v="13"/>
    <s v="JORGEP,LUISHDZ"/>
    <n v="20200"/>
    <s v="USD"/>
    <n v="17372"/>
    <n v="20200"/>
    <n v="3958"/>
    <n v="3403.88"/>
    <n v="3958"/>
    <n v="0.1959405940594059"/>
    <n v="12"/>
    <x v="1"/>
    <x v="5"/>
    <x v="2"/>
    <d v="2026-05-14T00:00:00"/>
    <s v="mayo"/>
    <n v="2026"/>
  </r>
  <r>
    <x v="0"/>
    <n v="932"/>
    <n v="0"/>
    <d v="2025-12-18T00:00:00"/>
    <d v="2026-03-15T00:00:00"/>
    <d v="2026-03-29T00:00:00"/>
    <s v="MariellaP"/>
    <x v="13"/>
    <s v="JORGEP,LUISHDZ"/>
    <n v="358904.88"/>
    <s v="MXN"/>
    <n v="17227.43424"/>
    <n v="20098.67328"/>
    <n v="69345.8"/>
    <n v="3328.5984"/>
    <n v="3883.3648"/>
    <n v="0.1932149821980687"/>
    <n v="12"/>
    <x v="1"/>
    <x v="5"/>
    <x v="2"/>
    <d v="2026-05-13T00:00:00"/>
    <s v="mayo"/>
    <n v="2026"/>
  </r>
  <r>
    <x v="0"/>
    <n v="933"/>
    <n v="1"/>
    <d v="2025-12-18T00:00:00"/>
    <d v="2025-12-26T00:00:00"/>
    <d v="2025-12-29T00:00:00"/>
    <s v="ManonR"/>
    <x v="13"/>
    <m/>
    <n v="2660"/>
    <s v="USD"/>
    <n v="2287.6"/>
    <n v="2660"/>
    <n v="441.54"/>
    <n v="379.7244"/>
    <n v="441.54"/>
    <n v="0.1659924812030075"/>
    <n v="12"/>
    <x v="1"/>
    <x v="1"/>
    <x v="1"/>
    <d v="2026-02-12T00:00:00"/>
    <s v="febrero"/>
    <n v="2026"/>
  </r>
  <r>
    <x v="0"/>
    <n v="934"/>
    <n v="0"/>
    <d v="2025-12-18T00:00:00"/>
    <d v="2026-02-05T00:00:00"/>
    <d v="2026-02-21T00:00:00"/>
    <s v="MariellaP"/>
    <x v="13"/>
    <s v="JORGEP,MARC1989"/>
    <n v="3688.57"/>
    <s v="USD"/>
    <n v="3172.1702"/>
    <n v="3688.57"/>
    <n v="0"/>
    <n v="0"/>
    <n v="0"/>
    <n v="0"/>
    <n v="12"/>
    <x v="1"/>
    <x v="8"/>
    <x v="2"/>
    <d v="2026-04-07T00:00:00"/>
    <s v="abril"/>
    <n v="2026"/>
  </r>
  <r>
    <x v="0"/>
    <n v="936"/>
    <n v="0"/>
    <d v="2025-12-19T00:00:00"/>
    <d v="2026-09-16T00:00:00"/>
    <d v="2026-09-20T00:00:00"/>
    <s v="MartinO"/>
    <x v="13"/>
    <m/>
    <n v="5421"/>
    <s v="EUR"/>
    <n v="5421"/>
    <n v="6288.36"/>
    <n v="769"/>
    <n v="769"/>
    <n v="892.04"/>
    <n v="0.1418557461722929"/>
    <n v="12"/>
    <x v="1"/>
    <x v="6"/>
    <x v="2"/>
    <d v="2026-11-04T00:00:00"/>
    <s v="noviembre"/>
    <n v="2026"/>
  </r>
  <r>
    <x v="0"/>
    <n v="937"/>
    <n v="0"/>
    <d v="2025-12-19T00:00:00"/>
    <d v="2026-02-19T00:00:00"/>
    <d v="2026-03-11T00:00:00"/>
    <s v="MinervaH"/>
    <x v="13"/>
    <m/>
    <n v="15093.21"/>
    <s v="USD"/>
    <n v="12980.1606"/>
    <n v="15093.21"/>
    <n v="536.88"/>
    <n v="461.7168"/>
    <n v="536.88"/>
    <n v="0.03557096204187181"/>
    <n v="12"/>
    <x v="1"/>
    <x v="8"/>
    <x v="2"/>
    <d v="2026-04-25T00:00:00"/>
    <s v="abril"/>
    <n v="2026"/>
  </r>
  <r>
    <x v="0"/>
    <n v="938"/>
    <n v="0"/>
    <d v="2025-12-19T00:00:00"/>
    <d v="2026-01-19T00:00:00"/>
    <d v="2026-02-21T00:00:00"/>
    <s v="VeronicaN"/>
    <x v="13"/>
    <m/>
    <n v="102113.75"/>
    <s v="USD"/>
    <n v="87817.825"/>
    <n v="102113.75"/>
    <n v="10099.85"/>
    <n v="8685.871000000001"/>
    <n v="10099.85"/>
    <n v="0.09890783562448741"/>
    <n v="12"/>
    <x v="1"/>
    <x v="7"/>
    <x v="2"/>
    <d v="2026-04-07T00:00:00"/>
    <s v="abril"/>
    <n v="2026"/>
  </r>
  <r>
    <x v="0"/>
    <n v="939"/>
    <n v="0"/>
    <d v="2025-12-22T00:00:00"/>
    <d v="2026-03-18T00:00:00"/>
    <d v="2026-03-29T00:00:00"/>
    <s v="MariellaP"/>
    <x v="14"/>
    <s v="JORGEP,LUISHDZ"/>
    <n v="348413"/>
    <s v="MXN"/>
    <n v="16723.824"/>
    <n v="19511.128"/>
    <n v="68965.72"/>
    <n v="3310.35456"/>
    <n v="3862.08032"/>
    <n v="0.197942441872146"/>
    <n v="12"/>
    <x v="1"/>
    <x v="5"/>
    <x v="2"/>
    <d v="2026-05-13T00:00:00"/>
    <s v="mayo"/>
    <n v="2026"/>
  </r>
  <r>
    <x v="0"/>
    <n v="940"/>
    <n v="0"/>
    <d v="2025-12-23T00:00:00"/>
    <d v="2026-03-15T00:00:00"/>
    <d v="2026-03-29T00:00:00"/>
    <s v="MariellaP"/>
    <x v="14"/>
    <s v="JORGEP,LUISHDZ,MARC1989"/>
    <n v="23650"/>
    <s v="USD"/>
    <n v="20339"/>
    <n v="23650"/>
    <n v="71287.52"/>
    <n v="61307.2672"/>
    <n v="71287.52"/>
    <n v="3.014271458773785"/>
    <n v="12"/>
    <x v="1"/>
    <x v="5"/>
    <x v="2"/>
    <d v="2026-05-13T00:00:00"/>
    <s v="mayo"/>
    <n v="2026"/>
  </r>
  <r>
    <x v="0"/>
    <n v="941"/>
    <n v="0"/>
    <d v="2025-12-23T00:00:00"/>
    <d v="2025-12-28T00:00:00"/>
    <d v="2026-01-02T00:00:00"/>
    <s v="LucianaE"/>
    <x v="14"/>
    <m/>
    <n v="20200"/>
    <s v="USD"/>
    <n v="17372"/>
    <n v="20200"/>
    <n v="1912.92"/>
    <n v="1645.1112"/>
    <n v="1912.92"/>
    <n v="0.0946990099009901"/>
    <n v="12"/>
    <x v="1"/>
    <x v="1"/>
    <x v="1"/>
    <d v="2026-02-16T00:00:00"/>
    <s v="febrero"/>
    <n v="2026"/>
  </r>
  <r>
    <x v="0"/>
    <n v="942"/>
    <n v="0"/>
    <d v="2025-12-23T00:00:00"/>
    <d v="2025-12-20T00:00:00"/>
    <d v="2025-12-23T00:00:00"/>
    <s v="VivianaS"/>
    <x v="14"/>
    <m/>
    <n v="1155.89"/>
    <s v="USD"/>
    <n v="994.0654000000001"/>
    <n v="1155.89"/>
    <n v="91.73"/>
    <n v="78.8878"/>
    <n v="91.73"/>
    <n v="0.07935876251200373"/>
    <n v="12"/>
    <x v="1"/>
    <x v="1"/>
    <x v="1"/>
    <d v="2026-02-06T00:00:00"/>
    <s v="febrero"/>
    <n v="2026"/>
  </r>
  <r>
    <x v="0"/>
    <n v="943"/>
    <n v="0"/>
    <d v="2025-12-24T00:00:00"/>
    <d v="2025-12-20T00:00:00"/>
    <d v="2025-12-23T00:00:00"/>
    <s v="VivianaS"/>
    <x v="14"/>
    <m/>
    <n v="1080"/>
    <s v="USD"/>
    <n v="928.8"/>
    <n v="1080"/>
    <n v="88.75"/>
    <n v="76.325"/>
    <n v="88.75"/>
    <n v="0.08217592592592593"/>
    <n v="12"/>
    <x v="1"/>
    <x v="1"/>
    <x v="1"/>
    <d v="2026-02-06T00:00:00"/>
    <s v="febrero"/>
    <n v="2026"/>
  </r>
  <r>
    <x v="0"/>
    <n v="944"/>
    <n v="0"/>
    <d v="2025-12-24T00:00:00"/>
    <d v="2025-11-13T00:00:00"/>
    <d v="2025-11-15T00:00:00"/>
    <s v="VivianaS"/>
    <x v="14"/>
    <m/>
    <n v="84200"/>
    <s v="MXN"/>
    <n v="4041.6"/>
    <n v="4715.2"/>
    <n v="5520"/>
    <n v="264.96"/>
    <n v="309.12"/>
    <n v="0.0655581947743468"/>
    <n v="12"/>
    <x v="1"/>
    <x v="2"/>
    <x v="1"/>
    <d v="2025-12-30T00:00:00"/>
    <s v="diciembre"/>
    <n v="2025"/>
  </r>
  <r>
    <x v="0"/>
    <n v="945"/>
    <n v="1"/>
    <d v="2025-12-26T00:00:00"/>
    <d v="2025-12-18T00:00:00"/>
    <d v="2025-12-21T00:00:00"/>
    <s v="VivianaS"/>
    <x v="14"/>
    <m/>
    <n v="2308"/>
    <s v="GBP"/>
    <n v="2654.2"/>
    <n v="3092.72"/>
    <n v="268.9"/>
    <n v="309.235"/>
    <n v="360.326"/>
    <n v="0.1165077989601386"/>
    <n v="12"/>
    <x v="1"/>
    <x v="1"/>
    <x v="1"/>
    <d v="2026-02-04T00:00:00"/>
    <s v="febrero"/>
    <n v="2026"/>
  </r>
  <r>
    <x v="0"/>
    <n v="946"/>
    <n v="1"/>
    <d v="2025-12-26T00:00:00"/>
    <d v="2025-12-18T00:00:00"/>
    <d v="2025-12-21T00:00:00"/>
    <s v="VivianaS"/>
    <x v="14"/>
    <m/>
    <n v="2464"/>
    <s v="GBP"/>
    <n v="2833.6"/>
    <n v="3301.76"/>
    <n v="230.8"/>
    <n v="265.42"/>
    <n v="309.272"/>
    <n v="0.09366883116883118"/>
    <n v="12"/>
    <x v="1"/>
    <x v="1"/>
    <x v="1"/>
    <d v="2026-02-04T00:00:00"/>
    <s v="febrero"/>
    <n v="2026"/>
  </r>
  <r>
    <x v="0"/>
    <n v="947"/>
    <n v="1"/>
    <d v="2025-12-26T00:00:00"/>
    <d v="2025-12-27T00:00:00"/>
    <d v="2025-12-28T00:00:00"/>
    <s v="ClaudiaF"/>
    <x v="14"/>
    <m/>
    <n v="142.08"/>
    <s v="USD"/>
    <n v="122.1888"/>
    <n v="142.08"/>
    <n v="9.51"/>
    <n v="8.178599999999999"/>
    <n v="9.51"/>
    <n v="0.06693412162162161"/>
    <n v="12"/>
    <x v="1"/>
    <x v="1"/>
    <x v="1"/>
    <d v="2026-02-11T00:00:00"/>
    <s v="febrero"/>
    <n v="2026"/>
  </r>
  <r>
    <x v="0"/>
    <n v="948"/>
    <n v="1"/>
    <d v="2025-12-29T00:00:00"/>
    <d v="2025-10-16T00:00:00"/>
    <d v="2025-10-20T00:00:00"/>
    <s v="VivianaS"/>
    <x v="15"/>
    <m/>
    <n v="3052"/>
    <s v="USD"/>
    <n v="2624.72"/>
    <n v="3052"/>
    <n v="277.32"/>
    <n v="238.4952"/>
    <n v="277.32"/>
    <n v="0.09086500655307994"/>
    <n v="12"/>
    <x v="1"/>
    <x v="0"/>
    <x v="1"/>
    <d v="2025-12-04T00:00:00"/>
    <s v="diciembre"/>
    <n v="2025"/>
  </r>
  <r>
    <x v="0"/>
    <n v="949"/>
    <n v="0"/>
    <d v="2025-12-29T00:00:00"/>
    <d v="2025-12-06T00:00:00"/>
    <d v="2025-12-10T00:00:00"/>
    <s v="PaulinaV"/>
    <x v="15"/>
    <m/>
    <n v="1685.86"/>
    <s v="USD"/>
    <n v="1449.8396"/>
    <n v="1685.86"/>
    <n v="296.58"/>
    <n v="255.0588"/>
    <n v="296.58"/>
    <n v="0.1759220813116155"/>
    <n v="12"/>
    <x v="1"/>
    <x v="1"/>
    <x v="1"/>
    <d v="2026-01-24T00:00:00"/>
    <s v="enero"/>
    <n v="2026"/>
  </r>
  <r>
    <x v="0"/>
    <n v="950"/>
    <n v="1"/>
    <d v="2025-12-29T00:00:00"/>
    <d v="2026-01-04T00:00:00"/>
    <d v="2026-01-04T00:00:00"/>
    <s v="DianaM"/>
    <x v="15"/>
    <m/>
    <n v="652.66"/>
    <s v="USD"/>
    <n v="561.2876"/>
    <n v="652.66"/>
    <n v="70"/>
    <n v="60.2"/>
    <n v="70"/>
    <n v="0.1072533938038182"/>
    <n v="12"/>
    <x v="1"/>
    <x v="7"/>
    <x v="2"/>
    <d v="2026-02-18T00:00:00"/>
    <s v="febrero"/>
    <n v="2026"/>
  </r>
  <r>
    <x v="0"/>
    <n v="951"/>
    <n v="0"/>
    <d v="2025-12-30T00:00:00"/>
    <d v="2026-03-13T00:00:00"/>
    <d v="2026-03-19T00:00:00"/>
    <s v="MariellaP"/>
    <x v="15"/>
    <s v="JORGEP,LUISHDZ"/>
    <n v="194372.45"/>
    <s v="MXN"/>
    <n v="9329.877600000002"/>
    <n v="10884.8572"/>
    <n v="17994.4"/>
    <n v="863.7312000000001"/>
    <n v="1007.6864"/>
    <n v="0.09257690583207651"/>
    <n v="12"/>
    <x v="1"/>
    <x v="5"/>
    <x v="2"/>
    <d v="2026-05-03T00:00:00"/>
    <s v="mayo"/>
    <n v="2026"/>
  </r>
  <r>
    <x v="0"/>
    <n v="952"/>
    <n v="0"/>
    <d v="2026-01-02T00:00:00"/>
    <d v="2026-03-27T00:00:00"/>
    <d v="2026-04-11T00:00:00"/>
    <s v="ClaudiaF"/>
    <x v="16"/>
    <s v="JORGEP"/>
    <n v="17426.28"/>
    <s v="USD"/>
    <n v="14986.6008"/>
    <n v="17426.28"/>
    <n v="1942.8"/>
    <n v="1670.808"/>
    <n v="1942.8"/>
    <n v="0.1114867889188054"/>
    <n v="1"/>
    <x v="2"/>
    <x v="5"/>
    <x v="2"/>
    <d v="2026-05-26T00:00:00"/>
    <s v="mayo"/>
    <n v="2026"/>
  </r>
  <r>
    <x v="0"/>
    <n v="953"/>
    <n v="0"/>
    <d v="2026-01-06T00:00:00"/>
    <d v="2026-01-07T00:00:00"/>
    <d v="2026-01-18T00:00:00"/>
    <s v="IsraelB"/>
    <x v="17"/>
    <s v="DIANAM"/>
    <n v="10472.8"/>
    <s v="USD"/>
    <n v="9006.607999999998"/>
    <n v="10472.8"/>
    <n v="1047.28"/>
    <n v="900.6608"/>
    <n v="1047.28"/>
    <n v="0.1"/>
    <n v="1"/>
    <x v="2"/>
    <x v="7"/>
    <x v="2"/>
    <d v="2026-03-04T00:00:00"/>
    <s v="marzo"/>
    <n v="2026"/>
  </r>
  <r>
    <x v="0"/>
    <n v="954"/>
    <n v="0"/>
    <d v="2026-01-06T00:00:00"/>
    <d v="2026-03-17T00:00:00"/>
    <d v="2026-03-22T00:00:00"/>
    <s v="IsraelB"/>
    <x v="17"/>
    <s v="DIANAM"/>
    <n v="2328.56"/>
    <s v="USD"/>
    <n v="2002.5616"/>
    <n v="2328.56"/>
    <n v="254.85"/>
    <n v="219.171"/>
    <n v="254.85"/>
    <n v="0.1094453224310303"/>
    <n v="1"/>
    <x v="2"/>
    <x v="5"/>
    <x v="2"/>
    <d v="2026-05-06T00:00:00"/>
    <s v="mayo"/>
    <n v="2026"/>
  </r>
  <r>
    <x v="0"/>
    <n v="955"/>
    <n v="0"/>
    <d v="2026-01-06T00:00:00"/>
    <d v="2026-09-15T00:00:00"/>
    <d v="2026-09-24T00:00:00"/>
    <s v="LucianaE"/>
    <x v="17"/>
    <m/>
    <n v="127190"/>
    <s v="USD"/>
    <n v="109383.4"/>
    <n v="127190"/>
    <n v="21365"/>
    <n v="18373.9"/>
    <n v="21365"/>
    <n v="0.1679770422203004"/>
    <n v="1"/>
    <x v="2"/>
    <x v="6"/>
    <x v="2"/>
    <d v="2026-11-08T00:00:00"/>
    <s v="noviembre"/>
    <n v="2026"/>
  </r>
  <r>
    <x v="0"/>
    <n v="956"/>
    <n v="0"/>
    <d v="2026-01-07T00:00:00"/>
    <d v="2025-12-18T00:00:00"/>
    <d v="2026-01-02T00:00:00"/>
    <s v="VeronicaN"/>
    <x v="17"/>
    <m/>
    <n v="63072"/>
    <s v="USD"/>
    <n v="54241.92"/>
    <n v="63072"/>
    <n v="6740.48"/>
    <n v="5796.8128"/>
    <n v="6740.48"/>
    <n v="0.1068696093353628"/>
    <n v="1"/>
    <x v="2"/>
    <x v="1"/>
    <x v="1"/>
    <d v="2026-02-16T00:00:00"/>
    <s v="febrero"/>
    <n v="2026"/>
  </r>
  <r>
    <x v="0"/>
    <n v="957"/>
    <n v="0"/>
    <d v="2026-01-07T00:00:00"/>
    <d v="2026-01-23T00:00:00"/>
    <d v="2026-01-25T00:00:00"/>
    <s v="IsraelB"/>
    <x v="17"/>
    <s v="DIANAM"/>
    <n v="5954.36"/>
    <s v="USD"/>
    <n v="5120.749599999999"/>
    <n v="5954.36"/>
    <n v="117.48"/>
    <n v="101.0328"/>
    <n v="117.48"/>
    <n v="0.01973008014295408"/>
    <n v="1"/>
    <x v="2"/>
    <x v="7"/>
    <x v="2"/>
    <d v="2026-03-11T00:00:00"/>
    <s v="marzo"/>
    <n v="2026"/>
  </r>
  <r>
    <x v="0"/>
    <n v="959"/>
    <n v="0"/>
    <d v="2026-01-07T00:00:00"/>
    <d v="2026-01-07T00:00:00"/>
    <d v="2026-01-11T00:00:00"/>
    <s v="MinervaH"/>
    <x v="17"/>
    <m/>
    <n v="30999.2"/>
    <s v="MXN"/>
    <n v="1487.9616"/>
    <n v="1735.9552"/>
    <n v="1459.2"/>
    <n v="70.0416"/>
    <n v="81.71520000000001"/>
    <n v="0.04707218250793569"/>
    <n v="1"/>
    <x v="2"/>
    <x v="7"/>
    <x v="2"/>
    <d v="2026-02-25T00:00:00"/>
    <s v="febrero"/>
    <n v="2026"/>
  </r>
  <r>
    <x v="0"/>
    <n v="960"/>
    <n v="0"/>
    <d v="2026-01-07T00:00:00"/>
    <d v="2026-01-13T00:00:00"/>
    <d v="2026-01-16T00:00:00"/>
    <s v="DianaM"/>
    <x v="17"/>
    <m/>
    <n v="3920"/>
    <s v="USD"/>
    <n v="3371.2"/>
    <n v="3920"/>
    <n v="1280"/>
    <n v="1100.8"/>
    <n v="1280"/>
    <n v="0.326530612244898"/>
    <n v="1"/>
    <x v="2"/>
    <x v="7"/>
    <x v="2"/>
    <d v="2026-03-02T00:00:00"/>
    <s v="marzo"/>
    <n v="2026"/>
  </r>
  <r>
    <x v="0"/>
    <n v="961"/>
    <n v="0"/>
    <d v="2026-01-08T00:00:00"/>
    <d v="2026-09-15T00:00:00"/>
    <d v="2026-09-21T00:00:00"/>
    <s v="LucianaE"/>
    <x v="17"/>
    <m/>
    <n v="1869.4"/>
    <s v="USD"/>
    <n v="1607.684"/>
    <n v="1869.4"/>
    <n v="70"/>
    <n v="60.2"/>
    <n v="70"/>
    <n v="0.03744516957312506"/>
    <n v="1"/>
    <x v="2"/>
    <x v="6"/>
    <x v="2"/>
    <d v="2026-11-05T00:00:00"/>
    <s v="noviembre"/>
    <n v="2026"/>
  </r>
  <r>
    <x v="0"/>
    <n v="962"/>
    <n v="0"/>
    <d v="2026-01-08T00:00:00"/>
    <d v="2026-01-06T00:00:00"/>
    <d v="2026-01-12T00:00:00"/>
    <s v="MariellaG"/>
    <x v="17"/>
    <m/>
    <n v="1707"/>
    <s v="USD"/>
    <n v="1468.02"/>
    <n v="1707"/>
    <n v="170.7"/>
    <n v="146.802"/>
    <n v="170.7"/>
    <n v="0.09999999999999999"/>
    <n v="1"/>
    <x v="2"/>
    <x v="7"/>
    <x v="2"/>
    <d v="2026-02-26T00:00:00"/>
    <s v="febrero"/>
    <n v="2026"/>
  </r>
  <r>
    <x v="0"/>
    <n v="963"/>
    <n v="0"/>
    <d v="2026-01-08T00:00:00"/>
    <d v="2026-01-22T00:00:00"/>
    <d v="2026-01-25T00:00:00"/>
    <s v="CatalinaF"/>
    <x v="17"/>
    <m/>
    <n v="2595"/>
    <s v="USD"/>
    <n v="2231.7"/>
    <n v="2595"/>
    <n v="359.25"/>
    <n v="308.955"/>
    <n v="359.25"/>
    <n v="0.1384393063583815"/>
    <n v="1"/>
    <x v="2"/>
    <x v="7"/>
    <x v="2"/>
    <d v="2026-03-11T00:00:00"/>
    <s v="marzo"/>
    <n v="2026"/>
  </r>
  <r>
    <x v="0"/>
    <n v="964"/>
    <n v="0"/>
    <d v="2026-01-09T00:00:00"/>
    <d v="2026-06-06T00:00:00"/>
    <d v="2026-06-16T00:00:00"/>
    <s v="ManonR"/>
    <x v="17"/>
    <m/>
    <n v="223460"/>
    <s v="USD"/>
    <n v="192175.6"/>
    <n v="223460"/>
    <n v="33580"/>
    <n v="28878.8"/>
    <n v="33580"/>
    <n v="0.1502729795041618"/>
    <n v="1"/>
    <x v="2"/>
    <x v="10"/>
    <x v="2"/>
    <d v="2026-07-31T00:00:00"/>
    <s v="julio"/>
    <n v="2026"/>
  </r>
  <r>
    <x v="0"/>
    <n v="965"/>
    <n v="1"/>
    <d v="2026-01-09T00:00:00"/>
    <d v="2025-12-17T00:00:00"/>
    <d v="2025-12-19T00:00:00"/>
    <s v="ManonR"/>
    <x v="17"/>
    <m/>
    <n v="2685"/>
    <s v="USD"/>
    <n v="2309.1"/>
    <n v="2685"/>
    <n v="200.08"/>
    <n v="172.0688"/>
    <n v="200.08"/>
    <n v="0.07451769087523279"/>
    <n v="1"/>
    <x v="2"/>
    <x v="1"/>
    <x v="1"/>
    <d v="2026-02-02T00:00:00"/>
    <s v="febrero"/>
    <n v="2026"/>
  </r>
  <r>
    <x v="0"/>
    <n v="966"/>
    <n v="0"/>
    <d v="2026-01-09T00:00:00"/>
    <d v="2025-12-02T00:00:00"/>
    <d v="2025-12-04T00:00:00"/>
    <s v="ManonR"/>
    <x v="17"/>
    <m/>
    <n v="4363"/>
    <s v="USD"/>
    <n v="3752.18"/>
    <n v="4363"/>
    <n v="378"/>
    <n v="325.08"/>
    <n v="378"/>
    <n v="0.08663763465505386"/>
    <n v="1"/>
    <x v="2"/>
    <x v="1"/>
    <x v="1"/>
    <d v="2026-01-18T00:00:00"/>
    <s v="enero"/>
    <n v="2026"/>
  </r>
  <r>
    <x v="0"/>
    <n v="968"/>
    <n v="0"/>
    <d v="2026-01-09T00:00:00"/>
    <d v="2026-09-14T00:00:00"/>
    <d v="2026-10-01T00:00:00"/>
    <s v="LucianaE"/>
    <x v="17"/>
    <m/>
    <n v="59396.79"/>
    <s v="USD"/>
    <n v="51081.2394"/>
    <n v="59396.79"/>
    <n v="1932.88"/>
    <n v="1662.2768"/>
    <n v="1932.88"/>
    <n v="0.03254182591348792"/>
    <n v="1"/>
    <x v="2"/>
    <x v="6"/>
    <x v="2"/>
    <d v="2026-11-15T00:00:00"/>
    <s v="noviembre"/>
    <n v="2026"/>
  </r>
  <r>
    <x v="0"/>
    <n v="969"/>
    <n v="0"/>
    <d v="2026-01-09T00:00:00"/>
    <d v="2026-02-04T00:00:00"/>
    <d v="2026-02-05T00:00:00"/>
    <s v="ManonR"/>
    <x v="17"/>
    <m/>
    <n v="4321.53"/>
    <s v="USD"/>
    <n v="3716.5158"/>
    <n v="4321.53"/>
    <n v="501.53"/>
    <n v="431.3158"/>
    <n v="501.53"/>
    <n v="0.1160538050181302"/>
    <n v="1"/>
    <x v="2"/>
    <x v="8"/>
    <x v="2"/>
    <d v="2026-03-22T00:00:00"/>
    <s v="marzo"/>
    <n v="2026"/>
  </r>
  <r>
    <x v="0"/>
    <n v="970"/>
    <n v="0"/>
    <d v="2026-01-09T00:00:00"/>
    <d v="2025-12-10T00:00:00"/>
    <d v="2025-12-14T00:00:00"/>
    <s v="PaulinaV"/>
    <x v="17"/>
    <m/>
    <n v="2320"/>
    <s v="EUR"/>
    <n v="2320"/>
    <n v="2691.2"/>
    <n v="232"/>
    <n v="232"/>
    <n v="269.12"/>
    <n v="0.1"/>
    <n v="1"/>
    <x v="2"/>
    <x v="1"/>
    <x v="1"/>
    <d v="2026-01-28T00:00:00"/>
    <s v="enero"/>
    <n v="2026"/>
  </r>
  <r>
    <x v="0"/>
    <n v="971"/>
    <n v="1"/>
    <d v="2026-01-09T00:00:00"/>
    <d v="2025-11-29T00:00:00"/>
    <d v="2025-12-01T00:00:00"/>
    <s v="PaulinaV"/>
    <x v="17"/>
    <m/>
    <n v="90124.48"/>
    <s v="MXN"/>
    <n v="4325.97504"/>
    <n v="5046.97088"/>
    <n v="9221.82"/>
    <n v="442.64736"/>
    <n v="516.42192"/>
    <n v="0.1023231423915012"/>
    <n v="1"/>
    <x v="2"/>
    <x v="2"/>
    <x v="1"/>
    <d v="2026-01-15T00:00:00"/>
    <s v="enero"/>
    <n v="2026"/>
  </r>
  <r>
    <x v="0"/>
    <n v="972"/>
    <n v="0"/>
    <d v="2026-01-09T00:00:00"/>
    <d v="2026-01-21T00:00:00"/>
    <d v="2026-01-23T00:00:00"/>
    <s v="PaulinaV"/>
    <x v="17"/>
    <m/>
    <n v="2040"/>
    <s v="GBP"/>
    <n v="2346"/>
    <n v="2733.6"/>
    <n v="204"/>
    <n v="234.6"/>
    <n v="273.36"/>
    <n v="0.09999999999999999"/>
    <n v="1"/>
    <x v="2"/>
    <x v="7"/>
    <x v="2"/>
    <d v="2026-03-09T00:00:00"/>
    <s v="marzo"/>
    <n v="2026"/>
  </r>
  <r>
    <x v="0"/>
    <n v="973"/>
    <n v="0"/>
    <d v="2026-01-09T00:00:00"/>
    <d v="2026-01-18T00:00:00"/>
    <d v="2026-01-21T00:00:00"/>
    <s v="PaulinaV"/>
    <x v="17"/>
    <m/>
    <n v="2422.38"/>
    <s v="EUR"/>
    <n v="2422.38"/>
    <n v="2809.9608"/>
    <n v="242.24"/>
    <n v="242.24"/>
    <n v="280.9984"/>
    <n v="0.1000008256342935"/>
    <n v="1"/>
    <x v="2"/>
    <x v="7"/>
    <x v="2"/>
    <d v="2026-03-07T00:00:00"/>
    <s v="marzo"/>
    <n v="2026"/>
  </r>
  <r>
    <x v="0"/>
    <n v="974"/>
    <n v="0"/>
    <d v="2026-01-12T00:00:00"/>
    <d v="2026-07-18T00:00:00"/>
    <d v="2026-08-01T00:00:00"/>
    <s v="DianaM"/>
    <x v="18"/>
    <s v="MARC1989"/>
    <n v="95200"/>
    <s v="EUR"/>
    <n v="95200"/>
    <n v="110432"/>
    <n v="0"/>
    <n v="0"/>
    <n v="0"/>
    <n v="0"/>
    <n v="1"/>
    <x v="2"/>
    <x v="3"/>
    <x v="2"/>
    <d v="2026-09-15T00:00:00"/>
    <s v="septiembre"/>
    <n v="2026"/>
  </r>
  <r>
    <x v="0"/>
    <n v="975"/>
    <n v="0"/>
    <d v="2026-01-12T00:00:00"/>
    <d v="2026-01-10T00:00:00"/>
    <d v="2026-01-11T00:00:00"/>
    <s v="LucianaE"/>
    <x v="18"/>
    <m/>
    <n v="11920.39"/>
    <s v="MXN"/>
    <n v="572.17872"/>
    <n v="667.54184"/>
    <n v="1065.71"/>
    <n v="51.15408"/>
    <n v="59.67976"/>
    <n v="0.08940227626780667"/>
    <n v="1"/>
    <x v="2"/>
    <x v="7"/>
    <x v="2"/>
    <d v="2026-02-25T00:00:00"/>
    <s v="febrero"/>
    <n v="2026"/>
  </r>
  <r>
    <x v="0"/>
    <n v="976"/>
    <n v="0"/>
    <d v="2026-01-12T00:00:00"/>
    <d v="2026-06-06T00:00:00"/>
    <d v="2026-06-26T00:00:00"/>
    <s v="PaulinaV"/>
    <x v="18"/>
    <m/>
    <n v="38202"/>
    <s v="EUR"/>
    <n v="38202"/>
    <n v="44314.32"/>
    <n v="0"/>
    <n v="0"/>
    <n v="0"/>
    <n v="0"/>
    <n v="1"/>
    <x v="2"/>
    <x v="10"/>
    <x v="2"/>
    <d v="2026-08-10T00:00:00"/>
    <s v="agosto"/>
    <n v="2026"/>
  </r>
  <r>
    <x v="0"/>
    <n v="978"/>
    <n v="0"/>
    <d v="2026-01-13T00:00:00"/>
    <d v="2026-02-05T00:00:00"/>
    <d v="2026-02-08T00:00:00"/>
    <s v="MarujaN"/>
    <x v="18"/>
    <m/>
    <n v="66000"/>
    <s v="MXN"/>
    <n v="3168"/>
    <n v="3696"/>
    <n v="19362.26"/>
    <n v="929.38848"/>
    <n v="1084.28656"/>
    <n v="0.2933675757575758"/>
    <n v="1"/>
    <x v="2"/>
    <x v="8"/>
    <x v="2"/>
    <d v="2026-03-25T00:00:00"/>
    <s v="marzo"/>
    <n v="2026"/>
  </r>
  <r>
    <x v="0"/>
    <n v="979"/>
    <n v="0"/>
    <d v="2026-01-14T00:00:00"/>
    <d v="2025-12-09T00:00:00"/>
    <d v="2025-12-12T00:00:00"/>
    <s v="VeronicaN"/>
    <x v="18"/>
    <m/>
    <n v="2523"/>
    <s v="USD"/>
    <n v="2169.78"/>
    <n v="2523"/>
    <n v="252.3"/>
    <n v="216.978"/>
    <n v="252.3"/>
    <n v="0.1"/>
    <n v="1"/>
    <x v="2"/>
    <x v="1"/>
    <x v="1"/>
    <d v="2026-01-26T00:00:00"/>
    <s v="enero"/>
    <n v="2026"/>
  </r>
  <r>
    <x v="0"/>
    <n v="980"/>
    <n v="0"/>
    <d v="2026-01-14T00:00:00"/>
    <d v="2025-12-30T00:00:00"/>
    <d v="2026-01-02T00:00:00"/>
    <s v="VeronicaN"/>
    <x v="18"/>
    <m/>
    <n v="6766"/>
    <s v="USD"/>
    <n v="5818.76"/>
    <n v="6766"/>
    <n v="676.6"/>
    <n v="581.876"/>
    <n v="676.6"/>
    <n v="0.09999999999999999"/>
    <n v="1"/>
    <x v="2"/>
    <x v="1"/>
    <x v="1"/>
    <d v="2026-02-16T00:00:00"/>
    <s v="febrero"/>
    <n v="2026"/>
  </r>
  <r>
    <x v="0"/>
    <n v="982"/>
    <n v="0"/>
    <d v="2026-01-14T00:00:00"/>
    <d v="2026-02-02T00:00:00"/>
    <d v="2026-02-13T00:00:00"/>
    <s v="DianaM"/>
    <x v="18"/>
    <s v="MARC1989"/>
    <n v="2563"/>
    <s v="USD"/>
    <n v="2204.18"/>
    <n v="2563"/>
    <n v="0"/>
    <n v="0"/>
    <n v="0"/>
    <n v="0"/>
    <n v="1"/>
    <x v="2"/>
    <x v="8"/>
    <x v="2"/>
    <d v="2026-03-30T00:00:00"/>
    <s v="marzo"/>
    <n v="2026"/>
  </r>
  <r>
    <x v="0"/>
    <n v="983"/>
    <n v="0"/>
    <d v="2026-01-14T00:00:00"/>
    <d v="2026-01-30T00:00:00"/>
    <d v="2026-02-02T00:00:00"/>
    <s v="MartinO"/>
    <x v="18"/>
    <m/>
    <n v="35"/>
    <s v="MXN"/>
    <n v="1.68"/>
    <n v="1.96"/>
    <n v="35"/>
    <n v="1.68"/>
    <n v="1.96"/>
    <n v="1"/>
    <n v="1"/>
    <x v="2"/>
    <x v="7"/>
    <x v="2"/>
    <d v="2026-03-19T00:00:00"/>
    <s v="marzo"/>
    <n v="2026"/>
  </r>
  <r>
    <x v="0"/>
    <n v="984"/>
    <n v="0"/>
    <d v="2026-01-14T00:00:00"/>
    <d v="2026-04-12T00:00:00"/>
    <d v="2026-04-22T00:00:00"/>
    <s v="MariellaP"/>
    <x v="18"/>
    <s v="JAIMEG,JORGEP"/>
    <n v="10540.65"/>
    <s v="EUR"/>
    <n v="10540.65"/>
    <n v="12227.154"/>
    <n v="983.04"/>
    <n v="983.04"/>
    <n v="1140.3264"/>
    <n v="0.09326180074283844"/>
    <n v="1"/>
    <x v="2"/>
    <x v="9"/>
    <x v="2"/>
    <d v="2026-06-06T00:00:00"/>
    <s v="junio"/>
    <n v="2026"/>
  </r>
  <r>
    <x v="0"/>
    <n v="985"/>
    <n v="0"/>
    <d v="2026-01-14T00:00:00"/>
    <d v="2026-01-20T00:00:00"/>
    <d v="2026-01-20T00:00:00"/>
    <s v="DianaM"/>
    <x v="18"/>
    <s v="MARC1989"/>
    <n v="1332.19"/>
    <s v="USD"/>
    <n v="1145.6834"/>
    <n v="1332.19"/>
    <n v="105"/>
    <n v="90.3"/>
    <n v="105"/>
    <n v="0.07881758608006365"/>
    <n v="1"/>
    <x v="2"/>
    <x v="7"/>
    <x v="2"/>
    <d v="2026-03-06T00:00:00"/>
    <s v="marzo"/>
    <n v="2026"/>
  </r>
  <r>
    <x v="0"/>
    <n v="986"/>
    <n v="0"/>
    <d v="2026-01-14T00:00:00"/>
    <d v="2026-01-16T00:00:00"/>
    <d v="2026-01-18T00:00:00"/>
    <s v="MariellaP"/>
    <x v="18"/>
    <s v="JAIMEG"/>
    <n v="5224"/>
    <s v="EUR"/>
    <n v="5224"/>
    <n v="6059.839999999999"/>
    <n v="522.4"/>
    <n v="522.4"/>
    <n v="605.9839999999999"/>
    <n v="0.09999999999999999"/>
    <n v="1"/>
    <x v="2"/>
    <x v="7"/>
    <x v="2"/>
    <d v="2026-03-04T00:00:00"/>
    <s v="marzo"/>
    <n v="2026"/>
  </r>
  <r>
    <x v="0"/>
    <n v="987"/>
    <n v="1"/>
    <d v="2026-01-14T00:00:00"/>
    <d v="2025-09-04T00:00:00"/>
    <d v="2025-09-06T00:00:00"/>
    <s v="DianaM"/>
    <x v="18"/>
    <s v="MARC1989"/>
    <n v="5251"/>
    <s v="USD"/>
    <n v="4515.86"/>
    <n v="5251"/>
    <n v="493.59"/>
    <n v="424.4874"/>
    <n v="493.59"/>
    <n v="0.09399923824033518"/>
    <n v="1"/>
    <x v="2"/>
    <x v="6"/>
    <x v="1"/>
    <d v="2025-10-21T00:00:00"/>
    <s v="octubre"/>
    <n v="2025"/>
  </r>
  <r>
    <x v="0"/>
    <n v="988"/>
    <n v="0"/>
    <d v="2026-01-15T00:00:00"/>
    <d v="2026-01-18T00:00:00"/>
    <d v="2026-01-23T00:00:00"/>
    <s v="LuisHdz"/>
    <x v="18"/>
    <s v="MARC1989"/>
    <n v="3625.22"/>
    <s v="USD"/>
    <n v="3117.6892"/>
    <n v="3625.22"/>
    <n v="424.66"/>
    <n v="365.2076"/>
    <n v="424.66"/>
    <n v="0.1171404769917412"/>
    <n v="1"/>
    <x v="2"/>
    <x v="7"/>
    <x v="2"/>
    <d v="2026-03-09T00:00:00"/>
    <s v="marzo"/>
    <n v="2026"/>
  </r>
  <r>
    <x v="0"/>
    <n v="989"/>
    <n v="0"/>
    <d v="2026-01-15T00:00:00"/>
    <d v="2026-01-28T00:00:00"/>
    <d v="2026-02-01T00:00:00"/>
    <s v="MariellaP"/>
    <x v="18"/>
    <s v="JAIMEG,JORGEP"/>
    <n v="7025.53"/>
    <s v="USD"/>
    <n v="6041.9558"/>
    <n v="7025.53"/>
    <n v="1305.53"/>
    <n v="1122.7558"/>
    <n v="1305.53"/>
    <n v="0.1858265497407313"/>
    <n v="1"/>
    <x v="2"/>
    <x v="7"/>
    <x v="2"/>
    <d v="2026-03-18T00:00:00"/>
    <s v="marzo"/>
    <n v="2026"/>
  </r>
  <r>
    <x v="0"/>
    <n v="990"/>
    <n v="0"/>
    <d v="2026-01-15T00:00:00"/>
    <d v="2026-01-30T00:00:00"/>
    <d v="2026-02-08T00:00:00"/>
    <s v="MinervaH"/>
    <x v="18"/>
    <m/>
    <n v="96922.5"/>
    <s v="MXN"/>
    <n v="4652.28"/>
    <n v="5427.66"/>
    <n v="3805.5"/>
    <n v="182.664"/>
    <n v="213.108"/>
    <n v="0.03926332894838661"/>
    <n v="1"/>
    <x v="2"/>
    <x v="7"/>
    <x v="2"/>
    <d v="2026-03-25T00:00:00"/>
    <s v="marzo"/>
    <n v="2026"/>
  </r>
  <r>
    <x v="0"/>
    <n v="991"/>
    <n v="0"/>
    <d v="2026-01-15T00:00:00"/>
    <d v="2026-09-14T00:00:00"/>
    <d v="2026-09-24T00:00:00"/>
    <s v="LucianaE"/>
    <x v="18"/>
    <m/>
    <n v="1921.6"/>
    <s v="USD"/>
    <n v="1652.576"/>
    <n v="1921.6"/>
    <n v="70"/>
    <n v="60.2"/>
    <n v="70"/>
    <n v="0.03642797668609492"/>
    <n v="1"/>
    <x v="2"/>
    <x v="6"/>
    <x v="2"/>
    <d v="2026-11-08T00:00:00"/>
    <s v="noviembre"/>
    <n v="2026"/>
  </r>
  <r>
    <x v="0"/>
    <n v="992"/>
    <n v="0"/>
    <d v="2026-01-15T00:00:00"/>
    <d v="2026-01-15T00:00:00"/>
    <d v="2026-01-15T00:00:00"/>
    <s v="VivianaS"/>
    <x v="18"/>
    <m/>
    <n v="967.5"/>
    <s v="USD"/>
    <n v="832.05"/>
    <n v="967.5"/>
    <n v="0"/>
    <n v="0"/>
    <n v="0"/>
    <n v="0"/>
    <n v="1"/>
    <x v="2"/>
    <x v="7"/>
    <x v="2"/>
    <d v="2026-03-01T00:00:00"/>
    <s v="marzo"/>
    <n v="2026"/>
  </r>
  <r>
    <x v="0"/>
    <n v="993"/>
    <n v="0"/>
    <d v="2026-01-16T00:00:00"/>
    <d v="2026-06-03T00:00:00"/>
    <d v="2026-06-22T00:00:00"/>
    <s v="MartinB"/>
    <x v="18"/>
    <s v="JAIMEG"/>
    <n v="6793.9"/>
    <s v="USD"/>
    <n v="5842.754"/>
    <n v="6793.9"/>
    <n v="574.34"/>
    <n v="493.9324"/>
    <n v="574.34"/>
    <n v="0.08453759990579786"/>
    <n v="1"/>
    <x v="2"/>
    <x v="10"/>
    <x v="2"/>
    <d v="2026-08-06T00:00:00"/>
    <s v="agosto"/>
    <n v="2026"/>
  </r>
  <r>
    <x v="0"/>
    <n v="994"/>
    <n v="0"/>
    <d v="2026-01-16T00:00:00"/>
    <d v="2026-06-02T00:00:00"/>
    <d v="2026-07-11T00:00:00"/>
    <s v="AliciaL"/>
    <x v="18"/>
    <s v="MARTINB"/>
    <n v="271228.55"/>
    <s v="MXN"/>
    <n v="13018.9704"/>
    <n v="15188.7988"/>
    <n v="10681"/>
    <n v="512.688"/>
    <n v="598.136"/>
    <n v="0.03938007263615869"/>
    <n v="1"/>
    <x v="2"/>
    <x v="10"/>
    <x v="2"/>
    <d v="2026-08-25T00:00:00"/>
    <s v="agosto"/>
    <n v="2026"/>
  </r>
  <r>
    <x v="0"/>
    <n v="995"/>
    <n v="0"/>
    <d v="2026-01-16T00:00:00"/>
    <d v="2026-03-30T00:00:00"/>
    <d v="2026-04-15T00:00:00"/>
    <s v="LucianaE"/>
    <x v="18"/>
    <m/>
    <n v="78927"/>
    <s v="USD"/>
    <n v="67877.22"/>
    <n v="78927"/>
    <n v="7281.52"/>
    <n v="6262.1072"/>
    <n v="7281.52"/>
    <n v="0.09225638881498094"/>
    <n v="1"/>
    <x v="2"/>
    <x v="5"/>
    <x v="2"/>
    <d v="2026-05-30T00:00:00"/>
    <s v="mayo"/>
    <n v="2026"/>
  </r>
  <r>
    <x v="0"/>
    <n v="996"/>
    <n v="0"/>
    <d v="2026-01-16T00:00:00"/>
    <d v="2026-02-28T00:00:00"/>
    <d v="2026-02-28T00:00:00"/>
    <s v="MariaM"/>
    <x v="18"/>
    <m/>
    <n v="1995"/>
    <s v="USD"/>
    <n v="1715.7"/>
    <n v="1995"/>
    <n v="1495"/>
    <n v="1285.7"/>
    <n v="1495"/>
    <n v="0.7493734335839599"/>
    <n v="1"/>
    <x v="2"/>
    <x v="8"/>
    <x v="2"/>
    <d v="2026-04-14T00:00:00"/>
    <s v="abril"/>
    <n v="2026"/>
  </r>
  <r>
    <x v="0"/>
    <n v="997"/>
    <n v="0"/>
    <d v="2026-01-16T00:00:00"/>
    <d v="2026-02-26T00:00:00"/>
    <d v="2026-03-02T00:00:00"/>
    <s v="MariaJose"/>
    <x v="18"/>
    <m/>
    <n v="8610"/>
    <s v="USD"/>
    <n v="7404.599999999999"/>
    <n v="8610"/>
    <n v="861"/>
    <n v="740.46"/>
    <n v="861"/>
    <n v="0.1"/>
    <n v="1"/>
    <x v="2"/>
    <x v="8"/>
    <x v="2"/>
    <d v="2026-04-16T00:00:00"/>
    <s v="abril"/>
    <n v="2026"/>
  </r>
  <r>
    <x v="0"/>
    <n v="998"/>
    <n v="0"/>
    <d v="2026-01-16T00:00:00"/>
    <d v="2025-11-18T00:00:00"/>
    <d v="2025-11-20T00:00:00"/>
    <s v="PaulinaA"/>
    <x v="18"/>
    <m/>
    <n v="494.88"/>
    <s v="USD"/>
    <n v="425.5968"/>
    <n v="494.88"/>
    <n v="54.44"/>
    <n v="46.8184"/>
    <n v="54.44"/>
    <n v="0.1100064662140317"/>
    <n v="1"/>
    <x v="2"/>
    <x v="2"/>
    <x v="1"/>
    <d v="2026-01-04T00:00:00"/>
    <s v="enero"/>
    <n v="2026"/>
  </r>
  <r>
    <x v="0"/>
    <n v="999"/>
    <n v="0"/>
    <d v="2026-01-16T00:00:00"/>
    <d v="2026-01-28T00:00:00"/>
    <d v="2026-02-01T00:00:00"/>
    <s v="PaulinaA"/>
    <x v="18"/>
    <m/>
    <n v="1436"/>
    <s v="USD"/>
    <n v="1234.96"/>
    <n v="1436"/>
    <n v="157.05"/>
    <n v="135.063"/>
    <n v="157.05"/>
    <n v="0.109366295264624"/>
    <n v="1"/>
    <x v="2"/>
    <x v="7"/>
    <x v="2"/>
    <d v="2026-03-18T00:00:00"/>
    <s v="marzo"/>
    <n v="2026"/>
  </r>
  <r>
    <x v="0"/>
    <n v="1000"/>
    <n v="0"/>
    <d v="2026-01-16T00:00:00"/>
    <d v="2026-04-08T00:00:00"/>
    <d v="2026-04-22T00:00:00"/>
    <s v="PaulinaA"/>
    <x v="18"/>
    <m/>
    <n v="7147.49"/>
    <s v="USD"/>
    <n v="6146.841399999999"/>
    <n v="7147.49"/>
    <n v="664.09"/>
    <n v="571.1174"/>
    <n v="664.09"/>
    <n v="0.09291233705818407"/>
    <n v="1"/>
    <x v="2"/>
    <x v="9"/>
    <x v="2"/>
    <d v="2026-06-06T00:00:00"/>
    <s v="junio"/>
    <n v="2026"/>
  </r>
  <r>
    <x v="0"/>
    <n v="1001"/>
    <n v="0"/>
    <d v="2026-01-16T00:00:00"/>
    <d v="2026-06-26T00:00:00"/>
    <d v="2026-07-01T00:00:00"/>
    <s v="PaulinaA"/>
    <x v="18"/>
    <m/>
    <n v="3372.84"/>
    <s v="USD"/>
    <n v="2900.6424"/>
    <n v="3372.84"/>
    <n v="337.28"/>
    <n v="290.0608"/>
    <n v="337.28"/>
    <n v="0.09999881405581051"/>
    <n v="1"/>
    <x v="2"/>
    <x v="10"/>
    <x v="2"/>
    <d v="2026-08-15T00:00:00"/>
    <s v="agosto"/>
    <n v="2026"/>
  </r>
  <r>
    <x v="0"/>
    <n v="1002"/>
    <n v="0"/>
    <d v="2026-01-17T00:00:00"/>
    <d v="2026-02-18T00:00:00"/>
    <d v="2026-02-21T00:00:00"/>
    <s v="IsraelB"/>
    <x v="18"/>
    <s v="DIANAM,MARC1989"/>
    <n v="72750"/>
    <s v="MXN"/>
    <n v="3492"/>
    <n v="4074"/>
    <n v="70"/>
    <n v="3.36"/>
    <n v="3.92"/>
    <n v="0.0009621993127147766"/>
    <n v="1"/>
    <x v="2"/>
    <x v="8"/>
    <x v="2"/>
    <d v="2026-04-07T00:00:00"/>
    <s v="abril"/>
    <n v="2026"/>
  </r>
  <r>
    <x v="0"/>
    <n v="1003"/>
    <n v="0"/>
    <d v="2026-01-19T00:00:00"/>
    <d v="2026-02-21T00:00:00"/>
    <d v="2026-02-28T00:00:00"/>
    <s v="MartinB"/>
    <x v="19"/>
    <m/>
    <n v="305.62"/>
    <s v="USD"/>
    <n v="262.8332"/>
    <n v="305.62"/>
    <n v="0"/>
    <n v="0"/>
    <n v="0"/>
    <n v="0"/>
    <n v="1"/>
    <x v="2"/>
    <x v="8"/>
    <x v="2"/>
    <d v="2026-04-14T00:00:00"/>
    <s v="abril"/>
    <n v="2026"/>
  </r>
  <r>
    <x v="0"/>
    <n v="1004"/>
    <n v="0"/>
    <d v="2026-01-19T00:00:00"/>
    <d v="2026-02-05T00:00:00"/>
    <d v="2026-02-08T00:00:00"/>
    <s v="IsraelB"/>
    <x v="19"/>
    <s v="DIANAM,MARC1989"/>
    <n v="16050"/>
    <s v="MXN"/>
    <n v="770.4"/>
    <n v="898.8000000000001"/>
    <n v="1222"/>
    <n v="58.656"/>
    <n v="68.432"/>
    <n v="0.07613707165109035"/>
    <n v="1"/>
    <x v="2"/>
    <x v="8"/>
    <x v="2"/>
    <d v="2026-03-25T00:00:00"/>
    <s v="marzo"/>
    <n v="2026"/>
  </r>
  <r>
    <x v="0"/>
    <n v="1005"/>
    <n v="0"/>
    <d v="2026-01-19T00:00:00"/>
    <d v="2026-04-30T00:00:00"/>
    <d v="2026-05-12T00:00:00"/>
    <s v="MariellaG"/>
    <x v="19"/>
    <m/>
    <n v="10503"/>
    <s v="EUR"/>
    <n v="10503"/>
    <n v="12183.48"/>
    <n v="1050.3"/>
    <n v="1050.3"/>
    <n v="1218.348"/>
    <n v="0.09999999999999999"/>
    <n v="1"/>
    <x v="2"/>
    <x v="9"/>
    <x v="2"/>
    <d v="2026-06-26T00:00:00"/>
    <s v="junio"/>
    <n v="2026"/>
  </r>
  <r>
    <x v="0"/>
    <n v="1006"/>
    <n v="0"/>
    <d v="2026-01-19T00:00:00"/>
    <d v="2025-12-28T00:00:00"/>
    <d v="2026-01-03T00:00:00"/>
    <s v="VivianaS"/>
    <x v="19"/>
    <m/>
    <n v="12022.15"/>
    <s v="USD"/>
    <n v="10339.049"/>
    <n v="12022.15"/>
    <n v="652.21"/>
    <n v="560.9006000000001"/>
    <n v="652.21"/>
    <n v="0.05425069559105485"/>
    <n v="1"/>
    <x v="2"/>
    <x v="1"/>
    <x v="1"/>
    <d v="2026-02-17T00:00:00"/>
    <s v="febrero"/>
    <n v="2026"/>
  </r>
  <r>
    <x v="0"/>
    <n v="1007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0.09999999999999999"/>
    <n v="1"/>
    <x v="2"/>
    <x v="1"/>
    <x v="1"/>
    <d v="2026-01-16T00:00:00"/>
    <s v="enero"/>
    <n v="2026"/>
  </r>
  <r>
    <x v="0"/>
    <n v="1008"/>
    <n v="0"/>
    <d v="2026-01-19T00:00:00"/>
    <d v="2025-12-01T00:00:00"/>
    <d v="2025-12-02T00:00:00"/>
    <s v="MariellaG"/>
    <x v="19"/>
    <m/>
    <n v="219"/>
    <s v="USD"/>
    <n v="188.34"/>
    <n v="219"/>
    <n v="21.9"/>
    <n v="18.834"/>
    <n v="21.9"/>
    <n v="0.09999999999999999"/>
    <n v="1"/>
    <x v="2"/>
    <x v="1"/>
    <x v="1"/>
    <d v="2026-01-16T00:00:00"/>
    <s v="enero"/>
    <n v="2026"/>
  </r>
  <r>
    <x v="0"/>
    <n v="1009"/>
    <n v="0"/>
    <d v="2026-01-19T00:00:00"/>
    <d v="2026-04-22T00:00:00"/>
    <d v="2026-05-06T00:00:00"/>
    <s v="MinervaH"/>
    <x v="19"/>
    <m/>
    <n v="19238"/>
    <s v="MXN"/>
    <n v="923.424"/>
    <n v="1077.328"/>
    <n v="0"/>
    <n v="0"/>
    <n v="0"/>
    <n v="0"/>
    <n v="1"/>
    <x v="2"/>
    <x v="9"/>
    <x v="2"/>
    <d v="2026-06-20T00:00:00"/>
    <s v="junio"/>
    <n v="2026"/>
  </r>
  <r>
    <x v="0"/>
    <n v="1010"/>
    <n v="0"/>
    <d v="2026-01-20T00:00:00"/>
    <d v="2026-01-03T00:00:00"/>
    <d v="2026-01-05T00:00:00"/>
    <s v="VeronicaN"/>
    <x v="19"/>
    <m/>
    <n v="9639"/>
    <s v="USD"/>
    <n v="8289.539999999999"/>
    <n v="9639"/>
    <n v="963.9"/>
    <n v="828.954"/>
    <n v="963.9"/>
    <n v="0.1"/>
    <n v="1"/>
    <x v="2"/>
    <x v="7"/>
    <x v="2"/>
    <d v="2026-02-19T00:00:00"/>
    <s v="febrero"/>
    <n v="2026"/>
  </r>
  <r>
    <x v="0"/>
    <n v="1011"/>
    <n v="0"/>
    <d v="2026-01-20T00:00:00"/>
    <d v="2026-03-28T00:00:00"/>
    <d v="2026-04-05T00:00:00"/>
    <s v="IsraelB"/>
    <x v="19"/>
    <s v="DIANAM,MARC1989"/>
    <n v="100903.8"/>
    <s v="MXN"/>
    <n v="4843.3824"/>
    <n v="5650.6128"/>
    <n v="1970.2"/>
    <n v="94.56960000000001"/>
    <n v="110.3312"/>
    <n v="0.01952552827544651"/>
    <n v="1"/>
    <x v="2"/>
    <x v="5"/>
    <x v="2"/>
    <d v="2026-05-20T00:00:00"/>
    <s v="mayo"/>
    <n v="2026"/>
  </r>
  <r>
    <x v="0"/>
    <n v="1012"/>
    <n v="0"/>
    <d v="2026-01-20T00:00:00"/>
    <d v="2026-01-31T00:00:00"/>
    <d v="2026-02-04T00:00:00"/>
    <s v="MartinO"/>
    <x v="19"/>
    <m/>
    <n v="219990"/>
    <s v="MXN"/>
    <n v="10559.52"/>
    <n v="12319.44"/>
    <n v="33270"/>
    <n v="1596.96"/>
    <n v="1863.12"/>
    <n v="0.1512341470066821"/>
    <n v="1"/>
    <x v="2"/>
    <x v="7"/>
    <x v="2"/>
    <d v="2026-03-21T00:00:00"/>
    <s v="marzo"/>
    <n v="2026"/>
  </r>
  <r>
    <x v="0"/>
    <n v="1014"/>
    <n v="1"/>
    <d v="2026-01-20T00:00:00"/>
    <d v="2025-02-11T00:00:00"/>
    <d v="2025-02-15T00:00:00"/>
    <s v="MinervaH"/>
    <x v="19"/>
    <m/>
    <n v="3300.7"/>
    <s v="USD"/>
    <n v="2838.602"/>
    <n v="3300.7"/>
    <n v="337.27"/>
    <n v="290.0522"/>
    <n v="337.27"/>
    <n v="0.1021813554700518"/>
    <n v="1"/>
    <x v="2"/>
    <x v="8"/>
    <x v="1"/>
    <d v="2025-04-01T00:00:00"/>
    <s v="abril"/>
    <n v="2025"/>
  </r>
  <r>
    <x v="0"/>
    <n v="1015"/>
    <n v="0"/>
    <d v="2026-01-20T00:00:00"/>
    <d v="2026-04-05T00:00:00"/>
    <d v="2026-04-12T00:00:00"/>
    <s v="VeronicaN"/>
    <x v="19"/>
    <m/>
    <n v="55900"/>
    <s v="USD"/>
    <n v="48074"/>
    <n v="55900"/>
    <n v="8385"/>
    <n v="7211.099999999999"/>
    <n v="8385"/>
    <n v="0.15"/>
    <n v="1"/>
    <x v="2"/>
    <x v="9"/>
    <x v="2"/>
    <d v="2026-05-27T00:00:00"/>
    <s v="mayo"/>
    <n v="2026"/>
  </r>
  <r>
    <x v="0"/>
    <n v="1016"/>
    <n v="0"/>
    <d v="2026-01-21T00:00:00"/>
    <d v="2025-11-03T00:00:00"/>
    <d v="2025-11-07T00:00:00"/>
    <s v="VivianaS"/>
    <x v="19"/>
    <m/>
    <n v="2644"/>
    <s v="USD"/>
    <n v="2273.84"/>
    <n v="2644"/>
    <n v="225.03"/>
    <n v="193.5258"/>
    <n v="225.03"/>
    <n v="0.08510968229954614"/>
    <n v="1"/>
    <x v="2"/>
    <x v="2"/>
    <x v="1"/>
    <d v="2025-12-22T00:00:00"/>
    <s v="diciembre"/>
    <n v="2025"/>
  </r>
  <r>
    <x v="0"/>
    <n v="1017"/>
    <n v="0"/>
    <d v="2026-01-21T00:00:00"/>
    <d v="2026-02-08T00:00:00"/>
    <d v="2026-02-09T00:00:00"/>
    <s v="MartinB"/>
    <x v="19"/>
    <m/>
    <n v="609.05"/>
    <s v="EUR"/>
    <n v="609.05"/>
    <n v="706.4979999999999"/>
    <n v="0"/>
    <n v="0"/>
    <n v="0"/>
    <n v="0"/>
    <n v="1"/>
    <x v="2"/>
    <x v="8"/>
    <x v="2"/>
    <d v="2026-03-26T00:00:00"/>
    <s v="marzo"/>
    <n v="2026"/>
  </r>
  <r>
    <x v="0"/>
    <n v="1018"/>
    <n v="0"/>
    <d v="2026-01-21T00:00:00"/>
    <d v="2026-01-29T00:00:00"/>
    <d v="2026-02-02T00:00:00"/>
    <s v="MarujaN"/>
    <x v="19"/>
    <m/>
    <n v="5312"/>
    <s v="USD"/>
    <n v="4568.32"/>
    <n v="5312"/>
    <n v="531.2"/>
    <n v="456.8320000000001"/>
    <n v="531.2"/>
    <n v="0.1"/>
    <n v="1"/>
    <x v="2"/>
    <x v="7"/>
    <x v="2"/>
    <d v="2026-03-19T00:00:00"/>
    <s v="marzo"/>
    <n v="2026"/>
  </r>
  <r>
    <x v="0"/>
    <n v="1019"/>
    <n v="0"/>
    <d v="2026-01-21T00:00:00"/>
    <d v="2026-09-25T00:00:00"/>
    <d v="2026-10-08T00:00:00"/>
    <s v="AndreaG"/>
    <x v="19"/>
    <s v="JAIMEG,MARTINB"/>
    <n v="74493"/>
    <s v="USD"/>
    <n v="64063.98"/>
    <n v="74493"/>
    <n v="19170.5"/>
    <n v="16486.63"/>
    <n v="19170.5"/>
    <n v="0.2573463278428846"/>
    <n v="1"/>
    <x v="2"/>
    <x v="6"/>
    <x v="2"/>
    <d v="2026-11-22T00:00:00"/>
    <s v="noviembre"/>
    <n v="2026"/>
  </r>
  <r>
    <x v="0"/>
    <n v="1020"/>
    <n v="0"/>
    <d v="2026-01-07T00:00:00"/>
    <d v="2025-05-21T00:00:00"/>
    <d v="2026-07-20T00:00:00"/>
    <s v="EduardoH"/>
    <x v="17"/>
    <m/>
    <n v="57230.37"/>
    <s v="USD"/>
    <n v="49218.1182"/>
    <n v="57230.37"/>
    <n v="4702.49"/>
    <n v="4044.1414"/>
    <n v="4702.49"/>
    <n v="0.08216773716472564"/>
    <n v="1"/>
    <x v="2"/>
    <x v="4"/>
    <x v="1"/>
    <d v="2026-09-03T00:00:00"/>
    <s v="septiembre"/>
    <n v="2026"/>
  </r>
  <r>
    <x v="0"/>
    <n v="1022"/>
    <n v="0"/>
    <d v="2026-01-22T00:00:00"/>
    <d v="2026-05-06T00:00:00"/>
    <d v="2026-05-12T00:00:00"/>
    <s v="ManonR"/>
    <x v="19"/>
    <m/>
    <n v="10000"/>
    <s v="USD"/>
    <n v="8600"/>
    <n v="10000"/>
    <n v="0"/>
    <n v="0"/>
    <n v="0"/>
    <n v="0"/>
    <n v="1"/>
    <x v="2"/>
    <x v="4"/>
    <x v="2"/>
    <d v="2026-06-26T00:00:00"/>
    <s v="junio"/>
    <n v="2026"/>
  </r>
  <r>
    <x v="0"/>
    <n v="1023"/>
    <n v="0"/>
    <d v="2026-01-22T00:00:00"/>
    <d v="2026-01-23T00:00:00"/>
    <d v="2026-05-05T00:00:00"/>
    <s v="LuisHdz"/>
    <x v="19"/>
    <s v="MARC1989"/>
    <n v="6168"/>
    <s v="USD"/>
    <n v="5304.48"/>
    <n v="6168"/>
    <n v="826.8200000000001"/>
    <n v="711.0652"/>
    <n v="826.8200000000001"/>
    <n v="0.1340499351491569"/>
    <n v="1"/>
    <x v="2"/>
    <x v="7"/>
    <x v="2"/>
    <d v="2026-06-19T00:00:00"/>
    <s v="junio"/>
    <n v="2026"/>
  </r>
  <r>
    <x v="0"/>
    <n v="1024"/>
    <n v="0"/>
    <d v="2026-01-22T00:00:00"/>
    <d v="2026-02-27T00:00:00"/>
    <d v="2026-03-05T00:00:00"/>
    <s v="DianaM"/>
    <x v="19"/>
    <s v="MARC1989"/>
    <n v="12996"/>
    <s v="USD"/>
    <n v="11176.56"/>
    <n v="12996"/>
    <n v="1104"/>
    <n v="949.4399999999999"/>
    <n v="1104"/>
    <n v="0.08494921514312095"/>
    <n v="1"/>
    <x v="2"/>
    <x v="8"/>
    <x v="2"/>
    <d v="2026-04-19T00:00:00"/>
    <s v="abril"/>
    <n v="2026"/>
  </r>
  <r>
    <x v="0"/>
    <n v="1025"/>
    <n v="0"/>
    <d v="2026-01-22T00:00:00"/>
    <d v="2026-05-01T00:00:00"/>
    <d v="2026-05-13T00:00:00"/>
    <s v="DianaM"/>
    <x v="19"/>
    <s v="MANONR,MARC1989"/>
    <n v="7958.96"/>
    <s v="USD"/>
    <n v="6844.7056"/>
    <n v="7958.96"/>
    <n v="35"/>
    <n v="30.1"/>
    <n v="35"/>
    <n v="0.004397559480133082"/>
    <n v="1"/>
    <x v="2"/>
    <x v="4"/>
    <x v="2"/>
    <d v="2026-06-27T00:00:00"/>
    <s v="junio"/>
    <n v="2026"/>
  </r>
  <r>
    <x v="0"/>
    <n v="1026"/>
    <n v="0"/>
    <d v="2026-01-22T00:00:00"/>
    <d v="2026-05-25T00:00:00"/>
    <d v="2026-05-31T00:00:00"/>
    <s v="DianaM"/>
    <x v="19"/>
    <s v="MARC1989"/>
    <n v="4778.96"/>
    <s v="USD"/>
    <n v="4109.9056"/>
    <n v="4778.96"/>
    <n v="70"/>
    <n v="60.2"/>
    <n v="70"/>
    <n v="0.01464753837655055"/>
    <n v="1"/>
    <x v="2"/>
    <x v="4"/>
    <x v="2"/>
    <d v="2026-07-15T00:00:00"/>
    <s v="julio"/>
    <n v="2026"/>
  </r>
  <r>
    <x v="0"/>
    <n v="1027"/>
    <n v="0"/>
    <d v="2026-01-23T00:00:00"/>
    <d v="2026-08-16T00:00:00"/>
    <d v="2026-08-23T00:00:00"/>
    <s v="IreneC"/>
    <x v="19"/>
    <s v="MARTINB"/>
    <n v="2219.84"/>
    <s v="EUR"/>
    <n v="2219.84"/>
    <n v="2575.0144"/>
    <n v="10.4"/>
    <n v="10.4"/>
    <n v="12.064"/>
    <n v="0.004685022343952717"/>
    <n v="1"/>
    <x v="2"/>
    <x v="11"/>
    <x v="2"/>
    <d v="2026-10-07T00:00:00"/>
    <s v="octubre"/>
    <n v="2026"/>
  </r>
  <r>
    <x v="0"/>
    <n v="1029"/>
    <n v="0"/>
    <d v="2026-01-23T00:00:00"/>
    <d v="2026-03-21T00:00:00"/>
    <d v="2026-03-29T00:00:00"/>
    <s v="InesGR"/>
    <x v="19"/>
    <m/>
    <n v="7880"/>
    <s v="EUR"/>
    <n v="7880"/>
    <n v="9140.799999999999"/>
    <n v="746"/>
    <n v="746"/>
    <n v="865.3599999999999"/>
    <n v="0.09467005076142132"/>
    <n v="1"/>
    <x v="2"/>
    <x v="5"/>
    <x v="2"/>
    <d v="2026-05-13T00:00:00"/>
    <s v="mayo"/>
    <n v="2026"/>
  </r>
  <r>
    <x v="0"/>
    <n v="1030"/>
    <n v="0"/>
    <d v="2026-01-23T00:00:00"/>
    <d v="2026-02-01T00:00:00"/>
    <d v="2026-02-08T00:00:00"/>
    <s v="MartinB"/>
    <x v="19"/>
    <m/>
    <n v="1705.05"/>
    <s v="EUR"/>
    <n v="1705.05"/>
    <n v="1977.858"/>
    <n v="217.5"/>
    <n v="217.5"/>
    <n v="252.3"/>
    <n v="0.1275622415764934"/>
    <n v="1"/>
    <x v="2"/>
    <x v="8"/>
    <x v="2"/>
    <d v="2026-03-25T00:00:00"/>
    <s v="marzo"/>
    <n v="2026"/>
  </r>
  <r>
    <x v="0"/>
    <n v="1031"/>
    <n v="0"/>
    <d v="2026-01-23T00:00:00"/>
    <d v="2026-03-27T00:00:00"/>
    <d v="2026-04-10T00:00:00"/>
    <s v="MariaM"/>
    <x v="19"/>
    <m/>
    <n v="43069.88"/>
    <s v="EUR"/>
    <n v="43069.88"/>
    <n v="49961.06079999999"/>
    <n v="228"/>
    <n v="228"/>
    <n v="264.48"/>
    <n v="0.005293722666513118"/>
    <n v="1"/>
    <x v="2"/>
    <x v="5"/>
    <x v="2"/>
    <d v="2026-05-25T00:00:00"/>
    <s v="mayo"/>
    <n v="2026"/>
  </r>
  <r>
    <x v="0"/>
    <n v="1032"/>
    <n v="0"/>
    <d v="2026-01-27T00:00:00"/>
    <d v="2026-06-14T00:00:00"/>
    <d v="2026-06-19T00:00:00"/>
    <s v="JimenaM"/>
    <x v="20"/>
    <m/>
    <n v="11340"/>
    <s v="EUR"/>
    <n v="11340"/>
    <n v="13154.4"/>
    <n v="1136"/>
    <n v="1136"/>
    <n v="1317.76"/>
    <n v="0.1001763668430335"/>
    <n v="1"/>
    <x v="2"/>
    <x v="10"/>
    <x v="2"/>
    <d v="2026-08-03T00:00:00"/>
    <s v="agosto"/>
    <n v="2026"/>
  </r>
  <r>
    <x v="0"/>
    <n v="1033"/>
    <n v="0"/>
    <d v="2026-01-27T00:00:00"/>
    <d v="2026-02-06T00:00:00"/>
    <d v="2026-02-09T00:00:00"/>
    <s v="ClaudiaF"/>
    <x v="20"/>
    <m/>
    <n v="3000.27"/>
    <s v="USD"/>
    <n v="2580.2322"/>
    <n v="3000.27"/>
    <n v="300.03"/>
    <n v="258.0257999999999"/>
    <n v="300.03"/>
    <n v="0.1000009999100081"/>
    <n v="1"/>
    <x v="2"/>
    <x v="8"/>
    <x v="2"/>
    <d v="2026-03-26T00:00:00"/>
    <s v="marzo"/>
    <n v="2026"/>
  </r>
  <r>
    <x v="0"/>
    <n v="1034"/>
    <n v="0"/>
    <d v="2026-01-27T00:00:00"/>
    <d v="2026-09-26T00:00:00"/>
    <d v="2026-10-14T00:00:00"/>
    <s v="DianaM"/>
    <x v="20"/>
    <s v="MARC1989"/>
    <n v="10217.24"/>
    <s v="USD"/>
    <n v="8786.8264"/>
    <n v="10217.24"/>
    <n v="70"/>
    <n v="60.2"/>
    <n v="70"/>
    <n v="0.006851165285341246"/>
    <n v="1"/>
    <x v="2"/>
    <x v="6"/>
    <x v="2"/>
    <d v="2026-11-28T00:00:00"/>
    <s v="noviembre"/>
    <n v="2026"/>
  </r>
  <r>
    <x v="0"/>
    <n v="1036"/>
    <n v="0"/>
    <d v="2026-01-27T00:00:00"/>
    <d v="2026-02-22T00:00:00"/>
    <d v="2026-02-22T00:00:00"/>
    <s v="LidiaE"/>
    <x v="20"/>
    <m/>
    <n v="591.3"/>
    <s v="USD"/>
    <n v="508.518"/>
    <n v="591.3"/>
    <n v="70"/>
    <n v="60.2"/>
    <n v="70"/>
    <n v="0.1183832234060544"/>
    <n v="1"/>
    <x v="2"/>
    <x v="8"/>
    <x v="2"/>
    <d v="2026-04-08T00:00:00"/>
    <s v="abril"/>
    <n v="2026"/>
  </r>
  <r>
    <x v="0"/>
    <n v="1037"/>
    <n v="0"/>
    <d v="2026-01-28T00:00:00"/>
    <d v="2025-12-27T00:00:00"/>
    <d v="2026-01-02T00:00:00"/>
    <s v="VivianaS"/>
    <x v="20"/>
    <m/>
    <n v="5589"/>
    <s v="USD"/>
    <n v="4806.54"/>
    <n v="5589"/>
    <n v="630.4400000000001"/>
    <n v="542.1784"/>
    <n v="630.4400000000001"/>
    <n v="0.1128001431383074"/>
    <n v="1"/>
    <x v="2"/>
    <x v="1"/>
    <x v="1"/>
    <d v="2026-02-16T00:00:00"/>
    <s v="febrero"/>
    <n v="2026"/>
  </r>
  <r>
    <x v="0"/>
    <n v="1038"/>
    <n v="0"/>
    <d v="2026-01-28T00:00:00"/>
    <d v="2026-02-08T00:00:00"/>
    <d v="2026-02-18T00:00:00"/>
    <s v="JimenaM"/>
    <x v="20"/>
    <m/>
    <n v="5532.92"/>
    <s v="EUR"/>
    <n v="5532.92"/>
    <n v="6418.187199999999"/>
    <n v="449.94"/>
    <n v="449.94"/>
    <n v="521.9304"/>
    <n v="0.08132053237711732"/>
    <n v="1"/>
    <x v="2"/>
    <x v="8"/>
    <x v="2"/>
    <d v="2026-04-04T00:00:00"/>
    <s v="abril"/>
    <n v="2026"/>
  </r>
  <r>
    <x v="0"/>
    <n v="1039"/>
    <n v="0"/>
    <d v="2026-01-28T00:00:00"/>
    <d v="2026-03-25T00:00:00"/>
    <d v="2026-04-04T00:00:00"/>
    <s v="MartinO"/>
    <x v="20"/>
    <m/>
    <n v="19008"/>
    <s v="USD"/>
    <n v="16346.88"/>
    <n v="19008"/>
    <n v="280"/>
    <n v="240.8"/>
    <n v="280"/>
    <n v="0.01473063973063973"/>
    <n v="1"/>
    <x v="2"/>
    <x v="5"/>
    <x v="2"/>
    <d v="2026-05-19T00:00:00"/>
    <s v="mayo"/>
    <n v="2026"/>
  </r>
  <r>
    <x v="0"/>
    <n v="1040"/>
    <n v="0"/>
    <d v="2026-01-28T00:00:00"/>
    <d v="2025-11-08T00:00:00"/>
    <d v="2025-11-09T00:00:00"/>
    <s v="ManonR"/>
    <x v="20"/>
    <m/>
    <n v="1024"/>
    <s v="USD"/>
    <n v="880.64"/>
    <n v="1024"/>
    <n v="102.4"/>
    <n v="88.06400000000001"/>
    <n v="102.4"/>
    <n v="0.1"/>
    <n v="1"/>
    <x v="2"/>
    <x v="2"/>
    <x v="1"/>
    <d v="2025-12-24T00:00:00"/>
    <s v="diciembre"/>
    <n v="2025"/>
  </r>
  <r>
    <x v="0"/>
    <n v="1041"/>
    <n v="0"/>
    <d v="2026-01-28T00:00:00"/>
    <d v="2026-01-31T00:00:00"/>
    <d v="2026-02-01T00:00:00"/>
    <s v="LidiaE"/>
    <x v="20"/>
    <m/>
    <n v="8150"/>
    <s v="MXN"/>
    <n v="391.2"/>
    <n v="456.4"/>
    <n v="1022.96"/>
    <n v="49.10208"/>
    <n v="57.28576"/>
    <n v="0.1255165644171779"/>
    <n v="1"/>
    <x v="2"/>
    <x v="7"/>
    <x v="2"/>
    <d v="2026-03-18T00:00:00"/>
    <s v="marzo"/>
    <n v="2026"/>
  </r>
  <r>
    <x v="0"/>
    <n v="1042"/>
    <n v="0"/>
    <d v="2026-01-28T00:00:00"/>
    <d v="2026-07-04T00:00:00"/>
    <d v="2026-07-12T00:00:00"/>
    <s v="InesGR"/>
    <x v="20"/>
    <m/>
    <n v="9283.870000000001"/>
    <s v="EUR"/>
    <n v="9283.870000000001"/>
    <n v="10769.2892"/>
    <n v="1856.77"/>
    <n v="1856.77"/>
    <n v="2153.8532"/>
    <n v="0.1999995691451948"/>
    <n v="1"/>
    <x v="2"/>
    <x v="3"/>
    <x v="2"/>
    <d v="2026-08-26T00:00:00"/>
    <s v="agosto"/>
    <n v="2026"/>
  </r>
  <r>
    <x v="0"/>
    <n v="1043"/>
    <n v="0"/>
    <d v="2026-01-28T00:00:00"/>
    <d v="2026-09-25T00:00:00"/>
    <d v="2026-10-11T00:00:00"/>
    <s v="IsraelB"/>
    <x v="20"/>
    <s v="DIANAM,MARC1989"/>
    <n v="17787.39"/>
    <s v="USD"/>
    <n v="15297.1554"/>
    <n v="17787.39"/>
    <n v="0"/>
    <n v="0"/>
    <n v="0"/>
    <n v="0"/>
    <n v="1"/>
    <x v="2"/>
    <x v="6"/>
    <x v="2"/>
    <d v="2026-11-25T00:00:00"/>
    <s v="noviembre"/>
    <n v="2026"/>
  </r>
  <r>
    <x v="0"/>
    <n v="1044"/>
    <n v="0"/>
    <d v="2026-01-29T00:00:00"/>
    <d v="2026-02-21T00:00:00"/>
    <d v="2026-02-28T00:00:00"/>
    <s v="RafaellaP"/>
    <x v="20"/>
    <s v="MARTINB"/>
    <n v="27830"/>
    <s v="EUR"/>
    <n v="27830"/>
    <n v="32282.8"/>
    <n v="3809"/>
    <n v="3809"/>
    <n v="4418.44"/>
    <n v="0.1368666906216313"/>
    <n v="1"/>
    <x v="2"/>
    <x v="8"/>
    <x v="2"/>
    <d v="2026-04-14T00:00:00"/>
    <s v="abril"/>
    <n v="2026"/>
  </r>
  <r>
    <x v="0"/>
    <n v="1045"/>
    <n v="1"/>
    <d v="2026-01-29T00:00:00"/>
    <d v="2025-12-20T00:00:00"/>
    <d v="2025-12-20T00:00:00"/>
    <s v="VivianaS"/>
    <x v="20"/>
    <m/>
    <n v="2065"/>
    <s v="USD"/>
    <n v="1775.9"/>
    <n v="2065"/>
    <n v="294.53"/>
    <n v="253.2958"/>
    <n v="294.53"/>
    <n v="0.1426295399515738"/>
    <n v="1"/>
    <x v="2"/>
    <x v="1"/>
    <x v="1"/>
    <d v="2026-02-03T00:00:00"/>
    <s v="febrero"/>
    <n v="2026"/>
  </r>
  <r>
    <x v="0"/>
    <n v="1046"/>
    <n v="0"/>
    <d v="2026-01-29T00:00:00"/>
    <d v="2026-05-09T00:00:00"/>
    <d v="2026-05-19T00:00:00"/>
    <s v="VeronicaN"/>
    <x v="20"/>
    <m/>
    <n v="290000"/>
    <s v="USD"/>
    <n v="249400"/>
    <n v="290000"/>
    <n v="29000"/>
    <n v="24940"/>
    <n v="29000"/>
    <n v="0.1"/>
    <n v="1"/>
    <x v="2"/>
    <x v="4"/>
    <x v="2"/>
    <d v="2026-07-03T00:00:00"/>
    <s v="julio"/>
    <n v="2026"/>
  </r>
  <r>
    <x v="0"/>
    <n v="1047"/>
    <n v="0"/>
    <d v="2026-01-30T00:00:00"/>
    <d v="2026-03-07T00:00:00"/>
    <d v="2026-03-11T00:00:00"/>
    <s v="MarujaN"/>
    <x v="20"/>
    <s v="JORGEP"/>
    <n v="18319"/>
    <s v="USD"/>
    <n v="15754.34"/>
    <n v="18319"/>
    <n v="2871"/>
    <n v="2469.06"/>
    <n v="2871"/>
    <n v="0.1567225285222993"/>
    <n v="1"/>
    <x v="2"/>
    <x v="5"/>
    <x v="2"/>
    <d v="2026-04-25T00:00:00"/>
    <s v="abril"/>
    <n v="2026"/>
  </r>
  <r>
    <x v="0"/>
    <n v="1049"/>
    <n v="0"/>
    <d v="2026-02-02T00:00:00"/>
    <d v="2026-02-26T00:00:00"/>
    <d v="2026-03-01T00:00:00"/>
    <s v="DianaM"/>
    <x v="21"/>
    <s v="MARC1989"/>
    <n v="1067.76"/>
    <s v="USD"/>
    <n v="918.2736"/>
    <n v="1067.76"/>
    <n v="70"/>
    <n v="60.2"/>
    <n v="70"/>
    <n v="0.06555780325166703"/>
    <n v="2"/>
    <x v="2"/>
    <x v="8"/>
    <x v="2"/>
    <d v="2026-04-15T00:00:00"/>
    <s v="abril"/>
    <n v="2026"/>
  </r>
  <r>
    <x v="0"/>
    <n v="1050"/>
    <n v="0"/>
    <d v="2026-02-03T00:00:00"/>
    <d v="2026-06-13T00:00:00"/>
    <d v="2026-06-20T00:00:00"/>
    <s v="IreneC"/>
    <x v="21"/>
    <s v="MARTINB"/>
    <n v="3385.18"/>
    <s v="EUR"/>
    <n v="3385.18"/>
    <n v="3926.808799999999"/>
    <n v="60"/>
    <n v="60"/>
    <n v="69.59999999999999"/>
    <n v="0.01772431598910545"/>
    <n v="2"/>
    <x v="2"/>
    <x v="10"/>
    <x v="2"/>
    <d v="2026-08-04T00:00:00"/>
    <s v="agosto"/>
    <n v="2026"/>
  </r>
  <r>
    <x v="0"/>
    <n v="1051"/>
    <n v="0"/>
    <d v="2026-02-03T00:00:00"/>
    <d v="2026-07-23T00:00:00"/>
    <d v="2026-07-26T00:00:00"/>
    <s v="IreneC"/>
    <x v="21"/>
    <s v="MARTINB"/>
    <n v="2627.5"/>
    <s v="EUR"/>
    <n v="2627.5"/>
    <n v="3047.9"/>
    <n v="60"/>
    <n v="60"/>
    <n v="69.59999999999999"/>
    <n v="0.02283539486203616"/>
    <n v="2"/>
    <x v="2"/>
    <x v="3"/>
    <x v="2"/>
    <d v="2026-09-09T00:00:00"/>
    <s v="septiembre"/>
    <n v="2026"/>
  </r>
  <r>
    <x v="0"/>
    <n v="1052"/>
    <n v="0"/>
    <d v="2026-02-03T00:00:00"/>
    <d v="2027-06-25T00:00:00"/>
    <d v="2027-06-30T00:00:00"/>
    <s v="DianaM"/>
    <x v="21"/>
    <s v="MARC1989"/>
    <n v="62000"/>
    <s v="USD"/>
    <n v="53320"/>
    <n v="62000"/>
    <n v="0"/>
    <n v="0"/>
    <n v="0"/>
    <n v="0"/>
    <n v="2"/>
    <x v="2"/>
    <x v="10"/>
    <x v="4"/>
    <d v="2027-08-14T00:00:00"/>
    <s v="agosto"/>
    <n v="2027"/>
  </r>
  <r>
    <x v="0"/>
    <n v="1053"/>
    <n v="0"/>
    <d v="2026-02-03T00:00:00"/>
    <d v="2026-04-25T00:00:00"/>
    <d v="2026-05-10T00:00:00"/>
    <s v="MartinO"/>
    <x v="21"/>
    <m/>
    <n v="100"/>
    <s v="USD"/>
    <n v="86"/>
    <n v="100"/>
    <n v="0"/>
    <n v="0"/>
    <n v="0"/>
    <n v="0"/>
    <n v="2"/>
    <x v="2"/>
    <x v="9"/>
    <x v="2"/>
    <d v="2026-06-24T00:00:00"/>
    <s v="junio"/>
    <n v="2026"/>
  </r>
  <r>
    <x v="0"/>
    <n v="1054"/>
    <n v="0"/>
    <d v="2026-02-03T00:00:00"/>
    <d v="2026-03-04T00:00:00"/>
    <d v="2026-03-17T00:00:00"/>
    <s v="ClaudiaF"/>
    <x v="21"/>
    <s v="JORGEP"/>
    <n v="16068.75"/>
    <s v="USD"/>
    <n v="13819.125"/>
    <n v="16068.75"/>
    <n v="2238.3"/>
    <n v="1924.938"/>
    <n v="2238.3"/>
    <n v="0.1392952158693116"/>
    <n v="2"/>
    <x v="2"/>
    <x v="5"/>
    <x v="2"/>
    <d v="2026-05-01T00:00:00"/>
    <s v="mayo"/>
    <n v="2026"/>
  </r>
  <r>
    <x v="0"/>
    <n v="1055"/>
    <n v="0"/>
    <d v="2026-02-03T00:00:00"/>
    <d v="2026-02-05T00:00:00"/>
    <d v="2026-02-06T00:00:00"/>
    <s v="ClaudiaF"/>
    <x v="21"/>
    <m/>
    <n v="447.48"/>
    <s v="USD"/>
    <n v="384.8328"/>
    <n v="447.48"/>
    <n v="44.75"/>
    <n v="38.485"/>
    <n v="44.75"/>
    <n v="0.100004469473496"/>
    <n v="2"/>
    <x v="2"/>
    <x v="8"/>
    <x v="2"/>
    <d v="2026-03-23T00:00:00"/>
    <s v="marzo"/>
    <n v="2026"/>
  </r>
  <r>
    <x v="0"/>
    <n v="1056"/>
    <n v="0"/>
    <d v="2026-02-03T00:00:00"/>
    <d v="2026-05-15T00:00:00"/>
    <d v="2026-06-05T00:00:00"/>
    <s v="IsraelB"/>
    <x v="21"/>
    <s v="DIANAM,MARC1989"/>
    <n v="70"/>
    <s v="USD"/>
    <n v="60.2"/>
    <n v="70"/>
    <n v="70"/>
    <n v="60.2"/>
    <n v="70"/>
    <n v="1"/>
    <n v="2"/>
    <x v="2"/>
    <x v="4"/>
    <x v="2"/>
    <d v="2026-07-20T00:00:00"/>
    <s v="julio"/>
    <n v="2026"/>
  </r>
  <r>
    <x v="0"/>
    <n v="1058"/>
    <n v="0"/>
    <d v="2026-02-03T00:00:00"/>
    <d v="2026-03-27T00:00:00"/>
    <d v="2026-04-04T00:00:00"/>
    <s v="MariellaP"/>
    <x v="21"/>
    <s v="JAIMEG,JORGEP"/>
    <n v="7156.5"/>
    <s v="USD"/>
    <n v="6154.59"/>
    <n v="7156.5"/>
    <n v="411.95"/>
    <n v="354.277"/>
    <n v="411.95"/>
    <n v="0.05756305456577936"/>
    <n v="2"/>
    <x v="2"/>
    <x v="5"/>
    <x v="2"/>
    <d v="2026-05-19T00:00:00"/>
    <s v="mayo"/>
    <n v="2026"/>
  </r>
  <r>
    <x v="0"/>
    <n v="1059"/>
    <n v="0"/>
    <d v="2026-02-03T00:00:00"/>
    <d v="2026-03-14T00:00:00"/>
    <d v="2026-03-18T00:00:00"/>
    <s v="ClaudiaF"/>
    <x v="21"/>
    <m/>
    <n v="873"/>
    <s v="GBP"/>
    <n v="1003.95"/>
    <n v="1169.82"/>
    <n v="87.3"/>
    <n v="100.395"/>
    <n v="116.982"/>
    <n v="0.1"/>
    <n v="2"/>
    <x v="2"/>
    <x v="5"/>
    <x v="2"/>
    <d v="2026-05-02T00:00:00"/>
    <s v="mayo"/>
    <n v="2026"/>
  </r>
  <r>
    <x v="0"/>
    <n v="1060"/>
    <n v="0"/>
    <d v="2026-02-04T00:00:00"/>
    <d v="2026-03-20T00:00:00"/>
    <d v="2026-03-23T00:00:00"/>
    <s v="FernandaS"/>
    <x v="21"/>
    <m/>
    <n v="3800"/>
    <s v="EUR"/>
    <n v="3800"/>
    <n v="4408"/>
    <n v="380"/>
    <n v="380"/>
    <n v="440.8"/>
    <n v="0.1"/>
    <n v="2"/>
    <x v="2"/>
    <x v="5"/>
    <x v="2"/>
    <d v="2026-05-07T00:00:00"/>
    <s v="mayo"/>
    <n v="2026"/>
  </r>
  <r>
    <x v="0"/>
    <n v="1061"/>
    <n v="0"/>
    <d v="2026-02-04T00:00:00"/>
    <d v="2026-03-03T00:00:00"/>
    <d v="2026-03-08T00:00:00"/>
    <s v="InesGR"/>
    <x v="21"/>
    <m/>
    <n v="11017"/>
    <s v="EUR"/>
    <n v="11017"/>
    <n v="12779.72"/>
    <n v="878.11"/>
    <n v="878.11"/>
    <n v="1018.6076"/>
    <n v="0.07970500136153218"/>
    <n v="2"/>
    <x v="2"/>
    <x v="5"/>
    <x v="2"/>
    <d v="2026-04-22T00:00:00"/>
    <s v="abril"/>
    <n v="2026"/>
  </r>
  <r>
    <x v="0"/>
    <n v="1062"/>
    <n v="0"/>
    <d v="2026-02-04T00:00:00"/>
    <d v="2026-12-26T00:00:00"/>
    <d v="2027-01-02T00:00:00"/>
    <s v="DianaM"/>
    <x v="21"/>
    <s v="MARC1989"/>
    <n v="79000"/>
    <s v="EUR"/>
    <n v="79000"/>
    <n v="91640"/>
    <n v="8539.549999999999"/>
    <n v="8539.549999999999"/>
    <n v="9905.877999999999"/>
    <n v="0.1080955696202532"/>
    <n v="2"/>
    <x v="2"/>
    <x v="1"/>
    <x v="2"/>
    <d v="2027-02-16T00:00:00"/>
    <s v="febrero"/>
    <n v="2027"/>
  </r>
  <r>
    <x v="0"/>
    <n v="1063"/>
    <n v="0"/>
    <d v="2026-02-04T00:00:00"/>
    <d v="2026-02-10T00:00:00"/>
    <d v="2026-02-17T00:00:00"/>
    <s v="MariaJose"/>
    <x v="21"/>
    <m/>
    <n v="1845.54"/>
    <s v="USD"/>
    <n v="1587.1644"/>
    <n v="1845.54"/>
    <n v="221.46"/>
    <n v="190.4556"/>
    <n v="221.46"/>
    <n v="0.1199973991352125"/>
    <n v="2"/>
    <x v="2"/>
    <x v="8"/>
    <x v="2"/>
    <d v="2026-04-03T00:00:00"/>
    <s v="abril"/>
    <n v="2026"/>
  </r>
  <r>
    <x v="0"/>
    <n v="1064"/>
    <n v="0"/>
    <d v="2026-02-04T00:00:00"/>
    <d v="2026-07-25T00:00:00"/>
    <d v="2026-08-01T00:00:00"/>
    <s v="MariaM"/>
    <x v="21"/>
    <m/>
    <n v="31000"/>
    <s v="EUR"/>
    <n v="31000"/>
    <n v="35960"/>
    <n v="2325"/>
    <n v="2325"/>
    <n v="2697"/>
    <n v="0.075"/>
    <n v="2"/>
    <x v="2"/>
    <x v="3"/>
    <x v="2"/>
    <d v="2026-09-15T00:00:00"/>
    <s v="septiembre"/>
    <n v="2026"/>
  </r>
  <r>
    <x v="0"/>
    <n v="1065"/>
    <n v="1"/>
    <d v="2026-02-04T00:00:00"/>
    <d v="2025-07-23T00:00:00"/>
    <d v="2025-07-26T00:00:00"/>
    <s v="MariaM"/>
    <x v="21"/>
    <m/>
    <n v="3014.1"/>
    <s v="USD"/>
    <n v="2592.126"/>
    <n v="3014.1"/>
    <n v="249.99"/>
    <n v="214.9914"/>
    <n v="249.99"/>
    <n v="0.08294018114860158"/>
    <n v="2"/>
    <x v="2"/>
    <x v="3"/>
    <x v="1"/>
    <d v="2025-09-09T00:00:00"/>
    <s v="septiembre"/>
    <n v="2025"/>
  </r>
  <r>
    <x v="0"/>
    <n v="1066"/>
    <n v="0"/>
    <d v="2026-02-04T00:00:00"/>
    <d v="2026-06-16T00:00:00"/>
    <d v="2026-07-06T00:00:00"/>
    <s v="PaulinaA"/>
    <x v="21"/>
    <m/>
    <n v="70"/>
    <s v="USD"/>
    <n v="60.2"/>
    <n v="70"/>
    <n v="70"/>
    <n v="60.2"/>
    <n v="70"/>
    <n v="1"/>
    <n v="2"/>
    <x v="2"/>
    <x v="10"/>
    <x v="2"/>
    <d v="2026-08-20T00:00:00"/>
    <s v="agosto"/>
    <n v="2026"/>
  </r>
  <r>
    <x v="0"/>
    <n v="1067"/>
    <n v="0"/>
    <d v="2026-02-04T00:00:00"/>
    <d v="2026-02-06T00:00:00"/>
    <d v="2026-02-12T00:00:00"/>
    <s v="MariellaG"/>
    <x v="21"/>
    <m/>
    <n v="8760"/>
    <s v="USD"/>
    <n v="7533.599999999999"/>
    <n v="8760"/>
    <n v="876"/>
    <n v="753.36"/>
    <n v="876"/>
    <n v="0.1"/>
    <n v="2"/>
    <x v="2"/>
    <x v="8"/>
    <x v="2"/>
    <d v="2026-03-29T00:00:00"/>
    <s v="marzo"/>
    <n v="2026"/>
  </r>
  <r>
    <x v="0"/>
    <n v="1068"/>
    <n v="0"/>
    <d v="2026-02-04T00:00:00"/>
    <d v="2026-06-29T00:00:00"/>
    <d v="2026-07-13T00:00:00"/>
    <s v="LucianaE"/>
    <x v="21"/>
    <m/>
    <n v="7264.64"/>
    <s v="EUR"/>
    <n v="7264.64"/>
    <n v="8426.982399999999"/>
    <n v="853.55"/>
    <n v="853.55"/>
    <n v="990.1179999999998"/>
    <n v="0.1174937780812263"/>
    <n v="2"/>
    <x v="2"/>
    <x v="10"/>
    <x v="2"/>
    <d v="2026-08-27T00:00:00"/>
    <s v="agosto"/>
    <n v="2026"/>
  </r>
  <r>
    <x v="0"/>
    <n v="1069"/>
    <n v="0"/>
    <d v="2026-02-04T00:00:00"/>
    <d v="2026-04-27T00:00:00"/>
    <d v="2026-05-05T00:00:00"/>
    <s v="MariellaP"/>
    <x v="21"/>
    <s v="JORGEP,MARC1989"/>
    <n v="19467.2"/>
    <s v="USD"/>
    <n v="16741.792"/>
    <n v="19467.2"/>
    <n v="3070"/>
    <n v="2640.2"/>
    <n v="3070"/>
    <n v="0.1577011588723596"/>
    <n v="2"/>
    <x v="2"/>
    <x v="9"/>
    <x v="2"/>
    <d v="2026-06-19T00:00:00"/>
    <s v="junio"/>
    <n v="2026"/>
  </r>
  <r>
    <x v="0"/>
    <n v="1070"/>
    <n v="0"/>
    <d v="2026-02-04T00:00:00"/>
    <d v="2026-03-15T00:00:00"/>
    <d v="2026-03-23T00:00:00"/>
    <s v="MariellaP"/>
    <x v="21"/>
    <s v="JORGEP,LUISHDZ"/>
    <n v="11511"/>
    <s v="USD"/>
    <n v="9899.459999999999"/>
    <n v="11511"/>
    <n v="2381"/>
    <n v="2047.66"/>
    <n v="2381"/>
    <n v="0.2068456259230302"/>
    <n v="2"/>
    <x v="2"/>
    <x v="5"/>
    <x v="2"/>
    <d v="2026-05-07T00:00:00"/>
    <s v="mayo"/>
    <n v="2026"/>
  </r>
  <r>
    <x v="0"/>
    <n v="1071"/>
    <n v="0"/>
    <d v="2026-02-05T00:00:00"/>
    <d v="2026-02-05T00:00:00"/>
    <d v="2026-02-06T00:00:00"/>
    <s v="ClaudiaF"/>
    <x v="21"/>
    <m/>
    <n v="788.74"/>
    <s v="USD"/>
    <n v="678.3164"/>
    <n v="788.74"/>
    <n v="78.88"/>
    <n v="67.8368"/>
    <n v="78.88"/>
    <n v="0.1000076070695032"/>
    <n v="2"/>
    <x v="2"/>
    <x v="8"/>
    <x v="2"/>
    <d v="2026-03-23T00:00:00"/>
    <s v="marzo"/>
    <n v="2026"/>
  </r>
  <r>
    <x v="0"/>
    <n v="1072"/>
    <n v="1"/>
    <d v="2026-02-05T00:00:00"/>
    <d v="2025-12-25T00:00:00"/>
    <d v="2025-12-25T00:00:00"/>
    <s v="DianaM"/>
    <x v="21"/>
    <s v="MARC1989"/>
    <n v="708.8"/>
    <s v="USD"/>
    <n v="609.568"/>
    <n v="708.8"/>
    <n v="70.88"/>
    <n v="60.95679999999999"/>
    <n v="70.88"/>
    <n v="0.09999999999999999"/>
    <n v="2"/>
    <x v="2"/>
    <x v="1"/>
    <x v="1"/>
    <d v="2026-02-08T00:00:00"/>
    <s v="febrero"/>
    <n v="2026"/>
  </r>
  <r>
    <x v="0"/>
    <n v="1073"/>
    <n v="0"/>
    <d v="2026-02-05T00:00:00"/>
    <d v="2026-02-09T00:00:00"/>
    <d v="2026-02-12T00:00:00"/>
    <s v="DianaM"/>
    <x v="21"/>
    <s v="MARC1989"/>
    <n v="1185.95"/>
    <s v="USD"/>
    <n v="1019.917"/>
    <n v="1185.95"/>
    <n v="105"/>
    <n v="90.3"/>
    <n v="105"/>
    <n v="0.08853661621484885"/>
    <n v="2"/>
    <x v="2"/>
    <x v="8"/>
    <x v="2"/>
    <d v="2026-03-29T00:00:00"/>
    <s v="marzo"/>
    <n v="2026"/>
  </r>
  <r>
    <x v="0"/>
    <n v="1074"/>
    <n v="0"/>
    <d v="2026-02-05T00:00:00"/>
    <d v="2026-02-08T00:00:00"/>
    <d v="2026-02-08T00:00:00"/>
    <s v="JimenaT"/>
    <x v="21"/>
    <m/>
    <n v="14395"/>
    <s v="MXN"/>
    <n v="690.96"/>
    <n v="806.12"/>
    <n v="0"/>
    <n v="0"/>
    <n v="0"/>
    <n v="0"/>
    <n v="2"/>
    <x v="2"/>
    <x v="8"/>
    <x v="2"/>
    <d v="2026-03-25T00:00:00"/>
    <s v="marzo"/>
    <n v="2026"/>
  </r>
  <r>
    <x v="0"/>
    <n v="1075"/>
    <n v="0"/>
    <d v="2026-02-05T00:00:00"/>
    <d v="2026-02-24T00:00:00"/>
    <d v="2026-03-02T00:00:00"/>
    <s v="MartinB"/>
    <x v="21"/>
    <m/>
    <n v="4114"/>
    <s v="EUR"/>
    <n v="4114"/>
    <n v="4772.24"/>
    <n v="461.68"/>
    <n v="461.68"/>
    <n v="535.5487999999999"/>
    <n v="0.1122216820612543"/>
    <n v="2"/>
    <x v="2"/>
    <x v="8"/>
    <x v="2"/>
    <d v="2026-04-16T00:00:00"/>
    <s v="abril"/>
    <n v="2026"/>
  </r>
  <r>
    <x v="0"/>
    <n v="1076"/>
    <n v="0"/>
    <d v="2026-02-05T00:00:00"/>
    <d v="2026-03-20T00:00:00"/>
    <d v="2026-03-30T00:00:00"/>
    <s v="DianaM"/>
    <x v="21"/>
    <s v="MARC1989"/>
    <n v="21677.13"/>
    <s v="USD"/>
    <n v="18642.3318"/>
    <n v="21677.13"/>
    <n v="100"/>
    <n v="86"/>
    <n v="100"/>
    <n v="0.004613156815500945"/>
    <n v="2"/>
    <x v="2"/>
    <x v="5"/>
    <x v="2"/>
    <d v="2026-05-14T00:00:00"/>
    <s v="mayo"/>
    <n v="2026"/>
  </r>
  <r>
    <x v="0"/>
    <n v="1077"/>
    <n v="0"/>
    <d v="2026-02-06T00:00:00"/>
    <d v="2026-03-27T00:00:00"/>
    <d v="2026-04-09T00:00:00"/>
    <s v="FernandaS"/>
    <x v="21"/>
    <s v="JAIMEG"/>
    <n v="1"/>
    <s v="EUR"/>
    <n v="1"/>
    <n v="1.16"/>
    <n v="0"/>
    <n v="0"/>
    <n v="0"/>
    <n v="0"/>
    <n v="2"/>
    <x v="2"/>
    <x v="5"/>
    <x v="2"/>
    <d v="2026-05-24T00:00:00"/>
    <s v="mayo"/>
    <n v="2026"/>
  </r>
  <r>
    <x v="0"/>
    <n v="1078"/>
    <n v="0"/>
    <d v="2026-02-06T00:00:00"/>
    <d v="2026-06-29T00:00:00"/>
    <d v="2026-07-13T00:00:00"/>
    <s v="LucianaE"/>
    <x v="21"/>
    <m/>
    <n v="5330.03"/>
    <s v="EUR"/>
    <n v="5330.03"/>
    <n v="6182.8348"/>
    <n v="596"/>
    <n v="596"/>
    <n v="691.3599999999999"/>
    <n v="0.1118192580529566"/>
    <n v="2"/>
    <x v="2"/>
    <x v="10"/>
    <x v="2"/>
    <d v="2026-08-27T00:00:00"/>
    <s v="agosto"/>
    <n v="2026"/>
  </r>
  <r>
    <x v="0"/>
    <n v="1079"/>
    <n v="0"/>
    <d v="2026-02-09T00:00:00"/>
    <d v="2026-02-05T00:00:00"/>
    <d v="2026-02-05T00:00:00"/>
    <s v="ManonR"/>
    <x v="22"/>
    <m/>
    <n v="16125"/>
    <s v="MXN"/>
    <n v="774"/>
    <n v="903"/>
    <n v="2418.75"/>
    <n v="116.1"/>
    <n v="135.45"/>
    <n v="0.15"/>
    <n v="2"/>
    <x v="2"/>
    <x v="8"/>
    <x v="2"/>
    <d v="2026-03-22T00:00:00"/>
    <s v="marzo"/>
    <n v="2026"/>
  </r>
  <r>
    <x v="0"/>
    <n v="866"/>
    <n v="0"/>
    <d v="2025-11-27T00:00:00"/>
    <d v="2026-11-02T00:00:00"/>
    <d v="2026-11-06T00:00:00"/>
    <s v="InesGR"/>
    <x v="10"/>
    <m/>
    <n v="83104"/>
    <s v="MXN"/>
    <n v="3988.992"/>
    <n v="4653.824000000001"/>
    <n v="9972.48"/>
    <n v="478.67904"/>
    <n v="558.45888"/>
    <n v="0.12"/>
    <n v="11"/>
    <x v="1"/>
    <x v="2"/>
    <x v="2"/>
    <d v="2026-12-21T00:00:00"/>
    <s v="diciembre"/>
    <n v="2026"/>
  </r>
  <r>
    <x v="0"/>
    <n v="872"/>
    <n v="0"/>
    <d v="2025-12-02T00:00:00"/>
    <d v="2026-11-02T00:00:00"/>
    <d v="2026-11-06T00:00:00"/>
    <s v="InesGR"/>
    <x v="11"/>
    <m/>
    <n v="41552"/>
    <s v="MXN"/>
    <n v="1994.496"/>
    <n v="2326.912"/>
    <n v="4986.24"/>
    <n v="239.33952"/>
    <n v="279.22944"/>
    <n v="0.12"/>
    <n v="12"/>
    <x v="1"/>
    <x v="2"/>
    <x v="2"/>
    <d v="2026-12-21T00:00:00"/>
    <s v="diciembre"/>
    <n v="2026"/>
  </r>
  <r>
    <x v="0"/>
    <n v="1048"/>
    <n v="0"/>
    <d v="2026-01-30T00:00:00"/>
    <d v="2026-11-02T00:00:00"/>
    <d v="2026-11-06T00:00:00"/>
    <s v="InesGR"/>
    <x v="20"/>
    <m/>
    <n v="79800"/>
    <s v="MXN"/>
    <n v="3830.4"/>
    <n v="4468.8"/>
    <n v="9576"/>
    <n v="459.648"/>
    <n v="536.256"/>
    <n v="0.12"/>
    <n v="1"/>
    <x v="2"/>
    <x v="2"/>
    <x v="2"/>
    <d v="2026-12-21T00:00:00"/>
    <s v="diciembre"/>
    <n v="2026"/>
  </r>
  <r>
    <x v="1"/>
    <n v="1"/>
    <n v="1"/>
    <d v="2025-04-07T00:00:00"/>
    <d v="2025-12-18T00:00:00"/>
    <d v="2026-01-29T00:00:00"/>
    <s v="ConchaD"/>
    <x v="30"/>
    <s v="JAIMEG"/>
    <n v="116549.72"/>
    <s v="USD"/>
    <n v="100232.7592"/>
    <n v="116549.72"/>
    <n v="15021.82"/>
    <n v="12918.7652"/>
    <n v="15021.82"/>
    <n v="0.1288876541273544"/>
    <n v="4"/>
    <x v="1"/>
    <x v="1"/>
    <x v="1"/>
    <d v="2026-03-15T00:00:00"/>
    <s v="marzo"/>
    <n v="2026"/>
  </r>
  <r>
    <x v="1"/>
    <n v="2"/>
    <n v="1"/>
    <d v="2025-04-09T00:00:00"/>
    <d v="2025-04-19T00:00:00"/>
    <d v="2025-04-26T00:00:00"/>
    <s v="AndreaG"/>
    <x v="30"/>
    <m/>
    <n v="14793.67"/>
    <s v="EUR"/>
    <n v="14793.67"/>
    <n v="17160.6572"/>
    <n v="2259.26"/>
    <n v="2259.26"/>
    <n v="2620.7416"/>
    <n v="0.1527180206128702"/>
    <n v="4"/>
    <x v="1"/>
    <x v="9"/>
    <x v="1"/>
    <d v="2025-06-10T00:00:00"/>
    <s v="junio"/>
    <n v="2025"/>
  </r>
  <r>
    <x v="1"/>
    <n v="3"/>
    <n v="1"/>
    <d v="2025-04-14T00:00:00"/>
    <d v="2025-05-02T00:00:00"/>
    <d v="2025-05-03T00:00:00"/>
    <s v="AndreaG"/>
    <x v="31"/>
    <m/>
    <n v="1164"/>
    <s v="EUR"/>
    <n v="1164"/>
    <n v="1350.24"/>
    <n v="213.6"/>
    <n v="213.6"/>
    <n v="247.776"/>
    <n v="0.1835051546391752"/>
    <n v="4"/>
    <x v="1"/>
    <x v="4"/>
    <x v="1"/>
    <d v="2025-06-17T00:00:00"/>
    <s v="junio"/>
    <n v="2025"/>
  </r>
  <r>
    <x v="1"/>
    <n v="4"/>
    <n v="1"/>
    <d v="2025-04-25T00:00:00"/>
    <d v="2025-07-18T00:00:00"/>
    <d v="2025-07-28T00:00:00"/>
    <s v="AndreaG"/>
    <x v="32"/>
    <m/>
    <n v="9663"/>
    <s v="EUR"/>
    <n v="9663"/>
    <n v="11209.08"/>
    <n v="1435.45"/>
    <n v="1435.45"/>
    <n v="1665.122"/>
    <n v="0.1485511745834627"/>
    <n v="4"/>
    <x v="1"/>
    <x v="3"/>
    <x v="1"/>
    <d v="2025-09-11T00:00:00"/>
    <s v="septiembre"/>
    <n v="2025"/>
  </r>
  <r>
    <x v="1"/>
    <n v="5"/>
    <n v="1"/>
    <d v="2025-04-30T00:00:00"/>
    <d v="2025-05-11T00:00:00"/>
    <d v="2025-05-19T00:00:00"/>
    <s v="MartinB"/>
    <x v="33"/>
    <m/>
    <n v="1490.21"/>
    <s v="EUR"/>
    <n v="1490.21"/>
    <n v="1728.6436"/>
    <n v="0"/>
    <n v="0"/>
    <n v="0"/>
    <n v="0"/>
    <n v="4"/>
    <x v="1"/>
    <x v="4"/>
    <x v="1"/>
    <d v="2025-07-03T00:00:00"/>
    <s v="julio"/>
    <n v="2025"/>
  </r>
  <r>
    <x v="1"/>
    <n v="6"/>
    <n v="1"/>
    <d v="2025-04-30T00:00:00"/>
    <d v="2025-05-01T00:00:00"/>
    <d v="2025-05-03T00:00:00"/>
    <s v="AndreaG"/>
    <x v="33"/>
    <s v="TATIANAP"/>
    <n v="5280"/>
    <s v="EUR"/>
    <n v="5280"/>
    <n v="6124.799999999999"/>
    <n v="526.01"/>
    <n v="526.01"/>
    <n v="610.1715999999999"/>
    <n v="0.09962310606060606"/>
    <n v="4"/>
    <x v="1"/>
    <x v="4"/>
    <x v="1"/>
    <d v="2025-06-17T00:00:00"/>
    <s v="junio"/>
    <n v="2025"/>
  </r>
  <r>
    <x v="1"/>
    <n v="7"/>
    <n v="1"/>
    <d v="2025-04-30T00:00:00"/>
    <d v="2025-07-21T00:00:00"/>
    <d v="2025-07-30T00:00:00"/>
    <s v="ConchaD"/>
    <x v="33"/>
    <s v="MARCKB"/>
    <n v="74562.81"/>
    <s v="USD"/>
    <n v="64124.0166"/>
    <n v="74562.81"/>
    <n v="23031.99"/>
    <n v="19807.5114"/>
    <n v="23031.99"/>
    <n v="0.3088938037608829"/>
    <n v="4"/>
    <x v="1"/>
    <x v="3"/>
    <x v="1"/>
    <d v="2025-09-13T00:00:00"/>
    <s v="septiembre"/>
    <n v="2025"/>
  </r>
  <r>
    <x v="1"/>
    <n v="8"/>
    <n v="0"/>
    <d v="2025-04-30T00:00:00"/>
    <d v="2025-12-05T00:00:00"/>
    <d v="2025-12-09T00:00:00"/>
    <s v="AndreaG"/>
    <x v="33"/>
    <m/>
    <n v="12119"/>
    <s v="EUR"/>
    <n v="12119"/>
    <n v="14058.04"/>
    <n v="3230.32"/>
    <n v="3230.32"/>
    <n v="3747.1712"/>
    <n v="0.2665500453832825"/>
    <n v="4"/>
    <x v="1"/>
    <x v="1"/>
    <x v="1"/>
    <d v="2026-01-23T00:00:00"/>
    <s v="enero"/>
    <n v="2026"/>
  </r>
  <r>
    <x v="1"/>
    <n v="9"/>
    <n v="1"/>
    <d v="2025-05-05T00:00:00"/>
    <d v="2025-08-20T00:00:00"/>
    <d v="2025-09-30T00:00:00"/>
    <s v="AndreaG"/>
    <x v="34"/>
    <s v="JAIMEG,MARTINB"/>
    <n v="25100.01"/>
    <s v="EUR"/>
    <n v="25100.01"/>
    <n v="29116.01159999999"/>
    <n v="4011.19"/>
    <n v="4011.19"/>
    <n v="4652.980399999999"/>
    <n v="0.159808302865218"/>
    <n v="5"/>
    <x v="1"/>
    <x v="11"/>
    <x v="1"/>
    <d v="2025-11-14T00:00:00"/>
    <s v="noviembre"/>
    <n v="2025"/>
  </r>
  <r>
    <x v="1"/>
    <n v="10"/>
    <n v="1"/>
    <d v="2025-05-13T00:00:00"/>
    <d v="2025-05-15T00:00:00"/>
    <d v="2025-07-24T00:00:00"/>
    <s v="MartinB"/>
    <x v="35"/>
    <m/>
    <n v="426.46"/>
    <s v="EUR"/>
    <n v="426.46"/>
    <n v="494.6935999999999"/>
    <n v="0"/>
    <n v="0"/>
    <n v="0"/>
    <n v="0"/>
    <n v="5"/>
    <x v="1"/>
    <x v="4"/>
    <x v="1"/>
    <d v="2025-09-07T00:00:00"/>
    <s v="septiembre"/>
    <n v="2025"/>
  </r>
  <r>
    <x v="1"/>
    <n v="11"/>
    <n v="1"/>
    <d v="2025-05-22T00:00:00"/>
    <d v="2025-05-28T00:00:00"/>
    <d v="2025-05-29T00:00:00"/>
    <s v="MartinB"/>
    <x v="36"/>
    <m/>
    <n v="577.36"/>
    <s v="EUR"/>
    <n v="577.36"/>
    <n v="669.7375999999999"/>
    <n v="80"/>
    <n v="80"/>
    <n v="92.8"/>
    <n v="0.138561729250381"/>
    <n v="5"/>
    <x v="1"/>
    <x v="4"/>
    <x v="1"/>
    <d v="2025-07-13T00:00:00"/>
    <s v="julio"/>
    <n v="2025"/>
  </r>
  <r>
    <x v="1"/>
    <n v="12"/>
    <n v="0"/>
    <d v="2025-05-16T00:00:00"/>
    <d v="2025-05-24T00:00:00"/>
    <d v="2025-10-10T00:00:00"/>
    <s v="MartinB"/>
    <x v="35"/>
    <s v="MARCKB"/>
    <n v="6817.36"/>
    <s v="EUR"/>
    <n v="6817.36"/>
    <n v="7908.137599999999"/>
    <n v="200"/>
    <n v="200"/>
    <n v="232"/>
    <n v="0.02933686940399216"/>
    <n v="5"/>
    <x v="1"/>
    <x v="4"/>
    <x v="1"/>
    <d v="2025-11-24T00:00:00"/>
    <s v="noviembre"/>
    <n v="2025"/>
  </r>
  <r>
    <x v="1"/>
    <n v="13"/>
    <n v="1"/>
    <d v="2025-06-02T00:00:00"/>
    <d v="2025-07-22T00:00:00"/>
    <d v="2025-07-27T00:00:00"/>
    <s v="AndreaG"/>
    <x v="38"/>
    <s v="TATIANAP"/>
    <n v="27952"/>
    <s v="EUR"/>
    <n v="27952"/>
    <n v="32424.32"/>
    <n v="7571.21"/>
    <n v="7571.21"/>
    <n v="8782.603599999999"/>
    <n v="0.2708646966227819"/>
    <n v="6"/>
    <x v="1"/>
    <x v="3"/>
    <x v="1"/>
    <d v="2025-09-10T00:00:00"/>
    <s v="septiembre"/>
    <n v="2025"/>
  </r>
  <r>
    <x v="1"/>
    <n v="14"/>
    <n v="0"/>
    <d v="2025-06-02T00:00:00"/>
    <d v="2025-06-06T00:00:00"/>
    <d v="2025-06-08T00:00:00"/>
    <s v="MartinB"/>
    <x v="38"/>
    <m/>
    <n v="427.8"/>
    <s v="EUR"/>
    <n v="427.8"/>
    <n v="496.248"/>
    <n v="0"/>
    <n v="0"/>
    <n v="0"/>
    <n v="0"/>
    <n v="6"/>
    <x v="1"/>
    <x v="10"/>
    <x v="1"/>
    <d v="2025-07-23T00:00:00"/>
    <s v="julio"/>
    <n v="2025"/>
  </r>
  <r>
    <x v="1"/>
    <n v="15"/>
    <n v="0"/>
    <d v="2025-06-10T00:00:00"/>
    <d v="2025-07-05T00:00:00"/>
    <d v="2025-11-13T00:00:00"/>
    <s v="MartinB"/>
    <x v="39"/>
    <m/>
    <n v="1285.96"/>
    <s v="EUR"/>
    <n v="1285.96"/>
    <n v="1491.7136"/>
    <n v="0"/>
    <n v="0"/>
    <n v="0"/>
    <n v="0"/>
    <n v="6"/>
    <x v="1"/>
    <x v="3"/>
    <x v="1"/>
    <d v="2025-12-28T00:00:00"/>
    <s v="diciembre"/>
    <n v="2025"/>
  </r>
  <r>
    <x v="1"/>
    <n v="16"/>
    <n v="1"/>
    <d v="2025-06-16T00:00:00"/>
    <d v="2025-06-22T00:00:00"/>
    <d v="2025-07-04T00:00:00"/>
    <s v="ConchaD"/>
    <x v="40"/>
    <s v="MARCKB"/>
    <n v="236061.45"/>
    <s v="USD"/>
    <n v="203012.847"/>
    <n v="236061.45"/>
    <n v="29983.96"/>
    <n v="25786.2056"/>
    <n v="29983.96"/>
    <n v="0.1270176049498976"/>
    <n v="6"/>
    <x v="1"/>
    <x v="10"/>
    <x v="1"/>
    <d v="2025-08-18T00:00:00"/>
    <s v="agosto"/>
    <n v="2025"/>
  </r>
  <r>
    <x v="1"/>
    <n v="17"/>
    <n v="1"/>
    <d v="2025-06-17T00:00:00"/>
    <d v="2025-08-23T00:00:00"/>
    <d v="2025-09-04T00:00:00"/>
    <s v="AndreaG"/>
    <x v="40"/>
    <s v="TATIANAP"/>
    <n v="27467"/>
    <s v="EUR"/>
    <n v="27467"/>
    <n v="31861.72"/>
    <n v="4626.46"/>
    <n v="4626.46"/>
    <n v="5366.6936"/>
    <n v="0.1684370335311465"/>
    <n v="6"/>
    <x v="1"/>
    <x v="11"/>
    <x v="1"/>
    <d v="2025-10-19T00:00:00"/>
    <s v="octubre"/>
    <n v="2025"/>
  </r>
  <r>
    <x v="1"/>
    <n v="19"/>
    <n v="1"/>
    <d v="2025-06-20T00:00:00"/>
    <d v="2025-07-03T00:00:00"/>
    <d v="2025-07-09T00:00:00"/>
    <s v="HelenM"/>
    <x v="40"/>
    <s v="CONCHAD"/>
    <n v="28496.6"/>
    <s v="EUR"/>
    <n v="28496.6"/>
    <n v="33056.056"/>
    <n v="3929.8"/>
    <n v="3929.8"/>
    <n v="4558.568"/>
    <n v="0.1379041710239116"/>
    <n v="6"/>
    <x v="1"/>
    <x v="3"/>
    <x v="1"/>
    <d v="2025-08-23T00:00:00"/>
    <s v="agosto"/>
    <n v="2025"/>
  </r>
  <r>
    <x v="1"/>
    <n v="20"/>
    <n v="1"/>
    <d v="2025-06-24T00:00:00"/>
    <d v="2025-06-25T00:00:00"/>
    <d v="2025-06-28T00:00:00"/>
    <s v="MartinB"/>
    <x v="41"/>
    <s v="JAIMEG"/>
    <n v="7014"/>
    <s v="GPB"/>
    <n v="8066.099999999999"/>
    <n v="9398.76"/>
    <n v="701.4"/>
    <n v="806.6099999999999"/>
    <n v="939.876"/>
    <n v="0.09999999999999999"/>
    <n v="6"/>
    <x v="1"/>
    <x v="10"/>
    <x v="1"/>
    <d v="2025-08-12T00:00:00"/>
    <s v="agosto"/>
    <n v="2025"/>
  </r>
  <r>
    <x v="1"/>
    <n v="21"/>
    <n v="0"/>
    <d v="2025-06-27T00:00:00"/>
    <d v="2025-10-20T00:00:00"/>
    <d v="2025-11-08T00:00:00"/>
    <s v="ConchaD"/>
    <x v="41"/>
    <m/>
    <n v="42837.7"/>
    <s v="EUR"/>
    <n v="42837.7"/>
    <n v="49691.732"/>
    <n v="4180.48"/>
    <n v="4180.48"/>
    <n v="4849.3568"/>
    <n v="0.09758880612171054"/>
    <n v="6"/>
    <x v="1"/>
    <x v="0"/>
    <x v="1"/>
    <d v="2025-12-23T00:00:00"/>
    <s v="diciembre"/>
    <n v="2025"/>
  </r>
  <r>
    <x v="1"/>
    <n v="22"/>
    <n v="1"/>
    <d v="2025-07-01T00:00:00"/>
    <d v="2025-07-27T00:00:00"/>
    <d v="2025-07-31T00:00:00"/>
    <s v="HelenM"/>
    <x v="42"/>
    <m/>
    <n v="6222"/>
    <s v="EUR"/>
    <n v="6222"/>
    <n v="7217.52"/>
    <n v="1196.3"/>
    <n v="1196.3"/>
    <n v="1387.708"/>
    <n v="0.1922693667630987"/>
    <n v="7"/>
    <x v="1"/>
    <x v="3"/>
    <x v="1"/>
    <d v="2025-09-14T00:00:00"/>
    <s v="septiembre"/>
    <n v="2025"/>
  </r>
  <r>
    <x v="1"/>
    <n v="23"/>
    <n v="1"/>
    <d v="2025-07-03T00:00:00"/>
    <d v="2025-12-26T00:00:00"/>
    <d v="2026-01-02T00:00:00"/>
    <s v="FernandaS"/>
    <x v="42"/>
    <s v="JAIMEG,MARTINB"/>
    <n v="32543.83"/>
    <s v="EUR"/>
    <n v="32543.83"/>
    <n v="37750.8428"/>
    <n v="1724.96"/>
    <n v="1724.96"/>
    <n v="2000.9536"/>
    <n v="0.05300421001461721"/>
    <n v="7"/>
    <x v="1"/>
    <x v="1"/>
    <x v="1"/>
    <d v="2026-02-16T00:00:00"/>
    <s v="febrero"/>
    <n v="2026"/>
  </r>
  <r>
    <x v="1"/>
    <n v="24"/>
    <n v="1"/>
    <d v="2025-07-07T00:00:00"/>
    <d v="2025-09-02T00:00:00"/>
    <d v="2025-09-03T00:00:00"/>
    <s v="MartinB"/>
    <x v="43"/>
    <m/>
    <n v="2400"/>
    <s v="EUR"/>
    <n v="2400"/>
    <n v="2784"/>
    <n v="183.19"/>
    <n v="183.19"/>
    <n v="212.5004"/>
    <n v="0.07632916666666667"/>
    <n v="7"/>
    <x v="1"/>
    <x v="6"/>
    <x v="1"/>
    <d v="2025-10-18T00:00:00"/>
    <s v="octubre"/>
    <n v="2025"/>
  </r>
  <r>
    <x v="1"/>
    <n v="25"/>
    <n v="1"/>
    <d v="2025-07-10T00:00:00"/>
    <d v="2025-07-17T00:00:00"/>
    <d v="2025-07-22T00:00:00"/>
    <s v="FernandaS"/>
    <x v="43"/>
    <s v="JAIMEG"/>
    <n v="2600"/>
    <s v="EUR"/>
    <n v="2600"/>
    <n v="3016"/>
    <n v="1115"/>
    <n v="1115"/>
    <n v="1293.4"/>
    <n v="0.4288461538461538"/>
    <n v="7"/>
    <x v="1"/>
    <x v="3"/>
    <x v="1"/>
    <d v="2025-09-05T00:00:00"/>
    <s v="septiembre"/>
    <n v="2025"/>
  </r>
  <r>
    <x v="1"/>
    <n v="26"/>
    <n v="1"/>
    <d v="2025-07-11T00:00:00"/>
    <d v="2025-07-20T00:00:00"/>
    <d v="2025-07-26T00:00:00"/>
    <s v="FernandaS"/>
    <x v="43"/>
    <s v="JAIMEG"/>
    <n v="1536"/>
    <s v="EUR"/>
    <n v="1536"/>
    <n v="1781.76"/>
    <n v="120"/>
    <n v="120"/>
    <n v="139.2"/>
    <n v="0.078125"/>
    <n v="7"/>
    <x v="1"/>
    <x v="3"/>
    <x v="1"/>
    <d v="2025-09-09T00:00:00"/>
    <s v="septiembre"/>
    <n v="2025"/>
  </r>
  <r>
    <x v="1"/>
    <n v="27"/>
    <n v="1"/>
    <d v="2025-07-14T00:00:00"/>
    <d v="2025-09-24T00:00:00"/>
    <d v="2025-10-20T00:00:00"/>
    <s v="BlancaO"/>
    <x v="44"/>
    <s v="ANDREAG"/>
    <n v="45963.05"/>
    <s v="EUR"/>
    <n v="45963.05"/>
    <n v="53317.138"/>
    <n v="8595.74"/>
    <n v="8595.74"/>
    <n v="9971.0584"/>
    <n v="0.1870141341795203"/>
    <n v="7"/>
    <x v="1"/>
    <x v="6"/>
    <x v="1"/>
    <d v="2025-12-04T00:00:00"/>
    <s v="diciembre"/>
    <n v="2025"/>
  </r>
  <r>
    <x v="1"/>
    <n v="28"/>
    <n v="1"/>
    <d v="2025-07-16T00:00:00"/>
    <d v="2025-09-13T00:00:00"/>
    <d v="2025-09-14T00:00:00"/>
    <s v="HelenM"/>
    <x v="44"/>
    <s v="MARTINB"/>
    <n v="5240"/>
    <s v="EUR"/>
    <n v="5240"/>
    <n v="6078.4"/>
    <n v="254.28"/>
    <n v="254.28"/>
    <n v="294.9648"/>
    <n v="0.04852671755725191"/>
    <n v="7"/>
    <x v="1"/>
    <x v="6"/>
    <x v="1"/>
    <d v="2025-10-29T00:00:00"/>
    <s v="octubre"/>
    <n v="2025"/>
  </r>
  <r>
    <x v="1"/>
    <n v="29"/>
    <n v="1"/>
    <d v="2025-07-18T00:00:00"/>
    <d v="2025-07-19T00:00:00"/>
    <d v="2025-07-19T00:00:00"/>
    <s v="MartinB"/>
    <x v="44"/>
    <s v="JAIMEG"/>
    <n v="197.41"/>
    <s v="EUR"/>
    <n v="197.41"/>
    <n v="228.9956"/>
    <n v="0"/>
    <n v="0"/>
    <n v="0"/>
    <n v="0"/>
    <n v="7"/>
    <x v="1"/>
    <x v="3"/>
    <x v="1"/>
    <d v="2025-09-02T00:00:00"/>
    <s v="septiembre"/>
    <n v="2025"/>
  </r>
  <r>
    <x v="1"/>
    <n v="30"/>
    <n v="0"/>
    <d v="2025-07-18T00:00:00"/>
    <d v="2025-12-26T00:00:00"/>
    <d v="2026-01-05T00:00:00"/>
    <s v="ElenaM"/>
    <x v="44"/>
    <s v="MARTINB"/>
    <n v="78838.92999999999"/>
    <s v="EUR"/>
    <n v="78838.92999999999"/>
    <n v="91453.15879999999"/>
    <n v="9227.17"/>
    <n v="9227.17"/>
    <n v="10703.5172"/>
    <n v="0.1170382449381289"/>
    <n v="7"/>
    <x v="1"/>
    <x v="1"/>
    <x v="1"/>
    <d v="2026-02-19T00:00:00"/>
    <s v="febrero"/>
    <n v="2026"/>
  </r>
  <r>
    <x v="1"/>
    <n v="31"/>
    <n v="0"/>
    <d v="2025-07-24T00:00:00"/>
    <d v="2025-10-20T00:00:00"/>
    <d v="2025-11-29T00:00:00"/>
    <s v="MartinB"/>
    <x v="45"/>
    <m/>
    <n v="1894.45"/>
    <s v="EUR"/>
    <n v="1894.45"/>
    <n v="2197.562"/>
    <n v="0"/>
    <n v="0"/>
    <n v="0"/>
    <n v="0"/>
    <n v="7"/>
    <x v="1"/>
    <x v="0"/>
    <x v="1"/>
    <d v="2026-01-13T00:00:00"/>
    <s v="enero"/>
    <n v="2026"/>
  </r>
  <r>
    <x v="1"/>
    <n v="32"/>
    <n v="1"/>
    <d v="2025-07-24T00:00:00"/>
    <d v="2025-12-09T00:00:00"/>
    <d v="2025-12-17T00:00:00"/>
    <s v="AndreaG"/>
    <x v="45"/>
    <m/>
    <n v="4782.34"/>
    <s v="EUR"/>
    <n v="4782.34"/>
    <n v="5547.5144"/>
    <n v="0"/>
    <n v="0"/>
    <n v="0"/>
    <n v="0"/>
    <n v="7"/>
    <x v="1"/>
    <x v="1"/>
    <x v="1"/>
    <d v="2026-01-31T00:00:00"/>
    <s v="enero"/>
    <n v="2026"/>
  </r>
  <r>
    <x v="1"/>
    <n v="33"/>
    <n v="1"/>
    <d v="2025-08-01T00:00:00"/>
    <d v="2025-07-31T00:00:00"/>
    <d v="2025-08-04T00:00:00"/>
    <s v="AndreaG"/>
    <x v="46"/>
    <m/>
    <n v="4815"/>
    <s v="USD"/>
    <n v="4140.9"/>
    <n v="4815"/>
    <n v="539.22"/>
    <n v="463.7292"/>
    <n v="539.22"/>
    <n v="0.11198753894081"/>
    <n v="8"/>
    <x v="1"/>
    <x v="3"/>
    <x v="1"/>
    <d v="2025-09-18T00:00:00"/>
    <s v="septiembre"/>
    <n v="2025"/>
  </r>
  <r>
    <x v="1"/>
    <n v="34"/>
    <n v="0"/>
    <d v="2025-08-20T00:00:00"/>
    <d v="2026-01-15T00:00:00"/>
    <d v="2026-01-27T00:00:00"/>
    <s v="AndreaG"/>
    <x v="49"/>
    <s v="JAIMEG,JIMENAM,MARTINB"/>
    <n v="32815.01"/>
    <s v="EUR"/>
    <n v="32815.01"/>
    <n v="38065.4116"/>
    <n v="7311.97"/>
    <n v="7311.97"/>
    <n v="8481.885199999999"/>
    <n v="0.2228239455054257"/>
    <n v="8"/>
    <x v="1"/>
    <x v="7"/>
    <x v="2"/>
    <d v="2026-03-13T00:00:00"/>
    <s v="marzo"/>
    <n v="2026"/>
  </r>
  <r>
    <x v="1"/>
    <n v="36"/>
    <n v="0"/>
    <d v="2025-09-02T00:00:00"/>
    <d v="2025-11-16T00:00:00"/>
    <d v="2025-11-25T00:00:00"/>
    <s v="AnaTeresa"/>
    <x v="51"/>
    <s v="MARTINB"/>
    <n v="6545.7"/>
    <s v="EUR"/>
    <n v="6545.7"/>
    <n v="7593.012"/>
    <n v="865"/>
    <n v="865"/>
    <n v="1003.4"/>
    <n v="0.132147822234444"/>
    <n v="9"/>
    <x v="1"/>
    <x v="2"/>
    <x v="1"/>
    <d v="2026-01-09T00:00:00"/>
    <s v="enero"/>
    <n v="2026"/>
  </r>
  <r>
    <x v="1"/>
    <n v="37"/>
    <n v="1"/>
    <d v="2025-09-04T00:00:00"/>
    <d v="2025-12-18T00:00:00"/>
    <d v="2026-01-01T00:00:00"/>
    <s v="ConchaD"/>
    <x v="51"/>
    <s v="JAIMEG"/>
    <n v="41961"/>
    <s v="USD"/>
    <n v="36086.46"/>
    <n v="41961"/>
    <n v="6067.55"/>
    <n v="5218.093"/>
    <n v="6067.55"/>
    <n v="0.1445997473844761"/>
    <n v="9"/>
    <x v="1"/>
    <x v="1"/>
    <x v="1"/>
    <d v="2026-02-15T00:00:00"/>
    <s v="febrero"/>
    <n v="2026"/>
  </r>
  <r>
    <x v="1"/>
    <n v="38"/>
    <n v="0"/>
    <d v="2025-09-09T00:00:00"/>
    <d v="2025-10-16T00:00:00"/>
    <d v="2025-10-27T00:00:00"/>
    <s v="FernandaS"/>
    <x v="52"/>
    <s v="JAIMEG,MARTINB"/>
    <n v="26488.92"/>
    <s v="EUR"/>
    <n v="26488.92"/>
    <n v="30727.1472"/>
    <n v="4159.19"/>
    <n v="4159.19"/>
    <n v="4824.660399999999"/>
    <n v="0.1570162165916919"/>
    <n v="9"/>
    <x v="1"/>
    <x v="0"/>
    <x v="1"/>
    <d v="2025-12-11T00:00:00"/>
    <s v="diciembre"/>
    <n v="2025"/>
  </r>
  <r>
    <x v="1"/>
    <n v="39"/>
    <n v="0"/>
    <d v="2025-09-22T00:00:00"/>
    <d v="2025-10-27T00:00:00"/>
    <d v="2025-10-28T00:00:00"/>
    <s v="MartinB"/>
    <x v="1"/>
    <s v="MARCKB"/>
    <n v="1347.28"/>
    <s v="EUR"/>
    <n v="1347.28"/>
    <n v="1562.8448"/>
    <n v="0"/>
    <n v="0"/>
    <n v="0"/>
    <n v="0"/>
    <n v="9"/>
    <x v="1"/>
    <x v="0"/>
    <x v="1"/>
    <d v="2025-12-12T00:00:00"/>
    <s v="diciembre"/>
    <n v="2025"/>
  </r>
  <r>
    <x v="1"/>
    <n v="40"/>
    <n v="0"/>
    <d v="2025-09-22T00:00:00"/>
    <d v="2025-12-01T00:00:00"/>
    <d v="2025-12-04T00:00:00"/>
    <s v="MartinB"/>
    <x v="1"/>
    <s v="PEDROD"/>
    <n v="847.5"/>
    <s v="EUR"/>
    <n v="847.5"/>
    <n v="983.0999999999999"/>
    <n v="0"/>
    <n v="0"/>
    <n v="0"/>
    <n v="0"/>
    <n v="9"/>
    <x v="1"/>
    <x v="1"/>
    <x v="1"/>
    <d v="2026-01-18T00:00:00"/>
    <s v="enero"/>
    <n v="2026"/>
  </r>
  <r>
    <x v="1"/>
    <n v="41"/>
    <n v="0"/>
    <d v="2025-09-24T00:00:00"/>
    <d v="2025-12-29T00:00:00"/>
    <d v="2026-01-08T00:00:00"/>
    <s v="ConchaD"/>
    <x v="1"/>
    <s v="JAIMEG,MARTINB"/>
    <n v="47106.27"/>
    <s v="EUR"/>
    <n v="47106.27"/>
    <n v="54643.2732"/>
    <n v="6625.54"/>
    <n v="6625.54"/>
    <n v="7685.626399999999"/>
    <n v="0.1406509154726112"/>
    <n v="9"/>
    <x v="1"/>
    <x v="1"/>
    <x v="1"/>
    <d v="2026-02-22T00:00:00"/>
    <s v="febrero"/>
    <n v="2026"/>
  </r>
  <r>
    <x v="1"/>
    <n v="42"/>
    <n v="1"/>
    <d v="2025-09-24T00:00:00"/>
    <d v="2025-11-24T00:00:00"/>
    <d v="2025-12-10T00:00:00"/>
    <s v="BlancaO"/>
    <x v="1"/>
    <m/>
    <n v="22610"/>
    <s v="EUR"/>
    <n v="22610"/>
    <n v="26227.6"/>
    <n v="5261.5"/>
    <n v="5261.5"/>
    <n v="6103.339999999999"/>
    <n v="0.2327067669172932"/>
    <n v="9"/>
    <x v="1"/>
    <x v="2"/>
    <x v="1"/>
    <d v="2026-01-24T00:00:00"/>
    <s v="enero"/>
    <n v="2026"/>
  </r>
  <r>
    <x v="1"/>
    <n v="43"/>
    <n v="0"/>
    <d v="2025-09-24T00:00:00"/>
    <d v="2025-11-10T00:00:00"/>
    <d v="2025-11-14T00:00:00"/>
    <s v="MartinB"/>
    <x v="1"/>
    <s v="TALYAK"/>
    <n v="410.33"/>
    <s v="EUR"/>
    <n v="410.33"/>
    <n v="475.9827999999999"/>
    <n v="0"/>
    <n v="0"/>
    <n v="0"/>
    <n v="0"/>
    <n v="9"/>
    <x v="1"/>
    <x v="2"/>
    <x v="1"/>
    <d v="2025-12-29T00:00:00"/>
    <s v="diciembre"/>
    <n v="2025"/>
  </r>
  <r>
    <x v="1"/>
    <n v="44"/>
    <n v="0"/>
    <d v="2025-09-25T00:00:00"/>
    <d v="2026-06-14T00:00:00"/>
    <d v="2026-06-30T00:00:00"/>
    <s v="AlmudenaG"/>
    <x v="1"/>
    <s v="MARTINB"/>
    <n v="26368.77"/>
    <s v="EUR"/>
    <n v="26368.77"/>
    <n v="30587.7732"/>
    <n v="2860.8"/>
    <n v="2860.8"/>
    <n v="3318.528"/>
    <n v="0.1084919774414961"/>
    <n v="9"/>
    <x v="1"/>
    <x v="10"/>
    <x v="2"/>
    <d v="2026-08-14T00:00:00"/>
    <s v="agosto"/>
    <n v="2026"/>
  </r>
  <r>
    <x v="1"/>
    <n v="45"/>
    <n v="0"/>
    <d v="2025-09-25T00:00:00"/>
    <d v="2026-06-01T00:00:00"/>
    <d v="2026-06-16T00:00:00"/>
    <s v="AlmudenaG"/>
    <x v="1"/>
    <s v="MARTINB"/>
    <n v="22601.33"/>
    <s v="EUR"/>
    <n v="22601.33"/>
    <n v="26217.5428"/>
    <n v="2432.15"/>
    <n v="2432.15"/>
    <n v="2821.294"/>
    <n v="0.107610923781919"/>
    <n v="9"/>
    <x v="1"/>
    <x v="10"/>
    <x v="2"/>
    <d v="2026-07-31T00:00:00"/>
    <s v="julio"/>
    <n v="2026"/>
  </r>
  <r>
    <x v="1"/>
    <n v="46"/>
    <n v="0"/>
    <d v="2025-10-01T00:00:00"/>
    <d v="2025-10-10T00:00:00"/>
    <d v="2025-10-25T00:00:00"/>
    <s v="MartinB"/>
    <x v="2"/>
    <s v="ARIADNAR"/>
    <n v="1508.38"/>
    <s v="EUR"/>
    <n v="1508.38"/>
    <n v="1749.7208"/>
    <n v="0"/>
    <n v="0"/>
    <n v="0"/>
    <n v="0"/>
    <n v="10"/>
    <x v="1"/>
    <x v="0"/>
    <x v="1"/>
    <d v="2025-12-09T00:00:00"/>
    <s v="diciembre"/>
    <n v="2025"/>
  </r>
  <r>
    <x v="1"/>
    <n v="47"/>
    <n v="0"/>
    <d v="2025-10-02T00:00:00"/>
    <d v="2025-11-07T00:00:00"/>
    <d v="2025-11-10T00:00:00"/>
    <s v="MartinB"/>
    <x v="2"/>
    <s v="PEDROD"/>
    <n v="5227.74"/>
    <s v="EUR"/>
    <n v="5227.74"/>
    <n v="6064.1784"/>
    <n v="0"/>
    <n v="0"/>
    <n v="0"/>
    <n v="0"/>
    <n v="10"/>
    <x v="1"/>
    <x v="2"/>
    <x v="1"/>
    <d v="2025-12-25T00:00:00"/>
    <s v="diciembre"/>
    <n v="2025"/>
  </r>
  <r>
    <x v="1"/>
    <n v="48"/>
    <n v="0"/>
    <d v="2025-10-02T00:00:00"/>
    <d v="2025-12-29T00:00:00"/>
    <d v="2026-01-14T00:00:00"/>
    <s v="ConchaD"/>
    <x v="2"/>
    <s v="MARTINB,PEDROD,REYESB"/>
    <n v="32779.78"/>
    <s v="EUR"/>
    <n v="32779.78"/>
    <n v="38024.5448"/>
    <n v="5184.24"/>
    <n v="5184.24"/>
    <n v="6013.7184"/>
    <n v="0.1581535934652399"/>
    <n v="10"/>
    <x v="1"/>
    <x v="1"/>
    <x v="1"/>
    <d v="2026-02-28T00:00:00"/>
    <s v="febrero"/>
    <n v="2026"/>
  </r>
  <r>
    <x v="1"/>
    <n v="49"/>
    <n v="0"/>
    <d v="2025-10-06T00:00:00"/>
    <d v="2025-11-07T00:00:00"/>
    <d v="2025-11-16T00:00:00"/>
    <s v="MartinB"/>
    <x v="3"/>
    <m/>
    <n v="3515.8"/>
    <s v="EUR"/>
    <n v="3515.8"/>
    <n v="4078.328"/>
    <n v="0"/>
    <n v="0"/>
    <n v="0"/>
    <n v="0"/>
    <n v="10"/>
    <x v="1"/>
    <x v="2"/>
    <x v="1"/>
    <d v="2025-12-31T00:00:00"/>
    <s v="diciembre"/>
    <n v="2025"/>
  </r>
  <r>
    <x v="1"/>
    <n v="51"/>
    <n v="0"/>
    <d v="2025-10-09T00:00:00"/>
    <d v="2025-10-11T00:00:00"/>
    <d v="2025-10-13T00:00:00"/>
    <s v="MartinB"/>
    <x v="3"/>
    <s v="JAIMEG"/>
    <n v="330.35"/>
    <s v="EUR"/>
    <n v="330.35"/>
    <n v="383.206"/>
    <n v="0"/>
    <n v="0"/>
    <n v="0"/>
    <n v="0"/>
    <n v="10"/>
    <x v="1"/>
    <x v="0"/>
    <x v="1"/>
    <d v="2025-11-27T00:00:00"/>
    <s v="noviembre"/>
    <n v="2025"/>
  </r>
  <r>
    <x v="1"/>
    <n v="52"/>
    <n v="1"/>
    <d v="2025-10-09T00:00:00"/>
    <d v="2025-12-18T00:00:00"/>
    <d v="2026-01-12T00:00:00"/>
    <s v="HelenM"/>
    <x v="3"/>
    <s v="ANDREAG,MARTINB"/>
    <n v="99592.57000000001"/>
    <s v="EUR"/>
    <n v="99592.57000000001"/>
    <n v="115527.3812"/>
    <n v="17893.84"/>
    <n v="17893.84"/>
    <n v="20756.8544"/>
    <n v="0.179670431237993"/>
    <n v="10"/>
    <x v="1"/>
    <x v="1"/>
    <x v="1"/>
    <d v="2026-02-26T00:00:00"/>
    <s v="febrero"/>
    <n v="2026"/>
  </r>
  <r>
    <x v="1"/>
    <n v="53"/>
    <n v="1"/>
    <d v="2025-10-16T00:00:00"/>
    <d v="2025-12-25T00:00:00"/>
    <d v="2026-01-05T00:00:00"/>
    <s v="AlejandraL"/>
    <x v="4"/>
    <s v="MARTINB"/>
    <n v="53982.33"/>
    <s v="EUR"/>
    <n v="53982.33"/>
    <n v="62619.50279999999"/>
    <n v="3220.56"/>
    <n v="3220.56"/>
    <n v="3735.8496"/>
    <n v="0.05965952192133981"/>
    <n v="10"/>
    <x v="1"/>
    <x v="1"/>
    <x v="1"/>
    <d v="2026-02-19T00:00:00"/>
    <s v="febrero"/>
    <n v="2026"/>
  </r>
  <r>
    <x v="1"/>
    <n v="54"/>
    <n v="1"/>
    <d v="2025-10-16T00:00:00"/>
    <d v="2025-12-26T00:00:00"/>
    <d v="2026-01-03T00:00:00"/>
    <s v="FernandaS"/>
    <x v="4"/>
    <m/>
    <n v="19458.79"/>
    <s v="EUR"/>
    <n v="19458.79"/>
    <n v="22572.1964"/>
    <n v="423.82"/>
    <n v="423.82"/>
    <n v="491.6312"/>
    <n v="0.02178038819474386"/>
    <n v="10"/>
    <x v="1"/>
    <x v="1"/>
    <x v="1"/>
    <d v="2026-02-17T00:00:00"/>
    <s v="febrero"/>
    <n v="2026"/>
  </r>
  <r>
    <x v="1"/>
    <n v="55"/>
    <n v="1"/>
    <d v="2025-10-22T00:00:00"/>
    <d v="2025-10-29T00:00:00"/>
    <d v="2025-10-30T00:00:00"/>
    <s v="AlejandraL"/>
    <x v="5"/>
    <m/>
    <n v="528"/>
    <s v="EUR"/>
    <n v="528"/>
    <n v="612.4799999999999"/>
    <n v="0"/>
    <n v="0"/>
    <n v="0"/>
    <n v="0"/>
    <n v="10"/>
    <x v="1"/>
    <x v="0"/>
    <x v="1"/>
    <d v="2025-12-14T00:00:00"/>
    <s v="diciembre"/>
    <n v="2025"/>
  </r>
  <r>
    <x v="1"/>
    <n v="56"/>
    <n v="1"/>
    <d v="2025-10-28T00:00:00"/>
    <d v="2025-11-14T00:00:00"/>
    <d v="2025-11-23T00:00:00"/>
    <s v="AndreaG"/>
    <x v="6"/>
    <s v="JAIMEG"/>
    <n v="26253"/>
    <s v="EUR"/>
    <n v="26253"/>
    <n v="30453.48"/>
    <n v="5242.53"/>
    <n v="5242.53"/>
    <n v="6081.3348"/>
    <n v="0.1996926065592504"/>
    <n v="10"/>
    <x v="1"/>
    <x v="2"/>
    <x v="1"/>
    <d v="2026-01-07T00:00:00"/>
    <s v="enero"/>
    <n v="2026"/>
  </r>
  <r>
    <x v="1"/>
    <n v="57"/>
    <n v="0"/>
    <d v="2025-10-30T00:00:00"/>
    <d v="2026-09-20T00:00:00"/>
    <d v="2026-10-30T00:00:00"/>
    <s v="AlmudenaG"/>
    <x v="6"/>
    <s v="MARTINB"/>
    <n v="10698.35"/>
    <s v="EUR"/>
    <n v="10698.35"/>
    <n v="12410.086"/>
    <n v="1271.17"/>
    <n v="1271.17"/>
    <n v="1474.5572"/>
    <n v="0.1188192571751719"/>
    <n v="10"/>
    <x v="1"/>
    <x v="6"/>
    <x v="2"/>
    <d v="2026-12-14T00:00:00"/>
    <s v="diciembre"/>
    <n v="2026"/>
  </r>
  <r>
    <x v="1"/>
    <n v="58"/>
    <n v="1"/>
    <d v="2025-11-04T00:00:00"/>
    <d v="2025-11-07T00:00:00"/>
    <d v="2025-11-08T00:00:00"/>
    <s v="PaulinaA"/>
    <x v="7"/>
    <m/>
    <n v="533.6"/>
    <s v="EUR"/>
    <n v="533.6"/>
    <n v="618.976"/>
    <n v="159"/>
    <n v="159"/>
    <n v="184.44"/>
    <n v="0.297976011994003"/>
    <n v="11"/>
    <x v="1"/>
    <x v="2"/>
    <x v="1"/>
    <d v="2025-12-23T00:00:00"/>
    <s v="diciembre"/>
    <n v="2025"/>
  </r>
  <r>
    <x v="1"/>
    <n v="59"/>
    <n v="0"/>
    <d v="2025-11-11T00:00:00"/>
    <d v="2026-03-25T00:00:00"/>
    <d v="2026-04-06T00:00:00"/>
    <s v="FernandaS"/>
    <x v="8"/>
    <s v="JAIMEG,MARTINB"/>
    <n v="156765.9"/>
    <s v="EUR"/>
    <n v="156765.9"/>
    <n v="181848.444"/>
    <n v="27212.19"/>
    <n v="27212.19"/>
    <n v="31566.1404"/>
    <n v="0.1735848803853389"/>
    <n v="11"/>
    <x v="1"/>
    <x v="5"/>
    <x v="2"/>
    <d v="2026-05-21T00:00:00"/>
    <s v="mayo"/>
    <n v="2026"/>
  </r>
  <r>
    <x v="1"/>
    <n v="60"/>
    <n v="1"/>
    <d v="2025-11-11T00:00:00"/>
    <d v="2025-12-01T00:00:00"/>
    <d v="2025-12-22T00:00:00"/>
    <s v="FernandaS"/>
    <x v="8"/>
    <m/>
    <n v="6433.83"/>
    <s v="EUR"/>
    <n v="6433.83"/>
    <n v="7463.242799999999"/>
    <n v="128.68"/>
    <n v="128.68"/>
    <n v="149.2688"/>
    <n v="0.02000052845661138"/>
    <n v="11"/>
    <x v="1"/>
    <x v="1"/>
    <x v="1"/>
    <d v="2026-02-05T00:00:00"/>
    <s v="febrero"/>
    <n v="2026"/>
  </r>
  <r>
    <x v="1"/>
    <n v="61"/>
    <n v="1"/>
    <d v="2025-11-11T00:00:00"/>
    <d v="2025-11-19T00:00:00"/>
    <d v="2025-11-20T00:00:00"/>
    <s v="AlejandraL"/>
    <x v="8"/>
    <s v="MARTINB"/>
    <n v="3820.1"/>
    <s v="EUR"/>
    <n v="3820.1"/>
    <n v="4431.316"/>
    <n v="322.6"/>
    <n v="322.6"/>
    <n v="374.216"/>
    <n v="0.0844480510981388"/>
    <n v="11"/>
    <x v="1"/>
    <x v="2"/>
    <x v="1"/>
    <d v="2026-01-04T00:00:00"/>
    <s v="enero"/>
    <n v="2026"/>
  </r>
  <r>
    <x v="1"/>
    <n v="62"/>
    <n v="0"/>
    <d v="2025-11-11T00:00:00"/>
    <d v="2026-07-13T00:00:00"/>
    <d v="2026-07-27T00:00:00"/>
    <s v="AlmudenaG"/>
    <x v="8"/>
    <s v="MARTINB"/>
    <n v="18161.83"/>
    <s v="EUR"/>
    <n v="18161.83"/>
    <n v="21067.7228"/>
    <n v="1635.45"/>
    <n v="1635.45"/>
    <n v="1897.122"/>
    <n v="0.09004874508791239"/>
    <n v="11"/>
    <x v="1"/>
    <x v="3"/>
    <x v="2"/>
    <d v="2026-09-10T00:00:00"/>
    <s v="septiembre"/>
    <n v="2026"/>
  </r>
  <r>
    <x v="1"/>
    <n v="63"/>
    <n v="0"/>
    <d v="2025-11-12T00:00:00"/>
    <d v="2025-12-09T00:00:00"/>
    <d v="2025-12-18T00:00:00"/>
    <s v="AnaTeresa"/>
    <x v="8"/>
    <m/>
    <n v="1159.07"/>
    <s v="EUR"/>
    <n v="1159.07"/>
    <n v="1344.5212"/>
    <n v="0"/>
    <n v="0"/>
    <n v="0"/>
    <n v="0"/>
    <n v="11"/>
    <x v="1"/>
    <x v="1"/>
    <x v="1"/>
    <d v="2026-02-01T00:00:00"/>
    <s v="febrero"/>
    <n v="2026"/>
  </r>
  <r>
    <x v="1"/>
    <n v="64"/>
    <n v="0"/>
    <d v="2025-11-13T00:00:00"/>
    <d v="2025-11-18T00:00:00"/>
    <d v="2025-11-23T00:00:00"/>
    <s v="MartinB"/>
    <x v="8"/>
    <m/>
    <n v="1218.85"/>
    <s v="EUR"/>
    <n v="1218.85"/>
    <n v="1413.866"/>
    <n v="0"/>
    <n v="0"/>
    <n v="0"/>
    <n v="0"/>
    <n v="11"/>
    <x v="1"/>
    <x v="2"/>
    <x v="1"/>
    <d v="2026-01-07T00:00:00"/>
    <s v="enero"/>
    <n v="2026"/>
  </r>
  <r>
    <x v="1"/>
    <n v="65"/>
    <n v="1"/>
    <d v="2025-11-13T00:00:00"/>
    <d v="2025-12-19T00:00:00"/>
    <d v="2025-12-27T00:00:00"/>
    <s v="AlejandraL"/>
    <x v="8"/>
    <s v="MARTINB"/>
    <n v="1907.5"/>
    <s v="EUR"/>
    <n v="1907.5"/>
    <n v="2212.7"/>
    <n v="93.01000000000001"/>
    <n v="93.01000000000001"/>
    <n v="107.8916"/>
    <n v="0.04876015727391875"/>
    <n v="11"/>
    <x v="1"/>
    <x v="1"/>
    <x v="1"/>
    <d v="2026-02-10T00:00:00"/>
    <s v="febrero"/>
    <n v="2026"/>
  </r>
  <r>
    <x v="1"/>
    <n v="66"/>
    <n v="1"/>
    <d v="2025-11-14T00:00:00"/>
    <d v="2025-12-26T00:00:00"/>
    <d v="2026-01-04T00:00:00"/>
    <s v="BlancaO"/>
    <x v="8"/>
    <s v="MARTINB"/>
    <n v="21819.08"/>
    <s v="EUR"/>
    <n v="21819.08"/>
    <n v="25310.1328"/>
    <n v="0"/>
    <n v="0"/>
    <n v="0"/>
    <n v="0"/>
    <n v="11"/>
    <x v="1"/>
    <x v="1"/>
    <x v="1"/>
    <d v="2026-02-18T00:00:00"/>
    <s v="febrero"/>
    <n v="2026"/>
  </r>
  <r>
    <x v="1"/>
    <n v="67"/>
    <n v="0"/>
    <d v="2025-11-17T00:00:00"/>
    <d v="2026-02-21T00:00:00"/>
    <d v="2026-02-27T00:00:00"/>
    <s v="AlejandraL"/>
    <x v="9"/>
    <s v="MARTINB"/>
    <n v="12689.34"/>
    <s v="EUR"/>
    <n v="12689.34"/>
    <n v="14719.6344"/>
    <n v="722.13"/>
    <n v="722.13"/>
    <n v="837.6708"/>
    <n v="0.05690839712703734"/>
    <n v="11"/>
    <x v="1"/>
    <x v="8"/>
    <x v="2"/>
    <d v="2026-04-13T00:00:00"/>
    <s v="abril"/>
    <n v="2026"/>
  </r>
  <r>
    <x v="1"/>
    <n v="68"/>
    <n v="0"/>
    <d v="2025-11-17T00:00:00"/>
    <d v="2025-11-21T00:00:00"/>
    <d v="2025-11-21T00:00:00"/>
    <s v="MartinB"/>
    <x v="9"/>
    <s v="ARIADNAR,ESTHERP,PEDROD"/>
    <n v="1075.92"/>
    <s v="EUR"/>
    <n v="1075.92"/>
    <n v="1248.0672"/>
    <n v="1075.92"/>
    <n v="1075.92"/>
    <n v="1248.0672"/>
    <n v="1"/>
    <n v="11"/>
    <x v="1"/>
    <x v="2"/>
    <x v="1"/>
    <d v="2026-01-05T00:00:00"/>
    <s v="enero"/>
    <n v="2026"/>
  </r>
  <r>
    <x v="1"/>
    <n v="69"/>
    <n v="1"/>
    <d v="2025-11-17T00:00:00"/>
    <d v="2026-01-01T00:00:00"/>
    <d v="2026-01-14T00:00:00"/>
    <s v="FernandaS"/>
    <x v="9"/>
    <s v="PEDROD"/>
    <n v="6855"/>
    <s v="EUR"/>
    <n v="6855"/>
    <n v="7951.799999999999"/>
    <n v="1440.1"/>
    <n v="1440.1"/>
    <n v="1670.516"/>
    <n v="0.2100802334062728"/>
    <n v="11"/>
    <x v="1"/>
    <x v="7"/>
    <x v="2"/>
    <d v="2026-02-28T00:00:00"/>
    <s v="febrero"/>
    <n v="2026"/>
  </r>
  <r>
    <x v="1"/>
    <n v="70"/>
    <n v="0"/>
    <d v="2025-11-27T00:00:00"/>
    <d v="2026-06-21T00:00:00"/>
    <d v="2026-07-08T00:00:00"/>
    <s v="AlmudenaG"/>
    <x v="10"/>
    <s v="MARTINB"/>
    <n v="22061.5"/>
    <s v="EUR"/>
    <n v="22061.5"/>
    <n v="25591.34"/>
    <n v="2501.26"/>
    <n v="2501.26"/>
    <n v="2901.4616"/>
    <n v="0.1133766969607688"/>
    <n v="11"/>
    <x v="1"/>
    <x v="10"/>
    <x v="2"/>
    <d v="2026-08-22T00:00:00"/>
    <s v="agosto"/>
    <n v="2026"/>
  </r>
  <r>
    <x v="1"/>
    <n v="71"/>
    <n v="0"/>
    <d v="2025-11-28T00:00:00"/>
    <d v="2026-01-08T00:00:00"/>
    <d v="2026-03-24T00:00:00"/>
    <s v="MartinB"/>
    <x v="10"/>
    <s v="CONCHAD"/>
    <n v="3978"/>
    <s v="EUR"/>
    <n v="3978"/>
    <n v="4614.48"/>
    <n v="260.79"/>
    <n v="260.79"/>
    <n v="302.5164"/>
    <n v="0.0655580693815988"/>
    <n v="11"/>
    <x v="1"/>
    <x v="7"/>
    <x v="2"/>
    <d v="2026-05-08T00:00:00"/>
    <s v="mayo"/>
    <n v="2026"/>
  </r>
  <r>
    <x v="1"/>
    <n v="72"/>
    <n v="0"/>
    <n v="45993"/>
    <n v="46186"/>
    <n v="46196"/>
    <s v="AndreaG"/>
    <x v="11"/>
    <m/>
    <n v="4506"/>
    <s v="EUR"/>
    <n v="4506"/>
    <n v="5226.96"/>
    <n v="521.47"/>
    <n v="521.47"/>
    <n v="604.9052"/>
    <n v="0.1157279183311141"/>
    <n v="12"/>
    <x v="1"/>
    <x v="10"/>
    <x v="2"/>
    <n v="46241"/>
    <s v="agosto"/>
    <n v="2026"/>
  </r>
  <r>
    <x v="1"/>
    <n v="73"/>
    <n v="0"/>
    <n v="45994"/>
    <n v="46230"/>
    <n v="46242"/>
    <s v="AlmudenaG"/>
    <x v="11"/>
    <s v="MARTINB"/>
    <n v="16880.78"/>
    <s v="EUR"/>
    <n v="16880.78"/>
    <n v="19581.7048"/>
    <n v="2079.44"/>
    <n v="2079.44"/>
    <n v="2412.1504"/>
    <n v="0.1231838813135412"/>
    <n v="12"/>
    <x v="1"/>
    <x v="3"/>
    <x v="2"/>
    <n v="46287"/>
    <s v="septiembre"/>
    <n v="2026"/>
  </r>
  <r>
    <x v="1"/>
    <n v="75"/>
    <n v="0"/>
    <n v="46000"/>
    <n v="46121"/>
    <n v="46124"/>
    <s v="HelenM"/>
    <x v="12"/>
    <s v="MARTINB"/>
    <n v="3546"/>
    <s v="EUR"/>
    <n v="3546"/>
    <n v="4113.36"/>
    <n v="446.8"/>
    <n v="446.8"/>
    <n v="518.288"/>
    <n v="0.1260011280315849"/>
    <n v="12"/>
    <x v="1"/>
    <x v="9"/>
    <x v="2"/>
    <n v="46169"/>
    <s v="mayo"/>
    <n v="2026"/>
  </r>
  <r>
    <x v="1"/>
    <n v="76"/>
    <n v="0"/>
    <n v="46000"/>
    <n v="46036"/>
    <n v="46040"/>
    <s v="BlancaO"/>
    <x v="12"/>
    <s v="MARTINB"/>
    <n v="7401.4"/>
    <s v="EUR"/>
    <n v="7401.4"/>
    <n v="8585.624"/>
    <n v="823.36"/>
    <n v="823.36"/>
    <n v="955.0975999999999"/>
    <n v="0.1112438187369957"/>
    <n v="12"/>
    <x v="1"/>
    <x v="7"/>
    <x v="2"/>
    <n v="46085"/>
    <s v="marzo"/>
    <n v="2026"/>
  </r>
  <r>
    <x v="1"/>
    <n v="77"/>
    <n v="0"/>
    <n v="46007"/>
    <n v="46056"/>
    <n v="46078"/>
    <s v="JorgeP"/>
    <x v="13"/>
    <m/>
    <n v="0"/>
    <s v="EUR"/>
    <n v="0"/>
    <n v="0"/>
    <n v="0"/>
    <n v="0"/>
    <n v="0"/>
    <e v="#DIV/0!"/>
    <n v="12"/>
    <x v="1"/>
    <x v="8"/>
    <x v="2"/>
    <n v="46123"/>
    <s v="abril"/>
    <n v="2026"/>
  </r>
  <r>
    <x v="1"/>
    <n v="78"/>
    <n v="0"/>
    <n v="46014"/>
    <n v="46170"/>
    <n v="46180"/>
    <s v="AndreaG"/>
    <x v="14"/>
    <s v="JAIMEG,MARTINB"/>
    <n v="95219.42999999999"/>
    <s v="EUR"/>
    <n v="95219.42999999999"/>
    <n v="110454.5388"/>
    <n v="10077"/>
    <n v="10077"/>
    <n v="11689.32"/>
    <n v="0.1058292409437864"/>
    <n v="12"/>
    <x v="1"/>
    <x v="4"/>
    <x v="2"/>
    <n v="46225"/>
    <s v="julio"/>
    <n v="2026"/>
  </r>
  <r>
    <x v="1"/>
    <n v="79"/>
    <n v="1"/>
    <n v="46020"/>
    <n v="46022"/>
    <n v="46025"/>
    <s v="FernandaS"/>
    <x v="15"/>
    <s v="JAIMEG,MARTINB"/>
    <n v="27211"/>
    <s v="EUR"/>
    <n v="27211"/>
    <n v="31564.76"/>
    <n v="2756.25"/>
    <n v="2756.25"/>
    <n v="3197.25"/>
    <n v="0.1012917570100327"/>
    <n v="12"/>
    <x v="1"/>
    <x v="1"/>
    <x v="1"/>
    <n v="46070"/>
    <s v="febrero"/>
    <n v="2026"/>
  </r>
  <r>
    <x v="1"/>
    <n v="80"/>
    <n v="0"/>
    <n v="46021"/>
    <n v="46033"/>
    <n v="46052"/>
    <s v="AlejandraL"/>
    <x v="15"/>
    <s v="MARTINB"/>
    <n v="5705"/>
    <s v="EUR"/>
    <n v="5705"/>
    <n v="6617.799999999999"/>
    <n v="112.88"/>
    <n v="112.88"/>
    <n v="130.9408"/>
    <n v="0.01978615249780894"/>
    <n v="12"/>
    <x v="1"/>
    <x v="7"/>
    <x v="2"/>
    <n v="46097"/>
    <s v="marzo"/>
    <n v="2026"/>
  </r>
  <r>
    <x v="1"/>
    <n v="81"/>
    <n v="0"/>
    <n v="46027"/>
    <n v="46131"/>
    <n v="46150"/>
    <s v="IreneC"/>
    <x v="17"/>
    <s v="CONCHAD,MARTINB"/>
    <n v="14370"/>
    <s v="EUR"/>
    <n v="14370"/>
    <n v="16669.2"/>
    <n v="2969.4"/>
    <n v="2969.4"/>
    <n v="3444.504"/>
    <n v="0.2066388308977035"/>
    <n v="1"/>
    <x v="2"/>
    <x v="9"/>
    <x v="2"/>
    <n v="46195"/>
    <s v="junio"/>
    <n v="2026"/>
  </r>
  <r>
    <x v="1"/>
    <n v="82"/>
    <n v="0"/>
    <n v="46027"/>
    <n v="45971"/>
    <n v="45975"/>
    <s v="MartinB"/>
    <x v="17"/>
    <m/>
    <n v="494.56"/>
    <s v="EUR"/>
    <n v="494.56"/>
    <n v="573.6895999999999"/>
    <n v="0"/>
    <n v="0"/>
    <n v="0"/>
    <n v="0"/>
    <n v="1"/>
    <x v="2"/>
    <x v="2"/>
    <x v="1"/>
    <n v="46020"/>
    <s v="diciembre"/>
    <n v="2025"/>
  </r>
  <r>
    <x v="1"/>
    <n v="83"/>
    <n v="0"/>
    <n v="46027"/>
    <n v="46052"/>
    <n v="46067"/>
    <s v="MartinB"/>
    <x v="17"/>
    <m/>
    <n v="2401.43"/>
    <s v="EUR"/>
    <n v="2401.43"/>
    <n v="2785.6588"/>
    <n v="0"/>
    <n v="0"/>
    <n v="0"/>
    <n v="0"/>
    <n v="1"/>
    <x v="2"/>
    <x v="7"/>
    <x v="2"/>
    <n v="46112"/>
    <s v="marzo"/>
    <n v="2026"/>
  </r>
  <r>
    <x v="1"/>
    <n v="84"/>
    <n v="0"/>
    <n v="46027"/>
    <n v="45982"/>
    <n v="45982"/>
    <s v="MartinB"/>
    <x v="17"/>
    <s v="ESTHERP,PEDROD"/>
    <n v="3843.9"/>
    <s v="EUR"/>
    <n v="3843.9"/>
    <n v="4458.924"/>
    <n v="3843.9"/>
    <n v="3843.9"/>
    <n v="4458.924"/>
    <n v="1"/>
    <n v="1"/>
    <x v="2"/>
    <x v="2"/>
    <x v="1"/>
    <n v="46027"/>
    <s v="enero"/>
    <n v="2026"/>
  </r>
  <r>
    <x v="1"/>
    <n v="85"/>
    <n v="0"/>
    <n v="46030"/>
    <n v="46047"/>
    <n v="46052"/>
    <s v="MartinB"/>
    <x v="17"/>
    <m/>
    <n v="653.42"/>
    <s v="EUR"/>
    <n v="653.42"/>
    <n v="757.9671999999999"/>
    <n v="0"/>
    <n v="0"/>
    <n v="0"/>
    <n v="0"/>
    <n v="1"/>
    <x v="2"/>
    <x v="7"/>
    <x v="2"/>
    <n v="46097"/>
    <s v="marzo"/>
    <n v="2026"/>
  </r>
  <r>
    <x v="1"/>
    <n v="86"/>
    <n v="0"/>
    <n v="46030"/>
    <n v="46061"/>
    <n v="46070"/>
    <s v="JimenaM"/>
    <x v="17"/>
    <s v="MARTINB"/>
    <n v="6576.58"/>
    <s v="EUR"/>
    <n v="6576.58"/>
    <n v="7628.832799999999"/>
    <n v="706.5"/>
    <n v="706.5"/>
    <n v="819.54"/>
    <n v="0.1074266564080419"/>
    <n v="1"/>
    <x v="2"/>
    <x v="8"/>
    <x v="2"/>
    <n v="46115"/>
    <s v="abril"/>
    <n v="2026"/>
  </r>
  <r>
    <x v="1"/>
    <n v="87"/>
    <n v="0"/>
    <n v="46031"/>
    <n v="46033"/>
    <n v="46038"/>
    <s v="AlejandraL"/>
    <x v="17"/>
    <s v="MARTINB"/>
    <n v="10495.25"/>
    <s v="EUR"/>
    <n v="10495.25"/>
    <n v="12174.49"/>
    <n v="494.52"/>
    <n v="494.52"/>
    <n v="573.6432"/>
    <n v="0.04711845835020605"/>
    <n v="1"/>
    <x v="2"/>
    <x v="7"/>
    <x v="2"/>
    <n v="46083"/>
    <s v="marzo"/>
    <n v="2026"/>
  </r>
  <r>
    <x v="1"/>
    <n v="88"/>
    <n v="0"/>
    <n v="46031"/>
    <n v="46285"/>
    <n v="46303"/>
    <s v="AlmudenaG"/>
    <x v="17"/>
    <s v="MARTINB"/>
    <n v="3663.28"/>
    <s v="EUR"/>
    <n v="3663.28"/>
    <n v="4249.4048"/>
    <n v="100"/>
    <n v="100"/>
    <n v="116"/>
    <n v="0.02729794064335786"/>
    <n v="1"/>
    <x v="2"/>
    <x v="6"/>
    <x v="2"/>
    <n v="46348"/>
    <s v="noviembre"/>
    <n v="2026"/>
  </r>
  <r>
    <x v="1"/>
    <n v="89"/>
    <n v="0"/>
    <n v="46034"/>
    <n v="46288"/>
    <n v="46303"/>
    <s v="ConchaD"/>
    <x v="18"/>
    <s v="MARTINB"/>
    <n v="1116"/>
    <s v="EUR"/>
    <n v="1116"/>
    <n v="1294.56"/>
    <n v="17.44"/>
    <n v="17.44"/>
    <n v="20.2304"/>
    <n v="0.01562724014336918"/>
    <n v="1"/>
    <x v="2"/>
    <x v="6"/>
    <x v="2"/>
    <n v="46348"/>
    <s v="noviembre"/>
    <n v="2026"/>
  </r>
  <r>
    <x v="1"/>
    <n v="91"/>
    <n v="0"/>
    <n v="46035"/>
    <n v="46072"/>
    <n v="46103"/>
    <s v="MartinB"/>
    <x v="18"/>
    <s v="JAIMEG"/>
    <n v="3209.6"/>
    <s v="EUR"/>
    <n v="3209.6"/>
    <n v="3723.136"/>
    <n v="0"/>
    <n v="0"/>
    <n v="0"/>
    <n v="0"/>
    <n v="1"/>
    <x v="2"/>
    <x v="8"/>
    <x v="2"/>
    <n v="46148"/>
    <s v="mayo"/>
    <n v="2026"/>
  </r>
  <r>
    <x v="1"/>
    <n v="92"/>
    <n v="0"/>
    <n v="46036"/>
    <n v="46059"/>
    <n v="46068"/>
    <s v="MartinB"/>
    <x v="18"/>
    <m/>
    <n v="918"/>
    <s v="EUR"/>
    <n v="918"/>
    <n v="1064.88"/>
    <n v="82.47"/>
    <n v="82.47"/>
    <n v="95.6652"/>
    <n v="0.08983660130718954"/>
    <n v="1"/>
    <x v="2"/>
    <x v="8"/>
    <x v="2"/>
    <n v="46113"/>
    <s v="abril"/>
    <n v="2026"/>
  </r>
  <r>
    <x v="1"/>
    <n v="93"/>
    <n v="0"/>
    <n v="46041"/>
    <n v="46216"/>
    <n v="46231"/>
    <s v="AlmudenaG"/>
    <x v="19"/>
    <s v="MARTINB"/>
    <n v="22584.24"/>
    <s v="EUR"/>
    <n v="22584.24"/>
    <n v="26197.7184"/>
    <n v="2252.92"/>
    <n v="2252.92"/>
    <n v="2613.3872"/>
    <n v="0.09975629022716725"/>
    <n v="1"/>
    <x v="2"/>
    <x v="3"/>
    <x v="2"/>
    <n v="46276"/>
    <s v="septiembre"/>
    <n v="2026"/>
  </r>
  <r>
    <x v="1"/>
    <n v="94"/>
    <n v="0"/>
    <n v="46042"/>
    <n v="46075"/>
    <n v="46078"/>
    <s v="AlejandraL"/>
    <x v="19"/>
    <m/>
    <n v="5557.77"/>
    <s v="USD"/>
    <n v="4779.6822"/>
    <n v="5557.77"/>
    <n v="555.78"/>
    <n v="477.9708"/>
    <n v="555.78"/>
    <n v="0.1000005397848418"/>
    <n v="1"/>
    <x v="2"/>
    <x v="8"/>
    <x v="2"/>
    <n v="46123"/>
    <s v="abril"/>
    <n v="2026"/>
  </r>
  <r>
    <x v="1"/>
    <n v="95"/>
    <n v="0"/>
    <n v="46043"/>
    <n v="46064"/>
    <n v="46069"/>
    <s v="MartinB"/>
    <x v="19"/>
    <m/>
    <n v="985.79"/>
    <s v="EUR"/>
    <n v="985.79"/>
    <n v="1143.5164"/>
    <n v="0"/>
    <n v="0"/>
    <n v="0"/>
    <n v="0"/>
    <n v="1"/>
    <x v="2"/>
    <x v="8"/>
    <x v="2"/>
    <n v="46114"/>
    <s v="abril"/>
    <n v="2026"/>
  </r>
  <r>
    <x v="1"/>
    <n v="96"/>
    <n v="0"/>
    <n v="46045"/>
    <n v="46053"/>
    <n v="46057"/>
    <s v="AndreaG"/>
    <x v="19"/>
    <s v="MARTINB"/>
    <n v="7822.68"/>
    <s v="EUR"/>
    <n v="7822.68"/>
    <n v="9074.308799999999"/>
    <n v="1259.28"/>
    <n v="1259.28"/>
    <n v="1460.7648"/>
    <n v="0.1609780791237785"/>
    <n v="1"/>
    <x v="2"/>
    <x v="7"/>
    <x v="2"/>
    <n v="46102"/>
    <s v="marzo"/>
    <n v="2026"/>
  </r>
  <r>
    <x v="1"/>
    <n v="97"/>
    <n v="0"/>
    <n v="46048"/>
    <n v="46325"/>
    <n v="46335"/>
    <s v="AlmudenaG"/>
    <x v="20"/>
    <s v="MARTINB"/>
    <n v="14345.47"/>
    <s v="EUR"/>
    <n v="14345.47"/>
    <n v="16640.7452"/>
    <n v="660"/>
    <n v="660"/>
    <n v="765.5999999999999"/>
    <n v="0.04600755499819804"/>
    <n v="1"/>
    <x v="2"/>
    <x v="0"/>
    <x v="2"/>
    <n v="46380"/>
    <s v="diciembre"/>
    <n v="2026"/>
  </r>
  <r>
    <x v="1"/>
    <n v="98"/>
    <n v="0"/>
    <n v="46049"/>
    <n v="46167"/>
    <n v="46179"/>
    <s v="AnaTeresa"/>
    <x v="20"/>
    <m/>
    <n v="8701"/>
    <s v="USD"/>
    <n v="7482.86"/>
    <n v="8701"/>
    <n v="931"/>
    <n v="800.66"/>
    <n v="931"/>
    <n v="0.1069991954947707"/>
    <n v="1"/>
    <x v="2"/>
    <x v="4"/>
    <x v="2"/>
    <n v="46224"/>
    <s v="julio"/>
    <n v="2026"/>
  </r>
  <r>
    <x v="1"/>
    <n v="99"/>
    <n v="0"/>
    <n v="46050"/>
    <n v="46125"/>
    <n v="46135"/>
    <s v="FernandaS"/>
    <x v="20"/>
    <s v="JAIMEG,MARTINB"/>
    <n v="25874.83"/>
    <s v="EUR"/>
    <n v="25874.83"/>
    <n v="30014.8028"/>
    <n v="4193.3"/>
    <n v="4193.3"/>
    <n v="4864.228"/>
    <n v="0.1620609681300322"/>
    <n v="1"/>
    <x v="2"/>
    <x v="9"/>
    <x v="2"/>
    <n v="46180"/>
    <s v="junio"/>
    <n v="2026"/>
  </r>
  <r>
    <x v="1"/>
    <n v="100"/>
    <n v="0"/>
    <n v="46051"/>
    <n v="46183"/>
    <n v="46191"/>
    <s v="JimenaM"/>
    <x v="20"/>
    <m/>
    <n v="50"/>
    <s v="EUR"/>
    <n v="50"/>
    <n v="57.99999999999999"/>
    <n v="0"/>
    <n v="0"/>
    <n v="0"/>
    <n v="0"/>
    <n v="1"/>
    <x v="2"/>
    <x v="10"/>
    <x v="2"/>
    <n v="46236"/>
    <s v="agosto"/>
    <n v="2026"/>
  </r>
  <r>
    <x v="1"/>
    <n v="101"/>
    <n v="0"/>
    <n v="46051"/>
    <n v="46073"/>
    <n v="46076"/>
    <s v="MartinB"/>
    <x v="20"/>
    <s v="JAIMEG"/>
    <n v="5539"/>
    <s v="EUR"/>
    <n v="5539"/>
    <n v="6425.24"/>
    <n v="1066.19"/>
    <n v="1066.19"/>
    <n v="1236.7804"/>
    <n v="0.1924878136847807"/>
    <n v="1"/>
    <x v="2"/>
    <x v="8"/>
    <x v="2"/>
    <n v="46121"/>
    <s v="abril"/>
    <n v="2026"/>
  </r>
  <r>
    <x v="1"/>
    <n v="102"/>
    <n v="0"/>
    <n v="46052"/>
    <n v="46068"/>
    <n v="46076"/>
    <s v="ConchaD"/>
    <x v="20"/>
    <s v="MARTINB,PEDROD"/>
    <n v="28969.13"/>
    <s v="EUR"/>
    <n v="28969.13"/>
    <n v="33604.1908"/>
    <n v="4818.4"/>
    <n v="4818.4"/>
    <n v="5589.343999999999"/>
    <n v="0.1663287782546455"/>
    <n v="1"/>
    <x v="2"/>
    <x v="8"/>
    <x v="2"/>
    <n v="46121"/>
    <s v="abril"/>
    <n v="2026"/>
  </r>
  <r>
    <x v="1"/>
    <n v="103"/>
    <n v="0"/>
    <n v="46052"/>
    <n v="46223"/>
    <n v="46243"/>
    <s v="AlmudenaG"/>
    <x v="20"/>
    <s v="MARTINB"/>
    <n v="8981.6"/>
    <s v="EUR"/>
    <n v="8981.6"/>
    <n v="10418.656"/>
    <n v="250"/>
    <n v="250"/>
    <n v="290"/>
    <n v="0.02783468424334194"/>
    <n v="1"/>
    <x v="2"/>
    <x v="3"/>
    <x v="2"/>
    <n v="46288"/>
    <s v="septiembre"/>
    <n v="2026"/>
  </r>
  <r>
    <x v="1"/>
    <n v="105"/>
    <n v="0"/>
    <n v="46058"/>
    <n v="46101"/>
    <n v="46103"/>
    <s v="AndreaG"/>
    <x v="21"/>
    <s v="IRENEC,MARTINB"/>
    <n v="1584"/>
    <s v="EUR"/>
    <n v="1584"/>
    <n v="1837.44"/>
    <n v="0"/>
    <n v="0"/>
    <n v="0"/>
    <n v="0"/>
    <n v="2"/>
    <x v="2"/>
    <x v="5"/>
    <x v="2"/>
    <n v="46148"/>
    <s v="mayo"/>
    <n v="2026"/>
  </r>
  <r>
    <x v="1"/>
    <n v="106"/>
    <n v="0"/>
    <n v="46059"/>
    <n v="46072"/>
    <n v="46080"/>
    <s v="MartinB"/>
    <x v="21"/>
    <m/>
    <n v="2650"/>
    <s v="EUR"/>
    <n v="2650"/>
    <n v="3074"/>
    <n v="85.40000000000001"/>
    <n v="85.40000000000001"/>
    <n v="99.06399999999999"/>
    <n v="0.03222641509433963"/>
    <n v="2"/>
    <x v="2"/>
    <x v="8"/>
    <x v="2"/>
    <n v="46125"/>
    <s v="abril"/>
    <n v="2026"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  <r>
    <x v="2"/>
    <m/>
    <m/>
    <m/>
    <m/>
    <m/>
    <m/>
    <x v="53"/>
    <m/>
    <m/>
    <m/>
    <m/>
    <m/>
    <m/>
    <m/>
    <m/>
    <m/>
    <m/>
    <x v="3"/>
    <x v="13"/>
    <x v="5"/>
    <m/>
    <m/>
    <m/>
  </r>
</pivotCacheRecords>
</file>

<file path=xl/pivotCache/pivotCacheRecords3.xml><?xml version="1.0" encoding="utf-8"?>
<pivotCacheRecords xmlns="http://schemas.openxmlformats.org/spreadsheetml/2006/main" count="5955">
  <r>
    <x v="0"/>
    <x v="0"/>
    <n v="1"/>
    <x v="0"/>
    <n v="27207"/>
    <s v="Australia 21 noches (18dec-08jan)"/>
    <d v="2025-12-18T00:00:00"/>
    <d v="2026-01-08T00:00:00"/>
    <s v="PKT"/>
    <x v="0"/>
    <s v="USD"/>
    <n v="104313.6"/>
    <n v="89709.69600000001"/>
    <n v="104313.6"/>
    <n v="13813.21"/>
    <n v="11879.3606"/>
    <n v="13813.21"/>
    <s v="Southern Crossings Australia"/>
    <s v="Australia"/>
    <x v="0"/>
    <x v="0"/>
    <n v="0.1324200296030431"/>
  </r>
  <r>
    <x v="0"/>
    <x v="0"/>
    <n v="1"/>
    <x v="0"/>
    <n v="0"/>
    <s v="FEE EMISIÓN AÉREOS "/>
    <d v="2025-12-18T00:00:00"/>
    <d v="2026-01-29T00:00:00"/>
    <s v="HPS Aereo"/>
    <x v="1"/>
    <s v="USD"/>
    <n v="300"/>
    <n v="258"/>
    <n v="300"/>
    <n v="300"/>
    <n v="258"/>
    <n v="300"/>
    <s v="FEES"/>
    <n v="0"/>
    <x v="0"/>
    <x v="0"/>
    <n v="1"/>
  </r>
  <r>
    <x v="0"/>
    <x v="0"/>
    <n v="1"/>
    <x v="0"/>
    <n v="28093"/>
    <s v="Billete JQ | SYD-HBA//CNS-SYD"/>
    <d v="2025-12-19T00:00:00"/>
    <d v="2026-01-04T00:00:00"/>
    <s v="VLO"/>
    <x v="2"/>
    <s v="USD"/>
    <n v="0"/>
    <n v="0"/>
    <n v="0"/>
    <n v="0"/>
    <n v="0"/>
    <n v="0"/>
    <s v="F1S USA"/>
    <s v="United States"/>
    <x v="0"/>
    <x v="0"/>
    <s v="0"/>
  </r>
  <r>
    <x v="0"/>
    <x v="0"/>
    <n v="1"/>
    <x v="0"/>
    <n v="28093"/>
    <s v="Billete JQ | SYD-HBA//CNS-SYD"/>
    <d v="2025-12-19T00:00:00"/>
    <d v="2026-01-04T00:00:00"/>
    <s v="VLO"/>
    <x v="2"/>
    <s v="USD"/>
    <n v="0"/>
    <n v="0"/>
    <n v="0"/>
    <n v="0"/>
    <n v="0"/>
    <n v="0"/>
    <s v="F1S USA"/>
    <s v="United States"/>
    <x v="0"/>
    <x v="0"/>
    <s v="0"/>
  </r>
  <r>
    <x v="0"/>
    <x v="0"/>
    <n v="1"/>
    <x v="0"/>
    <n v="28093"/>
    <s v="Billete QF | HBA-MEL//AYQ-CNS"/>
    <d v="2025-12-24T00:00:00"/>
    <d v="2025-12-29T00:00:00"/>
    <s v="VLO"/>
    <x v="2"/>
    <s v="USD"/>
    <n v="0"/>
    <n v="0"/>
    <n v="0"/>
    <n v="0"/>
    <n v="0"/>
    <n v="0"/>
    <s v="F1S USA"/>
    <s v="United States"/>
    <x v="1"/>
    <x v="0"/>
    <s v="0"/>
  </r>
  <r>
    <x v="0"/>
    <x v="0"/>
    <n v="1"/>
    <x v="0"/>
    <n v="28093"/>
    <s v="Billete QF | HBA-MEL//AYQ-CNS"/>
    <d v="2025-12-24T00:00:00"/>
    <d v="2025-12-29T00:00:00"/>
    <s v="VLO"/>
    <x v="2"/>
    <s v="USD"/>
    <n v="0"/>
    <n v="0"/>
    <n v="0"/>
    <n v="0"/>
    <n v="0"/>
    <n v="0"/>
    <s v="F1S USA"/>
    <s v="United States"/>
    <x v="1"/>
    <x v="0"/>
    <s v="0"/>
  </r>
  <r>
    <x v="0"/>
    <x v="0"/>
    <n v="1"/>
    <x v="0"/>
    <n v="27610"/>
    <s v="Seguro de viaje "/>
    <d v="2025-12-18T00:00:00"/>
    <d v="2026-01-29T00:00:00"/>
    <s v="SEG"/>
    <x v="3"/>
    <s v="USD"/>
    <n v="1004.4"/>
    <n v="863.784"/>
    <n v="1004.4"/>
    <n v="135.49"/>
    <n v="116.5214"/>
    <n v="135.49"/>
    <s v="AON"/>
    <s v="United Kingdom"/>
    <x v="0"/>
    <x v="0"/>
    <n v="0.1348964555953803"/>
  </r>
  <r>
    <x v="0"/>
    <x v="0"/>
    <n v="1"/>
    <x v="0"/>
    <n v="0"/>
    <s v="Southern Crossing sobre comision"/>
    <d v="2025-12-18T00:00:00"/>
    <d v="2026-01-29T00:00:00"/>
    <s v="HPS Terrestre"/>
    <x v="1"/>
    <s v="USD"/>
    <n v="773.12"/>
    <n v="664.8832"/>
    <n v="773.12"/>
    <n v="773.12"/>
    <n v="664.8832"/>
    <n v="773.12"/>
    <s v="FEES"/>
    <n v="0"/>
    <x v="0"/>
    <x v="0"/>
    <n v="1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HR | SYD-HBA / CNS-SYD"/>
    <d v="2025-12-19T00:00:00"/>
    <d v="2026-01-04T00:00:00"/>
    <s v="VLO"/>
    <x v="2"/>
    <s v="USD"/>
    <n v="539"/>
    <n v="463.54"/>
    <n v="539"/>
    <n v="0"/>
    <n v="0"/>
    <n v="0"/>
    <s v="F1S USA"/>
    <s v="United States"/>
    <x v="0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1"/>
    <x v="0"/>
    <n v="28093"/>
    <s v="Billete QF | HBA-MEL / AYQ-CNS"/>
    <d v="2025-12-24T00:00:00"/>
    <d v="2025-12-29T00:00:00"/>
    <s v="VLO"/>
    <x v="2"/>
    <s v="USD"/>
    <n v="1154.1"/>
    <n v="992.526"/>
    <n v="1154.1"/>
    <n v="0"/>
    <n v="0"/>
    <n v="0"/>
    <s v="F1S USA"/>
    <s v="United States"/>
    <x v="1"/>
    <x v="0"/>
    <n v="0"/>
  </r>
  <r>
    <x v="0"/>
    <x v="0"/>
    <n v="2"/>
    <x v="1"/>
    <n v="27257"/>
    <s v="1 noche Madrid Edition 2 habitaciones Premier"/>
    <d v="2025-04-19T00:00:00"/>
    <d v="2025-04-20T00:00:00"/>
    <s v="HTL"/>
    <x v="4"/>
    <s v="EUR"/>
    <n v="1790.8"/>
    <n v="1790.8"/>
    <n v="2077.328"/>
    <n v="152.76"/>
    <n v="152.76"/>
    <n v="177.2016"/>
    <s v="Edition Madrid"/>
    <s v="Spain"/>
    <x v="2"/>
    <x v="0"/>
    <n v="0.08530265802993076"/>
  </r>
  <r>
    <x v="0"/>
    <x v="0"/>
    <n v="2"/>
    <x v="1"/>
    <n v="0"/>
    <s v="Fee hotel Madrid"/>
    <d v="2025-04-19T00:00:00"/>
    <d v="2025-04-20T00:00:00"/>
    <s v="HPS Hotel"/>
    <x v="1"/>
    <s v="EUR"/>
    <n v="46.51"/>
    <n v="46.51"/>
    <n v="53.95159999999999"/>
    <n v="46.51"/>
    <n v="46.51"/>
    <n v="53.95159999999999"/>
    <s v="FEES"/>
    <n v="0"/>
    <x v="2"/>
    <x v="0"/>
    <n v="1"/>
  </r>
  <r>
    <x v="0"/>
    <x v="0"/>
    <n v="2"/>
    <x v="1"/>
    <n v="27263"/>
    <s v="Emision vuelos Madrid - Paris en business 4 pax"/>
    <d v="2025-04-20T00:00:00"/>
    <d v="2025-04-26T00:00:00"/>
    <s v="ABC"/>
    <x v="2"/>
    <s v="EUR"/>
    <n v="3533.12"/>
    <n v="3533.12"/>
    <n v="4098.419199999999"/>
    <n v="0"/>
    <n v="0"/>
    <n v="0"/>
    <s v="Consolidador.com"/>
    <s v="Spain"/>
    <x v="3"/>
    <x v="0"/>
    <n v="0"/>
  </r>
  <r>
    <x v="0"/>
    <x v="0"/>
    <n v="2"/>
    <x v="1"/>
    <n v="0"/>
    <s v="Fee Vuelo "/>
    <d v="2025-04-20T00:00:00"/>
    <d v="2025-04-26T00:00:00"/>
    <s v="HPS Aereo"/>
    <x v="1"/>
    <s v="EUR"/>
    <n v="200"/>
    <n v="200"/>
    <n v="232"/>
    <n v="200"/>
    <n v="200"/>
    <n v="232"/>
    <s v="FEES"/>
    <n v="0"/>
    <x v="3"/>
    <x v="0"/>
    <n v="1"/>
  </r>
  <r>
    <x v="0"/>
    <x v="0"/>
    <n v="2"/>
    <x v="1"/>
    <n v="27259"/>
    <s v="6 noches Intercontinental Paris 2 Classic Room Balcony + traslados "/>
    <d v="2025-04-20T00:00:00"/>
    <d v="2025-04-26T00:00:00"/>
    <s v="HTL"/>
    <x v="4"/>
    <s v="EUR"/>
    <n v="7775.53"/>
    <n v="7775.53"/>
    <n v="9019.614799999999"/>
    <n v="746.6799999999999"/>
    <n v="746.6799999999999"/>
    <n v="866.1487999999999"/>
    <s v="Intercontinental Le Grand Paris"/>
    <s v="France"/>
    <x v="3"/>
    <x v="0"/>
    <n v="0.09602946680161996"/>
  </r>
  <r>
    <x v="0"/>
    <x v="0"/>
    <n v="2"/>
    <x v="1"/>
    <n v="27350"/>
    <s v="Traslados in / out Madrid (+1extra)"/>
    <d v="2025-04-19T00:00:00"/>
    <d v="2025-04-20T00:00:00"/>
    <s v="TRF"/>
    <x v="5"/>
    <s v="EUR"/>
    <n v="334.4"/>
    <n v="334.4"/>
    <n v="387.9039999999999"/>
    <n v="0"/>
    <n v="0"/>
    <n v="0"/>
    <s v="Limouxine"/>
    <s v="Spain"/>
    <x v="2"/>
    <x v="0"/>
    <n v="0"/>
  </r>
  <r>
    <x v="0"/>
    <x v="0"/>
    <n v="2"/>
    <x v="1"/>
    <n v="0"/>
    <s v="FEE coche"/>
    <d v="2025-04-19T00:00:00"/>
    <d v="2025-04-26T00:00:00"/>
    <s v="HPS Terrestre"/>
    <x v="1"/>
    <s v="EUR"/>
    <n v="48.84"/>
    <n v="48.84"/>
    <n v="56.6544"/>
    <n v="48.84"/>
    <n v="48.84"/>
    <n v="56.6544"/>
    <s v="FEES"/>
    <n v="0"/>
    <x v="2"/>
    <x v="0"/>
    <n v="1"/>
  </r>
  <r>
    <x v="0"/>
    <x v="0"/>
    <n v="2"/>
    <x v="1"/>
    <n v="0"/>
    <s v="Intercontinental Le Grand Paris"/>
    <d v="2025-04-19T00:00:00"/>
    <d v="2025-04-26T00:00:00"/>
    <s v="HPS Hotel"/>
    <x v="1"/>
    <s v="EUR"/>
    <n v="1064.47"/>
    <n v="1064.47"/>
    <n v="1234.7852"/>
    <n v="1064.47"/>
    <n v="1064.47"/>
    <n v="1234.7852"/>
    <s v="FEES"/>
    <n v="0"/>
    <x v="2"/>
    <x v="0"/>
    <n v="1"/>
  </r>
  <r>
    <x v="0"/>
    <x v="0"/>
    <n v="3"/>
    <x v="1"/>
    <n v="27335"/>
    <s v="2 Visitas privadas en Doha "/>
    <d v="2025-05-02T00:00:00"/>
    <d v="2025-05-03T00:00:00"/>
    <s v="ATR"/>
    <x v="0"/>
    <s v="EUR"/>
    <n v="1164"/>
    <n v="1164"/>
    <n v="1350.24"/>
    <n v="213.6"/>
    <n v="213.6"/>
    <n v="247.776"/>
    <s v="Experience Tours for tourism services WLL"/>
    <s v="Qatar"/>
    <x v="4"/>
    <x v="0"/>
    <n v="0.1835051546391752"/>
  </r>
  <r>
    <x v="0"/>
    <x v="0"/>
    <n v="4"/>
    <x v="1"/>
    <n v="27538"/>
    <s v="Viaje Catai Playa del Carmen "/>
    <d v="2025-07-18T00:00:00"/>
    <d v="2025-07-28T00:00:00"/>
    <s v="PKT"/>
    <x v="0"/>
    <s v="EUR"/>
    <n v="9663"/>
    <n v="9663"/>
    <n v="11209.08"/>
    <n v="1435.45"/>
    <n v="1435.45"/>
    <n v="1665.122"/>
    <s v="Catai"/>
    <s v="Spain"/>
    <x v="5"/>
    <x v="0"/>
    <n v="0.1485511745834627"/>
  </r>
  <r>
    <x v="0"/>
    <x v="0"/>
    <n v="5"/>
    <x v="2"/>
    <n v="27600"/>
    <s v="Billete MAD-DEL | Emirates"/>
    <d v="2025-05-11T00:00:00"/>
    <d v="2025-05-19T00:00:00"/>
    <s v="VLO"/>
    <x v="2"/>
    <s v="EUR"/>
    <n v="528.21"/>
    <n v="528.21"/>
    <n v="612.7236"/>
    <n v="0"/>
    <n v="0"/>
    <n v="0"/>
    <s v="F1S Spain"/>
    <s v="Spain"/>
    <x v="6"/>
    <x v="0"/>
    <n v="0"/>
  </r>
  <r>
    <x v="0"/>
    <x v="0"/>
    <n v="5"/>
    <x v="2"/>
    <n v="27600"/>
    <s v="Billete DEL-MAD | Etihad"/>
    <d v="2025-05-19T00:00:00"/>
    <d v="2025-05-19T00:00:00"/>
    <s v="VLO"/>
    <x v="2"/>
    <s v="EUR"/>
    <n v="462"/>
    <n v="462"/>
    <n v="535.92"/>
    <n v="0"/>
    <n v="0"/>
    <n v="0"/>
    <s v="F1S Spain"/>
    <s v="Spain"/>
    <x v="7"/>
    <x v="0"/>
    <n v="0"/>
  </r>
  <r>
    <x v="0"/>
    <x v="0"/>
    <n v="5"/>
    <x v="2"/>
    <n v="27687"/>
    <s v="Abercrombie&amp;Kent India FAM"/>
    <d v="2025-05-11T00:00:00"/>
    <d v="2025-05-19T00:00:00"/>
    <s v="PKT"/>
    <x v="0"/>
    <s v="EUR"/>
    <n v="500"/>
    <n v="500"/>
    <n v="580"/>
    <n v="0"/>
    <n v="0"/>
    <n v="0"/>
    <s v="ABERCROMBIE AND KENT INDIA"/>
    <s v="India"/>
    <x v="6"/>
    <x v="0"/>
    <n v="0"/>
  </r>
  <r>
    <x v="0"/>
    <x v="0"/>
    <n v="6"/>
    <x v="1"/>
    <n v="27600"/>
    <s v="Vuelos Iberia "/>
    <d v="2025-05-01T00:00:00"/>
    <d v="2025-05-03T00:00:00"/>
    <s v="VLO"/>
    <x v="2"/>
    <s v="EUR"/>
    <n v="2047.62"/>
    <n v="2047.62"/>
    <n v="2375.2392"/>
    <n v="0"/>
    <n v="0"/>
    <n v="0"/>
    <s v="F1S Spain"/>
    <s v="Spain"/>
    <x v="4"/>
    <x v="0"/>
    <n v="0"/>
  </r>
  <r>
    <x v="0"/>
    <x v="0"/>
    <n v="6"/>
    <x v="1"/>
    <n v="0"/>
    <s v="FEE EMISION VUELOS "/>
    <d v="2025-05-01T00:00:00"/>
    <d v="2025-05-03T00:00:00"/>
    <s v="HPS Aereo"/>
    <x v="1"/>
    <s v="EUR"/>
    <n v="100"/>
    <n v="100"/>
    <n v="116"/>
    <n v="100"/>
    <n v="100"/>
    <n v="116"/>
    <s v="FEES"/>
    <n v="0"/>
    <x v="4"/>
    <x v="0"/>
    <n v="1"/>
  </r>
  <r>
    <x v="0"/>
    <x v="0"/>
    <n v="6"/>
    <x v="1"/>
    <n v="27605"/>
    <s v="2 noches Nolinski Venecia Deluxe Room "/>
    <d v="2025-05-01T00:00:00"/>
    <d v="2025-05-03T00:00:00"/>
    <s v="HTL"/>
    <x v="4"/>
    <s v="EUR"/>
    <n v="2910"/>
    <n v="2910"/>
    <n v="3375.6"/>
    <n v="203.63"/>
    <n v="203.63"/>
    <n v="236.2108"/>
    <s v="Nolinski Venecia"/>
    <s v="Italy"/>
    <x v="4"/>
    <x v="0"/>
    <n v="0.06997594501718213"/>
  </r>
  <r>
    <x v="0"/>
    <x v="0"/>
    <n v="6"/>
    <x v="1"/>
    <n v="0"/>
    <s v="FEE"/>
    <d v="2025-05-01T00:00:00"/>
    <d v="2025-05-03T00:00:00"/>
    <s v="HPS Agencia"/>
    <x v="1"/>
    <s v="EUR"/>
    <n v="222.38"/>
    <n v="222.38"/>
    <n v="257.9607999999999"/>
    <n v="222.38"/>
    <n v="222.38"/>
    <n v="257.9607999999999"/>
    <s v="FEES"/>
    <n v="0"/>
    <x v="4"/>
    <x v="0"/>
    <n v="1"/>
  </r>
  <r>
    <x v="0"/>
    <x v="0"/>
    <n v="7"/>
    <x v="0"/>
    <n v="27604"/>
    <s v="Luxury Japan 9 noches "/>
    <d v="2025-07-21T00:00:00"/>
    <d v="2025-07-30T00:00:00"/>
    <s v="PKT"/>
    <x v="0"/>
    <s v="USD"/>
    <n v="42205.75"/>
    <n v="36296.945"/>
    <n v="42205.75"/>
    <n v="11363"/>
    <n v="9772.18"/>
    <n v="11363"/>
    <s v="Luxury Japan"/>
    <s v="Japan"/>
    <x v="8"/>
    <x v="0"/>
    <n v="0.2692287188357037"/>
  </r>
  <r>
    <x v="0"/>
    <x v="0"/>
    <n v="7"/>
    <x v="0"/>
    <n v="27603"/>
    <s v="Hotel Peninsula Tokyo "/>
    <d v="2025-07-21T00:00:00"/>
    <d v="2025-07-23T00:00:00"/>
    <s v="HTL"/>
    <x v="4"/>
    <s v="USD"/>
    <n v="10774.53"/>
    <n v="9266.095800000001"/>
    <n v="10774.53"/>
    <n v="1749.53"/>
    <n v="1504.5958"/>
    <n v="1749.53"/>
    <s v="The Peninsula Tokyo"/>
    <s v="Japan"/>
    <x v="8"/>
    <x v="0"/>
    <n v="0.1623764563280254"/>
  </r>
  <r>
    <x v="0"/>
    <x v="0"/>
    <n v="7"/>
    <x v="0"/>
    <n v="27602"/>
    <s v="Hotel Six Senses Kyoto"/>
    <d v="2025-07-24T00:00:00"/>
    <d v="2025-07-26T00:00:00"/>
    <s v="HTL"/>
    <x v="4"/>
    <s v="USD"/>
    <n v="6400"/>
    <n v="5504"/>
    <n v="6400"/>
    <n v="437.51"/>
    <n v="376.2586"/>
    <n v="437.51"/>
    <s v="Six Senses Kyoto"/>
    <s v="Japan"/>
    <x v="8"/>
    <x v="0"/>
    <n v="0.0683609375"/>
  </r>
  <r>
    <x v="0"/>
    <x v="0"/>
    <n v="7"/>
    <x v="0"/>
    <n v="29515"/>
    <s v="Four Seasons Otemachi "/>
    <d v="2025-07-28T00:00:00"/>
    <d v="2025-07-30T00:00:00"/>
    <s v="HTL"/>
    <x v="4"/>
    <s v="USD"/>
    <n v="5834.2"/>
    <n v="5017.411999999999"/>
    <n v="5834.2"/>
    <n v="864.66"/>
    <n v="743.6075999999999"/>
    <n v="864.66"/>
    <s v="Four Seasons Otemachi"/>
    <s v="Japan"/>
    <x v="9"/>
    <x v="0"/>
    <n v="0.1482054094820198"/>
  </r>
  <r>
    <x v="0"/>
    <x v="0"/>
    <n v="7"/>
    <x v="0"/>
    <n v="0"/>
    <s v="honorario "/>
    <d v="2025-07-21T00:00:00"/>
    <d v="2025-07-30T00:00:00"/>
    <s v="HPS Agencia"/>
    <x v="1"/>
    <s v="USD"/>
    <n v="8617.290000000001"/>
    <n v="7410.8694"/>
    <n v="8617.290000000001"/>
    <n v="8617.290000000001"/>
    <n v="7410.8694"/>
    <n v="8617.290000000001"/>
    <s v="FEES"/>
    <n v="0"/>
    <x v="8"/>
    <x v="0"/>
    <n v="1"/>
  </r>
  <r>
    <x v="0"/>
    <x v="0"/>
    <n v="7"/>
    <x v="0"/>
    <n v="27610"/>
    <s v="Seguro Familia Virzi"/>
    <d v="2025-07-21T00:00:00"/>
    <d v="2025-07-30T00:00:00"/>
    <s v="SEG"/>
    <x v="3"/>
    <s v="USD"/>
    <n v="731.04"/>
    <n v="628.6944"/>
    <n v="731.04"/>
    <n v="0"/>
    <n v="0"/>
    <n v="0"/>
    <s v="AON"/>
    <s v="United Kingdom"/>
    <x v="8"/>
    <x v="0"/>
    <n v="0"/>
  </r>
  <r>
    <x v="0"/>
    <x v="0"/>
    <n v="8"/>
    <x v="1"/>
    <n v="27608"/>
    <s v="TROMSO CON ACTIVIDADES EN GRUPO "/>
    <d v="2025-12-05T00:00:00"/>
    <d v="2025-12-09T00:00:00"/>
    <s v="PKT"/>
    <x v="0"/>
    <s v="EUR"/>
    <n v="6259"/>
    <n v="6259"/>
    <n v="7260.44"/>
    <n v="0"/>
    <n v="0"/>
    <n v="0"/>
    <s v="Borealis"/>
    <s v="Iceland"/>
    <x v="10"/>
    <x v="0"/>
    <n v="0"/>
  </r>
  <r>
    <x v="0"/>
    <x v="0"/>
    <n v="8"/>
    <x v="1"/>
    <n v="27263"/>
    <s v="4 Vuelos Madrid - Tromso "/>
    <d v="2025-12-05T00:00:00"/>
    <d v="2025-12-09T00:00:00"/>
    <s v="ABC"/>
    <x v="2"/>
    <s v="EUR"/>
    <n v="2517.76"/>
    <n v="2517.76"/>
    <n v="2920.6016"/>
    <n v="0"/>
    <n v="0"/>
    <n v="0"/>
    <s v="Consolidador.com"/>
    <s v="Spain"/>
    <x v="10"/>
    <x v="0"/>
    <n v="0"/>
  </r>
  <r>
    <x v="0"/>
    <x v="0"/>
    <n v="8"/>
    <x v="1"/>
    <n v="27610"/>
    <s v="4 SEGUROS ASISTENCIA + CANCELACION "/>
    <d v="2025-12-05T00:00:00"/>
    <d v="2025-12-09T00:00:00"/>
    <s v="SEG"/>
    <x v="3"/>
    <s v="EUR"/>
    <n v="158.92"/>
    <n v="158.92"/>
    <n v="184.3472"/>
    <n v="0"/>
    <n v="0"/>
    <n v="0"/>
    <s v="AON"/>
    <s v="United Kingdom"/>
    <x v="10"/>
    <x v="0"/>
    <n v="0"/>
  </r>
  <r>
    <x v="0"/>
    <x v="0"/>
    <n v="8"/>
    <x v="1"/>
    <n v="0"/>
    <s v="FEES"/>
    <d v="2025-12-05T00:00:00"/>
    <d v="2025-12-09T00:00:00"/>
    <s v="HPS Agencia"/>
    <x v="1"/>
    <s v="EUR"/>
    <n v="3230.32"/>
    <n v="3230.32"/>
    <n v="3747.1712"/>
    <n v="3230.32"/>
    <n v="3230.32"/>
    <n v="3747.1712"/>
    <s v="FEES"/>
    <n v="0"/>
    <x v="10"/>
    <x v="0"/>
    <n v="1"/>
  </r>
  <r>
    <x v="0"/>
    <x v="0"/>
    <n v="8"/>
    <x v="1"/>
    <n v="33993"/>
    <s v="Devolucion "/>
    <d v="2025-12-05T00:00:00"/>
    <d v="2025-12-09T00:00:00"/>
    <s v="REE"/>
    <x v="6"/>
    <s v="EUR"/>
    <n v="78"/>
    <n v="78"/>
    <n v="90.47999999999999"/>
    <n v="0"/>
    <n v="0"/>
    <n v="0"/>
    <s v="REEMBOLSOS"/>
    <n v="0"/>
    <x v="10"/>
    <x v="0"/>
    <n v="0"/>
  </r>
  <r>
    <x v="0"/>
    <x v="0"/>
    <n v="8"/>
    <x v="1"/>
    <n v="27608"/>
    <s v="reembolso detalle"/>
    <d v="2025-12-05T00:00:00"/>
    <d v="2025-12-09T00:00:00"/>
    <s v="REE"/>
    <x v="6"/>
    <s v="EUR"/>
    <n v="-125"/>
    <n v="-125"/>
    <n v="-145"/>
    <n v="0"/>
    <n v="0"/>
    <n v="0"/>
    <s v="REEMBOLSOS"/>
    <s v="Iceland"/>
    <x v="10"/>
    <x v="0"/>
    <n v="0"/>
  </r>
  <r>
    <x v="0"/>
    <x v="0"/>
    <n v="9"/>
    <x v="1"/>
    <n v="27688"/>
    <s v="Vuelos internacionales Business con EY Juan "/>
    <d v="2025-08-20T00:00:00"/>
    <d v="2025-09-04T00:00:00"/>
    <s v="VLO"/>
    <x v="2"/>
    <s v="EUR"/>
    <n v="3123.08"/>
    <n v="3123.08"/>
    <n v="3622.7728"/>
    <n v="0"/>
    <n v="0"/>
    <n v="0"/>
    <s v="Servivuelo"/>
    <s v="Spain"/>
    <x v="11"/>
    <x v="0"/>
    <n v="0"/>
  </r>
  <r>
    <x v="0"/>
    <x v="0"/>
    <n v="9"/>
    <x v="1"/>
    <n v="27688"/>
    <s v="Vuelos internacionales con EY Carla Guardiola"/>
    <d v="2025-08-20T00:00:00"/>
    <d v="2025-09-08T00:00:00"/>
    <s v="VLO"/>
    <x v="2"/>
    <s v="EUR"/>
    <n v="3304.72"/>
    <n v="3304.72"/>
    <n v="3833.475199999999"/>
    <n v="0"/>
    <n v="0"/>
    <n v="0"/>
    <s v="Servivuelo"/>
    <s v="Spain"/>
    <x v="11"/>
    <x v="0"/>
    <n v="0"/>
  </r>
  <r>
    <x v="0"/>
    <x v="0"/>
    <n v="9"/>
    <x v="1"/>
    <n v="0"/>
    <s v="FEE VUELOS"/>
    <d v="2025-08-20T00:00:00"/>
    <d v="2025-09-08T00:00:00"/>
    <s v="HPS Aereo"/>
    <x v="1"/>
    <s v="EUR"/>
    <n v="423.09"/>
    <n v="423.09"/>
    <n v="490.7843999999999"/>
    <n v="423.09"/>
    <n v="423.09"/>
    <n v="490.7843999999999"/>
    <s v="FEES"/>
    <n v="0"/>
    <x v="11"/>
    <x v="0"/>
    <n v="1"/>
  </r>
  <r>
    <x v="0"/>
    <x v="0"/>
    <n v="9"/>
    <x v="1"/>
    <n v="28091"/>
    <s v="Hotel PARK HYATT Seul 30 AUG - 04 SEP"/>
    <d v="2025-08-30T00:00:00"/>
    <d v="2025-09-04T00:00:00"/>
    <s v="HTL"/>
    <x v="4"/>
    <s v="EUR"/>
    <n v="3198.05"/>
    <n v="3198.05"/>
    <n v="3709.738"/>
    <n v="208"/>
    <n v="208"/>
    <n v="241.28"/>
    <s v="Park Hyatt Seoul"/>
    <s v="South Korea"/>
    <x v="12"/>
    <x v="0"/>
    <n v="0.06503963352668031"/>
  </r>
  <r>
    <x v="0"/>
    <x v="0"/>
    <n v="9"/>
    <x v="1"/>
    <n v="28092"/>
    <s v="DMC (Hoteles + visitas) en BKK, LAOS, REP"/>
    <d v="2025-08-20T00:00:00"/>
    <d v="2025-08-30T00:00:00"/>
    <s v="PKT"/>
    <x v="0"/>
    <s v="EUR"/>
    <n v="11344"/>
    <n v="11344"/>
    <n v="13159.04"/>
    <n v="3277.1"/>
    <n v="3277.1"/>
    <n v="3801.436"/>
    <s v="Trails of Indochina"/>
    <s v="Vietnam"/>
    <x v="11"/>
    <x v="0"/>
    <n v="0.2888839915373766"/>
  </r>
  <r>
    <x v="0"/>
    <x v="0"/>
    <n v="9"/>
    <x v="1"/>
    <n v="27610"/>
    <s v="Seguro 21334146 Asistencia + Cancelación "/>
    <d v="2025-08-20T00:00:00"/>
    <d v="2025-09-08T00:00:00"/>
    <s v="SEG"/>
    <x v="3"/>
    <s v="EUR"/>
    <n v="299"/>
    <n v="299"/>
    <n v="346.84"/>
    <n v="0"/>
    <n v="0"/>
    <n v="0"/>
    <s v="AON"/>
    <s v="United Kingdom"/>
    <x v="11"/>
    <x v="0"/>
    <n v="0"/>
  </r>
  <r>
    <x v="0"/>
    <x v="0"/>
    <n v="9"/>
    <x v="1"/>
    <n v="28093"/>
    <s v="BILLETE LPQ-SAI"/>
    <d v="2025-08-26T00:00:00"/>
    <d v="2025-08-26T00:00:00"/>
    <s v="VLO"/>
    <x v="2"/>
    <s v="EUR"/>
    <n v="331.98"/>
    <n v="331.98"/>
    <n v="385.0968"/>
    <n v="0"/>
    <n v="0"/>
    <n v="0"/>
    <s v="F1S USA"/>
    <s v="United States"/>
    <x v="12"/>
    <x v="0"/>
    <n v="0"/>
  </r>
  <r>
    <x v="0"/>
    <x v="0"/>
    <n v="9"/>
    <x v="1"/>
    <n v="28093"/>
    <s v="BILLETE LPQ-SAI"/>
    <d v="2025-08-26T00:00:00"/>
    <d v="2025-08-26T00:00:00"/>
    <s v="VLO"/>
    <x v="2"/>
    <s v="EUR"/>
    <n v="331.98"/>
    <n v="331.98"/>
    <n v="385.0968"/>
    <n v="0"/>
    <n v="0"/>
    <n v="0"/>
    <s v="F1S USA"/>
    <s v="United States"/>
    <x v="12"/>
    <x v="0"/>
    <n v="0"/>
  </r>
  <r>
    <x v="0"/>
    <x v="0"/>
    <n v="9"/>
    <x v="1"/>
    <n v="28094"/>
    <s v="Compra vuelo BKK-LPQ 23AGO"/>
    <d v="2025-08-23T00:00:00"/>
    <d v="2025-09-23T00:00:00"/>
    <s v="ABC"/>
    <x v="2"/>
    <s v="EUR"/>
    <n v="188.45"/>
    <n v="188.45"/>
    <n v="218.602"/>
    <n v="0"/>
    <n v="0"/>
    <n v="0"/>
    <s v="Air Asia"/>
    <s v="Malaysia"/>
    <x v="11"/>
    <x v="0"/>
    <n v="0"/>
  </r>
  <r>
    <x v="0"/>
    <x v="0"/>
    <n v="9"/>
    <x v="1"/>
    <n v="0"/>
    <s v="Fee emisión Air Asia + Bangkok Airways"/>
    <d v="2025-08-23T00:00:00"/>
    <d v="2025-09-23T00:00:00"/>
    <s v="HPS Aereo"/>
    <x v="1"/>
    <s v="EUR"/>
    <n v="69"/>
    <n v="69"/>
    <n v="80.03999999999999"/>
    <n v="69"/>
    <n v="69"/>
    <n v="80.03999999999999"/>
    <s v="FEES"/>
    <n v="0"/>
    <x v="11"/>
    <x v="0"/>
    <n v="1"/>
  </r>
  <r>
    <x v="0"/>
    <x v="0"/>
    <n v="9"/>
    <x v="1"/>
    <n v="28093"/>
    <s v="BILLETE SAI-ICN"/>
    <d v="2025-08-30T00:00:00"/>
    <d v="2025-09-30T00:00:00"/>
    <s v="VLO"/>
    <x v="2"/>
    <s v="EUR"/>
    <n v="866.03"/>
    <n v="866.03"/>
    <n v="1004.5948"/>
    <n v="17"/>
    <n v="17"/>
    <n v="19.72"/>
    <s v="F1S USA"/>
    <s v="United States"/>
    <x v="12"/>
    <x v="0"/>
    <n v="0.01962980497211413"/>
  </r>
  <r>
    <x v="0"/>
    <x v="0"/>
    <n v="9"/>
    <x v="1"/>
    <n v="28093"/>
    <s v="BILLETE SAI-ICN"/>
    <d v="2025-08-30T00:00:00"/>
    <d v="2025-09-30T00:00:00"/>
    <s v="VLO"/>
    <x v="2"/>
    <s v="EUR"/>
    <n v="866.03"/>
    <n v="866.03"/>
    <n v="1004.5948"/>
    <n v="17"/>
    <n v="17"/>
    <n v="19.72"/>
    <s v="F1S USA"/>
    <s v="United States"/>
    <x v="12"/>
    <x v="0"/>
    <n v="0.01962980497211413"/>
  </r>
  <r>
    <x v="0"/>
    <x v="0"/>
    <n v="9"/>
    <x v="1"/>
    <n v="29060"/>
    <s v="VISA CAMBOYA y LAOS Y SALA PREMIM"/>
    <d v="2025-08-20T00:00:00"/>
    <d v="2025-09-30T00:00:00"/>
    <s v="VIS"/>
    <x v="7"/>
    <s v="EUR"/>
    <n v="243"/>
    <n v="243"/>
    <n v="281.88"/>
    <n v="0"/>
    <n v="0"/>
    <n v="0"/>
    <s v="Visas web"/>
    <s v="Canada"/>
    <x v="11"/>
    <x v="0"/>
    <n v="0"/>
  </r>
  <r>
    <x v="0"/>
    <x v="0"/>
    <n v="9"/>
    <x v="1"/>
    <n v="29901"/>
    <s v="ASIENTOS ETIHAD"/>
    <d v="2025-08-20T00:00:00"/>
    <d v="2025-09-30T00:00:00"/>
    <s v="OTR"/>
    <x v="3"/>
    <s v="EUR"/>
    <n v="511.6"/>
    <n v="511.6"/>
    <n v="593.456"/>
    <n v="0"/>
    <n v="0"/>
    <n v="0"/>
    <s v="Gannet Spain, SL"/>
    <s v="Spain"/>
    <x v="11"/>
    <x v="0"/>
    <n v="0"/>
  </r>
  <r>
    <x v="0"/>
    <x v="0"/>
    <n v="10"/>
    <x v="2"/>
    <n v="27600"/>
    <s v="Billete BRICENO MANZANILLA/SANTIAGO ANDRES"/>
    <d v="2025-05-15T00:00:00"/>
    <d v="2025-07-24T00:00:00"/>
    <s v="VLO"/>
    <x v="2"/>
    <s v="EUR"/>
    <n v="213.23"/>
    <n v="213.23"/>
    <n v="247.3468"/>
    <n v="0"/>
    <n v="0"/>
    <n v="0"/>
    <s v="F1S Spain"/>
    <s v="Spain"/>
    <x v="6"/>
    <x v="0"/>
    <n v="0"/>
  </r>
  <r>
    <x v="0"/>
    <x v="0"/>
    <n v="10"/>
    <x v="2"/>
    <n v="27600"/>
    <s v="Billete GABALDON CHIARELLI/ALICE ELENA"/>
    <d v="2025-05-15T00:00:00"/>
    <d v="2025-07-24T00:00:00"/>
    <s v="VLO"/>
    <x v="2"/>
    <s v="EUR"/>
    <n v="213.23"/>
    <n v="213.23"/>
    <n v="247.3468"/>
    <n v="0"/>
    <n v="0"/>
    <n v="0"/>
    <s v="F1S Spain"/>
    <s v="Spain"/>
    <x v="6"/>
    <x v="0"/>
    <n v="0"/>
  </r>
  <r>
    <x v="0"/>
    <x v="0"/>
    <n v="11"/>
    <x v="2"/>
    <n v="27688"/>
    <s v="Emisión Billetes MAD-ORY-MAD en turista"/>
    <d v="2025-05-28T00:00:00"/>
    <d v="2025-05-29T00:00:00"/>
    <s v="ABC"/>
    <x v="2"/>
    <s v="EUR"/>
    <n v="497.36"/>
    <n v="497.36"/>
    <n v="576.9376"/>
    <n v="0"/>
    <n v="0"/>
    <n v="0"/>
    <s v="Servivuelo"/>
    <s v="Spain"/>
    <x v="13"/>
    <x v="0"/>
    <n v="0"/>
  </r>
  <r>
    <x v="0"/>
    <x v="0"/>
    <n v="11"/>
    <x v="2"/>
    <n v="0"/>
    <s v="Fee emisión IB"/>
    <d v="2025-05-28T00:00:00"/>
    <d v="2025-05-29T00:00:00"/>
    <s v="HPS Aereo"/>
    <x v="1"/>
    <s v="EUR"/>
    <n v="60"/>
    <n v="60"/>
    <n v="69.59999999999999"/>
    <n v="60"/>
    <n v="60"/>
    <n v="69.59999999999999"/>
    <s v="FEES"/>
    <n v="0"/>
    <x v="13"/>
    <x v="0"/>
    <n v="1"/>
  </r>
  <r>
    <x v="0"/>
    <x v="0"/>
    <n v="11"/>
    <x v="2"/>
    <n v="0"/>
    <s v="Fee emision"/>
    <d v="2025-05-28T00:00:00"/>
    <d v="2025-05-29T00:00:00"/>
    <s v="HPS Aereo"/>
    <x v="1"/>
    <s v="EUR"/>
    <n v="20"/>
    <n v="20"/>
    <n v="23.2"/>
    <n v="20"/>
    <n v="20"/>
    <n v="23.2"/>
    <s v="FEES"/>
    <n v="0"/>
    <x v="13"/>
    <x v="0"/>
    <n v="1"/>
  </r>
  <r>
    <x v="0"/>
    <x v="0"/>
    <n v="12"/>
    <x v="2"/>
    <n v="27600"/>
    <s v="Billete MEX-MAD-MEX"/>
    <d v="2025-05-24T00:00:00"/>
    <d v="2025-10-10T00:00:00"/>
    <s v="VLO"/>
    <x v="2"/>
    <s v="EUR"/>
    <n v="3308.68"/>
    <n v="3308.68"/>
    <n v="3838.0688"/>
    <n v="0"/>
    <n v="0"/>
    <n v="0"/>
    <s v="F1S Spain"/>
    <s v="Spain"/>
    <x v="7"/>
    <x v="0"/>
    <n v="0"/>
  </r>
  <r>
    <x v="0"/>
    <x v="0"/>
    <n v="12"/>
    <x v="2"/>
    <n v="27600"/>
    <s v="Billete MEX-MAD-MEX"/>
    <d v="2025-05-24T00:00:00"/>
    <d v="2025-10-10T00:00:00"/>
    <s v="VLO"/>
    <x v="2"/>
    <s v="EUR"/>
    <n v="3308.68"/>
    <n v="3308.68"/>
    <n v="3838.0688"/>
    <n v="0"/>
    <n v="0"/>
    <n v="0"/>
    <s v="F1S Spain"/>
    <s v="Spain"/>
    <x v="7"/>
    <x v="0"/>
    <n v="0"/>
  </r>
  <r>
    <x v="0"/>
    <x v="0"/>
    <n v="12"/>
    <x v="2"/>
    <n v="0"/>
    <s v="Fee emisión AM"/>
    <d v="2025-05-24T00:00:00"/>
    <d v="2025-10-10T00:00:00"/>
    <s v="HPS Aereo"/>
    <x v="1"/>
    <s v="EUR"/>
    <n v="200"/>
    <n v="200"/>
    <n v="232"/>
    <n v="200"/>
    <n v="200"/>
    <n v="232"/>
    <s v="FEES"/>
    <n v="0"/>
    <x v="7"/>
    <x v="0"/>
    <n v="1"/>
  </r>
  <r>
    <x v="0"/>
    <x v="0"/>
    <n v="13"/>
    <x v="1"/>
    <n v="28351"/>
    <s v="22-24 Julio Hotel La Ponche 2 Deluxe Sea View"/>
    <d v="2025-07-22T00:00:00"/>
    <d v="2025-07-24T00:00:00"/>
    <s v="HTL"/>
    <x v="4"/>
    <s v="EUR"/>
    <n v="6934.32"/>
    <n v="6934.32"/>
    <n v="8043.811199999999"/>
    <n v="535.42"/>
    <n v="535.42"/>
    <n v="621.0871999999999"/>
    <s v="La Ponche"/>
    <s v="France"/>
    <x v="8"/>
    <x v="0"/>
    <n v="0.07721305045051281"/>
  </r>
  <r>
    <x v="0"/>
    <x v="0"/>
    <n v="13"/>
    <x v="1"/>
    <n v="27600"/>
    <s v="EMISION BILLETE MAD NCE MAD"/>
    <d v="2025-07-22T00:00:00"/>
    <d v="2025-07-27T00:00:00"/>
    <s v="VLO"/>
    <x v="2"/>
    <s v="EUR"/>
    <n v="655.01"/>
    <n v="655.01"/>
    <n v="759.8115999999999"/>
    <n v="0"/>
    <n v="0"/>
    <n v="0"/>
    <s v="F1S Spain"/>
    <s v="Spain"/>
    <x v="8"/>
    <x v="0"/>
    <n v="0"/>
  </r>
  <r>
    <x v="0"/>
    <x v="0"/>
    <n v="13"/>
    <x v="1"/>
    <n v="27600"/>
    <s v="EMISION BILLETE MAD NCE MAD"/>
    <d v="2025-07-22T00:00:00"/>
    <d v="2025-07-27T00:00:00"/>
    <s v="VLO"/>
    <x v="2"/>
    <s v="EUR"/>
    <n v="655.01"/>
    <n v="655.01"/>
    <n v="759.8115999999999"/>
    <n v="0"/>
    <n v="0"/>
    <n v="0"/>
    <s v="F1S Spain"/>
    <s v="Spain"/>
    <x v="8"/>
    <x v="0"/>
    <n v="0"/>
  </r>
  <r>
    <x v="0"/>
    <x v="0"/>
    <n v="13"/>
    <x v="1"/>
    <n v="27600"/>
    <s v="EMISION BILLETE MAD NCE MAD"/>
    <d v="2025-07-22T00:00:00"/>
    <d v="2025-07-27T00:00:00"/>
    <s v="VLO"/>
    <x v="2"/>
    <s v="EUR"/>
    <n v="730.01"/>
    <n v="730.01"/>
    <n v="846.8115999999999"/>
    <n v="0"/>
    <n v="0"/>
    <n v="0"/>
    <s v="F1S Spain"/>
    <s v="Spain"/>
    <x v="8"/>
    <x v="0"/>
    <n v="0"/>
  </r>
  <r>
    <x v="0"/>
    <x v="0"/>
    <n v="13"/>
    <x v="1"/>
    <n v="27600"/>
    <s v="EMISION BILLETE MAD NCE MAD"/>
    <d v="2025-07-22T00:00:00"/>
    <d v="2025-07-27T00:00:00"/>
    <s v="VLO"/>
    <x v="2"/>
    <s v="EUR"/>
    <n v="730.01"/>
    <n v="730.01"/>
    <n v="846.8115999999999"/>
    <n v="0"/>
    <n v="0"/>
    <n v="0"/>
    <s v="F1S Spain"/>
    <s v="Spain"/>
    <x v="8"/>
    <x v="0"/>
    <n v="0"/>
  </r>
  <r>
    <x v="0"/>
    <x v="0"/>
    <n v="13"/>
    <x v="1"/>
    <n v="0"/>
    <s v="FEE EMISION IB"/>
    <d v="2025-07-22T00:00:00"/>
    <d v="2025-07-27T00:00:00"/>
    <s v="HPS Aereo"/>
    <x v="1"/>
    <s v="EUR"/>
    <n v="147.43"/>
    <n v="147.43"/>
    <n v="171.0188"/>
    <n v="147.43"/>
    <n v="147.43"/>
    <n v="171.0188"/>
    <s v="FEES"/>
    <n v="0"/>
    <x v="8"/>
    <x v="0"/>
    <n v="1"/>
  </r>
  <r>
    <x v="0"/>
    <x v="0"/>
    <n v="13"/>
    <x v="1"/>
    <n v="28387"/>
    <s v="24-27 Julio Hotel Belle Plage Canes 2 Deluxe Sea View"/>
    <d v="2025-07-24T00:00:00"/>
    <d v="2025-07-27T00:00:00"/>
    <s v="HTL"/>
    <x v="4"/>
    <s v="EUR"/>
    <n v="5328.24"/>
    <n v="5328.24"/>
    <n v="6180.7584"/>
    <n v="436.36"/>
    <n v="436.36"/>
    <n v="506.1776"/>
    <s v="Belle Plage Hotel Cannes"/>
    <s v="France"/>
    <x v="8"/>
    <x v="0"/>
    <n v="0.08189571040343528"/>
  </r>
  <r>
    <x v="0"/>
    <x v="0"/>
    <n v="13"/>
    <x v="1"/>
    <n v="28388"/>
    <s v="Mercedes GLB 22-27JUL "/>
    <d v="2025-07-22T00:00:00"/>
    <d v="2025-07-27T00:00:00"/>
    <s v="AUT"/>
    <x v="5"/>
    <s v="EUR"/>
    <n v="1351"/>
    <n v="1351"/>
    <n v="1567.16"/>
    <n v="0"/>
    <n v="0"/>
    <n v="0"/>
    <s v="EXCELLENCE RENT MONACO"/>
    <s v="Monaco"/>
    <x v="8"/>
    <x v="0"/>
    <n v="0"/>
  </r>
  <r>
    <x v="0"/>
    <x v="0"/>
    <n v="13"/>
    <x v="1"/>
    <n v="27610"/>
    <s v="Seguro viaje basico 4 pax"/>
    <d v="2025-07-22T00:00:00"/>
    <d v="2025-07-27T00:00:00"/>
    <s v="SEG"/>
    <x v="3"/>
    <s v="EUR"/>
    <n v="127.72"/>
    <n v="127.72"/>
    <n v="148.1552"/>
    <n v="0"/>
    <n v="0"/>
    <n v="0"/>
    <s v="AON"/>
    <s v="United Kingdom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18"/>
    <n v="18"/>
    <n v="20.88"/>
    <n v="0"/>
    <n v="0"/>
    <n v="0"/>
    <s v="F1S Spain"/>
    <s v="Spain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18"/>
    <n v="18"/>
    <n v="20.88"/>
    <n v="0"/>
    <n v="0"/>
    <n v="0"/>
    <s v="F1S Spain"/>
    <s v="Spain"/>
    <x v="8"/>
    <x v="0"/>
    <n v="0"/>
  </r>
  <r>
    <x v="0"/>
    <x v="0"/>
    <n v="13"/>
    <x v="1"/>
    <n v="27600"/>
    <s v="EMISION EMD ASIENTOS IBERIA MAD-NCE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7600"/>
    <s v="EMISION EMD ASIENTOS IBERIA NCE-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9632"/>
    <s v="Visitas durante viaje (2)"/>
    <d v="2025-07-25T00:00:00"/>
    <d v="2025-07-26T00:00:00"/>
    <s v="PKT"/>
    <x v="0"/>
    <s v="EUR"/>
    <n v="3168"/>
    <n v="3168"/>
    <n v="3674.88"/>
    <n v="0"/>
    <n v="0"/>
    <n v="0"/>
    <s v="NYS My Agency France"/>
    <s v="France"/>
    <x v="8"/>
    <x v="0"/>
    <n v="0"/>
  </r>
  <r>
    <x v="0"/>
    <x v="0"/>
    <n v="13"/>
    <x v="1"/>
    <n v="27350"/>
    <s v="Transfer madrid"/>
    <d v="2025-07-22T00:00:00"/>
    <d v="2025-07-27T00:00:00"/>
    <s v="TRF"/>
    <x v="5"/>
    <s v="EUR"/>
    <n v="243.1"/>
    <n v="243.1"/>
    <n v="281.996"/>
    <n v="0"/>
    <n v="0"/>
    <n v="0"/>
    <s v="Limouxine"/>
    <s v="Spain"/>
    <x v="8"/>
    <x v="0"/>
    <n v="0"/>
  </r>
  <r>
    <x v="0"/>
    <x v="0"/>
    <n v="13"/>
    <x v="1"/>
    <n v="0"/>
    <s v="FEE GESTION"/>
    <d v="2025-07-22T00:00:00"/>
    <d v="2025-07-27T00:00:00"/>
    <s v="HPS Agencia"/>
    <x v="1"/>
    <s v="EUR"/>
    <n v="6452"/>
    <n v="6452"/>
    <n v="7484.32"/>
    <n v="6452"/>
    <n v="6452"/>
    <n v="7484.32"/>
    <s v="FEES"/>
    <n v="0"/>
    <x v="8"/>
    <x v="0"/>
    <n v="1"/>
  </r>
  <r>
    <x v="0"/>
    <x v="0"/>
    <n v="13"/>
    <x v="1"/>
    <n v="29631"/>
    <s v="Comida /botella champange en Le Palmiers) "/>
    <d v="2025-07-22T00:00:00"/>
    <d v="2025-07-22T00:00:00"/>
    <s v="AYB"/>
    <x v="3"/>
    <s v="EUR"/>
    <n v="230"/>
    <n v="230"/>
    <n v="266.8"/>
    <n v="0"/>
    <n v="0"/>
    <n v="0"/>
    <s v="Club Les Palmiers"/>
    <s v="France"/>
    <x v="8"/>
    <x v="0"/>
    <n v="0"/>
  </r>
  <r>
    <x v="0"/>
    <x v="0"/>
    <n v="13"/>
    <x v="1"/>
    <n v="28351"/>
    <s v="Botella champagne regalo "/>
    <d v="2025-07-22T00:00:00"/>
    <d v="2025-07-27T00:00:00"/>
    <s v="HTL"/>
    <x v="4"/>
    <s v="EUR"/>
    <n v="155"/>
    <n v="155"/>
    <n v="179.8"/>
    <n v="0"/>
    <n v="0"/>
    <n v="0"/>
    <s v="La Ponche"/>
    <s v="France"/>
    <x v="8"/>
    <x v="0"/>
    <n v="0"/>
  </r>
  <r>
    <x v="0"/>
    <x v="0"/>
    <n v="13"/>
    <x v="1"/>
    <n v="27600"/>
    <s v="Vuelo reemision"/>
    <d v="2025-07-22T00:00:00"/>
    <d v="2025-07-27T00:00:00"/>
    <s v="VLO"/>
    <x v="2"/>
    <s v="EUR"/>
    <n v="87"/>
    <n v="87"/>
    <n v="100.92"/>
    <n v="0"/>
    <n v="0"/>
    <n v="0"/>
    <s v="F1S Spain"/>
    <s v="Spain"/>
    <x v="8"/>
    <x v="0"/>
    <n v="0"/>
  </r>
  <r>
    <x v="0"/>
    <x v="0"/>
    <n v="13"/>
    <x v="1"/>
    <n v="27600"/>
    <s v="Penalización  reemisión"/>
    <d v="2025-07-22T00:00:00"/>
    <d v="2025-07-27T00:00:00"/>
    <s v="VLO"/>
    <x v="2"/>
    <s v="EUR"/>
    <n v="60"/>
    <n v="60"/>
    <n v="69.59999999999999"/>
    <n v="0"/>
    <n v="0"/>
    <n v="0"/>
    <s v="F1S Spain"/>
    <s v="Spain"/>
    <x v="8"/>
    <x v="0"/>
    <n v="0"/>
  </r>
  <r>
    <x v="0"/>
    <x v="0"/>
    <n v="13"/>
    <x v="1"/>
    <n v="27600"/>
    <s v="Asientos Vuelo NCEMAD"/>
    <d v="2025-07-22T00:00:00"/>
    <d v="2025-07-27T00:00:00"/>
    <s v="VLO"/>
    <x v="2"/>
    <s v="EUR"/>
    <n v="24"/>
    <n v="24"/>
    <n v="27.84"/>
    <n v="0"/>
    <n v="0"/>
    <n v="0"/>
    <s v="F1S Spain"/>
    <s v="Spain"/>
    <x v="8"/>
    <x v="0"/>
    <n v="0"/>
  </r>
  <r>
    <x v="0"/>
    <x v="0"/>
    <n v="13"/>
    <x v="1"/>
    <n v="29838"/>
    <s v="Invitacion cena LA PETIT MAISON"/>
    <d v="2025-07-22T00:00:00"/>
    <d v="2025-07-27T00:00:00"/>
    <s v="OTR"/>
    <x v="3"/>
    <s v="EUR"/>
    <n v="482"/>
    <n v="482"/>
    <n v="559.12"/>
    <n v="0"/>
    <n v="0"/>
    <n v="0"/>
    <s v="La Petit Maison"/>
    <s v="France"/>
    <x v="8"/>
    <x v="0"/>
    <n v="0"/>
  </r>
  <r>
    <x v="0"/>
    <x v="0"/>
    <n v="13"/>
    <x v="1"/>
    <n v="29901"/>
    <s v="Libro assouline"/>
    <d v="2025-07-22T00:00:00"/>
    <d v="2025-07-27T00:00:00"/>
    <s v="OTR"/>
    <x v="3"/>
    <s v="EUR"/>
    <n v="105"/>
    <n v="105"/>
    <n v="121.8"/>
    <n v="0"/>
    <n v="0"/>
    <n v="0"/>
    <s v="Gannet Spain, SL"/>
    <s v="Spain"/>
    <x v="8"/>
    <x v="0"/>
    <n v="0"/>
  </r>
  <r>
    <x v="0"/>
    <x v="0"/>
    <n v="13"/>
    <x v="1"/>
    <n v="29901"/>
    <s v="vela Loewe"/>
    <d v="2025-07-22T00:00:00"/>
    <d v="2025-07-27T00:00:00"/>
    <s v="OTR"/>
    <x v="3"/>
    <s v="EUR"/>
    <n v="95"/>
    <n v="95"/>
    <n v="110.2"/>
    <n v="0"/>
    <n v="0"/>
    <n v="0"/>
    <s v="Gannet Spain, SL"/>
    <s v="Spain"/>
    <x v="8"/>
    <x v="0"/>
    <n v="0"/>
  </r>
  <r>
    <x v="0"/>
    <x v="0"/>
    <n v="13"/>
    <x v="1"/>
    <n v="29901"/>
    <s v="envío"/>
    <d v="2025-07-22T00:00:00"/>
    <d v="2025-07-27T00:00:00"/>
    <s v="OTR"/>
    <x v="3"/>
    <s v="EUR"/>
    <n v="12.15"/>
    <n v="12.15"/>
    <n v="14.094"/>
    <n v="0"/>
    <n v="0"/>
    <n v="0"/>
    <s v="Gannet Spain, SL"/>
    <s v="Spain"/>
    <x v="8"/>
    <x v="0"/>
    <n v="0"/>
  </r>
  <r>
    <x v="0"/>
    <x v="0"/>
    <n v="14"/>
    <x v="2"/>
    <n v="27600"/>
    <s v="BILLETE MAD ACE MAD"/>
    <d v="2025-06-06T00:00:00"/>
    <d v="2025-06-08T00:00:00"/>
    <s v="VLO"/>
    <x v="2"/>
    <s v="EUR"/>
    <n v="153.9"/>
    <n v="153.9"/>
    <n v="178.524"/>
    <n v="0"/>
    <n v="0"/>
    <n v="0"/>
    <s v="F1S Spain"/>
    <s v="Spain"/>
    <x v="14"/>
    <x v="0"/>
    <n v="0"/>
  </r>
  <r>
    <x v="0"/>
    <x v="0"/>
    <n v="14"/>
    <x v="2"/>
    <n v="27600"/>
    <s v="BILLETE MAD ACE MAD"/>
    <d v="2025-06-06T00:00:00"/>
    <d v="2025-06-08T00:00:00"/>
    <s v="VLO"/>
    <x v="2"/>
    <s v="EUR"/>
    <n v="153.9"/>
    <n v="153.9"/>
    <n v="178.524"/>
    <n v="0"/>
    <n v="0"/>
    <n v="0"/>
    <s v="F1S Spain"/>
    <s v="Spain"/>
    <x v="14"/>
    <x v="0"/>
    <n v="0"/>
  </r>
  <r>
    <x v="0"/>
    <x v="0"/>
    <n v="14"/>
    <x v="2"/>
    <n v="27600"/>
    <s v="EMISION ASIENTOS MAD ACE MAD"/>
    <d v="2025-06-06T00:00:00"/>
    <d v="2025-06-08T00:00:00"/>
    <s v="VLO"/>
    <x v="2"/>
    <s v="EUR"/>
    <n v="60"/>
    <n v="60"/>
    <n v="69.59999999999999"/>
    <n v="0"/>
    <n v="0"/>
    <n v="0"/>
    <s v="F1S Spain"/>
    <s v="Spain"/>
    <x v="14"/>
    <x v="0"/>
    <n v="0"/>
  </r>
  <r>
    <x v="0"/>
    <x v="0"/>
    <n v="14"/>
    <x v="2"/>
    <n v="27600"/>
    <s v="EMISION ASIENTO MAD ACE"/>
    <d v="2025-06-06T00:00:00"/>
    <d v="2025-06-06T00:00:00"/>
    <s v="VLO"/>
    <x v="2"/>
    <s v="EUR"/>
    <n v="30"/>
    <n v="30"/>
    <n v="34.8"/>
    <n v="0"/>
    <n v="0"/>
    <n v="0"/>
    <s v="F1S Spain"/>
    <s v="Spain"/>
    <x v="14"/>
    <x v="0"/>
    <n v="0"/>
  </r>
  <r>
    <x v="0"/>
    <x v="0"/>
    <n v="14"/>
    <x v="2"/>
    <n v="27600"/>
    <s v="EMISION ASIENTO ACE MAD"/>
    <d v="2025-06-08T00:00:00"/>
    <d v="2025-06-08T00:00:00"/>
    <s v="VLO"/>
    <x v="2"/>
    <s v="EUR"/>
    <n v="30"/>
    <n v="30"/>
    <n v="34.8"/>
    <n v="0"/>
    <n v="0"/>
    <n v="0"/>
    <s v="F1S Spain"/>
    <s v="Spain"/>
    <x v="15"/>
    <x v="0"/>
    <n v="0"/>
  </r>
  <r>
    <x v="0"/>
    <x v="0"/>
    <n v="15"/>
    <x v="2"/>
    <n v="27688"/>
    <s v="BILLETE MAD-CMB-MAD | Fam tour"/>
    <d v="2025-07-05T00:00:00"/>
    <d v="2025-07-16T00:00:00"/>
    <s v="ABC"/>
    <x v="2"/>
    <s v="EUR"/>
    <n v="960.6799999999999"/>
    <n v="960.6799999999999"/>
    <n v="1114.3888"/>
    <n v="0"/>
    <n v="0"/>
    <n v="0"/>
    <s v="Servivuelo"/>
    <s v="Spain"/>
    <x v="16"/>
    <x v="0"/>
    <n v="0"/>
  </r>
  <r>
    <x v="0"/>
    <x v="0"/>
    <n v="15"/>
    <x v="2"/>
    <n v="29060"/>
    <s v="visado "/>
    <d v="2025-07-05T00:00:00"/>
    <d v="2025-07-16T00:00:00"/>
    <s v="VIS"/>
    <x v="7"/>
    <s v="EUR"/>
    <n v="52"/>
    <n v="52"/>
    <n v="60.31999999999999"/>
    <n v="0"/>
    <n v="0"/>
    <n v="0"/>
    <s v="Visas web"/>
    <s v="Canada"/>
    <x v="16"/>
    <x v="0"/>
    <n v="0"/>
  </r>
  <r>
    <x v="0"/>
    <x v="0"/>
    <n v="15"/>
    <x v="2"/>
    <n v="27688"/>
    <s v="Billete IB | MAD-RAK-MAD"/>
    <d v="2025-11-11T00:00:00"/>
    <d v="2025-11-13T00:00:00"/>
    <s v="ABC"/>
    <x v="2"/>
    <s v="EUR"/>
    <n v="273.28"/>
    <n v="273.28"/>
    <n v="317.0047999999999"/>
    <n v="0"/>
    <n v="0"/>
    <n v="0"/>
    <s v="Servivuelo"/>
    <s v="Spain"/>
    <x v="17"/>
    <x v="0"/>
    <n v="0"/>
  </r>
  <r>
    <x v="0"/>
    <x v="0"/>
    <n v="16"/>
    <x v="0"/>
    <n v="27688"/>
    <s v="Vuelo Kigali - Doha - Dusseldorf 5 pax"/>
    <d v="2025-07-03T00:00:00"/>
    <d v="2025-07-04T00:00:00"/>
    <s v="ABC"/>
    <x v="2"/>
    <s v="USD"/>
    <n v="11876.78"/>
    <n v="10214.0308"/>
    <n v="11876.78"/>
    <n v="0"/>
    <n v="0"/>
    <n v="0"/>
    <s v="Servivuelo"/>
    <s v="Spain"/>
    <x v="16"/>
    <x v="0"/>
    <n v="0"/>
  </r>
  <r>
    <x v="0"/>
    <x v="0"/>
    <n v="16"/>
    <x v="0"/>
    <n v="27688"/>
    <s v="Vuelo Atenas - Doha - Kilimanjaro 4 pax"/>
    <d v="2025-06-22T00:00:00"/>
    <d v="2025-06-24T00:00:00"/>
    <s v="ABC"/>
    <x v="2"/>
    <s v="USD"/>
    <n v="10965.43"/>
    <n v="9430.2698"/>
    <n v="10965.43"/>
    <n v="0"/>
    <n v="0"/>
    <n v="0"/>
    <s v="Servivuelo"/>
    <s v="Spain"/>
    <x v="18"/>
    <x v="0"/>
    <n v="0"/>
  </r>
  <r>
    <x v="0"/>
    <x v="0"/>
    <n v="16"/>
    <x v="0"/>
    <n v="27688"/>
    <s v="Vuelo Atenas - Doha - Kilimanjaro 1 pax"/>
    <d v="2025-06-22T00:00:00"/>
    <d v="2025-06-24T00:00:00"/>
    <s v="ABC"/>
    <x v="2"/>
    <s v="USD"/>
    <n v="3864.2"/>
    <n v="3323.212"/>
    <n v="3864.2"/>
    <n v="0"/>
    <n v="0"/>
    <n v="0"/>
    <s v="Servivuelo"/>
    <s v="Spain"/>
    <x v="18"/>
    <x v="0"/>
    <n v="0"/>
  </r>
  <r>
    <x v="0"/>
    <x v="0"/>
    <n v="16"/>
    <x v="0"/>
    <n v="0"/>
    <s v="Honorarios"/>
    <d v="2025-06-22T00:00:00"/>
    <d v="2025-07-04T00:00:00"/>
    <s v="HPS Agencia"/>
    <x v="1"/>
    <s v="USD"/>
    <n v="22829.04"/>
    <n v="19632.9744"/>
    <n v="22829.04"/>
    <n v="22829.04"/>
    <n v="19632.9744"/>
    <n v="22829.04"/>
    <s v="FEES"/>
    <n v="0"/>
    <x v="18"/>
    <x v="0"/>
    <n v="1"/>
  </r>
  <r>
    <x v="0"/>
    <x v="0"/>
    <n v="16"/>
    <x v="0"/>
    <n v="29060"/>
    <s v="Visados Tanzania "/>
    <d v="2025-06-24T00:00:00"/>
    <d v="2025-06-27T00:00:00"/>
    <s v="VIS"/>
    <x v="7"/>
    <s v="USD"/>
    <n v="253.75"/>
    <n v="218.225"/>
    <n v="253.75"/>
    <n v="0"/>
    <n v="0"/>
    <n v="0"/>
    <s v="Visas web"/>
    <s v="Canada"/>
    <x v="18"/>
    <x v="0"/>
    <n v="0"/>
  </r>
  <r>
    <x v="0"/>
    <x v="0"/>
    <n v="16"/>
    <x v="0"/>
    <n v="29060"/>
    <s v="Visados Kenia "/>
    <d v="2025-06-27T00:00:00"/>
    <d v="2025-06-30T00:00:00"/>
    <s v="VIS"/>
    <x v="7"/>
    <s v="USD"/>
    <n v="170.25"/>
    <n v="146.415"/>
    <n v="170.25"/>
    <n v="0"/>
    <n v="0"/>
    <n v="0"/>
    <s v="Visas web"/>
    <s v="Canada"/>
    <x v="18"/>
    <x v="0"/>
    <n v="0"/>
  </r>
  <r>
    <x v="0"/>
    <x v="0"/>
    <n v="16"/>
    <x v="0"/>
    <n v="29091"/>
    <s v="Itinerario Africa Triumph Travel "/>
    <d v="2025-06-24T00:00:00"/>
    <d v="2025-07-03T00:00:00"/>
    <s v="PKT"/>
    <x v="0"/>
    <s v="USD"/>
    <n v="166095"/>
    <n v="142841.7"/>
    <n v="166095"/>
    <n v="8098"/>
    <n v="6964.28"/>
    <n v="8098"/>
    <s v="Triumph Travel"/>
    <s v="South Africa"/>
    <x v="18"/>
    <x v="0"/>
    <n v="0.04875523044041061"/>
  </r>
  <r>
    <x v="0"/>
    <x v="0"/>
    <n v="16"/>
    <x v="0"/>
    <n v="29135"/>
    <s v="Primera estancia Four Seasons Doha "/>
    <d v="2025-06-22T00:00:00"/>
    <d v="2025-06-25T00:00:00"/>
    <s v="HTL"/>
    <x v="4"/>
    <s v="USD"/>
    <n v="1006"/>
    <n v="865.16"/>
    <n v="1006"/>
    <n v="100.55"/>
    <n v="86.473"/>
    <n v="100.55"/>
    <s v="Four Seasons Doha"/>
    <s v="Qatar"/>
    <x v="18"/>
    <x v="0"/>
    <n v="0.09995029821073559"/>
  </r>
  <r>
    <x v="0"/>
    <x v="0"/>
    <n v="16"/>
    <x v="0"/>
    <n v="29135"/>
    <s v="Segunda estancia Four Seasons Doha "/>
    <d v="2025-07-03T00:00:00"/>
    <d v="2025-07-04T00:00:00"/>
    <s v="HTL"/>
    <x v="4"/>
    <s v="USD"/>
    <n v="1312"/>
    <n v="1128.32"/>
    <n v="1312"/>
    <n v="-51"/>
    <n v="-43.86"/>
    <n v="-51"/>
    <s v="Four Seasons Doha"/>
    <s v="Qatar"/>
    <x v="16"/>
    <x v="0"/>
    <n v="-0.03887195121951219"/>
  </r>
  <r>
    <x v="0"/>
    <x v="0"/>
    <n v="16"/>
    <x v="0"/>
    <n v="29091"/>
    <s v="Añadidos durante el viaje Africa Triumph Travel "/>
    <d v="2025-06-24T00:00:00"/>
    <d v="2025-07-03T00:00:00"/>
    <s v="PKT"/>
    <x v="0"/>
    <s v="USD"/>
    <n v="14757"/>
    <n v="12691.02"/>
    <n v="14757"/>
    <n v="-2198"/>
    <n v="-1890.28"/>
    <n v="-2198"/>
    <s v="Triumph Travel"/>
    <s v="South Africa"/>
    <x v="18"/>
    <x v="0"/>
    <n v="-0.1489462627905401"/>
  </r>
  <r>
    <x v="0"/>
    <x v="0"/>
    <n v="16"/>
    <x v="0"/>
    <n v="29135"/>
    <s v="extra Four Seasons Doha "/>
    <d v="2025-06-22T00:00:00"/>
    <d v="2025-07-04T00:00:00"/>
    <s v="HTL"/>
    <x v="4"/>
    <s v="USD"/>
    <n v="2932"/>
    <n v="2521.52"/>
    <n v="2932"/>
    <n v="1205.37"/>
    <n v="1036.6182"/>
    <n v="1205.37"/>
    <s v="Four Seasons Doha"/>
    <s v="Qatar"/>
    <x v="18"/>
    <x v="0"/>
    <n v="0.4111084583901773"/>
  </r>
  <r>
    <x v="0"/>
    <x v="0"/>
    <n v="17"/>
    <x v="1"/>
    <n v="28693"/>
    <s v="Viaje completo brasil con dmc"/>
    <d v="2025-08-23T00:00:00"/>
    <d v="2025-09-04T00:00:00"/>
    <s v="PKT"/>
    <x v="0"/>
    <s v="EUR"/>
    <n v="25100.66"/>
    <n v="25100.66"/>
    <n v="29116.7656"/>
    <n v="4424.46"/>
    <n v="4424.46"/>
    <n v="5132.3736"/>
    <s v="Aniyami Turismo LTDA"/>
    <s v="Brazil"/>
    <x v="11"/>
    <x v="0"/>
    <n v="0.1762686718197848"/>
  </r>
  <r>
    <x v="0"/>
    <x v="0"/>
    <n v="17"/>
    <x v="1"/>
    <n v="27610"/>
    <s v="Seguro asistencia y Cancelación"/>
    <d v="2025-08-23T00:00:00"/>
    <d v="2025-09-04T00:00:00"/>
    <s v="SEG"/>
    <x v="3"/>
    <s v="EUR"/>
    <n v="435.02"/>
    <n v="435.02"/>
    <n v="504.6231999999999"/>
    <n v="59"/>
    <n v="59"/>
    <n v="68.44"/>
    <s v="AON"/>
    <s v="United Kingdom"/>
    <x v="11"/>
    <x v="0"/>
    <n v="0.1356259482322652"/>
  </r>
  <r>
    <x v="0"/>
    <x v="0"/>
    <n v="17"/>
    <x v="1"/>
    <n v="28093"/>
    <s v="Billete G3 GIG-IGU-GRU-SSA"/>
    <d v="2025-08-27T00:00:00"/>
    <d v="2025-08-29T00:00:00"/>
    <s v="VLO"/>
    <x v="2"/>
    <s v="EUR"/>
    <n v="290.63"/>
    <n v="290.63"/>
    <n v="337.1308"/>
    <n v="0"/>
    <n v="0"/>
    <n v="0"/>
    <s v="F1S USA"/>
    <s v="United States"/>
    <x v="12"/>
    <x v="0"/>
    <n v="0"/>
  </r>
  <r>
    <x v="0"/>
    <x v="0"/>
    <n v="17"/>
    <x v="1"/>
    <n v="28093"/>
    <s v="Billete G3 GIG-IGU-GRU-SSA"/>
    <d v="2025-08-27T00:00:00"/>
    <d v="2025-08-29T00:00:00"/>
    <s v="VLO"/>
    <x v="2"/>
    <s v="EUR"/>
    <n v="290.63"/>
    <n v="290.63"/>
    <n v="337.1308"/>
    <n v="0"/>
    <n v="0"/>
    <n v="0"/>
    <s v="F1S USA"/>
    <s v="United States"/>
    <x v="12"/>
    <x v="0"/>
    <n v="0"/>
  </r>
  <r>
    <x v="0"/>
    <x v="0"/>
    <n v="17"/>
    <x v="1"/>
    <n v="28093"/>
    <s v="Billete G3 GIG-IGU-GRU-SSA"/>
    <d v="2025-08-27T00:00:00"/>
    <d v="2025-08-29T00:00:00"/>
    <s v="VLO"/>
    <x v="2"/>
    <s v="EUR"/>
    <n v="290.63"/>
    <n v="290.63"/>
    <n v="337.1308"/>
    <n v="0"/>
    <n v="0"/>
    <n v="0"/>
    <s v="F1S USA"/>
    <s v="United States"/>
    <x v="12"/>
    <x v="0"/>
    <n v="0"/>
  </r>
  <r>
    <x v="0"/>
    <x v="0"/>
    <n v="17"/>
    <x v="1"/>
    <n v="28093"/>
    <s v="Billete AD SSA-IOS"/>
    <d v="2025-08-31T00:00:00"/>
    <d v="2025-08-31T00:00:00"/>
    <s v="VLO"/>
    <x v="2"/>
    <s v="EUR"/>
    <n v="197.89"/>
    <n v="197.89"/>
    <n v="229.5524"/>
    <n v="0"/>
    <n v="0"/>
    <n v="0"/>
    <s v="F1S USA"/>
    <s v="United States"/>
    <x v="19"/>
    <x v="0"/>
    <n v="0"/>
  </r>
  <r>
    <x v="0"/>
    <x v="0"/>
    <n v="17"/>
    <x v="1"/>
    <n v="28093"/>
    <s v="Billete AD SSA-IOS"/>
    <d v="2025-08-31T00:00:00"/>
    <d v="2025-08-31T00:00:00"/>
    <s v="VLO"/>
    <x v="2"/>
    <s v="EUR"/>
    <n v="197.89"/>
    <n v="197.89"/>
    <n v="229.5524"/>
    <n v="0"/>
    <n v="0"/>
    <n v="0"/>
    <s v="F1S USA"/>
    <s v="United States"/>
    <x v="19"/>
    <x v="0"/>
    <n v="0"/>
  </r>
  <r>
    <x v="0"/>
    <x v="0"/>
    <n v="17"/>
    <x v="1"/>
    <n v="28093"/>
    <s v="Billete AD SSA-IOS"/>
    <d v="2025-08-31T00:00:00"/>
    <d v="2025-08-31T00:00:00"/>
    <s v="VLO"/>
    <x v="2"/>
    <s v="EUR"/>
    <n v="197.89"/>
    <n v="197.89"/>
    <n v="229.5524"/>
    <n v="0"/>
    <n v="0"/>
    <n v="0"/>
    <s v="F1S USA"/>
    <s v="United States"/>
    <x v="19"/>
    <x v="0"/>
    <n v="0"/>
  </r>
  <r>
    <x v="0"/>
    <x v="0"/>
    <n v="17"/>
    <x v="1"/>
    <n v="0"/>
    <s v="Fee aéreos"/>
    <d v="2025-08-23T00:00:00"/>
    <d v="2025-08-31T00:00:00"/>
    <s v="HPS Aereo"/>
    <x v="1"/>
    <s v="EUR"/>
    <n v="143"/>
    <n v="143"/>
    <n v="165.88"/>
    <n v="143"/>
    <n v="143"/>
    <n v="165.88"/>
    <s v="FEES"/>
    <n v="0"/>
    <x v="11"/>
    <x v="0"/>
    <n v="1"/>
  </r>
  <r>
    <x v="0"/>
    <x v="0"/>
    <n v="17"/>
    <x v="1"/>
    <n v="29581"/>
    <s v="Compra asientos Azul Linhas Aereas por web"/>
    <d v="2025-08-23T00:00:00"/>
    <d v="2025-09-04T00:00:00"/>
    <s v="ABC"/>
    <x v="2"/>
    <s v="EUR"/>
    <n v="24"/>
    <n v="24"/>
    <n v="27.84"/>
    <n v="0"/>
    <n v="0"/>
    <n v="0"/>
    <s v="Azul Líneas Aéreas"/>
    <s v="Brazil"/>
    <x v="11"/>
    <x v="0"/>
    <n v="0"/>
  </r>
  <r>
    <x v="0"/>
    <x v="0"/>
    <n v="17"/>
    <x v="1"/>
    <n v="27350"/>
    <s v="Transfer Domicilio - Aeropuerto - Domicilio"/>
    <d v="2025-08-23T00:00:00"/>
    <d v="2025-09-04T00:00:00"/>
    <s v="TRF"/>
    <x v="5"/>
    <s v="EUR"/>
    <n v="298.76"/>
    <n v="298.76"/>
    <n v="346.5615999999999"/>
    <n v="0"/>
    <n v="0"/>
    <n v="0"/>
    <s v="Limouxine"/>
    <s v="Spain"/>
    <x v="11"/>
    <x v="0"/>
    <n v="0"/>
  </r>
  <r>
    <x v="0"/>
    <x v="0"/>
    <n v="18"/>
    <x v="2"/>
    <n v="0"/>
    <s v="Cancelar reserva"/>
    <d v="2025-07-16T00:00:00"/>
    <d v="2025-07-18T00:00:00"/>
    <s v="HPS Gastos Gestion"/>
    <x v="1"/>
    <s v="EUR"/>
    <n v="0"/>
    <n v="0"/>
    <n v="0"/>
    <n v="0"/>
    <n v="0"/>
    <n v="0"/>
    <s v="FEES"/>
    <n v="0"/>
    <x v="5"/>
    <x v="0"/>
    <s v="0"/>
  </r>
  <r>
    <x v="0"/>
    <x v="0"/>
    <n v="19"/>
    <x v="3"/>
    <n v="28750"/>
    <s v="Hotel Belmond Sant'Andrea Taormina"/>
    <d v="2025-07-07T00:00:00"/>
    <d v="2025-07-09T00:00:00"/>
    <s v="HTL"/>
    <x v="4"/>
    <s v="EUR"/>
    <n v="18238"/>
    <n v="18238"/>
    <n v="21156.08"/>
    <n v="2321.2"/>
    <n v="2321.2"/>
    <n v="2692.592"/>
    <s v="BELMOND SICILY SPA"/>
    <s v="Italy"/>
    <x v="20"/>
    <x v="0"/>
    <n v="0.1272727272727273"/>
  </r>
  <r>
    <x v="0"/>
    <x v="0"/>
    <n v="19"/>
    <x v="3"/>
    <n v="28657"/>
    <s v="Absolute Sicilia Hoteles Des Estrangers SIRACUSA y Il Corrado di Noto"/>
    <d v="2025-07-03T00:00:00"/>
    <d v="2025-07-07T00:00:00"/>
    <s v="HTL"/>
    <x v="4"/>
    <s v="EUR"/>
    <n v="9776.110000000001"/>
    <n v="9776.110000000001"/>
    <n v="11340.2876"/>
    <n v="1126.11"/>
    <n v="1126.11"/>
    <n v="1306.2876"/>
    <s v="Tour Plus Sicilia S.R.L"/>
    <s v="Italy"/>
    <x v="16"/>
    <x v="0"/>
    <n v="0.1151899886560196"/>
  </r>
  <r>
    <x v="0"/>
    <x v="0"/>
    <n v="19"/>
    <x v="3"/>
    <n v="0"/>
    <s v="Fee"/>
    <d v="2025-07-03T00:00:00"/>
    <d v="2025-07-09T00:00:00"/>
    <s v="HPS Agencia"/>
    <x v="1"/>
    <s v="EUR"/>
    <n v="482.49"/>
    <n v="482.49"/>
    <n v="559.6884"/>
    <n v="482.49"/>
    <n v="482.49"/>
    <n v="559.6884"/>
    <s v="FEES"/>
    <n v="0"/>
    <x v="16"/>
    <x v="0"/>
    <n v="1"/>
  </r>
  <r>
    <x v="0"/>
    <x v="0"/>
    <n v="20"/>
    <x v="2"/>
    <n v="28845"/>
    <s v="Habitación Junior Suite with Castle View - 25JUN al 28JUN "/>
    <d v="2025-06-25T00:00:00"/>
    <d v="2025-06-28T00:00:00"/>
    <s v="HTL"/>
    <x v="4"/>
    <s v="GPB"/>
    <n v="4384"/>
    <n v="5041.599999999999"/>
    <n v="5874.56"/>
    <n v="438.4"/>
    <n v="504.1599999999999"/>
    <n v="587.456"/>
    <s v="Rocco Forte the Balmoral"/>
    <s v="United Kingdom"/>
    <x v="18"/>
    <x v="0"/>
    <n v="0.09999999999999999"/>
  </r>
  <r>
    <x v="0"/>
    <x v="0"/>
    <n v="20"/>
    <x v="2"/>
    <n v="28845"/>
    <s v="Habitación Single Executive - 27JUN al 28JUN"/>
    <d v="2025-06-27T00:00:00"/>
    <d v="2025-06-28T00:00:00"/>
    <s v="HTL"/>
    <x v="4"/>
    <s v="GPB"/>
    <n v="1750"/>
    <n v="2012.5"/>
    <n v="2345"/>
    <n v="175"/>
    <n v="201.25"/>
    <n v="234.5"/>
    <s v="Rocco Forte the Balmoral"/>
    <s v="United Kingdom"/>
    <x v="18"/>
    <x v="0"/>
    <n v="0.1"/>
  </r>
  <r>
    <x v="0"/>
    <x v="0"/>
    <n v="20"/>
    <x v="2"/>
    <n v="28845"/>
    <s v="Habitación Single Executive - 27JUN al 28JUN"/>
    <d v="2025-06-27T00:00:00"/>
    <d v="2025-06-28T00:00:00"/>
    <s v="HTL"/>
    <x v="4"/>
    <s v="GPB"/>
    <n v="880"/>
    <n v="1012"/>
    <n v="1179.2"/>
    <n v="88"/>
    <n v="101.2"/>
    <n v="117.92"/>
    <s v="Rocco Forte the Balmoral"/>
    <s v="United Kingdom"/>
    <x v="18"/>
    <x v="0"/>
    <n v="0.09999999999999999"/>
  </r>
  <r>
    <x v="0"/>
    <x v="0"/>
    <n v="21"/>
    <x v="0"/>
    <n v="28092"/>
    <s v="Itinerario Indonesia Trails Of Indochina"/>
    <d v="2025-10-21T00:00:00"/>
    <d v="2025-10-31T00:00:00"/>
    <s v="PKT"/>
    <x v="0"/>
    <s v="EUR"/>
    <n v="8872.09"/>
    <n v="8872.09"/>
    <n v="10291.6244"/>
    <n v="1353.37"/>
    <n v="1353.37"/>
    <n v="1569.9092"/>
    <s v="Trails of Indochina"/>
    <s v="Vietnam"/>
    <x v="21"/>
    <x v="0"/>
    <n v="0.1525424110891571"/>
  </r>
  <r>
    <x v="0"/>
    <x v="0"/>
    <n v="21"/>
    <x v="0"/>
    <n v="28093"/>
    <s v="BILLETE DELCLAUX AMATRIAIN/BEATRIZ"/>
    <d v="2025-10-25T00:00:00"/>
    <d v="2025-10-27T00:00:00"/>
    <s v="VLO"/>
    <x v="2"/>
    <s v="EUR"/>
    <n v="199.12"/>
    <n v="199.12"/>
    <n v="230.9792"/>
    <n v="0"/>
    <n v="0"/>
    <n v="0"/>
    <s v="F1S USA"/>
    <s v="United States"/>
    <x v="21"/>
    <x v="0"/>
    <n v="0"/>
  </r>
  <r>
    <x v="0"/>
    <x v="0"/>
    <n v="21"/>
    <x v="0"/>
    <n v="28093"/>
    <s v="BILLETE DELCLAUX AMATRIAIN/BEATRIZ"/>
    <d v="2025-10-25T00:00:00"/>
    <d v="2025-10-27T00:00:00"/>
    <s v="VLO"/>
    <x v="2"/>
    <s v="EUR"/>
    <n v="199.12"/>
    <n v="199.12"/>
    <n v="230.9792"/>
    <n v="0"/>
    <n v="0"/>
    <n v="0"/>
    <s v="F1S USA"/>
    <s v="United States"/>
    <x v="21"/>
    <x v="0"/>
    <n v="0"/>
  </r>
  <r>
    <x v="0"/>
    <x v="0"/>
    <n v="21"/>
    <x v="0"/>
    <n v="0"/>
    <s v="Fee emisión billetes ID"/>
    <d v="2025-10-21T00:00:00"/>
    <d v="2025-10-31T00:00:00"/>
    <s v="HPS Aereo"/>
    <x v="1"/>
    <s v="EUR"/>
    <n v="40"/>
    <n v="40"/>
    <n v="46.4"/>
    <n v="40"/>
    <n v="40"/>
    <n v="46.4"/>
    <s v="FEES"/>
    <n v="0"/>
    <x v="21"/>
    <x v="0"/>
    <n v="1"/>
  </r>
  <r>
    <x v="0"/>
    <x v="0"/>
    <n v="21"/>
    <x v="0"/>
    <n v="29134"/>
    <s v="Nihi Sumba "/>
    <d v="2025-11-01T00:00:00"/>
    <d v="2025-11-07T00:00:00"/>
    <s v="HTL"/>
    <x v="4"/>
    <s v="EUR"/>
    <n v="19951.79"/>
    <n v="19951.79"/>
    <n v="23144.0764"/>
    <n v="2751.97"/>
    <n v="2751.97"/>
    <n v="3192.285199999999"/>
    <s v="Nihi Sumba"/>
    <s v="Indonesia"/>
    <x v="22"/>
    <x v="0"/>
    <n v="0.1379309826336384"/>
  </r>
  <r>
    <x v="0"/>
    <x v="0"/>
    <n v="21"/>
    <x v="0"/>
    <n v="29136"/>
    <s v="Four Seasons Jimbaran"/>
    <d v="2025-10-27T00:00:00"/>
    <d v="2025-10-28T00:00:00"/>
    <s v="HTL"/>
    <x v="4"/>
    <s v="EUR"/>
    <n v="816.9299999999999"/>
    <n v="816.9299999999999"/>
    <n v="947.6387999999998"/>
    <n v="0"/>
    <n v="0"/>
    <n v="0"/>
    <s v="Four Seasons Jimbaran"/>
    <s v="Indonesia"/>
    <x v="22"/>
    <x v="0"/>
    <n v="0"/>
  </r>
  <r>
    <x v="0"/>
    <x v="0"/>
    <n v="21"/>
    <x v="0"/>
    <n v="29136"/>
    <s v="Four Seasons Jimbaran"/>
    <d v="2025-10-31T00:00:00"/>
    <d v="2025-11-01T00:00:00"/>
    <s v="HTL"/>
    <x v="4"/>
    <s v="EUR"/>
    <n v="816.9299999999999"/>
    <n v="816.9299999999999"/>
    <n v="947.6387999999998"/>
    <n v="0"/>
    <n v="0"/>
    <n v="0"/>
    <s v="Four Seasons Jimbaran"/>
    <s v="Indonesia"/>
    <x v="22"/>
    <x v="0"/>
    <n v="0"/>
  </r>
  <r>
    <x v="0"/>
    <x v="0"/>
    <n v="21"/>
    <x v="0"/>
    <n v="29134"/>
    <s v="Vuelos Nihi Sumba (Proveedor Nihi Sumba)"/>
    <d v="2025-10-21T00:00:00"/>
    <d v="2025-11-07T00:00:00"/>
    <s v="HTL"/>
    <x v="4"/>
    <s v="EUR"/>
    <n v="1034.88"/>
    <n v="1034.88"/>
    <n v="1200.4608"/>
    <n v="49.28"/>
    <n v="49.28"/>
    <n v="57.1648"/>
    <s v="Nihi Sumba"/>
    <s v="Indonesia"/>
    <x v="21"/>
    <x v="0"/>
    <n v="0.04761904761904762"/>
  </r>
  <r>
    <x v="0"/>
    <x v="0"/>
    <n v="21"/>
    <x v="0"/>
    <n v="27688"/>
    <s v="Vuelos Inter. Lisboa - Denpasar - Ginebra"/>
    <d v="2025-10-20T00:00:00"/>
    <d v="2025-11-08T00:00:00"/>
    <s v="ABC"/>
    <x v="2"/>
    <s v="EUR"/>
    <n v="9952.440000000001"/>
    <n v="9952.440000000001"/>
    <n v="11544.8304"/>
    <n v="0"/>
    <n v="0"/>
    <n v="0"/>
    <s v="Servivuelo"/>
    <s v="Spain"/>
    <x v="21"/>
    <x v="0"/>
    <n v="0"/>
  </r>
  <r>
    <x v="0"/>
    <x v="0"/>
    <n v="21"/>
    <x v="0"/>
    <n v="32014"/>
    <s v="Compra asientos Qatar"/>
    <d v="2025-10-20T00:00:00"/>
    <d v="2025-11-08T00:00:00"/>
    <s v="ABC"/>
    <x v="2"/>
    <s v="EUR"/>
    <n v="583.4"/>
    <n v="583.4"/>
    <n v="676.7439999999999"/>
    <n v="0"/>
    <n v="0"/>
    <n v="0"/>
    <s v="Qatar Airways"/>
    <s v="Qatar"/>
    <x v="21"/>
    <x v="0"/>
    <n v="0"/>
  </r>
  <r>
    <x v="0"/>
    <x v="0"/>
    <n v="21"/>
    <x v="0"/>
    <n v="28092"/>
    <s v="visita extra uluwatu "/>
    <d v="2025-10-20T00:00:00"/>
    <d v="2025-11-08T00:00:00"/>
    <s v="PKT"/>
    <x v="0"/>
    <s v="EUR"/>
    <n v="95"/>
    <n v="95"/>
    <n v="110.2"/>
    <n v="0"/>
    <n v="0"/>
    <n v="0"/>
    <s v="Trails of Indochina"/>
    <s v="Vietnam"/>
    <x v="21"/>
    <x v="0"/>
    <n v="0"/>
  </r>
  <r>
    <x v="0"/>
    <x v="0"/>
    <n v="21"/>
    <x v="0"/>
    <n v="27610"/>
    <s v="Seguro de viaje "/>
    <d v="2025-10-20T00:00:00"/>
    <d v="2025-11-08T00:00:00"/>
    <s v="SEG"/>
    <x v="3"/>
    <s v="EUR"/>
    <n v="276"/>
    <n v="276"/>
    <n v="320.16"/>
    <n v="-14.14"/>
    <n v="-14.14"/>
    <n v="-16.4024"/>
    <s v="AON"/>
    <s v="United Kingdom"/>
    <x v="21"/>
    <x v="0"/>
    <n v="-0.05123188405797102"/>
  </r>
  <r>
    <x v="0"/>
    <x v="0"/>
    <n v="22"/>
    <x v="3"/>
    <n v="28972"/>
    <s v="Hotel Amigo Rocco Forte"/>
    <d v="2025-07-27T00:00:00"/>
    <d v="2025-07-31T00:00:00"/>
    <s v="HTL"/>
    <x v="4"/>
    <s v="EUR"/>
    <n v="6222"/>
    <n v="6222"/>
    <n v="7217.52"/>
    <n v="1196.3"/>
    <n v="1196.3"/>
    <n v="1387.708"/>
    <s v="Hotel Amigo"/>
    <s v="Belgium"/>
    <x v="9"/>
    <x v="0"/>
    <n v="0.1922693667630987"/>
  </r>
  <r>
    <x v="0"/>
    <x v="0"/>
    <n v="23"/>
    <x v="4"/>
    <n v="29073"/>
    <s v="Backstage Hotel Vernissage Zermatt "/>
    <d v="2025-12-26T00:00:00"/>
    <d v="2026-01-02T00:00:00"/>
    <s v="HTL"/>
    <x v="4"/>
    <s v="EUR"/>
    <n v="29051.26"/>
    <n v="29051.26"/>
    <n v="33699.4616"/>
    <n v="1420.65"/>
    <n v="1420.65"/>
    <n v="1647.954"/>
    <s v="Backstage Hotel Vernissage"/>
    <s v="Switzerland"/>
    <x v="1"/>
    <x v="0"/>
    <n v="0.04890149342920067"/>
  </r>
  <r>
    <x v="0"/>
    <x v="0"/>
    <n v="23"/>
    <x v="4"/>
    <n v="27610"/>
    <s v="Seguro de viajes"/>
    <d v="2025-12-26T00:00:00"/>
    <d v="2026-01-02T00:00:00"/>
    <s v="SEG"/>
    <x v="3"/>
    <s v="EUR"/>
    <n v="1208.1"/>
    <n v="1208.1"/>
    <n v="1401.396"/>
    <n v="109.86"/>
    <n v="109.86"/>
    <n v="127.4376"/>
    <s v="AON"/>
    <s v="United Kingdom"/>
    <x v="1"/>
    <x v="0"/>
    <n v="0.09093618077973678"/>
  </r>
  <r>
    <x v="0"/>
    <x v="0"/>
    <n v="23"/>
    <x v="4"/>
    <n v="27688"/>
    <s v="Compra billetes MAD MXP MAD - Business"/>
    <d v="2025-12-26T00:00:00"/>
    <d v="2026-01-02T00:00:00"/>
    <s v="ABC"/>
    <x v="2"/>
    <s v="EUR"/>
    <n v="938.26"/>
    <n v="938.26"/>
    <n v="1088.3816"/>
    <n v="0"/>
    <n v="0"/>
    <n v="0"/>
    <s v="Servivuelo"/>
    <s v="Spain"/>
    <x v="1"/>
    <x v="0"/>
    <n v="0"/>
  </r>
  <r>
    <x v="0"/>
    <x v="0"/>
    <n v="23"/>
    <x v="4"/>
    <n v="27688"/>
    <s v="Compra billetes MAD MXP MAD - Turista"/>
    <d v="2025-12-26T00:00:00"/>
    <d v="2026-01-02T00:00:00"/>
    <s v="ABC"/>
    <x v="2"/>
    <s v="EUR"/>
    <n v="1151.76"/>
    <n v="1151.76"/>
    <n v="1336.0416"/>
    <n v="0"/>
    <n v="0"/>
    <n v="0"/>
    <s v="Servivuelo"/>
    <s v="Spain"/>
    <x v="1"/>
    <x v="0"/>
    <n v="0"/>
  </r>
  <r>
    <x v="0"/>
    <x v="0"/>
    <n v="23"/>
    <x v="4"/>
    <n v="0"/>
    <s v="Fee emision aéreos"/>
    <d v="2025-12-26T00:00:00"/>
    <d v="2026-01-02T00:00:00"/>
    <s v="HPS Aereo"/>
    <x v="1"/>
    <s v="EUR"/>
    <n v="194.45"/>
    <n v="194.45"/>
    <n v="225.562"/>
    <n v="194.45"/>
    <n v="194.45"/>
    <n v="225.562"/>
    <s v="FEES"/>
    <n v="0"/>
    <x v="1"/>
    <x v="0"/>
    <n v="1"/>
  </r>
  <r>
    <x v="0"/>
    <x v="0"/>
    <n v="24"/>
    <x v="2"/>
    <n v="27688"/>
    <s v="Emisión billetes BCN-FCO-EZE"/>
    <d v="2025-09-02T00:00:00"/>
    <d v="2025-09-03T00:00:00"/>
    <s v="ABC"/>
    <x v="2"/>
    <s v="EUR"/>
    <n v="2400"/>
    <n v="2400"/>
    <n v="2784"/>
    <n v="183.19"/>
    <n v="183.19"/>
    <n v="212.5004"/>
    <s v="Servivuelo"/>
    <s v="Spain"/>
    <x v="19"/>
    <x v="0"/>
    <n v="0.07632916666666666"/>
  </r>
  <r>
    <x v="0"/>
    <x v="0"/>
    <n v="25"/>
    <x v="4"/>
    <n v="29291"/>
    <s v="Hotel Le Terrazze"/>
    <d v="2025-07-17T00:00:00"/>
    <d v="2025-07-22T00:00:00"/>
    <s v="HTL"/>
    <x v="4"/>
    <s v="EUR"/>
    <n v="2217.5"/>
    <n v="2217.5"/>
    <n v="2572.3"/>
    <n v="732.5"/>
    <n v="732.5"/>
    <n v="849.6999999999999"/>
    <s v="Booking.com"/>
    <s v="Netherlands"/>
    <x v="5"/>
    <x v="0"/>
    <n v="0.3303269447576099"/>
  </r>
  <r>
    <x v="0"/>
    <x v="0"/>
    <n v="25"/>
    <x v="4"/>
    <n v="0"/>
    <s v="Sobrecomisión 20%"/>
    <d v="2025-07-17T00:00:00"/>
    <d v="2025-07-22T00:00:00"/>
    <s v="HPS Agencia"/>
    <x v="1"/>
    <s v="EUR"/>
    <n v="382.5"/>
    <n v="382.5"/>
    <n v="443.7"/>
    <n v="382.5"/>
    <n v="382.5"/>
    <n v="443.7"/>
    <s v="FEES"/>
    <n v="0"/>
    <x v="5"/>
    <x v="0"/>
    <n v="1"/>
  </r>
  <r>
    <x v="0"/>
    <x v="0"/>
    <n v="26"/>
    <x v="4"/>
    <n v="29296"/>
    <s v="Reserva Aqua Blu - Directo "/>
    <d v="2025-07-20T00:00:00"/>
    <d v="2025-07-21T00:00:00"/>
    <s v="HTL"/>
    <x v="4"/>
    <s v="EUR"/>
    <n v="1200"/>
    <n v="1200"/>
    <n v="1392"/>
    <n v="120"/>
    <n v="120"/>
    <n v="139.2"/>
    <s v="Aqua Blu Hotel"/>
    <s v="Greece"/>
    <x v="8"/>
    <x v="0"/>
    <n v="0.09999999999999999"/>
  </r>
  <r>
    <x v="0"/>
    <x v="0"/>
    <n v="26"/>
    <x v="4"/>
    <n v="29297"/>
    <s v="Ferry"/>
    <d v="2025-07-21T00:00:00"/>
    <d v="2025-07-26T00:00:00"/>
    <s v="TRF"/>
    <x v="5"/>
    <s v="EUR"/>
    <n v="336"/>
    <n v="336"/>
    <n v="389.76"/>
    <n v="0"/>
    <n v="0"/>
    <n v="0"/>
    <s v="Ferry Scanner"/>
    <s v="Greece"/>
    <x v="8"/>
    <x v="0"/>
    <n v="0"/>
  </r>
  <r>
    <x v="0"/>
    <x v="0"/>
    <n v="27"/>
    <x v="5"/>
    <n v="28693"/>
    <s v="Servicios de hostelería  34.311"/>
    <d v="2025-09-28T00:00:00"/>
    <d v="2025-10-20T00:00:00"/>
    <s v="PKT"/>
    <x v="0"/>
    <s v="EUR"/>
    <n v="32743.74"/>
    <n v="32743.74"/>
    <n v="37982.7384"/>
    <n v="8375.74"/>
    <n v="8375.74"/>
    <n v="9715.858399999999"/>
    <s v="Aniyami Turismo LTDA"/>
    <s v="Brazil"/>
    <x v="23"/>
    <x v="0"/>
    <n v="0.2557966805258043"/>
  </r>
  <r>
    <x v="0"/>
    <x v="0"/>
    <n v="27"/>
    <x v="5"/>
    <n v="27688"/>
    <s v="Emisión billete IB - MAD RIO // BPS MAD"/>
    <d v="2025-09-28T00:00:00"/>
    <d v="2025-10-20T00:00:00"/>
    <s v="ABC"/>
    <x v="2"/>
    <s v="EUR"/>
    <n v="9082"/>
    <n v="9082"/>
    <n v="10535.12"/>
    <n v="100"/>
    <n v="100"/>
    <n v="116"/>
    <s v="Servivuelo"/>
    <s v="Spain"/>
    <x v="23"/>
    <x v="0"/>
    <n v="0.01101079057476327"/>
  </r>
  <r>
    <x v="0"/>
    <x v="0"/>
    <n v="27"/>
    <x v="5"/>
    <n v="28093"/>
    <s v="Billete GIG-SLZ-BSB-CNF"/>
    <d v="2025-10-07T00:00:00"/>
    <d v="2025-10-10T00:00:00"/>
    <s v="VLO"/>
    <x v="2"/>
    <s v="EUR"/>
    <n v="300.5"/>
    <n v="300.5"/>
    <n v="348.58"/>
    <n v="0"/>
    <n v="0"/>
    <n v="0"/>
    <s v="F1S USA"/>
    <s v="United States"/>
    <x v="24"/>
    <x v="0"/>
    <n v="0"/>
  </r>
  <r>
    <x v="0"/>
    <x v="0"/>
    <n v="27"/>
    <x v="5"/>
    <n v="28093"/>
    <s v="Billete GIG-SLZ-BSB-CNF"/>
    <d v="2025-10-07T00:00:00"/>
    <d v="2025-10-10T00:00:00"/>
    <s v="VLO"/>
    <x v="2"/>
    <s v="EUR"/>
    <n v="300.5"/>
    <n v="300.5"/>
    <n v="348.58"/>
    <n v="0"/>
    <n v="0"/>
    <n v="0"/>
    <s v="F1S USA"/>
    <s v="United States"/>
    <x v="24"/>
    <x v="0"/>
    <n v="0"/>
  </r>
  <r>
    <x v="0"/>
    <x v="0"/>
    <n v="27"/>
    <x v="5"/>
    <n v="28093"/>
    <s v="Billete CNF-GRU-IOS"/>
    <d v="2025-10-12T00:00:00"/>
    <d v="2025-10-12T00:00:00"/>
    <s v="VLO"/>
    <x v="2"/>
    <s v="EUR"/>
    <n v="409.5"/>
    <n v="409.5"/>
    <n v="475.02"/>
    <n v="0"/>
    <n v="0"/>
    <n v="0"/>
    <s v="F1S USA"/>
    <s v="United States"/>
    <x v="25"/>
    <x v="0"/>
    <n v="0"/>
  </r>
  <r>
    <x v="0"/>
    <x v="0"/>
    <n v="27"/>
    <x v="5"/>
    <n v="28093"/>
    <s v="Billete CNF-GRU-IOS"/>
    <d v="2025-10-12T00:00:00"/>
    <d v="2025-10-12T00:00:00"/>
    <s v="VLO"/>
    <x v="2"/>
    <s v="EUR"/>
    <n v="409.5"/>
    <n v="409.5"/>
    <n v="475.02"/>
    <n v="0"/>
    <n v="0"/>
    <n v="0"/>
    <s v="F1S USA"/>
    <s v="United States"/>
    <x v="25"/>
    <x v="0"/>
    <n v="0"/>
  </r>
  <r>
    <x v="0"/>
    <x v="0"/>
    <n v="27"/>
    <x v="5"/>
    <n v="28093"/>
    <s v="Billete IOS-CNF-BPS"/>
    <d v="2025-10-16T00:00:00"/>
    <d v="2025-10-16T00:00:00"/>
    <s v="VLO"/>
    <x v="2"/>
    <s v="EUR"/>
    <n v="515"/>
    <n v="515"/>
    <n v="597.4"/>
    <n v="0"/>
    <n v="0"/>
    <n v="0"/>
    <s v="F1S USA"/>
    <s v="United States"/>
    <x v="25"/>
    <x v="0"/>
    <n v="0"/>
  </r>
  <r>
    <x v="0"/>
    <x v="0"/>
    <n v="27"/>
    <x v="5"/>
    <n v="28093"/>
    <s v="Billete IOS-CNF-BPS"/>
    <d v="2025-10-16T00:00:00"/>
    <d v="2025-10-16T00:00:00"/>
    <s v="VLO"/>
    <x v="2"/>
    <s v="EUR"/>
    <n v="515"/>
    <n v="515"/>
    <n v="597.4"/>
    <n v="0"/>
    <n v="0"/>
    <n v="0"/>
    <s v="F1S USA"/>
    <s v="United States"/>
    <x v="25"/>
    <x v="0"/>
    <n v="0"/>
  </r>
  <r>
    <x v="0"/>
    <x v="0"/>
    <n v="27"/>
    <x v="5"/>
    <n v="0"/>
    <s v="Fee emisión vuelos Brasil "/>
    <d v="2025-10-16T00:00:00"/>
    <d v="2025-10-16T00:00:00"/>
    <s v="HPS Aereo"/>
    <x v="1"/>
    <s v="EUR"/>
    <n v="120"/>
    <n v="120"/>
    <n v="139.2"/>
    <n v="120"/>
    <n v="120"/>
    <n v="139.2"/>
    <s v="FEES"/>
    <n v="0"/>
    <x v="25"/>
    <x v="0"/>
    <n v="1"/>
  </r>
  <r>
    <x v="0"/>
    <x v="0"/>
    <n v="27"/>
    <x v="5"/>
    <n v="27350"/>
    <s v="Traslado Aeropuerto - Domicilio"/>
    <d v="2025-09-28T00:00:00"/>
    <d v="2025-10-20T00:00:00"/>
    <s v="TRF"/>
    <x v="5"/>
    <s v="EUR"/>
    <n v="240.9"/>
    <n v="240.9"/>
    <n v="279.444"/>
    <n v="0"/>
    <n v="0"/>
    <n v="0"/>
    <s v="Limouxine"/>
    <s v="Spain"/>
    <x v="23"/>
    <x v="0"/>
    <n v="0"/>
  </r>
  <r>
    <x v="0"/>
    <x v="0"/>
    <n v="27"/>
    <x v="5"/>
    <n v="29901"/>
    <s v="Regalo Viaje"/>
    <d v="2025-09-24T00:00:00"/>
    <d v="2025-09-24T00:00:00"/>
    <s v="OTR"/>
    <x v="3"/>
    <s v="EUR"/>
    <n v="200.15"/>
    <n v="200.15"/>
    <n v="232.174"/>
    <n v="0"/>
    <n v="0"/>
    <n v="0"/>
    <s v="Gannet Spain, SL"/>
    <s v="Spain"/>
    <x v="26"/>
    <x v="0"/>
    <n v="0"/>
  </r>
  <r>
    <x v="0"/>
    <x v="0"/>
    <n v="27"/>
    <x v="5"/>
    <n v="28693"/>
    <s v="Excursion y transporte"/>
    <d v="2025-09-24T00:00:00"/>
    <d v="2025-10-20T00:00:00"/>
    <s v="PKT"/>
    <x v="0"/>
    <s v="EUR"/>
    <n v="730"/>
    <n v="730"/>
    <n v="846.8"/>
    <n v="0"/>
    <n v="0"/>
    <n v="0"/>
    <s v="Aniyami Turismo LTDA"/>
    <s v="Brazil"/>
    <x v="26"/>
    <x v="0"/>
    <n v="0"/>
  </r>
  <r>
    <x v="0"/>
    <x v="0"/>
    <n v="27"/>
    <x v="5"/>
    <n v="27610"/>
    <s v="Seguro de viaje "/>
    <d v="2025-09-24T00:00:00"/>
    <d v="2025-10-20T00:00:00"/>
    <s v="SEG"/>
    <x v="3"/>
    <s v="EUR"/>
    <n v="396.26"/>
    <n v="396.26"/>
    <n v="459.6616"/>
    <n v="0"/>
    <n v="0"/>
    <n v="0"/>
    <s v="AON"/>
    <s v="United Kingdom"/>
    <x v="26"/>
    <x v="0"/>
    <n v="0"/>
  </r>
  <r>
    <x v="0"/>
    <x v="0"/>
    <n v="28"/>
    <x v="3"/>
    <n v="27688"/>
    <s v="Billete Iberia - MAD MEX - 13SEP"/>
    <d v="2025-09-13T00:00:00"/>
    <d v="2025-09-14T00:00:00"/>
    <s v="ABC"/>
    <x v="2"/>
    <s v="EUR"/>
    <n v="5160"/>
    <n v="5160"/>
    <n v="5985.599999999999"/>
    <n v="174.28"/>
    <n v="174.28"/>
    <n v="202.1648"/>
    <s v="Servivuelo"/>
    <s v="Spain"/>
    <x v="27"/>
    <x v="0"/>
    <n v="0.03377519379844961"/>
  </r>
  <r>
    <x v="0"/>
    <x v="0"/>
    <n v="28"/>
    <x v="3"/>
    <n v="0"/>
    <s v="Honorarios por Vuelo Web"/>
    <d v="2025-09-13T00:00:00"/>
    <d v="2025-09-14T00:00:00"/>
    <s v="HPS Aereo"/>
    <x v="1"/>
    <s v="EUR"/>
    <n v="80"/>
    <n v="80"/>
    <n v="92.8"/>
    <n v="80"/>
    <n v="80"/>
    <n v="92.8"/>
    <s v="FEES"/>
    <n v="0"/>
    <x v="27"/>
    <x v="0"/>
    <n v="1"/>
  </r>
  <r>
    <x v="0"/>
    <x v="0"/>
    <n v="29"/>
    <x v="2"/>
    <n v="27600"/>
    <s v="EMISION BILLETE KGS-ATH 18JUL"/>
    <d v="2025-07-19T00:00:00"/>
    <d v="2025-07-19T00:00:00"/>
    <s v="VLO"/>
    <x v="2"/>
    <s v="EUR"/>
    <n v="197.41"/>
    <n v="197.41"/>
    <n v="228.9956"/>
    <n v="0"/>
    <n v="0"/>
    <n v="0"/>
    <s v="F1S Spain"/>
    <s v="Spain"/>
    <x v="5"/>
    <x v="0"/>
    <n v="0"/>
  </r>
  <r>
    <x v="0"/>
    <x v="0"/>
    <n v="30"/>
    <x v="6"/>
    <n v="28093"/>
    <s v="BILLETE ERHARDT ORAA/RAFAEL CARLOS"/>
    <d v="2025-12-26T00:00:00"/>
    <d v="2026-01-05T00:00:00"/>
    <s v="VLO"/>
    <x v="2"/>
    <s v="EUR"/>
    <n v="3401"/>
    <n v="3401"/>
    <n v="3945.16"/>
    <n v="0"/>
    <n v="0"/>
    <n v="0"/>
    <s v="F1S USA"/>
    <s v="United States"/>
    <x v="1"/>
    <x v="0"/>
    <n v="0"/>
  </r>
  <r>
    <x v="0"/>
    <x v="0"/>
    <n v="30"/>
    <x v="6"/>
    <n v="28093"/>
    <s v="BILLETE MORALES URIARTE/MACARENA MARIA"/>
    <d v="2025-12-26T00:00:00"/>
    <d v="2026-01-05T00:00:00"/>
    <s v="VLO"/>
    <x v="2"/>
    <s v="EUR"/>
    <n v="3401"/>
    <n v="3401"/>
    <n v="3945.16"/>
    <n v="0"/>
    <n v="0"/>
    <n v="0"/>
    <s v="F1S USA"/>
    <s v="United States"/>
    <x v="1"/>
    <x v="0"/>
    <n v="0"/>
  </r>
  <r>
    <x v="0"/>
    <x v="0"/>
    <n v="30"/>
    <x v="6"/>
    <n v="28093"/>
    <s v="BILLETE CASTANER I BARAHONA/LORENZO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ERHARDT MORALES/JAIME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ERHARDT MORALES/MACARENA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ERHARDT MORALES/PATRICIA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28093"/>
    <s v="BILLETE GRACIA DE LA RICA/PABLO"/>
    <d v="2025-12-26T00:00:00"/>
    <d v="2026-01-05T00:00:00"/>
    <s v="VLO"/>
    <x v="2"/>
    <s v="EUR"/>
    <n v="1435"/>
    <n v="1435"/>
    <n v="1664.6"/>
    <n v="0"/>
    <n v="0"/>
    <n v="0"/>
    <s v="F1S USA"/>
    <s v="United States"/>
    <x v="1"/>
    <x v="0"/>
    <n v="0"/>
  </r>
  <r>
    <x v="0"/>
    <x v="0"/>
    <n v="30"/>
    <x v="6"/>
    <n v="0"/>
    <s v="FEE EMISION VUELOS GANNET"/>
    <d v="2025-12-26T00:00:00"/>
    <d v="2026-01-05T00:00:00"/>
    <s v="HPS Aereo"/>
    <x v="1"/>
    <s v="EUR"/>
    <n v="280"/>
    <n v="280"/>
    <n v="324.8"/>
    <n v="280"/>
    <n v="280"/>
    <n v="324.8"/>
    <s v="FEES"/>
    <n v="0"/>
    <x v="1"/>
    <x v="0"/>
    <n v="1"/>
  </r>
  <r>
    <x v="0"/>
    <x v="0"/>
    <n v="30"/>
    <x v="6"/>
    <n v="0"/>
    <s v="Billetes British Airways"/>
    <d v="2025-12-26T00:00:00"/>
    <d v="2026-01-05T00:00:00"/>
    <s v="HPS Aereo"/>
    <x v="1"/>
    <s v="EUR"/>
    <n v="712.85"/>
    <n v="712.85"/>
    <n v="826.9059999999999"/>
    <n v="712.85"/>
    <n v="712.85"/>
    <n v="826.9059999999999"/>
    <s v="FEES"/>
    <n v="0"/>
    <x v="1"/>
    <x v="0"/>
    <n v="1"/>
  </r>
  <r>
    <x v="0"/>
    <x v="0"/>
    <n v="30"/>
    <x v="6"/>
    <n v="29710"/>
    <s v="Itinerario completo India "/>
    <d v="2025-12-26T00:00:00"/>
    <d v="2026-01-05T00:00:00"/>
    <s v="PKT"/>
    <x v="0"/>
    <s v="EUR"/>
    <n v="63869.08"/>
    <n v="63869.08"/>
    <n v="74088.13279999999"/>
    <n v="8234.32"/>
    <n v="8234.32"/>
    <n v="9551.811199999998"/>
    <s v="Amber Tours"/>
    <s v="India"/>
    <x v="1"/>
    <x v="0"/>
    <n v="0.1289249821666446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0"/>
    <x v="6"/>
    <n v="28093"/>
    <s v="Reemision por cambio involuntario"/>
    <d v="2025-12-26T00:00:00"/>
    <d v="2026-01-05T00:00:00"/>
    <s v="VLO"/>
    <x v="2"/>
    <s v="EUR"/>
    <n v="0"/>
    <n v="0"/>
    <n v="0"/>
    <n v="0"/>
    <n v="0"/>
    <n v="0"/>
    <s v="F1S USA"/>
    <s v="United States"/>
    <x v="1"/>
    <x v="0"/>
    <s v="0"/>
  </r>
  <r>
    <x v="0"/>
    <x v="0"/>
    <n v="31"/>
    <x v="2"/>
    <n v="27600"/>
    <s v="BILLETE LATAM CTG-LIM-IQT - VUELOS FAM "/>
    <d v="2025-10-28T00:00:00"/>
    <d v="2025-11-29T00:00:00"/>
    <s v="VLO"/>
    <x v="2"/>
    <s v="EUR"/>
    <n v="464.33"/>
    <n v="464.33"/>
    <n v="538.6228"/>
    <n v="0"/>
    <n v="0"/>
    <n v="0"/>
    <s v="F1S Spain"/>
    <s v="Spain"/>
    <x v="22"/>
    <x v="0"/>
    <n v="0"/>
  </r>
  <r>
    <x v="0"/>
    <x v="0"/>
    <n v="31"/>
    <x v="2"/>
    <n v="27688"/>
    <s v="Emisión billete IB FAM"/>
    <d v="2025-10-20T00:00:00"/>
    <d v="2025-11-01T00:00:00"/>
    <s v="ABC"/>
    <x v="2"/>
    <s v="EUR"/>
    <n v="1304.78"/>
    <n v="1304.78"/>
    <n v="1513.5448"/>
    <n v="0"/>
    <n v="0"/>
    <n v="0"/>
    <s v="Servivuelo"/>
    <s v="Spain"/>
    <x v="21"/>
    <x v="0"/>
    <n v="0"/>
  </r>
  <r>
    <x v="0"/>
    <x v="0"/>
    <n v="31"/>
    <x v="2"/>
    <n v="27610"/>
    <s v="AON Infinity"/>
    <d v="2025-10-20T00:00:00"/>
    <d v="2025-11-29T00:00:00"/>
    <s v="SEG"/>
    <x v="3"/>
    <s v="EUR"/>
    <n v="125.34"/>
    <n v="125.34"/>
    <n v="145.3944"/>
    <n v="0"/>
    <n v="0"/>
    <n v="0"/>
    <s v="AON"/>
    <s v="United Kingdom"/>
    <x v="21"/>
    <x v="0"/>
    <n v="0"/>
  </r>
  <r>
    <x v="0"/>
    <x v="0"/>
    <n v="32"/>
    <x v="1"/>
    <n v="27688"/>
    <s v="Andrea vuelos"/>
    <d v="2025-12-09T00:00:00"/>
    <d v="2025-12-17T00:00:00"/>
    <s v="ABC"/>
    <x v="2"/>
    <s v="EUR"/>
    <n v="1055.1"/>
    <n v="1055.1"/>
    <n v="1223.916"/>
    <n v="0"/>
    <n v="0"/>
    <n v="0"/>
    <s v="Servivuelo"/>
    <s v="Spain"/>
    <x v="28"/>
    <x v="0"/>
    <n v="0"/>
  </r>
  <r>
    <x v="0"/>
    <x v="0"/>
    <n v="32"/>
    <x v="1"/>
    <n v="30065"/>
    <s v="DEPOSIT INVOICE - García x 2 ED"/>
    <d v="2025-12-09T00:00:00"/>
    <d v="2025-12-17T00:00:00"/>
    <s v="HTL"/>
    <x v="4"/>
    <s v="EUR"/>
    <n v="734"/>
    <n v="734"/>
    <n v="851.4399999999999"/>
    <n v="0"/>
    <n v="0"/>
    <n v="0"/>
    <s v="Great Plains Conservation International Sales Lt"/>
    <s v="South Africa"/>
    <x v="28"/>
    <x v="0"/>
    <n v="0"/>
  </r>
  <r>
    <x v="0"/>
    <x v="0"/>
    <n v="32"/>
    <x v="1"/>
    <n v="30065"/>
    <s v="Resto viaej "/>
    <d v="2025-12-09T00:00:00"/>
    <d v="2025-12-17T00:00:00"/>
    <s v="HTL"/>
    <x v="4"/>
    <s v="EUR"/>
    <n v="2921"/>
    <n v="2921"/>
    <n v="3388.36"/>
    <n v="0"/>
    <n v="0"/>
    <n v="0"/>
    <s v="Great Plains Conservation International Sales Lt"/>
    <s v="South Africa"/>
    <x v="28"/>
    <x v="0"/>
    <n v="0"/>
  </r>
  <r>
    <x v="0"/>
    <x v="0"/>
    <n v="32"/>
    <x v="1"/>
    <n v="27610"/>
    <s v="aon seguro Andrea"/>
    <d v="2025-12-09T00:00:00"/>
    <d v="2025-12-17T00:00:00"/>
    <s v="SEG"/>
    <x v="3"/>
    <s v="EUR"/>
    <n v="72.23999999999999"/>
    <n v="72.23999999999999"/>
    <n v="83.79839999999999"/>
    <n v="0"/>
    <n v="0"/>
    <n v="0"/>
    <s v="AON"/>
    <s v="United Kingdom"/>
    <x v="28"/>
    <x v="0"/>
    <n v="0"/>
  </r>
  <r>
    <x v="0"/>
    <x v="0"/>
    <n v="33"/>
    <x v="1"/>
    <n v="30050"/>
    <s v="Hotel The Newbury"/>
    <d v="2025-07-31T00:00:00"/>
    <d v="2025-08-04T00:00:00"/>
    <s v="HTL"/>
    <x v="4"/>
    <s v="USD"/>
    <n v="4815"/>
    <n v="4140.9"/>
    <n v="4815"/>
    <n v="539.22"/>
    <n v="463.7292"/>
    <n v="539.22"/>
    <s v="THE NEWBURY BOSTON"/>
    <s v="United States"/>
    <x v="9"/>
    <x v="0"/>
    <n v="0.11198753894081"/>
  </r>
  <r>
    <x v="0"/>
    <x v="0"/>
    <n v="34"/>
    <x v="1"/>
    <n v="28092"/>
    <s v="Dmc viaje con hoteles+ traslados + guias "/>
    <d v="2026-01-16T00:00:00"/>
    <d v="2026-01-27T00:00:00"/>
    <s v="PKT"/>
    <x v="0"/>
    <s v="EUR"/>
    <n v="23530.55"/>
    <n v="23530.55"/>
    <n v="27295.438"/>
    <n v="6985.84"/>
    <n v="6985.84"/>
    <n v="8103.5744"/>
    <s v="Trails of Indochina"/>
    <s v="Vietnam"/>
    <x v="29"/>
    <x v="1"/>
    <n v="0.2968838382443249"/>
  </r>
  <r>
    <x v="0"/>
    <x v="0"/>
    <n v="34"/>
    <x v="1"/>
    <n v="27610"/>
    <s v="Seguro viaje y cancelación "/>
    <d v="2026-01-16T00:00:00"/>
    <d v="2026-01-27T00:00:00"/>
    <s v="SEG"/>
    <x v="3"/>
    <s v="EUR"/>
    <n v="298.31"/>
    <n v="298.31"/>
    <n v="346.0396"/>
    <n v="47.63"/>
    <n v="47.63"/>
    <n v="55.2508"/>
    <s v="AON"/>
    <s v="United Kingdom"/>
    <x v="29"/>
    <x v="1"/>
    <n v="0.1596661191378096"/>
  </r>
  <r>
    <x v="0"/>
    <x v="0"/>
    <n v="34"/>
    <x v="1"/>
    <n v="29901"/>
    <s v="Regalos gannet antifaz, cartas, bolsa "/>
    <d v="2026-01-15T00:00:00"/>
    <d v="2026-01-27T00:00:00"/>
    <s v="OTR"/>
    <x v="3"/>
    <s v="EUR"/>
    <n v="128"/>
    <n v="128"/>
    <n v="148.48"/>
    <n v="0"/>
    <n v="0"/>
    <n v="0"/>
    <s v="Gannet Spain, SL"/>
    <s v="Spain"/>
    <x v="29"/>
    <x v="1"/>
    <n v="0"/>
  </r>
  <r>
    <x v="0"/>
    <x v="0"/>
    <n v="34"/>
    <x v="1"/>
    <n v="27688"/>
    <s v="Billete EK - MAD HAN // BKK MAD"/>
    <d v="2026-01-16T00:00:00"/>
    <d v="2026-01-27T00:00:00"/>
    <s v="VLO"/>
    <x v="2"/>
    <s v="EUR"/>
    <n v="3877"/>
    <n v="3877"/>
    <n v="4497.32"/>
    <n v="90.97"/>
    <n v="90.97"/>
    <n v="105.5252"/>
    <s v="Servivuelo"/>
    <s v="Spain"/>
    <x v="29"/>
    <x v="1"/>
    <n v="0.0234640185710601"/>
  </r>
  <r>
    <x v="0"/>
    <x v="0"/>
    <n v="34"/>
    <x v="1"/>
    <n v="27688"/>
    <s v="Billete EK - MAD HAN // BKK MAD"/>
    <d v="2026-01-16T00:00:00"/>
    <d v="2026-01-27T00:00:00"/>
    <s v="VLO"/>
    <x v="2"/>
    <s v="EUR"/>
    <n v="3877"/>
    <n v="3877"/>
    <n v="4497.32"/>
    <n v="90.97"/>
    <n v="90.97"/>
    <n v="105.5252"/>
    <s v="Servivuelo"/>
    <s v="Spain"/>
    <x v="29"/>
    <x v="1"/>
    <n v="0.0234640185710601"/>
  </r>
  <r>
    <x v="0"/>
    <x v="0"/>
    <n v="34"/>
    <x v="1"/>
    <n v="0"/>
    <s v="Fee emisión aéreos"/>
    <d v="2026-01-16T00:00:00"/>
    <d v="2026-01-27T00:00:00"/>
    <s v="HPS Aereo"/>
    <x v="1"/>
    <s v="EUR"/>
    <n v="130"/>
    <n v="130"/>
    <n v="150.8"/>
    <n v="130"/>
    <n v="130"/>
    <n v="150.8"/>
    <s v="FEES"/>
    <n v="0"/>
    <x v="29"/>
    <x v="1"/>
    <n v="1"/>
  </r>
  <r>
    <x v="0"/>
    <x v="0"/>
    <n v="34"/>
    <x v="1"/>
    <n v="29060"/>
    <s v="Visa Online Laos  2 pax"/>
    <d v="2026-01-16T00:00:00"/>
    <d v="2026-01-27T00:00:00"/>
    <s v="VIS"/>
    <x v="7"/>
    <s v="EUR"/>
    <n v="175.1"/>
    <n v="175.1"/>
    <n v="203.116"/>
    <n v="0"/>
    <n v="0"/>
    <n v="0"/>
    <s v="Visas web"/>
    <s v="Canada"/>
    <x v="29"/>
    <x v="1"/>
    <n v="0"/>
  </r>
  <r>
    <x v="0"/>
    <x v="0"/>
    <n v="34"/>
    <x v="1"/>
    <n v="29060"/>
    <s v="Visa online Camboya 2 pax"/>
    <d v="2026-01-16T00:00:00"/>
    <d v="2026-01-27T00:00:00"/>
    <s v="VIS"/>
    <x v="7"/>
    <s v="EUR"/>
    <n v="51"/>
    <n v="51"/>
    <n v="59.16"/>
    <n v="0"/>
    <n v="0"/>
    <n v="0"/>
    <s v="Visas web"/>
    <s v="Canada"/>
    <x v="29"/>
    <x v="1"/>
    <n v="0"/>
  </r>
  <r>
    <x v="0"/>
    <x v="0"/>
    <n v="34"/>
    <x v="1"/>
    <n v="0"/>
    <s v="sobrecomision ajuste "/>
    <d v="2026-01-15T00:00:00"/>
    <d v="2026-01-27T00:00:00"/>
    <s v="HPS Agencia"/>
    <x v="1"/>
    <s v="EUR"/>
    <n v="149.04"/>
    <n v="149.04"/>
    <n v="172.8864"/>
    <n v="149.04"/>
    <n v="149.04"/>
    <n v="172.8864"/>
    <s v="FEES"/>
    <n v="0"/>
    <x v="29"/>
    <x v="1"/>
    <n v="1"/>
  </r>
  <r>
    <x v="0"/>
    <x v="0"/>
    <n v="34"/>
    <x v="1"/>
    <n v="28092"/>
    <s v="Extra pago vuelos en business 609 USD 599 EUR "/>
    <d v="2026-01-15T00:00:00"/>
    <d v="2026-01-27T00:00:00"/>
    <s v="PKT"/>
    <x v="0"/>
    <s v="EUR"/>
    <n v="599"/>
    <n v="599"/>
    <n v="694.8399999999999"/>
    <n v="0"/>
    <n v="0"/>
    <n v="0"/>
    <s v="Trails of Indochina"/>
    <s v="Vietnam"/>
    <x v="29"/>
    <x v="1"/>
    <n v="0"/>
  </r>
  <r>
    <x v="0"/>
    <x v="0"/>
    <n v="35"/>
    <x v="4"/>
    <n v="0"/>
    <s v="Cancelar Folio Porfi :)"/>
    <d v="2025-09-01T00:00:00"/>
    <d v="2025-09-04T00:00:00"/>
    <s v="HPS Agencia"/>
    <x v="1"/>
    <s v="EUR"/>
    <n v="1"/>
    <n v="1"/>
    <n v="1.16"/>
    <n v="1"/>
    <n v="1"/>
    <n v="1.16"/>
    <s v="FEES"/>
    <n v="0"/>
    <x v="19"/>
    <x v="0"/>
    <n v="1"/>
  </r>
  <r>
    <x v="0"/>
    <x v="0"/>
    <n v="36"/>
    <x v="7"/>
    <n v="30786"/>
    <s v="Itinerario Vietnam y Camboya "/>
    <d v="2025-11-16T00:00:00"/>
    <d v="2025-11-25T00:00:00"/>
    <s v="PKT"/>
    <x v="0"/>
    <s v="EUR"/>
    <n v="6160"/>
    <n v="6160"/>
    <n v="7145.599999999999"/>
    <n v="805"/>
    <n v="805"/>
    <n v="933.8"/>
    <s v="Aurora Travel &amp; DMC"/>
    <s v="Vietnam"/>
    <x v="30"/>
    <x v="0"/>
    <n v="0.1306818181818182"/>
  </r>
  <r>
    <x v="0"/>
    <x v="0"/>
    <n v="36"/>
    <x v="7"/>
    <n v="27688"/>
    <s v="Emisión billete HKG-HAN - 16NOV"/>
    <d v="2025-11-16T00:00:00"/>
    <d v="2025-11-16T00:00:00"/>
    <s v="ABC"/>
    <x v="2"/>
    <s v="EUR"/>
    <n v="325.7"/>
    <n v="325.7"/>
    <n v="377.812"/>
    <n v="0"/>
    <n v="0"/>
    <n v="0"/>
    <s v="Servivuelo"/>
    <s v="Spain"/>
    <x v="30"/>
    <x v="0"/>
    <n v="0"/>
  </r>
  <r>
    <x v="0"/>
    <x v="0"/>
    <n v="36"/>
    <x v="7"/>
    <n v="0"/>
    <s v="Fee emisión aéreos"/>
    <d v="2025-11-16T00:00:00"/>
    <d v="2025-11-16T00:00:00"/>
    <s v="HPS Aereo"/>
    <x v="1"/>
    <s v="EUR"/>
    <n v="60"/>
    <n v="60"/>
    <n v="69.59999999999999"/>
    <n v="60"/>
    <n v="60"/>
    <n v="69.59999999999999"/>
    <s v="FEES"/>
    <n v="0"/>
    <x v="30"/>
    <x v="0"/>
    <n v="1"/>
  </r>
  <r>
    <x v="0"/>
    <x v="0"/>
    <n v="37"/>
    <x v="0"/>
    <n v="29710"/>
    <s v="Itinerario completo Nepal e India "/>
    <d v="2025-12-18T00:00:00"/>
    <d v="2026-01-01T00:00:00"/>
    <s v="PKT"/>
    <x v="0"/>
    <s v="USD"/>
    <n v="41518.55"/>
    <n v="35705.953"/>
    <n v="41518.55"/>
    <n v="6067.55"/>
    <n v="5218.093"/>
    <n v="6067.55"/>
    <s v="Amber Tours"/>
    <s v="India"/>
    <x v="0"/>
    <x v="0"/>
    <n v="0.1461407009637861"/>
  </r>
  <r>
    <x v="0"/>
    <x v="0"/>
    <n v="37"/>
    <x v="0"/>
    <n v="27610"/>
    <s v="Seguro viaje AON"/>
    <d v="2025-12-18T00:00:00"/>
    <d v="2026-01-01T00:00:00"/>
    <s v="SEG"/>
    <x v="3"/>
    <s v="USD"/>
    <n v="442.45"/>
    <n v="380.507"/>
    <n v="442.45"/>
    <n v="0"/>
    <n v="0"/>
    <n v="0"/>
    <s v="AON"/>
    <s v="United Kingdom"/>
    <x v="0"/>
    <x v="0"/>
    <n v="0"/>
  </r>
  <r>
    <x v="0"/>
    <x v="0"/>
    <n v="38"/>
    <x v="4"/>
    <n v="31030"/>
    <s v="Hotel Vals"/>
    <d v="2025-10-17T00:00:00"/>
    <d v="2025-10-27T00:00:00"/>
    <s v="HTL"/>
    <x v="4"/>
    <s v="EUR"/>
    <n v="4032.9"/>
    <n v="4032.9"/>
    <n v="4678.164"/>
    <n v="403.29"/>
    <n v="403.29"/>
    <n v="467.8164"/>
    <s v="Priora Suisse AG"/>
    <s v="Switzerland"/>
    <x v="25"/>
    <x v="0"/>
    <n v="0.1"/>
  </r>
  <r>
    <x v="0"/>
    <x v="0"/>
    <n v="38"/>
    <x v="4"/>
    <n v="27688"/>
    <s v="Billete MAD GVA MAD - Iberia "/>
    <d v="2025-10-17T00:00:00"/>
    <d v="2025-10-27T00:00:00"/>
    <s v="ABC"/>
    <x v="2"/>
    <s v="EUR"/>
    <n v="971.26"/>
    <n v="971.26"/>
    <n v="1126.6616"/>
    <n v="0"/>
    <n v="0"/>
    <n v="0"/>
    <s v="Servivuelo"/>
    <s v="Spain"/>
    <x v="25"/>
    <x v="0"/>
    <n v="0"/>
  </r>
  <r>
    <x v="0"/>
    <x v="0"/>
    <n v="38"/>
    <x v="4"/>
    <n v="0"/>
    <s v="Fee emisión billetes IB"/>
    <d v="2025-10-17T00:00:00"/>
    <d v="2025-10-27T00:00:00"/>
    <s v="HPS Aereo"/>
    <x v="1"/>
    <s v="EUR"/>
    <n v="70"/>
    <n v="70"/>
    <n v="81.19999999999999"/>
    <n v="70"/>
    <n v="70"/>
    <n v="81.19999999999999"/>
    <s v="FEES"/>
    <n v="0"/>
    <x v="25"/>
    <x v="0"/>
    <n v="1"/>
  </r>
  <r>
    <x v="0"/>
    <x v="0"/>
    <n v="38"/>
    <x v="4"/>
    <n v="30989"/>
    <s v="Lindt Home of Chocolate"/>
    <d v="2025-10-17T00:00:00"/>
    <d v="2025-10-27T00:00:00"/>
    <s v="ATR"/>
    <x v="0"/>
    <s v="EUR"/>
    <n v="49"/>
    <n v="49"/>
    <n v="56.84"/>
    <n v="0"/>
    <n v="0"/>
    <n v="0"/>
    <s v="Lindt Chocolate Competence Foundation"/>
    <s v="Switzerland"/>
    <x v="25"/>
    <x v="0"/>
    <n v="0"/>
  </r>
  <r>
    <x v="0"/>
    <x v="0"/>
    <n v="38"/>
    <x v="4"/>
    <n v="31028"/>
    <s v="Hotel en Villars-sur-Ollon"/>
    <d v="2025-10-17T00:00:00"/>
    <d v="2025-10-18T00:00:00"/>
    <s v="HTL"/>
    <x v="4"/>
    <s v="EUR"/>
    <n v="812.29"/>
    <n v="812.29"/>
    <n v="942.2563999999999"/>
    <n v="111.55"/>
    <n v="111.55"/>
    <n v="129.398"/>
    <s v="Villars Palace Hotels and Academy SA"/>
    <s v="Switzerland"/>
    <x v="25"/>
    <x v="0"/>
    <n v="0.137327801647195"/>
  </r>
  <r>
    <x v="0"/>
    <x v="0"/>
    <n v="38"/>
    <x v="4"/>
    <n v="31173"/>
    <s v="Reservación en The Chedi"/>
    <d v="2025-10-20T00:00:00"/>
    <d v="2025-10-23T00:00:00"/>
    <s v="HTL"/>
    <x v="4"/>
    <s v="EUR"/>
    <n v="3278.55"/>
    <n v="3278.55"/>
    <n v="3803.118"/>
    <n v="427.64"/>
    <n v="427.64"/>
    <n v="496.0624"/>
    <s v="Bellevue Hotel &amp; Appartement Management AG"/>
    <s v="Switzerland"/>
    <x v="21"/>
    <x v="0"/>
    <n v="0.1304357109087859"/>
  </r>
  <r>
    <x v="0"/>
    <x v="0"/>
    <n v="38"/>
    <x v="4"/>
    <n v="31029"/>
    <s v="Hotel Baur au Lac"/>
    <d v="2025-10-20T00:00:00"/>
    <d v="2025-10-22T00:00:00"/>
    <s v="HTL"/>
    <x v="4"/>
    <s v="EUR"/>
    <n v="4413.3"/>
    <n v="4413.3"/>
    <n v="5119.428"/>
    <n v="575.65"/>
    <n v="575.65"/>
    <n v="667.7539999999999"/>
    <s v="H.Kracht's Erben AG"/>
    <s v="Switzerland"/>
    <x v="21"/>
    <x v="0"/>
    <n v="0.1304352751909002"/>
  </r>
  <r>
    <x v="0"/>
    <x v="0"/>
    <n v="38"/>
    <x v="4"/>
    <n v="31049"/>
    <s v="Hotel Montreux Palace"/>
    <d v="2025-10-25T00:00:00"/>
    <d v="2025-10-27T00:00:00"/>
    <s v="HTL"/>
    <x v="4"/>
    <s v="EUR"/>
    <n v="2207.22"/>
    <n v="2207.22"/>
    <n v="2560.375199999999"/>
    <n v="284.6"/>
    <n v="284.6"/>
    <n v="330.136"/>
    <s v="HOTEL MONTREUX PALACE SA"/>
    <s v="Switzerland"/>
    <x v="21"/>
    <x v="0"/>
    <n v="0.1289404771613161"/>
  </r>
  <r>
    <x v="0"/>
    <x v="0"/>
    <n v="38"/>
    <x v="4"/>
    <n v="0"/>
    <s v="Concierge Fee"/>
    <d v="2025-10-17T00:00:00"/>
    <d v="2025-10-27T00:00:00"/>
    <s v="HPS Hotel"/>
    <x v="1"/>
    <s v="EUR"/>
    <n v="202.5"/>
    <n v="202.5"/>
    <n v="234.9"/>
    <n v="202.5"/>
    <n v="202.5"/>
    <n v="234.9"/>
    <s v="FEES"/>
    <n v="0"/>
    <x v="25"/>
    <x v="0"/>
    <n v="1"/>
  </r>
  <r>
    <x v="0"/>
    <x v="0"/>
    <n v="38"/>
    <x v="4"/>
    <n v="31029"/>
    <s v="Baur au Lac Noche Extra Faltante y Segundo Cuarto"/>
    <d v="2025-10-22T00:00:00"/>
    <d v="2025-10-23T00:00:00"/>
    <s v="HTL"/>
    <x v="4"/>
    <s v="EUR"/>
    <n v="4755.25"/>
    <n v="4755.25"/>
    <n v="5516.089999999999"/>
    <n v="620.25"/>
    <n v="620.25"/>
    <n v="719.4899999999999"/>
    <s v="H.Kracht's Erben AG"/>
    <s v="Switzerland"/>
    <x v="21"/>
    <x v="0"/>
    <n v="0.1304347826086956"/>
  </r>
  <r>
    <x v="0"/>
    <x v="0"/>
    <n v="38"/>
    <x v="4"/>
    <n v="30999"/>
    <s v="Boleto Extra Museo"/>
    <d v="2025-10-22T00:00:00"/>
    <d v="2025-10-23T00:00:00"/>
    <s v="ATR"/>
    <x v="0"/>
    <s v="EUR"/>
    <n v="18.18"/>
    <n v="18.18"/>
    <n v="21.0888"/>
    <n v="0"/>
    <n v="0"/>
    <n v="0"/>
    <s v="LINDT HOME OF CHOCOLATE"/>
    <s v="Switzerland"/>
    <x v="21"/>
    <x v="0"/>
    <n v="0"/>
  </r>
  <r>
    <x v="0"/>
    <x v="0"/>
    <n v="38"/>
    <x v="4"/>
    <n v="27688"/>
    <s v="Billetes IB | Reemisión MAD GVA MAD"/>
    <d v="2025-10-16T00:00:00"/>
    <d v="2025-10-27T00:00:00"/>
    <s v="ABC"/>
    <x v="2"/>
    <s v="EUR"/>
    <n v="480.28"/>
    <n v="480.28"/>
    <n v="557.1247999999999"/>
    <n v="0"/>
    <n v="0"/>
    <n v="0"/>
    <s v="Servivuelo"/>
    <s v="Spain"/>
    <x v="25"/>
    <x v="0"/>
    <n v="0"/>
  </r>
  <r>
    <x v="0"/>
    <x v="0"/>
    <n v="38"/>
    <x v="4"/>
    <n v="0"/>
    <s v="Fee reemisión"/>
    <d v="2025-10-16T00:00:00"/>
    <d v="2025-10-27T00:00:00"/>
    <s v="HPS Aereo"/>
    <x v="1"/>
    <s v="EUR"/>
    <n v="40"/>
    <n v="40"/>
    <n v="46.4"/>
    <n v="40"/>
    <n v="40"/>
    <n v="46.4"/>
    <s v="FEES"/>
    <n v="0"/>
    <x v="25"/>
    <x v="0"/>
    <n v="1"/>
  </r>
  <r>
    <x v="0"/>
    <x v="0"/>
    <n v="38"/>
    <x v="4"/>
    <n v="31028"/>
    <s v="Noche extra para el 16/10"/>
    <d v="2025-10-16T00:00:00"/>
    <d v="2025-10-27T00:00:00"/>
    <s v="HTL"/>
    <x v="4"/>
    <s v="EUR"/>
    <n v="779.1900000000001"/>
    <n v="779.1900000000001"/>
    <n v="903.8604"/>
    <n v="78.52"/>
    <n v="78.52"/>
    <n v="91.08319999999999"/>
    <s v="Villars Palace Hotels and Academy SA"/>
    <s v="Switzerland"/>
    <x v="25"/>
    <x v="0"/>
    <n v="0.1007713138002284"/>
  </r>
  <r>
    <x v="0"/>
    <x v="0"/>
    <n v="38"/>
    <x v="4"/>
    <n v="31173"/>
    <s v="Cuarto Extra Chedi"/>
    <d v="2025-10-23T00:00:00"/>
    <d v="2025-10-25T00:00:00"/>
    <s v="HTL"/>
    <x v="4"/>
    <s v="EUR"/>
    <n v="1861.4"/>
    <n v="1861.4"/>
    <n v="2159.224"/>
    <n v="169"/>
    <n v="169"/>
    <n v="196.04"/>
    <s v="Bellevue Hotel &amp; Appartement Management AG"/>
    <s v="Switzerland"/>
    <x v="21"/>
    <x v="0"/>
    <n v="0.09079187708176641"/>
  </r>
  <r>
    <x v="0"/>
    <x v="0"/>
    <n v="38"/>
    <x v="4"/>
    <n v="31049"/>
    <s v="Cuarto Extra Montreux Palace"/>
    <d v="2025-10-16T00:00:00"/>
    <d v="2025-10-27T00:00:00"/>
    <s v="HTL"/>
    <x v="4"/>
    <s v="EUR"/>
    <n v="1661"/>
    <n v="1661"/>
    <n v="1926.76"/>
    <n v="376.13"/>
    <n v="376.13"/>
    <n v="436.3108"/>
    <s v="HOTEL MONTREUX PALACE SA"/>
    <s v="Switzerland"/>
    <x v="25"/>
    <x v="0"/>
    <n v="0.2264479229379892"/>
  </r>
  <r>
    <x v="0"/>
    <x v="0"/>
    <n v="38"/>
    <x v="4"/>
    <n v="0"/>
    <s v="Sobrecomisión"/>
    <d v="2025-10-16T00:00:00"/>
    <d v="2025-10-27T00:00:00"/>
    <s v="HPS Agencia"/>
    <x v="1"/>
    <s v="EUR"/>
    <n v="856.6"/>
    <n v="856.6"/>
    <n v="993.6559999999999"/>
    <n v="856.6"/>
    <n v="856.6"/>
    <n v="993.6559999999999"/>
    <s v="FEES"/>
    <n v="0"/>
    <x v="25"/>
    <x v="0"/>
    <n v="1"/>
  </r>
  <r>
    <x v="0"/>
    <x v="0"/>
    <n v="39"/>
    <x v="2"/>
    <n v="27688"/>
    <s v="Billete LHR - MEX "/>
    <d v="2025-10-27T00:00:00"/>
    <d v="2025-10-28T00:00:00"/>
    <s v="ABC"/>
    <x v="2"/>
    <s v="EUR"/>
    <n v="1347.28"/>
    <n v="1347.28"/>
    <n v="1562.8448"/>
    <n v="0"/>
    <n v="0"/>
    <n v="0"/>
    <s v="Servivuelo"/>
    <s v="Spain"/>
    <x v="22"/>
    <x v="0"/>
    <n v="0"/>
  </r>
  <r>
    <x v="0"/>
    <x v="0"/>
    <n v="40"/>
    <x v="2"/>
    <n v="31172"/>
    <s v="Compra billetes MAD NCE MAD"/>
    <d v="2025-12-01T00:00:00"/>
    <d v="2025-12-04T00:00:00"/>
    <s v="ABC"/>
    <x v="2"/>
    <s v="EUR"/>
    <n v="847.5"/>
    <n v="847.5"/>
    <n v="983.0999999999999"/>
    <n v="0"/>
    <n v="0"/>
    <n v="0"/>
    <s v="IBERIA"/>
    <s v="Spain"/>
    <x v="10"/>
    <x v="0"/>
    <n v="0"/>
  </r>
  <r>
    <x v="0"/>
    <x v="0"/>
    <n v="41"/>
    <x v="0"/>
    <n v="31584"/>
    <s v="Itinerario completo Egipto "/>
    <d v="2025-12-29T00:00:00"/>
    <d v="2026-01-08T00:00:00"/>
    <s v="PKT"/>
    <x v="0"/>
    <s v="EUR"/>
    <n v="37124.84"/>
    <n v="37124.84"/>
    <n v="43064.8144"/>
    <n v="6102.84"/>
    <n v="6102.84"/>
    <n v="7079.2944"/>
    <s v="ABERCROMBIE AND KENT EGYPT"/>
    <s v="Egypt"/>
    <x v="31"/>
    <x v="0"/>
    <n v="0.1643869710953637"/>
  </r>
  <r>
    <x v="0"/>
    <x v="0"/>
    <n v="41"/>
    <x v="0"/>
    <n v="31172"/>
    <s v="Billete MAD-CAI-MAD | Business class"/>
    <d v="2025-12-29T00:00:00"/>
    <d v="2026-01-08T00:00:00"/>
    <s v="ABC"/>
    <x v="2"/>
    <s v="EUR"/>
    <n v="5513.6"/>
    <n v="5513.6"/>
    <n v="6395.776"/>
    <n v="0"/>
    <n v="0"/>
    <n v="0"/>
    <s v="IBERIA"/>
    <s v="Spain"/>
    <x v="31"/>
    <x v="0"/>
    <n v="0"/>
  </r>
  <r>
    <x v="0"/>
    <x v="0"/>
    <n v="41"/>
    <x v="0"/>
    <n v="0"/>
    <s v="Fee emisión aéreos"/>
    <d v="2025-12-29T00:00:00"/>
    <d v="2026-01-08T00:00:00"/>
    <s v="HPS Aereo"/>
    <x v="1"/>
    <s v="EUR"/>
    <n v="260"/>
    <n v="260"/>
    <n v="301.6"/>
    <n v="260"/>
    <n v="260"/>
    <n v="301.6"/>
    <s v="FEES"/>
    <n v="0"/>
    <x v="31"/>
    <x v="0"/>
    <n v="1"/>
  </r>
  <r>
    <x v="0"/>
    <x v="0"/>
    <n v="41"/>
    <x v="0"/>
    <n v="27688"/>
    <s v="Billete MS | CAI ASW // LXR CAI"/>
    <d v="2025-12-31T00:00:00"/>
    <d v="2026-01-06T00:00:00"/>
    <s v="ABC"/>
    <x v="2"/>
    <s v="EUR"/>
    <n v="1066.56"/>
    <n v="1066.56"/>
    <n v="1237.2096"/>
    <n v="0"/>
    <n v="0"/>
    <n v="0"/>
    <s v="Servivuelo"/>
    <s v="Spain"/>
    <x v="31"/>
    <x v="0"/>
    <n v="0"/>
  </r>
  <r>
    <x v="0"/>
    <x v="0"/>
    <n v="41"/>
    <x v="0"/>
    <n v="0"/>
    <s v="Fee emisión MS"/>
    <d v="2025-12-31T00:00:00"/>
    <d v="2026-01-06T00:00:00"/>
    <s v="HPS Aereo"/>
    <x v="1"/>
    <s v="EUR"/>
    <n v="120"/>
    <n v="120"/>
    <n v="139.2"/>
    <n v="120"/>
    <n v="120"/>
    <n v="139.2"/>
    <s v="FEES"/>
    <n v="0"/>
    <x v="31"/>
    <x v="0"/>
    <n v="1"/>
  </r>
  <r>
    <x v="0"/>
    <x v="0"/>
    <n v="41"/>
    <x v="0"/>
    <n v="31584"/>
    <s v="Actividades Extra Abercrombie&amp;Kent"/>
    <d v="2025-12-29T00:00:00"/>
    <d v="2026-01-08T00:00:00"/>
    <s v="PKT"/>
    <x v="0"/>
    <s v="EUR"/>
    <n v="1380"/>
    <n v="1380"/>
    <n v="1600.8"/>
    <n v="60"/>
    <n v="60"/>
    <n v="69.59999999999999"/>
    <s v="ABERCROMBIE AND KENT EGYPT"/>
    <s v="Egypt"/>
    <x v="31"/>
    <x v="0"/>
    <n v="0.04347826086956522"/>
  </r>
  <r>
    <x v="0"/>
    <x v="0"/>
    <n v="41"/>
    <x v="0"/>
    <n v="27610"/>
    <s v="Seguro de asistencia y cancelación AON "/>
    <d v="2025-12-29T00:00:00"/>
    <d v="2026-01-08T00:00:00"/>
    <s v="SEG"/>
    <x v="3"/>
    <s v="EUR"/>
    <n v="552"/>
    <n v="552"/>
    <n v="640.3199999999999"/>
    <n v="55.8"/>
    <n v="55.8"/>
    <n v="64.72799999999999"/>
    <s v="AON"/>
    <s v="United Kingdom"/>
    <x v="31"/>
    <x v="0"/>
    <n v="0.1010869565217391"/>
  </r>
  <r>
    <x v="0"/>
    <x v="0"/>
    <n v="41"/>
    <x v="0"/>
    <n v="27350"/>
    <s v="Traslados domicilio-aeropuerto / aeropuerto-domicilio"/>
    <d v="2025-12-29T00:00:00"/>
    <d v="2026-01-08T00:00:00"/>
    <s v="TRF"/>
    <x v="5"/>
    <s v="EUR"/>
    <n v="240"/>
    <n v="240"/>
    <n v="278.4"/>
    <n v="-3.1"/>
    <n v="-3.1"/>
    <n v="-3.596"/>
    <s v="Limouxine"/>
    <s v="Spain"/>
    <x v="31"/>
    <x v="0"/>
    <n v="-0.01291666666666667"/>
  </r>
  <r>
    <x v="0"/>
    <x v="0"/>
    <n v="41"/>
    <x v="0"/>
    <n v="27688"/>
    <s v="Billete MS | CAI-MAD"/>
    <d v="2025-12-31T00:00:00"/>
    <d v="2025-12-31T00:00:00"/>
    <s v="ABC"/>
    <x v="2"/>
    <s v="EUR"/>
    <n v="378.33"/>
    <n v="378.33"/>
    <n v="438.8627999999999"/>
    <n v="0"/>
    <n v="0"/>
    <n v="0"/>
    <s v="Servivuelo"/>
    <s v="Spain"/>
    <x v="31"/>
    <x v="0"/>
    <n v="0"/>
  </r>
  <r>
    <x v="0"/>
    <x v="0"/>
    <n v="41"/>
    <x v="0"/>
    <n v="0"/>
    <s v="Fee emisión MS"/>
    <d v="2025-12-31T00:00:00"/>
    <d v="2025-12-31T00:00:00"/>
    <s v="HPS Aereo"/>
    <x v="1"/>
    <s v="EUR"/>
    <n v="30"/>
    <n v="30"/>
    <n v="34.8"/>
    <n v="30"/>
    <n v="30"/>
    <n v="34.8"/>
    <s v="FEES"/>
    <n v="0"/>
    <x v="31"/>
    <x v="0"/>
    <n v="1"/>
  </r>
  <r>
    <x v="0"/>
    <x v="0"/>
    <n v="41"/>
    <x v="0"/>
    <n v="31584"/>
    <s v="Gastos extra"/>
    <d v="2025-12-29T00:00:00"/>
    <d v="2026-01-08T00:00:00"/>
    <s v="PKT"/>
    <x v="0"/>
    <s v="EUR"/>
    <n v="440.94"/>
    <n v="440.94"/>
    <n v="511.4904"/>
    <n v="0"/>
    <n v="0"/>
    <n v="0"/>
    <s v="ABERCROMBIE AND KENT EGYPT"/>
    <s v="Egypt"/>
    <x v="31"/>
    <x v="0"/>
    <n v="0"/>
  </r>
  <r>
    <x v="0"/>
    <x v="0"/>
    <n v="42"/>
    <x v="5"/>
    <n v="31486"/>
    <s v="DMC - Itinerario Mexico"/>
    <d v="2025-11-24T00:00:00"/>
    <d v="2025-12-10T00:00:00"/>
    <s v="PKT"/>
    <x v="0"/>
    <s v="EUR"/>
    <n v="21309.86"/>
    <n v="21309.86"/>
    <n v="24719.4376"/>
    <n v="5261.5"/>
    <n v="5261.5"/>
    <n v="6103.339999999999"/>
    <s v="Journey Mexico"/>
    <s v="United States"/>
    <x v="32"/>
    <x v="0"/>
    <n v="0.2469044845907012"/>
  </r>
  <r>
    <x v="0"/>
    <x v="0"/>
    <n v="42"/>
    <x v="5"/>
    <n v="27610"/>
    <s v="Seguro de viaje, asistencia y cancelación"/>
    <d v="2025-11-24T00:00:00"/>
    <d v="2025-12-10T00:00:00"/>
    <s v="SEG"/>
    <x v="3"/>
    <s v="EUR"/>
    <n v="290.14"/>
    <n v="290.14"/>
    <n v="336.5624"/>
    <n v="0"/>
    <n v="0"/>
    <n v="0"/>
    <s v="AON"/>
    <s v="United Kingdom"/>
    <x v="32"/>
    <x v="0"/>
    <n v="0"/>
  </r>
  <r>
    <x v="0"/>
    <x v="0"/>
    <n v="42"/>
    <x v="5"/>
    <n v="27350"/>
    <s v="Traslado Aeropuerto - Domicilio"/>
    <d v="2025-11-24T00:00:00"/>
    <d v="2025-12-10T00:00:00"/>
    <s v="TRF"/>
    <x v="5"/>
    <s v="EUR"/>
    <n v="176"/>
    <n v="176"/>
    <n v="204.16"/>
    <n v="0"/>
    <n v="0"/>
    <n v="0"/>
    <s v="Limouxine"/>
    <s v="Spain"/>
    <x v="32"/>
    <x v="0"/>
    <n v="0"/>
  </r>
  <r>
    <x v="0"/>
    <x v="0"/>
    <n v="42"/>
    <x v="5"/>
    <n v="29901"/>
    <s v="Regalo (Libro Assouline)"/>
    <d v="2025-11-24T00:00:00"/>
    <d v="2025-12-10T00:00:00"/>
    <s v="OTR"/>
    <x v="3"/>
    <s v="EUR"/>
    <n v="105"/>
    <n v="105"/>
    <n v="121.8"/>
    <n v="0"/>
    <n v="0"/>
    <n v="0"/>
    <s v="Gannet Spain, SL"/>
    <s v="Spain"/>
    <x v="32"/>
    <x v="0"/>
    <n v="0"/>
  </r>
  <r>
    <x v="0"/>
    <x v="0"/>
    <n v="42"/>
    <x v="5"/>
    <n v="33597"/>
    <s v="Guía turístico en cdmx"/>
    <d v="2025-11-24T00:00:00"/>
    <d v="2025-12-10T00:00:00"/>
    <s v="GUI"/>
    <x v="0"/>
    <s v="EUR"/>
    <n v="729"/>
    <n v="729"/>
    <n v="845.64"/>
    <n v="0"/>
    <n v="0"/>
    <n v="0"/>
    <s v="Carlota Pérez - Jofre"/>
    <s v="Mexico"/>
    <x v="32"/>
    <x v="0"/>
    <n v="0"/>
  </r>
  <r>
    <x v="0"/>
    <x v="0"/>
    <n v="43"/>
    <x v="2"/>
    <n v="27688"/>
    <s v="Billete FAM - Madrid / Bari / Madrid"/>
    <d v="2025-11-10T00:00:00"/>
    <d v="2025-11-14T00:00:00"/>
    <s v="ABC"/>
    <x v="2"/>
    <s v="EUR"/>
    <n v="410.33"/>
    <n v="410.33"/>
    <n v="475.9827999999999"/>
    <n v="0"/>
    <n v="0"/>
    <n v="0"/>
    <s v="Servivuelo"/>
    <s v="Spain"/>
    <x v="17"/>
    <x v="0"/>
    <n v="0"/>
  </r>
  <r>
    <x v="0"/>
    <x v="0"/>
    <n v="44"/>
    <x v="8"/>
    <n v="0"/>
    <s v="Fee Aéreo total "/>
    <d v="2026-06-14T00:00:00"/>
    <d v="2026-06-30T00:00:00"/>
    <s v="HPS Aereo"/>
    <x v="1"/>
    <s v="EUR"/>
    <n v="220"/>
    <n v="220"/>
    <n v="255.2"/>
    <n v="220"/>
    <n v="220"/>
    <n v="255.2"/>
    <s v="FEES"/>
    <n v="0"/>
    <x v="33"/>
    <x v="1"/>
    <n v="1"/>
  </r>
  <r>
    <x v="0"/>
    <x v="0"/>
    <n v="44"/>
    <x v="8"/>
    <n v="27688"/>
    <s v="Billetes QR | MAD CPT // VNX MAD"/>
    <d v="2026-06-14T00:00:00"/>
    <d v="2026-06-29T00:00:00"/>
    <s v="ABC"/>
    <x v="2"/>
    <s v="EUR"/>
    <n v="2694"/>
    <n v="2694"/>
    <n v="3125.04"/>
    <n v="3.98"/>
    <n v="3.98"/>
    <n v="4.6168"/>
    <s v="Servivuelo"/>
    <s v="Spain"/>
    <x v="33"/>
    <x v="1"/>
    <n v="0.00147735708982925"/>
  </r>
  <r>
    <x v="0"/>
    <x v="0"/>
    <n v="44"/>
    <x v="8"/>
    <n v="27688"/>
    <s v="Billetes 4Z | CPT MUB // JNB VNX"/>
    <d v="2026-06-17T00:00:00"/>
    <d v="2026-06-24T00:00:00"/>
    <s v="ABC"/>
    <x v="2"/>
    <s v="EUR"/>
    <n v="1168"/>
    <n v="1168"/>
    <n v="1354.88"/>
    <n v="5.14"/>
    <n v="5.14"/>
    <n v="5.962399999999999"/>
    <s v="Servivuelo"/>
    <s v="Spain"/>
    <x v="33"/>
    <x v="1"/>
    <n v="0.004400684931506848"/>
  </r>
  <r>
    <x v="0"/>
    <x v="0"/>
    <n v="44"/>
    <x v="8"/>
    <n v="27688"/>
    <s v="Billetes SA | VFA JNB"/>
    <d v="2026-06-23T00:00:00"/>
    <d v="2026-06-23T00:00:00"/>
    <s v="ABC"/>
    <x v="2"/>
    <s v="EUR"/>
    <n v="352"/>
    <n v="352"/>
    <n v="408.32"/>
    <n v="1.2"/>
    <n v="1.2"/>
    <n v="1.392"/>
    <s v="Servivuelo"/>
    <s v="Spain"/>
    <x v="18"/>
    <x v="1"/>
    <n v="0.003409090909090909"/>
  </r>
  <r>
    <x v="0"/>
    <x v="0"/>
    <n v="44"/>
    <x v="8"/>
    <n v="31490"/>
    <s v="Itinerario African Bush Camps"/>
    <d v="2026-06-17T00:00:00"/>
    <d v="2026-06-23T00:00:00"/>
    <s v="PKT"/>
    <x v="0"/>
    <s v="EUR"/>
    <n v="7240.37"/>
    <n v="7240.37"/>
    <n v="8398.8292"/>
    <n v="889.17"/>
    <n v="889.17"/>
    <n v="1031.4372"/>
    <s v="African Bush Camps Limited"/>
    <s v="United Kingdom"/>
    <x v="33"/>
    <x v="1"/>
    <n v="0.12280725984998"/>
  </r>
  <r>
    <x v="0"/>
    <x v="0"/>
    <n v="44"/>
    <x v="8"/>
    <n v="31487"/>
    <s v="Itinerario Dessert &amp; Delta Safaris"/>
    <d v="2026-06-19T00:00:00"/>
    <d v="2026-06-21T00:00:00"/>
    <s v="HTL"/>
    <x v="4"/>
    <s v="EUR"/>
    <n v="6160.9"/>
    <n v="6160.9"/>
    <n v="7146.643999999999"/>
    <n v="756.6"/>
    <n v="756.6"/>
    <n v="877.6559999999999"/>
    <s v="Desert &amp; Delta Safaris Proprietary Limited"/>
    <s v="Botswana"/>
    <x v="33"/>
    <x v="1"/>
    <n v="0.122806732782548"/>
  </r>
  <r>
    <x v="0"/>
    <x v="0"/>
    <n v="44"/>
    <x v="8"/>
    <n v="31644"/>
    <s v="Itinerario &amp;Beyond Benguerra"/>
    <d v="2026-06-24T00:00:00"/>
    <d v="2026-06-29T00:00:00"/>
    <s v="HTL"/>
    <x v="4"/>
    <s v="EUR"/>
    <n v="7915.76"/>
    <n v="7915.76"/>
    <n v="9182.2816"/>
    <n v="972.11"/>
    <n v="972.11"/>
    <n v="1127.6476"/>
    <s v="AndBeyond South Africa"/>
    <s v="South Africa"/>
    <x v="18"/>
    <x v="1"/>
    <n v="0.1228069067278442"/>
  </r>
  <r>
    <x v="0"/>
    <x v="0"/>
    <n v="44"/>
    <x v="8"/>
    <n v="32793"/>
    <s v="Alojamiento Noah House"/>
    <d v="2026-06-15T00:00:00"/>
    <d v="2026-06-17T00:00:00"/>
    <s v="HTL"/>
    <x v="4"/>
    <s v="EUR"/>
    <n v="327.6"/>
    <n v="327.6"/>
    <n v="380.016"/>
    <n v="12.6"/>
    <n v="12.6"/>
    <n v="14.616"/>
    <s v="NOAH Hotels"/>
    <s v="South Africa"/>
    <x v="33"/>
    <x v="1"/>
    <n v="0.03846153846153846"/>
  </r>
  <r>
    <x v="0"/>
    <x v="0"/>
    <n v="44"/>
    <x v="8"/>
    <n v="27610"/>
    <s v="Seguro de viaje"/>
    <d v="2026-06-14T00:00:00"/>
    <d v="2026-06-30T00:00:00"/>
    <s v="SEG"/>
    <x v="3"/>
    <s v="EUR"/>
    <n v="290.14"/>
    <n v="290.14"/>
    <n v="336.5624"/>
    <n v="0"/>
    <n v="0"/>
    <n v="0"/>
    <s v="AON"/>
    <s v="United Kingdom"/>
    <x v="33"/>
    <x v="1"/>
    <n v="0"/>
  </r>
  <r>
    <x v="0"/>
    <x v="0"/>
    <n v="45"/>
    <x v="8"/>
    <n v="0"/>
    <s v="Fees por reserva de aereos "/>
    <d v="2026-06-01T00:00:00"/>
    <d v="2026-06-16T00:00:00"/>
    <s v="HPS Aereo"/>
    <x v="1"/>
    <s v="EUR"/>
    <n v="220"/>
    <n v="220"/>
    <n v="255.2"/>
    <n v="220"/>
    <n v="220"/>
    <n v="255.2"/>
    <s v="FEES"/>
    <n v="0"/>
    <x v="14"/>
    <x v="1"/>
    <n v="1"/>
  </r>
  <r>
    <x v="0"/>
    <x v="0"/>
    <n v="45"/>
    <x v="8"/>
    <n v="27688"/>
    <s v="Billetes ET | MAD VFA"/>
    <d v="2026-06-01T00:00:00"/>
    <d v="2026-06-01T00:00:00"/>
    <s v="ABC"/>
    <x v="2"/>
    <s v="EUR"/>
    <n v="1196"/>
    <n v="1196"/>
    <n v="1387.36"/>
    <n v="3.14"/>
    <n v="3.14"/>
    <n v="3.6424"/>
    <s v="Servivuelo"/>
    <s v="Spain"/>
    <x v="14"/>
    <x v="1"/>
    <n v="0.002625418060200669"/>
  </r>
  <r>
    <x v="0"/>
    <x v="0"/>
    <n v="45"/>
    <x v="8"/>
    <n v="27688"/>
    <s v="Billetes 4Z | MUB CPT VNX"/>
    <d v="2026-06-07T00:00:00"/>
    <d v="2026-06-11T00:00:00"/>
    <s v="ABC"/>
    <x v="2"/>
    <s v="EUR"/>
    <n v="1130"/>
    <n v="1130"/>
    <n v="1310.8"/>
    <n v="8.720000000000001"/>
    <n v="8.720000000000001"/>
    <n v="10.1152"/>
    <s v="Servivuelo"/>
    <s v="Spain"/>
    <x v="15"/>
    <x v="1"/>
    <n v="0.007716814159292035"/>
  </r>
  <r>
    <x v="0"/>
    <x v="0"/>
    <n v="45"/>
    <x v="8"/>
    <n v="27688"/>
    <s v="Billetes LX | VNX ZRH"/>
    <d v="2026-06-15T00:00:00"/>
    <d v="2026-06-16T00:00:00"/>
    <s v="ABC"/>
    <x v="2"/>
    <s v="EUR"/>
    <n v="1930"/>
    <n v="1930"/>
    <n v="2238.8"/>
    <n v="5.16"/>
    <n v="5.16"/>
    <n v="5.9856"/>
    <s v="Servivuelo"/>
    <s v="Spain"/>
    <x v="33"/>
    <x v="1"/>
    <n v="0.002673575129533679"/>
  </r>
  <r>
    <x v="0"/>
    <x v="0"/>
    <n v="45"/>
    <x v="8"/>
    <n v="29091"/>
    <s v="Itinerario Triumph "/>
    <d v="2026-06-02T00:00:00"/>
    <d v="2026-06-11T00:00:00"/>
    <s v="PKT"/>
    <x v="0"/>
    <s v="EUR"/>
    <n v="4321.6"/>
    <n v="4321.6"/>
    <n v="5013.056"/>
    <n v="530.72"/>
    <n v="530.72"/>
    <n v="615.6351999999999"/>
    <s v="Triumph Travel"/>
    <s v="South Africa"/>
    <x v="14"/>
    <x v="1"/>
    <n v="0.1228063680118474"/>
  </r>
  <r>
    <x v="0"/>
    <x v="0"/>
    <n v="45"/>
    <x v="8"/>
    <n v="31572"/>
    <s v="Alojamiento Sussurro"/>
    <d v="2026-06-11T00:00:00"/>
    <d v="2026-06-15T00:00:00"/>
    <s v="HTL"/>
    <x v="4"/>
    <s v="EUR"/>
    <n v="5343.18"/>
    <n v="5343.18"/>
    <n v="6198.0888"/>
    <n v="656.1799999999999"/>
    <n v="656.1799999999999"/>
    <n v="761.1687999999999"/>
    <s v="Ampersand Africa Limited"/>
    <s v="Mauritius"/>
    <x v="15"/>
    <x v="1"/>
    <n v="0.1228070175438596"/>
  </r>
  <r>
    <x v="0"/>
    <x v="0"/>
    <n v="45"/>
    <x v="8"/>
    <n v="31573"/>
    <s v="Itinerario Natural Selection"/>
    <d v="2026-06-04T00:00:00"/>
    <d v="2026-06-07T00:00:00"/>
    <s v="PKT"/>
    <x v="0"/>
    <s v="EUR"/>
    <n v="8209.870000000001"/>
    <n v="8209.870000000001"/>
    <n v="9523.449200000001"/>
    <n v="1008.23"/>
    <n v="1008.23"/>
    <n v="1169.5468"/>
    <s v="Natural Selection Safaris"/>
    <s v="South Africa"/>
    <x v="14"/>
    <x v="1"/>
    <n v="0.1228070602823187"/>
  </r>
  <r>
    <x v="0"/>
    <x v="0"/>
    <n v="45"/>
    <x v="8"/>
    <n v="27610"/>
    <s v="Seguro de Viaje"/>
    <d v="2026-06-01T00:00:00"/>
    <d v="2026-06-16T00:00:00"/>
    <s v="SEG"/>
    <x v="3"/>
    <s v="EUR"/>
    <n v="250.68"/>
    <n v="250.68"/>
    <n v="290.7888"/>
    <n v="0"/>
    <n v="0"/>
    <n v="0"/>
    <s v="AON"/>
    <s v="United Kingdom"/>
    <x v="14"/>
    <x v="1"/>
    <n v="0"/>
  </r>
  <r>
    <x v="0"/>
    <x v="0"/>
    <n v="46"/>
    <x v="2"/>
    <n v="31172"/>
    <s v="Billete IB | MEX MAD MEX"/>
    <d v="2025-10-10T00:00:00"/>
    <d v="2025-10-25T00:00:00"/>
    <s v="ABC"/>
    <x v="2"/>
    <s v="EUR"/>
    <n v="1508.38"/>
    <n v="1508.38"/>
    <n v="1749.7208"/>
    <n v="0"/>
    <n v="0"/>
    <n v="0"/>
    <s v="IBERIA"/>
    <s v="Spain"/>
    <x v="24"/>
    <x v="0"/>
    <n v="0"/>
  </r>
  <r>
    <x v="0"/>
    <x v="0"/>
    <n v="47"/>
    <x v="2"/>
    <n v="27688"/>
    <s v="Billete IB | MAD RAK MAD"/>
    <d v="2025-11-07T00:00:00"/>
    <d v="2025-11-10T00:00:00"/>
    <s v="ABC"/>
    <x v="2"/>
    <s v="EUR"/>
    <n v="2275.54"/>
    <n v="2275.54"/>
    <n v="2639.6264"/>
    <n v="0"/>
    <n v="0"/>
    <n v="0"/>
    <s v="Servivuelo"/>
    <s v="Spain"/>
    <x v="34"/>
    <x v="0"/>
    <n v="0"/>
  </r>
  <r>
    <x v="0"/>
    <x v="0"/>
    <n v="47"/>
    <x v="2"/>
    <n v="31172"/>
    <s v="Compra asiento MAD-RAK"/>
    <d v="2025-11-07T00:00:00"/>
    <d v="2025-11-07T00:00:00"/>
    <s v="ABC"/>
    <x v="2"/>
    <s v="EUR"/>
    <n v="25"/>
    <n v="25"/>
    <n v="29"/>
    <n v="0"/>
    <n v="0"/>
    <n v="0"/>
    <s v="IBERIA"/>
    <s v="Spain"/>
    <x v="34"/>
    <x v="0"/>
    <n v="0"/>
  </r>
  <r>
    <x v="0"/>
    <x v="0"/>
    <n v="47"/>
    <x v="2"/>
    <n v="32798"/>
    <s v="Hotel + Experiencias Royal Mansour "/>
    <d v="2025-11-07T00:00:00"/>
    <d v="2025-11-10T00:00:00"/>
    <s v="HTL"/>
    <x v="4"/>
    <s v="EUR"/>
    <n v="2812"/>
    <n v="2812"/>
    <n v="3261.92"/>
    <n v="0"/>
    <n v="0"/>
    <n v="0"/>
    <s v="Royal Mansour Marrakech"/>
    <s v="Morocco"/>
    <x v="34"/>
    <x v="0"/>
    <n v="0"/>
  </r>
  <r>
    <x v="0"/>
    <x v="0"/>
    <n v="47"/>
    <x v="2"/>
    <n v="27610"/>
    <s v="AON INFINITY 2025 NEW GRUPOS INDEPENDIENTES"/>
    <d v="2025-11-07T00:00:00"/>
    <d v="2025-11-10T00:00:00"/>
    <s v="SEG"/>
    <x v="3"/>
    <s v="EUR"/>
    <n v="115.2"/>
    <n v="115.2"/>
    <n v="133.632"/>
    <n v="0"/>
    <n v="0"/>
    <n v="0"/>
    <s v="AON"/>
    <s v="United Kingdom"/>
    <x v="34"/>
    <x v="0"/>
    <n v="0"/>
  </r>
  <r>
    <x v="0"/>
    <x v="0"/>
    <n v="48"/>
    <x v="0"/>
    <n v="31584"/>
    <s v="Itinerario Egipto "/>
    <d v="2025-12-29T00:00:00"/>
    <d v="2026-01-09T00:00:00"/>
    <s v="PKT"/>
    <x v="0"/>
    <s v="EUR"/>
    <n v="22089.6"/>
    <n v="22089.6"/>
    <n v="25623.936"/>
    <n v="4069.6"/>
    <n v="4069.6"/>
    <n v="4720.736"/>
    <s v="ABERCROMBIE AND KENT EGYPT"/>
    <s v="Egypt"/>
    <x v="31"/>
    <x v="0"/>
    <n v="0.1842314935535275"/>
  </r>
  <r>
    <x v="0"/>
    <x v="0"/>
    <n v="48"/>
    <x v="0"/>
    <n v="31640"/>
    <s v="Itinerario Jordania "/>
    <d v="2026-01-09T00:00:00"/>
    <d v="2026-01-14T00:00:00"/>
    <s v="PKT"/>
    <x v="0"/>
    <s v="EUR"/>
    <n v="4794.84"/>
    <n v="4794.84"/>
    <n v="5562.0144"/>
    <n v="864.64"/>
    <n v="864.64"/>
    <n v="1002.9824"/>
    <s v="ABERCROMBIE AND KENT JORDAN"/>
    <s v="Jordan"/>
    <x v="35"/>
    <x v="1"/>
    <n v="0.1803271850572699"/>
  </r>
  <r>
    <x v="0"/>
    <x v="0"/>
    <n v="48"/>
    <x v="0"/>
    <n v="27688"/>
    <s v="Billetes IB | MAD CAI // AMM MAD"/>
    <d v="2025-12-29T00:00:00"/>
    <d v="2026-01-14T00:00:00"/>
    <s v="ABC"/>
    <x v="2"/>
    <s v="EUR"/>
    <n v="5649.6"/>
    <n v="5649.6"/>
    <n v="6553.536"/>
    <n v="0"/>
    <n v="0"/>
    <n v="0"/>
    <s v="Servivuelo"/>
    <s v="Spain"/>
    <x v="31"/>
    <x v="0"/>
    <n v="0"/>
  </r>
  <r>
    <x v="0"/>
    <x v="0"/>
    <n v="48"/>
    <x v="0"/>
    <n v="27688"/>
    <s v="Billetes MS | CAI LXR // ASW CAI"/>
    <d v="2025-12-31T00:00:00"/>
    <d v="2026-01-06T00:00:00"/>
    <s v="ABC"/>
    <x v="2"/>
    <s v="EUR"/>
    <n v="588.6799999999999"/>
    <n v="588.6799999999999"/>
    <n v="682.8687999999999"/>
    <n v="0"/>
    <n v="0"/>
    <n v="0"/>
    <s v="Servivuelo"/>
    <s v="Spain"/>
    <x v="31"/>
    <x v="0"/>
    <n v="0"/>
  </r>
  <r>
    <x v="0"/>
    <x v="0"/>
    <n v="48"/>
    <x v="0"/>
    <n v="27688"/>
    <s v="Billetes RJ | CAI AMM"/>
    <d v="2026-01-09T00:00:00"/>
    <d v="2026-01-09T00:00:00"/>
    <s v="ABC"/>
    <x v="2"/>
    <s v="EUR"/>
    <n v="708.38"/>
    <n v="708.38"/>
    <n v="821.7207999999999"/>
    <n v="0"/>
    <n v="0"/>
    <n v="0"/>
    <s v="Servivuelo"/>
    <s v="Spain"/>
    <x v="35"/>
    <x v="1"/>
    <n v="0"/>
  </r>
  <r>
    <x v="0"/>
    <x v="0"/>
    <n v="48"/>
    <x v="0"/>
    <n v="0"/>
    <s v="Fee emisión aereos"/>
    <d v="2026-01-09T00:00:00"/>
    <d v="2026-01-09T00:00:00"/>
    <s v="HPS Aereo"/>
    <x v="1"/>
    <s v="EUR"/>
    <n v="250"/>
    <n v="250"/>
    <n v="290"/>
    <n v="250"/>
    <n v="250"/>
    <n v="290"/>
    <s v="FEES"/>
    <n v="0"/>
    <x v="35"/>
    <x v="1"/>
    <n v="1"/>
  </r>
  <r>
    <x v="0"/>
    <x v="0"/>
    <n v="49"/>
    <x v="2"/>
    <n v="27688"/>
    <s v="Billete IB | MAD MEX MAD"/>
    <d v="2025-11-07T00:00:00"/>
    <d v="2025-11-16T00:00:00"/>
    <s v="ABC"/>
    <x v="2"/>
    <s v="EUR"/>
    <n v="3515.8"/>
    <n v="3515.8"/>
    <n v="4078.328"/>
    <n v="0"/>
    <n v="0"/>
    <n v="0"/>
    <s v="Servivuelo"/>
    <s v="Spain"/>
    <x v="34"/>
    <x v="0"/>
    <n v="0"/>
  </r>
  <r>
    <x v="0"/>
    <x v="0"/>
    <n v="50"/>
    <x v="9"/>
    <n v="28972"/>
    <s v="Hotel dos noches"/>
    <d v="2025-10-10T00:00:00"/>
    <d v="2025-10-12T00:00:00"/>
    <s v="HTL"/>
    <x v="4"/>
    <s v="USD"/>
    <n v="1200"/>
    <n v="1032"/>
    <n v="1200"/>
    <n v="110"/>
    <n v="94.59999999999999"/>
    <n v="110"/>
    <s v="Hotel Amigo"/>
    <s v="Belgium"/>
    <x v="24"/>
    <x v="0"/>
    <n v="0.09166666666666666"/>
  </r>
  <r>
    <x v="0"/>
    <x v="0"/>
    <n v="50"/>
    <x v="9"/>
    <n v="28972"/>
    <s v="Hotel dos noches"/>
    <d v="2025-10-15T00:00:00"/>
    <d v="2025-10-17T00:00:00"/>
    <s v="HTL"/>
    <x v="4"/>
    <s v="USD"/>
    <n v="1452"/>
    <n v="1248.72"/>
    <n v="1452"/>
    <n v="120"/>
    <n v="103.2"/>
    <n v="120"/>
    <s v="Hotel Amigo"/>
    <s v="Belgium"/>
    <x v="25"/>
    <x v="0"/>
    <n v="0.08264462809917356"/>
  </r>
  <r>
    <x v="0"/>
    <x v="0"/>
    <n v="51"/>
    <x v="2"/>
    <n v="27688"/>
    <s v="Billete TP | OPO LIS MAD"/>
    <d v="2025-10-11T00:00:00"/>
    <d v="2025-10-13T00:00:00"/>
    <s v="ABC"/>
    <x v="2"/>
    <s v="EUR"/>
    <n v="330.35"/>
    <n v="330.35"/>
    <n v="383.206"/>
    <n v="0"/>
    <n v="0"/>
    <n v="0"/>
    <s v="Servivuelo"/>
    <s v="Spain"/>
    <x v="24"/>
    <x v="0"/>
    <n v="0"/>
  </r>
  <r>
    <x v="0"/>
    <x v="0"/>
    <n v="52"/>
    <x v="3"/>
    <n v="0"/>
    <s v="Fee emisión Martín"/>
    <d v="2025-12-18T00:00:00"/>
    <d v="2026-01-08T00:00:00"/>
    <s v="HPS Aereo"/>
    <x v="1"/>
    <s v="EUR"/>
    <n v="436.72"/>
    <n v="436.72"/>
    <n v="506.5952"/>
    <n v="436.72"/>
    <n v="436.72"/>
    <n v="506.5952"/>
    <s v="FEES"/>
    <n v="0"/>
    <x v="0"/>
    <x v="0"/>
    <n v="1"/>
  </r>
  <r>
    <x v="0"/>
    <x v="0"/>
    <n v="52"/>
    <x v="3"/>
    <n v="28093"/>
    <s v="Billete UA | ORD-LAX-NRT--HND-SFO-ORD"/>
    <d v="2025-12-20T00:00:00"/>
    <d v="2026-01-08T00:00:00"/>
    <s v="VLO"/>
    <x v="2"/>
    <s v="EUR"/>
    <n v="7461.04"/>
    <n v="7461.04"/>
    <n v="8654.806399999999"/>
    <n v="798.76"/>
    <n v="798.76"/>
    <n v="926.5615999999999"/>
    <s v="F1S USA"/>
    <s v="United States"/>
    <x v="0"/>
    <x v="0"/>
    <n v="0.1070574611582299"/>
  </r>
  <r>
    <x v="0"/>
    <x v="0"/>
    <n v="52"/>
    <x v="3"/>
    <n v="27688"/>
    <s v="Billete AZ | LIN-TYO-LIN"/>
    <d v="2025-12-20T00:00:00"/>
    <d v="2026-01-08T00:00:00"/>
    <s v="ABC"/>
    <x v="2"/>
    <s v="EUR"/>
    <n v="4223.95"/>
    <n v="4223.95"/>
    <n v="4899.781999999999"/>
    <n v="0"/>
    <n v="0"/>
    <n v="0"/>
    <s v="Servivuelo"/>
    <s v="Spain"/>
    <x v="0"/>
    <x v="0"/>
    <n v="0"/>
  </r>
  <r>
    <x v="0"/>
    <x v="0"/>
    <n v="52"/>
    <x v="3"/>
    <n v="27688"/>
    <s v="Billetes NH | MEX-TYO-MEX"/>
    <d v="2025-12-18T00:00:00"/>
    <d v="2026-01-08T00:00:00"/>
    <s v="ABC"/>
    <x v="2"/>
    <s v="EUR"/>
    <n v="13693.92"/>
    <n v="13693.92"/>
    <n v="15884.9472"/>
    <n v="0"/>
    <n v="0"/>
    <n v="0"/>
    <s v="Servivuelo"/>
    <s v="Spain"/>
    <x v="0"/>
    <x v="0"/>
    <n v="0"/>
  </r>
  <r>
    <x v="0"/>
    <x v="0"/>
    <n v="52"/>
    <x v="3"/>
    <n v="0"/>
    <s v="Fee Helen"/>
    <d v="2025-12-18T00:00:00"/>
    <d v="2026-01-08T00:00:00"/>
    <s v="HPS Agencia"/>
    <x v="1"/>
    <s v="EUR"/>
    <n v="448.37"/>
    <n v="448.37"/>
    <n v="520.1092"/>
    <n v="448.37"/>
    <n v="448.37"/>
    <n v="520.1092"/>
    <s v="FEES"/>
    <n v="0"/>
    <x v="0"/>
    <x v="0"/>
    <n v="1"/>
  </r>
  <r>
    <x v="0"/>
    <x v="0"/>
    <n v="52"/>
    <x v="3"/>
    <n v="27604"/>
    <s v="DMC Luxury Japan"/>
    <d v="2025-12-18T00:00:00"/>
    <d v="2026-01-08T00:00:00"/>
    <s v="PKT"/>
    <x v="0"/>
    <s v="EUR"/>
    <n v="72078"/>
    <n v="72078"/>
    <n v="83610.48"/>
    <n v="17225"/>
    <n v="17225"/>
    <n v="19981"/>
    <s v="Luxury Japan"/>
    <s v="Japan"/>
    <x v="0"/>
    <x v="0"/>
    <n v="0.2389772191237271"/>
  </r>
  <r>
    <x v="0"/>
    <x v="0"/>
    <n v="52"/>
    <x v="3"/>
    <n v="27610"/>
    <s v="AON seguro viaje"/>
    <d v="2025-12-18T00:00:00"/>
    <d v="2026-01-08T00:00:00"/>
    <s v="SEG"/>
    <x v="3"/>
    <s v="EUR"/>
    <n v="589"/>
    <n v="589"/>
    <n v="683.24"/>
    <n v="8.720000000000001"/>
    <n v="8.720000000000001"/>
    <n v="10.1152"/>
    <s v="AON"/>
    <s v="United Kingdom"/>
    <x v="0"/>
    <x v="0"/>
    <n v="0.01480475382003396"/>
  </r>
  <r>
    <x v="0"/>
    <x v="0"/>
    <n v="52"/>
    <x v="3"/>
    <n v="28093"/>
    <s v="Billete UA | SFO-MEX-ORD "/>
    <d v="2026-01-08T00:00:00"/>
    <d v="2026-01-12T00:00:00"/>
    <s v="VLO"/>
    <x v="2"/>
    <s v="EUR"/>
    <n v="575.51"/>
    <n v="575.51"/>
    <n v="667.5916"/>
    <n v="0"/>
    <n v="0"/>
    <n v="0"/>
    <s v="F1S USA"/>
    <s v="United States"/>
    <x v="35"/>
    <x v="1"/>
    <n v="0"/>
  </r>
  <r>
    <x v="0"/>
    <x v="0"/>
    <n v="52"/>
    <x v="3"/>
    <n v="0"/>
    <s v="Fee emisión UA"/>
    <d v="2026-01-08T00:00:00"/>
    <d v="2026-01-12T00:00:00"/>
    <s v="HPS Aereo"/>
    <x v="1"/>
    <s v="EUR"/>
    <n v="30"/>
    <n v="30"/>
    <n v="34.8"/>
    <n v="30"/>
    <n v="30"/>
    <n v="34.8"/>
    <s v="FEES"/>
    <n v="0"/>
    <x v="35"/>
    <x v="1"/>
    <n v="1"/>
  </r>
  <r>
    <x v="0"/>
    <x v="0"/>
    <n v="52"/>
    <x v="3"/>
    <n v="0"/>
    <s v="Recargo AMEX "/>
    <d v="2025-12-18T00:00:00"/>
    <d v="2026-01-12T00:00:00"/>
    <s v="HPS Gastos Gestion"/>
    <x v="1"/>
    <s v="EUR"/>
    <n v="56.06"/>
    <n v="56.06"/>
    <n v="65.0296"/>
    <n v="56.06"/>
    <n v="56.06"/>
    <n v="65.0296"/>
    <s v="FEES"/>
    <n v="0"/>
    <x v="0"/>
    <x v="0"/>
    <n v="1"/>
  </r>
  <r>
    <x v="0"/>
    <x v="0"/>
    <n v="53"/>
    <x v="10"/>
    <n v="32066"/>
    <s v="7 noches Hotel Park Hyatt Niseko"/>
    <d v="2025-12-28T00:00:00"/>
    <d v="2026-01-04T00:00:00"/>
    <s v="HTL"/>
    <x v="4"/>
    <s v="EUR"/>
    <n v="23250"/>
    <n v="23250"/>
    <n v="26970"/>
    <n v="1809"/>
    <n v="1809"/>
    <n v="2098.44"/>
    <s v="Hotel Park Hyatt Niseko"/>
    <s v="Japan"/>
    <x v="31"/>
    <x v="0"/>
    <n v="0.07780645161290324"/>
  </r>
  <r>
    <x v="0"/>
    <x v="0"/>
    <n v="53"/>
    <x v="10"/>
    <n v="27688"/>
    <s v="Billetes IB | MAD-TYO-MAD"/>
    <d v="2025-12-25T00:00:00"/>
    <d v="2026-01-05T00:00:00"/>
    <s v="ABC"/>
    <x v="2"/>
    <s v="EUR"/>
    <n v="17879.1"/>
    <n v="17879.1"/>
    <n v="20739.756"/>
    <n v="0"/>
    <n v="0"/>
    <n v="0"/>
    <s v="Servivuelo"/>
    <s v="Spain"/>
    <x v="1"/>
    <x v="0"/>
    <n v="0"/>
  </r>
  <r>
    <x v="0"/>
    <x v="0"/>
    <n v="53"/>
    <x v="10"/>
    <n v="27688"/>
    <s v="Billetes JL | TYO-CTS-TYO"/>
    <d v="2025-12-28T00:00:00"/>
    <d v="2026-01-04T00:00:00"/>
    <s v="ABC"/>
    <x v="2"/>
    <s v="EUR"/>
    <n v="1889.82"/>
    <n v="1889.82"/>
    <n v="2192.1912"/>
    <n v="0"/>
    <n v="0"/>
    <n v="0"/>
    <s v="Servivuelo"/>
    <s v="Spain"/>
    <x v="31"/>
    <x v="0"/>
    <n v="0"/>
  </r>
  <r>
    <x v="0"/>
    <x v="0"/>
    <n v="53"/>
    <x v="10"/>
    <n v="0"/>
    <s v="Fee emisión"/>
    <d v="2025-12-28T00:00:00"/>
    <d v="2026-01-04T00:00:00"/>
    <s v="HPS Aereo"/>
    <x v="1"/>
    <s v="EUR"/>
    <n v="285"/>
    <n v="285"/>
    <n v="330.6"/>
    <n v="285"/>
    <n v="285"/>
    <n v="330.6"/>
    <s v="FEES"/>
    <n v="0"/>
    <x v="31"/>
    <x v="0"/>
    <n v="1"/>
  </r>
  <r>
    <x v="0"/>
    <x v="0"/>
    <n v="53"/>
    <x v="10"/>
    <n v="32364"/>
    <s v="Estancia Edition Tokyo Ginza, 2 habitaciones"/>
    <d v="2025-12-26T00:00:00"/>
    <d v="2025-12-28T00:00:00"/>
    <s v="HTL"/>
    <x v="4"/>
    <s v="EUR"/>
    <n v="8561"/>
    <n v="8561"/>
    <n v="9930.76"/>
    <n v="852"/>
    <n v="852"/>
    <n v="988.3199999999999"/>
    <s v="The Tokyo EDITION, Ginza"/>
    <s v="Japan"/>
    <x v="1"/>
    <x v="0"/>
    <n v="0.09952108398551571"/>
  </r>
  <r>
    <x v="0"/>
    <x v="0"/>
    <n v="53"/>
    <x v="10"/>
    <n v="34276"/>
    <s v="1 noche 2 habitaciones, Hotel Janu Tokyo"/>
    <d v="2026-01-04T00:00:00"/>
    <d v="2026-01-05T00:00:00"/>
    <s v="HTL"/>
    <x v="4"/>
    <s v="EUR"/>
    <n v="1752.69"/>
    <n v="1752.69"/>
    <n v="2033.1204"/>
    <n v="211"/>
    <n v="211"/>
    <n v="244.76"/>
    <s v="JANU TOKYO"/>
    <s v="Japan"/>
    <x v="35"/>
    <x v="1"/>
    <n v="0.12038637751114"/>
  </r>
  <r>
    <x v="0"/>
    <x v="0"/>
    <n v="53"/>
    <x v="10"/>
    <n v="0"/>
    <s v="Sobrecomision"/>
    <d v="2025-12-25T00:00:00"/>
    <d v="2026-01-05T00:00:00"/>
    <s v="HPS Agencia"/>
    <x v="1"/>
    <s v="EUR"/>
    <n v="364.72"/>
    <n v="364.72"/>
    <n v="423.0752"/>
    <n v="364.72"/>
    <n v="364.72"/>
    <n v="423.0752"/>
    <s v="FEES"/>
    <n v="0"/>
    <x v="1"/>
    <x v="0"/>
    <n v="1"/>
  </r>
  <r>
    <x v="0"/>
    <x v="0"/>
    <n v="54"/>
    <x v="4"/>
    <n v="29073"/>
    <s v="Reservación Backstage Zermatt"/>
    <d v="2025-12-26T00:00:00"/>
    <d v="2026-01-03T00:00:00"/>
    <s v="HTL"/>
    <x v="4"/>
    <s v="EUR"/>
    <n v="18909.67"/>
    <n v="18909.67"/>
    <n v="21935.2172"/>
    <n v="423.82"/>
    <n v="423.82"/>
    <n v="491.6312"/>
    <s v="Backstage Hotel Vernissage"/>
    <s v="Switzerland"/>
    <x v="1"/>
    <x v="0"/>
    <n v="0.02241287129812419"/>
  </r>
  <r>
    <x v="0"/>
    <x v="0"/>
    <n v="54"/>
    <x v="4"/>
    <n v="27610"/>
    <s v="Seguro de Libre Dersistimiento"/>
    <d v="2025-12-26T00:00:00"/>
    <d v="2026-01-03T00:00:00"/>
    <s v="SEG"/>
    <x v="3"/>
    <s v="EUR"/>
    <n v="549.12"/>
    <n v="549.12"/>
    <n v="636.9792"/>
    <n v="0"/>
    <n v="0"/>
    <n v="0"/>
    <s v="AON"/>
    <s v="United Kingdom"/>
    <x v="1"/>
    <x v="0"/>
    <n v="0"/>
  </r>
  <r>
    <x v="0"/>
    <x v="0"/>
    <n v="55"/>
    <x v="10"/>
    <n v="32256"/>
    <s v="Estancia 1 habitacion por 1 noche"/>
    <d v="2025-10-29T00:00:00"/>
    <d v="2025-10-30T00:00:00"/>
    <s v="HTL"/>
    <x v="4"/>
    <s v="EUR"/>
    <n v="528"/>
    <n v="528"/>
    <n v="612.4799999999999"/>
    <n v="0"/>
    <n v="0"/>
    <n v="0"/>
    <s v="HOTEL ARTS BARCELONA"/>
    <s v="Spain"/>
    <x v="22"/>
    <x v="0"/>
    <n v="0"/>
  </r>
  <r>
    <x v="0"/>
    <x v="0"/>
    <n v="56"/>
    <x v="1"/>
    <n v="27604"/>
    <s v="Viaje Japon hoteles + trenes + traslados "/>
    <d v="2025-11-14T00:00:00"/>
    <d v="2025-11-23T00:00:00"/>
    <s v="PKT"/>
    <x v="0"/>
    <s v="EUR"/>
    <n v="24058"/>
    <n v="24058"/>
    <n v="27907.28"/>
    <n v="4539"/>
    <n v="4539"/>
    <n v="5265.24"/>
    <s v="Luxury Japan"/>
    <s v="Japan"/>
    <x v="17"/>
    <x v="0"/>
    <n v="0.1886690497963255"/>
  </r>
  <r>
    <x v="0"/>
    <x v="0"/>
    <n v="56"/>
    <x v="1"/>
    <n v="27610"/>
    <s v="Seguro asistencia y anulacion"/>
    <d v="2025-11-14T00:00:00"/>
    <d v="2025-11-23T00:00:00"/>
    <s v="SEG"/>
    <x v="3"/>
    <s v="EUR"/>
    <n v="360"/>
    <n v="360"/>
    <n v="417.6"/>
    <n v="44.44"/>
    <n v="44.44"/>
    <n v="51.5504"/>
    <s v="AON"/>
    <s v="United Kingdom"/>
    <x v="17"/>
    <x v="0"/>
    <n v="0.1234444444444444"/>
  </r>
  <r>
    <x v="0"/>
    <x v="0"/>
    <n v="56"/>
    <x v="1"/>
    <n v="27604"/>
    <s v="Pagos extras durante el viaje "/>
    <d v="2025-11-14T00:00:00"/>
    <d v="2025-11-23T00:00:00"/>
    <s v="PKT"/>
    <x v="0"/>
    <s v="EUR"/>
    <n v="1835"/>
    <n v="1835"/>
    <n v="2128.6"/>
    <n v="659.09"/>
    <n v="659.09"/>
    <n v="764.5444"/>
    <s v="Luxury Japan"/>
    <s v="Japan"/>
    <x v="17"/>
    <x v="0"/>
    <n v="0.3591771117166213"/>
  </r>
  <r>
    <x v="0"/>
    <x v="0"/>
    <n v="57"/>
    <x v="8"/>
    <n v="28092"/>
    <s v="Pago deposito Trails of Indochina"/>
    <d v="2026-10-21T00:00:00"/>
    <d v="2026-10-30T00:00:00"/>
    <s v="PKT"/>
    <x v="0"/>
    <s v="EUR"/>
    <n v="4389"/>
    <n v="4389"/>
    <n v="5091.24"/>
    <n v="614.52"/>
    <n v="614.52"/>
    <n v="712.8431999999999"/>
    <s v="Trails of Indochina"/>
    <s v="Vietnam"/>
    <x v="21"/>
    <x v="1"/>
    <n v="0.1400136705399863"/>
  </r>
  <r>
    <x v="0"/>
    <x v="0"/>
    <n v="57"/>
    <x v="8"/>
    <n v="28093"/>
    <s v="Billete QR | MAD-SIN // DPS-MAD"/>
    <d v="2026-09-20T00:00:00"/>
    <d v="2026-10-04T00:00:00"/>
    <s v="VLO"/>
    <x v="2"/>
    <s v="EUR"/>
    <n v="801.17"/>
    <n v="801.17"/>
    <n v="929.3571999999999"/>
    <n v="0"/>
    <n v="0"/>
    <n v="0"/>
    <s v="F1S USA"/>
    <s v="United States"/>
    <x v="26"/>
    <x v="1"/>
    <n v="0"/>
  </r>
  <r>
    <x v="0"/>
    <x v="0"/>
    <n v="57"/>
    <x v="8"/>
    <n v="28093"/>
    <s v="Billete QR | MAD-SIN // DPS-MAD"/>
    <d v="2026-09-20T00:00:00"/>
    <d v="2026-10-04T00:00:00"/>
    <s v="VLO"/>
    <x v="2"/>
    <s v="EUR"/>
    <n v="801.17"/>
    <n v="801.17"/>
    <n v="929.3571999999999"/>
    <n v="0"/>
    <n v="0"/>
    <n v="0"/>
    <s v="F1S USA"/>
    <s v="United States"/>
    <x v="26"/>
    <x v="1"/>
    <n v="0"/>
  </r>
  <r>
    <x v="0"/>
    <x v="0"/>
    <n v="57"/>
    <x v="8"/>
    <n v="28093"/>
    <s v="Billete GA | SIN-DPS"/>
    <d v="2026-09-23T00:00:00"/>
    <d v="2026-10-23T00:00:00"/>
    <s v="VLO"/>
    <x v="2"/>
    <s v="EUR"/>
    <n v="251.42"/>
    <n v="251.42"/>
    <n v="291.6471999999999"/>
    <n v="0"/>
    <n v="0"/>
    <n v="0"/>
    <s v="F1S USA"/>
    <s v="United States"/>
    <x v="26"/>
    <x v="1"/>
    <n v="0"/>
  </r>
  <r>
    <x v="0"/>
    <x v="0"/>
    <n v="57"/>
    <x v="8"/>
    <n v="28093"/>
    <s v="Billete GA | SIN-DPS"/>
    <d v="2026-09-23T00:00:00"/>
    <d v="2026-10-23T00:00:00"/>
    <s v="VLO"/>
    <x v="2"/>
    <s v="EUR"/>
    <n v="251.42"/>
    <n v="251.42"/>
    <n v="291.6471999999999"/>
    <n v="0"/>
    <n v="0"/>
    <n v="0"/>
    <s v="F1S USA"/>
    <s v="United States"/>
    <x v="26"/>
    <x v="1"/>
    <n v="0"/>
  </r>
  <r>
    <x v="0"/>
    <x v="0"/>
    <n v="57"/>
    <x v="8"/>
    <n v="0"/>
    <s v="Fee emisión"/>
    <d v="2026-09-23T00:00:00"/>
    <d v="2026-10-23T00:00:00"/>
    <s v="HPS Aereo"/>
    <x v="1"/>
    <s v="EUR"/>
    <n v="160"/>
    <n v="160"/>
    <n v="185.6"/>
    <n v="160"/>
    <n v="160"/>
    <n v="185.6"/>
    <s v="FEES"/>
    <n v="0"/>
    <x v="26"/>
    <x v="1"/>
    <n v="1"/>
  </r>
  <r>
    <x v="0"/>
    <x v="0"/>
    <n v="57"/>
    <x v="8"/>
    <n v="34292"/>
    <s v="Alojamiento en Cap Karoso"/>
    <d v="2026-09-30T00:00:00"/>
    <d v="2026-10-04T00:00:00"/>
    <s v="HTL"/>
    <x v="4"/>
    <s v="EUR"/>
    <n v="4044.17"/>
    <n v="4044.17"/>
    <n v="4691.2372"/>
    <n v="496.65"/>
    <n v="496.65"/>
    <n v="576.1139999999999"/>
    <s v="Kap Caroso"/>
    <s v="Indonesia"/>
    <x v="23"/>
    <x v="1"/>
    <n v="0.1228064102151987"/>
  </r>
  <r>
    <x v="0"/>
    <x v="0"/>
    <n v="58"/>
    <x v="11"/>
    <n v="30800"/>
    <s v="7/11 Transporte - Abu Dhabi; 8/11 Transporte y Guia - Dubai"/>
    <d v="2025-11-07T00:00:00"/>
    <d v="2025-11-08T00:00:00"/>
    <s v="PKT"/>
    <x v="0"/>
    <s v="EUR"/>
    <n v="533.6"/>
    <n v="533.6"/>
    <n v="618.976"/>
    <n v="159"/>
    <n v="159"/>
    <n v="184.44"/>
    <s v="LEVEL UP TRAVEL"/>
    <s v="United Arab Emirates"/>
    <x v="34"/>
    <x v="0"/>
    <n v="0.297976011994003"/>
  </r>
  <r>
    <x v="0"/>
    <x v="0"/>
    <n v="59"/>
    <x v="4"/>
    <n v="32940"/>
    <s v="15% Reservación de Barco Nilo Lumière"/>
    <d v="2026-03-25T00:00:00"/>
    <d v="2026-04-06T00:00:00"/>
    <s v="HTL"/>
    <x v="4"/>
    <s v="EUR"/>
    <n v="7140.36"/>
    <n v="7140.36"/>
    <n v="8282.817599999998"/>
    <n v="661.13"/>
    <n v="661.13"/>
    <n v="766.9108"/>
    <s v="Nubia Tours"/>
    <s v="Egypt"/>
    <x v="36"/>
    <x v="1"/>
    <n v="0.09259056966315425"/>
  </r>
  <r>
    <x v="0"/>
    <x v="0"/>
    <n v="59"/>
    <x v="4"/>
    <n v="28093"/>
    <s v="Billete MS | MAD-CAI//LXR-CAI-MAD"/>
    <d v="2026-03-25T00:00:00"/>
    <d v="2026-04-04T00:00:00"/>
    <s v="VLO"/>
    <x v="2"/>
    <s v="EUR"/>
    <n v="809.61"/>
    <n v="809.61"/>
    <n v="939.1475999999999"/>
    <n v="28.45"/>
    <n v="28.45"/>
    <n v="33.002"/>
    <s v="F1S USA"/>
    <s v="United States"/>
    <x v="36"/>
    <x v="1"/>
    <n v="0.03514037623053075"/>
  </r>
  <r>
    <x v="0"/>
    <x v="0"/>
    <n v="59"/>
    <x v="4"/>
    <n v="28093"/>
    <s v="Billete MS | MAD-CAI//LXR-CAI-MAD"/>
    <d v="2026-03-25T00:00:00"/>
    <d v="2026-04-04T00:00:00"/>
    <s v="VLO"/>
    <x v="2"/>
    <s v="EUR"/>
    <n v="1184"/>
    <n v="1184"/>
    <n v="1373.44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1184"/>
    <n v="1184"/>
    <n v="1373.44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1184"/>
    <n v="1184"/>
    <n v="1373.44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962"/>
    <n v="962"/>
    <n v="1115.92"/>
    <n v="0"/>
    <n v="0"/>
    <n v="0"/>
    <s v="F1S USA"/>
    <s v="United States"/>
    <x v="36"/>
    <x v="1"/>
    <n v="0"/>
  </r>
  <r>
    <x v="0"/>
    <x v="0"/>
    <n v="59"/>
    <x v="4"/>
    <n v="28093"/>
    <s v="Billete MS | MAD-CAI//LXR-CAI-MAD"/>
    <d v="2026-03-25T00:00:00"/>
    <d v="2026-04-04T00:00:00"/>
    <s v="VLO"/>
    <x v="2"/>
    <s v="EUR"/>
    <n v="962"/>
    <n v="962"/>
    <n v="1115.92"/>
    <n v="0"/>
    <n v="0"/>
    <n v="0"/>
    <s v="F1S USA"/>
    <s v="United States"/>
    <x v="36"/>
    <x v="1"/>
    <n v="0"/>
  </r>
  <r>
    <x v="0"/>
    <x v="0"/>
    <n v="59"/>
    <x v="4"/>
    <n v="0"/>
    <s v="Fee emision familia Henkel"/>
    <d v="2026-03-25T00:00:00"/>
    <d v="2026-04-06T00:00:00"/>
    <s v="HPS Aereo"/>
    <x v="1"/>
    <s v="EUR"/>
    <n v="375"/>
    <n v="375"/>
    <n v="434.9999999999999"/>
    <n v="375"/>
    <n v="375"/>
    <n v="434.9999999999999"/>
    <s v="FEES"/>
    <n v="0"/>
    <x v="36"/>
    <x v="1"/>
    <n v="1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28093"/>
    <s v="Billete MS | MAD-CAI-ASW//LXR-CAI-MAD"/>
    <d v="2026-03-27T00:00:00"/>
    <d v="2026-04-06T00:00:00"/>
    <s v="VLO"/>
    <x v="2"/>
    <s v="EUR"/>
    <n v="1871"/>
    <n v="1871"/>
    <n v="2170.36"/>
    <n v="0"/>
    <n v="0"/>
    <n v="0"/>
    <s v="F1S USA"/>
    <s v="United States"/>
    <x v="36"/>
    <x v="1"/>
    <n v="0"/>
  </r>
  <r>
    <x v="0"/>
    <x v="0"/>
    <n v="59"/>
    <x v="4"/>
    <n v="0"/>
    <s v="Fee emision familia Flores"/>
    <d v="2026-03-27T00:00:00"/>
    <d v="2026-04-06T00:00:00"/>
    <s v="HPS Aereo"/>
    <x v="1"/>
    <s v="EUR"/>
    <n v="390"/>
    <n v="390"/>
    <n v="452.4"/>
    <n v="390"/>
    <n v="390"/>
    <n v="452.4"/>
    <s v="FEES"/>
    <n v="0"/>
    <x v="36"/>
    <x v="1"/>
    <n v="1"/>
  </r>
  <r>
    <x v="0"/>
    <x v="0"/>
    <n v="59"/>
    <x v="4"/>
    <n v="27688"/>
    <s v="Vuelos Aswan"/>
    <d v="2026-03-25T00:00:00"/>
    <d v="2026-04-06T00:00:00"/>
    <s v="ABC"/>
    <x v="2"/>
    <s v="EUR"/>
    <n v="496"/>
    <n v="496"/>
    <n v="575.36"/>
    <n v="184.12"/>
    <n v="184.12"/>
    <n v="213.5792"/>
    <s v="Servivuelo"/>
    <s v="Spain"/>
    <x v="36"/>
    <x v="1"/>
    <n v="0.3712096774193548"/>
  </r>
  <r>
    <x v="0"/>
    <x v="0"/>
    <n v="59"/>
    <x v="4"/>
    <n v="0"/>
    <s v="Honorarios"/>
    <d v="2026-03-25T00:00:00"/>
    <d v="2026-04-06T00:00:00"/>
    <s v="HPS Agencia"/>
    <x v="1"/>
    <s v="EUR"/>
    <n v="930.54"/>
    <n v="930.54"/>
    <n v="1079.4264"/>
    <n v="930.54"/>
    <n v="930.54"/>
    <n v="1079.4264"/>
    <s v="FEES"/>
    <n v="0"/>
    <x v="36"/>
    <x v="1"/>
    <n v="1"/>
  </r>
  <r>
    <x v="0"/>
    <x v="0"/>
    <n v="59"/>
    <x v="4"/>
    <n v="28093"/>
    <s v="Billete MS | Reemision HENKEL ROJAS/EDUARDO"/>
    <d v="2026-03-25T00:00:00"/>
    <d v="2026-04-04T00:00:00"/>
    <s v="VLO"/>
    <x v="2"/>
    <s v="EUR"/>
    <n v="290"/>
    <n v="290"/>
    <n v="336.4"/>
    <n v="0"/>
    <n v="0"/>
    <n v="0"/>
    <s v="F1S USA"/>
    <s v="United States"/>
    <x v="36"/>
    <x v="1"/>
    <n v="0"/>
  </r>
  <r>
    <x v="0"/>
    <x v="0"/>
    <n v="59"/>
    <x v="4"/>
    <n v="28093"/>
    <s v="Billete MS | Reemision MIGUEL CHECA/MARINETTE"/>
    <d v="2026-03-25T00:00:00"/>
    <d v="2026-04-04T00:00:00"/>
    <s v="VLO"/>
    <x v="2"/>
    <s v="EUR"/>
    <n v="290"/>
    <n v="290"/>
    <n v="336.4"/>
    <n v="0"/>
    <n v="0"/>
    <n v="0"/>
    <s v="F1S USA"/>
    <s v="United States"/>
    <x v="36"/>
    <x v="1"/>
    <n v="0"/>
  </r>
  <r>
    <x v="0"/>
    <x v="0"/>
    <n v="59"/>
    <x v="4"/>
    <n v="0"/>
    <s v="Fee reemision"/>
    <d v="2026-03-25T00:00:00"/>
    <d v="2026-04-04T00:00:00"/>
    <s v="HPS Aereo"/>
    <x v="1"/>
    <s v="EUR"/>
    <n v="40"/>
    <n v="40"/>
    <n v="46.4"/>
    <n v="40"/>
    <n v="40"/>
    <n v="46.4"/>
    <s v="FEES"/>
    <n v="0"/>
    <x v="36"/>
    <x v="1"/>
    <n v="1"/>
  </r>
  <r>
    <x v="0"/>
    <x v="0"/>
    <n v="59"/>
    <x v="4"/>
    <n v="0"/>
    <s v="Sobrecomisión"/>
    <d v="2026-03-25T00:00:00"/>
    <d v="2026-04-06T00:00:00"/>
    <s v="HPS Agencia"/>
    <x v="1"/>
    <s v="EUR"/>
    <n v="150"/>
    <n v="150"/>
    <n v="174"/>
    <n v="150"/>
    <n v="150"/>
    <n v="174"/>
    <s v="FEES"/>
    <n v="0"/>
    <x v="36"/>
    <x v="1"/>
    <n v="1"/>
  </r>
  <r>
    <x v="0"/>
    <x v="0"/>
    <n v="59"/>
    <x v="4"/>
    <n v="0"/>
    <s v="Sobrecomisión"/>
    <d v="2026-03-25T00:00:00"/>
    <d v="2026-04-06T00:00:00"/>
    <s v="HPS Agencia"/>
    <x v="1"/>
    <s v="EUR"/>
    <n v="1164.42"/>
    <n v="1164.42"/>
    <n v="1350.7272"/>
    <n v="1164.42"/>
    <n v="1164.42"/>
    <n v="1350.7272"/>
    <s v="FEES"/>
    <n v="0"/>
    <x v="36"/>
    <x v="1"/>
    <n v="1"/>
  </r>
  <r>
    <x v="0"/>
    <x v="0"/>
    <n v="59"/>
    <x v="4"/>
    <n v="27688"/>
    <s v="Vuelos MAD-CAI Turista"/>
    <d v="2026-03-26T00:00:00"/>
    <d v="2026-03-26T00:00:00"/>
    <s v="ABC"/>
    <x v="2"/>
    <s v="EUR"/>
    <n v="962.48"/>
    <n v="962.48"/>
    <n v="1116.4768"/>
    <n v="0"/>
    <n v="0"/>
    <n v="0"/>
    <s v="Servivuelo"/>
    <s v="Spain"/>
    <x v="36"/>
    <x v="1"/>
    <n v="0"/>
  </r>
  <r>
    <x v="0"/>
    <x v="0"/>
    <n v="59"/>
    <x v="4"/>
    <n v="27688"/>
    <s v="Vuelos MAD-CAI Business"/>
    <d v="2026-03-26T00:00:00"/>
    <d v="2026-03-26T00:00:00"/>
    <s v="ABC"/>
    <x v="2"/>
    <s v="EUR"/>
    <n v="1958.38"/>
    <n v="1958.38"/>
    <n v="2271.7208"/>
    <n v="0"/>
    <n v="0"/>
    <n v="0"/>
    <s v="Servivuelo"/>
    <s v="Spain"/>
    <x v="36"/>
    <x v="1"/>
    <n v="0"/>
  </r>
  <r>
    <x v="0"/>
    <x v="0"/>
    <n v="59"/>
    <x v="4"/>
    <n v="27688"/>
    <s v="Vuelos CAI-ASW"/>
    <d v="2026-03-27T00:00:00"/>
    <d v="2026-03-27T00:00:00"/>
    <s v="ABC"/>
    <x v="2"/>
    <s v="EUR"/>
    <n v="233.74"/>
    <n v="233.74"/>
    <n v="271.1384"/>
    <n v="35.06"/>
    <n v="35.06"/>
    <n v="40.6696"/>
    <s v="Servivuelo"/>
    <s v="Spain"/>
    <x v="36"/>
    <x v="1"/>
    <n v="0.1499957217421066"/>
  </r>
  <r>
    <x v="0"/>
    <x v="0"/>
    <n v="59"/>
    <x v="4"/>
    <n v="27688"/>
    <s v="Vuelos LXR-CAI"/>
    <d v="2026-04-03T00:00:00"/>
    <d v="2026-04-03T00:00:00"/>
    <s v="ABC"/>
    <x v="2"/>
    <s v="EUR"/>
    <n v="729.6"/>
    <n v="729.6"/>
    <n v="846.336"/>
    <n v="114.32"/>
    <n v="114.32"/>
    <n v="132.6112"/>
    <s v="Servivuelo"/>
    <s v="Spain"/>
    <x v="37"/>
    <x v="1"/>
    <n v="0.1566885964912281"/>
  </r>
  <r>
    <x v="0"/>
    <x v="0"/>
    <n v="59"/>
    <x v="4"/>
    <n v="27688"/>
    <s v="Vuelos CAI-MAD"/>
    <d v="2026-04-06T00:00:00"/>
    <d v="2026-04-06T00:00:00"/>
    <s v="ABC"/>
    <x v="2"/>
    <s v="EUR"/>
    <n v="3391.36"/>
    <n v="3391.36"/>
    <n v="3933.9776"/>
    <n v="0"/>
    <n v="0"/>
    <n v="0"/>
    <s v="Servivuelo"/>
    <s v="Spain"/>
    <x v="38"/>
    <x v="1"/>
    <n v="0"/>
  </r>
  <r>
    <x v="0"/>
    <x v="0"/>
    <n v="59"/>
    <x v="4"/>
    <n v="0"/>
    <s v="Honorarios Espinosa por Vuelos 35? por Pax por Vuelo"/>
    <d v="2026-04-03T00:00:00"/>
    <d v="2026-04-03T00:00:00"/>
    <s v="HPS Aereo"/>
    <x v="1"/>
    <s v="EUR"/>
    <n v="716.4400000000001"/>
    <n v="716.4400000000001"/>
    <n v="831.0703999999999"/>
    <n v="716.4400000000001"/>
    <n v="716.4400000000001"/>
    <n v="831.0703999999999"/>
    <s v="FEES"/>
    <n v="0"/>
    <x v="37"/>
    <x v="1"/>
    <n v="1"/>
  </r>
  <r>
    <x v="0"/>
    <x v="0"/>
    <n v="59"/>
    <x v="4"/>
    <n v="32940"/>
    <s v="Deposito para Reservación"/>
    <d v="2026-03-25T00:00:00"/>
    <d v="2026-04-06T00:00:00"/>
    <s v="HTL"/>
    <x v="4"/>
    <s v="EUR"/>
    <n v="23282.47"/>
    <n v="23282.47"/>
    <n v="27007.6652"/>
    <n v="3492.3"/>
    <n v="3492.3"/>
    <n v="4051.068"/>
    <s v="Nubia Tours"/>
    <s v="Egypt"/>
    <x v="36"/>
    <x v="1"/>
    <n v="0.1499969719707574"/>
  </r>
  <r>
    <x v="0"/>
    <x v="0"/>
    <n v="60"/>
    <x v="4"/>
    <n v="27688"/>
    <s v="Vuelos Servivuelo"/>
    <d v="2025-12-01T00:00:00"/>
    <d v="2025-12-22T00:00:00"/>
    <s v="HTL"/>
    <x v="4"/>
    <s v="EUR"/>
    <n v="3364.52"/>
    <n v="3364.52"/>
    <n v="3902.8432"/>
    <n v="0"/>
    <n v="0"/>
    <n v="0"/>
    <s v="Servivuelo"/>
    <s v="Spain"/>
    <x v="10"/>
    <x v="0"/>
    <n v="0"/>
  </r>
  <r>
    <x v="0"/>
    <x v="0"/>
    <n v="60"/>
    <x v="4"/>
    <n v="27688"/>
    <s v="Vuelos Servivuelo MID"/>
    <d v="2025-12-01T00:00:00"/>
    <d v="2025-12-22T00:00:00"/>
    <s v="ABC"/>
    <x v="2"/>
    <s v="EUR"/>
    <n v="654.91"/>
    <n v="654.91"/>
    <n v="759.6955999999999"/>
    <n v="0"/>
    <n v="0"/>
    <n v="0"/>
    <s v="Servivuelo"/>
    <s v="Spain"/>
    <x v="10"/>
    <x v="0"/>
    <n v="0"/>
  </r>
  <r>
    <x v="0"/>
    <x v="0"/>
    <n v="60"/>
    <x v="4"/>
    <n v="27688"/>
    <s v="Vuelos Servivuelo"/>
    <d v="2025-12-01T00:00:00"/>
    <d v="2025-12-22T00:00:00"/>
    <s v="ABC"/>
    <x v="2"/>
    <s v="EUR"/>
    <n v="619.5700000000001"/>
    <n v="619.5700000000001"/>
    <n v="718.7012"/>
    <n v="0"/>
    <n v="0"/>
    <n v="0"/>
    <s v="Servivuelo"/>
    <s v="Spain"/>
    <x v="10"/>
    <x v="0"/>
    <n v="0"/>
  </r>
  <r>
    <x v="0"/>
    <x v="0"/>
    <n v="60"/>
    <x v="4"/>
    <n v="0"/>
    <s v="comision pago con tarjeta cliente"/>
    <d v="2025-12-01T00:00:00"/>
    <d v="2025-12-22T00:00:00"/>
    <s v="HPS Gastos Gestion"/>
    <x v="1"/>
    <s v="EUR"/>
    <n v="128.68"/>
    <n v="128.68"/>
    <n v="149.2688"/>
    <n v="128.68"/>
    <n v="128.68"/>
    <n v="149.2688"/>
    <s v="FEES"/>
    <n v="0"/>
    <x v="10"/>
    <x v="0"/>
    <n v="1"/>
  </r>
  <r>
    <x v="0"/>
    <x v="0"/>
    <n v="60"/>
    <x v="4"/>
    <n v="33382"/>
    <s v="Reembolzo por Cobro Equivocado"/>
    <d v="2025-12-01T00:00:00"/>
    <d v="2025-12-22T00:00:00"/>
    <s v="REE"/>
    <x v="6"/>
    <s v="EUR"/>
    <n v="1666.15"/>
    <n v="1666.15"/>
    <n v="1932.734"/>
    <n v="0"/>
    <n v="0"/>
    <n v="0"/>
    <s v="REEMBOLSOS"/>
    <s v="NA"/>
    <x v="10"/>
    <x v="0"/>
    <n v="0"/>
  </r>
  <r>
    <x v="0"/>
    <x v="0"/>
    <n v="61"/>
    <x v="10"/>
    <n v="31466"/>
    <s v="Estancia Hotel Rocco Forte Roma"/>
    <d v="2025-11-19T00:00:00"/>
    <d v="2025-11-20T00:00:00"/>
    <s v="HTL"/>
    <x v="4"/>
    <s v="EUR"/>
    <n v="2900"/>
    <n v="2900"/>
    <n v="3364"/>
    <n v="269.69"/>
    <n v="269.69"/>
    <n v="312.8404"/>
    <s v="Hotel de Russie"/>
    <s v="Italy"/>
    <x v="30"/>
    <x v="0"/>
    <n v="0.09299655172413794"/>
  </r>
  <r>
    <x v="0"/>
    <x v="0"/>
    <n v="61"/>
    <x v="10"/>
    <n v="27688"/>
    <s v="Billete IB | MAD ROM MAD - 075-5524746201"/>
    <d v="2025-11-19T00:00:00"/>
    <d v="2025-11-20T00:00:00"/>
    <s v="ABC"/>
    <x v="2"/>
    <s v="EUR"/>
    <n v="867.1900000000001"/>
    <n v="867.1900000000001"/>
    <n v="1005.9404"/>
    <n v="0"/>
    <n v="0"/>
    <n v="0"/>
    <s v="Servivuelo"/>
    <s v="Spain"/>
    <x v="30"/>
    <x v="0"/>
    <n v="0"/>
  </r>
  <r>
    <x v="0"/>
    <x v="0"/>
    <n v="61"/>
    <x v="10"/>
    <n v="0"/>
    <s v="Fee emision "/>
    <d v="2025-11-19T00:00:00"/>
    <d v="2025-11-20T00:00:00"/>
    <s v="HPS Aereo"/>
    <x v="1"/>
    <s v="EUR"/>
    <n v="35"/>
    <n v="35"/>
    <n v="40.59999999999999"/>
    <n v="35"/>
    <n v="35"/>
    <n v="40.59999999999999"/>
    <s v="FEES"/>
    <n v="0"/>
    <x v="30"/>
    <x v="0"/>
    <n v="1"/>
  </r>
  <r>
    <x v="0"/>
    <x v="0"/>
    <n v="61"/>
    <x v="10"/>
    <n v="0"/>
    <s v="Comisión pago AMEX"/>
    <d v="2025-11-19T00:00:00"/>
    <d v="2025-11-20T00:00:00"/>
    <s v="HPS Gastos Gestion"/>
    <x v="1"/>
    <s v="EUR"/>
    <n v="17.91"/>
    <n v="17.91"/>
    <n v="20.7756"/>
    <n v="17.91"/>
    <n v="17.91"/>
    <n v="20.7756"/>
    <s v="FEES"/>
    <n v="0"/>
    <x v="30"/>
    <x v="0"/>
    <n v="1"/>
  </r>
  <r>
    <x v="0"/>
    <x v="0"/>
    <n v="62"/>
    <x v="8"/>
    <n v="28111"/>
    <s v="Itinerario Bawah"/>
    <d v="2026-07-22T00:00:00"/>
    <d v="2026-07-27T00:00:00"/>
    <s v="HTL"/>
    <x v="4"/>
    <s v="EUR"/>
    <n v="9130.450000000001"/>
    <n v="9130.450000000001"/>
    <n v="10591.322"/>
    <n v="1190.93"/>
    <n v="1190.93"/>
    <n v="1381.4788"/>
    <s v="Bawah Reserve"/>
    <s v="Indonesia"/>
    <x v="8"/>
    <x v="1"/>
    <n v="0.1304349730845687"/>
  </r>
  <r>
    <x v="0"/>
    <x v="0"/>
    <n v="62"/>
    <x v="8"/>
    <n v="27688"/>
    <s v="Billetes EY | MAD-KIX//SIN-MAD"/>
    <d v="2026-07-13T00:00:00"/>
    <d v="2026-07-27T00:00:00"/>
    <s v="ABC"/>
    <x v="2"/>
    <s v="EUR"/>
    <n v="5747.88"/>
    <n v="5747.88"/>
    <n v="6667.5408"/>
    <n v="0"/>
    <n v="0"/>
    <n v="0"/>
    <s v="Servivuelo"/>
    <s v="Spain"/>
    <x v="5"/>
    <x v="1"/>
    <n v="0"/>
  </r>
  <r>
    <x v="0"/>
    <x v="0"/>
    <n v="62"/>
    <x v="8"/>
    <n v="27688"/>
    <s v="Billetes TR | TYO-SIN"/>
    <d v="2026-07-21T00:00:00"/>
    <d v="2026-07-22T00:00:00"/>
    <s v="ABC"/>
    <x v="2"/>
    <s v="EUR"/>
    <n v="548.5"/>
    <n v="548.5"/>
    <n v="636.26"/>
    <n v="0"/>
    <n v="0"/>
    <n v="0"/>
    <s v="Servivuelo"/>
    <s v="Spain"/>
    <x v="8"/>
    <x v="1"/>
    <n v="0"/>
  </r>
  <r>
    <x v="0"/>
    <x v="0"/>
    <n v="62"/>
    <x v="8"/>
    <n v="0"/>
    <s v="Fee emision"/>
    <d v="2026-07-21T00:00:00"/>
    <d v="2026-07-22T00:00:00"/>
    <s v="HPS Aereo"/>
    <x v="1"/>
    <s v="EUR"/>
    <n v="190"/>
    <n v="190"/>
    <n v="220.4"/>
    <n v="190"/>
    <n v="190"/>
    <n v="220.4"/>
    <s v="FEES"/>
    <n v="0"/>
    <x v="8"/>
    <x v="1"/>
    <n v="1"/>
  </r>
  <r>
    <x v="0"/>
    <x v="0"/>
    <n v="62"/>
    <x v="8"/>
    <n v="33097"/>
    <s v="Alojamiento en Amanemu"/>
    <d v="2026-07-16T00:00:00"/>
    <d v="2026-07-18T00:00:00"/>
    <s v="HTL"/>
    <x v="4"/>
    <s v="EUR"/>
    <n v="2545"/>
    <n v="2545"/>
    <n v="2952.2"/>
    <n v="254.52"/>
    <n v="254.52"/>
    <n v="295.2432"/>
    <s v="Shima Resort Management K.K."/>
    <s v="Japan"/>
    <x v="5"/>
    <x v="1"/>
    <n v="0.100007858546169"/>
  </r>
  <r>
    <x v="0"/>
    <x v="0"/>
    <n v="63"/>
    <x v="7"/>
    <n v="27688"/>
    <s v="Billete QR | MAD-KTM-MAD"/>
    <d v="2025-12-09T00:00:00"/>
    <d v="2025-12-18T00:00:00"/>
    <s v="ABC"/>
    <x v="2"/>
    <s v="EUR"/>
    <n v="1159.07"/>
    <n v="1159.07"/>
    <n v="1344.5212"/>
    <n v="0"/>
    <n v="0"/>
    <n v="0"/>
    <s v="Servivuelo"/>
    <s v="Spain"/>
    <x v="28"/>
    <x v="0"/>
    <n v="0"/>
  </r>
  <r>
    <x v="0"/>
    <x v="0"/>
    <n v="64"/>
    <x v="2"/>
    <n v="27688"/>
    <s v="Billete AM | MAD-MTY-MAD"/>
    <d v="2025-11-18T00:00:00"/>
    <d v="2025-11-23T00:00:00"/>
    <s v="ABC"/>
    <x v="2"/>
    <s v="EUR"/>
    <n v="1218.85"/>
    <n v="1218.85"/>
    <n v="1413.866"/>
    <n v="0"/>
    <n v="0"/>
    <n v="0"/>
    <s v="Servivuelo"/>
    <s v="Spain"/>
    <x v="30"/>
    <x v="0"/>
    <n v="0"/>
  </r>
  <r>
    <x v="0"/>
    <x v="0"/>
    <n v="65"/>
    <x v="10"/>
    <n v="27688"/>
    <s v="Billete AM | MAD-MEX-MAD"/>
    <d v="2025-12-19T00:00:00"/>
    <d v="2025-12-27T00:00:00"/>
    <s v="ABC"/>
    <x v="2"/>
    <s v="EUR"/>
    <n v="1814.49"/>
    <n v="1814.49"/>
    <n v="2104.8084"/>
    <n v="0"/>
    <n v="0"/>
    <n v="0"/>
    <s v="Servivuelo"/>
    <s v="Spain"/>
    <x v="0"/>
    <x v="0"/>
    <n v="0"/>
  </r>
  <r>
    <x v="0"/>
    <x v="0"/>
    <n v="65"/>
    <x v="10"/>
    <n v="0"/>
    <s v="Fee emisión aeroméxico"/>
    <d v="2025-12-19T00:00:00"/>
    <d v="2025-12-25T00:00:00"/>
    <s v="HPS Aereo"/>
    <x v="1"/>
    <s v="EUR"/>
    <n v="55.51"/>
    <n v="55.51"/>
    <n v="64.3916"/>
    <n v="55.51"/>
    <n v="55.51"/>
    <n v="64.3916"/>
    <s v="FEES"/>
    <n v="0"/>
    <x v="0"/>
    <x v="0"/>
    <n v="1"/>
  </r>
  <r>
    <x v="0"/>
    <x v="0"/>
    <n v="65"/>
    <x v="10"/>
    <n v="0"/>
    <s v="Gasto operación AMEX"/>
    <d v="2025-12-19T00:00:00"/>
    <d v="2025-12-27T00:00:00"/>
    <s v="HPS Gastos Gestion"/>
    <x v="1"/>
    <s v="EUR"/>
    <n v="37.5"/>
    <n v="37.5"/>
    <n v="43.5"/>
    <n v="37.5"/>
    <n v="37.5"/>
    <n v="43.5"/>
    <s v="FEES"/>
    <n v="0"/>
    <x v="0"/>
    <x v="0"/>
    <n v="1"/>
  </r>
  <r>
    <x v="0"/>
    <x v="0"/>
    <n v="66"/>
    <x v="5"/>
    <n v="27688"/>
    <s v="Billtes AZ | MAD-CTA"/>
    <d v="2025-12-26T00:00:00"/>
    <d v="2025-12-26T00:00:00"/>
    <s v="ABC"/>
    <x v="2"/>
    <s v="EUR"/>
    <n v="1387.08"/>
    <n v="1387.08"/>
    <n v="1609.0128"/>
    <n v="0"/>
    <n v="0"/>
    <n v="0"/>
    <s v="Servivuelo"/>
    <s v="Spain"/>
    <x v="1"/>
    <x v="0"/>
    <n v="0"/>
  </r>
  <r>
    <x v="0"/>
    <x v="0"/>
    <n v="66"/>
    <x v="5"/>
    <n v="33075"/>
    <s v="Compra asientos "/>
    <d v="2025-12-26T00:00:00"/>
    <d v="2025-12-26T00:00:00"/>
    <s v="ABC"/>
    <x v="2"/>
    <s v="EUR"/>
    <n v="72"/>
    <n v="72"/>
    <n v="83.52"/>
    <n v="0"/>
    <n v="0"/>
    <n v="0"/>
    <s v="Ita Airways"/>
    <s v="Italy"/>
    <x v="1"/>
    <x v="0"/>
    <n v="0"/>
  </r>
  <r>
    <x v="0"/>
    <x v="0"/>
    <n v="66"/>
    <x v="5"/>
    <n v="28657"/>
    <s v="DMC Sicilia"/>
    <d v="2025-12-26T00:00:00"/>
    <d v="2026-01-04T00:00:00"/>
    <s v="PKT"/>
    <x v="0"/>
    <s v="EUR"/>
    <n v="20360"/>
    <n v="20360"/>
    <n v="23617.6"/>
    <n v="0"/>
    <n v="0"/>
    <n v="0"/>
    <s v="Tour Plus Sicilia S.R.L"/>
    <s v="Italy"/>
    <x v="1"/>
    <x v="0"/>
    <n v="0"/>
  </r>
  <r>
    <x v="0"/>
    <x v="0"/>
    <n v="67"/>
    <x v="10"/>
    <n v="27688"/>
    <s v="Billete IB | MAD-MIA-MAD"/>
    <d v="2026-02-22T00:00:00"/>
    <d v="2026-02-25T00:00:00"/>
    <s v="ABC"/>
    <x v="2"/>
    <s v="EUR"/>
    <n v="5728"/>
    <n v="5728"/>
    <n v="6644.48"/>
    <n v="0"/>
    <n v="0"/>
    <n v="0"/>
    <s v="Servivuelo"/>
    <s v="Spain"/>
    <x v="39"/>
    <x v="1"/>
    <n v="0"/>
  </r>
  <r>
    <x v="0"/>
    <x v="0"/>
    <n v="67"/>
    <x v="10"/>
    <n v="0"/>
    <s v="Fee emisión billete"/>
    <d v="2026-02-22T00:00:00"/>
    <d v="2026-02-25T00:00:00"/>
    <s v="HPS Aereo"/>
    <x v="1"/>
    <s v="EUR"/>
    <n v="65"/>
    <n v="65"/>
    <n v="75.39999999999999"/>
    <n v="65"/>
    <n v="65"/>
    <n v="75.39999999999999"/>
    <s v="FEES"/>
    <n v="0"/>
    <x v="39"/>
    <x v="1"/>
    <n v="1"/>
  </r>
  <r>
    <x v="0"/>
    <x v="0"/>
    <n v="67"/>
    <x v="10"/>
    <n v="0"/>
    <s v="Comisión pago con AMEX"/>
    <d v="2026-02-22T00:00:00"/>
    <d v="2026-02-25T00:00:00"/>
    <s v="HPS Gastos Gestion"/>
    <x v="1"/>
    <s v="EUR"/>
    <n v="115.9"/>
    <n v="115.9"/>
    <n v="134.444"/>
    <n v="115.9"/>
    <n v="115.9"/>
    <n v="134.444"/>
    <s v="FEES"/>
    <n v="0"/>
    <x v="39"/>
    <x v="1"/>
    <n v="1"/>
  </r>
  <r>
    <x v="0"/>
    <x v="0"/>
    <n v="67"/>
    <x v="10"/>
    <n v="27688"/>
    <s v="Reemisión IB | MAD-MIA-NYC-MAD"/>
    <d v="2026-02-22T00:00:00"/>
    <d v="2026-02-26T00:00:00"/>
    <s v="ABC"/>
    <x v="2"/>
    <s v="EUR"/>
    <n v="75"/>
    <n v="75"/>
    <n v="87"/>
    <n v="0"/>
    <n v="0"/>
    <n v="0"/>
    <s v="Servivuelo"/>
    <s v="Spain"/>
    <x v="39"/>
    <x v="1"/>
    <n v="0"/>
  </r>
  <r>
    <x v="0"/>
    <x v="0"/>
    <n v="67"/>
    <x v="10"/>
    <n v="27688"/>
    <s v="Billete IB | MAD MIA NYC MAD - Reemision"/>
    <d v="2026-02-22T00:00:00"/>
    <d v="2026-02-26T00:00:00"/>
    <s v="ABC"/>
    <x v="2"/>
    <s v="EUR"/>
    <n v="215"/>
    <n v="215"/>
    <n v="249.4"/>
    <n v="0"/>
    <n v="0"/>
    <n v="0"/>
    <s v="Servivuelo"/>
    <s v="Spain"/>
    <x v="39"/>
    <x v="1"/>
    <n v="0"/>
  </r>
  <r>
    <x v="0"/>
    <x v="0"/>
    <n v="68"/>
    <x v="2"/>
    <n v="0"/>
    <s v="Sobre emisión folio 67 - Reserva 789IOP - 18NOV"/>
    <d v="2025-11-21T00:00:00"/>
    <d v="2025-11-21T00:00:00"/>
    <s v="HPS Aereo"/>
    <x v="1"/>
    <s v="EUR"/>
    <n v="100"/>
    <n v="100"/>
    <n v="116"/>
    <n v="100"/>
    <n v="100"/>
    <n v="116"/>
    <s v="FEES"/>
    <n v="0"/>
    <x v="30"/>
    <x v="0"/>
    <n v="1"/>
  </r>
  <r>
    <x v="0"/>
    <x v="0"/>
    <n v="68"/>
    <x v="2"/>
    <n v="0"/>
    <s v="Sobre emisión folio 79 - Reservas 7KSVZE y 7HDDZQ - 29DIC"/>
    <d v="2025-11-21T00:00:00"/>
    <d v="2025-11-21T00:00:00"/>
    <s v="HPS Aereo"/>
    <x v="1"/>
    <s v="EUR"/>
    <n v="183.94"/>
    <n v="183.94"/>
    <n v="213.3704"/>
    <n v="183.94"/>
    <n v="183.94"/>
    <n v="213.3704"/>
    <s v="FEES"/>
    <n v="0"/>
    <x v="30"/>
    <x v="0"/>
    <n v="1"/>
  </r>
  <r>
    <x v="0"/>
    <x v="0"/>
    <n v="68"/>
    <x v="2"/>
    <n v="0"/>
    <s v="Sobre emisión folio 78 - Reservas 9EKBOK"/>
    <d v="2025-11-21T00:00:00"/>
    <d v="2025-11-21T00:00:00"/>
    <s v="HPS Aereo"/>
    <x v="1"/>
    <s v="EUR"/>
    <n v="641.2"/>
    <n v="641.2"/>
    <n v="743.792"/>
    <n v="641.2"/>
    <n v="641.2"/>
    <n v="743.792"/>
    <s v="FEES"/>
    <n v="0"/>
    <x v="30"/>
    <x v="0"/>
    <n v="1"/>
  </r>
  <r>
    <x v="0"/>
    <x v="0"/>
    <n v="68"/>
    <x v="2"/>
    <n v="0"/>
    <s v="Sobre emisión folio 78 - Reserva 7H8KZ2"/>
    <d v="2025-11-21T00:00:00"/>
    <d v="2025-11-21T00:00:00"/>
    <s v="HPS Aereo"/>
    <x v="1"/>
    <s v="EUR"/>
    <n v="49.88"/>
    <n v="49.88"/>
    <n v="57.8608"/>
    <n v="49.88"/>
    <n v="49.88"/>
    <n v="57.8608"/>
    <s v="FEES"/>
    <n v="0"/>
    <x v="30"/>
    <x v="0"/>
    <n v="1"/>
  </r>
  <r>
    <x v="0"/>
    <x v="0"/>
    <n v="68"/>
    <x v="2"/>
    <n v="0"/>
    <s v="Sobre emisión folio 80 - Reserva 7FOYRB"/>
    <d v="2025-11-21T00:00:00"/>
    <d v="2025-11-21T00:00:00"/>
    <s v="HPS Aereo"/>
    <x v="1"/>
    <s v="EUR"/>
    <n v="100.9"/>
    <n v="100.9"/>
    <n v="117.044"/>
    <n v="100.9"/>
    <n v="100.9"/>
    <n v="117.044"/>
    <s v="FEES"/>
    <n v="0"/>
    <x v="30"/>
    <x v="0"/>
    <n v="1"/>
  </r>
  <r>
    <x v="0"/>
    <x v="0"/>
    <n v="69"/>
    <x v="4"/>
    <n v="28092"/>
    <s v="Pago Total DMC"/>
    <d v="2026-01-01T00:00:00"/>
    <d v="2026-01-14T00:00:00"/>
    <s v="HTL"/>
    <x v="4"/>
    <s v="EUR"/>
    <n v="6558"/>
    <n v="6558"/>
    <n v="7607.28"/>
    <n v="1143.1"/>
    <n v="1143.1"/>
    <n v="1325.996"/>
    <s v="Trails of Indochina"/>
    <s v="Vietnam"/>
    <x v="40"/>
    <x v="1"/>
    <n v="0.1743061909118634"/>
  </r>
  <r>
    <x v="0"/>
    <x v="0"/>
    <n v="69"/>
    <x v="4"/>
    <n v="0"/>
    <s v="Sobrecomisión"/>
    <d v="2026-01-01T00:00:00"/>
    <d v="2026-01-14T00:00:00"/>
    <s v="HPS Agencia"/>
    <x v="1"/>
    <s v="EUR"/>
    <n v="297"/>
    <n v="297"/>
    <n v="344.52"/>
    <n v="297"/>
    <n v="297"/>
    <n v="344.52"/>
    <s v="FEES"/>
    <n v="0"/>
    <x v="40"/>
    <x v="1"/>
    <n v="1"/>
  </r>
  <r>
    <x v="0"/>
    <x v="0"/>
    <n v="70"/>
    <x v="8"/>
    <n v="0"/>
    <s v="Fees emision aereo"/>
    <d v="2026-06-21T00:00:00"/>
    <d v="2026-07-08T00:00:00"/>
    <s v="HPS Aereo"/>
    <x v="1"/>
    <s v="EUR"/>
    <n v="280"/>
    <n v="280"/>
    <n v="324.8"/>
    <n v="280"/>
    <n v="280"/>
    <n v="324.8"/>
    <s v="FEES"/>
    <n v="0"/>
    <x v="18"/>
    <x v="1"/>
    <n v="1"/>
  </r>
  <r>
    <x v="0"/>
    <x v="0"/>
    <n v="70"/>
    <x v="8"/>
    <n v="28093"/>
    <s v="Billete IB | MAD-ORY"/>
    <d v="2026-06-21T00:00:00"/>
    <d v="2026-06-21T00:00:00"/>
    <s v="VLO"/>
    <x v="2"/>
    <s v="EUR"/>
    <n v="151.52"/>
    <n v="151.52"/>
    <n v="175.7632"/>
    <n v="0"/>
    <n v="0"/>
    <n v="0"/>
    <s v="F1S USA"/>
    <s v="United States"/>
    <x v="18"/>
    <x v="1"/>
    <n v="0"/>
  </r>
  <r>
    <x v="0"/>
    <x v="0"/>
    <n v="70"/>
    <x v="8"/>
    <n v="28093"/>
    <s v="Billete IB | MAD-ORY"/>
    <d v="2026-06-21T00:00:00"/>
    <d v="2026-06-21T00:00:00"/>
    <s v="VLO"/>
    <x v="2"/>
    <s v="EUR"/>
    <n v="151.52"/>
    <n v="151.52"/>
    <n v="175.7632"/>
    <n v="0"/>
    <n v="0"/>
    <n v="0"/>
    <s v="F1S USA"/>
    <s v="United States"/>
    <x v="18"/>
    <x v="1"/>
    <n v="0"/>
  </r>
  <r>
    <x v="0"/>
    <x v="0"/>
    <n v="70"/>
    <x v="8"/>
    <n v="28093"/>
    <s v="Billete ET | CDG-ADD-VFA"/>
    <d v="2026-06-23T00:00:00"/>
    <d v="2026-06-24T00:00:00"/>
    <s v="VLO"/>
    <x v="2"/>
    <s v="EUR"/>
    <n v="917.73"/>
    <n v="917.73"/>
    <n v="1064.5668"/>
    <n v="0"/>
    <n v="0"/>
    <n v="0"/>
    <s v="F1S USA"/>
    <s v="United States"/>
    <x v="18"/>
    <x v="1"/>
    <n v="0"/>
  </r>
  <r>
    <x v="0"/>
    <x v="0"/>
    <n v="70"/>
    <x v="8"/>
    <n v="28093"/>
    <s v="Billete ET | CDG-ADD-VFA"/>
    <d v="2026-06-23T00:00:00"/>
    <d v="2026-06-24T00:00:00"/>
    <s v="VLO"/>
    <x v="2"/>
    <s v="EUR"/>
    <n v="917.73"/>
    <n v="917.73"/>
    <n v="1064.5668"/>
    <n v="0"/>
    <n v="0"/>
    <n v="0"/>
    <s v="F1S USA"/>
    <s v="United States"/>
    <x v="18"/>
    <x v="1"/>
    <n v="0"/>
  </r>
  <r>
    <x v="0"/>
    <x v="0"/>
    <n v="70"/>
    <x v="8"/>
    <n v="28093"/>
    <s v="Billete 4Z | MUB-CPT-JNB-VNX"/>
    <d v="2026-06-29T00:00:00"/>
    <d v="2026-07-03T00:00:00"/>
    <s v="VLO"/>
    <x v="2"/>
    <s v="EUR"/>
    <n v="594.8200000000001"/>
    <n v="594.8200000000001"/>
    <n v="689.9912"/>
    <n v="0"/>
    <n v="0"/>
    <n v="0"/>
    <s v="F1S USA"/>
    <s v="United States"/>
    <x v="16"/>
    <x v="1"/>
    <n v="0"/>
  </r>
  <r>
    <x v="0"/>
    <x v="0"/>
    <n v="70"/>
    <x v="8"/>
    <n v="28093"/>
    <s v="Billete 4Z | MUB-CPT-JNB-VNX"/>
    <d v="2026-06-29T00:00:00"/>
    <d v="2026-07-03T00:00:00"/>
    <s v="VLO"/>
    <x v="2"/>
    <s v="EUR"/>
    <n v="594.8200000000001"/>
    <n v="594.8200000000001"/>
    <n v="689.9912"/>
    <n v="0"/>
    <n v="0"/>
    <n v="0"/>
    <s v="F1S USA"/>
    <s v="United States"/>
    <x v="16"/>
    <x v="1"/>
    <n v="0"/>
  </r>
  <r>
    <x v="0"/>
    <x v="0"/>
    <n v="70"/>
    <x v="8"/>
    <n v="28093"/>
    <s v="Billete LX | VNX-JNB-ZRH"/>
    <d v="2026-07-07T00:00:00"/>
    <d v="2026-07-07T00:00:00"/>
    <s v="VLO"/>
    <x v="2"/>
    <s v="EUR"/>
    <n v="732.98"/>
    <n v="732.98"/>
    <n v="850.2568"/>
    <n v="0"/>
    <n v="0"/>
    <n v="0"/>
    <s v="F1S USA"/>
    <s v="United States"/>
    <x v="20"/>
    <x v="1"/>
    <n v="0"/>
  </r>
  <r>
    <x v="0"/>
    <x v="0"/>
    <n v="70"/>
    <x v="8"/>
    <n v="28093"/>
    <s v="Billete LX | VNX-JNB-ZRH"/>
    <d v="2026-07-07T00:00:00"/>
    <d v="2026-07-07T00:00:00"/>
    <s v="VLO"/>
    <x v="2"/>
    <s v="EUR"/>
    <n v="732.98"/>
    <n v="732.98"/>
    <n v="850.2568"/>
    <n v="0"/>
    <n v="0"/>
    <n v="0"/>
    <s v="F1S USA"/>
    <s v="United States"/>
    <x v="20"/>
    <x v="1"/>
    <n v="0"/>
  </r>
  <r>
    <x v="0"/>
    <x v="0"/>
    <n v="70"/>
    <x v="8"/>
    <n v="31572"/>
    <s v="Alojamiento Sussurro"/>
    <d v="2026-07-03T00:00:00"/>
    <d v="2026-07-07T00:00:00"/>
    <s v="HTL"/>
    <x v="4"/>
    <s v="EUR"/>
    <n v="5484.06"/>
    <n v="5484.06"/>
    <n v="6361.5096"/>
    <n v="715.3099999999999"/>
    <n v="715.3099999999999"/>
    <n v="829.7595999999999"/>
    <s v="Ampersand Africa Limited"/>
    <s v="Mauritius"/>
    <x v="16"/>
    <x v="1"/>
    <n v="0.1304343862029226"/>
  </r>
  <r>
    <x v="0"/>
    <x v="0"/>
    <n v="70"/>
    <x v="8"/>
    <n v="30065"/>
    <s v="Itinerario Great Plains"/>
    <d v="2026-06-26T00:00:00"/>
    <d v="2026-06-29T00:00:00"/>
    <s v="PKT"/>
    <x v="0"/>
    <s v="EUR"/>
    <n v="8029.88"/>
    <n v="8029.88"/>
    <n v="9314.6608"/>
    <n v="1047.38"/>
    <n v="1047.38"/>
    <n v="1214.9608"/>
    <s v="Great Plains Conservation International Sales Lt"/>
    <s v="South Africa"/>
    <x v="18"/>
    <x v="1"/>
    <n v="0.1304353240646187"/>
  </r>
  <r>
    <x v="0"/>
    <x v="0"/>
    <n v="70"/>
    <x v="8"/>
    <n v="29091"/>
    <s v="Itinerario Triumph"/>
    <d v="2026-06-24T00:00:00"/>
    <d v="2026-07-03T00:00:00"/>
    <s v="PKT"/>
    <x v="0"/>
    <s v="EUR"/>
    <n v="3133.46"/>
    <n v="3133.46"/>
    <n v="3634.8136"/>
    <n v="408.71"/>
    <n v="408.71"/>
    <n v="474.1036"/>
    <s v="Triumph Travel"/>
    <s v="South Africa"/>
    <x v="18"/>
    <x v="1"/>
    <n v="0.1304340888347067"/>
  </r>
  <r>
    <x v="0"/>
    <x v="0"/>
    <n v="70"/>
    <x v="8"/>
    <n v="27610"/>
    <s v="Seguro de viaje"/>
    <d v="2026-06-21T00:00:00"/>
    <d v="2026-07-08T00:00:00"/>
    <s v="SEG"/>
    <x v="3"/>
    <s v="EUR"/>
    <n v="340"/>
    <n v="340"/>
    <n v="394.4"/>
    <n v="49.86"/>
    <n v="49.86"/>
    <n v="57.83759999999999"/>
    <s v="AON"/>
    <s v="United Kingdom"/>
    <x v="18"/>
    <x v="1"/>
    <n v="0.1466470588235294"/>
  </r>
  <r>
    <x v="0"/>
    <x v="0"/>
    <n v="71"/>
    <x v="2"/>
    <n v="27688"/>
    <s v="Billete AF | MEX-CDG-MEX"/>
    <d v="2026-01-08T00:00:00"/>
    <d v="2026-03-24T00:00:00"/>
    <s v="ABC"/>
    <x v="2"/>
    <s v="EUR"/>
    <n v="3717.21"/>
    <n v="3717.21"/>
    <n v="4311.9636"/>
    <n v="0"/>
    <n v="0"/>
    <n v="0"/>
    <s v="Servivuelo"/>
    <s v="Spain"/>
    <x v="35"/>
    <x v="1"/>
    <n v="0"/>
  </r>
  <r>
    <x v="0"/>
    <x v="0"/>
    <n v="71"/>
    <x v="2"/>
    <n v="0"/>
    <s v="Fee emisión"/>
    <d v="2026-01-08T00:00:00"/>
    <d v="2026-03-24T00:00:00"/>
    <s v="HPS Aereo"/>
    <x v="1"/>
    <s v="EUR"/>
    <n v="183.22"/>
    <n v="183.22"/>
    <n v="212.5352"/>
    <n v="183.22"/>
    <n v="183.22"/>
    <n v="212.5352"/>
    <s v="FEES"/>
    <n v="0"/>
    <x v="35"/>
    <x v="1"/>
    <n v="1"/>
  </r>
  <r>
    <x v="0"/>
    <x v="0"/>
    <n v="71"/>
    <x v="2"/>
    <n v="0"/>
    <s v="Comisión pago AMEX"/>
    <d v="2026-01-08T00:00:00"/>
    <d v="2026-03-24T00:00:00"/>
    <s v="HPS Gastos Gestion"/>
    <x v="1"/>
    <s v="EUR"/>
    <n v="77.56999999999999"/>
    <n v="77.56999999999999"/>
    <n v="89.98119999999999"/>
    <n v="77.56999999999999"/>
    <n v="77.56999999999999"/>
    <n v="89.98119999999999"/>
    <s v="FEES"/>
    <n v="0"/>
    <x v="35"/>
    <x v="1"/>
    <n v="1"/>
  </r>
  <r>
    <x v="0"/>
    <x v="0"/>
    <n v="72"/>
    <x v="1"/>
    <n v="27538"/>
    <s v="Catai - Viaje en grupo por Vietnam"/>
    <d v="2026-06-13T00:00:00"/>
    <d v="2026-06-23T00:00:00"/>
    <s v="PKT"/>
    <x v="0"/>
    <s v="EUR"/>
    <n v="4506"/>
    <n v="4506"/>
    <n v="5226.96"/>
    <n v="521.47"/>
    <n v="521.47"/>
    <n v="604.9052"/>
    <s v="Catai"/>
    <s v="Spain"/>
    <x v="15"/>
    <x v="1"/>
    <n v="0.1157279183311141"/>
  </r>
  <r>
    <x v="0"/>
    <x v="0"/>
    <n v="73"/>
    <x v="8"/>
    <n v="28693"/>
    <s v="Pago de deposito Aniyami"/>
    <d v="2026-07-27T00:00:00"/>
    <d v="2026-08-08T00:00:00"/>
    <s v="PKT"/>
    <x v="0"/>
    <s v="EUR"/>
    <n v="15228.12"/>
    <n v="15228.12"/>
    <n v="17664.6192"/>
    <n v="1870.12"/>
    <n v="1870.12"/>
    <n v="2169.3392"/>
    <s v="Aniyami Turismo LTDA"/>
    <s v="Brazil"/>
    <x v="9"/>
    <x v="1"/>
    <n v="0.1228070175438596"/>
  </r>
  <r>
    <x v="0"/>
    <x v="0"/>
    <n v="73"/>
    <x v="8"/>
    <n v="28093"/>
    <s v="Billetes LA | IGU-GIG"/>
    <d v="2026-07-29T00:00:00"/>
    <d v="2026-07-29T00:00:00"/>
    <s v="VLO"/>
    <x v="2"/>
    <s v="EUR"/>
    <n v="165.8"/>
    <n v="165.8"/>
    <n v="192.328"/>
    <n v="0"/>
    <n v="0"/>
    <n v="0"/>
    <s v="F1S USA"/>
    <s v="United States"/>
    <x v="9"/>
    <x v="1"/>
    <n v="0"/>
  </r>
  <r>
    <x v="0"/>
    <x v="0"/>
    <n v="73"/>
    <x v="8"/>
    <n v="28093"/>
    <s v="Billetes LA | IGU-GIG"/>
    <d v="2026-07-29T00:00:00"/>
    <d v="2026-07-29T00:00:00"/>
    <s v="VLO"/>
    <x v="2"/>
    <s v="EUR"/>
    <n v="165.8"/>
    <n v="165.8"/>
    <n v="192.328"/>
    <n v="0"/>
    <n v="0"/>
    <n v="0"/>
    <s v="F1S USA"/>
    <s v="United States"/>
    <x v="9"/>
    <x v="1"/>
    <n v="0"/>
  </r>
  <r>
    <x v="0"/>
    <x v="0"/>
    <n v="73"/>
    <x v="8"/>
    <n v="28093"/>
    <s v="Billetes G3 | GIG-SLZ-SSA-BPS"/>
    <d v="2026-08-01T00:00:00"/>
    <d v="2026-08-04T00:00:00"/>
    <s v="VLO"/>
    <x v="2"/>
    <s v="EUR"/>
    <n v="363.53"/>
    <n v="363.53"/>
    <n v="421.6947999999999"/>
    <n v="0"/>
    <n v="0"/>
    <n v="0"/>
    <s v="F1S USA"/>
    <s v="United States"/>
    <x v="9"/>
    <x v="1"/>
    <n v="0"/>
  </r>
  <r>
    <x v="0"/>
    <x v="0"/>
    <n v="73"/>
    <x v="8"/>
    <n v="28093"/>
    <s v="Billetes G3 | GIG-SLZ-SSA-BPS"/>
    <d v="2026-08-01T00:00:00"/>
    <d v="2026-08-04T00:00:00"/>
    <s v="VLO"/>
    <x v="2"/>
    <s v="EUR"/>
    <n v="363.53"/>
    <n v="363.53"/>
    <n v="421.6947999999999"/>
    <n v="0"/>
    <n v="0"/>
    <n v="0"/>
    <s v="F1S USA"/>
    <s v="United States"/>
    <x v="9"/>
    <x v="1"/>
    <n v="0"/>
  </r>
  <r>
    <x v="0"/>
    <x v="0"/>
    <n v="73"/>
    <x v="8"/>
    <n v="0"/>
    <s v="Fee emisión"/>
    <d v="2026-07-27T00:00:00"/>
    <d v="2026-08-08T00:00:00"/>
    <s v="HPS Aereo"/>
    <x v="1"/>
    <s v="EUR"/>
    <n v="120"/>
    <n v="120"/>
    <n v="139.2"/>
    <n v="120"/>
    <n v="120"/>
    <n v="139.2"/>
    <s v="FEES"/>
    <n v="0"/>
    <x v="9"/>
    <x v="1"/>
    <n v="1"/>
  </r>
  <r>
    <x v="0"/>
    <x v="0"/>
    <n v="73"/>
    <x v="8"/>
    <n v="28093"/>
    <s v="EMD LA | Equipaje IGU-GIG"/>
    <d v="2026-07-29T00:00:00"/>
    <d v="2026-07-29T00:00:00"/>
    <s v="VLO"/>
    <x v="2"/>
    <s v="EUR"/>
    <n v="23"/>
    <n v="23"/>
    <n v="26.68"/>
    <n v="0"/>
    <n v="0"/>
    <n v="0"/>
    <s v="F1S USA"/>
    <s v="United States"/>
    <x v="9"/>
    <x v="1"/>
    <n v="0"/>
  </r>
  <r>
    <x v="0"/>
    <x v="0"/>
    <n v="73"/>
    <x v="8"/>
    <n v="28093"/>
    <s v="EMD LA | Equipaje IGU-GIG"/>
    <d v="2026-07-29T00:00:00"/>
    <d v="2026-07-29T00:00:00"/>
    <s v="VLO"/>
    <x v="2"/>
    <s v="EUR"/>
    <n v="23"/>
    <n v="23"/>
    <n v="26.68"/>
    <n v="0"/>
    <n v="0"/>
    <n v="0"/>
    <s v="F1S USA"/>
    <s v="United States"/>
    <x v="9"/>
    <x v="1"/>
    <n v="0"/>
  </r>
  <r>
    <x v="0"/>
    <x v="0"/>
    <n v="73"/>
    <x v="8"/>
    <n v="28093"/>
    <s v="EMD G3 | Equipaje GIG-SLZ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8093"/>
    <s v="EMD G3 | Equipaje GIG-SLZ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8093"/>
    <s v="EMD G3 | Equipaje SLZ-SSA-BPS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8093"/>
    <s v="EMD G3 | Equipaje SLZ-SSA-BPS"/>
    <d v="2026-08-01T00:00:00"/>
    <d v="2026-08-01T00:00:00"/>
    <s v="VLO"/>
    <x v="2"/>
    <s v="EUR"/>
    <n v="22"/>
    <n v="22"/>
    <n v="25.52"/>
    <n v="0"/>
    <n v="0"/>
    <n v="0"/>
    <s v="F1S USA"/>
    <s v="United States"/>
    <x v="9"/>
    <x v="1"/>
    <n v="0"/>
  </r>
  <r>
    <x v="0"/>
    <x v="0"/>
    <n v="73"/>
    <x v="8"/>
    <n v="27610"/>
    <s v="Seguro de viaje"/>
    <d v="2026-07-27T00:00:00"/>
    <d v="2026-08-08T00:00:00"/>
    <s v="SEG"/>
    <x v="3"/>
    <s v="EUR"/>
    <n v="340"/>
    <n v="340"/>
    <n v="394.4"/>
    <n v="89.31999999999999"/>
    <n v="89.31999999999999"/>
    <n v="103.6112"/>
    <s v="AON"/>
    <s v="United Kingdom"/>
    <x v="9"/>
    <x v="1"/>
    <n v="0.2627058823529411"/>
  </r>
  <r>
    <x v="0"/>
    <x v="0"/>
    <n v="74"/>
    <x v="0"/>
    <n v="0"/>
    <s v="honorario"/>
    <d v="2025-12-20T00:00:00"/>
    <d v="2025-12-27T00:00:00"/>
    <s v="HPS Agencia"/>
    <x v="1"/>
    <s v="USD"/>
    <n v="1"/>
    <n v="0.86"/>
    <n v="1"/>
    <n v="1"/>
    <n v="0.86"/>
    <n v="1"/>
    <s v="FEES"/>
    <n v="0"/>
    <x v="0"/>
    <x v="0"/>
    <n v="1"/>
  </r>
  <r>
    <x v="0"/>
    <x v="0"/>
    <n v="75"/>
    <x v="3"/>
    <n v="31081"/>
    <s v="Finca Cortesín "/>
    <d v="2026-04-09T00:00:00"/>
    <d v="2026-04-12T00:00:00"/>
    <s v="HTL"/>
    <x v="4"/>
    <s v="EUR"/>
    <n v="3546"/>
    <n v="3546"/>
    <n v="4113.36"/>
    <n v="446.8"/>
    <n v="446.8"/>
    <n v="518.288"/>
    <s v="Hotel Finca Cortesin SL"/>
    <s v="Spain"/>
    <x v="38"/>
    <x v="1"/>
    <n v="0.1260011280315849"/>
  </r>
  <r>
    <x v="0"/>
    <x v="0"/>
    <n v="76"/>
    <x v="5"/>
    <n v="27688"/>
    <s v="Emisión billete IB - MAD ORY // CDG MAD"/>
    <d v="2026-01-14T00:00:00"/>
    <d v="2026-01-18T00:00:00"/>
    <s v="ABC"/>
    <x v="2"/>
    <s v="EUR"/>
    <n v="867.1799999999999"/>
    <n v="867.1799999999999"/>
    <n v="1005.9288"/>
    <n v="0"/>
    <n v="0"/>
    <n v="0"/>
    <s v="Servivuelo"/>
    <s v="Spain"/>
    <x v="29"/>
    <x v="1"/>
    <n v="0"/>
  </r>
  <r>
    <x v="0"/>
    <x v="0"/>
    <n v="76"/>
    <x v="5"/>
    <n v="0"/>
    <s v="Fee emisión"/>
    <d v="2026-01-14T00:00:00"/>
    <d v="2026-01-18T00:00:00"/>
    <s v="HPS Aereo"/>
    <x v="1"/>
    <s v="EUR"/>
    <n v="92.81999999999999"/>
    <n v="92.81999999999999"/>
    <n v="107.6712"/>
    <n v="92.81999999999999"/>
    <n v="92.81999999999999"/>
    <n v="107.6712"/>
    <s v="FEES"/>
    <n v="0"/>
    <x v="29"/>
    <x v="1"/>
    <n v="1"/>
  </r>
  <r>
    <x v="0"/>
    <x v="0"/>
    <n v="76"/>
    <x v="5"/>
    <n v="0"/>
    <s v="Honorarios Vuelo"/>
    <d v="2026-01-14T00:00:00"/>
    <d v="2026-01-18T00:00:00"/>
    <s v="HPS Aereo"/>
    <x v="1"/>
    <s v="EUR"/>
    <n v="96"/>
    <n v="96"/>
    <n v="111.36"/>
    <n v="96"/>
    <n v="96"/>
    <n v="111.36"/>
    <s v="FEES"/>
    <n v="0"/>
    <x v="29"/>
    <x v="1"/>
    <n v="1"/>
  </r>
  <r>
    <x v="0"/>
    <x v="0"/>
    <n v="76"/>
    <x v="5"/>
    <n v="34219"/>
    <s v="Le Grand Hôtel Cayré | Enero 14 - 18"/>
    <d v="2026-01-14T00:00:00"/>
    <d v="2026-01-18T00:00:00"/>
    <s v="HTL"/>
    <x v="4"/>
    <s v="EUR"/>
    <n v="6345.4"/>
    <n v="6345.4"/>
    <n v="7360.663999999999"/>
    <n v="634.54"/>
    <n v="634.54"/>
    <n v="736.0663999999999"/>
    <s v="Le Grand HÙtel CayrÈ"/>
    <s v="France"/>
    <x v="29"/>
    <x v="1"/>
    <n v="0.1"/>
  </r>
  <r>
    <x v="1"/>
    <x v="0"/>
    <n v="77"/>
    <x v="12"/>
    <n v="33350"/>
    <s v="FOLIO DE PRUEBA "/>
    <d v="2026-02-03T00:00:00"/>
    <d v="2026-02-25T00:00:00"/>
    <s v="HTL"/>
    <x v="4"/>
    <s v="EUR"/>
    <n v="0"/>
    <n v="0"/>
    <n v="0"/>
    <n v="0"/>
    <n v="0"/>
    <n v="0"/>
    <s v="1 HOTEL MAYFAIR"/>
    <s v="United Kingdom"/>
    <x v="41"/>
    <x v="1"/>
    <s v="0"/>
  </r>
  <r>
    <x v="0"/>
    <x v="0"/>
    <n v="78"/>
    <x v="1"/>
    <n v="27610"/>
    <s v="Seguro asistencia y cancelacion"/>
    <d v="2026-05-28T00:00:00"/>
    <d v="2026-06-07T00:00:00"/>
    <s v="SEG"/>
    <x v="3"/>
    <s v="EUR"/>
    <n v="1028.79"/>
    <n v="1028.79"/>
    <n v="1193.3964"/>
    <n v="0"/>
    <n v="0"/>
    <n v="0"/>
    <s v="AON"/>
    <s v="United Kingdom"/>
    <x v="13"/>
    <x v="1"/>
    <n v="0"/>
  </r>
  <r>
    <x v="0"/>
    <x v="0"/>
    <n v="78"/>
    <x v="1"/>
    <n v="27688"/>
    <s v="Billete IB | MAD-TYO-MAD"/>
    <d v="2026-05-28T00:00:00"/>
    <d v="2026-06-07T00:00:00"/>
    <s v="ABC"/>
    <x v="2"/>
    <s v="EUR"/>
    <n v="15155"/>
    <n v="15155"/>
    <n v="17579.8"/>
    <n v="0"/>
    <n v="0"/>
    <n v="0"/>
    <s v="Servivuelo"/>
    <s v="Spain"/>
    <x v="13"/>
    <x v="1"/>
    <n v="0"/>
  </r>
  <r>
    <x v="0"/>
    <x v="0"/>
    <n v="78"/>
    <x v="1"/>
    <n v="27688"/>
    <s v="Billete IB | MAD-TYO-MAD"/>
    <d v="2026-05-28T00:00:00"/>
    <d v="2026-06-07T00:00:00"/>
    <s v="ABC"/>
    <x v="2"/>
    <s v="EUR"/>
    <n v="3451.64"/>
    <n v="3451.64"/>
    <n v="4003.902399999999"/>
    <n v="0"/>
    <n v="0"/>
    <n v="0"/>
    <s v="Servivuelo"/>
    <s v="Spain"/>
    <x v="13"/>
    <x v="1"/>
    <n v="0"/>
  </r>
  <r>
    <x v="0"/>
    <x v="0"/>
    <n v="78"/>
    <x v="1"/>
    <n v="27688"/>
    <s v="Billete NH | LHR-TYO-LHR"/>
    <d v="2026-05-29T00:00:00"/>
    <d v="2026-06-07T00:00:00"/>
    <s v="ABC"/>
    <x v="2"/>
    <s v="EUR"/>
    <n v="5715"/>
    <n v="5715"/>
    <n v="6629.4"/>
    <n v="0"/>
    <n v="0"/>
    <n v="0"/>
    <s v="Servivuelo"/>
    <s v="Spain"/>
    <x v="13"/>
    <x v="1"/>
    <n v="0"/>
  </r>
  <r>
    <x v="0"/>
    <x v="0"/>
    <n v="78"/>
    <x v="1"/>
    <n v="0"/>
    <s v="Fee emisión aéreos "/>
    <d v="2026-05-28T00:00:00"/>
    <d v="2026-06-07T00:00:00"/>
    <s v="HPS Aereo"/>
    <x v="1"/>
    <s v="EUR"/>
    <n v="455"/>
    <n v="455"/>
    <n v="527.8"/>
    <n v="455"/>
    <n v="455"/>
    <n v="527.8"/>
    <s v="FEES"/>
    <n v="0"/>
    <x v="13"/>
    <x v="1"/>
    <n v="1"/>
  </r>
  <r>
    <x v="0"/>
    <x v="0"/>
    <n v="78"/>
    <x v="1"/>
    <n v="31172"/>
    <s v="Compra asientos MAD-TYO-MAD 5 pasajeros"/>
    <d v="2026-05-29T00:00:00"/>
    <d v="2026-06-07T00:00:00"/>
    <s v="ABC"/>
    <x v="2"/>
    <s v="EUR"/>
    <n v="872"/>
    <n v="872"/>
    <n v="1011.52"/>
    <n v="0"/>
    <n v="0"/>
    <n v="0"/>
    <s v="IBERIA"/>
    <s v="Spain"/>
    <x v="13"/>
    <x v="1"/>
    <n v="0"/>
  </r>
  <r>
    <x v="0"/>
    <x v="0"/>
    <n v="78"/>
    <x v="1"/>
    <n v="27604"/>
    <s v="DMC Hoteles + Visitas "/>
    <d v="2026-05-29T00:00:00"/>
    <d v="2026-06-07T00:00:00"/>
    <s v="PKT"/>
    <x v="0"/>
    <s v="EUR"/>
    <n v="68420"/>
    <n v="68420"/>
    <n v="79367.2"/>
    <n v="9622"/>
    <n v="9622"/>
    <n v="11161.52"/>
    <s v="Luxury Japan"/>
    <s v="Japan"/>
    <x v="13"/>
    <x v="1"/>
    <n v="0.1406313943291435"/>
  </r>
  <r>
    <x v="0"/>
    <x v="0"/>
    <n v="79"/>
    <x v="4"/>
    <n v="34017"/>
    <s v="Reserva Amanjena"/>
    <d v="2025-12-31T00:00:00"/>
    <d v="2026-01-03T00:00:00"/>
    <s v="HTL"/>
    <x v="4"/>
    <s v="EUR"/>
    <n v="19020"/>
    <n v="19020"/>
    <n v="22063.2"/>
    <n v="1890"/>
    <n v="1890"/>
    <n v="2192.4"/>
    <s v="Amanjena"/>
    <s v="Morocco"/>
    <x v="31"/>
    <x v="0"/>
    <n v="0.09936908517350157"/>
  </r>
  <r>
    <x v="0"/>
    <x v="0"/>
    <n v="79"/>
    <x v="4"/>
    <n v="27688"/>
    <s v="Billetes IB | MAD-CMN // RAK-MAD"/>
    <d v="2025-12-31T00:00:00"/>
    <d v="2026-01-03T00:00:00"/>
    <s v="ABC"/>
    <x v="2"/>
    <s v="EUR"/>
    <n v="1702"/>
    <n v="1702"/>
    <n v="1974.32"/>
    <n v="0"/>
    <n v="0"/>
    <n v="0"/>
    <s v="Servivuelo"/>
    <s v="Spain"/>
    <x v="31"/>
    <x v="0"/>
    <n v="0"/>
  </r>
  <r>
    <x v="0"/>
    <x v="0"/>
    <n v="79"/>
    <x v="4"/>
    <n v="27688"/>
    <s v="Billtes IB | MAD-CMN // RAK-MAD "/>
    <d v="2025-12-31T00:00:00"/>
    <d v="2026-01-03T00:00:00"/>
    <s v="ABC"/>
    <x v="2"/>
    <s v="EUR"/>
    <n v="1642"/>
    <n v="1642"/>
    <n v="1904.72"/>
    <n v="0"/>
    <n v="0"/>
    <n v="0"/>
    <s v="Servivuelo"/>
    <s v="Spain"/>
    <x v="31"/>
    <x v="0"/>
    <n v="0"/>
  </r>
  <r>
    <x v="0"/>
    <x v="0"/>
    <n v="79"/>
    <x v="4"/>
    <n v="0"/>
    <s v="Fee emisión billetes IB"/>
    <d v="2025-12-31T00:00:00"/>
    <d v="2026-01-03T00:00:00"/>
    <s v="HPS Aereo"/>
    <x v="1"/>
    <s v="EUR"/>
    <n v="259"/>
    <n v="259"/>
    <n v="300.44"/>
    <n v="259"/>
    <n v="259"/>
    <n v="300.44"/>
    <s v="FEES"/>
    <n v="0"/>
    <x v="31"/>
    <x v="0"/>
    <n v="1"/>
  </r>
  <r>
    <x v="0"/>
    <x v="0"/>
    <n v="79"/>
    <x v="4"/>
    <n v="32499"/>
    <s v="EXO DMC Actividades"/>
    <d v="2025-12-31T00:00:00"/>
    <d v="2026-01-03T00:00:00"/>
    <s v="GUI"/>
    <x v="0"/>
    <s v="EUR"/>
    <n v="2944.42"/>
    <n v="2944.42"/>
    <n v="3415.5272"/>
    <n v="0"/>
    <n v="0"/>
    <n v="0"/>
    <s v="EXO TRAVEL MOROCCO"/>
    <s v="Morocco"/>
    <x v="31"/>
    <x v="0"/>
    <n v="0"/>
  </r>
  <r>
    <x v="0"/>
    <x v="0"/>
    <n v="79"/>
    <x v="4"/>
    <n v="29901"/>
    <s v="Regalo para Tamara"/>
    <d v="2025-12-31T00:00:00"/>
    <d v="2026-01-03T00:00:00"/>
    <s v="OTR"/>
    <x v="3"/>
    <s v="EUR"/>
    <n v="307.7"/>
    <n v="307.7"/>
    <n v="356.932"/>
    <n v="0"/>
    <n v="0"/>
    <n v="0"/>
    <s v="Gannet Spain, SL"/>
    <s v="Spain"/>
    <x v="31"/>
    <x v="0"/>
    <n v="0"/>
  </r>
  <r>
    <x v="0"/>
    <x v="0"/>
    <n v="79"/>
    <x v="4"/>
    <n v="0"/>
    <s v="Honorarios Aman"/>
    <d v="2025-12-31T00:00:00"/>
    <d v="2026-01-03T00:00:00"/>
    <s v="HPS Hotel"/>
    <x v="1"/>
    <s v="EUR"/>
    <n v="984.91"/>
    <n v="984.91"/>
    <n v="1142.4956"/>
    <n v="984.91"/>
    <n v="984.91"/>
    <n v="1142.4956"/>
    <s v="FEES"/>
    <n v="0"/>
    <x v="31"/>
    <x v="0"/>
    <n v="1"/>
  </r>
  <r>
    <x v="0"/>
    <x v="0"/>
    <n v="79"/>
    <x v="4"/>
    <n v="0"/>
    <s v="Honorarios DMC"/>
    <d v="2025-12-31T00:00:00"/>
    <d v="2026-01-03T00:00:00"/>
    <s v="HPS Terrestre"/>
    <x v="1"/>
    <s v="EUR"/>
    <n v="350.97"/>
    <n v="350.97"/>
    <n v="407.1252"/>
    <n v="350.97"/>
    <n v="350.97"/>
    <n v="407.1252"/>
    <s v="FEES"/>
    <n v="0"/>
    <x v="31"/>
    <x v="0"/>
    <n v="1"/>
  </r>
  <r>
    <x v="0"/>
    <x v="0"/>
    <n v="80"/>
    <x v="10"/>
    <n v="27688"/>
    <s v="Billete IB | 26ENE - MAD JFK MAD"/>
    <d v="2026-01-26T00:00:00"/>
    <d v="2026-01-30T00:00:00"/>
    <s v="ABC"/>
    <x v="2"/>
    <s v="EUR"/>
    <n v="5176.1"/>
    <n v="5176.1"/>
    <n v="6004.276"/>
    <n v="0"/>
    <n v="0"/>
    <n v="0"/>
    <s v="Servivuelo"/>
    <s v="Spain"/>
    <x v="42"/>
    <x v="1"/>
    <n v="0"/>
  </r>
  <r>
    <x v="0"/>
    <x v="0"/>
    <n v="80"/>
    <x v="10"/>
    <n v="27688"/>
    <s v="Reemisión billete 26ENE "/>
    <d v="2026-01-26T00:00:00"/>
    <d v="2026-01-30T00:00:00"/>
    <s v="ABC"/>
    <x v="2"/>
    <s v="EUR"/>
    <n v="416.02"/>
    <n v="416.02"/>
    <n v="482.5831999999999"/>
    <n v="0"/>
    <n v="0"/>
    <n v="0"/>
    <s v="Servivuelo"/>
    <s v="Spain"/>
    <x v="42"/>
    <x v="1"/>
    <n v="0"/>
  </r>
  <r>
    <x v="0"/>
    <x v="0"/>
    <n v="80"/>
    <x v="10"/>
    <n v="0"/>
    <s v="Comisión pago AMEX"/>
    <d v="2026-01-11T00:00:00"/>
    <d v="2026-01-30T00:00:00"/>
    <s v="HPS Gastos Gestion"/>
    <x v="1"/>
    <s v="EUR"/>
    <n v="112.88"/>
    <n v="112.88"/>
    <n v="130.9408"/>
    <n v="112.88"/>
    <n v="112.88"/>
    <n v="130.9408"/>
    <s v="FEES"/>
    <n v="0"/>
    <x v="29"/>
    <x v="1"/>
    <n v="1"/>
  </r>
  <r>
    <x v="0"/>
    <x v="0"/>
    <n v="81"/>
    <x v="13"/>
    <n v="27688"/>
    <s v="Billete TK | MAD-KIX // MNL-MAD"/>
    <d v="2026-04-19T00:00:00"/>
    <d v="2026-05-07T00:00:00"/>
    <s v="ABC"/>
    <x v="2"/>
    <s v="EUR"/>
    <n v="2358"/>
    <n v="2358"/>
    <n v="2735.28"/>
    <n v="0"/>
    <n v="0"/>
    <n v="0"/>
    <s v="Servivuelo"/>
    <s v="Spain"/>
    <x v="3"/>
    <x v="1"/>
    <n v="0"/>
  </r>
  <r>
    <x v="0"/>
    <x v="0"/>
    <n v="81"/>
    <x v="13"/>
    <n v="27688"/>
    <s v="Billete PR | TYO-MNL"/>
    <d v="2026-05-01T00:00:00"/>
    <d v="2026-05-01T00:00:00"/>
    <s v="ABC"/>
    <x v="2"/>
    <s v="EUR"/>
    <n v="580"/>
    <n v="580"/>
    <n v="672.8"/>
    <n v="0"/>
    <n v="0"/>
    <n v="0"/>
    <s v="Servivuelo"/>
    <s v="Spain"/>
    <x v="4"/>
    <x v="1"/>
    <n v="0"/>
  </r>
  <r>
    <x v="0"/>
    <x v="0"/>
    <n v="81"/>
    <x v="13"/>
    <n v="0"/>
    <s v="Fee emisión billetes "/>
    <d v="2026-04-19T00:00:00"/>
    <d v="2026-05-08T00:00:00"/>
    <s v="HPS Aereo"/>
    <x v="1"/>
    <s v="EUR"/>
    <n v="160"/>
    <n v="160"/>
    <n v="185.6"/>
    <n v="160"/>
    <n v="160"/>
    <n v="185.6"/>
    <s v="FEES"/>
    <n v="0"/>
    <x v="3"/>
    <x v="1"/>
    <n v="1"/>
  </r>
  <r>
    <x v="0"/>
    <x v="0"/>
    <n v="81"/>
    <x v="13"/>
    <n v="34293"/>
    <s v="JAPON"/>
    <d v="2026-04-20T00:00:00"/>
    <d v="2026-05-01T00:00:00"/>
    <s v="PKT"/>
    <x v="0"/>
    <s v="EUR"/>
    <n v="6568.7"/>
    <n v="6568.7"/>
    <n v="7619.691999999999"/>
    <n v="1324.7"/>
    <n v="1324.7"/>
    <n v="1536.652"/>
    <s v="Boeki Up"/>
    <s v="Japan"/>
    <x v="3"/>
    <x v="1"/>
    <n v="0.2016685188850153"/>
  </r>
  <r>
    <x v="0"/>
    <x v="0"/>
    <n v="81"/>
    <x v="13"/>
    <n v="34316"/>
    <s v="Filipinas"/>
    <d v="2026-05-01T00:00:00"/>
    <d v="2026-05-08T00:00:00"/>
    <s v="PKT"/>
    <x v="0"/>
    <s v="EUR"/>
    <n v="4296.7"/>
    <n v="4296.7"/>
    <n v="4984.172"/>
    <n v="1324.7"/>
    <n v="1324.7"/>
    <n v="1536.652"/>
    <s v="Boeki Up"/>
    <s v="Japan"/>
    <x v="4"/>
    <x v="1"/>
    <n v="0.3083063746596225"/>
  </r>
  <r>
    <x v="0"/>
    <x v="0"/>
    <n v="81"/>
    <x v="13"/>
    <n v="27610"/>
    <s v="Seguro"/>
    <d v="2026-04-19T00:00:00"/>
    <d v="2026-05-08T00:00:00"/>
    <s v="SEG"/>
    <x v="3"/>
    <s v="EUR"/>
    <n v="246.6"/>
    <n v="246.6"/>
    <n v="286.056"/>
    <n v="0"/>
    <n v="0"/>
    <n v="0"/>
    <s v="AON"/>
    <s v="United Kingdom"/>
    <x v="3"/>
    <x v="1"/>
    <n v="0"/>
  </r>
  <r>
    <x v="0"/>
    <x v="0"/>
    <n v="81"/>
    <x v="13"/>
    <n v="0"/>
    <s v="FEE AGENTE"/>
    <d v="2026-04-19T00:00:00"/>
    <d v="2026-05-08T00:00:00"/>
    <s v="HPS Agencia"/>
    <x v="1"/>
    <s v="EUR"/>
    <n v="160"/>
    <n v="160"/>
    <n v="185.6"/>
    <n v="160"/>
    <n v="160"/>
    <n v="185.6"/>
    <s v="FEES"/>
    <n v="0"/>
    <x v="3"/>
    <x v="1"/>
    <n v="1"/>
  </r>
  <r>
    <x v="0"/>
    <x v="0"/>
    <n v="82"/>
    <x v="2"/>
    <n v="27688"/>
    <s v="Billete LH | ZRH-BRI-ZRH"/>
    <d v="2025-11-10T00:00:00"/>
    <d v="2025-11-14T00:00:00"/>
    <s v="ABC"/>
    <x v="2"/>
    <s v="EUR"/>
    <n v="494.56"/>
    <n v="494.56"/>
    <n v="573.6895999999999"/>
    <n v="0"/>
    <n v="0"/>
    <n v="0"/>
    <s v="Servivuelo"/>
    <s v="Spain"/>
    <x v="17"/>
    <x v="0"/>
    <n v="0"/>
  </r>
  <r>
    <x v="0"/>
    <x v="0"/>
    <n v="83"/>
    <x v="2"/>
    <n v="27688"/>
    <s v="Billete AM | MAD-MEX-MAD"/>
    <d v="2026-01-30T00:00:00"/>
    <d v="2026-02-07T00:00:00"/>
    <s v="ABC"/>
    <x v="2"/>
    <s v="EUR"/>
    <n v="2234.64"/>
    <n v="2234.64"/>
    <n v="2592.1824"/>
    <n v="0"/>
    <n v="0"/>
    <n v="0"/>
    <s v="Servivuelo"/>
    <s v="Spain"/>
    <x v="42"/>
    <x v="1"/>
    <n v="0"/>
  </r>
  <r>
    <x v="0"/>
    <x v="0"/>
    <n v="83"/>
    <x v="2"/>
    <n v="27688"/>
    <s v="Reemisión billete AM"/>
    <d v="2026-02-06T00:00:00"/>
    <d v="2026-02-14T00:00:00"/>
    <s v="ABC"/>
    <x v="2"/>
    <s v="EUR"/>
    <n v="166.79"/>
    <n v="166.79"/>
    <n v="193.4764"/>
    <n v="0"/>
    <n v="0"/>
    <n v="0"/>
    <s v="Servivuelo"/>
    <s v="Spain"/>
    <x v="41"/>
    <x v="1"/>
    <n v="0"/>
  </r>
  <r>
    <x v="0"/>
    <x v="0"/>
    <n v="84"/>
    <x v="2"/>
    <n v="0"/>
    <s v="Sobre emisión folio 81 - Reservas 9WNFFK y 9WXVVN - 05ENE"/>
    <d v="2025-11-21T00:00:00"/>
    <d v="2025-11-21T00:00:00"/>
    <s v="HPS Aereo"/>
    <x v="1"/>
    <s v="EUR"/>
    <n v="68.26000000000001"/>
    <n v="68.26000000000001"/>
    <n v="79.1816"/>
    <n v="68.26000000000001"/>
    <n v="68.26000000000001"/>
    <n v="79.1816"/>
    <s v="FEES"/>
    <n v="0"/>
    <x v="30"/>
    <x v="0"/>
    <n v="1"/>
  </r>
  <r>
    <x v="0"/>
    <x v="0"/>
    <n v="84"/>
    <x v="2"/>
    <n v="0"/>
    <s v="Sobre emisión folio 67 - Reservas 789IOP - 21ENE26"/>
    <d v="2025-11-21T00:00:00"/>
    <d v="2025-11-21T00:00:00"/>
    <s v="HPS Aereo"/>
    <x v="1"/>
    <s v="EUR"/>
    <n v="50.49"/>
    <n v="50.49"/>
    <n v="58.5684"/>
    <n v="50.49"/>
    <n v="50.49"/>
    <n v="58.5684"/>
    <s v="FEES"/>
    <n v="0"/>
    <x v="30"/>
    <x v="0"/>
    <n v="1"/>
  </r>
  <r>
    <x v="0"/>
    <x v="0"/>
    <n v="85"/>
    <x v="2"/>
    <n v="27688"/>
    <s v="Billete EY | MAD AUH MAD"/>
    <d v="2026-01-25T00:00:00"/>
    <d v="2026-01-30T00:00:00"/>
    <s v="ABC"/>
    <x v="2"/>
    <s v="EUR"/>
    <n v="653.42"/>
    <n v="653.42"/>
    <n v="757.9671999999999"/>
    <n v="0"/>
    <n v="0"/>
    <n v="0"/>
    <s v="Servivuelo"/>
    <s v="Spain"/>
    <x v="42"/>
    <x v="1"/>
    <n v="0"/>
  </r>
  <r>
    <x v="0"/>
    <x v="0"/>
    <n v="86"/>
    <x v="14"/>
    <n v="29901"/>
    <s v="HOTEL PALACE - 6 NOCHES PREMIUM CORTES"/>
    <d v="2026-02-08T00:00:00"/>
    <d v="2026-02-17T00:00:00"/>
    <s v="HTL"/>
    <x v="4"/>
    <s v="EUR"/>
    <n v="2446"/>
    <n v="2446"/>
    <n v="2837.36"/>
    <n v="193.5"/>
    <n v="193.5"/>
    <n v="224.46"/>
    <s v="Gannet Spain, SL"/>
    <s v="Spain"/>
    <x v="43"/>
    <x v="1"/>
    <n v="0.07910874897792314"/>
  </r>
  <r>
    <x v="0"/>
    <x v="0"/>
    <n v="86"/>
    <x v="14"/>
    <n v="27688"/>
    <s v="Billete AF | PAR-MAD-PAR"/>
    <d v="2026-02-08T00:00:00"/>
    <d v="2026-02-17T00:00:00"/>
    <s v="ABC"/>
    <x v="2"/>
    <s v="EUR"/>
    <n v="872.96"/>
    <n v="872.96"/>
    <n v="1012.6336"/>
    <n v="0"/>
    <n v="0"/>
    <n v="0"/>
    <s v="Servivuelo"/>
    <s v="Spain"/>
    <x v="43"/>
    <x v="1"/>
    <n v="0"/>
  </r>
  <r>
    <x v="0"/>
    <x v="0"/>
    <n v="86"/>
    <x v="14"/>
    <n v="0"/>
    <s v="Fee emisión"/>
    <d v="2026-02-08T00:00:00"/>
    <d v="2026-02-17T00:00:00"/>
    <s v="HPS Aereo"/>
    <x v="1"/>
    <s v="EUR"/>
    <n v="0"/>
    <n v="0"/>
    <n v="0"/>
    <n v="0"/>
    <n v="0"/>
    <n v="0"/>
    <s v="FEES"/>
    <n v="0"/>
    <x v="43"/>
    <x v="1"/>
    <s v="0"/>
  </r>
  <r>
    <x v="0"/>
    <x v="0"/>
    <n v="86"/>
    <x v="14"/>
    <n v="34231"/>
    <s v="HOTEL ALFONSO XIII- 2 NOCHES GRAND DELUXE"/>
    <d v="2026-02-13T00:00:00"/>
    <d v="2026-02-15T00:00:00"/>
    <s v="HTL"/>
    <x v="4"/>
    <s v="EUR"/>
    <n v="2200"/>
    <n v="2200"/>
    <n v="2552"/>
    <n v="200"/>
    <n v="200"/>
    <n v="232"/>
    <s v="HOTEL ALFONSO XIII"/>
    <s v="Spain"/>
    <x v="43"/>
    <x v="1"/>
    <n v="0.0909090909090909"/>
  </r>
  <r>
    <x v="0"/>
    <x v="0"/>
    <n v="86"/>
    <x v="14"/>
    <n v="27610"/>
    <s v="Seguro Asistencia y Cancelación "/>
    <d v="2026-02-08T00:00:00"/>
    <d v="2026-02-17T00:00:00"/>
    <s v="SEG"/>
    <x v="3"/>
    <s v="EUR"/>
    <n v="76.62"/>
    <n v="76.62"/>
    <n v="88.8792"/>
    <n v="0"/>
    <n v="0"/>
    <n v="0"/>
    <s v="AON"/>
    <s v="United Kingdom"/>
    <x v="43"/>
    <x v="1"/>
    <n v="0"/>
  </r>
  <r>
    <x v="0"/>
    <x v="0"/>
    <n v="87"/>
    <x v="10"/>
    <n v="33613"/>
    <s v="Habitacion Single 3 noches"/>
    <d v="2026-01-11T00:00:00"/>
    <d v="2026-01-14T00:00:00"/>
    <s v="HTL"/>
    <x v="4"/>
    <s v="EUR"/>
    <n v="2858.3"/>
    <n v="2858.3"/>
    <n v="3315.628"/>
    <n v="285.83"/>
    <n v="285.83"/>
    <n v="331.5628"/>
    <s v="THE PENINSULA NEW YORK"/>
    <s v="United States"/>
    <x v="29"/>
    <x v="1"/>
    <n v="0.09999999999999999"/>
  </r>
  <r>
    <x v="0"/>
    <x v="0"/>
    <n v="87"/>
    <x v="10"/>
    <n v="27688"/>
    <s v="Billete IB | 11 ENE - MAD JFK MAD"/>
    <d v="2026-01-11T00:00:00"/>
    <d v="2026-01-16T00:00:00"/>
    <s v="ABC"/>
    <x v="2"/>
    <s v="EUR"/>
    <n v="6927"/>
    <n v="6927"/>
    <n v="8035.32"/>
    <n v="0"/>
    <n v="0"/>
    <n v="0"/>
    <s v="Servivuelo"/>
    <s v="Spain"/>
    <x v="29"/>
    <x v="1"/>
    <n v="0"/>
  </r>
  <r>
    <x v="0"/>
    <x v="0"/>
    <n v="87"/>
    <x v="10"/>
    <n v="27688"/>
    <s v="Reemision IB | regreso 15ENE"/>
    <d v="2026-01-15T00:00:00"/>
    <d v="2026-01-16T00:00:00"/>
    <s v="ABC"/>
    <x v="2"/>
    <s v="EUR"/>
    <n v="15"/>
    <n v="15"/>
    <n v="17.4"/>
    <n v="0"/>
    <n v="0"/>
    <n v="0"/>
    <s v="Servivuelo"/>
    <s v="Spain"/>
    <x v="29"/>
    <x v="1"/>
    <n v="0"/>
  </r>
  <r>
    <x v="0"/>
    <x v="0"/>
    <n v="87"/>
    <x v="10"/>
    <n v="27688"/>
    <s v="Reemision IB | regreso 14ENE"/>
    <d v="2026-01-14T00:00:00"/>
    <d v="2026-01-15T00:00:00"/>
    <s v="ABC"/>
    <x v="2"/>
    <s v="EUR"/>
    <n v="215"/>
    <n v="215"/>
    <n v="249.4"/>
    <n v="0"/>
    <n v="0"/>
    <n v="0"/>
    <s v="Servivuelo"/>
    <s v="Spain"/>
    <x v="29"/>
    <x v="1"/>
    <n v="0"/>
  </r>
  <r>
    <x v="0"/>
    <x v="0"/>
    <n v="87"/>
    <x v="10"/>
    <n v="0"/>
    <s v="Fee reemisión x2"/>
    <d v="2026-01-14T00:00:00"/>
    <d v="2026-01-15T00:00:00"/>
    <s v="HPS Aereo"/>
    <x v="1"/>
    <s v="EUR"/>
    <n v="60"/>
    <n v="60"/>
    <n v="69.59999999999999"/>
    <n v="60"/>
    <n v="60"/>
    <n v="69.59999999999999"/>
    <s v="FEES"/>
    <n v="0"/>
    <x v="29"/>
    <x v="1"/>
    <n v="1"/>
  </r>
  <r>
    <x v="0"/>
    <x v="0"/>
    <n v="87"/>
    <x v="10"/>
    <n v="0"/>
    <s v="Fee emision billete 11ENE"/>
    <d v="2026-01-11T00:00:00"/>
    <d v="2026-01-16T00:00:00"/>
    <s v="HPS Aereo"/>
    <x v="1"/>
    <s v="EUR"/>
    <n v="65.88"/>
    <n v="65.88"/>
    <n v="76.42079999999999"/>
    <n v="65.88"/>
    <n v="65.88"/>
    <n v="76.42079999999999"/>
    <s v="FEES"/>
    <n v="0"/>
    <x v="29"/>
    <x v="1"/>
    <n v="1"/>
  </r>
  <r>
    <x v="0"/>
    <x v="0"/>
    <n v="87"/>
    <x v="10"/>
    <n v="0"/>
    <s v="Comsión pago AMEX - Billete 11ENE"/>
    <d v="2026-01-11T00:00:00"/>
    <d v="2026-01-16T00:00:00"/>
    <s v="HPS Gastos Gestion"/>
    <x v="1"/>
    <s v="EUR"/>
    <n v="139.07"/>
    <n v="139.07"/>
    <n v="161.3212"/>
    <n v="139.07"/>
    <n v="139.07"/>
    <n v="161.3212"/>
    <s v="FEES"/>
    <n v="0"/>
    <x v="29"/>
    <x v="1"/>
    <n v="1"/>
  </r>
  <r>
    <x v="0"/>
    <x v="0"/>
    <n v="87"/>
    <x v="10"/>
    <n v="27688"/>
    <s v="Reemisión IB | Regreso 01SEP"/>
    <d v="2026-01-11T00:00:00"/>
    <d v="2026-01-16T00:00:00"/>
    <s v="ABC"/>
    <x v="2"/>
    <s v="EUR"/>
    <n v="215"/>
    <n v="215"/>
    <n v="249.4"/>
    <n v="0"/>
    <n v="0"/>
    <n v="0"/>
    <s v="Servivuelo"/>
    <s v="Spain"/>
    <x v="29"/>
    <x v="1"/>
    <n v="0"/>
  </r>
  <r>
    <x v="0"/>
    <x v="0"/>
    <n v="88"/>
    <x v="8"/>
    <n v="27688"/>
    <s v="Billete TK | MAD KIX // DPS MAD"/>
    <d v="2026-09-20T00:00:00"/>
    <d v="2026-10-06T00:00:00"/>
    <s v="ABC"/>
    <x v="2"/>
    <s v="EUR"/>
    <n v="3563.28"/>
    <n v="3563.28"/>
    <n v="4133.4048"/>
    <n v="0"/>
    <n v="0"/>
    <n v="0"/>
    <s v="Servivuelo"/>
    <s v="Spain"/>
    <x v="26"/>
    <x v="1"/>
    <n v="0"/>
  </r>
  <r>
    <x v="0"/>
    <x v="0"/>
    <n v="88"/>
    <x v="8"/>
    <n v="0"/>
    <s v="Fee emisión aéreos"/>
    <d v="2026-09-20T00:00:00"/>
    <d v="2026-10-08T00:00:00"/>
    <s v="HPS Aereo"/>
    <x v="1"/>
    <s v="EUR"/>
    <n v="100"/>
    <n v="100"/>
    <n v="116"/>
    <n v="100"/>
    <n v="100"/>
    <n v="116"/>
    <s v="FEES"/>
    <n v="0"/>
    <x v="26"/>
    <x v="1"/>
    <n v="1"/>
  </r>
  <r>
    <x v="0"/>
    <x v="0"/>
    <n v="89"/>
    <x v="0"/>
    <n v="0"/>
    <s v="Honorario Servicio "/>
    <d v="2026-09-23T00:00:00"/>
    <d v="2026-10-08T00:00:00"/>
    <s v="HPS Agencia"/>
    <x v="1"/>
    <s v="EUR"/>
    <n v="17.44"/>
    <n v="17.44"/>
    <n v="20.2304"/>
    <n v="17.44"/>
    <n v="17.44"/>
    <n v="20.2304"/>
    <s v="FEES"/>
    <n v="0"/>
    <x v="26"/>
    <x v="1"/>
    <n v="1"/>
  </r>
  <r>
    <x v="0"/>
    <x v="0"/>
    <n v="89"/>
    <x v="0"/>
    <n v="27688"/>
    <s v="Billete QR | MAD KUL MAD"/>
    <d v="2026-09-23T00:00:00"/>
    <d v="2026-10-07T00:00:00"/>
    <s v="ABC"/>
    <x v="2"/>
    <s v="EUR"/>
    <n v="1098.56"/>
    <n v="1098.56"/>
    <n v="1274.3296"/>
    <n v="0"/>
    <n v="0"/>
    <n v="0"/>
    <s v="Servivuelo"/>
    <s v="Spain"/>
    <x v="26"/>
    <x v="1"/>
    <n v="0"/>
  </r>
  <r>
    <x v="0"/>
    <x v="0"/>
    <n v="90"/>
    <x v="2"/>
    <n v="31172"/>
    <s v="Billete IB | canje avios 075-2530873083"/>
    <d v="2026-02-21T00:00:00"/>
    <d v="2026-02-28T00:00:00"/>
    <s v="ABC"/>
    <x v="2"/>
    <s v="EUR"/>
    <n v="0"/>
    <n v="0"/>
    <n v="0"/>
    <n v="0"/>
    <n v="0"/>
    <n v="0"/>
    <s v="IBERIA"/>
    <s v="Spain"/>
    <x v="44"/>
    <x v="1"/>
    <s v="0"/>
  </r>
  <r>
    <x v="0"/>
    <x v="0"/>
    <n v="91"/>
    <x v="2"/>
    <n v="27688"/>
    <s v="Billete KL | MAD-CPT // JNB-MAD"/>
    <d v="2026-02-19T00:00:00"/>
    <d v="2026-03-04T00:00:00"/>
    <s v="ABC"/>
    <x v="2"/>
    <s v="EUR"/>
    <n v="2967.08"/>
    <n v="2967.08"/>
    <n v="3441.8128"/>
    <n v="0"/>
    <n v="0"/>
    <n v="0"/>
    <s v="Servivuelo"/>
    <s v="Spain"/>
    <x v="44"/>
    <x v="1"/>
    <n v="0"/>
  </r>
  <r>
    <x v="0"/>
    <x v="0"/>
    <n v="91"/>
    <x v="2"/>
    <n v="27688"/>
    <s v="Billete AZ | MAD FCO"/>
    <d v="2026-02-22T00:00:00"/>
    <d v="2026-03-22T00:00:00"/>
    <s v="ABC"/>
    <x v="2"/>
    <s v="EUR"/>
    <n v="242.52"/>
    <n v="242.52"/>
    <n v="281.3232"/>
    <n v="0"/>
    <n v="0"/>
    <n v="0"/>
    <s v="Servivuelo"/>
    <s v="Spain"/>
    <x v="39"/>
    <x v="1"/>
    <n v="0"/>
  </r>
  <r>
    <x v="0"/>
    <x v="0"/>
    <n v="92"/>
    <x v="2"/>
    <n v="27688"/>
    <s v="Billete AF | MAD BOM // DEL MAD"/>
    <d v="2026-02-06T00:00:00"/>
    <d v="2026-02-15T00:00:00"/>
    <s v="ABC"/>
    <x v="2"/>
    <s v="EUR"/>
    <n v="835.53"/>
    <n v="835.53"/>
    <n v="969.2147999999999"/>
    <n v="0"/>
    <n v="0"/>
    <n v="0"/>
    <s v="Servivuelo"/>
    <s v="Spain"/>
    <x v="41"/>
    <x v="1"/>
    <n v="0"/>
  </r>
  <r>
    <x v="0"/>
    <x v="0"/>
    <n v="92"/>
    <x v="2"/>
    <n v="0"/>
    <s v="FEe"/>
    <d v="2026-02-06T00:00:00"/>
    <d v="2026-02-15T00:00:00"/>
    <s v="HPS Agencia"/>
    <x v="1"/>
    <s v="EUR"/>
    <n v="82.47"/>
    <n v="82.47"/>
    <n v="95.6652"/>
    <n v="82.47"/>
    <n v="82.47"/>
    <n v="95.6652"/>
    <s v="FEES"/>
    <n v="0"/>
    <x v="41"/>
    <x v="1"/>
    <n v="1"/>
  </r>
  <r>
    <x v="0"/>
    <x v="0"/>
    <n v="93"/>
    <x v="8"/>
    <n v="31572"/>
    <s v="Alojamiento Sussurro"/>
    <d v="2026-07-23T00:00:00"/>
    <d v="2026-07-27T00:00:00"/>
    <s v="HTL"/>
    <x v="4"/>
    <s v="EUR"/>
    <n v="5405.31"/>
    <n v="5405.31"/>
    <n v="6270.1596"/>
    <n v="663.8099999999999"/>
    <n v="663.8099999999999"/>
    <n v="770.0195999999999"/>
    <s v="Ampersand Africa Limited"/>
    <s v="Mauritius"/>
    <x v="8"/>
    <x v="1"/>
    <n v="0.1228070175438596"/>
  </r>
  <r>
    <x v="0"/>
    <x v="0"/>
    <n v="93"/>
    <x v="8"/>
    <n v="27688"/>
    <s v="Billete ET | MAD VFA"/>
    <d v="2026-07-13T00:00:00"/>
    <d v="2026-07-14T00:00:00"/>
    <s v="ABC"/>
    <x v="2"/>
    <s v="EUR"/>
    <n v="1614.62"/>
    <n v="1614.62"/>
    <n v="1872.9592"/>
    <n v="0"/>
    <n v="0"/>
    <n v="0"/>
    <s v="Servivuelo"/>
    <s v="Spain"/>
    <x v="5"/>
    <x v="1"/>
    <n v="0"/>
  </r>
  <r>
    <x v="0"/>
    <x v="0"/>
    <n v="93"/>
    <x v="8"/>
    <n v="27688"/>
    <s v="Billete 4Z | WDH - JNB - VNX"/>
    <d v="2026-07-19T00:00:00"/>
    <d v="2026-07-23T00:00:00"/>
    <s v="ABC"/>
    <x v="2"/>
    <s v="EUR"/>
    <n v="1806.42"/>
    <n v="1806.42"/>
    <n v="2095.4472"/>
    <n v="0"/>
    <n v="0"/>
    <n v="0"/>
    <s v="Servivuelo"/>
    <s v="Spain"/>
    <x v="8"/>
    <x v="1"/>
    <n v="0"/>
  </r>
  <r>
    <x v="0"/>
    <x v="0"/>
    <n v="93"/>
    <x v="8"/>
    <n v="27688"/>
    <s v="Billete TK | VNX - MAD"/>
    <d v="2026-07-27T00:00:00"/>
    <d v="2026-07-28T00:00:00"/>
    <s v="ABC"/>
    <x v="2"/>
    <s v="EUR"/>
    <n v="1483.72"/>
    <n v="1483.72"/>
    <n v="1721.1152"/>
    <n v="0"/>
    <n v="0"/>
    <n v="0"/>
    <s v="Servivuelo"/>
    <s v="Spain"/>
    <x v="9"/>
    <x v="1"/>
    <n v="0"/>
  </r>
  <r>
    <x v="0"/>
    <x v="0"/>
    <n v="93"/>
    <x v="8"/>
    <n v="0"/>
    <s v="Fee emision"/>
    <d v="2026-07-27T00:00:00"/>
    <d v="2026-07-28T00:00:00"/>
    <s v="HPS Aereo"/>
    <x v="1"/>
    <s v="EUR"/>
    <n v="220"/>
    <n v="220"/>
    <n v="255.2"/>
    <n v="220"/>
    <n v="220"/>
    <n v="255.2"/>
    <s v="FEES"/>
    <n v="0"/>
    <x v="9"/>
    <x v="1"/>
    <n v="1"/>
  </r>
  <r>
    <x v="0"/>
    <x v="0"/>
    <n v="93"/>
    <x v="8"/>
    <n v="31573"/>
    <s v="Alojamiento Sable Alley - Natural Selection"/>
    <d v="2026-07-19T00:00:00"/>
    <d v="2026-07-22T00:00:00"/>
    <s v="HTL"/>
    <x v="4"/>
    <s v="EUR"/>
    <n v="8567.17"/>
    <n v="8567.17"/>
    <n v="9937.9172"/>
    <n v="1052.11"/>
    <n v="1052.11"/>
    <n v="1220.4476"/>
    <s v="Natural Selection Safaris"/>
    <s v="South Africa"/>
    <x v="8"/>
    <x v="1"/>
    <n v="0.122807181367943"/>
  </r>
  <r>
    <x v="0"/>
    <x v="0"/>
    <n v="94"/>
    <x v="10"/>
    <n v="34416"/>
    <s v="Estancia 3 noches St Regis Bal Harbour "/>
    <d v="2026-02-22T00:00:00"/>
    <d v="2026-02-25T00:00:00"/>
    <s v="HTL"/>
    <x v="4"/>
    <s v="USD"/>
    <n v="5557.77"/>
    <n v="4779.6822"/>
    <n v="5557.77"/>
    <n v="555.78"/>
    <n v="477.9708"/>
    <n v="555.78"/>
    <s v="The St Regis Bal Harbour Resort"/>
    <s v="United States"/>
    <x v="39"/>
    <x v="1"/>
    <n v="0.1000005397848417"/>
  </r>
  <r>
    <x v="0"/>
    <x v="0"/>
    <n v="95"/>
    <x v="2"/>
    <n v="27688"/>
    <s v="Billete AF | MAD - ABJ - MAD"/>
    <d v="2026-02-11T00:00:00"/>
    <d v="2026-02-16T00:00:00"/>
    <s v="ABC"/>
    <x v="2"/>
    <s v="EUR"/>
    <n v="985.79"/>
    <n v="985.79"/>
    <n v="1143.5164"/>
    <n v="0"/>
    <n v="0"/>
    <n v="0"/>
    <s v="Servivuelo"/>
    <s v="Spain"/>
    <x v="43"/>
    <x v="1"/>
    <n v="0"/>
  </r>
  <r>
    <x v="0"/>
    <x v="0"/>
    <n v="96"/>
    <x v="1"/>
    <n v="0"/>
    <s v="Honorarios"/>
    <d v="2026-01-31T00:00:00"/>
    <d v="2026-02-04T00:00:00"/>
    <s v="HPS Agencia"/>
    <x v="1"/>
    <s v="EUR"/>
    <n v="60"/>
    <n v="60"/>
    <n v="69.59999999999999"/>
    <n v="60"/>
    <n v="60"/>
    <n v="69.59999999999999"/>
    <s v="FEES"/>
    <n v="0"/>
    <x v="42"/>
    <x v="1"/>
    <n v="1"/>
  </r>
  <r>
    <x v="0"/>
    <x v="0"/>
    <n v="96"/>
    <x v="1"/>
    <n v="27608"/>
    <s v="Itinerario DMC Tromso"/>
    <d v="2026-01-31T00:00:00"/>
    <d v="2026-02-04T00:00:00"/>
    <s v="PKT"/>
    <x v="0"/>
    <s v="EUR"/>
    <n v="6666.28"/>
    <n v="6666.28"/>
    <n v="7732.884799999999"/>
    <n v="1199.28"/>
    <n v="1199.28"/>
    <n v="1391.1648"/>
    <s v="Borealis"/>
    <s v="Iceland"/>
    <x v="42"/>
    <x v="1"/>
    <n v="0.1799024343411918"/>
  </r>
  <r>
    <x v="0"/>
    <x v="0"/>
    <n v="96"/>
    <x v="1"/>
    <n v="27610"/>
    <s v="Seguro asistencia y cancelacion"/>
    <d v="2026-01-31T00:00:00"/>
    <d v="2026-02-04T00:00:00"/>
    <s v="SEG"/>
    <x v="3"/>
    <s v="EUR"/>
    <n v="65.72"/>
    <n v="65.72"/>
    <n v="76.23519999999999"/>
    <n v="0"/>
    <n v="0"/>
    <n v="0"/>
    <s v="AON"/>
    <s v="United Kingdom"/>
    <x v="42"/>
    <x v="1"/>
    <n v="0"/>
  </r>
  <r>
    <x v="0"/>
    <x v="0"/>
    <n v="96"/>
    <x v="1"/>
    <n v="27688"/>
    <s v="Billete LH | MAD TOS MAD"/>
    <d v="2026-01-31T00:00:00"/>
    <d v="2026-02-04T00:00:00"/>
    <s v="ABC"/>
    <x v="2"/>
    <s v="EUR"/>
    <n v="1030.68"/>
    <n v="1030.68"/>
    <n v="1195.5888"/>
    <n v="0"/>
    <n v="0"/>
    <n v="0"/>
    <s v="Servivuelo"/>
    <s v="Spain"/>
    <x v="42"/>
    <x v="1"/>
    <n v="0"/>
  </r>
  <r>
    <x v="0"/>
    <x v="0"/>
    <n v="97"/>
    <x v="8"/>
    <n v="27688"/>
    <s v="Billete EY | MAD DEL MAD - business"/>
    <d v="2026-10-30T00:00:00"/>
    <d v="2026-11-09T00:00:00"/>
    <s v="ABC"/>
    <x v="2"/>
    <s v="EUR"/>
    <n v="6632"/>
    <n v="6632"/>
    <n v="7693.12"/>
    <n v="0"/>
    <n v="0"/>
    <n v="0"/>
    <s v="Servivuelo"/>
    <s v="Spain"/>
    <x v="22"/>
    <x v="1"/>
    <n v="0"/>
  </r>
  <r>
    <x v="0"/>
    <x v="0"/>
    <n v="97"/>
    <x v="8"/>
    <n v="27688"/>
    <s v="Billete EY | MAD DEL MAD"/>
    <d v="2026-10-30T00:00:00"/>
    <d v="2026-11-09T00:00:00"/>
    <s v="ABC"/>
    <x v="2"/>
    <s v="EUR"/>
    <n v="4525"/>
    <n v="4525"/>
    <n v="5249"/>
    <n v="0"/>
    <n v="0"/>
    <n v="0"/>
    <s v="Servivuelo"/>
    <s v="Spain"/>
    <x v="22"/>
    <x v="1"/>
    <n v="0"/>
  </r>
  <r>
    <x v="0"/>
    <x v="0"/>
    <n v="97"/>
    <x v="8"/>
    <n v="27688"/>
    <s v="Billete EY | MAD DEL MAD"/>
    <d v="2026-10-30T00:00:00"/>
    <d v="2026-11-09T00:00:00"/>
    <s v="ABC"/>
    <x v="2"/>
    <s v="EUR"/>
    <n v="1810"/>
    <n v="1810"/>
    <n v="2099.6"/>
    <n v="0"/>
    <n v="0"/>
    <n v="0"/>
    <s v="Servivuelo"/>
    <s v="Spain"/>
    <x v="22"/>
    <x v="1"/>
    <n v="0"/>
  </r>
  <r>
    <x v="0"/>
    <x v="0"/>
    <n v="97"/>
    <x v="8"/>
    <n v="0"/>
    <s v="Pago fees aereos"/>
    <d v="2026-10-30T00:00:00"/>
    <d v="2026-11-09T00:00:00"/>
    <s v="HPS"/>
    <x v="1"/>
    <s v="EUR"/>
    <n v="660"/>
    <n v="660"/>
    <n v="765.5999999999999"/>
    <n v="660"/>
    <n v="660"/>
    <n v="765.5999999999999"/>
    <s v="FEES"/>
    <n v="0"/>
    <x v="22"/>
    <x v="1"/>
    <n v="1"/>
  </r>
  <r>
    <x v="0"/>
    <x v="0"/>
    <n v="97"/>
    <x v="8"/>
    <n v="34729"/>
    <s v="Billetes 6E | JAI - UDR"/>
    <d v="2026-11-06T00:00:00"/>
    <d v="2026-11-06T00:00:00"/>
    <s v="ABC"/>
    <x v="2"/>
    <s v="EUR"/>
    <n v="718.47"/>
    <n v="718.47"/>
    <n v="833.4252"/>
    <n v="0"/>
    <n v="0"/>
    <n v="0"/>
    <e v="#N/A"/>
    <e v="#N/A"/>
    <x v="34"/>
    <x v="1"/>
    <n v="0"/>
  </r>
  <r>
    <x v="0"/>
    <x v="0"/>
    <n v="98"/>
    <x v="7"/>
    <n v="29091"/>
    <s v="Luna de miel Africa"/>
    <d v="2026-05-25T00:00:00"/>
    <d v="2026-06-06T00:00:00"/>
    <s v="PKT"/>
    <x v="0"/>
    <s v="USD"/>
    <n v="8701"/>
    <n v="7482.86"/>
    <n v="8701"/>
    <n v="931"/>
    <n v="800.66"/>
    <n v="931"/>
    <s v="Triumph Travel"/>
    <s v="South Africa"/>
    <x v="13"/>
    <x v="1"/>
    <n v="0.1069991954947707"/>
  </r>
  <r>
    <x v="0"/>
    <x v="0"/>
    <n v="99"/>
    <x v="4"/>
    <n v="33423"/>
    <s v="Primer Deposito Amankora"/>
    <d v="2026-04-13T00:00:00"/>
    <d v="2026-04-23T00:00:00"/>
    <s v="HTL"/>
    <x v="4"/>
    <s v="EUR"/>
    <n v="23338.25"/>
    <n v="23338.25"/>
    <n v="27072.37"/>
    <n v="2776.26"/>
    <n v="2776.26"/>
    <n v="3220.4616"/>
    <s v="BHUTAN RESORT PRIVATE LIMITED AMANKORA"/>
    <s v="Kingdom of Bhutan"/>
    <x v="2"/>
    <x v="1"/>
    <n v="0.1189575053827943"/>
  </r>
  <r>
    <x v="0"/>
    <x v="0"/>
    <n v="99"/>
    <x v="4"/>
    <n v="0"/>
    <s v="Seguro de Asistencia y Cancelación"/>
    <d v="2026-04-13T00:00:00"/>
    <d v="2026-04-23T00:00:00"/>
    <s v="HPS"/>
    <x v="1"/>
    <s v="EUR"/>
    <n v="300.6"/>
    <n v="300.6"/>
    <n v="348.696"/>
    <n v="300.6"/>
    <n v="300.6"/>
    <n v="348.696"/>
    <s v="FEES"/>
    <n v="0"/>
    <x v="2"/>
    <x v="1"/>
    <n v="1"/>
  </r>
  <r>
    <x v="0"/>
    <x v="0"/>
    <n v="99"/>
    <x v="4"/>
    <n v="0"/>
    <s v="Extra Hotel Amankora"/>
    <d v="2026-04-13T00:00:00"/>
    <d v="2026-04-23T00:00:00"/>
    <s v="HPS"/>
    <x v="1"/>
    <s v="EUR"/>
    <n v="997.8200000000001"/>
    <n v="997.8200000000001"/>
    <n v="1157.4712"/>
    <n v="997.8200000000001"/>
    <n v="997.8200000000001"/>
    <n v="1157.4712"/>
    <s v="FEES"/>
    <n v="0"/>
    <x v="2"/>
    <x v="1"/>
    <n v="1"/>
  </r>
  <r>
    <x v="0"/>
    <x v="0"/>
    <n v="99"/>
    <x v="4"/>
    <n v="28798"/>
    <s v="Reserva Dwarika's Doble y Day Room"/>
    <d v="2026-04-13T00:00:00"/>
    <d v="2026-04-23T00:00:00"/>
    <s v="HTL"/>
    <x v="4"/>
    <s v="EUR"/>
    <n v="1238.16"/>
    <n v="1238.16"/>
    <n v="1436.2656"/>
    <n v="118.62"/>
    <n v="118.62"/>
    <n v="137.5992"/>
    <s v="The Largo"/>
    <s v="Portugal"/>
    <x v="2"/>
    <x v="1"/>
    <n v="0.09580345028106223"/>
  </r>
  <r>
    <x v="0"/>
    <x v="0"/>
    <n v="100"/>
    <x v="14"/>
    <n v="29901"/>
    <s v="Reserva crucero pendiente dar de alta proveedor"/>
    <d v="2026-06-10T00:00:00"/>
    <d v="2026-06-18T00:00:00"/>
    <s v="CRC"/>
    <x v="8"/>
    <s v="EUR"/>
    <n v="50"/>
    <n v="50"/>
    <n v="57.99999999999999"/>
    <n v="0"/>
    <n v="0"/>
    <n v="0"/>
    <s v="Gannet Spain, SL"/>
    <s v="Spain"/>
    <x v="15"/>
    <x v="1"/>
    <n v="0"/>
  </r>
  <r>
    <x v="0"/>
    <x v="0"/>
    <n v="101"/>
    <x v="2"/>
    <n v="0"/>
    <s v="Fee emisión aéreos"/>
    <d v="2026-02-20T00:00:00"/>
    <d v="2026-02-23T00:00:00"/>
    <s v="HPS"/>
    <x v="1"/>
    <s v="EUR"/>
    <n v="91.19"/>
    <n v="91.19"/>
    <n v="105.7804"/>
    <n v="91.19"/>
    <n v="91.19"/>
    <n v="105.7804"/>
    <s v="FEES"/>
    <n v="0"/>
    <x v="44"/>
    <x v="1"/>
    <n v="1"/>
  </r>
  <r>
    <x v="0"/>
    <x v="0"/>
    <n v="101"/>
    <x v="2"/>
    <n v="32499"/>
    <s v="3 noches en hotel La Mamounia + traslados in / out"/>
    <d v="2026-02-20T00:00:00"/>
    <d v="2026-02-23T00:00:00"/>
    <s v="PKT"/>
    <x v="0"/>
    <s v="EUR"/>
    <n v="5110"/>
    <n v="5110"/>
    <n v="5927.599999999999"/>
    <n v="975"/>
    <n v="975"/>
    <n v="1131"/>
    <s v="EXO TRAVEL MOROCCO"/>
    <s v="Morocco"/>
    <x v="44"/>
    <x v="1"/>
    <n v="0.1908023483365949"/>
  </r>
  <r>
    <x v="0"/>
    <x v="0"/>
    <n v="101"/>
    <x v="2"/>
    <n v="27688"/>
    <s v="Billete IB | RAK MAD"/>
    <d v="2026-02-23T00:00:00"/>
    <d v="2026-02-23T00:00:00"/>
    <s v="ABC"/>
    <x v="2"/>
    <s v="EUR"/>
    <n v="337.81"/>
    <n v="337.81"/>
    <n v="391.8596"/>
    <n v="0"/>
    <n v="0"/>
    <n v="0"/>
    <s v="Servivuelo"/>
    <s v="Spain"/>
    <x v="39"/>
    <x v="1"/>
    <n v="0"/>
  </r>
  <r>
    <x v="0"/>
    <x v="0"/>
    <n v="102"/>
    <x v="0"/>
    <n v="28093"/>
    <s v="Billete MS | MAD CAI MAD"/>
    <d v="2026-02-15T00:00:00"/>
    <d v="2026-02-23T00:00:00"/>
    <s v="VLO"/>
    <x v="2"/>
    <s v="EUR"/>
    <n v="561.8200000000001"/>
    <n v="561.8200000000001"/>
    <n v="651.7112"/>
    <n v="69.59999999999999"/>
    <n v="69.59999999999999"/>
    <n v="80.73599999999999"/>
    <s v="F1S USA"/>
    <s v="United States"/>
    <x v="44"/>
    <x v="1"/>
    <n v="0.1238830942294685"/>
  </r>
  <r>
    <x v="0"/>
    <x v="0"/>
    <n v="102"/>
    <x v="0"/>
    <n v="28093"/>
    <s v="Billete MS | MAD CAI MAD"/>
    <d v="2026-02-15T00:00:00"/>
    <d v="2026-02-23T00:00:00"/>
    <s v="VLO"/>
    <x v="2"/>
    <s v="EUR"/>
    <n v="561.8200000000001"/>
    <n v="561.8200000000001"/>
    <n v="651.7112"/>
    <n v="69.59999999999999"/>
    <n v="69.59999999999999"/>
    <n v="80.73599999999999"/>
    <s v="F1S USA"/>
    <s v="United States"/>
    <x v="44"/>
    <x v="1"/>
    <n v="0.1238830942294685"/>
  </r>
  <r>
    <x v="0"/>
    <x v="0"/>
    <n v="102"/>
    <x v="0"/>
    <n v="28093"/>
    <s v="Billete MS | MAD CAI MAD"/>
    <d v="2026-02-15T00:00:00"/>
    <d v="2026-02-23T00:00:00"/>
    <s v="VLO"/>
    <x v="2"/>
    <s v="EUR"/>
    <n v="561.8200000000001"/>
    <n v="561.8200000000001"/>
    <n v="651.7112"/>
    <n v="69.59999999999999"/>
    <n v="69.59999999999999"/>
    <n v="80.73599999999999"/>
    <s v="F1S USA"/>
    <s v="United States"/>
    <x v="44"/>
    <x v="1"/>
    <n v="0.1238830942294685"/>
  </r>
  <r>
    <x v="0"/>
    <x v="0"/>
    <n v="102"/>
    <x v="0"/>
    <n v="28093"/>
    <s v="Billete MS | MAD CAI MAD"/>
    <d v="2026-02-15T00:00:00"/>
    <d v="2026-02-23T00:00:00"/>
    <s v="VLO"/>
    <x v="2"/>
    <s v="EUR"/>
    <n v="561.8200000000001"/>
    <n v="561.8200000000001"/>
    <n v="651.7112"/>
    <n v="69.59999999999999"/>
    <n v="69.59999999999999"/>
    <n v="80.73599999999999"/>
    <s v="F1S USA"/>
    <s v="United States"/>
    <x v="44"/>
    <x v="1"/>
    <n v="0.1238830942294685"/>
  </r>
  <r>
    <x v="0"/>
    <x v="0"/>
    <n v="102"/>
    <x v="0"/>
    <n v="0"/>
    <s v="Fee emision"/>
    <d v="2026-02-15T00:00:00"/>
    <d v="2026-02-23T00:00:00"/>
    <s v="HPS"/>
    <x v="1"/>
    <s v="EUR"/>
    <n v="200"/>
    <n v="200"/>
    <n v="232"/>
    <n v="200"/>
    <n v="200"/>
    <n v="232"/>
    <s v="FEES"/>
    <n v="0"/>
    <x v="44"/>
    <x v="1"/>
    <n v="1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MAD CAI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29.23"/>
    <n v="29.23"/>
    <n v="33.9068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8.43"/>
    <n v="8.43"/>
    <n v="9.778799999999999"/>
    <n v="0"/>
    <n v="0"/>
    <n v="0"/>
    <s v="F1S USA"/>
    <s v="United States"/>
    <x v="44"/>
    <x v="1"/>
    <n v="0"/>
  </r>
  <r>
    <x v="0"/>
    <x v="0"/>
    <n v="102"/>
    <x v="0"/>
    <n v="28093"/>
    <s v="Asiento MS | CAI MAD"/>
    <d v="2026-02-15T00:00:00"/>
    <d v="2026-02-15T00:00:00"/>
    <s v="VLO"/>
    <x v="2"/>
    <s v="EUR"/>
    <n v="17.72"/>
    <n v="17.72"/>
    <n v="20.5552"/>
    <n v="0"/>
    <n v="0"/>
    <n v="0"/>
    <s v="F1S USA"/>
    <s v="United States"/>
    <x v="44"/>
    <x v="1"/>
    <n v="0"/>
  </r>
  <r>
    <x v="0"/>
    <x v="0"/>
    <n v="102"/>
    <x v="0"/>
    <n v="31584"/>
    <s v="Pago total Egipto"/>
    <d v="2026-02-15T00:00:00"/>
    <d v="2026-02-23T00:00:00"/>
    <s v="PKT"/>
    <x v="0"/>
    <s v="EUR"/>
    <n v="24360"/>
    <n v="24360"/>
    <n v="28257.6"/>
    <n v="4080"/>
    <n v="4080"/>
    <n v="4732.799999999999"/>
    <s v="ABERCROMBIE AND KENT EGYPT"/>
    <s v="Egypt"/>
    <x v="44"/>
    <x v="1"/>
    <n v="0.167487684729064"/>
  </r>
  <r>
    <x v="0"/>
    <x v="0"/>
    <n v="102"/>
    <x v="0"/>
    <n v="27610"/>
    <s v="Seguro de asistencia y cancelacion"/>
    <d v="2026-02-15T00:00:00"/>
    <d v="2026-02-23T00:00:00"/>
    <s v="SEG"/>
    <x v="3"/>
    <s v="EUR"/>
    <n v="303.44"/>
    <n v="303.44"/>
    <n v="351.9904"/>
    <n v="100"/>
    <n v="100"/>
    <n v="116"/>
    <s v="AON"/>
    <s v="United Kingdom"/>
    <x v="44"/>
    <x v="1"/>
    <n v="0.3295544423938835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2"/>
    <n v="0"/>
    <n v="0"/>
    <n v="0"/>
    <s v="F1S USA"/>
    <s v="United States"/>
    <x v="44"/>
    <x v="1"/>
    <n v="0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2"/>
    <n v="0"/>
    <n v="0"/>
    <n v="0"/>
    <s v="F1S USA"/>
    <s v="United States"/>
    <x v="44"/>
    <x v="1"/>
    <n v="0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2"/>
    <n v="0"/>
    <n v="0"/>
    <n v="0"/>
    <s v="F1S USA"/>
    <s v="United States"/>
    <x v="44"/>
    <x v="1"/>
    <n v="0"/>
  </r>
  <r>
    <x v="0"/>
    <x v="0"/>
    <n v="102"/>
    <x v="0"/>
    <n v="28093"/>
    <s v="Billete NE | CAI ASW -- LXR CAI"/>
    <d v="2026-02-16T00:00:00"/>
    <d v="2026-02-21T00:00:00"/>
    <s v="VLO"/>
    <x v="2"/>
    <s v="EUR"/>
    <n v="374.22"/>
    <n v="374.22"/>
    <n v="434.0952"/>
    <n v="0"/>
    <n v="0"/>
    <n v="0"/>
    <s v="F1S USA"/>
    <s v="United States"/>
    <x v="44"/>
    <x v="1"/>
    <n v="0"/>
  </r>
  <r>
    <x v="0"/>
    <x v="0"/>
    <n v="102"/>
    <x v="0"/>
    <n v="0"/>
    <s v="Fee emisión NE"/>
    <d v="2026-02-16T00:00:00"/>
    <d v="2026-02-21T00:00:00"/>
    <s v="HPS"/>
    <x v="1"/>
    <s v="EUR"/>
    <n v="160"/>
    <n v="160"/>
    <n v="185.6"/>
    <n v="160"/>
    <n v="160"/>
    <n v="185.6"/>
    <s v="FEES"/>
    <n v="0"/>
    <x v="44"/>
    <x v="1"/>
    <n v="1"/>
  </r>
  <r>
    <x v="0"/>
    <x v="0"/>
    <n v="103"/>
    <x v="8"/>
    <n v="0"/>
    <s v="Fees de emision de los vuelos"/>
    <d v="2026-07-20T00:00:00"/>
    <d v="2026-08-10T00:00:00"/>
    <s v="HPS"/>
    <x v="1"/>
    <s v="EUR"/>
    <n v="250"/>
    <n v="250"/>
    <n v="290"/>
    <n v="250"/>
    <n v="250"/>
    <n v="290"/>
    <s v="FEES"/>
    <n v="0"/>
    <x v="8"/>
    <x v="1"/>
    <n v="1"/>
  </r>
  <r>
    <x v="0"/>
    <x v="0"/>
    <n v="103"/>
    <x v="8"/>
    <n v="27688"/>
    <s v="Billete UA | RFP - YYC"/>
    <d v="2026-07-29T00:00:00"/>
    <d v="2026-07-30T00:00:00"/>
    <s v="ABC"/>
    <x v="2"/>
    <s v="EUR"/>
    <n v="1745.2"/>
    <n v="1745.2"/>
    <n v="2024.432"/>
    <n v="0"/>
    <n v="0"/>
    <n v="0"/>
    <s v="Servivuelo"/>
    <s v="Spain"/>
    <x v="9"/>
    <x v="1"/>
    <n v="0"/>
  </r>
  <r>
    <x v="0"/>
    <x v="0"/>
    <n v="103"/>
    <x v="8"/>
    <n v="27688"/>
    <s v="Billete WS | YYC - YVR"/>
    <d v="2026-08-04T00:00:00"/>
    <d v="2026-08-04T00:00:00"/>
    <s v="ABC"/>
    <x v="2"/>
    <s v="EUR"/>
    <n v="405.56"/>
    <n v="405.56"/>
    <n v="470.4496"/>
    <n v="0"/>
    <n v="0"/>
    <n v="0"/>
    <s v="Servivuelo"/>
    <s v="Spain"/>
    <x v="45"/>
    <x v="1"/>
    <n v="0"/>
  </r>
  <r>
    <x v="0"/>
    <x v="0"/>
    <n v="103"/>
    <x v="8"/>
    <n v="28093"/>
    <s v="Billete BF | SFO - PPT - RFP"/>
    <d v="2026-07-22T00:00:00"/>
    <d v="2026-07-25T00:00:00"/>
    <s v="VLO"/>
    <x v="2"/>
    <s v="EUR"/>
    <n v="655.42"/>
    <n v="655.42"/>
    <n v="760.2871999999999"/>
    <n v="0"/>
    <n v="0"/>
    <n v="0"/>
    <s v="F1S USA"/>
    <s v="United States"/>
    <x v="8"/>
    <x v="1"/>
    <n v="0"/>
  </r>
  <r>
    <x v="0"/>
    <x v="0"/>
    <n v="103"/>
    <x v="8"/>
    <n v="28093"/>
    <s v="Billete BF | SFO - PPT - RFP"/>
    <d v="2026-07-22T00:00:00"/>
    <d v="2026-07-25T00:00:00"/>
    <s v="VLO"/>
    <x v="2"/>
    <s v="EUR"/>
    <n v="655.42"/>
    <n v="655.42"/>
    <n v="760.2871999999999"/>
    <n v="0"/>
    <n v="0"/>
    <n v="0"/>
    <s v="F1S USA"/>
    <s v="United States"/>
    <x v="8"/>
    <x v="1"/>
    <n v="0"/>
  </r>
  <r>
    <x v="0"/>
    <x v="0"/>
    <n v="103"/>
    <x v="8"/>
    <n v="27688"/>
    <s v="Billete IB | MAD SFO // YVR MAD"/>
    <d v="2026-07-20T00:00:00"/>
    <d v="2026-08-09T00:00:00"/>
    <s v="ABC"/>
    <x v="2"/>
    <s v="EUR"/>
    <n v="5270"/>
    <n v="5270"/>
    <n v="6113.2"/>
    <n v="0"/>
    <n v="0"/>
    <n v="0"/>
    <s v="Servivuelo"/>
    <s v="Spain"/>
    <x v="8"/>
    <x v="1"/>
    <n v="0"/>
  </r>
  <r>
    <x v="0"/>
    <x v="0"/>
    <n v="104"/>
    <x v="13"/>
    <n v="33350"/>
    <s v="2 noches hotel shangri la"/>
    <d v="2026-04-24T00:00:00"/>
    <d v="2026-04-26T00:00:00"/>
    <s v="HTL"/>
    <x v="4"/>
    <s v="EUR"/>
    <n v="4280"/>
    <n v="4280"/>
    <n v="4964.799999999999"/>
    <n v="428"/>
    <n v="428"/>
    <n v="496.48"/>
    <s v="1 HOTEL MAYFAIR"/>
    <s v="United Kingdom"/>
    <x v="3"/>
    <x v="1"/>
    <n v="0.1"/>
  </r>
  <r>
    <x v="0"/>
    <x v="0"/>
    <n v="105"/>
    <x v="1"/>
    <n v="34854"/>
    <s v="Casa Abracadabra Fechas: 20/03/26 al 22/03/26 Numero de pax: 8 Habitación Garden Lodge"/>
    <d v="2026-03-20T00:00:00"/>
    <d v="2026-03-22T00:00:00"/>
    <s v="HTL"/>
    <x v="4"/>
    <s v="EUR"/>
    <n v="1584"/>
    <n v="1584"/>
    <n v="1837.44"/>
    <n v="0"/>
    <n v="0"/>
    <n v="0"/>
    <e v="#N/A"/>
    <e v="#N/A"/>
    <x v="46"/>
    <x v="1"/>
    <n v="0"/>
  </r>
  <r>
    <x v="0"/>
    <x v="0"/>
    <n v="106"/>
    <x v="2"/>
    <n v="27688"/>
    <s v="Billete MAD-CPT//JNB-MAD"/>
    <d v="2026-02-19T00:00:00"/>
    <d v="2026-02-27T00:00:00"/>
    <s v="ABC"/>
    <x v="2"/>
    <s v="EUR"/>
    <n v="2564.6"/>
    <n v="2564.6"/>
    <n v="2974.936"/>
    <n v="0"/>
    <n v="0"/>
    <n v="0"/>
    <s v="Servivuelo"/>
    <s v="Spain"/>
    <x v="44"/>
    <x v="1"/>
    <n v="0"/>
  </r>
  <r>
    <x v="0"/>
    <x v="0"/>
    <n v="106"/>
    <x v="2"/>
    <n v="0"/>
    <s v="Fee emision"/>
    <d v="2026-02-19T00:00:00"/>
    <d v="2026-02-27T00:00:00"/>
    <s v="HPS"/>
    <x v="1"/>
    <s v="EUR"/>
    <n v="85.40000000000001"/>
    <n v="85.40000000000001"/>
    <n v="99.06399999999999"/>
    <n v="85.40000000000001"/>
    <n v="85.40000000000001"/>
    <n v="99.06399999999999"/>
    <s v="FEES"/>
    <n v="0"/>
    <x v="44"/>
    <x v="1"/>
    <n v="1"/>
  </r>
  <r>
    <x v="1"/>
    <x v="1"/>
    <n v="1"/>
    <x v="15"/>
    <n v="23331"/>
    <s v="Suplemento Pago Icons and Styles"/>
    <d v="2024-10-03T00:00:00"/>
    <d v="2024-10-07T00:00:00"/>
    <s v="PKT"/>
    <x v="0"/>
    <s v="EUR"/>
    <n v="250"/>
    <n v="250"/>
    <n v="290"/>
    <n v="0"/>
    <n v="0"/>
    <n v="0"/>
    <s v="Icons &amp; Styles"/>
    <s v="Turkey"/>
    <x v="23"/>
    <x v="2"/>
    <n v="0"/>
  </r>
  <r>
    <x v="1"/>
    <x v="1"/>
    <n v="2"/>
    <x v="16"/>
    <n v="23362"/>
    <s v="Hotel Park City"/>
    <d v="2024-12-20T00:00:00"/>
    <d v="2024-12-26T00:00:00"/>
    <s v="HTL"/>
    <x v="4"/>
    <s v="USD"/>
    <n v="11478.81"/>
    <n v="9871.776599999999"/>
    <n v="11478.81"/>
    <n v="948.79"/>
    <n v="815.9594"/>
    <n v="948.79"/>
    <s v="SKIUSA VACATIONS LLC"/>
    <s v="United States"/>
    <x v="0"/>
    <x v="2"/>
    <n v="0.08265578052080312"/>
  </r>
  <r>
    <x v="1"/>
    <x v="1"/>
    <n v="2"/>
    <x v="16"/>
    <n v="0"/>
    <s v="Honorarios por Servicio Agencia"/>
    <d v="2024-12-20T00:00:00"/>
    <d v="2024-12-26T00:00:00"/>
    <s v="HPS"/>
    <x v="1"/>
    <s v="USD"/>
    <n v="321.19"/>
    <n v="276.2234"/>
    <n v="321.19"/>
    <n v="321.19"/>
    <n v="276.2234"/>
    <n v="321.19"/>
    <s v="FEES"/>
    <n v="0"/>
    <x v="0"/>
    <x v="2"/>
    <n v="1"/>
  </r>
  <r>
    <x v="1"/>
    <x v="1"/>
    <n v="3"/>
    <x v="16"/>
    <n v="24825"/>
    <s v="Hospedaje en Estambul"/>
    <d v="2024-10-03T00:00:00"/>
    <d v="2024-10-07T00:00:00"/>
    <s v="HTL"/>
    <x v="4"/>
    <s v="EUR"/>
    <n v="3400"/>
    <n v="3400"/>
    <n v="3944"/>
    <n v="340"/>
    <n v="340"/>
    <n v="394.4"/>
    <s v="THE PENINSULA ISTANBUL"/>
    <s v="Turkey"/>
    <x v="23"/>
    <x v="2"/>
    <n v="0.1"/>
  </r>
  <r>
    <x v="1"/>
    <x v="1"/>
    <n v="4"/>
    <x v="16"/>
    <n v="23376"/>
    <s v="Anticipo de estadía 50%"/>
    <d v="2024-12-15T00:00:00"/>
    <d v="2025-01-02T00:00:00"/>
    <s v="HTL"/>
    <x v="4"/>
    <s v="MXN"/>
    <n v="345092.77"/>
    <n v="16564.45296"/>
    <n v="19325.19512"/>
    <n v="65011.41"/>
    <n v="3120.54768"/>
    <n v="3640.63896"/>
    <s v="One Fine Stay"/>
    <s v="United Kingdom"/>
    <x v="0"/>
    <x v="2"/>
    <n v="0.1883882122479703"/>
  </r>
  <r>
    <x v="1"/>
    <x v="1"/>
    <n v="4"/>
    <x v="16"/>
    <n v="25643"/>
    <s v="Registro para recibir comisión"/>
    <d v="2024-12-15T00:00:00"/>
    <d v="2025-01-02T00:00:00"/>
    <s v="HTL"/>
    <x v="4"/>
    <s v="MXN"/>
    <n v="9452.49"/>
    <n v="453.71952"/>
    <n v="529.33944"/>
    <n v="9452.49"/>
    <n v="453.71952"/>
    <n v="529.33944"/>
    <s v="THE PENINSULA LONDON"/>
    <s v="United Kingdom"/>
    <x v="0"/>
    <x v="2"/>
    <n v="1"/>
  </r>
  <r>
    <x v="2"/>
    <x v="1"/>
    <n v="5"/>
    <x v="17"/>
    <n v="23401"/>
    <s v="Italia Services"/>
    <d v="2024-10-15T00:00:00"/>
    <d v="2024-11-09T00:00:00"/>
    <s v="OTR"/>
    <x v="3"/>
    <s v="USD"/>
    <n v="8652"/>
    <n v="7440.72"/>
    <n v="8652"/>
    <n v="0"/>
    <n v="0"/>
    <n v="0"/>
    <s v="Privilege Italia"/>
    <s v="Italy"/>
    <x v="25"/>
    <x v="2"/>
    <n v="0"/>
  </r>
  <r>
    <x v="1"/>
    <x v="1"/>
    <n v="6"/>
    <x v="16"/>
    <n v="23401"/>
    <s v="Transfer services"/>
    <d v="2024-10-02T00:00:00"/>
    <d v="2024-10-13T00:00:00"/>
    <s v="TRF"/>
    <x v="5"/>
    <s v="EUR"/>
    <n v="7340.81"/>
    <n v="7340.81"/>
    <n v="8515.339599999999"/>
    <n v="1800.81"/>
    <n v="1800.81"/>
    <n v="2088.9396"/>
    <s v="Privilege Italia"/>
    <s v="Italy"/>
    <x v="23"/>
    <x v="2"/>
    <n v="0.2453148903186433"/>
  </r>
  <r>
    <x v="1"/>
    <x v="1"/>
    <n v="6"/>
    <x v="16"/>
    <n v="23934"/>
    <s v="Estancia"/>
    <d v="2024-10-07T00:00:00"/>
    <d v="2024-10-10T00:00:00"/>
    <s v="HTL"/>
    <x v="4"/>
    <s v="EUR"/>
    <n v="10800"/>
    <n v="10800"/>
    <n v="12528"/>
    <n v="864"/>
    <n v="864"/>
    <n v="1002.24"/>
    <s v="FELTRINELLI"/>
    <s v="Italy"/>
    <x v="24"/>
    <x v="2"/>
    <n v="0.07999999999999999"/>
  </r>
  <r>
    <x v="1"/>
    <x v="1"/>
    <n v="6"/>
    <x v="16"/>
    <n v="0"/>
    <s v="Cargo por pago con TDC"/>
    <d v="2024-10-02T00:00:00"/>
    <d v="2024-10-13T00:00:00"/>
    <s v="CPT"/>
    <x v="1"/>
    <s v="EUR"/>
    <n v="248.66"/>
    <n v="248.66"/>
    <n v="288.4456"/>
    <n v="248.66"/>
    <n v="248.66"/>
    <n v="288.4456"/>
    <s v="FEES"/>
    <n v="0"/>
    <x v="23"/>
    <x v="2"/>
    <n v="1"/>
  </r>
  <r>
    <x v="1"/>
    <x v="1"/>
    <n v="7"/>
    <x v="16"/>
    <n v="23461"/>
    <s v="Servicios Ana Koder"/>
    <d v="2024-11-05T00:00:00"/>
    <d v="2024-11-18T00:00:00"/>
    <s v="ATR"/>
    <x v="0"/>
    <s v="EUR"/>
    <n v="6030"/>
    <n v="6030"/>
    <n v="6994.799999999999"/>
    <n v="0"/>
    <n v="0"/>
    <n v="0"/>
    <s v="ANA KODER"/>
    <s v="Austria"/>
    <x v="34"/>
    <x v="2"/>
    <n v="0"/>
  </r>
  <r>
    <x v="1"/>
    <x v="1"/>
    <n v="7"/>
    <x v="16"/>
    <n v="23921"/>
    <s v="Vuelo LAX-CDG"/>
    <d v="2024-11-05T00:00:00"/>
    <d v="2024-11-18T00:00:00"/>
    <s v="VLO"/>
    <x v="2"/>
    <s v="EUR"/>
    <n v="8128"/>
    <n v="8128"/>
    <n v="9428.48"/>
    <n v="1251"/>
    <n v="1251"/>
    <n v="1451.16"/>
    <s v="Air France"/>
    <s v="France"/>
    <x v="34"/>
    <x v="2"/>
    <n v="0.1539124015748032"/>
  </r>
  <r>
    <x v="1"/>
    <x v="1"/>
    <n v="7"/>
    <x v="16"/>
    <n v="23931"/>
    <s v="Tour"/>
    <d v="2024-11-09T00:00:00"/>
    <d v="2024-11-09T00:00:00"/>
    <s v="ATR"/>
    <x v="0"/>
    <s v="EUR"/>
    <n v="8126"/>
    <n v="8126"/>
    <n v="9426.16"/>
    <n v="0"/>
    <n v="0"/>
    <n v="0"/>
    <s v="ABERCROMBIE AND KENT EUROPE"/>
    <s v="United Kingdom"/>
    <x v="34"/>
    <x v="2"/>
    <n v="0"/>
  </r>
  <r>
    <x v="1"/>
    <x v="1"/>
    <n v="7"/>
    <x v="16"/>
    <n v="23965"/>
    <s v="Hospedaje FSH BUdapest Pablo Gonzalez"/>
    <d v="2024-11-09T00:00:00"/>
    <d v="2024-11-10T00:00:00"/>
    <s v="HTL"/>
    <x v="4"/>
    <s v="EUR"/>
    <n v="678.53"/>
    <n v="678.53"/>
    <n v="787.0948"/>
    <n v="62"/>
    <n v="62"/>
    <n v="71.92"/>
    <s v="FOUR SEASONS HOTEL GRESHAM PALACE BUDAPEST"/>
    <s v="Hungary"/>
    <x v="34"/>
    <x v="2"/>
    <n v="0.09137399967576969"/>
  </r>
  <r>
    <x v="1"/>
    <x v="1"/>
    <n v="7"/>
    <x v="16"/>
    <n v="23935"/>
    <s v="Tour"/>
    <d v="2024-11-08T00:00:00"/>
    <d v="2024-11-08T00:00:00"/>
    <s v="ATR"/>
    <x v="0"/>
    <s v="EUR"/>
    <n v="1770"/>
    <n v="1770"/>
    <n v="2053.2"/>
    <n v="0"/>
    <n v="0"/>
    <n v="0"/>
    <s v="Queen of Clubs France"/>
    <s v="France"/>
    <x v="34"/>
    <x v="2"/>
    <n v="0"/>
  </r>
  <r>
    <x v="1"/>
    <x v="1"/>
    <n v="7"/>
    <x v="16"/>
    <n v="24017"/>
    <s v="Traslado en tren Paris-Londres, Guillermo Gonzalez"/>
    <d v="2024-11-10T00:00:00"/>
    <d v="2024-11-10T00:00:00"/>
    <s v="TRN"/>
    <x v="5"/>
    <s v="EUR"/>
    <n v="398"/>
    <n v="398"/>
    <n v="461.6799999999999"/>
    <n v="0"/>
    <n v="0"/>
    <n v="0"/>
    <s v="Eurostar"/>
    <s v="United Kingdom"/>
    <x v="17"/>
    <x v="2"/>
    <n v="0"/>
  </r>
  <r>
    <x v="1"/>
    <x v="1"/>
    <n v="7"/>
    <x v="16"/>
    <n v="24166"/>
    <s v="Estancia de la familia"/>
    <d v="2024-11-05T00:00:00"/>
    <d v="2024-11-18T00:00:00"/>
    <s v="HTL"/>
    <x v="4"/>
    <s v="EUR"/>
    <n v="24140.27"/>
    <n v="24140.27"/>
    <n v="28002.7132"/>
    <n v="9462.09"/>
    <n v="9462.09"/>
    <n v="10976.0244"/>
    <s v="LE BRISTOL PARIS"/>
    <s v="France"/>
    <x v="34"/>
    <x v="2"/>
    <n v="0.3919628902245087"/>
  </r>
  <r>
    <x v="1"/>
    <x v="1"/>
    <n v="7"/>
    <x v="16"/>
    <n v="25318"/>
    <s v="Registro de comisión"/>
    <d v="2024-11-05T00:00:00"/>
    <d v="2024-11-18T00:00:00"/>
    <s v="CRC"/>
    <x v="8"/>
    <s v="EUR"/>
    <n v="131022"/>
    <n v="131022"/>
    <n v="151985.52"/>
    <n v="13359.8"/>
    <n v="13359.8"/>
    <n v="15497.368"/>
    <s v="RIVERSIDE LUXURY CRUISES"/>
    <s v="Germany"/>
    <x v="34"/>
    <x v="2"/>
    <n v="0.1019660820320252"/>
  </r>
  <r>
    <x v="1"/>
    <x v="1"/>
    <n v="7"/>
    <x v="16"/>
    <n v="25386"/>
    <s v="Hospedaje para Guillermo Gonzalez en Londres"/>
    <d v="2024-11-13T00:00:00"/>
    <d v="2024-11-18T00:00:00"/>
    <s v="HTL"/>
    <x v="4"/>
    <s v="EUR"/>
    <n v="930"/>
    <n v="930"/>
    <n v="1078.8"/>
    <n v="376.6"/>
    <n v="376.6"/>
    <n v="436.856"/>
    <s v="THE CONNAUGHT"/>
    <s v="United Kingdom"/>
    <x v="17"/>
    <x v="2"/>
    <n v="0.4049462365591398"/>
  </r>
  <r>
    <x v="1"/>
    <x v="1"/>
    <n v="7"/>
    <x v="16"/>
    <n v="0"/>
    <s v="Fee de emision Vuelo LAX-CDG"/>
    <d v="2024-11-05T00:00:00"/>
    <d v="2024-11-18T00:00:00"/>
    <s v="HPS"/>
    <x v="1"/>
    <s v="EUR"/>
    <n v="35"/>
    <n v="35"/>
    <n v="40.59999999999999"/>
    <n v="35"/>
    <n v="35"/>
    <n v="40.59999999999999"/>
    <s v="FEES"/>
    <n v="0"/>
    <x v="34"/>
    <x v="2"/>
    <n v="1"/>
  </r>
  <r>
    <x v="1"/>
    <x v="1"/>
    <n v="7"/>
    <x v="16"/>
    <n v="0"/>
    <s v="Honorarios por Servicio Agencia"/>
    <d v="2024-11-05T00:00:00"/>
    <d v="2024-11-18T00:00:00"/>
    <s v="HPS"/>
    <x v="1"/>
    <s v="EUR"/>
    <n v="932.6799999999999"/>
    <n v="932.6799999999999"/>
    <n v="1081.9088"/>
    <n v="932.6799999999999"/>
    <n v="932.6799999999999"/>
    <n v="1081.9088"/>
    <s v="FEES"/>
    <n v="0"/>
    <x v="34"/>
    <x v="2"/>
    <n v="1"/>
  </r>
  <r>
    <x v="1"/>
    <x v="1"/>
    <n v="8"/>
    <x v="16"/>
    <n v="23525"/>
    <s v="Pago de estadía"/>
    <d v="2024-10-14T00:00:00"/>
    <d v="2024-10-18T00:00:00"/>
    <s v="HTL"/>
    <x v="4"/>
    <s v="EUR"/>
    <n v="5390"/>
    <n v="5390"/>
    <n v="6252.4"/>
    <n v="490"/>
    <n v="490"/>
    <n v="568.4"/>
    <s v="CHATEAU VOLTAIRE PARIS"/>
    <s v="France"/>
    <x v="25"/>
    <x v="2"/>
    <n v="0.09090909090909091"/>
  </r>
  <r>
    <x v="1"/>
    <x v="1"/>
    <n v="8"/>
    <x v="16"/>
    <n v="23526"/>
    <s v="Pago de estadía"/>
    <d v="2024-10-18T00:00:00"/>
    <d v="2024-10-21T00:00:00"/>
    <s v="HTL"/>
    <x v="4"/>
    <s v="EUR"/>
    <n v="2419.2"/>
    <n v="2419.2"/>
    <n v="2806.271999999999"/>
    <n v="0"/>
    <n v="0"/>
    <n v="0"/>
    <s v="Venecia nolinski"/>
    <s v="Italy"/>
    <x v="25"/>
    <x v="2"/>
    <n v="0"/>
  </r>
  <r>
    <x v="1"/>
    <x v="1"/>
    <n v="8"/>
    <x v="16"/>
    <n v="23527"/>
    <s v="Pago de estadía"/>
    <d v="2024-10-21T00:00:00"/>
    <d v="2024-10-24T00:00:00"/>
    <s v="HTL"/>
    <x v="4"/>
    <s v="EUR"/>
    <n v="5140"/>
    <n v="5140"/>
    <n v="5962.4"/>
    <n v="0"/>
    <n v="0"/>
    <n v="0"/>
    <s v="PORTRAIT MILANO HOTEL LUNGARNO COLLECTION"/>
    <s v="Italy"/>
    <x v="21"/>
    <x v="2"/>
    <n v="0"/>
  </r>
  <r>
    <x v="1"/>
    <x v="1"/>
    <n v="8"/>
    <x v="16"/>
    <n v="23526"/>
    <s v="Reembolso de Nolinski"/>
    <d v="2024-10-18T00:00:00"/>
    <d v="2024-10-21T00:00:00"/>
    <s v="HTL"/>
    <x v="4"/>
    <s v="EUR"/>
    <n v="-2419.2"/>
    <n v="-2419.2"/>
    <n v="-2806.271999999999"/>
    <n v="0"/>
    <n v="0"/>
    <n v="0"/>
    <s v="REEMBOLSOS"/>
    <s v="Italy"/>
    <x v="25"/>
    <x v="2"/>
    <n v="0"/>
  </r>
  <r>
    <x v="1"/>
    <x v="1"/>
    <n v="8"/>
    <x v="16"/>
    <n v="23527"/>
    <s v="Reembolso de Portrait"/>
    <d v="2024-10-14T00:00:00"/>
    <d v="2024-10-24T00:00:00"/>
    <s v="HTL"/>
    <x v="4"/>
    <s v="EUR"/>
    <n v="-5140"/>
    <n v="-5140"/>
    <n v="-5962.4"/>
    <n v="0"/>
    <n v="0"/>
    <n v="0"/>
    <s v="REEMBOLSOS"/>
    <s v="Italy"/>
    <x v="25"/>
    <x v="2"/>
    <n v="0"/>
  </r>
  <r>
    <x v="1"/>
    <x v="1"/>
    <n v="8"/>
    <x v="16"/>
    <n v="0"/>
    <s v="Honorarios por Servicio Agencia"/>
    <d v="2024-10-14T00:00:00"/>
    <d v="2024-10-24T00:00:00"/>
    <s v="HPS"/>
    <x v="1"/>
    <s v="EUR"/>
    <n v="1083.42"/>
    <n v="1083.42"/>
    <n v="1256.7672"/>
    <n v="1083.42"/>
    <n v="1083.42"/>
    <n v="1256.7672"/>
    <s v="FEES"/>
    <n v="0"/>
    <x v="25"/>
    <x v="2"/>
    <n v="1"/>
  </r>
  <r>
    <x v="1"/>
    <x v="1"/>
    <n v="9"/>
    <x v="16"/>
    <n v="23362"/>
    <s v="Pago estadía"/>
    <d v="2024-12-27T00:00:00"/>
    <d v="2025-01-04T00:00:00"/>
    <s v="HTL"/>
    <x v="4"/>
    <s v="USD"/>
    <n v="38649.61"/>
    <n v="33238.6646"/>
    <n v="38649.61"/>
    <n v="3188.81"/>
    <n v="2742.3766"/>
    <n v="3188.81"/>
    <s v="SKIUSA VACATIONS LLC"/>
    <s v="United States"/>
    <x v="1"/>
    <x v="2"/>
    <n v="0.08250561907351717"/>
  </r>
  <r>
    <x v="1"/>
    <x v="1"/>
    <n v="10"/>
    <x v="16"/>
    <n v="23590"/>
    <s v="Vuelo Denver-México Sergio Berger"/>
    <d v="2024-12-27T00:00:00"/>
    <d v="2024-12-27T00:00:00"/>
    <s v="VLO"/>
    <x v="2"/>
    <s v="USD"/>
    <n v="692.8099999999999"/>
    <n v="595.8166"/>
    <n v="692.8099999999999"/>
    <n v="112.32"/>
    <n v="96.59519999999999"/>
    <n v="112.32"/>
    <s v="AEROMÉXICO"/>
    <s v="Mexico"/>
    <x v="1"/>
    <x v="2"/>
    <n v="0.1621223712128866"/>
  </r>
  <r>
    <x v="1"/>
    <x v="1"/>
    <n v="10"/>
    <x v="16"/>
    <n v="23590"/>
    <s v="Vuelo Denver-México Andres Carretero"/>
    <d v="2024-12-27T00:00:00"/>
    <d v="2024-12-27T00:00:00"/>
    <s v="VLO"/>
    <x v="2"/>
    <s v="USD"/>
    <n v="692.8099999999999"/>
    <n v="595.8166"/>
    <n v="692.8099999999999"/>
    <n v="112.32"/>
    <n v="96.59519999999999"/>
    <n v="112.32"/>
    <s v="AEROMÉXICO"/>
    <s v="Mexico"/>
    <x v="1"/>
    <x v="2"/>
    <n v="0.1621223712128866"/>
  </r>
  <r>
    <x v="1"/>
    <x v="1"/>
    <n v="10"/>
    <x v="16"/>
    <n v="0"/>
    <s v="Fee de emisión Vuelo Denver-México"/>
    <d v="2024-12-27T00:00:00"/>
    <d v="2024-12-27T00:00:00"/>
    <s v="HPS"/>
    <x v="1"/>
    <s v="USD"/>
    <n v="70"/>
    <n v="60.2"/>
    <n v="70"/>
    <n v="70"/>
    <n v="60.2"/>
    <n v="70"/>
    <s v="FEES"/>
    <n v="0"/>
    <x v="1"/>
    <x v="2"/>
    <n v="1"/>
  </r>
  <r>
    <x v="1"/>
    <x v="1"/>
    <n v="11"/>
    <x v="16"/>
    <n v="23590"/>
    <s v="Vuelo MEX-ZIH-MEX Sergio Berger"/>
    <d v="2024-12-29T00:00:00"/>
    <d v="2025-01-04T00:00:00"/>
    <s v="VLO"/>
    <x v="2"/>
    <s v="USD"/>
    <n v="804.83"/>
    <n v="692.1538"/>
    <n v="804.83"/>
    <n v="0"/>
    <n v="0"/>
    <n v="0"/>
    <s v="AEROMÉXICO"/>
    <s v="Mexico"/>
    <x v="31"/>
    <x v="2"/>
    <n v="0"/>
  </r>
  <r>
    <x v="1"/>
    <x v="1"/>
    <n v="11"/>
    <x v="16"/>
    <n v="23590"/>
    <s v="Vuelo MEX-ZIH-MEX Andres Carretero"/>
    <d v="2024-12-29T00:00:00"/>
    <d v="2025-01-04T00:00:00"/>
    <s v="VLO"/>
    <x v="2"/>
    <s v="USD"/>
    <n v="804.83"/>
    <n v="692.1538"/>
    <n v="804.83"/>
    <n v="0"/>
    <n v="0"/>
    <n v="0"/>
    <s v="AEROMÉXICO"/>
    <s v="Mexico"/>
    <x v="31"/>
    <x v="2"/>
    <n v="0"/>
  </r>
  <r>
    <x v="1"/>
    <x v="1"/>
    <n v="11"/>
    <x v="16"/>
    <n v="0"/>
    <s v="Fee de emisión Vuelo MEX-ZIH-MEX"/>
    <d v="2024-12-29T00:00:00"/>
    <d v="2025-01-04T00:00:00"/>
    <s v="HPS"/>
    <x v="1"/>
    <s v="USD"/>
    <n v="35"/>
    <n v="30.1"/>
    <n v="35"/>
    <n v="35"/>
    <n v="30.1"/>
    <n v="35"/>
    <s v="FEES"/>
    <n v="0"/>
    <x v="31"/>
    <x v="2"/>
    <n v="1"/>
  </r>
  <r>
    <x v="1"/>
    <x v="1"/>
    <n v="11"/>
    <x v="16"/>
    <n v="0"/>
    <s v="Honorarios por Servicio Agencia"/>
    <d v="2024-12-29T00:00:00"/>
    <d v="2025-01-04T00:00:00"/>
    <s v="HPS"/>
    <x v="1"/>
    <s v="USD"/>
    <n v="7.61"/>
    <n v="6.5446"/>
    <n v="7.61"/>
    <n v="7.61"/>
    <n v="6.5446"/>
    <n v="7.61"/>
    <s v="FEES"/>
    <n v="0"/>
    <x v="31"/>
    <x v="2"/>
    <n v="1"/>
  </r>
  <r>
    <x v="1"/>
    <x v="1"/>
    <n v="12"/>
    <x v="16"/>
    <n v="23619"/>
    <s v="Traslado en Austria"/>
    <d v="2024-12-18T00:00:00"/>
    <d v="2024-12-21T00:00:00"/>
    <s v="TRF"/>
    <x v="5"/>
    <s v="EUR"/>
    <n v="897"/>
    <n v="897"/>
    <n v="1040.52"/>
    <n v="0"/>
    <n v="0"/>
    <n v="0"/>
    <s v="MONDIAL"/>
    <s v="Austria"/>
    <x v="0"/>
    <x v="2"/>
    <n v="0"/>
  </r>
  <r>
    <x v="1"/>
    <x v="1"/>
    <n v="12"/>
    <x v="16"/>
    <n v="23619"/>
    <s v="Traslados privados"/>
    <d v="2024-12-18T00:00:00"/>
    <d v="2024-12-21T00:00:00"/>
    <s v="TRF"/>
    <x v="5"/>
    <s v="EUR"/>
    <n v="2093"/>
    <n v="2093"/>
    <n v="2427.88"/>
    <n v="0"/>
    <n v="0"/>
    <n v="0"/>
    <s v="MONDIAL"/>
    <s v="Austria"/>
    <x v="0"/>
    <x v="2"/>
    <n v="0"/>
  </r>
  <r>
    <x v="1"/>
    <x v="1"/>
    <n v="12"/>
    <x v="16"/>
    <n v="23619"/>
    <s v="Tickets para el castillo de Neuschwanstein Tour"/>
    <d v="2024-12-18T00:00:00"/>
    <d v="2024-12-21T00:00:00"/>
    <s v="TRF"/>
    <x v="5"/>
    <s v="EUR"/>
    <n v="765"/>
    <n v="765"/>
    <n v="887.4"/>
    <n v="0"/>
    <n v="0"/>
    <n v="0"/>
    <s v="MONDIAL"/>
    <s v="Austria"/>
    <x v="0"/>
    <x v="2"/>
    <n v="0"/>
  </r>
  <r>
    <x v="1"/>
    <x v="1"/>
    <n v="12"/>
    <x v="16"/>
    <n v="24401"/>
    <s v="Servicios con We Plan"/>
    <d v="2024-12-18T00:00:00"/>
    <d v="2024-12-21T00:00:00"/>
    <s v="ATR"/>
    <x v="0"/>
    <s v="EUR"/>
    <n v="1538.03"/>
    <n v="1538.03"/>
    <n v="1784.1148"/>
    <n v="0"/>
    <n v="0"/>
    <n v="0"/>
    <s v="WE PLAN"/>
    <s v="Morocco"/>
    <x v="0"/>
    <x v="2"/>
    <n v="0"/>
  </r>
  <r>
    <x v="1"/>
    <x v="1"/>
    <n v="12"/>
    <x v="16"/>
    <n v="25704"/>
    <s v="Registro de comisión"/>
    <d v="2024-12-25T00:00:00"/>
    <d v="2024-12-28T00:00:00"/>
    <s v="HTL"/>
    <x v="4"/>
    <s v="EUR"/>
    <n v="1185.9"/>
    <n v="1185.9"/>
    <n v="1375.644"/>
    <n v="1185.9"/>
    <n v="1185.9"/>
    <n v="1375.644"/>
    <s v="ROSEWOOD VIENNA"/>
    <s v="Austria"/>
    <x v="1"/>
    <x v="2"/>
    <n v="1"/>
  </r>
  <r>
    <x v="1"/>
    <x v="1"/>
    <n v="12"/>
    <x v="16"/>
    <n v="25926"/>
    <s v="Registro de comisión"/>
    <d v="2024-12-18T00:00:00"/>
    <d v="2024-12-28T00:00:00"/>
    <s v="HTL"/>
    <x v="4"/>
    <s v="EUR"/>
    <n v="4580.32"/>
    <n v="4580.32"/>
    <n v="5313.171199999999"/>
    <n v="4580.32"/>
    <n v="4580.32"/>
    <n v="5313.171199999999"/>
    <s v="BADRUTT'S PALACE HOTEL ST. MORITZ"/>
    <s v="Switzerland"/>
    <x v="0"/>
    <x v="2"/>
    <n v="1"/>
  </r>
  <r>
    <x v="1"/>
    <x v="1"/>
    <n v="12"/>
    <x v="16"/>
    <n v="25927"/>
    <s v="Registro de comisión"/>
    <d v="2024-12-18T00:00:00"/>
    <d v="2024-12-28T00:00:00"/>
    <s v="HTL"/>
    <x v="4"/>
    <s v="EUR"/>
    <n v="1462.25"/>
    <n v="1462.25"/>
    <n v="1696.21"/>
    <n v="1462.25"/>
    <n v="1462.25"/>
    <n v="1696.21"/>
    <s v="HOTEL SACHER SALZBURGO"/>
    <s v="Austria"/>
    <x v="0"/>
    <x v="2"/>
    <n v="1"/>
  </r>
  <r>
    <x v="1"/>
    <x v="1"/>
    <n v="12"/>
    <x v="16"/>
    <n v="25374"/>
    <s v="Comisión"/>
    <d v="2024-12-18T00:00:00"/>
    <d v="2024-12-28T00:00:00"/>
    <s v="HTL"/>
    <x v="4"/>
    <s v="EUR"/>
    <n v="214.41"/>
    <n v="214.41"/>
    <n v="248.7156"/>
    <n v="188.63"/>
    <n v="188.63"/>
    <n v="218.8108"/>
    <s v="HECKFIELD PLACE"/>
    <s v="United Kingdom"/>
    <x v="0"/>
    <x v="2"/>
    <n v="0.879763070752297"/>
  </r>
  <r>
    <x v="1"/>
    <x v="1"/>
    <n v="12"/>
    <x v="16"/>
    <n v="25374"/>
    <s v="Comisión"/>
    <d v="2024-12-18T00:00:00"/>
    <d v="2024-12-28T00:00:00"/>
    <s v="HTL"/>
    <x v="4"/>
    <s v="EUR"/>
    <n v="146.83"/>
    <n v="146.83"/>
    <n v="170.3228"/>
    <n v="129.18"/>
    <n v="129.18"/>
    <n v="149.8488"/>
    <s v="HECKFIELD PLACE"/>
    <s v="United Kingdom"/>
    <x v="0"/>
    <x v="2"/>
    <n v="0.8797929578424029"/>
  </r>
  <r>
    <x v="1"/>
    <x v="1"/>
    <n v="12"/>
    <x v="16"/>
    <n v="27542"/>
    <s v="Comisión"/>
    <d v="2024-12-18T00:00:00"/>
    <d v="2024-12-28T00:00:00"/>
    <s v="HTL"/>
    <x v="4"/>
    <s v="EUR"/>
    <n v="331.27"/>
    <n v="331.27"/>
    <n v="384.2732"/>
    <n v="291.44"/>
    <n v="291.44"/>
    <n v="338.0703999999999"/>
    <s v="THE BEAUMONT MAYFAIR"/>
    <s v="United Kingdom"/>
    <x v="0"/>
    <x v="2"/>
    <n v="0.8797657499924532"/>
  </r>
  <r>
    <x v="1"/>
    <x v="1"/>
    <n v="12"/>
    <x v="16"/>
    <n v="27542"/>
    <s v="Comisión"/>
    <d v="2024-12-18T00:00:00"/>
    <d v="2024-12-28T00:00:00"/>
    <s v="HTL"/>
    <x v="4"/>
    <s v="EUR"/>
    <n v="297.91"/>
    <n v="297.91"/>
    <n v="345.5756"/>
    <n v="262.09"/>
    <n v="262.09"/>
    <n v="304.0244"/>
    <s v="THE BEAUMONT MAYFAIR"/>
    <s v="United Kingdom"/>
    <x v="0"/>
    <x v="2"/>
    <n v="0.8797623443321807"/>
  </r>
  <r>
    <x v="1"/>
    <x v="1"/>
    <n v="12"/>
    <x v="16"/>
    <n v="25822"/>
    <s v="Hospedaje en Alemania"/>
    <d v="2024-12-18T00:00:00"/>
    <d v="2024-12-28T00:00:00"/>
    <s v="HTL"/>
    <x v="4"/>
    <s v="EUR"/>
    <n v="18278"/>
    <n v="18278"/>
    <n v="21202.48"/>
    <n v="1702.54"/>
    <n v="1702.54"/>
    <n v="1974.9464"/>
    <s v="ROSEWOOD MUNICH"/>
    <s v="Germany"/>
    <x v="0"/>
    <x v="2"/>
    <n v="0.09314695262063682"/>
  </r>
  <r>
    <x v="1"/>
    <x v="1"/>
    <n v="12"/>
    <x v="16"/>
    <n v="0"/>
    <s v="Honorarios por Servicio Agencia"/>
    <d v="2024-12-18T00:00:00"/>
    <d v="2024-12-28T00:00:00"/>
    <s v="HPS"/>
    <x v="1"/>
    <s v="EUR"/>
    <n v="115.93"/>
    <n v="115.93"/>
    <n v="134.4788"/>
    <n v="115.93"/>
    <n v="115.93"/>
    <n v="134.4788"/>
    <s v="FEES"/>
    <n v="0"/>
    <x v="0"/>
    <x v="2"/>
    <n v="1"/>
  </r>
  <r>
    <x v="1"/>
    <x v="1"/>
    <n v="13"/>
    <x v="16"/>
    <n v="23666"/>
    <s v="Estancia"/>
    <d v="2024-11-22T00:00:00"/>
    <d v="2024-11-27T00:00:00"/>
    <s v="HTL"/>
    <x v="4"/>
    <s v="USD"/>
    <n v="6490.08"/>
    <n v="5581.4688"/>
    <n v="6490.08"/>
    <n v="1244.92"/>
    <n v="1070.6312"/>
    <n v="1244.92"/>
    <s v="MATACHICA RESORT &amp; SPA, AN SLH HOTEL"/>
    <s v="Belice"/>
    <x v="30"/>
    <x v="2"/>
    <n v="0.1918188989966225"/>
  </r>
  <r>
    <x v="1"/>
    <x v="1"/>
    <n v="14"/>
    <x v="16"/>
    <n v="23789"/>
    <s v="Hospedaje, Terrestres y Safaris con Triumph"/>
    <d v="2025-11-13T00:00:00"/>
    <d v="2025-11-29T00:00:00"/>
    <s v="ATR"/>
    <x v="0"/>
    <s v="USD"/>
    <n v="39966"/>
    <n v="34370.76"/>
    <n v="39966"/>
    <n v="6320"/>
    <n v="5435.2"/>
    <n v="6320"/>
    <s v="TRIUMPH TRAVEL"/>
    <s v="South Africa"/>
    <x v="17"/>
    <x v="0"/>
    <n v="0.1581344142521143"/>
  </r>
  <r>
    <x v="1"/>
    <x v="1"/>
    <n v="14"/>
    <x v="16"/>
    <n v="23921"/>
    <s v="Ticket Vuelo FCO-CDG-NBO"/>
    <d v="2025-11-13T00:00:00"/>
    <d v="2025-11-13T00:00:00"/>
    <s v="VLO"/>
    <x v="2"/>
    <s v="USD"/>
    <n v="1046.6"/>
    <n v="900.0759999999999"/>
    <n v="1046.6"/>
    <n v="0"/>
    <n v="0"/>
    <n v="0"/>
    <s v="Air France"/>
    <s v="France"/>
    <x v="17"/>
    <x v="0"/>
    <n v="0"/>
  </r>
  <r>
    <x v="1"/>
    <x v="1"/>
    <n v="14"/>
    <x v="16"/>
    <n v="23921"/>
    <s v="Vuelo FCO-CDG-NBO/Federico Kohlmann"/>
    <d v="2025-11-13T00:00:00"/>
    <d v="2025-11-29T00:00:00"/>
    <s v="VLO"/>
    <x v="2"/>
    <s v="USD"/>
    <n v="1046.6"/>
    <n v="900.0759999999999"/>
    <n v="1046.6"/>
    <n v="0"/>
    <n v="0"/>
    <n v="0"/>
    <s v="Air France"/>
    <s v="France"/>
    <x v="17"/>
    <x v="0"/>
    <n v="0"/>
  </r>
  <r>
    <x v="1"/>
    <x v="1"/>
    <n v="14"/>
    <x v="16"/>
    <n v="25684"/>
    <s v="Vuelo KGL-CDG-KGL/Mercedes Roel"/>
    <d v="2025-11-13T00:00:00"/>
    <d v="2025-11-29T00:00:00"/>
    <s v="VLO"/>
    <x v="2"/>
    <s v="USD"/>
    <n v="1715.9"/>
    <n v="1475.674"/>
    <n v="1715.9"/>
    <n v="0"/>
    <n v="0"/>
    <n v="0"/>
    <s v="Rwandair Airlines"/>
    <s v="Rwanda"/>
    <x v="17"/>
    <x v="0"/>
    <n v="0"/>
  </r>
  <r>
    <x v="1"/>
    <x v="1"/>
    <n v="14"/>
    <x v="16"/>
    <n v="25684"/>
    <s v="Vuelo KGL-CDG-KGL/Federico Kohlmann"/>
    <d v="2025-11-13T00:00:00"/>
    <d v="2025-11-29T00:00:00"/>
    <s v="VLO"/>
    <x v="2"/>
    <s v="USD"/>
    <n v="1715.9"/>
    <n v="1475.674"/>
    <n v="1715.9"/>
    <n v="0"/>
    <n v="0"/>
    <n v="0"/>
    <s v="Rwandair Airlines"/>
    <s v="Rwanda"/>
    <x v="17"/>
    <x v="0"/>
    <n v="0"/>
  </r>
  <r>
    <x v="1"/>
    <x v="1"/>
    <n v="14"/>
    <x v="16"/>
    <n v="23921"/>
    <s v="Compra de Asiento FCO-CDG-NBO/Mercedes Roel"/>
    <d v="2025-11-13T00:00:00"/>
    <d v="2025-11-29T00:00:00"/>
    <s v="VLO"/>
    <x v="2"/>
    <s v="USD"/>
    <n v="74.8"/>
    <n v="64.328"/>
    <n v="74.8"/>
    <n v="0"/>
    <n v="0"/>
    <n v="0"/>
    <s v="Air France"/>
    <s v="France"/>
    <x v="17"/>
    <x v="0"/>
    <n v="0"/>
  </r>
  <r>
    <x v="1"/>
    <x v="1"/>
    <n v="14"/>
    <x v="16"/>
    <n v="23921"/>
    <s v="Compra de asiento Vuelo FCO-CDG-NBO/Federico Kohlmann"/>
    <d v="2025-11-13T00:00:00"/>
    <d v="2025-11-29T00:00:00"/>
    <s v="VLO"/>
    <x v="2"/>
    <s v="USD"/>
    <n v="74.8"/>
    <n v="64.328"/>
    <n v="74.8"/>
    <n v="0"/>
    <n v="0"/>
    <n v="0"/>
    <s v="Air France"/>
    <s v="France"/>
    <x v="17"/>
    <x v="0"/>
    <n v="0"/>
  </r>
  <r>
    <x v="1"/>
    <x v="1"/>
    <n v="14"/>
    <x v="16"/>
    <n v="25656"/>
    <s v="PNR HGUYSM Vuelo NBO-KGL"/>
    <d v="2025-11-24T00:00:00"/>
    <d v="2025-11-24T00:00:00"/>
    <s v="VLO"/>
    <x v="2"/>
    <s v="USD"/>
    <n v="324"/>
    <n v="278.64"/>
    <n v="324"/>
    <n v="0"/>
    <n v="0"/>
    <n v="0"/>
    <s v="Kenya Airways"/>
    <s v="Kenya"/>
    <x v="32"/>
    <x v="0"/>
    <n v="0"/>
  </r>
  <r>
    <x v="1"/>
    <x v="1"/>
    <n v="14"/>
    <x v="16"/>
    <n v="25656"/>
    <s v="PNR HGUYSM Vuelo NBO-KGL/Mercedes Roel"/>
    <d v="2025-11-24T00:00:00"/>
    <d v="2025-11-24T00:00:00"/>
    <s v="VLO"/>
    <x v="2"/>
    <s v="USD"/>
    <n v="324"/>
    <n v="278.64"/>
    <n v="324"/>
    <n v="0"/>
    <n v="0"/>
    <n v="0"/>
    <s v="Kenya Airways"/>
    <s v="Kenya"/>
    <x v="32"/>
    <x v="0"/>
    <n v="0"/>
  </r>
  <r>
    <x v="1"/>
    <x v="1"/>
    <n v="14"/>
    <x v="16"/>
    <n v="0"/>
    <s v="Fee de emisión de vuelos de Naorobi Paris 2 Pasajeros"/>
    <d v="2025-11-13T00:00:00"/>
    <d v="2025-11-29T00:00:00"/>
    <s v="HPS"/>
    <x v="1"/>
    <s v="USD"/>
    <n v="184.99"/>
    <n v="159.0914"/>
    <n v="184.99"/>
    <n v="184.99"/>
    <n v="159.0914"/>
    <n v="184.99"/>
    <s v="FEES"/>
    <n v="0"/>
    <x v="17"/>
    <x v="0"/>
    <n v="1"/>
  </r>
  <r>
    <x v="1"/>
    <x v="1"/>
    <n v="14"/>
    <x v="16"/>
    <n v="24262"/>
    <s v="Vuelos 2X1 emitidos en Viallo, Trasatlánticos con Air France T=0573489343740"/>
    <d v="2025-11-03T00:00:00"/>
    <d v="2025-11-30T00:00:00"/>
    <s v="VLO"/>
    <x v="2"/>
    <s v="USD"/>
    <n v="4294.75"/>
    <n v="3693.485"/>
    <n v="4294.75"/>
    <n v="0"/>
    <n v="0"/>
    <n v="0"/>
    <s v="VIALLO, S.A."/>
    <s v="Mexico"/>
    <x v="34"/>
    <x v="0"/>
    <n v="0"/>
  </r>
  <r>
    <x v="1"/>
    <x v="1"/>
    <n v="14"/>
    <x v="16"/>
    <n v="24262"/>
    <s v="Vuelos 2X1 emitidos en Viallo, Trasatlánticos con Air France T=0573489343741"/>
    <d v="2025-11-03T00:00:00"/>
    <d v="2025-11-30T00:00:00"/>
    <s v="VLO"/>
    <x v="2"/>
    <s v="USD"/>
    <n v="1120.13"/>
    <n v="963.3118000000001"/>
    <n v="1120.13"/>
    <n v="0"/>
    <n v="0"/>
    <n v="0"/>
    <s v="VIALLO, S.A."/>
    <s v="Mexico"/>
    <x v="34"/>
    <x v="0"/>
    <n v="0"/>
  </r>
  <r>
    <x v="1"/>
    <x v="1"/>
    <n v="14"/>
    <x v="16"/>
    <n v="0"/>
    <s v="Fee por emisión de 2X1 con Air France 191 USD"/>
    <d v="2025-11-03T00:00:00"/>
    <d v="2025-11-30T00:00:00"/>
    <s v="HPS"/>
    <x v="1"/>
    <s v="USD"/>
    <n v="191"/>
    <n v="164.26"/>
    <n v="191"/>
    <n v="191"/>
    <n v="164.26"/>
    <n v="191"/>
    <s v="FEES"/>
    <n v="0"/>
    <x v="34"/>
    <x v="0"/>
    <n v="1"/>
  </r>
  <r>
    <x v="1"/>
    <x v="1"/>
    <n v="14"/>
    <x v="16"/>
    <n v="23789"/>
    <s v="Safari en Globo con Triumph/ Hot air Balloon Safari"/>
    <d v="2025-11-16T00:00:00"/>
    <d v="2025-11-16T00:00:00"/>
    <s v="PKT"/>
    <x v="0"/>
    <s v="USD"/>
    <n v="1150"/>
    <n v="989"/>
    <n v="1150"/>
    <n v="185"/>
    <n v="159.1"/>
    <n v="185"/>
    <s v="TRIUMPH TRAVEL"/>
    <s v="South Africa"/>
    <x v="30"/>
    <x v="0"/>
    <n v="0.1608695652173913"/>
  </r>
  <r>
    <x v="1"/>
    <x v="1"/>
    <n v="14"/>
    <x v="16"/>
    <n v="23789"/>
    <s v="Bottle of sparkling wine en Zuri Zanzibar"/>
    <d v="2025-11-03T00:00:00"/>
    <d v="2025-11-30T00:00:00"/>
    <s v="AYB"/>
    <x v="3"/>
    <s v="USD"/>
    <n v="45"/>
    <n v="38.7"/>
    <n v="45"/>
    <n v="0"/>
    <n v="0"/>
    <n v="0"/>
    <s v="TRIUMPH TRAVEL"/>
    <s v="South Africa"/>
    <x v="34"/>
    <x v="0"/>
    <n v="0"/>
  </r>
  <r>
    <x v="1"/>
    <x v="1"/>
    <n v="15"/>
    <x v="16"/>
    <n v="23898"/>
    <s v="Vuelo a SHanghai"/>
    <d v="2024-10-24T00:00:00"/>
    <d v="2024-11-03T00:00:00"/>
    <s v="VLO"/>
    <x v="2"/>
    <s v="USD"/>
    <n v="2327"/>
    <n v="2001.22"/>
    <n v="2327"/>
    <n v="0"/>
    <n v="0"/>
    <n v="0"/>
    <s v="KLM Royal Dutch Airlines"/>
    <s v="Netherlands"/>
    <x v="21"/>
    <x v="2"/>
    <n v="0"/>
  </r>
  <r>
    <x v="1"/>
    <x v="1"/>
    <n v="16"/>
    <x v="16"/>
    <n v="27648"/>
    <s v="Hospedaje en LAX"/>
    <d v="2024-11-26T00:00:00"/>
    <d v="2024-11-29T00:00:00"/>
    <s v="HTL"/>
    <x v="4"/>
    <s v="USD"/>
    <n v="3735"/>
    <n v="3212.1"/>
    <n v="3735"/>
    <n v="560.25"/>
    <n v="481.815"/>
    <n v="560.25"/>
    <s v="THE BEVERLY HILLS HOTEL"/>
    <s v="United States"/>
    <x v="32"/>
    <x v="2"/>
    <n v="0.15"/>
  </r>
  <r>
    <x v="1"/>
    <x v="1"/>
    <n v="16"/>
    <x v="16"/>
    <n v="23590"/>
    <s v="Vuelo MEX-LAX/Sergio Berger"/>
    <d v="2024-11-26T00:00:00"/>
    <d v="2024-11-29T00:00:00"/>
    <s v="VLO"/>
    <x v="2"/>
    <s v="USD"/>
    <n v="732.13"/>
    <n v="629.6318"/>
    <n v="732.13"/>
    <n v="11.9"/>
    <n v="10.234"/>
    <n v="11.9"/>
    <s v="AEROMÉXICO"/>
    <s v="Mexico"/>
    <x v="32"/>
    <x v="2"/>
    <n v="0.01625394397169902"/>
  </r>
  <r>
    <x v="1"/>
    <x v="1"/>
    <n v="16"/>
    <x v="16"/>
    <n v="23590"/>
    <s v="Vuelo MEX-LAX/Andres Carretero"/>
    <d v="2024-11-26T00:00:00"/>
    <d v="2024-11-29T00:00:00"/>
    <s v="VLO"/>
    <x v="2"/>
    <s v="USD"/>
    <n v="732.13"/>
    <n v="629.6318"/>
    <n v="732.13"/>
    <n v="11.9"/>
    <n v="10.234"/>
    <n v="11.9"/>
    <s v="AEROMÉXICO"/>
    <s v="Mexico"/>
    <x v="32"/>
    <x v="2"/>
    <n v="0.01625394397169902"/>
  </r>
  <r>
    <x v="1"/>
    <x v="1"/>
    <n v="16"/>
    <x v="16"/>
    <n v="23899"/>
    <s v="Vuelo LAX-ZLO/Sergio Berger"/>
    <d v="2024-11-26T00:00:00"/>
    <d v="2024-11-29T00:00:00"/>
    <s v="VLO"/>
    <x v="2"/>
    <s v="USD"/>
    <n v="463.81"/>
    <n v="398.8766"/>
    <n v="463.81"/>
    <n v="11.85"/>
    <n v="10.191"/>
    <n v="11.85"/>
    <s v="Alaska Airlines"/>
    <s v="United States"/>
    <x v="32"/>
    <x v="2"/>
    <n v="0.02554925508290033"/>
  </r>
  <r>
    <x v="1"/>
    <x v="1"/>
    <n v="16"/>
    <x v="16"/>
    <n v="23899"/>
    <s v="Vuelo LAX-ZLO/Andres Carretero"/>
    <d v="2024-11-26T00:00:00"/>
    <d v="2024-11-29T00:00:00"/>
    <s v="VLO"/>
    <x v="2"/>
    <s v="USD"/>
    <n v="463.81"/>
    <n v="398.8766"/>
    <n v="463.81"/>
    <n v="11.85"/>
    <n v="10.191"/>
    <n v="11.85"/>
    <s v="Alaska Airlines"/>
    <s v="United States"/>
    <x v="32"/>
    <x v="2"/>
    <n v="0.02554925508290033"/>
  </r>
  <r>
    <x v="1"/>
    <x v="1"/>
    <n v="16"/>
    <x v="16"/>
    <n v="0"/>
    <s v="Fee de emisión vuelos"/>
    <d v="2024-11-26T00:00:00"/>
    <d v="2024-11-29T00:00:00"/>
    <s v="HPS"/>
    <x v="1"/>
    <s v="USD"/>
    <n v="140"/>
    <n v="120.4"/>
    <n v="140"/>
    <n v="140"/>
    <n v="120.4"/>
    <n v="140"/>
    <s v="FEES"/>
    <n v="0"/>
    <x v="32"/>
    <x v="2"/>
    <n v="1"/>
  </r>
  <r>
    <x v="1"/>
    <x v="1"/>
    <n v="16"/>
    <x v="16"/>
    <n v="0"/>
    <s v="Honorarios por Servicio Agencia"/>
    <d v="2024-11-26T00:00:00"/>
    <d v="2024-11-29T00:00:00"/>
    <s v="HPS"/>
    <x v="1"/>
    <s v="USD"/>
    <n v="118.29"/>
    <n v="101.7294"/>
    <n v="118.29"/>
    <n v="118.29"/>
    <n v="101.7294"/>
    <n v="118.29"/>
    <s v="FEES"/>
    <n v="0"/>
    <x v="32"/>
    <x v="2"/>
    <n v="1"/>
  </r>
  <r>
    <x v="1"/>
    <x v="1"/>
    <n v="17"/>
    <x v="16"/>
    <n v="23900"/>
    <s v="Servicios de Guía, Tickets y Carro"/>
    <d v="2024-10-24T00:00:00"/>
    <d v="2024-10-24T00:00:00"/>
    <s v="ATR"/>
    <x v="0"/>
    <s v="EUR"/>
    <n v="1590"/>
    <n v="1590"/>
    <n v="1844.4"/>
    <n v="280"/>
    <n v="280"/>
    <n v="324.8"/>
    <s v="My Concierge"/>
    <s v="Spain"/>
    <x v="21"/>
    <x v="2"/>
    <n v="0.1761006289308176"/>
  </r>
  <r>
    <x v="1"/>
    <x v="1"/>
    <n v="18"/>
    <x v="16"/>
    <n v="23966"/>
    <s v="Vuelo LHR-MEX"/>
    <d v="2024-10-26T00:00:00"/>
    <d v="2024-11-09T00:00:00"/>
    <s v="VLO"/>
    <x v="2"/>
    <s v="USD"/>
    <n v="14351.81"/>
    <n v="12342.5566"/>
    <n v="14351.81"/>
    <n v="0"/>
    <n v="0"/>
    <n v="0"/>
    <s v="British Airways"/>
    <s v="United Kingdom"/>
    <x v="21"/>
    <x v="2"/>
    <n v="0"/>
  </r>
  <r>
    <x v="1"/>
    <x v="1"/>
    <n v="18"/>
    <x v="16"/>
    <n v="24232"/>
    <s v="Reembolso al cliente de vuelo aéreo"/>
    <d v="2024-10-26T00:00:00"/>
    <d v="2024-11-09T00:00:00"/>
    <s v="OTR"/>
    <x v="3"/>
    <s v="USD"/>
    <n v="12287"/>
    <n v="10566.82"/>
    <n v="12287"/>
    <n v="0"/>
    <n v="0"/>
    <n v="0"/>
    <s v="REEMBOLSOS"/>
    <e v="#N/A"/>
    <x v="21"/>
    <x v="2"/>
    <n v="0"/>
  </r>
  <r>
    <x v="1"/>
    <x v="1"/>
    <n v="18"/>
    <x v="16"/>
    <n v="23966"/>
    <s v="Reembolso Vuelo LHR-MEX"/>
    <d v="2024-10-26T00:00:00"/>
    <d v="2024-11-09T00:00:00"/>
    <s v="VLO"/>
    <x v="2"/>
    <s v="USD"/>
    <n v="-14201.81"/>
    <n v="-12213.5566"/>
    <n v="-14201.81"/>
    <n v="0"/>
    <n v="0"/>
    <n v="0"/>
    <s v="REEMBOLSOS"/>
    <s v="United Kingdom"/>
    <x v="21"/>
    <x v="2"/>
    <n v="0"/>
  </r>
  <r>
    <x v="1"/>
    <x v="1"/>
    <n v="18"/>
    <x v="16"/>
    <n v="0"/>
    <s v="Honorarios por Servicio Agencia"/>
    <d v="2024-10-26T00:00:00"/>
    <d v="2024-11-09T00:00:00"/>
    <s v="HPS"/>
    <x v="1"/>
    <s v="USD"/>
    <n v="2056.36"/>
    <n v="1768.4696"/>
    <n v="2056.36"/>
    <n v="2056.36"/>
    <n v="1768.4696"/>
    <n v="2056.36"/>
    <s v="FEES"/>
    <n v="0"/>
    <x v="21"/>
    <x v="2"/>
    <n v="1"/>
  </r>
  <r>
    <x v="1"/>
    <x v="1"/>
    <n v="19"/>
    <x v="16"/>
    <n v="23590"/>
    <s v="Vuelo MEX-LAX-MEX"/>
    <d v="2024-11-02T00:00:00"/>
    <d v="2024-11-05T00:00:00"/>
    <s v="VLO"/>
    <x v="2"/>
    <s v="USD"/>
    <n v="1560"/>
    <n v="1341.6"/>
    <n v="1560"/>
    <n v="0"/>
    <n v="0"/>
    <n v="0"/>
    <s v="AEROMÉXICO"/>
    <s v="Mexico"/>
    <x v="22"/>
    <x v="2"/>
    <n v="0"/>
  </r>
  <r>
    <x v="1"/>
    <x v="1"/>
    <n v="20"/>
    <x v="16"/>
    <n v="23996"/>
    <s v="Vuelo WDH-JNB"/>
    <d v="2024-11-01T00:00:00"/>
    <d v="2024-11-02T00:00:00"/>
    <s v="VLO"/>
    <x v="2"/>
    <s v="USD"/>
    <n v="803"/>
    <n v="690.58"/>
    <n v="803"/>
    <n v="0"/>
    <n v="0"/>
    <n v="0"/>
    <s v="South African Airways"/>
    <s v="South Africa"/>
    <x v="22"/>
    <x v="2"/>
    <n v="0"/>
  </r>
  <r>
    <x v="1"/>
    <x v="1"/>
    <n v="21"/>
    <x v="16"/>
    <n v="23590"/>
    <s v="Vuelo MEX-EWR-JFK-MEX"/>
    <d v="2024-10-31T00:00:00"/>
    <d v="2024-11-07T00:00:00"/>
    <s v="VLO"/>
    <x v="2"/>
    <s v="USD"/>
    <n v="874.63"/>
    <n v="752.1818"/>
    <n v="874.63"/>
    <n v="14.64"/>
    <n v="12.5904"/>
    <n v="14.64"/>
    <s v="AEROMÉXICO"/>
    <s v="Mexico"/>
    <x v="22"/>
    <x v="2"/>
    <n v="0.01673850656849182"/>
  </r>
  <r>
    <x v="1"/>
    <x v="1"/>
    <n v="21"/>
    <x v="16"/>
    <n v="24009"/>
    <s v="Estancia en el Hotel Surrey"/>
    <d v="2024-11-04T00:00:00"/>
    <d v="2024-11-07T00:00:00"/>
    <s v="HTL"/>
    <x v="4"/>
    <s v="USD"/>
    <n v="7643.95"/>
    <n v="6573.797"/>
    <n v="7643.95"/>
    <n v="764.4"/>
    <n v="657.384"/>
    <n v="764.4"/>
    <s v="THE SURREY A CORINTHIA HOTEL"/>
    <s v="United States"/>
    <x v="34"/>
    <x v="2"/>
    <n v="0.1000006541120756"/>
  </r>
  <r>
    <x v="1"/>
    <x v="1"/>
    <n v="21"/>
    <x v="16"/>
    <n v="23590"/>
    <s v="Vuelo JFK-MEX"/>
    <d v="2024-10-31T00:00:00"/>
    <d v="2024-11-07T00:00:00"/>
    <s v="VLO"/>
    <x v="2"/>
    <s v="USD"/>
    <n v="643.75"/>
    <n v="553.625"/>
    <n v="643.75"/>
    <n v="92"/>
    <n v="79.12"/>
    <n v="92"/>
    <s v="AEROMÉXICO"/>
    <s v="Mexico"/>
    <x v="22"/>
    <x v="2"/>
    <n v="0.1429126213592233"/>
  </r>
  <r>
    <x v="1"/>
    <x v="1"/>
    <n v="21"/>
    <x v="16"/>
    <n v="0"/>
    <s v="Fee de emisión del vuelo MEX-EWR-JFK-MEX"/>
    <d v="2024-10-31T00:00:00"/>
    <d v="2024-11-07T00:00:00"/>
    <s v="HPS"/>
    <x v="1"/>
    <s v="USD"/>
    <n v="35"/>
    <n v="30.1"/>
    <n v="35"/>
    <n v="35"/>
    <n v="30.1"/>
    <n v="35"/>
    <s v="FEES"/>
    <n v="0"/>
    <x v="22"/>
    <x v="2"/>
    <n v="1"/>
  </r>
  <r>
    <x v="1"/>
    <x v="1"/>
    <n v="21"/>
    <x v="16"/>
    <n v="0"/>
    <s v="Fee de emisión del Vuelo JFK-MEX"/>
    <d v="2024-10-31T00:00:00"/>
    <d v="2024-11-07T00:00:00"/>
    <s v="HPS"/>
    <x v="1"/>
    <s v="USD"/>
    <n v="35"/>
    <n v="30.1"/>
    <n v="35"/>
    <n v="35"/>
    <n v="30.1"/>
    <n v="35"/>
    <s v="FEES"/>
    <n v="0"/>
    <x v="22"/>
    <x v="2"/>
    <n v="1"/>
  </r>
  <r>
    <x v="1"/>
    <x v="1"/>
    <n v="21"/>
    <x v="16"/>
    <n v="0"/>
    <s v="Honorarios por Servicio Agencia"/>
    <d v="2024-10-31T00:00:00"/>
    <d v="2024-11-07T00:00:00"/>
    <s v="HPS"/>
    <x v="1"/>
    <s v="USD"/>
    <n v="619.89"/>
    <n v="533.1054"/>
    <n v="619.89"/>
    <n v="619.89"/>
    <n v="533.1054"/>
    <n v="619.89"/>
    <s v="FEES"/>
    <n v="0"/>
    <x v="22"/>
    <x v="2"/>
    <n v="1"/>
  </r>
  <r>
    <x v="1"/>
    <x v="1"/>
    <n v="22"/>
    <x v="16"/>
    <n v="24006"/>
    <s v="Estancia"/>
    <d v="2024-07-02T00:00:00"/>
    <d v="2024-07-05T00:00:00"/>
    <s v="HTL"/>
    <x v="4"/>
    <s v="EUR"/>
    <n v="15077.2"/>
    <n v="15077.2"/>
    <n v="17489.552"/>
    <n v="1507.72"/>
    <n v="1507.72"/>
    <n v="1748.9552"/>
    <s v="ESTELLE MANOR"/>
    <s v="United Kingdom"/>
    <x v="16"/>
    <x v="2"/>
    <n v="0.09999999999999999"/>
  </r>
  <r>
    <x v="1"/>
    <x v="1"/>
    <n v="23"/>
    <x v="16"/>
    <n v="23317"/>
    <s v="Estancia"/>
    <d v="2024-12-26T00:00:00"/>
    <d v="2025-01-02T00:00:00"/>
    <s v="HTL"/>
    <x v="4"/>
    <s v="EUR"/>
    <n v="5910"/>
    <n v="5910"/>
    <n v="6855.599999999999"/>
    <n v="510.55"/>
    <n v="510.55"/>
    <n v="592.2379999999999"/>
    <s v="THE LUXURY TRAVEL BOOK"/>
    <s v="United Kingdom"/>
    <x v="1"/>
    <x v="2"/>
    <n v="0.08638747884940778"/>
  </r>
  <r>
    <x v="1"/>
    <x v="1"/>
    <n v="23"/>
    <x v="16"/>
    <n v="0"/>
    <s v="Honorarios por Servicio Agencia"/>
    <d v="2024-12-26T00:00:00"/>
    <d v="2025-01-02T00:00:00"/>
    <s v="HPS"/>
    <x v="1"/>
    <s v="EUR"/>
    <n v="447.14"/>
    <n v="447.14"/>
    <n v="518.6823999999999"/>
    <n v="447.14"/>
    <n v="447.14"/>
    <n v="518.6823999999999"/>
    <s v="FEES"/>
    <n v="0"/>
    <x v="1"/>
    <x v="2"/>
    <n v="1"/>
  </r>
  <r>
    <x v="1"/>
    <x v="1"/>
    <n v="24"/>
    <x v="16"/>
    <n v="23590"/>
    <s v="Vuelo MEX-MIA-MEX/Alejandra Alemán"/>
    <d v="2024-12-04T00:00:00"/>
    <d v="2024-12-08T00:00:00"/>
    <s v="VLO"/>
    <x v="2"/>
    <s v="USD"/>
    <n v="618.86"/>
    <n v="532.2196"/>
    <n v="618.86"/>
    <n v="0"/>
    <n v="0"/>
    <n v="0"/>
    <s v="AEROMÉXICO"/>
    <s v="Mexico"/>
    <x v="10"/>
    <x v="2"/>
    <n v="0"/>
  </r>
  <r>
    <x v="1"/>
    <x v="1"/>
    <n v="24"/>
    <x v="16"/>
    <n v="0"/>
    <s v="Fee de emisión LIBUEW"/>
    <d v="2024-12-04T00:00:00"/>
    <d v="2024-12-08T00:00:00"/>
    <s v="HPS"/>
    <x v="1"/>
    <s v="USD"/>
    <n v="35"/>
    <n v="30.1"/>
    <n v="35"/>
    <n v="35"/>
    <n v="30.1"/>
    <n v="35"/>
    <s v="FEES"/>
    <n v="0"/>
    <x v="10"/>
    <x v="2"/>
    <n v="1"/>
  </r>
  <r>
    <x v="1"/>
    <x v="1"/>
    <n v="25"/>
    <x v="16"/>
    <n v="24210"/>
    <s v="Tour"/>
    <d v="2024-12-25T00:00:00"/>
    <d v="2024-12-29T00:00:00"/>
    <s v="ATR"/>
    <x v="0"/>
    <s v="EUR"/>
    <n v="6500"/>
    <n v="6500"/>
    <n v="7539.999999999999"/>
    <n v="1130"/>
    <n v="1130"/>
    <n v="1310.8"/>
    <s v="VIP INCOMING"/>
    <s v="Tunisia"/>
    <x v="1"/>
    <x v="2"/>
    <n v="0.1738461538461539"/>
  </r>
  <r>
    <x v="1"/>
    <x v="1"/>
    <n v="26"/>
    <x v="16"/>
    <n v="24224"/>
    <s v="Vuelo MEX-DFW"/>
    <d v="2024-11-27T00:00:00"/>
    <d v="2024-11-30T00:00:00"/>
    <s v="ABC"/>
    <x v="2"/>
    <s v="USD"/>
    <n v="3340.44"/>
    <n v="2872.7784"/>
    <n v="3340.44"/>
    <n v="0"/>
    <n v="0"/>
    <n v="0"/>
    <s v="American Airlines"/>
    <s v="United States"/>
    <x v="32"/>
    <x v="2"/>
    <n v="0"/>
  </r>
  <r>
    <x v="1"/>
    <x v="1"/>
    <n v="26"/>
    <x v="16"/>
    <n v="24224"/>
    <s v="Asientos de vuelo MEX-DFW"/>
    <d v="2024-11-27T00:00:00"/>
    <d v="2024-11-30T00:00:00"/>
    <s v="OTR"/>
    <x v="3"/>
    <s v="USD"/>
    <n v="267.43"/>
    <n v="229.9898"/>
    <n v="267.43"/>
    <n v="0"/>
    <n v="0"/>
    <n v="0"/>
    <s v="American Airlines"/>
    <s v="United States"/>
    <x v="32"/>
    <x v="2"/>
    <n v="0"/>
  </r>
  <r>
    <x v="1"/>
    <x v="1"/>
    <n v="26"/>
    <x v="16"/>
    <n v="24262"/>
    <s v="Vuelos Berger"/>
    <d v="2024-11-27T00:00:00"/>
    <d v="2024-11-30T00:00:00"/>
    <s v="ABC"/>
    <x v="2"/>
    <s v="USD"/>
    <n v="2627.48"/>
    <n v="2259.6328"/>
    <n v="2627.48"/>
    <n v="0"/>
    <n v="0"/>
    <n v="0"/>
    <s v="VIALLO, S.A."/>
    <s v="Mexico"/>
    <x v="32"/>
    <x v="2"/>
    <n v="0"/>
  </r>
  <r>
    <x v="1"/>
    <x v="1"/>
    <n v="26"/>
    <x v="16"/>
    <n v="27540"/>
    <s v="Comisión"/>
    <d v="2024-11-27T00:00:00"/>
    <d v="2024-11-30T00:00:00"/>
    <s v="HTL"/>
    <x v="4"/>
    <s v="USD"/>
    <n v="95.69"/>
    <n v="82.29339999999999"/>
    <n v="95.69"/>
    <n v="95.69"/>
    <n v="82.29339999999999"/>
    <n v="95.69"/>
    <s v="JW MARRIOTT DALLAS ARTS DISTRICT"/>
    <s v="United States"/>
    <x v="32"/>
    <x v="2"/>
    <n v="1"/>
  </r>
  <r>
    <x v="1"/>
    <x v="1"/>
    <n v="26"/>
    <x v="16"/>
    <n v="27540"/>
    <s v="Comisión"/>
    <d v="2024-11-27T00:00:00"/>
    <d v="2024-11-30T00:00:00"/>
    <s v="HTL"/>
    <x v="4"/>
    <s v="USD"/>
    <n v="49.73"/>
    <n v="42.76779999999999"/>
    <n v="49.73"/>
    <n v="49.73"/>
    <n v="42.76779999999999"/>
    <n v="49.73"/>
    <s v="JW MARRIOTT DALLAS ARTS DISTRICT"/>
    <s v="United States"/>
    <x v="32"/>
    <x v="2"/>
    <n v="1"/>
  </r>
  <r>
    <x v="1"/>
    <x v="1"/>
    <n v="26"/>
    <x v="16"/>
    <n v="27540"/>
    <s v="Comisión"/>
    <d v="2024-11-27T00:00:00"/>
    <d v="2024-11-30T00:00:00"/>
    <s v="HTL"/>
    <x v="4"/>
    <s v="USD"/>
    <n v="86.29000000000001"/>
    <n v="74.2094"/>
    <n v="86.29000000000001"/>
    <n v="86.29000000000001"/>
    <n v="74.2094"/>
    <n v="86.29000000000001"/>
    <s v="JW MARRIOTT DALLAS ARTS DISTRICT"/>
    <s v="United States"/>
    <x v="32"/>
    <x v="2"/>
    <n v="1"/>
  </r>
  <r>
    <x v="1"/>
    <x v="1"/>
    <n v="26"/>
    <x v="16"/>
    <n v="27540"/>
    <s v="Comisión"/>
    <d v="2024-11-27T00:00:00"/>
    <d v="2024-11-30T00:00:00"/>
    <s v="HTL"/>
    <x v="4"/>
    <s v="USD"/>
    <n v="45.03"/>
    <n v="38.7258"/>
    <n v="45.03"/>
    <n v="45.03"/>
    <n v="38.7258"/>
    <n v="45.03"/>
    <s v="JW MARRIOTT DALLAS ARTS DISTRICT"/>
    <s v="United States"/>
    <x v="32"/>
    <x v="2"/>
    <n v="1"/>
  </r>
  <r>
    <x v="1"/>
    <x v="1"/>
    <n v="26"/>
    <x v="16"/>
    <n v="0"/>
    <s v="Gastos de Operación"/>
    <d v="2024-11-27T00:00:00"/>
    <d v="2024-11-30T00:00:00"/>
    <s v="HPS"/>
    <x v="1"/>
    <s v="USD"/>
    <n v="182.07"/>
    <n v="156.5802"/>
    <n v="182.07"/>
    <n v="182.07"/>
    <n v="156.5802"/>
    <n v="182.07"/>
    <s v="FEES"/>
    <n v="0"/>
    <x v="32"/>
    <x v="2"/>
    <n v="1"/>
  </r>
  <r>
    <x v="1"/>
    <x v="1"/>
    <n v="26"/>
    <x v="16"/>
    <n v="27540"/>
    <s v="Hospedaje"/>
    <d v="2024-11-27T00:00:00"/>
    <d v="2024-11-30T00:00:00"/>
    <s v="HTL"/>
    <x v="4"/>
    <s v="USD"/>
    <n v="2767.4"/>
    <n v="2379.964"/>
    <n v="2767.4"/>
    <n v="0"/>
    <n v="0"/>
    <n v="0"/>
    <s v="JW MARRIOTT DALLAS ARTS DISTRICT"/>
    <s v="United States"/>
    <x v="32"/>
    <x v="2"/>
    <n v="0"/>
  </r>
  <r>
    <x v="1"/>
    <x v="1"/>
    <n v="26"/>
    <x v="16"/>
    <n v="0"/>
    <s v="Honorarios por Servicio Agencia"/>
    <d v="2024-11-27T00:00:00"/>
    <d v="2024-11-30T00:00:00"/>
    <s v="HPS"/>
    <x v="1"/>
    <s v="USD"/>
    <n v="263.41"/>
    <n v="226.5326"/>
    <n v="263.41"/>
    <n v="263.41"/>
    <n v="226.5326"/>
    <n v="263.41"/>
    <s v="FEES"/>
    <n v="0"/>
    <x v="32"/>
    <x v="2"/>
    <n v="1"/>
  </r>
  <r>
    <x v="1"/>
    <x v="1"/>
    <n v="27"/>
    <x v="16"/>
    <n v="23590"/>
    <s v="Vuelo MEX-JFK-MEX/Mónica Berger"/>
    <d v="2024-11-30T00:00:00"/>
    <d v="2024-12-04T00:00:00"/>
    <s v="VLO"/>
    <x v="2"/>
    <s v="USD"/>
    <n v="1153.46"/>
    <n v="991.9756"/>
    <n v="1153.46"/>
    <n v="0"/>
    <n v="0"/>
    <n v="0"/>
    <s v="AEROMÉXICO"/>
    <s v="Mexico"/>
    <x v="32"/>
    <x v="2"/>
    <n v="0"/>
  </r>
  <r>
    <x v="1"/>
    <x v="1"/>
    <n v="27"/>
    <x v="16"/>
    <n v="24267"/>
    <s v="Estadía Lara Kosberg y Mónica Berger"/>
    <d v="2024-11-30T00:00:00"/>
    <d v="2024-12-04T00:00:00"/>
    <s v="HTL"/>
    <x v="4"/>
    <s v="USD"/>
    <n v="5843.28"/>
    <n v="5025.2208"/>
    <n v="5843.28"/>
    <n v="0"/>
    <n v="0"/>
    <n v="0"/>
    <s v="THE MARK HOTEL"/>
    <s v="United States"/>
    <x v="32"/>
    <x v="2"/>
    <n v="0"/>
  </r>
  <r>
    <x v="1"/>
    <x v="1"/>
    <n v="27"/>
    <x v="16"/>
    <n v="23590"/>
    <s v="Vuelo MEX-JFK-MEX/Lara Kosberg"/>
    <d v="2024-11-30T00:00:00"/>
    <d v="2024-12-04T00:00:00"/>
    <s v="VLO"/>
    <x v="2"/>
    <s v="USD"/>
    <n v="1153.46"/>
    <n v="991.9756"/>
    <n v="1153.46"/>
    <n v="0"/>
    <n v="0"/>
    <n v="0"/>
    <s v="AEROMÉXICO"/>
    <s v="Mexico"/>
    <x v="32"/>
    <x v="2"/>
    <n v="0"/>
  </r>
  <r>
    <x v="1"/>
    <x v="1"/>
    <n v="27"/>
    <x v="16"/>
    <n v="0"/>
    <s v="Sobrecomisión"/>
    <d v="2024-11-30T00:00:00"/>
    <d v="2024-12-04T00:00:00"/>
    <s v="HPS"/>
    <x v="1"/>
    <s v="USD"/>
    <n v="7.05"/>
    <n v="6.063"/>
    <n v="7.05"/>
    <n v="7.05"/>
    <n v="6.063"/>
    <n v="7.05"/>
    <s v="FEES"/>
    <n v="0"/>
    <x v="32"/>
    <x v="2"/>
    <n v="1"/>
  </r>
  <r>
    <x v="1"/>
    <x v="1"/>
    <n v="28"/>
    <x v="16"/>
    <n v="23921"/>
    <s v="Vuelo MEX-CDG-MEX"/>
    <d v="2025-05-15T00:00:00"/>
    <d v="2025-05-26T00:00:00"/>
    <s v="VLO"/>
    <x v="2"/>
    <s v="USD"/>
    <n v="1169.1"/>
    <n v="1005.426"/>
    <n v="1169.1"/>
    <n v="0"/>
    <n v="0"/>
    <n v="0"/>
    <s v="Air France"/>
    <s v="France"/>
    <x v="6"/>
    <x v="0"/>
    <n v="0"/>
  </r>
  <r>
    <x v="1"/>
    <x v="1"/>
    <n v="28"/>
    <x v="16"/>
    <n v="0"/>
    <s v="Fee de emisión"/>
    <d v="2025-05-15T00:00:00"/>
    <d v="2025-05-26T00:00:00"/>
    <s v="HPS"/>
    <x v="1"/>
    <s v="USD"/>
    <n v="150"/>
    <n v="129"/>
    <n v="150"/>
    <n v="150"/>
    <n v="129"/>
    <n v="150"/>
    <s v="FEES"/>
    <n v="0"/>
    <x v="6"/>
    <x v="0"/>
    <n v="1"/>
  </r>
  <r>
    <x v="1"/>
    <x v="1"/>
    <n v="28"/>
    <x v="16"/>
    <n v="27087"/>
    <s v="Renta de auto"/>
    <d v="2025-05-18T00:00:00"/>
    <d v="2025-05-24T00:00:00"/>
    <s v="AUT"/>
    <x v="5"/>
    <s v="USD"/>
    <n v="2667.49"/>
    <n v="2294.0414"/>
    <n v="2667.49"/>
    <n v="255.81"/>
    <n v="219.9966"/>
    <n v="255.81"/>
    <s v="Primerent Exclusive Car Rental"/>
    <s v="United Kingdom"/>
    <x v="7"/>
    <x v="0"/>
    <n v="0.09589914114017298"/>
  </r>
  <r>
    <x v="1"/>
    <x v="1"/>
    <n v="28"/>
    <x v="16"/>
    <n v="27115"/>
    <s v="Hospedaje en Italia"/>
    <d v="2025-05-15T00:00:00"/>
    <d v="2025-05-26T00:00:00"/>
    <s v="HTL"/>
    <x v="4"/>
    <s v="USD"/>
    <n v="7227"/>
    <n v="6215.22"/>
    <n v="7227"/>
    <n v="657"/>
    <n v="565.02"/>
    <n v="657"/>
    <s v="RESCHIO HOTEL"/>
    <s v="Italy"/>
    <x v="6"/>
    <x v="0"/>
    <n v="0.09090909090909091"/>
  </r>
  <r>
    <x v="1"/>
    <x v="1"/>
    <n v="28"/>
    <x v="16"/>
    <n v="27236"/>
    <s v="Hospedaje en Florencia"/>
    <d v="2025-05-15T00:00:00"/>
    <d v="2025-05-26T00:00:00"/>
    <s v="HTL"/>
    <x v="4"/>
    <s v="USD"/>
    <n v="2538.16"/>
    <n v="2182.8176"/>
    <n v="2538.16"/>
    <n v="201.44"/>
    <n v="173.2384"/>
    <n v="201.44"/>
    <s v="HOTEL LUNGARNO"/>
    <s v="Italy"/>
    <x v="6"/>
    <x v="0"/>
    <n v="0.07936457906514956"/>
  </r>
  <r>
    <x v="1"/>
    <x v="1"/>
    <n v="28"/>
    <x v="16"/>
    <n v="27195"/>
    <s v="Hospedaje en Milán"/>
    <d v="2025-05-24T00:00:00"/>
    <d v="2025-05-26T00:00:00"/>
    <s v="HTL"/>
    <x v="4"/>
    <s v="USD"/>
    <n v="1570.11"/>
    <n v="1350.2946"/>
    <n v="1570.11"/>
    <n v="142.73"/>
    <n v="122.7478"/>
    <n v="142.73"/>
    <s v="CROSSING MANZONI"/>
    <s v="Italy"/>
    <x v="7"/>
    <x v="0"/>
    <n v="0.09090445892326016"/>
  </r>
  <r>
    <x v="1"/>
    <x v="1"/>
    <n v="28"/>
    <x v="16"/>
    <n v="25672"/>
    <s v="Hospedaje en Italia"/>
    <d v="2025-05-15T00:00:00"/>
    <d v="2025-05-26T00:00:00"/>
    <s v="HTL"/>
    <x v="4"/>
    <s v="USD"/>
    <n v="1950.03"/>
    <n v="1677.0258"/>
    <n v="1950.03"/>
    <n v="0"/>
    <n v="0"/>
    <n v="0"/>
    <s v="GRAND HOTEL FASANO"/>
    <s v="Italy"/>
    <x v="6"/>
    <x v="0"/>
    <n v="0"/>
  </r>
  <r>
    <x v="1"/>
    <x v="1"/>
    <n v="28"/>
    <x v="16"/>
    <n v="24236"/>
    <s v="Tickets last supper Museo"/>
    <d v="2025-05-15T00:00:00"/>
    <d v="2025-05-26T00:00:00"/>
    <s v="ATR"/>
    <x v="0"/>
    <s v="USD"/>
    <n v="254.27"/>
    <n v="218.6722"/>
    <n v="254.27"/>
    <n v="0"/>
    <n v="0"/>
    <n v="0"/>
    <s v="Privilege Italia SRL"/>
    <s v="Italy"/>
    <x v="6"/>
    <x v="0"/>
    <n v="0"/>
  </r>
  <r>
    <x v="1"/>
    <x v="1"/>
    <n v="28"/>
    <x v="16"/>
    <n v="0"/>
    <s v="Gastos de Operación"/>
    <d v="2025-05-15T00:00:00"/>
    <d v="2025-05-26T00:00:00"/>
    <s v="HPS"/>
    <x v="1"/>
    <s v="USD"/>
    <n v="654.17"/>
    <n v="562.5862"/>
    <n v="654.17"/>
    <n v="654.17"/>
    <n v="562.5862"/>
    <n v="654.17"/>
    <s v="FEES"/>
    <n v="0"/>
    <x v="6"/>
    <x v="0"/>
    <n v="1"/>
  </r>
  <r>
    <x v="1"/>
    <x v="1"/>
    <n v="28"/>
    <x v="16"/>
    <n v="0"/>
    <s v="Honorarios por Servicio Agencia"/>
    <d v="2025-05-24T00:00:00"/>
    <d v="2025-05-26T00:00:00"/>
    <s v="HPS"/>
    <x v="1"/>
    <s v="USD"/>
    <n v="496.49"/>
    <n v="426.9814"/>
    <n v="496.49"/>
    <n v="496.49"/>
    <n v="426.9814"/>
    <n v="496.49"/>
    <s v="FEES"/>
    <n v="0"/>
    <x v="7"/>
    <x v="0"/>
    <n v="1"/>
  </r>
  <r>
    <x v="1"/>
    <x v="1"/>
    <n v="28"/>
    <x v="16"/>
    <n v="25780"/>
    <s v="Traslado"/>
    <d v="2025-05-15T00:00:00"/>
    <d v="2025-05-26T00:00:00"/>
    <s v="TRF"/>
    <x v="5"/>
    <s v="USD"/>
    <n v="115"/>
    <n v="98.89999999999999"/>
    <n v="115"/>
    <n v="19.37"/>
    <n v="16.6582"/>
    <n v="19.37"/>
    <s v="ROLZO"/>
    <s v="United Kingdom"/>
    <x v="6"/>
    <x v="0"/>
    <n v="0.1684347826086957"/>
  </r>
  <r>
    <x v="1"/>
    <x v="1"/>
    <n v="28"/>
    <x v="16"/>
    <n v="25780"/>
    <s v="Additional waiting time"/>
    <d v="2025-05-15T00:00:00"/>
    <d v="2025-05-26T00:00:00"/>
    <s v="TRF"/>
    <x v="5"/>
    <s v="USD"/>
    <n v="47.5"/>
    <n v="40.85"/>
    <n v="47.5"/>
    <n v="8.130000000000001"/>
    <n v="6.9918"/>
    <n v="8.130000000000001"/>
    <s v="ROLZO"/>
    <s v="United Kingdom"/>
    <x v="6"/>
    <x v="0"/>
    <n v="0.1711578947368421"/>
  </r>
  <r>
    <x v="1"/>
    <x v="1"/>
    <n v="28"/>
    <x v="16"/>
    <n v="25780"/>
    <s v="Traslado"/>
    <d v="2025-05-15T00:00:00"/>
    <d v="2025-05-26T00:00:00"/>
    <s v="TRF"/>
    <x v="5"/>
    <s v="USD"/>
    <n v="125"/>
    <n v="107.5"/>
    <n v="125"/>
    <n v="21.06"/>
    <n v="18.1116"/>
    <n v="21.06"/>
    <s v="ROLZO"/>
    <s v="United Kingdom"/>
    <x v="6"/>
    <x v="0"/>
    <n v="0.16848"/>
  </r>
  <r>
    <x v="1"/>
    <x v="1"/>
    <n v="29"/>
    <x v="16"/>
    <n v="24227"/>
    <s v="Hospedaje en St Regis Washington DC"/>
    <d v="2024-11-20T00:00:00"/>
    <d v="2024-11-21T00:00:00"/>
    <s v="HTL"/>
    <x v="4"/>
    <s v="USD"/>
    <n v="903.25"/>
    <n v="776.795"/>
    <n v="903.25"/>
    <n v="0"/>
    <n v="0"/>
    <n v="0"/>
    <s v="D.C."/>
    <s v="United States"/>
    <x v="30"/>
    <x v="2"/>
    <n v="0"/>
  </r>
  <r>
    <x v="1"/>
    <x v="1"/>
    <n v="29"/>
    <x v="16"/>
    <n v="27541"/>
    <s v="Comisión"/>
    <d v="2024-11-20T00:00:00"/>
    <d v="2024-11-21T00:00:00"/>
    <s v="HTL"/>
    <x v="4"/>
    <s v="USD"/>
    <n v="73.23"/>
    <n v="62.9778"/>
    <n v="73.23"/>
    <n v="73.23"/>
    <n v="62.9778"/>
    <n v="73.23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55.37"/>
    <n v="47.61819999999999"/>
    <n v="55.37"/>
    <n v="55.37"/>
    <n v="47.61819999999999"/>
    <n v="55.37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73.23"/>
    <n v="62.9778"/>
    <n v="73.23"/>
    <n v="73.23"/>
    <n v="62.9778"/>
    <n v="73.23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55.37"/>
    <n v="47.61819999999999"/>
    <n v="55.37"/>
    <n v="55.37"/>
    <n v="47.61819999999999"/>
    <n v="55.37"/>
    <s v="JW MARRIOTT WASHINGTON, DC"/>
    <s v="United States"/>
    <x v="30"/>
    <x v="2"/>
    <n v="1"/>
  </r>
  <r>
    <x v="1"/>
    <x v="1"/>
    <n v="29"/>
    <x v="16"/>
    <n v="27541"/>
    <s v="Comisión"/>
    <d v="2024-11-20T00:00:00"/>
    <d v="2024-11-21T00:00:00"/>
    <s v="HTL"/>
    <x v="4"/>
    <s v="USD"/>
    <n v="95.69"/>
    <n v="82.29339999999999"/>
    <n v="95.69"/>
    <n v="95.69"/>
    <n v="82.29339999999999"/>
    <n v="95.69"/>
    <s v="JW MARRIOTT WASHINGTON, DC"/>
    <s v="United States"/>
    <x v="30"/>
    <x v="2"/>
    <n v="1"/>
  </r>
  <r>
    <x v="1"/>
    <x v="1"/>
    <n v="29"/>
    <x v="16"/>
    <n v="27541"/>
    <s v="Hospedaje"/>
    <d v="2024-11-20T00:00:00"/>
    <d v="2024-11-21T00:00:00"/>
    <s v="HTL"/>
    <x v="4"/>
    <s v="USD"/>
    <n v="3528.9"/>
    <n v="3034.854"/>
    <n v="3528.9"/>
    <n v="0"/>
    <n v="0"/>
    <n v="0"/>
    <s v="JW MARRIOTT WASHINGTON, DC"/>
    <s v="United States"/>
    <x v="30"/>
    <x v="2"/>
    <n v="0"/>
  </r>
  <r>
    <x v="1"/>
    <x v="1"/>
    <n v="30"/>
    <x v="18"/>
    <n v="24231"/>
    <s v="Hospedaje y tours"/>
    <d v="2024-10-12T00:00:00"/>
    <d v="2024-10-18T00:00:00"/>
    <s v="PKT"/>
    <x v="0"/>
    <s v="EUR"/>
    <n v="8563.26"/>
    <n v="8563.26"/>
    <n v="9933.381599999999"/>
    <n v="1030"/>
    <n v="1030"/>
    <n v="1194.8"/>
    <s v="N2S Italia Client Service"/>
    <s v="Italy"/>
    <x v="24"/>
    <x v="2"/>
    <n v="0.1202812947405544"/>
  </r>
  <r>
    <x v="1"/>
    <x v="1"/>
    <n v="31"/>
    <x v="19"/>
    <n v="23401"/>
    <s v="servicio de transporte en Italia"/>
    <d v="2024-11-12T00:00:00"/>
    <d v="2024-11-22T00:00:00"/>
    <s v="TRF"/>
    <x v="5"/>
    <s v="EUR"/>
    <n v="8055.68"/>
    <n v="8055.68"/>
    <n v="9344.5888"/>
    <n v="1635.68"/>
    <n v="1635.68"/>
    <n v="1897.3888"/>
    <s v="Privilege Italia"/>
    <s v="Italy"/>
    <x v="17"/>
    <x v="2"/>
    <n v="0.2030467943115913"/>
  </r>
  <r>
    <x v="1"/>
    <x v="1"/>
    <n v="31"/>
    <x v="19"/>
    <n v="24237"/>
    <s v="Hospedaje Roma"/>
    <d v="2024-11-12T00:00:00"/>
    <d v="2024-11-15T00:00:00"/>
    <s v="HTL"/>
    <x v="4"/>
    <s v="EUR"/>
    <n v="4900.5"/>
    <n v="4900.5"/>
    <n v="5684.58"/>
    <n v="588.0599999999999"/>
    <n v="588.0599999999999"/>
    <n v="682.1495999999999"/>
    <s v="BULGARI HOTEL ROMA"/>
    <s v="Italy"/>
    <x v="17"/>
    <x v="2"/>
    <n v="0.12"/>
  </r>
  <r>
    <x v="1"/>
    <x v="1"/>
    <n v="31"/>
    <x v="19"/>
    <n v="24242"/>
    <s v="Hospedaje Venecia"/>
    <d v="2024-11-20T00:00:00"/>
    <d v="2024-11-22T00:00:00"/>
    <s v="HTL"/>
    <x v="4"/>
    <s v="EUR"/>
    <n v="1840"/>
    <n v="1840"/>
    <n v="2134.4"/>
    <n v="220.8"/>
    <n v="220.8"/>
    <n v="256.128"/>
    <s v="THE GRITTI PALACE"/>
    <s v="Italy"/>
    <x v="30"/>
    <x v="2"/>
    <n v="0.12"/>
  </r>
  <r>
    <x v="1"/>
    <x v="1"/>
    <n v="31"/>
    <x v="19"/>
    <n v="23527"/>
    <s v="Portrait Milano"/>
    <d v="2024-11-18T00:00:00"/>
    <d v="2024-11-20T00:00:00"/>
    <s v="HTL"/>
    <x v="4"/>
    <s v="EUR"/>
    <n v="3600"/>
    <n v="3600"/>
    <n v="4176"/>
    <n v="360"/>
    <n v="360"/>
    <n v="417.6"/>
    <s v="PORTRAIT MILANO HOTEL LUNGARNO COLLECTION"/>
    <s v="Italy"/>
    <x v="30"/>
    <x v="2"/>
    <n v="0.09999999999999999"/>
  </r>
  <r>
    <x v="1"/>
    <x v="1"/>
    <n v="31"/>
    <x v="19"/>
    <n v="24241"/>
    <s v="Hotel Savoy Florence"/>
    <d v="2024-11-15T00:00:00"/>
    <d v="2024-11-18T00:00:00"/>
    <s v="HTL"/>
    <x v="4"/>
    <s v="EUR"/>
    <n v="3567.3"/>
    <n v="3567.3"/>
    <n v="4138.068"/>
    <n v="389.16"/>
    <n v="389.16"/>
    <n v="451.4256"/>
    <s v="HOTEL SAVOY"/>
    <s v="Italy"/>
    <x v="17"/>
    <x v="2"/>
    <n v="0.1090909090909091"/>
  </r>
  <r>
    <x v="1"/>
    <x v="1"/>
    <n v="32"/>
    <x v="16"/>
    <n v="24009"/>
    <s v="Hospedaje en The Surrey Corinthia."/>
    <d v="2024-12-26T00:00:00"/>
    <d v="2025-01-02T00:00:00"/>
    <s v="HTL"/>
    <x v="4"/>
    <s v="USD"/>
    <n v="14529.13"/>
    <n v="12495.0518"/>
    <n v="14529.13"/>
    <n v="1187.03"/>
    <n v="1020.8458"/>
    <n v="1187.03"/>
    <s v="THE SURREY A CORINTHIA HOTEL"/>
    <s v="United States"/>
    <x v="1"/>
    <x v="2"/>
    <n v="0.08170000543735241"/>
  </r>
  <r>
    <x v="1"/>
    <x v="1"/>
    <n v="32"/>
    <x v="16"/>
    <n v="0"/>
    <s v="Gastos de Operación"/>
    <d v="2024-12-26T00:00:00"/>
    <d v="2025-01-02T00:00:00"/>
    <s v="HPS"/>
    <x v="1"/>
    <s v="USD"/>
    <n v="724.85"/>
    <n v="623.371"/>
    <n v="724.85"/>
    <n v="724.85"/>
    <n v="623.371"/>
    <n v="724.85"/>
    <s v="FEES"/>
    <n v="0"/>
    <x v="1"/>
    <x v="2"/>
    <n v="1"/>
  </r>
  <r>
    <x v="1"/>
    <x v="1"/>
    <n v="33"/>
    <x v="16"/>
    <n v="24263"/>
    <s v="Vuelo CUN-IST-JNB-DXB-MEX Daniel Penagos"/>
    <d v="2025-03-06T00:00:00"/>
    <d v="2025-03-28T00:00:00"/>
    <s v="ABC"/>
    <x v="2"/>
    <s v="USD"/>
    <n v="4404.62"/>
    <n v="3787.9732"/>
    <n v="4404.62"/>
    <n v="0"/>
    <n v="0"/>
    <n v="0"/>
    <s v="Turkish Airlines"/>
    <s v="Turkey"/>
    <x v="47"/>
    <x v="0"/>
    <n v="0"/>
  </r>
  <r>
    <x v="1"/>
    <x v="1"/>
    <n v="33"/>
    <x v="16"/>
    <n v="23789"/>
    <s v="Servicios con Triumph Travel"/>
    <d v="2025-03-06T00:00:00"/>
    <d v="2025-03-28T00:00:00"/>
    <s v="OTR"/>
    <x v="3"/>
    <s v="USD"/>
    <n v="9618"/>
    <n v="8271.48"/>
    <n v="9618"/>
    <n v="0"/>
    <n v="0"/>
    <n v="0"/>
    <s v="TRIUMPH TRAVEL"/>
    <s v="South Africa"/>
    <x v="47"/>
    <x v="0"/>
    <n v="0"/>
  </r>
  <r>
    <x v="1"/>
    <x v="1"/>
    <n v="33"/>
    <x v="16"/>
    <n v="24812"/>
    <s v="Vuelo Johannesburgo - Dubái"/>
    <d v="2025-03-06T00:00:00"/>
    <d v="2025-03-28T00:00:00"/>
    <s v="VLO"/>
    <x v="2"/>
    <s v="USD"/>
    <n v="7803.6"/>
    <n v="6711.096"/>
    <n v="7803.6"/>
    <n v="0"/>
    <n v="0"/>
    <n v="0"/>
    <s v="Emirates Airlines"/>
    <s v="United Arab Emirates"/>
    <x v="47"/>
    <x v="0"/>
    <n v="0"/>
  </r>
  <r>
    <x v="1"/>
    <x v="1"/>
    <n v="33"/>
    <x v="16"/>
    <n v="25036"/>
    <s v="Servicios en Maldivas"/>
    <d v="2025-03-06T00:00:00"/>
    <d v="2025-03-28T00:00:00"/>
    <s v="OTR"/>
    <x v="3"/>
    <s v="USD"/>
    <n v="9291.26"/>
    <n v="7990.4836"/>
    <n v="9291.26"/>
    <n v="0"/>
    <n v="0"/>
    <n v="0"/>
    <s v="HUMMINGBIRD TRAVEL"/>
    <s v="United Kingdom"/>
    <x v="47"/>
    <x v="0"/>
    <n v="0"/>
  </r>
  <r>
    <x v="1"/>
    <x v="1"/>
    <n v="33"/>
    <x v="16"/>
    <n v="23789"/>
    <s v="Servicios con Triumph Travel, Segundo pago"/>
    <d v="2025-03-06T00:00:00"/>
    <d v="2025-03-28T00:00:00"/>
    <s v="OTR"/>
    <x v="3"/>
    <s v="USD"/>
    <n v="11000"/>
    <n v="9460"/>
    <n v="11000"/>
    <n v="0"/>
    <n v="0"/>
    <n v="0"/>
    <s v="TRIUMPH TRAVEL"/>
    <s v="South Africa"/>
    <x v="47"/>
    <x v="0"/>
    <n v="0"/>
  </r>
  <r>
    <x v="1"/>
    <x v="1"/>
    <n v="33"/>
    <x v="16"/>
    <n v="25760"/>
    <s v="Hospedaje Penagos"/>
    <d v="2025-03-06T00:00:00"/>
    <d v="2025-03-28T00:00:00"/>
    <s v="HTL"/>
    <x v="4"/>
    <s v="USD"/>
    <n v="1165"/>
    <n v="1001.9"/>
    <n v="1165"/>
    <n v="31.98"/>
    <n v="27.5028"/>
    <n v="31.98"/>
    <s v="THE RITZ CARLTON ISTANBUL"/>
    <s v="Turkey"/>
    <x v="47"/>
    <x v="0"/>
    <n v="0.02745064377682404"/>
  </r>
  <r>
    <x v="1"/>
    <x v="1"/>
    <n v="33"/>
    <x v="16"/>
    <n v="23789"/>
    <s v="Ultimo pago a Triumph"/>
    <d v="2025-03-06T00:00:00"/>
    <d v="2025-03-28T00:00:00"/>
    <s v="OTR"/>
    <x v="3"/>
    <s v="USD"/>
    <n v="3645"/>
    <n v="3134.7"/>
    <n v="3645"/>
    <n v="0"/>
    <n v="0"/>
    <n v="0"/>
    <s v="TRIUMPH TRAVEL"/>
    <s v="South Africa"/>
    <x v="47"/>
    <x v="0"/>
    <n v="0"/>
  </r>
  <r>
    <x v="1"/>
    <x v="1"/>
    <n v="33"/>
    <x v="16"/>
    <n v="25780"/>
    <s v="Traslado IST - The Ritz-Carlton, Istanbul"/>
    <d v="2025-03-06T00:00:00"/>
    <d v="2025-03-28T00:00:00"/>
    <s v="TRF"/>
    <x v="5"/>
    <s v="USD"/>
    <n v="281.25"/>
    <n v="241.875"/>
    <n v="281.25"/>
    <n v="41.8"/>
    <n v="35.948"/>
    <n v="41.8"/>
    <s v="ROLZO"/>
    <s v="United Kingdom"/>
    <x v="47"/>
    <x v="0"/>
    <n v="0.1486222222222222"/>
  </r>
  <r>
    <x v="1"/>
    <x v="1"/>
    <n v="33"/>
    <x v="16"/>
    <n v="25780"/>
    <s v="Traslado The Ritz-Carlton, Istanbul - IST"/>
    <d v="2025-03-06T00:00:00"/>
    <d v="2025-03-28T00:00:00"/>
    <s v="TRF"/>
    <x v="5"/>
    <s v="USD"/>
    <n v="281.25"/>
    <n v="241.875"/>
    <n v="281.25"/>
    <n v="36.38"/>
    <n v="31.2868"/>
    <n v="36.38"/>
    <s v="ROLZO"/>
    <s v="United Kingdom"/>
    <x v="47"/>
    <x v="0"/>
    <n v="0.1293511111111111"/>
  </r>
  <r>
    <x v="1"/>
    <x v="1"/>
    <n v="33"/>
    <x v="16"/>
    <n v="25957"/>
    <s v="Hospedaje en Dubai"/>
    <d v="2025-03-26T00:00:00"/>
    <d v="2025-03-28T00:00:00"/>
    <s v="HTL"/>
    <x v="4"/>
    <s v="USD"/>
    <n v="1213.57"/>
    <n v="1043.6702"/>
    <n v="1213.57"/>
    <n v="86.83"/>
    <n v="74.6738"/>
    <n v="86.83"/>
    <s v="ADDRESS SKY VIEW"/>
    <s v="United Arab Emirates"/>
    <x v="36"/>
    <x v="0"/>
    <n v="0.07154923078190793"/>
  </r>
  <r>
    <x v="1"/>
    <x v="1"/>
    <n v="33"/>
    <x v="16"/>
    <n v="25957"/>
    <s v="Traslado DXB-Hotel Address Sky View-DXB"/>
    <d v="2025-03-26T00:00:00"/>
    <d v="2025-03-28T00:00:00"/>
    <s v="TRF"/>
    <x v="5"/>
    <s v="USD"/>
    <n v="206.9"/>
    <n v="177.934"/>
    <n v="206.9"/>
    <n v="0"/>
    <n v="0"/>
    <n v="0"/>
    <s v="ADDRESS SKY VIEW"/>
    <s v="United Arab Emirates"/>
    <x v="36"/>
    <x v="0"/>
    <n v="0"/>
  </r>
  <r>
    <x v="1"/>
    <x v="1"/>
    <n v="33"/>
    <x v="16"/>
    <n v="24263"/>
    <s v="Cambio de vuelo"/>
    <d v="2025-03-06T00:00:00"/>
    <d v="2025-03-28T00:00:00"/>
    <s v="VLO"/>
    <x v="2"/>
    <s v="USD"/>
    <n v="1115.13"/>
    <n v="959.0118000000001"/>
    <n v="1115.13"/>
    <n v="0"/>
    <n v="0"/>
    <n v="0"/>
    <s v="Turkish Airlines"/>
    <s v="Turkey"/>
    <x v="47"/>
    <x v="0"/>
    <n v="0"/>
  </r>
  <r>
    <x v="1"/>
    <x v="1"/>
    <n v="33"/>
    <x v="16"/>
    <n v="25780"/>
    <s v="Registro para recibir comisión"/>
    <d v="2025-03-06T00:00:00"/>
    <d v="2025-03-28T00:00:00"/>
    <s v="TRF"/>
    <x v="5"/>
    <s v="USD"/>
    <n v="6.3"/>
    <n v="5.418"/>
    <n v="6.3"/>
    <n v="6.3"/>
    <n v="5.418"/>
    <n v="6.3"/>
    <s v="ROLZO"/>
    <s v="United Kingdom"/>
    <x v="47"/>
    <x v="0"/>
    <n v="1"/>
  </r>
  <r>
    <x v="1"/>
    <x v="1"/>
    <n v="33"/>
    <x v="16"/>
    <n v="0"/>
    <s v="Fee de emisión Vuelo Johannesburgo - Dubái"/>
    <d v="2025-03-06T00:00:00"/>
    <d v="2025-03-28T00:00:00"/>
    <s v="HPS"/>
    <x v="1"/>
    <s v="USD"/>
    <n v="70"/>
    <n v="60.2"/>
    <n v="70"/>
    <n v="70"/>
    <n v="60.2"/>
    <n v="70"/>
    <s v="FEES"/>
    <n v="0"/>
    <x v="47"/>
    <x v="0"/>
    <n v="1"/>
  </r>
  <r>
    <x v="1"/>
    <x v="1"/>
    <n v="33"/>
    <x v="16"/>
    <n v="24263"/>
    <s v="Vuelo CUN-IST-JNB-DXB-MEX Sofia Orantes"/>
    <d v="2025-03-06T00:00:00"/>
    <d v="2025-03-28T00:00:00"/>
    <s v="ABC"/>
    <x v="2"/>
    <s v="USD"/>
    <n v="4404.62"/>
    <n v="3787.9732"/>
    <n v="4404.62"/>
    <n v="0"/>
    <n v="0"/>
    <n v="0"/>
    <s v="Turkish Airlines"/>
    <s v="Turkey"/>
    <x v="47"/>
    <x v="0"/>
    <n v="0"/>
  </r>
  <r>
    <x v="1"/>
    <x v="1"/>
    <n v="33"/>
    <x v="16"/>
    <n v="24263"/>
    <s v="Reembolso de Turkish por cancelación de vuelo 11 de marzo Chase"/>
    <d v="2025-03-06T00:00:00"/>
    <d v="2025-03-28T00:00:00"/>
    <s v="OTR"/>
    <x v="3"/>
    <s v="USD"/>
    <n v="-4404.62"/>
    <n v="-3787.9732"/>
    <n v="-4404.62"/>
    <n v="0"/>
    <n v="0"/>
    <n v="0"/>
    <s v="REEMBOLSOS"/>
    <s v="Turkey"/>
    <x v="47"/>
    <x v="0"/>
    <n v="0"/>
  </r>
  <r>
    <x v="1"/>
    <x v="1"/>
    <n v="33"/>
    <x v="16"/>
    <n v="24263"/>
    <s v="Boleto Turkish Sofia Orantes"/>
    <d v="2025-03-06T00:00:00"/>
    <d v="2025-03-28T00:00:00"/>
    <s v="ABC"/>
    <x v="2"/>
    <s v="USD"/>
    <n v="5035.24"/>
    <n v="4330.306399999999"/>
    <n v="5035.24"/>
    <n v="0"/>
    <n v="0"/>
    <n v="0"/>
    <s v="Turkish Airlines"/>
    <s v="Turkey"/>
    <x v="47"/>
    <x v="0"/>
    <n v="0"/>
  </r>
  <r>
    <x v="1"/>
    <x v="1"/>
    <n v="33"/>
    <x v="16"/>
    <n v="25760"/>
    <s v="Reembolso del Hotel Ritz Carlton Istanbul"/>
    <d v="2025-03-06T00:00:00"/>
    <d v="2025-03-28T00:00:00"/>
    <s v="OTR"/>
    <x v="3"/>
    <s v="USD"/>
    <n v="-1219.67"/>
    <n v="-1048.9162"/>
    <n v="-1219.67"/>
    <n v="0"/>
    <n v="0"/>
    <n v="0"/>
    <s v="REEMBOLSOS"/>
    <s v="Turkey"/>
    <x v="47"/>
    <x v="0"/>
    <n v="0"/>
  </r>
  <r>
    <x v="1"/>
    <x v="1"/>
    <n v="33"/>
    <x v="16"/>
    <n v="25780"/>
    <s v="Traslado en Estambul - modificación de servicio"/>
    <d v="2025-03-06T00:00:00"/>
    <d v="2025-03-28T00:00:00"/>
    <s v="TRF"/>
    <x v="5"/>
    <s v="USD"/>
    <n v="-46.78"/>
    <n v="-40.2308"/>
    <n v="-46.78"/>
    <n v="0"/>
    <n v="0"/>
    <n v="0"/>
    <s v="ROLZO"/>
    <s v="United Kingdom"/>
    <x v="47"/>
    <x v="0"/>
    <n v="0"/>
  </r>
  <r>
    <x v="1"/>
    <x v="1"/>
    <n v="33"/>
    <x v="16"/>
    <n v="0"/>
    <s v="Sobrecomisión"/>
    <d v="2025-03-06T00:00:00"/>
    <d v="2025-03-28T00:00:00"/>
    <s v="HPS"/>
    <x v="1"/>
    <s v="USD"/>
    <n v="4130.62"/>
    <n v="3552.3332"/>
    <n v="4130.62"/>
    <n v="4130.62"/>
    <n v="3552.3332"/>
    <n v="4130.62"/>
    <s v="FEES"/>
    <n v="0"/>
    <x v="47"/>
    <x v="0"/>
    <n v="1"/>
  </r>
  <r>
    <x v="1"/>
    <x v="1"/>
    <n v="33"/>
    <x v="16"/>
    <n v="28495"/>
    <s v="Hospedaje en Cancún"/>
    <d v="2025-03-06T00:00:00"/>
    <d v="2025-03-28T00:00:00"/>
    <s v="HTL"/>
    <x v="4"/>
    <s v="USD"/>
    <n v="1501.68"/>
    <n v="1291.4448"/>
    <n v="1501.68"/>
    <n v="103.44"/>
    <n v="88.9584"/>
    <n v="103.44"/>
    <s v="NIZUC RESORT &amp; SPA CANCUN"/>
    <s v="Mexico"/>
    <x v="47"/>
    <x v="0"/>
    <n v="0.06888285120664855"/>
  </r>
  <r>
    <x v="1"/>
    <x v="1"/>
    <n v="34"/>
    <x v="16"/>
    <n v="24399"/>
    <s v="Vuelo NOS-ADD-VIE-RAK"/>
    <d v="2024-11-12T00:00:00"/>
    <d v="2024-11-13T00:00:00"/>
    <s v="VLO"/>
    <x v="2"/>
    <s v="USD"/>
    <n v="1133.56"/>
    <n v="974.8616"/>
    <n v="1133.56"/>
    <n v="49.6"/>
    <n v="42.656"/>
    <n v="49.6"/>
    <s v="Ethiopian Airlines"/>
    <s v="Ethiopia"/>
    <x v="17"/>
    <x v="2"/>
    <n v="0.04375595469141466"/>
  </r>
  <r>
    <x v="1"/>
    <x v="1"/>
    <n v="34"/>
    <x v="16"/>
    <n v="24401"/>
    <s v="Accomodation, transport and activities"/>
    <d v="2024-11-13T00:00:00"/>
    <d v="2024-11-20T00:00:00"/>
    <s v="OTR"/>
    <x v="3"/>
    <s v="USD"/>
    <n v="9261.33"/>
    <n v="7964.7438"/>
    <n v="9261.33"/>
    <n v="0"/>
    <n v="0"/>
    <n v="0"/>
    <s v="WE PLAN"/>
    <s v="Morocco"/>
    <x v="17"/>
    <x v="2"/>
    <n v="0"/>
  </r>
  <r>
    <x v="1"/>
    <x v="1"/>
    <n v="34"/>
    <x v="16"/>
    <n v="0"/>
    <s v="Fee de emisión"/>
    <d v="2024-11-12T00:00:00"/>
    <d v="2024-11-20T00:00:00"/>
    <s v="CPT"/>
    <x v="1"/>
    <s v="USD"/>
    <n v="35"/>
    <n v="30.1"/>
    <n v="35"/>
    <n v="35"/>
    <n v="30.1"/>
    <n v="35"/>
    <s v="FEES"/>
    <n v="0"/>
    <x v="17"/>
    <x v="2"/>
    <n v="1"/>
  </r>
  <r>
    <x v="1"/>
    <x v="1"/>
    <n v="34"/>
    <x v="16"/>
    <n v="0"/>
    <s v="Honorarios por Servicio Agencia"/>
    <d v="2024-11-12T00:00:00"/>
    <d v="2024-11-20T00:00:00"/>
    <s v="HPS"/>
    <x v="1"/>
    <s v="USD"/>
    <n v="1738.11"/>
    <n v="1494.7746"/>
    <n v="1738.11"/>
    <n v="1738.11"/>
    <n v="1494.7746"/>
    <n v="1738.11"/>
    <s v="FEES"/>
    <n v="0"/>
    <x v="17"/>
    <x v="2"/>
    <n v="1"/>
  </r>
  <r>
    <x v="1"/>
    <x v="1"/>
    <n v="35"/>
    <x v="16"/>
    <n v="24009"/>
    <s v="Estancia en el hotel The Surrey"/>
    <d v="2024-11-14T00:00:00"/>
    <d v="2024-11-19T00:00:00"/>
    <s v="HTL"/>
    <x v="4"/>
    <s v="USD"/>
    <n v="9944.030000000001"/>
    <n v="8551.8658"/>
    <n v="9944.030000000001"/>
    <n v="1270.88"/>
    <n v="1092.9568"/>
    <n v="1270.88"/>
    <s v="THE SURREY A CORINTHIA HOTEL"/>
    <s v="United States"/>
    <x v="17"/>
    <x v="2"/>
    <n v="0.1278033151549221"/>
  </r>
  <r>
    <x v="1"/>
    <x v="1"/>
    <n v="35"/>
    <x v="16"/>
    <n v="24440"/>
    <s v="Hospedaje para Arturo Kam"/>
    <d v="2024-11-14T00:00:00"/>
    <d v="2024-11-19T00:00:00"/>
    <s v="HTL"/>
    <x v="4"/>
    <s v="USD"/>
    <n v="2578.67"/>
    <n v="2217.6562"/>
    <n v="2578.67"/>
    <n v="0"/>
    <n v="0"/>
    <n v="0"/>
    <s v="THE STANDARD EAST VILLAGE"/>
    <s v="United States"/>
    <x v="17"/>
    <x v="2"/>
    <n v="0"/>
  </r>
  <r>
    <x v="1"/>
    <x v="1"/>
    <n v="35"/>
    <x v="16"/>
    <n v="23590"/>
    <s v="Vuelo AM plus"/>
    <d v="2024-11-14T00:00:00"/>
    <d v="2024-11-20T00:00:00"/>
    <s v="VLO"/>
    <x v="2"/>
    <s v="USD"/>
    <n v="1418.51"/>
    <n v="1219.9186"/>
    <n v="1418.51"/>
    <n v="25.1"/>
    <n v="21.586"/>
    <n v="25.1"/>
    <s v="AEROMÉXICO"/>
    <s v="Mexico"/>
    <x v="17"/>
    <x v="2"/>
    <n v="0.01769462323141888"/>
  </r>
  <r>
    <x v="1"/>
    <x v="1"/>
    <n v="35"/>
    <x v="16"/>
    <n v="24495"/>
    <s v="Vuelo UA"/>
    <d v="2024-11-14T00:00:00"/>
    <d v="2024-11-20T00:00:00"/>
    <s v="VLO"/>
    <x v="2"/>
    <s v="USD"/>
    <n v="706.75"/>
    <n v="607.8049999999999"/>
    <n v="706.75"/>
    <n v="51.04"/>
    <n v="43.8944"/>
    <n v="51.04"/>
    <s v="United Airlines"/>
    <s v="United States"/>
    <x v="17"/>
    <x v="2"/>
    <n v="0.07221789883268483"/>
  </r>
  <r>
    <x v="1"/>
    <x v="1"/>
    <n v="35"/>
    <x v="16"/>
    <n v="23590"/>
    <s v="Vuelo EWR-MEX/Elías Kam"/>
    <d v="2024-11-14T00:00:00"/>
    <d v="2024-11-20T00:00:00"/>
    <s v="VLO"/>
    <x v="2"/>
    <s v="USD"/>
    <n v="823.75"/>
    <n v="708.425"/>
    <n v="823.75"/>
    <n v="90.59999999999999"/>
    <n v="77.916"/>
    <n v="90.59999999999999"/>
    <s v="AEROMÉXICO"/>
    <s v="Mexico"/>
    <x v="17"/>
    <x v="2"/>
    <n v="0.1099848254931715"/>
  </r>
  <r>
    <x v="1"/>
    <x v="1"/>
    <n v="35"/>
    <x v="16"/>
    <n v="0"/>
    <s v="Fee de emisión OONUKJ"/>
    <d v="2024-11-14T00:00:00"/>
    <d v="2024-11-20T00:00:00"/>
    <s v="HPS"/>
    <x v="1"/>
    <s v="USD"/>
    <n v="50"/>
    <n v="43"/>
    <n v="50"/>
    <n v="50"/>
    <n v="43"/>
    <n v="50"/>
    <s v="FEES"/>
    <n v="0"/>
    <x v="17"/>
    <x v="2"/>
    <n v="1"/>
  </r>
  <r>
    <x v="1"/>
    <x v="1"/>
    <n v="35"/>
    <x v="16"/>
    <n v="24224"/>
    <s v="Vuelo MEX-JFK-MEX/Arturo Kam"/>
    <d v="2024-11-14T00:00:00"/>
    <d v="2024-11-20T00:00:00"/>
    <s v="VLO"/>
    <x v="2"/>
    <s v="USD"/>
    <n v="1359.36"/>
    <n v="1169.0496"/>
    <n v="1359.36"/>
    <n v="0"/>
    <n v="0"/>
    <n v="0"/>
    <s v="American Airlines"/>
    <s v="United States"/>
    <x v="17"/>
    <x v="2"/>
    <n v="0"/>
  </r>
  <r>
    <x v="1"/>
    <x v="1"/>
    <n v="35"/>
    <x v="16"/>
    <n v="0"/>
    <s v="Fee de emisión QBXRVM"/>
    <d v="2024-11-14T00:00:00"/>
    <d v="2024-11-20T00:00:00"/>
    <s v="HPS"/>
    <x v="1"/>
    <s v="USD"/>
    <n v="50"/>
    <n v="43"/>
    <n v="50"/>
    <n v="50"/>
    <n v="43"/>
    <n v="50"/>
    <s v="FEES"/>
    <n v="0"/>
    <x v="17"/>
    <x v="2"/>
    <n v="1"/>
  </r>
  <r>
    <x v="1"/>
    <x v="1"/>
    <n v="36"/>
    <x v="16"/>
    <n v="23590"/>
    <s v="Vuelo ACA-MEX/Alejandra Alemán"/>
    <d v="2024-11-28T00:00:00"/>
    <d v="2024-11-28T00:00:00"/>
    <s v="VLO"/>
    <x v="2"/>
    <s v="USD"/>
    <n v="244.46"/>
    <n v="210.2356"/>
    <n v="244.46"/>
    <n v="0"/>
    <n v="0"/>
    <n v="0"/>
    <s v="AEROMÉXICO"/>
    <s v="Mexico"/>
    <x v="32"/>
    <x v="2"/>
    <n v="0"/>
  </r>
  <r>
    <x v="1"/>
    <x v="1"/>
    <n v="36"/>
    <x v="16"/>
    <n v="24495"/>
    <s v="Revisado MEX-IAH-MEX/Alejandra Alemán"/>
    <d v="2024-11-28T00:00:00"/>
    <d v="2024-11-28T00:00:00"/>
    <s v="VLO"/>
    <x v="2"/>
    <s v="USD"/>
    <n v="6.2"/>
    <n v="5.332"/>
    <n v="6.2"/>
    <n v="0"/>
    <n v="0"/>
    <n v="0"/>
    <s v="United Airlines"/>
    <s v="United States"/>
    <x v="32"/>
    <x v="2"/>
    <n v="0"/>
  </r>
  <r>
    <x v="1"/>
    <x v="1"/>
    <n v="36"/>
    <x v="16"/>
    <n v="24495"/>
    <s v="Vuelo MEX-IAH-MEX/Alfredo Brener"/>
    <d v="2024-11-28T00:00:00"/>
    <d v="2024-11-28T00:00:00"/>
    <s v="VLO"/>
    <x v="2"/>
    <s v="USD"/>
    <n v="1036.96"/>
    <n v="891.7856"/>
    <n v="1036.96"/>
    <n v="32.88"/>
    <n v="28.2768"/>
    <n v="32.88"/>
    <s v="United Airlines"/>
    <s v="United States"/>
    <x v="32"/>
    <x v="2"/>
    <n v="0.03170806974232371"/>
  </r>
  <r>
    <x v="1"/>
    <x v="1"/>
    <n v="36"/>
    <x v="16"/>
    <n v="24495"/>
    <s v="Vuelo MEX-IAH-MEX/Alejandra Alemán"/>
    <d v="2024-11-28T00:00:00"/>
    <d v="2024-11-28T00:00:00"/>
    <s v="VLO"/>
    <x v="2"/>
    <s v="USD"/>
    <n v="1036.96"/>
    <n v="891.7856"/>
    <n v="1036.96"/>
    <n v="32.88"/>
    <n v="28.2768"/>
    <n v="32.88"/>
    <s v="United Airlines"/>
    <s v="United States"/>
    <x v="32"/>
    <x v="2"/>
    <n v="0.03170806974232371"/>
  </r>
  <r>
    <x v="1"/>
    <x v="1"/>
    <n v="36"/>
    <x v="16"/>
    <n v="0"/>
    <s v="Fee de emisión vuelo ACA-MEX-IAH-MEX"/>
    <d v="2024-11-28T00:00:00"/>
    <d v="2024-11-28T00:00:00"/>
    <s v="HPS"/>
    <x v="1"/>
    <s v="USD"/>
    <n v="100"/>
    <n v="86"/>
    <n v="100"/>
    <n v="100"/>
    <n v="86"/>
    <n v="100"/>
    <s v="FEES"/>
    <n v="0"/>
    <x v="32"/>
    <x v="2"/>
    <n v="1"/>
  </r>
  <r>
    <x v="1"/>
    <x v="1"/>
    <n v="36"/>
    <x v="16"/>
    <n v="0"/>
    <s v="Fee de emisió revisado MEX-IAH-MEX"/>
    <d v="2024-11-28T00:00:00"/>
    <d v="2024-11-28T00:00:00"/>
    <s v="HPS"/>
    <x v="1"/>
    <s v="USD"/>
    <n v="35"/>
    <n v="30.1"/>
    <n v="35"/>
    <n v="35"/>
    <n v="30.1"/>
    <n v="35"/>
    <s v="FEES"/>
    <n v="0"/>
    <x v="32"/>
    <x v="2"/>
    <n v="1"/>
  </r>
  <r>
    <x v="1"/>
    <x v="1"/>
    <n v="36"/>
    <x v="16"/>
    <n v="24495"/>
    <s v="Vuelo MEX-IAH/Alfredo Brener"/>
    <d v="2024-11-28T00:00:00"/>
    <d v="2024-11-28T00:00:00"/>
    <s v="VLO"/>
    <x v="2"/>
    <s v="USD"/>
    <n v="595.91"/>
    <n v="512.4825999999999"/>
    <n v="595.91"/>
    <n v="18.56"/>
    <n v="15.9616"/>
    <n v="18.56"/>
    <s v="United Airlines"/>
    <s v="United States"/>
    <x v="32"/>
    <x v="2"/>
    <n v="0.03114564279840916"/>
  </r>
  <r>
    <x v="1"/>
    <x v="1"/>
    <n v="36"/>
    <x v="16"/>
    <n v="24495"/>
    <s v="Vuelo MEX-IAH/Alejandra Alemán"/>
    <d v="2024-11-28T00:00:00"/>
    <d v="2024-11-28T00:00:00"/>
    <s v="VLO"/>
    <x v="2"/>
    <s v="USD"/>
    <n v="595.91"/>
    <n v="512.4825999999999"/>
    <n v="595.91"/>
    <n v="18.56"/>
    <n v="15.9616"/>
    <n v="18.56"/>
    <s v="United Airlines"/>
    <s v="United States"/>
    <x v="32"/>
    <x v="2"/>
    <n v="0.03114564279840916"/>
  </r>
  <r>
    <x v="1"/>
    <x v="1"/>
    <n v="36"/>
    <x v="16"/>
    <n v="0"/>
    <s v="Fee de emisión QXZRUC"/>
    <d v="2024-11-28T00:00:00"/>
    <d v="2024-11-28T00:00:00"/>
    <s v="HPS"/>
    <x v="1"/>
    <s v="USD"/>
    <n v="70"/>
    <n v="60.2"/>
    <n v="70"/>
    <n v="70"/>
    <n v="60.2"/>
    <n v="70"/>
    <s v="FEES"/>
    <n v="0"/>
    <x v="32"/>
    <x v="2"/>
    <n v="1"/>
  </r>
  <r>
    <x v="1"/>
    <x v="1"/>
    <n v="37"/>
    <x v="16"/>
    <n v="23590"/>
    <s v="Vuelo MEX-MIA-MEX"/>
    <d v="2024-11-15T00:00:00"/>
    <d v="2024-11-20T00:00:00"/>
    <s v="VLO"/>
    <x v="2"/>
    <s v="USD"/>
    <n v="3737.92"/>
    <n v="3214.6112"/>
    <n v="3737.92"/>
    <n v="54.16"/>
    <n v="46.5776"/>
    <n v="54.16"/>
    <s v="AEROMÉXICO"/>
    <s v="Mexico"/>
    <x v="17"/>
    <x v="2"/>
    <n v="0.01448934166595326"/>
  </r>
  <r>
    <x v="1"/>
    <x v="1"/>
    <n v="37"/>
    <x v="16"/>
    <n v="24443"/>
    <s v="Hospedaje en FSH at the surf club Florida"/>
    <d v="2024-11-15T00:00:00"/>
    <d v="2024-11-20T00:00:00"/>
    <s v="HTL"/>
    <x v="4"/>
    <s v="USD"/>
    <n v="5217"/>
    <n v="4486.62"/>
    <n v="5217"/>
    <n v="0"/>
    <n v="0"/>
    <n v="0"/>
    <s v="FOUR SEASONS HOTEL AT THE SURF CLUB, SURFSIDE, FLORIDA"/>
    <s v="United States"/>
    <x v="17"/>
    <x v="2"/>
    <n v="0"/>
  </r>
  <r>
    <x v="1"/>
    <x v="1"/>
    <n v="37"/>
    <x v="16"/>
    <n v="0"/>
    <s v="Fee de emisión"/>
    <d v="2024-11-15T00:00:00"/>
    <d v="2024-11-20T00:00:00"/>
    <s v="CPT"/>
    <x v="1"/>
    <s v="USD"/>
    <n v="35"/>
    <n v="30.1"/>
    <n v="35"/>
    <n v="35"/>
    <n v="30.1"/>
    <n v="35"/>
    <s v="FEES"/>
    <n v="0"/>
    <x v="17"/>
    <x v="2"/>
    <n v="1"/>
  </r>
  <r>
    <x v="1"/>
    <x v="1"/>
    <n v="37"/>
    <x v="16"/>
    <n v="0"/>
    <s v="Gastos de Operación"/>
    <d v="2024-11-15T00:00:00"/>
    <d v="2024-11-20T00:00:00"/>
    <s v="HPS"/>
    <x v="1"/>
    <s v="USD"/>
    <n v="491.85"/>
    <n v="422.991"/>
    <n v="491.85"/>
    <n v="491.85"/>
    <n v="422.991"/>
    <n v="491.85"/>
    <s v="FEES"/>
    <n v="0"/>
    <x v="17"/>
    <x v="2"/>
    <n v="1"/>
  </r>
  <r>
    <x v="1"/>
    <x v="1"/>
    <n v="37"/>
    <x v="16"/>
    <n v="0"/>
    <s v="Honorarios por Servicio Agencia"/>
    <d v="2024-11-15T00:00:00"/>
    <d v="2024-11-20T00:00:00"/>
    <s v="HPS"/>
    <x v="1"/>
    <s v="USD"/>
    <n v="355.16"/>
    <n v="305.4376"/>
    <n v="355.16"/>
    <n v="355.16"/>
    <n v="305.4376"/>
    <n v="355.16"/>
    <s v="FEES"/>
    <n v="0"/>
    <x v="17"/>
    <x v="2"/>
    <n v="1"/>
  </r>
  <r>
    <x v="1"/>
    <x v="1"/>
    <n v="38"/>
    <x v="20"/>
    <n v="24224"/>
    <s v="AMERICAN AIRLINES"/>
    <d v="2024-12-22T00:00:00"/>
    <d v="2024-12-27T00:00:00"/>
    <s v="VLO"/>
    <x v="2"/>
    <s v="MXN"/>
    <n v="60452.52"/>
    <n v="2901.72096"/>
    <n v="3385.34112"/>
    <n v="0"/>
    <n v="0"/>
    <n v="0"/>
    <s v="American Airlines"/>
    <s v="United States"/>
    <x v="1"/>
    <x v="2"/>
    <n v="0"/>
  </r>
  <r>
    <x v="1"/>
    <x v="1"/>
    <n v="39"/>
    <x v="20"/>
    <n v="23590"/>
    <s v="DELTA AIRLINES"/>
    <d v="2024-11-24T00:00:00"/>
    <d v="2024-12-09T00:00:00"/>
    <s v="VLO"/>
    <x v="2"/>
    <s v="MXN"/>
    <n v="40255.75"/>
    <n v="1932.276"/>
    <n v="2254.322"/>
    <n v="0"/>
    <n v="0"/>
    <n v="0"/>
    <s v="AEROMÉXICO"/>
    <s v="Mexico"/>
    <x v="32"/>
    <x v="2"/>
    <n v="0"/>
  </r>
  <r>
    <x v="1"/>
    <x v="1"/>
    <n v="40"/>
    <x v="16"/>
    <n v="24490"/>
    <s v="Servicios en Wellcom Air"/>
    <d v="2024-09-28T00:00:00"/>
    <d v="2024-09-28T00:00:00"/>
    <s v="OTR"/>
    <x v="3"/>
    <s v="EUR"/>
    <n v="600"/>
    <n v="600"/>
    <n v="696"/>
    <n v="60"/>
    <n v="60"/>
    <n v="69.59999999999999"/>
    <s v="WELL COM AIR"/>
    <s v="France"/>
    <x v="26"/>
    <x v="2"/>
    <n v="0.09999999999999999"/>
  </r>
  <r>
    <x v="1"/>
    <x v="1"/>
    <n v="41"/>
    <x v="16"/>
    <n v="24493"/>
    <s v="Hospedaje en Italia"/>
    <d v="2024-10-09T00:00:00"/>
    <d v="2024-10-12T00:00:00"/>
    <s v="HTL"/>
    <x v="4"/>
    <s v="EUR"/>
    <n v="2345.5"/>
    <n v="2345.5"/>
    <n v="2720.78"/>
    <n v="234.55"/>
    <n v="234.55"/>
    <n v="272.078"/>
    <s v="VISTA VERONA"/>
    <s v="Italy"/>
    <x v="24"/>
    <x v="2"/>
    <n v="0.1"/>
  </r>
  <r>
    <x v="1"/>
    <x v="1"/>
    <n v="41"/>
    <x v="16"/>
    <n v="25780"/>
    <s v="Comisión"/>
    <d v="2024-10-09T00:00:00"/>
    <d v="2024-10-12T00:00:00"/>
    <s v="TRF"/>
    <x v="5"/>
    <s v="EUR"/>
    <n v="216.37"/>
    <n v="216.37"/>
    <n v="250.9892"/>
    <n v="190.36"/>
    <n v="190.36"/>
    <n v="220.8176"/>
    <s v="ROLZO"/>
    <s v="United Kingdom"/>
    <x v="24"/>
    <x v="2"/>
    <n v="0.8797892498960115"/>
  </r>
  <r>
    <x v="1"/>
    <x v="1"/>
    <n v="41"/>
    <x v="16"/>
    <n v="25780"/>
    <s v="Comisión"/>
    <d v="2024-10-09T00:00:00"/>
    <d v="2024-10-12T00:00:00"/>
    <s v="TRF"/>
    <x v="5"/>
    <s v="EUR"/>
    <n v="154.23"/>
    <n v="154.23"/>
    <n v="178.9068"/>
    <n v="135.69"/>
    <n v="135.69"/>
    <n v="157.4004"/>
    <s v="ROLZO"/>
    <s v="United Kingdom"/>
    <x v="24"/>
    <x v="2"/>
    <n v="0.8797899241392726"/>
  </r>
  <r>
    <x v="2"/>
    <x v="1"/>
    <n v="42"/>
    <x v="17"/>
    <n v="0"/>
    <s v="Fee de emisión"/>
    <d v="2024-10-29T00:00:00"/>
    <d v="2024-10-29T00:00:00"/>
    <s v="HPS"/>
    <x v="1"/>
    <s v="USD"/>
    <n v="0"/>
    <n v="0"/>
    <n v="0"/>
    <n v="0"/>
    <n v="0"/>
    <n v="0"/>
    <s v="FEES"/>
    <n v="0"/>
    <x v="22"/>
    <x v="2"/>
    <s v="0"/>
  </r>
  <r>
    <x v="1"/>
    <x v="1"/>
    <n v="43"/>
    <x v="16"/>
    <n v="23362"/>
    <s v="Hospedaje y actividades"/>
    <d v="2025-01-06T00:00:00"/>
    <d v="2025-01-11T00:00:00"/>
    <s v="HTL"/>
    <x v="4"/>
    <s v="USD"/>
    <n v="27745.96"/>
    <n v="23861.5256"/>
    <n v="27745.96"/>
    <n v="2759.08"/>
    <n v="2372.8088"/>
    <n v="2759.08"/>
    <s v="SKIUSA VACATIONS LLC"/>
    <s v="United States"/>
    <x v="35"/>
    <x v="0"/>
    <n v="0.09944078345099611"/>
  </r>
  <r>
    <x v="1"/>
    <x v="1"/>
    <n v="44"/>
    <x v="16"/>
    <n v="24811"/>
    <s v="Servicios con Nordic Luxury"/>
    <d v="2024-12-25T00:00:00"/>
    <d v="2024-12-29T00:00:00"/>
    <s v="ATR"/>
    <x v="0"/>
    <s v="USD"/>
    <n v="31765.39"/>
    <n v="27318.2354"/>
    <n v="31765.39"/>
    <n v="3289.13"/>
    <n v="2828.6518"/>
    <n v="3289.13"/>
    <s v="NORDIC LUXURY"/>
    <s v="Iceland"/>
    <x v="1"/>
    <x v="2"/>
    <n v="0.1035444551444198"/>
  </r>
  <r>
    <x v="1"/>
    <x v="1"/>
    <n v="44"/>
    <x v="16"/>
    <n v="24811"/>
    <s v="Reembolso de proveedor"/>
    <d v="2024-12-25T00:00:00"/>
    <d v="2024-12-29T00:00:00"/>
    <s v="OTR"/>
    <x v="3"/>
    <s v="USD"/>
    <n v="-1080.84"/>
    <n v="-929.5223999999999"/>
    <n v="-1080.84"/>
    <n v="0"/>
    <n v="0"/>
    <n v="0"/>
    <s v="REEMBOLSOS"/>
    <s v="Iceland"/>
    <x v="1"/>
    <x v="2"/>
    <n v="0"/>
  </r>
  <r>
    <x v="1"/>
    <x v="1"/>
    <n v="44"/>
    <x v="16"/>
    <n v="25377"/>
    <s v="Reembolso al cliente"/>
    <d v="2024-12-25T00:00:00"/>
    <d v="2024-12-29T00:00:00"/>
    <s v="OTR"/>
    <x v="3"/>
    <s v="USD"/>
    <n v="1080.84"/>
    <n v="929.5223999999999"/>
    <n v="1080.84"/>
    <n v="0"/>
    <n v="0"/>
    <n v="0"/>
    <s v="REEMBOLSOS"/>
    <e v="#N/A"/>
    <x v="1"/>
    <x v="2"/>
    <n v="0"/>
  </r>
  <r>
    <x v="1"/>
    <x v="1"/>
    <n v="44"/>
    <x v="16"/>
    <n v="24750"/>
    <s v="Vuelo Charles Treadway"/>
    <d v="2024-12-25T00:00:00"/>
    <d v="2024-12-29T00:00:00"/>
    <s v="VLO"/>
    <x v="2"/>
    <s v="USD"/>
    <n v="1476.6"/>
    <n v="1269.876"/>
    <n v="1476.6"/>
    <n v="0"/>
    <n v="0"/>
    <n v="0"/>
    <s v="Swiss International Airlines"/>
    <s v="Switzerland"/>
    <x v="1"/>
    <x v="2"/>
    <n v="0"/>
  </r>
  <r>
    <x v="1"/>
    <x v="1"/>
    <n v="44"/>
    <x v="16"/>
    <n v="24750"/>
    <s v="Vuelo Mercedes Treadway"/>
    <d v="2024-12-25T00:00:00"/>
    <d v="2024-12-29T00:00:00"/>
    <s v="VLO"/>
    <x v="2"/>
    <s v="USD"/>
    <n v="1476.6"/>
    <n v="1269.876"/>
    <n v="1476.6"/>
    <n v="0"/>
    <n v="0"/>
    <n v="0"/>
    <s v="Swiss International Airlines"/>
    <s v="Switzerland"/>
    <x v="1"/>
    <x v="2"/>
    <n v="0"/>
  </r>
  <r>
    <x v="1"/>
    <x v="1"/>
    <n v="44"/>
    <x v="16"/>
    <n v="23966"/>
    <s v="Vuelo Charles Treadway"/>
    <d v="2024-12-25T00:00:00"/>
    <d v="2024-12-29T00:00:00"/>
    <s v="VLO"/>
    <x v="2"/>
    <s v="USD"/>
    <n v="479.8"/>
    <n v="412.628"/>
    <n v="479.8"/>
    <n v="0"/>
    <n v="0"/>
    <n v="0"/>
    <s v="British Airways"/>
    <s v="United Kingdom"/>
    <x v="1"/>
    <x v="2"/>
    <n v="0"/>
  </r>
  <r>
    <x v="1"/>
    <x v="1"/>
    <n v="44"/>
    <x v="16"/>
    <n v="23966"/>
    <s v="Vuelo Mercedes Treadway"/>
    <d v="2024-12-25T00:00:00"/>
    <d v="2024-12-29T00:00:00"/>
    <s v="VLO"/>
    <x v="2"/>
    <s v="USD"/>
    <n v="479.8"/>
    <n v="412.628"/>
    <n v="479.8"/>
    <n v="0"/>
    <n v="0"/>
    <n v="0"/>
    <s v="British Airways"/>
    <s v="United Kingdom"/>
    <x v="1"/>
    <x v="2"/>
    <n v="0"/>
  </r>
  <r>
    <x v="1"/>
    <x v="1"/>
    <n v="44"/>
    <x v="16"/>
    <n v="0"/>
    <s v="Fee de emisión de vuelos"/>
    <d v="2024-12-25T00:00:00"/>
    <d v="2024-12-29T00:00:00"/>
    <s v="HPS"/>
    <x v="1"/>
    <s v="USD"/>
    <n v="70"/>
    <n v="60.2"/>
    <n v="70"/>
    <n v="70"/>
    <n v="60.2"/>
    <n v="70"/>
    <s v="FEES"/>
    <n v="0"/>
    <x v="1"/>
    <x v="2"/>
    <n v="1"/>
  </r>
  <r>
    <x v="1"/>
    <x v="1"/>
    <n v="44"/>
    <x v="16"/>
    <n v="0"/>
    <s v="Gastos de Operación"/>
    <d v="2024-12-25T00:00:00"/>
    <d v="2024-12-29T00:00:00"/>
    <s v="HPS"/>
    <x v="1"/>
    <s v="USD"/>
    <n v="24.61"/>
    <n v="21.1646"/>
    <n v="24.61"/>
    <n v="24.61"/>
    <n v="21.1646"/>
    <n v="24.61"/>
    <s v="FEES"/>
    <n v="0"/>
    <x v="1"/>
    <x v="2"/>
    <n v="1"/>
  </r>
  <r>
    <x v="1"/>
    <x v="1"/>
    <n v="45"/>
    <x v="16"/>
    <n v="24812"/>
    <s v="Vuelo MEX-DXB-MEX"/>
    <d v="2025-02-28T00:00:00"/>
    <d v="2025-03-20T00:00:00"/>
    <s v="VLO"/>
    <x v="2"/>
    <s v="USD"/>
    <n v="8355.879999999999"/>
    <n v="7186.056799999999"/>
    <n v="8355.879999999999"/>
    <n v="0"/>
    <n v="0"/>
    <n v="0"/>
    <s v="Emirates Airlines"/>
    <s v="United Arab Emirates"/>
    <x v="39"/>
    <x v="0"/>
    <n v="0"/>
  </r>
  <r>
    <x v="1"/>
    <x v="1"/>
    <n v="45"/>
    <x v="16"/>
    <n v="24812"/>
    <s v="Revisado de vuelo"/>
    <d v="2025-02-28T00:00:00"/>
    <d v="2025-03-20T00:00:00"/>
    <s v="OTR"/>
    <x v="3"/>
    <s v="USD"/>
    <n v="1296.71"/>
    <n v="1115.1706"/>
    <n v="1296.71"/>
    <n v="0"/>
    <n v="0"/>
    <n v="0"/>
    <s v="Emirates Airlines"/>
    <s v="United Arab Emirates"/>
    <x v="39"/>
    <x v="0"/>
    <n v="0"/>
  </r>
  <r>
    <x v="1"/>
    <x v="1"/>
    <n v="45"/>
    <x v="16"/>
    <n v="25348"/>
    <s v="Hospedaje y transfer"/>
    <d v="2025-02-28T00:00:00"/>
    <d v="2025-03-20T00:00:00"/>
    <s v="HTL"/>
    <x v="4"/>
    <s v="USD"/>
    <n v="6007"/>
    <n v="5166.02"/>
    <n v="6007"/>
    <n v="0"/>
    <n v="0"/>
    <n v="0"/>
    <s v="ARABIAN LUX"/>
    <s v="United Arab Emirates"/>
    <x v="39"/>
    <x v="0"/>
    <n v="0"/>
  </r>
  <r>
    <x v="1"/>
    <x v="1"/>
    <n v="45"/>
    <x v="16"/>
    <n v="25693"/>
    <s v="VISA - India"/>
    <d v="2025-02-28T00:00:00"/>
    <d v="2025-03-20T00:00:00"/>
    <s v="VIS"/>
    <x v="7"/>
    <s v="USD"/>
    <n v="40"/>
    <n v="34.4"/>
    <n v="40"/>
    <n v="0"/>
    <n v="0"/>
    <n v="0"/>
    <s v="Government of India"/>
    <s v="India"/>
    <x v="39"/>
    <x v="0"/>
    <n v="0"/>
  </r>
  <r>
    <x v="1"/>
    <x v="1"/>
    <n v="46"/>
    <x v="16"/>
    <n v="24825"/>
    <s v="Registro para recibir comisión"/>
    <d v="2024-10-03T00:00:00"/>
    <d v="2024-10-07T00:00:00"/>
    <s v="HTL"/>
    <x v="4"/>
    <s v="EUR"/>
    <n v="3400"/>
    <n v="3400"/>
    <n v="3944"/>
    <n v="340"/>
    <n v="340"/>
    <n v="394.4"/>
    <s v="THE PENINSULA ISTANBUL"/>
    <s v="Turkey"/>
    <x v="23"/>
    <x v="2"/>
    <n v="0.1"/>
  </r>
  <r>
    <x v="1"/>
    <x v="1"/>
    <n v="47"/>
    <x v="16"/>
    <n v="24878"/>
    <s v="Servicio de hospedaje en Alpina Gstaad"/>
    <d v="2025-02-09T00:00:00"/>
    <d v="2025-02-17T00:00:00"/>
    <s v="HTL"/>
    <x v="4"/>
    <s v="MXN"/>
    <n v="559284.52"/>
    <n v="26845.65696"/>
    <n v="31319.93312"/>
    <n v="109348.51"/>
    <n v="5248.72848"/>
    <n v="6123.51656"/>
    <s v="THE ALPINA GSTAAD"/>
    <s v="Switzerland"/>
    <x v="43"/>
    <x v="0"/>
    <n v="0.1955149947650974"/>
  </r>
  <r>
    <x v="1"/>
    <x v="1"/>
    <n v="47"/>
    <x v="16"/>
    <n v="25780"/>
    <s v="Comisión"/>
    <d v="2025-02-09T00:00:00"/>
    <d v="2025-02-17T00:00:00"/>
    <s v="TRF"/>
    <x v="5"/>
    <s v="MXN"/>
    <n v="737.89"/>
    <n v="35.41872"/>
    <n v="41.32184"/>
    <n v="737.89"/>
    <n v="35.41872"/>
    <n v="41.32184"/>
    <s v="ROLZO"/>
    <s v="United Kingdom"/>
    <x v="43"/>
    <x v="0"/>
    <n v="1"/>
  </r>
  <r>
    <x v="1"/>
    <x v="1"/>
    <n v="47"/>
    <x v="16"/>
    <n v="25780"/>
    <s v="Comisión"/>
    <d v="2025-02-09T00:00:00"/>
    <d v="2025-02-17T00:00:00"/>
    <s v="TRF"/>
    <x v="5"/>
    <s v="MXN"/>
    <n v="737.89"/>
    <n v="35.41872"/>
    <n v="41.32184"/>
    <n v="737.89"/>
    <n v="35.41872"/>
    <n v="41.32184"/>
    <s v="ROLZO"/>
    <s v="United Kingdom"/>
    <x v="43"/>
    <x v="0"/>
    <n v="1"/>
  </r>
  <r>
    <x v="1"/>
    <x v="1"/>
    <n v="47"/>
    <x v="16"/>
    <n v="0"/>
    <s v="5% Transferencia **"/>
    <d v="2025-02-09T00:00:00"/>
    <d v="2025-02-17T00:00:00"/>
    <s v="CPT"/>
    <x v="1"/>
    <s v="MXN"/>
    <n v="29513.7"/>
    <n v="1416.6576"/>
    <n v="1652.7672"/>
    <n v="29513.7"/>
    <n v="1416.6576"/>
    <n v="1652.7672"/>
    <s v="FEES"/>
    <n v="0"/>
    <x v="43"/>
    <x v="0"/>
    <n v="1"/>
  </r>
  <r>
    <x v="1"/>
    <x v="1"/>
    <n v="48"/>
    <x v="16"/>
    <n v="24893"/>
    <s v="Servicio de transporte en Jet"/>
    <d v="2024-11-24T00:00:00"/>
    <d v="2024-11-30T00:00:00"/>
    <s v="TRF"/>
    <x v="5"/>
    <s v="USD"/>
    <n v="51000"/>
    <n v="43860"/>
    <n v="51000"/>
    <n v="5100"/>
    <n v="4386"/>
    <n v="5100"/>
    <s v="Quantum Jets"/>
    <s v="United States"/>
    <x v="32"/>
    <x v="2"/>
    <n v="0.1"/>
  </r>
  <r>
    <x v="1"/>
    <x v="1"/>
    <n v="48"/>
    <x v="16"/>
    <n v="24894"/>
    <s v="Servicio de Yate"/>
    <d v="2024-11-24T00:00:00"/>
    <d v="2024-11-30T00:00:00"/>
    <s v="OTR"/>
    <x v="3"/>
    <s v="USD"/>
    <n v="48000"/>
    <n v="41280"/>
    <n v="48000"/>
    <n v="4800"/>
    <n v="4128"/>
    <n v="4800"/>
    <s v="DAWE YACHTS"/>
    <s v="Argentina"/>
    <x v="32"/>
    <x v="2"/>
    <n v="0.1"/>
  </r>
  <r>
    <x v="0"/>
    <x v="1"/>
    <n v="49"/>
    <x v="21"/>
    <n v="24898"/>
    <s v="Enchantment Resort"/>
    <d v="2025-01-19T00:00:00"/>
    <d v="2025-01-23T00:00:00"/>
    <s v="HTL"/>
    <x v="4"/>
    <s v="USD"/>
    <n v="4997.26"/>
    <n v="4297.6436"/>
    <n v="4997.26"/>
    <n v="418"/>
    <n v="359.48"/>
    <n v="418"/>
    <s v="TANZERRA RESORTS"/>
    <s v="United States"/>
    <x v="48"/>
    <x v="0"/>
    <n v="0.08364583791917971"/>
  </r>
  <r>
    <x v="1"/>
    <x v="1"/>
    <n v="50"/>
    <x v="16"/>
    <n v="23590"/>
    <s v="Vuelo MEX-JFK-MEX/Ari Berger"/>
    <d v="2025-01-12T00:00:00"/>
    <d v="2025-01-15T00:00:00"/>
    <s v="VLO"/>
    <x v="2"/>
    <s v="USD"/>
    <n v="1954.82"/>
    <n v="1681.1452"/>
    <n v="1954.82"/>
    <n v="0"/>
    <n v="0"/>
    <n v="0"/>
    <s v="AEROMÉXICO"/>
    <s v="Mexico"/>
    <x v="29"/>
    <x v="0"/>
    <n v="0"/>
  </r>
  <r>
    <x v="1"/>
    <x v="1"/>
    <n v="50"/>
    <x v="16"/>
    <n v="23590"/>
    <s v="Vuelo MEX-JFK-MEX/Lara Kosberg"/>
    <d v="2025-01-12T00:00:00"/>
    <d v="2025-01-15T00:00:00"/>
    <s v="VLO"/>
    <x v="2"/>
    <s v="USD"/>
    <n v="1954.81"/>
    <n v="1681.1366"/>
    <n v="1954.81"/>
    <n v="0"/>
    <n v="0"/>
    <n v="0"/>
    <s v="AEROMÉXICO"/>
    <s v="Mexico"/>
    <x v="29"/>
    <x v="0"/>
    <n v="0"/>
  </r>
  <r>
    <x v="1"/>
    <x v="1"/>
    <n v="50"/>
    <x v="16"/>
    <n v="0"/>
    <s v="Fee de emisión FIGWWG"/>
    <d v="2025-01-12T00:00:00"/>
    <d v="2025-01-15T00:00:00"/>
    <s v="HPS"/>
    <x v="1"/>
    <s v="USD"/>
    <n v="70"/>
    <n v="60.2"/>
    <n v="70"/>
    <n v="70"/>
    <n v="60.2"/>
    <n v="70"/>
    <s v="FEES"/>
    <n v="0"/>
    <x v="29"/>
    <x v="0"/>
    <n v="1"/>
  </r>
  <r>
    <x v="1"/>
    <x v="1"/>
    <n v="50"/>
    <x v="16"/>
    <n v="24267"/>
    <s v="Hospedaje en The Mark"/>
    <d v="2025-01-12T00:00:00"/>
    <d v="2025-01-15T00:00:00"/>
    <s v="HTL"/>
    <x v="4"/>
    <s v="USD"/>
    <n v="4463.37"/>
    <n v="3838.4982"/>
    <n v="4463.37"/>
    <n v="497.25"/>
    <n v="427.635"/>
    <n v="497.25"/>
    <s v="THE MARK HOTEL"/>
    <s v="United States"/>
    <x v="29"/>
    <x v="0"/>
    <n v="0.1114068517734358"/>
  </r>
  <r>
    <x v="1"/>
    <x v="1"/>
    <n v="50"/>
    <x v="16"/>
    <n v="0"/>
    <s v="Sobrecomisión"/>
    <d v="2025-01-12T00:00:00"/>
    <d v="2025-01-15T00:00:00"/>
    <s v="HPS"/>
    <x v="1"/>
    <s v="USD"/>
    <n v="9.59"/>
    <n v="8.247399999999999"/>
    <n v="9.59"/>
    <n v="9.59"/>
    <n v="8.247399999999999"/>
    <n v="9.59"/>
    <s v="FEES"/>
    <n v="0"/>
    <x v="29"/>
    <x v="0"/>
    <n v="1"/>
  </r>
  <r>
    <x v="1"/>
    <x v="1"/>
    <n v="51"/>
    <x v="16"/>
    <n v="24922"/>
    <s v="Servicio de Tour"/>
    <d v="2025-01-19T00:00:00"/>
    <d v="2025-01-23T00:00:00"/>
    <s v="ATR"/>
    <x v="0"/>
    <s v="USD"/>
    <n v="35000"/>
    <n v="30100"/>
    <n v="35000"/>
    <n v="6179.2"/>
    <n v="5314.112"/>
    <n v="6179.2"/>
    <s v="GARCIA FERNANDEZ TURISMO"/>
    <s v="Argentina"/>
    <x v="48"/>
    <x v="0"/>
    <n v="0.1765485714285714"/>
  </r>
  <r>
    <x v="1"/>
    <x v="1"/>
    <n v="52"/>
    <x v="16"/>
    <n v="24267"/>
    <s v="Hospedaje en The Mark"/>
    <d v="2024-12-04T00:00:00"/>
    <d v="2024-12-08T00:00:00"/>
    <s v="HTL"/>
    <x v="4"/>
    <s v="USD"/>
    <n v="13500"/>
    <n v="11610"/>
    <n v="13500"/>
    <n v="639.03"/>
    <n v="549.5658"/>
    <n v="639.03"/>
    <s v="THE MARK HOTEL"/>
    <s v="United States"/>
    <x v="10"/>
    <x v="2"/>
    <n v="0.04733555555555555"/>
  </r>
  <r>
    <x v="1"/>
    <x v="1"/>
    <n v="53"/>
    <x v="16"/>
    <n v="23590"/>
    <s v="Vuelo DNKHKJ"/>
    <d v="2024-12-02T00:00:00"/>
    <d v="2024-12-02T00:00:00"/>
    <s v="VLO"/>
    <x v="2"/>
    <s v="USD"/>
    <n v="677.63"/>
    <n v="582.7618"/>
    <n v="677.63"/>
    <n v="0"/>
    <n v="0"/>
    <n v="0"/>
    <s v="AEROMÉXICO"/>
    <s v="Mexico"/>
    <x v="10"/>
    <x v="2"/>
    <n v="0"/>
  </r>
  <r>
    <x v="1"/>
    <x v="1"/>
    <n v="53"/>
    <x v="16"/>
    <n v="0"/>
    <s v="Fee de emisión"/>
    <d v="2024-12-02T00:00:00"/>
    <d v="2024-12-02T00:00:00"/>
    <s v="HPS"/>
    <x v="1"/>
    <s v="USD"/>
    <n v="50"/>
    <n v="43"/>
    <n v="50"/>
    <n v="50"/>
    <n v="43"/>
    <n v="50"/>
    <s v="FEES"/>
    <n v="0"/>
    <x v="10"/>
    <x v="2"/>
    <n v="1"/>
  </r>
  <r>
    <x v="1"/>
    <x v="1"/>
    <n v="54"/>
    <x v="16"/>
    <n v="24961"/>
    <s v="Boletos de tren"/>
    <d v="2024-12-25T00:00:00"/>
    <d v="2025-01-04T00:00:00"/>
    <s v="TRN"/>
    <x v="5"/>
    <s v="MXN"/>
    <n v="3567"/>
    <n v="171.216"/>
    <n v="199.752"/>
    <n v="0"/>
    <n v="0"/>
    <n v="0"/>
    <s v="ONCF VOYAGES"/>
    <s v="Morocco"/>
    <x v="1"/>
    <x v="2"/>
    <n v="0"/>
  </r>
  <r>
    <x v="1"/>
    <x v="1"/>
    <n v="55"/>
    <x v="16"/>
    <n v="24972"/>
    <s v="Hospedaje en Graduate By Hilton"/>
    <d v="2025-05-25T00:00:00"/>
    <d v="2025-05-28T00:00:00"/>
    <s v="HTL"/>
    <x v="4"/>
    <s v="USD"/>
    <n v="5670.15"/>
    <n v="4876.329"/>
    <n v="5670.15"/>
    <n v="515.46"/>
    <n v="443.2956"/>
    <n v="515.46"/>
    <s v="GRADUATE BY HILTON PRINCETON"/>
    <s v="United States"/>
    <x v="13"/>
    <x v="0"/>
    <n v="0.09090764794582155"/>
  </r>
  <r>
    <x v="1"/>
    <x v="1"/>
    <n v="56"/>
    <x v="16"/>
    <n v="23590"/>
    <s v="Vuelo MEX-NRT Denise"/>
    <d v="2024-12-17T00:00:00"/>
    <d v="2025-01-06T00:00:00"/>
    <s v="VLO"/>
    <x v="2"/>
    <s v="USD"/>
    <n v="8359.93"/>
    <n v="7189.5398"/>
    <n v="8359.93"/>
    <n v="0"/>
    <n v="0"/>
    <n v="0"/>
    <s v="AEROMÉXICO"/>
    <s v="Mexico"/>
    <x v="0"/>
    <x v="2"/>
    <n v="0"/>
  </r>
  <r>
    <x v="1"/>
    <x v="1"/>
    <n v="56"/>
    <x v="16"/>
    <n v="24495"/>
    <s v="Vuelo EWR-HND Alan"/>
    <d v="2024-12-17T00:00:00"/>
    <d v="2025-01-06T00:00:00"/>
    <s v="VLO"/>
    <x v="2"/>
    <s v="USD"/>
    <n v="6901.81"/>
    <n v="5935.5566"/>
    <n v="6901.81"/>
    <n v="0"/>
    <n v="0"/>
    <n v="0"/>
    <s v="United Airlines"/>
    <s v="United States"/>
    <x v="0"/>
    <x v="2"/>
    <n v="0"/>
  </r>
  <r>
    <x v="1"/>
    <x v="1"/>
    <n v="56"/>
    <x v="16"/>
    <n v="24982"/>
    <s v="Vuelo MEX-NRT Elías"/>
    <d v="2024-12-17T00:00:00"/>
    <d v="2025-01-06T00:00:00"/>
    <s v="VLO"/>
    <x v="2"/>
    <s v="USD"/>
    <n v="13813.83"/>
    <n v="11879.8938"/>
    <n v="13813.83"/>
    <n v="0"/>
    <n v="0"/>
    <n v="0"/>
    <s v="All Nippon Airways"/>
    <s v="Japan"/>
    <x v="0"/>
    <x v="2"/>
    <n v="0"/>
  </r>
  <r>
    <x v="1"/>
    <x v="1"/>
    <n v="56"/>
    <x v="16"/>
    <n v="23590"/>
    <s v="Vuelo MEX-NRT Arturo"/>
    <d v="2024-12-17T00:00:00"/>
    <d v="2025-01-06T00:00:00"/>
    <s v="VLO"/>
    <x v="2"/>
    <s v="USD"/>
    <n v="4260.23"/>
    <n v="3663.797799999999"/>
    <n v="4260.23"/>
    <n v="0"/>
    <n v="0"/>
    <n v="0"/>
    <s v="AEROMÉXICO"/>
    <s v="Mexico"/>
    <x v="0"/>
    <x v="2"/>
    <n v="0"/>
  </r>
  <r>
    <x v="1"/>
    <x v="1"/>
    <n v="56"/>
    <x v="16"/>
    <n v="25014"/>
    <s v="Hospedaje en Janu Tokyo"/>
    <d v="2024-12-17T00:00:00"/>
    <d v="2025-01-06T00:00:00"/>
    <s v="HTL"/>
    <x v="4"/>
    <s v="USD"/>
    <n v="24930.2"/>
    <n v="21439.972"/>
    <n v="24930.2"/>
    <n v="2266.38"/>
    <n v="1949.0868"/>
    <n v="2266.38"/>
    <s v="JANU TOKYO"/>
    <s v="Japan"/>
    <x v="0"/>
    <x v="2"/>
    <n v="0.09090901797819512"/>
  </r>
  <r>
    <x v="1"/>
    <x v="1"/>
    <n v="56"/>
    <x v="16"/>
    <n v="25017"/>
    <s v="Hospedaje en Aman Tokyo"/>
    <d v="2024-12-28T00:00:00"/>
    <d v="2025-01-30T00:00:00"/>
    <s v="HTL"/>
    <x v="4"/>
    <s v="USD"/>
    <n v="9712.08"/>
    <n v="8352.388800000001"/>
    <n v="9712.08"/>
    <n v="882.91"/>
    <n v="759.3026"/>
    <n v="882.91"/>
    <s v="AMAN KYOTO"/>
    <s v="Japan"/>
    <x v="1"/>
    <x v="2"/>
    <n v="0.09090843568010148"/>
  </r>
  <r>
    <x v="1"/>
    <x v="1"/>
    <n v="56"/>
    <x v="16"/>
    <n v="25035"/>
    <s v="Hospedaje en Benesse House"/>
    <d v="2024-12-17T00:00:00"/>
    <d v="2025-01-30T00:00:00"/>
    <s v="HTL"/>
    <x v="4"/>
    <s v="USD"/>
    <n v="1250.26"/>
    <n v="1075.2236"/>
    <n v="1250.26"/>
    <n v="113.66"/>
    <n v="97.74759999999999"/>
    <n v="113.66"/>
    <s v="BENESSE HOUSE HOTEL"/>
    <s v="Japan"/>
    <x v="0"/>
    <x v="2"/>
    <n v="0.09090909090909091"/>
  </r>
  <r>
    <x v="1"/>
    <x v="1"/>
    <n v="56"/>
    <x v="16"/>
    <n v="25050"/>
    <s v="Entradas al museo Benesse Art Site Naoshima Chichu Art Museum"/>
    <d v="2024-12-17T00:00:00"/>
    <d v="2025-01-30T00:00:00"/>
    <s v="BOL"/>
    <x v="3"/>
    <s v="USD"/>
    <n v="106.11"/>
    <n v="91.2546"/>
    <n v="106.11"/>
    <n v="9.640000000000001"/>
    <n v="8.2904"/>
    <n v="9.640000000000001"/>
    <s v="FUKUTAKE FOUNDATION"/>
    <s v="Japan"/>
    <x v="0"/>
    <x v="2"/>
    <n v="0.09084911883894073"/>
  </r>
  <r>
    <x v="1"/>
    <x v="1"/>
    <n v="56"/>
    <x v="16"/>
    <n v="25053"/>
    <s v="Hospedaje en Ritz Carlton Nikko"/>
    <d v="2024-12-17T00:00:00"/>
    <d v="2025-01-30T00:00:00"/>
    <s v="HTL"/>
    <x v="4"/>
    <s v="USD"/>
    <n v="7501.57"/>
    <n v="6451.3502"/>
    <n v="7501.57"/>
    <n v="562"/>
    <n v="483.32"/>
    <n v="562"/>
    <s v="THE RITZ CARLTON NIKKO"/>
    <s v="Japan"/>
    <x v="0"/>
    <x v="2"/>
    <n v="0.07491765057181364"/>
  </r>
  <r>
    <x v="1"/>
    <x v="1"/>
    <n v="56"/>
    <x v="16"/>
    <n v="25056"/>
    <s v="Transfer y actividades"/>
    <d v="2024-12-17T00:00:00"/>
    <d v="2025-01-30T00:00:00"/>
    <s v="TRF"/>
    <x v="5"/>
    <s v="USD"/>
    <n v="1358.15"/>
    <n v="1168.009"/>
    <n v="1358.15"/>
    <n v="123.46"/>
    <n v="106.1756"/>
    <n v="123.46"/>
    <s v="WABUNKA JAPAN EXPERIENCES"/>
    <s v="Japan"/>
    <x v="0"/>
    <x v="2"/>
    <n v="0.0909030666715753"/>
  </r>
  <r>
    <x v="1"/>
    <x v="1"/>
    <n v="56"/>
    <x v="16"/>
    <n v="25057"/>
    <s v="Hospedaje en Hotel Mitsui Kyoto"/>
    <d v="2024-12-17T00:00:00"/>
    <d v="2025-01-30T00:00:00"/>
    <s v="HTL"/>
    <x v="4"/>
    <s v="USD"/>
    <n v="22800.98"/>
    <n v="19608.8428"/>
    <n v="22800.98"/>
    <n v="2668"/>
    <n v="2294.48"/>
    <n v="2668"/>
    <s v="HOTEL THE MITSUI KYOTO"/>
    <s v="Japan"/>
    <x v="0"/>
    <x v="2"/>
    <n v="0.1170125143743822"/>
  </r>
  <r>
    <x v="1"/>
    <x v="1"/>
    <n v="56"/>
    <x v="16"/>
    <n v="25092"/>
    <s v="Vuelo Osaka Kona Alan"/>
    <d v="2024-12-28T00:00:00"/>
    <d v="2025-01-23T00:00:00"/>
    <s v="VLO"/>
    <x v="2"/>
    <s v="USD"/>
    <n v="2765.51"/>
    <n v="2378.3386"/>
    <n v="2765.51"/>
    <n v="0"/>
    <n v="0"/>
    <n v="0"/>
    <s v="Hawaiian Airlines"/>
    <s v="United States"/>
    <x v="1"/>
    <x v="2"/>
    <n v="0"/>
  </r>
  <r>
    <x v="1"/>
    <x v="1"/>
    <n v="56"/>
    <x v="16"/>
    <n v="25107"/>
    <s v="Arreglos de transporte"/>
    <d v="2024-12-17T00:00:00"/>
    <d v="2025-01-30T00:00:00"/>
    <s v="AUT"/>
    <x v="5"/>
    <s v="USD"/>
    <n v="2435.38"/>
    <n v="2094.4268"/>
    <n v="2435.38"/>
    <n v="0"/>
    <n v="0"/>
    <n v="0"/>
    <s v="AI OYAMA BRIDGE INTERNATIONAL"/>
    <s v="Japan"/>
    <x v="0"/>
    <x v="2"/>
    <n v="0"/>
  </r>
  <r>
    <x v="1"/>
    <x v="1"/>
    <n v="56"/>
    <x v="16"/>
    <n v="0"/>
    <s v="."/>
    <d v="2024-12-17T00:00:00"/>
    <d v="2025-01-30T00:00:00"/>
    <s v="HPS"/>
    <x v="1"/>
    <s v="USD"/>
    <n v="4382.82"/>
    <n v="3769.2252"/>
    <n v="4382.82"/>
    <n v="4382.82"/>
    <n v="3769.2252"/>
    <n v="4382.82"/>
    <s v="FEES"/>
    <n v="0"/>
    <x v="0"/>
    <x v="2"/>
    <n v="1"/>
  </r>
  <r>
    <x v="1"/>
    <x v="1"/>
    <n v="56"/>
    <x v="16"/>
    <n v="0"/>
    <s v="Sobrecomisión"/>
    <d v="2024-12-17T00:00:00"/>
    <d v="2025-01-30T00:00:00"/>
    <s v="HPS"/>
    <x v="1"/>
    <s v="USD"/>
    <n v="4060.17"/>
    <n v="3491.7462"/>
    <n v="4060.17"/>
    <n v="4060.17"/>
    <n v="3491.7462"/>
    <n v="4060.17"/>
    <s v="FEES"/>
    <n v="0"/>
    <x v="0"/>
    <x v="2"/>
    <n v="1"/>
  </r>
  <r>
    <x v="1"/>
    <x v="1"/>
    <n v="56"/>
    <x v="16"/>
    <n v="0"/>
    <s v="Fee emision vuelos"/>
    <d v="2024-12-17T00:00:00"/>
    <d v="2025-01-30T00:00:00"/>
    <s v="HPS"/>
    <x v="1"/>
    <s v="USD"/>
    <n v="299.49"/>
    <n v="257.5614"/>
    <n v="299.49"/>
    <n v="299.49"/>
    <n v="257.5614"/>
    <n v="299.49"/>
    <s v="FEES"/>
    <n v="0"/>
    <x v="0"/>
    <x v="2"/>
    <n v="1"/>
  </r>
  <r>
    <x v="1"/>
    <x v="1"/>
    <n v="57"/>
    <x v="22"/>
    <n v="24995"/>
    <s v="Hotel, Crucero Asuan"/>
    <d v="2025-12-21T00:00:00"/>
    <d v="2025-12-30T00:00:00"/>
    <s v="PKT"/>
    <x v="0"/>
    <s v="USD"/>
    <n v="129362.19"/>
    <n v="111251.4834"/>
    <n v="129362.19"/>
    <n v="10095.19"/>
    <n v="8681.8634"/>
    <n v="10095.19"/>
    <s v="AFRO ASIAN TRAVEL"/>
    <s v="Egypt"/>
    <x v="1"/>
    <x v="0"/>
    <n v="0.07803818101718903"/>
  </r>
  <r>
    <x v="1"/>
    <x v="1"/>
    <n v="57"/>
    <x v="22"/>
    <n v="28301"/>
    <s v="PETRA"/>
    <d v="2025-12-29T00:00:00"/>
    <d v="2026-01-02T00:00:00"/>
    <s v="PKT"/>
    <x v="0"/>
    <s v="USD"/>
    <n v="9690"/>
    <n v="8333.4"/>
    <n v="9690"/>
    <n v="0"/>
    <n v="0"/>
    <n v="0"/>
    <s v="BESPOKE DISCOVERY TOUR"/>
    <s v="Jordan"/>
    <x v="31"/>
    <x v="0"/>
    <n v="0"/>
  </r>
  <r>
    <x v="1"/>
    <x v="1"/>
    <n v="57"/>
    <x v="22"/>
    <n v="30320"/>
    <s v="REEMBOLSO PABLO SEPULVEDA PETRA"/>
    <d v="2025-12-21T00:00:00"/>
    <d v="2026-01-02T00:00:00"/>
    <s v="PKT"/>
    <x v="0"/>
    <s v="USD"/>
    <n v="5692.5"/>
    <n v="4895.55"/>
    <n v="5692.5"/>
    <n v="0"/>
    <n v="0"/>
    <n v="0"/>
    <s v="REEMBOLSOS"/>
    <s v="NA"/>
    <x v="1"/>
    <x v="0"/>
    <n v="0"/>
  </r>
  <r>
    <x v="1"/>
    <x v="1"/>
    <n v="57"/>
    <x v="22"/>
    <n v="30319"/>
    <s v="REEMBOLSO RAUL OBREGON PETRA"/>
    <d v="2025-12-21T00:00:00"/>
    <d v="2026-01-02T00:00:00"/>
    <s v="PKT"/>
    <x v="0"/>
    <s v="USD"/>
    <n v="5692.5"/>
    <n v="4895.55"/>
    <n v="5692.5"/>
    <n v="0"/>
    <n v="0"/>
    <n v="0"/>
    <s v="REEMBOLSOS"/>
    <s v="NA"/>
    <x v="1"/>
    <x v="0"/>
    <n v="0"/>
  </r>
  <r>
    <x v="1"/>
    <x v="1"/>
    <n v="57"/>
    <x v="22"/>
    <n v="0"/>
    <s v="FEE STRIPE Y CASH"/>
    <d v="2025-12-21T00:00:00"/>
    <d v="2026-01-02T00:00:00"/>
    <s v="HPS"/>
    <x v="1"/>
    <s v="USD"/>
    <n v="3517.6"/>
    <n v="3025.136"/>
    <n v="3517.6"/>
    <n v="3517.6"/>
    <n v="3025.136"/>
    <n v="3517.6"/>
    <s v="FEES"/>
    <n v="0"/>
    <x v="1"/>
    <x v="0"/>
    <n v="1"/>
  </r>
  <r>
    <x v="1"/>
    <x v="1"/>
    <n v="57"/>
    <x v="22"/>
    <n v="30769"/>
    <s v="ST REGIS VENICE"/>
    <d v="2025-12-21T00:00:00"/>
    <d v="2026-01-02T00:00:00"/>
    <s v="HTL"/>
    <x v="4"/>
    <s v="USD"/>
    <n v="8989.440000000001"/>
    <n v="7730.9184"/>
    <n v="8989.440000000001"/>
    <n v="754.76"/>
    <n v="649.0936"/>
    <n v="754.76"/>
    <s v="THE ST. REGIS VENICE"/>
    <s v="Italy"/>
    <x v="1"/>
    <x v="0"/>
    <n v="0.08396073615264131"/>
  </r>
  <r>
    <x v="1"/>
    <x v="1"/>
    <n v="57"/>
    <x v="22"/>
    <n v="32428"/>
    <s v="REEMBOLSO"/>
    <d v="2025-12-21T00:00:00"/>
    <d v="2026-01-02T00:00:00"/>
    <s v="OTR"/>
    <x v="3"/>
    <s v="USD"/>
    <n v="946.55"/>
    <n v="814.0329999999999"/>
    <n v="946.55"/>
    <n v="0"/>
    <n v="0"/>
    <n v="0"/>
    <s v="REEMBOLSOS"/>
    <s v="NA "/>
    <x v="1"/>
    <x v="0"/>
    <n v="0"/>
  </r>
  <r>
    <x v="1"/>
    <x v="1"/>
    <n v="57"/>
    <x v="22"/>
    <n v="27739"/>
    <s v="NOLINSKI"/>
    <d v="2025-12-21T00:00:00"/>
    <d v="2026-01-02T00:00:00"/>
    <s v="HTL"/>
    <x v="4"/>
    <s v="USD"/>
    <n v="3088.37"/>
    <n v="2655.9982"/>
    <n v="3088.37"/>
    <n v="0"/>
    <n v="0"/>
    <n v="0"/>
    <s v="NOLINSKI VENEZIA"/>
    <s v="Italy"/>
    <x v="1"/>
    <x v="0"/>
    <n v="0"/>
  </r>
  <r>
    <x v="1"/>
    <x v="1"/>
    <n v="57"/>
    <x v="22"/>
    <n v="28934"/>
    <s v="NORIEGA DE UHTHOFF VERONICA PATRICIA MRS"/>
    <d v="2025-12-03T00:00:00"/>
    <d v="2025-12-13T00:00:00"/>
    <s v="VLO"/>
    <x v="2"/>
    <s v="USD"/>
    <n v="670.16"/>
    <n v="576.3376"/>
    <n v="670.16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3T00:00:00"/>
    <s v="VLO"/>
    <x v="2"/>
    <s v="USD"/>
    <n v="670.16"/>
    <n v="576.3376"/>
    <n v="670.16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3T00:00:00"/>
    <s v="VLO"/>
    <x v="2"/>
    <s v="USD"/>
    <n v="670.16"/>
    <n v="576.3376"/>
    <n v="670.16"/>
    <n v="0"/>
    <n v="0"/>
    <n v="0"/>
    <s v="F1S USA"/>
    <s v="United States"/>
    <x v="10"/>
    <x v="0"/>
    <n v="0"/>
  </r>
  <r>
    <x v="1"/>
    <x v="1"/>
    <n v="57"/>
    <x v="22"/>
    <n v="32872"/>
    <s v="REEMBOLSO RAFAEL CEDENO"/>
    <d v="2025-12-03T00:00:00"/>
    <d v="2026-01-02T00:00:00"/>
    <s v="OTR"/>
    <x v="3"/>
    <s v="USD"/>
    <n v="1408.39"/>
    <n v="1211.2154"/>
    <n v="1408.39"/>
    <n v="0"/>
    <n v="0"/>
    <n v="0"/>
    <s v="REEMBOLSOS"/>
    <s v="NA "/>
    <x v="10"/>
    <x v="0"/>
    <n v="0"/>
  </r>
  <r>
    <x v="1"/>
    <x v="1"/>
    <n v="57"/>
    <x v="22"/>
    <n v="25780"/>
    <s v="ROLZO 155559-R"/>
    <d v="2025-12-03T00:00:00"/>
    <d v="2026-01-02T00:00:00"/>
    <s v="TRF"/>
    <x v="5"/>
    <s v="USD"/>
    <n v="285"/>
    <n v="245.1"/>
    <n v="285"/>
    <n v="42.75"/>
    <n v="36.765"/>
    <n v="42.75"/>
    <s v="ROLZO"/>
    <s v="United Kingdom"/>
    <x v="10"/>
    <x v="0"/>
    <n v="0.15"/>
  </r>
  <r>
    <x v="1"/>
    <x v="1"/>
    <n v="57"/>
    <x v="22"/>
    <n v="25780"/>
    <s v="ROLZO 155560-R"/>
    <d v="2025-12-03T00:00:00"/>
    <d v="2026-01-02T00:00:00"/>
    <s v="TRF"/>
    <x v="5"/>
    <s v="USD"/>
    <n v="285"/>
    <n v="245.1"/>
    <n v="285"/>
    <n v="42.75"/>
    <n v="36.765"/>
    <n v="42.75"/>
    <s v="ROLZO"/>
    <s v="United Kingdom"/>
    <x v="10"/>
    <x v="0"/>
    <n v="0.15"/>
  </r>
  <r>
    <x v="1"/>
    <x v="1"/>
    <n v="57"/>
    <x v="22"/>
    <n v="25780"/>
    <s v="ROLZO 155561-R"/>
    <d v="2025-12-03T00:00:00"/>
    <d v="2026-01-02T00:00:00"/>
    <s v="TRF"/>
    <x v="5"/>
    <s v="USD"/>
    <n v="435"/>
    <n v="374.1"/>
    <n v="435"/>
    <n v="65.25"/>
    <n v="56.115"/>
    <n v="65.25"/>
    <s v="ROLZO"/>
    <s v="United Kingdom"/>
    <x v="10"/>
    <x v="0"/>
    <n v="0.15"/>
  </r>
  <r>
    <x v="1"/>
    <x v="1"/>
    <n v="57"/>
    <x v="22"/>
    <n v="25780"/>
    <s v="ROLZO 155563-R"/>
    <d v="2025-12-03T00:00:00"/>
    <d v="2026-01-02T00:00:00"/>
    <s v="TRF"/>
    <x v="5"/>
    <s v="USD"/>
    <n v="435"/>
    <n v="374.1"/>
    <n v="435"/>
    <n v="65.25"/>
    <n v="56.115"/>
    <n v="65.25"/>
    <s v="ROLZO"/>
    <s v="United Kingdom"/>
    <x v="10"/>
    <x v="0"/>
    <n v="0.15"/>
  </r>
  <r>
    <x v="1"/>
    <x v="1"/>
    <n v="57"/>
    <x v="22"/>
    <n v="25780"/>
    <s v="ROLZO 161329-R"/>
    <d v="2025-12-03T00:00:00"/>
    <d v="2026-01-02T00:00:00"/>
    <s v="TRF"/>
    <x v="5"/>
    <s v="USD"/>
    <n v="369.75"/>
    <n v="317.985"/>
    <n v="369.75"/>
    <n v="0"/>
    <n v="0"/>
    <n v="0"/>
    <s v="ROLZO"/>
    <s v="United Kingdom"/>
    <x v="10"/>
    <x v="0"/>
    <n v="0"/>
  </r>
  <r>
    <x v="1"/>
    <x v="1"/>
    <n v="57"/>
    <x v="22"/>
    <n v="28934"/>
    <s v="NORIEGA DE UHTHOFF VERONICA PATRICIA MRS"/>
    <d v="2025-12-03T00:00:00"/>
    <d v="2025-12-13T00:00:00"/>
    <s v="VLO"/>
    <x v="2"/>
    <s v="USD"/>
    <n v="90"/>
    <n v="77.40000000000001"/>
    <n v="90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3T00:00:00"/>
    <s v="VLO"/>
    <x v="2"/>
    <s v="USD"/>
    <n v="85"/>
    <n v="73.09999999999999"/>
    <n v="85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3T00:00:00"/>
    <s v="VLO"/>
    <x v="2"/>
    <s v="USD"/>
    <n v="90"/>
    <n v="77.40000000000001"/>
    <n v="90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2T00:00:00"/>
    <s v="VLO"/>
    <x v="2"/>
    <s v="USD"/>
    <n v="168"/>
    <n v="144.48"/>
    <n v="168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2T00:00:00"/>
    <s v="VLO"/>
    <x v="2"/>
    <s v="USD"/>
    <n v="168"/>
    <n v="144.48"/>
    <n v="168"/>
    <n v="0"/>
    <n v="0"/>
    <n v="0"/>
    <s v="F1S USA"/>
    <s v="United States"/>
    <x v="10"/>
    <x v="0"/>
    <n v="0"/>
  </r>
  <r>
    <x v="1"/>
    <x v="1"/>
    <n v="57"/>
    <x v="22"/>
    <n v="28934"/>
    <s v="NORIEGA DE UHTHOFF VERONICA PATRICIA MRS"/>
    <d v="2025-12-03T00:00:00"/>
    <d v="2025-12-12T00:00:00"/>
    <s v="VLO"/>
    <x v="2"/>
    <s v="USD"/>
    <n v="60"/>
    <n v="51.6"/>
    <n v="60"/>
    <n v="0"/>
    <n v="0"/>
    <n v="0"/>
    <s v="F1S USA"/>
    <s v="United States"/>
    <x v="10"/>
    <x v="0"/>
    <n v="0"/>
  </r>
  <r>
    <x v="1"/>
    <x v="1"/>
    <n v="57"/>
    <x v="22"/>
    <n v="28934"/>
    <s v="NORIEGA DE UHTHOFF VERONICA PATRICIA MRS"/>
    <d v="2025-12-03T00:00:00"/>
    <d v="2025-12-12T00:00:00"/>
    <s v="VLO"/>
    <x v="2"/>
    <s v="USD"/>
    <n v="125"/>
    <n v="107.5"/>
    <n v="125"/>
    <n v="0"/>
    <n v="0"/>
    <n v="0"/>
    <s v="F1S USA"/>
    <s v="United States"/>
    <x v="10"/>
    <x v="0"/>
    <n v="0"/>
  </r>
  <r>
    <x v="1"/>
    <x v="1"/>
    <n v="57"/>
    <x v="22"/>
    <n v="28934"/>
    <s v="UHTHOFF NORIEGA FEDERIKA MSS"/>
    <d v="2025-12-03T00:00:00"/>
    <d v="2025-12-12T00:00:00"/>
    <s v="VLO"/>
    <x v="2"/>
    <s v="USD"/>
    <n v="55"/>
    <n v="47.3"/>
    <n v="55"/>
    <n v="0"/>
    <n v="0"/>
    <n v="0"/>
    <s v="F1S USA"/>
    <s v="United States"/>
    <x v="10"/>
    <x v="0"/>
    <n v="0"/>
  </r>
  <r>
    <x v="1"/>
    <x v="1"/>
    <n v="57"/>
    <x v="22"/>
    <n v="28934"/>
    <s v="UHTHOFF NORIEGA LORENZA MSS"/>
    <d v="2025-12-03T00:00:00"/>
    <d v="2025-12-12T00:00:00"/>
    <s v="VLO"/>
    <x v="2"/>
    <s v="USD"/>
    <n v="60"/>
    <n v="51.6"/>
    <n v="60"/>
    <n v="0"/>
    <n v="0"/>
    <n v="0"/>
    <s v="F1S USA"/>
    <s v="United States"/>
    <x v="10"/>
    <x v="0"/>
    <n v="0"/>
  </r>
  <r>
    <x v="1"/>
    <x v="1"/>
    <n v="57"/>
    <x v="22"/>
    <n v="28934"/>
    <s v="NORIEGA DE UHTHOFF VERONICA MSS"/>
    <d v="2025-12-03T00:00:00"/>
    <d v="2025-12-12T00:00:00"/>
    <s v="VLO"/>
    <x v="2"/>
    <s v="USD"/>
    <n v="168"/>
    <n v="144.48"/>
    <n v="168"/>
    <n v="0"/>
    <n v="0"/>
    <n v="0"/>
    <s v="F1S USA"/>
    <s v="United States"/>
    <x v="10"/>
    <x v="0"/>
    <n v="0"/>
  </r>
  <r>
    <x v="1"/>
    <x v="1"/>
    <n v="57"/>
    <x v="22"/>
    <n v="28934"/>
    <s v="PACHECO APARICIO DANIELA MSS"/>
    <s v="0000-00-00"/>
    <s v="0000-00-00"/>
    <s v="VLO"/>
    <x v="2"/>
    <s v="USD"/>
    <n v="180.95"/>
    <n v="155.617"/>
    <n v="180.95"/>
    <n v="0"/>
    <n v="0"/>
    <n v="0"/>
    <s v="F1S USA"/>
    <s v="United States"/>
    <x v="49"/>
    <x v="3"/>
    <n v="0"/>
  </r>
  <r>
    <x v="1"/>
    <x v="1"/>
    <n v="57"/>
    <x v="22"/>
    <n v="28934"/>
    <s v="PACHECO APARICIO ANA MSS"/>
    <s v="0000-00-00"/>
    <s v="0000-00-00"/>
    <s v="VLO"/>
    <x v="2"/>
    <s v="USD"/>
    <n v="180.95"/>
    <n v="155.617"/>
    <n v="180.95"/>
    <n v="0"/>
    <n v="0"/>
    <n v="0"/>
    <s v="F1S USA"/>
    <s v="United States"/>
    <x v="49"/>
    <x v="3"/>
    <n v="0"/>
  </r>
  <r>
    <x v="1"/>
    <x v="1"/>
    <n v="57"/>
    <x v="22"/>
    <n v="28934"/>
    <s v="PACHECO APARICIO DANIELA MSS"/>
    <s v="0000-00-00"/>
    <s v="0000-00-00"/>
    <s v="VLO"/>
    <x v="2"/>
    <s v="USD"/>
    <n v="345.9"/>
    <n v="297.474"/>
    <n v="345.9"/>
    <n v="0"/>
    <n v="0"/>
    <n v="0"/>
    <s v="F1S USA"/>
    <s v="United States"/>
    <x v="49"/>
    <x v="3"/>
    <n v="0"/>
  </r>
  <r>
    <x v="1"/>
    <x v="1"/>
    <n v="57"/>
    <x v="22"/>
    <n v="28934"/>
    <s v="PACHECO APARICIO ANA MSS"/>
    <s v="0000-00-00"/>
    <s v="0000-00-00"/>
    <s v="VLO"/>
    <x v="2"/>
    <s v="USD"/>
    <n v="345.9"/>
    <n v="297.474"/>
    <n v="345.9"/>
    <n v="0"/>
    <n v="0"/>
    <n v="0"/>
    <s v="F1S USA"/>
    <s v="United States"/>
    <x v="49"/>
    <x v="3"/>
    <n v="0"/>
  </r>
  <r>
    <x v="1"/>
    <x v="1"/>
    <n v="58"/>
    <x v="16"/>
    <n v="25011"/>
    <s v="Tren Casa Voyageurs - Tangerville"/>
    <d v="2024-12-25T00:00:00"/>
    <d v="2025-01-04T00:00:00"/>
    <s v="TRN"/>
    <x v="5"/>
    <s v="USD"/>
    <n v="304"/>
    <n v="261.44"/>
    <n v="304"/>
    <n v="0"/>
    <n v="0"/>
    <n v="0"/>
    <s v="RAIL NINJA"/>
    <s v="Malta"/>
    <x v="1"/>
    <x v="2"/>
    <n v="0"/>
  </r>
  <r>
    <x v="1"/>
    <x v="1"/>
    <n v="58"/>
    <x v="16"/>
    <n v="25010"/>
    <s v="Hospedaje en Palacio Solecio"/>
    <d v="2024-12-25T00:00:00"/>
    <d v="2025-01-04T00:00:00"/>
    <s v="HTL"/>
    <x v="4"/>
    <s v="USD"/>
    <n v="1404.63"/>
    <n v="1207.9818"/>
    <n v="1404.63"/>
    <n v="0"/>
    <n v="0"/>
    <n v="0"/>
    <s v="PALACIO SOLECIO"/>
    <s v="Spain"/>
    <x v="1"/>
    <x v="2"/>
    <n v="0"/>
  </r>
  <r>
    <x v="1"/>
    <x v="1"/>
    <n v="58"/>
    <x v="16"/>
    <n v="25068"/>
    <s v="Hospedaje en Palacio Bailío"/>
    <d v="2024-12-25T00:00:00"/>
    <d v="2025-01-04T00:00:00"/>
    <s v="HTL"/>
    <x v="4"/>
    <s v="USD"/>
    <n v="3093.09"/>
    <n v="2660.0574"/>
    <n v="3093.09"/>
    <n v="308.49"/>
    <n v="265.3014"/>
    <n v="308.49"/>
    <s v="HOTEL HOSPES PALACIO DEL BAILIO"/>
    <s v="Spain"/>
    <x v="1"/>
    <x v="2"/>
    <n v="0.0997352162400706"/>
  </r>
  <r>
    <x v="1"/>
    <x v="1"/>
    <n v="58"/>
    <x v="16"/>
    <n v="25072"/>
    <s v="Hospedaje en Corral del Rey"/>
    <d v="2024-12-25T00:00:00"/>
    <d v="2025-01-04T00:00:00"/>
    <s v="HTL"/>
    <x v="4"/>
    <s v="USD"/>
    <n v="5547.16"/>
    <n v="4770.5576"/>
    <n v="5547.16"/>
    <n v="1132.26"/>
    <n v="973.7436"/>
    <n v="1132.26"/>
    <s v="CORRAL DEL REY"/>
    <s v="Spain"/>
    <x v="1"/>
    <x v="2"/>
    <n v="0.2041152589793696"/>
  </r>
  <r>
    <x v="1"/>
    <x v="1"/>
    <n v="58"/>
    <x v="16"/>
    <n v="25073"/>
    <s v="Hospedaje en Parador de Granada"/>
    <d v="2024-12-25T00:00:00"/>
    <d v="2025-01-04T00:00:00"/>
    <s v="HTL"/>
    <x v="4"/>
    <s v="USD"/>
    <n v="5581.88"/>
    <n v="4800.4168"/>
    <n v="5581.88"/>
    <n v="0"/>
    <n v="0"/>
    <n v="0"/>
    <s v="PARADOR DE GRANADA"/>
    <s v="Spain"/>
    <x v="1"/>
    <x v="2"/>
    <n v="0"/>
  </r>
  <r>
    <x v="1"/>
    <x v="1"/>
    <n v="58"/>
    <x v="16"/>
    <n v="24401"/>
    <s v="Servicios en Marruecos"/>
    <d v="2024-12-25T00:00:00"/>
    <d v="2025-01-04T00:00:00"/>
    <s v="ATR"/>
    <x v="0"/>
    <s v="USD"/>
    <n v="2097"/>
    <n v="1803.42"/>
    <n v="2097"/>
    <n v="0"/>
    <n v="0"/>
    <n v="0"/>
    <s v="WE PLAN"/>
    <s v="Morocco"/>
    <x v="1"/>
    <x v="2"/>
    <n v="0"/>
  </r>
  <r>
    <x v="1"/>
    <x v="1"/>
    <n v="58"/>
    <x v="16"/>
    <n v="25082"/>
    <s v="Servicios en España"/>
    <d v="2024-12-25T00:00:00"/>
    <d v="2025-01-04T00:00:00"/>
    <s v="ATR"/>
    <x v="0"/>
    <s v="USD"/>
    <n v="6976.43"/>
    <n v="5999.7298"/>
    <n v="6976.43"/>
    <n v="0"/>
    <n v="0"/>
    <n v="0"/>
    <s v="Best of Europe Travel"/>
    <s v="Spain"/>
    <x v="1"/>
    <x v="2"/>
    <n v="0"/>
  </r>
  <r>
    <x v="1"/>
    <x v="1"/>
    <n v="58"/>
    <x v="16"/>
    <n v="25082"/>
    <s v="Servicios con Best of Europe"/>
    <d v="2024-12-25T00:00:00"/>
    <d v="2025-01-04T00:00:00"/>
    <s v="OTR"/>
    <x v="3"/>
    <s v="USD"/>
    <n v="1701.5"/>
    <n v="1463.29"/>
    <n v="1701.5"/>
    <n v="0"/>
    <n v="0"/>
    <n v="0"/>
    <s v="Best of Europe Travel"/>
    <s v="Spain"/>
    <x v="1"/>
    <x v="2"/>
    <n v="0"/>
  </r>
  <r>
    <x v="1"/>
    <x v="1"/>
    <n v="58"/>
    <x v="16"/>
    <n v="25072"/>
    <s v="Botella de champagne"/>
    <d v="2024-12-25T00:00:00"/>
    <d v="2025-01-04T00:00:00"/>
    <s v="OTR"/>
    <x v="3"/>
    <s v="USD"/>
    <n v="74.16"/>
    <n v="63.7776"/>
    <n v="74.16"/>
    <n v="0"/>
    <n v="0"/>
    <n v="0"/>
    <s v="CORRAL DEL REY"/>
    <s v="Spain"/>
    <x v="1"/>
    <x v="2"/>
    <n v="0"/>
  </r>
  <r>
    <x v="1"/>
    <x v="1"/>
    <n v="58"/>
    <x v="16"/>
    <n v="25215"/>
    <s v="Hospedaje Berber Lodge"/>
    <d v="2024-12-25T00:00:00"/>
    <d v="2025-01-04T00:00:00"/>
    <s v="HTL"/>
    <x v="4"/>
    <s v="USD"/>
    <n v="1693.85"/>
    <n v="1456.711"/>
    <n v="1693.85"/>
    <n v="0"/>
    <n v="0"/>
    <n v="0"/>
    <s v="Swiss Lodge"/>
    <s v="Switzerland"/>
    <x v="1"/>
    <x v="2"/>
    <n v="0"/>
  </r>
  <r>
    <x v="1"/>
    <x v="1"/>
    <n v="58"/>
    <x v="16"/>
    <n v="0"/>
    <s v="Pago"/>
    <d v="2024-12-25T00:00:00"/>
    <d v="2025-01-04T00:00:00"/>
    <s v="CPT"/>
    <x v="1"/>
    <s v="USD"/>
    <n v="275"/>
    <n v="236.5"/>
    <n v="275"/>
    <n v="275"/>
    <n v="236.5"/>
    <n v="275"/>
    <s v="FEES"/>
    <n v="0"/>
    <x v="1"/>
    <x v="2"/>
    <n v="1"/>
  </r>
  <r>
    <x v="1"/>
    <x v="1"/>
    <n v="58"/>
    <x v="16"/>
    <n v="25223"/>
    <s v="Pago upgrade"/>
    <d v="2024-12-25T00:00:00"/>
    <d v="2025-01-04T00:00:00"/>
    <s v="OTR"/>
    <x v="3"/>
    <s v="USD"/>
    <n v="245.49"/>
    <n v="211.1214"/>
    <n v="245.49"/>
    <n v="0"/>
    <n v="0"/>
    <n v="0"/>
    <s v="AEROMÉXICO"/>
    <s v="Mexico"/>
    <x v="1"/>
    <x v="2"/>
    <n v="0"/>
  </r>
  <r>
    <x v="1"/>
    <x v="1"/>
    <n v="58"/>
    <x v="16"/>
    <n v="25215"/>
    <s v="Quad bike tour for 2 people with Berber Lodge"/>
    <d v="2024-12-25T00:00:00"/>
    <d v="2025-01-04T00:00:00"/>
    <s v="ATR"/>
    <x v="0"/>
    <s v="USD"/>
    <n v="150"/>
    <n v="129"/>
    <n v="150"/>
    <n v="0"/>
    <n v="0"/>
    <n v="0"/>
    <s v="Swiss Lodge"/>
    <s v="Switzerland"/>
    <x v="1"/>
    <x v="2"/>
    <n v="0"/>
  </r>
  <r>
    <x v="1"/>
    <x v="1"/>
    <n v="58"/>
    <x v="16"/>
    <n v="0"/>
    <s v="Honorarios por Servicio Agencia"/>
    <d v="2024-12-25T00:00:00"/>
    <d v="2025-01-04T00:00:00"/>
    <s v="HPS"/>
    <x v="1"/>
    <s v="USD"/>
    <n v="651.1"/>
    <n v="559.946"/>
    <n v="651.1"/>
    <n v="651.1"/>
    <n v="559.946"/>
    <n v="651.1"/>
    <s v="FEES"/>
    <n v="0"/>
    <x v="1"/>
    <x v="2"/>
    <n v="1"/>
  </r>
  <r>
    <x v="1"/>
    <x v="1"/>
    <n v="59"/>
    <x v="20"/>
    <n v="25016"/>
    <s v="RENTA DE CAMIONETA EN MIAMI"/>
    <d v="2024-12-22T00:00:00"/>
    <d v="2024-12-27T00:00:00"/>
    <s v="AUT"/>
    <x v="5"/>
    <s v="USD"/>
    <n v="981.77"/>
    <n v="844.3222"/>
    <n v="981.77"/>
    <n v="0"/>
    <n v="0"/>
    <n v="0"/>
    <s v="BUDGET CAR RENTAL"/>
    <s v="United States"/>
    <x v="1"/>
    <x v="2"/>
    <n v="0"/>
  </r>
  <r>
    <x v="1"/>
    <x v="1"/>
    <n v="60"/>
    <x v="20"/>
    <n v="23921"/>
    <s v="VUELO CON AIR FRANCE DE PARIS A ATHENAS"/>
    <d v="2024-12-05T00:00:00"/>
    <d v="2024-12-06T00:00:00"/>
    <s v="VLO"/>
    <x v="2"/>
    <s v="USD"/>
    <n v="206.9"/>
    <n v="177.934"/>
    <n v="206.9"/>
    <n v="0"/>
    <n v="0"/>
    <n v="0"/>
    <s v="Air France"/>
    <s v="France"/>
    <x v="10"/>
    <x v="2"/>
    <n v="0"/>
  </r>
  <r>
    <x v="1"/>
    <x v="1"/>
    <n v="61"/>
    <x v="23"/>
    <n v="24987"/>
    <s v="HOTEL MANDARIN ORIENTAL"/>
    <d v="2025-03-14T00:00:00"/>
    <d v="2025-03-16T00:00:00"/>
    <s v="HTL"/>
    <x v="4"/>
    <s v="USD"/>
    <n v="4265.61"/>
    <n v="3668.4246"/>
    <n v="4265.61"/>
    <n v="358.2"/>
    <n v="308.052"/>
    <n v="358.2"/>
    <s v="MANDARIN ORIENTAL HONG KONG"/>
    <s v="Hong Kong"/>
    <x v="50"/>
    <x v="0"/>
    <n v="0.08397392166653773"/>
  </r>
  <r>
    <x v="1"/>
    <x v="1"/>
    <n v="62"/>
    <x v="23"/>
    <n v="25022"/>
    <s v="THE PENINSULA TOKYO"/>
    <d v="2025-03-30T00:00:00"/>
    <d v="2025-04-01T00:00:00"/>
    <s v="HTL"/>
    <x v="4"/>
    <s v="USD"/>
    <n v="6449.42"/>
    <n v="5546.5012"/>
    <n v="6449.42"/>
    <n v="473.44"/>
    <n v="407.1584"/>
    <n v="473.44"/>
    <s v="THE PENINSULA TOKYO"/>
    <s v="Japan"/>
    <x v="37"/>
    <x v="0"/>
    <n v="0.07340815143067128"/>
  </r>
  <r>
    <x v="1"/>
    <x v="1"/>
    <n v="62"/>
    <x v="23"/>
    <n v="24989"/>
    <s v="HYATT CENTRIC KANAZAWA"/>
    <d v="2025-04-03T00:00:00"/>
    <d v="2025-04-05T00:00:00"/>
    <s v="HTL"/>
    <x v="4"/>
    <s v="USD"/>
    <n v="759"/>
    <n v="652.74"/>
    <n v="759"/>
    <n v="60"/>
    <n v="51.6"/>
    <n v="60"/>
    <s v="HYATT CENTRIC KANAZAWA"/>
    <s v="Japan"/>
    <x v="37"/>
    <x v="0"/>
    <n v="0.07905138339920949"/>
  </r>
  <r>
    <x v="1"/>
    <x v="1"/>
    <n v="62"/>
    <x v="23"/>
    <n v="26428"/>
    <s v="JAPAN RAIL PASS"/>
    <d v="2025-04-01T00:00:00"/>
    <d v="2025-04-07T00:00:00"/>
    <s v="TRN"/>
    <x v="5"/>
    <s v="USD"/>
    <n v="1115"/>
    <n v="958.9"/>
    <n v="1115"/>
    <n v="45"/>
    <n v="38.7"/>
    <n v="45"/>
    <s v="México Kanko S.A."/>
    <s v="Mexico"/>
    <x v="37"/>
    <x v="0"/>
    <n v="0.04035874439461883"/>
  </r>
  <r>
    <x v="1"/>
    <x v="1"/>
    <n v="62"/>
    <x v="23"/>
    <n v="27053"/>
    <s v="HOSHINOYA TOKYO"/>
    <d v="2025-04-06T00:00:00"/>
    <d v="2025-04-07T00:00:00"/>
    <s v="HTL"/>
    <x v="4"/>
    <s v="USD"/>
    <n v="2310"/>
    <n v="1986.6"/>
    <n v="2310"/>
    <n v="235.05"/>
    <n v="202.143"/>
    <n v="235.05"/>
    <s v="Hoshinoya Tokyo"/>
    <s v="Japan"/>
    <x v="38"/>
    <x v="0"/>
    <n v="0.1017532467532468"/>
  </r>
  <r>
    <x v="1"/>
    <x v="1"/>
    <n v="62"/>
    <x v="23"/>
    <n v="25780"/>
    <s v="ROLZO"/>
    <d v="2025-03-21T00:00:00"/>
    <d v="2025-03-21T00:00:00"/>
    <s v="AUT"/>
    <x v="5"/>
    <s v="USD"/>
    <n v="930"/>
    <n v="799.8"/>
    <n v="930"/>
    <n v="139.5"/>
    <n v="119.97"/>
    <n v="139.5"/>
    <s v="ROLZO"/>
    <s v="United Kingdom"/>
    <x v="46"/>
    <x v="0"/>
    <n v="0.15"/>
  </r>
  <r>
    <x v="1"/>
    <x v="1"/>
    <n v="62"/>
    <x v="23"/>
    <n v="27264"/>
    <s v="RITZ CARLTON SHANGHAI"/>
    <d v="2025-04-07T00:00:00"/>
    <d v="2025-04-08T00:00:00"/>
    <s v="HTL"/>
    <x v="4"/>
    <s v="USD"/>
    <n v="328.29"/>
    <n v="282.3294"/>
    <n v="328.29"/>
    <n v="26.25"/>
    <n v="22.575"/>
    <n v="26.25"/>
    <s v="THE RITZ CARLTON SHANGHAI PUDONG"/>
    <s v="China"/>
    <x v="38"/>
    <x v="0"/>
    <n v="0.07995979164762862"/>
  </r>
  <r>
    <x v="1"/>
    <x v="1"/>
    <n v="62"/>
    <x v="23"/>
    <n v="25906"/>
    <s v="5-6 HATSUHANA HAKONE"/>
    <d v="2025-04-05T00:00:00"/>
    <d v="2025-04-06T00:00:00"/>
    <s v="HTL"/>
    <x v="4"/>
    <s v="USD"/>
    <n v="1430.04"/>
    <n v="1229.8344"/>
    <n v="1430.04"/>
    <n v="143.31"/>
    <n v="123.2466"/>
    <n v="143.31"/>
    <s v="ODAKYU HOTEL HATSUHANA"/>
    <s v="Japan"/>
    <x v="37"/>
    <x v="0"/>
    <n v="0.1002139800285307"/>
  </r>
  <r>
    <x v="1"/>
    <x v="1"/>
    <n v="63"/>
    <x v="20"/>
    <n v="25024"/>
    <s v="VUELO CON IB MAD NRT MAD"/>
    <d v="2025-01-25T00:00:00"/>
    <d v="2025-01-31T00:00:00"/>
    <s v="VLO"/>
    <x v="2"/>
    <s v="EUR"/>
    <n v="2268"/>
    <n v="2268"/>
    <n v="2630.88"/>
    <n v="0"/>
    <n v="0"/>
    <n v="0"/>
    <s v="Iberia"/>
    <s v="Spain"/>
    <x v="48"/>
    <x v="0"/>
    <n v="0"/>
  </r>
  <r>
    <x v="1"/>
    <x v="1"/>
    <n v="64"/>
    <x v="20"/>
    <n v="23590"/>
    <s v="VUELO PARIS MEXICO PARIS"/>
    <d v="2024-12-13T00:00:00"/>
    <d v="2024-12-20T00:00:00"/>
    <s v="VLO"/>
    <x v="2"/>
    <s v="USD"/>
    <n v="1062"/>
    <n v="913.3199999999999"/>
    <n v="1062"/>
    <n v="10.62"/>
    <n v="9.133199999999999"/>
    <n v="10.62"/>
    <s v="AEROMÉXICO"/>
    <s v="Mexico"/>
    <x v="28"/>
    <x v="2"/>
    <n v="0.009999999999999998"/>
  </r>
  <r>
    <x v="1"/>
    <x v="1"/>
    <n v="65"/>
    <x v="23"/>
    <n v="25040"/>
    <s v="MANDARIN ORIENTAL MIAMI"/>
    <d v="2025-01-31T00:00:00"/>
    <d v="2025-02-06T00:00:00"/>
    <s v="HTL"/>
    <x v="4"/>
    <s v="USD"/>
    <n v="3305.25"/>
    <n v="2842.515"/>
    <n v="3305.25"/>
    <n v="353.18"/>
    <n v="303.7348"/>
    <n v="353.18"/>
    <s v="MANDARIN ORIENTAL MIAMI"/>
    <s v="United States"/>
    <x v="42"/>
    <x v="0"/>
    <n v="0.1068542470312382"/>
  </r>
  <r>
    <x v="1"/>
    <x v="1"/>
    <n v="66"/>
    <x v="23"/>
    <n v="25040"/>
    <s v="MANDARIN ORIENTAL MIAMI"/>
    <d v="2025-01-30T00:00:00"/>
    <d v="2025-02-04T00:00:00"/>
    <s v="HTL"/>
    <x v="4"/>
    <s v="USD"/>
    <n v="3113.15"/>
    <n v="2677.309"/>
    <n v="3113.15"/>
    <n v="336.18"/>
    <n v="289.1148"/>
    <n v="336.18"/>
    <s v="MANDARIN ORIENTAL MIAMI"/>
    <s v="United States"/>
    <x v="42"/>
    <x v="0"/>
    <n v="0.107987087034033"/>
  </r>
  <r>
    <x v="1"/>
    <x v="1"/>
    <n v="67"/>
    <x v="23"/>
    <n v="25040"/>
    <s v="MANDARIN ORIENTAL MIA"/>
    <d v="2025-01-30T00:00:00"/>
    <d v="2025-02-04T00:00:00"/>
    <s v="HTL"/>
    <x v="4"/>
    <s v="USD"/>
    <n v="3113.15"/>
    <n v="2677.309"/>
    <n v="3113.15"/>
    <n v="336.18"/>
    <n v="289.1148"/>
    <n v="336.18"/>
    <s v="MANDARIN ORIENTAL MIAMI"/>
    <s v="United States"/>
    <x v="42"/>
    <x v="0"/>
    <n v="0.107987087034033"/>
  </r>
  <r>
    <x v="1"/>
    <x v="1"/>
    <n v="68"/>
    <x v="23"/>
    <n v="25040"/>
    <s v="MANDARIN ORIENTAL MIA"/>
    <d v="2025-01-30T00:00:00"/>
    <d v="2025-02-04T00:00:00"/>
    <s v="HTL"/>
    <x v="4"/>
    <s v="USD"/>
    <n v="3130.1"/>
    <n v="2691.886"/>
    <n v="3130.1"/>
    <n v="311.24"/>
    <n v="267.6664"/>
    <n v="311.24"/>
    <s v="MANDARIN ORIENTAL MIAMI"/>
    <s v="United States"/>
    <x v="42"/>
    <x v="0"/>
    <n v="0.09943452285869461"/>
  </r>
  <r>
    <x v="1"/>
    <x v="1"/>
    <n v="69"/>
    <x v="16"/>
    <n v="24495"/>
    <s v="Vuelo EWR-DEN"/>
    <d v="2024-12-27T00:00:00"/>
    <d v="2025-01-02T00:00:00"/>
    <s v="VLO"/>
    <x v="2"/>
    <s v="USD"/>
    <n v="1366"/>
    <n v="1174.76"/>
    <n v="1366"/>
    <n v="0"/>
    <n v="0"/>
    <n v="0"/>
    <s v="United Airlines"/>
    <s v="United States"/>
    <x v="1"/>
    <x v="2"/>
    <n v="0"/>
  </r>
  <r>
    <x v="1"/>
    <x v="1"/>
    <n v="69"/>
    <x v="16"/>
    <n v="0"/>
    <s v="Cobro por fee de emisión de vuelo"/>
    <d v="2024-12-27T00:00:00"/>
    <d v="2025-01-02T00:00:00"/>
    <s v="CPT"/>
    <x v="1"/>
    <s v="USD"/>
    <n v="35"/>
    <n v="30.1"/>
    <n v="35"/>
    <n v="35"/>
    <n v="30.1"/>
    <n v="35"/>
    <s v="FEES"/>
    <n v="0"/>
    <x v="1"/>
    <x v="2"/>
    <n v="1"/>
  </r>
  <r>
    <x v="1"/>
    <x v="1"/>
    <n v="70"/>
    <x v="20"/>
    <n v="25049"/>
    <s v="RECORRIDO POR ISLANDIA"/>
    <d v="2025-03-22T00:00:00"/>
    <d v="2025-03-30T00:00:00"/>
    <s v="PKT"/>
    <x v="0"/>
    <s v="USD"/>
    <n v="10263"/>
    <n v="8826.18"/>
    <n v="10263"/>
    <n v="1171.9"/>
    <n v="1007.834"/>
    <n v="1171.9"/>
    <s v="Pro Tours Iceland ehf"/>
    <s v="Iceland"/>
    <x v="46"/>
    <x v="0"/>
    <n v="0.1141868849264348"/>
  </r>
  <r>
    <x v="1"/>
    <x v="1"/>
    <n v="71"/>
    <x v="20"/>
    <n v="24966"/>
    <s v="TOUR INDIA Y BUTAN"/>
    <d v="2025-09-25T00:00:00"/>
    <d v="2025-10-15T00:00:00"/>
    <s v="PKT"/>
    <x v="0"/>
    <s v="USD"/>
    <n v="72189.09"/>
    <n v="62082.6174"/>
    <n v="72189.09"/>
    <n v="5565.51"/>
    <n v="4786.3386"/>
    <n v="5565.51"/>
    <s v="Holycow Holidays"/>
    <s v="India"/>
    <x v="26"/>
    <x v="0"/>
    <n v="0.07709627590540344"/>
  </r>
  <r>
    <x v="1"/>
    <x v="1"/>
    <n v="71"/>
    <x v="20"/>
    <n v="25188"/>
    <s v="TOUR DE ASIA CON TRAILS OF INDOCHINA THAI/CAM/VN/SIN -"/>
    <d v="2025-10-15T00:00:00"/>
    <d v="2025-10-30T00:00:00"/>
    <s v="PKT"/>
    <x v="0"/>
    <s v="USD"/>
    <n v="31125.8"/>
    <n v="26768.188"/>
    <n v="31125.8"/>
    <n v="3730.8"/>
    <n v="3208.488"/>
    <n v="3730.8"/>
    <s v="TRAILS OF INDOCHINA"/>
    <s v="Vietnam"/>
    <x v="25"/>
    <x v="0"/>
    <n v="0.1198619794511306"/>
  </r>
  <r>
    <x v="1"/>
    <x v="1"/>
    <n v="71"/>
    <x v="20"/>
    <n v="27447"/>
    <s v="VUELO MAD HEL DEL"/>
    <d v="2025-09-25T00:00:00"/>
    <d v="2025-10-30T00:00:00"/>
    <s v="VLO"/>
    <x v="2"/>
    <s v="USD"/>
    <n v="4335.6"/>
    <n v="3728.616"/>
    <n v="4335.6"/>
    <n v="0"/>
    <n v="0"/>
    <n v="0"/>
    <s v="FINNAIR"/>
    <s v="Finland"/>
    <x v="26"/>
    <x v="0"/>
    <n v="0"/>
  </r>
  <r>
    <x v="1"/>
    <x v="1"/>
    <n v="71"/>
    <x v="20"/>
    <n v="25623"/>
    <s v="vuelo con QR MAD-DOH-BKK-DOH.MAD"/>
    <d v="2025-09-25T00:00:00"/>
    <d v="2025-10-30T00:00:00"/>
    <s v="VLO"/>
    <x v="2"/>
    <s v="USD"/>
    <n v="4910.5"/>
    <n v="4223.03"/>
    <n v="4910.5"/>
    <n v="0"/>
    <n v="0"/>
    <n v="0"/>
    <s v="Qatar Airways"/>
    <s v="Qatar"/>
    <x v="26"/>
    <x v="0"/>
    <n v="0"/>
  </r>
  <r>
    <x v="1"/>
    <x v="1"/>
    <n v="71"/>
    <x v="20"/>
    <n v="25188"/>
    <s v="se agrega 4to pasajero a un tramo"/>
    <d v="2025-09-17T00:00:00"/>
    <d v="2025-09-27T00:00:00"/>
    <s v="PKT"/>
    <x v="0"/>
    <s v="USD"/>
    <n v="6744"/>
    <n v="5799.84"/>
    <n v="6744"/>
    <n v="0"/>
    <n v="0"/>
    <n v="0"/>
    <s v="TRAILS OF INDOCHINA"/>
    <s v="Vietnam"/>
    <x v="51"/>
    <x v="0"/>
    <n v="0"/>
  </r>
  <r>
    <x v="1"/>
    <x v="1"/>
    <n v="71"/>
    <x v="20"/>
    <n v="0"/>
    <s v="TRAMITE DE VISAS INDIA BUTAN CAMBODIA LAOS Y TAILANDIA"/>
    <d v="2025-09-17T00:00:00"/>
    <d v="2025-11-19T00:00:00"/>
    <s v="HPS"/>
    <x v="1"/>
    <s v="USD"/>
    <n v="630"/>
    <n v="541.8"/>
    <n v="630"/>
    <n v="630"/>
    <n v="541.8"/>
    <n v="630"/>
    <s v="FEES"/>
    <n v="0"/>
    <x v="51"/>
    <x v="0"/>
    <n v="1"/>
  </r>
  <r>
    <x v="1"/>
    <x v="1"/>
    <n v="71"/>
    <x v="20"/>
    <n v="28934"/>
    <s v="GONZALEZ RUIZ IVAN MR"/>
    <d v="2025-10-15T00:00:00"/>
    <d v="2025-10-26T00:00:00"/>
    <s v="VLO"/>
    <x v="2"/>
    <s v="USD"/>
    <n v="1688"/>
    <n v="1451.68"/>
    <n v="1688"/>
    <n v="0"/>
    <n v="0"/>
    <n v="0"/>
    <s v="F1S USA"/>
    <s v="United States"/>
    <x v="25"/>
    <x v="0"/>
    <n v="0"/>
  </r>
  <r>
    <x v="1"/>
    <x v="1"/>
    <n v="71"/>
    <x v="20"/>
    <n v="28934"/>
    <s v="GONZALEZ RUIZ IVAN MR"/>
    <d v="2025-10-15T00:00:00"/>
    <d v="2025-10-26T00:00:00"/>
    <s v="VLO"/>
    <x v="2"/>
    <s v="USD"/>
    <n v="235"/>
    <n v="202.1"/>
    <n v="235"/>
    <n v="0"/>
    <n v="0"/>
    <n v="0"/>
    <s v="F1S USA"/>
    <s v="United States"/>
    <x v="25"/>
    <x v="0"/>
    <n v="0"/>
  </r>
  <r>
    <x v="1"/>
    <x v="1"/>
    <n v="71"/>
    <x v="20"/>
    <n v="0"/>
    <s v="Reexpedición de boleto"/>
    <d v="2025-09-17T00:00:00"/>
    <d v="2025-11-19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71"/>
    <x v="20"/>
    <n v="0"/>
    <s v="SOBRE COMISION"/>
    <d v="2025-09-17T00:00:00"/>
    <d v="2025-11-19T00:00:00"/>
    <s v="HPS"/>
    <x v="1"/>
    <s v="USD"/>
    <n v="860.61"/>
    <n v="740.1246"/>
    <n v="860.61"/>
    <n v="860.61"/>
    <n v="740.1246"/>
    <n v="860.61"/>
    <s v="FEES"/>
    <n v="0"/>
    <x v="51"/>
    <x v="0"/>
    <n v="1"/>
  </r>
  <r>
    <x v="1"/>
    <x v="1"/>
    <n v="72"/>
    <x v="20"/>
    <n v="24984"/>
    <s v="VUELO ATH BEY"/>
    <d v="2024-12-06T00:00:00"/>
    <d v="2024-12-06T00:00:00"/>
    <s v="VLO"/>
    <x v="2"/>
    <s v="USD"/>
    <n v="201"/>
    <n v="172.86"/>
    <n v="201"/>
    <n v="0"/>
    <n v="0"/>
    <n v="0"/>
    <s v="Middle East Airlines"/>
    <s v="Lebanon"/>
    <x v="10"/>
    <x v="2"/>
    <n v="0"/>
  </r>
  <r>
    <x v="1"/>
    <x v="1"/>
    <n v="73"/>
    <x v="20"/>
    <n v="24991"/>
    <s v="HOTEL SANDERS"/>
    <d v="2025-04-16T00:00:00"/>
    <d v="2025-04-22T00:00:00"/>
    <s v="HTL"/>
    <x v="4"/>
    <s v="USD"/>
    <n v="5236.13"/>
    <n v="4503.0718"/>
    <n v="5236.13"/>
    <n v="448.48"/>
    <n v="385.6928"/>
    <n v="448.48"/>
    <s v="HOTEL SANDERS"/>
    <s v="Denmark"/>
    <x v="2"/>
    <x v="0"/>
    <n v="0.08565104380525312"/>
  </r>
  <r>
    <x v="1"/>
    <x v="1"/>
    <n v="73"/>
    <x v="20"/>
    <n v="24991"/>
    <s v="HOTEL SANDERS"/>
    <d v="2025-04-16T00:00:00"/>
    <d v="2025-04-22T00:00:00"/>
    <s v="HTL"/>
    <x v="4"/>
    <s v="USD"/>
    <n v="6249.58"/>
    <n v="5374.6388"/>
    <n v="6249.58"/>
    <n v="452.85"/>
    <n v="389.451"/>
    <n v="452.85"/>
    <s v="HOTEL SANDERS"/>
    <s v="Denmark"/>
    <x v="2"/>
    <x v="0"/>
    <n v="0.07246086937042169"/>
  </r>
  <r>
    <x v="1"/>
    <x v="1"/>
    <n v="74"/>
    <x v="20"/>
    <n v="24224"/>
    <s v="VUELO MEX MIA CON AA"/>
    <d v="2024-12-22T00:00:00"/>
    <d v="2024-12-22T00:00:00"/>
    <s v="VLO"/>
    <x v="2"/>
    <s v="USD"/>
    <n v="260"/>
    <n v="223.6"/>
    <n v="260"/>
    <n v="0"/>
    <n v="0"/>
    <n v="0"/>
    <s v="American Airlines"/>
    <s v="United States"/>
    <x v="1"/>
    <x v="2"/>
    <n v="0"/>
  </r>
  <r>
    <x v="1"/>
    <x v="1"/>
    <n v="75"/>
    <x v="20"/>
    <n v="23899"/>
    <s v="VUELO CON ALASKA AIRLINES"/>
    <d v="2025-03-22T00:00:00"/>
    <d v="2025-03-30T00:00:00"/>
    <s v="VLO"/>
    <x v="2"/>
    <s v="USD"/>
    <n v="2250"/>
    <n v="1935"/>
    <n v="2250"/>
    <n v="0"/>
    <n v="0"/>
    <n v="0"/>
    <s v="Alaska Airlines"/>
    <s v="United States"/>
    <x v="46"/>
    <x v="0"/>
    <n v="0"/>
  </r>
  <r>
    <x v="1"/>
    <x v="1"/>
    <n v="76"/>
    <x v="23"/>
    <n v="25075"/>
    <s v="HOTEL RITZ CARLTON SANTIAGO"/>
    <d v="2025-01-31T00:00:00"/>
    <d v="2025-02-02T00:00:00"/>
    <s v="HTL"/>
    <x v="4"/>
    <s v="USD"/>
    <n v="339"/>
    <n v="291.54"/>
    <n v="339"/>
    <n v="31.87"/>
    <n v="27.4082"/>
    <n v="31.87"/>
    <s v="THE RITZ-CARLTON SANTIAGO"/>
    <s v="Chile"/>
    <x v="42"/>
    <x v="0"/>
    <n v="0.0940117994100295"/>
  </r>
  <r>
    <x v="1"/>
    <x v="1"/>
    <n v="76"/>
    <x v="23"/>
    <n v="25546"/>
    <s v="Rosell Boher Lodge"/>
    <d v="2025-02-02T00:00:00"/>
    <d v="2025-02-05T00:00:00"/>
    <s v="HTL"/>
    <x v="4"/>
    <s v="USD"/>
    <n v="2265"/>
    <n v="1947.9"/>
    <n v="2265"/>
    <n v="441.76"/>
    <n v="379.9136"/>
    <n v="441.76"/>
    <s v="ROSELL BOHER WINERY LODGE AND SPA"/>
    <s v="Argentina"/>
    <x v="41"/>
    <x v="0"/>
    <n v="0.195037527593819"/>
  </r>
  <r>
    <x v="1"/>
    <x v="1"/>
    <n v="76"/>
    <x v="23"/>
    <n v="25077"/>
    <s v="ALVEAR PALACE"/>
    <d v="2025-02-05T00:00:00"/>
    <d v="2025-02-08T00:00:00"/>
    <s v="HTL"/>
    <x v="4"/>
    <s v="USD"/>
    <n v="1450.4"/>
    <n v="1247.344"/>
    <n v="1450.4"/>
    <n v="145.04"/>
    <n v="124.7344"/>
    <n v="145.04"/>
    <s v="ALVEAR PALACE HOTEL"/>
    <s v="Argentina"/>
    <x v="41"/>
    <x v="0"/>
    <n v="0.09999999999999999"/>
  </r>
  <r>
    <x v="1"/>
    <x v="1"/>
    <n v="76"/>
    <x v="23"/>
    <n v="25763"/>
    <s v="Mandarin Oriental Santiago"/>
    <d v="2025-02-08T00:00:00"/>
    <d v="2025-02-09T00:00:00"/>
    <s v="HTL"/>
    <x v="4"/>
    <s v="USD"/>
    <n v="379.61"/>
    <n v="326.4646"/>
    <n v="379.61"/>
    <n v="29.32"/>
    <n v="25.2152"/>
    <n v="29.32"/>
    <s v="MANDARIN ORIENTAL SANTIAGO"/>
    <s v="Chile"/>
    <x v="41"/>
    <x v="0"/>
    <n v="0.07723716445825979"/>
  </r>
  <r>
    <x v="1"/>
    <x v="1"/>
    <n v="77"/>
    <x v="23"/>
    <n v="25075"/>
    <s v="HOTEL RITZ CARLTON SANTIAGO"/>
    <d v="2025-01-31T00:00:00"/>
    <d v="2025-02-02T00:00:00"/>
    <s v="HTL"/>
    <x v="4"/>
    <s v="USD"/>
    <n v="688"/>
    <n v="591.6799999999999"/>
    <n v="688"/>
    <n v="32.81"/>
    <n v="28.2166"/>
    <n v="32.81"/>
    <s v="THE RITZ-CARLTON SANTIAGO"/>
    <s v="Chile"/>
    <x v="42"/>
    <x v="0"/>
    <n v="0.0476889534883721"/>
  </r>
  <r>
    <x v="1"/>
    <x v="1"/>
    <n v="78"/>
    <x v="23"/>
    <n v="25075"/>
    <s v="HOTEL RITZ CARLTON SANTIAGO"/>
    <d v="2025-01-31T00:00:00"/>
    <d v="2025-02-02T00:00:00"/>
    <s v="HTL"/>
    <x v="4"/>
    <s v="USD"/>
    <n v="688"/>
    <n v="591.6799999999999"/>
    <n v="688"/>
    <n v="31.87"/>
    <n v="27.4082"/>
    <n v="31.87"/>
    <s v="THE RITZ-CARLTON SANTIAGO"/>
    <s v="Chile"/>
    <x v="42"/>
    <x v="0"/>
    <n v="0.04632267441860465"/>
  </r>
  <r>
    <x v="1"/>
    <x v="1"/>
    <n v="79"/>
    <x v="23"/>
    <n v="25077"/>
    <s v="HOTEL ALVEAR PALACE"/>
    <d v="2025-02-05T00:00:00"/>
    <d v="2025-02-07T00:00:00"/>
    <s v="HTL"/>
    <x v="4"/>
    <s v="USD"/>
    <n v="1030.4"/>
    <n v="886.1440000000001"/>
    <n v="1030.4"/>
    <n v="355.4"/>
    <n v="305.6439999999999"/>
    <n v="355.4"/>
    <s v="ALVEAR PALACE HOTEL"/>
    <s v="Argentina"/>
    <x v="41"/>
    <x v="0"/>
    <n v="0.3449145962732919"/>
  </r>
  <r>
    <x v="1"/>
    <x v="1"/>
    <n v="79"/>
    <x v="23"/>
    <n v="25546"/>
    <s v="Rosell Boher Lodge"/>
    <d v="2025-02-02T00:00:00"/>
    <d v="2025-02-05T00:00:00"/>
    <s v="HTL"/>
    <x v="4"/>
    <s v="USD"/>
    <n v="2265"/>
    <n v="1947.9"/>
    <n v="2265"/>
    <n v="441.76"/>
    <n v="379.9136"/>
    <n v="441.76"/>
    <s v="ROSELL BOHER WINERY LODGE AND SPA"/>
    <s v="Argentina"/>
    <x v="41"/>
    <x v="0"/>
    <n v="0.195037527593819"/>
  </r>
  <r>
    <x v="2"/>
    <x v="1"/>
    <n v="80"/>
    <x v="17"/>
    <n v="25077"/>
    <s v="HOTEL ALVEAR PALACE"/>
    <d v="2025-02-05T00:00:00"/>
    <d v="2025-02-10T00:00:00"/>
    <s v="HTL"/>
    <x v="4"/>
    <s v="USD"/>
    <n v="2722.98"/>
    <n v="2341.7628"/>
    <n v="2722.98"/>
    <n v="225.04"/>
    <n v="193.5344"/>
    <n v="225.04"/>
    <s v="ALVEAR PALACE HOTEL"/>
    <s v="Argentina"/>
    <x v="41"/>
    <x v="0"/>
    <n v="0.08264474950238342"/>
  </r>
  <r>
    <x v="1"/>
    <x v="1"/>
    <n v="81"/>
    <x v="23"/>
    <n v="25077"/>
    <s v="HOTEL ALVEAR PALACE"/>
    <d v="2025-02-05T00:00:00"/>
    <d v="2025-02-10T00:00:00"/>
    <s v="HTL"/>
    <x v="4"/>
    <s v="USD"/>
    <n v="2723"/>
    <n v="2341.78"/>
    <n v="2723"/>
    <n v="136.34"/>
    <n v="117.2524"/>
    <n v="136.34"/>
    <s v="ALVEAR PALACE HOTEL"/>
    <s v="Argentina"/>
    <x v="41"/>
    <x v="0"/>
    <n v="0.05006977598237238"/>
  </r>
  <r>
    <x v="1"/>
    <x v="1"/>
    <n v="81"/>
    <x v="23"/>
    <n v="25546"/>
    <s v="Rosell Boher"/>
    <d v="2025-02-02T00:00:00"/>
    <d v="2025-02-05T00:00:00"/>
    <s v="HTL"/>
    <x v="4"/>
    <s v="USD"/>
    <n v="2265"/>
    <n v="1947.9"/>
    <n v="2265"/>
    <n v="441.76"/>
    <n v="379.9136"/>
    <n v="441.76"/>
    <s v="ROSELL BOHER WINERY LODGE AND SPA"/>
    <s v="Argentina"/>
    <x v="41"/>
    <x v="0"/>
    <n v="0.195037527593819"/>
  </r>
  <r>
    <x v="1"/>
    <x v="1"/>
    <n v="82"/>
    <x v="22"/>
    <n v="23789"/>
    <s v="SAFARIS"/>
    <d v="2025-03-04T00:00:00"/>
    <d v="2025-03-16T00:00:00"/>
    <s v="PKT"/>
    <x v="0"/>
    <s v="USD"/>
    <n v="344506.65"/>
    <n v="296275.719"/>
    <n v="344506.65"/>
    <n v="27430.65"/>
    <n v="23590.359"/>
    <n v="27430.65"/>
    <s v="TRIUMPH TRAVEL"/>
    <s v="South Africa"/>
    <x v="47"/>
    <x v="0"/>
    <n v="0.07962299131235928"/>
  </r>
  <r>
    <x v="1"/>
    <x v="1"/>
    <n v="82"/>
    <x v="22"/>
    <n v="25656"/>
    <s v="KENYA AIRWAYS"/>
    <d v="2025-03-04T00:00:00"/>
    <d v="2025-03-16T00:00:00"/>
    <s v="VLO"/>
    <x v="2"/>
    <s v="USD"/>
    <n v="685.7"/>
    <n v="589.702"/>
    <n v="685.7"/>
    <n v="0"/>
    <n v="0"/>
    <n v="0"/>
    <s v="Kenya Airways"/>
    <s v="Kenya"/>
    <x v="47"/>
    <x v="0"/>
    <n v="0"/>
  </r>
  <r>
    <x v="1"/>
    <x v="1"/>
    <n v="82"/>
    <x v="22"/>
    <n v="25726"/>
    <s v="VISAS"/>
    <d v="2025-03-04T00:00:00"/>
    <d v="2025-03-16T00:00:00"/>
    <s v="VIS"/>
    <x v="7"/>
    <s v="USD"/>
    <n v="2873.25"/>
    <n v="2470.995"/>
    <n v="2873.25"/>
    <n v="0"/>
    <n v="0"/>
    <n v="0"/>
    <s v="VISAS Osvaldo Cruz"/>
    <s v="Cliente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2681.5"/>
    <n v="2306.09"/>
    <n v="2681.5"/>
    <n v="0"/>
    <n v="0"/>
    <n v="0"/>
    <s v="Kenya Airways"/>
    <s v="Kenya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2681.5"/>
    <n v="2306.09"/>
    <n v="2681.5"/>
    <n v="0"/>
    <n v="0"/>
    <n v="0"/>
    <s v="Kenya Airways"/>
    <s v="Keny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671.4"/>
    <n v="577.404"/>
    <n v="671.4"/>
    <n v="0"/>
    <n v="0"/>
    <n v="0"/>
    <s v="Kenya Airways"/>
    <s v="Kenya"/>
    <x v="47"/>
    <x v="0"/>
    <n v="0"/>
  </r>
  <r>
    <x v="1"/>
    <x v="1"/>
    <n v="82"/>
    <x v="22"/>
    <n v="25656"/>
    <s v="KENYA AIRWAYS"/>
    <d v="2025-03-04T00:00:00"/>
    <d v="2025-03-16T00:00:00"/>
    <s v="VLO"/>
    <x v="2"/>
    <s v="USD"/>
    <n v="671.4"/>
    <n v="577.404"/>
    <n v="671.4"/>
    <n v="0"/>
    <n v="0"/>
    <n v="0"/>
    <s v="Kenya Airways"/>
    <s v="Keny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5684"/>
    <s v="RWANDA AIRLINES"/>
    <d v="2025-03-04T00:00:00"/>
    <d v="2025-03-16T00:00:00"/>
    <s v="VLO"/>
    <x v="2"/>
    <s v="USD"/>
    <n v="1856"/>
    <n v="1596.16"/>
    <n v="1856"/>
    <n v="0"/>
    <n v="0"/>
    <n v="0"/>
    <s v="Rwandair Airlines"/>
    <s v="Rwanda"/>
    <x v="47"/>
    <x v="0"/>
    <n v="0"/>
  </r>
  <r>
    <x v="1"/>
    <x v="1"/>
    <n v="82"/>
    <x v="22"/>
    <n v="24812"/>
    <s v="EMIRATES AIRLINES"/>
    <d v="2025-03-04T00:00:00"/>
    <d v="2025-03-16T00:00:00"/>
    <s v="VLO"/>
    <x v="2"/>
    <s v="USD"/>
    <n v="3862.2"/>
    <n v="3321.492"/>
    <n v="3862.2"/>
    <n v="0"/>
    <n v="0"/>
    <n v="0"/>
    <s v="Emirates Airlines"/>
    <s v="United Arab Emirates"/>
    <x v="47"/>
    <x v="0"/>
    <n v="0"/>
  </r>
  <r>
    <x v="1"/>
    <x v="1"/>
    <n v="82"/>
    <x v="22"/>
    <n v="24812"/>
    <s v="VUELO EMIRATES"/>
    <d v="2025-03-04T00:00:00"/>
    <d v="2025-03-16T00:00:00"/>
    <s v="VLO"/>
    <x v="2"/>
    <s v="USD"/>
    <n v="3862.2"/>
    <n v="3321.492"/>
    <n v="3862.2"/>
    <n v="0"/>
    <n v="0"/>
    <n v="0"/>
    <s v="Emirates Airlines"/>
    <s v="United Arab Emirates"/>
    <x v="47"/>
    <x v="0"/>
    <n v="0"/>
  </r>
  <r>
    <x v="1"/>
    <x v="1"/>
    <n v="82"/>
    <x v="22"/>
    <n v="0"/>
    <s v="FEE EMISION"/>
    <d v="2025-03-04T00:00:00"/>
    <d v="2025-03-16T00:00:00"/>
    <s v="HPS"/>
    <x v="1"/>
    <s v="USD"/>
    <n v="35"/>
    <n v="30.1"/>
    <n v="35"/>
    <n v="35"/>
    <n v="30.1"/>
    <n v="35"/>
    <s v="FEES"/>
    <n v="0"/>
    <x v="47"/>
    <x v="0"/>
    <n v="1"/>
  </r>
  <r>
    <x v="1"/>
    <x v="1"/>
    <n v="82"/>
    <x v="22"/>
    <n v="0"/>
    <s v="FEE EMISION"/>
    <d v="2025-03-04T00:00:00"/>
    <d v="2025-03-16T00:00:00"/>
    <s v="HPS"/>
    <x v="1"/>
    <s v="USD"/>
    <n v="35"/>
    <n v="30.1"/>
    <n v="35"/>
    <n v="35"/>
    <n v="30.1"/>
    <n v="35"/>
    <s v="FEES"/>
    <n v="0"/>
    <x v="47"/>
    <x v="0"/>
    <n v="1"/>
  </r>
  <r>
    <x v="1"/>
    <x v="1"/>
    <n v="82"/>
    <x v="22"/>
    <n v="25656"/>
    <s v="KENYA AIRWAYS"/>
    <d v="2025-03-04T00:00:00"/>
    <d v="2025-03-16T00:00:00"/>
    <s v="VLO"/>
    <x v="2"/>
    <s v="USD"/>
    <n v="685.7"/>
    <n v="589.702"/>
    <n v="685.7"/>
    <n v="0"/>
    <n v="0"/>
    <n v="0"/>
    <s v="Kenya Airways"/>
    <s v="Kenya"/>
    <x v="47"/>
    <x v="0"/>
    <n v="0"/>
  </r>
  <r>
    <x v="1"/>
    <x v="1"/>
    <n v="82"/>
    <x v="22"/>
    <n v="0"/>
    <s v="Gastos de Operación"/>
    <d v="2025-03-04T00:00:00"/>
    <d v="2025-03-16T00:00:00"/>
    <s v="HPS"/>
    <x v="1"/>
    <s v="USD"/>
    <n v="4715.39"/>
    <n v="4055.2354"/>
    <n v="4715.39"/>
    <n v="4715.39"/>
    <n v="4055.2354"/>
    <n v="4715.39"/>
    <s v="FEES"/>
    <n v="0"/>
    <x v="47"/>
    <x v="0"/>
    <n v="1"/>
  </r>
  <r>
    <x v="1"/>
    <x v="1"/>
    <n v="83"/>
    <x v="22"/>
    <n v="25080"/>
    <s v="HYATT REGENCY DFW"/>
    <d v="2024-12-19T00:00:00"/>
    <d v="2024-12-20T00:00:00"/>
    <s v="HTL"/>
    <x v="4"/>
    <s v="USD"/>
    <n v="229"/>
    <n v="196.94"/>
    <n v="229"/>
    <n v="21.53"/>
    <n v="18.5158"/>
    <n v="21.53"/>
    <s v="HYATT REGENCY DFW INTERNATIONAL AIRPORT"/>
    <s v="United States"/>
    <x v="0"/>
    <x v="2"/>
    <n v="0.0940174672489083"/>
  </r>
  <r>
    <x v="1"/>
    <x v="1"/>
    <n v="84"/>
    <x v="16"/>
    <n v="25101"/>
    <s v="Vuelo Cracovia - Varsovia"/>
    <d v="2025-01-28T00:00:00"/>
    <d v="2025-01-28T00:00:00"/>
    <s v="VLO"/>
    <x v="2"/>
    <s v="USD"/>
    <n v="391.1"/>
    <n v="336.346"/>
    <n v="391.1"/>
    <n v="0"/>
    <n v="0"/>
    <n v="0"/>
    <s v="Lot Polish Airlines"/>
    <s v="United States"/>
    <x v="42"/>
    <x v="0"/>
    <n v="0"/>
  </r>
  <r>
    <x v="1"/>
    <x v="1"/>
    <n v="84"/>
    <x v="16"/>
    <n v="25102"/>
    <s v="Vuelo Ben Gurión - Cracovia"/>
    <d v="2025-01-28T00:00:00"/>
    <d v="2025-01-28T00:00:00"/>
    <s v="VLO"/>
    <x v="2"/>
    <s v="USD"/>
    <n v="339.68"/>
    <n v="292.1248"/>
    <n v="339.68"/>
    <n v="0"/>
    <n v="0"/>
    <n v="0"/>
    <s v="El Al Israel Airlines"/>
    <s v="Israel"/>
    <x v="42"/>
    <x v="0"/>
    <n v="0"/>
  </r>
  <r>
    <x v="1"/>
    <x v="1"/>
    <n v="84"/>
    <x v="16"/>
    <n v="25101"/>
    <s v="Vuelo JQGWTP"/>
    <d v="2025-01-28T00:00:00"/>
    <d v="2025-01-28T00:00:00"/>
    <s v="VLO"/>
    <x v="2"/>
    <s v="USD"/>
    <n v="977.9"/>
    <n v="840.9939999999999"/>
    <n v="977.9"/>
    <n v="0"/>
    <n v="0"/>
    <n v="0"/>
    <s v="Lot Polish Airlines"/>
    <s v="United States"/>
    <x v="42"/>
    <x v="0"/>
    <n v="0"/>
  </r>
  <r>
    <x v="1"/>
    <x v="1"/>
    <n v="84"/>
    <x v="16"/>
    <n v="0"/>
    <s v="Fee de emisión"/>
    <d v="2025-01-28T00:00:00"/>
    <d v="2025-01-28T00:00:00"/>
    <s v="HPS"/>
    <x v="1"/>
    <s v="USD"/>
    <n v="150"/>
    <n v="129"/>
    <n v="150"/>
    <n v="150"/>
    <n v="129"/>
    <n v="150"/>
    <s v="FEES"/>
    <n v="0"/>
    <x v="42"/>
    <x v="0"/>
    <n v="1"/>
  </r>
  <r>
    <x v="1"/>
    <x v="1"/>
    <n v="85"/>
    <x v="16"/>
    <n v="25194"/>
    <s v="Transfer"/>
    <d v="2024-12-29T00:00:00"/>
    <d v="2024-12-29T00:00:00"/>
    <s v="TRF"/>
    <x v="5"/>
    <s v="USD"/>
    <n v="1357.19"/>
    <n v="1167.1834"/>
    <n v="1357.19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658.79"/>
    <n v="1426.5594"/>
    <n v="1658.79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357.19"/>
    <n v="1167.1834"/>
    <n v="1357.19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206.4"/>
    <n v="1037.504"/>
    <n v="1206.4"/>
    <n v="0"/>
    <n v="0"/>
    <n v="0"/>
    <s v="Elite Car Services"/>
    <s v="Italy"/>
    <x v="31"/>
    <x v="2"/>
    <n v="0"/>
  </r>
  <r>
    <x v="1"/>
    <x v="1"/>
    <n v="85"/>
    <x v="16"/>
    <n v="25194"/>
    <s v="Transfer"/>
    <d v="2024-12-29T00:00:00"/>
    <d v="2024-12-29T00:00:00"/>
    <s v="TRF"/>
    <x v="5"/>
    <s v="USD"/>
    <n v="1206.4"/>
    <n v="1037.504"/>
    <n v="1206.4"/>
    <n v="0"/>
    <n v="0"/>
    <n v="0"/>
    <s v="Elite Car Services"/>
    <s v="Italy"/>
    <x v="31"/>
    <x v="2"/>
    <n v="0"/>
  </r>
  <r>
    <x v="1"/>
    <x v="1"/>
    <n v="85"/>
    <x v="16"/>
    <n v="26065"/>
    <s v="Servicios con LVH Global"/>
    <d v="2024-12-29T00:00:00"/>
    <d v="2024-12-29T00:00:00"/>
    <s v="HTL"/>
    <x v="4"/>
    <s v="USD"/>
    <n v="115823.8"/>
    <n v="99608.46800000001"/>
    <n v="115823.8"/>
    <n v="11582.38"/>
    <n v="9960.846799999999"/>
    <n v="11582.38"/>
    <s v="LVH Global"/>
    <n v="0"/>
    <x v="31"/>
    <x v="2"/>
    <n v="0.09999999999999999"/>
  </r>
  <r>
    <x v="1"/>
    <x v="1"/>
    <n v="85"/>
    <x v="16"/>
    <n v="25780"/>
    <s v="Comisión"/>
    <d v="2024-12-29T00:00:00"/>
    <d v="2024-12-29T00:00:00"/>
    <s v="TRF"/>
    <x v="5"/>
    <s v="USD"/>
    <n v="59.25"/>
    <n v="50.955"/>
    <n v="59.25"/>
    <n v="59.25"/>
    <n v="50.955"/>
    <n v="59.25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59.25"/>
    <n v="50.955"/>
    <n v="59.25"/>
    <n v="59.25"/>
    <n v="50.955"/>
    <n v="59.25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59.25"/>
    <n v="50.955"/>
    <n v="59.25"/>
    <n v="59.25"/>
    <n v="50.955"/>
    <n v="59.25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60"/>
    <n v="51.6"/>
    <n v="60"/>
    <n v="60"/>
    <n v="51.6"/>
    <n v="60"/>
    <s v="ROLZO"/>
    <s v="United Kingdom"/>
    <x v="31"/>
    <x v="2"/>
    <n v="1"/>
  </r>
  <r>
    <x v="1"/>
    <x v="1"/>
    <n v="85"/>
    <x v="16"/>
    <n v="25780"/>
    <s v="Comisión"/>
    <d v="2024-12-29T00:00:00"/>
    <d v="2024-12-29T00:00:00"/>
    <s v="TRF"/>
    <x v="5"/>
    <s v="USD"/>
    <n v="85.5"/>
    <n v="73.53"/>
    <n v="85.5"/>
    <n v="85.5"/>
    <n v="73.53"/>
    <n v="85.5"/>
    <s v="ROLZO"/>
    <s v="United Kingdom"/>
    <x v="31"/>
    <x v="2"/>
    <n v="1"/>
  </r>
  <r>
    <x v="1"/>
    <x v="1"/>
    <n v="85"/>
    <x v="16"/>
    <n v="25780"/>
    <s v="Traslado Rolzo"/>
    <d v="2024-12-29T00:00:00"/>
    <d v="2024-12-29T00:00:00"/>
    <s v="TRF"/>
    <x v="5"/>
    <s v="USD"/>
    <n v="2155"/>
    <n v="1853.3"/>
    <n v="2155"/>
    <n v="0"/>
    <n v="0"/>
    <n v="0"/>
    <s v="ROLZO"/>
    <s v="United Kingdom"/>
    <x v="31"/>
    <x v="2"/>
    <n v="0"/>
  </r>
  <r>
    <x v="1"/>
    <x v="1"/>
    <n v="85"/>
    <x v="16"/>
    <n v="0"/>
    <s v="Honorarios por Servicio Agencia"/>
    <d v="2024-12-29T00:00:00"/>
    <d v="2024-12-29T00:00:00"/>
    <s v="HPS"/>
    <x v="1"/>
    <s v="USD"/>
    <n v="1014.03"/>
    <n v="872.0658"/>
    <n v="1014.03"/>
    <n v="1014.03"/>
    <n v="872.0658"/>
    <n v="1014.03"/>
    <s v="FEES"/>
    <n v="0"/>
    <x v="31"/>
    <x v="2"/>
    <n v="1"/>
  </r>
  <r>
    <x v="1"/>
    <x v="1"/>
    <n v="86"/>
    <x v="22"/>
    <n v="23789"/>
    <s v="AFRICA"/>
    <d v="2025-09-22T00:00:00"/>
    <d v="2025-10-08T00:00:00"/>
    <s v="PKT"/>
    <x v="0"/>
    <s v="USD"/>
    <n v="326042.02"/>
    <n v="280396.1372"/>
    <n v="326042.02"/>
    <n v="45376.02"/>
    <n v="39023.3772"/>
    <n v="45376.02"/>
    <s v="TRIUMPH TRAVEL"/>
    <s v="South Africa"/>
    <x v="26"/>
    <x v="0"/>
    <n v="0.1391723066861136"/>
  </r>
  <r>
    <x v="1"/>
    <x v="1"/>
    <n v="86"/>
    <x v="22"/>
    <n v="26429"/>
    <s v="LACURE"/>
    <d v="2025-09-22T00:00:00"/>
    <d v="2025-10-08T00:00:00"/>
    <s v="HTL"/>
    <x v="4"/>
    <s v="USD"/>
    <n v="553.98"/>
    <n v="476.4228"/>
    <n v="553.98"/>
    <n v="0"/>
    <n v="0"/>
    <n v="0"/>
    <s v="LACURE"/>
    <s v="France"/>
    <x v="26"/>
    <x v="0"/>
    <n v="0"/>
  </r>
  <r>
    <x v="1"/>
    <x v="1"/>
    <n v="87"/>
    <x v="22"/>
    <n v="25188"/>
    <s v="TOURS"/>
    <d v="2025-01-20T00:00:00"/>
    <d v="2025-02-04T00:00:00"/>
    <s v="PKT"/>
    <x v="0"/>
    <s v="USD"/>
    <n v="4014.82"/>
    <n v="3452.7452"/>
    <n v="4014.82"/>
    <n v="384.82"/>
    <n v="330.9452"/>
    <n v="384.82"/>
    <s v="TRAILS OF INDOCHINA"/>
    <s v="Vietnam"/>
    <x v="48"/>
    <x v="0"/>
    <n v="0.09584987620864696"/>
  </r>
  <r>
    <x v="1"/>
    <x v="1"/>
    <n v="88"/>
    <x v="16"/>
    <n v="23590"/>
    <s v="Vuelo MEX-MIA"/>
    <d v="2025-01-10T00:00:00"/>
    <d v="2025-01-13T00:00:00"/>
    <s v="ABC"/>
    <x v="2"/>
    <s v="USD"/>
    <n v="800"/>
    <n v="688"/>
    <n v="800"/>
    <n v="0"/>
    <n v="0"/>
    <n v="0"/>
    <s v="AEROMÉXICO"/>
    <s v="Mexico"/>
    <x v="35"/>
    <x v="0"/>
    <n v="0"/>
  </r>
  <r>
    <x v="1"/>
    <x v="1"/>
    <n v="89"/>
    <x v="16"/>
    <n v="23590"/>
    <s v="Vuelo MEX-TIJ-LAX-MEX"/>
    <d v="2025-01-13T00:00:00"/>
    <d v="2025-01-19T00:00:00"/>
    <s v="VLO"/>
    <x v="2"/>
    <s v="USD"/>
    <n v="800"/>
    <n v="688"/>
    <n v="800"/>
    <n v="0"/>
    <n v="0"/>
    <n v="0"/>
    <s v="AEROMÉXICO"/>
    <s v="Mexico"/>
    <x v="29"/>
    <x v="0"/>
    <n v="0"/>
  </r>
  <r>
    <x v="1"/>
    <x v="1"/>
    <n v="89"/>
    <x v="16"/>
    <n v="0"/>
    <s v="Fee de emisión"/>
    <d v="2025-01-13T00:00:00"/>
    <d v="2025-01-19T00:00:00"/>
    <s v="CPT"/>
    <x v="1"/>
    <s v="USD"/>
    <n v="35"/>
    <n v="30.1"/>
    <n v="35"/>
    <n v="35"/>
    <n v="30.1"/>
    <n v="35"/>
    <s v="FEES"/>
    <n v="0"/>
    <x v="29"/>
    <x v="0"/>
    <n v="1"/>
  </r>
  <r>
    <x v="1"/>
    <x v="1"/>
    <n v="90"/>
    <x v="16"/>
    <n v="25238"/>
    <s v="Renta de Yate"/>
    <d v="2025-01-11T00:00:00"/>
    <d v="2025-01-11T00:00:00"/>
    <s v="OTR"/>
    <x v="3"/>
    <s v="MXN"/>
    <n v="99987.5"/>
    <n v="4799.400000000001"/>
    <n v="5599.3"/>
    <n v="12033.5"/>
    <n v="577.6080000000001"/>
    <n v="673.876"/>
    <s v="Otaduy Yachts"/>
    <s v="Mexico"/>
    <x v="35"/>
    <x v="0"/>
    <n v="0.1203500437554694"/>
  </r>
  <r>
    <x v="1"/>
    <x v="1"/>
    <n v="91"/>
    <x v="16"/>
    <n v="25240"/>
    <s v="Vuelo MEX-JFK"/>
    <d v="2025-01-19T00:00:00"/>
    <d v="2025-01-19T00:00:00"/>
    <s v="VLO"/>
    <x v="2"/>
    <s v="MXN"/>
    <n v="9904"/>
    <n v="475.392"/>
    <n v="554.624"/>
    <n v="0"/>
    <n v="0"/>
    <n v="0"/>
    <s v="DELTA AIR LINES"/>
    <s v="United States"/>
    <x v="48"/>
    <x v="0"/>
    <n v="0"/>
  </r>
  <r>
    <x v="2"/>
    <x v="1"/>
    <n v="92"/>
    <x v="17"/>
    <n v="23921"/>
    <s v="Vuelo MEX-CDG-NBO"/>
    <d v="2025-01-03T00:00:00"/>
    <d v="2025-01-30T00:00:00"/>
    <s v="VLO"/>
    <x v="2"/>
    <s v="MXN"/>
    <n v="233520"/>
    <n v="11208.96"/>
    <n v="13077.12"/>
    <n v="0"/>
    <n v="0"/>
    <n v="0"/>
    <s v="Air France"/>
    <s v="France"/>
    <x v="40"/>
    <x v="0"/>
    <n v="0"/>
  </r>
  <r>
    <x v="1"/>
    <x v="1"/>
    <n v="93"/>
    <x v="20"/>
    <n v="25247"/>
    <s v="HOTEL FOUGERE"/>
    <d v="2025-01-17T00:00:00"/>
    <d v="2025-01-21T00:00:00"/>
    <s v="HTL"/>
    <x v="4"/>
    <s v="EUR"/>
    <n v="1720"/>
    <n v="1720"/>
    <n v="1995.2"/>
    <n v="374.68"/>
    <n v="374.68"/>
    <n v="434.6288"/>
    <s v="HOTEL FOUGERE"/>
    <s v="France"/>
    <x v="29"/>
    <x v="0"/>
    <n v="0.2178372093023256"/>
  </r>
  <r>
    <x v="1"/>
    <x v="1"/>
    <n v="93"/>
    <x v="20"/>
    <n v="25247"/>
    <s v="HOTEL FOUGERE"/>
    <d v="2025-01-17T00:00:00"/>
    <d v="2025-01-21T00:00:00"/>
    <s v="HTL"/>
    <x v="4"/>
    <s v="EUR"/>
    <n v="2720"/>
    <n v="2720"/>
    <n v="3155.2"/>
    <n v="0"/>
    <n v="0"/>
    <n v="0"/>
    <s v="HOTEL FOUGERE"/>
    <s v="France"/>
    <x v="29"/>
    <x v="0"/>
    <n v="0"/>
  </r>
  <r>
    <x v="1"/>
    <x v="1"/>
    <n v="94"/>
    <x v="20"/>
    <n v="24992"/>
    <s v="HOTEL CASA POLANCO"/>
    <d v="2025-02-02T00:00:00"/>
    <d v="2025-02-05T00:00:00"/>
    <s v="HTL"/>
    <x v="4"/>
    <s v="MXN"/>
    <n v="135027"/>
    <n v="6481.296"/>
    <n v="7561.512"/>
    <n v="13836.3"/>
    <n v="664.1424"/>
    <n v="774.8328"/>
    <s v="CASA POLANCO HOTEL BOUTIQUE"/>
    <s v="Mexico"/>
    <x v="41"/>
    <x v="0"/>
    <n v="0.1024706169877136"/>
  </r>
  <r>
    <x v="1"/>
    <x v="1"/>
    <n v="95"/>
    <x v="20"/>
    <n v="24992"/>
    <s v="CASA POLANCO"/>
    <d v="2025-02-01T00:00:00"/>
    <d v="2025-02-05T00:00:00"/>
    <s v="HTL"/>
    <x v="4"/>
    <s v="MXN"/>
    <n v="23614.4"/>
    <n v="1133.4912"/>
    <n v="1322.4064"/>
    <n v="6236.06"/>
    <n v="299.33088"/>
    <n v="349.2193600000001"/>
    <s v="CASA POLANCO HOTEL BOUTIQUE"/>
    <s v="Mexico"/>
    <x v="42"/>
    <x v="0"/>
    <n v="0.2640786977437496"/>
  </r>
  <r>
    <x v="1"/>
    <x v="1"/>
    <n v="96"/>
    <x v="16"/>
    <n v="25263"/>
    <s v="Hospedaje en Francia"/>
    <d v="2025-06-26T00:00:00"/>
    <d v="2025-07-03T00:00:00"/>
    <s v="HTL"/>
    <x v="4"/>
    <s v="EUR"/>
    <n v="18291.42"/>
    <n v="18291.42"/>
    <n v="21218.0472"/>
    <n v="1281.42"/>
    <n v="1281.42"/>
    <n v="1486.4472"/>
    <s v="HOTEL DU CAP EDEN ROC"/>
    <s v="France"/>
    <x v="18"/>
    <x v="0"/>
    <n v="0.07005579665220088"/>
  </r>
  <r>
    <x v="1"/>
    <x v="1"/>
    <n v="97"/>
    <x v="20"/>
    <n v="25247"/>
    <s v="HOTEL FOUGERE"/>
    <d v="2025-02-15T00:00:00"/>
    <d v="2025-02-16T00:00:00"/>
    <s v="HTL"/>
    <x v="4"/>
    <s v="EUR"/>
    <n v="494.4"/>
    <n v="494.4"/>
    <n v="573.5039999999999"/>
    <n v="0"/>
    <n v="0"/>
    <n v="0"/>
    <s v="HOTEL FOUGERE"/>
    <s v="France"/>
    <x v="43"/>
    <x v="0"/>
    <n v="0"/>
  </r>
  <r>
    <x v="1"/>
    <x v="1"/>
    <n v="98"/>
    <x v="16"/>
    <n v="25363"/>
    <s v="Servicio de hospedaje"/>
    <d v="2025-04-12T00:00:00"/>
    <d v="2025-04-20T00:00:00"/>
    <s v="HTL"/>
    <x v="4"/>
    <s v="EUR"/>
    <n v="20650"/>
    <n v="20650"/>
    <n v="23954"/>
    <n v="2450.02"/>
    <n v="2450.02"/>
    <n v="2842.0232"/>
    <s v="ROSEWOOD VILLA MAGNA"/>
    <s v="Spain"/>
    <x v="38"/>
    <x v="0"/>
    <n v="0.1186450363196126"/>
  </r>
  <r>
    <x v="1"/>
    <x v="1"/>
    <n v="98"/>
    <x v="16"/>
    <n v="23590"/>
    <s v="Vuelo MEX-MAD"/>
    <d v="2025-04-12T00:00:00"/>
    <d v="2025-04-20T00:00:00"/>
    <s v="VLO"/>
    <x v="2"/>
    <s v="EUR"/>
    <n v="9312"/>
    <n v="9312"/>
    <n v="10801.92"/>
    <n v="0"/>
    <n v="0"/>
    <n v="0"/>
    <s v="AEROMÉXICO"/>
    <s v="Mexico"/>
    <x v="38"/>
    <x v="0"/>
    <n v="0"/>
  </r>
  <r>
    <x v="1"/>
    <x v="1"/>
    <n v="98"/>
    <x v="16"/>
    <n v="0"/>
    <s v="Fee de emisión Vuelo MEX-MAD"/>
    <d v="2025-04-12T00:00:00"/>
    <d v="2025-04-20T00:00:00"/>
    <s v="HPS"/>
    <x v="1"/>
    <s v="EUR"/>
    <n v="105"/>
    <n v="105"/>
    <n v="121.8"/>
    <n v="105"/>
    <n v="105"/>
    <n v="121.8"/>
    <s v="FEES"/>
    <n v="0"/>
    <x v="38"/>
    <x v="0"/>
    <n v="1"/>
  </r>
  <r>
    <x v="1"/>
    <x v="1"/>
    <n v="98"/>
    <x v="16"/>
    <n v="26232"/>
    <s v="Servicios en España"/>
    <d v="2025-04-19T00:00:00"/>
    <d v="2025-04-20T00:00:00"/>
    <s v="ATR"/>
    <x v="0"/>
    <s v="EUR"/>
    <n v="2072"/>
    <n v="2072"/>
    <n v="2403.52"/>
    <n v="0"/>
    <n v="0"/>
    <n v="0"/>
    <s v="Exclusive Spain/Tailor-Made Travel"/>
    <s v="Spain"/>
    <x v="2"/>
    <x v="0"/>
    <n v="0"/>
  </r>
  <r>
    <x v="1"/>
    <x v="1"/>
    <n v="98"/>
    <x v="16"/>
    <n v="26232"/>
    <s v="Servicios en España"/>
    <d v="2025-04-16T00:00:00"/>
    <d v="2025-04-19T00:00:00"/>
    <s v="ATR"/>
    <x v="0"/>
    <s v="EUR"/>
    <n v="20218"/>
    <n v="20218"/>
    <n v="23452.88"/>
    <n v="0"/>
    <n v="0"/>
    <n v="0"/>
    <s v="Exclusive Spain/Tailor-Made Travel"/>
    <s v="Spain"/>
    <x v="2"/>
    <x v="0"/>
    <n v="0"/>
  </r>
  <r>
    <x v="1"/>
    <x v="1"/>
    <n v="98"/>
    <x v="16"/>
    <n v="26232"/>
    <s v="Traslado Mercedes Minivan + Mercedes Class E"/>
    <d v="2025-04-12T00:00:00"/>
    <d v="2025-04-20T00:00:00"/>
    <s v="TRF"/>
    <x v="5"/>
    <s v="EUR"/>
    <n v="187.5"/>
    <n v="187.5"/>
    <n v="217.5"/>
    <n v="0"/>
    <n v="0"/>
    <n v="0"/>
    <s v="Exclusive Spain/Tailor-Made Travel"/>
    <s v="Spain"/>
    <x v="38"/>
    <x v="0"/>
    <n v="0"/>
  </r>
  <r>
    <x v="1"/>
    <x v="1"/>
    <n v="98"/>
    <x v="16"/>
    <n v="27092"/>
    <s v="Carpeta porta block Tamaño esquela"/>
    <d v="2025-04-12T00:00:00"/>
    <d v="2025-04-20T00:00:00"/>
    <s v="OTR"/>
    <x v="3"/>
    <s v="EUR"/>
    <n v="21.34"/>
    <n v="21.34"/>
    <n v="24.7544"/>
    <n v="0"/>
    <n v="0"/>
    <n v="0"/>
    <s v="A MANO CUERO"/>
    <s v="Mexico"/>
    <x v="38"/>
    <x v="0"/>
    <n v="0"/>
  </r>
  <r>
    <x v="1"/>
    <x v="1"/>
    <n v="98"/>
    <x v="16"/>
    <n v="26232"/>
    <s v="Servicios extras con proveedor de España"/>
    <d v="2025-04-12T00:00:00"/>
    <d v="2025-04-20T00:00:00"/>
    <s v="ATR"/>
    <x v="0"/>
    <s v="EUR"/>
    <n v="824.05"/>
    <n v="824.05"/>
    <n v="955.8979999999999"/>
    <n v="0"/>
    <n v="0"/>
    <n v="0"/>
    <s v="Exclusive Spain/Tailor-Made Travel"/>
    <s v="Spain"/>
    <x v="38"/>
    <x v="0"/>
    <n v="0"/>
  </r>
  <r>
    <x v="1"/>
    <x v="1"/>
    <n v="98"/>
    <x v="16"/>
    <n v="26232"/>
    <s v="Servicios extras con proveedor de España"/>
    <d v="2025-04-12T00:00:00"/>
    <d v="2025-04-20T00:00:00"/>
    <s v="ATR"/>
    <x v="0"/>
    <s v="EUR"/>
    <n v="291.4"/>
    <n v="291.4"/>
    <n v="338.0239999999999"/>
    <n v="0"/>
    <n v="0"/>
    <n v="0"/>
    <s v="Exclusive Spain/Tailor-Made Travel"/>
    <s v="Spain"/>
    <x v="38"/>
    <x v="0"/>
    <n v="0"/>
  </r>
  <r>
    <x v="1"/>
    <x v="1"/>
    <n v="98"/>
    <x v="16"/>
    <n v="0"/>
    <s v="Gastos de Operación"/>
    <d v="2025-04-12T00:00:00"/>
    <d v="2025-04-20T00:00:00"/>
    <s v="HPS"/>
    <x v="1"/>
    <s v="EUR"/>
    <n v="1136.87"/>
    <n v="1136.87"/>
    <n v="1318.7692"/>
    <n v="1136.87"/>
    <n v="1136.87"/>
    <n v="1318.7692"/>
    <s v="FEES"/>
    <n v="0"/>
    <x v="38"/>
    <x v="0"/>
    <n v="1"/>
  </r>
  <r>
    <x v="1"/>
    <x v="1"/>
    <n v="98"/>
    <x v="16"/>
    <n v="0"/>
    <s v="Honorarios por Servicio Agencia"/>
    <d v="2025-04-12T00:00:00"/>
    <d v="2025-04-20T00:00:00"/>
    <s v="HPS"/>
    <x v="1"/>
    <s v="EUR"/>
    <n v="2099.18"/>
    <n v="2099.18"/>
    <n v="2435.0488"/>
    <n v="2099.18"/>
    <n v="2099.18"/>
    <n v="2435.0488"/>
    <s v="FEES"/>
    <n v="0"/>
    <x v="38"/>
    <x v="0"/>
    <n v="1"/>
  </r>
  <r>
    <x v="1"/>
    <x v="1"/>
    <n v="98"/>
    <x v="16"/>
    <n v="28839"/>
    <s v="Hospedaje en Madrid"/>
    <d v="2025-04-12T00:00:00"/>
    <d v="2025-04-20T00:00:00"/>
    <s v="HTL"/>
    <x v="4"/>
    <s v="EUR"/>
    <n v="2664"/>
    <n v="2664"/>
    <n v="3090.24"/>
    <n v="233.07"/>
    <n v="233.07"/>
    <n v="270.3612"/>
    <s v="SANTO MAURO, A LUXURY COLLECTION HOTEL, MADRID"/>
    <s v="Spain"/>
    <x v="38"/>
    <x v="0"/>
    <n v="0.08748873873873875"/>
  </r>
  <r>
    <x v="1"/>
    <x v="1"/>
    <n v="98"/>
    <x v="16"/>
    <n v="27048"/>
    <s v="Hospedaje"/>
    <d v="2025-04-12T00:00:00"/>
    <d v="2025-04-20T00:00:00"/>
    <s v="HTL"/>
    <x v="4"/>
    <s v="EUR"/>
    <n v="1250.15"/>
    <n v="1250.15"/>
    <n v="1450.174"/>
    <n v="102.31"/>
    <n v="102.31"/>
    <n v="118.6796"/>
    <s v="PALACIO SANTA CLARA, AUTOGRAPH COLLECTION"/>
    <s v="Spain"/>
    <x v="38"/>
    <x v="0"/>
    <n v="0.08183817941846978"/>
  </r>
  <r>
    <x v="1"/>
    <x v="1"/>
    <n v="99"/>
    <x v="20"/>
    <n v="25274"/>
    <s v="ZANIER LE CHALET"/>
    <d v="2025-01-04T00:00:00"/>
    <d v="2025-01-10T00:00:00"/>
    <s v="HTL"/>
    <x v="4"/>
    <s v="EUR"/>
    <n v="26938.8"/>
    <n v="26938.8"/>
    <n v="31249.008"/>
    <n v="5387.76"/>
    <n v="5387.76"/>
    <n v="6249.8016"/>
    <s v="ZANNIER LE CHALET"/>
    <s v="France"/>
    <x v="40"/>
    <x v="0"/>
    <n v="0.2"/>
  </r>
  <r>
    <x v="1"/>
    <x v="1"/>
    <n v="100"/>
    <x v="22"/>
    <n v="25372"/>
    <s v="VIP Meet &amp; Greet Spain"/>
    <d v="2025-06-21T00:00:00"/>
    <d v="2025-07-25T00:00:00"/>
    <s v="TRF"/>
    <x v="5"/>
    <s v="USD"/>
    <n v="1586"/>
    <n v="1363.96"/>
    <n v="1586"/>
    <n v="0"/>
    <n v="0"/>
    <n v="0"/>
    <s v="Queen Of Clubs Lifestyle Luxury Services LTD"/>
    <s v="United Kingdom"/>
    <x v="33"/>
    <x v="0"/>
    <n v="0"/>
  </r>
  <r>
    <x v="1"/>
    <x v="1"/>
    <n v="100"/>
    <x v="22"/>
    <n v="24262"/>
    <s v="VUELOS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0"/>
    <x v="22"/>
    <n v="24262"/>
    <s v="VUELO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0"/>
    <x v="22"/>
    <n v="24262"/>
    <s v="VUELO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0"/>
    <x v="22"/>
    <n v="24262"/>
    <s v="VUELO MADRID"/>
    <d v="2025-06-21T00:00:00"/>
    <d v="2025-07-25T00:00:00"/>
    <s v="VLO"/>
    <x v="2"/>
    <s v="USD"/>
    <n v="2997"/>
    <n v="2577.42"/>
    <n v="2997"/>
    <n v="0"/>
    <n v="0"/>
    <n v="0"/>
    <s v="VIALLO, S.A."/>
    <s v="Mexico"/>
    <x v="33"/>
    <x v="0"/>
    <n v="0"/>
  </r>
  <r>
    <x v="1"/>
    <x v="1"/>
    <n v="101"/>
    <x v="23"/>
    <n v="25338"/>
    <s v="DMC EXO"/>
    <d v="2025-05-10T00:00:00"/>
    <d v="2025-05-21T00:00:00"/>
    <s v="PKT"/>
    <x v="0"/>
    <s v="USD"/>
    <n v="54347.22"/>
    <n v="46738.6092"/>
    <n v="54347.22"/>
    <n v="11087.45"/>
    <n v="9535.207"/>
    <n v="11087.45"/>
    <s v="EXO Travel"/>
    <s v="Singapore"/>
    <x v="52"/>
    <x v="0"/>
    <n v="0.2040113551346325"/>
  </r>
  <r>
    <x v="1"/>
    <x v="1"/>
    <n v="101"/>
    <x v="23"/>
    <n v="0"/>
    <s v="Comisión pago tarjeta cliente 3.5%"/>
    <d v="2025-05-10T00:00:00"/>
    <d v="2025-05-21T00:00:00"/>
    <s v="CPT"/>
    <x v="1"/>
    <s v="USD"/>
    <n v="1628.58"/>
    <n v="1400.5788"/>
    <n v="1628.58"/>
    <n v="1628.58"/>
    <n v="1400.5788"/>
    <n v="1628.58"/>
    <s v="FEES"/>
    <n v="0"/>
    <x v="52"/>
    <x v="0"/>
    <n v="1"/>
  </r>
  <r>
    <x v="1"/>
    <x v="1"/>
    <n v="101"/>
    <x v="23"/>
    <n v="0"/>
    <s v="Sobrecomisión"/>
    <d v="2025-05-10T00:00:00"/>
    <d v="2025-05-21T00:00:00"/>
    <s v="HPS"/>
    <x v="1"/>
    <s v="USD"/>
    <n v="904.99"/>
    <n v="778.2914"/>
    <n v="904.99"/>
    <n v="904.99"/>
    <n v="778.2914"/>
    <n v="904.99"/>
    <s v="FEES"/>
    <n v="0"/>
    <x v="52"/>
    <x v="0"/>
    <n v="1"/>
  </r>
  <r>
    <x v="1"/>
    <x v="1"/>
    <n v="102"/>
    <x v="22"/>
    <n v="25348"/>
    <s v="DESIERTO, BURJ AL ARAB"/>
    <d v="2025-01-21T00:00:00"/>
    <d v="2025-01-26T00:00:00"/>
    <s v="PKT"/>
    <x v="0"/>
    <s v="USD"/>
    <n v="49681.81"/>
    <n v="42726.3566"/>
    <n v="49681.81"/>
    <n v="9079.809999999999"/>
    <n v="7808.6366"/>
    <n v="9079.809999999999"/>
    <s v="ARABIAN LUX"/>
    <s v="United Arab Emirates"/>
    <x v="48"/>
    <x v="0"/>
    <n v="0.1827592432723365"/>
  </r>
  <r>
    <x v="1"/>
    <x v="1"/>
    <n v="102"/>
    <x v="22"/>
    <n v="24812"/>
    <s v="VUELO DUBAI"/>
    <d v="2025-01-22T00:00:00"/>
    <d v="2025-01-26T00:00:00"/>
    <s v="VLO"/>
    <x v="2"/>
    <s v="USD"/>
    <n v="4489.6"/>
    <n v="3861.056"/>
    <n v="4489.6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1T00:00:00"/>
    <d v="2025-01-26T00:00:00"/>
    <s v="VLO"/>
    <x v="2"/>
    <s v="USD"/>
    <n v="4489"/>
    <n v="3860.54"/>
    <n v="4489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1T00:00:00"/>
    <d v="2025-01-26T00:00:00"/>
    <s v="VLO"/>
    <x v="2"/>
    <s v="USD"/>
    <n v="4489.6"/>
    <n v="3861.056"/>
    <n v="4489.6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2T00:00:00"/>
    <d v="2025-01-26T00:00:00"/>
    <s v="VLO"/>
    <x v="2"/>
    <s v="USD"/>
    <n v="4489.6"/>
    <n v="3861.056"/>
    <n v="4489.6"/>
    <n v="0"/>
    <n v="0"/>
    <n v="0"/>
    <s v="Emirates Airlines"/>
    <s v="United Arab Emirates"/>
    <x v="48"/>
    <x v="0"/>
    <n v="0"/>
  </r>
  <r>
    <x v="1"/>
    <x v="1"/>
    <n v="102"/>
    <x v="22"/>
    <n v="24812"/>
    <s v="VUELO DUBAI"/>
    <d v="2025-01-22T00:00:00"/>
    <d v="2025-01-26T00:00:00"/>
    <s v="VLO"/>
    <x v="2"/>
    <s v="USD"/>
    <n v="4489.6"/>
    <n v="3861.056"/>
    <n v="4489.6"/>
    <n v="0"/>
    <n v="0"/>
    <n v="0"/>
    <s v="Emirates Airlines"/>
    <s v="United Arab Emirates"/>
    <x v="48"/>
    <x v="0"/>
    <n v="0"/>
  </r>
  <r>
    <x v="1"/>
    <x v="1"/>
    <n v="103"/>
    <x v="20"/>
    <n v="25360"/>
    <s v="Viaje Japon Febrero"/>
    <d v="2025-02-11T00:00:00"/>
    <d v="2025-02-23T00:00:00"/>
    <s v="PKT"/>
    <x v="0"/>
    <s v="USD"/>
    <n v="10240"/>
    <n v="8806.4"/>
    <n v="10240"/>
    <n v="1228.8"/>
    <n v="1056.768"/>
    <n v="1228.8"/>
    <s v="Luxury Japan"/>
    <s v="Japan"/>
    <x v="43"/>
    <x v="0"/>
    <n v="0.12"/>
  </r>
  <r>
    <x v="1"/>
    <x v="1"/>
    <n v="104"/>
    <x v="20"/>
    <n v="25053"/>
    <s v="Estanacia del 11 -12 Feb"/>
    <d v="2025-02-12T00:00:00"/>
    <d v="2025-02-23T00:00:00"/>
    <s v="HTL"/>
    <x v="4"/>
    <s v="USD"/>
    <n v="1171"/>
    <n v="1007.06"/>
    <n v="1171"/>
    <n v="68.62"/>
    <n v="59.0132"/>
    <n v="68.62"/>
    <s v="THE RITZ CARLTON NIKKO"/>
    <s v="Japan"/>
    <x v="43"/>
    <x v="0"/>
    <n v="0.05859948761742101"/>
  </r>
  <r>
    <x v="1"/>
    <x v="1"/>
    <n v="104"/>
    <x v="20"/>
    <n v="25362"/>
    <s v="Estancia 12-16 Febrero"/>
    <d v="2025-02-12T00:00:00"/>
    <d v="2025-02-16T00:00:00"/>
    <s v="HTL"/>
    <x v="4"/>
    <s v="USD"/>
    <n v="9278"/>
    <n v="7979.08"/>
    <n v="9278"/>
    <n v="664.55"/>
    <n v="571.5129999999999"/>
    <n v="664.55"/>
    <s v="AMAN TOKYO"/>
    <s v="Japan"/>
    <x v="43"/>
    <x v="0"/>
    <n v="0.07162642810950635"/>
  </r>
  <r>
    <x v="1"/>
    <x v="1"/>
    <n v="104"/>
    <x v="20"/>
    <n v="25362"/>
    <s v="Estancia del 21-23 Feb"/>
    <d v="2025-02-21T00:00:00"/>
    <d v="2025-02-23T00:00:00"/>
    <s v="HTL"/>
    <x v="4"/>
    <s v="USD"/>
    <n v="4764.21"/>
    <n v="4097.2206"/>
    <n v="4764.21"/>
    <n v="341.26"/>
    <n v="293.4836"/>
    <n v="341.26"/>
    <s v="AMAN TOKYO"/>
    <s v="Japan"/>
    <x v="44"/>
    <x v="0"/>
    <n v="0.07162992395381396"/>
  </r>
  <r>
    <x v="1"/>
    <x v="1"/>
    <n v="105"/>
    <x v="20"/>
    <n v="25366"/>
    <s v="Estancia Zesati"/>
    <d v="2025-01-17T00:00:00"/>
    <d v="2025-01-18T00:00:00"/>
    <s v="HTL"/>
    <x v="4"/>
    <s v="USD"/>
    <n v="268"/>
    <n v="230.48"/>
    <n v="268"/>
    <n v="22.77"/>
    <n v="19.5822"/>
    <n v="22.77"/>
    <s v="FOUR SEASONS HOTEL JAKARTA"/>
    <s v="Indonesia"/>
    <x v="29"/>
    <x v="0"/>
    <n v="0.08496268656716417"/>
  </r>
  <r>
    <x v="1"/>
    <x v="1"/>
    <n v="106"/>
    <x v="20"/>
    <n v="25366"/>
    <s v="Estancia Negrete"/>
    <d v="2025-01-17T00:00:00"/>
    <d v="2025-01-18T00:00:00"/>
    <s v="HTL"/>
    <x v="4"/>
    <s v="USD"/>
    <n v="268"/>
    <n v="230.48"/>
    <n v="268"/>
    <n v="21.2"/>
    <n v="18.232"/>
    <n v="21.2"/>
    <s v="FOUR SEASONS HOTEL JAKARTA"/>
    <s v="Indonesia"/>
    <x v="29"/>
    <x v="0"/>
    <n v="0.0791044776119403"/>
  </r>
  <r>
    <x v="1"/>
    <x v="1"/>
    <n v="107"/>
    <x v="20"/>
    <n v="25366"/>
    <s v="Habitacion 1"/>
    <d v="2025-01-17T00:00:00"/>
    <d v="2025-01-18T00:00:00"/>
    <s v="HTL"/>
    <x v="4"/>
    <s v="USD"/>
    <n v="247"/>
    <n v="212.42"/>
    <n v="247"/>
    <n v="20.55"/>
    <n v="17.673"/>
    <n v="20.55"/>
    <s v="FOUR SEASONS HOTEL JAKARTA"/>
    <s v="Indonesia"/>
    <x v="29"/>
    <x v="0"/>
    <n v="0.08319838056680162"/>
  </r>
  <r>
    <x v="1"/>
    <x v="1"/>
    <n v="107"/>
    <x v="20"/>
    <n v="25366"/>
    <s v="Habitacion 2"/>
    <d v="2025-01-17T00:00:00"/>
    <d v="2025-01-18T00:00:00"/>
    <s v="HTL"/>
    <x v="4"/>
    <s v="USD"/>
    <n v="247"/>
    <n v="212.42"/>
    <n v="247"/>
    <n v="20.55"/>
    <n v="17.673"/>
    <n v="20.55"/>
    <s v="FOUR SEASONS HOTEL JAKARTA"/>
    <s v="Indonesia"/>
    <x v="29"/>
    <x v="0"/>
    <n v="0.08319838056680162"/>
  </r>
  <r>
    <x v="1"/>
    <x v="1"/>
    <n v="108"/>
    <x v="22"/>
    <n v="25371"/>
    <s v="SOLARIS RESIDENCES VAIL"/>
    <d v="2024-12-21T00:00:00"/>
    <d v="2024-12-30T00:00:00"/>
    <s v="HTL"/>
    <x v="4"/>
    <s v="USD"/>
    <n v="76619.67"/>
    <n v="65892.91619999999"/>
    <n v="76619.67"/>
    <n v="6812.1"/>
    <n v="5858.406"/>
    <n v="6812.1"/>
    <s v="SOLARIS RESIDENCES"/>
    <s v="United States"/>
    <x v="0"/>
    <x v="2"/>
    <n v="0.08890797885190579"/>
  </r>
  <r>
    <x v="1"/>
    <x v="1"/>
    <n v="109"/>
    <x v="22"/>
    <n v="24262"/>
    <s v="VUELO MIAMI"/>
    <d v="2025-02-13T00:00:00"/>
    <d v="2025-02-17T00:00:00"/>
    <s v="VLO"/>
    <x v="2"/>
    <s v="MXN"/>
    <n v="27257"/>
    <n v="1308.336"/>
    <n v="1526.392"/>
    <n v="0"/>
    <n v="0"/>
    <n v="0"/>
    <s v="VIALLO, S.A."/>
    <s v="Mexico"/>
    <x v="43"/>
    <x v="0"/>
    <n v="0"/>
  </r>
  <r>
    <x v="1"/>
    <x v="1"/>
    <n v="109"/>
    <x v="22"/>
    <n v="24262"/>
    <s v="VUELO MIAMI"/>
    <d v="2025-02-13T00:00:00"/>
    <d v="2025-02-17T00:00:00"/>
    <s v="VLO"/>
    <x v="2"/>
    <s v="MXN"/>
    <n v="22772"/>
    <n v="1093.056"/>
    <n v="1275.232"/>
    <n v="0"/>
    <n v="0"/>
    <n v="0"/>
    <s v="VIALLO, S.A."/>
    <s v="Mexico"/>
    <x v="43"/>
    <x v="0"/>
    <n v="0"/>
  </r>
  <r>
    <x v="1"/>
    <x v="1"/>
    <n v="109"/>
    <x v="22"/>
    <n v="24262"/>
    <s v="VUELO MIAMI"/>
    <d v="2025-02-13T00:00:00"/>
    <d v="2025-02-17T00:00:00"/>
    <s v="VLO"/>
    <x v="2"/>
    <s v="MXN"/>
    <n v="22772"/>
    <n v="1093.056"/>
    <n v="1275.232"/>
    <n v="0"/>
    <n v="0"/>
    <n v="0"/>
    <s v="VIALLO, S.A."/>
    <s v="Mexico"/>
    <x v="43"/>
    <x v="0"/>
    <n v="0"/>
  </r>
  <r>
    <x v="1"/>
    <x v="1"/>
    <n v="109"/>
    <x v="22"/>
    <n v="24262"/>
    <s v="VUELO MIAMI"/>
    <d v="2025-02-13T00:00:00"/>
    <d v="2025-02-17T00:00:00"/>
    <s v="VLO"/>
    <x v="2"/>
    <s v="MXN"/>
    <n v="22772"/>
    <n v="1093.056"/>
    <n v="1275.232"/>
    <n v="0"/>
    <n v="0"/>
    <n v="0"/>
    <s v="VIALLO, S.A."/>
    <s v="Mexico"/>
    <x v="43"/>
    <x v="0"/>
    <n v="0"/>
  </r>
  <r>
    <x v="1"/>
    <x v="1"/>
    <n v="110"/>
    <x v="22"/>
    <n v="23966"/>
    <s v="VUELO ISLANDIA"/>
    <d v="2025-02-01T00:00:00"/>
    <d v="2025-02-02T00:00:00"/>
    <s v="VLO"/>
    <x v="2"/>
    <s v="USD"/>
    <n v="302.2"/>
    <n v="259.892"/>
    <n v="302.2"/>
    <n v="0"/>
    <n v="0"/>
    <n v="0"/>
    <s v="British Airways"/>
    <s v="United Kingdom"/>
    <x v="42"/>
    <x v="0"/>
    <n v="0"/>
  </r>
  <r>
    <x v="1"/>
    <x v="1"/>
    <n v="111"/>
    <x v="22"/>
    <n v="25372"/>
    <s v="TRASLADOS Y TOURS"/>
    <d v="2024-12-21T00:00:00"/>
    <d v="2025-01-06T00:00:00"/>
    <s v="PKT"/>
    <x v="0"/>
    <s v="GPB"/>
    <n v="13774"/>
    <n v="15840.1"/>
    <n v="18457.16"/>
    <n v="1377.4"/>
    <n v="1584.01"/>
    <n v="1845.716"/>
    <s v="Queen Of Clubs Lifestyle Luxury Services LTD"/>
    <s v="United Kingdom"/>
    <x v="0"/>
    <x v="2"/>
    <n v="0.1"/>
  </r>
  <r>
    <x v="1"/>
    <x v="1"/>
    <n v="111"/>
    <x v="22"/>
    <n v="25373"/>
    <s v="PENINSULA LONDON"/>
    <d v="2024-12-21T00:00:00"/>
    <d v="2025-01-06T00:00:00"/>
    <s v="HTL"/>
    <x v="4"/>
    <s v="GPB"/>
    <n v="35132"/>
    <n v="40401.8"/>
    <n v="47076.88"/>
    <n v="2256"/>
    <n v="2594.4"/>
    <n v="3023.04"/>
    <s v="PENINSULA"/>
    <s v="United Kingdom"/>
    <x v="0"/>
    <x v="2"/>
    <n v="0.06421496071957189"/>
  </r>
  <r>
    <x v="1"/>
    <x v="1"/>
    <n v="111"/>
    <x v="22"/>
    <n v="25374"/>
    <s v="HECKFIELD PLACE"/>
    <d v="2024-12-21T00:00:00"/>
    <d v="2025-01-06T00:00:00"/>
    <s v="HTL"/>
    <x v="4"/>
    <s v="GPB"/>
    <n v="27935"/>
    <n v="32125.25"/>
    <n v="37432.9"/>
    <n v="1793.83"/>
    <n v="2062.9045"/>
    <n v="2403.7322"/>
    <s v="HECKFIELD PLACE"/>
    <s v="United Kingdom"/>
    <x v="0"/>
    <x v="2"/>
    <n v="0.06421442634687667"/>
  </r>
  <r>
    <x v="1"/>
    <x v="1"/>
    <n v="111"/>
    <x v="22"/>
    <n v="25375"/>
    <s v="DAKOTA LEEDS"/>
    <d v="2024-12-21T00:00:00"/>
    <d v="2025-01-06T00:00:00"/>
    <s v="HTL"/>
    <x v="4"/>
    <s v="GPB"/>
    <n v="5578"/>
    <n v="6414.7"/>
    <n v="7474.52"/>
    <n v="153.06"/>
    <n v="176.019"/>
    <n v="205.1004"/>
    <s v="DAKOTA HOTEL LEEDS"/>
    <s v="United Kingdom"/>
    <x v="0"/>
    <x v="2"/>
    <n v="0.02743994263176766"/>
  </r>
  <r>
    <x v="1"/>
    <x v="1"/>
    <n v="112"/>
    <x v="20"/>
    <n v="25188"/>
    <s v="TOUR POR LUANG PRABANG"/>
    <d v="2025-01-21T00:00:00"/>
    <d v="2025-01-24T00:00:00"/>
    <s v="PKT"/>
    <x v="0"/>
    <s v="USD"/>
    <n v="4392"/>
    <n v="3777.12"/>
    <n v="4392"/>
    <n v="572"/>
    <n v="491.92"/>
    <n v="572"/>
    <s v="TRAILS OF INDOCHINA"/>
    <s v="Vietnam"/>
    <x v="48"/>
    <x v="0"/>
    <n v="0.1302367941712204"/>
  </r>
  <r>
    <x v="1"/>
    <x v="1"/>
    <n v="113"/>
    <x v="20"/>
    <n v="24994"/>
    <s v="HOTEL SEBASTIAN"/>
    <d v="2024-12-26T00:00:00"/>
    <d v="2025-01-04T00:00:00"/>
    <s v="HTL"/>
    <x v="4"/>
    <s v="USD"/>
    <n v="19416.79"/>
    <n v="16698.4394"/>
    <n v="19416.79"/>
    <n v="1699.1"/>
    <n v="1461.226"/>
    <n v="1699.1"/>
    <s v="SKISHOP"/>
    <s v="Mexico"/>
    <x v="1"/>
    <x v="2"/>
    <n v="0.08750674030053371"/>
  </r>
  <r>
    <x v="1"/>
    <x v="1"/>
    <n v="113"/>
    <x v="20"/>
    <n v="24994"/>
    <s v="LIFT TICKET X 2 DIAS"/>
    <d v="2024-12-26T00:00:00"/>
    <d v="2025-01-04T00:00:00"/>
    <s v="OTR"/>
    <x v="3"/>
    <s v="USD"/>
    <n v="613.6"/>
    <n v="527.696"/>
    <n v="613.6"/>
    <n v="59"/>
    <n v="50.74"/>
    <n v="59"/>
    <s v="SKISHOP"/>
    <s v="Mexico"/>
    <x v="1"/>
    <x v="2"/>
    <n v="0.09615384615384615"/>
  </r>
  <r>
    <x v="1"/>
    <x v="1"/>
    <n v="113"/>
    <x v="20"/>
    <n v="24994"/>
    <s v="LIFT TICKET POR 6 DIAS"/>
    <d v="2024-12-26T00:00:00"/>
    <d v="2025-01-04T00:00:00"/>
    <s v="OTR"/>
    <x v="3"/>
    <s v="USD"/>
    <n v="747"/>
    <n v="642.42"/>
    <n v="747"/>
    <n v="74.7"/>
    <n v="64.242"/>
    <n v="74.7"/>
    <s v="SKISHOP"/>
    <s v="Mexico"/>
    <x v="1"/>
    <x v="2"/>
    <n v="0.1"/>
  </r>
  <r>
    <x v="1"/>
    <x v="1"/>
    <n v="114"/>
    <x v="16"/>
    <n v="25379"/>
    <s v="Hospedaje familiar en One&amp;Only Mandarina"/>
    <d v="2025-05-19T00:00:00"/>
    <d v="2025-05-23T00:00:00"/>
    <s v="HTL"/>
    <x v="4"/>
    <s v="MXN"/>
    <n v="113312.48"/>
    <n v="5438.99904"/>
    <n v="6345.49888"/>
    <n v="11498.11"/>
    <n v="551.9092800000001"/>
    <n v="643.8941600000001"/>
    <s v="ONE&amp;ONLY MANDARINA"/>
    <s v="Mexico"/>
    <x v="7"/>
    <x v="0"/>
    <n v="0.1014725827199264"/>
  </r>
  <r>
    <x v="1"/>
    <x v="1"/>
    <n v="115"/>
    <x v="22"/>
    <n v="25383"/>
    <s v="SILVERSEA"/>
    <d v="2025-10-24T00:00:00"/>
    <d v="2025-11-04T00:00:00"/>
    <s v="CRC"/>
    <x v="8"/>
    <s v="USD"/>
    <n v="122450"/>
    <n v="105307"/>
    <n v="122450"/>
    <n v="12245"/>
    <n v="10530.7"/>
    <n v="12245"/>
    <s v="Silversea"/>
    <s v="Monaco"/>
    <x v="21"/>
    <x v="0"/>
    <n v="0.1"/>
  </r>
  <r>
    <x v="1"/>
    <x v="1"/>
    <n v="115"/>
    <x v="22"/>
    <n v="25954"/>
    <s v="HOTELES, TRASLADOS, TOURS, ARACARI"/>
    <d v="2025-10-16T00:00:00"/>
    <d v="2025-10-24T00:00:00"/>
    <s v="PKT"/>
    <x v="0"/>
    <s v="USD"/>
    <n v="76675"/>
    <n v="65940.5"/>
    <n v="76675"/>
    <n v="12141"/>
    <n v="10441.26"/>
    <n v="12141"/>
    <s v="ARACARI TRAVEL"/>
    <s v="Peru"/>
    <x v="25"/>
    <x v="0"/>
    <n v="0.1583436582980111"/>
  </r>
  <r>
    <x v="1"/>
    <x v="1"/>
    <n v="115"/>
    <x v="22"/>
    <n v="28934"/>
    <s v="TE BUDIMAN MANDY MR"/>
    <d v="2025-11-02T00:00:00"/>
    <s v="0000-00-00"/>
    <s v="VLO"/>
    <x v="2"/>
    <s v="USD"/>
    <n v="454"/>
    <n v="390.44"/>
    <n v="454"/>
    <n v="5.42"/>
    <n v="4.6612"/>
    <n v="5.42"/>
    <s v="F1S USA"/>
    <s v="United States"/>
    <x v="34"/>
    <x v="0"/>
    <n v="0.01193832599118943"/>
  </r>
  <r>
    <x v="1"/>
    <x v="1"/>
    <n v="115"/>
    <x v="22"/>
    <n v="28934"/>
    <s v="TE ISHAK AIDA MRS"/>
    <d v="2025-10-24T00:00:00"/>
    <s v="0000-00-00"/>
    <s v="VLO"/>
    <x v="2"/>
    <s v="USD"/>
    <n v="383.37"/>
    <n v="329.6982"/>
    <n v="383.37"/>
    <n v="5.48"/>
    <n v="4.712800000000001"/>
    <n v="5.48"/>
    <s v="F1S USA"/>
    <s v="United States"/>
    <x v="21"/>
    <x v="0"/>
    <n v="0.01429428489448835"/>
  </r>
  <r>
    <x v="1"/>
    <x v="1"/>
    <n v="115"/>
    <x v="22"/>
    <n v="28934"/>
    <s v="TE GUNAWAN MARLINA MRS"/>
    <d v="2025-10-24T00:00:00"/>
    <s v="0000-00-00"/>
    <s v="VLO"/>
    <x v="2"/>
    <s v="USD"/>
    <n v="383.37"/>
    <n v="329.6982"/>
    <n v="383.37"/>
    <n v="5.48"/>
    <n v="4.712800000000001"/>
    <n v="5.48"/>
    <s v="F1S USA"/>
    <s v="United States"/>
    <x v="21"/>
    <x v="0"/>
    <n v="0.01429428489448835"/>
  </r>
  <r>
    <x v="1"/>
    <x v="1"/>
    <n v="115"/>
    <x v="22"/>
    <n v="28934"/>
    <s v="TE ISHAK AIDA MRS"/>
    <d v="2025-11-02T00:00:00"/>
    <s v="0000-00-00"/>
    <s v="VLO"/>
    <x v="2"/>
    <s v="USD"/>
    <n v="456"/>
    <n v="392.16"/>
    <n v="456"/>
    <n v="7.64"/>
    <n v="6.570399999999999"/>
    <n v="7.64"/>
    <s v="F1S USA"/>
    <s v="United States"/>
    <x v="34"/>
    <x v="0"/>
    <n v="0.01675438596491228"/>
  </r>
  <r>
    <x v="1"/>
    <x v="1"/>
    <n v="115"/>
    <x v="22"/>
    <n v="28934"/>
    <s v="TE GUNAWAN MARLINA MRS"/>
    <d v="2025-11-02T00:00:00"/>
    <s v="0000-00-00"/>
    <s v="VLO"/>
    <x v="2"/>
    <s v="USD"/>
    <n v="456"/>
    <n v="392.16"/>
    <n v="456"/>
    <n v="7.64"/>
    <n v="6.570399999999999"/>
    <n v="7.64"/>
    <s v="F1S USA"/>
    <s v="United States"/>
    <x v="34"/>
    <x v="0"/>
    <n v="0.01675438596491228"/>
  </r>
  <r>
    <x v="1"/>
    <x v="1"/>
    <n v="115"/>
    <x v="22"/>
    <n v="28934"/>
    <s v="TE WIDJAJA MARGARETHA MRS"/>
    <s v="0000-00-00"/>
    <s v="0000-00-00"/>
    <s v="VLO"/>
    <x v="2"/>
    <s v="USD"/>
    <n v="456"/>
    <n v="392.16"/>
    <n v="456"/>
    <n v="7.64"/>
    <n v="6.570399999999999"/>
    <n v="7.64"/>
    <s v="F1S USA"/>
    <s v="United States"/>
    <x v="49"/>
    <x v="3"/>
    <n v="0.01675438596491228"/>
  </r>
  <r>
    <x v="1"/>
    <x v="1"/>
    <n v="115"/>
    <x v="22"/>
    <n v="28934"/>
    <s v="TE GOZALI ALVIN MR"/>
    <s v="0000-00-00"/>
    <s v="0000-00-00"/>
    <s v="VLO"/>
    <x v="2"/>
    <s v="USD"/>
    <n v="456"/>
    <n v="392.16"/>
    <n v="456"/>
    <n v="7.64"/>
    <n v="6.570399999999999"/>
    <n v="7.64"/>
    <s v="F1S USA"/>
    <s v="United States"/>
    <x v="49"/>
    <x v="3"/>
    <n v="0.01675438596491228"/>
  </r>
  <r>
    <x v="1"/>
    <x v="1"/>
    <n v="115"/>
    <x v="22"/>
    <n v="28934"/>
    <s v="TE TANIHAHA NOBEL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TE BUDIMAN MANDY SATRIA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TE TANOYO JOKO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TE SURIADINATA REGAN MR"/>
    <d v="2025-10-24T00:00:00"/>
    <s v="0000-00-00"/>
    <s v="VLO"/>
    <x v="2"/>
    <s v="USD"/>
    <n v="206.94"/>
    <n v="177.9684"/>
    <n v="206.94"/>
    <n v="0"/>
    <n v="0"/>
    <n v="0"/>
    <s v="F1S USA"/>
    <s v="United States"/>
    <x v="21"/>
    <x v="0"/>
    <n v="0"/>
  </r>
  <r>
    <x v="1"/>
    <x v="1"/>
    <n v="115"/>
    <x v="22"/>
    <n v="28934"/>
    <s v="ME TANIHAHA NOBEL MR"/>
    <d v="2025-10-16T00:00:00"/>
    <s v="0000-00-00"/>
    <s v="VLO"/>
    <x v="2"/>
    <s v="USD"/>
    <n v="70"/>
    <n v="60.2"/>
    <n v="70"/>
    <n v="0"/>
    <n v="0"/>
    <n v="0"/>
    <s v="F1S USA"/>
    <s v="United States"/>
    <x v="25"/>
    <x v="0"/>
    <n v="0"/>
  </r>
  <r>
    <x v="1"/>
    <x v="1"/>
    <n v="115"/>
    <x v="22"/>
    <n v="28934"/>
    <s v="ME BUDIMAN MANDY SATRIA MR"/>
    <d v="2025-10-16T00:00:00"/>
    <s v="0000-00-00"/>
    <s v="VLO"/>
    <x v="2"/>
    <s v="USD"/>
    <n v="68"/>
    <n v="58.48"/>
    <n v="68"/>
    <n v="0"/>
    <n v="0"/>
    <n v="0"/>
    <s v="F1S USA"/>
    <s v="United States"/>
    <x v="25"/>
    <x v="0"/>
    <n v="0"/>
  </r>
  <r>
    <x v="1"/>
    <x v="1"/>
    <n v="115"/>
    <x v="22"/>
    <n v="28934"/>
    <s v="ME TANOYO JOKO MR"/>
    <d v="2025-10-16T00:00:00"/>
    <s v="0000-00-00"/>
    <s v="VLO"/>
    <x v="2"/>
    <s v="USD"/>
    <n v="68"/>
    <n v="58.48"/>
    <n v="68"/>
    <n v="0"/>
    <n v="0"/>
    <n v="0"/>
    <s v="F1S USA"/>
    <s v="United States"/>
    <x v="25"/>
    <x v="0"/>
    <n v="0"/>
  </r>
  <r>
    <x v="1"/>
    <x v="1"/>
    <n v="115"/>
    <x v="22"/>
    <n v="28934"/>
    <s v="ME SURIADINATA REGAN MR"/>
    <d v="2025-10-16T00:00:00"/>
    <s v="0000-00-00"/>
    <s v="VLO"/>
    <x v="2"/>
    <s v="USD"/>
    <n v="70"/>
    <n v="60.2"/>
    <n v="70"/>
    <n v="0"/>
    <n v="0"/>
    <n v="0"/>
    <s v="F1S USA"/>
    <s v="United States"/>
    <x v="25"/>
    <x v="0"/>
    <n v="0"/>
  </r>
  <r>
    <x v="1"/>
    <x v="1"/>
    <n v="115"/>
    <x v="22"/>
    <n v="28934"/>
    <s v="ME TANIHAHA NOBEL MR"/>
    <d v="2025-10-16T00:00:00"/>
    <s v="0000-00-00"/>
    <s v="VLO"/>
    <x v="2"/>
    <s v="USD"/>
    <n v="47.2"/>
    <n v="40.592"/>
    <n v="47.2"/>
    <n v="0"/>
    <n v="0"/>
    <n v="0"/>
    <s v="F1S USA"/>
    <s v="United States"/>
    <x v="25"/>
    <x v="0"/>
    <n v="0"/>
  </r>
  <r>
    <x v="1"/>
    <x v="1"/>
    <n v="115"/>
    <x v="22"/>
    <n v="28934"/>
    <s v="ME BUDIMAN MANDY SATRIA MR"/>
    <d v="2025-10-26T00:00:00"/>
    <s v="0000-00-00"/>
    <s v="VLO"/>
    <x v="2"/>
    <s v="USD"/>
    <n v="47.2"/>
    <n v="40.592"/>
    <n v="47.2"/>
    <n v="0"/>
    <n v="0"/>
    <n v="0"/>
    <s v="F1S USA"/>
    <s v="United States"/>
    <x v="22"/>
    <x v="0"/>
    <n v="0"/>
  </r>
  <r>
    <x v="1"/>
    <x v="1"/>
    <n v="115"/>
    <x v="22"/>
    <n v="28934"/>
    <s v="ME TANOYO JOKO MR"/>
    <d v="2025-10-16T00:00:00"/>
    <d v="2025-11-05T00:00:00"/>
    <s v="VLO"/>
    <x v="2"/>
    <s v="USD"/>
    <n v="47.2"/>
    <n v="40.592"/>
    <n v="47.2"/>
    <n v="0"/>
    <n v="0"/>
    <n v="0"/>
    <s v="F1S USA"/>
    <s v="United States"/>
    <x v="25"/>
    <x v="0"/>
    <n v="0"/>
  </r>
  <r>
    <x v="1"/>
    <x v="1"/>
    <n v="115"/>
    <x v="22"/>
    <n v="28934"/>
    <s v="ME SURIADINATA REGAN MR"/>
    <d v="2025-10-16T00:00:00"/>
    <s v="0000-00-00"/>
    <s v="VLO"/>
    <x v="2"/>
    <s v="USD"/>
    <n v="47.2"/>
    <n v="40.592"/>
    <n v="47.2"/>
    <n v="0"/>
    <n v="0"/>
    <n v="0"/>
    <s v="F1S USA"/>
    <s v="United States"/>
    <x v="25"/>
    <x v="0"/>
    <n v="0"/>
  </r>
  <r>
    <x v="1"/>
    <x v="1"/>
    <n v="115"/>
    <x v="22"/>
    <n v="28934"/>
    <s v="TE TANIHAHA NOBEL MR"/>
    <s v="0000-00-00"/>
    <s v="0000-00-00"/>
    <s v="VLO"/>
    <x v="2"/>
    <s v="USD"/>
    <n v="179.97"/>
    <n v="154.7742"/>
    <n v="179.97"/>
    <n v="0"/>
    <n v="0"/>
    <n v="0"/>
    <s v="F1S USA"/>
    <s v="United States"/>
    <x v="49"/>
    <x v="3"/>
    <n v="0"/>
  </r>
  <r>
    <x v="1"/>
    <x v="1"/>
    <n v="115"/>
    <x v="22"/>
    <n v="28934"/>
    <s v="TE BUDIMAN MANDY SATRIA MR"/>
    <s v="0000-00-00"/>
    <s v="0000-00-00"/>
    <s v="VLO"/>
    <x v="2"/>
    <s v="USD"/>
    <n v="179.97"/>
    <n v="154.7742"/>
    <n v="179.97"/>
    <n v="0"/>
    <n v="0"/>
    <n v="0"/>
    <s v="F1S USA"/>
    <s v="United States"/>
    <x v="49"/>
    <x v="3"/>
    <n v="0"/>
  </r>
  <r>
    <x v="1"/>
    <x v="1"/>
    <n v="115"/>
    <x v="22"/>
    <n v="28934"/>
    <s v="TE TANOYO JOKO MR"/>
    <s v="0000-00-00"/>
    <s v="0000-00-00"/>
    <s v="VLO"/>
    <x v="2"/>
    <s v="USD"/>
    <n v="179.97"/>
    <n v="154.7742"/>
    <n v="179.97"/>
    <n v="0"/>
    <n v="0"/>
    <n v="0"/>
    <s v="F1S USA"/>
    <s v="United States"/>
    <x v="49"/>
    <x v="3"/>
    <n v="0"/>
  </r>
  <r>
    <x v="1"/>
    <x v="1"/>
    <n v="115"/>
    <x v="22"/>
    <n v="28934"/>
    <s v="TE SURIADINATA REGAN MR"/>
    <s v="0000-00-00"/>
    <s v="0000-00-00"/>
    <s v="VLO"/>
    <x v="2"/>
    <s v="USD"/>
    <n v="179.97"/>
    <n v="154.7742"/>
    <n v="179.97"/>
    <n v="0"/>
    <n v="0"/>
    <n v="0"/>
    <s v="F1S USA"/>
    <s v="United States"/>
    <x v="49"/>
    <x v="3"/>
    <n v="0"/>
  </r>
  <r>
    <x v="1"/>
    <x v="1"/>
    <n v="115"/>
    <x v="22"/>
    <n v="28934"/>
    <s v="TE TANIHAHA NOBEL MR"/>
    <d v="2025-11-02T00:00:00"/>
    <s v="0000-00-00"/>
    <s v="VLO"/>
    <x v="2"/>
    <s v="USD"/>
    <n v="456"/>
    <n v="392.16"/>
    <n v="456"/>
    <n v="7.64"/>
    <n v="6.570399999999999"/>
    <n v="7.64"/>
    <s v="F1S USA"/>
    <s v="United States"/>
    <x v="34"/>
    <x v="0"/>
    <n v="0.01675438596491228"/>
  </r>
  <r>
    <x v="1"/>
    <x v="1"/>
    <n v="115"/>
    <x v="22"/>
    <n v="28934"/>
    <s v="TE TANOYO JOKO MR"/>
    <d v="2025-11-02T00:00:00"/>
    <s v="0000-00-00"/>
    <s v="VLO"/>
    <x v="2"/>
    <s v="USD"/>
    <n v="454"/>
    <n v="390.44"/>
    <n v="454"/>
    <n v="5.42"/>
    <n v="4.6612"/>
    <n v="5.42"/>
    <s v="F1S USA"/>
    <s v="United States"/>
    <x v="34"/>
    <x v="0"/>
    <n v="0.01193832599118943"/>
  </r>
  <r>
    <x v="1"/>
    <x v="1"/>
    <n v="115"/>
    <x v="22"/>
    <n v="28934"/>
    <s v="TE WIDJAJA MARGARETHA NATALIA MRS"/>
    <s v="0000-00-00"/>
    <s v="0000-00-00"/>
    <s v="VLO"/>
    <x v="2"/>
    <s v="USD"/>
    <n v="383.37"/>
    <n v="329.6982"/>
    <n v="383.37"/>
    <n v="5.48"/>
    <n v="4.712800000000001"/>
    <n v="5.48"/>
    <s v="F1S USA"/>
    <s v="United States"/>
    <x v="49"/>
    <x v="3"/>
    <n v="0.01429428489448835"/>
  </r>
  <r>
    <x v="1"/>
    <x v="1"/>
    <n v="115"/>
    <x v="22"/>
    <n v="28934"/>
    <s v="TE GOZALI ALVIN MR"/>
    <s v="0000-00-00"/>
    <s v="0000-00-00"/>
    <s v="VLO"/>
    <x v="2"/>
    <s v="USD"/>
    <n v="383.37"/>
    <n v="329.6982"/>
    <n v="383.37"/>
    <n v="5.48"/>
    <n v="4.712800000000001"/>
    <n v="5.48"/>
    <s v="F1S USA"/>
    <s v="United States"/>
    <x v="49"/>
    <x v="3"/>
    <n v="0.01429428489448835"/>
  </r>
  <r>
    <x v="1"/>
    <x v="1"/>
    <n v="115"/>
    <x v="22"/>
    <n v="28934"/>
    <s v="REEMBOLSO TR 0457178514086"/>
    <d v="2025-10-18T00:00:00"/>
    <d v="2025-10-24T00:00:00"/>
    <s v="VLO"/>
    <x v="2"/>
    <s v="USD"/>
    <n v="-383.37"/>
    <n v="-329.6982"/>
    <n v="-383.37"/>
    <n v="0"/>
    <n v="0"/>
    <n v="0"/>
    <s v="REEMBOLSOS"/>
    <s v="United States"/>
    <x v="25"/>
    <x v="0"/>
    <n v="0"/>
  </r>
  <r>
    <x v="1"/>
    <x v="1"/>
    <n v="115"/>
    <x v="22"/>
    <n v="28934"/>
    <s v="REEMBOLSO TR 0457178514087"/>
    <d v="2025-10-18T00:00:00"/>
    <d v="2025-10-24T00:00:00"/>
    <s v="VLO"/>
    <x v="2"/>
    <s v="USD"/>
    <n v="-383.37"/>
    <n v="-329.6982"/>
    <n v="-383.37"/>
    <n v="0"/>
    <n v="0"/>
    <n v="0"/>
    <s v="REEMBOLSOS"/>
    <s v="United States"/>
    <x v="25"/>
    <x v="0"/>
    <n v="0"/>
  </r>
  <r>
    <x v="1"/>
    <x v="1"/>
    <n v="115"/>
    <x v="22"/>
    <n v="28934"/>
    <s v="REEMBOLSO TR 0457178514112"/>
    <d v="2025-11-01T00:00:00"/>
    <d v="2025-11-02T00:00:00"/>
    <s v="VLO"/>
    <x v="2"/>
    <s v="USD"/>
    <n v="-456"/>
    <n v="-392.16"/>
    <n v="-456"/>
    <n v="0"/>
    <n v="0"/>
    <n v="0"/>
    <s v="REEMBOLSOS"/>
    <s v="United States"/>
    <x v="22"/>
    <x v="0"/>
    <n v="0"/>
  </r>
  <r>
    <x v="1"/>
    <x v="1"/>
    <n v="115"/>
    <x v="22"/>
    <n v="28934"/>
    <s v="REEMBOLSO TR 0457178514113"/>
    <d v="2025-11-01T00:00:00"/>
    <d v="2025-11-02T00:00:00"/>
    <s v="VLO"/>
    <x v="2"/>
    <s v="USD"/>
    <n v="-456"/>
    <n v="-392.16"/>
    <n v="-456"/>
    <n v="0"/>
    <n v="0"/>
    <n v="0"/>
    <s v="REEMBOLSOS"/>
    <s v="United States"/>
    <x v="22"/>
    <x v="0"/>
    <n v="0"/>
  </r>
  <r>
    <x v="1"/>
    <x v="1"/>
    <n v="115"/>
    <x v="22"/>
    <n v="28934"/>
    <s v="TE TANIHAHA NOBEL MR"/>
    <d v="2025-10-18T00:00:00"/>
    <s v="0000-00-00"/>
    <s v="VLO"/>
    <x v="2"/>
    <s v="USD"/>
    <n v="155.98"/>
    <n v="134.1428"/>
    <n v="155.98"/>
    <n v="0"/>
    <n v="0"/>
    <n v="0"/>
    <s v="F1S USA"/>
    <s v="United States"/>
    <x v="25"/>
    <x v="0"/>
    <n v="0"/>
  </r>
  <r>
    <x v="1"/>
    <x v="1"/>
    <n v="115"/>
    <x v="22"/>
    <n v="28934"/>
    <s v="TE TANOYO JOKO MR"/>
    <d v="2025-10-18T00:00:00"/>
    <s v="0000-00-00"/>
    <s v="VLO"/>
    <x v="2"/>
    <s v="USD"/>
    <n v="155.98"/>
    <n v="134.1428"/>
    <n v="155.98"/>
    <n v="0"/>
    <n v="0"/>
    <n v="0"/>
    <s v="F1S USA"/>
    <s v="United States"/>
    <x v="25"/>
    <x v="0"/>
    <n v="0"/>
  </r>
  <r>
    <x v="1"/>
    <x v="1"/>
    <n v="115"/>
    <x v="22"/>
    <n v="28934"/>
    <s v="TE BUDIMAN MANDY SATRIA MR"/>
    <d v="2025-10-18T00:00:00"/>
    <s v="0000-00-00"/>
    <s v="VLO"/>
    <x v="2"/>
    <s v="USD"/>
    <n v="34.44"/>
    <n v="29.6184"/>
    <n v="34.44"/>
    <n v="0"/>
    <n v="0"/>
    <n v="0"/>
    <s v="F1S USA"/>
    <s v="United States"/>
    <x v="25"/>
    <x v="0"/>
    <n v="0"/>
  </r>
  <r>
    <x v="1"/>
    <x v="1"/>
    <n v="115"/>
    <x v="22"/>
    <n v="28934"/>
    <s v="TE SURIADINATA REGAN MR"/>
    <d v="2025-10-18T00:00:00"/>
    <s v="0000-00-00"/>
    <s v="VLO"/>
    <x v="2"/>
    <s v="USD"/>
    <n v="34.44"/>
    <n v="29.6184"/>
    <n v="34.44"/>
    <n v="0"/>
    <n v="0"/>
    <n v="0"/>
    <s v="F1S USA"/>
    <s v="United States"/>
    <x v="25"/>
    <x v="0"/>
    <n v="0"/>
  </r>
  <r>
    <x v="1"/>
    <x v="1"/>
    <n v="115"/>
    <x v="22"/>
    <n v="28934"/>
    <s v="ME BUDIMAN MANDY SATRIA MR"/>
    <d v="2025-10-04T00:00:00"/>
    <s v="0000-00-00"/>
    <s v="VLO"/>
    <x v="2"/>
    <s v="USD"/>
    <n v="19"/>
    <n v="16.34"/>
    <n v="19"/>
    <n v="0"/>
    <n v="0"/>
    <n v="0"/>
    <s v="F1S USA"/>
    <s v="United States"/>
    <x v="23"/>
    <x v="0"/>
    <n v="0"/>
  </r>
  <r>
    <x v="1"/>
    <x v="1"/>
    <n v="115"/>
    <x v="22"/>
    <n v="28934"/>
    <s v="ME SURIADINATA REGAN MR"/>
    <d v="2025-10-04T00:00:00"/>
    <s v="0000-00-00"/>
    <s v="VLO"/>
    <x v="2"/>
    <s v="USD"/>
    <n v="20"/>
    <n v="17.2"/>
    <n v="20"/>
    <n v="0"/>
    <n v="0"/>
    <n v="0"/>
    <s v="F1S USA"/>
    <s v="United States"/>
    <x v="23"/>
    <x v="0"/>
    <n v="0"/>
  </r>
  <r>
    <x v="1"/>
    <x v="1"/>
    <n v="115"/>
    <x v="22"/>
    <n v="0"/>
    <s v="FEE TKT"/>
    <s v="0000-00-00"/>
    <s v="0000-00-00"/>
    <s v="HPS"/>
    <x v="1"/>
    <s v="USD"/>
    <n v="210"/>
    <n v="180.6"/>
    <n v="210"/>
    <n v="210"/>
    <n v="180.6"/>
    <n v="210"/>
    <s v="FEES"/>
    <n v="0"/>
    <x v="49"/>
    <x v="3"/>
    <n v="1"/>
  </r>
  <r>
    <x v="1"/>
    <x v="1"/>
    <n v="115"/>
    <x v="22"/>
    <n v="25383"/>
    <s v="REEMBOLSO CABINA 1"/>
    <d v="2025-10-20T00:00:00"/>
    <d v="2025-11-04T00:00:00"/>
    <s v="CRC"/>
    <x v="8"/>
    <s v="USD"/>
    <n v="-12690"/>
    <n v="-10913.4"/>
    <n v="-12690"/>
    <n v="0"/>
    <n v="0"/>
    <n v="0"/>
    <s v="REEMBOLSOS"/>
    <s v="Monaco"/>
    <x v="21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179.97"/>
    <n v="154.7742"/>
    <n v="179.97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179.97"/>
    <n v="154.7742"/>
    <n v="179.97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34.44"/>
    <n v="29.6184"/>
    <n v="34.44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34.44"/>
    <n v="29.6184"/>
    <n v="34.44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19"/>
    <n v="16.34"/>
    <n v="19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20"/>
    <n v="17.2"/>
    <n v="20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30"/>
    <n v="25.8"/>
    <n v="30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50"/>
    <n v="43"/>
    <n v="50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30"/>
    <n v="25.8"/>
    <n v="30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50"/>
    <n v="43"/>
    <n v="50"/>
    <n v="0"/>
    <n v="0"/>
    <n v="0"/>
    <s v="F1S USA"/>
    <s v="United States"/>
    <x v="25"/>
    <x v="0"/>
    <n v="0"/>
  </r>
  <r>
    <x v="1"/>
    <x v="1"/>
    <n v="115"/>
    <x v="22"/>
    <n v="28934"/>
    <s v="BUDIMAN MANDY SATRIA MR"/>
    <d v="2025-10-18T00:00:00"/>
    <d v="2025-10-18T00:00:00"/>
    <s v="VLO"/>
    <x v="2"/>
    <s v="USD"/>
    <n v="33"/>
    <n v="28.38"/>
    <n v="33"/>
    <n v="0"/>
    <n v="0"/>
    <n v="0"/>
    <s v="F1S USA"/>
    <s v="United States"/>
    <x v="25"/>
    <x v="0"/>
    <n v="0"/>
  </r>
  <r>
    <x v="1"/>
    <x v="1"/>
    <n v="115"/>
    <x v="22"/>
    <n v="28934"/>
    <s v="SURIADINATA REGAN MR"/>
    <d v="2025-10-18T00:00:00"/>
    <d v="2025-10-18T00:00:00"/>
    <s v="VLO"/>
    <x v="2"/>
    <s v="USD"/>
    <n v="33"/>
    <n v="28.38"/>
    <n v="33"/>
    <n v="0"/>
    <n v="0"/>
    <n v="0"/>
    <s v="F1S USA"/>
    <s v="United States"/>
    <x v="25"/>
    <x v="0"/>
    <n v="0"/>
  </r>
  <r>
    <x v="1"/>
    <x v="1"/>
    <n v="115"/>
    <x v="22"/>
    <n v="28934"/>
    <s v="ISHAK AIDA MRS"/>
    <d v="2025-11-02T00:00:00"/>
    <d v="2025-11-02T00:00:00"/>
    <s v="VLO"/>
    <x v="2"/>
    <s v="USD"/>
    <n v="83.19"/>
    <n v="71.54339999999999"/>
    <n v="83.19"/>
    <n v="0"/>
    <n v="0"/>
    <n v="0"/>
    <s v="F1S USA"/>
    <s v="United States"/>
    <x v="34"/>
    <x v="0"/>
    <n v="0"/>
  </r>
  <r>
    <x v="1"/>
    <x v="1"/>
    <n v="115"/>
    <x v="22"/>
    <n v="28934"/>
    <s v="GUNAWAN MARLINA MRS"/>
    <d v="2025-11-02T00:00:00"/>
    <d v="2025-11-02T00:00:00"/>
    <s v="VLO"/>
    <x v="2"/>
    <s v="USD"/>
    <n v="83.19"/>
    <n v="71.54339999999999"/>
    <n v="83.19"/>
    <n v="0"/>
    <n v="0"/>
    <n v="0"/>
    <s v="F1S USA"/>
    <s v="United States"/>
    <x v="34"/>
    <x v="0"/>
    <n v="0"/>
  </r>
  <r>
    <x v="1"/>
    <x v="1"/>
    <n v="115"/>
    <x v="22"/>
    <n v="28934"/>
    <s v="ISHAK AIDA MRS"/>
    <d v="2025-11-02T00:00:00"/>
    <d v="2025-11-02T00:00:00"/>
    <s v="VLO"/>
    <x v="2"/>
    <s v="USD"/>
    <n v="40"/>
    <n v="34.4"/>
    <n v="40"/>
    <n v="0"/>
    <n v="0"/>
    <n v="0"/>
    <s v="F1S USA"/>
    <s v="United States"/>
    <x v="34"/>
    <x v="0"/>
    <n v="0"/>
  </r>
  <r>
    <x v="1"/>
    <x v="1"/>
    <n v="115"/>
    <x v="22"/>
    <n v="28934"/>
    <s v="GUNAWAN MARLINA MRS"/>
    <d v="2025-11-02T00:00:00"/>
    <d v="2025-11-02T00:00:00"/>
    <s v="VLO"/>
    <x v="2"/>
    <s v="USD"/>
    <n v="40"/>
    <n v="34.4"/>
    <n v="40"/>
    <n v="0"/>
    <n v="0"/>
    <n v="0"/>
    <s v="F1S USA"/>
    <s v="United States"/>
    <x v="34"/>
    <x v="0"/>
    <n v="0"/>
  </r>
  <r>
    <x v="1"/>
    <x v="1"/>
    <n v="115"/>
    <x v="22"/>
    <n v="28934"/>
    <s v="TANIHAHA NOBEL MR"/>
    <d v="2025-11-02T00:00:00"/>
    <d v="2025-11-02T00:00:00"/>
    <s v="VLO"/>
    <x v="2"/>
    <s v="USD"/>
    <n v="83.19"/>
    <n v="71.54339999999999"/>
    <n v="83.19"/>
    <n v="0"/>
    <n v="0"/>
    <n v="0"/>
    <s v="F1S USA"/>
    <s v="United States"/>
    <x v="34"/>
    <x v="0"/>
    <n v="0"/>
  </r>
  <r>
    <x v="1"/>
    <x v="1"/>
    <n v="115"/>
    <x v="22"/>
    <n v="28934"/>
    <s v="TANIHAHA NOBEL MR"/>
    <d v="2025-11-02T00:00:00"/>
    <d v="2025-11-02T00:00:00"/>
    <s v="VLO"/>
    <x v="2"/>
    <s v="USD"/>
    <n v="35"/>
    <n v="30.1"/>
    <n v="35"/>
    <n v="0"/>
    <n v="0"/>
    <n v="0"/>
    <s v="F1S USA"/>
    <s v="United States"/>
    <x v="34"/>
    <x v="0"/>
    <n v="0"/>
  </r>
  <r>
    <x v="1"/>
    <x v="1"/>
    <n v="115"/>
    <x v="22"/>
    <n v="28934"/>
    <s v="TANOYO JOKO MR"/>
    <d v="2025-11-02T00:00:00"/>
    <d v="2025-11-02T00:00:00"/>
    <s v="VLO"/>
    <x v="2"/>
    <s v="USD"/>
    <n v="85.19"/>
    <n v="73.26339999999999"/>
    <n v="85.19"/>
    <n v="0"/>
    <n v="0"/>
    <n v="0"/>
    <s v="F1S USA"/>
    <s v="United States"/>
    <x v="34"/>
    <x v="0"/>
    <n v="0"/>
  </r>
  <r>
    <x v="1"/>
    <x v="1"/>
    <n v="115"/>
    <x v="22"/>
    <n v="28934"/>
    <s v="TANOYO JOKO MR"/>
    <d v="2025-11-02T00:00:00"/>
    <d v="2025-11-02T00:00:00"/>
    <s v="VLO"/>
    <x v="2"/>
    <s v="USD"/>
    <n v="35"/>
    <n v="30.1"/>
    <n v="35"/>
    <n v="0"/>
    <n v="0"/>
    <n v="0"/>
    <s v="F1S USA"/>
    <s v="United States"/>
    <x v="34"/>
    <x v="0"/>
    <n v="0"/>
  </r>
  <r>
    <x v="1"/>
    <x v="1"/>
    <n v="115"/>
    <x v="22"/>
    <n v="28934"/>
    <s v="BUDIMAN MANDY MR"/>
    <d v="2025-11-02T00:00:00"/>
    <d v="2025-11-02T00:00:00"/>
    <s v="VLO"/>
    <x v="2"/>
    <s v="USD"/>
    <n v="85.19"/>
    <n v="73.26339999999999"/>
    <n v="85.19"/>
    <n v="0"/>
    <n v="0"/>
    <n v="0"/>
    <s v="F1S USA"/>
    <s v="United States"/>
    <x v="34"/>
    <x v="0"/>
    <n v="0"/>
  </r>
  <r>
    <x v="1"/>
    <x v="1"/>
    <n v="115"/>
    <x v="22"/>
    <n v="28934"/>
    <s v="BUDIMAN MANDY MR"/>
    <d v="2025-11-02T00:00:00"/>
    <d v="2025-11-02T00:00:00"/>
    <s v="VLO"/>
    <x v="2"/>
    <s v="USD"/>
    <n v="40"/>
    <n v="34.4"/>
    <n v="40"/>
    <n v="0"/>
    <n v="0"/>
    <n v="0"/>
    <s v="F1S USA"/>
    <s v="United States"/>
    <x v="34"/>
    <x v="0"/>
    <n v="0"/>
  </r>
  <r>
    <x v="1"/>
    <x v="1"/>
    <n v="115"/>
    <x v="22"/>
    <n v="28934"/>
    <s v="SURIADINATA REGAN MR"/>
    <d v="2025-11-02T00:00:00"/>
    <d v="2025-11-02T00:00:00"/>
    <s v="VLO"/>
    <x v="2"/>
    <s v="USD"/>
    <n v="85.19"/>
    <n v="73.26339999999999"/>
    <n v="85.19"/>
    <n v="0"/>
    <n v="0"/>
    <n v="0"/>
    <s v="F1S USA"/>
    <s v="United States"/>
    <x v="34"/>
    <x v="0"/>
    <n v="0"/>
  </r>
  <r>
    <x v="1"/>
    <x v="1"/>
    <n v="115"/>
    <x v="22"/>
    <n v="28934"/>
    <s v="SURIADINATA REGAN MR"/>
    <d v="2025-11-02T00:00:00"/>
    <d v="2025-11-02T00:00:00"/>
    <s v="VLO"/>
    <x v="2"/>
    <s v="USD"/>
    <n v="35"/>
    <n v="30.1"/>
    <n v="35"/>
    <n v="0"/>
    <n v="0"/>
    <n v="0"/>
    <s v="F1S USA"/>
    <s v="United States"/>
    <x v="34"/>
    <x v="0"/>
    <n v="0"/>
  </r>
  <r>
    <x v="1"/>
    <x v="1"/>
    <n v="115"/>
    <x v="22"/>
    <n v="32551"/>
    <s v="REEMBOLSO WIDJAJA SILVERSEA DEPOSITO"/>
    <d v="2025-10-04T00:00:00"/>
    <d v="2025-11-05T00:00:00"/>
    <s v="OTR"/>
    <x v="3"/>
    <s v="USD"/>
    <n v="20899.4"/>
    <n v="17973.484"/>
    <n v="20899.4"/>
    <n v="0"/>
    <n v="0"/>
    <n v="0"/>
    <s v="REEMBOLSOS"/>
    <s v="NA "/>
    <x v="23"/>
    <x v="0"/>
    <n v="0"/>
  </r>
  <r>
    <x v="1"/>
    <x v="1"/>
    <n v="115"/>
    <x v="22"/>
    <n v="0"/>
    <s v="FEE STRIPE"/>
    <d v="2025-10-04T00:00:00"/>
    <d v="2025-11-05T00:00:00"/>
    <s v="HPS"/>
    <x v="1"/>
    <s v="USD"/>
    <n v="9430.969999999999"/>
    <n v="8110.6342"/>
    <n v="9430.969999999999"/>
    <n v="9430.969999999999"/>
    <n v="8110.6342"/>
    <n v="9430.969999999999"/>
    <s v="FEES"/>
    <n v="0"/>
    <x v="23"/>
    <x v="0"/>
    <n v="1"/>
  </r>
  <r>
    <x v="1"/>
    <x v="1"/>
    <n v="115"/>
    <x v="22"/>
    <n v="26085"/>
    <s v="MALETAS Y ASIENTOS"/>
    <d v="2025-10-04T00:00:00"/>
    <d v="2025-11-05T00:00:00"/>
    <s v="ABC"/>
    <x v="2"/>
    <s v="USD"/>
    <n v="104"/>
    <n v="89.44"/>
    <n v="104"/>
    <n v="0"/>
    <n v="0"/>
    <n v="0"/>
    <s v="LATAM Airlines"/>
    <s v="Chile"/>
    <x v="23"/>
    <x v="0"/>
    <n v="0"/>
  </r>
  <r>
    <x v="1"/>
    <x v="1"/>
    <n v="115"/>
    <x v="22"/>
    <n v="26085"/>
    <s v="MALETAS Y ASIENTOS"/>
    <d v="2025-10-04T00:00:00"/>
    <d v="2025-11-05T00:00:00"/>
    <s v="ABC"/>
    <x v="2"/>
    <s v="USD"/>
    <n v="605.4"/>
    <n v="520.644"/>
    <n v="605.4"/>
    <n v="0"/>
    <n v="0"/>
    <n v="0"/>
    <s v="LATAM Airlines"/>
    <s v="Chile"/>
    <x v="23"/>
    <x v="0"/>
    <n v="0"/>
  </r>
  <r>
    <x v="1"/>
    <x v="1"/>
    <n v="115"/>
    <x v="22"/>
    <n v="0"/>
    <s v="GANANCIA"/>
    <d v="2025-10-04T00:00:00"/>
    <d v="2025-11-05T00:00:00"/>
    <s v="HPS"/>
    <x v="1"/>
    <s v="USD"/>
    <n v="271.77"/>
    <n v="233.7222"/>
    <n v="271.77"/>
    <n v="271.77"/>
    <n v="233.7222"/>
    <n v="271.77"/>
    <s v="FEES"/>
    <n v="0"/>
    <x v="23"/>
    <x v="0"/>
    <n v="1"/>
  </r>
  <r>
    <x v="1"/>
    <x v="1"/>
    <n v="116"/>
    <x v="23"/>
    <n v="25387"/>
    <s v="VIAJE CHILE &amp; BOLIVIA"/>
    <d v="2024-11-11T00:00:00"/>
    <d v="2024-11-24T00:00:00"/>
    <s v="PKT"/>
    <x v="0"/>
    <s v="USD"/>
    <n v="17811.71"/>
    <n v="15318.0706"/>
    <n v="17811.71"/>
    <n v="3091.71"/>
    <n v="2658.8706"/>
    <n v="3091.71"/>
    <s v="CRILLON TOURS"/>
    <s v="Bolivia"/>
    <x v="17"/>
    <x v="2"/>
    <n v="0.173577382519702"/>
  </r>
  <r>
    <x v="1"/>
    <x v="1"/>
    <n v="116"/>
    <x v="23"/>
    <n v="0"/>
    <s v="Gastos de operación R116"/>
    <d v="2024-11-11T00:00:00"/>
    <d v="2024-11-24T00:00:00"/>
    <s v="CPT"/>
    <x v="1"/>
    <s v="USD"/>
    <n v="727.29"/>
    <n v="625.4694"/>
    <n v="727.29"/>
    <n v="727.29"/>
    <n v="625.4694"/>
    <n v="727.29"/>
    <s v="FEES"/>
    <n v="0"/>
    <x v="17"/>
    <x v="2"/>
    <n v="1"/>
  </r>
  <r>
    <x v="1"/>
    <x v="1"/>
    <n v="117"/>
    <x v="16"/>
    <n v="24490"/>
    <s v="Traslado"/>
    <d v="2025-01-05T00:00:00"/>
    <d v="2025-01-05T00:00:00"/>
    <s v="TRF"/>
    <x v="5"/>
    <s v="EUR"/>
    <n v="562.5"/>
    <n v="562.5"/>
    <n v="652.5"/>
    <n v="56.25"/>
    <n v="56.25"/>
    <n v="65.25"/>
    <s v="WELL COM AIR"/>
    <s v="France"/>
    <x v="35"/>
    <x v="0"/>
    <n v="0.1"/>
  </r>
  <r>
    <x v="1"/>
    <x v="1"/>
    <n v="117"/>
    <x v="16"/>
    <n v="25780"/>
    <s v="Comisión"/>
    <d v="2025-01-05T00:00:00"/>
    <d v="2025-01-05T00:00:00"/>
    <s v="TRF"/>
    <x v="5"/>
    <s v="EUR"/>
    <n v="43.68"/>
    <n v="43.68"/>
    <n v="50.6688"/>
    <n v="43.82"/>
    <n v="43.82"/>
    <n v="50.8312"/>
    <s v="ROLZO"/>
    <s v="United Kingdom"/>
    <x v="35"/>
    <x v="0"/>
    <n v="1.003205128205128"/>
  </r>
  <r>
    <x v="1"/>
    <x v="1"/>
    <n v="118"/>
    <x v="22"/>
    <n v="23931"/>
    <s v="BARCO, HOTELES Y TOURS"/>
    <d v="2025-04-09T00:00:00"/>
    <d v="2025-04-25T00:00:00"/>
    <s v="PKT"/>
    <x v="0"/>
    <s v="USD"/>
    <n v="145211.02"/>
    <n v="124881.4772"/>
    <n v="145211.02"/>
    <n v="6959.02"/>
    <n v="5984.7572"/>
    <n v="6959.02"/>
    <s v="ABERCROMBIE AND KENT EUROPE"/>
    <s v="United Kingdom"/>
    <x v="38"/>
    <x v="0"/>
    <n v="0.04792349781717669"/>
  </r>
  <r>
    <x v="1"/>
    <x v="1"/>
    <n v="118"/>
    <x v="22"/>
    <n v="25348"/>
    <s v="DUBAI ARABIAN LUX"/>
    <d v="2025-04-18T00:00:00"/>
    <d v="2025-04-23T00:00:00"/>
    <s v="PKT"/>
    <x v="0"/>
    <s v="USD"/>
    <n v="43830"/>
    <n v="37693.8"/>
    <n v="43830"/>
    <n v="7316"/>
    <n v="6291.76"/>
    <n v="7316"/>
    <s v="ARABIAN LUX"/>
    <s v="United Arab Emirates"/>
    <x v="2"/>
    <x v="0"/>
    <n v="0.1669176363221538"/>
  </r>
  <r>
    <x v="1"/>
    <x v="1"/>
    <n v="118"/>
    <x v="22"/>
    <n v="28225"/>
    <s v="Frankfurt"/>
    <d v="2025-04-09T00:00:00"/>
    <d v="2025-04-25T00:00:00"/>
    <s v="PKT"/>
    <x v="0"/>
    <s v="USD"/>
    <n v="5484.49"/>
    <n v="4716.6614"/>
    <n v="5484.49"/>
    <n v="1130"/>
    <n v="971.8"/>
    <n v="1130"/>
    <s v="Pure Germany"/>
    <s v="Germany"/>
    <x v="38"/>
    <x v="0"/>
    <n v="0.2060355657499603"/>
  </r>
  <r>
    <x v="1"/>
    <x v="1"/>
    <n v="118"/>
    <x v="22"/>
    <n v="0"/>
    <s v="Honorarios por Servicio Agencia"/>
    <d v="2025-04-09T00:00:00"/>
    <d v="2025-04-25T00:00:00"/>
    <s v="HPS"/>
    <x v="1"/>
    <s v="USD"/>
    <n v="54.49"/>
    <n v="46.8614"/>
    <n v="54.49"/>
    <n v="54.49"/>
    <n v="46.8614"/>
    <n v="54.49"/>
    <s v="FEES"/>
    <n v="0"/>
    <x v="38"/>
    <x v="0"/>
    <n v="1"/>
  </r>
  <r>
    <x v="1"/>
    <x v="1"/>
    <n v="119"/>
    <x v="23"/>
    <n v="25409"/>
    <s v="EGIPTO NUBIA"/>
    <d v="2025-02-26T00:00:00"/>
    <d v="2025-03-10T00:00:00"/>
    <s v="PKT"/>
    <x v="0"/>
    <s v="EUR"/>
    <n v="8380"/>
    <n v="8380"/>
    <n v="9720.799999999999"/>
    <n v="1170"/>
    <n v="1170"/>
    <n v="1357.2"/>
    <s v="Nubia Tours"/>
    <s v="Egypt"/>
    <x v="39"/>
    <x v="0"/>
    <n v="0.139618138424821"/>
  </r>
  <r>
    <x v="1"/>
    <x v="1"/>
    <n v="119"/>
    <x v="23"/>
    <n v="25411"/>
    <s v="CRUCERO NOUR EL NIL"/>
    <d v="2025-03-03T00:00:00"/>
    <d v="2025-03-08T00:00:00"/>
    <s v="CRC"/>
    <x v="8"/>
    <s v="EUR"/>
    <n v="9529.4"/>
    <n v="9529.4"/>
    <n v="11054.104"/>
    <n v="1429.4"/>
    <n v="1429.4"/>
    <n v="1658.104"/>
    <s v="Nour El Nil"/>
    <s v="Egypt"/>
    <x v="47"/>
    <x v="0"/>
    <n v="0.1499989506159884"/>
  </r>
  <r>
    <x v="1"/>
    <x v="1"/>
    <n v="119"/>
    <x v="23"/>
    <n v="25412"/>
    <s v="NOCHES EN BAWAH RESERVE"/>
    <d v="2025-03-13T00:00:00"/>
    <d v="2025-03-18T00:00:00"/>
    <s v="HTL"/>
    <x v="4"/>
    <s v="EUR"/>
    <n v="12533.6"/>
    <n v="12533.6"/>
    <n v="14538.976"/>
    <n v="725.6"/>
    <n v="725.6"/>
    <n v="841.6959999999999"/>
    <s v="Bawah Reserve"/>
    <s v="Indonesia"/>
    <x v="50"/>
    <x v="0"/>
    <n v="0.05789238526839854"/>
  </r>
  <r>
    <x v="1"/>
    <x v="1"/>
    <n v="119"/>
    <x v="23"/>
    <n v="25413"/>
    <s v="ESTANCIA EN MARINA BAY SANDS"/>
    <d v="2025-03-11T00:00:00"/>
    <d v="2025-03-13T00:00:00"/>
    <s v="HTL"/>
    <x v="4"/>
    <s v="EUR"/>
    <n v="1432.1"/>
    <n v="1432.1"/>
    <n v="1661.236"/>
    <n v="100.42"/>
    <n v="100.42"/>
    <n v="116.4872"/>
    <s v="MARINA BAY SANDS"/>
    <s v="Singapore"/>
    <x v="50"/>
    <x v="0"/>
    <n v="0.0701208016199986"/>
  </r>
  <r>
    <x v="1"/>
    <x v="1"/>
    <n v="119"/>
    <x v="23"/>
    <n v="24812"/>
    <s v="VUELOS CAIRO - SINGAPUR - MADRID"/>
    <d v="2025-03-10T00:00:00"/>
    <d v="2025-03-19T00:00:00"/>
    <s v="VLO"/>
    <x v="2"/>
    <s v="EUR"/>
    <n v="8490"/>
    <n v="8490"/>
    <n v="9848.4"/>
    <n v="0"/>
    <n v="0"/>
    <n v="0"/>
    <s v="Emirates Airlines"/>
    <s v="United Arab Emirates"/>
    <x v="50"/>
    <x v="0"/>
    <n v="0"/>
  </r>
  <r>
    <x v="1"/>
    <x v="1"/>
    <n v="119"/>
    <x v="23"/>
    <n v="25024"/>
    <s v="VUELO MADRID - CAIRO"/>
    <d v="2025-03-10T00:00:00"/>
    <d v="2025-03-19T00:00:00"/>
    <s v="VLO"/>
    <x v="2"/>
    <s v="EUR"/>
    <n v="317"/>
    <n v="317"/>
    <n v="367.72"/>
    <n v="0"/>
    <n v="0"/>
    <n v="0"/>
    <s v="Iberia"/>
    <s v="Spain"/>
    <x v="50"/>
    <x v="0"/>
    <n v="0"/>
  </r>
  <r>
    <x v="1"/>
    <x v="1"/>
    <n v="119"/>
    <x v="23"/>
    <n v="0"/>
    <s v="Fee emisión boletos"/>
    <d v="2025-02-26T00:00:00"/>
    <d v="2025-03-19T00:00:00"/>
    <s v="HPS"/>
    <x v="1"/>
    <s v="EUR"/>
    <n v="68"/>
    <n v="68"/>
    <n v="78.88"/>
    <n v="68"/>
    <n v="68"/>
    <n v="78.88"/>
    <s v="FEES"/>
    <n v="0"/>
    <x v="39"/>
    <x v="0"/>
    <n v="1"/>
  </r>
  <r>
    <x v="1"/>
    <x v="1"/>
    <n v="119"/>
    <x v="23"/>
    <n v="25024"/>
    <s v="Asignación de asientos vuelos Emirates"/>
    <d v="2025-02-26T00:00:00"/>
    <d v="2025-03-19T00:00:00"/>
    <s v="OTR"/>
    <x v="3"/>
    <s v="EUR"/>
    <n v="45"/>
    <n v="45"/>
    <n v="52.2"/>
    <n v="0"/>
    <n v="0"/>
    <n v="0"/>
    <s v="Iberia"/>
    <s v="Spain"/>
    <x v="39"/>
    <x v="0"/>
    <n v="0"/>
  </r>
  <r>
    <x v="1"/>
    <x v="1"/>
    <n v="119"/>
    <x v="23"/>
    <n v="0"/>
    <s v="Ajuste reserva"/>
    <d v="2025-02-26T00:00:00"/>
    <d v="2025-03-19T00:00:00"/>
    <s v="HPS"/>
    <x v="1"/>
    <s v="EUR"/>
    <n v="111.35"/>
    <n v="111.35"/>
    <n v="129.166"/>
    <n v="111.35"/>
    <n v="111.35"/>
    <n v="129.166"/>
    <s v="FEES"/>
    <n v="0"/>
    <x v="39"/>
    <x v="0"/>
    <n v="1"/>
  </r>
  <r>
    <x v="1"/>
    <x v="1"/>
    <n v="120"/>
    <x v="23"/>
    <n v="25426"/>
    <s v="Novotel Paris Centre Eiffel Tower"/>
    <d v="2025-04-15T00:00:00"/>
    <d v="2025-04-18T00:00:00"/>
    <s v="HTL"/>
    <x v="4"/>
    <s v="USD"/>
    <n v="1066.08"/>
    <n v="916.8287999999999"/>
    <n v="1066.08"/>
    <n v="67.15000000000001"/>
    <n v="57.749"/>
    <n v="67.15000000000001"/>
    <s v="NOVOTEL PARIS CENTRE TOUR EIFFEL"/>
    <s v="France"/>
    <x v="2"/>
    <x v="0"/>
    <n v="0.06298776827254991"/>
  </r>
  <r>
    <x v="1"/>
    <x v="1"/>
    <n v="120"/>
    <x v="23"/>
    <n v="25427"/>
    <s v="Carnival Palace Hotel"/>
    <d v="2025-04-27T00:00:00"/>
    <d v="2025-04-29T00:00:00"/>
    <s v="HTL"/>
    <x v="4"/>
    <s v="USD"/>
    <n v="991.27"/>
    <n v="852.4922"/>
    <n v="991.27"/>
    <n v="87.54000000000001"/>
    <n v="75.28440000000001"/>
    <n v="87.54000000000001"/>
    <s v="Expedia TAAP"/>
    <s v="United States"/>
    <x v="4"/>
    <x v="0"/>
    <n v="0.08831095463395443"/>
  </r>
  <r>
    <x v="1"/>
    <x v="1"/>
    <n v="120"/>
    <x v="23"/>
    <n v="25427"/>
    <s v="EXPEDIA TAPP - MARIA ELENA"/>
    <d v="2025-04-15T00:00:00"/>
    <d v="2025-04-16T00:00:00"/>
    <s v="HTL"/>
    <x v="4"/>
    <s v="USD"/>
    <n v="326.33"/>
    <n v="280.6438"/>
    <n v="326.33"/>
    <n v="20.21"/>
    <n v="17.3806"/>
    <n v="20.21"/>
    <s v="Expedia TAAP"/>
    <s v="United States"/>
    <x v="2"/>
    <x v="0"/>
    <n v="0.06193117396500476"/>
  </r>
  <r>
    <x v="1"/>
    <x v="1"/>
    <n v="121"/>
    <x v="23"/>
    <n v="25427"/>
    <s v="HM Palma Blanc Hotel"/>
    <d v="2025-06-05T00:00:00"/>
    <d v="2025-06-06T00:00:00"/>
    <s v="HTL"/>
    <x v="4"/>
    <s v="USD"/>
    <n v="238.76"/>
    <n v="205.3336"/>
    <n v="238.76"/>
    <n v="20.67"/>
    <n v="17.7762"/>
    <n v="20.67"/>
    <s v="Expedia TAAP"/>
    <s v="United States"/>
    <x v="14"/>
    <x v="0"/>
    <n v="0.08657229016585694"/>
  </r>
  <r>
    <x v="1"/>
    <x v="1"/>
    <n v="121"/>
    <x v="23"/>
    <n v="25427"/>
    <s v="Hotel Magda Champs Elysées"/>
    <d v="2025-06-10T00:00:00"/>
    <d v="2025-06-16T00:00:00"/>
    <s v="HTL"/>
    <x v="4"/>
    <s v="USD"/>
    <n v="1552.96"/>
    <n v="1335.5456"/>
    <n v="1552.96"/>
    <n v="133.59"/>
    <n v="114.8874"/>
    <n v="133.59"/>
    <s v="Expedia TAAP"/>
    <s v="United States"/>
    <x v="15"/>
    <x v="0"/>
    <n v="0.08602282093550381"/>
  </r>
  <r>
    <x v="1"/>
    <x v="1"/>
    <n v="122"/>
    <x v="16"/>
    <n v="25446"/>
    <s v="Registro para recibir comisión"/>
    <d v="2025-01-20T00:00:00"/>
    <d v="2025-01-20T00:00:00"/>
    <s v="HTL"/>
    <x v="4"/>
    <s v="EUR"/>
    <n v="5000"/>
    <n v="5000"/>
    <n v="5800"/>
    <n v="500"/>
    <n v="500"/>
    <n v="580"/>
    <s v="Le Collectionist"/>
    <s v="France"/>
    <x v="48"/>
    <x v="0"/>
    <n v="0.1"/>
  </r>
  <r>
    <x v="1"/>
    <x v="1"/>
    <n v="122"/>
    <x v="16"/>
    <n v="25386"/>
    <s v="Registro para recibir comisión"/>
    <d v="2025-01-20T00:00:00"/>
    <d v="2025-01-20T00:00:00"/>
    <s v="HTL"/>
    <x v="4"/>
    <s v="EUR"/>
    <n v="375.1"/>
    <n v="375.1"/>
    <n v="435.116"/>
    <n v="375.1"/>
    <n v="375.1"/>
    <n v="435.116"/>
    <s v="THE CONNAUGHT"/>
    <s v="United Kingdom"/>
    <x v="48"/>
    <x v="0"/>
    <n v="1"/>
  </r>
  <r>
    <x v="1"/>
    <x v="1"/>
    <n v="122"/>
    <x v="16"/>
    <n v="25374"/>
    <s v="Comisión"/>
    <d v="2025-01-20T00:00:00"/>
    <d v="2025-01-20T00:00:00"/>
    <s v="HTL"/>
    <x v="4"/>
    <s v="EUR"/>
    <n v="107.2"/>
    <n v="107.2"/>
    <n v="124.352"/>
    <n v="94.31"/>
    <n v="94.31"/>
    <n v="109.3996"/>
    <s v="HECKFIELD PLACE"/>
    <s v="United Kingdom"/>
    <x v="48"/>
    <x v="0"/>
    <n v="0.8797574626865672"/>
  </r>
  <r>
    <x v="1"/>
    <x v="1"/>
    <n v="122"/>
    <x v="16"/>
    <n v="25374"/>
    <s v="Comisión"/>
    <d v="2025-01-20T00:00:00"/>
    <d v="2025-01-20T00:00:00"/>
    <s v="HTL"/>
    <x v="4"/>
    <s v="EUR"/>
    <n v="135.16"/>
    <n v="135.16"/>
    <n v="156.7856"/>
    <n v="118.91"/>
    <n v="118.91"/>
    <n v="137.9356"/>
    <s v="HECKFIELD PLACE"/>
    <s v="United Kingdom"/>
    <x v="48"/>
    <x v="0"/>
    <n v="0.879772121929565"/>
  </r>
  <r>
    <x v="1"/>
    <x v="1"/>
    <n v="122"/>
    <x v="16"/>
    <n v="25386"/>
    <s v="Servicios The Connaught / Heckfield Place"/>
    <d v="2025-01-20T00:00:00"/>
    <d v="2025-01-20T00:00:00"/>
    <s v="HTL"/>
    <x v="4"/>
    <s v="EUR"/>
    <n v="5883.2"/>
    <n v="5883.2"/>
    <n v="6824.512"/>
    <n v="0"/>
    <n v="0"/>
    <n v="0"/>
    <s v="THE CONNAUGHT"/>
    <s v="United Kingdom"/>
    <x v="48"/>
    <x v="0"/>
    <n v="0"/>
  </r>
  <r>
    <x v="1"/>
    <x v="1"/>
    <n v="123"/>
    <x v="19"/>
    <n v="25451"/>
    <s v="Hospedaje"/>
    <d v="2025-02-12T00:00:00"/>
    <d v="2025-02-14T00:00:00"/>
    <s v="HTL"/>
    <x v="4"/>
    <s v="MXN"/>
    <n v="6630.75"/>
    <n v="318.276"/>
    <n v="371.322"/>
    <n v="817.95"/>
    <n v="39.2616"/>
    <n v="45.80520000000001"/>
    <s v="HOTEL BIDASOA"/>
    <s v="Chile"/>
    <x v="43"/>
    <x v="0"/>
    <n v="0.1233570863024545"/>
  </r>
  <r>
    <x v="1"/>
    <x v="1"/>
    <n v="123"/>
    <x v="19"/>
    <n v="25453"/>
    <s v="Hospedaje"/>
    <d v="2025-02-14T00:00:00"/>
    <d v="2025-02-16T00:00:00"/>
    <s v="HTL"/>
    <x v="4"/>
    <s v="MXN"/>
    <n v="304.2"/>
    <n v="14.6016"/>
    <n v="17.0352"/>
    <n v="30.42"/>
    <n v="1.46016"/>
    <n v="1.70352"/>
    <s v="WYNDHAM SANTIAGO PETTRA HOTEL"/>
    <s v="Chile"/>
    <x v="43"/>
    <x v="0"/>
    <n v="0.1"/>
  </r>
  <r>
    <x v="1"/>
    <x v="1"/>
    <n v="124"/>
    <x v="24"/>
    <n v="23789"/>
    <s v="Servicios Safari Triumph Travel"/>
    <d v="2025-06-24T00:00:00"/>
    <d v="2025-07-07T00:00:00"/>
    <s v="PKT"/>
    <x v="0"/>
    <s v="USD"/>
    <n v="56744"/>
    <n v="48799.84"/>
    <n v="56744"/>
    <n v="6840"/>
    <n v="5882.4"/>
    <n v="6840"/>
    <s v="TRIUMPH TRAVEL"/>
    <s v="South Africa"/>
    <x v="18"/>
    <x v="0"/>
    <n v="0.1205413788241929"/>
  </r>
  <r>
    <x v="1"/>
    <x v="1"/>
    <n v="124"/>
    <x v="24"/>
    <n v="23789"/>
    <s v="Vuelo en Globo"/>
    <d v="2025-06-24T00:00:00"/>
    <d v="2025-07-07T00:00:00"/>
    <s v="EXC"/>
    <x v="0"/>
    <s v="USD"/>
    <n v="980"/>
    <n v="842.8"/>
    <n v="980"/>
    <n v="0"/>
    <n v="0"/>
    <n v="0"/>
    <s v="TRIUMPH TRAVEL"/>
    <s v="South Africa"/>
    <x v="18"/>
    <x v="0"/>
    <n v="0"/>
  </r>
  <r>
    <x v="2"/>
    <x v="1"/>
    <n v="125"/>
    <x v="17"/>
    <n v="25453"/>
    <s v="Hospedaje en Wyndham Santiago Pettra"/>
    <d v="2025-02-14T00:00:00"/>
    <d v="2025-02-16T00:00:00"/>
    <s v="HTL"/>
    <x v="4"/>
    <s v="MXN"/>
    <n v="304.2"/>
    <n v="14.6016"/>
    <n v="17.0352"/>
    <n v="30.42"/>
    <n v="1.46016"/>
    <n v="1.70352"/>
    <s v="WYNDHAM SANTIAGO PETTRA HOTEL"/>
    <s v="Chile"/>
    <x v="43"/>
    <x v="0"/>
    <n v="0.1"/>
  </r>
  <r>
    <x v="1"/>
    <x v="1"/>
    <n v="126"/>
    <x v="16"/>
    <n v="23401"/>
    <s v="Servicios con DMC en Italia"/>
    <d v="2025-06-01T00:00:00"/>
    <d v="2025-06-30T00:00:00"/>
    <s v="ATR"/>
    <x v="0"/>
    <s v="EUR"/>
    <n v="33784.83"/>
    <n v="33784.83"/>
    <n v="39190.4028"/>
    <n v="2840.83"/>
    <n v="2840.83"/>
    <n v="3295.3628"/>
    <s v="Privilege Italia"/>
    <s v="Italy"/>
    <x v="14"/>
    <x v="0"/>
    <n v="0.08408596402586606"/>
  </r>
  <r>
    <x v="1"/>
    <x v="1"/>
    <n v="126"/>
    <x v="16"/>
    <n v="25706"/>
    <s v="Cabinas de Crucero Crystal 7 pax"/>
    <d v="2025-06-13T00:00:00"/>
    <d v="2025-06-22T00:00:00"/>
    <s v="CRC"/>
    <x v="8"/>
    <s v="EUR"/>
    <n v="43596.49"/>
    <n v="43596.49"/>
    <n v="50571.9284"/>
    <n v="0"/>
    <n v="0"/>
    <n v="0"/>
    <s v="CRYSTAL CRUISES"/>
    <s v="United States"/>
    <x v="15"/>
    <x v="0"/>
    <n v="0"/>
  </r>
  <r>
    <x v="1"/>
    <x v="1"/>
    <n v="126"/>
    <x v="16"/>
    <n v="25706"/>
    <s v="Cabina Liora - Crucero Crystal"/>
    <d v="2025-06-13T00:00:00"/>
    <d v="2025-06-22T00:00:00"/>
    <s v="CRC"/>
    <x v="8"/>
    <s v="EUR"/>
    <n v="6465.56"/>
    <n v="6465.56"/>
    <n v="7500.0496"/>
    <n v="1016"/>
    <n v="1016"/>
    <n v="1178.56"/>
    <s v="CRYSTAL CRUISES"/>
    <s v="United States"/>
    <x v="15"/>
    <x v="0"/>
    <n v="0.1571402941121882"/>
  </r>
  <r>
    <x v="1"/>
    <x v="1"/>
    <n v="126"/>
    <x v="16"/>
    <n v="27301"/>
    <s v="AF -MEX-CDG-FCO-CDG-MEX/Ari Berger"/>
    <d v="2025-06-01T00:00:00"/>
    <d v="2025-06-30T00:00:00"/>
    <s v="VLO"/>
    <x v="2"/>
    <s v="EUR"/>
    <n v="3745.93"/>
    <n v="3745.93"/>
    <n v="4345.278799999999"/>
    <n v="0"/>
    <n v="0"/>
    <n v="0"/>
    <s v="TURISMO EX MAR, S.A. DE C.V."/>
    <s v="Mexico"/>
    <x v="14"/>
    <x v="0"/>
    <n v="0"/>
  </r>
  <r>
    <x v="1"/>
    <x v="1"/>
    <n v="126"/>
    <x v="16"/>
    <n v="27301"/>
    <s v="Vuelo MEX-CDG-FCO-CDG-MEX/Sandra Vainer"/>
    <d v="2025-06-01T00:00:00"/>
    <d v="2025-06-30T00:00:00"/>
    <s v="VLO"/>
    <x v="2"/>
    <s v="EUR"/>
    <n v="3745.93"/>
    <n v="3745.93"/>
    <n v="4345.278799999999"/>
    <n v="0"/>
    <n v="0"/>
    <n v="0"/>
    <s v="TURISMO EX MAR, S.A. DE C.V."/>
    <s v="Mexico"/>
    <x v="14"/>
    <x v="0"/>
    <n v="0"/>
  </r>
  <r>
    <x v="1"/>
    <x v="1"/>
    <n v="126"/>
    <x v="16"/>
    <n v="27301"/>
    <s v="Vuelo MEX-CDG-FCO-CDG-MEX/Michelle Rodal"/>
    <d v="2025-06-01T00:00:00"/>
    <d v="2025-06-30T00:00:00"/>
    <s v="VLO"/>
    <x v="2"/>
    <s v="EUR"/>
    <n v="3745.93"/>
    <n v="3745.93"/>
    <n v="4345.278799999999"/>
    <n v="0"/>
    <n v="0"/>
    <n v="0"/>
    <s v="TURISMO EX MAR, S.A. DE C.V."/>
    <s v="Mexico"/>
    <x v="14"/>
    <x v="0"/>
    <n v="0"/>
  </r>
  <r>
    <x v="1"/>
    <x v="1"/>
    <n v="126"/>
    <x v="16"/>
    <n v="27301"/>
    <s v="Vuelo MEX-CDG-FCO-CDG-MEX/Alan Rodal"/>
    <d v="2025-06-01T00:00:00"/>
    <d v="2025-06-30T00:00:00"/>
    <s v="VLO"/>
    <x v="2"/>
    <s v="EUR"/>
    <n v="3745.93"/>
    <n v="3745.93"/>
    <n v="4345.278799999999"/>
    <n v="0"/>
    <n v="0"/>
    <n v="0"/>
    <s v="TURISMO EX MAR, S.A. DE C.V."/>
    <s v="Mexico"/>
    <x v="14"/>
    <x v="0"/>
    <n v="0"/>
  </r>
  <r>
    <x v="1"/>
    <x v="1"/>
    <n v="126"/>
    <x v="16"/>
    <n v="0"/>
    <s v="Fee de emisión UUNDVB, Air France -4 Pasajeros Ari, Sandra Michelle y Alan"/>
    <d v="2025-06-01T00:00:00"/>
    <d v="2025-07-03T00:00:00"/>
    <s v="HPS"/>
    <x v="1"/>
    <s v="EUR"/>
    <n v="1611.76"/>
    <n v="1611.76"/>
    <n v="1869.6416"/>
    <n v="1611.76"/>
    <n v="1611.76"/>
    <n v="1869.6416"/>
    <s v="FEES"/>
    <n v="0"/>
    <x v="14"/>
    <x v="0"/>
    <n v="1"/>
  </r>
  <r>
    <x v="1"/>
    <x v="1"/>
    <n v="126"/>
    <x v="16"/>
    <n v="27301"/>
    <s v="Vuelo MEX-CDG-FCO-BLQ-AMS-MEX/Alex Berger"/>
    <d v="2025-06-01T00:00:00"/>
    <d v="2025-07-03T00:00:00"/>
    <s v="VLO"/>
    <x v="2"/>
    <s v="EUR"/>
    <n v="4446.38"/>
    <n v="4446.38"/>
    <n v="5157.8008"/>
    <n v="0"/>
    <n v="0"/>
    <n v="0"/>
    <s v="TURISMO EX MAR, S.A. DE C.V."/>
    <s v="Mexico"/>
    <x v="14"/>
    <x v="0"/>
    <n v="0"/>
  </r>
  <r>
    <x v="1"/>
    <x v="1"/>
    <n v="126"/>
    <x v="16"/>
    <n v="27301"/>
    <s v="Vuelo AF MEX-CDG-FCO-BLQ-AMS-MEX/Ruth Cherem"/>
    <d v="2025-06-01T00:00:00"/>
    <d v="2025-07-03T00:00:00"/>
    <s v="VLO"/>
    <x v="2"/>
    <s v="EUR"/>
    <n v="4449.91"/>
    <n v="4449.91"/>
    <n v="5161.8956"/>
    <n v="0"/>
    <n v="0"/>
    <n v="0"/>
    <s v="TURISMO EX MAR, S.A. DE C.V."/>
    <s v="Mexico"/>
    <x v="14"/>
    <x v="0"/>
    <n v="0"/>
  </r>
  <r>
    <x v="1"/>
    <x v="1"/>
    <n v="126"/>
    <x v="16"/>
    <n v="27301"/>
    <s v="Vuelo MEX-CDG-FCO AMS-MEX/Bebe Mauricio Berger"/>
    <d v="2025-06-01T00:00:00"/>
    <d v="2025-07-03T00:00:00"/>
    <s v="VLO"/>
    <x v="2"/>
    <s v="EUR"/>
    <n v="392.56"/>
    <n v="392.56"/>
    <n v="455.3696"/>
    <n v="0"/>
    <n v="0"/>
    <n v="0"/>
    <s v="TURISMO EX MAR, S.A. DE C.V."/>
    <s v="Mexico"/>
    <x v="14"/>
    <x v="0"/>
    <n v="0"/>
  </r>
  <r>
    <x v="1"/>
    <x v="1"/>
    <n v="126"/>
    <x v="16"/>
    <n v="27301"/>
    <s v="Vuelo AM NAP-FCO-FCO-MEX-FCO/Alex Berger"/>
    <d v="2025-06-01T00:00:00"/>
    <d v="2025-07-03T00:00:00"/>
    <s v="VLO"/>
    <x v="2"/>
    <s v="EUR"/>
    <n v="3091.18"/>
    <n v="3091.18"/>
    <n v="3585.768799999999"/>
    <n v="0"/>
    <n v="0"/>
    <n v="0"/>
    <s v="TURISMO EX MAR, S.A. DE C.V."/>
    <s v="Mexico"/>
    <x v="14"/>
    <x v="0"/>
    <n v="0"/>
  </r>
  <r>
    <x v="1"/>
    <x v="1"/>
    <n v="126"/>
    <x v="16"/>
    <n v="0"/>
    <s v="Fee de emisión Boletos Alex, Ruth y Mauricio Air France y Aeromexico , trasatlánticos"/>
    <d v="2025-06-01T00:00:00"/>
    <d v="2025-07-03T00:00:00"/>
    <s v="HPS"/>
    <x v="1"/>
    <s v="EUR"/>
    <n v="822.16"/>
    <n v="822.16"/>
    <n v="953.7055999999999"/>
    <n v="822.16"/>
    <n v="822.16"/>
    <n v="953.7055999999999"/>
    <s v="FEES"/>
    <n v="0"/>
    <x v="14"/>
    <x v="0"/>
    <n v="1"/>
  </r>
  <r>
    <x v="1"/>
    <x v="1"/>
    <n v="126"/>
    <x v="16"/>
    <n v="27301"/>
    <s v="Vuelo Liora Schwartz"/>
    <d v="2025-06-01T00:00:00"/>
    <d v="2025-07-03T00:00:00"/>
    <s v="VLO"/>
    <x v="2"/>
    <s v="EUR"/>
    <n v="4695"/>
    <n v="4695"/>
    <n v="5446.2"/>
    <n v="0"/>
    <n v="0"/>
    <n v="0"/>
    <s v="TURISMO EX MAR, S.A. DE C.V."/>
    <s v="Mexico"/>
    <x v="14"/>
    <x v="0"/>
    <n v="0"/>
  </r>
  <r>
    <x v="1"/>
    <x v="1"/>
    <n v="126"/>
    <x v="16"/>
    <n v="0"/>
    <s v="Fee de emisión OLUEEH, cobrado en cash 119 eur"/>
    <d v="2025-06-01T00:00:00"/>
    <d v="2025-07-03T00:00:00"/>
    <s v="HPS"/>
    <x v="1"/>
    <s v="EUR"/>
    <n v="119"/>
    <n v="119"/>
    <n v="138.04"/>
    <n v="119"/>
    <n v="119"/>
    <n v="138.04"/>
    <s v="FEES"/>
    <n v="0"/>
    <x v="14"/>
    <x v="0"/>
    <n v="1"/>
  </r>
  <r>
    <x v="1"/>
    <x v="1"/>
    <n v="126"/>
    <x v="16"/>
    <n v="26624"/>
    <s v="Vuelo Ryanair Venecia-Nápoles 8 pasajeros"/>
    <d v="2025-06-01T00:00:00"/>
    <d v="2025-07-03T00:00:00"/>
    <s v="ABC"/>
    <x v="2"/>
    <s v="EUR"/>
    <n v="1952.77"/>
    <n v="1952.77"/>
    <n v="2265.2132"/>
    <n v="0"/>
    <n v="0"/>
    <n v="0"/>
    <s v="Ryanair"/>
    <s v="Ireland"/>
    <x v="14"/>
    <x v="0"/>
    <n v="0"/>
  </r>
  <r>
    <x v="1"/>
    <x v="1"/>
    <n v="126"/>
    <x v="16"/>
    <n v="26624"/>
    <s v="Vuelo Nápoles-Málaga/Ruth Cherem y Mauricio Berger"/>
    <d v="2025-06-01T00:00:00"/>
    <d v="2025-07-03T00:00:00"/>
    <s v="ABC"/>
    <x v="2"/>
    <s v="EUR"/>
    <n v="250.16"/>
    <n v="250.16"/>
    <n v="290.1856"/>
    <n v="0"/>
    <n v="0"/>
    <n v="0"/>
    <s v="Ryanair"/>
    <s v="Ireland"/>
    <x v="14"/>
    <x v="0"/>
    <n v="0"/>
  </r>
  <r>
    <x v="1"/>
    <x v="1"/>
    <n v="126"/>
    <x v="16"/>
    <n v="26624"/>
    <s v="Vuelo Nápoles - Málaga/Liora Schwartz"/>
    <d v="2025-06-01T00:00:00"/>
    <d v="2025-07-03T00:00:00"/>
    <s v="ABC"/>
    <x v="2"/>
    <s v="EUR"/>
    <n v="220.16"/>
    <n v="220.16"/>
    <n v="255.3856"/>
    <n v="0"/>
    <n v="0"/>
    <n v="0"/>
    <s v="Ryanair"/>
    <s v="Ireland"/>
    <x v="14"/>
    <x v="0"/>
    <n v="0"/>
  </r>
  <r>
    <x v="1"/>
    <x v="1"/>
    <n v="126"/>
    <x v="16"/>
    <n v="0"/>
    <s v="Fee de emisión Ryanair YNF7RY, Liora"/>
    <d v="2025-06-01T00:00:00"/>
    <d v="2025-07-03T00:00:00"/>
    <s v="HPS"/>
    <x v="1"/>
    <s v="EUR"/>
    <n v="35"/>
    <n v="35"/>
    <n v="40.59999999999999"/>
    <n v="35"/>
    <n v="35"/>
    <n v="40.59999999999999"/>
    <s v="FEES"/>
    <n v="0"/>
    <x v="14"/>
    <x v="0"/>
    <n v="1"/>
  </r>
  <r>
    <x v="1"/>
    <x v="1"/>
    <n v="126"/>
    <x v="16"/>
    <n v="26591"/>
    <s v="Vuelo Nápoles-Niza/Berger, Vainer y Rodal"/>
    <d v="2025-06-01T00:00:00"/>
    <d v="2025-07-03T00:00:00"/>
    <s v="ABC"/>
    <x v="2"/>
    <s v="EUR"/>
    <n v="948"/>
    <n v="948"/>
    <n v="1099.68"/>
    <n v="297.7"/>
    <n v="297.7"/>
    <n v="345.3319999999999"/>
    <s v="EasyJet"/>
    <s v="United KIngdom"/>
    <x v="14"/>
    <x v="0"/>
    <n v="0.3140295358649789"/>
  </r>
  <r>
    <x v="1"/>
    <x v="1"/>
    <n v="126"/>
    <x v="16"/>
    <n v="0"/>
    <s v="Fee de emisión Vuelo Nápoles-Málaga Ruth y Bebe Mauricio"/>
    <d v="2025-06-01T00:00:00"/>
    <d v="2025-07-03T00:00:00"/>
    <s v="HPS"/>
    <x v="1"/>
    <s v="EUR"/>
    <n v="17.78"/>
    <n v="17.78"/>
    <n v="20.6248"/>
    <n v="17.78"/>
    <n v="17.78"/>
    <n v="20.6248"/>
    <s v="FEES"/>
    <n v="0"/>
    <x v="14"/>
    <x v="0"/>
    <n v="1"/>
  </r>
  <r>
    <x v="1"/>
    <x v="1"/>
    <n v="126"/>
    <x v="16"/>
    <n v="23921"/>
    <s v="Vuelo Niza-París/Ari Berger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Vuelo Niza-París/Sandra Vainer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Vuelo Niza-París/Tamara Berger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Vuelo Niza-París/Michelle Rodal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Vuelo Niza-París/Alan Rodal"/>
    <d v="2025-06-01T00:00:00"/>
    <d v="2025-07-03T00:00:00"/>
    <s v="VLO"/>
    <x v="2"/>
    <s v="EUR"/>
    <n v="148.86"/>
    <n v="148.86"/>
    <n v="172.6776"/>
    <n v="0"/>
    <n v="0"/>
    <n v="0"/>
    <s v="Air France"/>
    <s v="France"/>
    <x v="14"/>
    <x v="0"/>
    <n v="0"/>
  </r>
  <r>
    <x v="1"/>
    <x v="1"/>
    <n v="126"/>
    <x v="16"/>
    <n v="23921"/>
    <s v="EMD Niza-París/Ari Berger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23921"/>
    <s v="EMD Niza-París/Sandra Vainer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23921"/>
    <s v="EMD Niza-París/Tamara Berger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23921"/>
    <s v="EMD Niza-París/Michelle Rodal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23921"/>
    <s v="EMD Niza-París/Alan Rodal"/>
    <d v="2025-06-01T00:00:00"/>
    <d v="2025-07-03T00:00:00"/>
    <s v="VLO"/>
    <x v="2"/>
    <s v="EUR"/>
    <n v="20.02"/>
    <n v="20.02"/>
    <n v="23.2232"/>
    <n v="0"/>
    <n v="0"/>
    <n v="0"/>
    <s v="Air France"/>
    <s v="France"/>
    <x v="14"/>
    <x v="0"/>
    <n v="0"/>
  </r>
  <r>
    <x v="1"/>
    <x v="1"/>
    <n v="126"/>
    <x v="16"/>
    <n v="0"/>
    <s v="Fee de emisión vuelo de NCE-ORY 5 pasajeros"/>
    <d v="2025-06-01T00:00:00"/>
    <d v="2025-07-03T00:00:00"/>
    <s v="HPS"/>
    <x v="1"/>
    <s v="EUR"/>
    <n v="271"/>
    <n v="271"/>
    <n v="314.36"/>
    <n v="271"/>
    <n v="271"/>
    <n v="314.36"/>
    <s v="FEES"/>
    <n v="0"/>
    <x v="14"/>
    <x v="0"/>
    <n v="1"/>
  </r>
  <r>
    <x v="1"/>
    <x v="1"/>
    <n v="126"/>
    <x v="16"/>
    <n v="23921"/>
    <s v="Vuelo Niza-París/Liora Schwartz"/>
    <d v="2025-06-01T00:00:00"/>
    <d v="2025-07-03T00:00:00"/>
    <s v="VLO"/>
    <x v="2"/>
    <s v="EUR"/>
    <n v="147.46"/>
    <n v="147.46"/>
    <n v="171.0536"/>
    <n v="0"/>
    <n v="0"/>
    <n v="0"/>
    <s v="Air France"/>
    <s v="France"/>
    <x v="14"/>
    <x v="0"/>
    <n v="0"/>
  </r>
  <r>
    <x v="1"/>
    <x v="1"/>
    <n v="126"/>
    <x v="16"/>
    <n v="23921"/>
    <s v="EMD Niza-París/Liora Schwartz"/>
    <d v="2025-06-01T00:00:00"/>
    <d v="2025-07-03T00:00:00"/>
    <s v="VLO"/>
    <x v="2"/>
    <s v="EUR"/>
    <n v="19.9"/>
    <n v="19.9"/>
    <n v="23.084"/>
    <n v="0"/>
    <n v="0"/>
    <n v="0"/>
    <s v="Air France"/>
    <s v="France"/>
    <x v="14"/>
    <x v="0"/>
    <n v="0"/>
  </r>
  <r>
    <x v="1"/>
    <x v="1"/>
    <n v="126"/>
    <x v="16"/>
    <n v="0"/>
    <s v="Fee de emisión Vuelo Nápoles-Niza , Liora INZZKX"/>
    <d v="2025-06-01T00:00:00"/>
    <d v="2025-07-03T00:00:00"/>
    <s v="HPS"/>
    <x v="1"/>
    <s v="EUR"/>
    <n v="62"/>
    <n v="62"/>
    <n v="71.92"/>
    <n v="62"/>
    <n v="62"/>
    <n v="71.92"/>
    <s v="FEES"/>
    <n v="0"/>
    <x v="14"/>
    <x v="0"/>
    <n v="1"/>
  </r>
  <r>
    <x v="1"/>
    <x v="1"/>
    <n v="126"/>
    <x v="16"/>
    <n v="26591"/>
    <s v="Vuelo Nápoles-Niza/Liora Schwartz"/>
    <d v="2025-06-01T00:00:00"/>
    <d v="2025-07-03T00:00:00"/>
    <s v="ABC"/>
    <x v="2"/>
    <s v="EUR"/>
    <n v="133.07"/>
    <n v="133.07"/>
    <n v="154.3612"/>
    <n v="0"/>
    <n v="0"/>
    <n v="0"/>
    <s v="EasyJet"/>
    <s v="United KIngdom"/>
    <x v="14"/>
    <x v="0"/>
    <n v="0"/>
  </r>
  <r>
    <x v="1"/>
    <x v="1"/>
    <n v="126"/>
    <x v="16"/>
    <n v="0"/>
    <s v="Fee de emisión K9BJL6B Easy Jet Liora Napoles a NIza"/>
    <d v="2025-06-01T00:00:00"/>
    <d v="2025-07-03T00:00:00"/>
    <s v="HPS"/>
    <x v="1"/>
    <s v="EUR"/>
    <n v="47"/>
    <n v="47"/>
    <n v="54.52"/>
    <n v="47"/>
    <n v="47"/>
    <n v="54.52"/>
    <s v="FEES"/>
    <n v="0"/>
    <x v="14"/>
    <x v="0"/>
    <n v="1"/>
  </r>
  <r>
    <x v="1"/>
    <x v="1"/>
    <n v="126"/>
    <x v="16"/>
    <n v="28849"/>
    <s v="Hospedaje en Roma Ari Berger"/>
    <d v="2025-06-12T00:00:00"/>
    <d v="2025-06-13T00:00:00"/>
    <s v="HTL"/>
    <x v="4"/>
    <s v="EUR"/>
    <n v="720"/>
    <n v="720"/>
    <n v="835.1999999999999"/>
    <n v="60.76"/>
    <n v="60.76"/>
    <n v="70.48159999999999"/>
    <s v="W ROME"/>
    <s v="Italy"/>
    <x v="15"/>
    <x v="0"/>
    <n v="0.08438888888888887"/>
  </r>
  <r>
    <x v="1"/>
    <x v="1"/>
    <n v="126"/>
    <x v="16"/>
    <n v="28849"/>
    <s v="Hospedaje en Roma Sandra Vainer"/>
    <d v="2025-06-12T00:00:00"/>
    <d v="2025-06-13T00:00:00"/>
    <s v="HTL"/>
    <x v="4"/>
    <s v="EUR"/>
    <n v="784"/>
    <n v="784"/>
    <n v="909.4399999999999"/>
    <n v="67.15000000000001"/>
    <n v="67.15000000000001"/>
    <n v="77.89400000000001"/>
    <s v="W ROME"/>
    <s v="Italy"/>
    <x v="15"/>
    <x v="0"/>
    <n v="0.08565051020408164"/>
  </r>
  <r>
    <x v="1"/>
    <x v="1"/>
    <n v="126"/>
    <x v="16"/>
    <n v="28849"/>
    <s v="Hospedaje en Roma Alex Berger"/>
    <d v="2025-06-12T00:00:00"/>
    <d v="2025-06-13T00:00:00"/>
    <s v="HTL"/>
    <x v="4"/>
    <s v="EUR"/>
    <n v="784"/>
    <n v="784"/>
    <n v="909.4399999999999"/>
    <n v="67.15000000000001"/>
    <n v="67.15000000000001"/>
    <n v="77.89400000000001"/>
    <s v="W ROME"/>
    <s v="Italy"/>
    <x v="15"/>
    <x v="0"/>
    <n v="0.08565051020408164"/>
  </r>
  <r>
    <x v="1"/>
    <x v="1"/>
    <n v="126"/>
    <x v="16"/>
    <n v="28849"/>
    <s v="Hospedaje en Roma Tamara Berger"/>
    <d v="2025-06-12T00:00:00"/>
    <d v="2025-06-13T00:00:00"/>
    <s v="HTL"/>
    <x v="4"/>
    <s v="EUR"/>
    <n v="760"/>
    <n v="760"/>
    <n v="881.5999999999999"/>
    <n v="65.09"/>
    <n v="65.09"/>
    <n v="75.5044"/>
    <s v="W ROME"/>
    <s v="Italy"/>
    <x v="15"/>
    <x v="0"/>
    <n v="0.08564473684210527"/>
  </r>
  <r>
    <x v="1"/>
    <x v="1"/>
    <n v="126"/>
    <x v="16"/>
    <n v="27439"/>
    <s v="Compra de Ferry 9 pax Napoles a Capri"/>
    <d v="2025-06-01T00:00:00"/>
    <d v="2025-07-03T00:00:00"/>
    <s v="TRF"/>
    <x v="5"/>
    <s v="EUR"/>
    <n v="355.5"/>
    <n v="355.5"/>
    <n v="412.38"/>
    <n v="0"/>
    <n v="0"/>
    <n v="0"/>
    <s v="Ferryhopper"/>
    <s v="Greece"/>
    <x v="14"/>
    <x v="0"/>
    <n v="0"/>
  </r>
  <r>
    <x v="1"/>
    <x v="1"/>
    <n v="126"/>
    <x v="16"/>
    <n v="27439"/>
    <s v="Traslado en Ferry 6 Pax Capri a Napoles"/>
    <d v="2025-06-01T00:00:00"/>
    <d v="2025-06-30T00:00:00"/>
    <s v="TRF"/>
    <x v="5"/>
    <s v="EUR"/>
    <n v="207"/>
    <n v="207"/>
    <n v="240.12"/>
    <n v="0"/>
    <n v="0"/>
    <n v="0"/>
    <s v="Ferryhopper"/>
    <s v="Greece"/>
    <x v="14"/>
    <x v="0"/>
    <n v="0"/>
  </r>
  <r>
    <x v="1"/>
    <x v="1"/>
    <n v="126"/>
    <x v="16"/>
    <n v="27439"/>
    <s v="Traslado en Ferry - Alex Berger"/>
    <d v="2025-06-01T00:00:00"/>
    <d v="2025-06-30T00:00:00"/>
    <s v="TRF"/>
    <x v="5"/>
    <s v="EUR"/>
    <n v="106.2"/>
    <n v="106.2"/>
    <n v="123.192"/>
    <n v="0"/>
    <n v="0"/>
    <n v="0"/>
    <s v="Ferryhopper"/>
    <s v="Greece"/>
    <x v="14"/>
    <x v="0"/>
    <n v="0"/>
  </r>
  <r>
    <x v="1"/>
    <x v="1"/>
    <n v="126"/>
    <x v="16"/>
    <n v="27439"/>
    <s v="Cargo por cambio de traslado en Ferry"/>
    <d v="2025-06-01T00:00:00"/>
    <d v="2025-07-03T00:00:00"/>
    <s v="TRF"/>
    <x v="5"/>
    <s v="EUR"/>
    <n v="30.2"/>
    <n v="30.2"/>
    <n v="35.032"/>
    <n v="0"/>
    <n v="0"/>
    <n v="0"/>
    <s v="Ferryhopper"/>
    <s v="Greece"/>
    <x v="14"/>
    <x v="0"/>
    <n v="0"/>
  </r>
  <r>
    <x v="1"/>
    <x v="1"/>
    <n v="126"/>
    <x v="16"/>
    <n v="27439"/>
    <s v="Cargo por cambio de Ferry de Capri a Napoles - Alex Berger"/>
    <d v="2025-06-01T00:00:00"/>
    <d v="2025-07-03T00:00:00"/>
    <s v="TRF"/>
    <x v="5"/>
    <s v="EUR"/>
    <n v="15.2"/>
    <n v="15.2"/>
    <n v="17.632"/>
    <n v="0"/>
    <n v="0"/>
    <n v="0"/>
    <s v="Ferryhopper"/>
    <s v="Greece"/>
    <x v="14"/>
    <x v="0"/>
    <n v="0"/>
  </r>
  <r>
    <x v="1"/>
    <x v="1"/>
    <n v="126"/>
    <x v="16"/>
    <n v="25263"/>
    <s v="Hospedaje en Francia"/>
    <d v="2025-06-26T00:00:00"/>
    <d v="2025-07-03T00:00:00"/>
    <s v="HTL"/>
    <x v="4"/>
    <s v="EUR"/>
    <n v="17010"/>
    <n v="17010"/>
    <n v="19731.6"/>
    <n v="0"/>
    <n v="0"/>
    <n v="0"/>
    <s v="HOTEL DU CAP EDEN ROC"/>
    <s v="France"/>
    <x v="18"/>
    <x v="0"/>
    <n v="0"/>
  </r>
  <r>
    <x v="1"/>
    <x v="1"/>
    <n v="126"/>
    <x v="16"/>
    <n v="27606"/>
    <s v="Hospedaje en Francia"/>
    <d v="2025-06-26T00:00:00"/>
    <d v="2025-07-03T00:00:00"/>
    <s v="HTL"/>
    <x v="4"/>
    <s v="EUR"/>
    <n v="5855.47"/>
    <n v="5855.47"/>
    <n v="6792.3452"/>
    <n v="532.3099999999999"/>
    <n v="532.3099999999999"/>
    <n v="617.4795999999999"/>
    <s v="HOTEL BEAU SITE NOTRE DAME"/>
    <s v="France"/>
    <x v="18"/>
    <x v="0"/>
    <n v="0.09090815937917877"/>
  </r>
  <r>
    <x v="1"/>
    <x v="1"/>
    <n v="126"/>
    <x v="16"/>
    <n v="28420"/>
    <s v="Renta de auto"/>
    <d v="2025-06-01T00:00:00"/>
    <d v="2025-07-03T00:00:00"/>
    <s v="TRF"/>
    <x v="5"/>
    <s v="EUR"/>
    <n v="1093.96"/>
    <n v="1093.96"/>
    <n v="1268.9936"/>
    <n v="109.4"/>
    <n v="109.4"/>
    <n v="126.904"/>
    <s v="SIXT MÉXICO"/>
    <s v="Mexico"/>
    <x v="14"/>
    <x v="0"/>
    <n v="0.1000036564408205"/>
  </r>
  <r>
    <x v="1"/>
    <x v="1"/>
    <n v="126"/>
    <x v="16"/>
    <n v="25780"/>
    <s v="Traslado en Málaga para Ruth Cherem"/>
    <d v="2025-06-01T00:00:00"/>
    <d v="2025-07-03T00:00:00"/>
    <s v="TRF"/>
    <x v="5"/>
    <s v="EUR"/>
    <n v="265"/>
    <n v="265"/>
    <n v="307.4"/>
    <n v="39.75"/>
    <n v="39.75"/>
    <n v="46.11"/>
    <s v="ROLZO"/>
    <s v="United Kingdom"/>
    <x v="14"/>
    <x v="0"/>
    <n v="0.15"/>
  </r>
  <r>
    <x v="1"/>
    <x v="1"/>
    <n v="126"/>
    <x v="16"/>
    <n v="29075"/>
    <s v="Tickets de tren"/>
    <d v="2025-06-01T00:00:00"/>
    <d v="2025-07-03T00:00:00"/>
    <s v="TRN"/>
    <x v="5"/>
    <s v="EUR"/>
    <n v="1050"/>
    <n v="1050"/>
    <n v="1218"/>
    <n v="0"/>
    <n v="0"/>
    <n v="0"/>
    <s v="TRENITALIA"/>
    <s v="Italy"/>
    <x v="14"/>
    <x v="0"/>
    <n v="0"/>
  </r>
  <r>
    <x v="1"/>
    <x v="1"/>
    <n v="126"/>
    <x v="16"/>
    <n v="23921"/>
    <s v="Reembolso por cancelación de vuelo de la aerolínea"/>
    <d v="2025-06-01T00:00:00"/>
    <d v="2025-07-03T00:00:00"/>
    <s v="VLO"/>
    <x v="2"/>
    <s v="EUR"/>
    <n v="-844.4"/>
    <n v="-844.4"/>
    <n v="-979.5039999999999"/>
    <n v="0"/>
    <n v="0"/>
    <n v="0"/>
    <s v="REEMBOLSOS"/>
    <s v="France"/>
    <x v="14"/>
    <x v="0"/>
    <n v="0"/>
  </r>
  <r>
    <x v="1"/>
    <x v="1"/>
    <n v="126"/>
    <x v="16"/>
    <n v="23921"/>
    <s v="Reembolso de aerolínea/Liora Perkulis"/>
    <d v="2025-06-01T00:00:00"/>
    <d v="2025-07-03T00:00:00"/>
    <s v="VLO"/>
    <x v="2"/>
    <s v="EUR"/>
    <n v="-157.79"/>
    <n v="-157.79"/>
    <n v="-183.0364"/>
    <n v="0"/>
    <n v="0"/>
    <n v="0"/>
    <s v="REEMBOLSOS"/>
    <s v="France"/>
    <x v="14"/>
    <x v="0"/>
    <n v="0"/>
  </r>
  <r>
    <x v="1"/>
    <x v="1"/>
    <n v="126"/>
    <x v="16"/>
    <n v="0"/>
    <s v="Sobrecomisión"/>
    <d v="2025-06-01T00:00:00"/>
    <d v="2025-07-03T00:00:00"/>
    <s v="HPS"/>
    <x v="1"/>
    <s v="EUR"/>
    <n v="3727.87"/>
    <n v="3727.87"/>
    <n v="4324.329199999999"/>
    <n v="3727.87"/>
    <n v="3727.87"/>
    <n v="4324.329199999999"/>
    <s v="FEES"/>
    <n v="0"/>
    <x v="14"/>
    <x v="0"/>
    <n v="1"/>
  </r>
  <r>
    <x v="1"/>
    <x v="1"/>
    <n v="127"/>
    <x v="16"/>
    <n v="25505"/>
    <s v="Registro para recibir comisión"/>
    <d v="2024-12-22T00:00:00"/>
    <d v="2025-01-28T00:00:00"/>
    <s v="HTL"/>
    <x v="4"/>
    <s v="USD"/>
    <n v="5088"/>
    <n v="4375.68"/>
    <n v="5088"/>
    <n v="493.54"/>
    <n v="424.4444"/>
    <n v="493.54"/>
    <s v="CONRAD PUNTA DE MITA"/>
    <s v="Mexico"/>
    <x v="1"/>
    <x v="2"/>
    <n v="0.09700078616352202"/>
  </r>
  <r>
    <x v="1"/>
    <x v="1"/>
    <n v="128"/>
    <x v="20"/>
    <n v="23590"/>
    <s v="VUELO MEXICO MAD MEXICO"/>
    <d v="2025-01-31T00:00:00"/>
    <d v="2025-02-08T00:00:00"/>
    <s v="VLO"/>
    <x v="2"/>
    <s v="USD"/>
    <n v="1389.53"/>
    <n v="1194.9958"/>
    <n v="1389.53"/>
    <n v="0"/>
    <n v="0"/>
    <n v="0"/>
    <s v="AEROMÉXICO"/>
    <s v="Mexico"/>
    <x v="42"/>
    <x v="0"/>
    <n v="0"/>
  </r>
  <r>
    <x v="1"/>
    <x v="1"/>
    <n v="129"/>
    <x v="20"/>
    <n v="23966"/>
    <s v="VUELO MEX LHR JNB LHR JNB"/>
    <d v="2025-03-19T00:00:00"/>
    <d v="2025-04-06T00:00:00"/>
    <s v="VLO"/>
    <x v="2"/>
    <s v="USD"/>
    <n v="83331"/>
    <n v="71664.66"/>
    <n v="83331"/>
    <n v="0"/>
    <n v="0"/>
    <n v="0"/>
    <s v="British Airways"/>
    <s v="United Kingdom"/>
    <x v="46"/>
    <x v="0"/>
    <n v="0"/>
  </r>
  <r>
    <x v="1"/>
    <x v="1"/>
    <n v="129"/>
    <x v="20"/>
    <n v="23966"/>
    <s v="PROMO 2X1 CON BA"/>
    <d v="2025-03-19T00:00:00"/>
    <d v="2025-04-06T00:00:00"/>
    <s v="VLO"/>
    <x v="2"/>
    <s v="USD"/>
    <n v="83331"/>
    <n v="71664.66"/>
    <n v="83331"/>
    <n v="0"/>
    <n v="0"/>
    <n v="0"/>
    <s v="British Airways"/>
    <s v="United Kingdom"/>
    <x v="46"/>
    <x v="0"/>
    <n v="0"/>
  </r>
  <r>
    <x v="1"/>
    <x v="1"/>
    <n v="130"/>
    <x v="20"/>
    <n v="23921"/>
    <s v="VUELO MEXICO PARIS MEXICO CON AF PROMO 2X1"/>
    <d v="2025-03-19T00:00:00"/>
    <d v="2025-04-07T00:00:00"/>
    <s v="VLO"/>
    <x v="2"/>
    <s v="USD"/>
    <n v="4389"/>
    <n v="3774.54"/>
    <n v="4389"/>
    <n v="0"/>
    <n v="0"/>
    <n v="0"/>
    <s v="Air France"/>
    <s v="France"/>
    <x v="46"/>
    <x v="0"/>
    <n v="0"/>
  </r>
  <r>
    <x v="1"/>
    <x v="1"/>
    <n v="130"/>
    <x v="20"/>
    <n v="23921"/>
    <s v="VUELO 2X1 CON AF ACOMPANANE"/>
    <d v="2025-03-19T00:00:00"/>
    <d v="2025-04-07T00:00:00"/>
    <s v="VLO"/>
    <x v="2"/>
    <s v="USD"/>
    <n v="0"/>
    <n v="0"/>
    <n v="0"/>
    <n v="0"/>
    <n v="0"/>
    <n v="0"/>
    <s v="Air France"/>
    <s v="France"/>
    <x v="46"/>
    <x v="0"/>
    <s v="0"/>
  </r>
  <r>
    <x v="1"/>
    <x v="1"/>
    <n v="131"/>
    <x v="16"/>
    <n v="23590"/>
    <s v="Vuelo MEX-LAX/Lara Kosberg"/>
    <d v="2025-06-02T00:00:00"/>
    <d v="2025-06-08T00:00:00"/>
    <s v="VLO"/>
    <x v="2"/>
    <s v="USD"/>
    <n v="612.24"/>
    <n v="526.5264"/>
    <n v="612.24"/>
    <n v="9.52"/>
    <n v="8.187199999999999"/>
    <n v="9.52"/>
    <s v="AEROMÉXICO"/>
    <s v="Mexico"/>
    <x v="14"/>
    <x v="0"/>
    <n v="0.01554945772899516"/>
  </r>
  <r>
    <x v="1"/>
    <x v="1"/>
    <n v="131"/>
    <x v="16"/>
    <n v="23590"/>
    <s v="Vuelo LAS-MEX/Lara Kosberg"/>
    <d v="2025-06-02T00:00:00"/>
    <d v="2025-06-08T00:00:00"/>
    <s v="VLO"/>
    <x v="2"/>
    <s v="USD"/>
    <n v="1501.53"/>
    <n v="1291.3158"/>
    <n v="1501.53"/>
    <n v="285.2"/>
    <n v="245.272"/>
    <n v="285.2"/>
    <s v="AEROMÉXICO"/>
    <s v="Mexico"/>
    <x v="14"/>
    <x v="0"/>
    <n v="0.1899395949464879"/>
  </r>
  <r>
    <x v="1"/>
    <x v="1"/>
    <n v="131"/>
    <x v="16"/>
    <n v="0"/>
    <s v="Fee de emisión QQUIAV"/>
    <d v="2025-06-02T00:00:00"/>
    <d v="2025-06-08T00:00:00"/>
    <s v="HPS"/>
    <x v="1"/>
    <s v="USD"/>
    <n v="35"/>
    <n v="30.1"/>
    <n v="35"/>
    <n v="35"/>
    <n v="30.1"/>
    <n v="35"/>
    <s v="FEES"/>
    <n v="0"/>
    <x v="14"/>
    <x v="0"/>
    <n v="1"/>
  </r>
  <r>
    <x v="1"/>
    <x v="1"/>
    <n v="131"/>
    <x v="16"/>
    <n v="23590"/>
    <s v="Vuelo MEX-LAX-LAS-MEX/Tamara Berger"/>
    <d v="2025-06-02T00:00:00"/>
    <d v="2025-06-08T00:00:00"/>
    <s v="VLO"/>
    <x v="2"/>
    <s v="USD"/>
    <n v="1868.44"/>
    <n v="1606.8584"/>
    <n v="1868.44"/>
    <n v="32.24"/>
    <n v="27.7264"/>
    <n v="32.24"/>
    <s v="AEROMÉXICO"/>
    <s v="Mexico"/>
    <x v="14"/>
    <x v="0"/>
    <n v="0.01725503628695596"/>
  </r>
  <r>
    <x v="1"/>
    <x v="1"/>
    <n v="131"/>
    <x v="16"/>
    <n v="23590"/>
    <s v="Asiento Tamara Weitzner"/>
    <d v="2025-06-02T00:00:00"/>
    <d v="2025-06-08T00:00:00"/>
    <s v="VLO"/>
    <x v="2"/>
    <s v="USD"/>
    <n v="54.2"/>
    <n v="46.612"/>
    <n v="54.2"/>
    <n v="0"/>
    <n v="0"/>
    <n v="0"/>
    <s v="AEROMÉXICO"/>
    <s v="Mexico"/>
    <x v="14"/>
    <x v="0"/>
    <n v="0"/>
  </r>
  <r>
    <x v="1"/>
    <x v="1"/>
    <n v="131"/>
    <x v="16"/>
    <n v="0"/>
    <s v="Fee de emisión LPFPSH"/>
    <d v="2025-06-02T00:00:00"/>
    <d v="2025-06-08T00:00:00"/>
    <s v="HPS"/>
    <x v="1"/>
    <s v="USD"/>
    <n v="35"/>
    <n v="30.1"/>
    <n v="35"/>
    <n v="35"/>
    <n v="30.1"/>
    <n v="35"/>
    <s v="FEES"/>
    <n v="0"/>
    <x v="14"/>
    <x v="0"/>
    <n v="1"/>
  </r>
  <r>
    <x v="1"/>
    <x v="1"/>
    <n v="131"/>
    <x v="16"/>
    <n v="24224"/>
    <s v="Vuelo LAX-LAS/Lara Kosberg"/>
    <d v="2025-06-02T00:00:00"/>
    <d v="2025-06-08T00:00:00"/>
    <s v="VLO"/>
    <x v="2"/>
    <s v="USD"/>
    <n v="220.49"/>
    <n v="189.6214"/>
    <n v="220.49"/>
    <n v="9.539999999999999"/>
    <n v="8.2044"/>
    <n v="9.539999999999999"/>
    <s v="American Airlines"/>
    <s v="United States"/>
    <x v="14"/>
    <x v="0"/>
    <n v="0.04326726835684157"/>
  </r>
  <r>
    <x v="1"/>
    <x v="1"/>
    <n v="131"/>
    <x v="16"/>
    <n v="23590"/>
    <s v="Vuelo MEX-MIA-MEX/Sergio Berger"/>
    <d v="2025-06-02T00:00:00"/>
    <d v="2025-06-08T00:00:00"/>
    <s v="VLO"/>
    <x v="2"/>
    <s v="USD"/>
    <n v="1799.74"/>
    <n v="1547.7764"/>
    <n v="1799.74"/>
    <n v="30.92"/>
    <n v="26.5912"/>
    <n v="30.92"/>
    <s v="AEROMÉXICO"/>
    <s v="Mexico"/>
    <x v="14"/>
    <x v="0"/>
    <n v="0.01718025937079801"/>
  </r>
  <r>
    <x v="1"/>
    <x v="1"/>
    <n v="131"/>
    <x v="16"/>
    <n v="0"/>
    <s v="Fee de emisión YPNCHC"/>
    <d v="2025-06-02T00:00:00"/>
    <d v="2025-06-08T00:00:00"/>
    <s v="HPS"/>
    <x v="1"/>
    <s v="USD"/>
    <n v="35"/>
    <n v="30.1"/>
    <n v="35"/>
    <n v="35"/>
    <n v="30.1"/>
    <n v="35"/>
    <s v="FEES"/>
    <n v="0"/>
    <x v="14"/>
    <x v="0"/>
    <n v="1"/>
  </r>
  <r>
    <x v="1"/>
    <x v="1"/>
    <n v="131"/>
    <x v="16"/>
    <n v="25024"/>
    <s v="Vuelo GVA-MAD-LIN-LHR/Sergio Berger"/>
    <d v="2025-06-02T00:00:00"/>
    <d v="2025-06-08T00:00:00"/>
    <s v="VLO"/>
    <x v="2"/>
    <s v="USD"/>
    <n v="1229.9"/>
    <n v="1057.714"/>
    <n v="1229.9"/>
    <n v="0"/>
    <n v="0"/>
    <n v="0"/>
    <s v="Iberia"/>
    <s v="Spain"/>
    <x v="14"/>
    <x v="0"/>
    <n v="0"/>
  </r>
  <r>
    <x v="1"/>
    <x v="1"/>
    <n v="131"/>
    <x v="16"/>
    <n v="25024"/>
    <s v="Otros cargos GVA-MAD-LIN-LHR/Sergio Berger"/>
    <d v="2025-06-02T00:00:00"/>
    <d v="2025-06-08T00:00:00"/>
    <s v="VLO"/>
    <x v="2"/>
    <s v="USD"/>
    <n v="33.6"/>
    <n v="28.896"/>
    <n v="33.6"/>
    <n v="0"/>
    <n v="0"/>
    <n v="0"/>
    <s v="Iberia"/>
    <s v="Spain"/>
    <x v="14"/>
    <x v="0"/>
    <n v="0"/>
  </r>
  <r>
    <x v="1"/>
    <x v="1"/>
    <n v="131"/>
    <x v="16"/>
    <n v="0"/>
    <s v="Fee de emisión YSZQRB"/>
    <d v="2025-06-02T00:00:00"/>
    <d v="2025-06-08T00:00:00"/>
    <s v="HPS"/>
    <x v="1"/>
    <s v="USD"/>
    <n v="35"/>
    <n v="30.1"/>
    <n v="35"/>
    <n v="35"/>
    <n v="30.1"/>
    <n v="35"/>
    <s v="FEES"/>
    <n v="0"/>
    <x v="14"/>
    <x v="0"/>
    <n v="1"/>
  </r>
  <r>
    <x v="1"/>
    <x v="1"/>
    <n v="131"/>
    <x v="16"/>
    <n v="23966"/>
    <s v="Vuelo MXP-LHR/Andres Carretero"/>
    <d v="2025-06-02T00:00:00"/>
    <d v="2025-06-08T00:00:00"/>
    <s v="VLO"/>
    <x v="2"/>
    <s v="USD"/>
    <n v="483.7"/>
    <n v="415.982"/>
    <n v="483.7"/>
    <n v="0"/>
    <n v="0"/>
    <n v="0"/>
    <s v="British Airways"/>
    <s v="United Kingdom"/>
    <x v="14"/>
    <x v="0"/>
    <n v="0"/>
  </r>
  <r>
    <x v="1"/>
    <x v="1"/>
    <n v="131"/>
    <x v="16"/>
    <n v="23590"/>
    <s v="Boleto de avion Mex-LHR-Mex"/>
    <d v="2025-03-26T00:00:00"/>
    <d v="2025-04-19T00:00:00"/>
    <s v="ABC"/>
    <x v="2"/>
    <s v="USD"/>
    <n v="3539.77"/>
    <n v="3044.2022"/>
    <n v="3539.77"/>
    <n v="0"/>
    <n v="0"/>
    <n v="0"/>
    <s v="AEROMÉXICO"/>
    <s v="Mexico"/>
    <x v="36"/>
    <x v="0"/>
    <n v="0"/>
  </r>
  <r>
    <x v="1"/>
    <x v="1"/>
    <n v="131"/>
    <x v="16"/>
    <n v="0"/>
    <s v="5% Recibo cliente 1508"/>
    <d v="2025-03-26T00:00:00"/>
    <d v="2025-06-08T00:00:00"/>
    <s v="HPS"/>
    <x v="1"/>
    <s v="USD"/>
    <n v="166.7"/>
    <n v="143.362"/>
    <n v="166.7"/>
    <n v="166.7"/>
    <n v="143.362"/>
    <n v="166.7"/>
    <s v="FEES"/>
    <n v="0"/>
    <x v="36"/>
    <x v="0"/>
    <n v="1"/>
  </r>
  <r>
    <x v="1"/>
    <x v="1"/>
    <n v="132"/>
    <x v="16"/>
    <n v="25102"/>
    <s v="Vuelo LHR-TLV"/>
    <d v="2025-02-12T00:00:00"/>
    <d v="2025-02-18T00:00:00"/>
    <s v="VLO"/>
    <x v="2"/>
    <s v="USD"/>
    <n v="3601.68"/>
    <n v="3097.4448"/>
    <n v="3601.68"/>
    <n v="0"/>
    <n v="0"/>
    <n v="0"/>
    <s v="El Al Israel Airlines"/>
    <s v="Israel"/>
    <x v="43"/>
    <x v="0"/>
    <n v="0"/>
  </r>
  <r>
    <x v="1"/>
    <x v="1"/>
    <n v="132"/>
    <x v="16"/>
    <n v="0"/>
    <s v="Fee de emisión Vuelo NMDJCP"/>
    <d v="2025-02-12T00:00:00"/>
    <d v="2025-02-18T00:00:00"/>
    <s v="HPS"/>
    <x v="1"/>
    <s v="USD"/>
    <n v="50"/>
    <n v="43"/>
    <n v="50"/>
    <n v="50"/>
    <n v="43"/>
    <n v="50"/>
    <s v="FEES"/>
    <n v="0"/>
    <x v="43"/>
    <x v="0"/>
    <n v="1"/>
  </r>
  <r>
    <x v="1"/>
    <x v="1"/>
    <n v="132"/>
    <x v="16"/>
    <n v="27544"/>
    <s v="Comisión"/>
    <d v="2025-02-12T00:00:00"/>
    <d v="2025-02-18T00:00:00"/>
    <s v="HTL"/>
    <x v="4"/>
    <s v="USD"/>
    <n v="388.6"/>
    <n v="334.196"/>
    <n v="388.6"/>
    <n v="388.6"/>
    <n v="334.196"/>
    <n v="388.6"/>
    <s v="THE DAVID KEMPINSKI TEL AVIV"/>
    <s v="Israel"/>
    <x v="43"/>
    <x v="0"/>
    <n v="1"/>
  </r>
  <r>
    <x v="1"/>
    <x v="1"/>
    <n v="132"/>
    <x v="16"/>
    <n v="27544"/>
    <s v="Comisión"/>
    <d v="2025-02-12T00:00:00"/>
    <d v="2025-02-18T00:00:00"/>
    <s v="HTL"/>
    <x v="4"/>
    <s v="USD"/>
    <n v="388.6"/>
    <n v="334.196"/>
    <n v="388.6"/>
    <n v="388.6"/>
    <n v="334.196"/>
    <n v="388.6"/>
    <s v="THE DAVID KEMPINSKI TEL AVIV"/>
    <s v="Israel"/>
    <x v="43"/>
    <x v="0"/>
    <n v="1"/>
  </r>
  <r>
    <x v="1"/>
    <x v="1"/>
    <n v="133"/>
    <x v="25"/>
    <n v="25452"/>
    <s v="Alojamiento en Washington, DC"/>
    <d v="2025-01-18T00:00:00"/>
    <d v="2025-01-22T00:00:00"/>
    <s v="HTL"/>
    <x v="4"/>
    <s v="USD"/>
    <n v="8696.25"/>
    <n v="7478.775"/>
    <n v="8696.25"/>
    <n v="705"/>
    <n v="606.3"/>
    <n v="705"/>
    <s v="THE DUPONT CIRCLE HOTEL"/>
    <s v="United States"/>
    <x v="29"/>
    <x v="0"/>
    <n v="0.08106942647692972"/>
  </r>
  <r>
    <x v="1"/>
    <x v="1"/>
    <n v="133"/>
    <x v="25"/>
    <n v="25780"/>
    <s v="Comisión"/>
    <d v="2025-01-18T00:00:00"/>
    <d v="2025-01-22T00:00:00"/>
    <s v="TRF"/>
    <x v="5"/>
    <s v="USD"/>
    <n v="60"/>
    <n v="51.6"/>
    <n v="60"/>
    <n v="60"/>
    <n v="51.6"/>
    <n v="60"/>
    <s v="ROLZO"/>
    <s v="United Kingdom"/>
    <x v="29"/>
    <x v="0"/>
    <n v="1"/>
  </r>
  <r>
    <x v="1"/>
    <x v="1"/>
    <n v="134"/>
    <x v="16"/>
    <n v="23590"/>
    <s v="Vuelo México Londres París México Jose Sayeg"/>
    <d v="2025-05-15T00:00:00"/>
    <d v="2025-05-26T00:00:00"/>
    <s v="VLO"/>
    <x v="2"/>
    <s v="USD"/>
    <n v="3230.76"/>
    <n v="2778.4536"/>
    <n v="3230.76"/>
    <n v="0"/>
    <n v="0"/>
    <n v="0"/>
    <s v="AEROMÉXICO"/>
    <s v="Mexico"/>
    <x v="6"/>
    <x v="0"/>
    <n v="0"/>
  </r>
  <r>
    <x v="1"/>
    <x v="1"/>
    <n v="134"/>
    <x v="16"/>
    <n v="23590"/>
    <s v="Vuelo México Londres París México Edda Eileen"/>
    <d v="2025-05-15T00:00:00"/>
    <d v="2025-05-26T00:00:00"/>
    <s v="VLO"/>
    <x v="2"/>
    <s v="USD"/>
    <n v="3230.76"/>
    <n v="2778.4536"/>
    <n v="3230.76"/>
    <n v="0"/>
    <n v="0"/>
    <n v="0"/>
    <s v="AEROMÉXICO"/>
    <s v="Mexico"/>
    <x v="6"/>
    <x v="0"/>
    <n v="0"/>
  </r>
  <r>
    <x v="1"/>
    <x v="1"/>
    <n v="134"/>
    <x v="16"/>
    <n v="23590"/>
    <s v="Vuelo México Londres París México Emiliano Sayeg"/>
    <d v="2025-05-15T00:00:00"/>
    <d v="2025-05-26T00:00:00"/>
    <s v="VLO"/>
    <x v="2"/>
    <s v="USD"/>
    <n v="3230.76"/>
    <n v="2778.4536"/>
    <n v="3230.76"/>
    <n v="0"/>
    <n v="0"/>
    <n v="0"/>
    <s v="AEROMÉXICO"/>
    <s v="Mexico"/>
    <x v="6"/>
    <x v="0"/>
    <n v="0"/>
  </r>
  <r>
    <x v="1"/>
    <x v="1"/>
    <n v="134"/>
    <x v="16"/>
    <n v="0"/>
    <s v="Fee de emisión Vuelo México Londres París México"/>
    <d v="2025-05-15T00:00:00"/>
    <d v="2025-05-26T00:00:00"/>
    <s v="HPS"/>
    <x v="1"/>
    <s v="USD"/>
    <n v="35"/>
    <n v="30.1"/>
    <n v="35"/>
    <n v="35"/>
    <n v="30.1"/>
    <n v="35"/>
    <s v="FEES"/>
    <n v="0"/>
    <x v="6"/>
    <x v="0"/>
    <n v="1"/>
  </r>
  <r>
    <x v="1"/>
    <x v="1"/>
    <n v="134"/>
    <x v="16"/>
    <n v="27801"/>
    <s v="Hospedaje en París"/>
    <d v="2025-05-21T00:00:00"/>
    <d v="2025-05-26T00:00:00"/>
    <s v="HTL"/>
    <x v="4"/>
    <s v="USD"/>
    <n v="7782.04"/>
    <n v="6692.5544"/>
    <n v="7782.04"/>
    <n v="707.45"/>
    <n v="608.407"/>
    <n v="707.45"/>
    <s v="THE PENINSULA PARIS"/>
    <s v="France"/>
    <x v="7"/>
    <x v="0"/>
    <n v="0.09090803953719077"/>
  </r>
  <r>
    <x v="1"/>
    <x v="1"/>
    <n v="134"/>
    <x v="16"/>
    <n v="25643"/>
    <s v="Hospedaje en Londres"/>
    <d v="2025-05-15T00:00:00"/>
    <d v="2025-05-26T00:00:00"/>
    <s v="HTL"/>
    <x v="4"/>
    <s v="USD"/>
    <n v="9312.799999999999"/>
    <n v="8009.007999999999"/>
    <n v="9312.799999999999"/>
    <n v="1050.02"/>
    <n v="903.0172"/>
    <n v="1050.02"/>
    <s v="THE PENINSULA LONDON"/>
    <s v="United Kingdom"/>
    <x v="6"/>
    <x v="0"/>
    <n v="0.1127501932823641"/>
  </r>
  <r>
    <x v="1"/>
    <x v="1"/>
    <n v="134"/>
    <x v="16"/>
    <n v="27945"/>
    <s v="Tour en Londres"/>
    <d v="2025-05-15T00:00:00"/>
    <d v="2025-05-26T00:00:00"/>
    <s v="ATR"/>
    <x v="0"/>
    <s v="USD"/>
    <n v="381.46"/>
    <n v="328.0556"/>
    <n v="381.46"/>
    <n v="0"/>
    <n v="0"/>
    <n v="0"/>
    <s v="SMALLCAR BIGCITY"/>
    <s v="United Kingdom"/>
    <x v="6"/>
    <x v="0"/>
    <n v="0"/>
  </r>
  <r>
    <x v="1"/>
    <x v="1"/>
    <n v="134"/>
    <x v="16"/>
    <n v="27983"/>
    <s v="Tour en The London Eye"/>
    <d v="2025-05-15T00:00:00"/>
    <d v="2025-05-26T00:00:00"/>
    <s v="ATR"/>
    <x v="0"/>
    <s v="USD"/>
    <n v="187.55"/>
    <n v="161.293"/>
    <n v="187.55"/>
    <n v="0"/>
    <n v="0"/>
    <n v="0"/>
    <s v="THE LONDON EYE"/>
    <s v="United Kingdom"/>
    <x v="6"/>
    <x v="0"/>
    <n v="0"/>
  </r>
  <r>
    <x v="1"/>
    <x v="1"/>
    <n v="134"/>
    <x v="16"/>
    <n v="28072"/>
    <s v="Tour en WB Studios Londres"/>
    <d v="2025-05-15T00:00:00"/>
    <d v="2025-05-26T00:00:00"/>
    <s v="ATR"/>
    <x v="0"/>
    <s v="USD"/>
    <n v="801.84"/>
    <n v="689.5824"/>
    <n v="801.84"/>
    <n v="0"/>
    <n v="0"/>
    <n v="0"/>
    <s v="WARNER BROS. STUDIO TOUR LONDON"/>
    <s v="United Kingdom"/>
    <x v="6"/>
    <x v="0"/>
    <n v="0"/>
  </r>
  <r>
    <x v="1"/>
    <x v="1"/>
    <n v="134"/>
    <x v="16"/>
    <n v="25780"/>
    <s v="Traslado"/>
    <d v="2025-05-15T00:00:00"/>
    <d v="2025-05-26T00:00:00"/>
    <s v="TRF"/>
    <x v="5"/>
    <s v="USD"/>
    <n v="310"/>
    <n v="266.6"/>
    <n v="310"/>
    <n v="52.68"/>
    <n v="45.3048"/>
    <n v="52.68"/>
    <s v="ROLZO"/>
    <s v="United Kingdom"/>
    <x v="6"/>
    <x v="0"/>
    <n v="0.1699354838709677"/>
  </r>
  <r>
    <x v="1"/>
    <x v="1"/>
    <n v="134"/>
    <x v="16"/>
    <n v="25780"/>
    <s v="Traslado"/>
    <d v="2025-05-15T00:00:00"/>
    <d v="2025-05-26T00:00:00"/>
    <s v="TRF"/>
    <x v="5"/>
    <s v="USD"/>
    <n v="165"/>
    <n v="141.9"/>
    <n v="165"/>
    <n v="28.04"/>
    <n v="24.1144"/>
    <n v="28.04"/>
    <s v="ROLZO"/>
    <s v="United Kingdom"/>
    <x v="6"/>
    <x v="0"/>
    <n v="0.1699393939393939"/>
  </r>
  <r>
    <x v="1"/>
    <x v="1"/>
    <n v="134"/>
    <x v="16"/>
    <n v="25780"/>
    <s v="Traslado"/>
    <d v="2025-05-15T00:00:00"/>
    <d v="2025-05-26T00:00:00"/>
    <s v="TRF"/>
    <x v="5"/>
    <s v="USD"/>
    <n v="140"/>
    <n v="120.4"/>
    <n v="140"/>
    <n v="28.02"/>
    <n v="24.0972"/>
    <n v="28.02"/>
    <s v="ROLZO"/>
    <s v="United Kingdom"/>
    <x v="6"/>
    <x v="0"/>
    <n v="0.2001428571428572"/>
  </r>
  <r>
    <x v="1"/>
    <x v="1"/>
    <n v="134"/>
    <x v="16"/>
    <n v="25780"/>
    <s v="Traslado"/>
    <d v="2025-05-15T00:00:00"/>
    <d v="2025-05-26T00:00:00"/>
    <s v="TRF"/>
    <x v="5"/>
    <s v="USD"/>
    <n v="195"/>
    <n v="167.7"/>
    <n v="195"/>
    <n v="37.4"/>
    <n v="32.164"/>
    <n v="37.4"/>
    <s v="ROLZO"/>
    <s v="United Kingdom"/>
    <x v="6"/>
    <x v="0"/>
    <n v="0.1917948717948718"/>
  </r>
  <r>
    <x v="1"/>
    <x v="1"/>
    <n v="134"/>
    <x v="16"/>
    <n v="25780"/>
    <s v="Traslados"/>
    <d v="2025-05-15T00:00:00"/>
    <d v="2025-05-26T00:00:00"/>
    <s v="TRF"/>
    <x v="5"/>
    <s v="USD"/>
    <n v="395"/>
    <n v="339.7"/>
    <n v="395"/>
    <n v="75.84"/>
    <n v="65.22240000000001"/>
    <n v="75.84"/>
    <s v="ROLZO"/>
    <s v="United Kingdom"/>
    <x v="6"/>
    <x v="0"/>
    <n v="0.192"/>
  </r>
  <r>
    <x v="1"/>
    <x v="1"/>
    <n v="134"/>
    <x v="16"/>
    <n v="0"/>
    <s v="Excedente de pago cliente"/>
    <d v="2025-05-15T00:00:00"/>
    <d v="2025-05-26T00:00:00"/>
    <s v="HPS"/>
    <x v="1"/>
    <s v="USD"/>
    <n v="2470.53"/>
    <n v="2124.6558"/>
    <n v="2470.53"/>
    <n v="2470.53"/>
    <n v="2124.6558"/>
    <n v="2470.53"/>
    <s v="FEES"/>
    <n v="0"/>
    <x v="6"/>
    <x v="0"/>
    <n v="1"/>
  </r>
  <r>
    <x v="0"/>
    <x v="1"/>
    <n v="135"/>
    <x v="21"/>
    <n v="23789"/>
    <s v="2 habitaciones EAST Africa 9 noches"/>
    <d v="2025-05-02T00:00:00"/>
    <d v="2025-05-13T00:00:00"/>
    <s v="HTL"/>
    <x v="4"/>
    <s v="USD"/>
    <n v="78317.2"/>
    <n v="67352.792"/>
    <n v="78317.2"/>
    <n v="10069.2"/>
    <n v="8659.512000000001"/>
    <n v="10069.2"/>
    <s v="TRIUMPH TRAVEL"/>
    <s v="South Africa"/>
    <x v="4"/>
    <x v="0"/>
    <n v="0.128569458560827"/>
  </r>
  <r>
    <x v="0"/>
    <x v="1"/>
    <n v="135"/>
    <x v="21"/>
    <n v="23789"/>
    <s v="Globo Aerostatico"/>
    <d v="2025-05-02T00:00:00"/>
    <d v="2025-05-13T00:00:00"/>
    <s v="EXC"/>
    <x v="0"/>
    <s v="USD"/>
    <n v="1980"/>
    <n v="1702.8"/>
    <n v="1980"/>
    <n v="0"/>
    <n v="0"/>
    <n v="0"/>
    <s v="TRIUMPH TRAVEL"/>
    <s v="South Africa"/>
    <x v="4"/>
    <x v="0"/>
    <n v="0"/>
  </r>
  <r>
    <x v="0"/>
    <x v="1"/>
    <n v="135"/>
    <x v="21"/>
    <n v="25623"/>
    <s v="Vuelos Business Qatar Airways"/>
    <d v="2025-05-02T00:00:00"/>
    <d v="2025-05-13T00:00:00"/>
    <s v="VLO"/>
    <x v="2"/>
    <s v="USD"/>
    <n v="16622.8"/>
    <n v="14295.608"/>
    <n v="16622.8"/>
    <n v="0"/>
    <n v="0"/>
    <n v="0"/>
    <s v="Qatar Airways"/>
    <s v="Qatar"/>
    <x v="4"/>
    <x v="0"/>
    <n v="0"/>
  </r>
  <r>
    <x v="0"/>
    <x v="1"/>
    <n v="135"/>
    <x v="21"/>
    <n v="25624"/>
    <s v="Visa Kenya"/>
    <d v="2025-05-02T00:00:00"/>
    <d v="2025-05-13T00:00:00"/>
    <s v="VIS"/>
    <x v="7"/>
    <s v="USD"/>
    <n v="120"/>
    <n v="103.2"/>
    <n v="120"/>
    <n v="0"/>
    <n v="0"/>
    <n v="0"/>
    <s v="Kenya eTA"/>
    <s v="Kenya"/>
    <x v="4"/>
    <x v="0"/>
    <n v="0"/>
  </r>
  <r>
    <x v="0"/>
    <x v="1"/>
    <n v="135"/>
    <x v="21"/>
    <n v="0"/>
    <s v="Corresponde al fee por emisión aereos"/>
    <d v="2025-05-02T00:00:00"/>
    <d v="2025-05-13T00:00:00"/>
    <s v="HPS"/>
    <x v="1"/>
    <s v="USD"/>
    <n v="140"/>
    <n v="120.4"/>
    <n v="140"/>
    <n v="140"/>
    <n v="120.4"/>
    <n v="140"/>
    <s v="FEES"/>
    <n v="0"/>
    <x v="4"/>
    <x v="0"/>
    <n v="1"/>
  </r>
  <r>
    <x v="0"/>
    <x v="1"/>
    <n v="135"/>
    <x v="21"/>
    <n v="25624"/>
    <s v="Visa Tanzania"/>
    <d v="2025-05-02T00:00:00"/>
    <d v="2025-05-13T00:00:00"/>
    <s v="VIS"/>
    <x v="7"/>
    <s v="USD"/>
    <n v="216"/>
    <n v="185.76"/>
    <n v="216"/>
    <n v="0"/>
    <n v="0"/>
    <n v="0"/>
    <s v="Kenya eTA"/>
    <s v="Kenya"/>
    <x v="4"/>
    <x v="0"/>
    <n v="0"/>
  </r>
  <r>
    <x v="1"/>
    <x v="1"/>
    <n v="136"/>
    <x v="16"/>
    <n v="25619"/>
    <s v="Primer pago del 30% a proveedor"/>
    <d v="2025-04-10T00:00:00"/>
    <d v="2025-04-22T00:00:00"/>
    <s v="ATR"/>
    <x v="0"/>
    <s v="USD"/>
    <n v="21429"/>
    <n v="18428.94"/>
    <n v="21429"/>
    <n v="0"/>
    <n v="0"/>
    <n v="0"/>
    <s v="Bear Luxe Japan"/>
    <s v="Japan"/>
    <x v="38"/>
    <x v="0"/>
    <n v="0"/>
  </r>
  <r>
    <x v="1"/>
    <x v="1"/>
    <n v="136"/>
    <x v="16"/>
    <n v="24989"/>
    <s v="Hospedaje en Kanazawa"/>
    <d v="2025-04-14T00:00:00"/>
    <d v="2025-04-15T00:00:00"/>
    <s v="HTL"/>
    <x v="4"/>
    <s v="USD"/>
    <n v="1172.19"/>
    <n v="1008.0834"/>
    <n v="1172.19"/>
    <n v="91.75"/>
    <n v="78.905"/>
    <n v="91.75"/>
    <s v="HYATT CENTRIC KANAZAWA"/>
    <s v="Japan"/>
    <x v="2"/>
    <x v="0"/>
    <n v="0.07827229374077581"/>
  </r>
  <r>
    <x v="1"/>
    <x v="1"/>
    <n v="136"/>
    <x v="16"/>
    <n v="26277"/>
    <s v="Hospedaje en Hakone"/>
    <d v="2025-04-10T00:00:00"/>
    <d v="2025-04-22T00:00:00"/>
    <s v="HTL"/>
    <x v="4"/>
    <s v="USD"/>
    <n v="4095.5"/>
    <n v="3522.13"/>
    <n v="4095.5"/>
    <n v="0"/>
    <n v="0"/>
    <n v="0"/>
    <s v="FUFU HAKONE"/>
    <s v="Japan"/>
    <x v="38"/>
    <x v="0"/>
    <n v="0"/>
  </r>
  <r>
    <x v="1"/>
    <x v="1"/>
    <n v="136"/>
    <x v="16"/>
    <n v="25619"/>
    <s v="Pago final a proveedor en Japón"/>
    <d v="2025-04-10T00:00:00"/>
    <d v="2025-04-22T00:00:00"/>
    <s v="ATR"/>
    <x v="0"/>
    <s v="USD"/>
    <n v="41124.36"/>
    <n v="35366.9496"/>
    <n v="41124.36"/>
    <n v="0"/>
    <n v="0"/>
    <n v="0"/>
    <s v="Bear Luxe Japan"/>
    <s v="Japan"/>
    <x v="38"/>
    <x v="0"/>
    <n v="0"/>
  </r>
  <r>
    <x v="1"/>
    <x v="1"/>
    <n v="136"/>
    <x v="16"/>
    <n v="27092"/>
    <s v="Carpeta Mod. Especial Tamaño carta Piel Gris Textura"/>
    <d v="2025-04-10T00:00:00"/>
    <d v="2025-04-22T00:00:00"/>
    <s v="OTR"/>
    <x v="3"/>
    <s v="USD"/>
    <n v="83.09"/>
    <n v="71.45740000000001"/>
    <n v="83.09"/>
    <n v="0"/>
    <n v="0"/>
    <n v="0"/>
    <s v="A MANO CUERO"/>
    <s v="Mexico"/>
    <x v="38"/>
    <x v="0"/>
    <n v="0"/>
  </r>
  <r>
    <x v="1"/>
    <x v="1"/>
    <n v="136"/>
    <x v="16"/>
    <n v="25619"/>
    <s v="Extras del viaje"/>
    <d v="2025-04-10T00:00:00"/>
    <d v="2025-04-22T00:00:00"/>
    <s v="ATR"/>
    <x v="0"/>
    <s v="USD"/>
    <n v="1420.92"/>
    <n v="1221.9912"/>
    <n v="1420.92"/>
    <n v="0"/>
    <n v="0"/>
    <n v="0"/>
    <s v="Bear Luxe Japan"/>
    <s v="Japan"/>
    <x v="38"/>
    <x v="0"/>
    <n v="0"/>
  </r>
  <r>
    <x v="1"/>
    <x v="1"/>
    <n v="136"/>
    <x v="16"/>
    <n v="25022"/>
    <s v="Primer fecha de hospedaje en Tokyo"/>
    <d v="2025-04-11T00:00:00"/>
    <d v="2025-04-14T00:00:00"/>
    <s v="HTL"/>
    <x v="4"/>
    <s v="USD"/>
    <n v="20750.73"/>
    <n v="17845.6278"/>
    <n v="20750.73"/>
    <n v="1540.05"/>
    <n v="1324.443"/>
    <n v="1540.05"/>
    <s v="THE PENINSULA TOKYO"/>
    <s v="Japan"/>
    <x v="38"/>
    <x v="0"/>
    <n v="0.0742166661124693"/>
  </r>
  <r>
    <x v="1"/>
    <x v="1"/>
    <n v="136"/>
    <x v="16"/>
    <n v="25022"/>
    <s v="Segunda fecha de hospedaje en Tokyo"/>
    <d v="2025-04-20T00:00:00"/>
    <d v="2025-04-22T00:00:00"/>
    <s v="HTL"/>
    <x v="4"/>
    <s v="USD"/>
    <n v="9680.83"/>
    <n v="8325.513800000001"/>
    <n v="9680.83"/>
    <n v="711.1799999999999"/>
    <n v="611.6147999999999"/>
    <n v="711.1799999999999"/>
    <s v="THE PENINSULA TOKYO"/>
    <s v="Japan"/>
    <x v="3"/>
    <x v="0"/>
    <n v="0.07346270929248834"/>
  </r>
  <r>
    <x v="1"/>
    <x v="1"/>
    <n v="136"/>
    <x v="16"/>
    <n v="24982"/>
    <s v="Vuelo MEX-NRT-MEX/JL Acuña"/>
    <d v="2025-04-10T00:00:00"/>
    <d v="2025-04-22T00:00:00"/>
    <s v="VLO"/>
    <x v="2"/>
    <s v="USD"/>
    <n v="8005.56"/>
    <n v="6884.7816"/>
    <n v="8005.56"/>
    <n v="0"/>
    <n v="0"/>
    <n v="0"/>
    <s v="All Nippon Airways"/>
    <s v="Japan"/>
    <x v="38"/>
    <x v="0"/>
    <n v="0"/>
  </r>
  <r>
    <x v="1"/>
    <x v="1"/>
    <n v="136"/>
    <x v="16"/>
    <n v="24982"/>
    <s v="Vuelo MEX-NRT-MEX/Veronica Salazar"/>
    <d v="2025-04-10T00:00:00"/>
    <d v="2025-04-22T00:00:00"/>
    <s v="VLO"/>
    <x v="2"/>
    <s v="USD"/>
    <n v="8005.56"/>
    <n v="6884.7816"/>
    <n v="8005.56"/>
    <n v="0"/>
    <n v="0"/>
    <n v="0"/>
    <s v="All Nippon Airways"/>
    <s v="Japan"/>
    <x v="38"/>
    <x v="0"/>
    <n v="0"/>
  </r>
  <r>
    <x v="1"/>
    <x v="1"/>
    <n v="136"/>
    <x v="16"/>
    <n v="24982"/>
    <s v="Vuelo MEX-NRT-MEX/María Fernanda Acuña"/>
    <d v="2025-04-10T00:00:00"/>
    <d v="2025-04-22T00:00:00"/>
    <s v="VLO"/>
    <x v="2"/>
    <s v="USD"/>
    <n v="10085.56"/>
    <n v="8673.5816"/>
    <n v="10085.56"/>
    <n v="0"/>
    <n v="0"/>
    <n v="0"/>
    <s v="All Nippon Airways"/>
    <s v="Japan"/>
    <x v="38"/>
    <x v="0"/>
    <n v="0"/>
  </r>
  <r>
    <x v="1"/>
    <x v="1"/>
    <n v="136"/>
    <x v="16"/>
    <n v="24982"/>
    <s v="Vuelo MEX-NRT-MEX/Emiliano Molina"/>
    <d v="2025-04-10T00:00:00"/>
    <d v="2025-04-22T00:00:00"/>
    <s v="VLO"/>
    <x v="2"/>
    <s v="USD"/>
    <n v="10085.56"/>
    <n v="8673.5816"/>
    <n v="10085.56"/>
    <n v="0"/>
    <n v="0"/>
    <n v="0"/>
    <s v="All Nippon Airways"/>
    <s v="Japan"/>
    <x v="38"/>
    <x v="0"/>
    <n v="0"/>
  </r>
  <r>
    <x v="1"/>
    <x v="1"/>
    <n v="136"/>
    <x v="16"/>
    <n v="24982"/>
    <s v="Vuelo MEX-NRT-MEX/Jeronimo Molina"/>
    <d v="2025-04-10T00:00:00"/>
    <d v="2025-04-22T00:00:00"/>
    <s v="VLO"/>
    <x v="2"/>
    <s v="USD"/>
    <n v="10085.56"/>
    <n v="8673.5816"/>
    <n v="10085.56"/>
    <n v="0"/>
    <n v="0"/>
    <n v="0"/>
    <s v="All Nippon Airways"/>
    <s v="Japan"/>
    <x v="38"/>
    <x v="0"/>
    <n v="0"/>
  </r>
  <r>
    <x v="1"/>
    <x v="1"/>
    <n v="136"/>
    <x v="16"/>
    <n v="24982"/>
    <s v="Vuelo MEX-NRT-MEX/Cristian Molina"/>
    <d v="2025-04-10T00:00:00"/>
    <d v="2025-04-22T00:00:00"/>
    <s v="VLO"/>
    <x v="2"/>
    <s v="USD"/>
    <n v="9045.559999999999"/>
    <n v="7779.1816"/>
    <n v="9045.559999999999"/>
    <n v="0"/>
    <n v="0"/>
    <n v="0"/>
    <s v="All Nippon Airways"/>
    <s v="Japan"/>
    <x v="38"/>
    <x v="0"/>
    <n v="0"/>
  </r>
  <r>
    <x v="1"/>
    <x v="1"/>
    <n v="136"/>
    <x v="16"/>
    <n v="28127"/>
    <s v="Vuelo LAX-HND-LAX/Domenico Quadrini"/>
    <d v="2025-04-10T00:00:00"/>
    <d v="2025-04-22T00:00:00"/>
    <s v="VLO"/>
    <x v="2"/>
    <s v="USD"/>
    <n v="7112.51"/>
    <n v="6116.7586"/>
    <n v="7112.51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Domenico Quadrini"/>
    <d v="2025-04-10T00:00:00"/>
    <d v="2025-04-22T00:00:00"/>
    <s v="VLO"/>
    <x v="2"/>
    <s v="USD"/>
    <n v="501.3"/>
    <n v="431.118"/>
    <n v="501.3"/>
    <n v="0"/>
    <n v="0"/>
    <n v="0"/>
    <s v="Japan Airlines"/>
    <s v="Japan"/>
    <x v="38"/>
    <x v="0"/>
    <n v="0"/>
  </r>
  <r>
    <x v="1"/>
    <x v="1"/>
    <n v="136"/>
    <x v="16"/>
    <n v="28127"/>
    <s v="Vuelo LAX-HND-LAX/Veronica Acuña"/>
    <d v="2025-04-10T00:00:00"/>
    <d v="2025-04-22T00:00:00"/>
    <s v="VLO"/>
    <x v="2"/>
    <s v="USD"/>
    <n v="7112.51"/>
    <n v="6116.7586"/>
    <n v="7112.51"/>
    <n v="0"/>
    <n v="0"/>
    <n v="0"/>
    <s v="Japan Airlines"/>
    <s v="Japan"/>
    <x v="38"/>
    <x v="0"/>
    <n v="0"/>
  </r>
  <r>
    <x v="1"/>
    <x v="1"/>
    <n v="136"/>
    <x v="16"/>
    <n v="28127"/>
    <s v="Vuelo LAX-HND-LAX/Regina Quadrini"/>
    <d v="2025-04-10T00:00:00"/>
    <d v="2025-04-22T00:00:00"/>
    <s v="VLO"/>
    <x v="2"/>
    <s v="USD"/>
    <n v="7103.21"/>
    <n v="6108.7606"/>
    <n v="7103.21"/>
    <n v="0"/>
    <n v="0"/>
    <n v="0"/>
    <s v="Japan Airlines"/>
    <s v="Japan"/>
    <x v="38"/>
    <x v="0"/>
    <n v="0"/>
  </r>
  <r>
    <x v="1"/>
    <x v="1"/>
    <n v="136"/>
    <x v="16"/>
    <n v="28127"/>
    <s v="Vuelo LAX-HND-LAX/Marcelo Quadrini"/>
    <d v="2025-04-10T00:00:00"/>
    <d v="2025-04-22T00:00:00"/>
    <s v="VLO"/>
    <x v="2"/>
    <s v="USD"/>
    <n v="7103.21"/>
    <n v="6108.7606"/>
    <n v="7103.21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Veronica Acuña"/>
    <d v="2025-04-10T00:00:00"/>
    <d v="2025-04-22T00:00:00"/>
    <s v="VLO"/>
    <x v="2"/>
    <s v="USD"/>
    <n v="501.3"/>
    <n v="431.118"/>
    <n v="501.3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Regina Quadrini"/>
    <d v="2025-04-10T00:00:00"/>
    <d v="2025-04-22T00:00:00"/>
    <s v="VLO"/>
    <x v="2"/>
    <s v="USD"/>
    <n v="510.6"/>
    <n v="439.116"/>
    <n v="510.6"/>
    <n v="0"/>
    <n v="0"/>
    <n v="0"/>
    <s v="Japan Airlines"/>
    <s v="Japan"/>
    <x v="38"/>
    <x v="0"/>
    <n v="0"/>
  </r>
  <r>
    <x v="1"/>
    <x v="1"/>
    <n v="136"/>
    <x v="16"/>
    <n v="28127"/>
    <s v="Revisado de vuelo LAX-HND-NRT-SAN/Marcelo Quadrini"/>
    <d v="2025-04-10T00:00:00"/>
    <d v="2025-04-22T00:00:00"/>
    <s v="VLO"/>
    <x v="2"/>
    <s v="USD"/>
    <n v="510.6"/>
    <n v="439.116"/>
    <n v="510.6"/>
    <n v="0"/>
    <n v="0"/>
    <n v="0"/>
    <s v="Japan Airlines"/>
    <s v="Japan"/>
    <x v="38"/>
    <x v="0"/>
    <n v="0"/>
  </r>
  <r>
    <x v="1"/>
    <x v="1"/>
    <n v="136"/>
    <x v="16"/>
    <n v="28293"/>
    <s v="Hospedaje en Kyoto"/>
    <d v="2025-04-15T00:00:00"/>
    <d v="2025-04-18T00:00:00"/>
    <s v="HTL"/>
    <x v="4"/>
    <s v="USD"/>
    <n v="26940"/>
    <n v="23168.4"/>
    <n v="26940"/>
    <n v="2694"/>
    <n v="2316.84"/>
    <n v="2694"/>
    <s v="THE RITZ CARLTON KYOTO"/>
    <s v="Japan"/>
    <x v="2"/>
    <x v="0"/>
    <n v="0.1"/>
  </r>
  <r>
    <x v="1"/>
    <x v="1"/>
    <n v="136"/>
    <x v="16"/>
    <n v="0"/>
    <s v="Honorarios por Servicio Agencia"/>
    <d v="2025-04-10T00:00:00"/>
    <d v="2025-04-22T00:00:00"/>
    <s v="HPS"/>
    <x v="1"/>
    <s v="USD"/>
    <n v="3852.13"/>
    <n v="3312.8318"/>
    <n v="3852.13"/>
    <n v="3852.13"/>
    <n v="3312.8318"/>
    <n v="3852.13"/>
    <s v="FEES"/>
    <n v="0"/>
    <x v="38"/>
    <x v="0"/>
    <n v="1"/>
  </r>
  <r>
    <x v="1"/>
    <x v="1"/>
    <n v="137"/>
    <x v="16"/>
    <n v="23590"/>
    <s v="Vuelos para la familia MEX-LAX, MEX-MIA"/>
    <d v="2025-02-14T00:00:00"/>
    <d v="2025-03-02T00:00:00"/>
    <s v="VLO"/>
    <x v="2"/>
    <s v="USD"/>
    <n v="4574.11"/>
    <n v="3933.7346"/>
    <n v="4574.11"/>
    <n v="0"/>
    <n v="0"/>
    <n v="0"/>
    <s v="AEROMÉXICO"/>
    <s v="Mexico"/>
    <x v="43"/>
    <x v="0"/>
    <n v="0"/>
  </r>
  <r>
    <x v="1"/>
    <x v="1"/>
    <n v="137"/>
    <x v="16"/>
    <n v="0"/>
    <s v="Fee de emisión"/>
    <d v="2025-02-14T00:00:00"/>
    <d v="2025-03-02T00:00:00"/>
    <s v="HPS"/>
    <x v="1"/>
    <s v="USD"/>
    <n v="105"/>
    <n v="90.3"/>
    <n v="105"/>
    <n v="105"/>
    <n v="90.3"/>
    <n v="105"/>
    <s v="FEES"/>
    <n v="0"/>
    <x v="43"/>
    <x v="0"/>
    <n v="1"/>
  </r>
  <r>
    <x v="1"/>
    <x v="1"/>
    <n v="137"/>
    <x v="16"/>
    <n v="25721"/>
    <s v="Vuelos para Julio y Moises"/>
    <d v="2025-02-14T00:00:00"/>
    <d v="2025-03-02T00:00:00"/>
    <s v="OTR"/>
    <x v="3"/>
    <s v="USD"/>
    <n v="15750"/>
    <n v="13545"/>
    <n v="15750"/>
    <n v="1635.93"/>
    <n v="1406.8998"/>
    <n v="1635.93"/>
    <s v="SKYLUX TRAVEL"/>
    <s v="United States"/>
    <x v="43"/>
    <x v="0"/>
    <n v="0.1038685714285714"/>
  </r>
  <r>
    <x v="1"/>
    <x v="1"/>
    <n v="137"/>
    <x v="16"/>
    <n v="25721"/>
    <s v="Vuelos para Liora y Sharon"/>
    <d v="2025-02-14T00:00:00"/>
    <d v="2025-03-02T00:00:00"/>
    <s v="OTR"/>
    <x v="3"/>
    <s v="USD"/>
    <n v="15750"/>
    <n v="13545"/>
    <n v="15750"/>
    <n v="1635.93"/>
    <n v="1406.8998"/>
    <n v="1635.93"/>
    <s v="SKYLUX TRAVEL"/>
    <s v="United States"/>
    <x v="43"/>
    <x v="0"/>
    <n v="0.1038685714285714"/>
  </r>
  <r>
    <x v="1"/>
    <x v="1"/>
    <n v="137"/>
    <x v="16"/>
    <n v="0"/>
    <s v="Honorarios por Servicio Agencia"/>
    <d v="2025-02-14T00:00:00"/>
    <d v="2025-03-02T00:00:00"/>
    <s v="HPS"/>
    <x v="1"/>
    <s v="USD"/>
    <n v="8425"/>
    <n v="7245.5"/>
    <n v="8425"/>
    <n v="8425"/>
    <n v="7245.5"/>
    <n v="8425"/>
    <s v="FEES"/>
    <n v="0"/>
    <x v="43"/>
    <x v="0"/>
    <n v="1"/>
  </r>
  <r>
    <x v="1"/>
    <x v="1"/>
    <n v="138"/>
    <x v="25"/>
    <n v="25633"/>
    <s v="ALOJAMIENTO"/>
    <d v="2025-11-14T00:00:00"/>
    <d v="2025-11-17T00:00:00"/>
    <s v="HTL"/>
    <x v="4"/>
    <s v="MXN"/>
    <n v="110483.3"/>
    <n v="5303.1984"/>
    <n v="6187.0648"/>
    <n v="10043.9"/>
    <n v="482.1072"/>
    <n v="562.4584"/>
    <s v="CASA LECANDA"/>
    <s v="Mexico"/>
    <x v="17"/>
    <x v="0"/>
    <n v="0.09090876177666669"/>
  </r>
  <r>
    <x v="1"/>
    <x v="1"/>
    <n v="138"/>
    <x v="25"/>
    <n v="0"/>
    <s v="Comisión Extra Hotel Casa Lecanda, Merida"/>
    <d v="2025-11-14T00:00:00"/>
    <d v="2025-11-17T00:00:00"/>
    <s v="HPS"/>
    <x v="1"/>
    <s v="MXN"/>
    <n v="21841.24"/>
    <n v="1048.37952"/>
    <n v="1223.10944"/>
    <n v="21841.24"/>
    <n v="1048.37952"/>
    <n v="1223.10944"/>
    <s v="FEES"/>
    <n v="0"/>
    <x v="17"/>
    <x v="0"/>
    <n v="1"/>
  </r>
  <r>
    <x v="1"/>
    <x v="1"/>
    <n v="139"/>
    <x v="25"/>
    <n v="25637"/>
    <s v="Alojamiento"/>
    <d v="2025-02-16T00:00:00"/>
    <d v="2025-02-17T00:00:00"/>
    <s v="HTL"/>
    <x v="4"/>
    <s v="USD"/>
    <n v="2232"/>
    <n v="1919.52"/>
    <n v="2232"/>
    <n v="190"/>
    <n v="163.4"/>
    <n v="190"/>
    <s v="FOUR SEASONS HOTEL BALTIMORE"/>
    <s v="United States"/>
    <x v="44"/>
    <x v="0"/>
    <n v="0.08512544802867383"/>
  </r>
  <r>
    <x v="1"/>
    <x v="1"/>
    <n v="140"/>
    <x v="16"/>
    <n v="25641"/>
    <s v="Registro para recibir comisión"/>
    <d v="2024-12-24T00:00:00"/>
    <d v="2024-12-28T00:00:00"/>
    <s v="HTL"/>
    <x v="4"/>
    <s v="USD"/>
    <n v="641.66"/>
    <n v="551.8276"/>
    <n v="641.66"/>
    <n v="641.66"/>
    <n v="551.8276"/>
    <n v="641.66"/>
    <s v="FOUR SEASONS HOTEL HAMPSHIRE"/>
    <s v="United Kingdom"/>
    <x v="1"/>
    <x v="2"/>
    <n v="1"/>
  </r>
  <r>
    <x v="1"/>
    <x v="1"/>
    <n v="140"/>
    <x v="16"/>
    <n v="25641"/>
    <s v="Registro para recibir comisión"/>
    <d v="2024-12-24T00:00:00"/>
    <d v="2024-12-28T00:00:00"/>
    <s v="HTL"/>
    <x v="4"/>
    <s v="USD"/>
    <n v="792"/>
    <n v="681.12"/>
    <n v="792"/>
    <n v="791.8200000000001"/>
    <n v="680.9652"/>
    <n v="791.8200000000001"/>
    <s v="FOUR SEASONS HOTEL HAMPSHIRE"/>
    <s v="United Kingdom"/>
    <x v="1"/>
    <x v="2"/>
    <n v="0.9997727272727274"/>
  </r>
  <r>
    <x v="1"/>
    <x v="1"/>
    <n v="140"/>
    <x v="16"/>
    <n v="25641"/>
    <s v="Registro para recibir comisión"/>
    <d v="2024-12-24T00:00:00"/>
    <d v="2024-12-28T00:00:00"/>
    <s v="HTL"/>
    <x v="4"/>
    <s v="USD"/>
    <n v="650"/>
    <n v="559"/>
    <n v="650"/>
    <n v="649.8200000000001"/>
    <n v="558.8452000000001"/>
    <n v="649.8200000000001"/>
    <s v="FOUR SEASONS HOTEL HAMPSHIRE"/>
    <s v="United Kingdom"/>
    <x v="1"/>
    <x v="2"/>
    <n v="0.999723076923077"/>
  </r>
  <r>
    <x v="1"/>
    <x v="1"/>
    <n v="140"/>
    <x v="16"/>
    <n v="25780"/>
    <s v="Comisión"/>
    <d v="2024-12-24T00:00:00"/>
    <d v="2024-12-28T00:00:00"/>
    <s v="TRF"/>
    <x v="5"/>
    <s v="USD"/>
    <n v="48.75"/>
    <n v="41.925"/>
    <n v="48.75"/>
    <n v="48.75"/>
    <n v="41.925"/>
    <n v="48.75"/>
    <s v="ROLZO"/>
    <s v="United Kingdom"/>
    <x v="1"/>
    <x v="2"/>
    <n v="1"/>
  </r>
  <r>
    <x v="1"/>
    <x v="1"/>
    <n v="140"/>
    <x v="16"/>
    <n v="25780"/>
    <s v="Comisión"/>
    <d v="2024-12-24T00:00:00"/>
    <d v="2024-12-28T00:00:00"/>
    <s v="TRF"/>
    <x v="5"/>
    <s v="USD"/>
    <n v="41.63"/>
    <n v="35.8018"/>
    <n v="41.63"/>
    <n v="41.63"/>
    <n v="35.8018"/>
    <n v="41.63"/>
    <s v="ROLZO"/>
    <s v="United Kingdom"/>
    <x v="1"/>
    <x v="2"/>
    <n v="1"/>
  </r>
  <r>
    <x v="1"/>
    <x v="1"/>
    <n v="140"/>
    <x v="16"/>
    <n v="25641"/>
    <s v="Servicios Four Seasons Hotel Hampshire"/>
    <d v="2024-12-24T00:00:00"/>
    <d v="2024-12-28T00:00:00"/>
    <s v="HTL"/>
    <x v="4"/>
    <s v="USD"/>
    <n v="20833"/>
    <n v="17916.38"/>
    <n v="20833"/>
    <n v="0"/>
    <n v="0"/>
    <n v="0"/>
    <s v="FOUR SEASONS HOTEL HAMPSHIRE"/>
    <s v="United Kingdom"/>
    <x v="1"/>
    <x v="2"/>
    <n v="0"/>
  </r>
  <r>
    <x v="1"/>
    <x v="1"/>
    <n v="140"/>
    <x v="16"/>
    <n v="25780"/>
    <s v="Servicios Rolzo"/>
    <d v="2024-12-24T00:00:00"/>
    <d v="2024-12-28T00:00:00"/>
    <s v="TRF"/>
    <x v="5"/>
    <s v="USD"/>
    <n v="903.8"/>
    <n v="777.2679999999999"/>
    <n v="903.8"/>
    <n v="0"/>
    <n v="0"/>
    <n v="0"/>
    <s v="ROLZO"/>
    <s v="United Kingdom"/>
    <x v="1"/>
    <x v="2"/>
    <n v="0"/>
  </r>
  <r>
    <x v="1"/>
    <x v="1"/>
    <n v="141"/>
    <x v="20"/>
    <n v="25068"/>
    <s v="Hotel Hospes Palacio del Bailio"/>
    <d v="2025-02-01T00:00:00"/>
    <d v="2025-02-03T00:00:00"/>
    <s v="HTL"/>
    <x v="4"/>
    <s v="EUR"/>
    <n v="784"/>
    <n v="784"/>
    <n v="909.4399999999999"/>
    <n v="65.62"/>
    <n v="65.62"/>
    <n v="76.11920000000001"/>
    <s v="HOTEL HOSPES PALACIO DEL BAILIO"/>
    <s v="Spain"/>
    <x v="42"/>
    <x v="0"/>
    <n v="0.08369897959183675"/>
  </r>
  <r>
    <x v="1"/>
    <x v="1"/>
    <n v="141"/>
    <x v="20"/>
    <n v="25651"/>
    <s v="Renta de Auto"/>
    <d v="2025-02-03T00:00:00"/>
    <d v="2025-02-07T00:00:00"/>
    <s v="AUT"/>
    <x v="5"/>
    <s v="EUR"/>
    <n v="251.77"/>
    <n v="251.77"/>
    <n v="292.0532"/>
    <n v="5.41"/>
    <n v="5.41"/>
    <n v="6.2756"/>
    <s v="Hertz Car Rental"/>
    <s v="United States"/>
    <x v="41"/>
    <x v="0"/>
    <n v="0.02148786590936172"/>
  </r>
  <r>
    <x v="1"/>
    <x v="1"/>
    <n v="141"/>
    <x v="20"/>
    <n v="25269"/>
    <s v="Hotel Alfonso XIII"/>
    <d v="2025-02-03T00:00:00"/>
    <d v="2025-02-05T00:00:00"/>
    <s v="HTL"/>
    <x v="4"/>
    <s v="EUR"/>
    <n v="951.5"/>
    <n v="951.5"/>
    <n v="1103.74"/>
    <n v="58.96"/>
    <n v="58.96"/>
    <n v="68.39359999999999"/>
    <s v="HOTEL ALFONSO XIII"/>
    <s v="Spain"/>
    <x v="41"/>
    <x v="0"/>
    <n v="0.06196531791907513"/>
  </r>
  <r>
    <x v="1"/>
    <x v="1"/>
    <n v="141"/>
    <x v="20"/>
    <n v="25650"/>
    <s v="Hotel Palacio de Santa Paula"/>
    <d v="2025-02-06T00:00:00"/>
    <d v="2025-02-07T00:00:00"/>
    <s v="HTL"/>
    <x v="4"/>
    <s v="EUR"/>
    <n v="394.9"/>
    <n v="394.9"/>
    <n v="458.0839999999999"/>
    <n v="0"/>
    <n v="0"/>
    <n v="0"/>
    <s v="HOTEL PALACIO DE SANTA PAULA, AUTOGRAPH COLLECTION"/>
    <s v="Spain"/>
    <x v="41"/>
    <x v="0"/>
    <n v="0"/>
  </r>
  <r>
    <x v="1"/>
    <x v="1"/>
    <n v="141"/>
    <x v="20"/>
    <n v="25652"/>
    <s v="Hotel Four Seasons Madrid"/>
    <d v="2025-02-07T00:00:00"/>
    <d v="2025-02-08T00:00:00"/>
    <s v="HTL"/>
    <x v="4"/>
    <s v="EUR"/>
    <n v="776.2"/>
    <n v="776.2"/>
    <n v="900.3919999999999"/>
    <n v="67.18000000000001"/>
    <n v="67.18000000000001"/>
    <n v="77.92880000000001"/>
    <s v="FOUR SEASONS HOTEL MADRID"/>
    <s v="Spain"/>
    <x v="41"/>
    <x v="0"/>
    <n v="0.08654985828394746"/>
  </r>
  <r>
    <x v="1"/>
    <x v="1"/>
    <n v="142"/>
    <x v="15"/>
    <n v="23590"/>
    <s v="Aeromexico/El Al"/>
    <d v="2025-05-04T00:00:00"/>
    <d v="2025-05-21T00:00:00"/>
    <s v="VLO"/>
    <x v="2"/>
    <s v="USD"/>
    <n v="2390"/>
    <n v="2055.4"/>
    <n v="2390"/>
    <n v="0"/>
    <n v="0"/>
    <n v="0"/>
    <s v="AEROMÉXICO"/>
    <s v="Mexico"/>
    <x v="52"/>
    <x v="0"/>
    <n v="0"/>
  </r>
  <r>
    <x v="1"/>
    <x v="1"/>
    <n v="142"/>
    <x v="15"/>
    <n v="0"/>
    <s v="Fee Emisión"/>
    <d v="2025-05-04T00:00:00"/>
    <d v="2025-05-21T00:00:00"/>
    <s v="HPS"/>
    <x v="1"/>
    <s v="USD"/>
    <n v="35"/>
    <n v="30.1"/>
    <n v="35"/>
    <n v="35"/>
    <n v="30.1"/>
    <n v="35"/>
    <s v="FEES"/>
    <n v="0"/>
    <x v="52"/>
    <x v="0"/>
    <n v="1"/>
  </r>
  <r>
    <x v="1"/>
    <x v="1"/>
    <n v="143"/>
    <x v="16"/>
    <n v="23525"/>
    <s v="Registro para recibir comisión"/>
    <d v="2025-01-26T00:00:00"/>
    <d v="2025-01-28T00:00:00"/>
    <s v="HTL"/>
    <x v="4"/>
    <s v="EUR"/>
    <n v="203.52"/>
    <n v="203.52"/>
    <n v="236.0832"/>
    <n v="185.02"/>
    <n v="185.02"/>
    <n v="214.6232"/>
    <s v="CHATEAU VOLTAIRE PARIS"/>
    <s v="France"/>
    <x v="42"/>
    <x v="0"/>
    <n v="0.9090998427672956"/>
  </r>
  <r>
    <x v="1"/>
    <x v="1"/>
    <n v="143"/>
    <x v="16"/>
    <n v="26285"/>
    <s v="Registro para recibir comisión"/>
    <d v="2025-01-26T00:00:00"/>
    <d v="2025-01-28T00:00:00"/>
    <s v="HTL"/>
    <x v="4"/>
    <s v="EUR"/>
    <n v="1000"/>
    <n v="1000"/>
    <n v="1160"/>
    <n v="100"/>
    <n v="100"/>
    <n v="116"/>
    <s v="HOTEL COSTES"/>
    <s v="France"/>
    <x v="42"/>
    <x v="0"/>
    <n v="0.09999999999999999"/>
  </r>
  <r>
    <x v="1"/>
    <x v="1"/>
    <n v="143"/>
    <x v="16"/>
    <n v="27586"/>
    <s v="Comisión"/>
    <d v="2025-01-26T00:00:00"/>
    <d v="2025-01-28T00:00:00"/>
    <s v="OTR"/>
    <x v="3"/>
    <s v="EUR"/>
    <n v="148.7"/>
    <n v="148.7"/>
    <n v="172.492"/>
    <n v="131.04"/>
    <n v="131.04"/>
    <n v="152.0064"/>
    <s v="Q Hotels"/>
    <s v="United Kingdom"/>
    <x v="42"/>
    <x v="0"/>
    <n v="0.8812373907195697"/>
  </r>
  <r>
    <x v="1"/>
    <x v="1"/>
    <n v="143"/>
    <x v="16"/>
    <n v="23525"/>
    <s v="Servicios Chateau Voltaire Paris"/>
    <d v="2025-01-26T00:00:00"/>
    <d v="2025-01-28T00:00:00"/>
    <s v="HTL"/>
    <x v="4"/>
    <s v="EUR"/>
    <n v="2035.2"/>
    <n v="2035.2"/>
    <n v="2360.832"/>
    <n v="0"/>
    <n v="0"/>
    <n v="0"/>
    <s v="CHATEAU VOLTAIRE PARIS"/>
    <s v="France"/>
    <x v="42"/>
    <x v="0"/>
    <n v="0"/>
  </r>
  <r>
    <x v="1"/>
    <x v="1"/>
    <n v="143"/>
    <x v="16"/>
    <n v="27586"/>
    <s v="Servicios Q Hotels"/>
    <d v="2025-01-26T00:00:00"/>
    <d v="2025-01-28T00:00:00"/>
    <s v="HTL"/>
    <x v="4"/>
    <s v="EUR"/>
    <n v="1487"/>
    <n v="1487"/>
    <n v="1724.92"/>
    <n v="0"/>
    <n v="0"/>
    <n v="0"/>
    <s v="Q Hotels"/>
    <s v="United Kingdom"/>
    <x v="42"/>
    <x v="0"/>
    <n v="0"/>
  </r>
  <r>
    <x v="1"/>
    <x v="1"/>
    <n v="144"/>
    <x v="16"/>
    <n v="24009"/>
    <s v="Registro para recibir comisión"/>
    <d v="2024-12-28T00:00:00"/>
    <d v="2024-12-28T00:00:00"/>
    <s v="HTL"/>
    <x v="4"/>
    <s v="USD"/>
    <n v="384"/>
    <n v="330.24"/>
    <n v="384"/>
    <n v="360.96"/>
    <n v="310.4256"/>
    <n v="360.96"/>
    <s v="THE SURREY A CORINTHIA HOTEL"/>
    <s v="United States"/>
    <x v="1"/>
    <x v="2"/>
    <n v="0.9399999999999999"/>
  </r>
  <r>
    <x v="1"/>
    <x v="1"/>
    <n v="144"/>
    <x v="16"/>
    <n v="24009"/>
    <s v="Servicios The Surrey, A Corinthia Hotel"/>
    <d v="2024-12-28T00:00:00"/>
    <d v="2024-12-28T00:00:00"/>
    <s v="HTL"/>
    <x v="4"/>
    <s v="USD"/>
    <n v="3609.6"/>
    <n v="3104.256"/>
    <n v="3609.6"/>
    <n v="0"/>
    <n v="0"/>
    <n v="0"/>
    <s v="THE SURREY A CORINTHIA HOTEL"/>
    <s v="United States"/>
    <x v="1"/>
    <x v="2"/>
    <n v="0"/>
  </r>
  <r>
    <x v="1"/>
    <x v="1"/>
    <n v="145"/>
    <x v="16"/>
    <n v="25672"/>
    <s v="Registro para recibir comisión"/>
    <d v="2024-12-10T00:00:00"/>
    <d v="2024-12-10T00:00:00"/>
    <s v="HTL"/>
    <x v="4"/>
    <s v="EUR"/>
    <n v="119.6"/>
    <n v="119.6"/>
    <n v="138.736"/>
    <n v="119.6"/>
    <n v="119.6"/>
    <n v="138.736"/>
    <s v="GRAND HOTEL FASANO"/>
    <s v="Italy"/>
    <x v="28"/>
    <x v="2"/>
    <n v="1"/>
  </r>
  <r>
    <x v="1"/>
    <x v="1"/>
    <n v="145"/>
    <x v="16"/>
    <n v="27434"/>
    <s v="Hospedaje en La Reserve"/>
    <d v="2024-12-10T00:00:00"/>
    <d v="2024-12-10T00:00:00"/>
    <s v="HTL"/>
    <x v="4"/>
    <s v="EUR"/>
    <n v="2786"/>
    <n v="2786"/>
    <n v="3231.76"/>
    <n v="259.51"/>
    <n v="259.51"/>
    <n v="301.0316"/>
    <s v="LA RESERVE EDEN AU LAC ZURICH"/>
    <s v="Switzerland"/>
    <x v="28"/>
    <x v="2"/>
    <n v="0.09314788226848528"/>
  </r>
  <r>
    <x v="1"/>
    <x v="1"/>
    <n v="145"/>
    <x v="16"/>
    <n v="25672"/>
    <s v="Servicios Grand Hotel Fasano"/>
    <d v="2024-12-10T00:00:00"/>
    <d v="2024-12-10T00:00:00"/>
    <s v="HTL"/>
    <x v="4"/>
    <s v="EUR"/>
    <n v="1196"/>
    <n v="1196"/>
    <n v="1387.36"/>
    <n v="0"/>
    <n v="0"/>
    <n v="0"/>
    <s v="GRAND HOTEL FASANO"/>
    <s v="Italy"/>
    <x v="28"/>
    <x v="2"/>
    <n v="0"/>
  </r>
  <r>
    <x v="1"/>
    <x v="1"/>
    <n v="146"/>
    <x v="18"/>
    <n v="25689"/>
    <s v="hospedaje"/>
    <d v="2025-01-28T00:00:00"/>
    <d v="2025-02-01T00:00:00"/>
    <s v="HTL"/>
    <x v="4"/>
    <s v="USD"/>
    <n v="10481.04"/>
    <n v="9013.6944"/>
    <n v="10481.04"/>
    <n v="864.8"/>
    <n v="743.728"/>
    <n v="864.8"/>
    <s v="AMAN NEW YORK"/>
    <s v="United States"/>
    <x v="42"/>
    <x v="0"/>
    <n v="0.08251089586529579"/>
  </r>
  <r>
    <x v="1"/>
    <x v="1"/>
    <n v="146"/>
    <x v="18"/>
    <n v="0"/>
    <s v="Honorarios por Servicio Agencia"/>
    <d v="2025-01-28T00:00:00"/>
    <d v="2025-02-01T00:00:00"/>
    <s v="HPS"/>
    <x v="1"/>
    <s v="USD"/>
    <n v="201.89"/>
    <n v="173.6254"/>
    <n v="201.89"/>
    <n v="201.89"/>
    <n v="173.6254"/>
    <n v="201.89"/>
    <s v="FEES"/>
    <n v="0"/>
    <x v="42"/>
    <x v="0"/>
    <n v="1"/>
  </r>
  <r>
    <x v="1"/>
    <x v="1"/>
    <n v="147"/>
    <x v="18"/>
    <n v="25689"/>
    <s v="Hospedaje"/>
    <d v="2025-01-28T00:00:00"/>
    <d v="2025-02-01T00:00:00"/>
    <s v="HTL"/>
    <x v="4"/>
    <s v="USD"/>
    <n v="10481.04"/>
    <n v="9013.6944"/>
    <n v="10481.04"/>
    <n v="864.8"/>
    <n v="743.728"/>
    <n v="864.8"/>
    <s v="AMAN NEW YORK"/>
    <s v="United States"/>
    <x v="42"/>
    <x v="0"/>
    <n v="0.08251089586529579"/>
  </r>
  <r>
    <x v="1"/>
    <x v="1"/>
    <n v="147"/>
    <x v="18"/>
    <n v="0"/>
    <s v="Honorarios por Servicio Agencia"/>
    <d v="2025-01-28T00:00:00"/>
    <d v="2025-02-01T00:00:00"/>
    <s v="HPS"/>
    <x v="1"/>
    <s v="USD"/>
    <n v="58.96"/>
    <n v="50.7056"/>
    <n v="58.96"/>
    <n v="58.96"/>
    <n v="50.7056"/>
    <n v="58.96"/>
    <s v="FEES"/>
    <n v="0"/>
    <x v="42"/>
    <x v="0"/>
    <n v="1"/>
  </r>
  <r>
    <x v="1"/>
    <x v="1"/>
    <n v="148"/>
    <x v="18"/>
    <n v="25689"/>
    <s v="Hospedaje"/>
    <d v="2025-01-28T00:00:00"/>
    <d v="2025-02-01T00:00:00"/>
    <s v="HTL"/>
    <x v="4"/>
    <s v="USD"/>
    <n v="7786"/>
    <n v="6695.96"/>
    <n v="7786"/>
    <n v="639.2"/>
    <n v="549.712"/>
    <n v="639.2"/>
    <s v="AMAN NEW YORK"/>
    <s v="United States"/>
    <x v="42"/>
    <x v="0"/>
    <n v="0.08209606986899563"/>
  </r>
  <r>
    <x v="1"/>
    <x v="1"/>
    <n v="149"/>
    <x v="16"/>
    <n v="24166"/>
    <s v="Hospedaje en París"/>
    <d v="2025-06-09T00:00:00"/>
    <d v="2025-06-12T00:00:00"/>
    <s v="HTL"/>
    <x v="4"/>
    <s v="USD"/>
    <n v="8752.98"/>
    <n v="7527.5628"/>
    <n v="8752.98"/>
    <n v="795.72"/>
    <n v="684.3192"/>
    <n v="795.72"/>
    <s v="LE BRISTOL PARIS"/>
    <s v="France"/>
    <x v="15"/>
    <x v="0"/>
    <n v="0.09090846774469953"/>
  </r>
  <r>
    <x v="1"/>
    <x v="1"/>
    <n v="149"/>
    <x v="16"/>
    <n v="26348"/>
    <s v="Hospedaje en Italia"/>
    <d v="2025-06-12T00:00:00"/>
    <d v="2025-06-15T00:00:00"/>
    <s v="HTL"/>
    <x v="4"/>
    <s v="USD"/>
    <n v="8530.129999999999"/>
    <n v="7335.911799999999"/>
    <n v="8530.129999999999"/>
    <n v="775.46"/>
    <n v="666.8956000000001"/>
    <n v="775.46"/>
    <s v="MANDARIN ORIENTAL, LAKE COMO"/>
    <s v="Italy"/>
    <x v="15"/>
    <x v="0"/>
    <n v="0.09090834489040614"/>
  </r>
  <r>
    <x v="1"/>
    <x v="1"/>
    <n v="149"/>
    <x v="16"/>
    <n v="27723"/>
    <s v="Hospedaje en Italia"/>
    <d v="2025-06-15T00:00:00"/>
    <d v="2025-06-18T00:00:00"/>
    <s v="HTL"/>
    <x v="4"/>
    <s v="USD"/>
    <n v="2777.95"/>
    <n v="2389.037"/>
    <n v="2777.95"/>
    <n v="252.54"/>
    <n v="217.1844"/>
    <n v="252.54"/>
    <s v="FORESTIS DOLOMITES"/>
    <s v="Italy"/>
    <x v="33"/>
    <x v="0"/>
    <n v="0.09090876365665329"/>
  </r>
  <r>
    <x v="1"/>
    <x v="1"/>
    <n v="149"/>
    <x v="16"/>
    <n v="27724"/>
    <s v="Hospedaje en Reino Unido"/>
    <d v="2025-06-24T00:00:00"/>
    <d v="2025-06-27T00:00:00"/>
    <s v="HTL"/>
    <x v="4"/>
    <s v="USD"/>
    <n v="2559.91"/>
    <n v="2201.5226"/>
    <n v="2559.91"/>
    <n v="278.97"/>
    <n v="239.9142"/>
    <n v="278.97"/>
    <s v="THE FIFE ARMS"/>
    <s v="United Kingdom"/>
    <x v="18"/>
    <x v="0"/>
    <n v="0.1089764874546371"/>
  </r>
  <r>
    <x v="1"/>
    <x v="1"/>
    <n v="149"/>
    <x v="16"/>
    <n v="27725"/>
    <s v="Hospedaje en Reino Unido"/>
    <d v="2025-06-27T00:00:00"/>
    <d v="2025-06-29T00:00:00"/>
    <s v="HTL"/>
    <x v="4"/>
    <s v="USD"/>
    <n v="810.04"/>
    <n v="696.6343999999999"/>
    <n v="810.04"/>
    <n v="105.65"/>
    <n v="90.85900000000001"/>
    <n v="105.65"/>
    <s v="INVERLOCHY CASTLE, AN SLH HOTEL"/>
    <s v="United Kingdom"/>
    <x v="18"/>
    <x v="0"/>
    <n v="0.1304256579921979"/>
  </r>
  <r>
    <x v="1"/>
    <x v="1"/>
    <n v="149"/>
    <x v="16"/>
    <n v="25386"/>
    <s v="Hospedaje en Reino Unido"/>
    <d v="2025-06-29T00:00:00"/>
    <d v="2025-06-30T00:00:00"/>
    <s v="HTL"/>
    <x v="4"/>
    <s v="USD"/>
    <n v="2403.04"/>
    <n v="2066.6144"/>
    <n v="2403.04"/>
    <n v="179.33"/>
    <n v="154.2238"/>
    <n v="179.33"/>
    <s v="THE CONNAUGHT"/>
    <s v="United Kingdom"/>
    <x v="16"/>
    <x v="0"/>
    <n v="0.0746263066782076"/>
  </r>
  <r>
    <x v="1"/>
    <x v="1"/>
    <n v="149"/>
    <x v="16"/>
    <n v="23590"/>
    <s v="Vuelo MTY-MEX-CDG-LHR-MEX/Augusto Fernandez"/>
    <d v="2025-06-08T00:00:00"/>
    <d v="2025-06-30T00:00:00"/>
    <s v="VLO"/>
    <x v="2"/>
    <s v="USD"/>
    <n v="3961.7"/>
    <n v="3407.062"/>
    <n v="3961.7"/>
    <n v="0"/>
    <n v="0"/>
    <n v="0"/>
    <s v="AEROMÉXICO"/>
    <s v="Mexico"/>
    <x v="15"/>
    <x v="0"/>
    <n v="0"/>
  </r>
  <r>
    <x v="1"/>
    <x v="1"/>
    <n v="149"/>
    <x v="16"/>
    <n v="23590"/>
    <s v="Vuelo MTY-MEX-CDG-LHR-MEX/Lucia Pozas"/>
    <d v="2025-06-08T00:00:00"/>
    <d v="2025-06-30T00:00:00"/>
    <s v="VLO"/>
    <x v="2"/>
    <s v="USD"/>
    <n v="3961.7"/>
    <n v="3407.062"/>
    <n v="3961.7"/>
    <n v="0"/>
    <n v="0"/>
    <n v="0"/>
    <s v="AEROMÉXICO"/>
    <s v="Mexico"/>
    <x v="15"/>
    <x v="0"/>
    <n v="0"/>
  </r>
  <r>
    <x v="1"/>
    <x v="1"/>
    <n v="149"/>
    <x v="16"/>
    <n v="23966"/>
    <s v="Vuelo INV-LHR/Augusto Fernandez"/>
    <d v="2025-06-08T00:00:00"/>
    <d v="2025-06-30T00:00:00"/>
    <s v="VLO"/>
    <x v="2"/>
    <s v="USD"/>
    <n v="606.8"/>
    <n v="521.848"/>
    <n v="606.8"/>
    <n v="0"/>
    <n v="0"/>
    <n v="0"/>
    <s v="British Airways"/>
    <s v="United Kingdom"/>
    <x v="15"/>
    <x v="0"/>
    <n v="0"/>
  </r>
  <r>
    <x v="1"/>
    <x v="1"/>
    <n v="149"/>
    <x v="16"/>
    <n v="23966"/>
    <s v="Vuelo INV-LHR/Lucia Pozas"/>
    <d v="2025-06-08T00:00:00"/>
    <d v="2025-06-30T00:00:00"/>
    <s v="VLO"/>
    <x v="2"/>
    <s v="USD"/>
    <n v="606.8"/>
    <n v="521.848"/>
    <n v="606.8"/>
    <n v="0"/>
    <n v="0"/>
    <n v="0"/>
    <s v="British Airways"/>
    <s v="United Kingdom"/>
    <x v="15"/>
    <x v="0"/>
    <n v="0"/>
  </r>
  <r>
    <x v="1"/>
    <x v="1"/>
    <n v="149"/>
    <x v="16"/>
    <n v="23921"/>
    <s v="Vuelo CDG-MXP/Augusto Fernandez"/>
    <d v="2025-06-08T00:00:00"/>
    <d v="2025-06-30T00:00:00"/>
    <s v="VLO"/>
    <x v="2"/>
    <s v="USD"/>
    <n v="676.5"/>
    <n v="581.79"/>
    <n v="676.5"/>
    <n v="0"/>
    <n v="0"/>
    <n v="0"/>
    <s v="Air France"/>
    <s v="France"/>
    <x v="15"/>
    <x v="0"/>
    <n v="0"/>
  </r>
  <r>
    <x v="1"/>
    <x v="1"/>
    <n v="149"/>
    <x v="16"/>
    <n v="23921"/>
    <s v="Vuelo CDG-MXP/Lucia Pozas"/>
    <d v="2025-06-08T00:00:00"/>
    <d v="2025-06-30T00:00:00"/>
    <s v="VLO"/>
    <x v="2"/>
    <s v="USD"/>
    <n v="676.5"/>
    <n v="581.79"/>
    <n v="676.5"/>
    <n v="0"/>
    <n v="0"/>
    <n v="0"/>
    <s v="Air France"/>
    <s v="France"/>
    <x v="15"/>
    <x v="0"/>
    <n v="0"/>
  </r>
  <r>
    <x v="1"/>
    <x v="1"/>
    <n v="149"/>
    <x v="16"/>
    <n v="0"/>
    <s v="Fee de emisión reserva FZFOGU"/>
    <d v="2025-06-08T00:00:00"/>
    <d v="2025-06-30T00:00:00"/>
    <s v="HPS"/>
    <x v="1"/>
    <s v="USD"/>
    <n v="70"/>
    <n v="60.2"/>
    <n v="70"/>
    <n v="70"/>
    <n v="60.2"/>
    <n v="70"/>
    <s v="FEES"/>
    <n v="0"/>
    <x v="15"/>
    <x v="0"/>
    <n v="1"/>
  </r>
  <r>
    <x v="1"/>
    <x v="1"/>
    <n v="149"/>
    <x v="16"/>
    <n v="27573"/>
    <s v="Vuelo Nápoles-Edimburgo"/>
    <d v="2025-06-08T00:00:00"/>
    <d v="2025-06-30T00:00:00"/>
    <s v="ABC"/>
    <x v="2"/>
    <s v="USD"/>
    <n v="738.63"/>
    <n v="635.2218"/>
    <n v="738.63"/>
    <n v="0"/>
    <n v="0"/>
    <n v="0"/>
    <s v="Jet2.com"/>
    <s v="United Kingdom"/>
    <x v="15"/>
    <x v="0"/>
    <n v="0"/>
  </r>
  <r>
    <x v="1"/>
    <x v="1"/>
    <n v="149"/>
    <x v="16"/>
    <n v="24166"/>
    <s v="Servicios extras"/>
    <d v="2025-06-08T00:00:00"/>
    <d v="2025-06-30T00:00:00"/>
    <s v="OTR"/>
    <x v="3"/>
    <s v="USD"/>
    <n v="174.5"/>
    <n v="150.07"/>
    <n v="174.5"/>
    <n v="0"/>
    <n v="0"/>
    <n v="0"/>
    <s v="LE BRISTOL PARIS"/>
    <s v="France"/>
    <x v="15"/>
    <x v="0"/>
    <n v="0"/>
  </r>
  <r>
    <x v="1"/>
    <x v="1"/>
    <n v="149"/>
    <x v="16"/>
    <n v="28734"/>
    <s v="Tour de lancha en Lago di Como"/>
    <d v="2025-06-08T00:00:00"/>
    <d v="2025-06-30T00:00:00"/>
    <s v="ATR"/>
    <x v="0"/>
    <s v="USD"/>
    <n v="2647.06"/>
    <n v="2276.4716"/>
    <n v="2647.06"/>
    <n v="220.86"/>
    <n v="189.9396"/>
    <n v="220.86"/>
    <s v="COMO CLASSIC BOATS S.R.L."/>
    <s v="Italy"/>
    <x v="15"/>
    <x v="0"/>
    <n v="0.08343596291734982"/>
  </r>
  <r>
    <x v="1"/>
    <x v="1"/>
    <n v="149"/>
    <x v="16"/>
    <n v="25780"/>
    <s v="Traslado"/>
    <d v="2025-06-08T00:00:00"/>
    <d v="2025-06-30T00:00:00"/>
    <s v="TRF"/>
    <x v="5"/>
    <s v="USD"/>
    <n v="225"/>
    <n v="193.5"/>
    <n v="225"/>
    <n v="45.82"/>
    <n v="39.4052"/>
    <n v="45.82"/>
    <s v="ROLZO"/>
    <s v="United Kingdom"/>
    <x v="15"/>
    <x v="0"/>
    <n v="0.2036444444444444"/>
  </r>
  <r>
    <x v="1"/>
    <x v="1"/>
    <n v="149"/>
    <x v="16"/>
    <n v="25780"/>
    <s v="Traslado"/>
    <d v="2025-06-08T00:00:00"/>
    <d v="2025-06-30T00:00:00"/>
    <s v="TRF"/>
    <x v="5"/>
    <s v="USD"/>
    <n v="180"/>
    <n v="154.8"/>
    <n v="180"/>
    <n v="36.66"/>
    <n v="31.5276"/>
    <n v="36.66"/>
    <s v="ROLZO"/>
    <s v="United Kingdom"/>
    <x v="15"/>
    <x v="0"/>
    <n v="0.2036666666666666"/>
  </r>
  <r>
    <x v="1"/>
    <x v="1"/>
    <n v="149"/>
    <x v="16"/>
    <n v="25780"/>
    <s v="Traslado"/>
    <d v="2025-06-08T00:00:00"/>
    <d v="2025-06-30T00:00:00"/>
    <s v="TRF"/>
    <x v="5"/>
    <s v="USD"/>
    <n v="670"/>
    <n v="576.2"/>
    <n v="670"/>
    <n v="136.44"/>
    <n v="117.3384"/>
    <n v="136.44"/>
    <s v="ROLZO"/>
    <s v="United Kingdom"/>
    <x v="15"/>
    <x v="0"/>
    <n v="0.2036417910447761"/>
  </r>
  <r>
    <x v="1"/>
    <x v="1"/>
    <n v="149"/>
    <x v="16"/>
    <n v="25780"/>
    <s v="Traslado"/>
    <d v="2025-06-08T00:00:00"/>
    <d v="2025-06-30T00:00:00"/>
    <s v="TRF"/>
    <x v="5"/>
    <s v="USD"/>
    <n v="1180"/>
    <n v="1014.8"/>
    <n v="1180"/>
    <n v="201.93"/>
    <n v="173.6598"/>
    <n v="201.93"/>
    <s v="ROLZO"/>
    <s v="United Kingdom"/>
    <x v="15"/>
    <x v="0"/>
    <n v="0.1711271186440678"/>
  </r>
  <r>
    <x v="1"/>
    <x v="1"/>
    <n v="149"/>
    <x v="16"/>
    <n v="25780"/>
    <s v="Traslado"/>
    <d v="2025-06-08T00:00:00"/>
    <d v="2025-06-30T00:00:00"/>
    <s v="TRF"/>
    <x v="5"/>
    <s v="USD"/>
    <n v="695"/>
    <n v="597.7"/>
    <n v="695"/>
    <n v="67.59999999999999"/>
    <n v="58.136"/>
    <n v="67.59999999999999"/>
    <s v="ROLZO"/>
    <s v="United Kingdom"/>
    <x v="15"/>
    <x v="0"/>
    <n v="0.09726618705035971"/>
  </r>
  <r>
    <x v="1"/>
    <x v="1"/>
    <n v="149"/>
    <x v="16"/>
    <n v="25780"/>
    <s v="Traslado"/>
    <d v="2025-06-08T00:00:00"/>
    <d v="2025-06-30T00:00:00"/>
    <s v="TRF"/>
    <x v="5"/>
    <s v="USD"/>
    <n v="310"/>
    <n v="266.6"/>
    <n v="310"/>
    <n v="53.05"/>
    <n v="45.623"/>
    <n v="53.05"/>
    <s v="ROLZO"/>
    <s v="United Kingdom"/>
    <x v="15"/>
    <x v="0"/>
    <n v="0.1711290322580645"/>
  </r>
  <r>
    <x v="1"/>
    <x v="1"/>
    <n v="149"/>
    <x v="16"/>
    <n v="25780"/>
    <s v="Traslado"/>
    <d v="2025-06-08T00:00:00"/>
    <d v="2025-06-30T00:00:00"/>
    <s v="TRF"/>
    <x v="5"/>
    <s v="USD"/>
    <n v="310"/>
    <n v="266.6"/>
    <n v="310"/>
    <n v="53.05"/>
    <n v="45.623"/>
    <n v="53.05"/>
    <s v="ROLZO"/>
    <s v="United Kingdom"/>
    <x v="15"/>
    <x v="0"/>
    <n v="0.1711290322580645"/>
  </r>
  <r>
    <x v="1"/>
    <x v="1"/>
    <n v="149"/>
    <x v="16"/>
    <n v="0"/>
    <s v="Excedente de pago"/>
    <d v="2025-06-08T00:00:00"/>
    <d v="2025-06-30T00:00:00"/>
    <s v="HPS"/>
    <x v="1"/>
    <s v="USD"/>
    <n v="3178.86"/>
    <n v="2733.8196"/>
    <n v="3178.86"/>
    <n v="3178.86"/>
    <n v="2733.8196"/>
    <n v="3178.86"/>
    <s v="FEES"/>
    <n v="0"/>
    <x v="15"/>
    <x v="0"/>
    <n v="1"/>
  </r>
  <r>
    <x v="1"/>
    <x v="1"/>
    <n v="150"/>
    <x v="25"/>
    <n v="23789"/>
    <s v="Servicios en África"/>
    <d v="2025-04-08T00:00:00"/>
    <d v="2025-04-20T00:00:00"/>
    <s v="ATR"/>
    <x v="0"/>
    <s v="USD"/>
    <n v="57033.6"/>
    <n v="49048.896"/>
    <n v="57033.6"/>
    <n v="8551.6"/>
    <n v="7354.376"/>
    <n v="8551.6"/>
    <s v="TRIUMPH TRAVEL"/>
    <s v="South Africa"/>
    <x v="38"/>
    <x v="0"/>
    <n v="0.1499396846771026"/>
  </r>
  <r>
    <x v="1"/>
    <x v="1"/>
    <n v="150"/>
    <x v="25"/>
    <n v="26288"/>
    <s v="Hospedaje en Sao Paulo"/>
    <d v="2025-04-08T00:00:00"/>
    <d v="2025-04-20T00:00:00"/>
    <s v="HTL"/>
    <x v="4"/>
    <s v="USD"/>
    <n v="733.02"/>
    <n v="630.3972"/>
    <n v="733.02"/>
    <n v="0"/>
    <n v="0"/>
    <n v="0"/>
    <s v="INTERCONTINENTAL SAO PAULO"/>
    <s v="Brazil"/>
    <x v="38"/>
    <x v="0"/>
    <n v="0"/>
  </r>
  <r>
    <x v="1"/>
    <x v="1"/>
    <n v="150"/>
    <x v="25"/>
    <n v="25694"/>
    <s v="Vuelo PTY-GRU-PTY/María Gulias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María Gulias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María Gulias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María Gulias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Oscar Sobrino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Oscar Sobrino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Oscar Sobrino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Oscar Sobrino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Rodrigo Sobrino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Rodrigo Sobrino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Rodrigo Sobrino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Rodrigo Sobrino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Sara Sobrino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Sara Sobrino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Sara Sobrino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Sara Sobrino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25694"/>
    <s v="Vuelo PTY-GRU-PTY/Emilio Sobrino"/>
    <d v="2025-04-08T00:00:00"/>
    <d v="2025-04-20T00:00:00"/>
    <s v="VLO"/>
    <x v="2"/>
    <s v="USD"/>
    <n v="579.7"/>
    <n v="498.542"/>
    <n v="579.7"/>
    <n v="0"/>
    <n v="0"/>
    <n v="0"/>
    <s v="Copa Airlines"/>
    <s v="Panama"/>
    <x v="38"/>
    <x v="0"/>
    <n v="0"/>
  </r>
  <r>
    <x v="1"/>
    <x v="1"/>
    <n v="150"/>
    <x v="25"/>
    <n v="23996"/>
    <s v="Vuelo CPT-GRU/Emilio Sobrino"/>
    <d v="2025-04-08T00:00:00"/>
    <d v="2025-04-20T00:00:00"/>
    <s v="VLO"/>
    <x v="2"/>
    <s v="USD"/>
    <n v="531"/>
    <n v="456.66"/>
    <n v="531"/>
    <n v="0"/>
    <n v="0"/>
    <n v="0"/>
    <s v="South African Airways"/>
    <s v="South Africa"/>
    <x v="38"/>
    <x v="0"/>
    <n v="0"/>
  </r>
  <r>
    <x v="1"/>
    <x v="1"/>
    <n v="150"/>
    <x v="25"/>
    <n v="23996"/>
    <s v="Vuelo GRU-CPT/Emilio Sobrino"/>
    <d v="2025-04-08T00:00:00"/>
    <d v="2025-04-20T00:00:00"/>
    <s v="VLO"/>
    <x v="2"/>
    <s v="USD"/>
    <n v="2738.4"/>
    <n v="2355.024"/>
    <n v="2738.4"/>
    <n v="0"/>
    <n v="0"/>
    <n v="0"/>
    <s v="South African Airways"/>
    <s v="South Africa"/>
    <x v="38"/>
    <x v="0"/>
    <n v="0"/>
  </r>
  <r>
    <x v="1"/>
    <x v="1"/>
    <n v="150"/>
    <x v="25"/>
    <n v="23996"/>
    <s v="Otros cargos/Emilio Gulias"/>
    <d v="2025-04-08T00:00:00"/>
    <d v="2025-04-20T00:00:00"/>
    <s v="VLO"/>
    <x v="2"/>
    <s v="USD"/>
    <n v="30"/>
    <n v="25.8"/>
    <n v="30"/>
    <n v="0"/>
    <n v="0"/>
    <n v="0"/>
    <s v="South African Airways"/>
    <s v="South Africa"/>
    <x v="38"/>
    <x v="0"/>
    <n v="0"/>
  </r>
  <r>
    <x v="1"/>
    <x v="1"/>
    <n v="150"/>
    <x v="25"/>
    <n v="0"/>
    <s v="Comisión Extra, Operador Triumph África"/>
    <d v="2025-04-08T00:00:00"/>
    <d v="2025-04-20T00:00:00"/>
    <s v="HPS"/>
    <x v="1"/>
    <s v="USD"/>
    <n v="2219.93"/>
    <n v="1909.1398"/>
    <n v="2219.93"/>
    <n v="2219.93"/>
    <n v="1909.1398"/>
    <n v="2219.93"/>
    <s v="FEES"/>
    <n v="0"/>
    <x v="38"/>
    <x v="0"/>
    <n v="1"/>
  </r>
  <r>
    <x v="1"/>
    <x v="1"/>
    <n v="151"/>
    <x v="23"/>
    <n v="25762"/>
    <s v="Four Seasons Astir Palace"/>
    <d v="2025-06-06T00:00:00"/>
    <d v="2025-06-09T00:00:00"/>
    <s v="HTL"/>
    <x v="4"/>
    <s v="EUR"/>
    <n v="11673.64"/>
    <n v="11673.64"/>
    <n v="13541.4224"/>
    <n v="1009.66"/>
    <n v="1009.66"/>
    <n v="1171.2056"/>
    <s v="PULSO HOTEL FARIA LIMA"/>
    <s v="Brazil"/>
    <x v="14"/>
    <x v="0"/>
    <n v="0.08649058905362851"/>
  </r>
  <r>
    <x v="1"/>
    <x v="1"/>
    <n v="151"/>
    <x v="23"/>
    <n v="25775"/>
    <s v="SEEZ TRAVEL"/>
    <d v="2025-06-06T00:00:00"/>
    <d v="2025-06-15T00:00:00"/>
    <s v="PKT"/>
    <x v="0"/>
    <s v="EUR"/>
    <n v="18760"/>
    <n v="18760"/>
    <n v="21761.6"/>
    <n v="1767"/>
    <n v="1767"/>
    <n v="2049.72"/>
    <s v="SEEZ TRAVEL"/>
    <s v="Greece"/>
    <x v="14"/>
    <x v="0"/>
    <n v="0.09418976545842217"/>
  </r>
  <r>
    <x v="1"/>
    <x v="1"/>
    <n v="151"/>
    <x v="23"/>
    <n v="0"/>
    <s v="sobre comision"/>
    <d v="2025-06-06T00:00:00"/>
    <d v="2025-06-15T00:00:00"/>
    <s v="HPS"/>
    <x v="1"/>
    <s v="EUR"/>
    <n v="211"/>
    <n v="211"/>
    <n v="244.76"/>
    <n v="-1090"/>
    <n v="-1090"/>
    <n v="-1264.4"/>
    <s v="FEES"/>
    <n v="0"/>
    <x v="14"/>
    <x v="0"/>
    <n v="-5.165876777251184"/>
  </r>
  <r>
    <x v="1"/>
    <x v="1"/>
    <n v="152"/>
    <x v="16"/>
    <n v="24495"/>
    <s v="Vuelo EWR-LHR"/>
    <d v="2025-02-13T00:00:00"/>
    <d v="2025-02-20T00:00:00"/>
    <s v="VLO"/>
    <x v="2"/>
    <s v="USD"/>
    <n v="2949"/>
    <n v="2536.14"/>
    <n v="2949"/>
    <n v="0"/>
    <n v="0"/>
    <n v="0"/>
    <s v="United Airlines"/>
    <s v="United States"/>
    <x v="43"/>
    <x v="0"/>
    <n v="0"/>
  </r>
  <r>
    <x v="1"/>
    <x v="1"/>
    <n v="153"/>
    <x v="24"/>
    <n v="23789"/>
    <s v="Viaje Sudafrica- CPT, Winery y Lodge"/>
    <d v="2025-12-19T00:00:00"/>
    <d v="2026-01-05T00:00:00"/>
    <s v="PKT"/>
    <x v="0"/>
    <s v="USD"/>
    <n v="35154.42"/>
    <n v="30232.8012"/>
    <n v="35154.42"/>
    <n v="4672.42"/>
    <n v="4018.2812"/>
    <n v="4672.42"/>
    <s v="TRIUMPH TRAVEL"/>
    <s v="South Africa"/>
    <x v="0"/>
    <x v="0"/>
    <n v="0.1329113095878129"/>
  </r>
  <r>
    <x v="1"/>
    <x v="1"/>
    <n v="153"/>
    <x v="24"/>
    <n v="23966"/>
    <s v="Vuelo Mex - LHR - JNB - CPT JNB- LLHR- MEX"/>
    <d v="2025-12-19T00:00:00"/>
    <d v="2026-01-05T00:00:00"/>
    <s v="VLO"/>
    <x v="2"/>
    <s v="USD"/>
    <n v="15559.29"/>
    <n v="13380.9894"/>
    <n v="15559.29"/>
    <n v="0"/>
    <n v="0"/>
    <n v="0"/>
    <s v="British Airways"/>
    <s v="United Kingdom"/>
    <x v="0"/>
    <x v="0"/>
    <n v="0"/>
  </r>
  <r>
    <x v="1"/>
    <x v="1"/>
    <n v="153"/>
    <x v="24"/>
    <n v="25028"/>
    <s v="Vuelo JNB- CPT"/>
    <d v="2025-12-19T00:00:00"/>
    <d v="2026-01-05T00:00:00"/>
    <s v="VLO"/>
    <x v="2"/>
    <s v="USD"/>
    <n v="355.5"/>
    <n v="305.73"/>
    <n v="355.5"/>
    <n v="0"/>
    <n v="0"/>
    <n v="0"/>
    <s v="AirLink"/>
    <s v="South Africa"/>
    <x v="0"/>
    <x v="0"/>
    <n v="0"/>
  </r>
  <r>
    <x v="1"/>
    <x v="1"/>
    <n v="153"/>
    <x v="24"/>
    <n v="0"/>
    <s v="Fee por emisión de boletos"/>
    <d v="2025-12-19T00:00:00"/>
    <d v="2026-01-05T00:00:00"/>
    <s v="HPS"/>
    <x v="1"/>
    <s v="USD"/>
    <n v="105"/>
    <n v="90.3"/>
    <n v="105"/>
    <n v="105"/>
    <n v="90.3"/>
    <n v="105"/>
    <s v="FEES"/>
    <n v="0"/>
    <x v="0"/>
    <x v="0"/>
    <n v="1"/>
  </r>
  <r>
    <x v="1"/>
    <x v="1"/>
    <n v="154"/>
    <x v="20"/>
    <n v="27306"/>
    <s v="VUELOS KEF-JFK"/>
    <d v="2025-04-11T00:00:00"/>
    <d v="2025-04-20T00:00:00"/>
    <s v="VLO"/>
    <x v="2"/>
    <s v="USD"/>
    <n v="2561.62"/>
    <n v="2202.9932"/>
    <n v="2561.62"/>
    <n v="158.34"/>
    <n v="136.1724"/>
    <n v="158.34"/>
    <s v="Icelandair"/>
    <s v="Iceland"/>
    <x v="38"/>
    <x v="0"/>
    <n v="0.06181244681100242"/>
  </r>
  <r>
    <x v="1"/>
    <x v="1"/>
    <n v="154"/>
    <x v="20"/>
    <n v="25240"/>
    <s v="VUELO JFK KEF"/>
    <d v="2025-04-11T00:00:00"/>
    <d v="2025-04-20T00:00:00"/>
    <s v="VLO"/>
    <x v="2"/>
    <s v="USD"/>
    <n v="6418.8"/>
    <n v="5520.168"/>
    <n v="6418.8"/>
    <n v="860"/>
    <n v="739.6"/>
    <n v="860"/>
    <s v="DELTA AIR LINES"/>
    <s v="United States"/>
    <x v="38"/>
    <x v="0"/>
    <n v="0.1339814295506948"/>
  </r>
  <r>
    <x v="1"/>
    <x v="1"/>
    <n v="154"/>
    <x v="20"/>
    <n v="27306"/>
    <s v="KEF-JFK"/>
    <d v="2025-04-11T00:00:00"/>
    <d v="2025-04-20T00:00:00"/>
    <s v="VLO"/>
    <x v="2"/>
    <s v="USD"/>
    <n v="2561.62"/>
    <n v="2202.9932"/>
    <n v="2561.62"/>
    <n v="158.34"/>
    <n v="136.1724"/>
    <n v="158.34"/>
    <s v="Icelandair"/>
    <s v="Iceland"/>
    <x v="38"/>
    <x v="0"/>
    <n v="0.06181244681100242"/>
  </r>
  <r>
    <x v="1"/>
    <x v="1"/>
    <n v="154"/>
    <x v="20"/>
    <n v="23590"/>
    <s v="MEX JFK MEX"/>
    <d v="2025-04-11T00:00:00"/>
    <d v="2025-04-20T00:00:00"/>
    <s v="VLO"/>
    <x v="2"/>
    <s v="USD"/>
    <n v="1744.64"/>
    <n v="1500.3904"/>
    <n v="1744.64"/>
    <n v="29.86"/>
    <n v="25.6796"/>
    <n v="29.86"/>
    <s v="AEROMÉXICO"/>
    <s v="Mexico"/>
    <x v="38"/>
    <x v="0"/>
    <n v="0.01711527879677183"/>
  </r>
  <r>
    <x v="1"/>
    <x v="1"/>
    <n v="154"/>
    <x v="20"/>
    <n v="25240"/>
    <s v="VLO JFK KEF"/>
    <d v="2025-04-11T00:00:00"/>
    <d v="2025-04-20T00:00:00"/>
    <s v="VLO"/>
    <x v="2"/>
    <s v="USD"/>
    <n v="7838.8"/>
    <n v="6741.368"/>
    <n v="7838.8"/>
    <n v="1144"/>
    <n v="983.84"/>
    <n v="1144"/>
    <s v="DELTA AIR LINES"/>
    <s v="United States"/>
    <x v="38"/>
    <x v="0"/>
    <n v="0.1459407052099811"/>
  </r>
  <r>
    <x v="1"/>
    <x v="1"/>
    <n v="154"/>
    <x v="20"/>
    <n v="27306"/>
    <s v="VLO KEF JFK"/>
    <d v="2025-04-11T00:00:00"/>
    <d v="2025-04-20T00:00:00"/>
    <s v="VLO"/>
    <x v="2"/>
    <s v="USD"/>
    <n v="2561.62"/>
    <n v="2202.9932"/>
    <n v="2561.62"/>
    <n v="158.34"/>
    <n v="136.1724"/>
    <n v="158.34"/>
    <s v="Icelandair"/>
    <s v="Iceland"/>
    <x v="38"/>
    <x v="0"/>
    <n v="0.06181244681100242"/>
  </r>
  <r>
    <x v="1"/>
    <x v="1"/>
    <n v="154"/>
    <x v="20"/>
    <n v="25240"/>
    <s v="VUELO JFK KEF"/>
    <d v="2025-04-11T00:00:00"/>
    <d v="2025-04-20T00:00:00"/>
    <s v="VLO"/>
    <x v="2"/>
    <s v="USD"/>
    <n v="3919.4"/>
    <n v="3370.684"/>
    <n v="3919.4"/>
    <n v="572"/>
    <n v="491.92"/>
    <n v="572"/>
    <s v="DELTA AIR LINES"/>
    <s v="United States"/>
    <x v="38"/>
    <x v="0"/>
    <n v="0.1459407052099811"/>
  </r>
  <r>
    <x v="1"/>
    <x v="1"/>
    <n v="154"/>
    <x v="20"/>
    <n v="27306"/>
    <s v="VLO KEF JFK"/>
    <d v="2025-04-11T00:00:00"/>
    <d v="2025-04-20T00:00:00"/>
    <s v="VLO"/>
    <x v="2"/>
    <s v="USD"/>
    <n v="1377.31"/>
    <n v="1184.4866"/>
    <n v="1377.31"/>
    <n v="85.33"/>
    <n v="73.38379999999999"/>
    <n v="85.33"/>
    <s v="Icelandair"/>
    <s v="Iceland"/>
    <x v="38"/>
    <x v="0"/>
    <n v="0.0619540989319761"/>
  </r>
  <r>
    <x v="1"/>
    <x v="1"/>
    <n v="154"/>
    <x v="20"/>
    <n v="25240"/>
    <s v="VLO JFK KEF"/>
    <d v="2025-04-11T00:00:00"/>
    <d v="2025-04-20T00:00:00"/>
    <s v="VLO"/>
    <x v="2"/>
    <s v="USD"/>
    <n v="6418.8"/>
    <n v="5520.168"/>
    <n v="6418.8"/>
    <n v="860"/>
    <n v="739.6"/>
    <n v="860"/>
    <s v="DELTA AIR LINES"/>
    <s v="United States"/>
    <x v="38"/>
    <x v="0"/>
    <n v="0.1339814295506948"/>
  </r>
  <r>
    <x v="1"/>
    <x v="1"/>
    <n v="154"/>
    <x v="20"/>
    <n v="23590"/>
    <s v="REVISADO RUTA MEX NYC"/>
    <d v="2025-04-11T00:00:00"/>
    <d v="2025-04-20T00:00:00"/>
    <s v="VLO"/>
    <x v="2"/>
    <s v="USD"/>
    <n v="1613.92"/>
    <n v="1387.9712"/>
    <n v="1613.92"/>
    <n v="1.16"/>
    <n v="0.9975999999999999"/>
    <n v="1.16"/>
    <s v="AEROMÉXICO"/>
    <s v="Mexico"/>
    <x v="38"/>
    <x v="0"/>
    <n v="0.0007187469019530087"/>
  </r>
  <r>
    <x v="1"/>
    <x v="1"/>
    <n v="154"/>
    <x v="20"/>
    <n v="23590"/>
    <s v="REVISADO RUTA NYC MEX CON AM"/>
    <d v="2025-04-20T00:00:00"/>
    <d v="2025-04-20T00:00:00"/>
    <s v="VLO"/>
    <x v="2"/>
    <s v="USD"/>
    <n v="202"/>
    <n v="173.72"/>
    <n v="202"/>
    <n v="-31.02"/>
    <n v="-26.6772"/>
    <n v="-31.02"/>
    <s v="AEROMÉXICO"/>
    <s v="Mexico"/>
    <x v="3"/>
    <x v="0"/>
    <n v="-0.1535643564356436"/>
  </r>
  <r>
    <x v="1"/>
    <x v="1"/>
    <n v="154"/>
    <x v="20"/>
    <n v="27306"/>
    <s v="REVISADO CON FI RUTA KEF JFK"/>
    <d v="2025-04-19T00:00:00"/>
    <d v="2025-04-19T00:00:00"/>
    <s v="VLO"/>
    <x v="2"/>
    <s v="USD"/>
    <n v="354.8"/>
    <n v="305.128"/>
    <n v="354.8"/>
    <n v="-85.33"/>
    <n v="-73.38379999999999"/>
    <n v="-85.33"/>
    <s v="Icelandair"/>
    <s v="Iceland"/>
    <x v="2"/>
    <x v="0"/>
    <n v="-0.2405016910935738"/>
  </r>
  <r>
    <x v="1"/>
    <x v="1"/>
    <n v="154"/>
    <x v="20"/>
    <n v="0"/>
    <s v="FEE POR EMISIONES DE BOLETOS"/>
    <d v="2025-04-11T00:00:00"/>
    <d v="2025-04-20T00:00:00"/>
    <s v="HPS"/>
    <x v="1"/>
    <s v="USD"/>
    <n v="245"/>
    <n v="210.7"/>
    <n v="245"/>
    <n v="245"/>
    <n v="210.7"/>
    <n v="245"/>
    <s v="FEES"/>
    <n v="0"/>
    <x v="38"/>
    <x v="0"/>
    <n v="1"/>
  </r>
  <r>
    <x v="1"/>
    <x v="1"/>
    <n v="154"/>
    <x v="20"/>
    <n v="0"/>
    <s v="Honorarios por Servicio Agencia"/>
    <d v="2025-04-11T00:00:00"/>
    <d v="2025-04-20T00:00:00"/>
    <s v="HPS"/>
    <x v="1"/>
    <s v="USD"/>
    <n v="334.63"/>
    <n v="287.7818"/>
    <n v="334.63"/>
    <n v="334.63"/>
    <n v="287.7818"/>
    <n v="334.63"/>
    <s v="FEES"/>
    <n v="0"/>
    <x v="38"/>
    <x v="0"/>
    <n v="1"/>
  </r>
  <r>
    <x v="0"/>
    <x v="1"/>
    <n v="155"/>
    <x v="21"/>
    <n v="25770"/>
    <s v="Banyan Tree Alula"/>
    <d v="2025-03-23T00:00:00"/>
    <d v="2025-03-27T00:00:00"/>
    <s v="HTL"/>
    <x v="4"/>
    <s v="USD"/>
    <n v="10210"/>
    <n v="8780.6"/>
    <n v="10210"/>
    <n v="1332"/>
    <n v="1145.52"/>
    <n v="1332"/>
    <s v="Experiences by Roam"/>
    <s v="Saudi Arabia"/>
    <x v="36"/>
    <x v="0"/>
    <n v="0.130460333006856"/>
  </r>
  <r>
    <x v="0"/>
    <x v="1"/>
    <n v="155"/>
    <x v="21"/>
    <n v="25772"/>
    <s v="Visita full day Abu Dhabi"/>
    <d v="2025-03-22T00:00:00"/>
    <d v="2025-03-22T00:00:00"/>
    <s v="EXC"/>
    <x v="0"/>
    <s v="USD"/>
    <n v="954"/>
    <n v="820.4399999999999"/>
    <n v="954"/>
    <n v="0"/>
    <n v="0"/>
    <n v="0"/>
    <s v="VENUE AND CONCEPT"/>
    <s v="Philippines"/>
    <x v="46"/>
    <x v="0"/>
    <n v="0"/>
  </r>
  <r>
    <x v="0"/>
    <x v="1"/>
    <n v="155"/>
    <x v="21"/>
    <n v="25771"/>
    <s v="01 noche en address dubai"/>
    <d v="2025-03-27T00:00:00"/>
    <d v="2025-03-28T00:00:00"/>
    <s v="HTL"/>
    <x v="4"/>
    <s v="USD"/>
    <n v="0"/>
    <n v="0"/>
    <n v="0"/>
    <n v="0"/>
    <n v="0"/>
    <n v="0"/>
    <s v="THE ADDRESS DOWNTOWN DUBAI"/>
    <s v="United Arab Emirates"/>
    <x v="36"/>
    <x v="0"/>
    <s v="0"/>
  </r>
  <r>
    <x v="0"/>
    <x v="1"/>
    <n v="155"/>
    <x v="21"/>
    <n v="25773"/>
    <s v="Visa Diego EEUU Passport"/>
    <d v="2025-03-23T00:00:00"/>
    <d v="2025-03-27T00:00:00"/>
    <s v="VIS"/>
    <x v="7"/>
    <s v="USD"/>
    <n v="140"/>
    <n v="120.4"/>
    <n v="140"/>
    <n v="32.74"/>
    <n v="28.1564"/>
    <n v="32.74"/>
    <s v="SAUDI E VISA"/>
    <s v="Saudi Arabia"/>
    <x v="36"/>
    <x v="0"/>
    <n v="0.2338571428571429"/>
  </r>
  <r>
    <x v="0"/>
    <x v="1"/>
    <n v="155"/>
    <x v="21"/>
    <n v="25772"/>
    <s v="Noche extra en Dubái"/>
    <d v="2025-03-27T00:00:00"/>
    <d v="2025-03-28T00:00:00"/>
    <s v="HTL"/>
    <x v="4"/>
    <s v="USD"/>
    <n v="595"/>
    <n v="511.7"/>
    <n v="595"/>
    <n v="30"/>
    <n v="25.8"/>
    <n v="30"/>
    <s v="VENUE AND CONCEPT"/>
    <s v="Philippines"/>
    <x v="36"/>
    <x v="0"/>
    <n v="0.05042016806722689"/>
  </r>
  <r>
    <x v="0"/>
    <x v="1"/>
    <n v="155"/>
    <x v="21"/>
    <n v="0"/>
    <s v="Pago diferencia 3.5% comision TC"/>
    <d v="2025-03-22T00:00:00"/>
    <d v="2025-03-28T00:00:00"/>
    <s v="CPT"/>
    <x v="1"/>
    <s v="USD"/>
    <n v="512"/>
    <n v="440.32"/>
    <n v="512"/>
    <n v="512"/>
    <n v="440.32"/>
    <n v="512"/>
    <s v="FEES"/>
    <n v="0"/>
    <x v="46"/>
    <x v="0"/>
    <n v="1"/>
  </r>
  <r>
    <x v="0"/>
    <x v="1"/>
    <n v="155"/>
    <x v="21"/>
    <n v="25770"/>
    <s v="VUELOS EMITIDOS POR DMC"/>
    <d v="2025-03-22T00:00:00"/>
    <d v="2025-03-28T00:00:00"/>
    <s v="PKT"/>
    <x v="0"/>
    <s v="USD"/>
    <n v="2670"/>
    <n v="2296.2"/>
    <n v="2670"/>
    <n v="0"/>
    <n v="0"/>
    <n v="0"/>
    <s v="Experiences by Roam"/>
    <s v="Saudi Arabia"/>
    <x v="46"/>
    <x v="0"/>
    <n v="0"/>
  </r>
  <r>
    <x v="1"/>
    <x v="1"/>
    <n v="156"/>
    <x v="20"/>
    <n v="25360"/>
    <s v="SERVICIOS EN JAPON"/>
    <d v="2025-05-30T00:00:00"/>
    <d v="2025-06-13T00:00:00"/>
    <s v="PKT"/>
    <x v="0"/>
    <s v="MXN"/>
    <n v="730575"/>
    <n v="35067.6"/>
    <n v="40912.2"/>
    <n v="85731"/>
    <n v="4115.088"/>
    <n v="4800.936"/>
    <s v="Luxury Japan"/>
    <s v="Japan"/>
    <x v="13"/>
    <x v="0"/>
    <n v="0.117347294938918"/>
  </r>
  <r>
    <x v="1"/>
    <x v="1"/>
    <n v="156"/>
    <x v="20"/>
    <n v="25362"/>
    <s v="Noches de alojamiento en Tokyo del 29 de May al 03 Junio"/>
    <d v="2025-05-29T00:00:00"/>
    <d v="2025-06-03T00:00:00"/>
    <s v="HTL"/>
    <x v="4"/>
    <s v="MXN"/>
    <n v="639588.6"/>
    <n v="30700.2528"/>
    <n v="35816.9616"/>
    <n v="50508"/>
    <n v="2424.384"/>
    <n v="2828.448"/>
    <s v="AMAN TOKYO"/>
    <s v="Japan"/>
    <x v="13"/>
    <x v="0"/>
    <n v="0.07896951258981164"/>
  </r>
  <r>
    <x v="1"/>
    <x v="1"/>
    <n v="156"/>
    <x v="20"/>
    <n v="25365"/>
    <s v="Alojamiento Hotel Shinmonzen"/>
    <d v="2025-06-09T00:00:00"/>
    <d v="2025-06-12T00:00:00"/>
    <s v="HTL"/>
    <x v="4"/>
    <s v="MXN"/>
    <n v="258719.85"/>
    <n v="12418.5528"/>
    <n v="14488.3116"/>
    <n v="20152"/>
    <n v="967.296"/>
    <n v="1128.512"/>
    <s v="THE SHINMONZEN"/>
    <s v="Japan"/>
    <x v="15"/>
    <x v="0"/>
    <n v="0.07789120162214069"/>
  </r>
  <r>
    <x v="1"/>
    <x v="1"/>
    <n v="156"/>
    <x v="20"/>
    <n v="0"/>
    <s v="SOBRE COMISION"/>
    <d v="2025-05-29T00:00:00"/>
    <d v="2025-06-13T00:00:00"/>
    <s v="HPS"/>
    <x v="1"/>
    <s v="MXN"/>
    <n v="40616.4"/>
    <n v="1949.5872"/>
    <n v="2274.5184"/>
    <n v="40616.4"/>
    <n v="1949.5872"/>
    <n v="2274.5184"/>
    <s v="FEES"/>
    <n v="0"/>
    <x v="13"/>
    <x v="0"/>
    <n v="1"/>
  </r>
  <r>
    <x v="1"/>
    <x v="1"/>
    <n v="157"/>
    <x v="22"/>
    <n v="24995"/>
    <s v="HOSPEDAJE, Y TOURS"/>
    <d v="2025-12-21T00:00:00"/>
    <d v="2025-12-29T00:00:00"/>
    <s v="PKT"/>
    <x v="0"/>
    <s v="USD"/>
    <n v="75547.60000000001"/>
    <n v="64970.936"/>
    <n v="75547.60000000001"/>
    <n v="10885.1"/>
    <n v="9361.186"/>
    <n v="10885.1"/>
    <s v="AFRO ASIAN TRAVEL"/>
    <s v="Egypt"/>
    <x v="1"/>
    <x v="0"/>
    <n v="0.1440826710577172"/>
  </r>
  <r>
    <x v="1"/>
    <x v="1"/>
    <n v="157"/>
    <x v="22"/>
    <n v="27210"/>
    <s v="VUELO PATMOS"/>
    <d v="2025-12-21T00:00:00"/>
    <d v="2025-12-29T00:00:00"/>
    <s v="ABC"/>
    <x v="2"/>
    <s v="USD"/>
    <n v="1209.9"/>
    <n v="1040.514"/>
    <n v="1209.9"/>
    <n v="0"/>
    <n v="0"/>
    <n v="0"/>
    <s v="Lufthansa"/>
    <s v="Germany"/>
    <x v="1"/>
    <x v="0"/>
    <n v="0"/>
  </r>
  <r>
    <x v="1"/>
    <x v="1"/>
    <n v="157"/>
    <x v="22"/>
    <n v="28934"/>
    <s v="TE HOJEL SCHUMACHER MARK ALBERT MR"/>
    <d v="2025-12-20T00:00:00"/>
    <s v="0000-00-00"/>
    <s v="VLO"/>
    <x v="2"/>
    <s v="USD"/>
    <n v="934.1799999999999"/>
    <n v="803.3947999999999"/>
    <n v="934.1799999999999"/>
    <n v="29.9"/>
    <n v="25.714"/>
    <n v="29.9"/>
    <s v="F1S USA"/>
    <s v="United States"/>
    <x v="0"/>
    <x v="0"/>
    <n v="0.0320066796548845"/>
  </r>
  <r>
    <x v="1"/>
    <x v="1"/>
    <n v="157"/>
    <x v="22"/>
    <n v="28934"/>
    <s v="TE PACHECO WESTPHAL ERIKA JOANNE MRS"/>
    <d v="2025-12-20T00:00:00"/>
    <s v="0000-00-00"/>
    <s v="VLO"/>
    <x v="2"/>
    <s v="USD"/>
    <n v="934.1799999999999"/>
    <n v="803.3947999999999"/>
    <n v="934.1799999999999"/>
    <n v="29.9"/>
    <n v="25.714"/>
    <n v="29.9"/>
    <s v="F1S USA"/>
    <s v="United States"/>
    <x v="0"/>
    <x v="0"/>
    <n v="0.0320066796548845"/>
  </r>
  <r>
    <x v="1"/>
    <x v="1"/>
    <n v="157"/>
    <x v="22"/>
    <n v="28934"/>
    <s v="TE HOJEL PACHECO EMILIA MSS"/>
    <d v="2025-12-29T00:00:00"/>
    <s v="0000-00-00"/>
    <s v="VLO"/>
    <x v="2"/>
    <s v="USD"/>
    <n v="491.79"/>
    <n v="422.9394"/>
    <n v="491.79"/>
    <n v="16.6"/>
    <n v="14.276"/>
    <n v="16.6"/>
    <s v="F1S USA"/>
    <s v="United States"/>
    <x v="31"/>
    <x v="0"/>
    <n v="0.03375424469794018"/>
  </r>
  <r>
    <x v="1"/>
    <x v="1"/>
    <n v="157"/>
    <x v="22"/>
    <n v="28934"/>
    <s v="TE HOJEL PACHECO LORENZO MR"/>
    <d v="2025-12-29T00:00:00"/>
    <s v="0000-00-00"/>
    <s v="VLO"/>
    <x v="2"/>
    <s v="USD"/>
    <n v="491.79"/>
    <n v="422.9394"/>
    <n v="491.79"/>
    <n v="16.6"/>
    <n v="14.276"/>
    <n v="16.6"/>
    <s v="F1S USA"/>
    <s v="United States"/>
    <x v="31"/>
    <x v="0"/>
    <n v="0.03375424469794018"/>
  </r>
  <r>
    <x v="1"/>
    <x v="1"/>
    <n v="157"/>
    <x v="22"/>
    <n v="28934"/>
    <s v="TE HOJEL PACHECO MARCO ALBERTO MR"/>
    <d v="2025-12-29T00:00:00"/>
    <s v="0000-00-00"/>
    <s v="VLO"/>
    <x v="2"/>
    <s v="USD"/>
    <n v="491.79"/>
    <n v="422.9394"/>
    <n v="491.79"/>
    <n v="16.6"/>
    <n v="14.276"/>
    <n v="16.6"/>
    <s v="F1S USA"/>
    <s v="United States"/>
    <x v="31"/>
    <x v="0"/>
    <n v="0.03375424469794018"/>
  </r>
  <r>
    <x v="1"/>
    <x v="1"/>
    <n v="157"/>
    <x v="22"/>
    <n v="28934"/>
    <s v="ME HOJEL PACHECO EMILIA MSS"/>
    <d v="2025-12-20T00:00:00"/>
    <s v="0000-00-00"/>
    <s v="VLO"/>
    <x v="2"/>
    <s v="USD"/>
    <n v="40"/>
    <n v="34.4"/>
    <n v="40"/>
    <n v="0"/>
    <n v="0"/>
    <n v="0"/>
    <s v="F1S USA"/>
    <s v="United States"/>
    <x v="0"/>
    <x v="0"/>
    <n v="0"/>
  </r>
  <r>
    <x v="1"/>
    <x v="1"/>
    <n v="157"/>
    <x v="22"/>
    <n v="28934"/>
    <s v="ME HOJEL PACHECO LORENZO MR"/>
    <d v="2025-12-20T00:00:00"/>
    <s v="0000-00-00"/>
    <s v="VLO"/>
    <x v="2"/>
    <s v="USD"/>
    <n v="40"/>
    <n v="34.4"/>
    <n v="40"/>
    <n v="0"/>
    <n v="0"/>
    <n v="0"/>
    <s v="F1S USA"/>
    <s v="United States"/>
    <x v="0"/>
    <x v="0"/>
    <n v="0"/>
  </r>
  <r>
    <x v="1"/>
    <x v="1"/>
    <n v="157"/>
    <x v="22"/>
    <n v="28934"/>
    <s v="ME HOJEL PACHECO MARCO ALBERTO MR"/>
    <d v="2025-12-20T00:00:00"/>
    <s v="0000-00-00"/>
    <s v="VLO"/>
    <x v="2"/>
    <s v="USD"/>
    <n v="40"/>
    <n v="34.4"/>
    <n v="40"/>
    <n v="0"/>
    <n v="0"/>
    <n v="0"/>
    <s v="F1S USA"/>
    <s v="United States"/>
    <x v="0"/>
    <x v="0"/>
    <n v="0"/>
  </r>
  <r>
    <x v="1"/>
    <x v="1"/>
    <n v="157"/>
    <x v="22"/>
    <n v="28934"/>
    <s v="TE HOJEL PACHECO EMILIA MSS"/>
    <d v="2025-12-19T00:00:00"/>
    <s v="0000-00-00"/>
    <s v="VLO"/>
    <x v="2"/>
    <s v="USD"/>
    <n v="4551.09"/>
    <n v="3913.9374"/>
    <n v="4551.09"/>
    <n v="534.8200000000001"/>
    <n v="459.9452000000001"/>
    <n v="534.8200000000001"/>
    <s v="F1S USA"/>
    <s v="United States"/>
    <x v="0"/>
    <x v="0"/>
    <n v="0.1175147052684082"/>
  </r>
  <r>
    <x v="1"/>
    <x v="1"/>
    <n v="157"/>
    <x v="22"/>
    <n v="28934"/>
    <s v="TE HOJEL PACHECO LORENZO MR"/>
    <d v="2025-12-19T00:00:00"/>
    <s v="0000-00-00"/>
    <s v="VLO"/>
    <x v="2"/>
    <s v="USD"/>
    <n v="4008.09"/>
    <n v="3446.9574"/>
    <n v="4008.09"/>
    <n v="459.03"/>
    <n v="394.7658"/>
    <n v="459.03"/>
    <s v="F1S USA"/>
    <s v="United States"/>
    <x v="0"/>
    <x v="0"/>
    <n v="0.1145258714250428"/>
  </r>
  <r>
    <x v="1"/>
    <x v="1"/>
    <n v="157"/>
    <x v="22"/>
    <n v="28934"/>
    <s v="TE HOJEL PACHECO MARCO ALBERTO MR"/>
    <d v="2025-12-19T00:00:00"/>
    <s v="0000-00-00"/>
    <s v="VLO"/>
    <x v="2"/>
    <s v="USD"/>
    <n v="4008.09"/>
    <n v="3446.9574"/>
    <n v="4008.09"/>
    <n v="459.03"/>
    <n v="394.7658"/>
    <n v="459.03"/>
    <s v="F1S USA"/>
    <s v="United States"/>
    <x v="0"/>
    <x v="0"/>
    <n v="0.1145258714250428"/>
  </r>
  <r>
    <x v="1"/>
    <x v="1"/>
    <n v="157"/>
    <x v="22"/>
    <n v="28934"/>
    <s v="TE HOJEL SCHUMACHER MARK ALBERT MR"/>
    <d v="2025-12-22T00:00:00"/>
    <s v="0000-00-00"/>
    <s v="VLO"/>
    <x v="2"/>
    <s v="USD"/>
    <n v="478.85"/>
    <n v="411.811"/>
    <n v="478.85"/>
    <n v="0"/>
    <n v="0"/>
    <n v="0"/>
    <s v="F1S USA"/>
    <s v="United States"/>
    <x v="1"/>
    <x v="0"/>
    <n v="0"/>
  </r>
  <r>
    <x v="1"/>
    <x v="1"/>
    <n v="157"/>
    <x v="22"/>
    <n v="28934"/>
    <s v="TE PACHECO WESTPHAL ERIKA JOANNE MRS"/>
    <d v="2025-12-22T00:00:00"/>
    <s v="0000-00-00"/>
    <s v="VLO"/>
    <x v="2"/>
    <s v="USD"/>
    <n v="478.85"/>
    <n v="411.811"/>
    <n v="478.85"/>
    <n v="0"/>
    <n v="0"/>
    <n v="0"/>
    <s v="F1S USA"/>
    <s v="United States"/>
    <x v="1"/>
    <x v="0"/>
    <n v="0"/>
  </r>
  <r>
    <x v="1"/>
    <x v="1"/>
    <n v="157"/>
    <x v="22"/>
    <n v="28934"/>
    <s v="TE APARICIO MARTINEZ VERTIZ BARBARA MRS"/>
    <d v="2025-12-22T00:00:00"/>
    <s v="0000-00-00"/>
    <s v="VLO"/>
    <x v="2"/>
    <s v="USD"/>
    <n v="478.85"/>
    <n v="411.811"/>
    <n v="478.85"/>
    <n v="0"/>
    <n v="0"/>
    <n v="0"/>
    <s v="F1S USA"/>
    <s v="United States"/>
    <x v="1"/>
    <x v="0"/>
    <n v="0"/>
  </r>
  <r>
    <x v="1"/>
    <x v="1"/>
    <n v="157"/>
    <x v="22"/>
    <n v="28934"/>
    <s v="TE PACHECO WESTPHAL LEONARDO ANTONIO MR"/>
    <d v="2025-12-22T00:00:00"/>
    <s v="0000-00-00"/>
    <s v="VLO"/>
    <x v="2"/>
    <s v="USD"/>
    <n v="478.85"/>
    <n v="411.811"/>
    <n v="478.85"/>
    <n v="0"/>
    <n v="0"/>
    <n v="0"/>
    <s v="F1S USA"/>
    <s v="United States"/>
    <x v="1"/>
    <x v="0"/>
    <n v="0"/>
  </r>
  <r>
    <x v="1"/>
    <x v="1"/>
    <n v="157"/>
    <x v="22"/>
    <n v="28934"/>
    <s v="TE HOJEL PACHECO EMILIA MSS"/>
    <d v="2025-12-22T00:00:00"/>
    <s v="0000-00-00"/>
    <s v="VLO"/>
    <x v="2"/>
    <s v="USD"/>
    <n v="460.85"/>
    <n v="396.331"/>
    <n v="460.85"/>
    <n v="0"/>
    <n v="0"/>
    <n v="0"/>
    <s v="F1S USA"/>
    <s v="United States"/>
    <x v="1"/>
    <x v="0"/>
    <n v="0"/>
  </r>
  <r>
    <x v="1"/>
    <x v="1"/>
    <n v="157"/>
    <x v="22"/>
    <n v="28934"/>
    <s v="TE HOJEL PACHECO MARCO ALBERTO MR"/>
    <d v="2025-12-22T00:00:00"/>
    <s v="0000-00-00"/>
    <s v="VLO"/>
    <x v="2"/>
    <s v="USD"/>
    <n v="460.85"/>
    <n v="396.331"/>
    <n v="460.85"/>
    <n v="0"/>
    <n v="0"/>
    <n v="0"/>
    <s v="F1S USA"/>
    <s v="United States"/>
    <x v="1"/>
    <x v="0"/>
    <n v="0"/>
  </r>
  <r>
    <x v="1"/>
    <x v="1"/>
    <n v="157"/>
    <x v="22"/>
    <n v="28934"/>
    <s v="TE HOJEL PACHECO LORENZO MR"/>
    <d v="2025-12-22T00:00:00"/>
    <s v="0000-00-00"/>
    <s v="VLO"/>
    <x v="2"/>
    <s v="USD"/>
    <n v="460.85"/>
    <n v="396.331"/>
    <n v="460.85"/>
    <n v="0"/>
    <n v="0"/>
    <n v="0"/>
    <s v="F1S USA"/>
    <s v="United States"/>
    <x v="1"/>
    <x v="0"/>
    <n v="0"/>
  </r>
  <r>
    <x v="1"/>
    <x v="1"/>
    <n v="157"/>
    <x v="22"/>
    <n v="28934"/>
    <s v="TE PACHECO APARICIO DANIELA MSS"/>
    <d v="2025-12-26T00:00:00"/>
    <s v="0000-00-00"/>
    <s v="VLO"/>
    <x v="2"/>
    <s v="USD"/>
    <n v="158.95"/>
    <n v="136.697"/>
    <n v="158.95"/>
    <n v="0"/>
    <n v="0"/>
    <n v="0"/>
    <s v="F1S USA"/>
    <s v="United States"/>
    <x v="1"/>
    <x v="0"/>
    <n v="0"/>
  </r>
  <r>
    <x v="1"/>
    <x v="1"/>
    <n v="157"/>
    <x v="22"/>
    <n v="28934"/>
    <s v="TE PACHECO APARICIO ANA MSS"/>
    <d v="2025-12-26T00:00:00"/>
    <s v="0000-00-00"/>
    <s v="VLO"/>
    <x v="2"/>
    <s v="USD"/>
    <n v="158.95"/>
    <n v="136.697"/>
    <n v="158.95"/>
    <n v="0"/>
    <n v="0"/>
    <n v="0"/>
    <s v="F1S USA"/>
    <s v="United States"/>
    <x v="1"/>
    <x v="0"/>
    <n v="0"/>
  </r>
  <r>
    <x v="1"/>
    <x v="1"/>
    <n v="157"/>
    <x v="22"/>
    <n v="28934"/>
    <s v="HOJEL PACHECO MARCO ALBERTO MR"/>
    <d v="2025-12-20T00:00:00"/>
    <d v="2025-12-21T00:00:00"/>
    <s v="VLO"/>
    <x v="2"/>
    <s v="USD"/>
    <n v="2029"/>
    <n v="1744.94"/>
    <n v="2029"/>
    <n v="459.03"/>
    <n v="394.7658"/>
    <n v="459.03"/>
    <s v="F1S USA"/>
    <s v="United States"/>
    <x v="0"/>
    <x v="0"/>
    <n v="0.2262345983242977"/>
  </r>
  <r>
    <x v="1"/>
    <x v="1"/>
    <n v="157"/>
    <x v="22"/>
    <n v="28934"/>
    <s v="HOJEL PACHECO MARCO ALBERTO MR"/>
    <d v="2025-12-20T00:00:00"/>
    <d v="2025-12-21T00:00:00"/>
    <s v="VLO"/>
    <x v="2"/>
    <s v="USD"/>
    <n v="200"/>
    <n v="172"/>
    <n v="200"/>
    <n v="0"/>
    <n v="0"/>
    <n v="0"/>
    <s v="F1S USA"/>
    <s v="United States"/>
    <x v="0"/>
    <x v="0"/>
    <n v="0"/>
  </r>
  <r>
    <x v="1"/>
    <x v="1"/>
    <n v="157"/>
    <x v="22"/>
    <n v="28934"/>
    <s v="PACHECO APARICIO DANIELA MSS"/>
    <d v="2025-12-22T00:00:00"/>
    <d v="2025-12-22T00:00:00"/>
    <s v="VLO"/>
    <x v="2"/>
    <s v="USD"/>
    <n v="269.75"/>
    <n v="231.985"/>
    <n v="269.75"/>
    <n v="0"/>
    <n v="0"/>
    <n v="0"/>
    <s v="F1S USA"/>
    <s v="United States"/>
    <x v="1"/>
    <x v="0"/>
    <n v="0"/>
  </r>
  <r>
    <x v="1"/>
    <x v="1"/>
    <n v="157"/>
    <x v="22"/>
    <n v="28934"/>
    <s v="PACHECO APARICIO ANA MSS"/>
    <d v="2025-12-22T00:00:00"/>
    <d v="2025-12-22T00:00:00"/>
    <s v="VLO"/>
    <x v="2"/>
    <s v="USD"/>
    <n v="269.75"/>
    <n v="231.985"/>
    <n v="269.75"/>
    <n v="0"/>
    <n v="0"/>
    <n v="0"/>
    <s v="F1S USA"/>
    <s v="United States"/>
    <x v="1"/>
    <x v="0"/>
    <n v="0"/>
  </r>
  <r>
    <x v="1"/>
    <x v="1"/>
    <n v="157"/>
    <x v="22"/>
    <n v="0"/>
    <s v="FEE STRIPE"/>
    <d v="2025-12-19T00:00:00"/>
    <d v="2025-12-29T00:00:00"/>
    <s v="HPS"/>
    <x v="1"/>
    <s v="USD"/>
    <n v="3961.48"/>
    <n v="3406.8728"/>
    <n v="3961.48"/>
    <n v="3961.48"/>
    <n v="3406.8728"/>
    <n v="3961.48"/>
    <s v="FEES"/>
    <n v="0"/>
    <x v="0"/>
    <x v="0"/>
    <n v="1"/>
  </r>
  <r>
    <x v="1"/>
    <x v="1"/>
    <n v="158"/>
    <x v="16"/>
    <n v="25799"/>
    <s v="Hospedaje Simon Valanci"/>
    <d v="2025-06-01T00:00:00"/>
    <d v="2025-06-30T00:00:00"/>
    <s v="HTL"/>
    <x v="4"/>
    <s v="EUR"/>
    <n v="2940.3"/>
    <n v="2940.3"/>
    <n v="3410.748"/>
    <n v="267.3"/>
    <n v="267.3"/>
    <n v="310.068"/>
    <s v="SPLENDIDO MARE, A BELMOND HOTEL, PORTOFINO"/>
    <s v="Italy"/>
    <x v="14"/>
    <x v="0"/>
    <n v="0.0909090909090909"/>
  </r>
  <r>
    <x v="1"/>
    <x v="1"/>
    <n v="158"/>
    <x v="16"/>
    <n v="25799"/>
    <s v="Hospedaje en Portofino"/>
    <d v="2025-06-08T00:00:00"/>
    <d v="2025-06-10T00:00:00"/>
    <s v="HTL"/>
    <x v="4"/>
    <s v="EUR"/>
    <n v="4851"/>
    <n v="4851"/>
    <n v="5627.16"/>
    <n v="0"/>
    <n v="0"/>
    <n v="0"/>
    <s v="SPLENDIDO MARE, A BELMOND HOTEL, PORTOFINO"/>
    <s v="Italy"/>
    <x v="15"/>
    <x v="0"/>
    <n v="0"/>
  </r>
  <r>
    <x v="1"/>
    <x v="1"/>
    <n v="158"/>
    <x v="16"/>
    <n v="27934"/>
    <s v="Hospedaje en Milán - Marc Kosberg"/>
    <d v="2025-06-12T00:00:00"/>
    <d v="2025-06-15T00:00:00"/>
    <s v="HTL"/>
    <x v="4"/>
    <s v="EUR"/>
    <n v="5900.4"/>
    <n v="5900.4"/>
    <n v="6844.463999999999"/>
    <n v="536.4"/>
    <n v="536.4"/>
    <n v="622.2239999999999"/>
    <s v="CASA CIPRIANI MILANO"/>
    <s v="Italy"/>
    <x v="15"/>
    <x v="0"/>
    <n v="0.09090909090909091"/>
  </r>
  <r>
    <x v="1"/>
    <x v="1"/>
    <n v="158"/>
    <x v="16"/>
    <n v="27936"/>
    <s v="Hospedaje en Florencia"/>
    <d v="2025-06-03T00:00:00"/>
    <d v="2025-06-05T00:00:00"/>
    <s v="HTL"/>
    <x v="4"/>
    <s v="EUR"/>
    <n v="2407.9"/>
    <n v="2407.9"/>
    <n v="2793.164"/>
    <n v="218.9"/>
    <n v="218.9"/>
    <n v="253.924"/>
    <s v="COLLEGIO ALLA QUERCE, AUBERGE COLLECTION"/>
    <s v="Italy"/>
    <x v="14"/>
    <x v="0"/>
    <n v="0.09090909090909091"/>
  </r>
  <r>
    <x v="1"/>
    <x v="1"/>
    <n v="158"/>
    <x v="16"/>
    <n v="27115"/>
    <s v="Hospedaje en Lisciano - Marc Kosberg"/>
    <d v="2025-06-05T00:00:00"/>
    <d v="2025-06-06T00:00:00"/>
    <s v="HTL"/>
    <x v="4"/>
    <s v="EUR"/>
    <n v="8442.719999999999"/>
    <n v="8442.719999999999"/>
    <n v="9793.555199999999"/>
    <n v="767.52"/>
    <n v="767.52"/>
    <n v="890.3231999999999"/>
    <s v="RESCHIO HOTEL"/>
    <s v="Italy"/>
    <x v="14"/>
    <x v="0"/>
    <n v="0.09090909090909091"/>
  </r>
  <r>
    <x v="1"/>
    <x v="1"/>
    <n v="158"/>
    <x v="16"/>
    <n v="27087"/>
    <s v="Renta de auto"/>
    <d v="2025-06-01T00:00:00"/>
    <d v="2025-06-30T00:00:00"/>
    <s v="TRF"/>
    <x v="5"/>
    <s v="EUR"/>
    <n v="1914"/>
    <n v="1914"/>
    <n v="2220.24"/>
    <n v="174"/>
    <n v="174"/>
    <n v="201.84"/>
    <s v="Primerent Exclusive Car Rental"/>
    <s v="United Kingdom"/>
    <x v="14"/>
    <x v="0"/>
    <n v="0.09090909090909091"/>
  </r>
  <r>
    <x v="1"/>
    <x v="1"/>
    <n v="158"/>
    <x v="16"/>
    <n v="28006"/>
    <s v="Hospedaje en Italia - Marc Kosberg"/>
    <d v="2025-06-10T00:00:00"/>
    <d v="2025-06-12T00:00:00"/>
    <s v="HTL"/>
    <x v="4"/>
    <s v="EUR"/>
    <n v="11616"/>
    <n v="11616"/>
    <n v="13474.56"/>
    <n v="1056"/>
    <n v="1056"/>
    <n v="1224.96"/>
    <s v="PASSALACQUA"/>
    <s v="Italy"/>
    <x v="15"/>
    <x v="0"/>
    <n v="0.0909090909090909"/>
  </r>
  <r>
    <x v="1"/>
    <x v="1"/>
    <n v="158"/>
    <x v="16"/>
    <n v="25799"/>
    <s v="Reembolso de proveedor"/>
    <d v="2025-06-01T00:00:00"/>
    <d v="2025-06-30T00:00:00"/>
    <s v="HTL"/>
    <x v="4"/>
    <s v="EUR"/>
    <n v="-4851"/>
    <n v="-4851"/>
    <n v="-5627.16"/>
    <n v="0"/>
    <n v="0"/>
    <n v="0"/>
    <s v="REEMBOLSOS"/>
    <s v="Italy"/>
    <x v="14"/>
    <x v="0"/>
    <n v="0"/>
  </r>
  <r>
    <x v="1"/>
    <x v="1"/>
    <n v="158"/>
    <x v="16"/>
    <n v="0"/>
    <s v="Sobrecomisión"/>
    <d v="2025-06-01T00:00:00"/>
    <d v="2025-06-30T00:00:00"/>
    <s v="HPS"/>
    <x v="1"/>
    <s v="EUR"/>
    <n v="2317.24"/>
    <n v="2317.24"/>
    <n v="2687.998399999999"/>
    <n v="2317.24"/>
    <n v="2317.24"/>
    <n v="2687.998399999999"/>
    <s v="FEES"/>
    <n v="0"/>
    <x v="14"/>
    <x v="0"/>
    <n v="1"/>
  </r>
  <r>
    <x v="1"/>
    <x v="1"/>
    <n v="159"/>
    <x v="26"/>
    <n v="24236"/>
    <s v="Servicios Italia"/>
    <d v="2025-02-21T00:00:00"/>
    <d v="2025-03-03T00:00:00"/>
    <s v="PKT"/>
    <x v="0"/>
    <s v="EUR"/>
    <n v="3760"/>
    <n v="3760"/>
    <n v="4361.599999999999"/>
    <n v="570"/>
    <n v="570"/>
    <n v="661.1999999999999"/>
    <s v="Privilege Italia SRL"/>
    <s v="Italy"/>
    <x v="44"/>
    <x v="0"/>
    <n v="0.1515957446808511"/>
  </r>
  <r>
    <x v="1"/>
    <x v="1"/>
    <n v="159"/>
    <x v="26"/>
    <n v="0"/>
    <s v="."/>
    <d v="2025-02-21T00:00:00"/>
    <d v="2025-03-03T00:00:00"/>
    <s v="HPS"/>
    <x v="1"/>
    <s v="EUR"/>
    <n v="1740"/>
    <n v="1740"/>
    <n v="2018.4"/>
    <n v="1740"/>
    <n v="1740"/>
    <n v="2018.4"/>
    <s v="FEES"/>
    <n v="0"/>
    <x v="44"/>
    <x v="0"/>
    <n v="1"/>
  </r>
  <r>
    <x v="1"/>
    <x v="1"/>
    <n v="160"/>
    <x v="23"/>
    <n v="23590"/>
    <s v="VUELO MEX - MCO"/>
    <d v="2025-04-11T00:00:00"/>
    <d v="2025-04-11T00:00:00"/>
    <s v="VLO"/>
    <x v="2"/>
    <s v="USD"/>
    <n v="2741.87"/>
    <n v="2358.0082"/>
    <n v="2741.87"/>
    <n v="30.28"/>
    <n v="26.0408"/>
    <n v="30.28"/>
    <s v="AEROMÉXICO"/>
    <s v="Mexico"/>
    <x v="38"/>
    <x v="0"/>
    <n v="0.01104355786379369"/>
  </r>
  <r>
    <x v="1"/>
    <x v="1"/>
    <n v="160"/>
    <x v="23"/>
    <n v="25802"/>
    <s v="VUELO MCO - PUJ"/>
    <d v="2025-04-11T00:00:00"/>
    <d v="2025-04-11T00:00:00"/>
    <s v="VLO"/>
    <x v="2"/>
    <s v="USD"/>
    <n v="624.97"/>
    <n v="537.4742"/>
    <n v="624.97"/>
    <n v="0"/>
    <n v="0"/>
    <n v="0"/>
    <s v="JetBlue Airways"/>
    <s v="United States"/>
    <x v="38"/>
    <x v="0"/>
    <n v="0"/>
  </r>
  <r>
    <x v="1"/>
    <x v="1"/>
    <n v="160"/>
    <x v="23"/>
    <n v="0"/>
    <s v="EMISION DE BOLETOS"/>
    <d v="2025-04-11T00:00:00"/>
    <d v="2025-04-11T00:00:00"/>
    <s v="HPS"/>
    <x v="1"/>
    <s v="USD"/>
    <n v="105"/>
    <n v="90.3"/>
    <n v="105"/>
    <n v="105"/>
    <n v="90.3"/>
    <n v="105"/>
    <s v="FEES"/>
    <n v="0"/>
    <x v="38"/>
    <x v="0"/>
    <n v="1"/>
  </r>
  <r>
    <x v="1"/>
    <x v="1"/>
    <n v="161"/>
    <x v="23"/>
    <n v="23966"/>
    <s v="VUELO MÉXICO - LONDRES"/>
    <d v="2025-07-15T00:00:00"/>
    <d v="2025-07-21T00:00:00"/>
    <s v="VLO"/>
    <x v="2"/>
    <s v="USD"/>
    <n v="4450"/>
    <n v="3827"/>
    <n v="4450"/>
    <n v="0"/>
    <n v="0"/>
    <n v="0"/>
    <s v="British Airways"/>
    <s v="United Kingdom"/>
    <x v="5"/>
    <x v="0"/>
    <n v="0"/>
  </r>
  <r>
    <x v="1"/>
    <x v="1"/>
    <n v="161"/>
    <x v="23"/>
    <n v="0"/>
    <s v="FEE EMISION"/>
    <d v="2025-07-15T00:00:00"/>
    <d v="2025-07-21T00:00:00"/>
    <s v="HPS"/>
    <x v="1"/>
    <s v="USD"/>
    <n v="35"/>
    <n v="30.1"/>
    <n v="35"/>
    <n v="35"/>
    <n v="30.1"/>
    <n v="35"/>
    <s v="FEES"/>
    <n v="0"/>
    <x v="5"/>
    <x v="0"/>
    <n v="1"/>
  </r>
  <r>
    <x v="1"/>
    <x v="1"/>
    <n v="161"/>
    <x v="23"/>
    <n v="24239"/>
    <s v="BULGARI LONDRES MIGUEL BARCIA"/>
    <d v="2025-07-16T00:00:00"/>
    <d v="2025-07-17T00:00:00"/>
    <s v="HTL"/>
    <x v="4"/>
    <s v="USD"/>
    <n v="1137"/>
    <n v="977.8199999999999"/>
    <n v="1137"/>
    <n v="96.47"/>
    <n v="82.96419999999999"/>
    <n v="96.47"/>
    <s v="UNITED PLACES HOTEL BOTANIC GARDENS"/>
    <s v="Australia"/>
    <x v="5"/>
    <x v="0"/>
    <n v="0.08484608619173263"/>
  </r>
  <r>
    <x v="1"/>
    <x v="1"/>
    <n v="161"/>
    <x v="23"/>
    <n v="24239"/>
    <s v="BULGARI LONDRES LUIS GONZALEZ"/>
    <d v="2025-07-16T00:00:00"/>
    <d v="2025-07-17T00:00:00"/>
    <s v="HTL"/>
    <x v="4"/>
    <s v="USD"/>
    <n v="1137"/>
    <n v="977.8199999999999"/>
    <n v="1137"/>
    <n v="96.47"/>
    <n v="82.96419999999999"/>
    <n v="96.47"/>
    <s v="UNITED PLACES HOTEL BOTANIC GARDENS"/>
    <s v="Australia"/>
    <x v="5"/>
    <x v="0"/>
    <n v="0.08484608619173263"/>
  </r>
  <r>
    <x v="1"/>
    <x v="1"/>
    <n v="162"/>
    <x v="23"/>
    <n v="27105"/>
    <s v="PENINSULA CHICAGO"/>
    <d v="2025-05-21T00:00:00"/>
    <d v="2025-05-27T00:00:00"/>
    <s v="HTL"/>
    <x v="4"/>
    <s v="USD"/>
    <n v="5106.96"/>
    <n v="4391.9856"/>
    <n v="5106.96"/>
    <n v="408.9"/>
    <n v="351.654"/>
    <n v="408.9"/>
    <s v="THE PENINSULA CHICAGO"/>
    <s v="United States"/>
    <x v="7"/>
    <x v="0"/>
    <n v="0.08006720240612811"/>
  </r>
  <r>
    <x v="1"/>
    <x v="1"/>
    <n v="163"/>
    <x v="16"/>
    <n v="25446"/>
    <s v="Hospedaje con Le Collectionist"/>
    <d v="2025-06-28T00:00:00"/>
    <d v="2025-07-05T00:00:00"/>
    <s v="HTL"/>
    <x v="4"/>
    <s v="EUR"/>
    <n v="15070.96"/>
    <n v="15070.96"/>
    <n v="17482.3136"/>
    <n v="1495"/>
    <n v="1495"/>
    <n v="1734.2"/>
    <s v="Le Collectionist"/>
    <s v="France"/>
    <x v="18"/>
    <x v="0"/>
    <n v="0.09919739684797783"/>
  </r>
  <r>
    <x v="1"/>
    <x v="1"/>
    <n v="163"/>
    <x v="16"/>
    <n v="27693"/>
    <s v="Tren en París de Gare de Lyon a Aviñón"/>
    <d v="2025-06-28T00:00:00"/>
    <d v="2025-06-28T00:00:00"/>
    <s v="TRN"/>
    <x v="5"/>
    <s v="EUR"/>
    <n v="184"/>
    <n v="184"/>
    <n v="213.44"/>
    <n v="0"/>
    <n v="0"/>
    <n v="0"/>
    <s v="TGV inOui"/>
    <s v="France"/>
    <x v="18"/>
    <x v="0"/>
    <n v="0"/>
  </r>
  <r>
    <x v="1"/>
    <x v="1"/>
    <n v="163"/>
    <x v="16"/>
    <n v="26591"/>
    <s v="Vuelo con Easy Jet de Palermo a Paris"/>
    <d v="2025-07-15T00:00:00"/>
    <d v="2025-07-15T00:00:00"/>
    <s v="ABC"/>
    <x v="2"/>
    <s v="EUR"/>
    <n v="728.8200000000001"/>
    <n v="728.8200000000001"/>
    <n v="845.4312"/>
    <n v="0"/>
    <n v="0"/>
    <n v="0"/>
    <s v="EasyJet"/>
    <s v="United KIngdom"/>
    <x v="5"/>
    <x v="0"/>
    <n v="0"/>
  </r>
  <r>
    <x v="1"/>
    <x v="1"/>
    <n v="163"/>
    <x v="16"/>
    <n v="27992"/>
    <s v="Hospedaje en París"/>
    <d v="2025-07-15T00:00:00"/>
    <d v="2025-07-16T00:00:00"/>
    <s v="HTL"/>
    <x v="4"/>
    <s v="EUR"/>
    <n v="2190"/>
    <n v="2190"/>
    <n v="2540.4"/>
    <n v="342.16"/>
    <n v="342.16"/>
    <n v="396.9056"/>
    <s v="HOTEL D AUBUSSON"/>
    <s v="France"/>
    <x v="5"/>
    <x v="0"/>
    <n v="0.1562374429223745"/>
  </r>
  <r>
    <x v="1"/>
    <x v="1"/>
    <n v="163"/>
    <x v="16"/>
    <n v="25780"/>
    <s v="Traslado de CDG a 3, rue Alger, 75 001 Paris"/>
    <d v="2025-06-24T00:00:00"/>
    <d v="2025-06-24T00:00:00"/>
    <s v="TRF"/>
    <x v="5"/>
    <s v="EUR"/>
    <n v="245"/>
    <n v="245"/>
    <n v="284.2"/>
    <n v="36.75"/>
    <n v="36.75"/>
    <n v="42.63"/>
    <s v="ROLZO"/>
    <s v="United Kingdom"/>
    <x v="18"/>
    <x v="0"/>
    <n v="0.15"/>
  </r>
  <r>
    <x v="1"/>
    <x v="1"/>
    <n v="163"/>
    <x v="16"/>
    <n v="25780"/>
    <s v="Traslado de 3, rue d?Alger, 75 001 Paris a la estación de tren Paris Gare de Lyon"/>
    <d v="2025-06-28T00:00:00"/>
    <d v="2025-06-28T00:00:00"/>
    <s v="TRF"/>
    <x v="5"/>
    <s v="EUR"/>
    <n v="140"/>
    <n v="140"/>
    <n v="162.4"/>
    <n v="21"/>
    <n v="21"/>
    <n v="24.36"/>
    <s v="ROLZO"/>
    <s v="United Kingdom"/>
    <x v="18"/>
    <x v="0"/>
    <n v="0.15"/>
  </r>
  <r>
    <x v="1"/>
    <x v="1"/>
    <n v="163"/>
    <x v="16"/>
    <n v="25780"/>
    <s v="Traslado de Verdura Resort, a Rocco Forte al Aeropuerto de Palermo PMO"/>
    <d v="2025-07-15T00:00:00"/>
    <d v="2025-07-15T00:00:00"/>
    <s v="TRF"/>
    <x v="5"/>
    <s v="EUR"/>
    <n v="490"/>
    <n v="490"/>
    <n v="568.4"/>
    <n v="0"/>
    <n v="0"/>
    <n v="0"/>
    <s v="ROLZO"/>
    <s v="United Kingdom"/>
    <x v="5"/>
    <x v="0"/>
    <n v="0"/>
  </r>
  <r>
    <x v="1"/>
    <x v="1"/>
    <n v="163"/>
    <x v="16"/>
    <n v="25780"/>
    <s v="Traslado de Aeropuerto de CDG a Hôtel d'Aubusson"/>
    <d v="2025-07-15T00:00:00"/>
    <d v="2025-07-15T00:00:00"/>
    <s v="TRF"/>
    <x v="5"/>
    <s v="EUR"/>
    <n v="245"/>
    <n v="245"/>
    <n v="284.2"/>
    <n v="36.75"/>
    <n v="36.75"/>
    <n v="42.63"/>
    <s v="ROLZO"/>
    <s v="United Kingdom"/>
    <x v="5"/>
    <x v="0"/>
    <n v="0.15"/>
  </r>
  <r>
    <x v="1"/>
    <x v="1"/>
    <n v="163"/>
    <x v="16"/>
    <n v="25780"/>
    <s v="Traslado del Hôtel d'Aubusson a CDG"/>
    <d v="2025-07-16T00:00:00"/>
    <d v="2025-07-16T00:00:00"/>
    <s v="TRF"/>
    <x v="5"/>
    <s v="EUR"/>
    <n v="245"/>
    <n v="245"/>
    <n v="284.2"/>
    <n v="36.75"/>
    <n v="36.75"/>
    <n v="42.63"/>
    <s v="ROLZO"/>
    <s v="United Kingdom"/>
    <x v="5"/>
    <x v="0"/>
    <n v="0.15"/>
  </r>
  <r>
    <x v="1"/>
    <x v="1"/>
    <n v="163"/>
    <x v="16"/>
    <n v="28420"/>
    <s v="Renta de auto 28junio al 05julio"/>
    <d v="2025-06-24T00:00:00"/>
    <d v="2025-07-16T00:00:00"/>
    <s v="AUT"/>
    <x v="5"/>
    <s v="EUR"/>
    <n v="1519.55"/>
    <n v="1519.55"/>
    <n v="1762.678"/>
    <n v="151.96"/>
    <n v="151.96"/>
    <n v="176.2736"/>
    <s v="SIXT MÉXICO"/>
    <s v="Mexico"/>
    <x v="18"/>
    <x v="0"/>
    <n v="0.1000032904478299"/>
  </r>
  <r>
    <x v="1"/>
    <x v="1"/>
    <n v="163"/>
    <x v="16"/>
    <n v="28733"/>
    <s v="Private Pontoon Seine Cruise y Louvre Treasure Hunt"/>
    <d v="2025-06-24T00:00:00"/>
    <d v="2025-07-16T00:00:00"/>
    <s v="ATR"/>
    <x v="0"/>
    <s v="EUR"/>
    <n v="2130"/>
    <n v="2130"/>
    <n v="2470.8"/>
    <n v="131"/>
    <n v="131"/>
    <n v="151.96"/>
    <s v="NYS"/>
    <s v="France"/>
    <x v="18"/>
    <x v="0"/>
    <n v="0.06150234741784037"/>
  </r>
  <r>
    <x v="1"/>
    <x v="1"/>
    <n v="163"/>
    <x v="16"/>
    <n v="29074"/>
    <s v="Hospedaje"/>
    <d v="2025-06-24T00:00:00"/>
    <d v="2025-07-16T00:00:00"/>
    <s v="HTL"/>
    <x v="4"/>
    <s v="EUR"/>
    <n v="5290.9"/>
    <n v="5290.9"/>
    <n v="6137.444"/>
    <n v="529.09"/>
    <n v="529.09"/>
    <n v="613.7444"/>
    <s v="HIGHSTAY"/>
    <s v="France"/>
    <x v="18"/>
    <x v="0"/>
    <n v="0.1"/>
  </r>
  <r>
    <x v="1"/>
    <x v="1"/>
    <n v="163"/>
    <x v="16"/>
    <n v="29668"/>
    <s v="Hospedaje L'Olivastro"/>
    <d v="2025-06-24T00:00:00"/>
    <d v="2025-07-16T00:00:00"/>
    <s v="HTL"/>
    <x v="4"/>
    <s v="EUR"/>
    <n v="15970"/>
    <n v="15970"/>
    <n v="18525.2"/>
    <n v="1597"/>
    <n v="1597"/>
    <n v="1852.52"/>
    <s v="THE THINKING TRAVELLER"/>
    <s v="United Kingdom"/>
    <x v="18"/>
    <x v="0"/>
    <n v="0.1"/>
  </r>
  <r>
    <x v="1"/>
    <x v="1"/>
    <n v="163"/>
    <x v="16"/>
    <n v="30133"/>
    <s v="Estadia hotel Sicilia"/>
    <d v="2025-07-12T00:00:00"/>
    <d v="2025-07-15T00:00:00"/>
    <s v="HTL"/>
    <x v="4"/>
    <s v="EUR"/>
    <n v="6459"/>
    <n v="6459"/>
    <n v="7492.44"/>
    <n v="756.9299999999999"/>
    <n v="756.9299999999999"/>
    <n v="878.0387999999999"/>
    <s v="VERDURA RESORT A ROCCO FORTE HOTEL"/>
    <s v="Italy"/>
    <x v="20"/>
    <x v="0"/>
    <n v="0.1171899674872271"/>
  </r>
  <r>
    <x v="1"/>
    <x v="1"/>
    <n v="163"/>
    <x v="16"/>
    <n v="0"/>
    <s v="Sobrecomisión"/>
    <d v="2025-06-24T00:00:00"/>
    <d v="2025-07-16T00:00:00"/>
    <s v="HPS"/>
    <x v="1"/>
    <s v="EUR"/>
    <n v="224.39"/>
    <n v="224.39"/>
    <n v="260.2924"/>
    <n v="224.39"/>
    <n v="224.39"/>
    <n v="260.2924"/>
    <s v="FEES"/>
    <n v="0"/>
    <x v="18"/>
    <x v="0"/>
    <n v="1"/>
  </r>
  <r>
    <x v="1"/>
    <x v="1"/>
    <n v="164"/>
    <x v="23"/>
    <n v="25814"/>
    <s v="LES JARDINS DU MARAIS - PARIS"/>
    <d v="2025-04-14T00:00:00"/>
    <d v="2025-04-21T00:00:00"/>
    <s v="HTL"/>
    <x v="4"/>
    <s v="EUR"/>
    <n v="2609.65"/>
    <n v="2609.65"/>
    <n v="3027.194"/>
    <n v="212.9"/>
    <n v="212.9"/>
    <n v="246.964"/>
    <s v="LES JARDINS DU MARAIS"/>
    <s v="France"/>
    <x v="2"/>
    <x v="0"/>
    <n v="0.08158182131703486"/>
  </r>
  <r>
    <x v="1"/>
    <x v="1"/>
    <n v="164"/>
    <x v="23"/>
    <n v="25816"/>
    <s v="Villa Maia - LYON"/>
    <d v="2025-04-12T00:00:00"/>
    <d v="2025-04-14T00:00:00"/>
    <s v="HTL"/>
    <x v="4"/>
    <s v="EUR"/>
    <n v="836"/>
    <n v="836"/>
    <n v="969.7599999999999"/>
    <n v="78.58"/>
    <n v="78.58"/>
    <n v="91.15279999999998"/>
    <s v="VILLA MAIA"/>
    <s v="France"/>
    <x v="38"/>
    <x v="0"/>
    <n v="0.09399521531100478"/>
  </r>
  <r>
    <x v="1"/>
    <x v="1"/>
    <n v="165"/>
    <x v="16"/>
    <n v="25822"/>
    <s v="Hospedaje en Munich"/>
    <d v="2025-03-14T00:00:00"/>
    <d v="2025-03-30T00:00:00"/>
    <s v="HTL"/>
    <x v="4"/>
    <s v="USD"/>
    <n v="2277.39"/>
    <n v="1958.5554"/>
    <n v="2277.39"/>
    <n v="212.21"/>
    <n v="182.5006"/>
    <n v="212.21"/>
    <s v="ROSEWOOD MUNICH"/>
    <s v="Germany"/>
    <x v="50"/>
    <x v="0"/>
    <n v="0.09318122938978393"/>
  </r>
  <r>
    <x v="1"/>
    <x v="1"/>
    <n v="166"/>
    <x v="16"/>
    <n v="23590"/>
    <s v="Vuelo MEX-TGZ-MEX"/>
    <d v="2025-02-28T00:00:00"/>
    <d v="2025-03-02T00:00:00"/>
    <s v="VLO"/>
    <x v="2"/>
    <s v="MXN"/>
    <n v="6814"/>
    <n v="327.072"/>
    <n v="381.584"/>
    <n v="0"/>
    <n v="0"/>
    <n v="0"/>
    <s v="AEROMÉXICO"/>
    <s v="Mexico"/>
    <x v="39"/>
    <x v="0"/>
    <n v="0"/>
  </r>
  <r>
    <x v="1"/>
    <x v="1"/>
    <n v="167"/>
    <x v="27"/>
    <n v="25888"/>
    <s v="Ritz Carlton Key Biscayne"/>
    <d v="2025-03-06T00:00:00"/>
    <d v="2025-03-09T00:00:00"/>
    <s v="HTL"/>
    <x v="4"/>
    <s v="USD"/>
    <n v="2611.43"/>
    <n v="2245.8298"/>
    <n v="2611.43"/>
    <n v="206.41"/>
    <n v="177.5126"/>
    <n v="206.41"/>
    <s v="THE RITZ CARLTON KEY BISCAYNE MIAMI"/>
    <s v="United States"/>
    <x v="47"/>
    <x v="0"/>
    <n v="0.07904098520733852"/>
  </r>
  <r>
    <x v="1"/>
    <x v="1"/>
    <n v="168"/>
    <x v="16"/>
    <n v="25223"/>
    <s v="Servicios con Aeroméxico"/>
    <d v="2025-03-14T00:00:00"/>
    <d v="2025-03-25T00:00:00"/>
    <s v="OTR"/>
    <x v="3"/>
    <s v="USD"/>
    <n v="483.06"/>
    <n v="415.4316"/>
    <n v="483.06"/>
    <n v="0"/>
    <n v="0"/>
    <n v="0"/>
    <s v="AEROMÉXICO"/>
    <s v="Mexico"/>
    <x v="50"/>
    <x v="0"/>
    <n v="0"/>
  </r>
  <r>
    <x v="1"/>
    <x v="1"/>
    <n v="168"/>
    <x v="16"/>
    <n v="26813"/>
    <s v="Hospedaje en Bali"/>
    <d v="2025-03-20T00:00:00"/>
    <d v="2025-03-21T00:00:00"/>
    <s v="HTL"/>
    <x v="4"/>
    <s v="USD"/>
    <n v="2500"/>
    <n v="2150"/>
    <n v="2500"/>
    <n v="352.5"/>
    <n v="303.15"/>
    <n v="352.5"/>
    <s v="AMANKILA"/>
    <s v="Indonesia"/>
    <x v="46"/>
    <x v="0"/>
    <n v="0.141"/>
  </r>
  <r>
    <x v="1"/>
    <x v="1"/>
    <n v="168"/>
    <x v="16"/>
    <n v="27047"/>
    <s v="Visas a Corea"/>
    <d v="2025-03-14T00:00:00"/>
    <d v="2025-03-25T00:00:00"/>
    <s v="VIS"/>
    <x v="7"/>
    <s v="USD"/>
    <n v="65"/>
    <n v="55.9"/>
    <n v="65"/>
    <n v="0"/>
    <n v="0"/>
    <n v="0"/>
    <s v="K-ETA"/>
    <s v="South Korea"/>
    <x v="50"/>
    <x v="0"/>
    <n v="0"/>
  </r>
  <r>
    <x v="1"/>
    <x v="1"/>
    <n v="168"/>
    <x v="16"/>
    <n v="26070"/>
    <s v="Hospedaje en FS"/>
    <d v="2025-03-14T00:00:00"/>
    <d v="2025-03-25T00:00:00"/>
    <s v="HTL"/>
    <x v="4"/>
    <s v="USD"/>
    <n v="980"/>
    <n v="842.8"/>
    <n v="980"/>
    <n v="97.65000000000001"/>
    <n v="83.979"/>
    <n v="97.65000000000001"/>
    <s v="FOUR SEASONS HOTEL SEOUL"/>
    <s v="South Korea"/>
    <x v="50"/>
    <x v="0"/>
    <n v="0.09964285714285714"/>
  </r>
  <r>
    <x v="1"/>
    <x v="1"/>
    <n v="168"/>
    <x v="16"/>
    <n v="27585"/>
    <s v="Comisión"/>
    <d v="2025-03-14T00:00:00"/>
    <d v="2025-03-25T00:00:00"/>
    <s v="HTL"/>
    <x v="4"/>
    <s v="USD"/>
    <n v="46.54"/>
    <n v="40.0244"/>
    <n v="46.54"/>
    <n v="46.54"/>
    <n v="40.0244"/>
    <n v="46.54"/>
    <s v="HYATT CENTRIC GINZA TOKYO"/>
    <s v="Japan"/>
    <x v="50"/>
    <x v="0"/>
    <n v="1"/>
  </r>
  <r>
    <x v="1"/>
    <x v="1"/>
    <n v="168"/>
    <x v="16"/>
    <n v="25908"/>
    <s v="Hospedaje en Indonesia"/>
    <d v="2025-03-18T00:00:00"/>
    <d v="2025-03-20T00:00:00"/>
    <s v="HTL"/>
    <x v="4"/>
    <s v="USD"/>
    <n v="2062"/>
    <n v="1773.32"/>
    <n v="2062"/>
    <n v="196.21"/>
    <n v="168.7406"/>
    <n v="196.21"/>
    <s v="MANDAPA A RITZ CARLTON RESERVE"/>
    <s v="Indonesia"/>
    <x v="46"/>
    <x v="0"/>
    <n v="0.09515518913676044"/>
  </r>
  <r>
    <x v="1"/>
    <x v="1"/>
    <n v="168"/>
    <x v="16"/>
    <n v="27261"/>
    <s v="Hospedaje en Kyoto"/>
    <d v="2025-03-14T00:00:00"/>
    <d v="2025-03-25T00:00:00"/>
    <s v="HTL"/>
    <x v="4"/>
    <s v="USD"/>
    <n v="829.5"/>
    <n v="713.37"/>
    <n v="829.5"/>
    <n v="82.95"/>
    <n v="71.337"/>
    <n v="82.95"/>
    <s v="ACE HOTEL KYOTO"/>
    <s v="Japan"/>
    <x v="50"/>
    <x v="0"/>
    <n v="0.1"/>
  </r>
  <r>
    <x v="1"/>
    <x v="1"/>
    <n v="168"/>
    <x v="16"/>
    <n v="27261"/>
    <s v="Hospedaje en Kyoto"/>
    <d v="2025-03-14T00:00:00"/>
    <d v="2025-03-25T00:00:00"/>
    <s v="HTL"/>
    <x v="4"/>
    <s v="USD"/>
    <n v="829.5"/>
    <n v="713.37"/>
    <n v="829.5"/>
    <n v="82.95"/>
    <n v="71.337"/>
    <n v="82.95"/>
    <s v="ACE HOTEL KYOTO"/>
    <s v="Japan"/>
    <x v="50"/>
    <x v="0"/>
    <n v="0.1"/>
  </r>
  <r>
    <x v="1"/>
    <x v="1"/>
    <n v="168"/>
    <x v="16"/>
    <n v="0"/>
    <s v="Sobrecomisión"/>
    <d v="2025-03-14T00:00:00"/>
    <d v="2025-03-25T00:00:00"/>
    <s v="HPS"/>
    <x v="1"/>
    <s v="USD"/>
    <n v="76.94"/>
    <n v="66.16839999999999"/>
    <n v="76.94"/>
    <n v="76.94"/>
    <n v="66.16839999999999"/>
    <n v="76.94"/>
    <s v="FEES"/>
    <n v="0"/>
    <x v="50"/>
    <x v="0"/>
    <n v="1"/>
  </r>
  <r>
    <x v="0"/>
    <x v="1"/>
    <n v="169"/>
    <x v="21"/>
    <n v="25774"/>
    <s v="Todas las visitas + alojamiento"/>
    <d v="2026-04-19T00:00:00"/>
    <d v="2026-04-26T00:00:00"/>
    <s v="HTL"/>
    <x v="4"/>
    <s v="USD"/>
    <n v="13008"/>
    <n v="11186.88"/>
    <n v="13008"/>
    <n v="1576"/>
    <n v="1355.36"/>
    <n v="1576"/>
    <s v="TRAVELQUEST"/>
    <s v="Mexico"/>
    <x v="3"/>
    <x v="1"/>
    <n v="0.1211562115621156"/>
  </r>
  <r>
    <x v="0"/>
    <x v="1"/>
    <n v="169"/>
    <x v="21"/>
    <n v="0"/>
    <s v="Corresponde al fee aereos"/>
    <d v="2025-05-18T00:00:00"/>
    <d v="2025-05-26T00:00:00"/>
    <s v="HPS"/>
    <x v="1"/>
    <s v="USD"/>
    <n v="35"/>
    <n v="30.1"/>
    <n v="35"/>
    <n v="35"/>
    <n v="30.1"/>
    <n v="35"/>
    <s v="FEES"/>
    <n v="0"/>
    <x v="7"/>
    <x v="0"/>
    <n v="1"/>
  </r>
  <r>
    <x v="0"/>
    <x v="1"/>
    <n v="169"/>
    <x v="21"/>
    <n v="24263"/>
    <s v="Vuelo TK ECONOMY 18 MAYO"/>
    <d v="2025-10-20T00:00:00"/>
    <d v="2025-10-27T00:00:00"/>
    <s v="ABC"/>
    <x v="2"/>
    <s v="USD"/>
    <n v="3796.8"/>
    <n v="3265.248"/>
    <n v="3796.8"/>
    <n v="0"/>
    <n v="0"/>
    <n v="0"/>
    <s v="Turkish Airlines"/>
    <s v="Turkey"/>
    <x v="21"/>
    <x v="0"/>
    <n v="0"/>
  </r>
  <r>
    <x v="0"/>
    <x v="1"/>
    <n v="169"/>
    <x v="21"/>
    <n v="24263"/>
    <s v="BUSINESS VUELTA 26 MAYO"/>
    <d v="2025-10-20T00:00:00"/>
    <d v="2025-10-27T00:00:00"/>
    <s v="ABC"/>
    <x v="2"/>
    <s v="USD"/>
    <n v="6925.2"/>
    <n v="5955.672"/>
    <n v="6925.2"/>
    <n v="0"/>
    <n v="0"/>
    <n v="0"/>
    <s v="Turkish Airlines"/>
    <s v="Turkey"/>
    <x v="21"/>
    <x v="0"/>
    <n v="0"/>
  </r>
  <r>
    <x v="0"/>
    <x v="1"/>
    <n v="169"/>
    <x v="21"/>
    <n v="24263"/>
    <s v="Asientos Economy"/>
    <d v="2025-10-20T00:00:00"/>
    <d v="2025-10-27T00:00:00"/>
    <s v="ABC"/>
    <x v="2"/>
    <s v="USD"/>
    <n v="516"/>
    <n v="443.76"/>
    <n v="516"/>
    <n v="0"/>
    <n v="0"/>
    <n v="0"/>
    <s v="Turkish Airlines"/>
    <s v="Turkey"/>
    <x v="21"/>
    <x v="0"/>
    <n v="0"/>
  </r>
  <r>
    <x v="1"/>
    <x v="1"/>
    <n v="170"/>
    <x v="27"/>
    <n v="25672"/>
    <s v="Grand Hotel Fasano"/>
    <d v="2025-06-18T00:00:00"/>
    <d v="2025-06-20T00:00:00"/>
    <s v="HTL"/>
    <x v="4"/>
    <s v="EUR"/>
    <n v="2230"/>
    <n v="2230"/>
    <n v="2586.8"/>
    <n v="209.62"/>
    <n v="209.62"/>
    <n v="243.1592"/>
    <s v="GRAND HOTEL FASANO"/>
    <s v="Italy"/>
    <x v="33"/>
    <x v="0"/>
    <n v="0.09400000000000001"/>
  </r>
  <r>
    <x v="1"/>
    <x v="1"/>
    <n v="170"/>
    <x v="27"/>
    <n v="25922"/>
    <s v="Imperiale Palace Hotel"/>
    <d v="2025-06-15T00:00:00"/>
    <d v="2025-06-18T00:00:00"/>
    <s v="HTL"/>
    <x v="4"/>
    <s v="EUR"/>
    <n v="2580"/>
    <n v="2580"/>
    <n v="2992.8"/>
    <n v="254.99"/>
    <n v="254.99"/>
    <n v="295.7884"/>
    <s v="IMPERIALE PALACE HOTEL"/>
    <s v="Italy"/>
    <x v="33"/>
    <x v="0"/>
    <n v="0.09883333333333333"/>
  </r>
  <r>
    <x v="1"/>
    <x v="1"/>
    <n v="170"/>
    <x v="27"/>
    <n v="25903"/>
    <s v="Four Seasons Hotel Florence"/>
    <d v="2025-06-26T00:00:00"/>
    <d v="2025-06-28T00:00:00"/>
    <s v="HTL"/>
    <x v="4"/>
    <s v="EUR"/>
    <n v="5169"/>
    <n v="5169"/>
    <n v="5996.04"/>
    <n v="472.5"/>
    <n v="472.5"/>
    <n v="548.0999999999999"/>
    <s v="FS Florencia"/>
    <s v="Italy"/>
    <x v="18"/>
    <x v="0"/>
    <n v="0.09141033081834009"/>
  </r>
  <r>
    <x v="1"/>
    <x v="1"/>
    <n v="170"/>
    <x v="27"/>
    <n v="25924"/>
    <s v="Violino D Oro Venezia"/>
    <d v="2025-06-22T00:00:00"/>
    <d v="2025-07-26T00:00:00"/>
    <s v="HTL"/>
    <x v="4"/>
    <s v="EUR"/>
    <n v="3834"/>
    <n v="3834"/>
    <n v="4447.44"/>
    <n v="426.84"/>
    <n v="426.84"/>
    <n v="495.1343999999999"/>
    <s v="HOTEL VIOLINO D ORO"/>
    <s v="Italy"/>
    <x v="18"/>
    <x v="0"/>
    <n v="0.1113302034428795"/>
  </r>
  <r>
    <x v="1"/>
    <x v="1"/>
    <n v="170"/>
    <x v="27"/>
    <n v="24237"/>
    <s v="Bulgari Hotel Roma"/>
    <d v="2025-06-10T00:00:00"/>
    <d v="2025-06-15T00:00:00"/>
    <s v="HTL"/>
    <x v="4"/>
    <s v="EUR"/>
    <n v="11530"/>
    <n v="11530"/>
    <n v="13374.8"/>
    <n v="920.89"/>
    <n v="920.89"/>
    <n v="1068.2324"/>
    <s v="BULGARI HOTEL ROMA"/>
    <s v="Italy"/>
    <x v="15"/>
    <x v="0"/>
    <n v="0.07986903729401561"/>
  </r>
  <r>
    <x v="1"/>
    <x v="1"/>
    <n v="170"/>
    <x v="27"/>
    <n v="27231"/>
    <s v="Monsieur George Hotel"/>
    <d v="2025-07-05T00:00:00"/>
    <d v="2025-07-09T00:00:00"/>
    <s v="HTL"/>
    <x v="4"/>
    <s v="EUR"/>
    <n v="7518.72"/>
    <n v="7518.72"/>
    <n v="8721.715200000001"/>
    <n v="681.33"/>
    <n v="681.33"/>
    <n v="790.3428"/>
    <s v="MONSIEUR GEORGE HOTEL AND SPA"/>
    <s v="France"/>
    <x v="16"/>
    <x v="0"/>
    <n v="0.09061781792645557"/>
  </r>
  <r>
    <x v="1"/>
    <x v="1"/>
    <n v="170"/>
    <x v="27"/>
    <n v="27316"/>
    <s v="Emile Garcin"/>
    <d v="2025-06-28T00:00:00"/>
    <d v="2025-07-05T00:00:00"/>
    <s v="HTL"/>
    <x v="4"/>
    <s v="EUR"/>
    <n v="13710"/>
    <n v="13710"/>
    <n v="15903.6"/>
    <n v="0"/>
    <n v="0"/>
    <n v="0"/>
    <s v="Emile Garcin Proprietes"/>
    <s v="France"/>
    <x v="18"/>
    <x v="0"/>
    <n v="0"/>
  </r>
  <r>
    <x v="1"/>
    <x v="1"/>
    <n v="170"/>
    <x v="27"/>
    <n v="25780"/>
    <s v="Rolzo renta de auto"/>
    <d v="2025-06-18T00:00:00"/>
    <d v="2025-07-20T00:00:00"/>
    <s v="AUT"/>
    <x v="5"/>
    <s v="EUR"/>
    <n v="2295"/>
    <n v="2295"/>
    <n v="2662.2"/>
    <n v="344.25"/>
    <n v="344.25"/>
    <n v="399.33"/>
    <s v="ROLZO"/>
    <s v="United Kingdom"/>
    <x v="33"/>
    <x v="0"/>
    <n v="0.15"/>
  </r>
  <r>
    <x v="1"/>
    <x v="1"/>
    <n v="170"/>
    <x v="27"/>
    <n v="27243"/>
    <s v="Palazzo Albricci Peregrini"/>
    <d v="2025-06-20T00:00:00"/>
    <d v="2025-06-22T00:00:00"/>
    <s v="HTL"/>
    <x v="4"/>
    <s v="EUR"/>
    <n v="1705.5"/>
    <n v="1705.5"/>
    <n v="1978.38"/>
    <n v="0"/>
    <n v="0"/>
    <n v="0"/>
    <s v="PALAZZO ALBRICCI PEREGRINI LUXURY HOTEL"/>
    <s v="Italy"/>
    <x v="33"/>
    <x v="0"/>
    <n v="0"/>
  </r>
  <r>
    <x v="1"/>
    <x v="1"/>
    <n v="170"/>
    <x v="27"/>
    <n v="25780"/>
    <s v="Traslado con Rolzo en Italia"/>
    <d v="2025-06-22T00:00:00"/>
    <d v="2025-06-22T00:00:00"/>
    <s v="TRF"/>
    <x v="5"/>
    <s v="EUR"/>
    <n v="315"/>
    <n v="315"/>
    <n v="365.4"/>
    <n v="63"/>
    <n v="63"/>
    <n v="73.08"/>
    <s v="ROLZO"/>
    <s v="United Kingdom"/>
    <x v="18"/>
    <x v="0"/>
    <n v="0.2"/>
  </r>
  <r>
    <x v="1"/>
    <x v="1"/>
    <n v="170"/>
    <x v="27"/>
    <n v="29470"/>
    <s v="Starhotels Splendid Venice, Venezia"/>
    <d v="2025-06-22T00:00:00"/>
    <d v="2025-06-26T00:00:00"/>
    <s v="HTL"/>
    <x v="4"/>
    <s v="EUR"/>
    <n v="1879.45"/>
    <n v="1879.45"/>
    <n v="2180.162"/>
    <n v="219.18"/>
    <n v="219.18"/>
    <n v="254.2488"/>
    <s v="SPLENDID VENICE"/>
    <s v="Italy"/>
    <x v="18"/>
    <x v="0"/>
    <n v="0.1166192237090638"/>
  </r>
  <r>
    <x v="1"/>
    <x v="1"/>
    <n v="171"/>
    <x v="23"/>
    <n v="25053"/>
    <s v="RESERVAS - RITZ CARLTON NIKKO"/>
    <d v="2025-04-03T00:00:00"/>
    <d v="2025-04-06T00:00:00"/>
    <s v="HTL"/>
    <x v="4"/>
    <s v="USD"/>
    <n v="9385.879999999999"/>
    <n v="8071.8568"/>
    <n v="9385.879999999999"/>
    <n v="363.78"/>
    <n v="312.8508"/>
    <n v="363.78"/>
    <s v="THE RITZ CARLTON NIKKO"/>
    <s v="Japan"/>
    <x v="37"/>
    <x v="0"/>
    <n v="0.03875821979398842"/>
  </r>
  <r>
    <x v="1"/>
    <x v="1"/>
    <n v="171"/>
    <x v="23"/>
    <n v="24989"/>
    <s v="RESERVAS - HYATT CENTRIC KANAZAWA"/>
    <d v="2025-04-07T00:00:00"/>
    <d v="2025-04-08T00:00:00"/>
    <s v="HTL"/>
    <x v="4"/>
    <s v="USD"/>
    <n v="972.63"/>
    <n v="836.4618"/>
    <n v="972.63"/>
    <n v="0"/>
    <n v="0"/>
    <n v="0"/>
    <s v="HYATT CENTRIC KANAZAWA"/>
    <s v="Japan"/>
    <x v="38"/>
    <x v="0"/>
    <n v="0"/>
  </r>
  <r>
    <x v="1"/>
    <x v="1"/>
    <n v="171"/>
    <x v="23"/>
    <n v="25427"/>
    <s v="RESERVAS - Setouchi Keirin Hotel 10 by Onko Chishin"/>
    <d v="2025-04-08T00:00:00"/>
    <d v="2025-04-10T00:00:00"/>
    <s v="HTL"/>
    <x v="4"/>
    <s v="USD"/>
    <n v="1418.46"/>
    <n v="1219.8756"/>
    <n v="1418.46"/>
    <n v="92.27"/>
    <n v="79.3522"/>
    <n v="92.27"/>
    <s v="Expedia TAAP"/>
    <s v="United States"/>
    <x v="38"/>
    <x v="0"/>
    <n v="0.06504941979329695"/>
  </r>
  <r>
    <x v="1"/>
    <x v="1"/>
    <n v="171"/>
    <x v="23"/>
    <n v="25057"/>
    <s v="RESERVAS - MITSUI KYOTO"/>
    <d v="2025-04-10T00:00:00"/>
    <d v="2025-04-14T00:00:00"/>
    <s v="HTL"/>
    <x v="4"/>
    <s v="USD"/>
    <n v="39298.14"/>
    <n v="33796.4004"/>
    <n v="39298.14"/>
    <n v="2980.74"/>
    <n v="2563.4364"/>
    <n v="2980.74"/>
    <s v="HOTEL THE MITSUI KYOTO"/>
    <s v="Japan"/>
    <x v="38"/>
    <x v="0"/>
    <n v="0.07584939134523924"/>
  </r>
  <r>
    <x v="1"/>
    <x v="1"/>
    <n v="171"/>
    <x v="23"/>
    <n v="25904"/>
    <s v="RESERVAS - FOUR SEASONS TOKYO 14-18"/>
    <d v="2025-04-14T00:00:00"/>
    <d v="2025-04-18T00:00:00"/>
    <s v="HTL"/>
    <x v="4"/>
    <s v="USD"/>
    <n v="19209"/>
    <n v="16519.74"/>
    <n v="19209"/>
    <n v="647.85"/>
    <n v="557.1510000000001"/>
    <n v="647.85"/>
    <s v="FOUR SEASONS HOTEL TOKYO AT OTEMACHI"/>
    <s v="Japan"/>
    <x v="2"/>
    <x v="0"/>
    <n v="0.03372637826019054"/>
  </r>
  <r>
    <x v="1"/>
    <x v="1"/>
    <n v="171"/>
    <x v="23"/>
    <n v="25904"/>
    <s v="RESERVAS - FOUR SEASONS TOKYO - 27-29"/>
    <d v="2025-04-27T00:00:00"/>
    <d v="2025-04-29T00:00:00"/>
    <s v="HTL"/>
    <x v="4"/>
    <s v="USD"/>
    <n v="6459"/>
    <n v="5554.74"/>
    <n v="6459"/>
    <n v="216.03"/>
    <n v="185.7858"/>
    <n v="216.03"/>
    <s v="FOUR SEASONS HOTEL TOKYO AT OTEMACHI"/>
    <s v="Japan"/>
    <x v="4"/>
    <x v="0"/>
    <n v="0.03344635392475615"/>
  </r>
  <r>
    <x v="1"/>
    <x v="1"/>
    <n v="171"/>
    <x v="23"/>
    <n v="25412"/>
    <s v="RESERVAS BAWAH"/>
    <d v="2025-04-22T00:00:00"/>
    <d v="2025-04-26T00:00:00"/>
    <s v="HTL"/>
    <x v="4"/>
    <s v="USD"/>
    <n v="47800"/>
    <n v="41108"/>
    <n v="47800"/>
    <n v="4761.6"/>
    <n v="4094.976"/>
    <n v="4761.6"/>
    <s v="Bawah Reserve"/>
    <s v="Indonesia"/>
    <x v="3"/>
    <x v="0"/>
    <n v="0.09961506276150628"/>
  </r>
  <r>
    <x v="1"/>
    <x v="1"/>
    <n v="171"/>
    <x v="23"/>
    <n v="24982"/>
    <s v="VUELO TOKYO - SINGAPUR REDONDO"/>
    <d v="2025-04-20T00:00:00"/>
    <d v="2025-04-27T00:00:00"/>
    <s v="VLO"/>
    <x v="2"/>
    <s v="USD"/>
    <n v="23690.4"/>
    <n v="20373.744"/>
    <n v="23690.4"/>
    <n v="0"/>
    <n v="0"/>
    <n v="0"/>
    <s v="All Nippon Airways"/>
    <s v="Japan"/>
    <x v="3"/>
    <x v="0"/>
    <n v="0"/>
  </r>
  <r>
    <x v="1"/>
    <x v="1"/>
    <n v="171"/>
    <x v="23"/>
    <n v="0"/>
    <s v="FEES VUELOS"/>
    <d v="2025-04-20T00:00:00"/>
    <d v="2025-04-27T00:00:00"/>
    <s v="HPS"/>
    <x v="1"/>
    <s v="USD"/>
    <n v="210"/>
    <n v="180.6"/>
    <n v="210"/>
    <n v="210"/>
    <n v="180.6"/>
    <n v="210"/>
    <s v="FEES"/>
    <n v="0"/>
    <x v="3"/>
    <x v="0"/>
    <n v="1"/>
  </r>
  <r>
    <x v="1"/>
    <x v="1"/>
    <n v="171"/>
    <x v="23"/>
    <n v="25906"/>
    <s v="RESERVAS - HATSUHANA"/>
    <d v="2025-04-18T00:00:00"/>
    <d v="2025-04-20T00:00:00"/>
    <s v="HTL"/>
    <x v="4"/>
    <s v="USD"/>
    <n v="6524.46"/>
    <n v="5611.0356"/>
    <n v="6524.46"/>
    <n v="651.24"/>
    <n v="560.0664"/>
    <n v="651.24"/>
    <s v="ODAKYU HOTEL HATSUHANA"/>
    <s v="Japan"/>
    <x v="2"/>
    <x v="0"/>
    <n v="0.09981515711645102"/>
  </r>
  <r>
    <x v="1"/>
    <x v="1"/>
    <n v="171"/>
    <x v="23"/>
    <n v="25942"/>
    <s v="RESERVAS - FOUR SEASONS SINGAPORE"/>
    <d v="2025-04-20T00:00:00"/>
    <d v="2025-04-22T00:00:00"/>
    <s v="HTL"/>
    <x v="4"/>
    <s v="USD"/>
    <n v="3893.4"/>
    <n v="3348.324"/>
    <n v="3893.4"/>
    <n v="462.77"/>
    <n v="397.9822"/>
    <n v="462.77"/>
    <s v="FOUR SEASONS HOTEL SINGAPORE"/>
    <s v="Singapore"/>
    <x v="3"/>
    <x v="0"/>
    <n v="0.1188601222581805"/>
  </r>
  <r>
    <x v="1"/>
    <x v="1"/>
    <n v="171"/>
    <x v="23"/>
    <n v="25942"/>
    <s v="RESERVAS FOUR SEASONS SINGAPORE - 26-27 APR"/>
    <d v="2025-04-26T00:00:00"/>
    <d v="2025-04-27T00:00:00"/>
    <s v="HTL"/>
    <x v="4"/>
    <s v="USD"/>
    <n v="1964.52"/>
    <n v="1689.4872"/>
    <n v="1964.52"/>
    <n v="196.45"/>
    <n v="168.947"/>
    <n v="196.45"/>
    <s v="FOUR SEASONS HOTEL SINGAPORE"/>
    <s v="Singapore"/>
    <x v="3"/>
    <x v="0"/>
    <n v="0.09999898193960866"/>
  </r>
  <r>
    <x v="1"/>
    <x v="1"/>
    <n v="171"/>
    <x v="23"/>
    <n v="26428"/>
    <s v="JR PASS"/>
    <d v="2025-04-04T00:00:00"/>
    <d v="2025-04-29T00:00:00"/>
    <s v="TRN"/>
    <x v="5"/>
    <s v="USD"/>
    <n v="6540"/>
    <n v="5624.4"/>
    <n v="6540"/>
    <n v="150"/>
    <n v="129"/>
    <n v="150"/>
    <s v="México Kanko S.A."/>
    <s v="Mexico"/>
    <x v="37"/>
    <x v="0"/>
    <n v="0.02293577981651376"/>
  </r>
  <r>
    <x v="1"/>
    <x v="1"/>
    <n v="171"/>
    <x v="23"/>
    <n v="27052"/>
    <s v="HOSHINOYA KARUIZAWA"/>
    <d v="2025-04-06T00:00:00"/>
    <d v="2025-04-07T00:00:00"/>
    <s v="HTL"/>
    <x v="4"/>
    <s v="USD"/>
    <n v="3123.98"/>
    <n v="2686.6228"/>
    <n v="3123.98"/>
    <n v="317.62"/>
    <n v="273.1532"/>
    <n v="317.62"/>
    <s v="Hoshinoya Karuizawa"/>
    <s v="Japan"/>
    <x v="38"/>
    <x v="0"/>
    <n v="0.1016715856055417"/>
  </r>
  <r>
    <x v="1"/>
    <x v="1"/>
    <n v="171"/>
    <x v="23"/>
    <n v="25780"/>
    <s v="TRASLADO 7 DE ABRIL"/>
    <d v="2025-04-03T00:00:00"/>
    <d v="2025-04-29T00:00:00"/>
    <s v="TRF"/>
    <x v="5"/>
    <s v="USD"/>
    <n v="1450"/>
    <n v="1247"/>
    <n v="1450"/>
    <n v="221.25"/>
    <n v="190.275"/>
    <n v="221.25"/>
    <s v="ROLZO"/>
    <s v="United Kingdom"/>
    <x v="37"/>
    <x v="0"/>
    <n v="0.1525862068965517"/>
  </r>
  <r>
    <x v="1"/>
    <x v="1"/>
    <n v="171"/>
    <x v="23"/>
    <n v="0"/>
    <s v="sobrecomision"/>
    <d v="2025-04-03T00:00:00"/>
    <d v="2025-04-29T00:00:00"/>
    <s v="HPS"/>
    <x v="1"/>
    <s v="USD"/>
    <n v="367.71"/>
    <n v="316.2306"/>
    <n v="367.71"/>
    <n v="367.71"/>
    <n v="316.2306"/>
    <n v="367.71"/>
    <s v="FEES"/>
    <n v="0"/>
    <x v="37"/>
    <x v="0"/>
    <n v="1"/>
  </r>
  <r>
    <x v="1"/>
    <x v="1"/>
    <n v="172"/>
    <x v="23"/>
    <n v="25412"/>
    <s v="BAWAH"/>
    <d v="2025-10-18T00:00:00"/>
    <d v="2025-10-22T00:00:00"/>
    <s v="HTL"/>
    <x v="4"/>
    <s v="USD"/>
    <n v="10670"/>
    <n v="9176.200000000001"/>
    <n v="10670"/>
    <n v="1056"/>
    <n v="908.16"/>
    <n v="1056"/>
    <s v="Bawah Reserve"/>
    <s v="Indonesia"/>
    <x v="25"/>
    <x v="0"/>
    <n v="0.09896907216494845"/>
  </r>
  <r>
    <x v="1"/>
    <x v="1"/>
    <n v="172"/>
    <x v="23"/>
    <n v="25365"/>
    <s v="THE SHINMONZEN"/>
    <d v="2025-10-12T00:00:00"/>
    <d v="2025-10-15T00:00:00"/>
    <s v="HTL"/>
    <x v="4"/>
    <s v="USD"/>
    <n v="5655.35"/>
    <n v="4863.601000000001"/>
    <n v="5655.35"/>
    <n v="430.6"/>
    <n v="370.316"/>
    <n v="430.6"/>
    <s v="THE SHINMONZEN"/>
    <s v="Japan"/>
    <x v="25"/>
    <x v="0"/>
    <n v="0.07614029193595445"/>
  </r>
  <r>
    <x v="1"/>
    <x v="1"/>
    <n v="172"/>
    <x v="23"/>
    <n v="24989"/>
    <s v="HYATT CENTRIC KANAZAWA"/>
    <d v="2025-10-10T00:00:00"/>
    <d v="2025-10-12T00:00:00"/>
    <s v="HTL"/>
    <x v="4"/>
    <s v="USD"/>
    <n v="730.5"/>
    <n v="628.23"/>
    <n v="730.5"/>
    <n v="43.8"/>
    <n v="37.668"/>
    <n v="43.8"/>
    <s v="HYATT CENTRIC KANAZAWA"/>
    <s v="Japan"/>
    <x v="24"/>
    <x v="0"/>
    <n v="0.05995893223819301"/>
  </r>
  <r>
    <x v="1"/>
    <x v="1"/>
    <n v="172"/>
    <x v="23"/>
    <n v="25907"/>
    <s v="THE OKURA TOKYO"/>
    <d v="2025-10-07T00:00:00"/>
    <d v="2025-10-10T00:00:00"/>
    <s v="HTL"/>
    <x v="4"/>
    <s v="USD"/>
    <n v="2065.28"/>
    <n v="1776.1408"/>
    <n v="2065.28"/>
    <n v="239.57"/>
    <n v="206.0302"/>
    <n v="239.57"/>
    <s v="THE OKURA TOKYO"/>
    <s v="Japan"/>
    <x v="24"/>
    <x v="0"/>
    <n v="0.1159987991942981"/>
  </r>
  <r>
    <x v="1"/>
    <x v="1"/>
    <n v="172"/>
    <x v="23"/>
    <n v="25909"/>
    <s v="MANDARIN ORIENTAL SINGAPORE"/>
    <d v="2025-10-15T00:00:00"/>
    <d v="2025-10-18T00:00:00"/>
    <s v="HTL"/>
    <x v="4"/>
    <s v="USD"/>
    <n v="1979.4"/>
    <n v="1702.284"/>
    <n v="1979.4"/>
    <n v="269.25"/>
    <n v="231.555"/>
    <n v="269.25"/>
    <s v="MANDARIN ORIENTAL SINGAPORE"/>
    <s v="Singapore"/>
    <x v="25"/>
    <x v="0"/>
    <n v="0.1360260685056078"/>
  </r>
  <r>
    <x v="1"/>
    <x v="1"/>
    <n v="172"/>
    <x v="23"/>
    <n v="25910"/>
    <s v="PENINSULA HONG KONG"/>
    <d v="2025-10-28T00:00:00"/>
    <d v="2025-10-31T00:00:00"/>
    <s v="HTL"/>
    <x v="4"/>
    <s v="USD"/>
    <n v="2600"/>
    <n v="2236"/>
    <n v="2600"/>
    <n v="277.43"/>
    <n v="238.5898"/>
    <n v="277.43"/>
    <s v="THE PENINSULA HONG KONG"/>
    <s v="Hong Kong"/>
    <x v="22"/>
    <x v="0"/>
    <n v="0.1067038461538462"/>
  </r>
  <r>
    <x v="1"/>
    <x v="1"/>
    <n v="172"/>
    <x v="23"/>
    <n v="25911"/>
    <s v="AMANJIWO"/>
    <d v="2025-10-22T00:00:00"/>
    <d v="2025-10-25T00:00:00"/>
    <s v="HTL"/>
    <x v="4"/>
    <s v="USD"/>
    <n v="5324.99"/>
    <n v="4579.4914"/>
    <n v="5324.99"/>
    <n v="380.08"/>
    <n v="326.8688"/>
    <n v="380.08"/>
    <s v="AMANJIWO"/>
    <s v="Indonesia"/>
    <x v="21"/>
    <x v="0"/>
    <n v="0.07137665986227204"/>
  </r>
  <r>
    <x v="1"/>
    <x v="1"/>
    <n v="172"/>
    <x v="23"/>
    <n v="25908"/>
    <s v="MANDAPA RITZ CARLTON"/>
    <d v="2025-10-25T00:00:00"/>
    <d v="2025-10-28T00:00:00"/>
    <s v="HTL"/>
    <x v="4"/>
    <s v="USD"/>
    <n v="2523.46"/>
    <n v="2170.1756"/>
    <n v="2523.46"/>
    <n v="195.26"/>
    <n v="167.9236"/>
    <n v="195.26"/>
    <s v="MANDAPA A RITZ CARLTON RESERVE"/>
    <s v="Indonesia"/>
    <x v="21"/>
    <x v="0"/>
    <n v="0.07737788591854042"/>
  </r>
  <r>
    <x v="1"/>
    <x v="1"/>
    <n v="172"/>
    <x v="23"/>
    <n v="0"/>
    <s v="VUELOS"/>
    <d v="2025-10-07T00:00:00"/>
    <d v="2025-10-31T00:00:00"/>
    <s v="HPS"/>
    <x v="1"/>
    <s v="USD"/>
    <n v="70"/>
    <n v="60.2"/>
    <n v="70"/>
    <n v="70"/>
    <n v="60.2"/>
    <n v="70"/>
    <s v="FEES"/>
    <n v="0"/>
    <x v="24"/>
    <x v="0"/>
    <n v="1"/>
  </r>
  <r>
    <x v="1"/>
    <x v="1"/>
    <n v="172"/>
    <x v="23"/>
    <n v="28282"/>
    <s v="HYATT INCHEON 31 OCT - 1 NOC"/>
    <d v="2025-10-31T00:00:00"/>
    <d v="2025-11-01T00:00:00"/>
    <s v="HTL"/>
    <x v="4"/>
    <s v="USD"/>
    <n v="190"/>
    <n v="163.4"/>
    <n v="190"/>
    <n v="14.58"/>
    <n v="12.5388"/>
    <n v="14.58"/>
    <s v="GRAND HYATT INCHEON"/>
    <s v="South Korea"/>
    <x v="22"/>
    <x v="0"/>
    <n v="0.07673684210526316"/>
  </r>
  <r>
    <x v="1"/>
    <x v="1"/>
    <n v="172"/>
    <x v="23"/>
    <n v="28539"/>
    <s v="TOUR HONG KONG - CHINA A LA CARTA"/>
    <d v="2025-10-28T00:00:00"/>
    <d v="2025-10-31T00:00:00"/>
    <s v="PKT"/>
    <x v="0"/>
    <s v="USD"/>
    <n v="1347"/>
    <n v="1158.42"/>
    <n v="1347"/>
    <n v="135"/>
    <n v="116.1"/>
    <n v="135"/>
    <s v="CHINA A LA CARTA"/>
    <s v="China"/>
    <x v="22"/>
    <x v="0"/>
    <n v="0.1002227171492205"/>
  </r>
  <r>
    <x v="1"/>
    <x v="1"/>
    <n v="172"/>
    <x v="23"/>
    <n v="28731"/>
    <s v="SERVICIOS SINGAPUR"/>
    <d v="2025-10-15T00:00:00"/>
    <d v="2025-10-16T00:00:00"/>
    <s v="HTL"/>
    <x v="4"/>
    <s v="USD"/>
    <n v="1019"/>
    <n v="876.34"/>
    <n v="1019"/>
    <n v="89"/>
    <n v="76.53999999999999"/>
    <n v="89"/>
    <s v="ASIA EXOTICA"/>
    <s v="Thailand"/>
    <x v="25"/>
    <x v="0"/>
    <n v="0.0873405299313052"/>
  </r>
  <r>
    <x v="1"/>
    <x v="1"/>
    <n v="173"/>
    <x v="23"/>
    <n v="25912"/>
    <s v="VUELO OSAKA - SEUL"/>
    <d v="2025-07-28T00:00:00"/>
    <d v="2025-07-28T00:00:00"/>
    <s v="VLO"/>
    <x v="2"/>
    <s v="USD"/>
    <n v="1612.8"/>
    <n v="1387.008"/>
    <n v="1612.8"/>
    <n v="0"/>
    <n v="0"/>
    <n v="0"/>
    <s v="Korean Air"/>
    <s v="South Korea"/>
    <x v="9"/>
    <x v="0"/>
    <n v="0"/>
  </r>
  <r>
    <x v="1"/>
    <x v="1"/>
    <n v="173"/>
    <x v="23"/>
    <n v="0"/>
    <s v="FEE POR EMISION"/>
    <d v="2025-07-28T00:00:00"/>
    <d v="2025-07-28T00:00:00"/>
    <s v="HPS"/>
    <x v="1"/>
    <s v="USD"/>
    <n v="140.4"/>
    <n v="120.744"/>
    <n v="140.4"/>
    <n v="140.4"/>
    <n v="120.744"/>
    <n v="140.4"/>
    <s v="FEES"/>
    <n v="0"/>
    <x v="9"/>
    <x v="0"/>
    <n v="1"/>
  </r>
  <r>
    <x v="1"/>
    <x v="1"/>
    <n v="173"/>
    <x v="23"/>
    <n v="25907"/>
    <s v="THE OKURA 20-21"/>
    <d v="2025-07-20T00:00:00"/>
    <d v="2025-07-21T00:00:00"/>
    <s v="HTL"/>
    <x v="4"/>
    <s v="USD"/>
    <n v="1066.56"/>
    <n v="917.2415999999999"/>
    <n v="1066.56"/>
    <n v="79.06"/>
    <n v="67.99160000000001"/>
    <n v="79.06"/>
    <s v="THE OKURA TOKYO"/>
    <s v="Japan"/>
    <x v="8"/>
    <x v="0"/>
    <n v="0.07412616261626163"/>
  </r>
  <r>
    <x v="1"/>
    <x v="1"/>
    <n v="173"/>
    <x v="23"/>
    <n v="24989"/>
    <s v="HYATT CENTRIC KANAZAWA 21-23"/>
    <d v="2025-07-22T00:00:00"/>
    <d v="2025-07-23T00:00:00"/>
    <s v="HTL"/>
    <x v="4"/>
    <s v="USD"/>
    <n v="615.66"/>
    <n v="529.4675999999999"/>
    <n v="615.66"/>
    <n v="42.66"/>
    <n v="36.6876"/>
    <n v="42.66"/>
    <s v="HYATT CENTRIC KANAZAWA"/>
    <s v="Japan"/>
    <x v="8"/>
    <x v="0"/>
    <n v="0.06929149205730435"/>
  </r>
  <r>
    <x v="1"/>
    <x v="1"/>
    <n v="173"/>
    <x v="23"/>
    <n v="25907"/>
    <s v="THE OKURA TOKYO 17-20"/>
    <d v="2025-07-17T00:00:00"/>
    <d v="2025-07-20T00:00:00"/>
    <s v="HTL"/>
    <x v="4"/>
    <s v="USD"/>
    <n v="2974.88"/>
    <n v="2558.3968"/>
    <n v="2974.88"/>
    <n v="226.34"/>
    <n v="194.6524"/>
    <n v="226.34"/>
    <s v="THE OKURA TOKYO"/>
    <s v="Japan"/>
    <x v="5"/>
    <x v="0"/>
    <n v="0.07608374119292206"/>
  </r>
  <r>
    <x v="1"/>
    <x v="1"/>
    <n v="173"/>
    <x v="23"/>
    <n v="26070"/>
    <s v="FOUR SEASONS SEOUL - 28-.31"/>
    <d v="2025-07-28T00:00:00"/>
    <d v="2025-07-31T00:00:00"/>
    <s v="HTL"/>
    <x v="4"/>
    <s v="USD"/>
    <n v="2775.18"/>
    <n v="2386.6548"/>
    <n v="2775.18"/>
    <n v="263.42"/>
    <n v="226.5412"/>
    <n v="263.42"/>
    <s v="FOUR SEASONS HOTEL SEOUL"/>
    <s v="South Korea"/>
    <x v="9"/>
    <x v="0"/>
    <n v="0.09491996915515391"/>
  </r>
  <r>
    <x v="1"/>
    <x v="1"/>
    <n v="173"/>
    <x v="23"/>
    <n v="25360"/>
    <s v="SERVICIOS TERRESTRES JAPON"/>
    <d v="2025-07-17T00:00:00"/>
    <d v="2025-07-28T00:00:00"/>
    <s v="PKT"/>
    <x v="0"/>
    <s v="USD"/>
    <n v="17038"/>
    <n v="14652.68"/>
    <n v="17038"/>
    <n v="1453.77"/>
    <n v="1250.2422"/>
    <n v="1453.77"/>
    <s v="Luxury Japan"/>
    <s v="Japan"/>
    <x v="5"/>
    <x v="0"/>
    <n v="0.08532515553468717"/>
  </r>
  <r>
    <x v="1"/>
    <x v="1"/>
    <n v="173"/>
    <x v="23"/>
    <n v="27261"/>
    <s v="ACE HOTEL KYOTO 25-28"/>
    <d v="2025-07-25T00:00:00"/>
    <d v="2025-07-28T00:00:00"/>
    <s v="HTL"/>
    <x v="4"/>
    <s v="USD"/>
    <n v="2907.16"/>
    <n v="2500.1576"/>
    <n v="2907.16"/>
    <n v="208.51"/>
    <n v="179.3186"/>
    <n v="208.51"/>
    <s v="ACE HOTEL KYOTO"/>
    <s v="Japan"/>
    <x v="8"/>
    <x v="0"/>
    <n v="0.07172291858721226"/>
  </r>
  <r>
    <x v="1"/>
    <x v="1"/>
    <n v="173"/>
    <x v="23"/>
    <n v="25188"/>
    <s v="Servicios Terrestres Seul"/>
    <d v="2025-07-28T00:00:00"/>
    <d v="2025-07-31T00:00:00"/>
    <s v="PKT"/>
    <x v="0"/>
    <s v="USD"/>
    <n v="1535"/>
    <n v="1320.1"/>
    <n v="1535"/>
    <n v="231"/>
    <n v="198.66"/>
    <n v="231"/>
    <s v="TRAILS OF INDOCHINA"/>
    <s v="Vietnam"/>
    <x v="9"/>
    <x v="0"/>
    <n v="0.1504885993485342"/>
  </r>
  <r>
    <x v="1"/>
    <x v="1"/>
    <n v="174"/>
    <x v="16"/>
    <n v="24009"/>
    <s v="Hospedaje con The Surrey"/>
    <d v="2025-02-20T00:00:00"/>
    <d v="2025-02-26T00:00:00"/>
    <s v="HTL"/>
    <x v="4"/>
    <s v="USD"/>
    <n v="8046.64"/>
    <n v="6920.1104"/>
    <n v="8046.64"/>
    <n v="657.0599999999999"/>
    <n v="565.0716"/>
    <n v="657.0599999999999"/>
    <s v="THE SURREY A CORINTHIA HOTEL"/>
    <s v="United States"/>
    <x v="44"/>
    <x v="0"/>
    <n v="0.08165644293767335"/>
  </r>
  <r>
    <x v="1"/>
    <x v="1"/>
    <n v="174"/>
    <x v="16"/>
    <n v="24009"/>
    <s v="Hospedaje en Nueva York"/>
    <d v="2025-02-20T00:00:00"/>
    <d v="2025-02-26T00:00:00"/>
    <s v="HTL"/>
    <x v="4"/>
    <s v="USD"/>
    <n v="4166"/>
    <n v="3582.76"/>
    <n v="4166"/>
    <n v="340.28"/>
    <n v="292.6408"/>
    <n v="340.28"/>
    <s v="THE SURREY A CORINTHIA HOTEL"/>
    <s v="United States"/>
    <x v="44"/>
    <x v="0"/>
    <n v="0.08168026884301488"/>
  </r>
  <r>
    <x v="1"/>
    <x v="1"/>
    <n v="174"/>
    <x v="16"/>
    <n v="26591"/>
    <s v="Vuelo EDI-CDG Denise"/>
    <d v="2025-02-20T00:00:00"/>
    <d v="2025-02-26T00:00:00"/>
    <s v="VLO"/>
    <x v="2"/>
    <s v="USD"/>
    <n v="375.88"/>
    <n v="323.2568"/>
    <n v="375.88"/>
    <n v="0"/>
    <n v="0"/>
    <n v="0"/>
    <s v="EasyJet"/>
    <s v="United KIngdom"/>
    <x v="44"/>
    <x v="0"/>
    <n v="0"/>
  </r>
  <r>
    <x v="1"/>
    <x v="1"/>
    <n v="174"/>
    <x v="16"/>
    <n v="26593"/>
    <s v="Hospedaje en Edimburgo"/>
    <d v="2025-02-20T00:00:00"/>
    <d v="2025-02-26T00:00:00"/>
    <s v="HTL"/>
    <x v="4"/>
    <s v="USD"/>
    <n v="1516.2"/>
    <n v="1303.932"/>
    <n v="1516.2"/>
    <n v="0"/>
    <n v="0"/>
    <n v="0"/>
    <s v="Rocco Forte the Balmoral"/>
    <s v="United Kingdom"/>
    <x v="44"/>
    <x v="0"/>
    <n v="0"/>
  </r>
  <r>
    <x v="1"/>
    <x v="1"/>
    <n v="174"/>
    <x v="16"/>
    <n v="26592"/>
    <s v="Hospedaje en París"/>
    <d v="2025-02-20T00:00:00"/>
    <d v="2025-02-26T00:00:00"/>
    <s v="HTL"/>
    <x v="4"/>
    <s v="USD"/>
    <n v="2558"/>
    <n v="2199.88"/>
    <n v="2558"/>
    <n v="232.54"/>
    <n v="199.9844"/>
    <n v="232.54"/>
    <s v="STERREKOPJE FARM"/>
    <s v="South Africa"/>
    <x v="44"/>
    <x v="0"/>
    <n v="0.09090695856137607"/>
  </r>
  <r>
    <x v="1"/>
    <x v="1"/>
    <n v="174"/>
    <x v="16"/>
    <n v="23525"/>
    <s v="Noche extra en París"/>
    <d v="2025-02-20T00:00:00"/>
    <d v="2025-02-26T00:00:00"/>
    <s v="HTL"/>
    <x v="4"/>
    <s v="USD"/>
    <n v="772.24"/>
    <n v="664.1264"/>
    <n v="772.24"/>
    <n v="0"/>
    <n v="0"/>
    <n v="0"/>
    <s v="CHATEAU VOLTAIRE PARIS"/>
    <s v="France"/>
    <x v="44"/>
    <x v="0"/>
    <n v="0"/>
  </r>
  <r>
    <x v="1"/>
    <x v="1"/>
    <n v="174"/>
    <x v="16"/>
    <n v="23590"/>
    <s v="Vuelo MEX-JFK/Denise Dryjansky"/>
    <d v="2025-02-20T00:00:00"/>
    <d v="2025-02-26T00:00:00"/>
    <s v="VLO"/>
    <x v="2"/>
    <s v="USD"/>
    <n v="1125.87"/>
    <n v="968.2481999999999"/>
    <n v="1125.87"/>
    <n v="0"/>
    <n v="0"/>
    <n v="0"/>
    <s v="AEROMÉXICO"/>
    <s v="Mexico"/>
    <x v="44"/>
    <x v="0"/>
    <n v="0"/>
  </r>
  <r>
    <x v="1"/>
    <x v="1"/>
    <n v="174"/>
    <x v="16"/>
    <n v="24495"/>
    <s v="Vuelo EWR-MEX/Denise Dryjansky"/>
    <d v="2025-02-20T00:00:00"/>
    <d v="2025-02-26T00:00:00"/>
    <s v="VLO"/>
    <x v="2"/>
    <s v="USD"/>
    <n v="839.87"/>
    <n v="722.2882"/>
    <n v="839.87"/>
    <n v="0"/>
    <n v="0"/>
    <n v="0"/>
    <s v="United Airlines"/>
    <s v="United States"/>
    <x v="44"/>
    <x v="0"/>
    <n v="0"/>
  </r>
  <r>
    <x v="1"/>
    <x v="1"/>
    <n v="174"/>
    <x v="16"/>
    <n v="0"/>
    <s v="Fee de emisión KKSXCE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23590"/>
    <s v="Vuelo JFK-MEX/Denise Dryjansky"/>
    <d v="2025-02-20T00:00:00"/>
    <d v="2025-02-26T00:00:00"/>
    <s v="VLO"/>
    <x v="2"/>
    <s v="USD"/>
    <n v="994.87"/>
    <n v="855.5882"/>
    <n v="994.87"/>
    <n v="110.4"/>
    <n v="94.944"/>
    <n v="110.4"/>
    <s v="AEROMÉXICO"/>
    <s v="Mexico"/>
    <x v="44"/>
    <x v="0"/>
    <n v="0.110969272367244"/>
  </r>
  <r>
    <x v="1"/>
    <x v="1"/>
    <n v="174"/>
    <x v="16"/>
    <n v="0"/>
    <s v="Fee de emisión HOTGDB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23590"/>
    <s v="Vuelo MEX-EWR/Denise Dryjansky"/>
    <d v="2025-02-20T00:00:00"/>
    <d v="2025-02-26T00:00:00"/>
    <s v="VLO"/>
    <x v="2"/>
    <s v="USD"/>
    <n v="787.92"/>
    <n v="677.6111999999999"/>
    <n v="787.92"/>
    <n v="12.9"/>
    <n v="11.094"/>
    <n v="12.9"/>
    <s v="AEROMÉXICO"/>
    <s v="Mexico"/>
    <x v="44"/>
    <x v="0"/>
    <n v="0.01637222053000305"/>
  </r>
  <r>
    <x v="1"/>
    <x v="1"/>
    <n v="174"/>
    <x v="16"/>
    <n v="0"/>
    <s v="Fee de emisión DKASNT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24495"/>
    <s v="Vuelo EWR-SAN/Denise Dryjansky"/>
    <d v="2025-02-20T00:00:00"/>
    <d v="2025-02-26T00:00:00"/>
    <s v="VLO"/>
    <x v="2"/>
    <s v="USD"/>
    <n v="582.9"/>
    <n v="501.294"/>
    <n v="582.9"/>
    <n v="26.4"/>
    <n v="22.704"/>
    <n v="26.4"/>
    <s v="United Airlines"/>
    <s v="United States"/>
    <x v="44"/>
    <x v="0"/>
    <n v="0.04529078744209984"/>
  </r>
  <r>
    <x v="1"/>
    <x v="1"/>
    <n v="174"/>
    <x v="16"/>
    <n v="0"/>
    <s v="Fee de emisión HJFAWF"/>
    <d v="2025-02-20T00:00:00"/>
    <d v="2025-02-26T00:00:00"/>
    <s v="HPS"/>
    <x v="1"/>
    <s v="USD"/>
    <n v="50"/>
    <n v="43"/>
    <n v="50"/>
    <n v="50"/>
    <n v="43"/>
    <n v="50"/>
    <s v="FEES"/>
    <n v="0"/>
    <x v="44"/>
    <x v="0"/>
    <n v="1"/>
  </r>
  <r>
    <x v="1"/>
    <x v="1"/>
    <n v="174"/>
    <x v="16"/>
    <n v="0"/>
    <s v="Gastos de Operación"/>
    <d v="2025-02-20T00:00:00"/>
    <d v="2025-02-26T00:00:00"/>
    <s v="HPS"/>
    <x v="1"/>
    <s v="USD"/>
    <n v="775.76"/>
    <n v="667.1536"/>
    <n v="775.76"/>
    <n v="775.76"/>
    <n v="667.1536"/>
    <n v="775.76"/>
    <s v="FEES"/>
    <n v="0"/>
    <x v="44"/>
    <x v="0"/>
    <n v="1"/>
  </r>
  <r>
    <x v="1"/>
    <x v="1"/>
    <n v="174"/>
    <x v="16"/>
    <n v="23921"/>
    <s v="Vuelo Denise Dryjansky/0573474895344"/>
    <d v="2025-02-20T00:00:00"/>
    <d v="2025-02-26T00:00:00"/>
    <s v="ABC"/>
    <x v="2"/>
    <s v="USD"/>
    <n v="3227.85"/>
    <n v="2775.951"/>
    <n v="3227.85"/>
    <n v="0"/>
    <n v="0"/>
    <n v="0"/>
    <s v="Air France"/>
    <s v="France"/>
    <x v="44"/>
    <x v="0"/>
    <n v="0"/>
  </r>
  <r>
    <x v="1"/>
    <x v="1"/>
    <n v="174"/>
    <x v="16"/>
    <n v="23921"/>
    <s v="Vuelo Denise Dryjansky/0571829458715"/>
    <d v="2025-02-20T00:00:00"/>
    <d v="2025-02-26T00:00:00"/>
    <s v="ABC"/>
    <x v="2"/>
    <s v="USD"/>
    <n v="236.01"/>
    <n v="202.9686"/>
    <n v="236.01"/>
    <n v="0"/>
    <n v="0"/>
    <n v="0"/>
    <s v="Air France"/>
    <s v="France"/>
    <x v="44"/>
    <x v="0"/>
    <n v="0"/>
  </r>
  <r>
    <x v="0"/>
    <x v="1"/>
    <n v="175"/>
    <x v="21"/>
    <n v="25918"/>
    <s v="DMC"/>
    <d v="2025-05-22T00:00:00"/>
    <d v="2025-06-02T00:00:00"/>
    <s v="HTL"/>
    <x v="4"/>
    <s v="USD"/>
    <n v="51312"/>
    <n v="44128.32"/>
    <n v="51312"/>
    <n v="6696"/>
    <n v="5758.559999999999"/>
    <n v="6696"/>
    <s v="ANDEAN LUX"/>
    <s v="Peru"/>
    <x v="7"/>
    <x v="0"/>
    <n v="0.1304957904583723"/>
  </r>
  <r>
    <x v="0"/>
    <x v="1"/>
    <n v="175"/>
    <x v="21"/>
    <n v="25931"/>
    <s v="Aqua Nera 3 noches"/>
    <d v="2025-05-24T00:00:00"/>
    <d v="2025-05-27T00:00:00"/>
    <s v="HTL"/>
    <x v="4"/>
    <s v="USD"/>
    <n v="19519.42"/>
    <n v="16786.7012"/>
    <n v="19519.42"/>
    <n v="1753.42"/>
    <n v="1507.9412"/>
    <n v="1753.42"/>
    <s v="AQUA EXPEDITIONS"/>
    <s v="Singapore"/>
    <x v="7"/>
    <x v="0"/>
    <n v="0.08982951337693437"/>
  </r>
  <r>
    <x v="0"/>
    <x v="1"/>
    <n v="175"/>
    <x v="21"/>
    <n v="27474"/>
    <s v="Visita Museo de Osma + Aperitivo Privado"/>
    <d v="2025-05-22T00:00:00"/>
    <d v="2025-06-02T00:00:00"/>
    <s v="ATR"/>
    <x v="0"/>
    <s v="USD"/>
    <n v="1200"/>
    <n v="1032"/>
    <n v="1200"/>
    <n v="0"/>
    <n v="0"/>
    <n v="0"/>
    <s v="Museo de Osma"/>
    <s v="Peru"/>
    <x v="7"/>
    <x v="0"/>
    <n v="0"/>
  </r>
  <r>
    <x v="0"/>
    <x v="1"/>
    <n v="175"/>
    <x v="21"/>
    <n v="25931"/>
    <s v="Transfer Privado Aqua"/>
    <d v="2025-05-22T00:00:00"/>
    <d v="2025-06-02T00:00:00"/>
    <s v="TRF"/>
    <x v="5"/>
    <s v="USD"/>
    <n v="325"/>
    <n v="279.5"/>
    <n v="325"/>
    <n v="0"/>
    <n v="0"/>
    <n v="0"/>
    <s v="AQUA EXPEDITIONS"/>
    <s v="Singapore"/>
    <x v="7"/>
    <x v="0"/>
    <n v="0"/>
  </r>
  <r>
    <x v="1"/>
    <x v="1"/>
    <n v="176"/>
    <x v="23"/>
    <n v="25943"/>
    <s v="RESERVA AMANSARA"/>
    <d v="2025-04-17T00:00:00"/>
    <d v="2025-04-20T00:00:00"/>
    <s v="HTL"/>
    <x v="4"/>
    <s v="USD"/>
    <n v="4998.51"/>
    <n v="4298.7186"/>
    <n v="4998.51"/>
    <n v="451.2"/>
    <n v="388.032"/>
    <n v="451.2"/>
    <s v="AMANSARA"/>
    <s v="Camboya"/>
    <x v="2"/>
    <x v="0"/>
    <n v="0.09026689953606173"/>
  </r>
  <r>
    <x v="1"/>
    <x v="1"/>
    <n v="177"/>
    <x v="16"/>
    <n v="25365"/>
    <s v="Hospedaje en Kyoto"/>
    <d v="2025-04-12T00:00:00"/>
    <d v="2025-04-15T00:00:00"/>
    <s v="HTL"/>
    <x v="4"/>
    <s v="USD"/>
    <n v="17537.29"/>
    <n v="15082.0694"/>
    <n v="17537.29"/>
    <n v="0"/>
    <n v="0"/>
    <n v="0"/>
    <s v="THE SHINMONZEN"/>
    <s v="Japan"/>
    <x v="38"/>
    <x v="0"/>
    <n v="0"/>
  </r>
  <r>
    <x v="1"/>
    <x v="1"/>
    <n v="177"/>
    <x v="16"/>
    <n v="25365"/>
    <s v="Reembolso del Hotel The Shinmonzen"/>
    <d v="2025-04-12T00:00:00"/>
    <d v="2025-04-15T00:00:00"/>
    <s v="HTL"/>
    <x v="4"/>
    <s v="USD"/>
    <n v="-618.01"/>
    <n v="-531.4886"/>
    <n v="-618.01"/>
    <n v="0"/>
    <n v="0"/>
    <n v="0"/>
    <s v="REEMBOLSOS"/>
    <s v="Japan"/>
    <x v="38"/>
    <x v="0"/>
    <n v="0"/>
  </r>
  <r>
    <x v="1"/>
    <x v="1"/>
    <n v="177"/>
    <x v="16"/>
    <n v="0"/>
    <s v="Sobrecomisión"/>
    <d v="2025-04-12T00:00:00"/>
    <d v="2025-04-15T00:00:00"/>
    <s v="HPS"/>
    <x v="1"/>
    <s v="USD"/>
    <n v="1327.72"/>
    <n v="1141.8392"/>
    <n v="1327.72"/>
    <n v="1327.72"/>
    <n v="1141.8392"/>
    <n v="1327.72"/>
    <s v="FEES"/>
    <n v="0"/>
    <x v="38"/>
    <x v="0"/>
    <n v="1"/>
  </r>
  <r>
    <x v="1"/>
    <x v="1"/>
    <n v="178"/>
    <x v="16"/>
    <n v="26348"/>
    <s v="Hospedaje en COMO Italia"/>
    <d v="2025-03-26T00:00:00"/>
    <d v="2025-04-19T00:00:00"/>
    <s v="HTL"/>
    <x v="4"/>
    <s v="USD"/>
    <n v="3881.85"/>
    <n v="3338.391"/>
    <n v="3881.85"/>
    <n v="352.89"/>
    <n v="303.4854"/>
    <n v="352.89"/>
    <s v="MANDARIN ORIENTAL, LAKE COMO"/>
    <s v="Italy"/>
    <x v="36"/>
    <x v="0"/>
    <n v="0.09090768576838364"/>
  </r>
  <r>
    <x v="1"/>
    <x v="1"/>
    <n v="178"/>
    <x v="16"/>
    <n v="26673"/>
    <s v="Hospedaje en Madrid"/>
    <d v="2025-03-26T00:00:00"/>
    <d v="2025-04-19T00:00:00"/>
    <s v="HTL"/>
    <x v="4"/>
    <s v="USD"/>
    <n v="2534.69"/>
    <n v="2179.8334"/>
    <n v="2534.69"/>
    <n v="321.41"/>
    <n v="276.4126"/>
    <n v="321.41"/>
    <s v="URSO HOTEL AND SPA"/>
    <s v="Spain"/>
    <x v="36"/>
    <x v="0"/>
    <n v="0.1268044612950696"/>
  </r>
  <r>
    <x v="1"/>
    <x v="1"/>
    <n v="178"/>
    <x v="16"/>
    <n v="27079"/>
    <s v="Hospedaje en Londres"/>
    <d v="2025-03-17T00:00:00"/>
    <d v="2025-04-19T00:00:00"/>
    <s v="HTL"/>
    <x v="4"/>
    <s v="USD"/>
    <n v="2484.86"/>
    <n v="2136.9796"/>
    <n v="2484.86"/>
    <n v="189.41"/>
    <n v="162.8926"/>
    <n v="189.41"/>
    <s v="CLARIDGE S HOTEL"/>
    <s v="United Kingdom"/>
    <x v="46"/>
    <x v="0"/>
    <n v="0.07622562236906706"/>
  </r>
  <r>
    <x v="1"/>
    <x v="1"/>
    <n v="178"/>
    <x v="16"/>
    <n v="25024"/>
    <s v="Revisado GVA-MAD-LIN-MXP-MAD-LHR/Sergio Berger"/>
    <d v="2025-03-17T00:00:00"/>
    <d v="2025-04-19T00:00:00"/>
    <s v="VLO"/>
    <x v="2"/>
    <s v="USD"/>
    <n v="720.5"/>
    <n v="619.63"/>
    <n v="720.5"/>
    <n v="0"/>
    <n v="0"/>
    <n v="0"/>
    <s v="Iberia"/>
    <s v="Spain"/>
    <x v="46"/>
    <x v="0"/>
    <n v="0"/>
  </r>
  <r>
    <x v="1"/>
    <x v="1"/>
    <n v="178"/>
    <x v="16"/>
    <n v="25024"/>
    <s v="Otros cargos Revisado YSZQRB"/>
    <d v="2025-03-17T00:00:00"/>
    <d v="2025-04-19T00:00:00"/>
    <s v="VLO"/>
    <x v="2"/>
    <s v="USD"/>
    <n v="141"/>
    <n v="121.26"/>
    <n v="141"/>
    <n v="0"/>
    <n v="0"/>
    <n v="0"/>
    <s v="Iberia"/>
    <s v="Spain"/>
    <x v="46"/>
    <x v="0"/>
    <n v="0"/>
  </r>
  <r>
    <x v="1"/>
    <x v="1"/>
    <n v="178"/>
    <x v="16"/>
    <n v="25024"/>
    <s v="Otros cargos Revisado YSZQRB"/>
    <d v="2025-03-17T00:00:00"/>
    <d v="2025-04-19T00:00:00"/>
    <s v="VLO"/>
    <x v="2"/>
    <s v="USD"/>
    <n v="33.6"/>
    <n v="28.896"/>
    <n v="33.6"/>
    <n v="0"/>
    <n v="0"/>
    <n v="0"/>
    <s v="Iberia"/>
    <s v="Spain"/>
    <x v="46"/>
    <x v="0"/>
    <n v="0"/>
  </r>
  <r>
    <x v="1"/>
    <x v="1"/>
    <n v="178"/>
    <x v="16"/>
    <n v="0"/>
    <s v="Fee de emisión revisado YSZQRB"/>
    <d v="2025-03-17T00:00:00"/>
    <d v="2025-04-19T00:00:00"/>
    <s v="HPS"/>
    <x v="1"/>
    <s v="USD"/>
    <n v="35"/>
    <n v="30.1"/>
    <n v="35"/>
    <n v="35"/>
    <n v="30.1"/>
    <n v="35"/>
    <s v="FEES"/>
    <n v="0"/>
    <x v="46"/>
    <x v="0"/>
    <n v="1"/>
  </r>
  <r>
    <x v="1"/>
    <x v="1"/>
    <n v="178"/>
    <x v="16"/>
    <n v="25024"/>
    <s v="Revisado MXP-MAD-LHR/Andres Carretero"/>
    <d v="2025-03-17T00:00:00"/>
    <d v="2025-04-19T00:00:00"/>
    <s v="VLO"/>
    <x v="2"/>
    <s v="USD"/>
    <n v="756.9"/>
    <n v="650.934"/>
    <n v="756.9"/>
    <n v="0"/>
    <n v="0"/>
    <n v="0"/>
    <s v="Iberia"/>
    <s v="Spain"/>
    <x v="46"/>
    <x v="0"/>
    <n v="0"/>
  </r>
  <r>
    <x v="1"/>
    <x v="1"/>
    <n v="178"/>
    <x v="16"/>
    <n v="23966"/>
    <s v="Otros cargos Revisado MXP-MAD-LHR/Andres Carretero"/>
    <d v="2025-03-17T00:00:00"/>
    <d v="2025-04-19T00:00:00"/>
    <s v="VLO"/>
    <x v="2"/>
    <s v="USD"/>
    <n v="141"/>
    <n v="121.26"/>
    <n v="141"/>
    <n v="0"/>
    <n v="0"/>
    <n v="0"/>
    <s v="British Airways"/>
    <s v="United Kingdom"/>
    <x v="46"/>
    <x v="0"/>
    <n v="0"/>
  </r>
  <r>
    <x v="1"/>
    <x v="1"/>
    <n v="178"/>
    <x v="16"/>
    <n v="0"/>
    <s v="Fee de emision YHZPXE"/>
    <d v="2025-03-17T00:00:00"/>
    <d v="2025-04-19T00:00:00"/>
    <s v="HPS"/>
    <x v="1"/>
    <s v="USD"/>
    <n v="35"/>
    <n v="30.1"/>
    <n v="35"/>
    <n v="35"/>
    <n v="30.1"/>
    <n v="35"/>
    <s v="FEES"/>
    <n v="0"/>
    <x v="46"/>
    <x v="0"/>
    <n v="1"/>
  </r>
  <r>
    <x v="1"/>
    <x v="1"/>
    <n v="178"/>
    <x v="16"/>
    <n v="23921"/>
    <s v="Vuelo CDG-MXP/Andres Carretero"/>
    <d v="2025-06-02T00:00:00"/>
    <d v="2025-06-08T00:00:00"/>
    <s v="VLO"/>
    <x v="2"/>
    <s v="USD"/>
    <n v="517.9"/>
    <n v="445.3939999999999"/>
    <n v="517.9"/>
    <n v="0"/>
    <n v="0"/>
    <n v="0"/>
    <s v="Air France"/>
    <s v="France"/>
    <x v="14"/>
    <x v="0"/>
    <n v="0"/>
  </r>
  <r>
    <x v="1"/>
    <x v="1"/>
    <n v="178"/>
    <x v="16"/>
    <n v="0"/>
    <s v="5% Recibo cliente 1509"/>
    <d v="2025-03-17T00:00:00"/>
    <d v="2025-06-08T00:00:00"/>
    <s v="HPS"/>
    <x v="1"/>
    <s v="USD"/>
    <n v="29.77"/>
    <n v="25.6022"/>
    <n v="29.77"/>
    <n v="29.77"/>
    <n v="25.6022"/>
    <n v="29.77"/>
    <s v="FEES"/>
    <n v="0"/>
    <x v="46"/>
    <x v="0"/>
    <n v="1"/>
  </r>
  <r>
    <x v="1"/>
    <x v="1"/>
    <n v="179"/>
    <x v="28"/>
    <n v="25990"/>
    <s v="ROSEWOOD BERMUDA"/>
    <d v="2025-05-02T00:00:00"/>
    <d v="2025-05-04T00:00:00"/>
    <s v="HTL"/>
    <x v="4"/>
    <s v="USD"/>
    <n v="2598.76"/>
    <n v="2234.9336"/>
    <n v="2598.76"/>
    <n v="296.1"/>
    <n v="254.646"/>
    <n v="296.1"/>
    <s v="ROSEWOOD BERMUDA"/>
    <s v="Bermudas"/>
    <x v="4"/>
    <x v="0"/>
    <n v="0.1139389555018547"/>
  </r>
  <r>
    <x v="1"/>
    <x v="1"/>
    <n v="180"/>
    <x v="28"/>
    <n v="25993"/>
    <s v="THE LODGE AT BLUE SKY"/>
    <d v="2025-04-04T00:00:00"/>
    <d v="2025-04-06T00:00:00"/>
    <s v="HTL"/>
    <x v="4"/>
    <s v="USD"/>
    <n v="2458.9"/>
    <n v="2114.654"/>
    <n v="2458.9"/>
    <n v="303.53"/>
    <n v="261.0358"/>
    <n v="303.53"/>
    <s v="THE LODGE AT BLUE SKY AUBERGE COLLECTION"/>
    <s v="United States"/>
    <x v="37"/>
    <x v="0"/>
    <n v="0.1234413762251413"/>
  </r>
  <r>
    <x v="1"/>
    <x v="1"/>
    <n v="181"/>
    <x v="29"/>
    <n v="26013"/>
    <s v="Crucero de Disney Wish"/>
    <d v="2025-07-21T00:00:00"/>
    <d v="2025-07-25T00:00:00"/>
    <s v="CRC"/>
    <x v="8"/>
    <s v="USD"/>
    <n v="12644"/>
    <n v="10873.84"/>
    <n v="12644"/>
    <n v="206.64"/>
    <n v="177.7104"/>
    <n v="206.64"/>
    <s v="Dream Pass"/>
    <s v="United States"/>
    <x v="8"/>
    <x v="0"/>
    <n v="0.01634292945270484"/>
  </r>
  <r>
    <x v="1"/>
    <x v="1"/>
    <n v="181"/>
    <x v="29"/>
    <n v="26013"/>
    <s v="Hospedaje de Disney"/>
    <d v="2025-07-25T00:00:00"/>
    <d v="2025-07-27T00:00:00"/>
    <s v="HTL"/>
    <x v="4"/>
    <s v="USD"/>
    <n v="2576"/>
    <n v="2215.36"/>
    <n v="2576"/>
    <n v="57.6"/>
    <n v="49.536"/>
    <n v="57.6"/>
    <s v="Dream Pass"/>
    <s v="United States"/>
    <x v="8"/>
    <x v="0"/>
    <n v="0.02236024844720497"/>
  </r>
  <r>
    <x v="1"/>
    <x v="1"/>
    <n v="181"/>
    <x v="29"/>
    <n v="26013"/>
    <s v="Entradas Park Hopper"/>
    <d v="2025-07-26T00:00:00"/>
    <d v="2025-07-26T00:00:00"/>
    <s v="BOL"/>
    <x v="3"/>
    <s v="USD"/>
    <n v="1511"/>
    <n v="1299.46"/>
    <n v="1511"/>
    <n v="0"/>
    <n v="0"/>
    <n v="0"/>
    <s v="Dream Pass"/>
    <s v="United States"/>
    <x v="8"/>
    <x v="0"/>
    <n v="0"/>
  </r>
  <r>
    <x v="1"/>
    <x v="1"/>
    <n v="181"/>
    <x v="29"/>
    <n v="26013"/>
    <s v="VIP Tour Disney"/>
    <d v="2025-07-26T00:00:00"/>
    <d v="2025-07-26T00:00:00"/>
    <s v="BOL"/>
    <x v="3"/>
    <s v="USD"/>
    <n v="2975"/>
    <n v="2558.5"/>
    <n v="2975"/>
    <n v="73"/>
    <n v="62.78"/>
    <n v="73"/>
    <s v="Dream Pass"/>
    <s v="United States"/>
    <x v="8"/>
    <x v="0"/>
    <n v="0.02453781512605042"/>
  </r>
  <r>
    <x v="2"/>
    <x v="1"/>
    <n v="182"/>
    <x v="17"/>
    <n v="24812"/>
    <s v="EMIRATES"/>
    <d v="2025-04-20T00:00:00"/>
    <d v="2025-05-22T00:00:00"/>
    <s v="VLO"/>
    <x v="2"/>
    <s v="USD"/>
    <n v="0"/>
    <n v="0"/>
    <n v="0"/>
    <n v="0"/>
    <n v="0"/>
    <n v="0"/>
    <s v="Emirates Airlines"/>
    <s v="United Arab Emirates"/>
    <x v="3"/>
    <x v="0"/>
    <s v="0"/>
  </r>
  <r>
    <x v="1"/>
    <x v="1"/>
    <n v="183"/>
    <x v="22"/>
    <n v="23789"/>
    <s v="TRIUMPH"/>
    <d v="2025-07-09T00:00:00"/>
    <d v="2025-07-18T00:00:00"/>
    <s v="PKT"/>
    <x v="0"/>
    <s v="USD"/>
    <n v="37222.95"/>
    <n v="32011.737"/>
    <n v="37222.95"/>
    <n v="1242.95"/>
    <n v="1068.937"/>
    <n v="1242.95"/>
    <s v="TRIUMPH TRAVEL"/>
    <s v="South Africa"/>
    <x v="20"/>
    <x v="0"/>
    <n v="0.03339203367814749"/>
  </r>
  <r>
    <x v="1"/>
    <x v="1"/>
    <n v="183"/>
    <x v="22"/>
    <n v="25726"/>
    <s v="VISAS"/>
    <d v="2025-07-09T00:00:00"/>
    <d v="2025-07-18T00:00:00"/>
    <s v="VIS"/>
    <x v="7"/>
    <s v="USD"/>
    <n v="495.16"/>
    <n v="425.8376"/>
    <n v="495.16"/>
    <n v="0"/>
    <n v="0"/>
    <n v="0"/>
    <s v="VISAS Osvaldo Cruz"/>
    <s v="Cliente"/>
    <x v="20"/>
    <x v="0"/>
    <n v="0"/>
  </r>
  <r>
    <x v="2"/>
    <x v="1"/>
    <n v="184"/>
    <x v="17"/>
    <n v="25694"/>
    <s v="Vuelos MEX-PTY-SXM-PTY-MEX/Marc Kosberg"/>
    <d v="2025-04-12T00:00:00"/>
    <d v="2025-04-20T00:00:00"/>
    <s v="VLO"/>
    <x v="2"/>
    <s v="USD"/>
    <n v="1219.66"/>
    <n v="1048.9076"/>
    <n v="1219.66"/>
    <n v="0"/>
    <n v="0"/>
    <n v="0"/>
    <s v="Copa Airlines"/>
    <s v="Panama"/>
    <x v="38"/>
    <x v="0"/>
    <n v="0"/>
  </r>
  <r>
    <x v="1"/>
    <x v="1"/>
    <n v="185"/>
    <x v="20"/>
    <n v="25024"/>
    <s v="VUELO MAD NRT MAD"/>
    <d v="2025-01-25T00:00:00"/>
    <d v="2025-02-09T00:00:00"/>
    <s v="VLO"/>
    <x v="2"/>
    <s v="USD"/>
    <n v="1196"/>
    <n v="1028.56"/>
    <n v="1196"/>
    <n v="0"/>
    <n v="0"/>
    <n v="0"/>
    <s v="Iberia"/>
    <s v="Spain"/>
    <x v="48"/>
    <x v="0"/>
    <n v="0"/>
  </r>
  <r>
    <x v="1"/>
    <x v="1"/>
    <n v="186"/>
    <x v="22"/>
    <n v="26216"/>
    <s v="TRASLADOS EN CDMX"/>
    <d v="2025-02-04T00:00:00"/>
    <d v="2025-02-08T00:00:00"/>
    <s v="TRF"/>
    <x v="5"/>
    <s v="MXN"/>
    <n v="134515"/>
    <n v="6456.72"/>
    <n v="7532.84"/>
    <n v="25731.52"/>
    <n v="1235.11296"/>
    <n v="1440.96512"/>
    <s v="FINAUTOS"/>
    <s v="MEXICO"/>
    <x v="41"/>
    <x v="0"/>
    <n v="0.1912910827788722"/>
  </r>
  <r>
    <x v="1"/>
    <x v="1"/>
    <n v="187"/>
    <x v="16"/>
    <n v="23590"/>
    <s v="Vuelo MEX-JFK-MEX"/>
    <d v="2025-03-06T00:00:00"/>
    <d v="2025-03-11T00:00:00"/>
    <s v="VLO"/>
    <x v="2"/>
    <s v="USD"/>
    <n v="1544.2"/>
    <n v="1328.012"/>
    <n v="1544.2"/>
    <n v="26"/>
    <n v="22.36"/>
    <n v="26"/>
    <s v="AEROMÉXICO"/>
    <s v="Mexico"/>
    <x v="47"/>
    <x v="0"/>
    <n v="0.01683719725424168"/>
  </r>
  <r>
    <x v="1"/>
    <x v="1"/>
    <n v="187"/>
    <x v="16"/>
    <n v="27781"/>
    <s v="Hospedaje en Nueva York"/>
    <d v="2025-03-06T00:00:00"/>
    <d v="2025-03-11T00:00:00"/>
    <s v="HTL"/>
    <x v="4"/>
    <s v="USD"/>
    <n v="1838.6"/>
    <n v="1581.196"/>
    <n v="1838.6"/>
    <n v="183.86"/>
    <n v="158.1196"/>
    <n v="183.86"/>
    <s v="THE PIERRE A TAJ HOTEL NEW YORK"/>
    <s v="United States"/>
    <x v="47"/>
    <x v="0"/>
    <n v="0.1"/>
  </r>
  <r>
    <x v="1"/>
    <x v="1"/>
    <n v="188"/>
    <x v="16"/>
    <n v="26287"/>
    <s v="Registro para recibir comisión"/>
    <d v="2025-02-01T00:00:00"/>
    <d v="2025-02-08T00:00:00"/>
    <s v="HTL"/>
    <x v="4"/>
    <s v="USD"/>
    <n v="10019.21"/>
    <n v="8616.5206"/>
    <n v="10019.21"/>
    <n v="997.21"/>
    <n v="857.6006"/>
    <n v="997.21"/>
    <s v="SHA WELLNESS CLINIC MEXICO"/>
    <s v="Mexico"/>
    <x v="42"/>
    <x v="0"/>
    <n v="0.09952980324796068"/>
  </r>
  <r>
    <x v="1"/>
    <x v="1"/>
    <n v="189"/>
    <x v="16"/>
    <n v="26346"/>
    <s v="Hospedaje en San Bartolomé"/>
    <d v="2025-04-13T00:00:00"/>
    <d v="2025-04-20T00:00:00"/>
    <s v="HTL"/>
    <x v="4"/>
    <s v="USD"/>
    <n v="22000"/>
    <n v="18920"/>
    <n v="22000"/>
    <n v="0"/>
    <n v="0"/>
    <n v="0"/>
    <s v="EDEN ROCK ST BARTHS"/>
    <s v="Saint Bartholomey"/>
    <x v="2"/>
    <x v="0"/>
    <n v="0"/>
  </r>
  <r>
    <x v="1"/>
    <x v="1"/>
    <n v="189"/>
    <x v="16"/>
    <n v="25694"/>
    <s v="Vuelos MEX-PTY-SXM-PTY-MEX/Marc Kosberg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Sofia Valanci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Lara Kosberg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Alan Berdichevsky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Mónica Berger"/>
    <d v="2025-04-13T00:00:00"/>
    <d v="2025-04-20T00:00:00"/>
    <s v="VLO"/>
    <x v="2"/>
    <s v="USD"/>
    <n v="1219.66"/>
    <n v="1048.9076"/>
    <n v="1219.66"/>
    <n v="0"/>
    <n v="0"/>
    <n v="0"/>
    <s v="Copa Airlines"/>
    <s v="Panama"/>
    <x v="2"/>
    <x v="0"/>
    <n v="0"/>
  </r>
  <r>
    <x v="1"/>
    <x v="1"/>
    <n v="189"/>
    <x v="16"/>
    <n v="25694"/>
    <s v="Vuelos MEX-PTY-SXM-PTY-MEX/Liam Berdichevsky"/>
    <d v="2025-04-13T00:00:00"/>
    <d v="2025-04-20T00:00:00"/>
    <s v="VLO"/>
    <x v="2"/>
    <s v="USD"/>
    <n v="1013.76"/>
    <n v="871.8335999999999"/>
    <n v="1013.76"/>
    <n v="0"/>
    <n v="0"/>
    <n v="0"/>
    <s v="Copa Airlines"/>
    <s v="Panama"/>
    <x v="2"/>
    <x v="0"/>
    <n v="0"/>
  </r>
  <r>
    <x v="1"/>
    <x v="1"/>
    <n v="189"/>
    <x v="16"/>
    <n v="25694"/>
    <s v="Vuelos MEX-PTY-SXM-PTY-MEX/Giulian Berdichevsky"/>
    <d v="2025-04-13T00:00:00"/>
    <d v="2025-04-20T00:00:00"/>
    <s v="VLO"/>
    <x v="2"/>
    <s v="USD"/>
    <n v="1013.76"/>
    <n v="871.8335999999999"/>
    <n v="1013.76"/>
    <n v="0"/>
    <n v="0"/>
    <n v="0"/>
    <s v="Copa Airlines"/>
    <s v="Panama"/>
    <x v="2"/>
    <x v="0"/>
    <n v="0"/>
  </r>
  <r>
    <x v="1"/>
    <x v="1"/>
    <n v="189"/>
    <x v="16"/>
    <n v="27924"/>
    <s v="Vuelo St Maarten-St Barth/Marc Kosberg"/>
    <d v="2025-04-13T00:00:00"/>
    <d v="2025-04-20T00:00:00"/>
    <s v="VLO"/>
    <x v="2"/>
    <s v="USD"/>
    <n v="234.23"/>
    <n v="201.437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Sofia Valanci"/>
    <d v="2025-04-13T00:00:00"/>
    <d v="2025-04-20T00:00:00"/>
    <s v="VLO"/>
    <x v="2"/>
    <s v="USD"/>
    <n v="234.23"/>
    <n v="201.437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Lara Kosberg"/>
    <d v="2025-04-13T00:00:00"/>
    <d v="2025-04-20T00:00:00"/>
    <s v="VLO"/>
    <x v="2"/>
    <s v="USD"/>
    <n v="234.23"/>
    <n v="201.437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Alan Berdichevsky"/>
    <d v="2025-04-13T00:00:00"/>
    <d v="2025-04-20T00:00:00"/>
    <s v="VLO"/>
    <x v="2"/>
    <s v="USD"/>
    <n v="234.23"/>
    <n v="201.4378"/>
    <n v="234.23"/>
    <n v="0"/>
    <n v="0"/>
    <n v="0"/>
    <s v="WINAIR"/>
    <s v="St Maarten"/>
    <x v="2"/>
    <x v="0"/>
    <n v="0"/>
  </r>
  <r>
    <x v="1"/>
    <x v="1"/>
    <n v="189"/>
    <x v="16"/>
    <n v="27924"/>
    <s v="Vuelo St Maarten-St Barth/Mónica Berger"/>
    <d v="2025-04-13T00:00:00"/>
    <d v="2025-04-20T00:00:00"/>
    <s v="VLO"/>
    <x v="2"/>
    <s v="USD"/>
    <n v="217.23"/>
    <n v="186.8178"/>
    <n v="217.23"/>
    <n v="0"/>
    <n v="0"/>
    <n v="0"/>
    <s v="WINAIR"/>
    <s v="St Maarten"/>
    <x v="2"/>
    <x v="0"/>
    <n v="0"/>
  </r>
  <r>
    <x v="1"/>
    <x v="1"/>
    <n v="189"/>
    <x v="16"/>
    <n v="27924"/>
    <s v="Vuelo St Maarten-St Barth/Liam Berdichevsky"/>
    <d v="2025-04-13T00:00:00"/>
    <d v="2025-04-20T00:00:00"/>
    <s v="VLO"/>
    <x v="2"/>
    <s v="USD"/>
    <n v="193.23"/>
    <n v="166.1778"/>
    <n v="193.23"/>
    <n v="0"/>
    <n v="0"/>
    <n v="0"/>
    <s v="WINAIR"/>
    <s v="St Maarten"/>
    <x v="2"/>
    <x v="0"/>
    <n v="0"/>
  </r>
  <r>
    <x v="1"/>
    <x v="1"/>
    <n v="189"/>
    <x v="16"/>
    <n v="27924"/>
    <s v="Vuelo St Maarten-St Barth/Giulian Berdichevsky"/>
    <d v="2025-04-13T00:00:00"/>
    <d v="2025-04-20T00:00:00"/>
    <s v="VLO"/>
    <x v="2"/>
    <s v="USD"/>
    <n v="193.23"/>
    <n v="166.1778"/>
    <n v="193.23"/>
    <n v="0"/>
    <n v="0"/>
    <n v="0"/>
    <s v="WINAIR"/>
    <s v="St Maarten"/>
    <x v="2"/>
    <x v="0"/>
    <n v="0"/>
  </r>
  <r>
    <x v="1"/>
    <x v="1"/>
    <n v="189"/>
    <x v="16"/>
    <n v="23590"/>
    <s v="Vuelo NLU-CLQ-NLU/Alan Berdichevsky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Lara Kosberg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Mónica Berger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Liam Berdichevsky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Giulian Berdichevsky"/>
    <d v="2025-05-01T00:00:00"/>
    <d v="2025-05-04T00:00:00"/>
    <s v="VLO"/>
    <x v="2"/>
    <s v="USD"/>
    <n v="193.67"/>
    <n v="166.5562"/>
    <n v="193.67"/>
    <n v="0"/>
    <n v="0"/>
    <n v="0"/>
    <s v="AEROMÉXICO"/>
    <s v="Mexico"/>
    <x v="4"/>
    <x v="0"/>
    <n v="0"/>
  </r>
  <r>
    <x v="1"/>
    <x v="1"/>
    <n v="189"/>
    <x v="16"/>
    <n v="23590"/>
    <s v="Vuelo NLU-CLQ-NLU/Marc Kosberg"/>
    <d v="2025-04-13T00:00:00"/>
    <d v="2025-05-04T00:00:00"/>
    <s v="VLO"/>
    <x v="2"/>
    <s v="USD"/>
    <n v="183.17"/>
    <n v="157.5262"/>
    <n v="183.17"/>
    <n v="0"/>
    <n v="0"/>
    <n v="0"/>
    <s v="AEROMÉXICO"/>
    <s v="Mexico"/>
    <x v="2"/>
    <x v="0"/>
    <n v="0"/>
  </r>
  <r>
    <x v="1"/>
    <x v="1"/>
    <n v="189"/>
    <x v="16"/>
    <n v="23590"/>
    <s v="Vuelo NLU-CLQ-NLU/Sofia Valanci"/>
    <d v="2025-04-13T00:00:00"/>
    <d v="2025-05-04T00:00:00"/>
    <s v="VLO"/>
    <x v="2"/>
    <s v="USD"/>
    <n v="183.17"/>
    <n v="157.5262"/>
    <n v="183.17"/>
    <n v="0"/>
    <n v="0"/>
    <n v="0"/>
    <s v="AEROMÉXICO"/>
    <s v="Mexico"/>
    <x v="2"/>
    <x v="0"/>
    <n v="0"/>
  </r>
  <r>
    <x v="1"/>
    <x v="1"/>
    <n v="189"/>
    <x v="16"/>
    <n v="0"/>
    <s v="Sobrecomisión"/>
    <d v="2025-04-13T00:00:00"/>
    <d v="2025-05-04T00:00:00"/>
    <s v="HPS"/>
    <x v="1"/>
    <s v="USD"/>
    <n v="1062.49"/>
    <n v="913.7414"/>
    <n v="1062.49"/>
    <n v="1062.49"/>
    <n v="913.7414"/>
    <n v="1062.49"/>
    <s v="FEES"/>
    <n v="0"/>
    <x v="2"/>
    <x v="0"/>
    <n v="1"/>
  </r>
  <r>
    <x v="1"/>
    <x v="1"/>
    <n v="190"/>
    <x v="22"/>
    <n v="25024"/>
    <s v="IBERIA"/>
    <d v="2025-04-10T00:00:00"/>
    <d v="2025-04-20T00:00:00"/>
    <s v="VLO"/>
    <x v="2"/>
    <s v="USD"/>
    <n v="5626.99"/>
    <n v="4839.2114"/>
    <n v="5626.99"/>
    <n v="0"/>
    <n v="0"/>
    <n v="0"/>
    <s v="Iberia"/>
    <s v="Spain"/>
    <x v="38"/>
    <x v="0"/>
    <n v="0"/>
  </r>
  <r>
    <x v="1"/>
    <x v="1"/>
    <n v="191"/>
    <x v="20"/>
    <n v="25780"/>
    <s v="RENTA DE TRANSPORTACION"/>
    <d v="2025-03-14T00:00:00"/>
    <d v="2025-03-15T00:00:00"/>
    <s v="TRF"/>
    <x v="5"/>
    <s v="EUR"/>
    <n v="720"/>
    <n v="720"/>
    <n v="835.1999999999999"/>
    <n v="99.73999999999999"/>
    <n v="99.73999999999999"/>
    <n v="115.6984"/>
    <s v="ROLZO"/>
    <s v="United Kingdom"/>
    <x v="50"/>
    <x v="0"/>
    <n v="0.1385277777777778"/>
  </r>
  <r>
    <x v="1"/>
    <x v="1"/>
    <n v="192"/>
    <x v="16"/>
    <n v="26368"/>
    <s v="Hospedaje en Lanai City"/>
    <d v="2024-12-06T00:00:00"/>
    <d v="2024-12-09T00:00:00"/>
    <s v="HTL"/>
    <x v="4"/>
    <s v="USD"/>
    <n v="5250"/>
    <n v="4515"/>
    <n v="5250"/>
    <n v="525"/>
    <n v="451.5"/>
    <n v="525"/>
    <s v="SENSEI LANAI A FOUR SEASONS RESORT"/>
    <s v="United States"/>
    <x v="10"/>
    <x v="2"/>
    <n v="0.1"/>
  </r>
  <r>
    <x v="1"/>
    <x v="1"/>
    <n v="193"/>
    <x v="20"/>
    <n v="25409"/>
    <s v="RECORRIDO POR EGIPTO Y TURQUIA"/>
    <d v="2025-04-05T00:00:00"/>
    <d v="2025-04-14T00:00:00"/>
    <s v="PKT"/>
    <x v="0"/>
    <s v="USD"/>
    <n v="12220"/>
    <n v="10509.2"/>
    <n v="12220"/>
    <n v="1536"/>
    <n v="1320.96"/>
    <n v="1536"/>
    <s v="Nubia Tours"/>
    <s v="Egypt"/>
    <x v="37"/>
    <x v="0"/>
    <n v="0.1256955810147299"/>
  </r>
  <r>
    <x v="1"/>
    <x v="1"/>
    <n v="193"/>
    <x v="20"/>
    <n v="23331"/>
    <s v="SERVICIOS EN TURQUIA CON ICON"/>
    <d v="2025-04-14T00:00:00"/>
    <d v="2025-04-20T00:00:00"/>
    <s v="PKT"/>
    <x v="0"/>
    <s v="USD"/>
    <n v="23000"/>
    <n v="19780"/>
    <n v="23000"/>
    <n v="2168"/>
    <n v="1864.48"/>
    <n v="2168"/>
    <s v="Icons &amp; Styles"/>
    <s v="Turkey"/>
    <x v="2"/>
    <x v="0"/>
    <n v="0.0942608695652174"/>
  </r>
  <r>
    <x v="1"/>
    <x v="1"/>
    <n v="193"/>
    <x v="20"/>
    <n v="26638"/>
    <s v="VUELO CON AJET Kayseri (ASR) east ?stanbul (SAW)"/>
    <d v="2025-04-19T00:00:00"/>
    <d v="2025-04-19T00:00:00"/>
    <s v="ABC"/>
    <x v="2"/>
    <s v="USD"/>
    <n v="594.8"/>
    <n v="511.528"/>
    <n v="594.8"/>
    <n v="0"/>
    <n v="0"/>
    <n v="0"/>
    <s v="AJET"/>
    <s v="Turkey"/>
    <x v="2"/>
    <x v="0"/>
    <n v="0"/>
  </r>
  <r>
    <x v="1"/>
    <x v="1"/>
    <n v="193"/>
    <x v="20"/>
    <n v="26659"/>
    <s v="Barco Set Nefru"/>
    <d v="2025-04-09T00:00:00"/>
    <d v="2025-04-13T00:00:00"/>
    <s v="CRC"/>
    <x v="8"/>
    <s v="USD"/>
    <n v="15200"/>
    <n v="13072"/>
    <n v="15200"/>
    <n v="1520"/>
    <n v="1307.2"/>
    <n v="1520"/>
    <s v="EGYPT BEYOND"/>
    <s v="Egypt"/>
    <x v="38"/>
    <x v="0"/>
    <n v="0.1"/>
  </r>
  <r>
    <x v="1"/>
    <x v="1"/>
    <n v="193"/>
    <x v="20"/>
    <n v="24263"/>
    <s v="VUELO CON TURKISH CAI IST"/>
    <d v="2025-04-04T00:00:00"/>
    <d v="2025-04-05T00:00:00"/>
    <s v="ABC"/>
    <x v="2"/>
    <s v="USD"/>
    <n v="758.58"/>
    <n v="652.3788000000001"/>
    <n v="758.58"/>
    <n v="0"/>
    <n v="0"/>
    <n v="0"/>
    <s v="Turkish Airlines"/>
    <s v="Turkey"/>
    <x v="37"/>
    <x v="0"/>
    <n v="0"/>
  </r>
  <r>
    <x v="1"/>
    <x v="1"/>
    <n v="193"/>
    <x v="20"/>
    <n v="24263"/>
    <s v="VUELO IST CAI CON TURKISH 2 PERSONAS E BUSINESS"/>
    <d v="2025-04-20T00:00:00"/>
    <d v="2025-04-20T00:00:00"/>
    <s v="ABC"/>
    <x v="2"/>
    <s v="USD"/>
    <n v="7891.76"/>
    <n v="6786.9136"/>
    <n v="7891.76"/>
    <n v="0"/>
    <n v="0"/>
    <n v="0"/>
    <s v="Turkish Airlines"/>
    <s v="Turkey"/>
    <x v="3"/>
    <x v="0"/>
    <n v="0"/>
  </r>
  <r>
    <x v="1"/>
    <x v="1"/>
    <n v="193"/>
    <x v="20"/>
    <n v="25409"/>
    <s v="Tramites de visas y Meet &amp; Greet Y TOURS"/>
    <d v="2025-04-04T00:00:00"/>
    <d v="2025-04-05T00:00:00"/>
    <s v="VIS"/>
    <x v="7"/>
    <s v="USD"/>
    <n v="438"/>
    <n v="376.68"/>
    <n v="438"/>
    <n v="0"/>
    <n v="0"/>
    <n v="0"/>
    <s v="Nubia Tours"/>
    <s v="Egypt"/>
    <x v="37"/>
    <x v="0"/>
    <n v="0"/>
  </r>
  <r>
    <x v="1"/>
    <x v="1"/>
    <n v="193"/>
    <x v="20"/>
    <n v="23331"/>
    <s v="1 NOCHE EXTRA EN IST HOTEL ST REGIS Y TRANSFER IN OUT PARA 4 PAX"/>
    <d v="2025-04-19T00:00:00"/>
    <d v="2025-04-20T00:00:00"/>
    <s v="PKT"/>
    <x v="0"/>
    <s v="USD"/>
    <n v="2063"/>
    <n v="1774.18"/>
    <n v="2063"/>
    <n v="220.81"/>
    <n v="189.8966"/>
    <n v="220.81"/>
    <s v="Icons &amp; Styles"/>
    <s v="Turkey"/>
    <x v="2"/>
    <x v="0"/>
    <n v="0.1070334464372273"/>
  </r>
  <r>
    <x v="1"/>
    <x v="1"/>
    <n v="193"/>
    <x v="20"/>
    <n v="23331"/>
    <s v="REEMBOLSO DE SERV NO UTILIZADOS"/>
    <d v="2025-06-27T00:00:00"/>
    <d v="2025-06-27T00:00:00"/>
    <s v="PKT"/>
    <x v="0"/>
    <s v="USD"/>
    <n v="-1511.89"/>
    <n v="-1300.2254"/>
    <n v="-1511.89"/>
    <n v="0"/>
    <n v="0"/>
    <n v="0"/>
    <s v="REEMBOLSOS"/>
    <s v="Turkey"/>
    <x v="18"/>
    <x v="0"/>
    <n v="0"/>
  </r>
  <r>
    <x v="1"/>
    <x v="1"/>
    <n v="193"/>
    <x v="20"/>
    <n v="0"/>
    <s v="FEE PARA JAIME GOROZPE"/>
    <d v="2025-04-04T00:00:00"/>
    <d v="2025-06-27T00:00:00"/>
    <s v="HPS"/>
    <x v="1"/>
    <s v="USD"/>
    <n v="1000"/>
    <n v="860"/>
    <n v="1000"/>
    <n v="1000"/>
    <n v="860"/>
    <n v="1000"/>
    <s v="FEES"/>
    <n v="0"/>
    <x v="37"/>
    <x v="0"/>
    <n v="1"/>
  </r>
  <r>
    <x v="1"/>
    <x v="1"/>
    <n v="193"/>
    <x v="20"/>
    <n v="0"/>
    <s v="SOBRECOMISION"/>
    <d v="2025-04-04T00:00:00"/>
    <d v="2025-06-27T00:00:00"/>
    <s v="HPS"/>
    <x v="1"/>
    <s v="USD"/>
    <n v="6039.28"/>
    <n v="5193.7808"/>
    <n v="6039.28"/>
    <n v="6039.28"/>
    <n v="5193.7808"/>
    <n v="6039.28"/>
    <s v="FEES"/>
    <n v="0"/>
    <x v="37"/>
    <x v="0"/>
    <n v="1"/>
  </r>
  <r>
    <x v="1"/>
    <x v="1"/>
    <n v="193"/>
    <x v="20"/>
    <n v="28934"/>
    <s v="TE SANCHEZ RODOLFO MR"/>
    <d v="2025-04-04T00:00:00"/>
    <s v="0000-00-00"/>
    <s v="VLO"/>
    <x v="2"/>
    <s v="USD"/>
    <n v="466.99"/>
    <n v="401.6114"/>
    <n v="466.99"/>
    <n v="0"/>
    <n v="0"/>
    <n v="0"/>
    <s v="F1S USA"/>
    <s v="United States"/>
    <x v="37"/>
    <x v="0"/>
    <n v="0"/>
  </r>
  <r>
    <x v="1"/>
    <x v="1"/>
    <n v="193"/>
    <x v="20"/>
    <n v="28934"/>
    <s v="TE RUELAS OMAR MR"/>
    <d v="2025-04-04T00:00:00"/>
    <s v="0000-00-00"/>
    <s v="VLO"/>
    <x v="2"/>
    <s v="USD"/>
    <n v="466.99"/>
    <n v="401.6114"/>
    <n v="466.99"/>
    <n v="0"/>
    <n v="0"/>
    <n v="0"/>
    <s v="F1S USA"/>
    <s v="United States"/>
    <x v="37"/>
    <x v="0"/>
    <n v="0"/>
  </r>
  <r>
    <x v="1"/>
    <x v="1"/>
    <n v="194"/>
    <x v="23"/>
    <n v="26427"/>
    <s v="Pebble Beach Resorts"/>
    <d v="2025-05-22T00:00:00"/>
    <d v="2025-05-26T00:00:00"/>
    <s v="HTL"/>
    <x v="4"/>
    <s v="USD"/>
    <n v="8470.110000000001"/>
    <n v="7284.2946"/>
    <n v="8470.110000000001"/>
    <n v="750"/>
    <n v="645"/>
    <n v="750"/>
    <s v="Pebble Beach Resorts"/>
    <s v="United States"/>
    <x v="7"/>
    <x v="0"/>
    <n v="0.08854666586384356"/>
  </r>
  <r>
    <x v="1"/>
    <x v="1"/>
    <n v="195"/>
    <x v="22"/>
    <n v="26429"/>
    <s v="LACURE"/>
    <d v="2025-07-12T00:00:00"/>
    <d v="2025-07-19T00:00:00"/>
    <s v="HTL"/>
    <x v="4"/>
    <s v="EUR"/>
    <n v="16000"/>
    <n v="16000"/>
    <n v="18560"/>
    <n v="0"/>
    <n v="0"/>
    <n v="0"/>
    <s v="LACURE"/>
    <s v="France"/>
    <x v="20"/>
    <x v="0"/>
    <n v="0"/>
  </r>
  <r>
    <x v="1"/>
    <x v="1"/>
    <n v="196"/>
    <x v="16"/>
    <n v="24224"/>
    <s v="Vuelo MEX-MIA-SJU-SXM-MIA-MEX/Daniel JavKIN"/>
    <d v="2025-05-14T00:00:00"/>
    <d v="2025-05-25T00:00:00"/>
    <s v="VLO"/>
    <x v="2"/>
    <s v="USD"/>
    <n v="2286.24"/>
    <n v="1966.1664"/>
    <n v="2286.24"/>
    <n v="0"/>
    <n v="0"/>
    <n v="0"/>
    <s v="American Airlines"/>
    <s v="United States"/>
    <x v="6"/>
    <x v="0"/>
    <n v="0"/>
  </r>
  <r>
    <x v="1"/>
    <x v="1"/>
    <n v="196"/>
    <x v="16"/>
    <n v="24224"/>
    <s v="Vuelo MEX-MIA-SJU-SXM-MIA-MEX/Ilana Besquin"/>
    <d v="2025-05-14T00:00:00"/>
    <d v="2025-05-25T00:00:00"/>
    <s v="VLO"/>
    <x v="2"/>
    <s v="USD"/>
    <n v="2197.84"/>
    <n v="1890.1424"/>
    <n v="2197.84"/>
    <n v="0"/>
    <n v="0"/>
    <n v="0"/>
    <s v="American Airlines"/>
    <s v="United States"/>
    <x v="6"/>
    <x v="0"/>
    <n v="0"/>
  </r>
  <r>
    <x v="1"/>
    <x v="1"/>
    <n v="196"/>
    <x v="16"/>
    <n v="0"/>
    <s v="Fee de emisión de vuelos"/>
    <d v="2025-05-14T00:00:00"/>
    <d v="2025-05-25T00:00:00"/>
    <s v="HPS"/>
    <x v="1"/>
    <s v="USD"/>
    <n v="70"/>
    <n v="60.2"/>
    <n v="70"/>
    <n v="70"/>
    <n v="60.2"/>
    <n v="70"/>
    <s v="FEES"/>
    <n v="0"/>
    <x v="6"/>
    <x v="0"/>
    <n v="1"/>
  </r>
  <r>
    <x v="1"/>
    <x v="1"/>
    <n v="196"/>
    <x v="16"/>
    <n v="27920"/>
    <s v="Vuelo San Juan-St Barth/Daniel Javkin"/>
    <d v="2025-05-20T00:00:00"/>
    <d v="2025-05-20T00:00:00"/>
    <s v="VLO"/>
    <x v="2"/>
    <s v="USD"/>
    <n v="349.5"/>
    <n v="300.57"/>
    <n v="349.5"/>
    <n v="0"/>
    <n v="0"/>
    <n v="0"/>
    <s v="TRADEWIND AVIATION"/>
    <s v="United States"/>
    <x v="7"/>
    <x v="0"/>
    <n v="0"/>
  </r>
  <r>
    <x v="1"/>
    <x v="1"/>
    <n v="196"/>
    <x v="16"/>
    <n v="27920"/>
    <s v="Vuelo San Juan-St Barth/Ilana Besquin"/>
    <d v="2025-05-20T00:00:00"/>
    <d v="2025-05-20T00:00:00"/>
    <s v="VLO"/>
    <x v="2"/>
    <s v="USD"/>
    <n v="349.5"/>
    <n v="300.57"/>
    <n v="349.5"/>
    <n v="0"/>
    <n v="0"/>
    <n v="0"/>
    <s v="TRADEWIND AVIATION"/>
    <s v="United States"/>
    <x v="7"/>
    <x v="0"/>
    <n v="0"/>
  </r>
  <r>
    <x v="1"/>
    <x v="1"/>
    <n v="196"/>
    <x v="16"/>
    <n v="27924"/>
    <s v="Vuelo St Barth-St Maarten/Daniel Javkin"/>
    <d v="2025-05-24T00:00:00"/>
    <d v="2025-05-24T00:00:00"/>
    <s v="VLO"/>
    <x v="2"/>
    <s v="USD"/>
    <n v="148.6"/>
    <n v="127.796"/>
    <n v="148.6"/>
    <n v="0"/>
    <n v="0"/>
    <n v="0"/>
    <s v="WINAIR"/>
    <s v="St Maarten"/>
    <x v="7"/>
    <x v="0"/>
    <n v="0"/>
  </r>
  <r>
    <x v="1"/>
    <x v="1"/>
    <n v="196"/>
    <x v="16"/>
    <n v="27924"/>
    <s v="Vuelo St Barth-St Maarten/Ilana Besquin"/>
    <d v="2025-05-24T00:00:00"/>
    <d v="2025-05-24T00:00:00"/>
    <s v="VLO"/>
    <x v="2"/>
    <s v="USD"/>
    <n v="148.6"/>
    <n v="127.796"/>
    <n v="148.6"/>
    <n v="0"/>
    <n v="0"/>
    <n v="0"/>
    <s v="WINAIR"/>
    <s v="St Maarten"/>
    <x v="7"/>
    <x v="0"/>
    <n v="0"/>
  </r>
  <r>
    <x v="1"/>
    <x v="1"/>
    <n v="196"/>
    <x v="16"/>
    <n v="28203"/>
    <s v="Hospedaje en Miami"/>
    <d v="2025-05-24T00:00:00"/>
    <d v="2025-05-25T00:00:00"/>
    <s v="HTL"/>
    <x v="4"/>
    <s v="USD"/>
    <n v="513.0599999999999"/>
    <n v="441.2316"/>
    <n v="513.0599999999999"/>
    <n v="124.25"/>
    <n v="106.855"/>
    <n v="124.25"/>
    <s v="MR C MIAMI COCONUT GROVE"/>
    <s v="United States"/>
    <x v="7"/>
    <x v="0"/>
    <n v="0.2421744045530737"/>
  </r>
  <r>
    <x v="1"/>
    <x v="1"/>
    <n v="196"/>
    <x v="16"/>
    <n v="29194"/>
    <s v="Hospedaje"/>
    <d v="2025-05-14T00:00:00"/>
    <d v="2025-05-25T00:00:00"/>
    <s v="HTL"/>
    <x v="4"/>
    <s v="USD"/>
    <n v="2038"/>
    <n v="1752.68"/>
    <n v="2038"/>
    <n v="203.8"/>
    <n v="175.268"/>
    <n v="203.8"/>
    <s v="SAGE LODGE"/>
    <s v="United States"/>
    <x v="6"/>
    <x v="0"/>
    <n v="0.1"/>
  </r>
  <r>
    <x v="1"/>
    <x v="1"/>
    <n v="196"/>
    <x v="16"/>
    <n v="29962"/>
    <s v="Hospedaje"/>
    <d v="2025-05-14T00:00:00"/>
    <d v="2025-05-25T00:00:00"/>
    <s v="HTL"/>
    <x v="4"/>
    <s v="USD"/>
    <n v="6851"/>
    <n v="5891.86"/>
    <n v="6851"/>
    <n v="644"/>
    <n v="553.84"/>
    <n v="644"/>
    <s v="HOTEL BARRIERE LE CARL GUSTAF SAINT-BARTH"/>
    <s v="Saint Bartholomey"/>
    <x v="6"/>
    <x v="0"/>
    <n v="0.094000875784557"/>
  </r>
  <r>
    <x v="1"/>
    <x v="1"/>
    <n v="197"/>
    <x v="22"/>
    <n v="26452"/>
    <s v="FAIRMONT WHISTLER"/>
    <d v="2025-03-15T00:00:00"/>
    <d v="2025-03-20T00:00:00"/>
    <s v="HTL"/>
    <x v="4"/>
    <s v="USD"/>
    <n v="8116.89"/>
    <n v="6980.5254"/>
    <n v="8116.89"/>
    <n v="611.53"/>
    <n v="525.9158"/>
    <n v="611.53"/>
    <s v="FAIRMONT CHATEAU WHISTLER"/>
    <s v="Canada"/>
    <x v="50"/>
    <x v="0"/>
    <n v="0.07534043211131357"/>
  </r>
  <r>
    <x v="1"/>
    <x v="1"/>
    <n v="197"/>
    <x v="22"/>
    <n v="0"/>
    <s v="Gastos de Operación"/>
    <d v="2025-03-15T00:00:00"/>
    <d v="2025-03-20T00:00:00"/>
    <s v="HPS"/>
    <x v="1"/>
    <s v="USD"/>
    <n v="385.77"/>
    <n v="331.7622"/>
    <n v="385.77"/>
    <n v="385.77"/>
    <n v="331.7622"/>
    <n v="385.77"/>
    <s v="FEES"/>
    <n v="0"/>
    <x v="50"/>
    <x v="0"/>
    <n v="1"/>
  </r>
  <r>
    <x v="1"/>
    <x v="1"/>
    <n v="197"/>
    <x v="22"/>
    <n v="0"/>
    <s v="Diferencia por tipo de cambio a favor"/>
    <d v="2025-03-15T00:00:00"/>
    <d v="2025-03-20T00:00:00"/>
    <s v="HPS"/>
    <x v="1"/>
    <s v="USD"/>
    <n v="244.34"/>
    <n v="210.1324"/>
    <n v="244.34"/>
    <n v="244.34"/>
    <n v="210.1324"/>
    <n v="244.34"/>
    <s v="FEES"/>
    <n v="0"/>
    <x v="50"/>
    <x v="0"/>
    <n v="1"/>
  </r>
  <r>
    <x v="1"/>
    <x v="1"/>
    <n v="198"/>
    <x v="23"/>
    <n v="25904"/>
    <s v="Four Seasons Otemachi Monica"/>
    <d v="2025-10-24T00:00:00"/>
    <d v="2025-10-27T00:00:00"/>
    <s v="HTL"/>
    <x v="4"/>
    <s v="USD"/>
    <n v="5064"/>
    <n v="4355.04"/>
    <n v="5064"/>
    <n v="381.26"/>
    <n v="327.8836"/>
    <n v="381.26"/>
    <s v="FOUR SEASONS HOTEL TOKYO AT OTEMACHI"/>
    <s v="Japan"/>
    <x v="21"/>
    <x v="0"/>
    <n v="0.07528830963665087"/>
  </r>
  <r>
    <x v="1"/>
    <x v="1"/>
    <n v="198"/>
    <x v="23"/>
    <n v="25904"/>
    <s v="Four Seasons Otemachi Rodrigo"/>
    <d v="2025-10-24T00:00:00"/>
    <d v="2025-10-27T00:00:00"/>
    <s v="HTL"/>
    <x v="4"/>
    <s v="USD"/>
    <n v="5064"/>
    <n v="4355.04"/>
    <n v="5064"/>
    <n v="381.26"/>
    <n v="327.8836"/>
    <n v="381.26"/>
    <s v="FOUR SEASONS HOTEL TOKYO AT OTEMACHI"/>
    <s v="Japan"/>
    <x v="21"/>
    <x v="0"/>
    <n v="0.07528830963665087"/>
  </r>
  <r>
    <x v="1"/>
    <x v="1"/>
    <n v="198"/>
    <x v="23"/>
    <n v="25904"/>
    <s v="Four Seasons Otemachi Andrea"/>
    <d v="2025-10-24T00:00:00"/>
    <d v="2025-10-27T00:00:00"/>
    <s v="HTL"/>
    <x v="4"/>
    <s v="USD"/>
    <n v="5064"/>
    <n v="4355.04"/>
    <n v="5064"/>
    <n v="381.26"/>
    <n v="327.8836"/>
    <n v="381.26"/>
    <s v="FOUR SEASONS HOTEL TOKYO AT OTEMACHI"/>
    <s v="Japan"/>
    <x v="21"/>
    <x v="0"/>
    <n v="0.07528830963665087"/>
  </r>
  <r>
    <x v="1"/>
    <x v="1"/>
    <n v="198"/>
    <x v="23"/>
    <n v="25022"/>
    <s v="Peninsula Tokyo Monica"/>
    <d v="2025-11-01T00:00:00"/>
    <d v="2025-11-02T00:00:00"/>
    <s v="HTL"/>
    <x v="4"/>
    <s v="USD"/>
    <n v="1658"/>
    <n v="1425.88"/>
    <n v="1658"/>
    <n v="186.09"/>
    <n v="160.0374"/>
    <n v="186.09"/>
    <s v="THE PENINSULA TOKYO"/>
    <s v="Japan"/>
    <x v="22"/>
    <x v="0"/>
    <n v="0.1122376357056695"/>
  </r>
  <r>
    <x v="1"/>
    <x v="1"/>
    <n v="198"/>
    <x v="23"/>
    <n v="25022"/>
    <s v="Peninsula Tokyo Rodrigo"/>
    <d v="2025-11-01T00:00:00"/>
    <d v="2025-11-02T00:00:00"/>
    <s v="HTL"/>
    <x v="4"/>
    <s v="USD"/>
    <n v="1658"/>
    <n v="1425.88"/>
    <n v="1658"/>
    <n v="186.09"/>
    <n v="160.0374"/>
    <n v="186.09"/>
    <s v="THE PENINSULA TOKYO"/>
    <s v="Japan"/>
    <x v="22"/>
    <x v="0"/>
    <n v="0.1122376357056695"/>
  </r>
  <r>
    <x v="1"/>
    <x v="1"/>
    <n v="198"/>
    <x v="23"/>
    <n v="25022"/>
    <s v="Peninsula Tokyo Andrea"/>
    <d v="2025-11-01T00:00:00"/>
    <d v="2025-11-02T00:00:00"/>
    <s v="HTL"/>
    <x v="4"/>
    <s v="USD"/>
    <n v="1658"/>
    <n v="1425.88"/>
    <n v="1658"/>
    <n v="186.09"/>
    <n v="160.0374"/>
    <n v="186.09"/>
    <s v="THE PENINSULA TOKYO"/>
    <s v="Japan"/>
    <x v="22"/>
    <x v="0"/>
    <n v="0.1122376357056695"/>
  </r>
  <r>
    <x v="1"/>
    <x v="1"/>
    <n v="198"/>
    <x v="23"/>
    <n v="25365"/>
    <s v="THE SHINMONZEN MONICA"/>
    <d v="2025-11-28T00:00:00"/>
    <d v="2025-11-30T00:00:00"/>
    <s v="HTL"/>
    <x v="4"/>
    <s v="USD"/>
    <n v="3770"/>
    <n v="3242.2"/>
    <n v="3770"/>
    <n v="293.54"/>
    <n v="252.4444"/>
    <n v="293.54"/>
    <s v="THE SHINMONZEN"/>
    <s v="Japan"/>
    <x v="32"/>
    <x v="0"/>
    <n v="0.07786206896551724"/>
  </r>
  <r>
    <x v="1"/>
    <x v="1"/>
    <n v="198"/>
    <x v="23"/>
    <n v="25365"/>
    <s v="THE SHINMONZEN RODRIGO"/>
    <d v="2025-11-28T00:00:00"/>
    <d v="2025-11-30T00:00:00"/>
    <s v="HTL"/>
    <x v="4"/>
    <s v="USD"/>
    <n v="4910"/>
    <n v="4222.6"/>
    <n v="4910"/>
    <n v="362"/>
    <n v="311.32"/>
    <n v="362"/>
    <s v="THE SHINMONZEN"/>
    <s v="Japan"/>
    <x v="32"/>
    <x v="0"/>
    <n v="0.07372708757637475"/>
  </r>
  <r>
    <x v="1"/>
    <x v="1"/>
    <n v="198"/>
    <x v="23"/>
    <n v="25365"/>
    <s v="THE SHINMONZEN ANDREA"/>
    <d v="2025-11-28T00:00:00"/>
    <d v="2025-11-30T00:00:00"/>
    <s v="HTL"/>
    <x v="4"/>
    <s v="USD"/>
    <n v="4910"/>
    <n v="4222.6"/>
    <n v="4910"/>
    <n v="362"/>
    <n v="311.32"/>
    <n v="362"/>
    <s v="THE SHINMONZEN"/>
    <s v="Japan"/>
    <x v="32"/>
    <x v="0"/>
    <n v="0.07372708757637475"/>
  </r>
  <r>
    <x v="1"/>
    <x v="1"/>
    <n v="198"/>
    <x v="23"/>
    <n v="25338"/>
    <s v="SERVICIOS TERRESTRES - EXO JAPON"/>
    <d v="2025-10-24T00:00:00"/>
    <d v="2025-11-30T00:00:00"/>
    <s v="PKT"/>
    <x v="0"/>
    <s v="USD"/>
    <n v="32203"/>
    <n v="27694.58"/>
    <n v="32203"/>
    <n v="4147.64"/>
    <n v="3566.9704"/>
    <n v="4147.64"/>
    <s v="EXO Travel"/>
    <s v="Singapore"/>
    <x v="21"/>
    <x v="0"/>
    <n v="0.1287966959600037"/>
  </r>
  <r>
    <x v="1"/>
    <x v="1"/>
    <n v="198"/>
    <x v="23"/>
    <n v="25904"/>
    <s v="Four Seasons Otemachi Rodrigo Extensión"/>
    <d v="2025-10-22T00:00:00"/>
    <d v="2025-10-24T00:00:00"/>
    <s v="HTL"/>
    <x v="4"/>
    <s v="USD"/>
    <n v="4736.4"/>
    <n v="4073.304"/>
    <n v="4736.4"/>
    <n v="373.99"/>
    <n v="321.6314"/>
    <n v="373.99"/>
    <s v="FOUR SEASONS HOTEL TOKYO AT OTEMACHI"/>
    <s v="Japan"/>
    <x v="21"/>
    <x v="0"/>
    <n v="0.07896081412042903"/>
  </r>
  <r>
    <x v="1"/>
    <x v="1"/>
    <n v="198"/>
    <x v="23"/>
    <n v="25904"/>
    <s v="Four Seasons Otemachi Javier"/>
    <d v="2025-10-24T00:00:00"/>
    <d v="2025-10-27T00:00:00"/>
    <s v="HTL"/>
    <x v="4"/>
    <s v="USD"/>
    <n v="4690.01"/>
    <n v="4033.4086"/>
    <n v="4690.01"/>
    <n v="354.39"/>
    <n v="304.7754"/>
    <n v="354.39"/>
    <s v="FOUR SEASONS HOTEL TOKYO AT OTEMACHI"/>
    <s v="Japan"/>
    <x v="21"/>
    <x v="0"/>
    <n v="0.07556273867219898"/>
  </r>
  <r>
    <x v="1"/>
    <x v="1"/>
    <n v="198"/>
    <x v="23"/>
    <n v="25022"/>
    <s v="Peninsula Tokyo Javier"/>
    <d v="2025-11-01T00:00:00"/>
    <d v="2025-11-03T00:00:00"/>
    <s v="HTL"/>
    <x v="4"/>
    <s v="USD"/>
    <n v="2758.08"/>
    <n v="2371.9488"/>
    <n v="2758.08"/>
    <n v="186.09"/>
    <n v="160.0374"/>
    <n v="186.09"/>
    <s v="THE PENINSULA TOKYO"/>
    <s v="Japan"/>
    <x v="22"/>
    <x v="0"/>
    <n v="0.06747084928646015"/>
  </r>
  <r>
    <x v="1"/>
    <x v="1"/>
    <n v="198"/>
    <x v="23"/>
    <n v="25365"/>
    <s v="THE SHINMONZEN JAVIER"/>
    <d v="2025-11-28T00:00:00"/>
    <d v="2025-11-30T00:00:00"/>
    <s v="HTL"/>
    <x v="4"/>
    <s v="USD"/>
    <n v="5208"/>
    <n v="4478.88"/>
    <n v="5208"/>
    <n v="377"/>
    <n v="324.22"/>
    <n v="377"/>
    <s v="THE SHINMONZEN"/>
    <s v="Japan"/>
    <x v="32"/>
    <x v="0"/>
    <n v="0.07238863287250384"/>
  </r>
  <r>
    <x v="1"/>
    <x v="1"/>
    <n v="198"/>
    <x v="23"/>
    <n v="25906"/>
    <s v="HATSUHANA HAKONE JAVIER"/>
    <d v="2025-11-27T00:00:00"/>
    <d v="2025-11-28T00:00:00"/>
    <s v="HTL"/>
    <x v="4"/>
    <s v="USD"/>
    <n v="1289"/>
    <n v="1108.54"/>
    <n v="1289"/>
    <n v="117.74"/>
    <n v="101.2564"/>
    <n v="117.74"/>
    <s v="ODAKYU HOTEL HATSUHANA"/>
    <s v="Japan"/>
    <x v="32"/>
    <x v="0"/>
    <n v="0.09134212567882079"/>
  </r>
  <r>
    <x v="1"/>
    <x v="1"/>
    <n v="198"/>
    <x v="23"/>
    <n v="24989"/>
    <s v="HYATT KANAZAWA JAVIER"/>
    <d v="2025-10-31T00:00:00"/>
    <d v="2025-11-01T00:00:00"/>
    <s v="HTL"/>
    <x v="4"/>
    <s v="USD"/>
    <n v="306.6"/>
    <n v="263.676"/>
    <n v="306.6"/>
    <n v="22.55"/>
    <n v="19.393"/>
    <n v="22.55"/>
    <s v="HYATT CENTRIC KANAZAWA"/>
    <s v="Japan"/>
    <x v="22"/>
    <x v="0"/>
    <n v="0.07354859752120026"/>
  </r>
  <r>
    <x v="1"/>
    <x v="1"/>
    <n v="199"/>
    <x v="20"/>
    <n v="24443"/>
    <s v="FOUR SEASONS HOTEL THE SURF CLUB SURFSIDE"/>
    <d v="2025-02-09T00:00:00"/>
    <d v="2025-02-11T00:00:00"/>
    <s v="HTL"/>
    <x v="4"/>
    <s v="USD"/>
    <n v="4395"/>
    <n v="3779.7"/>
    <n v="4395"/>
    <n v="439.5"/>
    <n v="377.97"/>
    <n v="439.5"/>
    <s v="FOUR SEASONS HOTEL AT THE SURF CLUB, SURFSIDE, FLORIDA"/>
    <s v="United States"/>
    <x v="43"/>
    <x v="0"/>
    <n v="0.1"/>
  </r>
  <r>
    <x v="1"/>
    <x v="1"/>
    <n v="200"/>
    <x v="27"/>
    <n v="26535"/>
    <s v="Gravity Haus Vail"/>
    <d v="2025-03-19T00:00:00"/>
    <d v="2025-03-24T00:00:00"/>
    <s v="HTL"/>
    <x v="4"/>
    <s v="USD"/>
    <n v="3998.77"/>
    <n v="3438.9422"/>
    <n v="3998.77"/>
    <n v="0"/>
    <n v="0"/>
    <n v="0"/>
    <s v="GRAVITY HAUS VAIL"/>
    <s v="United States"/>
    <x v="46"/>
    <x v="0"/>
    <n v="0"/>
  </r>
  <r>
    <x v="1"/>
    <x v="1"/>
    <n v="201"/>
    <x v="27"/>
    <n v="26535"/>
    <s v="Gravity Haus Vail"/>
    <d v="2025-03-19T00:00:00"/>
    <d v="2025-03-24T00:00:00"/>
    <s v="HTL"/>
    <x v="4"/>
    <s v="USD"/>
    <n v="3998.77"/>
    <n v="3438.9422"/>
    <n v="3998.77"/>
    <n v="1443.6"/>
    <n v="1241.496"/>
    <n v="1443.6"/>
    <s v="GRAVITY HAUS VAIL"/>
    <s v="United States"/>
    <x v="46"/>
    <x v="0"/>
    <n v="0.3610110108858474"/>
  </r>
  <r>
    <x v="1"/>
    <x v="1"/>
    <n v="202"/>
    <x v="16"/>
    <n v="24401"/>
    <s v="Servicios y hospedaje en Marruecos"/>
    <d v="2025-10-10T00:00:00"/>
    <d v="2025-10-19T00:00:00"/>
    <s v="HTL"/>
    <x v="4"/>
    <s v="USD"/>
    <n v="16671.37"/>
    <n v="14337.3782"/>
    <n v="16671.37"/>
    <n v="0"/>
    <n v="0"/>
    <n v="0"/>
    <s v="WE PLAN"/>
    <s v="Morocco"/>
    <x v="24"/>
    <x v="0"/>
    <n v="0"/>
  </r>
  <r>
    <x v="1"/>
    <x v="1"/>
    <n v="202"/>
    <x v="16"/>
    <n v="23921"/>
    <s v="Revisado del Vuelo CDG-RAK-CDG/Gloria Ines"/>
    <d v="2025-10-10T00:00:00"/>
    <d v="2025-10-19T00:00:00"/>
    <s v="VLO"/>
    <x v="2"/>
    <s v="USD"/>
    <n v="122.7"/>
    <n v="105.522"/>
    <n v="122.7"/>
    <n v="0"/>
    <n v="0"/>
    <n v="0"/>
    <s v="Air France"/>
    <s v="France"/>
    <x v="24"/>
    <x v="0"/>
    <n v="0"/>
  </r>
  <r>
    <x v="1"/>
    <x v="1"/>
    <n v="202"/>
    <x v="16"/>
    <n v="23921"/>
    <s v="Revisado del vuelo CDG-RAK-CDG/Melissa Losada"/>
    <d v="2025-10-10T00:00:00"/>
    <d v="2025-10-19T00:00:00"/>
    <s v="VLO"/>
    <x v="2"/>
    <s v="USD"/>
    <n v="122.7"/>
    <n v="105.522"/>
    <n v="122.7"/>
    <n v="0"/>
    <n v="0"/>
    <n v="0"/>
    <s v="Air France"/>
    <s v="France"/>
    <x v="24"/>
    <x v="0"/>
    <n v="0"/>
  </r>
  <r>
    <x v="1"/>
    <x v="1"/>
    <n v="202"/>
    <x v="16"/>
    <n v="23921"/>
    <s v="Revisado del vuelo CDG-RAK-CDG/Gloria Losada"/>
    <d v="2025-10-10T00:00:00"/>
    <d v="2025-10-19T00:00:00"/>
    <s v="VLO"/>
    <x v="2"/>
    <s v="USD"/>
    <n v="122.7"/>
    <n v="105.522"/>
    <n v="122.7"/>
    <n v="0"/>
    <n v="0"/>
    <n v="0"/>
    <s v="Air France"/>
    <s v="France"/>
    <x v="24"/>
    <x v="0"/>
    <n v="0"/>
  </r>
  <r>
    <x v="1"/>
    <x v="1"/>
    <n v="202"/>
    <x v="16"/>
    <n v="23921"/>
    <s v="EMD del revisado del vlo CDG-RAK-CDG/Gloria Ines"/>
    <d v="2025-10-10T00:00:00"/>
    <d v="2025-10-19T00:00:00"/>
    <s v="VLO"/>
    <x v="2"/>
    <s v="USD"/>
    <n v="113"/>
    <n v="97.17999999999999"/>
    <n v="113"/>
    <n v="0"/>
    <n v="0"/>
    <n v="0"/>
    <s v="Air France"/>
    <s v="France"/>
    <x v="24"/>
    <x v="0"/>
    <n v="0"/>
  </r>
  <r>
    <x v="1"/>
    <x v="1"/>
    <n v="202"/>
    <x v="16"/>
    <n v="23921"/>
    <s v="EMD del revisado del vuelo CDG-RAK-CDG/Melissa Losada"/>
    <d v="2025-10-10T00:00:00"/>
    <d v="2025-10-19T00:00:00"/>
    <s v="VLO"/>
    <x v="2"/>
    <s v="USD"/>
    <n v="113"/>
    <n v="97.17999999999999"/>
    <n v="113"/>
    <n v="0"/>
    <n v="0"/>
    <n v="0"/>
    <s v="Air France"/>
    <s v="France"/>
    <x v="24"/>
    <x v="0"/>
    <n v="0"/>
  </r>
  <r>
    <x v="1"/>
    <x v="1"/>
    <n v="202"/>
    <x v="16"/>
    <n v="23921"/>
    <s v="EMD del Revisado del vlo CDG-RAK-CDG/Gloria Losada"/>
    <d v="2025-10-10T00:00:00"/>
    <d v="2025-10-19T00:00:00"/>
    <s v="VLO"/>
    <x v="2"/>
    <s v="USD"/>
    <n v="113"/>
    <n v="97.17999999999999"/>
    <n v="113"/>
    <n v="0"/>
    <n v="0"/>
    <n v="0"/>
    <s v="Air France"/>
    <s v="France"/>
    <x v="24"/>
    <x v="0"/>
    <n v="0"/>
  </r>
  <r>
    <x v="1"/>
    <x v="1"/>
    <n v="202"/>
    <x v="16"/>
    <n v="23921"/>
    <s v="Vuelo MEX-CDG-MEX/Melissa Losada"/>
    <d v="2025-10-10T00:00:00"/>
    <d v="2025-10-19T00:00:00"/>
    <s v="VLO"/>
    <x v="2"/>
    <s v="USD"/>
    <n v="4828.93"/>
    <n v="4152.879800000001"/>
    <n v="4828.93"/>
    <n v="0"/>
    <n v="0"/>
    <n v="0"/>
    <s v="Air France"/>
    <s v="France"/>
    <x v="24"/>
    <x v="0"/>
    <n v="0"/>
  </r>
  <r>
    <x v="1"/>
    <x v="1"/>
    <n v="202"/>
    <x v="16"/>
    <n v="23921"/>
    <s v="Vuelo CDG-RAK-CDG/Gloria Ines"/>
    <d v="2025-10-10T00:00:00"/>
    <d v="2025-10-19T00:00:00"/>
    <s v="VLO"/>
    <x v="2"/>
    <s v="USD"/>
    <n v="1274.9"/>
    <n v="1096.414"/>
    <n v="1274.9"/>
    <n v="0"/>
    <n v="0"/>
    <n v="0"/>
    <s v="Air France"/>
    <s v="France"/>
    <x v="24"/>
    <x v="0"/>
    <n v="0"/>
  </r>
  <r>
    <x v="1"/>
    <x v="1"/>
    <n v="202"/>
    <x v="16"/>
    <n v="23921"/>
    <s v="Vuelo CDG-RAK-CDG/Melissa Losada"/>
    <d v="2025-10-10T00:00:00"/>
    <d v="2025-10-19T00:00:00"/>
    <s v="VLO"/>
    <x v="2"/>
    <s v="USD"/>
    <n v="1274.9"/>
    <n v="1096.414"/>
    <n v="1274.9"/>
    <n v="0"/>
    <n v="0"/>
    <n v="0"/>
    <s v="Air France"/>
    <s v="France"/>
    <x v="24"/>
    <x v="0"/>
    <n v="0"/>
  </r>
  <r>
    <x v="1"/>
    <x v="1"/>
    <n v="202"/>
    <x v="16"/>
    <n v="23921"/>
    <s v="Vuelo CDG-RAK-CDG/Gloria Losada"/>
    <d v="2025-10-10T00:00:00"/>
    <d v="2025-10-19T00:00:00"/>
    <s v="VLO"/>
    <x v="2"/>
    <s v="USD"/>
    <n v="1274.9"/>
    <n v="1096.414"/>
    <n v="1274.9"/>
    <n v="0"/>
    <n v="0"/>
    <n v="0"/>
    <s v="Air France"/>
    <s v="France"/>
    <x v="24"/>
    <x v="0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58.4"/>
    <n v="50.224"/>
    <n v="58.4"/>
    <n v="0"/>
    <n v="0"/>
    <n v="0"/>
    <s v="F1S USA"/>
    <s v="United States"/>
    <x v="29"/>
    <x v="1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117"/>
    <n v="100.62"/>
    <n v="117"/>
    <n v="0"/>
    <n v="0"/>
    <n v="0"/>
    <s v="F1S USA"/>
    <s v="United States"/>
    <x v="29"/>
    <x v="1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58.4"/>
    <n v="50.224"/>
    <n v="58.4"/>
    <n v="0"/>
    <n v="0"/>
    <n v="0"/>
    <s v="F1S USA"/>
    <s v="United States"/>
    <x v="29"/>
    <x v="1"/>
    <n v="0"/>
  </r>
  <r>
    <x v="1"/>
    <x v="1"/>
    <n v="202"/>
    <x v="16"/>
    <n v="28934"/>
    <s v="Revisado vuelo CDG-RAK-CDG/Gloria Losada"/>
    <d v="2026-01-16T00:00:00"/>
    <d v="2026-02-25T00:00:00"/>
    <s v="VLO"/>
    <x v="2"/>
    <s v="USD"/>
    <n v="117"/>
    <n v="100.62"/>
    <n v="117"/>
    <n v="0"/>
    <n v="0"/>
    <n v="0"/>
    <s v="F1S USA"/>
    <s v="United States"/>
    <x v="29"/>
    <x v="1"/>
    <n v="0"/>
  </r>
  <r>
    <x v="1"/>
    <x v="1"/>
    <n v="202"/>
    <x v="16"/>
    <n v="0"/>
    <s v="Fee de emisión"/>
    <d v="2026-01-16T00:00:00"/>
    <d v="2026-02-25T00:00:00"/>
    <s v="HPS"/>
    <x v="1"/>
    <s v="USD"/>
    <n v="70"/>
    <n v="60.2"/>
    <n v="70"/>
    <n v="70"/>
    <n v="60.2"/>
    <n v="70"/>
    <s v="FEES"/>
    <n v="0"/>
    <x v="29"/>
    <x v="1"/>
    <n v="1"/>
  </r>
  <r>
    <x v="1"/>
    <x v="1"/>
    <n v="202"/>
    <x v="16"/>
    <n v="28934"/>
    <s v="Revisado vuelo CDG-RAK-CDG/Melissa Losada"/>
    <d v="2026-01-16T00:00:00"/>
    <d v="2026-02-25T00:00:00"/>
    <s v="VLO"/>
    <x v="2"/>
    <s v="USD"/>
    <n v="58.4"/>
    <n v="50.224"/>
    <n v="58.4"/>
    <n v="0"/>
    <n v="0"/>
    <n v="0"/>
    <s v="F1S USA"/>
    <s v="United States"/>
    <x v="29"/>
    <x v="1"/>
    <n v="0"/>
  </r>
  <r>
    <x v="1"/>
    <x v="1"/>
    <n v="202"/>
    <x v="16"/>
    <n v="28934"/>
    <s v="Revisado vuelo CDG-RAK-CDG/Melissa Losada"/>
    <d v="2026-01-16T00:00:00"/>
    <d v="2026-02-25T00:00:00"/>
    <s v="VLO"/>
    <x v="2"/>
    <s v="USD"/>
    <n v="117"/>
    <n v="100.62"/>
    <n v="117"/>
    <n v="0"/>
    <n v="0"/>
    <n v="0"/>
    <s v="F1S USA"/>
    <s v="United States"/>
    <x v="29"/>
    <x v="1"/>
    <n v="0"/>
  </r>
  <r>
    <x v="1"/>
    <x v="1"/>
    <n v="202"/>
    <x v="16"/>
    <n v="0"/>
    <s v="Fee de emisión"/>
    <d v="2026-01-16T00:00:00"/>
    <d v="2026-02-25T00:00:00"/>
    <s v="HPS"/>
    <x v="1"/>
    <s v="USD"/>
    <n v="35"/>
    <n v="30.1"/>
    <n v="35"/>
    <n v="35"/>
    <n v="30.1"/>
    <n v="35"/>
    <s v="FEES"/>
    <n v="0"/>
    <x v="29"/>
    <x v="1"/>
    <n v="1"/>
  </r>
  <r>
    <x v="1"/>
    <x v="1"/>
    <n v="202"/>
    <x v="16"/>
    <n v="28934"/>
    <s v="LOSADA ANGEL MELISSA"/>
    <d v="2026-02-10T00:00:00"/>
    <d v="2026-02-19T00:00:00"/>
    <s v="VLO"/>
    <x v="2"/>
    <s v="USD"/>
    <n v="777.01"/>
    <n v="668.2286"/>
    <n v="777.01"/>
    <n v="0"/>
    <n v="0"/>
    <n v="0"/>
    <s v="F1S USA"/>
    <s v="United States"/>
    <x v="43"/>
    <x v="1"/>
    <n v="0"/>
  </r>
  <r>
    <x v="1"/>
    <x v="1"/>
    <n v="202"/>
    <x v="16"/>
    <n v="28934"/>
    <s v="LOSADA ANGEL MELISSA"/>
    <d v="2026-02-10T00:00:00"/>
    <d v="2026-02-19T00:00:00"/>
    <s v="VLO"/>
    <x v="2"/>
    <s v="USD"/>
    <n v="200"/>
    <n v="172"/>
    <n v="200"/>
    <n v="0"/>
    <n v="0"/>
    <n v="0"/>
    <s v="F1S USA"/>
    <s v="United States"/>
    <x v="43"/>
    <x v="1"/>
    <n v="0"/>
  </r>
  <r>
    <x v="1"/>
    <x v="1"/>
    <n v="202"/>
    <x v="16"/>
    <n v="0"/>
    <s v="Sobrecomisión"/>
    <d v="2025-10-10T00:00:00"/>
    <d v="2026-02-25T00:00:00"/>
    <s v="HPS"/>
    <x v="1"/>
    <s v="USD"/>
    <n v="4050.63"/>
    <n v="3483.5418"/>
    <n v="4050.63"/>
    <n v="4050.63"/>
    <n v="3483.5418"/>
    <n v="4050.63"/>
    <s v="FEES"/>
    <n v="0"/>
    <x v="24"/>
    <x v="0"/>
    <n v="1"/>
  </r>
  <r>
    <x v="1"/>
    <x v="1"/>
    <n v="203"/>
    <x v="23"/>
    <n v="23590"/>
    <s v="VUELO MEX - SFO"/>
    <d v="2025-05-21T00:00:00"/>
    <d v="2025-05-26T00:00:00"/>
    <s v="VLO"/>
    <x v="2"/>
    <s v="USD"/>
    <n v="2433.2"/>
    <n v="2092.552"/>
    <n v="2433.2"/>
    <n v="19.7"/>
    <n v="16.942"/>
    <n v="19.7"/>
    <s v="AEROMÉXICO"/>
    <s v="Mexico"/>
    <x v="7"/>
    <x v="0"/>
    <n v="0.008096334045701134"/>
  </r>
  <r>
    <x v="1"/>
    <x v="1"/>
    <n v="203"/>
    <x v="23"/>
    <n v="0"/>
    <s v="FEES VUELOS"/>
    <d v="2025-05-21T00:00:00"/>
    <d v="2025-05-26T00:00:00"/>
    <s v="HPS"/>
    <x v="1"/>
    <s v="USD"/>
    <n v="70"/>
    <n v="60.2"/>
    <n v="70"/>
    <n v="70"/>
    <n v="60.2"/>
    <n v="70"/>
    <s v="FEES"/>
    <n v="0"/>
    <x v="7"/>
    <x v="0"/>
    <n v="1"/>
  </r>
  <r>
    <x v="1"/>
    <x v="1"/>
    <n v="203"/>
    <x v="23"/>
    <n v="26554"/>
    <s v="FS SAN FRANCISCO EMBARCADERO"/>
    <d v="2025-05-21T00:00:00"/>
    <d v="2025-05-22T00:00:00"/>
    <s v="HTL"/>
    <x v="4"/>
    <s v="USD"/>
    <n v="1612.44"/>
    <n v="1386.6984"/>
    <n v="1612.44"/>
    <n v="137"/>
    <n v="117.82"/>
    <n v="137"/>
    <s v="FOUR SEASONS HOTEL SAN FRANCISCO AT EMBARCADERO"/>
    <s v="United States"/>
    <x v="7"/>
    <x v="0"/>
    <n v="0.08496440177619012"/>
  </r>
  <r>
    <x v="1"/>
    <x v="1"/>
    <n v="204"/>
    <x v="16"/>
    <n v="25446"/>
    <s v="Pago de hospedaje"/>
    <d v="2025-06-14T00:00:00"/>
    <d v="2025-06-14T00:00:00"/>
    <s v="HTL"/>
    <x v="4"/>
    <s v="EUR"/>
    <n v="113650.44"/>
    <n v="113650.44"/>
    <n v="131834.5104"/>
    <n v="9415"/>
    <n v="9415"/>
    <n v="10921.4"/>
    <s v="Le Collectionist"/>
    <s v="France"/>
    <x v="15"/>
    <x v="0"/>
    <n v="0.08284173822820219"/>
  </r>
  <r>
    <x v="1"/>
    <x v="1"/>
    <n v="204"/>
    <x v="16"/>
    <n v="25780"/>
    <s v="Traslado"/>
    <d v="2025-06-14T00:00:00"/>
    <d v="2025-06-14T00:00:00"/>
    <s v="TRF"/>
    <x v="5"/>
    <s v="EUR"/>
    <n v="220"/>
    <n v="220"/>
    <n v="255.2"/>
    <n v="33"/>
    <n v="33"/>
    <n v="38.27999999999999"/>
    <s v="ROLZO"/>
    <s v="United Kingdom"/>
    <x v="15"/>
    <x v="0"/>
    <n v="0.15"/>
  </r>
  <r>
    <x v="1"/>
    <x v="1"/>
    <n v="204"/>
    <x v="16"/>
    <n v="25780"/>
    <s v="Traslado"/>
    <d v="2025-06-14T00:00:00"/>
    <d v="2025-06-14T00:00:00"/>
    <s v="TRF"/>
    <x v="5"/>
    <s v="EUR"/>
    <n v="6395"/>
    <n v="6395"/>
    <n v="7418.2"/>
    <n v="959.25"/>
    <n v="959.25"/>
    <n v="1112.73"/>
    <s v="ROLZO"/>
    <s v="United Kingdom"/>
    <x v="15"/>
    <x v="0"/>
    <n v="0.15"/>
  </r>
  <r>
    <x v="1"/>
    <x v="1"/>
    <n v="204"/>
    <x v="16"/>
    <n v="0"/>
    <s v="Sobrecomisión"/>
    <d v="2025-06-14T00:00:00"/>
    <d v="2025-06-14T00:00:00"/>
    <s v="HPS"/>
    <x v="1"/>
    <s v="EUR"/>
    <n v="700.37"/>
    <n v="700.37"/>
    <n v="812.4291999999999"/>
    <n v="700.37"/>
    <n v="700.37"/>
    <n v="812.4291999999999"/>
    <s v="FEES"/>
    <n v="0"/>
    <x v="15"/>
    <x v="0"/>
    <n v="1"/>
  </r>
  <r>
    <x v="1"/>
    <x v="1"/>
    <n v="205"/>
    <x v="16"/>
    <n v="26574"/>
    <s v="Hospedaje en los cabos"/>
    <d v="2025-04-17T00:00:00"/>
    <d v="2025-04-23T00:00:00"/>
    <s v="HTL"/>
    <x v="4"/>
    <s v="MXN"/>
    <n v="868193.33"/>
    <n v="41673.27984"/>
    <n v="48618.82648"/>
    <n v="58255.6"/>
    <n v="2796.2688"/>
    <n v="3262.3136"/>
    <s v="FOUR SEASONS RESORT AND RESIDENCES CABO SAN LUCAS AT CABO DEL SOL"/>
    <s v="Mexico"/>
    <x v="2"/>
    <x v="0"/>
    <n v="0.06709980137718866"/>
  </r>
  <r>
    <x v="1"/>
    <x v="1"/>
    <n v="206"/>
    <x v="20"/>
    <n v="23966"/>
    <s v="VUELOS CON BA RUTA MEX LHR JNB LHR MEX"/>
    <d v="2025-03-19T00:00:00"/>
    <d v="2025-04-07T00:00:00"/>
    <s v="VLO"/>
    <x v="2"/>
    <s v="USD"/>
    <n v="8210"/>
    <n v="7060.599999999999"/>
    <n v="8210"/>
    <n v="0"/>
    <n v="0"/>
    <n v="0"/>
    <s v="British Airways"/>
    <s v="United Kingdom"/>
    <x v="46"/>
    <x v="0"/>
    <n v="0"/>
  </r>
  <r>
    <x v="1"/>
    <x v="1"/>
    <n v="207"/>
    <x v="20"/>
    <n v="23921"/>
    <s v="PROMO 2X1 CON AF"/>
    <d v="2025-06-24T00:00:00"/>
    <d v="2025-07-14T00:00:00"/>
    <s v="VLO"/>
    <x v="2"/>
    <s v="USD"/>
    <n v="4370.66"/>
    <n v="3758.7676"/>
    <n v="4370.66"/>
    <n v="0"/>
    <n v="0"/>
    <n v="0"/>
    <s v="Air France"/>
    <s v="France"/>
    <x v="18"/>
    <x v="0"/>
    <n v="0"/>
  </r>
  <r>
    <x v="1"/>
    <x v="1"/>
    <n v="208"/>
    <x v="20"/>
    <n v="23921"/>
    <s v="PROMO 2X1 CON AF"/>
    <d v="2025-06-24T00:00:00"/>
    <d v="2025-07-14T00:00:00"/>
    <s v="VLO"/>
    <x v="2"/>
    <s v="USD"/>
    <n v="4370.66"/>
    <n v="3758.7676"/>
    <n v="4370.66"/>
    <n v="0"/>
    <n v="0"/>
    <n v="0"/>
    <s v="Air France"/>
    <s v="France"/>
    <x v="18"/>
    <x v="0"/>
    <n v="0"/>
  </r>
  <r>
    <x v="1"/>
    <x v="1"/>
    <n v="209"/>
    <x v="22"/>
    <n v="26612"/>
    <s v="VERSALLES"/>
    <d v="2025-04-24T00:00:00"/>
    <d v="2025-04-24T00:00:00"/>
    <s v="PKT"/>
    <x v="0"/>
    <s v="EUR"/>
    <n v="684.51"/>
    <n v="684.51"/>
    <n v="794.0315999999999"/>
    <n v="274.51"/>
    <n v="274.51"/>
    <n v="318.4315999999999"/>
    <s v="VIAJES LI-COLIBRI"/>
    <s v="France"/>
    <x v="3"/>
    <x v="0"/>
    <n v="0.4010313947203109"/>
  </r>
  <r>
    <x v="1"/>
    <x v="1"/>
    <n v="209"/>
    <x v="22"/>
    <n v="27387"/>
    <s v="PORTUGAL"/>
    <d v="2025-04-24T00:00:00"/>
    <d v="2025-04-24T00:00:00"/>
    <s v="PKT"/>
    <x v="0"/>
    <s v="EUR"/>
    <n v="1500"/>
    <n v="1500"/>
    <n v="1740"/>
    <n v="237"/>
    <n v="237"/>
    <n v="274.92"/>
    <s v="TEMPO VIP"/>
    <s v="Portugal"/>
    <x v="3"/>
    <x v="0"/>
    <n v="0.158"/>
  </r>
  <r>
    <x v="1"/>
    <x v="1"/>
    <n v="209"/>
    <x v="22"/>
    <n v="0"/>
    <s v="Gastos de Operación"/>
    <d v="2025-04-24T00:00:00"/>
    <d v="2025-04-24T00:00:00"/>
    <s v="HPS"/>
    <x v="1"/>
    <s v="EUR"/>
    <n v="108.68"/>
    <n v="108.68"/>
    <n v="126.0688"/>
    <n v="108.68"/>
    <n v="108.68"/>
    <n v="126.0688"/>
    <s v="FEES"/>
    <n v="0"/>
    <x v="3"/>
    <x v="0"/>
    <n v="1"/>
  </r>
  <r>
    <x v="1"/>
    <x v="1"/>
    <n v="210"/>
    <x v="24"/>
    <n v="26615"/>
    <s v="Round Hill Villa"/>
    <d v="2025-04-11T00:00:00"/>
    <d v="2025-04-15T00:00:00"/>
    <s v="HTL"/>
    <x v="4"/>
    <s v="USD"/>
    <n v="20882.56"/>
    <n v="17959.0016"/>
    <n v="20882.56"/>
    <n v="1666.76"/>
    <n v="1433.4136"/>
    <n v="1666.76"/>
    <s v="ROUND HILL HOTEL AND VILLAS"/>
    <s v="Jamaica"/>
    <x v="38"/>
    <x v="0"/>
    <n v="0.07981588464249594"/>
  </r>
  <r>
    <x v="1"/>
    <x v="1"/>
    <n v="211"/>
    <x v="24"/>
    <n v="26616"/>
    <s v="Transporte, Renta de Suburban blindado"/>
    <d v="2025-03-03T00:00:00"/>
    <d v="2025-03-06T00:00:00"/>
    <s v="TRF"/>
    <x v="5"/>
    <s v="USD"/>
    <n v="3500"/>
    <n v="3010"/>
    <n v="3500"/>
    <n v="1000"/>
    <n v="860"/>
    <n v="1000"/>
    <s v="ALAN REIDER"/>
    <s v="Mexico"/>
    <x v="47"/>
    <x v="0"/>
    <n v="0.2857142857142857"/>
  </r>
  <r>
    <x v="1"/>
    <x v="1"/>
    <n v="211"/>
    <x v="24"/>
    <n v="26616"/>
    <s v="$ horas extras de servicio de transporte y traslados en la cd mexico."/>
    <d v="2025-03-03T00:00:00"/>
    <d v="2025-03-06T00:00:00"/>
    <s v="TRF"/>
    <x v="5"/>
    <s v="USD"/>
    <n v="520"/>
    <n v="447.2"/>
    <n v="520"/>
    <n v="0"/>
    <n v="0"/>
    <n v="0"/>
    <s v="ALAN REIDER"/>
    <s v="Mexico"/>
    <x v="47"/>
    <x v="0"/>
    <n v="0"/>
  </r>
  <r>
    <x v="1"/>
    <x v="1"/>
    <n v="211"/>
    <x v="24"/>
    <n v="0"/>
    <s v="fee por servicio terrestre"/>
    <d v="2025-03-03T00:00:00"/>
    <d v="2025-03-06T00:00:00"/>
    <s v="HPS"/>
    <x v="1"/>
    <s v="USD"/>
    <n v="68.2"/>
    <n v="58.652"/>
    <n v="68.2"/>
    <n v="68.2"/>
    <n v="58.652"/>
    <n v="68.2"/>
    <s v="FEES"/>
    <n v="0"/>
    <x v="47"/>
    <x v="0"/>
    <n v="1"/>
  </r>
  <r>
    <x v="1"/>
    <x v="1"/>
    <n v="212"/>
    <x v="16"/>
    <n v="26648"/>
    <s v="Hospedaje en vail"/>
    <d v="2025-04-12T00:00:00"/>
    <d v="2025-04-19T00:00:00"/>
    <s v="HTL"/>
    <x v="4"/>
    <s v="USD"/>
    <n v="10883.89"/>
    <n v="9360.145399999999"/>
    <n v="10883.89"/>
    <n v="0"/>
    <n v="0"/>
    <n v="0"/>
    <s v="INVITEDHOME VAIL"/>
    <s v="United States"/>
    <x v="38"/>
    <x v="0"/>
    <n v="0"/>
  </r>
  <r>
    <x v="1"/>
    <x v="1"/>
    <n v="212"/>
    <x v="16"/>
    <n v="28934"/>
    <s v="MEX-DEN-MEX/Enrique Acevedo"/>
    <d v="2025-04-12T00:00:00"/>
    <d v="2025-04-19T00:00:00"/>
    <s v="VLO"/>
    <x v="2"/>
    <s v="USD"/>
    <n v="1551.5"/>
    <n v="1334.29"/>
    <n v="1551.5"/>
    <n v="22.72"/>
    <n v="19.5392"/>
    <n v="22.72"/>
    <s v="F1S USA"/>
    <s v="United States"/>
    <x v="38"/>
    <x v="0"/>
    <n v="0.01464389300676764"/>
  </r>
  <r>
    <x v="1"/>
    <x v="1"/>
    <n v="212"/>
    <x v="16"/>
    <n v="28934"/>
    <s v="MEX-DEN-MEX/Florentina Romo"/>
    <d v="2025-04-12T00:00:00"/>
    <d v="2025-04-19T00:00:00"/>
    <s v="VLO"/>
    <x v="2"/>
    <s v="USD"/>
    <n v="1551.5"/>
    <n v="1334.29"/>
    <n v="1551.5"/>
    <n v="22.72"/>
    <n v="19.5392"/>
    <n v="22.72"/>
    <s v="F1S USA"/>
    <s v="United States"/>
    <x v="38"/>
    <x v="0"/>
    <n v="0.01464389300676764"/>
  </r>
  <r>
    <x v="1"/>
    <x v="1"/>
    <n v="212"/>
    <x v="16"/>
    <n v="28934"/>
    <s v="MEX-DEN-MEX/Emilio Acevedo"/>
    <d v="2025-04-12T00:00:00"/>
    <d v="2025-04-19T00:00:00"/>
    <s v="VLO"/>
    <x v="2"/>
    <s v="USD"/>
    <n v="1551.5"/>
    <n v="1334.29"/>
    <n v="1551.5"/>
    <n v="22.72"/>
    <n v="19.5392"/>
    <n v="22.72"/>
    <s v="F1S USA"/>
    <s v="United States"/>
    <x v="38"/>
    <x v="0"/>
    <n v="0.01464389300676764"/>
  </r>
  <r>
    <x v="1"/>
    <x v="1"/>
    <n v="212"/>
    <x v="16"/>
    <n v="28934"/>
    <s v="MEX-DEN-MEX/Patricio Acevedo"/>
    <d v="2025-04-12T00:00:00"/>
    <d v="2025-04-19T00:00:00"/>
    <s v="VLO"/>
    <x v="2"/>
    <s v="USD"/>
    <n v="1551.5"/>
    <n v="1334.29"/>
    <n v="1551.5"/>
    <n v="22.72"/>
    <n v="19.5392"/>
    <n v="22.72"/>
    <s v="F1S USA"/>
    <s v="United States"/>
    <x v="38"/>
    <x v="0"/>
    <n v="0.01464389300676764"/>
  </r>
  <r>
    <x v="1"/>
    <x v="1"/>
    <n v="212"/>
    <x v="16"/>
    <n v="28934"/>
    <s v="Otros cargos/Enrique Acevedo"/>
    <d v="2025-04-12T00:00:00"/>
    <d v="2025-04-19T00:00:00"/>
    <s v="VLO"/>
    <x v="2"/>
    <s v="USD"/>
    <n v="22.7"/>
    <n v="19.522"/>
    <n v="22.7"/>
    <n v="0"/>
    <n v="0"/>
    <n v="0"/>
    <s v="F1S USA"/>
    <s v="United States"/>
    <x v="38"/>
    <x v="0"/>
    <n v="0"/>
  </r>
  <r>
    <x v="1"/>
    <x v="1"/>
    <n v="212"/>
    <x v="16"/>
    <n v="28934"/>
    <s v="Otros cargos/Florentina Romo"/>
    <d v="2025-04-12T00:00:00"/>
    <d v="2025-04-19T00:00:00"/>
    <s v="VLO"/>
    <x v="2"/>
    <s v="USD"/>
    <n v="25.4"/>
    <n v="21.844"/>
    <n v="25.4"/>
    <n v="0"/>
    <n v="0"/>
    <n v="0"/>
    <s v="F1S USA"/>
    <s v="United States"/>
    <x v="38"/>
    <x v="0"/>
    <n v="0"/>
  </r>
  <r>
    <x v="1"/>
    <x v="1"/>
    <n v="212"/>
    <x v="16"/>
    <n v="28934"/>
    <s v="Otros cargos/Emilio Acevedo"/>
    <d v="2025-04-12T00:00:00"/>
    <d v="2025-04-19T00:00:00"/>
    <s v="VLO"/>
    <x v="2"/>
    <s v="USD"/>
    <n v="22.7"/>
    <n v="19.522"/>
    <n v="22.7"/>
    <n v="0"/>
    <n v="0"/>
    <n v="0"/>
    <s v="F1S USA"/>
    <s v="United States"/>
    <x v="38"/>
    <x v="0"/>
    <n v="0"/>
  </r>
  <r>
    <x v="1"/>
    <x v="1"/>
    <n v="212"/>
    <x v="16"/>
    <n v="28934"/>
    <s v="Otros cargos/Patricio Acevedo"/>
    <d v="2025-04-12T00:00:00"/>
    <d v="2025-04-19T00:00:00"/>
    <s v="VLO"/>
    <x v="2"/>
    <s v="USD"/>
    <n v="25.4"/>
    <n v="21.844"/>
    <n v="25.4"/>
    <n v="0"/>
    <n v="0"/>
    <n v="0"/>
    <s v="F1S USA"/>
    <s v="United States"/>
    <x v="38"/>
    <x v="0"/>
    <n v="0"/>
  </r>
  <r>
    <x v="1"/>
    <x v="1"/>
    <n v="212"/>
    <x v="16"/>
    <n v="0"/>
    <s v="Fee de emisión"/>
    <d v="2025-04-12T00:00:00"/>
    <d v="2025-04-19T00:00:00"/>
    <s v="HPS"/>
    <x v="1"/>
    <s v="USD"/>
    <n v="140"/>
    <n v="120.4"/>
    <n v="140"/>
    <n v="140"/>
    <n v="120.4"/>
    <n v="140"/>
    <s v="FEES"/>
    <n v="0"/>
    <x v="38"/>
    <x v="0"/>
    <n v="1"/>
  </r>
  <r>
    <x v="1"/>
    <x v="1"/>
    <n v="213"/>
    <x v="16"/>
    <n v="24224"/>
    <s v="Vuelo LAX-KOA-LAX/Nicolás Duque"/>
    <d v="2025-04-18T00:00:00"/>
    <d v="2025-04-23T00:00:00"/>
    <s v="VLO"/>
    <x v="2"/>
    <s v="USD"/>
    <n v="1607.4"/>
    <n v="1382.364"/>
    <n v="1607.4"/>
    <n v="155.35"/>
    <n v="133.601"/>
    <n v="155.35"/>
    <s v="American Airlines"/>
    <s v="United States"/>
    <x v="2"/>
    <x v="0"/>
    <n v="0.09664675874082368"/>
  </r>
  <r>
    <x v="1"/>
    <x v="1"/>
    <n v="213"/>
    <x v="16"/>
    <n v="27766"/>
    <s v="Hospedaje en Beverly Hills"/>
    <d v="2025-04-18T00:00:00"/>
    <d v="2025-04-23T00:00:00"/>
    <s v="HTL"/>
    <x v="4"/>
    <s v="USD"/>
    <n v="1983.4"/>
    <n v="1705.724"/>
    <n v="1983.4"/>
    <n v="198.34"/>
    <n v="170.5724"/>
    <n v="198.34"/>
    <s v="THE PENINSULA BEVERLY HILLS"/>
    <s v="United States"/>
    <x v="2"/>
    <x v="0"/>
    <n v="0.09999999999999999"/>
  </r>
  <r>
    <x v="1"/>
    <x v="1"/>
    <n v="213"/>
    <x v="16"/>
    <n v="24224"/>
    <s v="Vuelo LAX-KOA-LAX/Sharon Valanci"/>
    <d v="2025-04-18T00:00:00"/>
    <d v="2025-04-23T00:00:00"/>
    <s v="VLO"/>
    <x v="2"/>
    <s v="USD"/>
    <n v="1607.4"/>
    <n v="1382.364"/>
    <n v="1607.4"/>
    <n v="155.35"/>
    <n v="133.601"/>
    <n v="155.35"/>
    <s v="American Airlines"/>
    <s v="United States"/>
    <x v="2"/>
    <x v="0"/>
    <n v="0.09664675874082368"/>
  </r>
  <r>
    <x v="1"/>
    <x v="1"/>
    <n v="213"/>
    <x v="16"/>
    <n v="24224"/>
    <s v="Vuelo LAX-KOA-LAX/Elías Duque"/>
    <d v="2025-04-18T00:00:00"/>
    <d v="2025-04-23T00:00:00"/>
    <s v="VLO"/>
    <x v="2"/>
    <s v="USD"/>
    <n v="0"/>
    <n v="0"/>
    <n v="0"/>
    <n v="0"/>
    <n v="0"/>
    <n v="0"/>
    <s v="American Airlines"/>
    <s v="United States"/>
    <x v="2"/>
    <x v="0"/>
    <s v="0"/>
  </r>
  <r>
    <x v="1"/>
    <x v="1"/>
    <n v="213"/>
    <x v="16"/>
    <n v="0"/>
    <s v="Fee de emisión Vuelos Los Ángeles Hawái"/>
    <d v="2025-04-18T00:00:00"/>
    <d v="2025-04-23T00:00:00"/>
    <s v="HPS"/>
    <x v="1"/>
    <s v="USD"/>
    <n v="35"/>
    <n v="30.1"/>
    <n v="35"/>
    <n v="35"/>
    <n v="30.1"/>
    <n v="35"/>
    <s v="FEES"/>
    <n v="0"/>
    <x v="2"/>
    <x v="0"/>
    <n v="1"/>
  </r>
  <r>
    <x v="1"/>
    <x v="1"/>
    <n v="213"/>
    <x v="16"/>
    <n v="29255"/>
    <s v="Hospedaje en Hawái"/>
    <d v="2025-04-18T00:00:00"/>
    <d v="2025-04-23T00:00:00"/>
    <s v="HTL"/>
    <x v="4"/>
    <s v="USD"/>
    <n v="13000"/>
    <n v="11180"/>
    <n v="13000"/>
    <n v="1300"/>
    <n v="1118"/>
    <n v="1300"/>
    <s v="FOUR SEASONS RESORT HUALALAI"/>
    <s v="Hawaii"/>
    <x v="2"/>
    <x v="0"/>
    <n v="0.1"/>
  </r>
  <r>
    <x v="1"/>
    <x v="1"/>
    <n v="213"/>
    <x v="16"/>
    <n v="29257"/>
    <s v="Hospedaje en Los Angeles"/>
    <d v="2025-04-18T00:00:00"/>
    <d v="2025-04-23T00:00:00"/>
    <s v="HTL"/>
    <x v="4"/>
    <s v="USD"/>
    <n v="1705"/>
    <n v="1466.3"/>
    <n v="1705"/>
    <n v="17.05"/>
    <n v="14.663"/>
    <n v="17.05"/>
    <s v="RENAISSANCE LOS ANGELES AIRPORT HOTEL"/>
    <s v="United States"/>
    <x v="2"/>
    <x v="0"/>
    <n v="0.01"/>
  </r>
  <r>
    <x v="1"/>
    <x v="1"/>
    <n v="213"/>
    <x v="16"/>
    <n v="0"/>
    <s v="Sobrecomisión"/>
    <d v="2025-04-18T00:00:00"/>
    <d v="2025-04-23T00:00:00"/>
    <s v="HPS"/>
    <x v="1"/>
    <s v="USD"/>
    <n v="35"/>
    <n v="30.1"/>
    <n v="35"/>
    <n v="35"/>
    <n v="30.1"/>
    <n v="35"/>
    <s v="FEES"/>
    <n v="0"/>
    <x v="2"/>
    <x v="0"/>
    <n v="1"/>
  </r>
  <r>
    <x v="1"/>
    <x v="1"/>
    <n v="214"/>
    <x v="23"/>
    <n v="24401"/>
    <s v="DMC MARRUECOS"/>
    <d v="2025-04-20T00:00:00"/>
    <d v="2025-04-26T00:00:00"/>
    <s v="HTL"/>
    <x v="4"/>
    <s v="USD"/>
    <n v="22592.85"/>
    <n v="19429.851"/>
    <n v="22592.85"/>
    <n v="2582.04"/>
    <n v="2220.5544"/>
    <n v="2582.04"/>
    <s v="WE PLAN"/>
    <s v="Morocco"/>
    <x v="3"/>
    <x v="0"/>
    <n v="0.1142857142857143"/>
  </r>
  <r>
    <x v="1"/>
    <x v="1"/>
    <n v="214"/>
    <x v="23"/>
    <n v="25024"/>
    <s v="VUELO MAD-RAK REDONDO"/>
    <d v="2025-04-20T00:00:00"/>
    <d v="2025-04-26T00:00:00"/>
    <s v="VLO"/>
    <x v="2"/>
    <s v="USD"/>
    <n v="2824.2"/>
    <n v="2428.812"/>
    <n v="2824.2"/>
    <n v="0"/>
    <n v="0"/>
    <n v="0"/>
    <s v="Iberia"/>
    <s v="Spain"/>
    <x v="3"/>
    <x v="0"/>
    <n v="0"/>
  </r>
  <r>
    <x v="1"/>
    <x v="1"/>
    <n v="214"/>
    <x v="23"/>
    <n v="0"/>
    <s v="FEE DE EMISION"/>
    <d v="2025-04-20T00:00:00"/>
    <d v="2025-04-26T00:00:00"/>
    <s v="HPS"/>
    <x v="1"/>
    <s v="USD"/>
    <n v="105"/>
    <n v="90.3"/>
    <n v="105"/>
    <n v="105"/>
    <n v="90.3"/>
    <n v="105"/>
    <s v="FEES"/>
    <n v="0"/>
    <x v="3"/>
    <x v="0"/>
    <n v="1"/>
  </r>
  <r>
    <x v="1"/>
    <x v="1"/>
    <n v="214"/>
    <x v="23"/>
    <n v="25024"/>
    <s v="VUELO RAK - MAD"/>
    <d v="2025-04-20T00:00:00"/>
    <d v="2025-04-26T00:00:00"/>
    <s v="VLO"/>
    <x v="2"/>
    <s v="USD"/>
    <n v="2074.2"/>
    <n v="1783.812"/>
    <n v="2074.2"/>
    <n v="0"/>
    <n v="0"/>
    <n v="0"/>
    <s v="Iberia"/>
    <s v="Spain"/>
    <x v="3"/>
    <x v="0"/>
    <n v="0"/>
  </r>
  <r>
    <x v="1"/>
    <x v="1"/>
    <n v="214"/>
    <x v="23"/>
    <n v="25024"/>
    <s v="Reembolso"/>
    <d v="2025-04-20T00:00:00"/>
    <d v="2025-04-26T00:00:00"/>
    <s v="VLO"/>
    <x v="2"/>
    <s v="USD"/>
    <n v="-2824.2"/>
    <n v="-2428.812"/>
    <n v="-2824.2"/>
    <n v="0"/>
    <n v="0"/>
    <n v="0"/>
    <s v="REEMBOLSOS"/>
    <s v="Spain"/>
    <x v="3"/>
    <x v="0"/>
    <n v="0"/>
  </r>
  <r>
    <x v="1"/>
    <x v="1"/>
    <n v="214"/>
    <x v="23"/>
    <n v="0"/>
    <s v="Ajuste Reserva - AR"/>
    <d v="2025-04-20T00:00:00"/>
    <d v="2025-04-26T00:00:00"/>
    <s v="HPS"/>
    <x v="1"/>
    <s v="USD"/>
    <n v="2958.16"/>
    <n v="2544.0176"/>
    <n v="2958.16"/>
    <n v="2958.16"/>
    <n v="2544.0176"/>
    <n v="2958.16"/>
    <s v="FEES"/>
    <n v="0"/>
    <x v="3"/>
    <x v="0"/>
    <n v="1"/>
  </r>
  <r>
    <x v="1"/>
    <x v="1"/>
    <n v="215"/>
    <x v="24"/>
    <n v="26650"/>
    <s v="Hotel Eden"/>
    <d v="2025-08-31T00:00:00"/>
    <d v="2025-09-04T00:00:00"/>
    <s v="HTL"/>
    <x v="4"/>
    <s v="EUR"/>
    <n v="4726.4"/>
    <n v="4726.4"/>
    <n v="5482.623999999999"/>
    <n v="422.4"/>
    <n v="422.4"/>
    <n v="489.9839999999999"/>
    <s v="HOTEL EDEN"/>
    <s v="Italy"/>
    <x v="19"/>
    <x v="0"/>
    <n v="0.08937034529451592"/>
  </r>
  <r>
    <x v="1"/>
    <x v="1"/>
    <n v="215"/>
    <x v="24"/>
    <n v="23527"/>
    <s v="HOTEL MILANO"/>
    <d v="2025-09-10T00:00:00"/>
    <d v="2025-09-13T00:00:00"/>
    <s v="HTL"/>
    <x v="4"/>
    <s v="EUR"/>
    <n v="5982"/>
    <n v="5982"/>
    <n v="6939.12"/>
    <n v="507.6"/>
    <n v="507.6"/>
    <n v="588.816"/>
    <s v="PORTRAIT MILANO HOTEL LUNGARNO COLLECTION"/>
    <s v="Italy"/>
    <x v="27"/>
    <x v="0"/>
    <n v="0.08485456369107322"/>
  </r>
  <r>
    <x v="1"/>
    <x v="1"/>
    <n v="215"/>
    <x v="24"/>
    <n v="24236"/>
    <s v="Tours"/>
    <d v="2025-08-31T00:00:00"/>
    <d v="2025-09-13T00:00:00"/>
    <s v="PKT"/>
    <x v="0"/>
    <s v="EUR"/>
    <n v="10761.08"/>
    <n v="10761.08"/>
    <n v="12482.8528"/>
    <n v="1327.08"/>
    <n v="1327.08"/>
    <n v="1539.4128"/>
    <s v="Privilege Italia SRL"/>
    <s v="Italy"/>
    <x v="19"/>
    <x v="0"/>
    <n v="0.1233221944265817"/>
  </r>
  <r>
    <x v="1"/>
    <x v="1"/>
    <n v="215"/>
    <x v="24"/>
    <n v="28730"/>
    <s v="Hotel St Regis Florencia"/>
    <d v="2025-09-04T00:00:00"/>
    <d v="2025-09-07T00:00:00"/>
    <s v="HTL"/>
    <x v="4"/>
    <s v="EUR"/>
    <n v="5898"/>
    <n v="5898"/>
    <n v="6841.679999999999"/>
    <n v="510.94"/>
    <n v="510.94"/>
    <n v="592.6904"/>
    <s v="THE ST. REGIS FLORENCE"/>
    <s v="Italy"/>
    <x v="19"/>
    <x v="0"/>
    <n v="0.08662936588674126"/>
  </r>
  <r>
    <x v="1"/>
    <x v="1"/>
    <n v="215"/>
    <x v="24"/>
    <n v="28934"/>
    <s v="TE OCHOA GOMEZ JOSE RAMON"/>
    <d v="2025-09-13T00:00:00"/>
    <s v="0000-00-00"/>
    <s v="VLO"/>
    <x v="2"/>
    <s v="EUR"/>
    <n v="192.83"/>
    <n v="192.83"/>
    <n v="223.6828"/>
    <n v="0"/>
    <n v="0"/>
    <n v="0"/>
    <s v="F1S USA"/>
    <s v="United States"/>
    <x v="27"/>
    <x v="0"/>
    <n v="0"/>
  </r>
  <r>
    <x v="1"/>
    <x v="1"/>
    <n v="215"/>
    <x v="24"/>
    <n v="28934"/>
    <s v="TE SHAW DULIN ROBIN JENNIFER"/>
    <d v="2025-09-13T00:00:00"/>
    <s v="0000-00-00"/>
    <s v="VLO"/>
    <x v="2"/>
    <s v="EUR"/>
    <n v="192.83"/>
    <n v="192.83"/>
    <n v="223.6828"/>
    <n v="0"/>
    <n v="0"/>
    <n v="0"/>
    <s v="F1S USA"/>
    <s v="United States"/>
    <x v="27"/>
    <x v="0"/>
    <n v="0"/>
  </r>
  <r>
    <x v="1"/>
    <x v="1"/>
    <n v="215"/>
    <x v="24"/>
    <n v="28934"/>
    <s v="ME OCHOA GOMEZ JOSE RAMON"/>
    <d v="2025-02-20T00:00:00"/>
    <s v="0000-00-00"/>
    <s v="VLO"/>
    <x v="2"/>
    <s v="EUR"/>
    <n v="21.99"/>
    <n v="21.99"/>
    <n v="25.5084"/>
    <n v="0"/>
    <n v="0"/>
    <n v="0"/>
    <s v="F1S USA"/>
    <s v="United States"/>
    <x v="44"/>
    <x v="0"/>
    <n v="0"/>
  </r>
  <r>
    <x v="1"/>
    <x v="1"/>
    <n v="215"/>
    <x v="24"/>
    <n v="28934"/>
    <s v="ME SHAW DULIN ROBIN JENNIFER"/>
    <d v="2025-02-20T00:00:00"/>
    <s v="0000-00-00"/>
    <s v="VLO"/>
    <x v="2"/>
    <s v="EUR"/>
    <n v="21.99"/>
    <n v="21.99"/>
    <n v="25.5084"/>
    <n v="0"/>
    <n v="0"/>
    <n v="0"/>
    <s v="F1S USA"/>
    <s v="United States"/>
    <x v="44"/>
    <x v="0"/>
    <n v="0"/>
  </r>
  <r>
    <x v="1"/>
    <x v="1"/>
    <n v="215"/>
    <x v="24"/>
    <n v="28934"/>
    <s v="ME OCHOA GOMEZ JOSE RAMON"/>
    <d v="2025-02-20T00:00:00"/>
    <s v="0000-00-00"/>
    <s v="VLO"/>
    <x v="2"/>
    <s v="EUR"/>
    <n v="71.7"/>
    <n v="71.7"/>
    <n v="83.172"/>
    <n v="0"/>
    <n v="0"/>
    <n v="0"/>
    <s v="F1S USA"/>
    <s v="United States"/>
    <x v="44"/>
    <x v="0"/>
    <n v="0"/>
  </r>
  <r>
    <x v="1"/>
    <x v="1"/>
    <n v="215"/>
    <x v="24"/>
    <n v="28934"/>
    <s v="ME SHAW DULIN ROBIN JENNIFER"/>
    <d v="2025-02-20T00:00:00"/>
    <s v="0000-00-00"/>
    <s v="VLO"/>
    <x v="2"/>
    <s v="EUR"/>
    <n v="71.7"/>
    <n v="71.7"/>
    <n v="83.172"/>
    <n v="0"/>
    <n v="0"/>
    <n v="0"/>
    <s v="F1S USA"/>
    <s v="United States"/>
    <x v="44"/>
    <x v="0"/>
    <n v="0"/>
  </r>
  <r>
    <x v="1"/>
    <x v="1"/>
    <n v="215"/>
    <x v="24"/>
    <n v="0"/>
    <s v="Fee Boletos"/>
    <d v="2025-02-20T00:00:00"/>
    <d v="2025-09-13T00:00:00"/>
    <s v="HPS"/>
    <x v="1"/>
    <s v="EUR"/>
    <n v="67"/>
    <n v="67"/>
    <n v="77.72"/>
    <n v="67"/>
    <n v="67"/>
    <n v="77.72"/>
    <s v="FEES"/>
    <n v="0"/>
    <x v="44"/>
    <x v="0"/>
    <n v="1"/>
  </r>
  <r>
    <x v="1"/>
    <x v="1"/>
    <n v="215"/>
    <x v="24"/>
    <n v="30769"/>
    <s v="Hotel St Regis Venice"/>
    <d v="2025-09-07T00:00:00"/>
    <d v="2025-09-10T00:00:00"/>
    <s v="HTL"/>
    <x v="4"/>
    <s v="EUR"/>
    <n v="4710"/>
    <n v="4710"/>
    <n v="5463.599999999999"/>
    <n v="407.98"/>
    <n v="407.98"/>
    <n v="473.2568"/>
    <s v="THE ST. REGIS VENICE"/>
    <s v="Italy"/>
    <x v="27"/>
    <x v="0"/>
    <n v="0.086619957537155"/>
  </r>
  <r>
    <x v="1"/>
    <x v="1"/>
    <n v="215"/>
    <x v="24"/>
    <n v="0"/>
    <s v="FEE"/>
    <d v="2025-02-20T00:00:00"/>
    <d v="2025-09-13T00:00:00"/>
    <s v="HPS"/>
    <x v="1"/>
    <s v="EUR"/>
    <n v="430.52"/>
    <n v="430.52"/>
    <n v="499.4032"/>
    <n v="430.52"/>
    <n v="430.52"/>
    <n v="499.4032"/>
    <s v="FEES"/>
    <n v="0"/>
    <x v="44"/>
    <x v="0"/>
    <n v="1"/>
  </r>
  <r>
    <x v="1"/>
    <x v="1"/>
    <n v="216"/>
    <x v="16"/>
    <n v="26346"/>
    <s v="Registro de hospedaje para recibir comisión"/>
    <d v="2025-03-17T00:00:00"/>
    <d v="2025-03-22T00:00:00"/>
    <s v="HTL"/>
    <x v="4"/>
    <s v="USD"/>
    <n v="58328.6"/>
    <n v="50162.596"/>
    <n v="58328.6"/>
    <n v="5832.86"/>
    <n v="5016.259599999999"/>
    <n v="5832.86"/>
    <s v="EDEN ROCK ST BARTHS"/>
    <s v="Saint Bartholomey"/>
    <x v="46"/>
    <x v="0"/>
    <n v="0.09999999999999999"/>
  </r>
  <r>
    <x v="1"/>
    <x v="1"/>
    <n v="217"/>
    <x v="24"/>
    <n v="25889"/>
    <s v="hospedaje"/>
    <d v="2025-03-27T00:00:00"/>
    <d v="2025-03-31T00:00:00"/>
    <s v="HTL"/>
    <x v="4"/>
    <s v="USD"/>
    <n v="3574"/>
    <n v="3073.64"/>
    <n v="3574"/>
    <n v="266.96"/>
    <n v="229.5856"/>
    <n v="266.96"/>
    <s v="Lyle Washignton DC"/>
    <s v="United States"/>
    <x v="36"/>
    <x v="0"/>
    <n v="0.07469501958589815"/>
  </r>
  <r>
    <x v="1"/>
    <x v="1"/>
    <n v="218"/>
    <x v="16"/>
    <n v="23966"/>
    <s v="Vuelo AUS-LHR-EDI-LHR-AUS/Jose Nava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AUS-LHR-EDI-LHR-AUS/Kassandra Foster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AUS-LHR-EDI-LHR-AUS/Alyssa Lopez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AUS-LHR-EDI-LHR-AUS/Reagan Nava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AUS-LHR-EDI-LHR-AUS/Oliver Nava"/>
    <d v="2025-07-27T00:00:00"/>
    <d v="2025-08-05T00:00:00"/>
    <s v="VLO"/>
    <x v="2"/>
    <s v="USD"/>
    <n v="4420.91"/>
    <n v="3801.9826"/>
    <n v="4420.91"/>
    <n v="346.86"/>
    <n v="298.2996"/>
    <n v="346.86"/>
    <s v="British Airways"/>
    <s v="United Kingdom"/>
    <x v="9"/>
    <x v="0"/>
    <n v="0.07845895980691758"/>
  </r>
  <r>
    <x v="1"/>
    <x v="1"/>
    <n v="218"/>
    <x v="16"/>
    <n v="23966"/>
    <s v="Vuelo EDI-LHR/Jose Alejandro Nava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Kassandra Foster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Alyssa Lopez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Reagan Nava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3966"/>
    <s v="Vuelo EDI-LHR/Oliver Nava"/>
    <d v="2025-08-01T00:00:00"/>
    <d v="2025-08-01T00:00:00"/>
    <s v="VLO"/>
    <x v="2"/>
    <s v="USD"/>
    <n v="384.1"/>
    <n v="330.326"/>
    <n v="384.1"/>
    <n v="0"/>
    <n v="0"/>
    <n v="0"/>
    <s v="British Airways"/>
    <s v="United Kingdom"/>
    <x v="9"/>
    <x v="0"/>
    <n v="0"/>
  </r>
  <r>
    <x v="1"/>
    <x v="1"/>
    <n v="218"/>
    <x v="16"/>
    <n v="25372"/>
    <s v="Servicio de traslado"/>
    <d v="2025-07-27T00:00:00"/>
    <d v="2025-08-05T00:00:00"/>
    <s v="TRF"/>
    <x v="5"/>
    <s v="USD"/>
    <n v="11917.44"/>
    <n v="10248.9984"/>
    <n v="11917.44"/>
    <n v="0"/>
    <n v="0"/>
    <n v="0"/>
    <s v="Queen Of Clubs Lifestyle Luxury Services LTD"/>
    <s v="United Kingdom"/>
    <x v="9"/>
    <x v="0"/>
    <n v="0"/>
  </r>
  <r>
    <x v="1"/>
    <x v="1"/>
    <n v="218"/>
    <x v="16"/>
    <n v="25820"/>
    <s v="Hospedaje en Londres"/>
    <d v="2025-07-27T00:00:00"/>
    <d v="2025-08-05T00:00:00"/>
    <s v="HTL"/>
    <x v="4"/>
    <s v="USD"/>
    <n v="26141.57"/>
    <n v="22481.7502"/>
    <n v="26141.57"/>
    <n v="2065.59"/>
    <n v="1776.4074"/>
    <n v="2065.59"/>
    <s v="THE BERKELEY"/>
    <s v="United States"/>
    <x v="9"/>
    <x v="0"/>
    <n v="0.07901552967170679"/>
  </r>
  <r>
    <x v="1"/>
    <x v="1"/>
    <n v="218"/>
    <x v="16"/>
    <n v="29682"/>
    <s v="Hospedaje"/>
    <d v="2025-07-27T00:00:00"/>
    <d v="2025-08-05T00:00:00"/>
    <s v="HTL"/>
    <x v="4"/>
    <s v="USD"/>
    <n v="15277.75"/>
    <n v="13138.865"/>
    <n v="15277.75"/>
    <n v="1955.45"/>
    <n v="1681.687"/>
    <n v="1955.45"/>
    <s v="THE GLENEAGLES HOTEL"/>
    <s v="United Kingdom"/>
    <x v="9"/>
    <x v="0"/>
    <n v="0.1279933236242248"/>
  </r>
  <r>
    <x v="1"/>
    <x v="1"/>
    <n v="218"/>
    <x v="16"/>
    <n v="25820"/>
    <s v="Hospedaje"/>
    <d v="2025-07-27T00:00:00"/>
    <d v="2025-08-05T00:00:00"/>
    <s v="HTL"/>
    <x v="4"/>
    <s v="USD"/>
    <n v="7247.7"/>
    <n v="6233.022"/>
    <n v="7247.7"/>
    <n v="724.77"/>
    <n v="623.3022"/>
    <n v="724.77"/>
    <s v="THE BERKELEY"/>
    <s v="United States"/>
    <x v="9"/>
    <x v="0"/>
    <n v="0.1"/>
  </r>
  <r>
    <x v="1"/>
    <x v="1"/>
    <n v="218"/>
    <x v="16"/>
    <n v="0"/>
    <s v="Sobrecomisión"/>
    <d v="2025-07-27T00:00:00"/>
    <d v="2025-08-05T00:00:00"/>
    <s v="HPS"/>
    <x v="1"/>
    <s v="USD"/>
    <n v="5988.19"/>
    <n v="5149.8434"/>
    <n v="5988.19"/>
    <n v="5988.19"/>
    <n v="5149.8434"/>
    <n v="5988.19"/>
    <s v="FEES"/>
    <n v="0"/>
    <x v="9"/>
    <x v="0"/>
    <n v="1"/>
  </r>
  <r>
    <x v="1"/>
    <x v="1"/>
    <n v="219"/>
    <x v="20"/>
    <n v="23921"/>
    <s v="VUELO MEX PAR MEX SE HACE REVISADO MEX ATH MEX"/>
    <d v="2025-06-08T00:00:00"/>
    <d v="2025-06-23T00:00:00"/>
    <s v="VLO"/>
    <x v="2"/>
    <s v="EUR"/>
    <n v="254.72"/>
    <n v="254.72"/>
    <n v="295.4752"/>
    <n v="0"/>
    <n v="0"/>
    <n v="0"/>
    <s v="Air France"/>
    <s v="France"/>
    <x v="15"/>
    <x v="0"/>
    <n v="0"/>
  </r>
  <r>
    <x v="1"/>
    <x v="1"/>
    <n v="219"/>
    <x v="20"/>
    <n v="25446"/>
    <s v="HOTEL EN SABRE GRANDE BRETAGNE EN ATHENAS"/>
    <d v="2025-06-06T00:00:00"/>
    <d v="2025-06-08T00:00:00"/>
    <s v="HTL"/>
    <x v="4"/>
    <s v="EUR"/>
    <n v="3605.88"/>
    <n v="3605.88"/>
    <n v="4182.8208"/>
    <n v="297.02"/>
    <n v="297.02"/>
    <n v="344.5432"/>
    <s v="Le Collectionist"/>
    <s v="France"/>
    <x v="14"/>
    <x v="0"/>
    <n v="0.08237101622904811"/>
  </r>
  <r>
    <x v="1"/>
    <x v="1"/>
    <n v="219"/>
    <x v="20"/>
    <n v="27345"/>
    <s v="TRASLADO DE ATH A LEFKADA Y FERRY TICKETS"/>
    <d v="2025-06-08T00:00:00"/>
    <d v="2025-06-23T00:00:00"/>
    <s v="TRF"/>
    <x v="5"/>
    <s v="EUR"/>
    <n v="1368"/>
    <n v="1368"/>
    <n v="1586.88"/>
    <n v="0"/>
    <n v="0"/>
    <n v="0"/>
    <s v="BLISS TRAVEL"/>
    <s v="Greece"/>
    <x v="15"/>
    <x v="0"/>
    <n v="0"/>
  </r>
  <r>
    <x v="1"/>
    <x v="1"/>
    <n v="219"/>
    <x v="20"/>
    <n v="24262"/>
    <s v="VUELO MEX CDG ATH/ FCO CDG MEX"/>
    <d v="2025-06-05T00:00:00"/>
    <d v="2025-06-25T00:00:00"/>
    <s v="VLO"/>
    <x v="2"/>
    <s v="EUR"/>
    <n v="4132"/>
    <n v="4132"/>
    <n v="4793.12"/>
    <n v="0"/>
    <n v="0"/>
    <n v="0"/>
    <s v="VIALLO, S.A."/>
    <s v="Mexico"/>
    <x v="14"/>
    <x v="0"/>
    <n v="0"/>
  </r>
  <r>
    <x v="1"/>
    <x v="1"/>
    <n v="219"/>
    <x v="20"/>
    <n v="27870"/>
    <s v="VUELO BDS FCO"/>
    <d v="2025-06-22T00:00:00"/>
    <d v="2025-06-22T00:00:00"/>
    <s v="VLO"/>
    <x v="2"/>
    <s v="EUR"/>
    <n v="185.3"/>
    <n v="185.3"/>
    <n v="214.948"/>
    <n v="0"/>
    <n v="0"/>
    <n v="0"/>
    <s v="Italia Trasporto Aereo"/>
    <s v="Italy"/>
    <x v="18"/>
    <x v="0"/>
    <n v="0"/>
  </r>
  <r>
    <x v="1"/>
    <x v="1"/>
    <n v="219"/>
    <x v="20"/>
    <n v="27870"/>
    <s v="VUELO BDS FCO"/>
    <d v="2025-06-22T00:00:00"/>
    <d v="2025-06-22T00:00:00"/>
    <s v="VLO"/>
    <x v="2"/>
    <s v="EUR"/>
    <n v="185.3"/>
    <n v="185.3"/>
    <n v="214.948"/>
    <n v="0"/>
    <n v="0"/>
    <n v="0"/>
    <s v="Italia Trasporto Aereo"/>
    <s v="Italy"/>
    <x v="18"/>
    <x v="0"/>
    <n v="0"/>
  </r>
  <r>
    <x v="1"/>
    <x v="1"/>
    <n v="219"/>
    <x v="20"/>
    <n v="23921"/>
    <s v="CARGO POR CAMBIO"/>
    <d v="2025-06-05T00:00:00"/>
    <d v="2025-06-25T00:00:00"/>
    <s v="VLO"/>
    <x v="2"/>
    <s v="EUR"/>
    <n v="200"/>
    <n v="200"/>
    <n v="232"/>
    <n v="0"/>
    <n v="0"/>
    <n v="0"/>
    <s v="Air France"/>
    <s v="France"/>
    <x v="14"/>
    <x v="0"/>
    <n v="0"/>
  </r>
  <r>
    <x v="1"/>
    <x v="1"/>
    <n v="219"/>
    <x v="20"/>
    <n v="27345"/>
    <s v="Traslado Athens Airport - Hotel"/>
    <d v="2025-06-06T00:00:00"/>
    <d v="2025-06-06T00:00:00"/>
    <s v="TRF"/>
    <x v="5"/>
    <s v="EUR"/>
    <n v="124"/>
    <n v="124"/>
    <n v="143.84"/>
    <n v="0"/>
    <n v="0"/>
    <n v="0"/>
    <s v="BLISS TRAVEL"/>
    <s v="Greece"/>
    <x v="14"/>
    <x v="0"/>
    <n v="0"/>
  </r>
  <r>
    <x v="1"/>
    <x v="1"/>
    <n v="219"/>
    <x v="20"/>
    <n v="27345"/>
    <s v="TRASLADO DE Transfer Corfu Hotel - Port"/>
    <d v="2025-06-15T00:00:00"/>
    <d v="2025-06-15T00:00:00"/>
    <s v="TRF"/>
    <x v="5"/>
    <s v="EUR"/>
    <n v="130"/>
    <n v="130"/>
    <n v="150.8"/>
    <n v="199"/>
    <n v="199"/>
    <n v="230.84"/>
    <s v="BLISS TRAVEL"/>
    <s v="Greece"/>
    <x v="33"/>
    <x v="0"/>
    <n v="1.530769230769231"/>
  </r>
  <r>
    <x v="1"/>
    <x v="1"/>
    <n v="220"/>
    <x v="20"/>
    <n v="26673"/>
    <s v="HOTEL URSO MADRID"/>
    <d v="2025-04-30T00:00:00"/>
    <d v="2025-05-05T00:00:00"/>
    <s v="HTL"/>
    <x v="4"/>
    <s v="EUR"/>
    <n v="4730.4"/>
    <n v="4730.4"/>
    <n v="5487.263999999999"/>
    <n v="404.23"/>
    <n v="404.23"/>
    <n v="468.9068"/>
    <s v="URSO HOTEL AND SPA"/>
    <s v="Spain"/>
    <x v="4"/>
    <x v="0"/>
    <n v="0.08545366142398107"/>
  </r>
  <r>
    <x v="1"/>
    <x v="1"/>
    <n v="220"/>
    <x v="20"/>
    <n v="26673"/>
    <s v="HOTEL URSO MADRID"/>
    <d v="2025-04-30T00:00:00"/>
    <d v="2025-05-05T00:00:00"/>
    <s v="HTL"/>
    <x v="4"/>
    <s v="EUR"/>
    <n v="3613.3"/>
    <n v="3613.3"/>
    <n v="4191.428"/>
    <n v="308.79"/>
    <n v="308.79"/>
    <n v="358.1964"/>
    <s v="URSO HOTEL AND SPA"/>
    <s v="Spain"/>
    <x v="4"/>
    <x v="0"/>
    <n v="0.08545927545457062"/>
  </r>
  <r>
    <x v="1"/>
    <x v="1"/>
    <n v="220"/>
    <x v="20"/>
    <n v="25780"/>
    <s v="Traslado aeropuerto hotel con Meet &amp; Greet con Rolzo"/>
    <d v="2025-04-30T00:00:00"/>
    <d v="2025-05-05T00:00:00"/>
    <s v="TRF"/>
    <x v="5"/>
    <s v="EUR"/>
    <n v="125"/>
    <n v="125"/>
    <n v="145"/>
    <n v="105.75"/>
    <n v="105.75"/>
    <n v="122.67"/>
    <s v="ROLZO"/>
    <s v="United Kingdom"/>
    <x v="4"/>
    <x v="0"/>
    <n v="0.8459999999999999"/>
  </r>
  <r>
    <x v="1"/>
    <x v="1"/>
    <n v="220"/>
    <x v="20"/>
    <n v="25780"/>
    <s v="MEET &amp; GREET"/>
    <d v="2025-04-30T00:00:00"/>
    <d v="2025-05-05T00:00:00"/>
    <s v="TRF"/>
    <x v="5"/>
    <s v="EUR"/>
    <n v="580"/>
    <n v="580"/>
    <n v="672.8"/>
    <n v="87"/>
    <n v="87"/>
    <n v="100.92"/>
    <s v="ROLZO"/>
    <s v="United Kingdom"/>
    <x v="4"/>
    <x v="0"/>
    <n v="0.15"/>
  </r>
  <r>
    <x v="1"/>
    <x v="1"/>
    <n v="220"/>
    <x v="20"/>
    <n v="25780"/>
    <s v="TRASLADO HOTEL URSO AEROPUERTO"/>
    <d v="2025-05-05T00:00:00"/>
    <d v="2025-05-05T00:00:00"/>
    <s v="TRF"/>
    <x v="5"/>
    <s v="EUR"/>
    <n v="125"/>
    <n v="125"/>
    <n v="145"/>
    <n v="18.75"/>
    <n v="18.75"/>
    <n v="21.75"/>
    <s v="ROLZO"/>
    <s v="United Kingdom"/>
    <x v="52"/>
    <x v="0"/>
    <n v="0.15"/>
  </r>
  <r>
    <x v="1"/>
    <x v="1"/>
    <n v="221"/>
    <x v="24"/>
    <n v="25049"/>
    <s v="Hospedaje/Actividades y tours"/>
    <d v="2025-06-29T00:00:00"/>
    <d v="2025-07-06T00:00:00"/>
    <s v="PKT"/>
    <x v="0"/>
    <s v="USD"/>
    <n v="22240"/>
    <n v="19126.4"/>
    <n v="22240"/>
    <n v="1257.16"/>
    <n v="1081.1576"/>
    <n v="1257.16"/>
    <s v="Pro Tours Iceland ehf"/>
    <s v="Iceland"/>
    <x v="16"/>
    <x v="0"/>
    <n v="0.05652697841726619"/>
  </r>
  <r>
    <x v="1"/>
    <x v="1"/>
    <n v="221"/>
    <x v="24"/>
    <n v="0"/>
    <s v="CARGO POR USO DE TARJETA"/>
    <d v="2025-06-29T00:00:00"/>
    <d v="2025-07-06T00:00:00"/>
    <s v="CPT"/>
    <x v="1"/>
    <s v="USD"/>
    <n v="778"/>
    <n v="669.08"/>
    <n v="778"/>
    <n v="778"/>
    <n v="669.08"/>
    <n v="778"/>
    <s v="FEES"/>
    <n v="0"/>
    <x v="16"/>
    <x v="0"/>
    <n v="1"/>
  </r>
  <r>
    <x v="1"/>
    <x v="1"/>
    <n v="222"/>
    <x v="20"/>
    <n v="25706"/>
    <s v="CRUCERO CRYSTAL EN EL SAPPHIRE ATH- MONTECARLO"/>
    <d v="2025-07-23T00:00:00"/>
    <d v="2025-08-02T00:00:00"/>
    <s v="CRC"/>
    <x v="8"/>
    <s v="USD"/>
    <n v="22400"/>
    <n v="19264"/>
    <n v="22400"/>
    <n v="3706"/>
    <n v="3187.16"/>
    <n v="3706"/>
    <s v="CRYSTAL CRUISES"/>
    <s v="United States"/>
    <x v="8"/>
    <x v="0"/>
    <n v="0.1654464285714286"/>
  </r>
  <r>
    <x v="1"/>
    <x v="1"/>
    <n v="222"/>
    <x v="20"/>
    <n v="25706"/>
    <s v="CRUCERO CRYSTAL EN EL SAPPHIRE ATH MONTECARLO"/>
    <d v="2025-07-23T00:00:00"/>
    <d v="2025-08-02T00:00:00"/>
    <s v="CRC"/>
    <x v="8"/>
    <s v="USD"/>
    <n v="22400"/>
    <n v="19264"/>
    <n v="22400"/>
    <n v="3706"/>
    <n v="3187.16"/>
    <n v="3706"/>
    <s v="CRYSTAL CRUISES"/>
    <s v="United States"/>
    <x v="8"/>
    <x v="0"/>
    <n v="0.1654464285714286"/>
  </r>
  <r>
    <x v="1"/>
    <x v="1"/>
    <n v="222"/>
    <x v="20"/>
    <n v="25780"/>
    <s v="TRASLADO CON ROLZO MAD HTL VILLAMAGNA"/>
    <d v="2025-07-15T00:00:00"/>
    <d v="2025-08-15T00:00:00"/>
    <s v="TRF"/>
    <x v="5"/>
    <s v="USD"/>
    <n v="641.66"/>
    <n v="551.8276"/>
    <n v="641.66"/>
    <n v="93.40000000000001"/>
    <n v="80.324"/>
    <n v="93.40000000000001"/>
    <s v="ROLZO"/>
    <s v="United Kingdom"/>
    <x v="5"/>
    <x v="0"/>
    <n v="0.1455599538696506"/>
  </r>
  <r>
    <x v="1"/>
    <x v="1"/>
    <n v="222"/>
    <x v="20"/>
    <n v="25780"/>
    <s v="TRASLADO DE VILLAMAGNA A AEROPUERTO"/>
    <d v="2025-07-22T00:00:00"/>
    <d v="2025-08-22T00:00:00"/>
    <s v="TRF"/>
    <x v="5"/>
    <s v="USD"/>
    <n v="641.66"/>
    <n v="551.8276"/>
    <n v="641.66"/>
    <n v="96.25"/>
    <n v="82.77500000000001"/>
    <n v="96.25"/>
    <s v="ROLZO"/>
    <s v="United Kingdom"/>
    <x v="8"/>
    <x v="0"/>
    <n v="0.1500015584577502"/>
  </r>
  <r>
    <x v="1"/>
    <x v="1"/>
    <n v="222"/>
    <x v="20"/>
    <n v="25780"/>
    <s v="TRASLADO DE APTO NCE HOTEL METROPOLE NICE"/>
    <d v="2025-07-22T00:00:00"/>
    <d v="2025-08-22T00:00:00"/>
    <s v="TRF"/>
    <x v="5"/>
    <s v="USD"/>
    <n v="839.99"/>
    <n v="722.3914"/>
    <n v="839.99"/>
    <n v="122.2"/>
    <n v="105.092"/>
    <n v="122.2"/>
    <s v="ROLZO"/>
    <s v="United Kingdom"/>
    <x v="8"/>
    <x v="0"/>
    <n v="0.1454779223562185"/>
  </r>
  <r>
    <x v="1"/>
    <x v="1"/>
    <n v="222"/>
    <x v="20"/>
    <n v="25780"/>
    <s v="TRASLADO DEL PUERTO DE PIREO AL AEROPUERTO DE ATH"/>
    <d v="2025-07-22T00:00:00"/>
    <d v="2025-08-22T00:00:00"/>
    <s v="TRF"/>
    <x v="5"/>
    <s v="USD"/>
    <n v="991.65"/>
    <n v="852.819"/>
    <n v="991.65"/>
    <n v="144.2"/>
    <n v="124.012"/>
    <n v="144.2"/>
    <s v="ROLZO"/>
    <s v="United Kingdom"/>
    <x v="8"/>
    <x v="0"/>
    <n v="0.145414208642162"/>
  </r>
  <r>
    <x v="1"/>
    <x v="1"/>
    <n v="222"/>
    <x v="20"/>
    <n v="25363"/>
    <s v="ALOJAMIENTO ROSEWOOD VILLAMAGNA"/>
    <d v="2025-07-15T00:00:00"/>
    <d v="2025-08-22T00:00:00"/>
    <s v="HTL"/>
    <x v="4"/>
    <s v="USD"/>
    <n v="10520.85"/>
    <n v="9047.931"/>
    <n v="10520.85"/>
    <n v="1277.6"/>
    <n v="1098.736"/>
    <n v="1277.6"/>
    <s v="ROSEWOOD VILLA MAGNA"/>
    <s v="Spain"/>
    <x v="5"/>
    <x v="0"/>
    <n v="0.1214350551523879"/>
  </r>
  <r>
    <x v="1"/>
    <x v="1"/>
    <n v="222"/>
    <x v="20"/>
    <n v="25363"/>
    <s v="HOSPEDAJE EN ROSEWOOD VILLAMAGNA"/>
    <d v="2025-07-15T00:00:00"/>
    <d v="2025-08-22T00:00:00"/>
    <s v="HTL"/>
    <x v="4"/>
    <s v="USD"/>
    <n v="8173.55"/>
    <n v="7029.253"/>
    <n v="8173.55"/>
    <n v="847.67"/>
    <n v="728.9961999999999"/>
    <n v="847.67"/>
    <s v="ROSEWOOD VILLA MAGNA"/>
    <s v="Spain"/>
    <x v="5"/>
    <x v="0"/>
    <n v="0.1037089147310532"/>
  </r>
  <r>
    <x v="1"/>
    <x v="1"/>
    <n v="222"/>
    <x v="20"/>
    <n v="27957"/>
    <s v="HOTEL METROPOLE MONTE CARLO"/>
    <d v="2025-07-22T00:00:00"/>
    <d v="2025-07-23T00:00:00"/>
    <s v="HTL"/>
    <x v="4"/>
    <s v="USD"/>
    <n v="2244.63"/>
    <n v="1930.3818"/>
    <n v="2244.63"/>
    <n v="197.61"/>
    <n v="169.9446"/>
    <n v="197.61"/>
    <s v="HOTEL METROPOLE, MONTE CARLO"/>
    <s v="Monaco"/>
    <x v="8"/>
    <x v="0"/>
    <n v="0.08803678111760067"/>
  </r>
  <r>
    <x v="1"/>
    <x v="1"/>
    <n v="222"/>
    <x v="20"/>
    <n v="27957"/>
    <s v="HOTEL METROPOLE MONTE CARLO"/>
    <d v="2025-07-22T00:00:00"/>
    <d v="2025-07-23T00:00:00"/>
    <s v="HTL"/>
    <x v="4"/>
    <s v="USD"/>
    <n v="2244.63"/>
    <n v="1930.3818"/>
    <n v="2244.63"/>
    <n v="197.61"/>
    <n v="169.9446"/>
    <n v="197.61"/>
    <s v="HOTEL METROPOLE, MONTE CARLO"/>
    <s v="Monaco"/>
    <x v="8"/>
    <x v="0"/>
    <n v="0.08803678111760067"/>
  </r>
  <r>
    <x v="1"/>
    <x v="1"/>
    <n v="222"/>
    <x v="20"/>
    <n v="25780"/>
    <s v="servicio de chauffeur de Civitavecchia a Roma"/>
    <d v="2025-07-25T00:00:00"/>
    <d v="2025-08-25T00:00:00"/>
    <s v="TRF"/>
    <x v="5"/>
    <s v="USD"/>
    <n v="1580.81"/>
    <n v="1359.4966"/>
    <n v="1580.81"/>
    <n v="235.07"/>
    <n v="202.1602"/>
    <n v="235.07"/>
    <s v="ROLZO"/>
    <s v="United Kingdom"/>
    <x v="8"/>
    <x v="0"/>
    <n v="0.1487022475819358"/>
  </r>
  <r>
    <x v="1"/>
    <x v="1"/>
    <n v="222"/>
    <x v="20"/>
    <n v="24236"/>
    <s v="RENTA DE YATE CON TOUR"/>
    <d v="2025-07-15T00:00:00"/>
    <d v="2025-08-25T00:00:00"/>
    <s v="ATR"/>
    <x v="0"/>
    <s v="USD"/>
    <n v="10226.63"/>
    <n v="8794.9018"/>
    <n v="10226.63"/>
    <n v="2064.22"/>
    <n v="1775.2292"/>
    <n v="2064.22"/>
    <s v="Privilege Italia SRL"/>
    <s v="Italy"/>
    <x v="5"/>
    <x v="0"/>
    <n v="0.2018475294402946"/>
  </r>
  <r>
    <x v="1"/>
    <x v="1"/>
    <n v="222"/>
    <x v="20"/>
    <n v="24236"/>
    <s v="TRASLADO EN NAPOLESAL MUELLE"/>
    <d v="2025-07-26T00:00:00"/>
    <d v="2025-07-27T00:00:00"/>
    <s v="TRF"/>
    <x v="5"/>
    <s v="USD"/>
    <n v="344.32"/>
    <n v="296.1152"/>
    <n v="344.32"/>
    <n v="0"/>
    <n v="0"/>
    <n v="0"/>
    <s v="Privilege Italia SRL"/>
    <s v="Italy"/>
    <x v="8"/>
    <x v="0"/>
    <n v="0"/>
  </r>
  <r>
    <x v="1"/>
    <x v="1"/>
    <n v="222"/>
    <x v="20"/>
    <n v="27345"/>
    <s v="chofer a disposición en Mykonos"/>
    <d v="2025-08-01T00:00:00"/>
    <d v="2025-08-01T00:00:00"/>
    <s v="TRF"/>
    <x v="5"/>
    <s v="USD"/>
    <n v="919.17"/>
    <n v="790.4861999999999"/>
    <n v="919.17"/>
    <n v="61.72"/>
    <n v="53.0792"/>
    <n v="61.72"/>
    <s v="BLISS TRAVEL"/>
    <s v="Greece"/>
    <x v="9"/>
    <x v="0"/>
    <n v="0.06714753527639065"/>
  </r>
  <r>
    <x v="1"/>
    <x v="1"/>
    <n v="223"/>
    <x v="16"/>
    <n v="24224"/>
    <s v="Vuelo MIA-LHR-MIA/Mila Jusidman"/>
    <d v="2025-04-21T00:00:00"/>
    <d v="2025-06-12T00:00:00"/>
    <s v="VLO"/>
    <x v="2"/>
    <s v="USD"/>
    <n v="11726.51"/>
    <n v="10084.7986"/>
    <n v="11726.51"/>
    <n v="0"/>
    <n v="0"/>
    <n v="0"/>
    <s v="American Airlines"/>
    <s v="United States"/>
    <x v="3"/>
    <x v="0"/>
    <n v="0"/>
  </r>
  <r>
    <x v="1"/>
    <x v="1"/>
    <n v="223"/>
    <x v="16"/>
    <n v="24224"/>
    <s v="Revisado del vuelo MIA-LHR-MIA"/>
    <d v="2025-04-21T00:00:00"/>
    <d v="2025-06-12T00:00:00"/>
    <s v="VLO"/>
    <x v="2"/>
    <s v="USD"/>
    <n v="813"/>
    <n v="699.1799999999999"/>
    <n v="813"/>
    <n v="0"/>
    <n v="0"/>
    <n v="0"/>
    <s v="American Airlines"/>
    <s v="United States"/>
    <x v="3"/>
    <x v="0"/>
    <n v="0"/>
  </r>
  <r>
    <x v="2"/>
    <x v="1"/>
    <n v="224"/>
    <x v="17"/>
    <n v="25771"/>
    <s v="SSS"/>
    <d v="2025-06-15T00:00:00"/>
    <d v="2025-06-16T00:00:00"/>
    <s v="HTL"/>
    <x v="4"/>
    <s v="USD"/>
    <n v="1000"/>
    <n v="860"/>
    <n v="1000"/>
    <n v="100"/>
    <n v="86"/>
    <n v="100"/>
    <s v="THE ADDRESS DOWNTOWN DUBAI"/>
    <s v="United Arab Emirates"/>
    <x v="33"/>
    <x v="0"/>
    <n v="0.1"/>
  </r>
  <r>
    <x v="0"/>
    <x v="1"/>
    <n v="225"/>
    <x v="1"/>
    <n v="28197"/>
    <s v="Vuelo 1 - Amsterdam - Munich // Berlin Amsterdam"/>
    <d v="2025-04-17T00:00:00"/>
    <d v="2025-04-26T00:00:00"/>
    <s v="ABC"/>
    <x v="2"/>
    <s v="EUR"/>
    <n v="661.16"/>
    <n v="661.16"/>
    <n v="766.9455999999999"/>
    <n v="0"/>
    <n v="0"/>
    <n v="0"/>
    <s v="Consolidador.com"/>
    <s v="Spain"/>
    <x v="2"/>
    <x v="0"/>
    <n v="0"/>
  </r>
  <r>
    <x v="0"/>
    <x v="1"/>
    <n v="225"/>
    <x v="1"/>
    <n v="0"/>
    <s v="FEE AEREOS Vuelo 1"/>
    <d v="2025-04-17T00:00:00"/>
    <d v="2025-04-26T00:00:00"/>
    <s v="HPS"/>
    <x v="1"/>
    <s v="EUR"/>
    <n v="76.72"/>
    <n v="76.72"/>
    <n v="88.9952"/>
    <n v="76.72"/>
    <n v="76.72"/>
    <n v="88.9952"/>
    <s v="FEES"/>
    <n v="0"/>
    <x v="2"/>
    <x v="0"/>
    <n v="1"/>
  </r>
  <r>
    <x v="0"/>
    <x v="1"/>
    <n v="225"/>
    <x v="1"/>
    <n v="28934"/>
    <s v="Vuelo Munich - Viena / Viena - Berlin"/>
    <d v="2025-04-20T00:00:00"/>
    <d v="2025-04-23T00:00:00"/>
    <s v="VLO"/>
    <x v="2"/>
    <s v="EUR"/>
    <n v="449.38"/>
    <n v="449.38"/>
    <n v="521.2808"/>
    <n v="0"/>
    <n v="0"/>
    <n v="0"/>
    <s v="F1S USA"/>
    <s v="United States"/>
    <x v="3"/>
    <x v="0"/>
    <n v="0"/>
  </r>
  <r>
    <x v="0"/>
    <x v="1"/>
    <n v="225"/>
    <x v="1"/>
    <n v="28934"/>
    <s v="Vuelo Munich - Viena / Viena - Berlin"/>
    <d v="2025-04-20T00:00:00"/>
    <d v="2025-04-23T00:00:00"/>
    <s v="VLO"/>
    <x v="2"/>
    <s v="EUR"/>
    <n v="449.38"/>
    <n v="449.38"/>
    <n v="521.2808"/>
    <n v="0"/>
    <n v="0"/>
    <n v="0"/>
    <s v="F1S USA"/>
    <s v="United States"/>
    <x v="3"/>
    <x v="0"/>
    <n v="0"/>
  </r>
  <r>
    <x v="0"/>
    <x v="1"/>
    <n v="225"/>
    <x v="1"/>
    <n v="0"/>
    <s v="Fee 20 euros por pax vuelos"/>
    <d v="2025-04-17T00:00:00"/>
    <d v="2025-04-26T00:00:00"/>
    <s v="HPS"/>
    <x v="1"/>
    <s v="EUR"/>
    <n v="84"/>
    <n v="84"/>
    <n v="97.44"/>
    <n v="84"/>
    <n v="84"/>
    <n v="97.44"/>
    <s v="FEES"/>
    <n v="0"/>
    <x v="2"/>
    <x v="0"/>
    <n v="1"/>
  </r>
  <r>
    <x v="0"/>
    <x v="1"/>
    <n v="225"/>
    <x v="1"/>
    <n v="23898"/>
    <s v="ASIENTOS DE KLM VUELO 1"/>
    <d v="2025-04-17T00:00:00"/>
    <d v="2025-04-26T00:00:00"/>
    <s v="ABC"/>
    <x v="2"/>
    <s v="EUR"/>
    <n v="72.2"/>
    <n v="72.2"/>
    <n v="83.752"/>
    <n v="0"/>
    <n v="0"/>
    <n v="0"/>
    <s v="KLM Royal Dutch Airlines"/>
    <s v="Netherlands"/>
    <x v="2"/>
    <x v="0"/>
    <n v="0"/>
  </r>
  <r>
    <x v="0"/>
    <x v="1"/>
    <n v="225"/>
    <x v="1"/>
    <n v="28934"/>
    <s v="ASIENTOS VUELO MUNICH VIENA"/>
    <d v="2025-04-20T00:00:00"/>
    <d v="2025-04-23T00:00:00"/>
    <s v="VLO"/>
    <x v="2"/>
    <s v="EUR"/>
    <n v="30"/>
    <n v="30"/>
    <n v="34.8"/>
    <n v="0"/>
    <n v="0"/>
    <n v="0"/>
    <s v="F1S USA"/>
    <s v="United States"/>
    <x v="3"/>
    <x v="0"/>
    <n v="0"/>
  </r>
  <r>
    <x v="0"/>
    <x v="1"/>
    <n v="225"/>
    <x v="1"/>
    <n v="28934"/>
    <s v="ASIENTOS VUELO MUNICH VIENA"/>
    <d v="2025-04-20T00:00:00"/>
    <d v="2025-04-23T00:00:00"/>
    <s v="VLO"/>
    <x v="2"/>
    <s v="EUR"/>
    <n v="30"/>
    <n v="30"/>
    <n v="34.8"/>
    <n v="0"/>
    <n v="0"/>
    <n v="0"/>
    <s v="F1S USA"/>
    <s v="United States"/>
    <x v="3"/>
    <x v="0"/>
    <n v="0"/>
  </r>
  <r>
    <x v="0"/>
    <x v="1"/>
    <n v="225"/>
    <x v="1"/>
    <n v="28934"/>
    <s v="ASIENTOS VUELO VIENA BERLIN"/>
    <d v="2025-04-20T00:00:00"/>
    <d v="2025-04-23T00:00:00"/>
    <s v="VLO"/>
    <x v="2"/>
    <s v="EUR"/>
    <n v="30"/>
    <n v="30"/>
    <n v="34.8"/>
    <n v="0"/>
    <n v="0"/>
    <n v="0"/>
    <s v="F1S USA"/>
    <s v="United States"/>
    <x v="3"/>
    <x v="0"/>
    <n v="0"/>
  </r>
  <r>
    <x v="0"/>
    <x v="1"/>
    <n v="225"/>
    <x v="1"/>
    <n v="28934"/>
    <s v="ASIENTOS VUELO VIENA BERLIN"/>
    <d v="2025-04-20T00:00:00"/>
    <d v="2025-04-23T00:00:00"/>
    <s v="VLO"/>
    <x v="2"/>
    <s v="EUR"/>
    <n v="30"/>
    <n v="30"/>
    <n v="34.8"/>
    <n v="0"/>
    <n v="0"/>
    <n v="0"/>
    <s v="F1S USA"/>
    <s v="United States"/>
    <x v="3"/>
    <x v="0"/>
    <n v="0"/>
  </r>
  <r>
    <x v="1"/>
    <x v="1"/>
    <n v="226"/>
    <x v="16"/>
    <n v="27060"/>
    <s v="Hospedaje en Cambodia"/>
    <d v="2025-07-05T00:00:00"/>
    <d v="2025-07-08T00:00:00"/>
    <s v="HTL"/>
    <x v="4"/>
    <s v="USD"/>
    <n v="7810"/>
    <n v="6716.599999999999"/>
    <n v="7810"/>
    <n v="632.8"/>
    <n v="544.208"/>
    <n v="632.8"/>
    <s v="SHINTA MANI WILD"/>
    <s v="Camboya"/>
    <x v="16"/>
    <x v="0"/>
    <n v="0.08102432778489116"/>
  </r>
  <r>
    <x v="1"/>
    <x v="1"/>
    <n v="226"/>
    <x v="16"/>
    <n v="27356"/>
    <s v="Vuelo Seoul-Indonesia/Andres Carretero"/>
    <d v="2025-06-20T00:00:00"/>
    <d v="2025-06-20T00:00:00"/>
    <s v="VLO"/>
    <x v="2"/>
    <s v="USD"/>
    <n v="880.4"/>
    <n v="757.144"/>
    <n v="880.4"/>
    <n v="0"/>
    <n v="0"/>
    <n v="0"/>
    <s v="Garuda Indonesia"/>
    <s v="Indonesia"/>
    <x v="33"/>
    <x v="0"/>
    <n v="0"/>
  </r>
  <r>
    <x v="1"/>
    <x v="1"/>
    <n v="226"/>
    <x v="16"/>
    <n v="27356"/>
    <s v="Vuelo Seoul-Indonesia/Sergio Berger"/>
    <d v="2025-06-20T00:00:00"/>
    <d v="2025-06-20T00:00:00"/>
    <s v="VLO"/>
    <x v="2"/>
    <s v="USD"/>
    <n v="880.4"/>
    <n v="757.144"/>
    <n v="880.4"/>
    <n v="0"/>
    <n v="0"/>
    <n v="0"/>
    <s v="Garuda Indonesia"/>
    <s v="Indonesia"/>
    <x v="33"/>
    <x v="0"/>
    <n v="0"/>
  </r>
  <r>
    <x v="1"/>
    <x v="1"/>
    <n v="226"/>
    <x v="16"/>
    <n v="27356"/>
    <s v="Reembolso del vuelo Seoul-Indonesia con GA/Andres Carretero"/>
    <d v="2025-06-20T00:00:00"/>
    <d v="2025-06-20T00:00:00"/>
    <s v="VLO"/>
    <x v="2"/>
    <s v="USD"/>
    <n v="-880.4"/>
    <n v="-757.144"/>
    <n v="-880.4"/>
    <n v="0"/>
    <n v="0"/>
    <n v="0"/>
    <s v="REEMBOLSOS"/>
    <s v="Indonesia"/>
    <x v="33"/>
    <x v="0"/>
    <n v="0"/>
  </r>
  <r>
    <x v="1"/>
    <x v="1"/>
    <n v="226"/>
    <x v="16"/>
    <n v="27356"/>
    <s v="Reembolso del vuelo Seoul-Indonesia con GA/Sergio Berger"/>
    <d v="2025-06-20T00:00:00"/>
    <d v="2025-06-20T00:00:00"/>
    <s v="VLO"/>
    <x v="2"/>
    <s v="USD"/>
    <n v="-880.4"/>
    <n v="-757.144"/>
    <n v="-880.4"/>
    <n v="0"/>
    <n v="0"/>
    <n v="0"/>
    <s v="REEMBOLSOS"/>
    <s v="Indonesia"/>
    <x v="33"/>
    <x v="0"/>
    <n v="0"/>
  </r>
  <r>
    <x v="1"/>
    <x v="1"/>
    <n v="226"/>
    <x v="16"/>
    <n v="27364"/>
    <s v="Vuelo Seoul-Indonesia con Asiana/Andres Carretero"/>
    <d v="2025-06-20T00:00:00"/>
    <d v="2025-07-08T00:00:00"/>
    <s v="VLO"/>
    <x v="2"/>
    <s v="USD"/>
    <n v="796.5"/>
    <n v="684.99"/>
    <n v="796.5"/>
    <n v="22.41"/>
    <n v="19.2726"/>
    <n v="22.41"/>
    <s v="ASIANA AIRLINES"/>
    <s v="South Korea"/>
    <x v="33"/>
    <x v="0"/>
    <n v="0.02813559322033898"/>
  </r>
  <r>
    <x v="1"/>
    <x v="1"/>
    <n v="226"/>
    <x v="16"/>
    <n v="27364"/>
    <s v="Vuelo Seoul-Indonesia con Asiana/Sergio Berger"/>
    <d v="2025-06-20T00:00:00"/>
    <d v="2025-07-08T00:00:00"/>
    <s v="VLO"/>
    <x v="2"/>
    <s v="USD"/>
    <n v="796.5"/>
    <n v="684.99"/>
    <n v="796.5"/>
    <n v="22.41"/>
    <n v="19.2726"/>
    <n v="22.41"/>
    <s v="ASIANA AIRLINES"/>
    <s v="South Korea"/>
    <x v="33"/>
    <x v="0"/>
    <n v="0.02813559322033898"/>
  </r>
  <r>
    <x v="1"/>
    <x v="1"/>
    <n v="226"/>
    <x v="16"/>
    <n v="27453"/>
    <s v="Vuelo CGK-BKK-USM-BKK-NRT/Andres Carretero"/>
    <d v="2025-07-02T00:00:00"/>
    <d v="2025-07-11T00:00:00"/>
    <s v="VLO"/>
    <x v="2"/>
    <s v="USD"/>
    <n v="1829.6"/>
    <n v="1573.456"/>
    <n v="1829.6"/>
    <n v="15.76"/>
    <n v="13.5536"/>
    <n v="15.76"/>
    <s v="Thai Airways Intl"/>
    <s v="Thailand"/>
    <x v="16"/>
    <x v="0"/>
    <n v="0.008613904678618278"/>
  </r>
  <r>
    <x v="1"/>
    <x v="1"/>
    <n v="226"/>
    <x v="16"/>
    <n v="27453"/>
    <s v="Vuelo CGK-BKK-USM-BKK-NRT/Sergio Berger"/>
    <d v="2025-07-02T00:00:00"/>
    <d v="2025-07-11T00:00:00"/>
    <s v="VLO"/>
    <x v="2"/>
    <s v="USD"/>
    <n v="1829.6"/>
    <n v="1573.456"/>
    <n v="1829.6"/>
    <n v="15.76"/>
    <n v="13.5536"/>
    <n v="15.76"/>
    <s v="Thai Airways Intl"/>
    <s v="Thailand"/>
    <x v="16"/>
    <x v="0"/>
    <n v="0.008613904678618278"/>
  </r>
  <r>
    <x v="1"/>
    <x v="1"/>
    <n v="226"/>
    <x v="16"/>
    <n v="27040"/>
    <s v="Vuelo BKK-PNH-BKK-USM/Andres Carretero"/>
    <d v="2025-07-05T00:00:00"/>
    <d v="2025-07-08T00:00:00"/>
    <s v="VLO"/>
    <x v="2"/>
    <s v="USD"/>
    <n v="676.4"/>
    <n v="581.704"/>
    <n v="676.4"/>
    <n v="0"/>
    <n v="0"/>
    <n v="0"/>
    <s v="Bangkok Airways"/>
    <s v="Thailand"/>
    <x v="16"/>
    <x v="0"/>
    <n v="0"/>
  </r>
  <r>
    <x v="1"/>
    <x v="1"/>
    <n v="226"/>
    <x v="16"/>
    <n v="27040"/>
    <s v="Vuelo BKK-PNH-BKK-USM/Sergio Berger"/>
    <d v="2025-07-05T00:00:00"/>
    <d v="2025-07-08T00:00:00"/>
    <s v="VLO"/>
    <x v="2"/>
    <s v="USD"/>
    <n v="676.4"/>
    <n v="581.704"/>
    <n v="676.4"/>
    <n v="0"/>
    <n v="0"/>
    <n v="0"/>
    <s v="Bangkok Airways"/>
    <s v="Thailand"/>
    <x v="16"/>
    <x v="0"/>
    <n v="0"/>
  </r>
  <r>
    <x v="1"/>
    <x v="1"/>
    <n v="226"/>
    <x v="16"/>
    <n v="26070"/>
    <s v="Hospedaje en Seoul"/>
    <d v="2025-06-17T00:00:00"/>
    <d v="2025-06-20T00:00:00"/>
    <s v="HTL"/>
    <x v="4"/>
    <s v="USD"/>
    <n v="1606.54"/>
    <n v="1381.6244"/>
    <n v="1606.54"/>
    <n v="186.42"/>
    <n v="160.3212"/>
    <n v="186.42"/>
    <s v="FOUR SEASONS HOTEL SEOUL"/>
    <s v="South Korea"/>
    <x v="33"/>
    <x v="0"/>
    <n v="0.1160381938825053"/>
  </r>
  <r>
    <x v="1"/>
    <x v="1"/>
    <n v="226"/>
    <x v="16"/>
    <n v="27975"/>
    <s v="Hospedaje en Tailandia"/>
    <d v="2025-07-08T00:00:00"/>
    <d v="2025-07-11T00:00:00"/>
    <s v="HTL"/>
    <x v="4"/>
    <s v="USD"/>
    <n v="7078.71"/>
    <n v="6087.6906"/>
    <n v="7078.71"/>
    <n v="597.14"/>
    <n v="513.5404"/>
    <n v="597.14"/>
    <s v="FOUR SEASONS RESORT KOH SAMUI"/>
    <s v="Thailand"/>
    <x v="20"/>
    <x v="0"/>
    <n v="0.08435717807340602"/>
  </r>
  <r>
    <x v="1"/>
    <x v="1"/>
    <n v="226"/>
    <x v="16"/>
    <n v="27453"/>
    <s v="Vuelo Indonesia-Bangkok/Lina Botero"/>
    <d v="2025-06-17T00:00:00"/>
    <d v="2025-07-11T00:00:00"/>
    <s v="VLO"/>
    <x v="2"/>
    <s v="USD"/>
    <n v="513.4"/>
    <n v="441.524"/>
    <n v="513.4"/>
    <n v="0"/>
    <n v="0"/>
    <n v="0"/>
    <s v="Thai Airways Intl"/>
    <s v="Thailand"/>
    <x v="33"/>
    <x v="0"/>
    <n v="0"/>
  </r>
  <r>
    <x v="1"/>
    <x v="1"/>
    <n v="226"/>
    <x v="16"/>
    <n v="25022"/>
    <s v="Hospedaje en Tokyo"/>
    <d v="2025-07-12T00:00:00"/>
    <d v="2025-07-13T00:00:00"/>
    <s v="HTL"/>
    <x v="4"/>
    <s v="USD"/>
    <n v="1158.84"/>
    <n v="996.6023999999999"/>
    <n v="1158.84"/>
    <n v="105.35"/>
    <n v="90.601"/>
    <n v="105.35"/>
    <s v="THE PENINSULA TOKYO"/>
    <s v="Japan"/>
    <x v="20"/>
    <x v="0"/>
    <n v="0.09090987539263401"/>
  </r>
  <r>
    <x v="1"/>
    <x v="1"/>
    <n v="226"/>
    <x v="16"/>
    <n v="27453"/>
    <s v="Revisado Jakarta a Bangkok"/>
    <d v="2025-06-17T00:00:00"/>
    <d v="2025-07-13T00:00:00"/>
    <s v="VLO"/>
    <x v="2"/>
    <s v="USD"/>
    <n v="82.59999999999999"/>
    <n v="71.03599999999999"/>
    <n v="82.59999999999999"/>
    <n v="0"/>
    <n v="0"/>
    <n v="0"/>
    <s v="Thai Airways Intl"/>
    <s v="Thailand"/>
    <x v="33"/>
    <x v="0"/>
    <n v="0"/>
  </r>
  <r>
    <x v="1"/>
    <x v="1"/>
    <n v="226"/>
    <x v="16"/>
    <n v="27453"/>
    <s v="Revisado Jakarta a Bangkok"/>
    <d v="2025-06-17T00:00:00"/>
    <d v="2025-07-13T00:00:00"/>
    <s v="VLO"/>
    <x v="2"/>
    <s v="USD"/>
    <n v="132.6"/>
    <n v="114.036"/>
    <n v="132.6"/>
    <n v="0"/>
    <n v="0"/>
    <n v="0"/>
    <s v="Thai Airways Intl"/>
    <s v="Thailand"/>
    <x v="33"/>
    <x v="0"/>
    <n v="0"/>
  </r>
  <r>
    <x v="1"/>
    <x v="1"/>
    <n v="226"/>
    <x v="16"/>
    <n v="27453"/>
    <s v="EMD revisado COALQP"/>
    <d v="2025-06-17T00:00:00"/>
    <d v="2025-07-13T00:00:00"/>
    <s v="VLO"/>
    <x v="2"/>
    <s v="USD"/>
    <n v="50"/>
    <n v="43"/>
    <n v="50"/>
    <n v="0"/>
    <n v="0"/>
    <n v="0"/>
    <s v="Thai Airways Intl"/>
    <s v="Thailand"/>
    <x v="33"/>
    <x v="0"/>
    <n v="0"/>
  </r>
  <r>
    <x v="1"/>
    <x v="1"/>
    <n v="226"/>
    <x v="16"/>
    <n v="28570"/>
    <s v="Hospedaje"/>
    <d v="2025-07-02T00:00:00"/>
    <d v="2025-07-05T00:00:00"/>
    <s v="HTL"/>
    <x v="4"/>
    <s v="USD"/>
    <n v="1650.75"/>
    <n v="1419.645"/>
    <n v="1650.75"/>
    <n v="497.65"/>
    <n v="427.979"/>
    <n v="497.65"/>
    <s v="AMAN NAI LERT BANGKOK"/>
    <s v="Thailand"/>
    <x v="16"/>
    <x v="0"/>
    <n v="0.3014690292291383"/>
  </r>
  <r>
    <x v="1"/>
    <x v="1"/>
    <n v="226"/>
    <x v="16"/>
    <n v="28570"/>
    <s v="Hospedaje"/>
    <d v="2025-07-02T00:00:00"/>
    <d v="2025-07-05T00:00:00"/>
    <s v="HTL"/>
    <x v="4"/>
    <s v="USD"/>
    <n v="1650.75"/>
    <n v="1419.645"/>
    <n v="1650.75"/>
    <n v="497.65"/>
    <n v="427.979"/>
    <n v="497.65"/>
    <s v="AMAN NAI LERT BANGKOK"/>
    <s v="Thailand"/>
    <x v="16"/>
    <x v="0"/>
    <n v="0.3014690292291383"/>
  </r>
  <r>
    <x v="1"/>
    <x v="1"/>
    <n v="226"/>
    <x v="16"/>
    <n v="31234"/>
    <s v="Hospedaje"/>
    <d v="2025-07-01T00:00:00"/>
    <d v="2025-07-02T00:00:00"/>
    <s v="HTL"/>
    <x v="4"/>
    <s v="USD"/>
    <n v="1000"/>
    <n v="860"/>
    <n v="1000"/>
    <n v="9.4"/>
    <n v="8.084"/>
    <n v="9.4"/>
    <s v="FAIRFIELD BY MARRIOTT JAKARTA SOEKARNO-HATTA AIRPORT"/>
    <s v="Indonesia"/>
    <x v="16"/>
    <x v="0"/>
    <n v="0.0094"/>
  </r>
  <r>
    <x v="1"/>
    <x v="1"/>
    <n v="226"/>
    <x v="16"/>
    <n v="0"/>
    <s v="Sobrecomisión"/>
    <d v="2025-06-17T00:00:00"/>
    <d v="2025-07-13T00:00:00"/>
    <s v="HPS"/>
    <x v="1"/>
    <s v="USD"/>
    <n v="1231.12"/>
    <n v="1058.7632"/>
    <n v="1231.12"/>
    <n v="1231.12"/>
    <n v="1058.7632"/>
    <n v="1231.12"/>
    <s v="FEES"/>
    <n v="0"/>
    <x v="33"/>
    <x v="0"/>
    <n v="1"/>
  </r>
  <r>
    <x v="1"/>
    <x v="1"/>
    <n v="227"/>
    <x v="24"/>
    <n v="28761"/>
    <s v="Hospedaje"/>
    <d v="2025-06-16T00:00:00"/>
    <d v="2025-06-18T00:00:00"/>
    <s v="HTL"/>
    <x v="4"/>
    <s v="USD"/>
    <n v="1822.35"/>
    <n v="1567.221"/>
    <n v="1822.35"/>
    <n v="195.71"/>
    <n v="168.3106"/>
    <n v="195.71"/>
    <s v="AUTOCAMP YOSEMITE"/>
    <s v="United States"/>
    <x v="33"/>
    <x v="0"/>
    <n v="0.1073942985705271"/>
  </r>
  <r>
    <x v="1"/>
    <x v="1"/>
    <n v="228"/>
    <x v="23"/>
    <n v="0"/>
    <s v="UP-FRONT"/>
    <d v="2025-04-11T00:00:00"/>
    <d v="2025-04-21T00:00:00"/>
    <s v="HPS"/>
    <x v="1"/>
    <s v="USD"/>
    <n v="800"/>
    <n v="688"/>
    <n v="800"/>
    <n v="800"/>
    <n v="688"/>
    <n v="800"/>
    <s v="FEES"/>
    <n v="0"/>
    <x v="38"/>
    <x v="0"/>
    <n v="1"/>
  </r>
  <r>
    <x v="1"/>
    <x v="1"/>
    <n v="228"/>
    <x v="23"/>
    <n v="27230"/>
    <s v="MATUETE BRAZIL - VIAJE COMPLETO"/>
    <d v="2025-04-14T00:00:00"/>
    <d v="2025-04-22T00:00:00"/>
    <s v="HTL"/>
    <x v="4"/>
    <s v="USD"/>
    <n v="23778"/>
    <n v="20449.08"/>
    <n v="23778"/>
    <n v="3571"/>
    <n v="3071.06"/>
    <n v="3571"/>
    <s v="Matuete Brazil"/>
    <s v="Brazil"/>
    <x v="2"/>
    <x v="0"/>
    <n v="0.1501808394314072"/>
  </r>
  <r>
    <x v="1"/>
    <x v="1"/>
    <n v="228"/>
    <x v="23"/>
    <n v="27230"/>
    <s v="SERVICIOS EXTRAS BRAZIL"/>
    <d v="2025-04-14T00:00:00"/>
    <d v="2025-04-22T00:00:00"/>
    <s v="HTL"/>
    <x v="4"/>
    <s v="USD"/>
    <n v="6942"/>
    <n v="5970.12"/>
    <n v="6942"/>
    <n v="606.64"/>
    <n v="521.7103999999999"/>
    <n v="606.64"/>
    <s v="Matuete Brazil"/>
    <s v="Brazil"/>
    <x v="2"/>
    <x v="0"/>
    <n v="0.08738692019590896"/>
  </r>
  <r>
    <x v="1"/>
    <x v="1"/>
    <n v="229"/>
    <x v="23"/>
    <n v="25652"/>
    <s v="4-5 FOUR SEASONS MADRID"/>
    <d v="2025-09-04T00:00:00"/>
    <d v="2025-09-05T00:00:00"/>
    <s v="HTL"/>
    <x v="4"/>
    <s v="USD"/>
    <n v="1390.22"/>
    <n v="1195.5892"/>
    <n v="1390.22"/>
    <n v="133.84"/>
    <n v="115.1024"/>
    <n v="133.84"/>
    <s v="FOUR SEASONS HOTEL MADRID"/>
    <s v="Spain"/>
    <x v="19"/>
    <x v="0"/>
    <n v="0.0962725324049431"/>
  </r>
  <r>
    <x v="1"/>
    <x v="1"/>
    <n v="229"/>
    <x v="23"/>
    <n v="27049"/>
    <s v="6-8 HOTEL MARQUES DE RISCAL - MIGUEL BARCIA &amp; MARIA EUGENIA GARCIA MORENO"/>
    <d v="2025-09-04T00:00:00"/>
    <d v="2025-09-05T00:00:00"/>
    <s v="HTL"/>
    <x v="4"/>
    <s v="USD"/>
    <n v="3369.8"/>
    <n v="2898.028"/>
    <n v="3369.8"/>
    <n v="312.96"/>
    <n v="269.1456"/>
    <n v="312.96"/>
    <s v="HOTEL MARQUÉS DE RISCAL, A LUXURY COLLECTION HOTEL"/>
    <s v="Spain"/>
    <x v="19"/>
    <x v="0"/>
    <n v="0.0928719805329693"/>
  </r>
  <r>
    <x v="1"/>
    <x v="1"/>
    <n v="229"/>
    <x v="23"/>
    <n v="27048"/>
    <s v="10-14 HOTEL PALACIO SANTA CLARA"/>
    <d v="2025-09-10T00:00:00"/>
    <d v="2025-09-14T00:00:00"/>
    <s v="HTL"/>
    <x v="4"/>
    <s v="USD"/>
    <n v="1758.57"/>
    <n v="1512.3702"/>
    <n v="1758.57"/>
    <n v="163.24"/>
    <n v="140.3864"/>
    <n v="163.24"/>
    <s v="PALACIO SANTA CLARA, AUTOGRAPH COLLECTION"/>
    <s v="Spain"/>
    <x v="27"/>
    <x v="0"/>
    <n v="0.09282542065428161"/>
  </r>
  <r>
    <x v="1"/>
    <x v="1"/>
    <n v="229"/>
    <x v="23"/>
    <n v="27050"/>
    <s v="8-10 MARIA CRISTINA - MIGUEL BARCIA &amp; MARIA EUGENIA GARCIA MORENO"/>
    <d v="2025-09-08T00:00:00"/>
    <d v="2025-09-10T00:00:00"/>
    <s v="HTL"/>
    <x v="4"/>
    <s v="USD"/>
    <n v="4396.44"/>
    <n v="3780.9384"/>
    <n v="4396.44"/>
    <n v="406.76"/>
    <n v="349.8136"/>
    <n v="406.76"/>
    <s v="HOTEL MARIA CRISTINA"/>
    <s v="Spain"/>
    <x v="27"/>
    <x v="0"/>
    <n v="0.09252031188870996"/>
  </r>
  <r>
    <x v="1"/>
    <x v="1"/>
    <n v="229"/>
    <x v="23"/>
    <n v="0"/>
    <s v="FEES EMISION DE BOLETOS"/>
    <d v="2025-09-08T00:00:00"/>
    <d v="2025-09-10T00:00:00"/>
    <s v="HPS"/>
    <x v="1"/>
    <s v="USD"/>
    <n v="70"/>
    <n v="60.2"/>
    <n v="70"/>
    <n v="70"/>
    <n v="60.2"/>
    <n v="70"/>
    <s v="FEES"/>
    <n v="0"/>
    <x v="27"/>
    <x v="0"/>
    <n v="1"/>
  </r>
  <r>
    <x v="1"/>
    <x v="1"/>
    <n v="229"/>
    <x v="23"/>
    <n v="0"/>
    <s v="FEE DE EMISION BOLETOS"/>
    <d v="2025-09-04T00:00:00"/>
    <d v="2025-09-14T00:00:00"/>
    <s v="HPS"/>
    <x v="1"/>
    <s v="USD"/>
    <n v="140"/>
    <n v="120.4"/>
    <n v="140"/>
    <n v="140"/>
    <n v="120.4"/>
    <n v="140"/>
    <s v="FEES"/>
    <n v="0"/>
    <x v="19"/>
    <x v="0"/>
    <n v="1"/>
  </r>
  <r>
    <x v="1"/>
    <x v="1"/>
    <n v="229"/>
    <x v="23"/>
    <n v="27721"/>
    <s v="VUELO MEX - MAD IB 2X1"/>
    <d v="2025-09-03T00:00:00"/>
    <d v="2025-09-18T00:00:00"/>
    <s v="VLO"/>
    <x v="2"/>
    <s v="USD"/>
    <n v="2442"/>
    <n v="2100.12"/>
    <n v="2442"/>
    <n v="0"/>
    <n v="0"/>
    <n v="0"/>
    <s v="TURISMO EXMAR"/>
    <s v="Mexico"/>
    <x v="19"/>
    <x v="0"/>
    <n v="0"/>
  </r>
  <r>
    <x v="1"/>
    <x v="1"/>
    <n v="229"/>
    <x v="23"/>
    <n v="27721"/>
    <s v="VUELO MEX - MAD IB 2X1"/>
    <d v="2025-09-03T00:00:00"/>
    <d v="2025-09-18T00:00:00"/>
    <s v="VLO"/>
    <x v="2"/>
    <s v="USD"/>
    <n v="2442"/>
    <n v="2100.12"/>
    <n v="2442"/>
    <n v="0"/>
    <n v="0"/>
    <n v="0"/>
    <s v="TURISMO EXMAR"/>
    <s v="Mexico"/>
    <x v="19"/>
    <x v="0"/>
    <n v="0"/>
  </r>
  <r>
    <x v="1"/>
    <x v="1"/>
    <n v="229"/>
    <x v="23"/>
    <n v="25363"/>
    <s v="VILLA MAGNA 17-18 SEPT"/>
    <d v="2025-09-17T00:00:00"/>
    <d v="2025-09-18T00:00:00"/>
    <s v="HTL"/>
    <x v="4"/>
    <s v="USD"/>
    <n v="1855.16"/>
    <n v="1595.4376"/>
    <n v="1855.16"/>
    <n v="225.95"/>
    <n v="194.317"/>
    <n v="225.95"/>
    <s v="ROSEWOOD VILLA MAGNA"/>
    <s v="Spain"/>
    <x v="51"/>
    <x v="0"/>
    <n v="0.1217954246533992"/>
  </r>
  <r>
    <x v="1"/>
    <x v="1"/>
    <n v="229"/>
    <x v="23"/>
    <n v="30687"/>
    <s v="5-6 ABADIA"/>
    <d v="2025-09-05T00:00:00"/>
    <d v="2025-09-06T00:00:00"/>
    <s v="HTL"/>
    <x v="4"/>
    <s v="USD"/>
    <n v="2792"/>
    <n v="2401.12"/>
    <n v="2792"/>
    <n v="226.82"/>
    <n v="195.0652"/>
    <n v="226.82"/>
    <s v="HOTEL ABADIA RETUERTA LEDOMAINE"/>
    <s v="Spain"/>
    <x v="19"/>
    <x v="0"/>
    <n v="0.08123925501432665"/>
  </r>
  <r>
    <x v="1"/>
    <x v="1"/>
    <n v="230"/>
    <x v="16"/>
    <n v="27051"/>
    <s v="Hospedaje en Zicatela"/>
    <d v="2025-04-04T00:00:00"/>
    <d v="2025-04-06T00:00:00"/>
    <s v="HTL"/>
    <x v="4"/>
    <s v="USD"/>
    <n v="707.47"/>
    <n v="608.4242"/>
    <n v="707.47"/>
    <n v="64.31"/>
    <n v="55.3066"/>
    <n v="64.31"/>
    <s v="HOTEL HUMANO"/>
    <s v="Mexico"/>
    <x v="37"/>
    <x v="0"/>
    <n v="0.09090138097728526"/>
  </r>
  <r>
    <x v="2"/>
    <x v="1"/>
    <n v="231"/>
    <x v="17"/>
    <n v="26673"/>
    <s v="URSO 2-5"/>
    <d v="2025-05-02T00:00:00"/>
    <d v="2025-05-05T00:00:00"/>
    <s v="HTL"/>
    <x v="4"/>
    <s v="USD"/>
    <n v="0"/>
    <n v="0"/>
    <n v="0"/>
    <n v="0"/>
    <n v="0"/>
    <n v="0"/>
    <s v="URSO HOTEL AND SPA"/>
    <s v="Spain"/>
    <x v="4"/>
    <x v="0"/>
    <s v="0"/>
  </r>
  <r>
    <x v="2"/>
    <x v="1"/>
    <n v="231"/>
    <x v="17"/>
    <n v="26673"/>
    <s v="URSO 12-16"/>
    <d v="2025-05-12T00:00:00"/>
    <d v="2025-05-16T00:00:00"/>
    <s v="HTL"/>
    <x v="4"/>
    <s v="USD"/>
    <n v="0"/>
    <n v="0"/>
    <n v="0"/>
    <n v="0"/>
    <n v="0"/>
    <n v="0"/>
    <s v="URSO HOTEL AND SPA"/>
    <s v="Spain"/>
    <x v="6"/>
    <x v="0"/>
    <s v="0"/>
  </r>
  <r>
    <x v="1"/>
    <x v="1"/>
    <n v="232"/>
    <x v="18"/>
    <n v="25362"/>
    <s v="HOSPEDAJE"/>
    <d v="2025-02-25T00:00:00"/>
    <d v="2025-02-26T00:00:00"/>
    <s v="HTL"/>
    <x v="4"/>
    <s v="MXN"/>
    <n v="51558.95"/>
    <n v="2474.8296"/>
    <n v="2887.3012"/>
    <n v="3552"/>
    <n v="170.496"/>
    <n v="198.912"/>
    <s v="AMAN TOKYO"/>
    <s v="Japan"/>
    <x v="39"/>
    <x v="0"/>
    <n v="0.06889201583818134"/>
  </r>
  <r>
    <x v="2"/>
    <x v="1"/>
    <n v="233"/>
    <x v="17"/>
    <n v="25771"/>
    <s v="na"/>
    <d v="2025-06-02T00:00:00"/>
    <d v="2025-06-09T00:00:00"/>
    <s v="HTL"/>
    <x v="4"/>
    <s v="USD"/>
    <n v="1000"/>
    <n v="860"/>
    <n v="1000"/>
    <n v="50"/>
    <n v="43"/>
    <n v="50"/>
    <s v="THE ADDRESS DOWNTOWN DUBAI"/>
    <s v="United Arab Emirates"/>
    <x v="14"/>
    <x v="0"/>
    <n v="0.05"/>
  </r>
  <r>
    <x v="2"/>
    <x v="1"/>
    <n v="234"/>
    <x v="17"/>
    <n v="27210"/>
    <s v="Vuelos business 6 pax (3 adultos + 3 niños)"/>
    <d v="2025-06-12T00:00:00"/>
    <d v="2025-06-30T00:00:00"/>
    <s v="VLO"/>
    <x v="2"/>
    <s v="USD"/>
    <n v="25081.86"/>
    <n v="21570.3996"/>
    <n v="25081.86"/>
    <n v="0"/>
    <n v="0"/>
    <n v="0"/>
    <s v="Lufthansa"/>
    <s v="Germany"/>
    <x v="15"/>
    <x v="0"/>
    <n v="0"/>
  </r>
  <r>
    <x v="2"/>
    <x v="1"/>
    <n v="234"/>
    <x v="17"/>
    <n v="0"/>
    <s v="Fees Vuelos business 6 pax (3 adultos + 3 niños)"/>
    <d v="2025-06-12T00:00:00"/>
    <d v="2025-06-30T00:00:00"/>
    <s v="HPS"/>
    <x v="1"/>
    <s v="USD"/>
    <n v="480"/>
    <n v="412.8"/>
    <n v="480"/>
    <n v="480"/>
    <n v="412.8"/>
    <n v="480"/>
    <s v="FEES"/>
    <n v="0"/>
    <x v="15"/>
    <x v="0"/>
    <n v="1"/>
  </r>
  <r>
    <x v="1"/>
    <x v="1"/>
    <n v="235"/>
    <x v="16"/>
    <n v="27083"/>
    <s v="Registro de comisión"/>
    <d v="2025-02-20T00:00:00"/>
    <d v="2025-02-20T00:00:00"/>
    <s v="HTL"/>
    <x v="4"/>
    <s v="USD"/>
    <n v="192.8"/>
    <n v="165.808"/>
    <n v="192.8"/>
    <n v="181.23"/>
    <n v="155.8578"/>
    <n v="181.23"/>
    <s v="L AUBERGE DEL MAR"/>
    <s v="United States"/>
    <x v="44"/>
    <x v="0"/>
    <n v="0.9399896265560165"/>
  </r>
  <r>
    <x v="1"/>
    <x v="1"/>
    <n v="235"/>
    <x v="16"/>
    <n v="27083"/>
    <s v="Hospedaje en L'Auberge"/>
    <d v="2025-02-20T00:00:00"/>
    <d v="2025-02-20T00:00:00"/>
    <s v="HTL"/>
    <x v="4"/>
    <s v="USD"/>
    <n v="1928"/>
    <n v="1658.08"/>
    <n v="1928"/>
    <n v="0"/>
    <n v="0"/>
    <n v="0"/>
    <s v="L AUBERGE DEL MAR"/>
    <s v="United States"/>
    <x v="44"/>
    <x v="0"/>
    <n v="0"/>
  </r>
  <r>
    <x v="1"/>
    <x v="1"/>
    <n v="236"/>
    <x v="16"/>
    <n v="27084"/>
    <s v="Registro de comisión"/>
    <d v="2025-01-02T00:00:00"/>
    <d v="2025-01-17T00:00:00"/>
    <s v="HTL"/>
    <x v="4"/>
    <s v="USD"/>
    <n v="279"/>
    <n v="239.94"/>
    <n v="279"/>
    <n v="262.26"/>
    <n v="225.5436"/>
    <n v="262.26"/>
    <s v="HOTEL JEROME, AUBERGE COLLECTION"/>
    <s v="United States"/>
    <x v="40"/>
    <x v="0"/>
    <n v="0.9399999999999999"/>
  </r>
  <r>
    <x v="1"/>
    <x v="1"/>
    <n v="236"/>
    <x v="16"/>
    <n v="27084"/>
    <s v="Registro de comisión"/>
    <d v="2025-01-02T00:00:00"/>
    <d v="2025-01-17T00:00:00"/>
    <s v="HTL"/>
    <x v="4"/>
    <s v="USD"/>
    <n v="931.8"/>
    <n v="801.348"/>
    <n v="931.8"/>
    <n v="875.89"/>
    <n v="753.2654"/>
    <n v="875.89"/>
    <s v="HOTEL JEROME, AUBERGE COLLECTION"/>
    <s v="United States"/>
    <x v="40"/>
    <x v="0"/>
    <n v="0.939997853616656"/>
  </r>
  <r>
    <x v="1"/>
    <x v="1"/>
    <n v="236"/>
    <x v="16"/>
    <n v="27084"/>
    <s v="Hospedaje"/>
    <d v="2025-01-02T00:00:00"/>
    <d v="2025-01-17T00:00:00"/>
    <s v="HTL"/>
    <x v="4"/>
    <s v="USD"/>
    <n v="12108"/>
    <n v="10412.88"/>
    <n v="12108"/>
    <n v="0"/>
    <n v="0"/>
    <n v="0"/>
    <s v="HOTEL JEROME, AUBERGE COLLECTION"/>
    <s v="United States"/>
    <x v="40"/>
    <x v="0"/>
    <n v="0"/>
  </r>
  <r>
    <x v="1"/>
    <x v="1"/>
    <n v="237"/>
    <x v="16"/>
    <n v="27085"/>
    <s v="Hospedaje"/>
    <d v="2025-02-09T00:00:00"/>
    <d v="2025-02-09T00:00:00"/>
    <s v="HTL"/>
    <x v="4"/>
    <s v="EUR"/>
    <n v="4100"/>
    <n v="4100"/>
    <n v="4756"/>
    <n v="707.65"/>
    <n v="707.65"/>
    <n v="820.8739999999999"/>
    <s v="HOTEL LE COUCOU"/>
    <s v="France"/>
    <x v="43"/>
    <x v="0"/>
    <n v="0.1725975609756097"/>
  </r>
  <r>
    <x v="1"/>
    <x v="1"/>
    <n v="238"/>
    <x v="16"/>
    <n v="27086"/>
    <s v="Crucero"/>
    <d v="2025-08-03T00:00:00"/>
    <d v="2025-08-10T00:00:00"/>
    <s v="CRC"/>
    <x v="8"/>
    <s v="USD"/>
    <n v="102200"/>
    <n v="87892"/>
    <n v="102200"/>
    <n v="15330"/>
    <n v="13183.8"/>
    <n v="15330"/>
    <s v="THE RITZ CARLTON YACHT COLLECTION"/>
    <s v="United States"/>
    <x v="45"/>
    <x v="0"/>
    <n v="0.15"/>
  </r>
  <r>
    <x v="1"/>
    <x v="1"/>
    <n v="238"/>
    <x v="16"/>
    <n v="29760"/>
    <s v="Hospedaje en Montenegro"/>
    <d v="2025-08-03T00:00:00"/>
    <d v="2025-08-10T00:00:00"/>
    <s v="HTL"/>
    <x v="4"/>
    <s v="USD"/>
    <n v="11623.98"/>
    <n v="9996.622799999999"/>
    <n v="11623.98"/>
    <n v="1496.97"/>
    <n v="1287.3942"/>
    <n v="1496.97"/>
    <s v="MAMULA ISLAND BY BANYAN TREE"/>
    <s v="Montenegro"/>
    <x v="45"/>
    <x v="0"/>
    <n v="0.1287829125652315"/>
  </r>
  <r>
    <x v="1"/>
    <x v="1"/>
    <n v="238"/>
    <x v="16"/>
    <n v="29496"/>
    <s v="Hospedaje en Montecarlo"/>
    <d v="2025-08-03T00:00:00"/>
    <d v="2025-08-10T00:00:00"/>
    <s v="HTL"/>
    <x v="4"/>
    <s v="USD"/>
    <n v="3810.28"/>
    <n v="3276.8408"/>
    <n v="3810.28"/>
    <n v="954.9"/>
    <n v="821.2139999999999"/>
    <n v="954.9"/>
    <s v="MONTE-CARLO BEACH HOTEL"/>
    <s v="France"/>
    <x v="45"/>
    <x v="0"/>
    <n v="0.2506115036165321"/>
  </r>
  <r>
    <x v="1"/>
    <x v="1"/>
    <n v="238"/>
    <x v="16"/>
    <n v="29496"/>
    <s v="Hospedaje en Monte Carlo"/>
    <d v="2025-08-03T00:00:00"/>
    <d v="2025-08-10T00:00:00"/>
    <s v="HTL"/>
    <x v="4"/>
    <s v="USD"/>
    <n v="3810.28"/>
    <n v="3276.8408"/>
    <n v="3810.28"/>
    <n v="0"/>
    <n v="0"/>
    <n v="0"/>
    <s v="MONTE-CARLO BEACH HOTEL"/>
    <s v="France"/>
    <x v="45"/>
    <x v="0"/>
    <n v="0"/>
  </r>
  <r>
    <x v="1"/>
    <x v="1"/>
    <n v="238"/>
    <x v="16"/>
    <n v="29496"/>
    <s v="Hospedaje en Monte Carlo"/>
    <d v="2025-08-03T00:00:00"/>
    <d v="2025-08-10T00:00:00"/>
    <s v="HTL"/>
    <x v="4"/>
    <s v="USD"/>
    <n v="4483.75"/>
    <n v="3856.025"/>
    <n v="4483.75"/>
    <n v="0"/>
    <n v="0"/>
    <n v="0"/>
    <s v="MONTE-CARLO BEACH HOTEL"/>
    <s v="France"/>
    <x v="45"/>
    <x v="0"/>
    <n v="0"/>
  </r>
  <r>
    <x v="1"/>
    <x v="1"/>
    <n v="238"/>
    <x v="16"/>
    <n v="29989"/>
    <s v="Servicios terrestres en Tivat y Kotor"/>
    <d v="2025-08-28T00:00:00"/>
    <d v="2025-08-29T00:00:00"/>
    <s v="PKT"/>
    <x v="0"/>
    <s v="USD"/>
    <n v="2953.41"/>
    <n v="2539.9326"/>
    <n v="2953.41"/>
    <n v="405.72"/>
    <n v="348.9192"/>
    <n v="405.72"/>
    <s v="CALVADOS CLUB Luxury Travel DMC"/>
    <s v="Croatia"/>
    <x v="12"/>
    <x v="0"/>
    <n v="0.1373734090424289"/>
  </r>
  <r>
    <x v="1"/>
    <x v="1"/>
    <n v="238"/>
    <x v="16"/>
    <n v="28934"/>
    <s v="TE GALLARDO LARREA GELA LORENA"/>
    <d v="2025-08-02T00:00:00"/>
    <s v="0000-00-00"/>
    <s v="VLO"/>
    <x v="2"/>
    <s v="USD"/>
    <n v="362.3"/>
    <n v="311.578"/>
    <n v="362.3"/>
    <n v="0"/>
    <n v="0"/>
    <n v="0"/>
    <s v="F1S USA"/>
    <s v="United States"/>
    <x v="9"/>
    <x v="0"/>
    <n v="0"/>
  </r>
  <r>
    <x v="1"/>
    <x v="1"/>
    <n v="238"/>
    <x v="16"/>
    <n v="28934"/>
    <s v="TE AGUILAR ALVAREZ GALLARDO JUAN DANIEL"/>
    <d v="2025-08-02T00:00:00"/>
    <s v="0000-00-00"/>
    <s v="VLO"/>
    <x v="2"/>
    <s v="USD"/>
    <n v="362.3"/>
    <n v="311.578"/>
    <n v="362.3"/>
    <n v="0"/>
    <n v="0"/>
    <n v="0"/>
    <s v="F1S USA"/>
    <s v="United States"/>
    <x v="9"/>
    <x v="0"/>
    <n v="0"/>
  </r>
  <r>
    <x v="1"/>
    <x v="1"/>
    <n v="238"/>
    <x v="16"/>
    <n v="28934"/>
    <s v="TE AGUILAR ALVAREZ GALLARDO SARA"/>
    <d v="2025-08-02T00:00:00"/>
    <s v="0000-00-00"/>
    <s v="VLO"/>
    <x v="2"/>
    <s v="USD"/>
    <n v="362.3"/>
    <n v="311.578"/>
    <n v="362.3"/>
    <n v="0"/>
    <n v="0"/>
    <n v="0"/>
    <s v="F1S USA"/>
    <s v="United States"/>
    <x v="9"/>
    <x v="0"/>
    <n v="0"/>
  </r>
  <r>
    <x v="1"/>
    <x v="1"/>
    <n v="238"/>
    <x v="16"/>
    <n v="28934"/>
    <s v="TE AGUILAR ALVAREZ GALLARDO GELA"/>
    <d v="2025-08-02T00:00:00"/>
    <s v="0000-00-00"/>
    <s v="VLO"/>
    <x v="2"/>
    <s v="USD"/>
    <n v="362.3"/>
    <n v="311.578"/>
    <n v="362.3"/>
    <n v="0"/>
    <n v="0"/>
    <n v="0"/>
    <s v="F1S USA"/>
    <s v="United States"/>
    <x v="9"/>
    <x v="0"/>
    <n v="0"/>
  </r>
  <r>
    <x v="1"/>
    <x v="1"/>
    <n v="238"/>
    <x v="16"/>
    <n v="28934"/>
    <s v="ME GALLARDO LARREA GELA LORENA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AGUILAR ALVAREZ GALLARDO JUAN DANIEL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AGUILAR ALVAREZ GALLARDO SARA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AGUILAR ALVAREZ GALLARDO GELA"/>
    <d v="2025-07-18T00:00:00"/>
    <s v="0000-00-00"/>
    <s v="VLO"/>
    <x v="2"/>
    <s v="USD"/>
    <n v="30"/>
    <n v="25.8"/>
    <n v="30"/>
    <n v="0"/>
    <n v="0"/>
    <n v="0"/>
    <s v="F1S USA"/>
    <s v="United States"/>
    <x v="5"/>
    <x v="0"/>
    <n v="0"/>
  </r>
  <r>
    <x v="1"/>
    <x v="1"/>
    <n v="238"/>
    <x v="16"/>
    <n v="28934"/>
    <s v="ME GALLARDO LARREA GELA LORENA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28934"/>
    <s v="ME AGUILAR ALVAREZ GALLARDO JUAN DANIEL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28934"/>
    <s v="ME AGUILAR ALVAREZ GALLARDO SARA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28934"/>
    <s v="ME AGUILAR ALVAREZ GALLARDO GELA"/>
    <d v="2025-07-18T00:00:00"/>
    <s v="0000-00-00"/>
    <s v="VLO"/>
    <x v="2"/>
    <s v="USD"/>
    <n v="0"/>
    <n v="0"/>
    <n v="0"/>
    <n v="0"/>
    <n v="0"/>
    <n v="0"/>
    <s v="F1S USA"/>
    <s v="United States"/>
    <x v="5"/>
    <x v="0"/>
    <s v="0"/>
  </r>
  <r>
    <x v="1"/>
    <x v="1"/>
    <n v="238"/>
    <x v="16"/>
    <n v="0"/>
    <s v="Fee de emision"/>
    <d v="2025-07-18T00:00:00"/>
    <d v="2025-08-29T00:00:00"/>
    <s v="HPS"/>
    <x v="1"/>
    <s v="USD"/>
    <n v="140"/>
    <n v="120.4"/>
    <n v="140"/>
    <n v="140"/>
    <n v="120.4"/>
    <n v="140"/>
    <s v="FEES"/>
    <n v="0"/>
    <x v="5"/>
    <x v="0"/>
    <n v="1"/>
  </r>
  <r>
    <x v="1"/>
    <x v="1"/>
    <n v="238"/>
    <x v="16"/>
    <n v="25780"/>
    <s v="Traslados diversos en europa"/>
    <d v="2025-08-01T00:00:00"/>
    <d v="2025-08-10T00:00:00"/>
    <s v="TRF"/>
    <x v="5"/>
    <s v="USD"/>
    <n v="2932.15"/>
    <n v="2521.649"/>
    <n v="2932.15"/>
    <n v="435.45"/>
    <n v="374.487"/>
    <n v="435.45"/>
    <s v="ROLZO"/>
    <s v="United Kingdom"/>
    <x v="9"/>
    <x v="0"/>
    <n v="0.1485087734256433"/>
  </r>
  <r>
    <x v="1"/>
    <x v="1"/>
    <n v="239"/>
    <x v="22"/>
    <n v="23789"/>
    <s v="TRIUMPH"/>
    <d v="2025-04-24T00:00:00"/>
    <d v="2025-05-25T00:00:00"/>
    <s v="HTL"/>
    <x v="4"/>
    <s v="USD"/>
    <n v="27009"/>
    <n v="23227.74"/>
    <n v="27009"/>
    <n v="0"/>
    <n v="0"/>
    <n v="0"/>
    <s v="TRIUMPH TRAVEL"/>
    <s v="South Africa"/>
    <x v="3"/>
    <x v="0"/>
    <n v="0"/>
  </r>
  <r>
    <x v="1"/>
    <x v="1"/>
    <n v="239"/>
    <x v="22"/>
    <n v="27109"/>
    <s v="KISAWA"/>
    <d v="2025-04-24T00:00:00"/>
    <d v="2025-05-25T00:00:00"/>
    <s v="HTL"/>
    <x v="4"/>
    <s v="USD"/>
    <n v="8165"/>
    <n v="7021.9"/>
    <n v="8165"/>
    <n v="0"/>
    <n v="0"/>
    <n v="0"/>
    <s v="KISAWA SANCTUARY"/>
    <s v="Mozambique"/>
    <x v="3"/>
    <x v="0"/>
    <n v="0"/>
  </r>
  <r>
    <x v="1"/>
    <x v="1"/>
    <n v="239"/>
    <x v="22"/>
    <n v="27371"/>
    <s v="DELHI"/>
    <d v="2025-04-24T00:00:00"/>
    <d v="2025-05-25T00:00:00"/>
    <s v="PKT"/>
    <x v="0"/>
    <s v="USD"/>
    <n v="330"/>
    <n v="283.8"/>
    <n v="330"/>
    <n v="88"/>
    <n v="75.67999999999999"/>
    <n v="88"/>
    <s v="VENTOURS"/>
    <s v="India"/>
    <x v="3"/>
    <x v="0"/>
    <n v="0.2666666666666667"/>
  </r>
  <r>
    <x v="1"/>
    <x v="1"/>
    <n v="239"/>
    <x v="22"/>
    <n v="24495"/>
    <s v="TKT UA COMISIONES"/>
    <d v="2025-05-02T00:00:00"/>
    <d v="2025-05-18T00:00:00"/>
    <s v="VLO"/>
    <x v="2"/>
    <s v="USD"/>
    <n v="5232.21"/>
    <n v="4499.7006"/>
    <n v="5232.21"/>
    <n v="0"/>
    <n v="0"/>
    <n v="0"/>
    <s v="United Airlines"/>
    <s v="United States"/>
    <x v="4"/>
    <x v="0"/>
    <n v="0"/>
  </r>
  <r>
    <x v="1"/>
    <x v="1"/>
    <n v="239"/>
    <x v="22"/>
    <n v="25684"/>
    <s v="TKT RW COMISIONES"/>
    <d v="2025-05-18T00:00:00"/>
    <d v="2025-05-18T00:00:00"/>
    <s v="VLO"/>
    <x v="2"/>
    <s v="USD"/>
    <n v="1064.4"/>
    <n v="915.384"/>
    <n v="1064.4"/>
    <n v="24.6"/>
    <n v="21.156"/>
    <n v="24.6"/>
    <s v="Rwandair Airlines"/>
    <s v="Rwanda"/>
    <x v="7"/>
    <x v="0"/>
    <n v="0.02311161217587373"/>
  </r>
  <r>
    <x v="1"/>
    <x v="1"/>
    <n v="239"/>
    <x v="22"/>
    <n v="24812"/>
    <s v="TKT EMIRATES LORENZA COMISIONES"/>
    <d v="2025-05-17T00:00:00"/>
    <d v="2025-05-25T00:00:00"/>
    <s v="VLO"/>
    <x v="2"/>
    <s v="USD"/>
    <n v="885.2"/>
    <n v="761.272"/>
    <n v="885.2"/>
    <n v="0"/>
    <n v="0"/>
    <n v="0"/>
    <s v="Emirates Airlines"/>
    <s v="United Arab Emirates"/>
    <x v="6"/>
    <x v="0"/>
    <n v="0"/>
  </r>
  <r>
    <x v="1"/>
    <x v="1"/>
    <n v="239"/>
    <x v="22"/>
    <n v="24812"/>
    <s v="TKT EMIRATES"/>
    <d v="2025-04-22T00:00:00"/>
    <d v="2025-05-25T00:00:00"/>
    <s v="VLO"/>
    <x v="2"/>
    <s v="USD"/>
    <n v="7734.93"/>
    <n v="6652.0398"/>
    <n v="7734.93"/>
    <n v="0"/>
    <n v="0"/>
    <n v="0"/>
    <s v="Emirates Airlines"/>
    <s v="United Arab Emirates"/>
    <x v="3"/>
    <x v="0"/>
    <n v="0"/>
  </r>
  <r>
    <x v="1"/>
    <x v="1"/>
    <n v="239"/>
    <x v="22"/>
    <n v="24812"/>
    <s v="Revisado TKT EMIRATES"/>
    <d v="2025-04-22T00:00:00"/>
    <d v="2025-05-25T00:00:00"/>
    <s v="VLO"/>
    <x v="2"/>
    <s v="USD"/>
    <n v="902.46"/>
    <n v="776.1156"/>
    <n v="902.46"/>
    <n v="0"/>
    <n v="0"/>
    <n v="0"/>
    <s v="Emirates Airlines"/>
    <s v="United Arab Emirates"/>
    <x v="3"/>
    <x v="0"/>
    <n v="0"/>
  </r>
  <r>
    <x v="1"/>
    <x v="1"/>
    <n v="239"/>
    <x v="22"/>
    <n v="24812"/>
    <s v="Cargo por cambio TKT EMIRATES"/>
    <d v="2025-04-22T00:00:00"/>
    <d v="2025-05-25T00:00:00"/>
    <s v="VLO"/>
    <x v="2"/>
    <s v="USD"/>
    <n v="400"/>
    <n v="344"/>
    <n v="400"/>
    <n v="0"/>
    <n v="0"/>
    <n v="0"/>
    <s v="Emirates Airlines"/>
    <s v="United Arab Emirates"/>
    <x v="3"/>
    <x v="0"/>
    <n v="0"/>
  </r>
  <r>
    <x v="1"/>
    <x v="1"/>
    <n v="239"/>
    <x v="22"/>
    <n v="28934"/>
    <s v="TE FLORES ALANIS CLAUDIA ISABEL MRS"/>
    <d v="2025-09-07T00:00:00"/>
    <s v="0000-00-00"/>
    <s v="VLO"/>
    <x v="2"/>
    <s v="USD"/>
    <n v="369.9"/>
    <n v="318.114"/>
    <n v="369.9"/>
    <n v="0"/>
    <n v="0"/>
    <n v="0"/>
    <s v="F1S USA"/>
    <s v="United States"/>
    <x v="27"/>
    <x v="0"/>
    <n v="0"/>
  </r>
  <r>
    <x v="1"/>
    <x v="1"/>
    <n v="239"/>
    <x v="22"/>
    <n v="28934"/>
    <s v="TE FLORES ALANIS CLAUDIA ISABEL MSS"/>
    <d v="2025-09-03T00:00:00"/>
    <s v="0000-00-00"/>
    <s v="VLO"/>
    <x v="2"/>
    <s v="USD"/>
    <n v="409.1"/>
    <n v="351.826"/>
    <n v="409.1"/>
    <n v="0"/>
    <n v="0"/>
    <n v="0"/>
    <s v="F1S USA"/>
    <s v="United States"/>
    <x v="19"/>
    <x v="0"/>
    <n v="0"/>
  </r>
  <r>
    <x v="1"/>
    <x v="1"/>
    <n v="239"/>
    <x v="22"/>
    <n v="29351"/>
    <s v="HOTEL IL PELLICANO"/>
    <d v="2025-04-22T00:00:00"/>
    <d v="2025-05-25T00:00:00"/>
    <s v="HTL"/>
    <x v="4"/>
    <s v="USD"/>
    <n v="6879.6"/>
    <n v="5916.456"/>
    <n v="6879.6"/>
    <n v="578.96"/>
    <n v="497.9056"/>
    <n v="578.96"/>
    <s v="HOTEL IL PELLICANO"/>
    <s v="Italy"/>
    <x v="3"/>
    <x v="0"/>
    <n v="0.08415605558462702"/>
  </r>
  <r>
    <x v="1"/>
    <x v="1"/>
    <n v="239"/>
    <x v="22"/>
    <n v="29435"/>
    <s v="MISINCU HOTEL"/>
    <d v="2025-04-22T00:00:00"/>
    <d v="2025-05-25T00:00:00"/>
    <s v="HTL"/>
    <x v="4"/>
    <s v="USD"/>
    <n v="5595.69"/>
    <n v="4812.2934"/>
    <n v="5595.69"/>
    <n v="559.5700000000001"/>
    <n v="481.2302"/>
    <n v="559.5700000000001"/>
    <s v="Misincu LAF"/>
    <s v="France"/>
    <x v="3"/>
    <x v="0"/>
    <n v="0.1000001787089707"/>
  </r>
  <r>
    <x v="1"/>
    <x v="1"/>
    <n v="239"/>
    <x v="22"/>
    <n v="29551"/>
    <s v="PENSIONE AMERICA"/>
    <d v="2025-04-22T00:00:00"/>
    <d v="2025-05-25T00:00:00"/>
    <s v="HTL"/>
    <x v="4"/>
    <s v="USD"/>
    <n v="10352.94"/>
    <n v="8903.528400000001"/>
    <n v="10352.94"/>
    <n v="0"/>
    <n v="0"/>
    <n v="0"/>
    <s v="PENSIONE AMERICA"/>
    <s v="Italy"/>
    <x v="3"/>
    <x v="0"/>
    <n v="0"/>
  </r>
  <r>
    <x v="1"/>
    <x v="1"/>
    <n v="239"/>
    <x v="22"/>
    <n v="28934"/>
    <s v="TE CARBAJALES NAVARI JULIA MS"/>
    <d v="2025-08-30T00:00:00"/>
    <s v="0000-00-00"/>
    <s v="VLO"/>
    <x v="2"/>
    <s v="USD"/>
    <n v="1317.05"/>
    <n v="1132.663"/>
    <n v="1317.05"/>
    <n v="0"/>
    <n v="0"/>
    <n v="0"/>
    <s v="F1S USA"/>
    <s v="United States"/>
    <x v="12"/>
    <x v="0"/>
    <n v="0"/>
  </r>
  <r>
    <x v="1"/>
    <x v="1"/>
    <n v="239"/>
    <x v="22"/>
    <n v="28934"/>
    <s v="TE CARBAJALES NAVARI JULIA MSS"/>
    <d v="2025-08-19T00:00:00"/>
    <s v="0000-00-00"/>
    <s v="VLO"/>
    <x v="2"/>
    <s v="USD"/>
    <n v="606.47"/>
    <n v="521.5642"/>
    <n v="606.47"/>
    <n v="27.5"/>
    <n v="23.65"/>
    <n v="27.5"/>
    <s v="F1S USA"/>
    <s v="United States"/>
    <x v="11"/>
    <x v="0"/>
    <n v="0.04534436987814731"/>
  </r>
  <r>
    <x v="1"/>
    <x v="1"/>
    <n v="239"/>
    <x v="22"/>
    <n v="28934"/>
    <s v="TE UHTHOFF NORIEGA LORENZA MSS"/>
    <d v="2025-07-26T00:00:00"/>
    <s v="0000-00-00"/>
    <s v="VLO"/>
    <x v="2"/>
    <s v="USD"/>
    <n v="363.1"/>
    <n v="312.266"/>
    <n v="363.1"/>
    <n v="0"/>
    <n v="0"/>
    <n v="0"/>
    <s v="F1S USA"/>
    <s v="United States"/>
    <x v="8"/>
    <x v="0"/>
    <n v="0"/>
  </r>
  <r>
    <x v="1"/>
    <x v="1"/>
    <n v="239"/>
    <x v="22"/>
    <n v="28934"/>
    <s v="TE ZEPEDA DE LA GARZA MARLENE MSS"/>
    <d v="2025-07-26T00:00:00"/>
    <s v="0000-00-00"/>
    <s v="VLO"/>
    <x v="2"/>
    <s v="USD"/>
    <n v="363.1"/>
    <n v="312.266"/>
    <n v="363.1"/>
    <n v="0"/>
    <n v="0"/>
    <n v="0"/>
    <s v="F1S USA"/>
    <s v="United States"/>
    <x v="8"/>
    <x v="0"/>
    <n v="0"/>
  </r>
  <r>
    <x v="1"/>
    <x v="1"/>
    <n v="239"/>
    <x v="22"/>
    <n v="29693"/>
    <s v="AENA VIP MEET AND GREET"/>
    <d v="2025-07-25T00:00:00"/>
    <d v="2025-07-25T00:00:00"/>
    <s v="TRF"/>
    <x v="5"/>
    <s v="USD"/>
    <n v="2062"/>
    <n v="1773.32"/>
    <n v="2062"/>
    <n v="0"/>
    <n v="0"/>
    <n v="0"/>
    <s v="AENA"/>
    <s v="Spain"/>
    <x v="8"/>
    <x v="0"/>
    <n v="0"/>
  </r>
  <r>
    <x v="1"/>
    <x v="1"/>
    <n v="239"/>
    <x v="22"/>
    <n v="26070"/>
    <s v="FOUR SEASONS SEOUL"/>
    <d v="2025-04-22T00:00:00"/>
    <d v="2025-07-25T00:00:00"/>
    <s v="HTL"/>
    <x v="4"/>
    <s v="USD"/>
    <n v="638"/>
    <n v="548.6799999999999"/>
    <n v="638"/>
    <n v="63.8"/>
    <n v="54.86799999999999"/>
    <n v="63.8"/>
    <s v="FOUR SEASONS HOTEL SEOUL"/>
    <s v="South Korea"/>
    <x v="3"/>
    <x v="0"/>
    <n v="0.09999999999999999"/>
  </r>
  <r>
    <x v="1"/>
    <x v="1"/>
    <n v="239"/>
    <x v="22"/>
    <n v="28934"/>
    <s v="TE NORIEGA DE UHTHOFF VERONICA PATRICIA MRS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CARBAJALES NALES LEONARDO MR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SAINZ ORANTES ALEJANDRO MR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MONDRAGON HERNANDEZ LUZ CECILIA MRS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CORDOVA CREEL JUAN ANGEL MR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TE AGUILAR PEREZ SOFIA LETICIA MRS"/>
    <d v="2025-07-13T00:00:00"/>
    <s v="0000-00-00"/>
    <s v="VLO"/>
    <x v="2"/>
    <s v="USD"/>
    <n v="178.6"/>
    <n v="153.596"/>
    <n v="178.6"/>
    <n v="0"/>
    <n v="0"/>
    <n v="0"/>
    <s v="F1S USA"/>
    <s v="United States"/>
    <x v="5"/>
    <x v="0"/>
    <n v="0"/>
  </r>
  <r>
    <x v="1"/>
    <x v="1"/>
    <n v="239"/>
    <x v="22"/>
    <n v="28934"/>
    <s v="ME NORIEGA DE UHTHOFF VERONICA PATRICIA MRS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CARBAJALES NALES LEONARDO MR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SAINZ ORANTES ALEJANDRO MR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MONDRAGON HERNANDEZ LUZ CECILIA MRS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CORDOVA CREEL JUAN ANGEL MR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28934"/>
    <s v="ME AGUILAR PEREZ SOFIA LETICIA MRS"/>
    <d v="2025-04-02T00:00:00"/>
    <s v="0000-00-00"/>
    <s v="VLO"/>
    <x v="2"/>
    <s v="USD"/>
    <n v="7.6"/>
    <n v="6.536"/>
    <n v="7.6"/>
    <n v="0"/>
    <n v="0"/>
    <n v="0"/>
    <s v="F1S USA"/>
    <s v="United States"/>
    <x v="37"/>
    <x v="0"/>
    <n v="0"/>
  </r>
  <r>
    <x v="1"/>
    <x v="1"/>
    <n v="239"/>
    <x v="22"/>
    <n v="0"/>
    <s v="FEE STRIPE"/>
    <d v="2025-04-02T00:00:00"/>
    <d v="2025-07-25T00:00:00"/>
    <s v="HPS"/>
    <x v="1"/>
    <s v="USD"/>
    <n v="95.54000000000001"/>
    <n v="82.1644"/>
    <n v="95.54000000000001"/>
    <n v="95.54000000000001"/>
    <n v="82.1644"/>
    <n v="95.54000000000001"/>
    <s v="FEES"/>
    <n v="0"/>
    <x v="37"/>
    <x v="0"/>
    <n v="1"/>
  </r>
  <r>
    <x v="1"/>
    <x v="1"/>
    <n v="239"/>
    <x v="22"/>
    <n v="28934"/>
    <s v="TE SANCHEZ NAVARRO LEBRIJA PAULINA MSS"/>
    <d v="2025-12-19T00:00:00"/>
    <s v="0000-00-00"/>
    <s v="VLO"/>
    <x v="2"/>
    <s v="USD"/>
    <n v="703.7"/>
    <n v="605.182"/>
    <n v="703.7"/>
    <n v="0"/>
    <n v="0"/>
    <n v="0"/>
    <s v="F1S USA"/>
    <s v="United States"/>
    <x v="0"/>
    <x v="0"/>
    <n v="0"/>
  </r>
  <r>
    <x v="1"/>
    <x v="1"/>
    <n v="239"/>
    <x v="22"/>
    <n v="28934"/>
    <s v="TE NORIEGA DE UHTHOFF VERONICA PATRICIA MRS"/>
    <d v="2025-07-04T00:00:00"/>
    <s v="0000-00-00"/>
    <s v="VLO"/>
    <x v="2"/>
    <s v="USD"/>
    <n v="156.2"/>
    <n v="134.332"/>
    <n v="156.2"/>
    <n v="0"/>
    <n v="0"/>
    <n v="0"/>
    <s v="F1S USA"/>
    <s v="United States"/>
    <x v="16"/>
    <x v="0"/>
    <n v="0"/>
  </r>
  <r>
    <x v="1"/>
    <x v="1"/>
    <n v="239"/>
    <x v="22"/>
    <n v="28934"/>
    <s v="TE CARBAJALES NALES LEONARDO MR"/>
    <d v="2025-07-04T00:00:00"/>
    <s v="0000-00-00"/>
    <s v="VLO"/>
    <x v="2"/>
    <s v="USD"/>
    <n v="156.2"/>
    <n v="134.332"/>
    <n v="156.2"/>
    <n v="0"/>
    <n v="0"/>
    <n v="0"/>
    <s v="F1S USA"/>
    <s v="United States"/>
    <x v="16"/>
    <x v="0"/>
    <n v="0"/>
  </r>
  <r>
    <x v="1"/>
    <x v="1"/>
    <n v="239"/>
    <x v="22"/>
    <n v="28934"/>
    <s v="ME NORIEGA DE UHTHOFF VERONICA PATRICIA MRS"/>
    <d v="2025-06-10T00:00:00"/>
    <s v="0000-00-00"/>
    <s v="VLO"/>
    <x v="2"/>
    <s v="USD"/>
    <n v="33"/>
    <n v="28.38"/>
    <n v="33"/>
    <n v="0"/>
    <n v="0"/>
    <n v="0"/>
    <s v="F1S USA"/>
    <s v="United States"/>
    <x v="15"/>
    <x v="0"/>
    <n v="0"/>
  </r>
  <r>
    <x v="1"/>
    <x v="1"/>
    <n v="239"/>
    <x v="22"/>
    <n v="28934"/>
    <s v="ME CARBAJALES NALES LEONARDO MR"/>
    <d v="2025-06-10T00:00:00"/>
    <s v="0000-00-00"/>
    <s v="VLO"/>
    <x v="2"/>
    <s v="USD"/>
    <n v="33"/>
    <n v="28.38"/>
    <n v="33"/>
    <n v="0"/>
    <n v="0"/>
    <n v="0"/>
    <s v="F1S USA"/>
    <s v="United States"/>
    <x v="15"/>
    <x v="0"/>
    <n v="0"/>
  </r>
  <r>
    <x v="1"/>
    <x v="1"/>
    <n v="239"/>
    <x v="22"/>
    <n v="28934"/>
    <s v="TE NORIEGA DE UHTHOFF VERONICA PATRICIA MRS"/>
    <d v="2025-09-07T00:00:00"/>
    <s v="0000-00-00"/>
    <s v="VLO"/>
    <x v="2"/>
    <s v="USD"/>
    <n v="362.6"/>
    <n v="311.836"/>
    <n v="362.6"/>
    <n v="0"/>
    <n v="0"/>
    <n v="0"/>
    <s v="F1S USA"/>
    <s v="United States"/>
    <x v="27"/>
    <x v="0"/>
    <n v="0"/>
  </r>
  <r>
    <x v="1"/>
    <x v="1"/>
    <n v="239"/>
    <x v="22"/>
    <n v="28934"/>
    <s v="TE NORIEGA DE UHTHOFF VERONICA PATRICIA MRS"/>
    <d v="2025-09-07T00:00:00"/>
    <s v="0000-00-00"/>
    <s v="VLO"/>
    <x v="2"/>
    <s v="USD"/>
    <n v="2008.04"/>
    <n v="1726.9144"/>
    <n v="2008.04"/>
    <n v="0"/>
    <n v="0"/>
    <n v="0"/>
    <s v="F1S USA"/>
    <s v="United States"/>
    <x v="27"/>
    <x v="0"/>
    <n v="0"/>
  </r>
  <r>
    <x v="1"/>
    <x v="1"/>
    <n v="239"/>
    <x v="22"/>
    <n v="28934"/>
    <s v="NORIEGA DE UHTHOFF VERONICA PATRICIA MRS"/>
    <d v="2025-10-30T00:00:00"/>
    <d v="2025-10-30T00:00:00"/>
    <s v="VLO"/>
    <x v="2"/>
    <s v="USD"/>
    <n v="429"/>
    <n v="368.94"/>
    <n v="429"/>
    <n v="0"/>
    <n v="0"/>
    <n v="0"/>
    <s v="F1S USA"/>
    <s v="United States"/>
    <x v="22"/>
    <x v="0"/>
    <n v="0"/>
  </r>
  <r>
    <x v="1"/>
    <x v="1"/>
    <n v="239"/>
    <x v="22"/>
    <n v="28934"/>
    <s v="CARBAJALES NALES LEONARDO MR"/>
    <d v="2025-10-30T00:00:00"/>
    <d v="2025-10-30T00:00:00"/>
    <s v="VLO"/>
    <x v="2"/>
    <s v="USD"/>
    <n v="429"/>
    <n v="368.94"/>
    <n v="429"/>
    <n v="0"/>
    <n v="0"/>
    <n v="0"/>
    <s v="F1S USA"/>
    <s v="United States"/>
    <x v="22"/>
    <x v="0"/>
    <n v="0"/>
  </r>
  <r>
    <x v="1"/>
    <x v="1"/>
    <n v="239"/>
    <x v="22"/>
    <n v="28934"/>
    <s v="NORIEGA DE UHTHOFF VERONICA PATRICIA MRS"/>
    <d v="2025-10-24T00:00:00"/>
    <d v="2025-10-24T00:00:00"/>
    <s v="VLO"/>
    <x v="2"/>
    <s v="USD"/>
    <n v="319.7"/>
    <n v="274.942"/>
    <n v="319.7"/>
    <n v="0"/>
    <n v="0"/>
    <n v="0"/>
    <s v="F1S USA"/>
    <s v="United States"/>
    <x v="21"/>
    <x v="0"/>
    <n v="0"/>
  </r>
  <r>
    <x v="1"/>
    <x v="1"/>
    <n v="239"/>
    <x v="22"/>
    <n v="28934"/>
    <s v="CARBAJALES NALES LEONARDO MR"/>
    <d v="2025-10-24T00:00:00"/>
    <d v="2025-10-24T00:00:00"/>
    <s v="VLO"/>
    <x v="2"/>
    <s v="USD"/>
    <n v="319.7"/>
    <n v="274.942"/>
    <n v="319.7"/>
    <n v="0"/>
    <n v="0"/>
    <n v="0"/>
    <s v="F1S USA"/>
    <s v="United States"/>
    <x v="21"/>
    <x v="0"/>
    <n v="0"/>
  </r>
  <r>
    <x v="1"/>
    <x v="1"/>
    <n v="239"/>
    <x v="22"/>
    <n v="28934"/>
    <s v="NORIEGA DE UHTHOFF VERONICA PATRICIA MRS"/>
    <d v="2025-10-24T00:00:00"/>
    <d v="2025-10-24T00:00:00"/>
    <s v="VLO"/>
    <x v="2"/>
    <s v="USD"/>
    <n v="18.7"/>
    <n v="16.082"/>
    <n v="18.7"/>
    <n v="0"/>
    <n v="0"/>
    <n v="0"/>
    <s v="F1S USA"/>
    <s v="United States"/>
    <x v="21"/>
    <x v="0"/>
    <n v="0"/>
  </r>
  <r>
    <x v="1"/>
    <x v="1"/>
    <n v="239"/>
    <x v="22"/>
    <n v="28934"/>
    <s v="CARBAJALES NALES LEONARDO MR"/>
    <d v="2025-10-24T00:00:00"/>
    <d v="2025-10-24T00:00:00"/>
    <s v="VLO"/>
    <x v="2"/>
    <s v="USD"/>
    <n v="18.7"/>
    <n v="16.082"/>
    <n v="18.7"/>
    <n v="0"/>
    <n v="0"/>
    <n v="0"/>
    <s v="F1S USA"/>
    <s v="United States"/>
    <x v="21"/>
    <x v="0"/>
    <n v="0"/>
  </r>
  <r>
    <x v="1"/>
    <x v="1"/>
    <n v="239"/>
    <x v="22"/>
    <n v="0"/>
    <s v="FEE TKT"/>
    <d v="2025-04-02T00:00:00"/>
    <d v="2025-10-30T00:00:00"/>
    <s v="HPS"/>
    <x v="1"/>
    <s v="USD"/>
    <n v="175"/>
    <n v="150.5"/>
    <n v="175"/>
    <n v="175"/>
    <n v="150.5"/>
    <n v="175"/>
    <s v="FEES"/>
    <n v="0"/>
    <x v="37"/>
    <x v="0"/>
    <n v="1"/>
  </r>
  <r>
    <x v="1"/>
    <x v="1"/>
    <n v="239"/>
    <x v="22"/>
    <n v="0"/>
    <s v="FEE CASH Y TRANSFERS"/>
    <d v="2025-04-02T00:00:00"/>
    <d v="2025-10-30T00:00:00"/>
    <s v="HPS"/>
    <x v="1"/>
    <s v="USD"/>
    <n v="722.34"/>
    <n v="621.2124"/>
    <n v="722.34"/>
    <n v="722.34"/>
    <n v="621.2124"/>
    <n v="722.34"/>
    <s v="FEES"/>
    <n v="0"/>
    <x v="37"/>
    <x v="0"/>
    <n v="1"/>
  </r>
  <r>
    <x v="1"/>
    <x v="1"/>
    <n v="239"/>
    <x v="22"/>
    <n v="28934"/>
    <s v="CANDANO GONZALEZ MARINA MSS"/>
    <d v="2025-10-30T00:00:00"/>
    <d v="2025-11-03T00:00:00"/>
    <s v="VLO"/>
    <x v="2"/>
    <s v="USD"/>
    <n v="441.3"/>
    <n v="379.518"/>
    <n v="441.3"/>
    <n v="0"/>
    <n v="0"/>
    <n v="0"/>
    <s v="F1S USA"/>
    <s v="United States"/>
    <x v="22"/>
    <x v="0"/>
    <n v="0"/>
  </r>
  <r>
    <x v="1"/>
    <x v="1"/>
    <n v="239"/>
    <x v="22"/>
    <n v="31717"/>
    <s v="HONORARIOS PASAPORTE ESPAÑOL"/>
    <d v="2025-04-02T00:00:00"/>
    <d v="2025-10-30T00:00:00"/>
    <s v="VIS"/>
    <x v="7"/>
    <s v="USD"/>
    <n v="2409"/>
    <n v="2071.74"/>
    <n v="2409"/>
    <n v="0"/>
    <n v="0"/>
    <n v="0"/>
    <s v="The Asa Hutchinson Law Group, S.L."/>
    <s v="Spain"/>
    <x v="37"/>
    <x v="0"/>
    <n v="0"/>
  </r>
  <r>
    <x v="1"/>
    <x v="1"/>
    <n v="239"/>
    <x v="22"/>
    <n v="28934"/>
    <s v="SANCHEZ NAVARRO LEBRIJA JUAN ANDRES MR"/>
    <d v="2025-12-21T00:00:00"/>
    <d v="2025-12-23T00:00:00"/>
    <s v="VLO"/>
    <x v="2"/>
    <s v="USD"/>
    <n v="1896.1"/>
    <n v="1630.646"/>
    <n v="1896.1"/>
    <n v="0"/>
    <n v="0"/>
    <n v="0"/>
    <s v="F1S USA"/>
    <s v="United States"/>
    <x v="1"/>
    <x v="0"/>
    <n v="0"/>
  </r>
  <r>
    <x v="1"/>
    <x v="1"/>
    <n v="239"/>
    <x v="22"/>
    <n v="32002"/>
    <s v="VISA ZIMBABWE"/>
    <d v="2025-10-01T00:00:00"/>
    <d v="2025-10-01T00:00:00"/>
    <s v="VIS"/>
    <x v="7"/>
    <s v="USD"/>
    <n v="323.12"/>
    <n v="277.8832"/>
    <n v="323.12"/>
    <n v="0"/>
    <n v="0"/>
    <n v="0"/>
    <s v="ZIMBABWE EMBASSY"/>
    <s v="Zimbabwe"/>
    <x v="23"/>
    <x v="0"/>
    <n v="0"/>
  </r>
  <r>
    <x v="1"/>
    <x v="1"/>
    <n v="239"/>
    <x v="22"/>
    <n v="28934"/>
    <s v="NORIEGA DE UHTHOFF VERONICA PATRICIA MRS"/>
    <d v="2025-10-31T00:00:00"/>
    <d v="2025-10-31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239"/>
    <x v="22"/>
    <n v="28934"/>
    <s v="NORIEGA DE UHTHOFF VERONICA PATRICIA MRS"/>
    <d v="2025-10-31T00:00:00"/>
    <d v="2025-10-31T00:00:00"/>
    <s v="VLO"/>
    <x v="2"/>
    <s v="USD"/>
    <n v="116"/>
    <n v="99.76000000000001"/>
    <n v="116"/>
    <n v="0"/>
    <n v="0"/>
    <n v="0"/>
    <s v="F1S USA"/>
    <s v="United States"/>
    <x v="22"/>
    <x v="0"/>
    <n v="0"/>
  </r>
  <r>
    <x v="1"/>
    <x v="1"/>
    <n v="239"/>
    <x v="22"/>
    <n v="28934"/>
    <s v="CARBAJALES NALES LEONARDO MR"/>
    <d v="2025-10-31T00:00:00"/>
    <d v="2025-10-31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239"/>
    <x v="22"/>
    <n v="28934"/>
    <s v="CARBAJALES NALES LEONARDO MR"/>
    <d v="2025-10-31T00:00:00"/>
    <d v="2025-10-31T00:00:00"/>
    <s v="VLO"/>
    <x v="2"/>
    <s v="USD"/>
    <n v="116"/>
    <n v="99.76000000000001"/>
    <n v="116"/>
    <n v="0"/>
    <n v="0"/>
    <n v="0"/>
    <s v="F1S USA"/>
    <s v="United States"/>
    <x v="22"/>
    <x v="0"/>
    <n v="0"/>
  </r>
  <r>
    <x v="1"/>
    <x v="1"/>
    <n v="239"/>
    <x v="22"/>
    <n v="25372"/>
    <s v="QUEEN OF CLUBS"/>
    <d v="2025-04-02T00:00:00"/>
    <d v="2025-12-23T00:00:00"/>
    <s v="BOL"/>
    <x v="3"/>
    <s v="USD"/>
    <n v="3464"/>
    <n v="2979.04"/>
    <n v="3464"/>
    <n v="0"/>
    <n v="0"/>
    <n v="0"/>
    <s v="Queen Of Clubs Lifestyle Luxury Services LTD"/>
    <s v="United Kingdom"/>
    <x v="37"/>
    <x v="0"/>
    <n v="0"/>
  </r>
  <r>
    <x v="1"/>
    <x v="1"/>
    <n v="239"/>
    <x v="22"/>
    <n v="28934"/>
    <s v="NORIEGA DE UHTHOFF VERONICA PATRICIA MRS"/>
    <d v="2025-12-01T00:00:00"/>
    <d v="2025-12-16T00:00:00"/>
    <s v="VLO"/>
    <x v="2"/>
    <s v="USD"/>
    <n v="1831.98"/>
    <n v="1575.5028"/>
    <n v="1831.98"/>
    <n v="0"/>
    <n v="0"/>
    <n v="0"/>
    <s v="F1S USA"/>
    <s v="United States"/>
    <x v="10"/>
    <x v="0"/>
    <n v="0"/>
  </r>
  <r>
    <x v="1"/>
    <x v="1"/>
    <n v="239"/>
    <x v="22"/>
    <n v="28934"/>
    <s v="UHTHOFF NORIEGA FEDERIKA MSS"/>
    <d v="2025-12-01T00:00:00"/>
    <d v="2025-12-16T00:00:00"/>
    <s v="VLO"/>
    <x v="2"/>
    <s v="USD"/>
    <n v="1831.98"/>
    <n v="1575.5028"/>
    <n v="1831.98"/>
    <n v="0"/>
    <n v="0"/>
    <n v="0"/>
    <s v="F1S USA"/>
    <s v="United States"/>
    <x v="10"/>
    <x v="0"/>
    <n v="0"/>
  </r>
  <r>
    <x v="1"/>
    <x v="1"/>
    <n v="239"/>
    <x v="22"/>
    <n v="23789"/>
    <s v="TRIUMPH"/>
    <d v="2025-04-02T00:00:00"/>
    <d v="2025-12-23T00:00:00"/>
    <s v="PKT"/>
    <x v="0"/>
    <s v="USD"/>
    <n v="1200"/>
    <n v="1032"/>
    <n v="1200"/>
    <n v="0"/>
    <n v="0"/>
    <n v="0"/>
    <s v="TRIUMPH TRAVEL"/>
    <s v="South Africa"/>
    <x v="37"/>
    <x v="0"/>
    <n v="0"/>
  </r>
  <r>
    <x v="1"/>
    <x v="1"/>
    <n v="239"/>
    <x v="22"/>
    <n v="28934"/>
    <s v="NORIEGA DE UHTHOFF VERONICA PATRICIA MRS"/>
    <d v="2025-12-01T00:00:00"/>
    <d v="2025-12-16T00:00:00"/>
    <s v="VLO"/>
    <x v="2"/>
    <s v="USD"/>
    <n v="60"/>
    <n v="51.6"/>
    <n v="60"/>
    <n v="0"/>
    <n v="0"/>
    <n v="0"/>
    <s v="F1S USA"/>
    <s v="United States"/>
    <x v="10"/>
    <x v="0"/>
    <n v="0"/>
  </r>
  <r>
    <x v="1"/>
    <x v="1"/>
    <n v="239"/>
    <x v="22"/>
    <n v="28934"/>
    <s v="UHTHOFF NORIEGA FEDERIKA MSS"/>
    <d v="2025-12-01T00:00:00"/>
    <d v="2025-12-16T00:00:00"/>
    <s v="VLO"/>
    <x v="2"/>
    <s v="USD"/>
    <n v="60"/>
    <n v="51.6"/>
    <n v="60"/>
    <n v="0"/>
    <n v="0"/>
    <n v="0"/>
    <s v="F1S USA"/>
    <s v="United States"/>
    <x v="10"/>
    <x v="0"/>
    <n v="0"/>
  </r>
  <r>
    <x v="2"/>
    <x v="1"/>
    <n v="240"/>
    <x v="17"/>
    <n v="23931"/>
    <s v="NNN"/>
    <d v="2025-04-03T00:00:00"/>
    <d v="2025-04-10T00:00:00"/>
    <s v="HTL"/>
    <x v="4"/>
    <s v="USD"/>
    <n v="6000"/>
    <n v="5160"/>
    <n v="6000"/>
    <n v="500"/>
    <n v="430"/>
    <n v="500"/>
    <s v="ABERCROMBIE AND KENT EUROPE"/>
    <s v="United Kingdom"/>
    <x v="37"/>
    <x v="0"/>
    <n v="0.08333333333333333"/>
  </r>
  <r>
    <x v="1"/>
    <x v="1"/>
    <n v="241"/>
    <x v="16"/>
    <n v="27142"/>
    <s v="Tour con Imperial Tours"/>
    <d v="2025-04-29T00:00:00"/>
    <d v="2025-05-05T00:00:00"/>
    <s v="ATR"/>
    <x v="0"/>
    <s v="USD"/>
    <n v="5696.42"/>
    <n v="4898.9212"/>
    <n v="5696.42"/>
    <n v="876.42"/>
    <n v="753.7212"/>
    <n v="876.42"/>
    <s v="Imperial Tours"/>
    <s v="Hong Kong"/>
    <x v="4"/>
    <x v="0"/>
    <n v="0.1538545261760895"/>
  </r>
  <r>
    <x v="1"/>
    <x v="1"/>
    <n v="241"/>
    <x v="16"/>
    <n v="27142"/>
    <s v="Servicios extras con Imperial Tours"/>
    <d v="2025-04-29T00:00:00"/>
    <d v="2025-05-05T00:00:00"/>
    <s v="ATR"/>
    <x v="0"/>
    <s v="USD"/>
    <n v="1715.47"/>
    <n v="1475.3042"/>
    <n v="1715.47"/>
    <n v="175.47"/>
    <n v="150.9042"/>
    <n v="175.47"/>
    <s v="Imperial Tours"/>
    <s v="Hong Kong"/>
    <x v="4"/>
    <x v="0"/>
    <n v="0.1022868368435473"/>
  </r>
  <r>
    <x v="1"/>
    <x v="1"/>
    <n v="241"/>
    <x v="16"/>
    <n v="28496"/>
    <s v="Hospedaje en Shangai"/>
    <d v="2025-04-29T00:00:00"/>
    <d v="2025-05-05T00:00:00"/>
    <s v="HTL"/>
    <x v="4"/>
    <s v="USD"/>
    <n v="4085.1"/>
    <n v="3513.186"/>
    <n v="4085.1"/>
    <n v="408.51"/>
    <n v="351.3186"/>
    <n v="408.51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4498.7"/>
    <n v="3868.882"/>
    <n v="4498.7"/>
    <n v="449.87"/>
    <n v="386.8882"/>
    <n v="449.87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2016.7"/>
    <n v="1734.362"/>
    <n v="2016.7"/>
    <n v="201.67"/>
    <n v="173.4362"/>
    <n v="201.67"/>
    <s v="BULGARI HOTEL SHANGHAI"/>
    <s v="China"/>
    <x v="4"/>
    <x v="0"/>
    <n v="0.09999999999999999"/>
  </r>
  <r>
    <x v="1"/>
    <x v="1"/>
    <n v="241"/>
    <x v="16"/>
    <n v="28496"/>
    <s v="Hospedaje en Shangai"/>
    <d v="2025-04-29T00:00:00"/>
    <d v="2025-05-05T00:00:00"/>
    <s v="HTL"/>
    <x v="4"/>
    <s v="USD"/>
    <n v="4085.1"/>
    <n v="3513.186"/>
    <n v="4085.1"/>
    <n v="408.51"/>
    <n v="351.3186"/>
    <n v="408.51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4498.7"/>
    <n v="3868.882"/>
    <n v="4498.7"/>
    <n v="449.87"/>
    <n v="386.8882"/>
    <n v="449.87"/>
    <s v="BULGARI HOTEL SHANGHAI"/>
    <s v="China"/>
    <x v="4"/>
    <x v="0"/>
    <n v="0.1"/>
  </r>
  <r>
    <x v="1"/>
    <x v="1"/>
    <n v="241"/>
    <x v="16"/>
    <n v="28496"/>
    <s v="Hospedaje en Shangai"/>
    <d v="2025-04-29T00:00:00"/>
    <d v="2025-05-05T00:00:00"/>
    <s v="HTL"/>
    <x v="4"/>
    <s v="USD"/>
    <n v="2016.7"/>
    <n v="1734.362"/>
    <n v="2016.7"/>
    <n v="201.67"/>
    <n v="173.4362"/>
    <n v="201.67"/>
    <s v="BULGARI HOTEL SHANGHAI"/>
    <s v="China"/>
    <x v="4"/>
    <x v="0"/>
    <n v="0.09999999999999999"/>
  </r>
  <r>
    <x v="1"/>
    <x v="1"/>
    <n v="241"/>
    <x v="16"/>
    <n v="28973"/>
    <s v="Hospedaje en Grecia"/>
    <d v="2025-04-29T00:00:00"/>
    <d v="2025-05-05T00:00:00"/>
    <s v="HTL"/>
    <x v="4"/>
    <s v="USD"/>
    <n v="22157.15"/>
    <n v="19055.149"/>
    <n v="22157.15"/>
    <n v="3056.86"/>
    <n v="2628.8996"/>
    <n v="3056.86"/>
    <s v="AMANZOE"/>
    <s v="Greece"/>
    <x v="4"/>
    <x v="0"/>
    <n v="0.137962689244781"/>
  </r>
  <r>
    <x v="2"/>
    <x v="1"/>
    <n v="242"/>
    <x v="17"/>
    <n v="23931"/>
    <s v="dd"/>
    <d v="2025-04-28T00:00:00"/>
    <d v="2025-04-28T00:00:00"/>
    <s v="HTL"/>
    <x v="4"/>
    <s v="MXN"/>
    <n v="3000"/>
    <n v="144"/>
    <n v="168"/>
    <n v="500"/>
    <n v="24"/>
    <n v="28"/>
    <s v="ABERCROMBIE AND KENT EUROPE"/>
    <s v="United Kingdom"/>
    <x v="4"/>
    <x v="0"/>
    <n v="0.1666666666666667"/>
  </r>
  <r>
    <x v="1"/>
    <x v="1"/>
    <n v="243"/>
    <x v="27"/>
    <n v="27175"/>
    <s v="Hotel Unico Madrid"/>
    <d v="2025-05-13T00:00:00"/>
    <d v="2025-05-17T00:00:00"/>
    <s v="HTL"/>
    <x v="4"/>
    <s v="EUR"/>
    <n v="2683.84"/>
    <n v="2683.84"/>
    <n v="3113.2544"/>
    <n v="229.35"/>
    <n v="229.35"/>
    <n v="266.046"/>
    <s v="HOTEL UNICO MADRID"/>
    <s v="Spain"/>
    <x v="6"/>
    <x v="0"/>
    <n v="0.08545591391439132"/>
  </r>
  <r>
    <x v="1"/>
    <x v="1"/>
    <n v="243"/>
    <x v="27"/>
    <n v="28839"/>
    <s v="Santo Mauro Madrid"/>
    <d v="2025-05-21T00:00:00"/>
    <d v="2025-05-22T00:00:00"/>
    <s v="HTL"/>
    <x v="4"/>
    <s v="EUR"/>
    <n v="995.5"/>
    <n v="995.5"/>
    <n v="1154.78"/>
    <n v="82.95999999999999"/>
    <n v="82.95999999999999"/>
    <n v="96.23359999999998"/>
    <s v="SANTO MAURO, A LUXURY COLLECTION HOTEL, MADRID"/>
    <s v="Spain"/>
    <x v="7"/>
    <x v="0"/>
    <n v="0.08333500753390255"/>
  </r>
  <r>
    <x v="1"/>
    <x v="1"/>
    <n v="243"/>
    <x v="27"/>
    <n v="28839"/>
    <s v="Santo Mauro"/>
    <d v="2025-05-21T00:00:00"/>
    <d v="2025-05-22T00:00:00"/>
    <s v="HTL"/>
    <x v="4"/>
    <s v="EUR"/>
    <n v="14"/>
    <n v="14"/>
    <n v="16.24"/>
    <n v="0"/>
    <n v="0"/>
    <n v="0"/>
    <s v="SANTO MAURO, A LUXURY COLLECTION HOTEL, MADRID"/>
    <s v="Spain"/>
    <x v="7"/>
    <x v="0"/>
    <n v="0"/>
  </r>
  <r>
    <x v="1"/>
    <x v="1"/>
    <n v="244"/>
    <x v="27"/>
    <n v="27195"/>
    <s v="Crossing Manzoni"/>
    <d v="2025-06-20T00:00:00"/>
    <d v="2025-06-23T00:00:00"/>
    <s v="HTL"/>
    <x v="4"/>
    <s v="EUR"/>
    <n v="1646.89"/>
    <n v="1646.89"/>
    <n v="1910.3924"/>
    <n v="160.91"/>
    <n v="160.91"/>
    <n v="186.6556"/>
    <s v="CROSSING MANZONI"/>
    <s v="Italy"/>
    <x v="33"/>
    <x v="0"/>
    <n v="0.09770537194348135"/>
  </r>
  <r>
    <x v="1"/>
    <x v="1"/>
    <n v="244"/>
    <x v="27"/>
    <n v="27193"/>
    <s v="Grand Hotel Bellevue London"/>
    <d v="2025-06-06T00:00:00"/>
    <d v="2025-06-12T00:00:00"/>
    <s v="HTL"/>
    <x v="4"/>
    <s v="EUR"/>
    <n v="1790"/>
    <n v="1790"/>
    <n v="2076.4"/>
    <n v="193.98"/>
    <n v="193.98"/>
    <n v="225.0168"/>
    <s v="GRAND HOTEL BELLEVUE LONDON"/>
    <s v="United Kingdom"/>
    <x v="14"/>
    <x v="0"/>
    <n v="0.1083687150837989"/>
  </r>
  <r>
    <x v="1"/>
    <x v="1"/>
    <n v="244"/>
    <x v="27"/>
    <n v="27193"/>
    <s v="Grand Hotel Bellevue London"/>
    <d v="2025-06-23T00:00:00"/>
    <d v="2025-06-24T00:00:00"/>
    <s v="HTL"/>
    <x v="4"/>
    <s v="EUR"/>
    <n v="775.88"/>
    <n v="775.88"/>
    <n v="900.0207999999999"/>
    <n v="32.31"/>
    <n v="32.31"/>
    <n v="37.4796"/>
    <s v="GRAND HOTEL BELLEVUE LONDON"/>
    <s v="United Kingdom"/>
    <x v="18"/>
    <x v="0"/>
    <n v="0.04164303758313141"/>
  </r>
  <r>
    <x v="1"/>
    <x v="1"/>
    <n v="244"/>
    <x v="27"/>
    <n v="27194"/>
    <s v="Masseria Calderisi"/>
    <d v="2025-06-16T00:00:00"/>
    <d v="2025-06-20T00:00:00"/>
    <s v="HTL"/>
    <x v="4"/>
    <s v="EUR"/>
    <n v="2772"/>
    <n v="2772"/>
    <n v="3215.52"/>
    <n v="0"/>
    <n v="0"/>
    <n v="0"/>
    <s v="MASSERIA CALDERISI"/>
    <s v="Italy"/>
    <x v="33"/>
    <x v="0"/>
    <n v="0"/>
  </r>
  <r>
    <x v="1"/>
    <x v="1"/>
    <n v="244"/>
    <x v="27"/>
    <n v="0"/>
    <s v="diferencias"/>
    <d v="2025-06-06T00:00:00"/>
    <d v="2025-06-24T00:00:00"/>
    <s v="HPS"/>
    <x v="1"/>
    <s v="EUR"/>
    <n v="156.79"/>
    <n v="156.79"/>
    <n v="181.8764"/>
    <n v="156.79"/>
    <n v="156.79"/>
    <n v="181.8764"/>
    <s v="FEES"/>
    <n v="0"/>
    <x v="14"/>
    <x v="0"/>
    <n v="1"/>
  </r>
  <r>
    <x v="1"/>
    <x v="1"/>
    <n v="245"/>
    <x v="16"/>
    <n v="27087"/>
    <s v="Servicio de traslado"/>
    <d v="2025-04-14T00:00:00"/>
    <d v="2025-04-18T00:00:00"/>
    <s v="TRF"/>
    <x v="5"/>
    <s v="EUR"/>
    <n v="1711"/>
    <n v="1711"/>
    <n v="1984.76"/>
    <n v="125"/>
    <n v="125"/>
    <n v="145"/>
    <s v="Primerent Exclusive Car Rental"/>
    <s v="United Kingdom"/>
    <x v="2"/>
    <x v="0"/>
    <n v="0.07305669199298656"/>
  </r>
  <r>
    <x v="1"/>
    <x v="1"/>
    <n v="245"/>
    <x v="16"/>
    <n v="25780"/>
    <s v="Traslado Aeropuerto CDG-Airelles Château"/>
    <d v="2025-04-14T00:00:00"/>
    <d v="2025-04-18T00:00:00"/>
    <s v="TRF"/>
    <x v="5"/>
    <s v="EUR"/>
    <n v="242.25"/>
    <n v="242.25"/>
    <n v="281.01"/>
    <n v="0"/>
    <n v="0"/>
    <n v="0"/>
    <s v="ROLZO"/>
    <s v="United Kingdom"/>
    <x v="2"/>
    <x v="0"/>
    <n v="0"/>
  </r>
  <r>
    <x v="1"/>
    <x v="1"/>
    <n v="245"/>
    <x v="16"/>
    <n v="25780"/>
    <s v="Traslado Airelles Château-Aeropuerto Orly"/>
    <d v="2025-04-14T00:00:00"/>
    <d v="2025-04-18T00:00:00"/>
    <s v="TRF"/>
    <x v="5"/>
    <s v="EUR"/>
    <n v="242.25"/>
    <n v="242.25"/>
    <n v="281.01"/>
    <n v="0"/>
    <n v="0"/>
    <n v="0"/>
    <s v="ROLZO"/>
    <s v="United Kingdom"/>
    <x v="2"/>
    <x v="0"/>
    <n v="0"/>
  </r>
  <r>
    <x v="1"/>
    <x v="1"/>
    <n v="245"/>
    <x v="16"/>
    <n v="27115"/>
    <s v="Hospedaje en Reschio"/>
    <d v="2025-04-14T00:00:00"/>
    <d v="2025-04-18T00:00:00"/>
    <s v="HTL"/>
    <x v="4"/>
    <s v="EUR"/>
    <n v="6874"/>
    <n v="6874"/>
    <n v="7973.839999999999"/>
    <n v="647.74"/>
    <n v="647.74"/>
    <n v="751.3783999999999"/>
    <s v="RESCHIO HOTEL"/>
    <s v="Italy"/>
    <x v="2"/>
    <x v="0"/>
    <n v="0.09423043351760256"/>
  </r>
  <r>
    <x v="1"/>
    <x v="1"/>
    <n v="245"/>
    <x v="16"/>
    <n v="27934"/>
    <s v="Hospedaje en Milan"/>
    <d v="2025-04-14T00:00:00"/>
    <d v="2025-04-18T00:00:00"/>
    <s v="HTL"/>
    <x v="4"/>
    <s v="EUR"/>
    <n v="15562"/>
    <n v="15562"/>
    <n v="18051.92"/>
    <n v="1466.4"/>
    <n v="1466.4"/>
    <n v="1701.024"/>
    <s v="CASA CIPRIANI MILANO"/>
    <s v="Italy"/>
    <x v="2"/>
    <x v="0"/>
    <n v="0.09422953347898728"/>
  </r>
  <r>
    <x v="1"/>
    <x v="1"/>
    <n v="245"/>
    <x v="16"/>
    <n v="28494"/>
    <s v="Hospedaje en Francia"/>
    <d v="2025-04-14T00:00:00"/>
    <d v="2025-04-18T00:00:00"/>
    <s v="HTL"/>
    <x v="4"/>
    <s v="EUR"/>
    <n v="3702.76"/>
    <n v="3702.76"/>
    <n v="4295.2016"/>
    <n v="273.54"/>
    <n v="273.54"/>
    <n v="317.3064"/>
    <s v="AIRELLES CHATEAU DE VERSAILLES, LE GRAND CONTROLE"/>
    <s v="France"/>
    <x v="2"/>
    <x v="0"/>
    <n v="0.07387462325400511"/>
  </r>
  <r>
    <x v="1"/>
    <x v="1"/>
    <n v="245"/>
    <x v="16"/>
    <n v="28893"/>
    <s v="Hospedaje en Paris"/>
    <d v="2025-04-14T00:00:00"/>
    <d v="2025-04-18T00:00:00"/>
    <s v="HTL"/>
    <x v="4"/>
    <s v="EUR"/>
    <n v="5800"/>
    <n v="5800"/>
    <n v="6727.999999999999"/>
    <n v="495.63"/>
    <n v="495.63"/>
    <n v="574.9308"/>
    <s v="LA RESERVE PARIS"/>
    <s v="France"/>
    <x v="2"/>
    <x v="0"/>
    <n v="0.08545344827586207"/>
  </r>
  <r>
    <x v="1"/>
    <x v="1"/>
    <n v="245"/>
    <x v="16"/>
    <n v="0"/>
    <s v="pago servicios"/>
    <d v="2025-04-14T00:00:00"/>
    <d v="2025-04-18T00:00:00"/>
    <s v="HPS"/>
    <x v="1"/>
    <s v="EUR"/>
    <n v="1272.85"/>
    <n v="1272.85"/>
    <n v="1476.506"/>
    <n v="1272.85"/>
    <n v="1272.85"/>
    <n v="1476.506"/>
    <s v="FEES"/>
    <n v="0"/>
    <x v="2"/>
    <x v="0"/>
    <n v="1"/>
  </r>
  <r>
    <x v="1"/>
    <x v="1"/>
    <n v="246"/>
    <x v="22"/>
    <n v="24991"/>
    <s v="HOTEL SANDERS"/>
    <d v="2025-01-21T00:00:00"/>
    <d v="2025-02-02T00:00:00"/>
    <s v="HTL"/>
    <x v="4"/>
    <s v="USD"/>
    <n v="8683"/>
    <n v="7467.38"/>
    <n v="8683"/>
    <n v="747.49"/>
    <n v="642.8414"/>
    <n v="747.49"/>
    <s v="HOTEL SANDERS"/>
    <s v="Denmark"/>
    <x v="48"/>
    <x v="0"/>
    <n v="0.0860866060117471"/>
  </r>
  <r>
    <x v="2"/>
    <x v="1"/>
    <n v="247"/>
    <x v="17"/>
    <n v="27231"/>
    <s v="Monsieur George Hotel"/>
    <d v="2025-07-05T00:00:00"/>
    <d v="2025-07-09T00:00:00"/>
    <s v="HTL"/>
    <x v="4"/>
    <s v="EUR"/>
    <n v="0"/>
    <n v="0"/>
    <n v="0"/>
    <n v="0"/>
    <n v="0"/>
    <n v="0"/>
    <s v="MONSIEUR GEORGE HOTEL AND SPA"/>
    <s v="France"/>
    <x v="16"/>
    <x v="0"/>
    <s v="0"/>
  </r>
  <r>
    <x v="1"/>
    <x v="1"/>
    <n v="248"/>
    <x v="28"/>
    <n v="27238"/>
    <s v="Ett Hem"/>
    <d v="2025-05-26T00:00:00"/>
    <d v="2025-05-29T00:00:00"/>
    <s v="HTL"/>
    <x v="4"/>
    <s v="USD"/>
    <n v="2300"/>
    <n v="1978"/>
    <n v="2300"/>
    <n v="185.63"/>
    <n v="159.6418"/>
    <n v="185.63"/>
    <s v="ETT HEM"/>
    <s v="Sweden"/>
    <x v="13"/>
    <x v="0"/>
    <n v="0.08070869565217391"/>
  </r>
  <r>
    <x v="1"/>
    <x v="1"/>
    <n v="249"/>
    <x v="28"/>
    <n v="27237"/>
    <s v="Canyon Ranch Lenox"/>
    <d v="2025-05-09T00:00:00"/>
    <d v="2025-05-11T00:00:00"/>
    <s v="HTL"/>
    <x v="4"/>
    <s v="USD"/>
    <n v="9332.16"/>
    <n v="8025.6576"/>
    <n v="9332.16"/>
    <n v="540"/>
    <n v="464.4"/>
    <n v="540"/>
    <s v="CANYON RANCH LENOX"/>
    <s v="United States"/>
    <x v="52"/>
    <x v="0"/>
    <n v="0.05786441724102458"/>
  </r>
  <r>
    <x v="1"/>
    <x v="1"/>
    <n v="250"/>
    <x v="16"/>
    <n v="27248"/>
    <s v="Hospedaje en España"/>
    <d v="2025-05-27T00:00:00"/>
    <d v="2025-05-29T00:00:00"/>
    <s v="HTL"/>
    <x v="4"/>
    <s v="EUR"/>
    <n v="2498.33"/>
    <n v="2498.33"/>
    <n v="2898.0628"/>
    <n v="0"/>
    <n v="0"/>
    <n v="0"/>
    <s v="SA PEDRISSA"/>
    <s v="Spain"/>
    <x v="13"/>
    <x v="0"/>
    <n v="0"/>
  </r>
  <r>
    <x v="1"/>
    <x v="1"/>
    <n v="250"/>
    <x v="16"/>
    <n v="27436"/>
    <s v="Vuelo Ibiza a París"/>
    <d v="2025-05-15T00:00:00"/>
    <d v="2025-06-03T00:00:00"/>
    <s v="ABC"/>
    <x v="2"/>
    <s v="EUR"/>
    <n v="701.55"/>
    <n v="701.55"/>
    <n v="813.7979999999999"/>
    <n v="0"/>
    <n v="0"/>
    <n v="0"/>
    <s v="Vueling Airlines"/>
    <s v="Spain"/>
    <x v="6"/>
    <x v="0"/>
    <n v="0"/>
  </r>
  <r>
    <x v="1"/>
    <x v="1"/>
    <n v="250"/>
    <x v="16"/>
    <n v="27439"/>
    <s v="Ferry de Mallorca a Ibiza"/>
    <d v="2025-05-15T00:00:00"/>
    <d v="2025-06-03T00:00:00"/>
    <s v="TRN"/>
    <x v="5"/>
    <s v="EUR"/>
    <n v="307.43"/>
    <n v="307.43"/>
    <n v="356.6188"/>
    <n v="0"/>
    <n v="0"/>
    <n v="0"/>
    <s v="Ferryhopper"/>
    <s v="Greece"/>
    <x v="6"/>
    <x v="0"/>
    <n v="0"/>
  </r>
  <r>
    <x v="1"/>
    <x v="1"/>
    <n v="250"/>
    <x v="16"/>
    <n v="27439"/>
    <s v="Reembolso de Ferry de Mallorca a Ibiza"/>
    <d v="2025-05-15T00:00:00"/>
    <d v="2025-06-03T00:00:00"/>
    <s v="TRN"/>
    <x v="5"/>
    <s v="EUR"/>
    <n v="-306.56"/>
    <n v="-306.56"/>
    <n v="-355.6096"/>
    <n v="0"/>
    <n v="0"/>
    <n v="0"/>
    <s v="REEMBOLSOS"/>
    <s v="Greece"/>
    <x v="6"/>
    <x v="0"/>
    <n v="0"/>
  </r>
  <r>
    <x v="1"/>
    <x v="1"/>
    <n v="250"/>
    <x v="16"/>
    <n v="27247"/>
    <s v="Hospedaje en Ibiza"/>
    <d v="2025-05-15T00:00:00"/>
    <d v="2025-06-03T00:00:00"/>
    <s v="HTL"/>
    <x v="4"/>
    <s v="EUR"/>
    <n v="802"/>
    <n v="802"/>
    <n v="930.3199999999999"/>
    <n v="0"/>
    <n v="0"/>
    <n v="0"/>
    <s v="CASA MACA"/>
    <s v="Spain"/>
    <x v="6"/>
    <x v="0"/>
    <n v="0"/>
  </r>
  <r>
    <x v="1"/>
    <x v="1"/>
    <n v="250"/>
    <x v="16"/>
    <n v="27247"/>
    <s v="Reembolso del Hotel en Ibiza"/>
    <d v="2025-05-15T00:00:00"/>
    <d v="2025-06-03T00:00:00"/>
    <s v="HTL"/>
    <x v="4"/>
    <s v="EUR"/>
    <n v="-802"/>
    <n v="-802"/>
    <n v="-930.3199999999999"/>
    <n v="0"/>
    <n v="0"/>
    <n v="0"/>
    <s v="REEMBOLSOS"/>
    <s v="Spain"/>
    <x v="6"/>
    <x v="0"/>
    <n v="0"/>
  </r>
  <r>
    <x v="1"/>
    <x v="1"/>
    <n v="250"/>
    <x v="16"/>
    <n v="27248"/>
    <s v="Reembolso de Hotel"/>
    <d v="2025-05-15T00:00:00"/>
    <d v="2025-06-03T00:00:00"/>
    <s v="HTL"/>
    <x v="4"/>
    <s v="EUR"/>
    <n v="-2533.34"/>
    <n v="-2533.34"/>
    <n v="-2938.6744"/>
    <n v="0"/>
    <n v="0"/>
    <n v="0"/>
    <s v="REEMBOLSOS"/>
    <s v="Spain"/>
    <x v="6"/>
    <x v="0"/>
    <n v="0"/>
  </r>
  <r>
    <x v="1"/>
    <x v="1"/>
    <n v="250"/>
    <x v="16"/>
    <n v="27301"/>
    <s v="Boleto de avión Alejandro Nahoul"/>
    <d v="2025-05-15T00:00:00"/>
    <d v="2025-06-03T00:00:00"/>
    <s v="VLO"/>
    <x v="2"/>
    <s v="EUR"/>
    <n v="5556.62"/>
    <n v="5556.62"/>
    <n v="6445.6792"/>
    <n v="0"/>
    <n v="0"/>
    <n v="0"/>
    <s v="TURISMO EX MAR, S.A. DE C.V."/>
    <s v="Mexico"/>
    <x v="6"/>
    <x v="0"/>
    <n v="0"/>
  </r>
  <r>
    <x v="1"/>
    <x v="1"/>
    <n v="250"/>
    <x v="16"/>
    <n v="27301"/>
    <s v="Boleto de avión Veronica Gamboa"/>
    <d v="2025-05-15T00:00:00"/>
    <d v="2025-06-03T00:00:00"/>
    <s v="VLO"/>
    <x v="2"/>
    <s v="EUR"/>
    <n v="2511.52"/>
    <n v="2511.52"/>
    <n v="2913.3632"/>
    <n v="0"/>
    <n v="0"/>
    <n v="0"/>
    <s v="TURISMO EX MAR, S.A. DE C.V."/>
    <s v="Mexico"/>
    <x v="6"/>
    <x v="0"/>
    <n v="0"/>
  </r>
  <r>
    <x v="1"/>
    <x v="1"/>
    <n v="250"/>
    <x v="16"/>
    <n v="0"/>
    <s v="Fee de emisión LXXJXC/OJXOOG"/>
    <d v="2025-05-15T00:00:00"/>
    <d v="2025-06-03T00:00:00"/>
    <s v="HPS"/>
    <x v="1"/>
    <s v="EUR"/>
    <n v="61.29"/>
    <n v="61.29"/>
    <n v="71.09639999999999"/>
    <n v="61.29"/>
    <n v="61.29"/>
    <n v="71.09639999999999"/>
    <s v="FEES"/>
    <n v="0"/>
    <x v="6"/>
    <x v="0"/>
    <n v="1"/>
  </r>
  <r>
    <x v="1"/>
    <x v="1"/>
    <n v="250"/>
    <x v="16"/>
    <n v="27301"/>
    <s v="Revisado boleto Alejandro Nahoul"/>
    <d v="2025-05-15T00:00:00"/>
    <d v="2025-06-03T00:00:00"/>
    <s v="VLO"/>
    <x v="2"/>
    <s v="EUR"/>
    <n v="686.64"/>
    <n v="686.64"/>
    <n v="796.5024"/>
    <n v="0"/>
    <n v="0"/>
    <n v="0"/>
    <s v="TURISMO EX MAR, S.A. DE C.V."/>
    <s v="Mexico"/>
    <x v="6"/>
    <x v="0"/>
    <n v="0"/>
  </r>
  <r>
    <x v="1"/>
    <x v="1"/>
    <n v="250"/>
    <x v="16"/>
    <n v="0"/>
    <s v="Fee de emisión revisado LXXJXC"/>
    <d v="2025-05-15T00:00:00"/>
    <d v="2025-06-03T00:00:00"/>
    <s v="HPS"/>
    <x v="1"/>
    <s v="EUR"/>
    <n v="30.65"/>
    <n v="30.65"/>
    <n v="35.55399999999999"/>
    <n v="30.65"/>
    <n v="30.65"/>
    <n v="35.55399999999999"/>
    <s v="FEES"/>
    <n v="0"/>
    <x v="6"/>
    <x v="0"/>
    <n v="1"/>
  </r>
  <r>
    <x v="1"/>
    <x v="1"/>
    <n v="250"/>
    <x v="16"/>
    <n v="0"/>
    <s v="Fee administrativo de Gannet 250USD"/>
    <d v="2025-05-15T00:00:00"/>
    <d v="2025-06-03T00:00:00"/>
    <s v="HPS"/>
    <x v="1"/>
    <s v="EUR"/>
    <n v="218.94"/>
    <n v="218.94"/>
    <n v="253.9704"/>
    <n v="218.94"/>
    <n v="218.94"/>
    <n v="253.9704"/>
    <s v="FEES"/>
    <n v="0"/>
    <x v="6"/>
    <x v="0"/>
    <n v="1"/>
  </r>
  <r>
    <x v="1"/>
    <x v="1"/>
    <n v="250"/>
    <x v="16"/>
    <n v="0"/>
    <s v="Fees por emisiones/compras 175USD"/>
    <d v="2025-05-15T00:00:00"/>
    <d v="2025-06-03T00:00:00"/>
    <s v="HPS"/>
    <x v="1"/>
    <s v="EUR"/>
    <n v="153.26"/>
    <n v="153.26"/>
    <n v="177.7816"/>
    <n v="153.26"/>
    <n v="153.26"/>
    <n v="177.7816"/>
    <s v="FEES"/>
    <n v="0"/>
    <x v="6"/>
    <x v="0"/>
    <n v="1"/>
  </r>
  <r>
    <x v="1"/>
    <x v="1"/>
    <n v="250"/>
    <x v="16"/>
    <n v="28394"/>
    <s v="Reembolso a cliente"/>
    <d v="2025-05-15T00:00:00"/>
    <d v="2025-06-03T00:00:00"/>
    <s v="OTR"/>
    <x v="3"/>
    <s v="EUR"/>
    <n v="6785.71"/>
    <n v="6785.71"/>
    <n v="7871.423599999999"/>
    <n v="0"/>
    <n v="0"/>
    <n v="0"/>
    <s v="REEMBOLSOS"/>
    <s v="NA"/>
    <x v="6"/>
    <x v="0"/>
    <n v="0"/>
  </r>
  <r>
    <x v="1"/>
    <x v="1"/>
    <n v="250"/>
    <x v="16"/>
    <n v="0"/>
    <s v="Sobrecomisión"/>
    <d v="2025-05-15T00:00:00"/>
    <d v="2025-06-03T00:00:00"/>
    <s v="HPS"/>
    <x v="1"/>
    <s v="EUR"/>
    <n v="68.81"/>
    <n v="68.81"/>
    <n v="79.81959999999999"/>
    <n v="68.81"/>
    <n v="68.81"/>
    <n v="79.81959999999999"/>
    <s v="FEES"/>
    <n v="0"/>
    <x v="6"/>
    <x v="0"/>
    <n v="1"/>
  </r>
  <r>
    <x v="1"/>
    <x v="1"/>
    <n v="251"/>
    <x v="27"/>
    <n v="27253"/>
    <s v="Hotel Embassy"/>
    <d v="2025-05-18T00:00:00"/>
    <d v="2025-05-21T00:00:00"/>
    <s v="HTL"/>
    <x v="4"/>
    <s v="EUR"/>
    <n v="1031"/>
    <n v="1031"/>
    <n v="1195.96"/>
    <n v="98.90000000000001"/>
    <n v="98.90000000000001"/>
    <n v="114.724"/>
    <s v="HOTEL EMBASSY"/>
    <s v="Italy"/>
    <x v="7"/>
    <x v="0"/>
    <n v="0.09592628516003882"/>
  </r>
  <r>
    <x v="1"/>
    <x v="1"/>
    <n v="251"/>
    <x v="27"/>
    <n v="27193"/>
    <s v="Grand Hotel Bellevue"/>
    <d v="2025-05-18T00:00:00"/>
    <d v="2025-05-21T00:00:00"/>
    <s v="HTL"/>
    <x v="4"/>
    <s v="EUR"/>
    <n v="2198.4"/>
    <n v="2198.4"/>
    <n v="2550.144"/>
    <n v="157.08"/>
    <n v="157.08"/>
    <n v="182.2128"/>
    <s v="GRAND HOTEL BELLEVUE LONDON"/>
    <s v="United Kingdom"/>
    <x v="7"/>
    <x v="0"/>
    <n v="0.07145196506550219"/>
  </r>
  <r>
    <x v="1"/>
    <x v="1"/>
    <n v="251"/>
    <x v="27"/>
    <n v="27254"/>
    <s v="Hotel Arioso"/>
    <d v="2025-05-25T00:00:00"/>
    <d v="2025-05-30T00:00:00"/>
    <s v="HTL"/>
    <x v="4"/>
    <s v="EUR"/>
    <n v="1809.5"/>
    <n v="1809.5"/>
    <n v="2099.02"/>
    <n v="172.5"/>
    <n v="172.5"/>
    <n v="200.1"/>
    <s v="ARIOSO HOTEL"/>
    <s v="France"/>
    <x v="13"/>
    <x v="0"/>
    <n v="0.09533020171318043"/>
  </r>
  <r>
    <x v="1"/>
    <x v="1"/>
    <n v="251"/>
    <x v="27"/>
    <n v="27255"/>
    <s v="Mama Shelter Roma"/>
    <d v="2025-05-14T00:00:00"/>
    <d v="2025-05-18T00:00:00"/>
    <s v="HTL"/>
    <x v="4"/>
    <s v="EUR"/>
    <n v="1686"/>
    <n v="1686"/>
    <n v="1955.76"/>
    <n v="138.94"/>
    <n v="138.94"/>
    <n v="161.1704"/>
    <s v="MAMA SHELTER ROMA"/>
    <s v="Italy"/>
    <x v="6"/>
    <x v="0"/>
    <n v="0.08240806642941874"/>
  </r>
  <r>
    <x v="1"/>
    <x v="1"/>
    <n v="251"/>
    <x v="27"/>
    <n v="27256"/>
    <s v="Hilton Molino Stucky Venice"/>
    <d v="2025-05-21T00:00:00"/>
    <d v="2025-05-25T00:00:00"/>
    <s v="HTL"/>
    <x v="4"/>
    <s v="EUR"/>
    <n v="2462.52"/>
    <n v="2462.52"/>
    <n v="2856.5232"/>
    <n v="147.56"/>
    <n v="147.56"/>
    <n v="171.1696"/>
    <s v="HILTON MOLINO STUCKY VENICE"/>
    <s v="Italy"/>
    <x v="7"/>
    <x v="0"/>
    <n v="0.05992235596056073"/>
  </r>
  <r>
    <x v="1"/>
    <x v="1"/>
    <n v="252"/>
    <x v="23"/>
    <n v="25906"/>
    <s v="HAKONE HATSUHANA 18-19 MAY"/>
    <d v="2025-05-18T00:00:00"/>
    <d v="2025-05-19T00:00:00"/>
    <s v="HTL"/>
    <x v="4"/>
    <s v="USD"/>
    <n v="1124"/>
    <n v="966.64"/>
    <n v="1124"/>
    <n v="110.09"/>
    <n v="94.67740000000001"/>
    <n v="110.09"/>
    <s v="ODAKYU HOTEL HATSUHANA"/>
    <s v="Japan"/>
    <x v="7"/>
    <x v="0"/>
    <n v="0.09794483985765125"/>
  </r>
  <r>
    <x v="1"/>
    <x v="1"/>
    <n v="252"/>
    <x v="23"/>
    <n v="27261"/>
    <s v="ACE HOTEL KYOTO - 15-18 MAY"/>
    <d v="2025-05-15T00:00:00"/>
    <d v="2025-05-18T00:00:00"/>
    <s v="HTL"/>
    <x v="4"/>
    <s v="USD"/>
    <n v="1848.82"/>
    <n v="1589.9852"/>
    <n v="1848.82"/>
    <n v="133.92"/>
    <n v="115.1712"/>
    <n v="133.92"/>
    <s v="ACE HOTEL KYOTO"/>
    <s v="Japan"/>
    <x v="6"/>
    <x v="0"/>
    <n v="0.07243539122250948"/>
  </r>
  <r>
    <x v="1"/>
    <x v="1"/>
    <n v="252"/>
    <x v="23"/>
    <n v="24989"/>
    <s v="HYATT 13-15 MAY"/>
    <d v="2025-05-13T00:00:00"/>
    <d v="2025-05-15T00:00:00"/>
    <s v="HTL"/>
    <x v="4"/>
    <s v="USD"/>
    <n v="443.94"/>
    <n v="381.7884"/>
    <n v="443.94"/>
    <n v="31.81"/>
    <n v="27.3566"/>
    <n v="31.81"/>
    <s v="HYATT CENTRIC KANAZAWA"/>
    <s v="Japan"/>
    <x v="6"/>
    <x v="0"/>
    <n v="0.0716538270937514"/>
  </r>
  <r>
    <x v="1"/>
    <x v="1"/>
    <n v="252"/>
    <x v="23"/>
    <n v="27265"/>
    <s v="THE CELESTINE GINZA 10-13 MAY"/>
    <d v="2025-05-10T00:00:00"/>
    <d v="2025-05-13T00:00:00"/>
    <s v="HTL"/>
    <x v="4"/>
    <s v="USD"/>
    <n v="1384.53"/>
    <n v="1190.6958"/>
    <n v="1384.53"/>
    <n v="112.1"/>
    <n v="96.40599999999999"/>
    <n v="112.1"/>
    <s v="HOTEL THE CELESTINE GINZA"/>
    <s v="Japan"/>
    <x v="52"/>
    <x v="0"/>
    <n v="0.08096610402085906"/>
  </r>
  <r>
    <x v="1"/>
    <x v="1"/>
    <n v="252"/>
    <x v="23"/>
    <n v="27265"/>
    <s v="THE CELESTINE GINZA 19-20 MAY"/>
    <d v="2025-05-19T00:00:00"/>
    <d v="2025-05-20T00:00:00"/>
    <s v="HTL"/>
    <x v="4"/>
    <s v="USD"/>
    <n v="458.29"/>
    <n v="394.1294"/>
    <n v="458.29"/>
    <n v="37.1"/>
    <n v="31.906"/>
    <n v="37.1"/>
    <s v="HOTEL THE CELESTINE GINZA"/>
    <s v="Japan"/>
    <x v="7"/>
    <x v="0"/>
    <n v="0.08095310829387506"/>
  </r>
  <r>
    <x v="1"/>
    <x v="1"/>
    <n v="252"/>
    <x v="23"/>
    <n v="26428"/>
    <s v="TRENES MEXICO KANKO"/>
    <d v="2025-05-13T00:00:00"/>
    <d v="2025-05-19T00:00:00"/>
    <s v="TRN"/>
    <x v="5"/>
    <s v="USD"/>
    <n v="1210"/>
    <n v="1040.6"/>
    <n v="1210"/>
    <n v="0"/>
    <n v="0"/>
    <n v="0"/>
    <s v="México Kanko S.A."/>
    <s v="Mexico"/>
    <x v="6"/>
    <x v="0"/>
    <n v="0"/>
  </r>
  <r>
    <x v="1"/>
    <x v="1"/>
    <n v="252"/>
    <x v="23"/>
    <n v="0"/>
    <s v="AJUSTE"/>
    <d v="2025-05-10T00:00:00"/>
    <d v="2025-05-20T00:00:00"/>
    <s v="HPS"/>
    <x v="1"/>
    <s v="USD"/>
    <n v="5"/>
    <n v="4.3"/>
    <n v="5"/>
    <n v="5"/>
    <n v="4.3"/>
    <n v="5"/>
    <s v="FEES"/>
    <n v="0"/>
    <x v="52"/>
    <x v="0"/>
    <n v="1"/>
  </r>
  <r>
    <x v="1"/>
    <x v="1"/>
    <n v="253"/>
    <x v="20"/>
    <n v="24991"/>
    <s v="HOTEL SANDERS KOBEN"/>
    <d v="2025-04-19T00:00:00"/>
    <d v="2025-04-21T00:00:00"/>
    <s v="HTL"/>
    <x v="4"/>
    <s v="USD"/>
    <n v="733.5"/>
    <n v="630.8099999999999"/>
    <n v="733.5"/>
    <n v="55.13"/>
    <n v="47.4118"/>
    <n v="55.13"/>
    <s v="HOTEL SANDERS"/>
    <s v="Denmark"/>
    <x v="2"/>
    <x v="0"/>
    <n v="0.07516019086571234"/>
  </r>
  <r>
    <x v="1"/>
    <x v="1"/>
    <n v="254"/>
    <x v="16"/>
    <n v="23590"/>
    <s v="Vuelo MEX-ORD-MEX Arturo Kam"/>
    <d v="2025-04-12T00:00:00"/>
    <d v="2025-04-21T00:00:00"/>
    <s v="VLO"/>
    <x v="2"/>
    <s v="USD"/>
    <n v="2348.66"/>
    <n v="2019.8476"/>
    <n v="2348.66"/>
    <n v="41.46"/>
    <n v="35.6556"/>
    <n v="41.46"/>
    <s v="AEROMÉXICO"/>
    <s v="Mexico"/>
    <x v="38"/>
    <x v="0"/>
    <n v="0.01765261894016162"/>
  </r>
  <r>
    <x v="1"/>
    <x v="1"/>
    <n v="254"/>
    <x v="16"/>
    <n v="23590"/>
    <s v="Vuelo MEX-ORD-MEX Arturo Kam"/>
    <d v="2025-04-12T00:00:00"/>
    <d v="2025-04-21T00:00:00"/>
    <s v="VLO"/>
    <x v="2"/>
    <s v="USD"/>
    <n v="2348.66"/>
    <n v="2019.8476"/>
    <n v="2348.66"/>
    <n v="41.46"/>
    <n v="35.6556"/>
    <n v="41.46"/>
    <s v="AEROMÉXICO"/>
    <s v="Mexico"/>
    <x v="38"/>
    <x v="0"/>
    <n v="0.01765261894016162"/>
  </r>
  <r>
    <x v="1"/>
    <x v="1"/>
    <n v="254"/>
    <x v="16"/>
    <n v="25049"/>
    <s v="Pago de servicios con proveedor en Islandia"/>
    <d v="2025-04-12T00:00:00"/>
    <d v="2025-04-21T00:00:00"/>
    <s v="ATR"/>
    <x v="0"/>
    <s v="USD"/>
    <n v="4000"/>
    <n v="3440"/>
    <n v="4000"/>
    <n v="0"/>
    <n v="0"/>
    <n v="0"/>
    <s v="Pro Tours Iceland ehf"/>
    <s v="Iceland"/>
    <x v="38"/>
    <x v="0"/>
    <n v="0"/>
  </r>
  <r>
    <x v="1"/>
    <x v="1"/>
    <n v="254"/>
    <x v="16"/>
    <n v="25049"/>
    <s v="Pago de servicios con proveedor en Islandia"/>
    <d v="2025-04-12T00:00:00"/>
    <d v="2025-04-21T00:00:00"/>
    <s v="ATR"/>
    <x v="0"/>
    <s v="USD"/>
    <n v="22820"/>
    <n v="19625.2"/>
    <n v="22820"/>
    <n v="0"/>
    <n v="0"/>
    <n v="0"/>
    <s v="Pro Tours Iceland ehf"/>
    <s v="Iceland"/>
    <x v="38"/>
    <x v="0"/>
    <n v="0"/>
  </r>
  <r>
    <x v="1"/>
    <x v="1"/>
    <n v="254"/>
    <x v="16"/>
    <n v="24972"/>
    <s v="Hospedaje en Graduate Princeton"/>
    <d v="2025-04-12T00:00:00"/>
    <d v="2025-04-21T00:00:00"/>
    <s v="HTL"/>
    <x v="4"/>
    <s v="USD"/>
    <n v="289.84"/>
    <n v="249.2624"/>
    <n v="289.84"/>
    <n v="116.96"/>
    <n v="100.5856"/>
    <n v="116.96"/>
    <s v="GRADUATE BY HILTON PRINCETON"/>
    <s v="United States"/>
    <x v="38"/>
    <x v="0"/>
    <n v="0.4035329837151532"/>
  </r>
  <r>
    <x v="1"/>
    <x v="1"/>
    <n v="254"/>
    <x v="16"/>
    <n v="24972"/>
    <s v="Hospedaje en Graduate Princeton"/>
    <d v="2025-04-12T00:00:00"/>
    <d v="2025-04-21T00:00:00"/>
    <s v="HTL"/>
    <x v="4"/>
    <s v="USD"/>
    <n v="1000"/>
    <n v="860"/>
    <n v="1000"/>
    <n v="0"/>
    <n v="0"/>
    <n v="0"/>
    <s v="GRADUATE BY HILTON PRINCETON"/>
    <s v="United States"/>
    <x v="38"/>
    <x v="0"/>
    <n v="0"/>
  </r>
  <r>
    <x v="1"/>
    <x v="1"/>
    <n v="254"/>
    <x v="16"/>
    <n v="24972"/>
    <s v="Hospedaje en Princeton"/>
    <d v="2025-04-12T00:00:00"/>
    <d v="2025-04-21T00:00:00"/>
    <s v="HTL"/>
    <x v="4"/>
    <s v="USD"/>
    <n v="116.03"/>
    <n v="99.78579999999999"/>
    <n v="116.03"/>
    <n v="0"/>
    <n v="0"/>
    <n v="0"/>
    <s v="GRADUATE BY HILTON PRINCETON"/>
    <s v="United States"/>
    <x v="38"/>
    <x v="0"/>
    <n v="0"/>
  </r>
  <r>
    <x v="1"/>
    <x v="1"/>
    <n v="254"/>
    <x v="16"/>
    <n v="27306"/>
    <s v="Vuelo Chicago-Islandia-Chicago/Elias Kam"/>
    <d v="2025-04-12T00:00:00"/>
    <d v="2025-04-21T00:00:00"/>
    <s v="VLO"/>
    <x v="2"/>
    <s v="USD"/>
    <n v="2074.11"/>
    <n v="1783.7346"/>
    <n v="2074.11"/>
    <n v="124.95"/>
    <n v="107.457"/>
    <n v="124.95"/>
    <s v="Icelandair"/>
    <s v="Iceland"/>
    <x v="38"/>
    <x v="0"/>
    <n v="0.06024270651026223"/>
  </r>
  <r>
    <x v="1"/>
    <x v="1"/>
    <n v="254"/>
    <x v="16"/>
    <n v="27306"/>
    <s v="Vuelo Chicago-Islandia-Chicago/Arturo Kam"/>
    <d v="2025-04-12T00:00:00"/>
    <d v="2025-04-21T00:00:00"/>
    <s v="VLO"/>
    <x v="2"/>
    <s v="USD"/>
    <n v="2074.11"/>
    <n v="1783.7346"/>
    <n v="2074.11"/>
    <n v="124.95"/>
    <n v="107.457"/>
    <n v="124.95"/>
    <s v="Icelandair"/>
    <s v="Iceland"/>
    <x v="38"/>
    <x v="0"/>
    <n v="0.06024270651026223"/>
  </r>
  <r>
    <x v="1"/>
    <x v="1"/>
    <n v="254"/>
    <x v="16"/>
    <n v="23590"/>
    <s v="Vuelo MEX-ORD-EWR-MEX/Denise Dryjansky"/>
    <d v="2025-04-12T00:00:00"/>
    <d v="2025-04-21T00:00:00"/>
    <s v="VLO"/>
    <x v="2"/>
    <s v="USD"/>
    <n v="1175.56"/>
    <n v="1010.9816"/>
    <n v="1175.56"/>
    <n v="18.9"/>
    <n v="16.254"/>
    <n v="18.9"/>
    <s v="AEROMÉXICO"/>
    <s v="Mexico"/>
    <x v="38"/>
    <x v="0"/>
    <n v="0.01607744394161081"/>
  </r>
  <r>
    <x v="1"/>
    <x v="1"/>
    <n v="254"/>
    <x v="16"/>
    <n v="23590"/>
    <s v="Vuelo Chicago-Islandia-New Jersey/Denise Dryjansky"/>
    <d v="2025-04-12T00:00:00"/>
    <d v="2025-04-21T00:00:00"/>
    <s v="VLO"/>
    <x v="2"/>
    <s v="USD"/>
    <n v="2644.11"/>
    <n v="2273.9346"/>
    <n v="2644.11"/>
    <n v="164.85"/>
    <n v="141.771"/>
    <n v="164.85"/>
    <s v="AEROMÉXICO"/>
    <s v="Mexico"/>
    <x v="38"/>
    <x v="0"/>
    <n v="0.06234612024461917"/>
  </r>
  <r>
    <x v="1"/>
    <x v="1"/>
    <n v="254"/>
    <x v="16"/>
    <n v="23590"/>
    <s v="Vuelo EWR-MEX/Denise Dryjansky"/>
    <d v="2025-04-12T00:00:00"/>
    <d v="2025-04-21T00:00:00"/>
    <s v="VLO"/>
    <x v="2"/>
    <s v="USD"/>
    <n v="546.3"/>
    <n v="469.8179999999999"/>
    <n v="546.3"/>
    <n v="0"/>
    <n v="0"/>
    <n v="0"/>
    <s v="AEROMÉXICO"/>
    <s v="Mexico"/>
    <x v="38"/>
    <x v="0"/>
    <n v="0"/>
  </r>
  <r>
    <x v="1"/>
    <x v="1"/>
    <n v="255"/>
    <x v="20"/>
    <n v="24811"/>
    <s v="ULTIMATE ICELAND ADVENTURE"/>
    <d v="2025-04-12T00:00:00"/>
    <d v="2025-04-20T00:00:00"/>
    <s v="PKT"/>
    <x v="0"/>
    <s v="EUR"/>
    <n v="141358"/>
    <n v="141358"/>
    <n v="163975.28"/>
    <n v="18438"/>
    <n v="18438"/>
    <n v="21388.08"/>
    <s v="NORDIC LUXURY"/>
    <s v="Iceland"/>
    <x v="38"/>
    <x v="0"/>
    <n v="0.1304347826086956"/>
  </r>
  <r>
    <x v="1"/>
    <x v="1"/>
    <n v="256"/>
    <x v="16"/>
    <n v="23590"/>
    <s v="Cambio de vuelo MEX-DEN-MIA-MEX"/>
    <d v="2025-04-12T00:00:00"/>
    <d v="2025-04-21T00:00:00"/>
    <s v="VLO"/>
    <x v="2"/>
    <s v="USD"/>
    <n v="734.63"/>
    <n v="631.7818"/>
    <n v="734.63"/>
    <n v="0"/>
    <n v="0"/>
    <n v="0"/>
    <s v="AEROMÉXICO"/>
    <s v="Mexico"/>
    <x v="38"/>
    <x v="0"/>
    <n v="0"/>
  </r>
  <r>
    <x v="1"/>
    <x v="1"/>
    <n v="257"/>
    <x v="22"/>
    <n v="23590"/>
    <s v="AEROMEXICO"/>
    <d v="2026-02-03T00:00:00"/>
    <d v="2026-02-08T00:00:00"/>
    <s v="VLO"/>
    <x v="2"/>
    <s v="USD"/>
    <n v="4183.86"/>
    <n v="3598.1196"/>
    <n v="4183.86"/>
    <n v="41.84"/>
    <n v="35.98240000000001"/>
    <n v="41.84"/>
    <s v="AEROMÉXICO"/>
    <s v="Mexico"/>
    <x v="41"/>
    <x v="1"/>
    <n v="0.01000033461922722"/>
  </r>
  <r>
    <x v="1"/>
    <x v="1"/>
    <n v="257"/>
    <x v="22"/>
    <n v="25689"/>
    <s v="AMAN NEW YORK"/>
    <d v="2026-02-03T00:00:00"/>
    <d v="2026-02-08T00:00:00"/>
    <s v="HTL"/>
    <x v="4"/>
    <s v="USD"/>
    <n v="18695.35"/>
    <n v="16078.001"/>
    <n v="18695.35"/>
    <n v="2243.44"/>
    <n v="1929.3584"/>
    <n v="2243.44"/>
    <s v="AMAN NEW YORK"/>
    <s v="United States"/>
    <x v="41"/>
    <x v="1"/>
    <n v="0.1199998930215267"/>
  </r>
  <r>
    <x v="1"/>
    <x v="1"/>
    <n v="258"/>
    <x v="16"/>
    <n v="27336"/>
    <s v="Hospedaje en finca en España"/>
    <d v="2025-04-22T00:00:00"/>
    <d v="2025-04-26T00:00:00"/>
    <s v="HTL"/>
    <x v="4"/>
    <s v="EUR"/>
    <n v="2530"/>
    <n v="2530"/>
    <n v="2934.8"/>
    <n v="253"/>
    <n v="253"/>
    <n v="293.48"/>
    <s v="VESTIGE SON VELL"/>
    <s v="Spain"/>
    <x v="3"/>
    <x v="0"/>
    <n v="0.09999999999999999"/>
  </r>
  <r>
    <x v="0"/>
    <x v="1"/>
    <n v="259"/>
    <x v="2"/>
    <n v="27356"/>
    <s v="Vuelo ICN-CGK"/>
    <d v="2025-06-16T00:00:00"/>
    <d v="2025-06-16T00:00:00"/>
    <s v="VLO"/>
    <x v="2"/>
    <s v="USD"/>
    <n v="1215.9"/>
    <n v="1045.674"/>
    <n v="1215.9"/>
    <n v="0"/>
    <n v="0"/>
    <n v="0"/>
    <s v="Garuda Indonesia"/>
    <s v="Indonesia"/>
    <x v="33"/>
    <x v="0"/>
    <n v="0"/>
  </r>
  <r>
    <x v="0"/>
    <x v="1"/>
    <n v="259"/>
    <x v="2"/>
    <n v="0"/>
    <s v="Fee emisión ticket GA"/>
    <d v="2025-06-16T00:00:00"/>
    <d v="2025-06-16T00:00:00"/>
    <s v="HPS"/>
    <x v="1"/>
    <s v="USD"/>
    <n v="40"/>
    <n v="34.4"/>
    <n v="40"/>
    <n v="40"/>
    <n v="34.4"/>
    <n v="40"/>
    <s v="FEES"/>
    <n v="0"/>
    <x v="33"/>
    <x v="0"/>
    <n v="1"/>
  </r>
  <r>
    <x v="0"/>
    <x v="1"/>
    <n v="259"/>
    <x v="2"/>
    <n v="0"/>
    <s v="Fee emisión tkt AF por canje de millas"/>
    <d v="2025-06-16T00:00:00"/>
    <d v="2025-06-16T00:00:00"/>
    <s v="HPS"/>
    <x v="1"/>
    <s v="USD"/>
    <n v="150"/>
    <n v="129"/>
    <n v="150"/>
    <n v="150"/>
    <n v="129"/>
    <n v="150"/>
    <s v="FEES"/>
    <n v="0"/>
    <x v="33"/>
    <x v="0"/>
    <n v="1"/>
  </r>
  <r>
    <x v="0"/>
    <x v="1"/>
    <n v="259"/>
    <x v="2"/>
    <n v="27453"/>
    <s v="Vuelo CGK-BKK"/>
    <d v="2025-07-02T00:00:00"/>
    <d v="2025-07-02T00:00:00"/>
    <s v="VLO"/>
    <x v="2"/>
    <s v="USD"/>
    <n v="513.4"/>
    <n v="441.524"/>
    <n v="513.4"/>
    <n v="0"/>
    <n v="0"/>
    <n v="0"/>
    <s v="Thai Airways Intl"/>
    <s v="Thailand"/>
    <x v="16"/>
    <x v="0"/>
    <n v="0"/>
  </r>
  <r>
    <x v="0"/>
    <x v="1"/>
    <n v="259"/>
    <x v="2"/>
    <n v="0"/>
    <s v="Fee emisión tkt TG"/>
    <d v="2025-06-16T00:00:00"/>
    <d v="2025-07-02T00:00:00"/>
    <s v="HPS"/>
    <x v="1"/>
    <s v="USD"/>
    <n v="35"/>
    <n v="30.1"/>
    <n v="35"/>
    <n v="35"/>
    <n v="30.1"/>
    <n v="35"/>
    <s v="FEES"/>
    <n v="0"/>
    <x v="33"/>
    <x v="0"/>
    <n v="1"/>
  </r>
  <r>
    <x v="0"/>
    <x v="1"/>
    <n v="259"/>
    <x v="2"/>
    <n v="0"/>
    <s v="Fee emisión tkt AF BKK-CDG por canje de millas"/>
    <d v="2025-06-16T00:00:00"/>
    <d v="2025-07-02T00:00:00"/>
    <s v="HPS"/>
    <x v="1"/>
    <s v="USD"/>
    <n v="150"/>
    <n v="129"/>
    <n v="150"/>
    <n v="150"/>
    <n v="129"/>
    <n v="150"/>
    <s v="FEES"/>
    <n v="0"/>
    <x v="33"/>
    <x v="0"/>
    <n v="1"/>
  </r>
  <r>
    <x v="0"/>
    <x v="1"/>
    <n v="259"/>
    <x v="2"/>
    <n v="27364"/>
    <s v="Vuelo ICN-CGK con OZ"/>
    <d v="2025-06-20T00:00:00"/>
    <d v="2025-07-20T00:00:00"/>
    <s v="VLO"/>
    <x v="2"/>
    <s v="USD"/>
    <n v="1050.5"/>
    <n v="903.4299999999999"/>
    <n v="1050.5"/>
    <n v="0"/>
    <n v="0"/>
    <n v="0"/>
    <s v="ASIANA AIRLINES"/>
    <s v="South Korea"/>
    <x v="33"/>
    <x v="0"/>
    <n v="0"/>
  </r>
  <r>
    <x v="0"/>
    <x v="1"/>
    <n v="259"/>
    <x v="2"/>
    <n v="27356"/>
    <s v="Vuelo ICN-CGK"/>
    <d v="2025-06-16T00:00:00"/>
    <d v="2025-06-16T00:00:00"/>
    <s v="VLO"/>
    <x v="2"/>
    <s v="USD"/>
    <n v="-1215.9"/>
    <n v="-1045.674"/>
    <n v="-1215.9"/>
    <n v="0"/>
    <n v="0"/>
    <n v="0"/>
    <s v="Garuda Indonesia"/>
    <s v="Indonesia"/>
    <x v="33"/>
    <x v="0"/>
    <n v="0"/>
  </r>
  <r>
    <x v="1"/>
    <x v="1"/>
    <n v="260"/>
    <x v="20"/>
    <n v="27040"/>
    <s v="VUELOS ICN-HAN-SAI-BKK-ICN"/>
    <d v="2025-04-14T00:00:00"/>
    <d v="2025-04-23T00:00:00"/>
    <s v="VLO"/>
    <x v="2"/>
    <s v="USD"/>
    <n v="1773.8"/>
    <n v="1525.468"/>
    <n v="1773.8"/>
    <n v="0"/>
    <n v="0"/>
    <n v="0"/>
    <s v="Bangkok Airways"/>
    <s v="Thailand"/>
    <x v="2"/>
    <x v="0"/>
    <n v="0"/>
  </r>
  <r>
    <x v="1"/>
    <x v="1"/>
    <n v="260"/>
    <x v="20"/>
    <n v="27364"/>
    <s v="VUELOS HAN SAI BKK"/>
    <d v="2025-04-14T00:00:00"/>
    <d v="2025-04-23T00:00:00"/>
    <s v="VLO"/>
    <x v="2"/>
    <s v="USD"/>
    <n v="10300.5"/>
    <n v="8858.43"/>
    <n v="10300.5"/>
    <n v="0"/>
    <n v="0"/>
    <n v="0"/>
    <s v="ASIANA AIRLINES"/>
    <s v="South Korea"/>
    <x v="2"/>
    <x v="0"/>
    <n v="0"/>
  </r>
  <r>
    <x v="1"/>
    <x v="1"/>
    <n v="260"/>
    <x v="20"/>
    <n v="27365"/>
    <s v="VUELOS HAN SAI"/>
    <d v="2025-04-14T00:00:00"/>
    <d v="2025-04-23T00:00:00"/>
    <s v="VLO"/>
    <x v="2"/>
    <s v="USD"/>
    <n v="3304"/>
    <n v="2841.44"/>
    <n v="3304"/>
    <n v="0"/>
    <n v="0"/>
    <n v="0"/>
    <s v="Vietnam Airlines"/>
    <s v="Vietnam"/>
    <x v="2"/>
    <x v="0"/>
    <n v="0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451.2"/>
    <n v="388.032"/>
    <n v="451.2"/>
    <s v="AMANSARA"/>
    <s v="Camboya"/>
    <x v="2"/>
    <x v="0"/>
    <n v="0.08324723247232473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634.5"/>
    <n v="545.67"/>
    <n v="634.5"/>
    <s v="AMANSARA"/>
    <s v="Camboya"/>
    <x v="2"/>
    <x v="0"/>
    <n v="0.1170664206642066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437.1"/>
    <n v="375.906"/>
    <n v="437.1"/>
    <s v="AMANSARA"/>
    <s v="Camboya"/>
    <x v="2"/>
    <x v="0"/>
    <n v="0.08064575645756458"/>
  </r>
  <r>
    <x v="1"/>
    <x v="1"/>
    <n v="260"/>
    <x v="20"/>
    <n v="25943"/>
    <s v="HOTEL AMANSARA"/>
    <d v="2025-04-17T00:00:00"/>
    <d v="2025-04-20T00:00:00"/>
    <s v="HTL"/>
    <x v="4"/>
    <s v="USD"/>
    <n v="5420"/>
    <n v="4661.2"/>
    <n v="5420"/>
    <n v="437.1"/>
    <n v="375.906"/>
    <n v="437.1"/>
    <s v="AMANSARA"/>
    <s v="Camboya"/>
    <x v="2"/>
    <x v="0"/>
    <n v="0.08064575645756458"/>
  </r>
  <r>
    <x v="1"/>
    <x v="1"/>
    <n v="260"/>
    <x v="20"/>
    <n v="25943"/>
    <s v="HOTEL AMANSARA"/>
    <d v="2025-04-14T00:00:00"/>
    <d v="2025-04-23T00:00:00"/>
    <s v="HTL"/>
    <x v="4"/>
    <s v="USD"/>
    <n v="5420.12"/>
    <n v="4661.3032"/>
    <n v="5420.12"/>
    <n v="0"/>
    <n v="0"/>
    <n v="0"/>
    <s v="AMANSARA"/>
    <s v="Camboya"/>
    <x v="2"/>
    <x v="0"/>
    <n v="0"/>
  </r>
  <r>
    <x v="1"/>
    <x v="1"/>
    <n v="261"/>
    <x v="16"/>
    <n v="24231"/>
    <s v="Servicios de Hospedaje con proveedor"/>
    <d v="2025-10-25T00:00:00"/>
    <d v="2025-11-08T00:00:00"/>
    <s v="HTL"/>
    <x v="4"/>
    <s v="EUR"/>
    <n v="148462"/>
    <n v="148462"/>
    <n v="172215.92"/>
    <n v="11616.35"/>
    <n v="11616.35"/>
    <n v="13474.966"/>
    <s v="N2S Italia Client Service"/>
    <s v="Italy"/>
    <x v="21"/>
    <x v="0"/>
    <n v="0.07824460131212028"/>
  </r>
  <r>
    <x v="1"/>
    <x v="1"/>
    <n v="261"/>
    <x v="16"/>
    <n v="24242"/>
    <s v="Estadia Venecia"/>
    <d v="2025-10-25T00:00:00"/>
    <d v="2025-11-08T00:00:00"/>
    <s v="HTL"/>
    <x v="4"/>
    <s v="EUR"/>
    <n v="32820"/>
    <n v="32820"/>
    <n v="38071.2"/>
    <n v="2754"/>
    <n v="2754"/>
    <n v="3194.64"/>
    <s v="THE GRITTI PALACE"/>
    <s v="Italy"/>
    <x v="21"/>
    <x v="0"/>
    <n v="0.08391224862888483"/>
  </r>
  <r>
    <x v="1"/>
    <x v="1"/>
    <n v="261"/>
    <x v="16"/>
    <n v="25857"/>
    <s v="entradas Villa Borghese skip de line"/>
    <d v="2025-11-07T00:00:00"/>
    <d v="2025-11-07T00:00:00"/>
    <s v="BOL"/>
    <x v="3"/>
    <s v="EUR"/>
    <n v="535"/>
    <n v="535"/>
    <n v="620.5999999999999"/>
    <n v="0"/>
    <n v="0"/>
    <n v="0"/>
    <s v="GANNET"/>
    <s v="United States"/>
    <x v="34"/>
    <x v="0"/>
    <n v="0"/>
  </r>
  <r>
    <x v="1"/>
    <x v="1"/>
    <n v="261"/>
    <x v="16"/>
    <n v="32417"/>
    <s v="Compra de libros"/>
    <d v="2025-10-28T00:00:00"/>
    <d v="2025-10-28T00:00:00"/>
    <s v="OTR"/>
    <x v="3"/>
    <s v="EUR"/>
    <n v="599.86"/>
    <n v="599.86"/>
    <n v="695.8376"/>
    <n v="0"/>
    <n v="0"/>
    <n v="0"/>
    <s v="PEYRELONGUE CHRONOS"/>
    <s v="Mexico"/>
    <x v="22"/>
    <x v="0"/>
    <n v="0"/>
  </r>
  <r>
    <x v="1"/>
    <x v="1"/>
    <n v="261"/>
    <x v="16"/>
    <n v="25857"/>
    <s v="Regalo Almudena Rodriguez"/>
    <d v="2025-10-25T00:00:00"/>
    <d v="2025-11-08T00:00:00"/>
    <s v="OTR"/>
    <x v="3"/>
    <s v="EUR"/>
    <n v="154.1"/>
    <n v="154.1"/>
    <n v="178.756"/>
    <n v="0"/>
    <n v="0"/>
    <n v="0"/>
    <s v="GANNET"/>
    <s v="United States"/>
    <x v="21"/>
    <x v="0"/>
    <n v="0"/>
  </r>
  <r>
    <x v="1"/>
    <x v="1"/>
    <n v="261"/>
    <x v="16"/>
    <n v="25857"/>
    <s v="regalo Veronica Mattei"/>
    <d v="2025-10-25T00:00:00"/>
    <d v="2025-11-08T00:00:00"/>
    <s v="OTR"/>
    <x v="3"/>
    <s v="EUR"/>
    <n v="280"/>
    <n v="280"/>
    <n v="324.8"/>
    <n v="0"/>
    <n v="0"/>
    <n v="0"/>
    <s v="GANNET"/>
    <s v="United States"/>
    <x v="21"/>
    <x v="0"/>
    <n v="0"/>
  </r>
  <r>
    <x v="1"/>
    <x v="1"/>
    <n v="261"/>
    <x v="16"/>
    <n v="24231"/>
    <s v="Servicios extras"/>
    <d v="2025-10-25T00:00:00"/>
    <d v="2025-11-08T00:00:00"/>
    <s v="PKT"/>
    <x v="0"/>
    <s v="EUR"/>
    <n v="4251"/>
    <n v="4251"/>
    <n v="4931.16"/>
    <n v="0"/>
    <n v="0"/>
    <n v="0"/>
    <s v="N2S Italia Client Service"/>
    <s v="Italy"/>
    <x v="21"/>
    <x v="0"/>
    <n v="0"/>
  </r>
  <r>
    <x v="1"/>
    <x v="1"/>
    <n v="261"/>
    <x v="16"/>
    <n v="25857"/>
    <s v="regalo Ilenia"/>
    <d v="2025-10-25T00:00:00"/>
    <d v="2025-11-08T00:00:00"/>
    <s v="OTR"/>
    <x v="3"/>
    <s v="EUR"/>
    <n v="184.88"/>
    <n v="184.88"/>
    <n v="214.4608"/>
    <n v="0"/>
    <n v="0"/>
    <n v="0"/>
    <s v="GANNET"/>
    <s v="United States"/>
    <x v="21"/>
    <x v="0"/>
    <n v="0"/>
  </r>
  <r>
    <x v="1"/>
    <x v="1"/>
    <n v="261"/>
    <x v="16"/>
    <n v="24231"/>
    <s v="Servicios terrestres"/>
    <d v="2025-10-25T00:00:00"/>
    <d v="2025-11-08T00:00:00"/>
    <s v="PKT"/>
    <x v="0"/>
    <s v="EUR"/>
    <n v="39316.25"/>
    <n v="39316.25"/>
    <n v="45606.85"/>
    <n v="8316.25"/>
    <n v="8316.25"/>
    <n v="9646.849999999999"/>
    <s v="N2S Italia Client Service"/>
    <s v="Italy"/>
    <x v="21"/>
    <x v="0"/>
    <n v="0.2115219533907735"/>
  </r>
  <r>
    <x v="1"/>
    <x v="1"/>
    <n v="262"/>
    <x v="30"/>
    <n v="0"/>
    <s v="Fee emisión"/>
    <d v="2025-12-25T00:00:00"/>
    <d v="2026-01-05T00:00:00"/>
    <s v="HPS"/>
    <x v="1"/>
    <s v="USD"/>
    <n v="280"/>
    <n v="240.8"/>
    <n v="280"/>
    <n v="280"/>
    <n v="240.8"/>
    <n v="280"/>
    <s v="FEES"/>
    <n v="0"/>
    <x v="1"/>
    <x v="0"/>
    <n v="1"/>
  </r>
  <r>
    <x v="1"/>
    <x v="1"/>
    <n v="262"/>
    <x v="30"/>
    <n v="27721"/>
    <s v="BILLETE MEX-CPT//JNB-MEX"/>
    <d v="2025-12-25T00:00:00"/>
    <d v="2026-01-05T00:00:00"/>
    <s v="VLO"/>
    <x v="2"/>
    <s v="USD"/>
    <n v="11273.92"/>
    <n v="9695.5712"/>
    <n v="11273.92"/>
    <n v="96.45999999999999"/>
    <n v="82.95559999999999"/>
    <n v="96.45999999999999"/>
    <s v="TURISMO EXMAR"/>
    <s v="Mexico"/>
    <x v="1"/>
    <x v="0"/>
    <n v="0.008556030200675541"/>
  </r>
  <r>
    <x v="1"/>
    <x v="1"/>
    <n v="262"/>
    <x v="30"/>
    <n v="27721"/>
    <s v="BILLETE MEX-CPT//JNB-MEX"/>
    <d v="2025-12-25T00:00:00"/>
    <d v="2026-01-05T00:00:00"/>
    <s v="VLO"/>
    <x v="2"/>
    <s v="USD"/>
    <n v="11273.92"/>
    <n v="9695.5712"/>
    <n v="11273.92"/>
    <n v="96.45999999999999"/>
    <n v="82.95559999999999"/>
    <n v="96.45999999999999"/>
    <s v="TURISMO EXMAR"/>
    <s v="Mexico"/>
    <x v="1"/>
    <x v="0"/>
    <n v="0.008556030200675541"/>
  </r>
  <r>
    <x v="1"/>
    <x v="1"/>
    <n v="262"/>
    <x v="30"/>
    <n v="27721"/>
    <s v="BILLETE MEX-CPT//JNB-MEX"/>
    <d v="2025-12-25T00:00:00"/>
    <d v="2026-01-05T00:00:00"/>
    <s v="VLO"/>
    <x v="2"/>
    <s v="USD"/>
    <n v="11273.92"/>
    <n v="9695.5712"/>
    <n v="11273.92"/>
    <n v="96.45999999999999"/>
    <n v="82.95559999999999"/>
    <n v="96.45999999999999"/>
    <s v="TURISMO EXMAR"/>
    <s v="Mexico"/>
    <x v="1"/>
    <x v="0"/>
    <n v="0.008556030200675541"/>
  </r>
  <r>
    <x v="1"/>
    <x v="1"/>
    <n v="262"/>
    <x v="30"/>
    <n v="27721"/>
    <s v="BILLETE MEX-CPT//JNB-MEX"/>
    <d v="2025-12-25T00:00:00"/>
    <d v="2026-01-05T00:00:00"/>
    <s v="VLO"/>
    <x v="2"/>
    <s v="USD"/>
    <n v="11916.72"/>
    <n v="10248.3792"/>
    <n v="11916.72"/>
    <n v="102.64"/>
    <n v="88.2704"/>
    <n v="102.64"/>
    <s v="TURISMO EXMAR"/>
    <s v="Mexico"/>
    <x v="1"/>
    <x v="0"/>
    <n v="0.008613108304969825"/>
  </r>
  <r>
    <x v="1"/>
    <x v="1"/>
    <n v="262"/>
    <x v="30"/>
    <n v="27721"/>
    <s v="BILLETE MEX-CPT//JNB-MEX"/>
    <d v="2025-12-25T00:00:00"/>
    <d v="2026-01-05T00:00:00"/>
    <s v="VLO"/>
    <x v="2"/>
    <s v="USD"/>
    <n v="11916.72"/>
    <n v="10248.3792"/>
    <n v="11916.72"/>
    <n v="102.64"/>
    <n v="88.2704"/>
    <n v="102.64"/>
    <s v="TURISMO EXMAR"/>
    <s v="Mexico"/>
    <x v="1"/>
    <x v="0"/>
    <n v="0.008613108304969825"/>
  </r>
  <r>
    <x v="1"/>
    <x v="1"/>
    <n v="262"/>
    <x v="30"/>
    <n v="27721"/>
    <s v="BILLETE MEX-CPT//JNB-MEX"/>
    <d v="2025-12-25T00:00:00"/>
    <d v="2026-01-05T00:00:00"/>
    <s v="VLO"/>
    <x v="2"/>
    <s v="USD"/>
    <n v="11916.72"/>
    <n v="10248.3792"/>
    <n v="11916.72"/>
    <n v="102.64"/>
    <n v="88.2704"/>
    <n v="102.64"/>
    <s v="TURISMO EXMAR"/>
    <s v="Mexico"/>
    <x v="1"/>
    <x v="0"/>
    <n v="0.008613108304969825"/>
  </r>
  <r>
    <x v="1"/>
    <x v="1"/>
    <n v="262"/>
    <x v="30"/>
    <n v="27721"/>
    <s v="BILLETE MEX-CPT//JNB-MEX"/>
    <d v="2025-12-25T00:00:00"/>
    <d v="2026-01-05T00:00:00"/>
    <s v="VLO"/>
    <x v="2"/>
    <s v="USD"/>
    <n v="12559.42"/>
    <n v="10801.1012"/>
    <n v="12559.42"/>
    <n v="108.82"/>
    <n v="93.58519999999999"/>
    <n v="108.82"/>
    <s v="TURISMO EXMAR"/>
    <s v="Mexico"/>
    <x v="1"/>
    <x v="0"/>
    <n v="0.008664412847090072"/>
  </r>
  <r>
    <x v="1"/>
    <x v="1"/>
    <n v="262"/>
    <x v="30"/>
    <n v="27721"/>
    <s v="BILLETE MEX-CPT//JNB-MEX"/>
    <d v="2025-12-25T00:00:00"/>
    <d v="2026-01-05T00:00:00"/>
    <s v="VLO"/>
    <x v="2"/>
    <s v="USD"/>
    <n v="12559.42"/>
    <n v="10801.1012"/>
    <n v="12559.42"/>
    <n v="108.82"/>
    <n v="93.58519999999999"/>
    <n v="108.82"/>
    <s v="TURISMO EXMAR"/>
    <s v="Mexico"/>
    <x v="1"/>
    <x v="0"/>
    <n v="0.008664412847090072"/>
  </r>
  <r>
    <x v="1"/>
    <x v="1"/>
    <n v="262"/>
    <x v="30"/>
    <n v="23789"/>
    <s v="Viaje Africa"/>
    <d v="2025-12-25T00:00:00"/>
    <d v="2026-01-05T00:00:00"/>
    <s v="ATR"/>
    <x v="0"/>
    <s v="USD"/>
    <n v="189550"/>
    <n v="163013"/>
    <n v="189550"/>
    <n v="25717"/>
    <n v="22116.62"/>
    <n v="25717"/>
    <s v="TRIUMPH TRAVEL"/>
    <s v="South Africa"/>
    <x v="1"/>
    <x v="0"/>
    <n v="0.1356739646531258"/>
  </r>
  <r>
    <x v="1"/>
    <x v="1"/>
    <n v="262"/>
    <x v="30"/>
    <n v="27721"/>
    <s v="BILLETE JNB-MEX"/>
    <d v="2025-12-25T00:00:00"/>
    <d v="2026-01-07T00:00:00"/>
    <s v="VLO"/>
    <x v="2"/>
    <s v="USD"/>
    <n v="5860"/>
    <n v="5039.6"/>
    <n v="5860"/>
    <n v="0"/>
    <n v="0"/>
    <n v="0"/>
    <s v="TURISMO EXMAR"/>
    <s v="Mexico"/>
    <x v="1"/>
    <x v="0"/>
    <n v="0"/>
  </r>
  <r>
    <x v="1"/>
    <x v="1"/>
    <n v="262"/>
    <x v="30"/>
    <n v="27721"/>
    <s v="BILLETE JNB-MEX"/>
    <d v="2025-12-25T00:00:00"/>
    <d v="2026-01-07T00:00:00"/>
    <s v="VLO"/>
    <x v="2"/>
    <s v="USD"/>
    <n v="5860"/>
    <n v="5039.6"/>
    <n v="5860"/>
    <n v="0"/>
    <n v="0"/>
    <n v="0"/>
    <s v="TURISMO EXMAR"/>
    <s v="Mexico"/>
    <x v="1"/>
    <x v="0"/>
    <n v="0"/>
  </r>
  <r>
    <x v="1"/>
    <x v="1"/>
    <n v="262"/>
    <x v="30"/>
    <n v="27721"/>
    <s v="Reembolso billete KL 0743475060856"/>
    <d v="2025-12-25T00:00:00"/>
    <d v="2026-01-07T00:00:00"/>
    <s v="VLO"/>
    <x v="2"/>
    <s v="USD"/>
    <n v="-12345.92"/>
    <n v="-10617.4912"/>
    <n v="-12345.92"/>
    <n v="0"/>
    <n v="0"/>
    <n v="0"/>
    <s v="REEMBOLSOS"/>
    <s v="Mexico"/>
    <x v="1"/>
    <x v="0"/>
    <n v="0"/>
  </r>
  <r>
    <x v="1"/>
    <x v="1"/>
    <n v="262"/>
    <x v="30"/>
    <n v="27721"/>
    <s v="Reembolso billete KL 0743475060858"/>
    <d v="2025-12-25T00:00:00"/>
    <d v="2026-01-07T00:00:00"/>
    <s v="VLO"/>
    <x v="2"/>
    <s v="USD"/>
    <n v="-12345.92"/>
    <n v="-10617.4912"/>
    <n v="-12345.92"/>
    <n v="0"/>
    <n v="0"/>
    <n v="0"/>
    <s v="REEMBOLSOS"/>
    <s v="Mexico"/>
    <x v="1"/>
    <x v="0"/>
    <n v="0"/>
  </r>
  <r>
    <x v="1"/>
    <x v="1"/>
    <n v="262"/>
    <x v="30"/>
    <n v="0"/>
    <s v="Fee aereo Martin"/>
    <d v="2025-12-25T00:00:00"/>
    <d v="2026-01-07T00:00:00"/>
    <s v="HPS"/>
    <x v="1"/>
    <s v="USD"/>
    <n v="2144"/>
    <n v="1843.84"/>
    <n v="2144"/>
    <n v="2144"/>
    <n v="1843.84"/>
    <n v="2144"/>
    <s v="FEES"/>
    <n v="0"/>
    <x v="1"/>
    <x v="0"/>
    <n v="1"/>
  </r>
  <r>
    <x v="1"/>
    <x v="1"/>
    <n v="262"/>
    <x v="30"/>
    <n v="0"/>
    <s v="excedente por reembolso viaje de espana"/>
    <d v="2025-12-25T00:00:00"/>
    <d v="2026-01-07T00:00:00"/>
    <s v="HPS"/>
    <x v="1"/>
    <s v="USD"/>
    <n v="321.74"/>
    <n v="276.6964"/>
    <n v="321.74"/>
    <n v="321.74"/>
    <n v="276.6964"/>
    <n v="321.74"/>
    <s v="REEMBOLSOS"/>
    <n v="0"/>
    <x v="1"/>
    <x v="0"/>
    <n v="1"/>
  </r>
  <r>
    <x v="1"/>
    <x v="1"/>
    <n v="262"/>
    <x v="30"/>
    <n v="25857"/>
    <s v="Compra regalos entrega final documentos de viaje"/>
    <d v="2025-11-05T00:00:00"/>
    <d v="2025-11-05T00:00:00"/>
    <s v="OTR"/>
    <x v="3"/>
    <s v="USD"/>
    <n v="191.56"/>
    <n v="164.7416"/>
    <n v="191.56"/>
    <n v="0"/>
    <n v="0"/>
    <n v="0"/>
    <s v="GANNET"/>
    <s v="United States"/>
    <x v="34"/>
    <x v="0"/>
    <n v="0"/>
  </r>
  <r>
    <x v="1"/>
    <x v="1"/>
    <n v="262"/>
    <x v="30"/>
    <n v="29023"/>
    <s v="Estadia"/>
    <d v="2025-12-26T00:00:00"/>
    <d v="2025-12-27T00:00:00"/>
    <s v="HTL"/>
    <x v="4"/>
    <s v="USD"/>
    <n v="2522.01"/>
    <n v="2168.9286"/>
    <n v="2522.01"/>
    <n v="231.5"/>
    <n v="199.09"/>
    <n v="231.5"/>
    <s v="THE DYLAN"/>
    <s v="Netherlands"/>
    <x v="1"/>
    <x v="0"/>
    <n v="0.09179186442559703"/>
  </r>
  <r>
    <x v="1"/>
    <x v="1"/>
    <n v="262"/>
    <x v="30"/>
    <n v="23789"/>
    <s v="Pago por servicio extra Alejandra y Alberto"/>
    <d v="2025-12-27T00:00:00"/>
    <d v="2025-12-27T00:00:00"/>
    <s v="PKT"/>
    <x v="0"/>
    <s v="USD"/>
    <n v="377.74"/>
    <n v="324.8564"/>
    <n v="377.74"/>
    <n v="38.74"/>
    <n v="33.3164"/>
    <n v="38.74"/>
    <s v="TRIUMPH TRAVEL"/>
    <s v="South Africa"/>
    <x v="1"/>
    <x v="0"/>
    <n v="0.1025573145549849"/>
  </r>
  <r>
    <x v="1"/>
    <x v="1"/>
    <n v="262"/>
    <x v="30"/>
    <n v="28259"/>
    <s v="Estadia en Paris"/>
    <d v="2026-01-06T00:00:00"/>
    <d v="2026-01-07T00:00:00"/>
    <s v="HTL"/>
    <x v="4"/>
    <s v="USD"/>
    <n v="4002.38"/>
    <n v="3442.0468"/>
    <n v="4002.38"/>
    <n v="392.71"/>
    <n v="337.7306"/>
    <n v="392.71"/>
    <s v="HOTEL AUBEPINE"/>
    <s v="France"/>
    <x v="35"/>
    <x v="1"/>
    <n v="0.09811911912412113"/>
  </r>
  <r>
    <x v="1"/>
    <x v="1"/>
    <n v="262"/>
    <x v="30"/>
    <n v="25780"/>
    <s v="Traslados en Amsterdam y Paris"/>
    <d v="2025-12-26T00:00:00"/>
    <d v="2026-01-06T00:00:00"/>
    <s v="TRF"/>
    <x v="5"/>
    <s v="USD"/>
    <n v="3163"/>
    <n v="2720.18"/>
    <n v="3163"/>
    <n v="627.45"/>
    <n v="539.6070000000001"/>
    <n v="627.45"/>
    <s v="ROLZO"/>
    <s v="United Kingdom"/>
    <x v="1"/>
    <x v="0"/>
    <n v="0.1983717989250711"/>
  </r>
  <r>
    <x v="1"/>
    <x v="1"/>
    <n v="262"/>
    <x v="30"/>
    <n v="25726"/>
    <s v="Mensajeria documentos finales familia Aspe"/>
    <d v="2025-11-05T00:00:00"/>
    <d v="2025-11-05T00:00:00"/>
    <s v="VIS"/>
    <x v="7"/>
    <s v="USD"/>
    <n v="13"/>
    <n v="11.18"/>
    <n v="13"/>
    <n v="0"/>
    <n v="0"/>
    <n v="0"/>
    <s v="VISAS Osvaldo Cruz"/>
    <s v="Cliente"/>
    <x v="34"/>
    <x v="0"/>
    <n v="0"/>
  </r>
  <r>
    <x v="1"/>
    <x v="1"/>
    <n v="262"/>
    <x v="30"/>
    <n v="25857"/>
    <s v="Envio por paqueteria de Maletas"/>
    <d v="2025-12-15T00:00:00"/>
    <d v="2025-12-15T00:00:00"/>
    <s v="EVE"/>
    <x v="0"/>
    <s v="USD"/>
    <n v="1675"/>
    <n v="1440.5"/>
    <n v="1675"/>
    <n v="17.65"/>
    <n v="15.179"/>
    <n v="17.65"/>
    <s v="GANNET"/>
    <s v="United States"/>
    <x v="0"/>
    <x v="0"/>
    <n v="0.01053731343283582"/>
  </r>
  <r>
    <x v="1"/>
    <x v="1"/>
    <n v="263"/>
    <x v="20"/>
    <n v="23921"/>
    <s v="VUELO MEX PAR MEX"/>
    <d v="2025-03-15T00:00:00"/>
    <d v="2025-04-23T00:00:00"/>
    <s v="VLO"/>
    <x v="2"/>
    <s v="MXN"/>
    <n v="155109.07"/>
    <n v="7445.235360000001"/>
    <n v="8686.10792"/>
    <n v="0"/>
    <n v="0"/>
    <n v="0"/>
    <s v="Air France"/>
    <s v="France"/>
    <x v="50"/>
    <x v="0"/>
    <n v="0"/>
  </r>
  <r>
    <x v="1"/>
    <x v="1"/>
    <n v="263"/>
    <x v="20"/>
    <n v="23921"/>
    <s v="VUELO CON AF MEX CDG MEX"/>
    <d v="2025-03-15T00:00:00"/>
    <d v="2025-04-23T00:00:00"/>
    <s v="VLO"/>
    <x v="2"/>
    <s v="MXN"/>
    <n v="155109.07"/>
    <n v="7445.235360000001"/>
    <n v="8686.10792"/>
    <n v="0"/>
    <n v="0"/>
    <n v="0"/>
    <s v="Air France"/>
    <s v="France"/>
    <x v="50"/>
    <x v="0"/>
    <n v="0"/>
  </r>
  <r>
    <x v="1"/>
    <x v="1"/>
    <n v="263"/>
    <x v="20"/>
    <n v="23921"/>
    <s v="VUELO CON AF MEX CDG MEX"/>
    <d v="2025-03-15T00:00:00"/>
    <d v="2025-04-23T00:00:00"/>
    <s v="VLO"/>
    <x v="2"/>
    <s v="MXN"/>
    <n v="155109.07"/>
    <n v="7445.235360000001"/>
    <n v="8686.10792"/>
    <n v="0"/>
    <n v="0"/>
    <n v="0"/>
    <s v="Air France"/>
    <s v="France"/>
    <x v="50"/>
    <x v="0"/>
    <n v="0"/>
  </r>
  <r>
    <x v="1"/>
    <x v="1"/>
    <n v="264"/>
    <x v="20"/>
    <n v="27434"/>
    <s v="HOTEL LA RESERVE EDEN AU LAC"/>
    <d v="2025-06-15T00:00:00"/>
    <d v="2025-06-16T00:00:00"/>
    <s v="HTL"/>
    <x v="4"/>
    <s v="CHF"/>
    <n v="953.5"/>
    <n v="1020.245"/>
    <n v="1191.875"/>
    <n v="86.02"/>
    <n v="92.0414"/>
    <n v="107.525"/>
    <s v="LA RESERVE EDEN AU LAC ZURICH"/>
    <s v="Switzerland"/>
    <x v="33"/>
    <x v="0"/>
    <n v="0.09021499737808075"/>
  </r>
  <r>
    <x v="1"/>
    <x v="1"/>
    <n v="265"/>
    <x v="20"/>
    <n v="28934"/>
    <s v="TE GOROZPE JAIME MR"/>
    <d v="2025-01-22T00:00:00"/>
    <d v="2025-01-22T00:00:00"/>
    <s v="VLO"/>
    <x v="2"/>
    <s v="EUR"/>
    <n v="203.66"/>
    <n v="203.66"/>
    <n v="236.2456"/>
    <n v="0"/>
    <n v="0"/>
    <n v="0"/>
    <s v="F1S USA"/>
    <s v="United States"/>
    <x v="48"/>
    <x v="0"/>
    <n v="0"/>
  </r>
  <r>
    <x v="1"/>
    <x v="1"/>
    <n v="265"/>
    <x v="20"/>
    <n v="28934"/>
    <s v="TE GOROZPE JAIME MR"/>
    <d v="2025-02-25T00:00:00"/>
    <s v="0000-00-00"/>
    <s v="VLO"/>
    <x v="2"/>
    <s v="EUR"/>
    <n v="0.17"/>
    <n v="0.17"/>
    <n v="0.1972"/>
    <n v="0"/>
    <n v="0"/>
    <n v="0"/>
    <s v="F1S USA"/>
    <s v="United States"/>
    <x v="39"/>
    <x v="0"/>
    <n v="0"/>
  </r>
  <r>
    <x v="1"/>
    <x v="1"/>
    <n v="265"/>
    <x v="20"/>
    <n v="28934"/>
    <s v="ME GOROZPE JAIME MR"/>
    <d v="2025-02-04T00:00:00"/>
    <s v="0000-00-00"/>
    <s v="VLO"/>
    <x v="2"/>
    <s v="EUR"/>
    <n v="52.7"/>
    <n v="52.7"/>
    <n v="61.132"/>
    <n v="0"/>
    <n v="0"/>
    <n v="0"/>
    <s v="F1S USA"/>
    <s v="United States"/>
    <x v="41"/>
    <x v="0"/>
    <n v="0"/>
  </r>
  <r>
    <x v="1"/>
    <x v="1"/>
    <n v="266"/>
    <x v="20"/>
    <n v="23921"/>
    <s v="VUELO JFK CDG"/>
    <d v="2025-01-20T00:00:00"/>
    <d v="2025-04-21T00:00:00"/>
    <s v="VLO"/>
    <x v="2"/>
    <s v="USD"/>
    <n v="390"/>
    <n v="335.4"/>
    <n v="390"/>
    <n v="0"/>
    <n v="0"/>
    <n v="0"/>
    <s v="Air France"/>
    <s v="France"/>
    <x v="48"/>
    <x v="0"/>
    <n v="0"/>
  </r>
  <r>
    <x v="1"/>
    <x v="1"/>
    <n v="267"/>
    <x v="20"/>
    <n v="27437"/>
    <s v="VUELO DE VNX MPM MPM CPT"/>
    <d v="2025-03-26T00:00:00"/>
    <d v="2025-03-27T00:00:00"/>
    <s v="VLO"/>
    <x v="2"/>
    <s v="USD"/>
    <n v="463.3"/>
    <n v="398.438"/>
    <n v="463.3"/>
    <n v="0"/>
    <n v="0"/>
    <n v="0"/>
    <s v="LAM LINHAS AEREAS DE MOCAMBIQUE"/>
    <s v="Mozambique"/>
    <x v="36"/>
    <x v="0"/>
    <n v="0"/>
  </r>
  <r>
    <x v="1"/>
    <x v="1"/>
    <n v="267"/>
    <x v="20"/>
    <n v="27437"/>
    <s v="VUELO VNX MPM CPT"/>
    <d v="2025-03-26T00:00:00"/>
    <d v="2025-03-27T00:00:00"/>
    <s v="VLO"/>
    <x v="2"/>
    <s v="USD"/>
    <n v="463.3"/>
    <n v="398.438"/>
    <n v="463.3"/>
    <n v="0"/>
    <n v="0"/>
    <n v="0"/>
    <s v="LAM LINHAS AEREAS DE MOCAMBIQUE"/>
    <s v="Mozambique"/>
    <x v="36"/>
    <x v="0"/>
    <n v="0"/>
  </r>
  <r>
    <x v="1"/>
    <x v="1"/>
    <n v="268"/>
    <x v="20"/>
    <n v="25028"/>
    <s v="VUELO CPT WDH"/>
    <d v="2025-03-31T00:00:00"/>
    <d v="2025-03-31T00:00:00"/>
    <s v="VLO"/>
    <x v="2"/>
    <s v="MXN"/>
    <n v="208.5"/>
    <n v="10.008"/>
    <n v="11.676"/>
    <n v="0"/>
    <n v="0"/>
    <n v="0"/>
    <s v="AirLink"/>
    <s v="South Africa"/>
    <x v="37"/>
    <x v="0"/>
    <n v="0"/>
  </r>
  <r>
    <x v="1"/>
    <x v="1"/>
    <n v="268"/>
    <x v="20"/>
    <n v="25028"/>
    <s v="VUELO CPT WDH"/>
    <d v="2025-03-31T00:00:00"/>
    <d v="2025-03-31T00:00:00"/>
    <s v="VLO"/>
    <x v="2"/>
    <s v="USD"/>
    <n v="208.5"/>
    <n v="179.31"/>
    <n v="208.5"/>
    <n v="0"/>
    <n v="0"/>
    <n v="0"/>
    <s v="AirLink"/>
    <s v="South Africa"/>
    <x v="37"/>
    <x v="0"/>
    <n v="0"/>
  </r>
  <r>
    <x v="1"/>
    <x v="1"/>
    <n v="269"/>
    <x v="20"/>
    <n v="25028"/>
    <s v="MUB JNB"/>
    <d v="2025-04-06T00:00:00"/>
    <d v="2025-04-06T00:00:00"/>
    <s v="VLO"/>
    <x v="2"/>
    <s v="USD"/>
    <n v="698"/>
    <n v="600.28"/>
    <n v="698"/>
    <n v="0"/>
    <n v="0"/>
    <n v="0"/>
    <s v="AirLink"/>
    <s v="South Africa"/>
    <x v="38"/>
    <x v="0"/>
    <n v="0"/>
  </r>
  <r>
    <x v="1"/>
    <x v="1"/>
    <n v="270"/>
    <x v="20"/>
    <n v="23590"/>
    <s v="VUELO MAD ORY CDG MEX"/>
    <d v="2025-03-10T00:00:00"/>
    <d v="2025-03-10T00:00:00"/>
    <s v="VLO"/>
    <x v="2"/>
    <s v="USD"/>
    <n v="396.07"/>
    <n v="340.6202"/>
    <n v="396.07"/>
    <n v="0"/>
    <n v="0"/>
    <n v="0"/>
    <s v="AEROMÉXICO"/>
    <s v="Mexico"/>
    <x v="50"/>
    <x v="0"/>
    <n v="0"/>
  </r>
  <r>
    <x v="1"/>
    <x v="1"/>
    <n v="271"/>
    <x v="20"/>
    <n v="27364"/>
    <s v="RUTA ICN HAN SAI BKK ICN"/>
    <d v="2025-04-14T00:00:00"/>
    <d v="2025-04-23T00:00:00"/>
    <s v="VLO"/>
    <x v="2"/>
    <s v="USD"/>
    <n v="1019.5"/>
    <n v="876.77"/>
    <n v="1019.5"/>
    <n v="27.57"/>
    <n v="23.7102"/>
    <n v="27.57"/>
    <s v="ASIANA AIRLINES"/>
    <s v="South Korea"/>
    <x v="2"/>
    <x v="0"/>
    <n v="0.0270426679744973"/>
  </r>
  <r>
    <x v="2"/>
    <x v="1"/>
    <n v="272"/>
    <x v="17"/>
    <n v="27448"/>
    <s v="HOTEL LOWELL EN NYC"/>
    <d v="2025-05-07T00:00:00"/>
    <d v="2025-05-12T00:00:00"/>
    <s v="HTL"/>
    <x v="4"/>
    <s v="USD"/>
    <n v="7799.52"/>
    <n v="6707.5872"/>
    <n v="7799.52"/>
    <n v="677.3"/>
    <n v="582.478"/>
    <n v="677.3"/>
    <s v="THE LOWELL HOTEL"/>
    <s v="United States"/>
    <x v="52"/>
    <x v="0"/>
    <n v="0.08683867725193344"/>
  </r>
  <r>
    <x v="2"/>
    <x v="1"/>
    <n v="272"/>
    <x v="17"/>
    <n v="27448"/>
    <s v="HOTEL LOWELL NYC"/>
    <d v="2025-05-07T00:00:00"/>
    <d v="2025-05-12T00:00:00"/>
    <s v="HTL"/>
    <x v="4"/>
    <s v="USD"/>
    <n v="20380.06"/>
    <n v="17526.8516"/>
    <n v="20380.06"/>
    <n v="1777.5"/>
    <n v="1528.65"/>
    <n v="1777.5"/>
    <s v="THE LOWELL HOTEL"/>
    <s v="United States"/>
    <x v="52"/>
    <x v="0"/>
    <n v="0.08721760387359016"/>
  </r>
  <r>
    <x v="1"/>
    <x v="1"/>
    <n v="273"/>
    <x v="20"/>
    <n v="26673"/>
    <s v="HOTEL URSO"/>
    <d v="2025-04-30T00:00:00"/>
    <d v="2025-05-05T00:00:00"/>
    <s v="HTL"/>
    <x v="4"/>
    <s v="EUR"/>
    <n v="3613.5"/>
    <n v="3613.5"/>
    <n v="4191.66"/>
    <n v="308.79"/>
    <n v="308.79"/>
    <n v="358.1964"/>
    <s v="URSO HOTEL AND SPA"/>
    <s v="Spain"/>
    <x v="4"/>
    <x v="0"/>
    <n v="0.08545454545454545"/>
  </r>
  <r>
    <x v="1"/>
    <x v="1"/>
    <n v="274"/>
    <x v="20"/>
    <n v="24224"/>
    <s v="VUELO DFW ASE"/>
    <d v="2025-03-21T00:00:00"/>
    <d v="2025-03-21T00:00:00"/>
    <s v="VLO"/>
    <x v="2"/>
    <s v="USD"/>
    <n v="555.49"/>
    <n v="477.7214"/>
    <n v="555.49"/>
    <n v="0"/>
    <n v="0"/>
    <n v="0"/>
    <s v="American Airlines"/>
    <s v="United States"/>
    <x v="46"/>
    <x v="0"/>
    <n v="0"/>
  </r>
  <r>
    <x v="1"/>
    <x v="1"/>
    <n v="275"/>
    <x v="20"/>
    <n v="27486"/>
    <s v="HOTEL MANDARIN ORIENTAL PARIS LUTETIA"/>
    <d v="2025-06-02T00:00:00"/>
    <d v="2025-06-04T00:00:00"/>
    <s v="HTL"/>
    <x v="4"/>
    <s v="EUR"/>
    <n v="4862.4"/>
    <n v="4862.4"/>
    <n v="5640.383999999999"/>
    <n v="654.54"/>
    <n v="654.54"/>
    <n v="759.2663999999999"/>
    <s v="MANDARIN ORIENTAL, PARIS HOTEL"/>
    <s v="France"/>
    <x v="14"/>
    <x v="0"/>
    <n v="0.1346125370187562"/>
  </r>
  <r>
    <x v="1"/>
    <x v="1"/>
    <n v="275"/>
    <x v="20"/>
    <n v="27486"/>
    <s v="MANDARIN ORIENTAL LUTETIA"/>
    <d v="2025-06-02T00:00:00"/>
    <d v="2025-06-04T00:00:00"/>
    <s v="HTL"/>
    <x v="4"/>
    <s v="EUR"/>
    <n v="4862.4"/>
    <n v="4862.4"/>
    <n v="5640.383999999999"/>
    <n v="654.54"/>
    <n v="654.54"/>
    <n v="759.2663999999999"/>
    <s v="MANDARIN ORIENTAL, PARIS HOTEL"/>
    <s v="France"/>
    <x v="14"/>
    <x v="0"/>
    <n v="0.1346125370187562"/>
  </r>
  <r>
    <x v="1"/>
    <x v="1"/>
    <n v="276"/>
    <x v="29"/>
    <n v="27487"/>
    <s v="Four Seasons Punta Mita"/>
    <d v="2025-05-01T00:00:00"/>
    <d v="2025-05-05T00:00:00"/>
    <s v="HTL"/>
    <x v="4"/>
    <s v="MXN"/>
    <n v="187114.16"/>
    <n v="8981.47968"/>
    <n v="10478.39296"/>
    <n v="13501.8"/>
    <n v="648.0864"/>
    <n v="756.1007999999999"/>
    <s v="FOUR SEASONS RESORT PUNTA MITA"/>
    <s v="Mexico"/>
    <x v="4"/>
    <x v="0"/>
    <n v="0.0721580878753377"/>
  </r>
  <r>
    <x v="2"/>
    <x v="1"/>
    <n v="277"/>
    <x v="17"/>
    <n v="25372"/>
    <s v="Hoteles varios"/>
    <d v="2025-07-17T00:00:00"/>
    <d v="2025-08-01T00:00:00"/>
    <s v="HTL"/>
    <x v="4"/>
    <s v="GPB"/>
    <n v="1"/>
    <n v="1.15"/>
    <n v="1.34"/>
    <n v="0.1"/>
    <n v="0.115"/>
    <n v="0.134"/>
    <s v="Queen Of Clubs Lifestyle Luxury Services LTD"/>
    <s v="United Kingdom"/>
    <x v="5"/>
    <x v="0"/>
    <n v="0.1"/>
  </r>
  <r>
    <x v="2"/>
    <x v="1"/>
    <n v="277"/>
    <x v="17"/>
    <n v="25372"/>
    <s v="Servicios terrestres, transporte, entradas, guia, etc"/>
    <d v="2025-07-17T00:00:00"/>
    <d v="2025-08-01T00:00:00"/>
    <s v="OTR"/>
    <x v="3"/>
    <s v="GPB"/>
    <n v="1"/>
    <n v="1.15"/>
    <n v="1.34"/>
    <n v="0.1"/>
    <n v="0.115"/>
    <n v="0.134"/>
    <s v="Queen Of Clubs Lifestyle Luxury Services LTD"/>
    <s v="United Kingdom"/>
    <x v="5"/>
    <x v="0"/>
    <n v="0.1"/>
  </r>
  <r>
    <x v="1"/>
    <x v="1"/>
    <n v="278"/>
    <x v="23"/>
    <n v="25904"/>
    <s v="FOUR SEASONS OTEMACHI 13-16 NOV"/>
    <d v="2025-11-12T00:00:00"/>
    <d v="2025-11-25T00:00:00"/>
    <s v="HTL"/>
    <x v="4"/>
    <s v="USD"/>
    <n v="3268"/>
    <n v="2810.48"/>
    <n v="3268"/>
    <n v="241.39"/>
    <n v="207.5954"/>
    <n v="241.39"/>
    <s v="FOUR SEASONS HOTEL TOKYO AT OTEMACHI"/>
    <s v="Japan"/>
    <x v="17"/>
    <x v="0"/>
    <n v="0.07386474908200734"/>
  </r>
  <r>
    <x v="1"/>
    <x v="1"/>
    <n v="278"/>
    <x v="23"/>
    <n v="25022"/>
    <s v="PENINSULA 24-25 NOV"/>
    <d v="2025-11-24T00:00:00"/>
    <d v="2025-11-25T00:00:00"/>
    <s v="HTL"/>
    <x v="4"/>
    <s v="USD"/>
    <n v="1551"/>
    <n v="1333.86"/>
    <n v="1551"/>
    <n v="103.34"/>
    <n v="88.8724"/>
    <n v="103.34"/>
    <s v="THE PENINSULA TOKYO"/>
    <s v="Japan"/>
    <x v="32"/>
    <x v="0"/>
    <n v="0.06662798194713089"/>
  </r>
  <r>
    <x v="1"/>
    <x v="1"/>
    <n v="278"/>
    <x v="23"/>
    <n v="25365"/>
    <s v="SHINMONZEN 20-23"/>
    <d v="2025-11-20T00:00:00"/>
    <d v="2025-11-23T00:00:00"/>
    <s v="HTL"/>
    <x v="4"/>
    <s v="USD"/>
    <n v="6485"/>
    <n v="5577.1"/>
    <n v="6485"/>
    <n v="450.8"/>
    <n v="387.688"/>
    <n v="450.8"/>
    <s v="THE SHINMONZEN"/>
    <s v="Japan"/>
    <x v="30"/>
    <x v="0"/>
    <n v="0.06951426368542792"/>
  </r>
  <r>
    <x v="1"/>
    <x v="1"/>
    <n v="278"/>
    <x v="23"/>
    <n v="27490"/>
    <s v="HOSHINOYA FUJI"/>
    <d v="2025-11-16T00:00:00"/>
    <d v="2025-11-18T00:00:00"/>
    <s v="HTL"/>
    <x v="4"/>
    <s v="USD"/>
    <n v="2398"/>
    <n v="2062.28"/>
    <n v="2398"/>
    <n v="210.7"/>
    <n v="181.202"/>
    <n v="210.7"/>
    <s v="HOSHINOYA FUJI"/>
    <s v="Japan"/>
    <x v="30"/>
    <x v="0"/>
    <n v="0.08786488740617181"/>
  </r>
  <r>
    <x v="1"/>
    <x v="1"/>
    <n v="278"/>
    <x v="23"/>
    <n v="25360"/>
    <s v="LUXURY JAPAN SERVICES &amp; PENDING RYOKANS"/>
    <d v="2025-11-13T00:00:00"/>
    <d v="2025-11-25T00:00:00"/>
    <s v="PKT"/>
    <x v="0"/>
    <s v="USD"/>
    <n v="15326"/>
    <n v="13180.36"/>
    <n v="15326"/>
    <n v="2056.79"/>
    <n v="1768.8394"/>
    <n v="2056.79"/>
    <s v="Luxury Japan"/>
    <s v="Japan"/>
    <x v="17"/>
    <x v="0"/>
    <n v="0.1342026621427639"/>
  </r>
  <r>
    <x v="1"/>
    <x v="1"/>
    <n v="278"/>
    <x v="23"/>
    <n v="0"/>
    <s v="COMISION BANCARIA"/>
    <d v="2025-11-12T00:00:00"/>
    <d v="2025-11-25T00:00:00"/>
    <s v="CPT"/>
    <x v="1"/>
    <s v="USD"/>
    <n v="590.04"/>
    <n v="507.4344"/>
    <n v="590.04"/>
    <n v="590.04"/>
    <n v="507.4344"/>
    <n v="590.04"/>
    <s v="FEES"/>
    <n v="0"/>
    <x v="17"/>
    <x v="0"/>
    <n v="1"/>
  </r>
  <r>
    <x v="1"/>
    <x v="1"/>
    <n v="279"/>
    <x v="23"/>
    <n v="25057"/>
    <s v="MITSUI HOTEL KYOTO 2 ROOMS - 27 MAY-1 JUNE"/>
    <d v="2025-05-27T00:00:00"/>
    <d v="2025-06-01T00:00:00"/>
    <s v="HTL"/>
    <x v="4"/>
    <s v="USD"/>
    <n v="17370"/>
    <n v="14938.2"/>
    <n v="17370"/>
    <n v="1269.94"/>
    <n v="1092.1484"/>
    <n v="1269.94"/>
    <s v="HOTEL THE MITSUI KYOTO"/>
    <s v="Japan"/>
    <x v="13"/>
    <x v="0"/>
    <n v="0.07311111111111111"/>
  </r>
  <r>
    <x v="1"/>
    <x v="1"/>
    <n v="279"/>
    <x v="23"/>
    <n v="25904"/>
    <s v="FOUR SEASONS 22-25 MAY - 2 ROOMS"/>
    <d v="2025-05-22T00:00:00"/>
    <d v="2025-05-25T00:00:00"/>
    <s v="HTL"/>
    <x v="4"/>
    <s v="USD"/>
    <n v="9873.299999999999"/>
    <n v="8491.037999999999"/>
    <n v="9873.299999999999"/>
    <n v="759.9400000000001"/>
    <n v="653.5484"/>
    <n v="759.9400000000001"/>
    <s v="FOUR SEASONS HOTEL TOKYO AT OTEMACHI"/>
    <s v="Japan"/>
    <x v="7"/>
    <x v="0"/>
    <n v="0.07696919976097152"/>
  </r>
  <r>
    <x v="1"/>
    <x v="1"/>
    <n v="279"/>
    <x v="23"/>
    <n v="25022"/>
    <s v="PENINSULA TOKYO 01-05 JUNE - 2 ROOMS"/>
    <d v="2025-06-01T00:00:00"/>
    <d v="2025-06-05T00:00:00"/>
    <s v="HTL"/>
    <x v="4"/>
    <s v="USD"/>
    <n v="7965.87"/>
    <n v="6850.6482"/>
    <n v="7965.87"/>
    <n v="847.05"/>
    <n v="728.463"/>
    <n v="847.05"/>
    <s v="THE PENINSULA TOKYO"/>
    <s v="Japan"/>
    <x v="14"/>
    <x v="0"/>
    <n v="0.106334901272554"/>
  </r>
  <r>
    <x v="1"/>
    <x v="1"/>
    <n v="279"/>
    <x v="23"/>
    <n v="24989"/>
    <s v="HYATT CENTRIC 25-27 MAY - 2 ROOMS"/>
    <d v="2025-05-25T00:00:00"/>
    <d v="2025-05-27T00:00:00"/>
    <s v="HTL"/>
    <x v="4"/>
    <s v="USD"/>
    <n v="990"/>
    <n v="851.4"/>
    <n v="990"/>
    <n v="69.23999999999999"/>
    <n v="59.54639999999999"/>
    <n v="69.23999999999999"/>
    <s v="HYATT CENTRIC KANAZAWA"/>
    <s v="Japan"/>
    <x v="13"/>
    <x v="0"/>
    <n v="0.06993939393939394"/>
  </r>
  <r>
    <x v="1"/>
    <x v="1"/>
    <n v="279"/>
    <x v="23"/>
    <n v="25360"/>
    <s v="Luxury Japan - Servicios Terrestres"/>
    <d v="2025-05-22T00:00:00"/>
    <d v="2025-06-04T00:00:00"/>
    <s v="PKT"/>
    <x v="0"/>
    <s v="USD"/>
    <n v="14189.15"/>
    <n v="12202.669"/>
    <n v="14189.15"/>
    <n v="1402.32"/>
    <n v="1205.9952"/>
    <n v="1402.32"/>
    <s v="Luxury Japan"/>
    <s v="Japan"/>
    <x v="7"/>
    <x v="0"/>
    <n v="0.0988304443888464"/>
  </r>
  <r>
    <x v="1"/>
    <x v="1"/>
    <n v="279"/>
    <x v="23"/>
    <n v="25360"/>
    <s v="LAQUEREWARE EXPERIENCE"/>
    <d v="2025-05-22T00:00:00"/>
    <d v="2025-06-05T00:00:00"/>
    <s v="PKT"/>
    <x v="0"/>
    <s v="USD"/>
    <n v="625"/>
    <n v="537.5"/>
    <n v="625"/>
    <n v="57"/>
    <n v="49.02"/>
    <n v="57"/>
    <s v="Luxury Japan"/>
    <s v="Japan"/>
    <x v="7"/>
    <x v="0"/>
    <n v="0.0912"/>
  </r>
  <r>
    <x v="1"/>
    <x v="1"/>
    <n v="280"/>
    <x v="16"/>
    <n v="27721"/>
    <s v="Vuelo México - Dallas - México"/>
    <d v="2025-05-05T00:00:00"/>
    <d v="2025-05-06T00:00:00"/>
    <s v="VLO"/>
    <x v="2"/>
    <s v="USD"/>
    <n v="1049.83"/>
    <n v="902.8538"/>
    <n v="1049.83"/>
    <n v="0"/>
    <n v="0"/>
    <n v="0"/>
    <s v="TURISMO EXMAR"/>
    <s v="Mexico"/>
    <x v="52"/>
    <x v="0"/>
    <n v="0"/>
  </r>
  <r>
    <x v="1"/>
    <x v="1"/>
    <n v="280"/>
    <x v="16"/>
    <n v="0"/>
    <s v="Fee de emisión del vuelo México Dallas"/>
    <d v="2025-05-05T00:00:00"/>
    <d v="2025-05-06T00:00:00"/>
    <s v="HPS"/>
    <x v="1"/>
    <s v="USD"/>
    <n v="94.04000000000001"/>
    <n v="80.87440000000001"/>
    <n v="94.04000000000001"/>
    <n v="94.04000000000001"/>
    <n v="80.87440000000001"/>
    <n v="94.04000000000001"/>
    <s v="FEES"/>
    <n v="0"/>
    <x v="52"/>
    <x v="0"/>
    <n v="1"/>
  </r>
  <r>
    <x v="1"/>
    <x v="1"/>
    <n v="281"/>
    <x v="16"/>
    <n v="25780"/>
    <s v="Comisión"/>
    <d v="2024-12-28T00:00:00"/>
    <d v="2024-12-28T00:00:00"/>
    <s v="TRF"/>
    <x v="5"/>
    <s v="USD"/>
    <n v="28.89"/>
    <n v="24.8454"/>
    <n v="28.89"/>
    <n v="28.89"/>
    <n v="24.8454"/>
    <n v="28.89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62.23"/>
    <n v="53.51779999999999"/>
    <n v="62.23"/>
    <n v="62.23"/>
    <n v="53.51779999999999"/>
    <n v="62.23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55.48"/>
    <n v="47.71279999999999"/>
    <n v="55.48"/>
    <n v="55.48"/>
    <n v="47.71279999999999"/>
    <n v="55.48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50.4"/>
    <n v="43.344"/>
    <n v="50.4"/>
    <n v="50.4"/>
    <n v="43.344"/>
    <n v="50.4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12.22"/>
    <n v="10.5092"/>
    <n v="12.22"/>
    <n v="12.22"/>
    <n v="10.5092"/>
    <n v="12.22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65.29000000000001"/>
    <n v="56.14940000000001"/>
    <n v="65.29000000000001"/>
    <n v="65.29000000000001"/>
    <n v="56.14940000000001"/>
    <n v="65.29000000000001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12.23"/>
    <n v="10.5178"/>
    <n v="12.23"/>
    <n v="12.23"/>
    <n v="10.5178"/>
    <n v="12.23"/>
    <s v="ROLZO"/>
    <s v="United Kingdom"/>
    <x v="1"/>
    <x v="2"/>
    <n v="1"/>
  </r>
  <r>
    <x v="1"/>
    <x v="1"/>
    <n v="281"/>
    <x v="16"/>
    <n v="25780"/>
    <s v="Comisión"/>
    <d v="2024-12-28T00:00:00"/>
    <d v="2024-12-28T00:00:00"/>
    <s v="TRF"/>
    <x v="5"/>
    <s v="USD"/>
    <n v="113.54"/>
    <n v="97.6444"/>
    <n v="113.54"/>
    <n v="113.54"/>
    <n v="97.6444"/>
    <n v="113.54"/>
    <s v="ROLZO"/>
    <s v="United Kingdom"/>
    <x v="1"/>
    <x v="2"/>
    <n v="1"/>
  </r>
  <r>
    <x v="1"/>
    <x v="1"/>
    <n v="281"/>
    <x v="16"/>
    <n v="25780"/>
    <s v="Traslados"/>
    <d v="2024-12-28T00:00:00"/>
    <d v="2024-12-28T00:00:00"/>
    <s v="TRF"/>
    <x v="5"/>
    <s v="USD"/>
    <n v="4002.8"/>
    <n v="3442.408"/>
    <n v="4002.8"/>
    <n v="0"/>
    <n v="0"/>
    <n v="0"/>
    <s v="ROLZO"/>
    <s v="United Kingdom"/>
    <x v="1"/>
    <x v="2"/>
    <n v="0"/>
  </r>
  <r>
    <x v="1"/>
    <x v="1"/>
    <n v="282"/>
    <x v="16"/>
    <n v="27721"/>
    <s v="Vuelo México - Amsterdam - Florencia"/>
    <d v="2025-07-24T00:00:00"/>
    <d v="2025-08-03T00:00:00"/>
    <s v="VLO"/>
    <x v="2"/>
    <s v="USD"/>
    <n v="3290.28"/>
    <n v="2829.6408"/>
    <n v="3290.28"/>
    <n v="0"/>
    <n v="0"/>
    <n v="0"/>
    <s v="TURISMO EXMAR"/>
    <s v="Mexico"/>
    <x v="8"/>
    <x v="0"/>
    <n v="0"/>
  </r>
  <r>
    <x v="1"/>
    <x v="1"/>
    <n v="282"/>
    <x v="16"/>
    <n v="27721"/>
    <s v="Vuelo México - Ámsterdam - Florencia"/>
    <d v="2025-07-24T00:00:00"/>
    <d v="2025-08-03T00:00:00"/>
    <s v="VLO"/>
    <x v="2"/>
    <s v="USD"/>
    <n v="3290.28"/>
    <n v="2829.6408"/>
    <n v="3290.28"/>
    <n v="0"/>
    <n v="0"/>
    <n v="0"/>
    <s v="TURISMO EXMAR"/>
    <s v="Mexico"/>
    <x v="8"/>
    <x v="0"/>
    <n v="0"/>
  </r>
  <r>
    <x v="1"/>
    <x v="1"/>
    <n v="282"/>
    <x v="16"/>
    <n v="27704"/>
    <s v="Traslado del Hotel Savoy al Hotel Byron"/>
    <d v="2025-07-24T00:00:00"/>
    <d v="2025-08-03T00:00:00"/>
    <s v="TRF"/>
    <x v="5"/>
    <s v="USD"/>
    <n v="566.17"/>
    <n v="486.9062"/>
    <n v="566.17"/>
    <n v="31.13"/>
    <n v="26.7718"/>
    <n v="31.13"/>
    <s v="Blacklane"/>
    <s v="Germany"/>
    <x v="8"/>
    <x v="0"/>
    <n v="0.05498348552554887"/>
  </r>
  <r>
    <x v="1"/>
    <x v="1"/>
    <n v="282"/>
    <x v="16"/>
    <n v="25780"/>
    <s v="Traslado Hotel Byron al Hotel Splendido Mare"/>
    <d v="2025-07-24T00:00:00"/>
    <d v="2025-08-03T00:00:00"/>
    <s v="TRF"/>
    <x v="5"/>
    <s v="USD"/>
    <n v="599.33"/>
    <n v="515.4238"/>
    <n v="599.33"/>
    <n v="100.2"/>
    <n v="86.172"/>
    <n v="100.2"/>
    <s v="ROLZO"/>
    <s v="United Kingdom"/>
    <x v="8"/>
    <x v="0"/>
    <n v="0.1671866918058499"/>
  </r>
  <r>
    <x v="1"/>
    <x v="1"/>
    <n v="282"/>
    <x v="16"/>
    <n v="27704"/>
    <s v="Traslado de Splendido Mare a Portrait Milano"/>
    <d v="2025-07-24T00:00:00"/>
    <d v="2025-08-03T00:00:00"/>
    <s v="TRF"/>
    <x v="5"/>
    <s v="USD"/>
    <n v="722.62"/>
    <n v="621.4532"/>
    <n v="722.62"/>
    <n v="100.94"/>
    <n v="86.80839999999999"/>
    <n v="100.94"/>
    <s v="Blacklane"/>
    <s v="Germany"/>
    <x v="8"/>
    <x v="0"/>
    <n v="0.1396861420940467"/>
  </r>
  <r>
    <x v="1"/>
    <x v="1"/>
    <n v="282"/>
    <x v="16"/>
    <n v="29147"/>
    <s v="Hospedaje en Italia"/>
    <d v="2025-07-24T00:00:00"/>
    <d v="2025-08-03T00:00:00"/>
    <s v="HTL"/>
    <x v="4"/>
    <s v="USD"/>
    <n v="8324.549999999999"/>
    <n v="7159.112999999999"/>
    <n v="8324.549999999999"/>
    <n v="0"/>
    <n v="0"/>
    <n v="0"/>
    <s v="HOTEL BYRON"/>
    <s v="Italy"/>
    <x v="8"/>
    <x v="0"/>
    <n v="0"/>
  </r>
  <r>
    <x v="1"/>
    <x v="1"/>
    <n v="282"/>
    <x v="16"/>
    <n v="25799"/>
    <s v="Hospedaje en Portofino"/>
    <d v="2025-07-24T00:00:00"/>
    <d v="2025-08-03T00:00:00"/>
    <s v="HTL"/>
    <x v="4"/>
    <s v="USD"/>
    <n v="5993.97"/>
    <n v="5154.8142"/>
    <n v="5993.97"/>
    <n v="477.39"/>
    <n v="410.5554"/>
    <n v="477.39"/>
    <s v="SPLENDIDO MARE, A BELMOND HOTEL, PORTOFINO"/>
    <s v="Italy"/>
    <x v="8"/>
    <x v="0"/>
    <n v="0.07964504326848482"/>
  </r>
  <r>
    <x v="1"/>
    <x v="1"/>
    <n v="282"/>
    <x v="16"/>
    <n v="24241"/>
    <s v="Hospedaje en Florencia"/>
    <d v="2025-07-25T00:00:00"/>
    <d v="2025-07-27T00:00:00"/>
    <s v="HTL"/>
    <x v="4"/>
    <s v="USD"/>
    <n v="3206.5"/>
    <n v="2757.59"/>
    <n v="3206.5"/>
    <n v="320.65"/>
    <n v="275.759"/>
    <n v="320.65"/>
    <s v="HOTEL SAVOY"/>
    <s v="Italy"/>
    <x v="8"/>
    <x v="0"/>
    <n v="0.09999999999999999"/>
  </r>
  <r>
    <x v="1"/>
    <x v="1"/>
    <n v="282"/>
    <x v="16"/>
    <n v="0"/>
    <s v="Sobrecomisión"/>
    <d v="2025-07-24T00:00:00"/>
    <d v="2025-08-03T00:00:00"/>
    <s v="HPS"/>
    <x v="1"/>
    <s v="USD"/>
    <n v="710.91"/>
    <n v="611.3825999999999"/>
    <n v="710.91"/>
    <n v="710.91"/>
    <n v="611.3825999999999"/>
    <n v="710.91"/>
    <s v="FEES"/>
    <n v="0"/>
    <x v="8"/>
    <x v="0"/>
    <n v="1"/>
  </r>
  <r>
    <x v="1"/>
    <x v="1"/>
    <n v="283"/>
    <x v="16"/>
    <n v="27539"/>
    <s v="Renta de auto"/>
    <d v="2024-12-19T00:00:00"/>
    <d v="2024-12-31T00:00:00"/>
    <s v="AUT"/>
    <x v="5"/>
    <s v="USD"/>
    <n v="3108"/>
    <n v="2672.88"/>
    <n v="3108"/>
    <n v="151.42"/>
    <n v="130.2212"/>
    <n v="151.42"/>
    <s v="Avis Car Rental"/>
    <s v="United States"/>
    <x v="0"/>
    <x v="2"/>
    <n v="0.04871943371943371"/>
  </r>
  <r>
    <x v="1"/>
    <x v="1"/>
    <n v="284"/>
    <x v="16"/>
    <n v="24009"/>
    <s v="Comisión"/>
    <d v="2024-12-28T00:00:00"/>
    <d v="2024-12-28T00:00:00"/>
    <s v="HTL"/>
    <x v="4"/>
    <s v="USD"/>
    <n v="1757.14"/>
    <n v="1511.1404"/>
    <n v="1757.14"/>
    <n v="1757.14"/>
    <n v="1511.1404"/>
    <n v="1757.14"/>
    <s v="THE SURREY A CORINTHIA HOTEL"/>
    <s v="United States"/>
    <x v="1"/>
    <x v="2"/>
    <n v="1"/>
  </r>
  <r>
    <x v="1"/>
    <x v="1"/>
    <n v="284"/>
    <x v="16"/>
    <n v="24009"/>
    <s v="Hospedaje en NYC"/>
    <d v="2024-12-28T00:00:00"/>
    <d v="2024-12-28T00:00:00"/>
    <s v="HTL"/>
    <x v="4"/>
    <s v="USD"/>
    <n v="17571.4"/>
    <n v="15111.404"/>
    <n v="17571.4"/>
    <n v="0"/>
    <n v="0"/>
    <n v="0"/>
    <s v="THE SURREY A CORINTHIA HOTEL"/>
    <s v="United States"/>
    <x v="1"/>
    <x v="2"/>
    <n v="0"/>
  </r>
  <r>
    <x v="1"/>
    <x v="1"/>
    <n v="285"/>
    <x v="16"/>
    <n v="25386"/>
    <s v="Comisión"/>
    <d v="2024-12-28T00:00:00"/>
    <d v="2024-12-28T00:00:00"/>
    <s v="HTL"/>
    <x v="4"/>
    <s v="USD"/>
    <n v="388.77"/>
    <n v="334.3422"/>
    <n v="388.77"/>
    <n v="388.77"/>
    <n v="334.3422"/>
    <n v="388.77"/>
    <s v="THE CONNAUGHT"/>
    <s v="United Kingdom"/>
    <x v="1"/>
    <x v="2"/>
    <n v="1"/>
  </r>
  <r>
    <x v="1"/>
    <x v="1"/>
    <n v="285"/>
    <x v="16"/>
    <n v="25386"/>
    <s v="Hospedaje"/>
    <d v="2024-12-28T00:00:00"/>
    <d v="2024-12-28T00:00:00"/>
    <s v="HTL"/>
    <x v="4"/>
    <s v="USD"/>
    <n v="3887.7"/>
    <n v="3343.422"/>
    <n v="3887.7"/>
    <n v="0"/>
    <n v="0"/>
    <n v="0"/>
    <s v="THE CONNAUGHT"/>
    <s v="United Kingdom"/>
    <x v="1"/>
    <x v="2"/>
    <n v="0"/>
  </r>
  <r>
    <x v="1"/>
    <x v="1"/>
    <n v="286"/>
    <x v="16"/>
    <n v="27543"/>
    <s v="Comisión"/>
    <d v="2025-01-11T00:00:00"/>
    <d v="2025-01-11T00:00:00"/>
    <s v="HTL"/>
    <x v="4"/>
    <s v="USD"/>
    <n v="97.08"/>
    <n v="83.4888"/>
    <n v="97.08"/>
    <n v="97.08"/>
    <n v="83.4888"/>
    <n v="97.08"/>
    <s v="MUIR, A LUXURY COLLECTION HOTEL, HALIFAX"/>
    <s v="Canada"/>
    <x v="35"/>
    <x v="0"/>
    <n v="1"/>
  </r>
  <r>
    <x v="1"/>
    <x v="1"/>
    <n v="286"/>
    <x v="16"/>
    <n v="27543"/>
    <s v="Comisión"/>
    <d v="2025-01-11T00:00:00"/>
    <d v="2025-01-11T00:00:00"/>
    <s v="HTL"/>
    <x v="4"/>
    <s v="USD"/>
    <n v="37.15"/>
    <n v="31.949"/>
    <n v="37.15"/>
    <n v="37.15"/>
    <n v="31.949"/>
    <n v="37.15"/>
    <s v="MUIR, A LUXURY COLLECTION HOTEL, HALIFAX"/>
    <s v="Canada"/>
    <x v="35"/>
    <x v="0"/>
    <n v="1"/>
  </r>
  <r>
    <x v="1"/>
    <x v="1"/>
    <n v="286"/>
    <x v="16"/>
    <n v="27543"/>
    <s v="Comisión"/>
    <d v="2025-01-11T00:00:00"/>
    <d v="2025-01-11T00:00:00"/>
    <s v="HTL"/>
    <x v="4"/>
    <s v="USD"/>
    <n v="74.68000000000001"/>
    <n v="64.2248"/>
    <n v="74.68000000000001"/>
    <n v="74.68000000000001"/>
    <n v="64.2248"/>
    <n v="74.68000000000001"/>
    <s v="MUIR, A LUXURY COLLECTION HOTEL, HALIFAX"/>
    <s v="Canada"/>
    <x v="35"/>
    <x v="0"/>
    <n v="1"/>
  </r>
  <r>
    <x v="1"/>
    <x v="1"/>
    <n v="286"/>
    <x v="16"/>
    <n v="27543"/>
    <s v="Hospedaje"/>
    <d v="2025-01-11T00:00:00"/>
    <d v="2025-01-11T00:00:00"/>
    <s v="HTL"/>
    <x v="4"/>
    <s v="USD"/>
    <n v="2089"/>
    <n v="1796.54"/>
    <n v="2089"/>
    <n v="0"/>
    <n v="0"/>
    <n v="0"/>
    <s v="MUIR, A LUXURY COLLECTION HOTEL, HALIFAX"/>
    <s v="Canada"/>
    <x v="35"/>
    <x v="0"/>
    <n v="0"/>
  </r>
  <r>
    <x v="1"/>
    <x v="1"/>
    <n v="287"/>
    <x v="27"/>
    <n v="27547"/>
    <s v="Hotel Liautaud Cassis"/>
    <d v="2025-06-26T00:00:00"/>
    <d v="2025-06-28T00:00:00"/>
    <s v="HTL"/>
    <x v="4"/>
    <s v="EUR"/>
    <n v="724.96"/>
    <n v="724.96"/>
    <n v="840.9535999999999"/>
    <n v="72.5"/>
    <n v="72.5"/>
    <n v="84.09999999999999"/>
    <s v="HOTEL LIAUTAUD CASSIS"/>
    <s v="France"/>
    <x v="18"/>
    <x v="0"/>
    <n v="0.1000055175457956"/>
  </r>
  <r>
    <x v="1"/>
    <x v="1"/>
    <n v="287"/>
    <x v="27"/>
    <n v="27546"/>
    <s v="Château de Valmer"/>
    <d v="2025-06-25T00:00:00"/>
    <d v="2025-06-26T00:00:00"/>
    <s v="HTL"/>
    <x v="4"/>
    <s v="EUR"/>
    <n v="750.08"/>
    <n v="750.08"/>
    <n v="870.0928"/>
    <n v="69.56"/>
    <n v="69.56"/>
    <n v="80.6896"/>
    <s v="CHATEAU DE VALMER"/>
    <s v="France"/>
    <x v="18"/>
    <x v="0"/>
    <n v="0.09273677474402731"/>
  </r>
  <r>
    <x v="1"/>
    <x v="1"/>
    <n v="287"/>
    <x v="27"/>
    <n v="27554"/>
    <s v="Hotel Lord Byron"/>
    <d v="2025-07-05T00:00:00"/>
    <d v="2025-07-10T00:00:00"/>
    <s v="HTL"/>
    <x v="4"/>
    <s v="EUR"/>
    <n v="2010.5"/>
    <n v="2010.5"/>
    <n v="2332.18"/>
    <n v="201.05"/>
    <n v="201.05"/>
    <n v="233.218"/>
    <s v="HOTEL LORD BYRON"/>
    <s v="France"/>
    <x v="16"/>
    <x v="0"/>
    <n v="0.1"/>
  </r>
  <r>
    <x v="1"/>
    <x v="1"/>
    <n v="287"/>
    <x v="27"/>
    <n v="25016"/>
    <s v="Budget"/>
    <d v="2025-06-26T00:00:00"/>
    <d v="2025-06-28T00:00:00"/>
    <s v="AUT"/>
    <x v="5"/>
    <s v="EUR"/>
    <n v="320.69"/>
    <n v="320.69"/>
    <n v="372.0004"/>
    <n v="7.86"/>
    <n v="7.86"/>
    <n v="9.117599999999999"/>
    <s v="BUDGET CAR RENTAL"/>
    <s v="United States"/>
    <x v="18"/>
    <x v="0"/>
    <n v="0.02450965106489133"/>
  </r>
  <r>
    <x v="1"/>
    <x v="1"/>
    <n v="288"/>
    <x v="16"/>
    <n v="28020"/>
    <s v="Vuelo CDG-CPH-ARN/Serapion Fernandez"/>
    <d v="2025-07-17T00:00:00"/>
    <d v="2025-07-20T00:00:00"/>
    <s v="VLO"/>
    <x v="2"/>
    <s v="USD"/>
    <n v="487.1"/>
    <n v="418.906"/>
    <n v="487.1"/>
    <n v="0"/>
    <n v="0"/>
    <n v="0"/>
    <s v="SCANDINAVIAN AIRLINES"/>
    <s v="Sweden"/>
    <x v="5"/>
    <x v="0"/>
    <n v="0"/>
  </r>
  <r>
    <x v="1"/>
    <x v="1"/>
    <n v="288"/>
    <x v="16"/>
    <n v="28020"/>
    <s v="Vuelo CDG-CPH-ARN/Tomás Fernandez"/>
    <d v="2025-07-17T00:00:00"/>
    <d v="2025-07-20T00:00:00"/>
    <s v="VLO"/>
    <x v="2"/>
    <s v="USD"/>
    <n v="487.1"/>
    <n v="418.906"/>
    <n v="487.1"/>
    <n v="0"/>
    <n v="0"/>
    <n v="0"/>
    <s v="SCANDINAVIAN AIRLINES"/>
    <s v="Sweden"/>
    <x v="5"/>
    <x v="0"/>
    <n v="0"/>
  </r>
  <r>
    <x v="1"/>
    <x v="1"/>
    <n v="288"/>
    <x v="16"/>
    <n v="23921"/>
    <s v="Vuelo ARN-CDG/Serapion Fernandez"/>
    <d v="2025-07-17T00:00:00"/>
    <d v="2025-07-20T00:00:00"/>
    <s v="VLO"/>
    <x v="2"/>
    <s v="USD"/>
    <n v="486.5"/>
    <n v="418.39"/>
    <n v="486.5"/>
    <n v="0"/>
    <n v="0"/>
    <n v="0"/>
    <s v="Air France"/>
    <s v="France"/>
    <x v="5"/>
    <x v="0"/>
    <n v="0"/>
  </r>
  <r>
    <x v="1"/>
    <x v="1"/>
    <n v="288"/>
    <x v="16"/>
    <n v="23921"/>
    <s v="Vuelo ARN-CDG/Tomas Fernandez"/>
    <d v="2025-07-17T00:00:00"/>
    <d v="2025-07-20T00:00:00"/>
    <s v="VLO"/>
    <x v="2"/>
    <s v="USD"/>
    <n v="486.5"/>
    <n v="418.39"/>
    <n v="486.5"/>
    <n v="0"/>
    <n v="0"/>
    <n v="0"/>
    <s v="Air France"/>
    <s v="France"/>
    <x v="5"/>
    <x v="0"/>
    <n v="0"/>
  </r>
  <r>
    <x v="1"/>
    <x v="1"/>
    <n v="288"/>
    <x v="16"/>
    <n v="28020"/>
    <s v="EMD del Vuelo CDG-CPH-ARN/Serapion Fernandez"/>
    <d v="2025-07-17T00:00:00"/>
    <d v="2025-07-20T00:00:00"/>
    <s v="VLO"/>
    <x v="2"/>
    <s v="USD"/>
    <n v="38"/>
    <n v="32.68"/>
    <n v="38"/>
    <n v="0"/>
    <n v="0"/>
    <n v="0"/>
    <s v="SCANDINAVIAN AIRLINES"/>
    <s v="Sweden"/>
    <x v="5"/>
    <x v="0"/>
    <n v="0"/>
  </r>
  <r>
    <x v="1"/>
    <x v="1"/>
    <n v="288"/>
    <x v="16"/>
    <n v="28020"/>
    <s v="EMD del Vuelo CDG-CPH-ARN/Tomas Fernandez"/>
    <d v="2025-07-17T00:00:00"/>
    <d v="2025-07-20T00:00:00"/>
    <s v="VLO"/>
    <x v="2"/>
    <s v="USD"/>
    <n v="38"/>
    <n v="32.68"/>
    <n v="38"/>
    <n v="0"/>
    <n v="0"/>
    <n v="0"/>
    <s v="SCANDINAVIAN AIRLINES"/>
    <s v="Sweden"/>
    <x v="5"/>
    <x v="0"/>
    <n v="0"/>
  </r>
  <r>
    <x v="1"/>
    <x v="1"/>
    <n v="288"/>
    <x v="16"/>
    <n v="23921"/>
    <s v="Vuelo Francia- Ámsterdam-Estocolmo-París/Serapion Fernandez"/>
    <d v="2025-06-29T00:00:00"/>
    <d v="2025-07-23T00:00:00"/>
    <s v="VLO"/>
    <x v="2"/>
    <s v="USD"/>
    <n v="811.7"/>
    <n v="698.062"/>
    <n v="811.7"/>
    <n v="0"/>
    <n v="0"/>
    <n v="0"/>
    <s v="Air France"/>
    <s v="France"/>
    <x v="16"/>
    <x v="0"/>
    <n v="0"/>
  </r>
  <r>
    <x v="1"/>
    <x v="1"/>
    <n v="288"/>
    <x v="16"/>
    <n v="28021"/>
    <s v="Vuelo Mykonos-Atenas-Copenhaguen/Serapion Fernandez"/>
    <d v="2025-06-29T00:00:00"/>
    <d v="2025-07-23T00:00:00"/>
    <s v="VLO"/>
    <x v="2"/>
    <s v="USD"/>
    <n v="853"/>
    <n v="733.58"/>
    <n v="853"/>
    <n v="0"/>
    <n v="0"/>
    <n v="0"/>
    <s v="AEGEAN AIRLINES"/>
    <s v="Greece"/>
    <x v="16"/>
    <x v="0"/>
    <n v="0"/>
  </r>
  <r>
    <x v="1"/>
    <x v="1"/>
    <n v="288"/>
    <x v="16"/>
    <n v="28020"/>
    <s v="Vuelo Copenhaguen-Estocolmo/Serapion Fernandez"/>
    <d v="2025-06-29T00:00:00"/>
    <d v="2025-07-23T00:00:00"/>
    <s v="VLO"/>
    <x v="2"/>
    <s v="USD"/>
    <n v="397.7"/>
    <n v="342.022"/>
    <n v="397.7"/>
    <n v="0"/>
    <n v="0"/>
    <n v="0"/>
    <s v="SCANDINAVIAN AIRLINES"/>
    <s v="Sweden"/>
    <x v="16"/>
    <x v="0"/>
    <n v="0"/>
  </r>
  <r>
    <x v="1"/>
    <x v="1"/>
    <n v="288"/>
    <x v="16"/>
    <n v="28020"/>
    <s v="EMD del vuelo Copenhaguen-Estocolmo"/>
    <d v="2025-06-29T00:00:00"/>
    <d v="2025-07-23T00:00:00"/>
    <s v="VLO"/>
    <x v="2"/>
    <s v="USD"/>
    <n v="21"/>
    <n v="18.06"/>
    <n v="21"/>
    <n v="0"/>
    <n v="0"/>
    <n v="0"/>
    <s v="SCANDINAVIAN AIRLINES"/>
    <s v="Sweden"/>
    <x v="16"/>
    <x v="0"/>
    <n v="0"/>
  </r>
  <r>
    <x v="1"/>
    <x v="1"/>
    <n v="288"/>
    <x v="16"/>
    <n v="27436"/>
    <s v="Vuelo Alicante-Ámsterdam/Serapion Fernandez"/>
    <d v="2025-06-29T00:00:00"/>
    <d v="2025-07-23T00:00:00"/>
    <s v="VLO"/>
    <x v="2"/>
    <s v="USD"/>
    <n v="402.1"/>
    <n v="345.806"/>
    <n v="402.1"/>
    <n v="0"/>
    <n v="0"/>
    <n v="0"/>
    <s v="Vueling Airlines"/>
    <s v="Spain"/>
    <x v="16"/>
    <x v="0"/>
    <n v="0"/>
  </r>
  <r>
    <x v="1"/>
    <x v="1"/>
    <n v="288"/>
    <x v="16"/>
    <n v="23921"/>
    <s v="Vuelo Estocolmo-París/Serapion Fernandez"/>
    <d v="2025-06-29T00:00:00"/>
    <d v="2025-07-23T00:00:00"/>
    <s v="VLO"/>
    <x v="2"/>
    <s v="USD"/>
    <n v="487.4"/>
    <n v="419.164"/>
    <n v="487.4"/>
    <n v="0"/>
    <n v="0"/>
    <n v="0"/>
    <s v="Air France"/>
    <s v="France"/>
    <x v="16"/>
    <x v="0"/>
    <n v="0"/>
  </r>
  <r>
    <x v="1"/>
    <x v="1"/>
    <n v="288"/>
    <x v="16"/>
    <n v="28020"/>
    <s v="Vuelo CDG-CPH-ARN/Nicole Guillen"/>
    <d v="2025-06-29T00:00:00"/>
    <d v="2025-07-23T00:00:00"/>
    <s v="VLO"/>
    <x v="2"/>
    <s v="USD"/>
    <n v="487.1"/>
    <n v="418.906"/>
    <n v="487.1"/>
    <n v="0"/>
    <n v="0"/>
    <n v="0"/>
    <s v="SCANDINAVIAN AIRLINES"/>
    <s v="Sweden"/>
    <x v="16"/>
    <x v="0"/>
    <n v="0"/>
  </r>
  <r>
    <x v="1"/>
    <x v="1"/>
    <n v="288"/>
    <x v="16"/>
    <n v="28020"/>
    <s v="EMD del Vuelo CDG-CPH-ARN/Nicole Guillen"/>
    <d v="2025-06-29T00:00:00"/>
    <d v="2025-07-23T00:00:00"/>
    <s v="VLO"/>
    <x v="2"/>
    <s v="USD"/>
    <n v="38"/>
    <n v="32.68"/>
    <n v="38"/>
    <n v="0"/>
    <n v="0"/>
    <n v="0"/>
    <s v="SCANDINAVIAN AIRLINES"/>
    <s v="Sweden"/>
    <x v="16"/>
    <x v="0"/>
    <n v="0"/>
  </r>
  <r>
    <x v="1"/>
    <x v="1"/>
    <n v="288"/>
    <x v="16"/>
    <n v="23921"/>
    <s v="Vuelo México-París/Nicole Guillen"/>
    <d v="2025-06-29T00:00:00"/>
    <d v="2025-07-23T00:00:00"/>
    <s v="VLO"/>
    <x v="2"/>
    <s v="USD"/>
    <n v="1992.12"/>
    <n v="1713.2232"/>
    <n v="1992.12"/>
    <n v="0"/>
    <n v="0"/>
    <n v="0"/>
    <s v="Air France"/>
    <s v="France"/>
    <x v="16"/>
    <x v="0"/>
    <n v="0"/>
  </r>
  <r>
    <x v="1"/>
    <x v="1"/>
    <n v="288"/>
    <x v="16"/>
    <n v="23921"/>
    <s v="Vuelo Estocolmo-Nueva York/Nicole Guillen"/>
    <d v="2025-06-29T00:00:00"/>
    <d v="2025-07-23T00:00:00"/>
    <s v="VLO"/>
    <x v="2"/>
    <s v="USD"/>
    <n v="3398.71"/>
    <n v="2922.8906"/>
    <n v="3398.71"/>
    <n v="112.36"/>
    <n v="96.6296"/>
    <n v="112.36"/>
    <s v="Air France"/>
    <s v="France"/>
    <x v="16"/>
    <x v="0"/>
    <n v="0.03305960202547437"/>
  </r>
  <r>
    <x v="1"/>
    <x v="1"/>
    <n v="288"/>
    <x v="16"/>
    <n v="23590"/>
    <s v="Vuelo Nueva York-México/Nicole Guillen"/>
    <d v="2025-06-29T00:00:00"/>
    <d v="2025-07-23T00:00:00"/>
    <s v="VLO"/>
    <x v="2"/>
    <s v="USD"/>
    <n v="885.53"/>
    <n v="761.5558"/>
    <n v="885.53"/>
    <n v="0"/>
    <n v="0"/>
    <n v="0"/>
    <s v="AEROMÉXICO"/>
    <s v="Mexico"/>
    <x v="16"/>
    <x v="0"/>
    <n v="0"/>
  </r>
  <r>
    <x v="1"/>
    <x v="1"/>
    <n v="288"/>
    <x v="16"/>
    <n v="27551"/>
    <s v="Hospedaje en Paris"/>
    <d v="2025-07-13T00:00:00"/>
    <d v="2025-07-17T00:00:00"/>
    <s v="HTL"/>
    <x v="4"/>
    <s v="USD"/>
    <n v="6514.08"/>
    <n v="5602.1088"/>
    <n v="6514.08"/>
    <n v="1765.75"/>
    <n v="1518.545"/>
    <n v="1765.75"/>
    <s v="MANDARIN ORIENTAL LUTETIA PARIS"/>
    <s v="France"/>
    <x v="5"/>
    <x v="0"/>
    <n v="0.2710666740353204"/>
  </r>
  <r>
    <x v="1"/>
    <x v="1"/>
    <n v="288"/>
    <x v="16"/>
    <n v="24991"/>
    <s v="Hospedaje en Copenhaguen"/>
    <d v="2025-07-17T00:00:00"/>
    <d v="2025-07-20T00:00:00"/>
    <s v="HTL"/>
    <x v="4"/>
    <s v="USD"/>
    <n v="5100.66"/>
    <n v="4386.567599999999"/>
    <n v="5100.66"/>
    <n v="281.93"/>
    <n v="242.4598"/>
    <n v="281.93"/>
    <s v="HOTEL SANDERS"/>
    <s v="Denmark"/>
    <x v="5"/>
    <x v="0"/>
    <n v="0.05527323914944341"/>
  </r>
  <r>
    <x v="1"/>
    <x v="1"/>
    <n v="288"/>
    <x v="16"/>
    <n v="24991"/>
    <s v="Hospedaje en Copenhaguen"/>
    <d v="2025-06-29T00:00:00"/>
    <d v="2025-07-26T00:00:00"/>
    <s v="HTL"/>
    <x v="4"/>
    <s v="USD"/>
    <n v="2819.3"/>
    <n v="2424.598"/>
    <n v="2819.3"/>
    <n v="281.93"/>
    <n v="242.4598"/>
    <n v="281.93"/>
    <s v="HOTEL SANDERS"/>
    <s v="Denmark"/>
    <x v="16"/>
    <x v="0"/>
    <n v="0.09999999999999999"/>
  </r>
  <r>
    <x v="1"/>
    <x v="1"/>
    <n v="288"/>
    <x v="16"/>
    <n v="27551"/>
    <s v="Hospedaje en París"/>
    <d v="2025-07-23T00:00:00"/>
    <d v="2025-07-26T00:00:00"/>
    <s v="HTL"/>
    <x v="4"/>
    <s v="USD"/>
    <n v="5805.64"/>
    <n v="4992.8504"/>
    <n v="5805.64"/>
    <n v="1593.86"/>
    <n v="1370.7196"/>
    <n v="1593.86"/>
    <s v="MANDARIN ORIENTAL LUTETIA PARIS"/>
    <s v="France"/>
    <x v="8"/>
    <x v="0"/>
    <n v="0.2745364852109328"/>
  </r>
  <r>
    <x v="1"/>
    <x v="1"/>
    <n v="288"/>
    <x v="16"/>
    <n v="23590"/>
    <s v="Revisado de vuelo NYC-MEX/Nicole Guillen"/>
    <d v="2025-06-29T00:00:00"/>
    <d v="2025-07-26T00:00:00"/>
    <s v="VLO"/>
    <x v="2"/>
    <s v="USD"/>
    <n v="96.7"/>
    <n v="83.16200000000001"/>
    <n v="96.7"/>
    <n v="0"/>
    <n v="0"/>
    <n v="0"/>
    <s v="AEROMÉXICO"/>
    <s v="Mexico"/>
    <x v="16"/>
    <x v="0"/>
    <n v="0"/>
  </r>
  <r>
    <x v="1"/>
    <x v="1"/>
    <n v="288"/>
    <x v="16"/>
    <n v="23590"/>
    <s v="EMD revisado vuelo NYC-MEX/Nicole Guillen"/>
    <d v="2025-06-29T00:00:00"/>
    <d v="2025-07-26T00:00:00"/>
    <s v="VLO"/>
    <x v="2"/>
    <s v="USD"/>
    <n v="200"/>
    <n v="172"/>
    <n v="200"/>
    <n v="0"/>
    <n v="0"/>
    <n v="0"/>
    <s v="AEROMÉXICO"/>
    <s v="Mexico"/>
    <x v="16"/>
    <x v="0"/>
    <n v="0"/>
  </r>
  <r>
    <x v="1"/>
    <x v="1"/>
    <n v="288"/>
    <x v="16"/>
    <n v="0"/>
    <s v="Fee de emisión de revisado Revisado de vuelo NYC-MEX/Nicole Guillen"/>
    <d v="2025-06-29T00:00:00"/>
    <d v="2025-07-26T00:00:00"/>
    <s v="HPS"/>
    <x v="1"/>
    <s v="USD"/>
    <n v="35"/>
    <n v="30.1"/>
    <n v="35"/>
    <n v="35"/>
    <n v="30.1"/>
    <n v="35"/>
    <s v="FEES"/>
    <n v="0"/>
    <x v="16"/>
    <x v="0"/>
    <n v="1"/>
  </r>
  <r>
    <x v="1"/>
    <x v="1"/>
    <n v="288"/>
    <x v="16"/>
    <n v="28021"/>
    <s v="Revisado Mykonos-Atenas-Copenhaguen/Serapión Fernández"/>
    <d v="2025-06-29T00:00:00"/>
    <d v="2025-07-26T00:00:00"/>
    <s v="VLO"/>
    <x v="2"/>
    <s v="USD"/>
    <n v="93.2"/>
    <n v="80.152"/>
    <n v="93.2"/>
    <n v="0"/>
    <n v="0"/>
    <n v="0"/>
    <s v="AEGEAN AIRLINES"/>
    <s v="Greece"/>
    <x v="16"/>
    <x v="0"/>
    <n v="0"/>
  </r>
  <r>
    <x v="1"/>
    <x v="1"/>
    <n v="288"/>
    <x v="16"/>
    <n v="0"/>
    <s v="Fee de emisión Revisado Mykonos-Atenas-Copenhaguen/Serapión Fernández"/>
    <d v="2025-06-29T00:00:00"/>
    <d v="2025-07-26T00:00:00"/>
    <s v="HPS"/>
    <x v="1"/>
    <s v="USD"/>
    <n v="35"/>
    <n v="30.1"/>
    <n v="35"/>
    <n v="35"/>
    <n v="30.1"/>
    <n v="35"/>
    <s v="FEES"/>
    <n v="0"/>
    <x v="16"/>
    <x v="0"/>
    <n v="1"/>
  </r>
  <r>
    <x v="1"/>
    <x v="1"/>
    <n v="288"/>
    <x v="16"/>
    <n v="28020"/>
    <s v="Revisado CDG-CPH-ARN/Nicole Guillen"/>
    <d v="2025-06-29T00:00:00"/>
    <d v="2025-07-26T00:00:00"/>
    <s v="VLO"/>
    <x v="2"/>
    <s v="USD"/>
    <n v="105.7"/>
    <n v="90.902"/>
    <n v="105.7"/>
    <n v="0"/>
    <n v="0"/>
    <n v="0"/>
    <s v="SCANDINAVIAN AIRLINES"/>
    <s v="Sweden"/>
    <x v="16"/>
    <x v="0"/>
    <n v="0"/>
  </r>
  <r>
    <x v="1"/>
    <x v="1"/>
    <n v="288"/>
    <x v="16"/>
    <n v="0"/>
    <s v="Fee de emisión Revisado CDG-CPH-ARN/Nicole Guillen"/>
    <d v="2025-06-29T00:00:00"/>
    <d v="2025-07-26T00:00:00"/>
    <s v="HPS"/>
    <x v="1"/>
    <s v="USD"/>
    <n v="35"/>
    <n v="30.1"/>
    <n v="35"/>
    <n v="35"/>
    <n v="30.1"/>
    <n v="35"/>
    <s v="FEES"/>
    <n v="0"/>
    <x v="16"/>
    <x v="0"/>
    <n v="1"/>
  </r>
  <r>
    <x v="1"/>
    <x v="1"/>
    <n v="288"/>
    <x v="16"/>
    <n v="28020"/>
    <s v="Revisado CDG-CPH-ARN/Serapion Fernandez"/>
    <d v="2025-06-29T00:00:00"/>
    <d v="2025-07-26T00:00:00"/>
    <s v="VLO"/>
    <x v="2"/>
    <s v="USD"/>
    <n v="105.7"/>
    <n v="90.902"/>
    <n v="105.7"/>
    <n v="0"/>
    <n v="0"/>
    <n v="0"/>
    <s v="SCANDINAVIAN AIRLINES"/>
    <s v="Sweden"/>
    <x v="16"/>
    <x v="0"/>
    <n v="0"/>
  </r>
  <r>
    <x v="1"/>
    <x v="1"/>
    <n v="288"/>
    <x v="16"/>
    <n v="28020"/>
    <s v="Revisado CDG-CPH-ARN/Tomás Fernandez"/>
    <d v="2025-06-29T00:00:00"/>
    <d v="2025-07-26T00:00:00"/>
    <s v="VLO"/>
    <x v="2"/>
    <s v="USD"/>
    <n v="105.7"/>
    <n v="90.902"/>
    <n v="105.7"/>
    <n v="0"/>
    <n v="0"/>
    <n v="0"/>
    <s v="SCANDINAVIAN AIRLINES"/>
    <s v="Sweden"/>
    <x v="16"/>
    <x v="0"/>
    <n v="0"/>
  </r>
  <r>
    <x v="1"/>
    <x v="1"/>
    <n v="288"/>
    <x v="16"/>
    <n v="0"/>
    <s v="Fee de emisión Revisado CDG-CPH-ARN/Tomás y Serapión"/>
    <d v="2025-06-29T00:00:00"/>
    <d v="2025-07-26T00:00:00"/>
    <s v="HPS"/>
    <x v="1"/>
    <s v="USD"/>
    <n v="70"/>
    <n v="60.2"/>
    <n v="70"/>
    <n v="70"/>
    <n v="60.2"/>
    <n v="70"/>
    <s v="FEES"/>
    <n v="0"/>
    <x v="16"/>
    <x v="0"/>
    <n v="1"/>
  </r>
  <r>
    <x v="1"/>
    <x v="1"/>
    <n v="288"/>
    <x v="16"/>
    <n v="27719"/>
    <s v="Hospedaje"/>
    <d v="2025-07-20T00:00:00"/>
    <d v="2025-07-23T00:00:00"/>
    <s v="HTL"/>
    <x v="4"/>
    <s v="USD"/>
    <n v="1770.8"/>
    <n v="1522.888"/>
    <n v="1770.8"/>
    <n v="177.08"/>
    <n v="152.2888"/>
    <n v="177.08"/>
    <s v="STOCKHOLM STADSHOTELL"/>
    <s v="Sweden"/>
    <x v="8"/>
    <x v="0"/>
    <n v="0.1"/>
  </r>
  <r>
    <x v="1"/>
    <x v="1"/>
    <n v="288"/>
    <x v="16"/>
    <n v="27719"/>
    <s v="Hospedaje"/>
    <d v="2025-07-20T00:00:00"/>
    <d v="2025-07-23T00:00:00"/>
    <s v="HTL"/>
    <x v="4"/>
    <s v="USD"/>
    <n v="1770.8"/>
    <n v="1522.888"/>
    <n v="1770.8"/>
    <n v="177.08"/>
    <n v="152.2888"/>
    <n v="177.08"/>
    <s v="STOCKHOLM STADSHOTELL"/>
    <s v="Sweden"/>
    <x v="8"/>
    <x v="0"/>
    <n v="0.1"/>
  </r>
  <r>
    <x v="1"/>
    <x v="1"/>
    <n v="289"/>
    <x v="16"/>
    <n v="27559"/>
    <s v="Hospedaje en Cartagena"/>
    <d v="2025-05-14T00:00:00"/>
    <d v="2025-05-18T00:00:00"/>
    <s v="HTL"/>
    <x v="4"/>
    <s v="USD"/>
    <n v="2084.27"/>
    <n v="1792.4722"/>
    <n v="2084.27"/>
    <n v="290.46"/>
    <n v="249.7956"/>
    <n v="290.46"/>
    <s v="SOFITEL LEGEND SANTA CLARA CARTAGENA"/>
    <s v="Colombia"/>
    <x v="6"/>
    <x v="0"/>
    <n v="0.1393581445781976"/>
  </r>
  <r>
    <x v="1"/>
    <x v="1"/>
    <n v="289"/>
    <x v="16"/>
    <n v="0"/>
    <s v="Ajuste por tipo de cambio"/>
    <d v="2025-05-14T00:00:00"/>
    <d v="2025-05-18T00:00:00"/>
    <s v="DES"/>
    <x v="9"/>
    <s v="USD"/>
    <n v="-14.07"/>
    <n v="-12.1002"/>
    <n v="-14.07"/>
    <n v="-14.07"/>
    <n v="-12.1002"/>
    <n v="-14.07"/>
    <s v="FEES"/>
    <n v="0"/>
    <x v="6"/>
    <x v="0"/>
    <n v="1"/>
  </r>
  <r>
    <x v="1"/>
    <x v="1"/>
    <n v="290"/>
    <x v="16"/>
    <n v="24966"/>
    <s v="Servicios"/>
    <d v="2025-05-16T00:00:00"/>
    <d v="2025-05-19T00:00:00"/>
    <s v="TRF"/>
    <x v="5"/>
    <s v="USD"/>
    <n v="3334.46"/>
    <n v="2867.6356"/>
    <n v="3334.46"/>
    <n v="664.46"/>
    <n v="571.4356"/>
    <n v="664.46"/>
    <s v="Holycow Holidays"/>
    <s v="India"/>
    <x v="6"/>
    <x v="0"/>
    <n v="0.1992706465214757"/>
  </r>
  <r>
    <x v="1"/>
    <x v="1"/>
    <n v="291"/>
    <x v="20"/>
    <n v="27301"/>
    <s v="VUELO CON KLM MEX-ATL-CDG-MEX"/>
    <d v="2025-06-03T00:00:00"/>
    <d v="2025-07-02T00:00:00"/>
    <s v="VLO"/>
    <x v="2"/>
    <s v="MXN"/>
    <n v="43519"/>
    <n v="2088.912"/>
    <n v="2437.064"/>
    <n v="0"/>
    <n v="0"/>
    <n v="0"/>
    <s v="TURISMO EX MAR, S.A. DE C.V."/>
    <s v="Mexico"/>
    <x v="14"/>
    <x v="0"/>
    <n v="0"/>
  </r>
  <r>
    <x v="1"/>
    <x v="1"/>
    <n v="291"/>
    <x v="20"/>
    <n v="0"/>
    <s v="EMISION DE BOLETO"/>
    <d v="2025-06-03T00:00:00"/>
    <d v="2025-07-02T00:00:00"/>
    <s v="HPS"/>
    <x v="1"/>
    <s v="MXN"/>
    <n v="700"/>
    <n v="33.6"/>
    <n v="39.2"/>
    <n v="700"/>
    <n v="33.6"/>
    <n v="39.2"/>
    <s v="FEES"/>
    <n v="0"/>
    <x v="14"/>
    <x v="0"/>
    <n v="1"/>
  </r>
  <r>
    <x v="1"/>
    <x v="1"/>
    <n v="292"/>
    <x v="16"/>
    <n v="27589"/>
    <s v="Hospedaje en Casa Monti"/>
    <d v="2025-05-05T00:00:00"/>
    <d v="2025-05-10T00:00:00"/>
    <s v="HTL"/>
    <x v="4"/>
    <s v="EUR"/>
    <n v="4613.6"/>
    <n v="4613.6"/>
    <n v="5351.776"/>
    <n v="0"/>
    <n v="0"/>
    <n v="0"/>
    <s v="HOTEL CASA MONTI ROMA"/>
    <s v="Italy"/>
    <x v="52"/>
    <x v="0"/>
    <n v="0"/>
  </r>
  <r>
    <x v="1"/>
    <x v="1"/>
    <n v="292"/>
    <x v="16"/>
    <n v="24237"/>
    <s v="Hospedaje en Roma"/>
    <d v="2025-04-22T00:00:00"/>
    <d v="2025-04-27T00:00:00"/>
    <s v="HTL"/>
    <x v="4"/>
    <s v="EUR"/>
    <n v="7500"/>
    <n v="7500"/>
    <n v="8700"/>
    <n v="702.64"/>
    <n v="702.64"/>
    <n v="815.0623999999999"/>
    <s v="BULGARI HOTEL ROMA"/>
    <s v="Italy"/>
    <x v="3"/>
    <x v="0"/>
    <n v="0.09368533333333333"/>
  </r>
  <r>
    <x v="1"/>
    <x v="1"/>
    <n v="292"/>
    <x v="16"/>
    <n v="0"/>
    <s v="Sobrecomisión"/>
    <d v="2025-04-22T00:00:00"/>
    <d v="2025-05-10T00:00:00"/>
    <s v="HPS"/>
    <x v="1"/>
    <s v="EUR"/>
    <n v="625.33"/>
    <n v="625.33"/>
    <n v="725.3828"/>
    <n v="625.33"/>
    <n v="625.33"/>
    <n v="725.3828"/>
    <s v="FEES"/>
    <n v="0"/>
    <x v="3"/>
    <x v="0"/>
    <n v="1"/>
  </r>
  <r>
    <x v="1"/>
    <x v="1"/>
    <n v="293"/>
    <x v="16"/>
    <n v="24495"/>
    <s v="Vuelo México-Houston-Aspen-Houston-México"/>
    <d v="2025-07-14T00:00:00"/>
    <d v="2025-08-08T00:00:00"/>
    <s v="VLO"/>
    <x v="2"/>
    <s v="USD"/>
    <n v="1365.96"/>
    <n v="1174.7256"/>
    <n v="1365.96"/>
    <n v="44.56"/>
    <n v="38.3216"/>
    <n v="44.56"/>
    <s v="United Airlines"/>
    <s v="United States"/>
    <x v="5"/>
    <x v="0"/>
    <n v="0.03262174587835662"/>
  </r>
  <r>
    <x v="1"/>
    <x v="1"/>
    <n v="294"/>
    <x v="20"/>
    <n v="27591"/>
    <s v="Tour de Casa de la Virgen Maria, Efeso y Basilica de San Juan."/>
    <d v="2025-06-18T00:00:00"/>
    <d v="2025-06-18T00:00:00"/>
    <s v="ATR"/>
    <x v="0"/>
    <s v="EUR"/>
    <n v="1345.52"/>
    <n v="1345.52"/>
    <n v="1560.8032"/>
    <n v="265.52"/>
    <n v="265.52"/>
    <n v="308.0031999999999"/>
    <s v="HIP TRAVEL"/>
    <s v="Turkey"/>
    <x v="33"/>
    <x v="0"/>
    <n v="0.1973363457993935"/>
  </r>
  <r>
    <x v="1"/>
    <x v="1"/>
    <n v="295"/>
    <x v="29"/>
    <n v="25372"/>
    <s v="Hoteles en Londres, Liverpool y Escocia"/>
    <d v="2025-07-16T00:00:00"/>
    <d v="2025-08-01T00:00:00"/>
    <s v="HTL"/>
    <x v="4"/>
    <s v="USD"/>
    <n v="67521.03"/>
    <n v="58068.0858"/>
    <n v="67521.03"/>
    <n v="6752.1"/>
    <n v="5806.806"/>
    <n v="6752.1"/>
    <s v="Queen Of Clubs Lifestyle Luxury Services LTD"/>
    <s v="United Kingdom"/>
    <x v="5"/>
    <x v="0"/>
    <n v="0.09999995556939817"/>
  </r>
  <r>
    <x v="1"/>
    <x v="1"/>
    <n v="295"/>
    <x v="29"/>
    <n v="25372"/>
    <s v="Entradas, guia, transporte, tours."/>
    <d v="2025-07-16T00:00:00"/>
    <d v="2025-08-01T00:00:00"/>
    <s v="PKT"/>
    <x v="0"/>
    <s v="USD"/>
    <n v="64298.49"/>
    <n v="55296.7014"/>
    <n v="64298.49"/>
    <n v="7715.82"/>
    <n v="6635.6052"/>
    <n v="7715.82"/>
    <s v="Queen Of Clubs Lifestyle Luxury Services LTD"/>
    <s v="United Kingdom"/>
    <x v="5"/>
    <x v="0"/>
    <n v="0.1200000186629577"/>
  </r>
  <r>
    <x v="1"/>
    <x v="1"/>
    <n v="295"/>
    <x v="29"/>
    <n v="25372"/>
    <s v="Helicoptero sobre Lago Ness"/>
    <d v="2025-07-29T00:00:00"/>
    <d v="2025-08-29T00:00:00"/>
    <s v="ATR"/>
    <x v="0"/>
    <s v="USD"/>
    <n v="15876.38"/>
    <n v="13653.6868"/>
    <n v="15876.38"/>
    <n v="1905.17"/>
    <n v="1638.4462"/>
    <n v="1905.17"/>
    <s v="Queen Of Clubs Lifestyle Luxury Services LTD"/>
    <s v="United Kingdom"/>
    <x v="9"/>
    <x v="0"/>
    <n v="0.1200002771412627"/>
  </r>
  <r>
    <x v="1"/>
    <x v="1"/>
    <n v="295"/>
    <x v="29"/>
    <n v="27721"/>
    <s v="Compra de boleto de avion."/>
    <d v="2025-07-16T00:00:00"/>
    <d v="2025-07-30T00:00:00"/>
    <s v="VLO"/>
    <x v="2"/>
    <s v="USD"/>
    <n v="4680"/>
    <n v="4024.8"/>
    <n v="4680"/>
    <n v="0"/>
    <n v="0"/>
    <n v="0"/>
    <s v="TURISMO EXMAR"/>
    <s v="Mexico"/>
    <x v="5"/>
    <x v="0"/>
    <n v="0"/>
  </r>
  <r>
    <x v="1"/>
    <x v="1"/>
    <n v="295"/>
    <x v="29"/>
    <n v="27721"/>
    <s v="Cambio de boleto"/>
    <d v="2025-07-16T00:00:00"/>
    <d v="2025-08-04T00:00:00"/>
    <s v="VLO"/>
    <x v="2"/>
    <s v="USD"/>
    <n v="1335.82"/>
    <n v="1148.8052"/>
    <n v="1335.82"/>
    <n v="0"/>
    <n v="0"/>
    <n v="0"/>
    <s v="TURISMO EXMAR"/>
    <s v="Mexico"/>
    <x v="5"/>
    <x v="0"/>
    <n v="0"/>
  </r>
  <r>
    <x v="1"/>
    <x v="1"/>
    <n v="295"/>
    <x v="29"/>
    <n v="27721"/>
    <s v="Cambio de boleto"/>
    <d v="2025-07-16T00:00:00"/>
    <d v="2025-08-04T00:00:00"/>
    <s v="VLO"/>
    <x v="2"/>
    <s v="USD"/>
    <n v="331.08"/>
    <n v="284.7288"/>
    <n v="331.08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"/>
    <n v="5234.45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"/>
    <n v="5234.45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"/>
    <n v="5234.45"/>
    <n v="0"/>
    <n v="0"/>
    <n v="0"/>
    <s v="TURISMO EXMAR"/>
    <s v="Mexico"/>
    <x v="5"/>
    <x v="0"/>
    <n v="0"/>
  </r>
  <r>
    <x v="1"/>
    <x v="1"/>
    <n v="295"/>
    <x v="29"/>
    <n v="27721"/>
    <s v="Compra de boleto"/>
    <d v="2025-07-16T00:00:00"/>
    <d v="2025-08-01T00:00:00"/>
    <s v="VLO"/>
    <x v="2"/>
    <s v="USD"/>
    <n v="5234.45"/>
    <n v="4501.626999999999"/>
    <n v="5234.45"/>
    <n v="0"/>
    <n v="0"/>
    <n v="0"/>
    <s v="TURISMO EXMAR"/>
    <s v="Mexico"/>
    <x v="5"/>
    <x v="0"/>
    <n v="0"/>
  </r>
  <r>
    <x v="1"/>
    <x v="1"/>
    <n v="295"/>
    <x v="29"/>
    <n v="25372"/>
    <s v="Traslados y tours extras del viaje"/>
    <d v="2025-07-16T00:00:00"/>
    <d v="2025-08-01T00:00:00"/>
    <s v="ATR"/>
    <x v="0"/>
    <s v="USD"/>
    <n v="6000"/>
    <n v="5160"/>
    <n v="6000"/>
    <n v="1099.82"/>
    <n v="945.8452"/>
    <n v="1099.82"/>
    <s v="Queen Of Clubs Lifestyle Luxury Services LTD"/>
    <s v="United Kingdom"/>
    <x v="5"/>
    <x v="0"/>
    <n v="0.1833033333333333"/>
  </r>
  <r>
    <x v="1"/>
    <x v="1"/>
    <n v="296"/>
    <x v="29"/>
    <n v="25240"/>
    <s v="Vuelo Javier Bravo Soler"/>
    <d v="2025-10-28T00:00:00"/>
    <d v="2025-11-14T00:00:00"/>
    <s v="VLO"/>
    <x v="2"/>
    <s v="USD"/>
    <n v="4272.01"/>
    <n v="3673.9286"/>
    <n v="4272.01"/>
    <n v="731.9"/>
    <n v="629.434"/>
    <n v="731.9"/>
    <s v="DELTA AIR LINES"/>
    <s v="United States"/>
    <x v="22"/>
    <x v="0"/>
    <n v="0.1713245053265325"/>
  </r>
  <r>
    <x v="1"/>
    <x v="1"/>
    <n v="296"/>
    <x v="29"/>
    <n v="0"/>
    <s v="Emision Javier Bravo Soler y Daniela Arenas Novelo.Favor de descontar los $70 dolares del fee de las comisiones."/>
    <d v="2025-10-28T00:00:00"/>
    <d v="2025-11-14T00:00:00"/>
    <s v="HPS"/>
    <x v="1"/>
    <s v="USD"/>
    <n v="70"/>
    <n v="60.2"/>
    <n v="70"/>
    <n v="70"/>
    <n v="60.2"/>
    <n v="70"/>
    <s v="FEES"/>
    <n v="0"/>
    <x v="22"/>
    <x v="0"/>
    <n v="1"/>
  </r>
  <r>
    <x v="1"/>
    <x v="1"/>
    <n v="296"/>
    <x v="29"/>
    <n v="25240"/>
    <s v="Vuelo Daniela Arenas Novelo"/>
    <d v="2025-10-28T00:00:00"/>
    <d v="2025-11-14T00:00:00"/>
    <s v="VLO"/>
    <x v="2"/>
    <s v="USD"/>
    <n v="4272.01"/>
    <n v="3673.9286"/>
    <n v="4272.01"/>
    <n v="731.9"/>
    <n v="629.434"/>
    <n v="731.9"/>
    <s v="DELTA AIR LINES"/>
    <s v="United States"/>
    <x v="22"/>
    <x v="0"/>
    <n v="0.1713245053265325"/>
  </r>
  <r>
    <x v="1"/>
    <x v="1"/>
    <n v="297"/>
    <x v="23"/>
    <n v="23966"/>
    <s v="VUELO LHR - OSL"/>
    <d v="2025-05-02T00:00:00"/>
    <d v="2025-05-05T00:00:00"/>
    <s v="VLO"/>
    <x v="2"/>
    <s v="USD"/>
    <n v="2266"/>
    <n v="1948.76"/>
    <n v="2266"/>
    <n v="0"/>
    <n v="0"/>
    <n v="0"/>
    <s v="British Airways"/>
    <s v="United Kingdom"/>
    <x v="4"/>
    <x v="0"/>
    <n v="0"/>
  </r>
  <r>
    <x v="1"/>
    <x v="1"/>
    <n v="297"/>
    <x v="23"/>
    <n v="0"/>
    <s v="FEE DE EMISION"/>
    <d v="2025-05-02T00:00:00"/>
    <d v="2025-05-05T00:00:00"/>
    <s v="HPS"/>
    <x v="1"/>
    <s v="USD"/>
    <n v="70"/>
    <n v="60.2"/>
    <n v="70"/>
    <n v="70"/>
    <n v="60.2"/>
    <n v="70"/>
    <s v="FEES"/>
    <n v="0"/>
    <x v="4"/>
    <x v="0"/>
    <n v="1"/>
  </r>
  <r>
    <x v="1"/>
    <x v="1"/>
    <n v="297"/>
    <x v="23"/>
    <n v="27613"/>
    <s v="HOTEL OSLO"/>
    <d v="2025-05-02T00:00:00"/>
    <d v="2025-05-05T00:00:00"/>
    <s v="HTL"/>
    <x v="4"/>
    <s v="USD"/>
    <n v="1631.34"/>
    <n v="1402.9524"/>
    <n v="1631.34"/>
    <n v="122.45"/>
    <n v="105.307"/>
    <n v="122.45"/>
    <s v="SOMMERRO"/>
    <s v="Norway"/>
    <x v="4"/>
    <x v="0"/>
    <n v="0.07506099280346219"/>
  </r>
  <r>
    <x v="1"/>
    <x v="1"/>
    <n v="298"/>
    <x v="28"/>
    <n v="27633"/>
    <s v="Hospedaje"/>
    <d v="2025-05-14T00:00:00"/>
    <d v="2025-05-18T00:00:00"/>
    <s v="HTL"/>
    <x v="4"/>
    <s v="USD"/>
    <n v="8244"/>
    <n v="7089.84"/>
    <n v="8244"/>
    <n v="600"/>
    <n v="516"/>
    <n v="600"/>
    <s v="FOUR SEASONS RESORT TAMARINDO"/>
    <s v="Mexico"/>
    <x v="6"/>
    <x v="0"/>
    <n v="0.07278020378457059"/>
  </r>
  <r>
    <x v="1"/>
    <x v="1"/>
    <n v="299"/>
    <x v="24"/>
    <n v="23376"/>
    <s v="Renta de Casa"/>
    <d v="2025-07-03T00:00:00"/>
    <d v="2025-07-08T00:00:00"/>
    <s v="HTL"/>
    <x v="4"/>
    <s v="EUR"/>
    <n v="8185"/>
    <n v="8185"/>
    <n v="9494.599999999999"/>
    <n v="584.38"/>
    <n v="584.38"/>
    <n v="677.8807999999999"/>
    <s v="One Fine Stay"/>
    <s v="United Kingdom"/>
    <x v="16"/>
    <x v="0"/>
    <n v="0.07139645693341479"/>
  </r>
  <r>
    <x v="1"/>
    <x v="1"/>
    <n v="300"/>
    <x v="16"/>
    <n v="27647"/>
    <s v="Hospedaje"/>
    <d v="2025-03-31T00:00:00"/>
    <d v="2025-04-10T00:00:00"/>
    <s v="HTL"/>
    <x v="4"/>
    <s v="USD"/>
    <n v="4198.4"/>
    <n v="3610.624"/>
    <n v="4198.4"/>
    <n v="441.77"/>
    <n v="379.9222"/>
    <n v="441.77"/>
    <s v="FOUR SEASONS HOTEL FIRENZE"/>
    <s v="Italy"/>
    <x v="37"/>
    <x v="0"/>
    <n v="0.105223418445122"/>
  </r>
  <r>
    <x v="1"/>
    <x v="1"/>
    <n v="300"/>
    <x v="16"/>
    <n v="27301"/>
    <s v="Vuelo México-París-Florencia/París-México"/>
    <d v="2025-03-31T00:00:00"/>
    <d v="2025-04-10T00:00:00"/>
    <s v="VLO"/>
    <x v="2"/>
    <s v="USD"/>
    <n v="7534.79"/>
    <n v="6479.9194"/>
    <n v="7534.79"/>
    <n v="0"/>
    <n v="0"/>
    <n v="0"/>
    <s v="TURISMO EX MAR, S.A. DE C.V."/>
    <s v="Mexico"/>
    <x v="37"/>
    <x v="0"/>
    <n v="0"/>
  </r>
  <r>
    <x v="1"/>
    <x v="1"/>
    <n v="300"/>
    <x v="16"/>
    <n v="27965"/>
    <s v="Hospedaje en Venecia"/>
    <d v="2025-04-06T00:00:00"/>
    <d v="2025-04-08T00:00:00"/>
    <s v="HTL"/>
    <x v="4"/>
    <s v="USD"/>
    <n v="5517"/>
    <n v="4744.62"/>
    <n v="5517"/>
    <n v="1335.03"/>
    <n v="1148.1258"/>
    <n v="1335.03"/>
    <s v="AMAN VENICE"/>
    <s v="Italy"/>
    <x v="38"/>
    <x v="0"/>
    <n v="0.2419847743338771"/>
  </r>
  <r>
    <x v="1"/>
    <x v="1"/>
    <n v="300"/>
    <x v="16"/>
    <n v="26650"/>
    <s v="Hospedaje en Roma"/>
    <d v="2025-03-31T00:00:00"/>
    <d v="2025-04-10T00:00:00"/>
    <s v="HTL"/>
    <x v="4"/>
    <s v="USD"/>
    <n v="9056.200000000001"/>
    <n v="7788.332"/>
    <n v="9056.200000000001"/>
    <n v="905.62"/>
    <n v="778.8332"/>
    <n v="905.62"/>
    <s v="HOTEL EDEN"/>
    <s v="Italy"/>
    <x v="37"/>
    <x v="0"/>
    <n v="0.09999999999999999"/>
  </r>
  <r>
    <x v="1"/>
    <x v="1"/>
    <n v="300"/>
    <x v="16"/>
    <n v="27115"/>
    <s v="Hospedaje en Reschio"/>
    <d v="2025-03-31T00:00:00"/>
    <d v="2025-04-10T00:00:00"/>
    <s v="HTL"/>
    <x v="4"/>
    <s v="USD"/>
    <n v="6725.4"/>
    <n v="5783.844"/>
    <n v="6725.4"/>
    <n v="672.54"/>
    <n v="578.3843999999999"/>
    <n v="672.54"/>
    <s v="RESCHIO HOTEL"/>
    <s v="Italy"/>
    <x v="37"/>
    <x v="0"/>
    <n v="0.1"/>
  </r>
  <r>
    <x v="1"/>
    <x v="1"/>
    <n v="300"/>
    <x v="16"/>
    <n v="25780"/>
    <s v="Traslado"/>
    <d v="2025-03-31T00:00:00"/>
    <d v="2025-04-10T00:00:00"/>
    <s v="TRF"/>
    <x v="5"/>
    <s v="USD"/>
    <n v="134.8"/>
    <n v="115.928"/>
    <n v="134.8"/>
    <n v="20.22"/>
    <n v="17.3892"/>
    <n v="20.22"/>
    <s v="ROLZO"/>
    <s v="United Kingdom"/>
    <x v="37"/>
    <x v="0"/>
    <n v="0.15"/>
  </r>
  <r>
    <x v="1"/>
    <x v="1"/>
    <n v="300"/>
    <x v="16"/>
    <n v="25780"/>
    <s v="Traslado"/>
    <d v="2025-03-31T00:00:00"/>
    <d v="2025-04-10T00:00:00"/>
    <s v="TRF"/>
    <x v="5"/>
    <s v="USD"/>
    <n v="134.8"/>
    <n v="115.928"/>
    <n v="134.8"/>
    <n v="20.22"/>
    <n v="17.3892"/>
    <n v="20.22"/>
    <s v="ROLZO"/>
    <s v="United Kingdom"/>
    <x v="37"/>
    <x v="0"/>
    <n v="0.15"/>
  </r>
  <r>
    <x v="1"/>
    <x v="1"/>
    <n v="300"/>
    <x v="16"/>
    <n v="28705"/>
    <s v="Hospedaje en Venice Simplon"/>
    <d v="2025-03-31T00:00:00"/>
    <d v="2025-04-10T00:00:00"/>
    <s v="HTL"/>
    <x v="4"/>
    <s v="USD"/>
    <n v="14860.26"/>
    <n v="12779.8236"/>
    <n v="14860.26"/>
    <n v="3712.03"/>
    <n v="3192.3458"/>
    <n v="3712.03"/>
    <s v="VENICE SIMPLON ORIENT EXPRESS A BELMOND TRAIN"/>
    <s v="United Kingdom"/>
    <x v="37"/>
    <x v="0"/>
    <n v="0.2497957640041291"/>
  </r>
  <r>
    <x v="1"/>
    <x v="1"/>
    <n v="301"/>
    <x v="16"/>
    <n v="27650"/>
    <s v="Servicios con proveedor de China"/>
    <d v="2025-05-03T00:00:00"/>
    <d v="2025-05-07T00:00:00"/>
    <s v="ATR"/>
    <x v="0"/>
    <s v="USD"/>
    <n v="2408.68"/>
    <n v="2071.4648"/>
    <n v="2408.68"/>
    <n v="268.68"/>
    <n v="231.0648"/>
    <n v="268.68"/>
    <s v="WILDCHINA"/>
    <s v="China"/>
    <x v="4"/>
    <x v="0"/>
    <n v="0.1115465732268296"/>
  </r>
  <r>
    <x v="1"/>
    <x v="1"/>
    <n v="302"/>
    <x v="22"/>
    <n v="27670"/>
    <s v="TORDRILLO MOUNTAIN LODGE"/>
    <d v="2025-08-19T00:00:00"/>
    <d v="2025-08-30T00:00:00"/>
    <s v="HTL"/>
    <x v="4"/>
    <s v="USD"/>
    <n v="56554.95"/>
    <n v="48637.257"/>
    <n v="56554.95"/>
    <n v="5640"/>
    <n v="4850.4"/>
    <n v="5640"/>
    <s v="TORDRILLO MOUNTAIN LODGE"/>
    <s v="United States"/>
    <x v="11"/>
    <x v="0"/>
    <n v="0.09972601867741021"/>
  </r>
  <r>
    <x v="1"/>
    <x v="1"/>
    <n v="302"/>
    <x v="22"/>
    <n v="24894"/>
    <s v="CHARTER YACHT ALASKA"/>
    <d v="2025-08-19T00:00:00"/>
    <d v="2025-08-30T00:00:00"/>
    <s v="CRC"/>
    <x v="8"/>
    <s v="USD"/>
    <n v="132300"/>
    <n v="113778"/>
    <n v="132300"/>
    <n v="7350"/>
    <n v="6321"/>
    <n v="7350"/>
    <s v="DAWE YACHTS"/>
    <s v="Argentina"/>
    <x v="11"/>
    <x v="0"/>
    <n v="0.05555555555555555"/>
  </r>
  <r>
    <x v="1"/>
    <x v="1"/>
    <n v="302"/>
    <x v="22"/>
    <n v="28934"/>
    <s v="TE AIZA HADDAD CARLOS RICARDO MR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HOJEL SCHUMACHER GINA CHRISTINE MRS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AIZA HOJEL CAROLINA MSS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AIZA HOJEL CHRISTIAN ANDRES MR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AIZA HOJEL CARLOS RICARDO MR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ROJAS MARTINEZ PAULA MSS"/>
    <d v="2025-08-22T00:00:00"/>
    <d v="2025-08-22T00:00:00"/>
    <s v="VLO"/>
    <x v="2"/>
    <s v="USD"/>
    <n v="356.8"/>
    <n v="306.848"/>
    <n v="356.8"/>
    <n v="0"/>
    <n v="0"/>
    <n v="0"/>
    <s v="F1S USA"/>
    <s v="United States"/>
    <x v="11"/>
    <x v="0"/>
    <n v="0"/>
  </r>
  <r>
    <x v="1"/>
    <x v="1"/>
    <n v="302"/>
    <x v="22"/>
    <n v="28934"/>
    <s v="TE AIZA HADDAD CARLOS RICARDO MR"/>
    <d v="2025-08-17T00:00:00"/>
    <s v="0000-00-00"/>
    <s v="VLO"/>
    <x v="2"/>
    <s v="USD"/>
    <n v="1835.02"/>
    <n v="1578.1172"/>
    <n v="1835.02"/>
    <n v="32.6"/>
    <n v="28.036"/>
    <n v="32.6"/>
    <s v="F1S USA"/>
    <s v="United States"/>
    <x v="11"/>
    <x v="0"/>
    <n v="0.01776547394578806"/>
  </r>
  <r>
    <x v="1"/>
    <x v="1"/>
    <n v="302"/>
    <x v="22"/>
    <n v="28934"/>
    <s v="TE HOJEL SCHUMACHER GINA CHRISTINE MRS"/>
    <d v="2025-08-17T00:00:00"/>
    <s v="0000-00-00"/>
    <s v="VLO"/>
    <x v="2"/>
    <s v="USD"/>
    <n v="1835.02"/>
    <n v="1578.1172"/>
    <n v="1835.02"/>
    <n v="32.6"/>
    <n v="28.036"/>
    <n v="32.6"/>
    <s v="F1S USA"/>
    <s v="United States"/>
    <x v="11"/>
    <x v="0"/>
    <n v="0.01776547394578806"/>
  </r>
  <r>
    <x v="1"/>
    <x v="1"/>
    <n v="302"/>
    <x v="22"/>
    <n v="28934"/>
    <s v="TE AIZA HOJEL CAROLINA MSS"/>
    <d v="2025-08-17T00:00:00"/>
    <s v="0000-00-00"/>
    <s v="VLO"/>
    <x v="2"/>
    <s v="USD"/>
    <n v="1835.02"/>
    <n v="1578.1172"/>
    <n v="1835.02"/>
    <n v="32.6"/>
    <n v="28.036"/>
    <n v="32.6"/>
    <s v="F1S USA"/>
    <s v="United States"/>
    <x v="11"/>
    <x v="0"/>
    <n v="0.01776547394578806"/>
  </r>
  <r>
    <x v="1"/>
    <x v="1"/>
    <n v="302"/>
    <x v="22"/>
    <n v="28934"/>
    <s v="TE AIZA HADDAD CARLOS RICARDO MR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HOJEL SCHUMACHER GINA CHRISTINE MRS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AIZA HOJEL CAROLINA MSS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AIZA HOJEL CHRISTIAN ANDRES MR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AIZA HOJEL CARLOS RICARDO MR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ROJAS MARTINEZ PAULA MSS"/>
    <d v="2025-08-29T00:00:00"/>
    <s v="0000-00-00"/>
    <s v="VLO"/>
    <x v="2"/>
    <s v="USD"/>
    <n v="505.7"/>
    <n v="434.902"/>
    <n v="505.7"/>
    <n v="0"/>
    <n v="0"/>
    <n v="0"/>
    <s v="F1S USA"/>
    <s v="United States"/>
    <x v="12"/>
    <x v="0"/>
    <n v="0"/>
  </r>
  <r>
    <x v="1"/>
    <x v="1"/>
    <n v="302"/>
    <x v="22"/>
    <n v="28934"/>
    <s v="TE SANCHEZ NAVARRO LEBRIJA JUAN ANDRES MR"/>
    <d v="2025-01-04T00:00:00"/>
    <s v="0000-00-00"/>
    <s v="VLO"/>
    <x v="2"/>
    <s v="USD"/>
    <n v="899.2"/>
    <n v="773.312"/>
    <n v="899.2"/>
    <n v="0"/>
    <n v="0"/>
    <n v="0"/>
    <s v="F1S USA"/>
    <s v="United States"/>
    <x v="40"/>
    <x v="0"/>
    <n v="0"/>
  </r>
  <r>
    <x v="1"/>
    <x v="1"/>
    <n v="302"/>
    <x v="22"/>
    <n v="28934"/>
    <s v="TE SANCHEZ NAVARRO LEBRIJA EDUARDO MR"/>
    <d v="2025-01-04T00:00:00"/>
    <s v="0000-00-00"/>
    <s v="VLO"/>
    <x v="2"/>
    <s v="USD"/>
    <n v="899.2"/>
    <n v="773.312"/>
    <n v="899.2"/>
    <n v="0"/>
    <n v="0"/>
    <n v="0"/>
    <s v="F1S USA"/>
    <s v="United States"/>
    <x v="40"/>
    <x v="0"/>
    <n v="0"/>
  </r>
  <r>
    <x v="1"/>
    <x v="1"/>
    <n v="302"/>
    <x v="22"/>
    <n v="0"/>
    <s v="FEE TKT"/>
    <d v="2025-01-04T00:00:00"/>
    <d v="2025-08-30T00:00:00"/>
    <s v="HPS"/>
    <x v="1"/>
    <s v="USD"/>
    <n v="245"/>
    <n v="210.7"/>
    <n v="245"/>
    <n v="245"/>
    <n v="210.7"/>
    <n v="245"/>
    <s v="FEES"/>
    <n v="0"/>
    <x v="40"/>
    <x v="0"/>
    <n v="1"/>
  </r>
  <r>
    <x v="1"/>
    <x v="1"/>
    <n v="302"/>
    <x v="22"/>
    <n v="0"/>
    <s v="DIFERENCIA A FAVOR"/>
    <d v="2025-01-04T00:00:00"/>
    <d v="2025-08-30T00:00:00"/>
    <s v="HPS"/>
    <x v="1"/>
    <s v="USD"/>
    <n v="1.65"/>
    <n v="1.419"/>
    <n v="1.65"/>
    <n v="1.65"/>
    <n v="1.419"/>
    <n v="1.65"/>
    <s v="FEES"/>
    <n v="0"/>
    <x v="40"/>
    <x v="0"/>
    <n v="1"/>
  </r>
  <r>
    <x v="1"/>
    <x v="1"/>
    <n v="303"/>
    <x v="22"/>
    <n v="27672"/>
    <s v="MERIDA"/>
    <d v="2025-12-20T00:00:00"/>
    <d v="2025-12-27T00:00:00"/>
    <s v="PKT"/>
    <x v="0"/>
    <s v="USD"/>
    <n v="21529.03"/>
    <n v="18514.9658"/>
    <n v="21529.03"/>
    <n v="4804.15"/>
    <n v="4131.569"/>
    <n v="4804.15"/>
    <s v="MX3 TRAVEL"/>
    <s v="Mexico"/>
    <x v="0"/>
    <x v="0"/>
    <n v="0.2231475361407365"/>
  </r>
  <r>
    <x v="1"/>
    <x v="1"/>
    <n v="303"/>
    <x v="22"/>
    <n v="0"/>
    <s v="FEE STRIPE"/>
    <d v="2025-12-20T00:00:00"/>
    <d v="2025-12-27T00:00:00"/>
    <s v="HPS"/>
    <x v="1"/>
    <s v="USD"/>
    <n v="925.24"/>
    <n v="795.7064"/>
    <n v="925.24"/>
    <n v="925.24"/>
    <n v="795.7064"/>
    <n v="925.24"/>
    <s v="FEES"/>
    <n v="0"/>
    <x v="0"/>
    <x v="0"/>
    <n v="1"/>
  </r>
  <r>
    <x v="1"/>
    <x v="1"/>
    <n v="304"/>
    <x v="19"/>
    <n v="23331"/>
    <s v="Hospedaje, tours y transfers"/>
    <d v="2025-08-06T00:00:00"/>
    <d v="2025-08-13T00:00:00"/>
    <s v="PKT"/>
    <x v="0"/>
    <s v="EUR"/>
    <n v="19754.9"/>
    <n v="19754.9"/>
    <n v="22915.684"/>
    <n v="889.9"/>
    <n v="889.9"/>
    <n v="1032.284"/>
    <s v="Icons &amp; Styles"/>
    <s v="Turkey"/>
    <x v="45"/>
    <x v="0"/>
    <n v="0.04504705161757335"/>
  </r>
  <r>
    <x v="1"/>
    <x v="1"/>
    <n v="304"/>
    <x v="19"/>
    <n v="24263"/>
    <s v="Vuelos"/>
    <d v="2025-08-06T00:00:00"/>
    <d v="2025-08-06T00:00:00"/>
    <s v="ABC"/>
    <x v="2"/>
    <s v="EUR"/>
    <n v="4162.33"/>
    <n v="4162.33"/>
    <n v="4828.302799999999"/>
    <n v="0"/>
    <n v="0"/>
    <n v="0"/>
    <s v="Turkish Airlines"/>
    <s v="Turkey"/>
    <x v="45"/>
    <x v="0"/>
    <n v="0"/>
  </r>
  <r>
    <x v="1"/>
    <x v="1"/>
    <n v="304"/>
    <x v="19"/>
    <n v="0"/>
    <s v="Emisión vuelos"/>
    <d v="2025-08-06T00:00:00"/>
    <d v="2025-08-13T00:00:00"/>
    <s v="HPS"/>
    <x v="1"/>
    <s v="EUR"/>
    <n v="244.77"/>
    <n v="244.77"/>
    <n v="283.9332"/>
    <n v="244.77"/>
    <n v="244.77"/>
    <n v="283.9332"/>
    <s v="FEES"/>
    <n v="0"/>
    <x v="45"/>
    <x v="0"/>
    <n v="1"/>
  </r>
  <r>
    <x v="1"/>
    <x v="1"/>
    <n v="305"/>
    <x v="16"/>
    <n v="27697"/>
    <s v="Hospedaje en Kyoto"/>
    <d v="2025-05-15T00:00:00"/>
    <d v="2025-05-18T00:00:00"/>
    <s v="HTL"/>
    <x v="4"/>
    <s v="USD"/>
    <n v="15516.39"/>
    <n v="13344.0954"/>
    <n v="15516.39"/>
    <n v="136.1"/>
    <n v="117.046"/>
    <n v="136.1"/>
    <s v="HILTON KYOTO"/>
    <s v="Japan"/>
    <x v="6"/>
    <x v="0"/>
    <n v="0.00877137014473083"/>
  </r>
  <r>
    <x v="1"/>
    <x v="1"/>
    <n v="305"/>
    <x v="16"/>
    <n v="30268"/>
    <s v="Hospedaje"/>
    <d v="2025-05-15T00:00:00"/>
    <d v="2025-05-18T00:00:00"/>
    <s v="HTL"/>
    <x v="4"/>
    <s v="USD"/>
    <n v="1176"/>
    <n v="1011.36"/>
    <n v="1176"/>
    <n v="117.6"/>
    <n v="101.136"/>
    <n v="117.6"/>
    <s v="PATINA OSAKA"/>
    <s v="Japan"/>
    <x v="6"/>
    <x v="0"/>
    <n v="0.09999999999999999"/>
  </r>
  <r>
    <x v="1"/>
    <x v="1"/>
    <n v="306"/>
    <x v="16"/>
    <n v="27889"/>
    <s v="Hospedaje del 02-04 AGO"/>
    <d v="2025-08-01T00:00:00"/>
    <d v="2025-08-03T00:00:00"/>
    <s v="HTL"/>
    <x v="4"/>
    <s v="USD"/>
    <n v="5477.48"/>
    <n v="4710.632799999999"/>
    <n v="5477.48"/>
    <n v="0"/>
    <n v="0"/>
    <n v="0"/>
    <s v="Hoshino Resorts KAI Sengokuhara"/>
    <s v="Japan"/>
    <x v="9"/>
    <x v="0"/>
    <n v="0"/>
  </r>
  <r>
    <x v="1"/>
    <x v="1"/>
    <n v="306"/>
    <x v="16"/>
    <n v="28934"/>
    <s v="TE VAINER ZONENSZAIN JULIO DAVID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28934"/>
    <s v="TE LOZOWSKY ROTBERG LIORA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28934"/>
    <s v="TE VAINER LOZOWSKY CAMILA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28934"/>
    <s v="TE VAINER LOZOWSKY SHARON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28934"/>
    <s v="TE VAINER LOZOWSKY MOISES"/>
    <d v="2025-07-26T00:00:00"/>
    <s v="0000-00-00"/>
    <s v="VLO"/>
    <x v="2"/>
    <s v="USD"/>
    <n v="278.1"/>
    <n v="239.166"/>
    <n v="278.1"/>
    <n v="7.53"/>
    <n v="6.4758"/>
    <n v="7.53"/>
    <s v="F1S USA"/>
    <s v="United States"/>
    <x v="8"/>
    <x v="0"/>
    <n v="0.02707659115426106"/>
  </r>
  <r>
    <x v="1"/>
    <x v="1"/>
    <n v="306"/>
    <x v="16"/>
    <n v="0"/>
    <s v="Fee de emisión UCTTSX"/>
    <d v="2025-07-26T00:00:00"/>
    <d v="2025-08-03T00:00:00"/>
    <s v="HPS"/>
    <x v="1"/>
    <s v="USD"/>
    <n v="175"/>
    <n v="150.5"/>
    <n v="175"/>
    <n v="175"/>
    <n v="150.5"/>
    <n v="175"/>
    <s v="REEMBOLSOS"/>
    <n v="0"/>
    <x v="8"/>
    <x v="0"/>
    <n v="1"/>
  </r>
  <r>
    <x v="1"/>
    <x v="1"/>
    <n v="306"/>
    <x v="16"/>
    <n v="27889"/>
    <s v="Reembolso del hotel"/>
    <d v="2025-07-26T00:00:00"/>
    <d v="2025-08-03T00:00:00"/>
    <s v="HTL"/>
    <x v="4"/>
    <s v="USD"/>
    <n v="-5178.15"/>
    <n v="-4453.209"/>
    <n v="-5178.15"/>
    <n v="0"/>
    <n v="0"/>
    <n v="0"/>
    <s v="Hoshino Resorts KAI Sengokuhara"/>
    <s v="Japan"/>
    <x v="8"/>
    <x v="0"/>
    <n v="0"/>
  </r>
  <r>
    <x v="1"/>
    <x v="1"/>
    <n v="306"/>
    <x v="16"/>
    <n v="29478"/>
    <s v="Hospedaje 02-04 AGO"/>
    <d v="2025-07-26T00:00:00"/>
    <d v="2025-08-03T00:00:00"/>
    <s v="HTL"/>
    <x v="4"/>
    <s v="USD"/>
    <n v="3811.19"/>
    <n v="3277.6234"/>
    <n v="3811.19"/>
    <n v="301.28"/>
    <n v="259.1008"/>
    <n v="301.28"/>
    <s v="SHISHI-IWA-HOUSE KARUIZAWA"/>
    <s v="Japan"/>
    <x v="8"/>
    <x v="0"/>
    <n v="0.07905142488304177"/>
  </r>
  <r>
    <x v="1"/>
    <x v="1"/>
    <n v="306"/>
    <x v="16"/>
    <n v="26070"/>
    <s v="Hospedaje 23 - 26 JUL"/>
    <d v="2025-07-22T00:00:00"/>
    <d v="2025-07-26T00:00:00"/>
    <s v="HTL"/>
    <x v="4"/>
    <s v="USD"/>
    <n v="4262.47"/>
    <n v="3665.7242"/>
    <n v="4262.47"/>
    <n v="0"/>
    <n v="0"/>
    <n v="0"/>
    <s v="FOUR SEASONS HOTEL SEOUL"/>
    <s v="South Korea"/>
    <x v="8"/>
    <x v="0"/>
    <n v="0"/>
  </r>
  <r>
    <x v="1"/>
    <x v="1"/>
    <n v="306"/>
    <x v="16"/>
    <n v="28350"/>
    <s v="Hospedaje"/>
    <d v="2025-07-22T00:00:00"/>
    <d v="2025-08-03T00:00:00"/>
    <s v="HTL"/>
    <x v="4"/>
    <s v="USD"/>
    <n v="3239.96"/>
    <n v="2786.3656"/>
    <n v="3239.96"/>
    <n v="121.58"/>
    <n v="104.5588"/>
    <n v="121.58"/>
    <s v="FOUR SEASONS HOTEL OSAKA"/>
    <s v="Japan"/>
    <x v="8"/>
    <x v="0"/>
    <n v="0.03752515463153866"/>
  </r>
  <r>
    <x v="1"/>
    <x v="1"/>
    <n v="306"/>
    <x v="16"/>
    <n v="25107"/>
    <s v="Servicios Terrestres en Naoshima"/>
    <d v="2025-07-22T00:00:00"/>
    <d v="2025-08-03T00:00:00"/>
    <s v="TRN"/>
    <x v="5"/>
    <s v="USD"/>
    <n v="2587.13"/>
    <n v="2224.9318"/>
    <n v="2587.13"/>
    <n v="0"/>
    <n v="0"/>
    <n v="0"/>
    <s v="AI OYAMA BRIDGE INTERNATIONAL"/>
    <s v="Japan"/>
    <x v="8"/>
    <x v="0"/>
    <n v="0"/>
  </r>
  <r>
    <x v="1"/>
    <x v="1"/>
    <n v="306"/>
    <x v="16"/>
    <n v="29841"/>
    <s v="Hospedaje en Tokyo"/>
    <d v="2025-07-22T00:00:00"/>
    <d v="2025-08-03T00:00:00"/>
    <s v="HTL"/>
    <x v="4"/>
    <s v="USD"/>
    <n v="13402.35"/>
    <n v="11526.021"/>
    <n v="13402.35"/>
    <n v="908.6799999999999"/>
    <n v="781.4648"/>
    <n v="908.6799999999999"/>
    <s v="BULGARI HOTEL TOKYO"/>
    <s v="Japan"/>
    <x v="8"/>
    <x v="0"/>
    <n v="0.06780004999123287"/>
  </r>
  <r>
    <x v="1"/>
    <x v="1"/>
    <n v="306"/>
    <x v="16"/>
    <n v="28350"/>
    <s v="Servicio extra"/>
    <d v="2025-07-22T00:00:00"/>
    <d v="2025-08-03T00:00:00"/>
    <s v="OTR"/>
    <x v="3"/>
    <s v="USD"/>
    <n v="88.43000000000001"/>
    <n v="76.0498"/>
    <n v="88.43000000000001"/>
    <n v="121.58"/>
    <n v="104.5588"/>
    <n v="121.58"/>
    <s v="FOUR SEASONS HOTEL OSAKA"/>
    <s v="Japan"/>
    <x v="8"/>
    <x v="0"/>
    <n v="1.374872780730521"/>
  </r>
  <r>
    <x v="1"/>
    <x v="1"/>
    <n v="306"/>
    <x v="16"/>
    <n v="25780"/>
    <s v="Traslado Bulgari Hotel - Aeropuerto Narita"/>
    <d v="2025-07-22T00:00:00"/>
    <d v="2025-08-03T00:00:00"/>
    <s v="TRF"/>
    <x v="5"/>
    <s v="USD"/>
    <n v="575"/>
    <n v="494.5"/>
    <n v="575"/>
    <n v="86.25"/>
    <n v="74.175"/>
    <n v="86.25"/>
    <s v="ROLZO"/>
    <s v="United Kingdom"/>
    <x v="8"/>
    <x v="0"/>
    <n v="0.15"/>
  </r>
  <r>
    <x v="1"/>
    <x v="1"/>
    <n v="306"/>
    <x v="16"/>
    <n v="0"/>
    <s v="Sobrecomisión"/>
    <d v="2025-07-22T00:00:00"/>
    <d v="2025-08-03T00:00:00"/>
    <s v="HPS"/>
    <x v="1"/>
    <s v="USD"/>
    <n v="2131.14"/>
    <n v="1832.7804"/>
    <n v="2131.14"/>
    <n v="2131.14"/>
    <n v="1832.7804"/>
    <n v="2131.14"/>
    <s v="FEES"/>
    <n v="0"/>
    <x v="8"/>
    <x v="0"/>
    <n v="1"/>
  </r>
  <r>
    <x v="1"/>
    <x v="1"/>
    <n v="307"/>
    <x v="16"/>
    <n v="27633"/>
    <s v="Hospedaje en FS Tamarindo"/>
    <d v="2025-04-23T00:00:00"/>
    <d v="2025-04-26T00:00:00"/>
    <s v="HTL"/>
    <x v="4"/>
    <s v="USD"/>
    <n v="5391"/>
    <n v="4636.26"/>
    <n v="5391"/>
    <n v="268.5"/>
    <n v="230.91"/>
    <n v="268.5"/>
    <s v="FOUR SEASONS RESORT TAMARINDO"/>
    <s v="Mexico"/>
    <x v="3"/>
    <x v="0"/>
    <n v="0.04980523094045632"/>
  </r>
  <r>
    <x v="1"/>
    <x v="1"/>
    <n v="307"/>
    <x v="16"/>
    <n v="27633"/>
    <s v="Hospedaje en FS Tamarindo"/>
    <d v="2025-04-23T00:00:00"/>
    <d v="2025-04-26T00:00:00"/>
    <s v="HTL"/>
    <x v="4"/>
    <s v="USD"/>
    <n v="2685"/>
    <n v="2309.1"/>
    <n v="2685"/>
    <n v="268.5"/>
    <n v="230.91"/>
    <n v="268.5"/>
    <s v="FOUR SEASONS RESORT TAMARINDO"/>
    <s v="Mexico"/>
    <x v="3"/>
    <x v="0"/>
    <n v="0.1"/>
  </r>
  <r>
    <x v="1"/>
    <x v="1"/>
    <n v="308"/>
    <x v="16"/>
    <n v="27703"/>
    <s v="Hospedaje en Washington"/>
    <d v="2025-04-10T00:00:00"/>
    <d v="2025-04-12T00:00:00"/>
    <s v="HTL"/>
    <x v="4"/>
    <s v="USD"/>
    <n v="1495.76"/>
    <n v="1286.3536"/>
    <n v="1495.76"/>
    <n v="121.26"/>
    <n v="104.2836"/>
    <n v="121.26"/>
    <s v="THE ST. REGIS WASHINGTON D.C."/>
    <s v="United States"/>
    <x v="38"/>
    <x v="0"/>
    <n v="0.08106915547948869"/>
  </r>
  <r>
    <x v="1"/>
    <x v="1"/>
    <n v="308"/>
    <x v="16"/>
    <n v="27704"/>
    <s v="Traslado del Aeropuerto de Washington al Hotel St Regis"/>
    <d v="2025-04-10T00:00:00"/>
    <d v="2025-04-12T00:00:00"/>
    <s v="TRF"/>
    <x v="5"/>
    <s v="USD"/>
    <n v="173.85"/>
    <n v="149.511"/>
    <n v="173.85"/>
    <n v="0"/>
    <n v="0"/>
    <n v="0"/>
    <s v="Blacklane"/>
    <s v="Germany"/>
    <x v="38"/>
    <x v="0"/>
    <n v="0"/>
  </r>
  <r>
    <x v="1"/>
    <x v="1"/>
    <n v="308"/>
    <x v="16"/>
    <n v="27704"/>
    <s v="Traslado del Hotel St Regis al Aeropuerto de Washington"/>
    <d v="2025-04-10T00:00:00"/>
    <d v="2025-04-12T00:00:00"/>
    <s v="TRF"/>
    <x v="5"/>
    <s v="USD"/>
    <n v="199.54"/>
    <n v="171.6044"/>
    <n v="199.54"/>
    <n v="0"/>
    <n v="0"/>
    <n v="0"/>
    <s v="Blacklane"/>
    <s v="Germany"/>
    <x v="38"/>
    <x v="0"/>
    <n v="0"/>
  </r>
  <r>
    <x v="1"/>
    <x v="1"/>
    <n v="309"/>
    <x v="16"/>
    <n v="25024"/>
    <s v="Vuelo LHR-MAD/Abraham Cherem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Vuelo LHR-MAD/Yanina Persovski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Vuelo LHR-MAD/Gabriela Cherem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Vuelo LHR-MAD/Moisés Cherem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Vuelo LHR-MAD/Bella Cherem"/>
    <d v="2025-07-19T00:00:00"/>
    <d v="2025-08-15T00:00:00"/>
    <s v="VLO"/>
    <x v="2"/>
    <s v="USD"/>
    <n v="178.3"/>
    <n v="153.338"/>
    <n v="178.3"/>
    <n v="0"/>
    <n v="0"/>
    <n v="0"/>
    <s v="Iberia"/>
    <s v="Spain"/>
    <x v="5"/>
    <x v="0"/>
    <n v="0"/>
  </r>
  <r>
    <x v="1"/>
    <x v="1"/>
    <n v="309"/>
    <x v="16"/>
    <n v="25024"/>
    <s v="EMD del Vuelo LHR-MAD/Abraham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Yanina Persovski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Gabriela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Moisés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5024"/>
    <s v="EMD del Vuelo LHR-MAD/Bella Cherem"/>
    <d v="2025-07-19T00:00:00"/>
    <d v="2025-08-15T00:00:00"/>
    <s v="VLO"/>
    <x v="2"/>
    <s v="USD"/>
    <n v="16.8"/>
    <n v="14.448"/>
    <n v="16.8"/>
    <n v="0"/>
    <n v="0"/>
    <n v="0"/>
    <s v="Iberia"/>
    <s v="Spain"/>
    <x v="5"/>
    <x v="0"/>
    <n v="0"/>
  </r>
  <r>
    <x v="1"/>
    <x v="1"/>
    <n v="309"/>
    <x v="16"/>
    <n v="27716"/>
    <s v="Hospedaje en Madrid"/>
    <d v="2025-07-19T00:00:00"/>
    <d v="2025-07-20T00:00:00"/>
    <s v="HTL"/>
    <x v="4"/>
    <s v="USD"/>
    <n v="1276.68"/>
    <n v="1097.9448"/>
    <n v="1276.68"/>
    <n v="67.34"/>
    <n v="57.91240000000001"/>
    <n v="67.34"/>
    <s v="BLESS HOTEL MADRID"/>
    <s v="Spain"/>
    <x v="5"/>
    <x v="0"/>
    <n v="0.05274618541842905"/>
  </r>
  <r>
    <x v="1"/>
    <x v="1"/>
    <n v="309"/>
    <x v="16"/>
    <n v="27716"/>
    <s v="Hospedaje en Madrid"/>
    <d v="2025-08-13T00:00:00"/>
    <d v="2025-08-15T00:00:00"/>
    <s v="HTL"/>
    <x v="4"/>
    <s v="USD"/>
    <n v="2150.51"/>
    <n v="1849.4386"/>
    <n v="2150.51"/>
    <n v="221.98"/>
    <n v="190.9028"/>
    <n v="221.98"/>
    <s v="BLESS HOTEL MADRID"/>
    <s v="Spain"/>
    <x v="53"/>
    <x v="0"/>
    <n v="0.1032220264030393"/>
  </r>
  <r>
    <x v="1"/>
    <x v="1"/>
    <n v="309"/>
    <x v="16"/>
    <n v="27739"/>
    <s v="Hospedaje en Venecia"/>
    <d v="2025-08-09T00:00:00"/>
    <d v="2025-08-10T00:00:00"/>
    <s v="HTL"/>
    <x v="4"/>
    <s v="USD"/>
    <n v="1179.6"/>
    <n v="1014.456"/>
    <n v="1179.6"/>
    <n v="109.4"/>
    <n v="94.084"/>
    <n v="109.4"/>
    <s v="NOLINSKI VENEZIA"/>
    <s v="Italy"/>
    <x v="45"/>
    <x v="0"/>
    <n v="0.0927433028145134"/>
  </r>
  <r>
    <x v="1"/>
    <x v="1"/>
    <n v="309"/>
    <x v="16"/>
    <n v="27717"/>
    <s v="Hospedaje en Reino Unido"/>
    <d v="2025-08-10T00:00:00"/>
    <d v="2025-08-13T00:00:00"/>
    <s v="HTL"/>
    <x v="4"/>
    <s v="USD"/>
    <n v="3518.96"/>
    <n v="3026.3056"/>
    <n v="3518.96"/>
    <n v="377.79"/>
    <n v="324.8994"/>
    <n v="377.79"/>
    <s v="FLEMINGS MAYFAIR HOTEL"/>
    <s v="United Kingdom"/>
    <x v="53"/>
    <x v="0"/>
    <n v="0.1073584240798418"/>
  </r>
  <r>
    <x v="1"/>
    <x v="1"/>
    <n v="309"/>
    <x v="16"/>
    <n v="25372"/>
    <s v="Behind the scenes at the opera house"/>
    <d v="2025-07-19T00:00:00"/>
    <d v="2025-08-15T00:00:00"/>
    <s v="ATR"/>
    <x v="0"/>
    <s v="USD"/>
    <n v="1067.57"/>
    <n v="918.1102"/>
    <n v="1067.57"/>
    <n v="0"/>
    <n v="0"/>
    <n v="0"/>
    <s v="Queen Of Clubs Lifestyle Luxury Services LTD"/>
    <s v="United Kingdom"/>
    <x v="5"/>
    <x v="0"/>
    <n v="0"/>
  </r>
  <r>
    <x v="1"/>
    <x v="1"/>
    <n v="309"/>
    <x v="16"/>
    <n v="0"/>
    <s v="Fee de emisión vuelos"/>
    <d v="2025-07-19T00:00:00"/>
    <d v="2025-08-15T00:00:00"/>
    <s v="HPS"/>
    <x v="1"/>
    <s v="USD"/>
    <n v="175"/>
    <n v="150.5"/>
    <n v="175"/>
    <n v="175"/>
    <n v="150.5"/>
    <n v="175"/>
    <s v="FEES"/>
    <n v="0"/>
    <x v="5"/>
    <x v="0"/>
    <n v="1"/>
  </r>
  <r>
    <x v="1"/>
    <x v="1"/>
    <n v="309"/>
    <x v="16"/>
    <n v="29637"/>
    <s v="Compra de amenidad (vela) para la familia Cherem en Madrid"/>
    <d v="2025-07-19T00:00:00"/>
    <d v="2025-08-15T00:00:00"/>
    <s v="OTR"/>
    <x v="3"/>
    <s v="USD"/>
    <n v="112.31"/>
    <n v="96.5866"/>
    <n v="112.31"/>
    <n v="0"/>
    <n v="0"/>
    <n v="0"/>
    <s v="El Corte Inglés"/>
    <s v="Spain"/>
    <x v="5"/>
    <x v="0"/>
    <n v="0"/>
  </r>
  <r>
    <x v="1"/>
    <x v="1"/>
    <n v="309"/>
    <x v="16"/>
    <n v="0"/>
    <s v="Sobrecomisión"/>
    <d v="2025-07-19T00:00:00"/>
    <d v="2025-08-15T00:00:00"/>
    <s v="HPS"/>
    <x v="1"/>
    <s v="USD"/>
    <n v="37.83"/>
    <n v="32.5338"/>
    <n v="37.83"/>
    <n v="37.83"/>
    <n v="32.5338"/>
    <n v="37.83"/>
    <s v="FEES"/>
    <n v="0"/>
    <x v="5"/>
    <x v="0"/>
    <n v="1"/>
  </r>
  <r>
    <x v="0"/>
    <x v="1"/>
    <n v="310"/>
    <x v="1"/>
    <n v="0"/>
    <s v="Fees Vuelos business 6 pax (3 adultos + 3 niños)"/>
    <d v="2025-06-12T00:00:00"/>
    <d v="2025-06-30T00:00:00"/>
    <s v="HPS"/>
    <x v="1"/>
    <s v="MXN"/>
    <n v="9912"/>
    <n v="475.776"/>
    <n v="555.072"/>
    <n v="9912"/>
    <n v="475.776"/>
    <n v="555.072"/>
    <s v="FEES"/>
    <n v="0"/>
    <x v="15"/>
    <x v="0"/>
    <n v="1"/>
  </r>
  <r>
    <x v="0"/>
    <x v="1"/>
    <n v="310"/>
    <x v="1"/>
    <n v="27797"/>
    <s v="Viaje Italia terrestre"/>
    <d v="2025-06-13T00:00:00"/>
    <d v="2025-06-30T00:00:00"/>
    <s v="PKT"/>
    <x v="0"/>
    <s v="MXN"/>
    <n v="817370.28"/>
    <n v="39233.77344"/>
    <n v="45772.73568000001"/>
    <n v="0"/>
    <n v="0"/>
    <n v="0"/>
    <s v="Be Unique in Italy"/>
    <s v="Italy"/>
    <x v="15"/>
    <x v="0"/>
    <n v="0"/>
  </r>
  <r>
    <x v="0"/>
    <x v="1"/>
    <n v="310"/>
    <x v="1"/>
    <n v="0"/>
    <s v="FEE TERRESTRE"/>
    <d v="2025-06-12T00:00:00"/>
    <d v="2025-06-30T00:00:00"/>
    <s v="HPS"/>
    <x v="1"/>
    <s v="MXN"/>
    <n v="246187.87"/>
    <n v="11817.01776"/>
    <n v="13786.52072"/>
    <n v="246187.87"/>
    <n v="11817.01776"/>
    <n v="13786.52072"/>
    <s v="FEES"/>
    <n v="0"/>
    <x v="15"/>
    <x v="0"/>
    <n v="1"/>
  </r>
  <r>
    <x v="0"/>
    <x v="1"/>
    <n v="310"/>
    <x v="1"/>
    <n v="27721"/>
    <s v="Billete VALLEJO GARCIA/JORGE ANTONIO"/>
    <d v="2025-06-12T00:00:00"/>
    <d v="2025-06-30T00:00:00"/>
    <s v="VLO"/>
    <x v="2"/>
    <s v="MXN"/>
    <n v="94065"/>
    <n v="4515.12"/>
    <n v="5267.64"/>
    <n v="1776.64"/>
    <n v="85.27872000000001"/>
    <n v="99.49184000000001"/>
    <s v="TURISMO EXMAR"/>
    <s v="Mexico"/>
    <x v="15"/>
    <x v="0"/>
    <n v="0.01888736511986392"/>
  </r>
  <r>
    <x v="0"/>
    <x v="1"/>
    <n v="310"/>
    <x v="1"/>
    <n v="27721"/>
    <s v="Billete FLORES NAVARRO/ALEJANDRA"/>
    <d v="2025-06-12T00:00:00"/>
    <d v="2025-06-30T00:00:00"/>
    <s v="VLO"/>
    <x v="2"/>
    <s v="MXN"/>
    <n v="94065"/>
    <n v="4515.12"/>
    <n v="5267.64"/>
    <n v="1776.64"/>
    <n v="85.27872000000001"/>
    <n v="99.49184000000001"/>
    <s v="TURISMO EXMAR"/>
    <s v="Mexico"/>
    <x v="15"/>
    <x v="0"/>
    <n v="0.01888736511986392"/>
  </r>
  <r>
    <x v="0"/>
    <x v="1"/>
    <n v="310"/>
    <x v="1"/>
    <n v="27721"/>
    <s v="Billete MORENO MORA/VERONICA"/>
    <d v="2025-06-12T00:00:00"/>
    <d v="2025-06-30T00:00:00"/>
    <s v="VLO"/>
    <x v="2"/>
    <s v="MXN"/>
    <n v="94065"/>
    <n v="4515.12"/>
    <n v="5267.64"/>
    <n v="1776.64"/>
    <n v="85.27872000000001"/>
    <n v="99.49184000000001"/>
    <s v="TURISMO EXMAR"/>
    <s v="Mexico"/>
    <x v="15"/>
    <x v="0"/>
    <n v="0.01888736511986392"/>
  </r>
  <r>
    <x v="0"/>
    <x v="1"/>
    <n v="310"/>
    <x v="1"/>
    <n v="27721"/>
    <s v="Billete VALLEJO FLORES/ESTELA"/>
    <d v="2025-06-12T00:00:00"/>
    <d v="2025-06-30T00:00:00"/>
    <s v="VLO"/>
    <x v="2"/>
    <s v="MXN"/>
    <n v="75845"/>
    <n v="3640.56"/>
    <n v="4247.32"/>
    <n v="1332.6"/>
    <n v="63.9648"/>
    <n v="74.62559999999999"/>
    <s v="TURISMO EXMAR"/>
    <s v="Mexico"/>
    <x v="15"/>
    <x v="0"/>
    <n v="0.01757004416902894"/>
  </r>
  <r>
    <x v="0"/>
    <x v="1"/>
    <n v="310"/>
    <x v="1"/>
    <n v="27721"/>
    <s v="Billete VALLEJO FLORES/TOMAS"/>
    <d v="2025-06-12T00:00:00"/>
    <d v="2025-06-30T00:00:00"/>
    <s v="VLO"/>
    <x v="2"/>
    <s v="MXN"/>
    <n v="75845"/>
    <n v="3640.56"/>
    <n v="4247.32"/>
    <n v="1332.6"/>
    <n v="63.9648"/>
    <n v="74.62559999999999"/>
    <s v="TURISMO EXMAR"/>
    <s v="Mexico"/>
    <x v="15"/>
    <x v="0"/>
    <n v="0.01757004416902894"/>
  </r>
  <r>
    <x v="0"/>
    <x v="1"/>
    <n v="310"/>
    <x v="1"/>
    <n v="27721"/>
    <s v="Billete VALLEJO FLORES/VICENTE"/>
    <d v="2025-06-12T00:00:00"/>
    <d v="2025-06-30T00:00:00"/>
    <s v="VLO"/>
    <x v="2"/>
    <s v="MXN"/>
    <n v="75845"/>
    <n v="3640.56"/>
    <n v="4247.32"/>
    <n v="1332.6"/>
    <n v="63.9648"/>
    <n v="74.62559999999999"/>
    <s v="TURISMO EXMAR"/>
    <s v="Mexico"/>
    <x v="15"/>
    <x v="0"/>
    <n v="0.01757004416902894"/>
  </r>
  <r>
    <x v="0"/>
    <x v="1"/>
    <n v="310"/>
    <x v="1"/>
    <n v="28491"/>
    <s v="Seguro de Asistencia"/>
    <d v="2025-06-12T00:00:00"/>
    <d v="2025-06-30T00:00:00"/>
    <s v="SEG"/>
    <x v="3"/>
    <s v="MXN"/>
    <n v="10127.84"/>
    <n v="486.13632"/>
    <n v="567.15904"/>
    <n v="0"/>
    <n v="0"/>
    <n v="0"/>
    <s v="AON"/>
    <s v="United Kingdom"/>
    <x v="15"/>
    <x v="0"/>
    <n v="0"/>
  </r>
  <r>
    <x v="1"/>
    <x v="1"/>
    <n v="311"/>
    <x v="22"/>
    <n v="27746"/>
    <s v="VUELOS ALULAH"/>
    <d v="2025-05-20T00:00:00"/>
    <d v="2025-05-22T00:00:00"/>
    <s v="VLO"/>
    <x v="2"/>
    <s v="USD"/>
    <n v="973.5599999999999"/>
    <n v="837.2615999999999"/>
    <n v="973.5599999999999"/>
    <n v="0"/>
    <n v="0"/>
    <n v="0"/>
    <s v="Fly Dubai"/>
    <s v="United Arab Emirates"/>
    <x v="7"/>
    <x v="0"/>
    <n v="0"/>
  </r>
  <r>
    <x v="1"/>
    <x v="1"/>
    <n v="311"/>
    <x v="22"/>
    <n v="27746"/>
    <s v="VUELOS ALULAH"/>
    <d v="2025-05-20T00:00:00"/>
    <d v="2025-05-22T00:00:00"/>
    <s v="VLO"/>
    <x v="2"/>
    <s v="USD"/>
    <n v="973.5599999999999"/>
    <n v="837.2615999999999"/>
    <n v="973.5599999999999"/>
    <n v="0"/>
    <n v="0"/>
    <n v="0"/>
    <s v="Fly Dubai"/>
    <s v="United Arab Emirates"/>
    <x v="7"/>
    <x v="0"/>
    <n v="0"/>
  </r>
  <r>
    <x v="1"/>
    <x v="1"/>
    <n v="311"/>
    <x v="22"/>
    <n v="0"/>
    <s v="Gastos de Operación"/>
    <d v="2025-05-20T00:00:00"/>
    <d v="2025-05-22T00:00:00"/>
    <s v="HPS"/>
    <x v="1"/>
    <s v="USD"/>
    <n v="90.28"/>
    <n v="77.6408"/>
    <n v="90.28"/>
    <n v="90.28"/>
    <n v="77.6408"/>
    <n v="90.28"/>
    <s v="FEES"/>
    <n v="0"/>
    <x v="7"/>
    <x v="0"/>
    <n v="1"/>
  </r>
  <r>
    <x v="1"/>
    <x v="1"/>
    <n v="311"/>
    <x v="22"/>
    <n v="0"/>
    <s v="Honorarios por Servicio Agencia"/>
    <d v="2025-05-20T00:00:00"/>
    <d v="2025-05-22T00:00:00"/>
    <s v="HPS"/>
    <x v="1"/>
    <s v="USD"/>
    <n v="7.6"/>
    <n v="6.536"/>
    <n v="7.6"/>
    <n v="7.6"/>
    <n v="6.536"/>
    <n v="7.6"/>
    <s v="FEES"/>
    <n v="0"/>
    <x v="7"/>
    <x v="0"/>
    <n v="1"/>
  </r>
  <r>
    <x v="1"/>
    <x v="1"/>
    <n v="312"/>
    <x v="20"/>
    <n v="25024"/>
    <s v="VUELO MAD NRT MAD"/>
    <d v="2025-01-25T00:00:00"/>
    <d v="2025-02-09T00:00:00"/>
    <s v="VLO"/>
    <x v="2"/>
    <s v="USD"/>
    <n v="1196"/>
    <n v="1028.56"/>
    <n v="1196"/>
    <n v="0"/>
    <n v="0"/>
    <n v="0"/>
    <s v="Iberia"/>
    <s v="Spain"/>
    <x v="48"/>
    <x v="0"/>
    <n v="0"/>
  </r>
  <r>
    <x v="1"/>
    <x v="1"/>
    <n v="313"/>
    <x v="20"/>
    <n v="23590"/>
    <s v="VUELO CON AM CUN JFK"/>
    <d v="2025-01-18T00:00:00"/>
    <d v="2025-01-19T00:00:00"/>
    <s v="VLO"/>
    <x v="2"/>
    <s v="USD"/>
    <n v="259.65"/>
    <n v="223.299"/>
    <n v="259.65"/>
    <n v="0"/>
    <n v="0"/>
    <n v="0"/>
    <s v="AEROMÉXICO"/>
    <s v="Mexico"/>
    <x v="29"/>
    <x v="0"/>
    <n v="0"/>
  </r>
  <r>
    <x v="1"/>
    <x v="1"/>
    <n v="314"/>
    <x v="20"/>
    <n v="23590"/>
    <s v="VUELO MAD MEX MAD"/>
    <d v="2025-02-27T00:00:00"/>
    <d v="2025-03-03T00:00:00"/>
    <s v="VLO"/>
    <x v="2"/>
    <s v="USD"/>
    <n v="1029.26"/>
    <n v="885.1636"/>
    <n v="1029.26"/>
    <n v="0"/>
    <n v="0"/>
    <n v="0"/>
    <s v="AEROMÉXICO"/>
    <s v="Mexico"/>
    <x v="39"/>
    <x v="0"/>
    <n v="0"/>
  </r>
  <r>
    <x v="1"/>
    <x v="1"/>
    <n v="315"/>
    <x v="20"/>
    <n v="25028"/>
    <s v="VUELO JNB VNX"/>
    <d v="2025-03-23T00:00:00"/>
    <s v="0000-00-00"/>
    <s v="VLO"/>
    <x v="2"/>
    <s v="USD"/>
    <n v="513.2"/>
    <n v="441.352"/>
    <n v="513.2"/>
    <n v="0"/>
    <n v="0"/>
    <n v="0"/>
    <s v="AirLink"/>
    <s v="South Africa"/>
    <x v="36"/>
    <x v="0"/>
    <n v="0"/>
  </r>
  <r>
    <x v="1"/>
    <x v="1"/>
    <n v="315"/>
    <x v="20"/>
    <n v="25028"/>
    <s v="VUELO JNB VNX"/>
    <d v="2025-03-23T00:00:00"/>
    <s v="0000-00-00"/>
    <s v="VLO"/>
    <x v="2"/>
    <s v="USD"/>
    <n v="256.6"/>
    <n v="220.676"/>
    <n v="256.6"/>
    <n v="0"/>
    <n v="0"/>
    <n v="0"/>
    <s v="AirLink"/>
    <s v="South Africa"/>
    <x v="36"/>
    <x v="0"/>
    <n v="0"/>
  </r>
  <r>
    <x v="1"/>
    <x v="1"/>
    <n v="316"/>
    <x v="20"/>
    <n v="27437"/>
    <s v="VUELO VNX MPM CPT"/>
    <d v="2025-03-26T00:00:00"/>
    <d v="2025-03-27T00:00:00"/>
    <s v="VLO"/>
    <x v="2"/>
    <s v="USD"/>
    <n v="443.3"/>
    <n v="381.238"/>
    <n v="443.3"/>
    <n v="0"/>
    <n v="0"/>
    <n v="0"/>
    <s v="LAM LINHAS AEREAS DE MOCAMBIQUE"/>
    <s v="Mozambique"/>
    <x v="36"/>
    <x v="0"/>
    <n v="0"/>
  </r>
  <r>
    <x v="1"/>
    <x v="1"/>
    <n v="316"/>
    <x v="20"/>
    <n v="27437"/>
    <s v="VUELO VNX MPM CPT"/>
    <d v="2025-03-26T00:00:00"/>
    <d v="2025-03-27T00:00:00"/>
    <s v="VLO"/>
    <x v="2"/>
    <s v="USD"/>
    <n v="443.3"/>
    <n v="381.238"/>
    <n v="443.3"/>
    <n v="0"/>
    <n v="0"/>
    <n v="0"/>
    <s v="LAM LINHAS AEREAS DE MOCAMBIQUE"/>
    <s v="Mozambique"/>
    <x v="36"/>
    <x v="0"/>
    <n v="0"/>
  </r>
  <r>
    <x v="1"/>
    <x v="1"/>
    <n v="317"/>
    <x v="20"/>
    <n v="25028"/>
    <s v="VUELO MUB JNB"/>
    <d v="2025-04-06T00:00:00"/>
    <d v="2025-04-06T00:00:00"/>
    <s v="VLO"/>
    <x v="2"/>
    <s v="USD"/>
    <n v="347.9"/>
    <n v="299.194"/>
    <n v="347.9"/>
    <n v="0"/>
    <n v="0"/>
    <n v="0"/>
    <s v="AirLink"/>
    <s v="South Africa"/>
    <x v="38"/>
    <x v="0"/>
    <n v="0"/>
  </r>
  <r>
    <x v="1"/>
    <x v="1"/>
    <n v="317"/>
    <x v="20"/>
    <n v="25028"/>
    <s v="VUELO MUB JNB"/>
    <d v="2025-04-06T00:00:00"/>
    <d v="2025-04-06T00:00:00"/>
    <s v="VLO"/>
    <x v="2"/>
    <s v="USD"/>
    <n v="347.9"/>
    <n v="299.194"/>
    <n v="347.9"/>
    <n v="0"/>
    <n v="0"/>
    <n v="0"/>
    <s v="AirLink"/>
    <s v="South Africa"/>
    <x v="38"/>
    <x v="0"/>
    <n v="0"/>
  </r>
  <r>
    <x v="1"/>
    <x v="1"/>
    <n v="318"/>
    <x v="20"/>
    <n v="27768"/>
    <s v="VUELO WDH MUB"/>
    <d v="2025-04-03T00:00:00"/>
    <d v="2025-04-03T00:00:00"/>
    <s v="VLO"/>
    <x v="2"/>
    <s v="USD"/>
    <n v="379"/>
    <n v="325.94"/>
    <n v="379"/>
    <n v="0"/>
    <n v="0"/>
    <n v="0"/>
    <s v="Air Botswana LTD"/>
    <s v="Botswana"/>
    <x v="37"/>
    <x v="0"/>
    <n v="0"/>
  </r>
  <r>
    <x v="1"/>
    <x v="1"/>
    <n v="319"/>
    <x v="20"/>
    <n v="23966"/>
    <s v="vuelo con ba MAD LHR ABZ LHR MAD"/>
    <d v="2025-04-11T00:00:00"/>
    <d v="2025-04-13T00:00:00"/>
    <s v="VLO"/>
    <x v="2"/>
    <s v="USD"/>
    <n v="866.4"/>
    <n v="745.1039999999999"/>
    <n v="866.4"/>
    <n v="0"/>
    <n v="0"/>
    <n v="0"/>
    <s v="British Airways"/>
    <s v="United Kingdom"/>
    <x v="38"/>
    <x v="0"/>
    <n v="0"/>
  </r>
  <r>
    <x v="1"/>
    <x v="1"/>
    <n v="320"/>
    <x v="20"/>
    <n v="25028"/>
    <s v="VUELO DE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0"/>
    <x v="20"/>
    <n v="25028"/>
    <s v="VUELO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0"/>
    <x v="20"/>
    <n v="25028"/>
    <s v="VUELO DE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0"/>
    <x v="20"/>
    <n v="25028"/>
    <s v="VUELO WDH JNB MUB"/>
    <d v="2025-04-03T00:00:00"/>
    <d v="2025-04-03T00:00:00"/>
    <s v="VLO"/>
    <x v="2"/>
    <s v="USD"/>
    <n v="479"/>
    <n v="411.94"/>
    <n v="479"/>
    <n v="0"/>
    <n v="0"/>
    <n v="0"/>
    <s v="AirLink"/>
    <s v="South Africa"/>
    <x v="37"/>
    <x v="0"/>
    <n v="0"/>
  </r>
  <r>
    <x v="1"/>
    <x v="1"/>
    <n v="321"/>
    <x v="20"/>
    <n v="25024"/>
    <s v="VUELO ORY MAD"/>
    <d v="2025-04-08T00:00:00"/>
    <d v="2025-04-08T00:00:00"/>
    <s v="VLO"/>
    <x v="2"/>
    <s v="USD"/>
    <n v="261.6"/>
    <n v="224.976"/>
    <n v="261.6"/>
    <n v="0"/>
    <n v="0"/>
    <n v="0"/>
    <s v="Iberia"/>
    <s v="Spain"/>
    <x v="38"/>
    <x v="0"/>
    <n v="0"/>
  </r>
  <r>
    <x v="1"/>
    <x v="1"/>
    <n v="322"/>
    <x v="20"/>
    <n v="23898"/>
    <s v="VUELO KL NBO AMS"/>
    <d v="2025-07-06T00:00:00"/>
    <d v="2025-07-06T00:00:00"/>
    <s v="VLO"/>
    <x v="2"/>
    <s v="USD"/>
    <n v="1401"/>
    <n v="1204.86"/>
    <n v="1401"/>
    <n v="0"/>
    <n v="0"/>
    <n v="0"/>
    <s v="KLM Royal Dutch Airlines"/>
    <s v="Netherlands"/>
    <x v="20"/>
    <x v="0"/>
    <n v="0"/>
  </r>
  <r>
    <x v="1"/>
    <x v="1"/>
    <n v="323"/>
    <x v="20"/>
    <n v="24262"/>
    <s v="VUELO MEX CDG MEX"/>
    <d v="2025-06-09T00:00:00"/>
    <d v="2025-07-14T00:00:00"/>
    <s v="VLO"/>
    <x v="2"/>
    <s v="MXN"/>
    <n v="54129"/>
    <n v="2598.192"/>
    <n v="3031.224"/>
    <n v="0"/>
    <n v="0"/>
    <n v="0"/>
    <s v="VIALLO, S.A."/>
    <s v="Mexico"/>
    <x v="15"/>
    <x v="0"/>
    <n v="0"/>
  </r>
  <r>
    <x v="1"/>
    <x v="1"/>
    <n v="323"/>
    <x v="20"/>
    <n v="24262"/>
    <s v="REVISADO VUELO CDG MEX"/>
    <d v="2025-06-09T00:00:00"/>
    <d v="2025-07-14T00:00:00"/>
    <s v="VLO"/>
    <x v="2"/>
    <s v="MXN"/>
    <n v="991"/>
    <n v="47.568"/>
    <n v="55.496"/>
    <n v="0"/>
    <n v="0"/>
    <n v="0"/>
    <s v="VIALLO, S.A."/>
    <s v="Mexico"/>
    <x v="15"/>
    <x v="0"/>
    <n v="0"/>
  </r>
  <r>
    <x v="1"/>
    <x v="1"/>
    <n v="323"/>
    <x v="20"/>
    <n v="24262"/>
    <s v="CARGO POR CAMBIO"/>
    <d v="2025-06-09T00:00:00"/>
    <d v="2025-07-14T00:00:00"/>
    <s v="VLO"/>
    <x v="2"/>
    <s v="MXN"/>
    <n v="4410"/>
    <n v="211.68"/>
    <n v="246.96"/>
    <n v="0"/>
    <n v="0"/>
    <n v="0"/>
    <s v="VIALLO, S.A."/>
    <s v="Mexico"/>
    <x v="15"/>
    <x v="0"/>
    <n v="0"/>
  </r>
  <r>
    <x v="1"/>
    <x v="1"/>
    <n v="323"/>
    <x v="20"/>
    <n v="0"/>
    <s v="REVISADO DE BOLETO"/>
    <d v="2025-06-09T00:00:00"/>
    <d v="2025-07-14T00:00:00"/>
    <s v="HPS"/>
    <x v="1"/>
    <s v="MXN"/>
    <n v="678.3"/>
    <n v="32.5584"/>
    <n v="37.9848"/>
    <n v="678.3"/>
    <n v="32.5584"/>
    <n v="37.9848"/>
    <s v="FEES"/>
    <n v="0"/>
    <x v="15"/>
    <x v="0"/>
    <n v="1"/>
  </r>
  <r>
    <x v="1"/>
    <x v="1"/>
    <n v="324"/>
    <x v="20"/>
    <n v="24262"/>
    <s v="VUELO AF MEX CDG MEX"/>
    <d v="2025-06-23T00:00:00"/>
    <d v="2025-07-14T00:00:00"/>
    <s v="VLO"/>
    <x v="2"/>
    <s v="MXN"/>
    <n v="54735"/>
    <n v="2627.28"/>
    <n v="3065.16"/>
    <n v="0"/>
    <n v="0"/>
    <n v="0"/>
    <s v="VIALLO, S.A."/>
    <s v="Mexico"/>
    <x v="18"/>
    <x v="0"/>
    <n v="0"/>
  </r>
  <r>
    <x v="1"/>
    <x v="1"/>
    <n v="325"/>
    <x v="20"/>
    <n v="27721"/>
    <s v="VUELO MEX ICN MEX"/>
    <d v="2025-08-12T00:00:00"/>
    <d v="2025-08-21T00:00:00"/>
    <s v="VLO"/>
    <x v="2"/>
    <s v="MXN"/>
    <n v="63665"/>
    <n v="3055.92"/>
    <n v="3565.24"/>
    <n v="0"/>
    <n v="0"/>
    <n v="0"/>
    <s v="TURISMO EXMAR"/>
    <s v="Mexico"/>
    <x v="53"/>
    <x v="0"/>
    <n v="0"/>
  </r>
  <r>
    <x v="1"/>
    <x v="1"/>
    <n v="325"/>
    <x v="20"/>
    <n v="27721"/>
    <s v="vuelo MEX ICN MEX"/>
    <d v="2025-08-12T00:00:00"/>
    <d v="2025-08-21T00:00:00"/>
    <s v="VLO"/>
    <x v="2"/>
    <s v="MXN"/>
    <n v="63665"/>
    <n v="3055.92"/>
    <n v="3565.24"/>
    <n v="0"/>
    <n v="0"/>
    <n v="0"/>
    <s v="TURISMO EXMAR"/>
    <s v="Mexico"/>
    <x v="53"/>
    <x v="0"/>
    <n v="0"/>
  </r>
  <r>
    <x v="1"/>
    <x v="1"/>
    <n v="326"/>
    <x v="20"/>
    <n v="27778"/>
    <s v="HOTEL MARBELLA CLUB"/>
    <d v="2025-02-05T00:00:00"/>
    <d v="2025-02-06T00:00:00"/>
    <s v="HTL"/>
    <x v="4"/>
    <s v="EUR"/>
    <n v="525"/>
    <n v="525"/>
    <n v="609"/>
    <n v="79.39"/>
    <n v="79.39"/>
    <n v="92.0924"/>
    <s v="MARBELLA CLUB"/>
    <s v="Spain"/>
    <x v="41"/>
    <x v="0"/>
    <n v="0.1512190476190476"/>
  </r>
  <r>
    <x v="1"/>
    <x v="1"/>
    <n v="327"/>
    <x v="16"/>
    <n v="27779"/>
    <s v="Hospedaje en Londres"/>
    <d v="2025-04-08T00:00:00"/>
    <d v="2025-04-16T00:00:00"/>
    <s v="HTL"/>
    <x v="4"/>
    <s v="USD"/>
    <n v="10449.41"/>
    <n v="8986.4926"/>
    <n v="10449.41"/>
    <n v="1324.76"/>
    <n v="1139.2936"/>
    <n v="1324.76"/>
    <s v="THE LANESBOROUGH"/>
    <s v="United Kingdom"/>
    <x v="38"/>
    <x v="0"/>
    <n v="0.126778449692375"/>
  </r>
  <r>
    <x v="1"/>
    <x v="1"/>
    <n v="328"/>
    <x v="24"/>
    <n v="23921"/>
    <s v="Vuelo Mex CDG-MAD MAD-CGD-MEX"/>
    <d v="2025-05-14T00:00:00"/>
    <d v="2025-05-22T00:00:00"/>
    <s v="VLO"/>
    <x v="2"/>
    <s v="USD"/>
    <n v="4378.55"/>
    <n v="3765.553"/>
    <n v="4378.55"/>
    <n v="0"/>
    <n v="0"/>
    <n v="0"/>
    <s v="Air France"/>
    <s v="France"/>
    <x v="6"/>
    <x v="0"/>
    <n v="0"/>
  </r>
  <r>
    <x v="1"/>
    <x v="1"/>
    <n v="328"/>
    <x v="24"/>
    <n v="23921"/>
    <s v="Vuelo mex-cdg-mad-cdg-mex"/>
    <d v="2025-05-14T00:00:00"/>
    <d v="2025-05-22T00:00:00"/>
    <s v="VLO"/>
    <x v="2"/>
    <s v="USD"/>
    <n v="4378.55"/>
    <n v="3765.553"/>
    <n v="4378.55"/>
    <n v="0"/>
    <n v="0"/>
    <n v="0"/>
    <s v="Air France"/>
    <s v="France"/>
    <x v="6"/>
    <x v="0"/>
    <n v="0"/>
  </r>
  <r>
    <x v="1"/>
    <x v="1"/>
    <n v="328"/>
    <x v="24"/>
    <n v="0"/>
    <s v="FEE POR DOS EMISIONES"/>
    <d v="2025-05-14T00:00:00"/>
    <d v="2025-05-22T00:00:00"/>
    <s v="HPS"/>
    <x v="1"/>
    <s v="USD"/>
    <n v="70"/>
    <n v="60.2"/>
    <n v="70"/>
    <n v="70"/>
    <n v="60.2"/>
    <n v="70"/>
    <s v="FEES"/>
    <n v="0"/>
    <x v="6"/>
    <x v="0"/>
    <n v="1"/>
  </r>
  <r>
    <x v="1"/>
    <x v="1"/>
    <n v="329"/>
    <x v="24"/>
    <n v="28064"/>
    <s v="Estancia completa Hotel Esencia"/>
    <d v="2025-10-23T00:00:00"/>
    <d v="2025-10-25T00:00:00"/>
    <s v="HTL"/>
    <x v="4"/>
    <s v="USD"/>
    <n v="11260.8"/>
    <n v="9684.287999999999"/>
    <n v="11260.8"/>
    <n v="933.28"/>
    <n v="802.6207999999999"/>
    <n v="933.28"/>
    <s v="HOTEL ESENCIA"/>
    <s v="Mexico"/>
    <x v="21"/>
    <x v="0"/>
    <n v="0.08287865870986076"/>
  </r>
  <r>
    <x v="1"/>
    <x v="1"/>
    <n v="329"/>
    <x v="24"/>
    <n v="28058"/>
    <s v="Hotel Callejon"/>
    <d v="2025-04-01T00:00:00"/>
    <d v="2025-11-21T00:00:00"/>
    <s v="HTL"/>
    <x v="4"/>
    <s v="USD"/>
    <n v="4442.73"/>
    <n v="3820.7478"/>
    <n v="4442.73"/>
    <n v="0"/>
    <n v="0"/>
    <n v="0"/>
    <s v="EL CALLEJON HOTEL BOUTIQUE"/>
    <s v="Mexico"/>
    <x v="37"/>
    <x v="0"/>
    <n v="0"/>
  </r>
  <r>
    <x v="1"/>
    <x v="1"/>
    <n v="329"/>
    <x v="24"/>
    <n v="25633"/>
    <s v="Estancia Hotel Casa Lecanda"/>
    <d v="2025-10-26T00:00:00"/>
    <d v="2025-10-27T00:00:00"/>
    <s v="HTL"/>
    <x v="4"/>
    <s v="USD"/>
    <n v="4802"/>
    <n v="4129.72"/>
    <n v="4802"/>
    <n v="800.87"/>
    <n v="688.7482"/>
    <n v="800.87"/>
    <s v="CASA LECANDA"/>
    <s v="Mexico"/>
    <x v="22"/>
    <x v="0"/>
    <n v="0.1667784256559767"/>
  </r>
  <r>
    <x v="1"/>
    <x v="1"/>
    <n v="329"/>
    <x v="24"/>
    <n v="28079"/>
    <s v="Estancia completa"/>
    <d v="2025-10-17T00:00:00"/>
    <d v="2025-10-27T00:00:00"/>
    <s v="HTL"/>
    <x v="4"/>
    <s v="USD"/>
    <n v="13503.18"/>
    <n v="11612.7348"/>
    <n v="13503.18"/>
    <n v="1030.71"/>
    <n v="886.4106"/>
    <n v="1030.71"/>
    <s v="HOTEL LAS ALCOBAS"/>
    <s v="Mexico"/>
    <x v="25"/>
    <x v="0"/>
    <n v="0.07633090871927946"/>
  </r>
  <r>
    <x v="1"/>
    <x v="1"/>
    <n v="329"/>
    <x v="24"/>
    <n v="23590"/>
    <s v="Vuelo Mex-Oax. Mid-Mex"/>
    <d v="2025-10-17T00:00:00"/>
    <d v="2025-10-27T00:00:00"/>
    <s v="VLO"/>
    <x v="2"/>
    <s v="USD"/>
    <n v="1864.14"/>
    <n v="1603.1604"/>
    <n v="1864.14"/>
    <n v="0"/>
    <n v="0"/>
    <n v="0"/>
    <s v="AEROMÉXICO"/>
    <s v="Mexico"/>
    <x v="25"/>
    <x v="0"/>
    <n v="0"/>
  </r>
  <r>
    <x v="1"/>
    <x v="1"/>
    <n v="329"/>
    <x v="24"/>
    <n v="0"/>
    <s v="Vuelos para todos los pasajeros MEX OAX MID MEX"/>
    <d v="2025-04-01T00:00:00"/>
    <d v="2025-11-21T00:00:00"/>
    <s v="HPS"/>
    <x v="1"/>
    <s v="USD"/>
    <n v="245"/>
    <n v="210.7"/>
    <n v="245"/>
    <n v="245"/>
    <n v="210.7"/>
    <n v="245"/>
    <s v="FEES"/>
    <n v="0"/>
    <x v="37"/>
    <x v="0"/>
    <n v="1"/>
  </r>
  <r>
    <x v="1"/>
    <x v="1"/>
    <n v="329"/>
    <x v="24"/>
    <n v="0"/>
    <s v="viaje completo"/>
    <d v="2025-04-01T00:00:00"/>
    <d v="2025-11-21T00:00:00"/>
    <s v="HPS"/>
    <x v="1"/>
    <s v="USD"/>
    <n v="215.75"/>
    <n v="185.545"/>
    <n v="215.75"/>
    <n v="215.75"/>
    <n v="185.545"/>
    <n v="215.75"/>
    <s v="FEES"/>
    <n v="0"/>
    <x v="37"/>
    <x v="0"/>
    <n v="1"/>
  </r>
  <r>
    <x v="1"/>
    <x v="1"/>
    <n v="330"/>
    <x v="16"/>
    <n v="23590"/>
    <s v="Vuelo México - Orlando - Islandia - Reykjavik - Chicago - México"/>
    <d v="2025-05-17T00:00:00"/>
    <d v="2025-05-26T00:00:00"/>
    <s v="VLO"/>
    <x v="2"/>
    <s v="USD"/>
    <n v="1006.46"/>
    <n v="865.5556"/>
    <n v="1006.46"/>
    <n v="15.64"/>
    <n v="13.4504"/>
    <n v="15.64"/>
    <s v="AEROMÉXICO"/>
    <s v="Mexico"/>
    <x v="6"/>
    <x v="0"/>
    <n v="0.01553961409295948"/>
  </r>
  <r>
    <x v="1"/>
    <x v="1"/>
    <n v="330"/>
    <x v="16"/>
    <n v="0"/>
    <s v="Fee de emisiónde vuelo México - Orlando - Islandia - Reykjavik - Chicago - México"/>
    <d v="2025-05-17T00:00:00"/>
    <d v="2025-05-26T00:00:00"/>
    <s v="HPS"/>
    <x v="1"/>
    <s v="USD"/>
    <n v="50"/>
    <n v="43"/>
    <n v="50"/>
    <n v="50"/>
    <n v="43"/>
    <n v="50"/>
    <s v="FEES"/>
    <n v="0"/>
    <x v="6"/>
    <x v="0"/>
    <n v="1"/>
  </r>
  <r>
    <x v="1"/>
    <x v="1"/>
    <n v="330"/>
    <x v="16"/>
    <n v="27306"/>
    <s v="Vuelo México - Orlando - Islandia - Reykjavik - Chicago - México"/>
    <d v="2025-05-17T00:00:00"/>
    <d v="2025-05-26T00:00:00"/>
    <s v="VLO"/>
    <x v="2"/>
    <s v="USD"/>
    <n v="2453.81"/>
    <n v="2110.2766"/>
    <n v="2453.81"/>
    <n v="112.55"/>
    <n v="96.79299999999999"/>
    <n v="112.55"/>
    <s v="Icelandair"/>
    <s v="Iceland"/>
    <x v="6"/>
    <x v="0"/>
    <n v="0.04586744694984534"/>
  </r>
  <r>
    <x v="1"/>
    <x v="1"/>
    <n v="330"/>
    <x v="16"/>
    <n v="23590"/>
    <s v="Vuelo México - Orlando - Islandia - Reykjavik - Chicago - México"/>
    <d v="2025-05-17T00:00:00"/>
    <d v="2025-05-26T00:00:00"/>
    <s v="VLO"/>
    <x v="2"/>
    <s v="USD"/>
    <n v="1418.26"/>
    <n v="1219.7036"/>
    <n v="1418.26"/>
    <n v="23.56"/>
    <n v="20.2616"/>
    <n v="23.56"/>
    <s v="AEROMÉXICO"/>
    <s v="Mexico"/>
    <x v="6"/>
    <x v="0"/>
    <n v="0.01661190472832908"/>
  </r>
  <r>
    <x v="1"/>
    <x v="1"/>
    <n v="330"/>
    <x v="16"/>
    <n v="27306"/>
    <s v="Vuelo México - Orlando - Islandia - Reykjavik - Chicago - México"/>
    <d v="2025-05-17T00:00:00"/>
    <d v="2025-05-26T00:00:00"/>
    <s v="VLO"/>
    <x v="2"/>
    <s v="USD"/>
    <n v="2753.41"/>
    <n v="2367.9326"/>
    <n v="2753.41"/>
    <n v="133.55"/>
    <n v="114.853"/>
    <n v="133.55"/>
    <s v="Icelandair"/>
    <s v="Iceland"/>
    <x v="6"/>
    <x v="0"/>
    <n v="0.04850349203351481"/>
  </r>
  <r>
    <x v="1"/>
    <x v="1"/>
    <n v="330"/>
    <x v="16"/>
    <n v="0"/>
    <s v="Fee de emisiónde vuelo México - Orlando - Islandia - Reykjavik - Chicago - México"/>
    <d v="2025-05-17T00:00:00"/>
    <d v="2025-05-26T00:00:00"/>
    <s v="HPS"/>
    <x v="1"/>
    <s v="USD"/>
    <n v="50"/>
    <n v="43"/>
    <n v="50"/>
    <n v="50"/>
    <n v="43"/>
    <n v="50"/>
    <s v="FEES"/>
    <n v="0"/>
    <x v="6"/>
    <x v="0"/>
    <n v="1"/>
  </r>
  <r>
    <x v="1"/>
    <x v="1"/>
    <n v="330"/>
    <x v="16"/>
    <n v="25049"/>
    <s v="Servicios en Islandia"/>
    <d v="2025-05-17T00:00:00"/>
    <d v="2025-05-26T00:00:00"/>
    <s v="ATR"/>
    <x v="0"/>
    <s v="USD"/>
    <n v="8230"/>
    <n v="7077.8"/>
    <n v="8230"/>
    <n v="0"/>
    <n v="0"/>
    <n v="0"/>
    <s v="Pro Tours Iceland ehf"/>
    <s v="Iceland"/>
    <x v="6"/>
    <x v="0"/>
    <n v="0"/>
  </r>
  <r>
    <x v="1"/>
    <x v="1"/>
    <n v="330"/>
    <x v="16"/>
    <n v="0"/>
    <s v="Sobrecomisión"/>
    <d v="2025-05-17T00:00:00"/>
    <d v="2025-05-26T00:00:00"/>
    <s v="HPS"/>
    <x v="1"/>
    <s v="USD"/>
    <n v="1824.28"/>
    <n v="1568.8808"/>
    <n v="1824.28"/>
    <n v="1824.28"/>
    <n v="1568.8808"/>
    <n v="1824.28"/>
    <s v="FEES"/>
    <n v="0"/>
    <x v="6"/>
    <x v="0"/>
    <n v="1"/>
  </r>
  <r>
    <x v="1"/>
    <x v="1"/>
    <n v="331"/>
    <x v="20"/>
    <n v="23921"/>
    <s v="VUELO MAD CDG LJU AMS MAD"/>
    <d v="2025-05-22T00:00:00"/>
    <d v="2025-06-04T00:00:00"/>
    <s v="VLO"/>
    <x v="2"/>
    <s v="USD"/>
    <n v="704.8"/>
    <n v="606.1279999999999"/>
    <n v="704.8"/>
    <n v="0"/>
    <n v="0"/>
    <n v="0"/>
    <s v="Air France"/>
    <s v="France"/>
    <x v="7"/>
    <x v="0"/>
    <n v="0"/>
  </r>
  <r>
    <x v="1"/>
    <x v="1"/>
    <n v="332"/>
    <x v="22"/>
    <n v="27301"/>
    <s v="VUELOS EUROPA"/>
    <d v="2025-05-29T00:00:00"/>
    <d v="2025-06-02T00:00:00"/>
    <s v="VLO"/>
    <x v="2"/>
    <s v="MXN"/>
    <n v="117426"/>
    <n v="5636.448"/>
    <n v="6575.856"/>
    <n v="0"/>
    <n v="0"/>
    <n v="0"/>
    <s v="TURISMO EX MAR, S.A. DE C.V."/>
    <s v="Mexico"/>
    <x v="13"/>
    <x v="0"/>
    <n v="0"/>
  </r>
  <r>
    <x v="1"/>
    <x v="1"/>
    <n v="332"/>
    <x v="22"/>
    <n v="27301"/>
    <s v="VUELOS EUROPA"/>
    <d v="2025-05-29T00:00:00"/>
    <d v="2025-06-02T00:00:00"/>
    <s v="VLO"/>
    <x v="2"/>
    <s v="MXN"/>
    <n v="117426"/>
    <n v="5636.448"/>
    <n v="6575.856"/>
    <n v="0"/>
    <n v="0"/>
    <n v="0"/>
    <s v="TURISMO EX MAR, S.A. DE C.V."/>
    <s v="Mexico"/>
    <x v="13"/>
    <x v="0"/>
    <n v="0"/>
  </r>
  <r>
    <x v="1"/>
    <x v="1"/>
    <n v="332"/>
    <x v="22"/>
    <n v="27301"/>
    <s v="VUELO SFO"/>
    <d v="2025-06-04T00:00:00"/>
    <d v="2025-06-06T00:00:00"/>
    <s v="VLO"/>
    <x v="2"/>
    <s v="MXN"/>
    <n v="35207"/>
    <n v="1689.936"/>
    <n v="1971.592"/>
    <n v="0"/>
    <n v="0"/>
    <n v="0"/>
    <s v="TURISMO EX MAR, S.A. DE C.V."/>
    <s v="Mexico"/>
    <x v="14"/>
    <x v="0"/>
    <n v="0"/>
  </r>
  <r>
    <x v="1"/>
    <x v="1"/>
    <n v="332"/>
    <x v="22"/>
    <n v="27210"/>
    <s v="VUELO LH"/>
    <d v="2025-06-02T00:00:00"/>
    <d v="2025-06-02T00:00:00"/>
    <s v="VLO"/>
    <x v="2"/>
    <s v="MXN"/>
    <n v="83618.48"/>
    <n v="4013.68704"/>
    <n v="4682.63488"/>
    <n v="0"/>
    <n v="0"/>
    <n v="0"/>
    <s v="Lufthansa"/>
    <s v="Germany"/>
    <x v="14"/>
    <x v="0"/>
    <n v="0"/>
  </r>
  <r>
    <x v="1"/>
    <x v="1"/>
    <n v="332"/>
    <x v="22"/>
    <n v="27210"/>
    <s v="VUELO LH"/>
    <d v="2025-06-02T00:00:00"/>
    <d v="2025-06-02T00:00:00"/>
    <s v="VLO"/>
    <x v="2"/>
    <s v="MXN"/>
    <n v="83618.48"/>
    <n v="4013.68704"/>
    <n v="4682.63488"/>
    <n v="0"/>
    <n v="0"/>
    <n v="0"/>
    <s v="Lufthansa"/>
    <s v="Germany"/>
    <x v="14"/>
    <x v="0"/>
    <n v="0"/>
  </r>
  <r>
    <x v="1"/>
    <x v="1"/>
    <n v="332"/>
    <x v="22"/>
    <n v="0"/>
    <s v="Gastos de Operación"/>
    <d v="2025-05-29T00:00:00"/>
    <d v="2025-06-06T00:00:00"/>
    <s v="HPS"/>
    <x v="1"/>
    <s v="MXN"/>
    <n v="3813.2"/>
    <n v="183.0336"/>
    <n v="213.5392"/>
    <n v="3813.2"/>
    <n v="183.0336"/>
    <n v="213.5392"/>
    <s v="FEES"/>
    <n v="0"/>
    <x v="13"/>
    <x v="0"/>
    <n v="1"/>
  </r>
  <r>
    <x v="1"/>
    <x v="1"/>
    <n v="332"/>
    <x v="22"/>
    <n v="27387"/>
    <s v="Sintra"/>
    <d v="2025-05-29T00:00:00"/>
    <d v="2025-05-29T00:00:00"/>
    <s v="ATR"/>
    <x v="0"/>
    <s v="MXN"/>
    <n v="4508"/>
    <n v="216.384"/>
    <n v="252.448"/>
    <n v="666"/>
    <n v="31.968"/>
    <n v="37.296"/>
    <s v="REEMBOLSOS"/>
    <s v="Portugal"/>
    <x v="13"/>
    <x v="0"/>
    <n v="0.14773735581189"/>
  </r>
  <r>
    <x v="1"/>
    <x v="1"/>
    <n v="332"/>
    <x v="22"/>
    <n v="27301"/>
    <s v="REEMBOLSO EXMAR"/>
    <d v="2025-05-29T00:00:00"/>
    <d v="2025-06-06T00:00:00"/>
    <s v="VLO"/>
    <x v="2"/>
    <s v="MXN"/>
    <n v="-50112.5"/>
    <n v="-2405.4"/>
    <n v="-2806.3"/>
    <n v="0"/>
    <n v="0"/>
    <n v="0"/>
    <s v="REEMBOLSOS"/>
    <s v="Mexico"/>
    <x v="13"/>
    <x v="0"/>
    <n v="0"/>
  </r>
  <r>
    <x v="1"/>
    <x v="1"/>
    <n v="332"/>
    <x v="22"/>
    <n v="27301"/>
    <s v="REEMBOLSO EXMAR"/>
    <d v="2025-05-29T00:00:00"/>
    <d v="2025-06-06T00:00:00"/>
    <s v="VLO"/>
    <x v="2"/>
    <s v="MXN"/>
    <n v="-50112.5"/>
    <n v="-2405.4"/>
    <n v="-2806.3"/>
    <n v="0"/>
    <n v="0"/>
    <n v="0"/>
    <s v="REEMBOLSOS"/>
    <s v="Mexico"/>
    <x v="13"/>
    <x v="0"/>
    <n v="0"/>
  </r>
  <r>
    <x v="1"/>
    <x v="1"/>
    <n v="332"/>
    <x v="22"/>
    <n v="31805"/>
    <s v="REEMBOLSO JOSE ARMENDARIZ"/>
    <d v="2025-05-29T00:00:00"/>
    <d v="2025-06-06T00:00:00"/>
    <s v="VLO"/>
    <x v="2"/>
    <s v="MXN"/>
    <n v="40112"/>
    <n v="1925.376"/>
    <n v="2246.272"/>
    <n v="0"/>
    <n v="0"/>
    <n v="0"/>
    <s v="REEMBOLSOS"/>
    <s v="NA "/>
    <x v="13"/>
    <x v="0"/>
    <n v="0"/>
  </r>
  <r>
    <x v="1"/>
    <x v="1"/>
    <n v="332"/>
    <x v="22"/>
    <n v="31806"/>
    <s v="REEMBOLSO PAUL SANCHE"/>
    <d v="2025-05-29T00:00:00"/>
    <d v="2025-06-06T00:00:00"/>
    <s v="VLO"/>
    <x v="2"/>
    <s v="MXN"/>
    <n v="40112"/>
    <n v="1925.376"/>
    <n v="2246.272"/>
    <n v="0"/>
    <n v="0"/>
    <n v="0"/>
    <s v="Pablo Sanche del hoyo"/>
    <s v="NA "/>
    <x v="13"/>
    <x v="0"/>
    <n v="0"/>
  </r>
  <r>
    <x v="1"/>
    <x v="1"/>
    <n v="332"/>
    <x v="22"/>
    <n v="0"/>
    <s v="GANANCIA VUELOS"/>
    <d v="2025-05-29T00:00:00"/>
    <d v="2025-06-06T00:00:00"/>
    <s v="HPS"/>
    <x v="1"/>
    <s v="MXN"/>
    <n v="22324.31"/>
    <n v="1071.56688"/>
    <n v="1250.16136"/>
    <n v="22324.31"/>
    <n v="1071.56688"/>
    <n v="1250.16136"/>
    <s v="FEES"/>
    <n v="0"/>
    <x v="13"/>
    <x v="0"/>
    <n v="1"/>
  </r>
  <r>
    <x v="1"/>
    <x v="1"/>
    <n v="333"/>
    <x v="20"/>
    <n v="23921"/>
    <s v="VUELO DE IBZ CDG JNB"/>
    <d v="2025-05-03T00:00:00"/>
    <d v="2025-05-04T00:00:00"/>
    <s v="VLO"/>
    <x v="2"/>
    <s v="USD"/>
    <n v="1221"/>
    <n v="1050.06"/>
    <n v="1221"/>
    <n v="0"/>
    <n v="0"/>
    <n v="0"/>
    <s v="Air France"/>
    <s v="France"/>
    <x v="4"/>
    <x v="0"/>
    <n v="0"/>
  </r>
  <r>
    <x v="1"/>
    <x v="1"/>
    <n v="334"/>
    <x v="20"/>
    <n v="23996"/>
    <s v="VUELO CPT GRU"/>
    <d v="2025-05-10T00:00:00"/>
    <d v="2025-05-10T00:00:00"/>
    <s v="VLO"/>
    <x v="2"/>
    <s v="USD"/>
    <n v="1630.2"/>
    <n v="1401.972"/>
    <n v="1630.2"/>
    <n v="0"/>
    <n v="0"/>
    <n v="0"/>
    <s v="South African Airways"/>
    <s v="South Africa"/>
    <x v="52"/>
    <x v="0"/>
    <n v="0"/>
  </r>
  <r>
    <x v="1"/>
    <x v="1"/>
    <n v="335"/>
    <x v="20"/>
    <n v="27884"/>
    <s v="VUELO DE JNB CPT"/>
    <d v="2025-05-05T00:00:00"/>
    <d v="2025-05-05T00:00:00"/>
    <s v="VLO"/>
    <x v="2"/>
    <s v="USD"/>
    <n v="98"/>
    <n v="84.28"/>
    <n v="98"/>
    <n v="0"/>
    <n v="0"/>
    <n v="0"/>
    <s v="FLYSAFAIR"/>
    <s v="South Africa"/>
    <x v="52"/>
    <x v="0"/>
    <n v="0"/>
  </r>
  <r>
    <x v="1"/>
    <x v="1"/>
    <n v="336"/>
    <x v="20"/>
    <n v="27885"/>
    <s v="VUELO PMI IBZ"/>
    <d v="2025-05-02T00:00:00"/>
    <d v="2025-05-02T00:00:00"/>
    <s v="VLO"/>
    <x v="2"/>
    <s v="USD"/>
    <n v="112.8"/>
    <n v="97.008"/>
    <n v="112.8"/>
    <n v="0"/>
    <n v="0"/>
    <n v="0"/>
    <s v="Air Europa Lineas Aereas"/>
    <s v="Spain"/>
    <x v="4"/>
    <x v="0"/>
    <n v="0"/>
  </r>
  <r>
    <x v="1"/>
    <x v="1"/>
    <n v="336"/>
    <x v="20"/>
    <n v="27885"/>
    <s v="VUELO MAD PMI"/>
    <d v="2025-05-01T00:00:00"/>
    <d v="2025-05-01T00:00:00"/>
    <s v="VLO"/>
    <x v="2"/>
    <s v="USD"/>
    <n v="316"/>
    <n v="271.76"/>
    <n v="316"/>
    <n v="0"/>
    <n v="0"/>
    <n v="0"/>
    <s v="Air Europa Lineas Aereas"/>
    <s v="Spain"/>
    <x v="4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ATH KGS"/>
    <d v="2025-07-01T00:00:00"/>
    <d v="2025-07-01T00:00:00"/>
    <s v="VLO"/>
    <x v="2"/>
    <s v="USD"/>
    <n v="126.4"/>
    <n v="108.704"/>
    <n v="126.4"/>
    <n v="0"/>
    <n v="0"/>
    <n v="0"/>
    <s v="SKY EXPRESS S.A."/>
    <s v="Greece"/>
    <x v="16"/>
    <x v="0"/>
    <n v="0"/>
  </r>
  <r>
    <x v="1"/>
    <x v="1"/>
    <n v="337"/>
    <x v="20"/>
    <n v="27888"/>
    <s v="vuelo de skyexpress de ath KGS"/>
    <d v="2025-07-01T00:00:00"/>
    <d v="2025-07-01T00:00:00"/>
    <s v="VLO"/>
    <x v="2"/>
    <s v="USD"/>
    <n v="127.5"/>
    <n v="109.65"/>
    <n v="127.5"/>
    <n v="0"/>
    <n v="0"/>
    <n v="0"/>
    <s v="SKY EXPRESS S.A."/>
    <s v="Greece"/>
    <x v="16"/>
    <x v="0"/>
    <n v="0"/>
  </r>
  <r>
    <x v="1"/>
    <x v="1"/>
    <n v="338"/>
    <x v="20"/>
    <n v="23996"/>
    <s v="VUELO CPT JNB"/>
    <d v="2025-05-08T00:00:00"/>
    <d v="2025-05-08T00:00:00"/>
    <s v="VLO"/>
    <x v="2"/>
    <s v="USD"/>
    <n v="296.3"/>
    <n v="254.818"/>
    <n v="296.3"/>
    <n v="0"/>
    <n v="0"/>
    <n v="0"/>
    <s v="South African Airways"/>
    <s v="South Africa"/>
    <x v="52"/>
    <x v="0"/>
    <n v="0"/>
  </r>
  <r>
    <x v="1"/>
    <x v="1"/>
    <n v="339"/>
    <x v="20"/>
    <n v="27891"/>
    <s v="VUELO DE JNB LAD GRU"/>
    <d v="2025-05-09T00:00:00"/>
    <d v="2025-05-09T00:00:00"/>
    <s v="VLO"/>
    <x v="2"/>
    <s v="USD"/>
    <n v="981.6"/>
    <n v="844.176"/>
    <n v="981.6"/>
    <n v="0"/>
    <n v="0"/>
    <n v="0"/>
    <s v="Taag Angola Airlines"/>
    <s v="Angola"/>
    <x v="52"/>
    <x v="0"/>
    <n v="0"/>
  </r>
  <r>
    <x v="1"/>
    <x v="1"/>
    <n v="340"/>
    <x v="16"/>
    <n v="27908"/>
    <s v="Alaskan Wilderness Lodge"/>
    <d v="2025-08-06T00:00:00"/>
    <d v="2025-08-10T00:00:00"/>
    <s v="HTL"/>
    <x v="4"/>
    <s v="USD"/>
    <n v="143660"/>
    <n v="123547.6"/>
    <n v="143660"/>
    <n v="0"/>
    <n v="0"/>
    <n v="0"/>
    <s v="Entrée Alaska"/>
    <s v="United States"/>
    <x v="45"/>
    <x v="0"/>
    <n v="0"/>
  </r>
  <r>
    <x v="1"/>
    <x v="1"/>
    <n v="340"/>
    <x v="16"/>
    <n v="27766"/>
    <s v="Hospedaje"/>
    <d v="2025-08-04T00:00:00"/>
    <d v="2025-08-07T00:00:00"/>
    <s v="HTL"/>
    <x v="4"/>
    <s v="USD"/>
    <n v="1726.77"/>
    <n v="1485.0222"/>
    <n v="1726.77"/>
    <n v="317.25"/>
    <n v="272.835"/>
    <n v="317.25"/>
    <s v="THE PENINSULA BEVERLY HILLS"/>
    <s v="United States"/>
    <x v="45"/>
    <x v="0"/>
    <n v="0.1837245261383971"/>
  </r>
  <r>
    <x v="1"/>
    <x v="1"/>
    <n v="340"/>
    <x v="16"/>
    <n v="27766"/>
    <s v="Hospedaje"/>
    <d v="2025-08-04T00:00:00"/>
    <d v="2025-08-07T00:00:00"/>
    <s v="HTL"/>
    <x v="4"/>
    <s v="USD"/>
    <n v="1726"/>
    <n v="1484.36"/>
    <n v="1726"/>
    <n v="186.83"/>
    <n v="160.6738"/>
    <n v="186.83"/>
    <s v="THE PENINSULA BEVERLY HILLS"/>
    <s v="United States"/>
    <x v="45"/>
    <x v="0"/>
    <n v="0.1082444959443801"/>
  </r>
  <r>
    <x v="1"/>
    <x v="1"/>
    <n v="340"/>
    <x v="16"/>
    <n v="27766"/>
    <s v="Hospedaje"/>
    <d v="2025-08-04T00:00:00"/>
    <d v="2025-08-07T00:00:00"/>
    <s v="HTL"/>
    <x v="4"/>
    <s v="USD"/>
    <n v="1726"/>
    <n v="1484.36"/>
    <n v="1726"/>
    <n v="124.55"/>
    <n v="107.113"/>
    <n v="124.55"/>
    <s v="THE PENINSULA BEVERLY HILLS"/>
    <s v="United States"/>
    <x v="45"/>
    <x v="0"/>
    <n v="0.07216106604866744"/>
  </r>
  <r>
    <x v="1"/>
    <x v="1"/>
    <n v="340"/>
    <x v="16"/>
    <n v="27766"/>
    <s v="Hospedaje"/>
    <d v="2025-08-04T00:00:00"/>
    <d v="2025-08-10T00:00:00"/>
    <s v="HTL"/>
    <x v="4"/>
    <s v="USD"/>
    <n v="1868.3"/>
    <n v="1606.738"/>
    <n v="1868.3"/>
    <n v="186.83"/>
    <n v="160.6738"/>
    <n v="186.83"/>
    <s v="THE PENINSULA BEVERLY HILLS"/>
    <s v="United States"/>
    <x v="45"/>
    <x v="0"/>
    <n v="0.1"/>
  </r>
  <r>
    <x v="1"/>
    <x v="1"/>
    <n v="340"/>
    <x v="16"/>
    <n v="27766"/>
    <s v="Hospedaje"/>
    <d v="2025-08-04T00:00:00"/>
    <d v="2025-08-10T00:00:00"/>
    <s v="HTL"/>
    <x v="4"/>
    <s v="USD"/>
    <n v="3172.5"/>
    <n v="2728.35"/>
    <n v="3172.5"/>
    <n v="317.25"/>
    <n v="272.835"/>
    <n v="317.25"/>
    <s v="THE PENINSULA BEVERLY HILLS"/>
    <s v="United States"/>
    <x v="45"/>
    <x v="0"/>
    <n v="0.1"/>
  </r>
  <r>
    <x v="1"/>
    <x v="1"/>
    <n v="340"/>
    <x v="16"/>
    <n v="27766"/>
    <s v="Hospedaje"/>
    <d v="2025-08-04T00:00:00"/>
    <d v="2025-08-10T00:00:00"/>
    <s v="HTL"/>
    <x v="4"/>
    <s v="USD"/>
    <n v="3172.5"/>
    <n v="2728.35"/>
    <n v="3172.5"/>
    <n v="317.25"/>
    <n v="272.835"/>
    <n v="317.25"/>
    <s v="THE PENINSULA BEVERLY HILLS"/>
    <s v="United States"/>
    <x v="45"/>
    <x v="0"/>
    <n v="0.1"/>
  </r>
  <r>
    <x v="1"/>
    <x v="1"/>
    <n v="340"/>
    <x v="16"/>
    <n v="28934"/>
    <s v="TE SANCHEZ GONZALEZ MANUELA"/>
    <d v="2025-08-04T00:00:00"/>
    <s v="0000-00-00"/>
    <s v="VLO"/>
    <x v="2"/>
    <s v="USD"/>
    <n v="1367.5"/>
    <n v="1176.05"/>
    <n v="1367.5"/>
    <n v="7.98"/>
    <n v="6.8628"/>
    <n v="7.98"/>
    <s v="F1S USA"/>
    <s v="United States"/>
    <x v="45"/>
    <x v="0"/>
    <n v="0.00583546617915905"/>
  </r>
  <r>
    <x v="1"/>
    <x v="1"/>
    <n v="340"/>
    <x v="16"/>
    <n v="0"/>
    <s v="Fee de emisión QRLFII"/>
    <d v="2025-08-04T00:00:00"/>
    <d v="2025-08-10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340"/>
    <x v="16"/>
    <n v="28934"/>
    <s v="TE SANCHEZ GONZALEZ MANUELA"/>
    <d v="2025-08-12T00:00:00"/>
    <s v="0000-00-00"/>
    <s v="VLO"/>
    <x v="2"/>
    <s v="USD"/>
    <n v="0"/>
    <n v="0"/>
    <n v="0"/>
    <n v="0"/>
    <n v="0"/>
    <n v="0"/>
    <s v="F1S USA"/>
    <s v="United States"/>
    <x v="53"/>
    <x v="0"/>
    <s v="0"/>
  </r>
  <r>
    <x v="1"/>
    <x v="1"/>
    <n v="340"/>
    <x v="16"/>
    <n v="0"/>
    <s v="Fee de emisión revisado QRLFII"/>
    <d v="2025-08-04T00:00:00"/>
    <d v="2025-08-10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340"/>
    <x v="16"/>
    <n v="28934"/>
    <s v="TE SANCHEZ GONZALEZ MANUELA"/>
    <d v="2025-08-12T00:00:00"/>
    <s v="0000-00-00"/>
    <s v="VLO"/>
    <x v="2"/>
    <s v="USD"/>
    <n v="658.48"/>
    <n v="566.2928000000001"/>
    <n v="658.48"/>
    <n v="11.97"/>
    <n v="10.2942"/>
    <n v="11.97"/>
    <s v="F1S USA"/>
    <s v="United States"/>
    <x v="53"/>
    <x v="0"/>
    <n v="0.01817822864779492"/>
  </r>
  <r>
    <x v="1"/>
    <x v="1"/>
    <n v="340"/>
    <x v="16"/>
    <n v="0"/>
    <s v="Fee de emisión WVQCBI"/>
    <d v="2025-08-04T00:00:00"/>
    <d v="2025-08-10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340"/>
    <x v="16"/>
    <n v="27648"/>
    <s v="Hospedaje"/>
    <d v="2025-08-04T00:00:00"/>
    <d v="2025-08-10T00:00:00"/>
    <s v="HTL"/>
    <x v="4"/>
    <s v="USD"/>
    <n v="1899.44"/>
    <n v="1633.5184"/>
    <n v="1899.44"/>
    <n v="172.67"/>
    <n v="148.4962"/>
    <n v="172.67"/>
    <s v="THE BEVERLY HILLS HOTEL"/>
    <s v="United States"/>
    <x v="45"/>
    <x v="0"/>
    <n v="0.09090574063934632"/>
  </r>
  <r>
    <x v="1"/>
    <x v="1"/>
    <n v="340"/>
    <x v="16"/>
    <n v="0"/>
    <s v="Sobrecomisión"/>
    <d v="2025-08-04T00:00:00"/>
    <d v="2025-08-10T00:00:00"/>
    <s v="HPS"/>
    <x v="1"/>
    <s v="USD"/>
    <n v="14290.56"/>
    <n v="12289.8816"/>
    <n v="14290.56"/>
    <n v="14290.56"/>
    <n v="12289.8816"/>
    <n v="14290.56"/>
    <s v="FEES"/>
    <n v="0"/>
    <x v="45"/>
    <x v="0"/>
    <n v="1"/>
  </r>
  <r>
    <x v="0"/>
    <x v="1"/>
    <n v="341"/>
    <x v="1"/>
    <n v="27914"/>
    <s v="Vuelo SQ Roma Singapur"/>
    <d v="2025-08-05T00:00:00"/>
    <d v="2025-08-06T00:00:00"/>
    <s v="ABC"/>
    <x v="2"/>
    <s v="USD"/>
    <n v="6069"/>
    <n v="5219.34"/>
    <n v="6069"/>
    <n v="483.92"/>
    <n v="416.1712"/>
    <n v="483.92"/>
    <s v="Servivuelo"/>
    <s v="Spain"/>
    <x v="45"/>
    <x v="0"/>
    <n v="0.07973636513428901"/>
  </r>
  <r>
    <x v="0"/>
    <x v="1"/>
    <n v="341"/>
    <x v="1"/>
    <n v="27858"/>
    <s v="Hotel 01-04 AUG Villa Feltrinelli"/>
    <d v="2025-08-01T00:00:00"/>
    <d v="2025-08-04T00:00:00"/>
    <s v="HTL"/>
    <x v="4"/>
    <s v="USD"/>
    <n v="9322.5"/>
    <n v="8017.349999999999"/>
    <n v="9322.5"/>
    <n v="672.1799999999999"/>
    <n v="578.0748"/>
    <n v="672.1799999999999"/>
    <s v="GRAND HOTEL A VILLA FELTRINELLI"/>
    <s v="Italy"/>
    <x v="9"/>
    <x v="0"/>
    <n v="0.07210297666934834"/>
  </r>
  <r>
    <x v="0"/>
    <x v="1"/>
    <n v="341"/>
    <x v="1"/>
    <n v="27937"/>
    <s v="Hotel 04 - 05 AUG Roma"/>
    <d v="2025-08-04T00:00:00"/>
    <d v="2025-08-05T00:00:00"/>
    <s v="HTL"/>
    <x v="4"/>
    <s v="USD"/>
    <n v="1130"/>
    <n v="971.8"/>
    <n v="1130"/>
    <n v="108.65"/>
    <n v="93.43900000000001"/>
    <n v="108.65"/>
    <s v="J.K. PLACE ROMA"/>
    <s v="Italy"/>
    <x v="45"/>
    <x v="0"/>
    <n v="0.09615044247787612"/>
  </r>
  <r>
    <x v="0"/>
    <x v="1"/>
    <n v="341"/>
    <x v="1"/>
    <n v="28934"/>
    <s v="Vuelos business Denpasar - Madrid"/>
    <d v="2025-08-01T00:00:00"/>
    <d v="2025-08-06T00:00:00"/>
    <s v="VLO"/>
    <x v="2"/>
    <s v="USD"/>
    <n v="7236.2"/>
    <n v="6223.132"/>
    <n v="7236.2"/>
    <n v="250.4"/>
    <n v="215.344"/>
    <n v="250.4"/>
    <s v="F1S USA"/>
    <s v="United States"/>
    <x v="9"/>
    <x v="0"/>
    <n v="0.03460379757331196"/>
  </r>
  <r>
    <x v="0"/>
    <x v="1"/>
    <n v="341"/>
    <x v="1"/>
    <n v="0"/>
    <s v="Fee Emision Vuelos EY"/>
    <d v="2025-08-01T00:00:00"/>
    <d v="2025-08-06T00:00:00"/>
    <s v="HPS"/>
    <x v="1"/>
    <s v="USD"/>
    <n v="132.13"/>
    <n v="113.6318"/>
    <n v="132.13"/>
    <n v="132.13"/>
    <n v="113.6318"/>
    <n v="132.13"/>
    <s v="FEES"/>
    <n v="0"/>
    <x v="9"/>
    <x v="0"/>
    <n v="1"/>
  </r>
  <r>
    <x v="0"/>
    <x v="1"/>
    <n v="341"/>
    <x v="1"/>
    <n v="0"/>
    <s v="FEE Gannet"/>
    <d v="2025-08-01T00:00:00"/>
    <d v="2025-08-06T00:00:00"/>
    <s v="HPS"/>
    <x v="1"/>
    <s v="USD"/>
    <n v="2001"/>
    <n v="1720.86"/>
    <n v="2001"/>
    <n v="2001"/>
    <n v="1720.86"/>
    <n v="2001"/>
    <s v="FEES"/>
    <n v="0"/>
    <x v="9"/>
    <x v="0"/>
    <n v="1"/>
  </r>
  <r>
    <x v="0"/>
    <x v="1"/>
    <n v="341"/>
    <x v="1"/>
    <n v="25412"/>
    <s v="Hotel 06 -09 AUG Bawah Reserve"/>
    <d v="2025-08-06T00:00:00"/>
    <d v="2025-08-09T00:00:00"/>
    <s v="HTL"/>
    <x v="4"/>
    <s v="USD"/>
    <n v="11570.77"/>
    <n v="9950.8622"/>
    <n v="11570.77"/>
    <n v="1560.07"/>
    <n v="1341.6602"/>
    <n v="1560.07"/>
    <s v="Bawah Reserve"/>
    <s v="Indonesia"/>
    <x v="45"/>
    <x v="0"/>
    <n v="0.1348285377723349"/>
  </r>
  <r>
    <x v="0"/>
    <x v="1"/>
    <n v="341"/>
    <x v="1"/>
    <n v="25911"/>
    <s v="Hotel 09 - 11 AUG Amanjiwo"/>
    <d v="2025-08-09T00:00:00"/>
    <d v="2025-08-11T00:00:00"/>
    <s v="HTL"/>
    <x v="4"/>
    <s v="USD"/>
    <n v="5324"/>
    <n v="4578.64"/>
    <n v="5324"/>
    <n v="660"/>
    <n v="567.6"/>
    <n v="660"/>
    <s v="AMANJIWO"/>
    <s v="Indonesia"/>
    <x v="45"/>
    <x v="0"/>
    <n v="0.1239669421487603"/>
  </r>
  <r>
    <x v="0"/>
    <x v="1"/>
    <n v="341"/>
    <x v="1"/>
    <n v="25908"/>
    <s v="Hotel 11 - 14 AUG Mandapa"/>
    <d v="2025-08-11T00:00:00"/>
    <d v="2025-08-14T00:00:00"/>
    <s v="HTL"/>
    <x v="4"/>
    <s v="USD"/>
    <n v="5881"/>
    <n v="5057.66"/>
    <n v="5881"/>
    <n v="356.23"/>
    <n v="306.3578"/>
    <n v="356.23"/>
    <s v="MANDAPA A RITZ CARLTON RESERVE"/>
    <s v="Indonesia"/>
    <x v="53"/>
    <x v="0"/>
    <n v="0.06057303179731339"/>
  </r>
  <r>
    <x v="0"/>
    <x v="1"/>
    <n v="341"/>
    <x v="1"/>
    <n v="28167"/>
    <s v="Vuelo domestico Super Air Jet comprado por Web"/>
    <d v="2025-08-09T00:00:00"/>
    <d v="2025-08-09T00:00:00"/>
    <s v="ABC"/>
    <x v="2"/>
    <s v="USD"/>
    <n v="189"/>
    <n v="162.54"/>
    <n v="189"/>
    <n v="0"/>
    <n v="0"/>
    <n v="0"/>
    <s v="Booking Cabin"/>
    <s v="Indonesia"/>
    <x v="45"/>
    <x v="0"/>
    <n v="0"/>
  </r>
  <r>
    <x v="0"/>
    <x v="1"/>
    <n v="341"/>
    <x v="1"/>
    <n v="28167"/>
    <s v="Vuelo domestico Lion Air comprado por Web"/>
    <d v="2025-08-11T00:00:00"/>
    <d v="2025-08-11T00:00:00"/>
    <s v="ABC"/>
    <x v="2"/>
    <s v="USD"/>
    <n v="159.5"/>
    <n v="137.17"/>
    <n v="159.5"/>
    <n v="0"/>
    <n v="0"/>
    <n v="0"/>
    <s v="Booking Cabin"/>
    <s v="Indonesia"/>
    <x v="53"/>
    <x v="0"/>
    <n v="0"/>
  </r>
  <r>
    <x v="0"/>
    <x v="1"/>
    <n v="341"/>
    <x v="1"/>
    <n v="0"/>
    <s v="Hotel Amanjiwo"/>
    <d v="2025-08-11T00:00:00"/>
    <d v="2025-08-14T00:00:00"/>
    <s v="HPS"/>
    <x v="1"/>
    <s v="USD"/>
    <n v="157"/>
    <n v="135.02"/>
    <n v="157"/>
    <n v="157"/>
    <n v="135.02"/>
    <n v="157"/>
    <s v="FEES"/>
    <n v="0"/>
    <x v="53"/>
    <x v="0"/>
    <n v="1"/>
  </r>
  <r>
    <x v="0"/>
    <x v="1"/>
    <n v="341"/>
    <x v="1"/>
    <n v="0"/>
    <s v="Hotel Mandapa"/>
    <d v="2025-08-11T00:00:00"/>
    <d v="2025-08-14T00:00:00"/>
    <s v="HPS"/>
    <x v="1"/>
    <s v="USD"/>
    <n v="2878"/>
    <n v="2475.08"/>
    <n v="2878"/>
    <n v="2878"/>
    <n v="2475.08"/>
    <n v="2878"/>
    <s v="FEES"/>
    <n v="0"/>
    <x v="53"/>
    <x v="0"/>
    <n v="1"/>
  </r>
  <r>
    <x v="0"/>
    <x v="1"/>
    <n v="341"/>
    <x v="1"/>
    <n v="25412"/>
    <s v="visas"/>
    <d v="2025-08-01T00:00:00"/>
    <d v="2025-08-14T00:00:00"/>
    <s v="HTL"/>
    <x v="4"/>
    <s v="USD"/>
    <n v="80"/>
    <n v="68.8"/>
    <n v="80"/>
    <n v="0"/>
    <n v="0"/>
    <n v="0"/>
    <s v="Bawah Reserve"/>
    <s v="Indonesia"/>
    <x v="9"/>
    <x v="0"/>
    <n v="0"/>
  </r>
  <r>
    <x v="1"/>
    <x v="1"/>
    <n v="342"/>
    <x v="25"/>
    <n v="27301"/>
    <s v="Vuelo México - Manzanillo/Augusto Fernandez"/>
    <d v="2025-07-01T00:00:00"/>
    <d v="2025-07-01T00:00:00"/>
    <s v="VLO"/>
    <x v="2"/>
    <s v="MXN"/>
    <n v="5359"/>
    <n v="257.232"/>
    <n v="300.104"/>
    <n v="0"/>
    <n v="0"/>
    <n v="0"/>
    <s v="TURISMO EX MAR, S.A. DE C.V."/>
    <s v="Mexico"/>
    <x v="16"/>
    <x v="0"/>
    <n v="0"/>
  </r>
  <r>
    <x v="1"/>
    <x v="1"/>
    <n v="342"/>
    <x v="25"/>
    <n v="27301"/>
    <s v="Vuelo México - Manzanillo/Lucía Pozas"/>
    <d v="2025-07-01T00:00:00"/>
    <d v="2025-07-01T00:00:00"/>
    <s v="VLO"/>
    <x v="2"/>
    <s v="MXN"/>
    <n v="5359"/>
    <n v="257.232"/>
    <n v="300.104"/>
    <n v="0"/>
    <n v="0"/>
    <n v="0"/>
    <s v="TURISMO EX MAR, S.A. DE C.V."/>
    <s v="Mexico"/>
    <x v="16"/>
    <x v="0"/>
    <n v="0"/>
  </r>
  <r>
    <x v="1"/>
    <x v="1"/>
    <n v="342"/>
    <x v="25"/>
    <n v="0"/>
    <s v="Fee de emisión Vuelo México - Manzanillo"/>
    <d v="2025-07-01T00:00:00"/>
    <d v="2025-07-01T00:00:00"/>
    <s v="HPS"/>
    <x v="1"/>
    <s v="MXN"/>
    <n v="686"/>
    <n v="32.928"/>
    <n v="38.416"/>
    <n v="686"/>
    <n v="32.928"/>
    <n v="38.416"/>
    <s v="FEES"/>
    <n v="0"/>
    <x v="16"/>
    <x v="0"/>
    <n v="1"/>
  </r>
  <r>
    <x v="1"/>
    <x v="1"/>
    <n v="342"/>
    <x v="25"/>
    <n v="27931"/>
    <s v="Hospedaje NH Collection México City Airport T2"/>
    <d v="2025-07-06T00:00:00"/>
    <d v="2025-07-07T00:00:00"/>
    <s v="HTL"/>
    <x v="4"/>
    <s v="MXN"/>
    <n v="4997.41"/>
    <n v="239.87568"/>
    <n v="279.85496"/>
    <n v="599.6900000000001"/>
    <n v="28.78512"/>
    <n v="33.58264"/>
    <s v="Bedsonline"/>
    <s v="Spain"/>
    <x v="20"/>
    <x v="0"/>
    <n v="0.120000160082923"/>
  </r>
  <r>
    <x v="1"/>
    <x v="1"/>
    <n v="343"/>
    <x v="20"/>
    <n v="23921"/>
    <s v="VUELO CDG MAD"/>
    <d v="2025-06-10T00:00:00"/>
    <d v="2025-06-10T00:00:00"/>
    <s v="VLO"/>
    <x v="2"/>
    <s v="USD"/>
    <n v="198.6"/>
    <n v="170.796"/>
    <n v="198.6"/>
    <n v="0"/>
    <n v="0"/>
    <n v="0"/>
    <s v="Air France"/>
    <s v="France"/>
    <x v="15"/>
    <x v="0"/>
    <n v="0"/>
  </r>
  <r>
    <x v="2"/>
    <x v="1"/>
    <n v="344"/>
    <x v="17"/>
    <n v="27931"/>
    <s v="Alojamiento NH Collection Aeropuerto CDMX - Bedsonline"/>
    <d v="2025-06-30T00:00:00"/>
    <d v="2025-07-01T00:00:00"/>
    <s v="HTL"/>
    <x v="4"/>
    <s v="MXN"/>
    <n v="254.97"/>
    <n v="12.23856"/>
    <n v="14.27832"/>
    <n v="30.6"/>
    <n v="1.4688"/>
    <n v="1.7136"/>
    <s v="Bedsonline"/>
    <s v="Spain"/>
    <x v="16"/>
    <x v="0"/>
    <n v="0.1200141193081539"/>
  </r>
  <r>
    <x v="1"/>
    <x v="1"/>
    <n v="345"/>
    <x v="20"/>
    <n v="27947"/>
    <s v="UNA NOCHE DE ALOJAMIENTO EN EL JK PLACE PARIS"/>
    <d v="2025-02-16T00:00:00"/>
    <d v="2025-02-17T00:00:00"/>
    <s v="HTL"/>
    <x v="4"/>
    <s v="EUR"/>
    <n v="900"/>
    <n v="900"/>
    <n v="1044"/>
    <n v="81.75"/>
    <n v="81.75"/>
    <n v="94.83"/>
    <s v="Jk paris"/>
    <s v="France"/>
    <x v="44"/>
    <x v="0"/>
    <n v="0.09083333333333334"/>
  </r>
  <r>
    <x v="1"/>
    <x v="1"/>
    <n v="346"/>
    <x v="16"/>
    <n v="24267"/>
    <s v="Hospedaje en Nueva York"/>
    <d v="2025-05-22T00:00:00"/>
    <d v="2025-05-28T00:00:00"/>
    <s v="HTL"/>
    <x v="4"/>
    <s v="USD"/>
    <n v="7100"/>
    <n v="6106"/>
    <n v="7100"/>
    <n v="805.58"/>
    <n v="692.7988"/>
    <n v="805.58"/>
    <s v="THE MARK HOTEL"/>
    <s v="United States"/>
    <x v="7"/>
    <x v="0"/>
    <n v="0.1134619718309859"/>
  </r>
  <r>
    <x v="1"/>
    <x v="1"/>
    <n v="347"/>
    <x v="16"/>
    <n v="24495"/>
    <s v="Vuelo MEX-EWR/Denise Dryjansky"/>
    <d v="2025-05-21T00:00:00"/>
    <d v="2025-05-21T00:00:00"/>
    <s v="VLO"/>
    <x v="2"/>
    <s v="USD"/>
    <n v="673.72"/>
    <n v="579.3992000000001"/>
    <n v="673.72"/>
    <n v="21.4"/>
    <n v="18.404"/>
    <n v="21.4"/>
    <s v="United Airlines"/>
    <s v="United States"/>
    <x v="7"/>
    <x v="0"/>
    <n v="0.03176393754081814"/>
  </r>
  <r>
    <x v="1"/>
    <x v="1"/>
    <n v="347"/>
    <x v="16"/>
    <n v="24495"/>
    <s v="Vuelo MEX-EWR-MEX/Arturo Kam"/>
    <d v="2025-05-17T00:00:00"/>
    <d v="2025-06-07T00:00:00"/>
    <s v="VLO"/>
    <x v="2"/>
    <s v="USD"/>
    <n v="889.96"/>
    <n v="765.3656"/>
    <n v="889.96"/>
    <n v="22"/>
    <n v="18.92"/>
    <n v="22"/>
    <s v="United Airlines"/>
    <s v="United States"/>
    <x v="6"/>
    <x v="0"/>
    <n v="0.02472021214436604"/>
  </r>
  <r>
    <x v="1"/>
    <x v="1"/>
    <n v="347"/>
    <x v="16"/>
    <n v="0"/>
    <s v="Fee de emisión del Vuelo MEX-EWR-MEX/Denise y Arturo"/>
    <d v="2025-05-17T00:00:00"/>
    <d v="2025-06-07T00:00:00"/>
    <s v="HPS"/>
    <x v="1"/>
    <s v="USD"/>
    <n v="100"/>
    <n v="86"/>
    <n v="100"/>
    <n v="100"/>
    <n v="86"/>
    <n v="100"/>
    <s v="FEES"/>
    <n v="0"/>
    <x v="6"/>
    <x v="0"/>
    <n v="1"/>
  </r>
  <r>
    <x v="1"/>
    <x v="1"/>
    <n v="347"/>
    <x v="16"/>
    <n v="24009"/>
    <s v="Hospedaje en The Surrey"/>
    <d v="2025-05-23T00:00:00"/>
    <d v="2025-05-25T00:00:00"/>
    <s v="HTL"/>
    <x v="4"/>
    <s v="USD"/>
    <n v="2990.52"/>
    <n v="2571.8472"/>
    <n v="2990.52"/>
    <n v="244.4"/>
    <n v="210.184"/>
    <n v="244.4"/>
    <s v="THE SURREY A CORINTHIA HOTEL"/>
    <s v="United States"/>
    <x v="7"/>
    <x v="0"/>
    <n v="0.08172491740566858"/>
  </r>
  <r>
    <x v="1"/>
    <x v="1"/>
    <n v="347"/>
    <x v="16"/>
    <n v="24972"/>
    <s v="Hospedaje"/>
    <d v="2025-05-17T00:00:00"/>
    <d v="2025-06-07T00:00:00"/>
    <s v="HTL"/>
    <x v="4"/>
    <s v="USD"/>
    <n v="433.28"/>
    <n v="372.6208"/>
    <n v="433.28"/>
    <n v="71.27"/>
    <n v="61.29219999999999"/>
    <n v="71.27"/>
    <s v="GRADUATE BY HILTON PRINCETON"/>
    <s v="United States"/>
    <x v="6"/>
    <x v="0"/>
    <n v="0.1644894756277696"/>
  </r>
  <r>
    <x v="1"/>
    <x v="1"/>
    <n v="347"/>
    <x v="16"/>
    <n v="24972"/>
    <s v="Hospedaje"/>
    <d v="2025-05-17T00:00:00"/>
    <d v="2025-06-07T00:00:00"/>
    <s v="HTL"/>
    <x v="4"/>
    <s v="USD"/>
    <n v="816.88"/>
    <n v="702.5168"/>
    <n v="816.88"/>
    <n v="260.7"/>
    <n v="224.202"/>
    <n v="260.7"/>
    <s v="GRADUATE BY HILTON PRINCETON"/>
    <s v="United States"/>
    <x v="6"/>
    <x v="0"/>
    <n v="0.3191411223190677"/>
  </r>
  <r>
    <x v="1"/>
    <x v="1"/>
    <n v="347"/>
    <x v="16"/>
    <n v="23899"/>
    <s v="Vuelo EWR-SAN/Denise Dryjansky"/>
    <d v="2025-05-17T00:00:00"/>
    <d v="2025-06-07T00:00:00"/>
    <s v="VLO"/>
    <x v="2"/>
    <s v="USD"/>
    <n v="1008.3"/>
    <n v="867.1379999999999"/>
    <n v="1008.3"/>
    <n v="46.19"/>
    <n v="39.7234"/>
    <n v="46.19"/>
    <s v="Alaska Airlines"/>
    <s v="United States"/>
    <x v="6"/>
    <x v="0"/>
    <n v="0.04580977883566399"/>
  </r>
  <r>
    <x v="1"/>
    <x v="1"/>
    <n v="347"/>
    <x v="16"/>
    <n v="23899"/>
    <s v="Vuelo EWR-SAN/Alan Kam"/>
    <d v="2025-05-17T00:00:00"/>
    <d v="2025-06-07T00:00:00"/>
    <s v="VLO"/>
    <x v="2"/>
    <s v="USD"/>
    <n v="1008.3"/>
    <n v="867.1379999999999"/>
    <n v="1008.3"/>
    <n v="46.19"/>
    <n v="39.7234"/>
    <n v="46.19"/>
    <s v="Alaska Airlines"/>
    <s v="United States"/>
    <x v="6"/>
    <x v="0"/>
    <n v="0.04580977883566399"/>
  </r>
  <r>
    <x v="1"/>
    <x v="1"/>
    <n v="347"/>
    <x v="16"/>
    <n v="0"/>
    <s v="Fee de emisión Vuelo EWR-SAN/Denise y Alan"/>
    <d v="2025-05-17T00:00:00"/>
    <d v="2025-06-07T00:00:00"/>
    <s v="HPS"/>
    <x v="1"/>
    <s v="USD"/>
    <n v="100"/>
    <n v="86"/>
    <n v="100"/>
    <n v="100"/>
    <n v="86"/>
    <n v="100"/>
    <s v="FEES"/>
    <n v="0"/>
    <x v="6"/>
    <x v="0"/>
    <n v="1"/>
  </r>
  <r>
    <x v="1"/>
    <x v="1"/>
    <n v="347"/>
    <x v="16"/>
    <n v="24495"/>
    <s v="Vuelo Nueva Orleans-Houston-México/Arturo Kam"/>
    <d v="2025-05-17T00:00:00"/>
    <d v="2025-06-07T00:00:00"/>
    <s v="VLO"/>
    <x v="2"/>
    <s v="USD"/>
    <n v="485.34"/>
    <n v="417.3924"/>
    <n v="485.34"/>
    <n v="0"/>
    <n v="0"/>
    <n v="0"/>
    <s v="United Airlines"/>
    <s v="United States"/>
    <x v="6"/>
    <x v="0"/>
    <n v="0"/>
  </r>
  <r>
    <x v="1"/>
    <x v="1"/>
    <n v="347"/>
    <x v="16"/>
    <n v="0"/>
    <s v="Fee de emisión VLO Nueva Orleans-Houston-México/Arturo Kam"/>
    <d v="2025-05-17T00:00:00"/>
    <d v="2025-06-07T00:00:00"/>
    <s v="HPS"/>
    <x v="1"/>
    <s v="USD"/>
    <n v="50"/>
    <n v="43"/>
    <n v="50"/>
    <n v="50"/>
    <n v="43"/>
    <n v="50"/>
    <s v="FEES"/>
    <n v="0"/>
    <x v="6"/>
    <x v="0"/>
    <n v="1"/>
  </r>
  <r>
    <x v="1"/>
    <x v="1"/>
    <n v="347"/>
    <x v="16"/>
    <n v="24495"/>
    <s v="Asiento Nueva Orleans-Houston/Arturo Kam"/>
    <d v="2025-05-17T00:00:00"/>
    <d v="2025-06-07T00:00:00"/>
    <s v="VLO"/>
    <x v="2"/>
    <s v="USD"/>
    <n v="50.01"/>
    <n v="43.00859999999999"/>
    <n v="50.01"/>
    <n v="0"/>
    <n v="0"/>
    <n v="0"/>
    <s v="United Airlines"/>
    <s v="United States"/>
    <x v="6"/>
    <x v="0"/>
    <n v="0"/>
  </r>
  <r>
    <x v="1"/>
    <x v="1"/>
    <n v="347"/>
    <x v="16"/>
    <n v="24495"/>
    <s v="Asiento Houston-México/Aturo Kam"/>
    <d v="2025-05-17T00:00:00"/>
    <d v="2025-06-07T00:00:00"/>
    <s v="VLO"/>
    <x v="2"/>
    <s v="USD"/>
    <n v="66.98999999999999"/>
    <n v="57.6114"/>
    <n v="66.98999999999999"/>
    <n v="0"/>
    <n v="0"/>
    <n v="0"/>
    <s v="United Airlines"/>
    <s v="United States"/>
    <x v="6"/>
    <x v="0"/>
    <n v="0"/>
  </r>
  <r>
    <x v="1"/>
    <x v="1"/>
    <n v="347"/>
    <x v="16"/>
    <n v="24972"/>
    <s v="Hospedaje"/>
    <d v="2025-05-17T00:00:00"/>
    <d v="2025-06-07T00:00:00"/>
    <s v="HTL"/>
    <x v="4"/>
    <s v="USD"/>
    <n v="284.47"/>
    <n v="244.6442"/>
    <n v="284.47"/>
    <n v="262.03"/>
    <n v="225.3458"/>
    <n v="262.03"/>
    <s v="GRADUATE BY HILTON PRINCETON"/>
    <s v="United States"/>
    <x v="6"/>
    <x v="0"/>
    <n v="0.9211164621928497"/>
  </r>
  <r>
    <x v="1"/>
    <x v="1"/>
    <n v="347"/>
    <x v="16"/>
    <n v="25240"/>
    <s v="Vuelo LGA-MSY/Arturo Kam"/>
    <d v="2025-05-17T00:00:00"/>
    <d v="2025-06-07T00:00:00"/>
    <s v="VLO"/>
    <x v="2"/>
    <s v="USD"/>
    <n v="253.49"/>
    <n v="218.0014"/>
    <n v="253.49"/>
    <n v="0"/>
    <n v="0"/>
    <n v="0"/>
    <s v="DELTA AIR LINES"/>
    <s v="United States"/>
    <x v="6"/>
    <x v="0"/>
    <n v="0"/>
  </r>
  <r>
    <x v="1"/>
    <x v="1"/>
    <n v="347"/>
    <x v="16"/>
    <n v="0"/>
    <s v="Sobrecomisión"/>
    <d v="2025-05-17T00:00:00"/>
    <d v="2025-06-07T00:00:00"/>
    <s v="HPS"/>
    <x v="1"/>
    <s v="USD"/>
    <n v="783.9299999999999"/>
    <n v="674.1798"/>
    <n v="783.9299999999999"/>
    <n v="783.9299999999999"/>
    <n v="674.1798"/>
    <n v="783.9299999999999"/>
    <s v="FEES"/>
    <n v="0"/>
    <x v="6"/>
    <x v="0"/>
    <n v="1"/>
  </r>
  <r>
    <x v="1"/>
    <x v="1"/>
    <n v="348"/>
    <x v="28"/>
    <n v="27966"/>
    <s v="Rosewood Mandarina"/>
    <d v="2025-05-22T00:00:00"/>
    <d v="2025-05-25T00:00:00"/>
    <s v="HTL"/>
    <x v="4"/>
    <s v="USD"/>
    <n v="3045"/>
    <n v="2618.7"/>
    <n v="3045"/>
    <n v="429.35"/>
    <n v="369.241"/>
    <n v="429.35"/>
    <s v="ROSEWOOD MANDARINA"/>
    <s v="Mexico"/>
    <x v="7"/>
    <x v="0"/>
    <n v="0.1410016420361248"/>
  </r>
  <r>
    <x v="1"/>
    <x v="1"/>
    <n v="349"/>
    <x v="22"/>
    <n v="25348"/>
    <s v="DUBAI"/>
    <d v="2025-05-17T00:00:00"/>
    <d v="2025-05-25T00:00:00"/>
    <s v="PKT"/>
    <x v="0"/>
    <s v="USD"/>
    <n v="2456"/>
    <n v="2112.16"/>
    <n v="2456"/>
    <n v="0"/>
    <n v="0"/>
    <n v="0"/>
    <s v="ARABIAN LUX"/>
    <s v="United Arab Emirates"/>
    <x v="6"/>
    <x v="0"/>
    <n v="0"/>
  </r>
  <r>
    <x v="1"/>
    <x v="1"/>
    <n v="349"/>
    <x v="22"/>
    <n v="0"/>
    <s v="Honorarios por Servicio Agencia"/>
    <d v="2025-05-17T00:00:00"/>
    <d v="2025-05-25T00:00:00"/>
    <s v="HPS"/>
    <x v="1"/>
    <s v="USD"/>
    <n v="1.91"/>
    <n v="1.6426"/>
    <n v="1.91"/>
    <n v="1.91"/>
    <n v="1.6426"/>
    <n v="1.91"/>
    <s v="FEES"/>
    <n v="0"/>
    <x v="6"/>
    <x v="0"/>
    <n v="1"/>
  </r>
  <r>
    <x v="0"/>
    <x v="1"/>
    <n v="350"/>
    <x v="21"/>
    <n v="25024"/>
    <s v="Vuelo Business"/>
    <d v="2025-05-16T00:00:00"/>
    <s v="0000-00-00"/>
    <s v="VLO"/>
    <x v="2"/>
    <s v="USD"/>
    <n v="3304.16"/>
    <n v="2841.5776"/>
    <n v="3304.16"/>
    <n v="0"/>
    <n v="0"/>
    <n v="0"/>
    <s v="Iberia"/>
    <s v="Spain"/>
    <x v="6"/>
    <x v="0"/>
    <n v="0"/>
  </r>
  <r>
    <x v="0"/>
    <x v="1"/>
    <n v="350"/>
    <x v="21"/>
    <n v="28332"/>
    <s v="7 noches (CAMBIO USD A EUR)"/>
    <d v="2025-06-03T00:00:00"/>
    <d v="2025-06-10T00:00:00"/>
    <s v="HTL"/>
    <x v="4"/>
    <s v="USD"/>
    <n v="4269.27"/>
    <n v="3671.572200000001"/>
    <n v="4269.27"/>
    <n v="304.27"/>
    <n v="261.6722"/>
    <n v="304.27"/>
    <s v="TOTEM MADRID BOUTIQUE HOTEL"/>
    <s v="Spain"/>
    <x v="14"/>
    <x v="0"/>
    <n v="0.07126979553881575"/>
  </r>
  <r>
    <x v="0"/>
    <x v="1"/>
    <n v="350"/>
    <x v="21"/>
    <n v="25024"/>
    <s v="Vuelo Business"/>
    <d v="2025-05-16T00:00:00"/>
    <s v="0000-00-00"/>
    <s v="VLO"/>
    <x v="2"/>
    <s v="USD"/>
    <n v="3304.16"/>
    <n v="2841.5776"/>
    <n v="3304.16"/>
    <n v="0"/>
    <n v="0"/>
    <n v="0"/>
    <s v="Iberia"/>
    <s v="Spain"/>
    <x v="6"/>
    <x v="0"/>
    <n v="0"/>
  </r>
  <r>
    <x v="0"/>
    <x v="1"/>
    <n v="350"/>
    <x v="21"/>
    <n v="0"/>
    <s v="fee de emision boletos"/>
    <d v="2025-05-16T00:00:00"/>
    <s v="0000-00-00"/>
    <s v="HPS"/>
    <x v="1"/>
    <s v="USD"/>
    <n v="70"/>
    <n v="60.2"/>
    <n v="70"/>
    <n v="70"/>
    <n v="60.2"/>
    <n v="70"/>
    <s v="FEES"/>
    <n v="0"/>
    <x v="6"/>
    <x v="0"/>
    <n v="1"/>
  </r>
  <r>
    <x v="0"/>
    <x v="1"/>
    <n v="350"/>
    <x v="21"/>
    <n v="0"/>
    <s v="Honorarios por Servicio Agencia"/>
    <d v="2025-05-16T00:00:00"/>
    <d v="2025-06-10T00:00:00"/>
    <s v="HPS"/>
    <x v="1"/>
    <s v="USD"/>
    <n v="41.68"/>
    <n v="35.8448"/>
    <n v="41.68"/>
    <n v="41.68"/>
    <n v="35.8448"/>
    <n v="41.68"/>
    <s v="FEES"/>
    <n v="0"/>
    <x v="6"/>
    <x v="0"/>
    <n v="1"/>
  </r>
  <r>
    <x v="0"/>
    <x v="1"/>
    <n v="350"/>
    <x v="21"/>
    <n v="28332"/>
    <s v="6 noches extra"/>
    <d v="2025-06-10T00:00:00"/>
    <d v="2025-06-16T00:00:00"/>
    <s v="HTL"/>
    <x v="4"/>
    <s v="USD"/>
    <n v="3740"/>
    <n v="3216.4"/>
    <n v="3740"/>
    <n v="302.69"/>
    <n v="260.3134"/>
    <n v="302.69"/>
    <s v="TOTEM MADRID BOUTIQUE HOTEL"/>
    <s v="Spain"/>
    <x v="15"/>
    <x v="0"/>
    <n v="0.0809331550802139"/>
  </r>
  <r>
    <x v="1"/>
    <x v="1"/>
    <n v="351"/>
    <x v="16"/>
    <n v="23590"/>
    <s v="Vuelo Madrid-México-Madrid/ Sharon Vainer"/>
    <d v="2025-05-16T00:00:00"/>
    <d v="2025-05-16T00:00:00"/>
    <s v="VLO"/>
    <x v="2"/>
    <s v="USD"/>
    <n v="2576.75"/>
    <n v="2216.005"/>
    <n v="2576.75"/>
    <n v="0"/>
    <n v="0"/>
    <n v="0"/>
    <s v="AEROMÉXICO"/>
    <s v="Mexico"/>
    <x v="6"/>
    <x v="0"/>
    <n v="0"/>
  </r>
  <r>
    <x v="1"/>
    <x v="1"/>
    <n v="351"/>
    <x v="16"/>
    <n v="0"/>
    <s v="Fee de emisión del vuelo Madrid-México-Madrid/Sharon Vainer"/>
    <d v="2025-05-16T00:00:00"/>
    <d v="2025-05-16T00:00:00"/>
    <s v="HPS"/>
    <x v="1"/>
    <s v="USD"/>
    <n v="35"/>
    <n v="30.1"/>
    <n v="35"/>
    <n v="35"/>
    <n v="30.1"/>
    <n v="35"/>
    <s v="FEES"/>
    <n v="0"/>
    <x v="6"/>
    <x v="0"/>
    <n v="1"/>
  </r>
  <r>
    <x v="1"/>
    <x v="1"/>
    <n v="352"/>
    <x v="16"/>
    <n v="23590"/>
    <s v="Vuelo México-Montreal/Claudio Gónzalez G"/>
    <d v="2025-06-13T00:00:00"/>
    <d v="2025-06-16T00:00:00"/>
    <s v="VLO"/>
    <x v="2"/>
    <s v="USD"/>
    <n v="1232.21"/>
    <n v="1059.7006"/>
    <n v="1232.21"/>
    <n v="0"/>
    <n v="0"/>
    <n v="0"/>
    <s v="AEROMÉXICO"/>
    <s v="Mexico"/>
    <x v="15"/>
    <x v="0"/>
    <n v="0"/>
  </r>
  <r>
    <x v="1"/>
    <x v="1"/>
    <n v="352"/>
    <x v="16"/>
    <n v="23590"/>
    <s v="Vuelo México-Montreal/Fernando Gónzalez"/>
    <d v="2025-06-13T00:00:00"/>
    <d v="2025-06-16T00:00:00"/>
    <s v="VLO"/>
    <x v="2"/>
    <s v="USD"/>
    <n v="1232.21"/>
    <n v="1059.7006"/>
    <n v="1232.21"/>
    <n v="0"/>
    <n v="0"/>
    <n v="0"/>
    <s v="AEROMÉXICO"/>
    <s v="Mexico"/>
    <x v="15"/>
    <x v="0"/>
    <n v="0"/>
  </r>
  <r>
    <x v="1"/>
    <x v="1"/>
    <n v="352"/>
    <x v="16"/>
    <n v="27998"/>
    <s v="Vuelo Montreal-México/Claudio Gónzalez G"/>
    <d v="2025-06-13T00:00:00"/>
    <d v="2025-06-16T00:00:00"/>
    <s v="VLO"/>
    <x v="2"/>
    <s v="USD"/>
    <n v="1353.22"/>
    <n v="1163.7692"/>
    <n v="1353.22"/>
    <n v="46.28"/>
    <n v="39.8008"/>
    <n v="46.28"/>
    <s v="Air Canada"/>
    <s v="Canada"/>
    <x v="15"/>
    <x v="0"/>
    <n v="0.03419990836671051"/>
  </r>
  <r>
    <x v="1"/>
    <x v="1"/>
    <n v="352"/>
    <x v="16"/>
    <n v="27998"/>
    <s v="Vuelo Montreal-México/Fernando Gónzalez"/>
    <d v="2025-06-13T00:00:00"/>
    <d v="2025-06-16T00:00:00"/>
    <s v="VLO"/>
    <x v="2"/>
    <s v="USD"/>
    <n v="1353.22"/>
    <n v="1163.7692"/>
    <n v="1353.22"/>
    <n v="46.28"/>
    <n v="39.8008"/>
    <n v="46.28"/>
    <s v="Air Canada"/>
    <s v="Canada"/>
    <x v="15"/>
    <x v="0"/>
    <n v="0.03419990836671051"/>
  </r>
  <r>
    <x v="1"/>
    <x v="1"/>
    <n v="352"/>
    <x v="16"/>
    <n v="0"/>
    <s v="Fee de emisión del vuelo México-Montreal-México/Claudio y Fernando Gónzalez"/>
    <d v="2025-06-13T00:00:00"/>
    <d v="2025-06-16T00:00:00"/>
    <s v="HPS"/>
    <x v="1"/>
    <s v="USD"/>
    <n v="35"/>
    <n v="30.1"/>
    <n v="35"/>
    <n v="35"/>
    <n v="30.1"/>
    <n v="35"/>
    <s v="FEES"/>
    <n v="0"/>
    <x v="15"/>
    <x v="0"/>
    <n v="1"/>
  </r>
  <r>
    <x v="1"/>
    <x v="1"/>
    <n v="352"/>
    <x v="16"/>
    <n v="32346"/>
    <s v="Hospedaje"/>
    <d v="2025-06-13T00:00:00"/>
    <d v="2025-06-16T00:00:00"/>
    <s v="HTL"/>
    <x v="4"/>
    <s v="USD"/>
    <n v="1952"/>
    <n v="1678.72"/>
    <n v="1952"/>
    <n v="195.2"/>
    <n v="167.872"/>
    <n v="195.2"/>
    <s v="INTERCONTINENTAL MONTREAL, AN IHG HOTEL"/>
    <s v="Canada"/>
    <x v="15"/>
    <x v="0"/>
    <n v="0.09999999999999999"/>
  </r>
  <r>
    <x v="1"/>
    <x v="1"/>
    <n v="352"/>
    <x v="16"/>
    <n v="32346"/>
    <s v="Hospedaje"/>
    <d v="2025-06-13T00:00:00"/>
    <d v="2025-06-16T00:00:00"/>
    <s v="HTL"/>
    <x v="4"/>
    <s v="USD"/>
    <n v="1952"/>
    <n v="1678.72"/>
    <n v="1952"/>
    <n v="195.2"/>
    <n v="167.872"/>
    <n v="195.2"/>
    <s v="INTERCONTINENTAL MONTREAL, AN IHG HOTEL"/>
    <s v="Canada"/>
    <x v="15"/>
    <x v="0"/>
    <n v="0.09999999999999999"/>
  </r>
  <r>
    <x v="1"/>
    <x v="1"/>
    <n v="353"/>
    <x v="16"/>
    <n v="23966"/>
    <s v="Vuelo Newark - Londres/Yulia Terentyeva"/>
    <d v="2025-05-27T00:00:00"/>
    <d v="2025-05-28T00:00:00"/>
    <s v="VLO"/>
    <x v="2"/>
    <s v="USD"/>
    <n v="2472"/>
    <n v="2125.92"/>
    <n v="2472"/>
    <n v="311.08"/>
    <n v="267.5288"/>
    <n v="311.08"/>
    <s v="British Airways"/>
    <s v="United Kingdom"/>
    <x v="13"/>
    <x v="0"/>
    <n v="0.1258414239482201"/>
  </r>
  <r>
    <x v="1"/>
    <x v="1"/>
    <n v="353"/>
    <x v="16"/>
    <n v="23966"/>
    <s v="Revisado del vuelo Newark-Londres"/>
    <d v="2025-05-27T00:00:00"/>
    <d v="2025-05-28T00:00:00"/>
    <s v="VLO"/>
    <x v="2"/>
    <s v="USD"/>
    <n v="1887.7"/>
    <n v="1623.422"/>
    <n v="1887.7"/>
    <n v="110"/>
    <n v="94.59999999999999"/>
    <n v="110"/>
    <s v="British Airways"/>
    <s v="United Kingdom"/>
    <x v="13"/>
    <x v="0"/>
    <n v="0.05827197118186152"/>
  </r>
  <r>
    <x v="1"/>
    <x v="1"/>
    <n v="353"/>
    <x v="16"/>
    <n v="0"/>
    <s v="Fee de emisión del vuelo y revisado Newark-Londres"/>
    <d v="2025-05-27T00:00:00"/>
    <d v="2025-05-28T00:00:00"/>
    <s v="HPS"/>
    <x v="1"/>
    <s v="USD"/>
    <n v="50"/>
    <n v="43"/>
    <n v="50"/>
    <n v="50"/>
    <n v="43"/>
    <n v="50"/>
    <s v="FEES"/>
    <n v="0"/>
    <x v="13"/>
    <x v="0"/>
    <n v="1"/>
  </r>
  <r>
    <x v="1"/>
    <x v="1"/>
    <n v="353"/>
    <x v="16"/>
    <n v="27870"/>
    <s v="Vuelo JFK-FCO/Yulia Terentyeva"/>
    <d v="2025-05-27T00:00:00"/>
    <d v="2025-05-28T00:00:00"/>
    <s v="VLO"/>
    <x v="2"/>
    <s v="USD"/>
    <n v="2484.41"/>
    <n v="2136.5926"/>
    <n v="2484.41"/>
    <n v="159"/>
    <n v="136.74"/>
    <n v="159"/>
    <s v="Italia Trasporto Aereo"/>
    <s v="Italy"/>
    <x v="13"/>
    <x v="0"/>
    <n v="0.06399909837748198"/>
  </r>
  <r>
    <x v="1"/>
    <x v="1"/>
    <n v="353"/>
    <x v="16"/>
    <n v="27870"/>
    <s v="Vuelo Roma-Londres/Yulia Terentyeva"/>
    <d v="2025-05-27T00:00:00"/>
    <d v="2025-05-28T00:00:00"/>
    <s v="VLO"/>
    <x v="2"/>
    <s v="USD"/>
    <n v="399.5"/>
    <n v="343.57"/>
    <n v="399.5"/>
    <n v="0"/>
    <n v="0"/>
    <n v="0"/>
    <s v="Italia Trasporto Aereo"/>
    <s v="Italy"/>
    <x v="13"/>
    <x v="0"/>
    <n v="0"/>
  </r>
  <r>
    <x v="1"/>
    <x v="1"/>
    <n v="353"/>
    <x v="16"/>
    <n v="27870"/>
    <s v="EMD Vuelo Roma Londres/Yulia Terentyeva"/>
    <d v="2025-05-27T00:00:00"/>
    <d v="2025-05-28T00:00:00"/>
    <s v="VLO"/>
    <x v="2"/>
    <s v="USD"/>
    <n v="35"/>
    <n v="30.1"/>
    <n v="35"/>
    <n v="0"/>
    <n v="0"/>
    <n v="0"/>
    <s v="Italia Trasporto Aereo"/>
    <s v="Italy"/>
    <x v="13"/>
    <x v="0"/>
    <n v="0"/>
  </r>
  <r>
    <x v="1"/>
    <x v="1"/>
    <n v="354"/>
    <x v="16"/>
    <n v="23590"/>
    <s v="Vuelo JFK-MEX/Camila Vainer"/>
    <d v="2025-05-22T00:00:00"/>
    <d v="2025-05-22T00:00:00"/>
    <s v="VLO"/>
    <x v="2"/>
    <s v="USD"/>
    <n v="2347.66"/>
    <n v="2018.9876"/>
    <n v="2347.66"/>
    <n v="0"/>
    <n v="0"/>
    <n v="0"/>
    <s v="AEROMÉXICO"/>
    <s v="Mexico"/>
    <x v="7"/>
    <x v="0"/>
    <n v="0"/>
  </r>
  <r>
    <x v="1"/>
    <x v="1"/>
    <n v="354"/>
    <x v="16"/>
    <n v="23590"/>
    <s v="Revisado del vuelo JFK-MEX/Camila Vainer"/>
    <d v="2025-05-22T00:00:00"/>
    <d v="2025-05-22T00:00:00"/>
    <s v="VLO"/>
    <x v="2"/>
    <s v="USD"/>
    <n v="202.1"/>
    <n v="173.806"/>
    <n v="202.1"/>
    <n v="0"/>
    <n v="0"/>
    <n v="0"/>
    <s v="AEROMÉXICO"/>
    <s v="Mexico"/>
    <x v="7"/>
    <x v="0"/>
    <n v="0"/>
  </r>
  <r>
    <x v="1"/>
    <x v="1"/>
    <n v="354"/>
    <x v="16"/>
    <n v="0"/>
    <s v="Fee de emisión de vuelo y revisado"/>
    <d v="2025-05-22T00:00:00"/>
    <d v="2025-05-22T00:00:00"/>
    <s v="HPS"/>
    <x v="1"/>
    <s v="USD"/>
    <n v="70"/>
    <n v="60.2"/>
    <n v="70"/>
    <n v="70"/>
    <n v="60.2"/>
    <n v="70"/>
    <s v="FEES"/>
    <n v="0"/>
    <x v="7"/>
    <x v="0"/>
    <n v="1"/>
  </r>
  <r>
    <x v="1"/>
    <x v="1"/>
    <n v="354"/>
    <x v="16"/>
    <n v="23590"/>
    <s v="Vuelo JFK-MEX/Liora Lozwosky"/>
    <d v="2025-05-22T00:00:00"/>
    <d v="2025-05-22T00:00:00"/>
    <s v="VLO"/>
    <x v="2"/>
    <s v="USD"/>
    <n v="67.59999999999999"/>
    <n v="58.136"/>
    <n v="67.59999999999999"/>
    <n v="0"/>
    <n v="0"/>
    <n v="0"/>
    <s v="AEROMÉXICO"/>
    <s v="Mexico"/>
    <x v="7"/>
    <x v="0"/>
    <n v="0"/>
  </r>
  <r>
    <x v="1"/>
    <x v="1"/>
    <n v="354"/>
    <x v="16"/>
    <n v="23590"/>
    <s v="Vuelo JFK-MEX/Sharon Vainer"/>
    <d v="2025-05-22T00:00:00"/>
    <d v="2025-05-22T00:00:00"/>
    <s v="VLO"/>
    <x v="2"/>
    <s v="USD"/>
    <n v="67.59999999999999"/>
    <n v="58.136"/>
    <n v="67.59999999999999"/>
    <n v="0"/>
    <n v="0"/>
    <n v="0"/>
    <s v="AEROMÉXICO"/>
    <s v="Mexico"/>
    <x v="7"/>
    <x v="0"/>
    <n v="0"/>
  </r>
  <r>
    <x v="1"/>
    <x v="1"/>
    <n v="354"/>
    <x v="16"/>
    <n v="23590"/>
    <s v="Otros cargos/Liora Lozowsky"/>
    <d v="2025-05-22T00:00:00"/>
    <d v="2025-05-22T00:00:00"/>
    <s v="VLO"/>
    <x v="2"/>
    <s v="USD"/>
    <n v="200"/>
    <n v="172"/>
    <n v="200"/>
    <n v="0"/>
    <n v="0"/>
    <n v="0"/>
    <s v="AEROMÉXICO"/>
    <s v="Mexico"/>
    <x v="7"/>
    <x v="0"/>
    <n v="0"/>
  </r>
  <r>
    <x v="1"/>
    <x v="1"/>
    <n v="354"/>
    <x v="16"/>
    <n v="23590"/>
    <s v="Otros cargos/Sharon Vainer"/>
    <d v="2025-05-22T00:00:00"/>
    <d v="2025-05-22T00:00:00"/>
    <s v="VLO"/>
    <x v="2"/>
    <s v="USD"/>
    <n v="200"/>
    <n v="172"/>
    <n v="200"/>
    <n v="0"/>
    <n v="0"/>
    <n v="0"/>
    <s v="AEROMÉXICO"/>
    <s v="Mexico"/>
    <x v="7"/>
    <x v="0"/>
    <n v="0"/>
  </r>
  <r>
    <x v="1"/>
    <x v="1"/>
    <n v="355"/>
    <x v="22"/>
    <n v="23789"/>
    <s v="AFRICA"/>
    <d v="2025-06-15T00:00:00"/>
    <d v="2025-07-22T00:00:00"/>
    <s v="PKT"/>
    <x v="0"/>
    <s v="USD"/>
    <n v="160328.18"/>
    <n v="137882.2348"/>
    <n v="160328.18"/>
    <n v="30483"/>
    <n v="26215.38"/>
    <n v="30483"/>
    <s v="TRIUMPH TRAVEL"/>
    <s v="South Africa"/>
    <x v="33"/>
    <x v="0"/>
    <n v="0.1901287721222807"/>
  </r>
  <r>
    <x v="1"/>
    <x v="1"/>
    <n v="355"/>
    <x v="22"/>
    <n v="0"/>
    <s v="GASTOS DE OPERACION"/>
    <d v="2025-06-15T00:00:00"/>
    <d v="2025-07-22T00:00:00"/>
    <s v="HPS"/>
    <x v="1"/>
    <s v="USD"/>
    <n v="4068.98"/>
    <n v="3499.3228"/>
    <n v="4068.98"/>
    <n v="4068.98"/>
    <n v="3499.3228"/>
    <n v="4068.98"/>
    <s v="FEES"/>
    <n v="0"/>
    <x v="33"/>
    <x v="0"/>
    <n v="1"/>
  </r>
  <r>
    <x v="1"/>
    <x v="1"/>
    <n v="355"/>
    <x v="22"/>
    <n v="0"/>
    <s v="Ajuste saldo cliente - AR"/>
    <d v="2025-06-15T00:00:00"/>
    <d v="2025-07-22T00:00:00"/>
    <s v="HPS"/>
    <x v="1"/>
    <s v="USD"/>
    <n v="-122.04"/>
    <n v="-104.9544"/>
    <n v="-122.04"/>
    <n v="-122.04"/>
    <n v="-104.9544"/>
    <n v="-122.04"/>
    <s v="FEES"/>
    <n v="0"/>
    <x v="33"/>
    <x v="0"/>
    <n v="1"/>
  </r>
  <r>
    <x v="1"/>
    <x v="1"/>
    <n v="356"/>
    <x v="16"/>
    <n v="23590"/>
    <s v="Vuelo MEX-LAX/David Vainer"/>
    <d v="2025-05-14T00:00:00"/>
    <d v="2025-05-22T00:00:00"/>
    <s v="VLO"/>
    <x v="2"/>
    <s v="USD"/>
    <n v="557.22"/>
    <n v="479.2092"/>
    <n v="557.22"/>
    <n v="8.460000000000001"/>
    <n v="7.275600000000001"/>
    <n v="8.460000000000001"/>
    <s v="AEROMÉXICO"/>
    <s v="Mexico"/>
    <x v="6"/>
    <x v="0"/>
    <n v="0.01518251319048132"/>
  </r>
  <r>
    <x v="1"/>
    <x v="1"/>
    <n v="356"/>
    <x v="16"/>
    <n v="23590"/>
    <s v="Vuelo MEX-LAX/Moisés Vainer"/>
    <d v="2025-05-14T00:00:00"/>
    <d v="2025-05-22T00:00:00"/>
    <s v="VLO"/>
    <x v="2"/>
    <s v="USD"/>
    <n v="557.22"/>
    <n v="479.2092"/>
    <n v="557.22"/>
    <n v="8.460000000000001"/>
    <n v="7.275600000000001"/>
    <n v="8.460000000000001"/>
    <s v="AEROMÉXICO"/>
    <s v="Mexico"/>
    <x v="6"/>
    <x v="0"/>
    <n v="0.01518251319048132"/>
  </r>
  <r>
    <x v="1"/>
    <x v="1"/>
    <n v="356"/>
    <x v="16"/>
    <n v="23590"/>
    <s v="Vuelo JFK-MEX/David Vainer"/>
    <d v="2025-05-14T00:00:00"/>
    <d v="2025-05-22T00:00:00"/>
    <s v="VLO"/>
    <x v="2"/>
    <s v="USD"/>
    <n v="1135.84"/>
    <n v="976.8223999999999"/>
    <n v="1135.84"/>
    <n v="190.8"/>
    <n v="164.088"/>
    <n v="190.8"/>
    <s v="AEROMÉXICO"/>
    <s v="Mexico"/>
    <x v="6"/>
    <x v="0"/>
    <n v="0.1679814058318073"/>
  </r>
  <r>
    <x v="1"/>
    <x v="1"/>
    <n v="356"/>
    <x v="16"/>
    <n v="23590"/>
    <s v="Vuelo JFK-MEX/Moisés Vainer"/>
    <d v="2025-05-14T00:00:00"/>
    <d v="2025-05-22T00:00:00"/>
    <s v="VLO"/>
    <x v="2"/>
    <s v="USD"/>
    <n v="1135.84"/>
    <n v="976.8223999999999"/>
    <n v="1135.84"/>
    <n v="0"/>
    <n v="0"/>
    <n v="0"/>
    <s v="AEROMÉXICO"/>
    <s v="Mexico"/>
    <x v="6"/>
    <x v="0"/>
    <n v="0"/>
  </r>
  <r>
    <x v="1"/>
    <x v="1"/>
    <n v="356"/>
    <x v="16"/>
    <n v="24224"/>
    <s v="Vuelo LAX-JFK/David Vainer"/>
    <d v="2025-05-14T00:00:00"/>
    <d v="2025-05-22T00:00:00"/>
    <s v="VLO"/>
    <x v="2"/>
    <s v="USD"/>
    <n v="1577.48"/>
    <n v="1356.6328"/>
    <n v="1577.48"/>
    <n v="290.64"/>
    <n v="249.9504"/>
    <n v="290.64"/>
    <s v="American Airlines"/>
    <s v="United States"/>
    <x v="6"/>
    <x v="0"/>
    <n v="0.1842432233689175"/>
  </r>
  <r>
    <x v="1"/>
    <x v="1"/>
    <n v="356"/>
    <x v="16"/>
    <n v="24224"/>
    <s v="Vuelo LAX-JFK/Moisés Vainer"/>
    <d v="2025-05-14T00:00:00"/>
    <d v="2025-05-22T00:00:00"/>
    <s v="VLO"/>
    <x v="2"/>
    <s v="USD"/>
    <n v="1577.48"/>
    <n v="1356.6328"/>
    <n v="1577.48"/>
    <n v="0"/>
    <n v="0"/>
    <n v="0"/>
    <s v="American Airlines"/>
    <s v="United States"/>
    <x v="6"/>
    <x v="0"/>
    <n v="0"/>
  </r>
  <r>
    <x v="1"/>
    <x v="1"/>
    <n v="356"/>
    <x v="16"/>
    <n v="24224"/>
    <s v="Vuelo LAX-JFK/Moisés Vainer"/>
    <d v="2025-05-18T00:00:00"/>
    <d v="2025-05-18T00:00:00"/>
    <s v="VLO"/>
    <x v="2"/>
    <s v="USD"/>
    <n v="220"/>
    <n v="189.2"/>
    <n v="220"/>
    <n v="0"/>
    <n v="0"/>
    <n v="0"/>
    <s v="American Airlines"/>
    <s v="United States"/>
    <x v="7"/>
    <x v="0"/>
    <n v="0"/>
  </r>
  <r>
    <x v="1"/>
    <x v="1"/>
    <n v="356"/>
    <x v="16"/>
    <n v="23590"/>
    <s v="Vuelo JFK-MEX/David Vainer"/>
    <d v="2025-05-14T00:00:00"/>
    <d v="2025-05-22T00:00:00"/>
    <s v="VLO"/>
    <x v="2"/>
    <s v="USD"/>
    <n v="-55"/>
    <n v="-47.3"/>
    <n v="-55"/>
    <n v="0"/>
    <n v="0"/>
    <n v="0"/>
    <s v="AEROMÉXICO"/>
    <s v="Mexico"/>
    <x v="6"/>
    <x v="0"/>
    <n v="0"/>
  </r>
  <r>
    <x v="1"/>
    <x v="1"/>
    <n v="356"/>
    <x v="16"/>
    <n v="23590"/>
    <s v="Vuelo Miami/David Vainer"/>
    <d v="2025-05-14T00:00:00"/>
    <d v="2025-05-22T00:00:00"/>
    <s v="VLO"/>
    <x v="2"/>
    <s v="USD"/>
    <n v="145"/>
    <n v="124.7"/>
    <n v="145"/>
    <n v="0"/>
    <n v="0"/>
    <n v="0"/>
    <s v="AEROMÉXICO"/>
    <s v="Mexico"/>
    <x v="6"/>
    <x v="0"/>
    <n v="0"/>
  </r>
  <r>
    <x v="1"/>
    <x v="1"/>
    <n v="356"/>
    <x v="16"/>
    <n v="0"/>
    <s v="Sobrecomisión"/>
    <d v="2025-05-14T00:00:00"/>
    <d v="2025-05-22T00:00:00"/>
    <s v="HPS"/>
    <x v="1"/>
    <s v="USD"/>
    <n v="55"/>
    <n v="47.3"/>
    <n v="55"/>
    <n v="55"/>
    <n v="47.3"/>
    <n v="55"/>
    <s v="FEES"/>
    <n v="0"/>
    <x v="6"/>
    <x v="0"/>
    <n v="1"/>
  </r>
  <r>
    <x v="1"/>
    <x v="1"/>
    <n v="357"/>
    <x v="16"/>
    <n v="24495"/>
    <s v="Vuelo México-Newark/Mónica Berger"/>
    <d v="2025-05-26T00:00:00"/>
    <d v="2025-05-30T00:00:00"/>
    <s v="VLO"/>
    <x v="2"/>
    <s v="USD"/>
    <n v="912.92"/>
    <n v="785.1111999999999"/>
    <n v="912.92"/>
    <n v="30.6"/>
    <n v="26.316"/>
    <n v="30.6"/>
    <s v="United Airlines"/>
    <s v="United States"/>
    <x v="13"/>
    <x v="0"/>
    <n v="0.03351881873548614"/>
  </r>
  <r>
    <x v="1"/>
    <x v="1"/>
    <n v="357"/>
    <x v="16"/>
    <n v="24495"/>
    <s v="Vuelo México-Newark/Daniella Kosberg"/>
    <d v="2025-05-26T00:00:00"/>
    <d v="2025-05-30T00:00:00"/>
    <s v="VLO"/>
    <x v="2"/>
    <s v="USD"/>
    <n v="912.92"/>
    <n v="785.1111999999999"/>
    <n v="912.92"/>
    <n v="30.6"/>
    <n v="26.316"/>
    <n v="30.6"/>
    <s v="United Airlines"/>
    <s v="United States"/>
    <x v="13"/>
    <x v="0"/>
    <n v="0.03351881873548614"/>
  </r>
  <r>
    <x v="1"/>
    <x v="1"/>
    <n v="357"/>
    <x v="16"/>
    <n v="24495"/>
    <s v="Vuelo Newark-México/Mónica Berger"/>
    <d v="2025-05-30T00:00:00"/>
    <d v="2025-05-30T00:00:00"/>
    <s v="VLO"/>
    <x v="2"/>
    <s v="USD"/>
    <n v="385.84"/>
    <n v="331.8224"/>
    <n v="385.84"/>
    <n v="24.8"/>
    <n v="21.328"/>
    <n v="24.8"/>
    <s v="United Airlines"/>
    <s v="United States"/>
    <x v="13"/>
    <x v="0"/>
    <n v="0.06427534729421522"/>
  </r>
  <r>
    <x v="1"/>
    <x v="1"/>
    <n v="357"/>
    <x v="16"/>
    <n v="24495"/>
    <s v="Vuelo Newark-México/Daniella Kosberg"/>
    <d v="2025-05-30T00:00:00"/>
    <d v="2025-05-30T00:00:00"/>
    <s v="VLO"/>
    <x v="2"/>
    <s v="USD"/>
    <n v="385.84"/>
    <n v="331.8224"/>
    <n v="385.84"/>
    <n v="24.8"/>
    <n v="21.328"/>
    <n v="24.8"/>
    <s v="United Airlines"/>
    <s v="United States"/>
    <x v="13"/>
    <x v="0"/>
    <n v="0.06427534729421522"/>
  </r>
  <r>
    <x v="1"/>
    <x v="1"/>
    <n v="358"/>
    <x v="16"/>
    <n v="23590"/>
    <s v="Vuelo Sao Paulo-México/Marc Kosberg"/>
    <d v="2025-05-10T00:00:00"/>
    <d v="2025-05-10T00:00:00"/>
    <s v="VLO"/>
    <x v="2"/>
    <s v="USD"/>
    <n v="353.7"/>
    <n v="304.182"/>
    <n v="353.7"/>
    <n v="0"/>
    <n v="0"/>
    <n v="0"/>
    <s v="AEROMÉXICO"/>
    <s v="Mexico"/>
    <x v="52"/>
    <x v="0"/>
    <n v="0"/>
  </r>
  <r>
    <x v="0"/>
    <x v="1"/>
    <n v="359"/>
    <x v="2"/>
    <n v="28066"/>
    <s v="3 noches One Classic Garden View Room"/>
    <d v="2025-07-19T00:00:00"/>
    <d v="2025-07-22T00:00:00"/>
    <s v="HTL"/>
    <x v="4"/>
    <s v="EUR"/>
    <n v="4029"/>
    <n v="4029"/>
    <n v="4673.639999999999"/>
    <n v="614.4"/>
    <n v="614.4"/>
    <n v="712.704"/>
    <s v="HOTEL PALAZZO MURAT"/>
    <s v="Italy"/>
    <x v="5"/>
    <x v="0"/>
    <n v="0.1524944154877141"/>
  </r>
  <r>
    <x v="0"/>
    <x v="1"/>
    <n v="359"/>
    <x v="2"/>
    <n v="28067"/>
    <s v="2 noches en habitación deluxe room sea view"/>
    <d v="2025-07-22T00:00:00"/>
    <d v="2025-07-24T00:00:00"/>
    <s v="HTL"/>
    <x v="4"/>
    <s v="EUR"/>
    <n v="3758.61"/>
    <n v="3758.61"/>
    <n v="4359.987599999999"/>
    <n v="804.05"/>
    <n v="804.05"/>
    <n v="932.6979999999999"/>
    <s v="ANANTARA CONVENTO DI AMALFI GRAND HOTEL"/>
    <s v="Italy"/>
    <x v="8"/>
    <x v="0"/>
    <n v="0.2139221680355238"/>
  </r>
  <r>
    <x v="0"/>
    <x v="1"/>
    <n v="359"/>
    <x v="2"/>
    <n v="28068"/>
    <s v="Servicios de traslados, hotelería y actividades."/>
    <d v="2025-07-12T00:00:00"/>
    <d v="2025-07-26T00:00:00"/>
    <s v="PKT"/>
    <x v="0"/>
    <s v="EUR"/>
    <n v="16394.63"/>
    <n v="16394.63"/>
    <n v="19017.7708"/>
    <n v="2193.63"/>
    <n v="2193.63"/>
    <n v="2544.6108"/>
    <s v="REEMBOLSOS"/>
    <s v="Italy"/>
    <x v="20"/>
    <x v="0"/>
    <n v="0.1338017387400631"/>
  </r>
  <r>
    <x v="0"/>
    <x v="1"/>
    <n v="359"/>
    <x v="2"/>
    <n v="30348"/>
    <s v="Reembolso noche hotel 26JUL en Milán + traslado Como-Malpensa"/>
    <d v="2025-07-26T00:00:00"/>
    <d v="2025-07-26T00:00:00"/>
    <s v="OTR"/>
    <x v="3"/>
    <s v="EUR"/>
    <n v="1013"/>
    <n v="1013"/>
    <n v="1175.08"/>
    <n v="0"/>
    <n v="0"/>
    <n v="0"/>
    <s v="ALICE ELENA GABALDON CHIARELLI"/>
    <s v="NA"/>
    <x v="8"/>
    <x v="0"/>
    <n v="0"/>
  </r>
  <r>
    <x v="0"/>
    <x v="1"/>
    <n v="359"/>
    <x v="2"/>
    <n v="0"/>
    <s v="Cargo operaciones"/>
    <d v="2025-07-12T00:00:00"/>
    <d v="2025-07-26T00:00:00"/>
    <s v="HPS"/>
    <x v="1"/>
    <s v="EUR"/>
    <n v="435"/>
    <n v="435"/>
    <n v="504.6"/>
    <n v="435"/>
    <n v="435"/>
    <n v="504.6"/>
    <s v="FEES"/>
    <n v="0"/>
    <x v="20"/>
    <x v="0"/>
    <n v="1"/>
  </r>
  <r>
    <x v="1"/>
    <x v="1"/>
    <n v="360"/>
    <x v="16"/>
    <n v="28934"/>
    <s v="Vuelo MEX-SLC-ASE-LAX-MEX/Marc Kosberg"/>
    <d v="2025-08-08T00:00:00"/>
    <d v="2025-08-19T00:00:00"/>
    <s v="VLO"/>
    <x v="2"/>
    <s v="USD"/>
    <n v="851.86"/>
    <n v="732.5996"/>
    <n v="851.86"/>
    <n v="4.68"/>
    <n v="4.0248"/>
    <n v="4.68"/>
    <s v="F1S USA"/>
    <s v="United States"/>
    <x v="45"/>
    <x v="0"/>
    <n v="0.005493860493508322"/>
  </r>
  <r>
    <x v="1"/>
    <x v="1"/>
    <n v="360"/>
    <x v="16"/>
    <n v="28934"/>
    <s v="Vuelo MEX-SLC-ASE-LAX-MEX/Sofia Valanci"/>
    <d v="2025-08-08T00:00:00"/>
    <d v="2025-08-19T00:00:00"/>
    <s v="VLO"/>
    <x v="2"/>
    <s v="USD"/>
    <n v="851.86"/>
    <n v="732.5996"/>
    <n v="851.86"/>
    <n v="4.68"/>
    <n v="4.0248"/>
    <n v="4.68"/>
    <s v="F1S USA"/>
    <s v="United States"/>
    <x v="45"/>
    <x v="0"/>
    <n v="0.005493860493508322"/>
  </r>
  <r>
    <x v="1"/>
    <x v="1"/>
    <n v="360"/>
    <x v="16"/>
    <n v="28934"/>
    <s v="TE KOSBERG BERGER MARC"/>
    <d v="2025-08-10T00:00:00"/>
    <s v="0000-00-00"/>
    <s v="VLO"/>
    <x v="2"/>
    <s v="USD"/>
    <n v="-85.48999999999999"/>
    <n v="-73.5214"/>
    <n v="-85.48999999999999"/>
    <n v="-4.68"/>
    <n v="-4.0248"/>
    <n v="-4.68"/>
    <s v="F1S USA"/>
    <s v="United States"/>
    <x v="53"/>
    <x v="0"/>
    <n v="0.05474324482395602"/>
  </r>
  <r>
    <x v="1"/>
    <x v="1"/>
    <n v="360"/>
    <x v="16"/>
    <n v="28934"/>
    <s v="TE VALANCI PENAGOS SOFIA"/>
    <d v="2025-08-10T00:00:00"/>
    <s v="0000-00-00"/>
    <s v="VLO"/>
    <x v="2"/>
    <s v="USD"/>
    <n v="-85.48999999999999"/>
    <n v="-73.5214"/>
    <n v="-85.48999999999999"/>
    <n v="-4.68"/>
    <n v="-4.0248"/>
    <n v="-4.68"/>
    <s v="F1S USA"/>
    <s v="United States"/>
    <x v="53"/>
    <x v="0"/>
    <n v="0.05474324482395602"/>
  </r>
  <r>
    <x v="1"/>
    <x v="1"/>
    <n v="360"/>
    <x v="16"/>
    <n v="28934"/>
    <s v="ASE-LAX-MEX/Marc Kosberg"/>
    <d v="2025-08-21T00:00:00"/>
    <s v="0000-00-00"/>
    <s v="VLO"/>
    <x v="2"/>
    <s v="USD"/>
    <n v="379.9"/>
    <n v="326.714"/>
    <n v="379.9"/>
    <n v="0"/>
    <n v="0"/>
    <n v="0"/>
    <s v="F1S USA"/>
    <s v="United States"/>
    <x v="11"/>
    <x v="0"/>
    <n v="0"/>
  </r>
  <r>
    <x v="1"/>
    <x v="1"/>
    <n v="360"/>
    <x v="16"/>
    <n v="28934"/>
    <s v="ASE-LAX-MEX/Sofia Valanci"/>
    <d v="2025-08-21T00:00:00"/>
    <s v="0000-00-00"/>
    <s v="VLO"/>
    <x v="2"/>
    <s v="USD"/>
    <n v="379.9"/>
    <n v="326.714"/>
    <n v="379.9"/>
    <n v="0"/>
    <n v="0"/>
    <n v="0"/>
    <s v="F1S USA"/>
    <s v="United States"/>
    <x v="11"/>
    <x v="0"/>
    <n v="0"/>
  </r>
  <r>
    <x v="1"/>
    <x v="1"/>
    <n v="361"/>
    <x v="16"/>
    <n v="24495"/>
    <s v="Vuelo MEX-SFO-SIN-SFO-MEX/Moisés Vainer"/>
    <d v="2025-06-17T00:00:00"/>
    <d v="2025-07-07T00:00:00"/>
    <s v="VLO"/>
    <x v="2"/>
    <s v="USD"/>
    <n v="6673.67"/>
    <n v="5739.3562"/>
    <n v="6673.67"/>
    <n v="0"/>
    <n v="0"/>
    <n v="0"/>
    <s v="United Airlines"/>
    <s v="United States"/>
    <x v="33"/>
    <x v="0"/>
    <n v="0"/>
  </r>
  <r>
    <x v="1"/>
    <x v="1"/>
    <n v="361"/>
    <x v="16"/>
    <n v="0"/>
    <s v="Fee de emisión del Vuelo MEX-SFO-SIN-SFO-MEX/Moisés Vainer"/>
    <d v="2025-06-17T00:00:00"/>
    <d v="2025-07-07T00:00:00"/>
    <s v="HPS"/>
    <x v="1"/>
    <s v="USD"/>
    <n v="35"/>
    <n v="30.1"/>
    <n v="35"/>
    <n v="35"/>
    <n v="30.1"/>
    <n v="35"/>
    <s v="FEES"/>
    <n v="0"/>
    <x v="33"/>
    <x v="0"/>
    <n v="1"/>
  </r>
  <r>
    <x v="1"/>
    <x v="1"/>
    <n v="361"/>
    <x v="16"/>
    <n v="28910"/>
    <s v="Traslados en Ubud"/>
    <d v="2025-06-17T00:00:00"/>
    <d v="2025-07-07T00:00:00"/>
    <s v="TRF"/>
    <x v="5"/>
    <s v="USD"/>
    <n v="416"/>
    <n v="357.76"/>
    <n v="416"/>
    <n v="183"/>
    <n v="157.38"/>
    <n v="183"/>
    <s v="VIRTUOSO BALI INDONESIA"/>
    <s v="Indonesia"/>
    <x v="33"/>
    <x v="0"/>
    <n v="0.4399038461538461"/>
  </r>
  <r>
    <x v="1"/>
    <x v="1"/>
    <n v="362"/>
    <x v="20"/>
    <n v="24984"/>
    <s v="Vuelo de BEY ATH"/>
    <d v="2025-07-20T00:00:00"/>
    <d v="2025-07-20T00:00:00"/>
    <s v="VLO"/>
    <x v="2"/>
    <s v="USD"/>
    <n v="268.77"/>
    <n v="231.1422"/>
    <n v="268.77"/>
    <n v="0"/>
    <n v="0"/>
    <n v="0"/>
    <s v="REEMBOLSOS"/>
    <s v="Lebanon"/>
    <x v="8"/>
    <x v="0"/>
    <n v="0"/>
  </r>
  <r>
    <x v="1"/>
    <x v="1"/>
    <n v="362"/>
    <x v="20"/>
    <n v="24984"/>
    <s v="Reembolso Vuelo de BEY ATH"/>
    <d v="2025-07-20T00:00:00"/>
    <d v="2025-07-20T00:00:00"/>
    <s v="REE"/>
    <x v="6"/>
    <s v="USD"/>
    <n v="-218.77"/>
    <n v="-188.1422"/>
    <n v="-218.77"/>
    <n v="0"/>
    <n v="0"/>
    <n v="0"/>
    <s v="Middle East Airlines"/>
    <s v="Lebanon"/>
    <x v="8"/>
    <x v="0"/>
    <n v="0"/>
  </r>
  <r>
    <x v="1"/>
    <x v="1"/>
    <n v="363"/>
    <x v="20"/>
    <n v="23590"/>
    <s v="VUELO MAD MEX MAD"/>
    <d v="2025-06-10T00:00:00"/>
    <d v="2025-08-07T00:00:00"/>
    <s v="VLO"/>
    <x v="2"/>
    <s v="MXN"/>
    <n v="20818"/>
    <n v="999.264"/>
    <n v="1165.808"/>
    <n v="0"/>
    <n v="0"/>
    <n v="0"/>
    <s v="AEROMÉXICO"/>
    <s v="Mexico"/>
    <x v="15"/>
    <x v="0"/>
    <n v="0"/>
  </r>
  <r>
    <x v="1"/>
    <x v="1"/>
    <n v="364"/>
    <x v="23"/>
    <n v="26428"/>
    <s v="BOLETOS DE TREN"/>
    <d v="2025-05-29T00:00:00"/>
    <d v="2025-06-04T00:00:00"/>
    <s v="HTL"/>
    <x v="4"/>
    <s v="USD"/>
    <n v="1230"/>
    <n v="1057.8"/>
    <n v="1230"/>
    <n v="118.65"/>
    <n v="102.039"/>
    <n v="118.65"/>
    <s v="México Kanko S.A."/>
    <s v="Mexico"/>
    <x v="13"/>
    <x v="0"/>
    <n v="0.09646341463414634"/>
  </r>
  <r>
    <x v="1"/>
    <x v="1"/>
    <n v="364"/>
    <x v="23"/>
    <n v="25240"/>
    <s v="VUELO AUS - TX - ASTRID ROSALIA CHAVEZ RAMIREZ"/>
    <d v="2025-05-26T00:00:00"/>
    <d v="2025-06-06T00:00:00"/>
    <s v="VLO"/>
    <x v="2"/>
    <s v="USD"/>
    <n v="1436.97"/>
    <n v="1235.7942"/>
    <n v="1436.97"/>
    <n v="65.41"/>
    <n v="56.25259999999999"/>
    <n v="65.41"/>
    <s v="DELTA AIR LINES"/>
    <s v="United States"/>
    <x v="13"/>
    <x v="0"/>
    <n v="0.04551939149738686"/>
  </r>
  <r>
    <x v="1"/>
    <x v="1"/>
    <n v="364"/>
    <x v="23"/>
    <n v="25240"/>
    <s v="VUELO AUS - LAX - GERVASIO NEGRETE FRANCO"/>
    <d v="2025-05-26T00:00:00"/>
    <d v="2025-06-06T00:00:00"/>
    <s v="VLO"/>
    <x v="2"/>
    <s v="USD"/>
    <n v="1436.97"/>
    <n v="1235.7942"/>
    <n v="1436.97"/>
    <n v="65.41"/>
    <n v="56.25259999999999"/>
    <n v="65.41"/>
    <s v="DELTA AIR LINES"/>
    <s v="United States"/>
    <x v="13"/>
    <x v="0"/>
    <n v="0.04551939149738686"/>
  </r>
  <r>
    <x v="1"/>
    <x v="1"/>
    <n v="364"/>
    <x v="23"/>
    <n v="28115"/>
    <s v="VUELO LAX - NRT - ASTRID ROSALIA CHAVEZ RAMIREZ"/>
    <d v="2025-05-26T00:00:00"/>
    <d v="2025-06-06T00:00:00"/>
    <s v="VLO"/>
    <x v="2"/>
    <s v="USD"/>
    <n v="8575.51"/>
    <n v="7374.9386"/>
    <n v="8575.51"/>
    <n v="1281.43"/>
    <n v="1102.0298"/>
    <n v="1281.43"/>
    <s v="Singapore Airlines"/>
    <s v="Singapore"/>
    <x v="13"/>
    <x v="0"/>
    <n v="0.1494290135513806"/>
  </r>
  <r>
    <x v="1"/>
    <x v="1"/>
    <n v="364"/>
    <x v="23"/>
    <n v="28115"/>
    <s v="VUELO LAX - NRT - GERVASIO NEGRETE FRANCO"/>
    <d v="2025-05-26T00:00:00"/>
    <d v="2025-06-06T00:00:00"/>
    <s v="VLO"/>
    <x v="2"/>
    <s v="USD"/>
    <n v="8575.51"/>
    <n v="7374.9386"/>
    <n v="8575.51"/>
    <n v="1281.43"/>
    <n v="1102.0298"/>
    <n v="1281.43"/>
    <s v="Singapore Airlines"/>
    <s v="Singapore"/>
    <x v="13"/>
    <x v="0"/>
    <n v="0.1494290135513806"/>
  </r>
  <r>
    <x v="1"/>
    <x v="1"/>
    <n v="364"/>
    <x v="23"/>
    <n v="0"/>
    <s v="FEE DE EMISIÓN VUELOS"/>
    <d v="2025-05-26T00:00:00"/>
    <d v="2025-06-06T00:00:00"/>
    <s v="HPS"/>
    <x v="1"/>
    <s v="USD"/>
    <n v="70"/>
    <n v="60.2"/>
    <n v="70"/>
    <n v="70"/>
    <n v="60.2"/>
    <n v="70"/>
    <s v="FEES"/>
    <n v="0"/>
    <x v="13"/>
    <x v="0"/>
    <n v="1"/>
  </r>
  <r>
    <x v="1"/>
    <x v="1"/>
    <n v="364"/>
    <x v="23"/>
    <n v="25364"/>
    <s v="RITZ CARLTON NIKKO"/>
    <d v="2025-05-27T00:00:00"/>
    <d v="2025-05-29T00:00:00"/>
    <s v="HTL"/>
    <x v="4"/>
    <s v="USD"/>
    <n v="2452.91"/>
    <n v="2109.5026"/>
    <n v="2452.91"/>
    <n v="182.36"/>
    <n v="156.8296"/>
    <n v="182.36"/>
    <s v="THE RITZ CARLTON NIKKO"/>
    <s v="Japan"/>
    <x v="13"/>
    <x v="0"/>
    <n v="0.0743443501799903"/>
  </r>
  <r>
    <x v="1"/>
    <x v="1"/>
    <n v="364"/>
    <x v="23"/>
    <n v="25904"/>
    <s v="29-31 FOUR SEASONS AT OTEMACHI"/>
    <d v="2025-05-29T00:00:00"/>
    <d v="2025-05-31T00:00:00"/>
    <s v="HTL"/>
    <x v="4"/>
    <s v="USD"/>
    <n v="3328.85"/>
    <n v="2862.811"/>
    <n v="3328.85"/>
    <n v="262.54"/>
    <n v="225.7844"/>
    <n v="262.54"/>
    <s v="FOUR SEASONS HOTEL TOKYO AT OTEMACHI"/>
    <s v="Japan"/>
    <x v="13"/>
    <x v="0"/>
    <n v="0.07886807756432403"/>
  </r>
  <r>
    <x v="1"/>
    <x v="1"/>
    <n v="364"/>
    <x v="23"/>
    <n v="24989"/>
    <s v="HYATT KANAZAWA 31-1"/>
    <d v="2025-05-31T00:00:00"/>
    <d v="2025-06-01T00:00:00"/>
    <s v="HTL"/>
    <x v="4"/>
    <s v="USD"/>
    <n v="341.94"/>
    <n v="294.0684"/>
    <n v="341.94"/>
    <n v="27.03"/>
    <n v="23.2458"/>
    <n v="27.03"/>
    <s v="HYATT CENTRIC KANAZAWA"/>
    <s v="Japan"/>
    <x v="13"/>
    <x v="0"/>
    <n v="0.07904895595718547"/>
  </r>
  <r>
    <x v="1"/>
    <x v="1"/>
    <n v="364"/>
    <x v="23"/>
    <n v="25904"/>
    <s v="4-6 FOUR SEASONS AT OTEMACHI"/>
    <d v="2025-06-04T00:00:00"/>
    <d v="2025-06-06T00:00:00"/>
    <s v="HTL"/>
    <x v="4"/>
    <s v="USD"/>
    <n v="4684.41"/>
    <n v="4028.5926"/>
    <n v="4684.41"/>
    <n v="369.63"/>
    <n v="317.8818"/>
    <n v="369.63"/>
    <s v="FOUR SEASONS HOTEL TOKYO AT OTEMACHI"/>
    <s v="Japan"/>
    <x v="14"/>
    <x v="0"/>
    <n v="0.07890641510883975"/>
  </r>
  <r>
    <x v="1"/>
    <x v="1"/>
    <n v="364"/>
    <x v="23"/>
    <n v="28293"/>
    <s v="RITZ CARLTON KYOTO - 01-04 JUN"/>
    <d v="2025-06-01T00:00:00"/>
    <d v="2025-06-04T00:00:00"/>
    <s v="HTL"/>
    <x v="4"/>
    <s v="USD"/>
    <n v="6749.34"/>
    <n v="5804.4324"/>
    <n v="6749.34"/>
    <n v="503.84"/>
    <n v="433.3024"/>
    <n v="503.84"/>
    <s v="THE RITZ CARLTON KYOTO"/>
    <s v="Japan"/>
    <x v="14"/>
    <x v="0"/>
    <n v="0.07465026209970159"/>
  </r>
  <r>
    <x v="2"/>
    <x v="1"/>
    <n v="365"/>
    <x v="17"/>
    <n v="27142"/>
    <s v="Tour"/>
    <d v="2025-07-03T00:00:00"/>
    <d v="2025-07-15T00:00:00"/>
    <s v="ATR"/>
    <x v="0"/>
    <s v="USD"/>
    <n v="0"/>
    <n v="0"/>
    <n v="0"/>
    <n v="0"/>
    <n v="0"/>
    <n v="0"/>
    <s v="Imperial Tours"/>
    <s v="Hong Kong"/>
    <x v="16"/>
    <x v="0"/>
    <s v="0"/>
  </r>
  <r>
    <x v="1"/>
    <x v="1"/>
    <n v="366"/>
    <x v="18"/>
    <n v="28934"/>
    <s v="VUELO SABRE"/>
    <d v="2025-06-18T00:00:00"/>
    <d v="2025-06-30T00:00:00"/>
    <s v="VLO"/>
    <x v="2"/>
    <s v="USD"/>
    <n v="4310.91"/>
    <n v="3707.3826"/>
    <n v="4310.91"/>
    <n v="302.24"/>
    <n v="259.9264"/>
    <n v="302.24"/>
    <s v="F1S USA"/>
    <s v="United States"/>
    <x v="33"/>
    <x v="0"/>
    <n v="0.07011048711292976"/>
  </r>
  <r>
    <x v="2"/>
    <x v="1"/>
    <n v="367"/>
    <x v="17"/>
    <n v="27364"/>
    <s v="VUELO SABRE"/>
    <d v="2025-06-17T00:00:00"/>
    <d v="2025-06-30T00:00:00"/>
    <s v="VLO"/>
    <x v="2"/>
    <s v="MXN"/>
    <n v="4310.91"/>
    <n v="206.92368"/>
    <n v="241.41096"/>
    <n v="302.24"/>
    <n v="14.50752"/>
    <n v="16.92544"/>
    <s v="ASIANA AIRLINES"/>
    <s v="South Korea"/>
    <x v="33"/>
    <x v="0"/>
    <n v="0.07011048711292976"/>
  </r>
  <r>
    <x v="2"/>
    <x v="1"/>
    <n v="367"/>
    <x v="17"/>
    <n v="24399"/>
    <s v="VUELO SABRE"/>
    <d v="2025-06-17T00:00:00"/>
    <d v="2025-06-30T00:00:00"/>
    <s v="VLO"/>
    <x v="2"/>
    <s v="MXN"/>
    <n v="3010.9"/>
    <n v="144.5232"/>
    <n v="168.6104"/>
    <n v="220.48"/>
    <n v="10.58304"/>
    <n v="12.34688"/>
    <s v="Ethiopian Airlines"/>
    <s v="Ethiopia"/>
    <x v="33"/>
    <x v="0"/>
    <n v="0.07322727423693913"/>
  </r>
  <r>
    <x v="1"/>
    <x v="1"/>
    <n v="368"/>
    <x v="16"/>
    <n v="24009"/>
    <s v="Hospedaje en NYC"/>
    <d v="2025-03-23T00:00:00"/>
    <d v="2025-03-25T00:00:00"/>
    <s v="HTL"/>
    <x v="4"/>
    <s v="USD"/>
    <n v="1680"/>
    <n v="1444.8"/>
    <n v="1680"/>
    <n v="168.07"/>
    <n v="144.5402"/>
    <n v="168.07"/>
    <s v="THE SURREY A CORINTHIA HOTEL"/>
    <s v="United States"/>
    <x v="36"/>
    <x v="0"/>
    <n v="0.1000416666666667"/>
  </r>
  <r>
    <x v="1"/>
    <x v="1"/>
    <n v="369"/>
    <x v="20"/>
    <n v="27040"/>
    <s v="VUELO BKK LPQ BKK SAI BKK"/>
    <d v="2025-07-07T00:00:00"/>
    <d v="2025-07-12T00:00:00"/>
    <s v="VLO"/>
    <x v="2"/>
    <s v="USD"/>
    <n v="924.1"/>
    <n v="794.726"/>
    <n v="924.1"/>
    <n v="0"/>
    <n v="0"/>
    <n v="0"/>
    <s v="Bangkok Airways"/>
    <s v="Thailand"/>
    <x v="20"/>
    <x v="0"/>
    <n v="0"/>
  </r>
  <r>
    <x v="1"/>
    <x v="1"/>
    <n v="369"/>
    <x v="20"/>
    <n v="27453"/>
    <s v="VUELO DE ICN BKK"/>
    <d v="2025-07-07T00:00:00"/>
    <d v="2025-07-12T00:00:00"/>
    <s v="VLO"/>
    <x v="2"/>
    <s v="USD"/>
    <n v="849"/>
    <n v="730.14"/>
    <n v="849"/>
    <n v="0"/>
    <n v="0"/>
    <n v="0"/>
    <s v="Thai Airways Intl"/>
    <s v="Thailand"/>
    <x v="20"/>
    <x v="0"/>
    <n v="0"/>
  </r>
  <r>
    <x v="1"/>
    <x v="1"/>
    <n v="369"/>
    <x v="20"/>
    <n v="25912"/>
    <s v="VUELO DE BKK ICN"/>
    <d v="2025-07-07T00:00:00"/>
    <d v="2025-07-12T00:00:00"/>
    <s v="VLO"/>
    <x v="2"/>
    <s v="USD"/>
    <n v="964.8"/>
    <n v="829.728"/>
    <n v="964.8"/>
    <n v="0"/>
    <n v="0"/>
    <n v="0"/>
    <s v="Korean Air"/>
    <s v="South Korea"/>
    <x v="20"/>
    <x v="0"/>
    <n v="0"/>
  </r>
  <r>
    <x v="1"/>
    <x v="1"/>
    <n v="369"/>
    <x v="20"/>
    <n v="27453"/>
    <s v="vuelo ICN BKK"/>
    <d v="2025-07-07T00:00:00"/>
    <d v="2025-07-12T00:00:00"/>
    <s v="VLO"/>
    <x v="2"/>
    <s v="USD"/>
    <n v="849"/>
    <n v="730.14"/>
    <n v="849"/>
    <n v="0"/>
    <n v="0"/>
    <n v="0"/>
    <s v="Thai Airways Intl"/>
    <s v="Thailand"/>
    <x v="20"/>
    <x v="0"/>
    <n v="0"/>
  </r>
  <r>
    <x v="1"/>
    <x v="1"/>
    <n v="369"/>
    <x v="20"/>
    <n v="27453"/>
    <s v="VUELO ICN BKK"/>
    <d v="2025-07-07T00:00:00"/>
    <d v="2025-07-12T00:00:00"/>
    <s v="VLO"/>
    <x v="2"/>
    <s v="USD"/>
    <n v="849"/>
    <n v="730.14"/>
    <n v="849"/>
    <n v="0"/>
    <n v="0"/>
    <n v="0"/>
    <s v="Thai Airways Intl"/>
    <s v="Thailand"/>
    <x v="20"/>
    <x v="0"/>
    <n v="0"/>
  </r>
  <r>
    <x v="1"/>
    <x v="1"/>
    <n v="369"/>
    <x v="20"/>
    <n v="25912"/>
    <s v="VUELO"/>
    <d v="2025-07-07T00:00:00"/>
    <d v="2025-07-12T00:00:00"/>
    <s v="VLO"/>
    <x v="2"/>
    <s v="USD"/>
    <n v="964.8"/>
    <n v="829.728"/>
    <n v="964.8"/>
    <n v="0"/>
    <n v="0"/>
    <n v="0"/>
    <s v="Korean Air"/>
    <s v="South Korea"/>
    <x v="20"/>
    <x v="0"/>
    <n v="0"/>
  </r>
  <r>
    <x v="1"/>
    <x v="1"/>
    <n v="369"/>
    <x v="20"/>
    <n v="25912"/>
    <s v="VUELO BKK ICN"/>
    <d v="2025-07-07T00:00:00"/>
    <d v="2025-07-12T00:00:00"/>
    <s v="VLO"/>
    <x v="2"/>
    <s v="USD"/>
    <n v="964.8"/>
    <n v="829.728"/>
    <n v="964.8"/>
    <n v="0"/>
    <n v="0"/>
    <n v="0"/>
    <s v="Korean Air"/>
    <s v="South Korea"/>
    <x v="20"/>
    <x v="0"/>
    <n v="0"/>
  </r>
  <r>
    <x v="1"/>
    <x v="1"/>
    <n v="369"/>
    <x v="20"/>
    <n v="0"/>
    <s v="emision de boletos"/>
    <d v="2025-07-07T00:00:00"/>
    <d v="2025-07-12T00:00:00"/>
    <s v="HPS"/>
    <x v="1"/>
    <s v="USD"/>
    <n v="105"/>
    <n v="90.3"/>
    <n v="105"/>
    <n v="105"/>
    <n v="90.3"/>
    <n v="105"/>
    <s v="FEES"/>
    <n v="0"/>
    <x v="20"/>
    <x v="0"/>
    <n v="1"/>
  </r>
  <r>
    <x v="1"/>
    <x v="1"/>
    <n v="369"/>
    <x v="20"/>
    <n v="27040"/>
    <s v="VUELO BKK LPQ BKK SAI BKK"/>
    <d v="2025-07-07T00:00:00"/>
    <d v="2025-07-12T00:00:00"/>
    <s v="VLO"/>
    <x v="2"/>
    <s v="USD"/>
    <n v="929.2"/>
    <n v="799.1120000000001"/>
    <n v="929.2"/>
    <n v="0"/>
    <n v="0"/>
    <n v="0"/>
    <s v="Bangkok Airways"/>
    <s v="Thailand"/>
    <x v="20"/>
    <x v="0"/>
    <n v="0"/>
  </r>
  <r>
    <x v="1"/>
    <x v="1"/>
    <n v="369"/>
    <x v="20"/>
    <n v="27040"/>
    <s v="VUELO DE BKK LPQ BKK SAI BKK"/>
    <d v="2025-07-07T00:00:00"/>
    <d v="2025-07-12T00:00:00"/>
    <s v="VLO"/>
    <x v="2"/>
    <s v="USD"/>
    <n v="929.2"/>
    <n v="799.1120000000001"/>
    <n v="929.2"/>
    <n v="0"/>
    <n v="0"/>
    <n v="0"/>
    <s v="Bangkok Airways"/>
    <s v="Thailand"/>
    <x v="20"/>
    <x v="0"/>
    <n v="0"/>
  </r>
  <r>
    <x v="1"/>
    <x v="1"/>
    <n v="369"/>
    <x v="20"/>
    <n v="27142"/>
    <s v="Tour"/>
    <d v="2025-07-07T00:00:00"/>
    <d v="2025-07-12T00:00:00"/>
    <s v="ATR"/>
    <x v="0"/>
    <s v="USD"/>
    <n v="4683"/>
    <n v="4027.38"/>
    <n v="4683"/>
    <n v="973"/>
    <n v="836.78"/>
    <n v="973"/>
    <s v="Imperial Tours"/>
    <s v="Hong Kong"/>
    <x v="20"/>
    <x v="0"/>
    <n v="0.2077727952167414"/>
  </r>
  <r>
    <x v="1"/>
    <x v="1"/>
    <n v="369"/>
    <x v="20"/>
    <n v="25188"/>
    <s v="Pago de tour"/>
    <d v="2025-07-07T00:00:00"/>
    <d v="2025-07-12T00:00:00"/>
    <s v="ATR"/>
    <x v="0"/>
    <s v="USD"/>
    <n v="5890.27"/>
    <n v="5065.6322"/>
    <n v="5890.27"/>
    <n v="1174.27"/>
    <n v="1009.8722"/>
    <n v="1174.27"/>
    <s v="TRAILS OF INDOCHINA"/>
    <s v="Vietnam"/>
    <x v="20"/>
    <x v="0"/>
    <n v="0.1993575846268507"/>
  </r>
  <r>
    <x v="1"/>
    <x v="1"/>
    <n v="369"/>
    <x v="20"/>
    <n v="25188"/>
    <s v="Servicios extras"/>
    <d v="2025-07-07T00:00:00"/>
    <d v="2025-07-12T00:00:00"/>
    <s v="ATR"/>
    <x v="0"/>
    <s v="USD"/>
    <n v="684"/>
    <n v="588.24"/>
    <n v="684"/>
    <n v="69"/>
    <n v="59.34"/>
    <n v="69"/>
    <s v="REEMBOLSOS"/>
    <s v="Vietnam"/>
    <x v="20"/>
    <x v="0"/>
    <n v="0.1008771929824561"/>
  </r>
  <r>
    <x v="1"/>
    <x v="1"/>
    <n v="369"/>
    <x v="20"/>
    <n v="27142"/>
    <s v="Reembolso de Imperial"/>
    <d v="2025-07-07T00:00:00"/>
    <d v="2025-07-12T00:00:00"/>
    <s v="HTL"/>
    <x v="4"/>
    <s v="USD"/>
    <n v="-2100"/>
    <n v="-1806"/>
    <n v="-2100"/>
    <n v="0"/>
    <n v="0"/>
    <n v="0"/>
    <s v="Imperial Tours"/>
    <s v="Hong Kong"/>
    <x v="20"/>
    <x v="0"/>
    <n v="0"/>
  </r>
  <r>
    <x v="1"/>
    <x v="1"/>
    <n v="369"/>
    <x v="20"/>
    <n v="29648"/>
    <s v="Visa Corea del Sur"/>
    <d v="2025-07-07T00:00:00"/>
    <d v="2025-07-12T00:00:00"/>
    <s v="VIS"/>
    <x v="7"/>
    <s v="USD"/>
    <n v="15.09"/>
    <n v="12.9774"/>
    <n v="15.09"/>
    <n v="0"/>
    <n v="0"/>
    <n v="0"/>
    <s v="K-eta Corea del Sur"/>
    <s v="South Korea"/>
    <x v="20"/>
    <x v="0"/>
    <n v="0"/>
  </r>
  <r>
    <x v="1"/>
    <x v="1"/>
    <n v="369"/>
    <x v="20"/>
    <n v="29649"/>
    <s v="e-Visa Laos"/>
    <d v="2025-07-07T00:00:00"/>
    <d v="2025-07-12T00:00:00"/>
    <s v="VIS"/>
    <x v="7"/>
    <s v="USD"/>
    <n v="103.5"/>
    <n v="89.01000000000001"/>
    <n v="103.5"/>
    <n v="0"/>
    <n v="0"/>
    <n v="0"/>
    <s v="Laos e-visa portal"/>
    <s v="Laos"/>
    <x v="20"/>
    <x v="0"/>
    <n v="0"/>
  </r>
  <r>
    <x v="1"/>
    <x v="1"/>
    <n v="369"/>
    <x v="20"/>
    <n v="29649"/>
    <s v="e-Visa Laos"/>
    <d v="2025-07-07T00:00:00"/>
    <d v="2025-07-12T00:00:00"/>
    <s v="VIS"/>
    <x v="7"/>
    <s v="USD"/>
    <n v="51.75"/>
    <n v="44.505"/>
    <n v="51.75"/>
    <n v="0"/>
    <n v="0"/>
    <n v="0"/>
    <s v="Laos e-visa portal"/>
    <s v="Laos"/>
    <x v="20"/>
    <x v="0"/>
    <n v="0"/>
  </r>
  <r>
    <x v="1"/>
    <x v="1"/>
    <n v="369"/>
    <x v="20"/>
    <n v="0"/>
    <s v="Cargo por emisión de Visas"/>
    <d v="2025-07-07T00:00:00"/>
    <d v="2025-07-12T00:00:00"/>
    <s v="HPS"/>
    <x v="1"/>
    <s v="USD"/>
    <n v="75"/>
    <n v="64.5"/>
    <n v="75"/>
    <n v="75"/>
    <n v="64.5"/>
    <n v="75"/>
    <s v="REEMBOLSOS"/>
    <n v="0"/>
    <x v="20"/>
    <x v="0"/>
    <n v="1"/>
  </r>
  <r>
    <x v="1"/>
    <x v="1"/>
    <n v="369"/>
    <x v="20"/>
    <n v="29762"/>
    <s v="Reembolso a cliente"/>
    <d v="2025-07-07T00:00:00"/>
    <d v="2025-07-12T00:00:00"/>
    <s v="OTR"/>
    <x v="3"/>
    <s v="USD"/>
    <n v="1170.39"/>
    <n v="1006.5354"/>
    <n v="1170.39"/>
    <n v="0"/>
    <n v="0"/>
    <n v="0"/>
    <s v="Raul Leslie Gerardo Martinez Ostos Jaye"/>
    <s v="NA"/>
    <x v="20"/>
    <x v="0"/>
    <n v="0"/>
  </r>
  <r>
    <x v="1"/>
    <x v="1"/>
    <n v="370"/>
    <x v="16"/>
    <n v="27301"/>
    <s v="Vuelo MEX-ZLO-MEX/Simon Valanci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Rocío Penagos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Marc Kosberg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Sofia Valanci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Jorge Anisz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Rebeca Valanci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Elian Anisz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Simon Anisz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Noah Anisz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Nicolás Duque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Sharon Valanci"/>
    <d v="2025-06-24T00:00:00"/>
    <d v="2025-06-24T00:00:00"/>
    <s v="VLO"/>
    <x v="2"/>
    <s v="USD"/>
    <n v="286.03"/>
    <n v="245.9858"/>
    <n v="286.03"/>
    <n v="0"/>
    <n v="0"/>
    <n v="0"/>
    <s v="TURISMO EX MAR, S.A. DE C.V."/>
    <s v="Mexico"/>
    <x v="18"/>
    <x v="0"/>
    <n v="0"/>
  </r>
  <r>
    <x v="1"/>
    <x v="1"/>
    <n v="370"/>
    <x v="16"/>
    <n v="27301"/>
    <s v="Vuelo MEX-ZLO-MEX/Elias Duque"/>
    <d v="2025-06-24T00:00:00"/>
    <d v="2025-06-24T00:00:00"/>
    <s v="VLO"/>
    <x v="2"/>
    <s v="USD"/>
    <n v="0"/>
    <n v="0"/>
    <n v="0"/>
    <n v="0"/>
    <n v="0"/>
    <n v="0"/>
    <s v="TURISMO EX MAR, S.A. DE C.V."/>
    <s v="Mexico"/>
    <x v="18"/>
    <x v="0"/>
    <s v="0"/>
  </r>
  <r>
    <x v="1"/>
    <x v="1"/>
    <n v="370"/>
    <x v="16"/>
    <n v="27301"/>
    <s v="Revisado MEX-ZLO-MEX/Jorge Anisz"/>
    <d v="2025-10-03T00:00:00"/>
    <d v="2025-10-07T00:00:00"/>
    <s v="VLO"/>
    <x v="2"/>
    <s v="USD"/>
    <n v="12.79"/>
    <n v="10.9994"/>
    <n v="12.79"/>
    <n v="0"/>
    <n v="0"/>
    <n v="0"/>
    <s v="TURISMO EX MAR, S.A. DE C.V."/>
    <s v="Mexico"/>
    <x v="23"/>
    <x v="0"/>
    <n v="0"/>
  </r>
  <r>
    <x v="1"/>
    <x v="1"/>
    <n v="370"/>
    <x v="16"/>
    <n v="27301"/>
    <s v="EMD Revisado MEX-ZLO-MEX/Jorge Anisz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Rebeca Valanci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Rebeca Valanci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Elian Anisz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Elian Anisz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Simon Anisz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Simon Anisz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Noah Anisz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Noah Anisz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Simon Valanci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Simon Valanci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Rocio Penagos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Rocio Penagos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Nicolás Duque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Nicolás Duque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Sharon Valanci"/>
    <d v="2025-06-24T00:00:00"/>
    <d v="2025-10-07T00:00:00"/>
    <s v="VLO"/>
    <x v="2"/>
    <s v="USD"/>
    <n v="12.79"/>
    <n v="10.9994"/>
    <n v="12.79"/>
    <n v="0"/>
    <n v="0"/>
    <n v="0"/>
    <s v="TURISMO EX MAR, S.A. DE C.V."/>
    <s v="Mexico"/>
    <x v="18"/>
    <x v="0"/>
    <n v="0"/>
  </r>
  <r>
    <x v="1"/>
    <x v="1"/>
    <n v="370"/>
    <x v="16"/>
    <n v="27301"/>
    <s v="EMD Revisado MEX-ZLO-MEX/Sharon Valanci"/>
    <d v="2025-06-24T00:00:00"/>
    <d v="2025-10-07T00:00:00"/>
    <s v="VLO"/>
    <x v="2"/>
    <s v="USD"/>
    <n v="51.78"/>
    <n v="44.5308"/>
    <n v="51.78"/>
    <n v="0"/>
    <n v="0"/>
    <n v="0"/>
    <s v="TURISMO EX MAR, S.A. DE C.V."/>
    <s v="Mexico"/>
    <x v="18"/>
    <x v="0"/>
    <n v="0"/>
  </r>
  <r>
    <x v="1"/>
    <x v="1"/>
    <n v="370"/>
    <x v="16"/>
    <n v="27301"/>
    <s v="Revisado MEX-ZLO-MEX/Elias Duque"/>
    <d v="2025-06-24T00:00:00"/>
    <d v="2025-10-07T00:00:00"/>
    <s v="VLO"/>
    <x v="2"/>
    <s v="USD"/>
    <n v="0"/>
    <n v="0"/>
    <n v="0"/>
    <n v="0"/>
    <n v="0"/>
    <n v="0"/>
    <s v="TURISMO EX MAR, S.A. DE C.V."/>
    <s v="Mexico"/>
    <x v="18"/>
    <x v="0"/>
    <s v="0"/>
  </r>
  <r>
    <x v="1"/>
    <x v="1"/>
    <n v="370"/>
    <x v="16"/>
    <n v="27301"/>
    <s v="Vuelo MEX-PVR-MEX/Marc Kosberg"/>
    <d v="2025-06-24T00:00:00"/>
    <d v="2025-10-07T00:00:00"/>
    <s v="VLO"/>
    <x v="2"/>
    <s v="USD"/>
    <n v="249.97"/>
    <n v="214.9742"/>
    <n v="249.97"/>
    <n v="0"/>
    <n v="0"/>
    <n v="0"/>
    <s v="TURISMO EX MAR, S.A. DE C.V."/>
    <s v="Mexico"/>
    <x v="18"/>
    <x v="0"/>
    <n v="0"/>
  </r>
  <r>
    <x v="1"/>
    <x v="1"/>
    <n v="370"/>
    <x v="16"/>
    <n v="27301"/>
    <s v="EMD Vuelo MEX-PVR-MEX/Marc Kosberg"/>
    <d v="2025-06-24T00:00:00"/>
    <d v="2025-10-07T00:00:00"/>
    <s v="VLO"/>
    <x v="2"/>
    <s v="USD"/>
    <n v="7.87"/>
    <n v="6.7682"/>
    <n v="7.87"/>
    <n v="0"/>
    <n v="0"/>
    <n v="0"/>
    <s v="TURISMO EX MAR, S.A. DE C.V."/>
    <s v="Mexico"/>
    <x v="18"/>
    <x v="0"/>
    <n v="0"/>
  </r>
  <r>
    <x v="1"/>
    <x v="1"/>
    <n v="370"/>
    <x v="16"/>
    <n v="27301"/>
    <s v="Vuelo MEX-PVR-MEX/Sofia Valanci"/>
    <d v="2025-06-24T00:00:00"/>
    <d v="2025-10-07T00:00:00"/>
    <s v="VLO"/>
    <x v="2"/>
    <s v="USD"/>
    <n v="249.97"/>
    <n v="214.9742"/>
    <n v="249.97"/>
    <n v="0"/>
    <n v="0"/>
    <n v="0"/>
    <s v="TURISMO EX MAR, S.A. DE C.V."/>
    <s v="Mexico"/>
    <x v="18"/>
    <x v="0"/>
    <n v="0"/>
  </r>
  <r>
    <x v="1"/>
    <x v="1"/>
    <n v="370"/>
    <x v="16"/>
    <n v="27301"/>
    <s v="EMD Vuelo MEX-PVR-MEX/Sofia Valanci"/>
    <d v="2025-06-24T00:00:00"/>
    <d v="2025-10-07T00:00:00"/>
    <s v="VLO"/>
    <x v="2"/>
    <s v="USD"/>
    <n v="7.87"/>
    <n v="6.7682"/>
    <n v="7.87"/>
    <n v="0"/>
    <n v="0"/>
    <n v="0"/>
    <s v="TURISMO EX MAR, S.A. DE C.V."/>
    <s v="Mexico"/>
    <x v="18"/>
    <x v="0"/>
    <n v="0"/>
  </r>
  <r>
    <x v="1"/>
    <x v="1"/>
    <n v="370"/>
    <x v="16"/>
    <n v="27301"/>
    <s v="Revisado PVR-MEX/Marc Kosberg"/>
    <d v="2025-06-24T00:00:00"/>
    <d v="2025-10-07T00:00:00"/>
    <s v="VLO"/>
    <x v="2"/>
    <s v="USD"/>
    <n v="20.69"/>
    <n v="17.7934"/>
    <n v="20.69"/>
    <n v="0"/>
    <n v="0"/>
    <n v="0"/>
    <s v="TURISMO EX MAR, S.A. DE C.V."/>
    <s v="Mexico"/>
    <x v="18"/>
    <x v="0"/>
    <n v="0"/>
  </r>
  <r>
    <x v="1"/>
    <x v="1"/>
    <n v="370"/>
    <x v="16"/>
    <n v="27301"/>
    <s v="Revisado PVR-MEX/Sofia Valanci"/>
    <d v="2025-06-24T00:00:00"/>
    <d v="2025-10-07T00:00:00"/>
    <s v="VLO"/>
    <x v="2"/>
    <s v="USD"/>
    <n v="20.69"/>
    <n v="17.7934"/>
    <n v="20.69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Valanci"/>
    <d v="2025-06-24T00:00:00"/>
    <d v="2025-10-07T00:00:00"/>
    <s v="VLO"/>
    <x v="2"/>
    <s v="USD"/>
    <n v="19.14"/>
    <n v="16.4604"/>
    <n v="19.14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Valanci"/>
    <d v="2025-06-24T00:00:00"/>
    <d v="2025-10-07T00:00:00"/>
    <s v="VLO"/>
    <x v="2"/>
    <s v="USD"/>
    <n v="54.21"/>
    <n v="46.6206"/>
    <n v="54.21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ocío Penagos"/>
    <d v="2025-06-24T00:00:00"/>
    <d v="2025-10-07T00:00:00"/>
    <s v="VLO"/>
    <x v="2"/>
    <s v="USD"/>
    <n v="19.14"/>
    <n v="16.4604"/>
    <n v="19.14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ocío Penagos"/>
    <d v="2025-06-24T00:00:00"/>
    <d v="2025-10-07T00:00:00"/>
    <s v="VLO"/>
    <x v="2"/>
    <s v="USD"/>
    <n v="54.21"/>
    <n v="46.6206"/>
    <n v="54.21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Jorge Anisz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Jorge Anisz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ebeca Valanci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Rebeca Valanci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Elian Anisz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Elian Anisz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Anisz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Simon Anisz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Noah Anisz"/>
    <d v="2025-06-24T00:00:00"/>
    <d v="2025-10-07T00:00:00"/>
    <s v="VLO"/>
    <x v="2"/>
    <s v="USD"/>
    <n v="19.13"/>
    <n v="16.4518"/>
    <n v="19.13"/>
    <n v="0"/>
    <n v="0"/>
    <n v="0"/>
    <s v="TURISMO EX MAR, S.A. DE C.V."/>
    <s v="Mexico"/>
    <x v="18"/>
    <x v="0"/>
    <n v="0"/>
  </r>
  <r>
    <x v="1"/>
    <x v="1"/>
    <n v="370"/>
    <x v="16"/>
    <n v="27301"/>
    <s v="Revisado MEX/ZLO/MEX - Noah Anisz"/>
    <d v="2025-06-24T00:00:00"/>
    <d v="2025-10-07T00:00:00"/>
    <s v="VLO"/>
    <x v="2"/>
    <s v="USD"/>
    <n v="54.22"/>
    <n v="46.6292"/>
    <n v="54.22"/>
    <n v="0"/>
    <n v="0"/>
    <n v="0"/>
    <s v="TURISMO EX MAR, S.A. DE C.V."/>
    <s v="Mexico"/>
    <x v="18"/>
    <x v="0"/>
    <n v="0"/>
  </r>
  <r>
    <x v="1"/>
    <x v="1"/>
    <n v="371"/>
    <x v="16"/>
    <n v="25102"/>
    <s v="Vuelo CDG-TLV-MXP/Isaac Hans"/>
    <d v="2025-07-17T00:00:00"/>
    <d v="2025-07-27T00:00:00"/>
    <s v="VLO"/>
    <x v="2"/>
    <s v="USD"/>
    <n v="2268.18"/>
    <n v="1950.6348"/>
    <n v="2268.18"/>
    <n v="0"/>
    <n v="0"/>
    <n v="0"/>
    <s v="El Al Israel Airlines"/>
    <s v="Israel"/>
    <x v="5"/>
    <x v="0"/>
    <n v="0"/>
  </r>
  <r>
    <x v="1"/>
    <x v="1"/>
    <n v="371"/>
    <x v="16"/>
    <n v="25102"/>
    <s v="Vuelo CDG-TLV-MXP/Ingrid Neuman"/>
    <d v="2025-07-17T00:00:00"/>
    <d v="2025-07-27T00:00:00"/>
    <s v="VLO"/>
    <x v="2"/>
    <s v="USD"/>
    <n v="2268.18"/>
    <n v="1950.6348"/>
    <n v="2268.18"/>
    <n v="0"/>
    <n v="0"/>
    <n v="0"/>
    <s v="El Al Israel Airlines"/>
    <s v="Israel"/>
    <x v="5"/>
    <x v="0"/>
    <n v="0"/>
  </r>
  <r>
    <x v="1"/>
    <x v="1"/>
    <n v="371"/>
    <x v="16"/>
    <n v="25102"/>
    <s v="Vuelo CDG-TLV-MXP/Lydia Mizrahi"/>
    <d v="2025-07-17T00:00:00"/>
    <d v="2025-07-27T00:00:00"/>
    <s v="VLO"/>
    <x v="2"/>
    <s v="USD"/>
    <n v="973.38"/>
    <n v="837.1068"/>
    <n v="973.38"/>
    <n v="0"/>
    <n v="0"/>
    <n v="0"/>
    <s v="El Al Israel Airlines"/>
    <s v="Israel"/>
    <x v="5"/>
    <x v="0"/>
    <n v="0"/>
  </r>
  <r>
    <x v="1"/>
    <x v="1"/>
    <n v="371"/>
    <x v="16"/>
    <n v="25102"/>
    <s v="Vuelo CDG-TLV-MXP/Alberto Hans"/>
    <d v="2025-07-17T00:00:00"/>
    <d v="2025-07-27T00:00:00"/>
    <s v="VLO"/>
    <x v="2"/>
    <s v="USD"/>
    <n v="916.38"/>
    <n v="788.0868"/>
    <n v="916.38"/>
    <n v="0"/>
    <n v="0"/>
    <n v="0"/>
    <s v="El Al Israel Airlines"/>
    <s v="Israel"/>
    <x v="5"/>
    <x v="0"/>
    <n v="0"/>
  </r>
  <r>
    <x v="1"/>
    <x v="1"/>
    <n v="371"/>
    <x v="16"/>
    <n v="25102"/>
    <s v="Vuelo CDG-TLV-MXP/Raphael Hans"/>
    <d v="2025-07-17T00:00:00"/>
    <d v="2025-07-27T00:00:00"/>
    <s v="VLO"/>
    <x v="2"/>
    <s v="USD"/>
    <n v="916.38"/>
    <n v="788.0868"/>
    <n v="916.38"/>
    <n v="0"/>
    <n v="0"/>
    <n v="0"/>
    <s v="El Al Israel Airlines"/>
    <s v="Israel"/>
    <x v="5"/>
    <x v="0"/>
    <n v="0"/>
  </r>
  <r>
    <x v="1"/>
    <x v="1"/>
    <n v="371"/>
    <x v="16"/>
    <n v="25102"/>
    <s v="Vuelo CDG-TLV-MXP/Andrea Hans"/>
    <d v="2025-07-17T00:00:00"/>
    <d v="2025-07-27T00:00:00"/>
    <s v="VLO"/>
    <x v="2"/>
    <s v="USD"/>
    <n v="916.38"/>
    <n v="788.0868"/>
    <n v="916.38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ndrea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ndrea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Lydia Mizrahi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Lydia Mizrahi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lberto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lberto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Raphael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Raphael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0"/>
    <s v="Fee de emisión/DDCTYR-CIMFLE"/>
    <d v="2025-07-17T00:00:00"/>
    <d v="2025-07-27T00:00:00"/>
    <s v="HPS"/>
    <x v="1"/>
    <s v="USD"/>
    <n v="175"/>
    <n v="150.5"/>
    <n v="175"/>
    <n v="175"/>
    <n v="150.5"/>
    <n v="175"/>
    <s v="FEES"/>
    <n v="0"/>
    <x v="5"/>
    <x v="0"/>
    <n v="1"/>
  </r>
  <r>
    <x v="1"/>
    <x v="1"/>
    <n v="371"/>
    <x v="16"/>
    <n v="25102"/>
    <s v="Vuelo CDG-TLV-MXP/Arturo Hans"/>
    <d v="2025-07-17T00:00:00"/>
    <d v="2025-07-27T00:00:00"/>
    <s v="VLO"/>
    <x v="2"/>
    <s v="USD"/>
    <n v="973.38"/>
    <n v="837.1068"/>
    <n v="973.38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rturo Hans"/>
    <d v="2025-07-17T00:00:00"/>
    <d v="2025-07-27T00:00:00"/>
    <s v="VLO"/>
    <x v="2"/>
    <s v="USD"/>
    <n v="30"/>
    <n v="25.8"/>
    <n v="30"/>
    <n v="0"/>
    <n v="0"/>
    <n v="0"/>
    <s v="El Al Israel Airlines"/>
    <s v="Israel"/>
    <x v="5"/>
    <x v="0"/>
    <n v="0"/>
  </r>
  <r>
    <x v="1"/>
    <x v="1"/>
    <n v="371"/>
    <x v="16"/>
    <n v="25102"/>
    <s v="Otros Cargos/CDG-TLV-MXP/Arturo Hans"/>
    <d v="2025-07-17T00:00:00"/>
    <d v="2025-07-27T00:00:00"/>
    <s v="VLO"/>
    <x v="2"/>
    <s v="USD"/>
    <n v="40"/>
    <n v="34.4"/>
    <n v="40"/>
    <n v="0"/>
    <n v="0"/>
    <n v="0"/>
    <s v="El Al Israel Airlines"/>
    <s v="Israel"/>
    <x v="5"/>
    <x v="0"/>
    <n v="0"/>
  </r>
  <r>
    <x v="1"/>
    <x v="1"/>
    <n v="371"/>
    <x v="16"/>
    <n v="29253"/>
    <s v="Hospedaje en Florencia"/>
    <d v="2025-07-26T00:00:00"/>
    <d v="2025-07-28T00:00:00"/>
    <s v="HTL"/>
    <x v="4"/>
    <s v="USD"/>
    <n v="2731.39"/>
    <n v="2348.9954"/>
    <n v="2731.39"/>
    <n v="202.34"/>
    <n v="174.0124"/>
    <n v="202.34"/>
    <s v="THE PLACE FIRENZE"/>
    <s v="Italy"/>
    <x v="8"/>
    <x v="0"/>
    <n v="0.07407949798454268"/>
  </r>
  <r>
    <x v="1"/>
    <x v="1"/>
    <n v="371"/>
    <x v="16"/>
    <n v="27087"/>
    <s v="Renta de auto"/>
    <d v="2025-07-17T00:00:00"/>
    <d v="2025-07-28T00:00:00"/>
    <s v="AUT"/>
    <x v="5"/>
    <s v="USD"/>
    <n v="2476.1"/>
    <n v="2129.446"/>
    <n v="2476.1"/>
    <n v="251.38"/>
    <n v="216.1868"/>
    <n v="251.38"/>
    <s v="Primerent Exclusive Car Rental"/>
    <s v="United Kingdom"/>
    <x v="5"/>
    <x v="0"/>
    <n v="0.1015225556318404"/>
  </r>
  <r>
    <x v="1"/>
    <x v="1"/>
    <n v="371"/>
    <x v="16"/>
    <n v="30220"/>
    <s v="Hospedaje Romantic Room 1"/>
    <d v="2025-07-28T00:00:00"/>
    <d v="2025-08-02T00:00:00"/>
    <s v="HTL"/>
    <x v="4"/>
    <s v="USD"/>
    <n v="20615.82"/>
    <n v="17729.6052"/>
    <n v="20615.82"/>
    <n v="1887.32"/>
    <n v="1623.0952"/>
    <n v="1887.32"/>
    <s v="VILLA ROMA IMPERIALE"/>
    <s v="Italy"/>
    <x v="9"/>
    <x v="0"/>
    <n v="0.09154717105601426"/>
  </r>
  <r>
    <x v="1"/>
    <x v="1"/>
    <n v="371"/>
    <x v="16"/>
    <n v="25363"/>
    <s v="Hospedaje"/>
    <d v="2025-08-02T00:00:00"/>
    <d v="2025-08-04T00:00:00"/>
    <s v="HTL"/>
    <x v="4"/>
    <s v="USD"/>
    <n v="2936.16"/>
    <n v="2525.0976"/>
    <n v="2936.16"/>
    <n v="392.98"/>
    <n v="337.9628"/>
    <n v="392.98"/>
    <s v="ROSEWOOD VILLA MAGNA"/>
    <s v="Spain"/>
    <x v="9"/>
    <x v="0"/>
    <n v="0.1338414800283363"/>
  </r>
  <r>
    <x v="1"/>
    <x v="1"/>
    <n v="371"/>
    <x v="16"/>
    <n v="29253"/>
    <s v="Hospedaje"/>
    <d v="2025-07-26T00:00:00"/>
    <d v="2025-07-28T00:00:00"/>
    <s v="HTL"/>
    <x v="4"/>
    <s v="USD"/>
    <n v="2236.8"/>
    <n v="1923.648"/>
    <n v="2236.8"/>
    <n v="223.68"/>
    <n v="192.3648"/>
    <n v="223.68"/>
    <s v="THE PLACE FIRENZE"/>
    <s v="Italy"/>
    <x v="8"/>
    <x v="0"/>
    <n v="0.09999999999999999"/>
  </r>
  <r>
    <x v="1"/>
    <x v="1"/>
    <n v="372"/>
    <x v="22"/>
    <n v="23590"/>
    <s v="VUELO KOREA"/>
    <d v="2025-03-12T00:00:00"/>
    <d v="2025-03-25T00:00:00"/>
    <s v="VLO"/>
    <x v="2"/>
    <s v="USD"/>
    <n v="1567"/>
    <n v="1347.62"/>
    <n v="1567"/>
    <n v="0"/>
    <n v="0"/>
    <n v="0"/>
    <s v="AEROMÉXICO"/>
    <s v="Mexico"/>
    <x v="50"/>
    <x v="0"/>
    <n v="0"/>
  </r>
  <r>
    <x v="1"/>
    <x v="1"/>
    <n v="372"/>
    <x v="22"/>
    <n v="23590"/>
    <s v="VUELO KOREA"/>
    <d v="2025-03-12T00:00:00"/>
    <d v="2025-03-25T00:00:00"/>
    <s v="VLO"/>
    <x v="2"/>
    <s v="USD"/>
    <n v="1566.96"/>
    <n v="1347.5856"/>
    <n v="1566.96"/>
    <n v="0"/>
    <n v="0"/>
    <n v="0"/>
    <s v="AEROMÉXICO"/>
    <s v="Mexico"/>
    <x v="50"/>
    <x v="0"/>
    <n v="0"/>
  </r>
  <r>
    <x v="1"/>
    <x v="1"/>
    <n v="372"/>
    <x v="22"/>
    <n v="0"/>
    <s v="FEE TKT"/>
    <d v="2025-03-12T00:00:00"/>
    <d v="2025-03-25T00:00:00"/>
    <s v="HPS"/>
    <x v="1"/>
    <s v="USD"/>
    <n v="35"/>
    <n v="30.1"/>
    <n v="35"/>
    <n v="35"/>
    <n v="30.1"/>
    <n v="35"/>
    <s v="FEES"/>
    <n v="0"/>
    <x v="50"/>
    <x v="0"/>
    <n v="1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28020"/>
    <s v="VUELO COPENHAGUE"/>
    <d v="2025-01-21T00:00:00"/>
    <d v="2025-01-21T00:00:00"/>
    <s v="VLO"/>
    <x v="2"/>
    <s v="USD"/>
    <n v="509.2"/>
    <n v="437.912"/>
    <n v="509.2"/>
    <n v="0"/>
    <n v="0"/>
    <n v="0"/>
    <s v="SCANDINAVIAN AIRLINES"/>
    <s v="Sweden"/>
    <x v="48"/>
    <x v="0"/>
    <n v="0"/>
  </r>
  <r>
    <x v="1"/>
    <x v="1"/>
    <n v="373"/>
    <x v="22"/>
    <n v="0"/>
    <s v="FEE EMISION VUELOS"/>
    <d v="2025-01-21T00:00:00"/>
    <d v="2025-01-21T00:00:00"/>
    <s v="HPS"/>
    <x v="1"/>
    <s v="USD"/>
    <n v="175"/>
    <n v="150.5"/>
    <n v="175"/>
    <n v="175"/>
    <n v="150.5"/>
    <n v="175"/>
    <s v="FEES"/>
    <n v="0"/>
    <x v="48"/>
    <x v="0"/>
    <n v="1"/>
  </r>
  <r>
    <x v="1"/>
    <x v="1"/>
    <n v="373"/>
    <x v="22"/>
    <n v="23590"/>
    <s v="AEROMEXICO"/>
    <d v="2025-01-21T00:00:00"/>
    <d v="2025-01-21T00:00:00"/>
    <s v="VLO"/>
    <x v="2"/>
    <s v="USD"/>
    <n v="2683.63"/>
    <n v="2307.9218"/>
    <n v="2683.63"/>
    <n v="0"/>
    <n v="0"/>
    <n v="0"/>
    <s v="AEROMÉXICO"/>
    <s v="Mexico"/>
    <x v="48"/>
    <x v="0"/>
    <n v="0"/>
  </r>
  <r>
    <x v="1"/>
    <x v="1"/>
    <n v="373"/>
    <x v="22"/>
    <n v="0"/>
    <s v="FEE EMISION"/>
    <d v="2025-01-21T00:00:00"/>
    <d v="2025-01-21T00:00:00"/>
    <s v="HPS"/>
    <x v="1"/>
    <s v="USD"/>
    <n v="35"/>
    <n v="30.1"/>
    <n v="35"/>
    <n v="35"/>
    <n v="30.1"/>
    <n v="35"/>
    <s v="FEES"/>
    <n v="0"/>
    <x v="48"/>
    <x v="0"/>
    <n v="1"/>
  </r>
  <r>
    <x v="1"/>
    <x v="1"/>
    <n v="374"/>
    <x v="22"/>
    <n v="23590"/>
    <s v="AEROMEXICO"/>
    <d v="2025-03-15T00:00:00"/>
    <d v="2025-03-20T00:00:00"/>
    <s v="VLO"/>
    <x v="2"/>
    <s v="MXN"/>
    <n v="24965"/>
    <n v="1198.32"/>
    <n v="1398.04"/>
    <n v="0"/>
    <n v="0"/>
    <n v="0"/>
    <s v="AEROMÉXICO"/>
    <s v="Mexico"/>
    <x v="50"/>
    <x v="0"/>
    <n v="0"/>
  </r>
  <r>
    <x v="1"/>
    <x v="1"/>
    <n v="374"/>
    <x v="22"/>
    <n v="23590"/>
    <s v="AEROMEXICO"/>
    <d v="2025-03-15T00:00:00"/>
    <d v="2025-03-20T00:00:00"/>
    <s v="VLO"/>
    <x v="2"/>
    <s v="MXN"/>
    <n v="24965"/>
    <n v="1198.32"/>
    <n v="1398.04"/>
    <n v="0"/>
    <n v="0"/>
    <n v="0"/>
    <s v="AEROMÉXICO"/>
    <s v="Mexico"/>
    <x v="50"/>
    <x v="0"/>
    <n v="0"/>
  </r>
  <r>
    <x v="1"/>
    <x v="1"/>
    <n v="374"/>
    <x v="22"/>
    <n v="23590"/>
    <s v="AEROMEXICO"/>
    <d v="2025-03-15T00:00:00"/>
    <d v="2025-03-20T00:00:00"/>
    <s v="VLO"/>
    <x v="2"/>
    <s v="MXN"/>
    <n v="24965"/>
    <n v="1198.32"/>
    <n v="1398.04"/>
    <n v="0"/>
    <n v="0"/>
    <n v="0"/>
    <s v="AEROMÉXICO"/>
    <s v="Mexico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4"/>
    <n v="661.248"/>
    <n v="0"/>
    <n v="0"/>
    <n v="0"/>
    <s v="Air Canada"/>
    <s v="Canada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4"/>
    <n v="661.248"/>
    <n v="0"/>
    <n v="0"/>
    <n v="0"/>
    <s v="Air Canada"/>
    <s v="Canada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4"/>
    <n v="661.248"/>
    <n v="0"/>
    <n v="0"/>
    <n v="0"/>
    <s v="Air Canada"/>
    <s v="Canada"/>
    <x v="50"/>
    <x v="0"/>
    <n v="0"/>
  </r>
  <r>
    <x v="1"/>
    <x v="1"/>
    <n v="374"/>
    <x v="22"/>
    <n v="23590"/>
    <s v="AEROMEXICO"/>
    <d v="2025-03-15T00:00:00"/>
    <d v="2025-03-20T00:00:00"/>
    <s v="VLO"/>
    <x v="2"/>
    <s v="MXN"/>
    <n v="16443"/>
    <n v="789.264"/>
    <n v="920.808"/>
    <n v="0"/>
    <n v="0"/>
    <n v="0"/>
    <s v="AEROMÉXICO"/>
    <s v="Mexico"/>
    <x v="50"/>
    <x v="0"/>
    <n v="0"/>
  </r>
  <r>
    <x v="1"/>
    <x v="1"/>
    <n v="374"/>
    <x v="22"/>
    <n v="27998"/>
    <s v="AIR CANADA"/>
    <d v="2025-03-15T00:00:00"/>
    <d v="2025-03-20T00:00:00"/>
    <s v="VLO"/>
    <x v="2"/>
    <s v="MXN"/>
    <n v="11808"/>
    <n v="566.784"/>
    <n v="661.248"/>
    <n v="0"/>
    <n v="0"/>
    <n v="0"/>
    <s v="Air Canada"/>
    <s v="Canada"/>
    <x v="50"/>
    <x v="0"/>
    <n v="0"/>
  </r>
  <r>
    <x v="1"/>
    <x v="1"/>
    <n v="375"/>
    <x v="22"/>
    <n v="23898"/>
    <s v="KLM"/>
    <d v="2025-03-20T00:00:00"/>
    <d v="2025-03-31T00:00:00"/>
    <s v="VLO"/>
    <x v="2"/>
    <s v="MXN"/>
    <n v="25529"/>
    <n v="1225.392"/>
    <n v="1429.624"/>
    <n v="0"/>
    <n v="0"/>
    <n v="0"/>
    <s v="KLM Royal Dutch Airlines"/>
    <s v="Netherlands"/>
    <x v="46"/>
    <x v="0"/>
    <n v="0"/>
  </r>
  <r>
    <x v="1"/>
    <x v="1"/>
    <n v="376"/>
    <x v="31"/>
    <n v="28243"/>
    <s v="Hospedaje"/>
    <d v="2025-02-21T00:00:00"/>
    <d v="2025-02-26T00:00:00"/>
    <s v="HTL"/>
    <x v="4"/>
    <s v="USD"/>
    <n v="1750"/>
    <n v="1505"/>
    <n v="1750"/>
    <n v="221.14"/>
    <n v="190.1804"/>
    <n v="221.14"/>
    <s v="ROSEWOOD HOTEL GEORGIA"/>
    <s v="Canada"/>
    <x v="44"/>
    <x v="0"/>
    <n v="0.1263657142857143"/>
  </r>
  <r>
    <x v="1"/>
    <x v="1"/>
    <n v="377"/>
    <x v="16"/>
    <n v="25379"/>
    <s v="Hospedaje en Nayarit"/>
    <d v="2025-05-29T00:00:00"/>
    <d v="2025-06-02T00:00:00"/>
    <s v="HTL"/>
    <x v="4"/>
    <s v="USD"/>
    <n v="7210.63"/>
    <n v="6201.1418"/>
    <n v="7210.63"/>
    <n v="766.29"/>
    <n v="659.0093999999999"/>
    <n v="766.29"/>
    <s v="ONE&amp;ONLY MANDARINA"/>
    <s v="Mexico"/>
    <x v="13"/>
    <x v="0"/>
    <n v="0.1062722674717743"/>
  </r>
  <r>
    <x v="1"/>
    <x v="1"/>
    <n v="377"/>
    <x v="16"/>
    <n v="25379"/>
    <s v="Hospedaje en Nayarit"/>
    <d v="2025-05-29T00:00:00"/>
    <d v="2025-06-02T00:00:00"/>
    <s v="HTL"/>
    <x v="4"/>
    <s v="USD"/>
    <n v="7210.63"/>
    <n v="6201.1418"/>
    <n v="7210.63"/>
    <n v="766.29"/>
    <n v="659.0093999999999"/>
    <n v="766.29"/>
    <s v="ONE&amp;ONLY MANDARINA"/>
    <s v="Mexico"/>
    <x v="13"/>
    <x v="0"/>
    <n v="0.1062722674717743"/>
  </r>
  <r>
    <x v="1"/>
    <x v="1"/>
    <n v="377"/>
    <x v="16"/>
    <n v="25379"/>
    <s v="Hospedaje en Nayarit"/>
    <d v="2025-05-29T00:00:00"/>
    <d v="2025-06-02T00:00:00"/>
    <s v="HTL"/>
    <x v="4"/>
    <s v="USD"/>
    <n v="14358.34"/>
    <n v="12348.1724"/>
    <n v="14358.34"/>
    <n v="1525.89"/>
    <n v="1312.2654"/>
    <n v="1525.89"/>
    <s v="ONE&amp;ONLY MANDARINA"/>
    <s v="Mexico"/>
    <x v="13"/>
    <x v="0"/>
    <n v="0.1062720342323695"/>
  </r>
  <r>
    <x v="1"/>
    <x v="1"/>
    <n v="378"/>
    <x v="16"/>
    <n v="28006"/>
    <s v="Hospedaje en Italia"/>
    <d v="2025-09-01T00:00:00"/>
    <d v="2025-09-04T00:00:00"/>
    <s v="HTL"/>
    <x v="4"/>
    <s v="USD"/>
    <n v="6500"/>
    <n v="5590"/>
    <n v="6500"/>
    <n v="1525.2"/>
    <n v="1311.672"/>
    <n v="1525.2"/>
    <s v="PASSALACQUA"/>
    <s v="Italy"/>
    <x v="19"/>
    <x v="0"/>
    <n v="0.2346461538461539"/>
  </r>
  <r>
    <x v="1"/>
    <x v="1"/>
    <n v="378"/>
    <x v="16"/>
    <n v="30728"/>
    <s v="Tour en Riva y astillero"/>
    <d v="2025-09-01T00:00:00"/>
    <d v="2025-09-04T00:00:00"/>
    <s v="ATR"/>
    <x v="0"/>
    <s v="USD"/>
    <n v="2313.62"/>
    <n v="1989.7132"/>
    <n v="2313.62"/>
    <n v="220"/>
    <n v="189.2"/>
    <n v="220"/>
    <s v="MATTERI YACHT CLUB"/>
    <s v="Italy"/>
    <x v="19"/>
    <x v="0"/>
    <n v="0.09508908118014195"/>
  </r>
  <r>
    <x v="1"/>
    <x v="1"/>
    <n v="378"/>
    <x v="16"/>
    <n v="25780"/>
    <s v="Milan - Lago Como traslado"/>
    <d v="2025-09-01T00:00:00"/>
    <d v="2025-09-01T00:00:00"/>
    <s v="TRF"/>
    <x v="5"/>
    <s v="USD"/>
    <n v="408.97"/>
    <n v="351.7142"/>
    <n v="408.97"/>
    <n v="61.35"/>
    <n v="52.761"/>
    <n v="61.35"/>
    <s v="ROLZO"/>
    <s v="United Kingdom"/>
    <x v="19"/>
    <x v="0"/>
    <n v="0.1500110032520723"/>
  </r>
  <r>
    <x v="1"/>
    <x v="1"/>
    <n v="379"/>
    <x v="16"/>
    <n v="24166"/>
    <s v="Hospedaje en París"/>
    <d v="2025-06-19T00:00:00"/>
    <d v="2025-06-23T00:00:00"/>
    <s v="HTL"/>
    <x v="4"/>
    <s v="USD"/>
    <n v="13705.44"/>
    <n v="11786.6784"/>
    <n v="13705.44"/>
    <n v="4043.8"/>
    <n v="3477.668"/>
    <n v="4043.8"/>
    <s v="LE BRISTOL PARIS"/>
    <s v="France"/>
    <x v="33"/>
    <x v="0"/>
    <n v="0.2950507243838943"/>
  </r>
  <r>
    <x v="1"/>
    <x v="1"/>
    <n v="379"/>
    <x v="16"/>
    <n v="29146"/>
    <s v="Hospedaje en Suiza"/>
    <d v="2025-06-19T00:00:00"/>
    <d v="2025-06-23T00:00:00"/>
    <s v="HTL"/>
    <x v="4"/>
    <s v="USD"/>
    <n v="23758.8"/>
    <n v="20432.568"/>
    <n v="23758.8"/>
    <n v="2375.88"/>
    <n v="2043.2568"/>
    <n v="2375.88"/>
    <s v="THE WOODWARD AUBERGE COLLECTION"/>
    <s v="Switzerland"/>
    <x v="33"/>
    <x v="0"/>
    <n v="0.1"/>
  </r>
  <r>
    <x v="1"/>
    <x v="1"/>
    <n v="379"/>
    <x v="16"/>
    <n v="24166"/>
    <s v="Hospedaje en París"/>
    <d v="2025-06-19T00:00:00"/>
    <d v="2025-06-23T00:00:00"/>
    <s v="HTL"/>
    <x v="4"/>
    <s v="USD"/>
    <n v="10700"/>
    <n v="9202"/>
    <n v="10700"/>
    <n v="1240.1"/>
    <n v="1066.486"/>
    <n v="1240.1"/>
    <s v="LE BRISTOL PARIS"/>
    <s v="France"/>
    <x v="33"/>
    <x v="0"/>
    <n v="0.1158971962616822"/>
  </r>
  <r>
    <x v="1"/>
    <x v="1"/>
    <n v="380"/>
    <x v="16"/>
    <n v="28220"/>
    <s v="Hospedaje en Los Cabos"/>
    <d v="2025-05-28T00:00:00"/>
    <d v="2025-05-29T00:00:00"/>
    <s v="HTL"/>
    <x v="4"/>
    <s v="USD"/>
    <n v="7136.4"/>
    <n v="6137.303999999999"/>
    <n v="7136.4"/>
    <n v="496.36"/>
    <n v="426.8696"/>
    <n v="496.36"/>
    <s v="ONE&amp;ONLY PALMILLA"/>
    <s v="Mexico"/>
    <x v="13"/>
    <x v="0"/>
    <n v="0.06955327616165013"/>
  </r>
  <r>
    <x v="1"/>
    <x v="1"/>
    <n v="381"/>
    <x v="29"/>
    <n v="26013"/>
    <s v="Hospedaje Disney, Parque y VIP Tour Disney, VIP Tour Universal"/>
    <d v="2025-06-06T00:00:00"/>
    <d v="2025-06-09T00:00:00"/>
    <s v="HTL"/>
    <x v="4"/>
    <s v="USD"/>
    <n v="13589.71"/>
    <n v="11687.1506"/>
    <n v="13589.71"/>
    <n v="0"/>
    <n v="0"/>
    <n v="0"/>
    <s v="Dream Pass"/>
    <s v="United States"/>
    <x v="14"/>
    <x v="0"/>
    <n v="0"/>
  </r>
  <r>
    <x v="1"/>
    <x v="1"/>
    <n v="381"/>
    <x v="29"/>
    <n v="0"/>
    <s v="Honorarios para la agencia."/>
    <d v="2025-06-06T00:00:00"/>
    <d v="2025-06-09T00:00:00"/>
    <s v="HPS"/>
    <x v="1"/>
    <s v="USD"/>
    <n v="660.29"/>
    <n v="567.8493999999999"/>
    <n v="660.29"/>
    <n v="660.29"/>
    <n v="567.8493999999999"/>
    <n v="660.29"/>
    <s v="FEES"/>
    <n v="0"/>
    <x v="14"/>
    <x v="0"/>
    <n v="1"/>
  </r>
  <r>
    <x v="1"/>
    <x v="1"/>
    <n v="382"/>
    <x v="23"/>
    <n v="28231"/>
    <s v="PAGO AMANGIRI"/>
    <d v="2025-05-31T00:00:00"/>
    <d v="2025-06-03T00:00:00"/>
    <s v="HTL"/>
    <x v="4"/>
    <s v="USD"/>
    <n v="15389"/>
    <n v="13234.54"/>
    <n v="15389"/>
    <n v="1762.5"/>
    <n v="1515.75"/>
    <n v="1762.5"/>
    <s v="AMANGIRI"/>
    <s v="United States"/>
    <x v="13"/>
    <x v="0"/>
    <n v="0.1145298589901878"/>
  </r>
  <r>
    <x v="1"/>
    <x v="1"/>
    <n v="382"/>
    <x v="23"/>
    <n v="24224"/>
    <s v="AA - HERNALDO ZUÑIGA"/>
    <d v="2025-05-31T00:00:00"/>
    <d v="2025-05-31T00:00:00"/>
    <s v="VLO"/>
    <x v="2"/>
    <s v="USD"/>
    <n v="318.08"/>
    <n v="273.5488"/>
    <n v="318.08"/>
    <n v="0"/>
    <n v="0"/>
    <n v="0"/>
    <s v="American Airlines"/>
    <s v="United States"/>
    <x v="13"/>
    <x v="0"/>
    <n v="0"/>
  </r>
  <r>
    <x v="1"/>
    <x v="1"/>
    <n v="382"/>
    <x v="23"/>
    <n v="24224"/>
    <s v="AA - LORENZA AZCARRAGA"/>
    <d v="2025-05-31T00:00:00"/>
    <d v="2025-05-31T00:00:00"/>
    <s v="VLO"/>
    <x v="2"/>
    <s v="USD"/>
    <n v="318.08"/>
    <n v="273.5488"/>
    <n v="318.08"/>
    <n v="0"/>
    <n v="0"/>
    <n v="0"/>
    <s v="American Airlines"/>
    <s v="United States"/>
    <x v="13"/>
    <x v="0"/>
    <n v="0"/>
  </r>
  <r>
    <x v="1"/>
    <x v="1"/>
    <n v="382"/>
    <x v="23"/>
    <n v="0"/>
    <s v="FEE EMISION"/>
    <d v="2025-06-03T00:00:00"/>
    <d v="2025-06-03T00:00:00"/>
    <s v="HPS"/>
    <x v="1"/>
    <s v="USD"/>
    <n v="70"/>
    <n v="60.2"/>
    <n v="70"/>
    <n v="70"/>
    <n v="60.2"/>
    <n v="70"/>
    <s v="FEES"/>
    <n v="0"/>
    <x v="14"/>
    <x v="0"/>
    <n v="1"/>
  </r>
  <r>
    <x v="1"/>
    <x v="1"/>
    <n v="382"/>
    <x v="23"/>
    <n v="28231"/>
    <s v="MASAJES LORENZA POR SALDO A FAVOR"/>
    <d v="2025-05-31T00:00:00"/>
    <d v="2025-06-03T00:00:00"/>
    <s v="HTL"/>
    <x v="4"/>
    <s v="USD"/>
    <n v="611"/>
    <n v="525.46"/>
    <n v="611"/>
    <n v="0"/>
    <n v="0"/>
    <n v="0"/>
    <s v="AMANGIRI"/>
    <s v="United States"/>
    <x v="13"/>
    <x v="0"/>
    <n v="0"/>
  </r>
  <r>
    <x v="1"/>
    <x v="1"/>
    <n v="382"/>
    <x v="23"/>
    <n v="28934"/>
    <s v="TE ZUNIGA GUTIERREZ FRANCISCO HERNALDO MR"/>
    <d v="2025-05-31T00:00:00"/>
    <s v="0000-00-00"/>
    <s v="VLO"/>
    <x v="2"/>
    <s v="USD"/>
    <n v="418"/>
    <n v="359.48"/>
    <n v="418"/>
    <n v="0"/>
    <n v="0"/>
    <n v="0"/>
    <s v="F1S USA"/>
    <s v="United States"/>
    <x v="13"/>
    <x v="0"/>
    <n v="0"/>
  </r>
  <r>
    <x v="1"/>
    <x v="1"/>
    <n v="382"/>
    <x v="23"/>
    <n v="28934"/>
    <s v="TE AZCARRAGA ROMANDIA LORENZA MRS"/>
    <d v="2025-05-31T00:00:00"/>
    <s v="0000-00-00"/>
    <s v="VLO"/>
    <x v="2"/>
    <s v="USD"/>
    <n v="418"/>
    <n v="359.48"/>
    <n v="418"/>
    <n v="0"/>
    <n v="0"/>
    <n v="0"/>
    <s v="F1S USA"/>
    <s v="United States"/>
    <x v="13"/>
    <x v="0"/>
    <n v="0"/>
  </r>
  <r>
    <x v="1"/>
    <x v="1"/>
    <n v="382"/>
    <x v="23"/>
    <n v="28934"/>
    <s v="TE AZCARRAGA ROMANDIA LORENZA MRS"/>
    <d v="2025-06-03T00:00:00"/>
    <s v="0000-00-00"/>
    <s v="VLO"/>
    <x v="2"/>
    <s v="USD"/>
    <n v="575.84"/>
    <n v="495.2224"/>
    <n v="575.84"/>
    <n v="90"/>
    <n v="77.40000000000001"/>
    <n v="90"/>
    <s v="F1S USA"/>
    <s v="United States"/>
    <x v="14"/>
    <x v="0"/>
    <n v="0.1562934148374548"/>
  </r>
  <r>
    <x v="1"/>
    <x v="1"/>
    <n v="382"/>
    <x v="23"/>
    <n v="28934"/>
    <s v="TE ZUNIGA GUTIERREZ FRANCISCO HERNALDO MR"/>
    <d v="2025-06-03T00:00:00"/>
    <s v="0000-00-00"/>
    <s v="VLO"/>
    <x v="2"/>
    <s v="USD"/>
    <n v="575.84"/>
    <n v="495.2224"/>
    <n v="575.84"/>
    <n v="90"/>
    <n v="77.40000000000001"/>
    <n v="90"/>
    <s v="F1S USA"/>
    <s v="United States"/>
    <x v="14"/>
    <x v="0"/>
    <n v="0.1562934148374548"/>
  </r>
  <r>
    <x v="1"/>
    <x v="1"/>
    <n v="383"/>
    <x v="16"/>
    <n v="27301"/>
    <s v="Vuelo MEX-CUN-MEX/Sergio Berger"/>
    <d v="2025-07-27T00:00:00"/>
    <d v="2025-07-28T00:00:00"/>
    <s v="VLO"/>
    <x v="2"/>
    <s v="USD"/>
    <n v="788.09"/>
    <n v="677.7574"/>
    <n v="788.09"/>
    <n v="0"/>
    <n v="0"/>
    <n v="0"/>
    <s v="TURISMO EX MAR, S.A. DE C.V."/>
    <s v="Mexico"/>
    <x v="9"/>
    <x v="0"/>
    <n v="0"/>
  </r>
  <r>
    <x v="1"/>
    <x v="1"/>
    <n v="383"/>
    <x v="16"/>
    <n v="27301"/>
    <s v="Vuelo MEX-CUN-MEX/"/>
    <d v="2025-07-27T00:00:00"/>
    <d v="2025-07-28T00:00:00"/>
    <s v="VLO"/>
    <x v="2"/>
    <s v="USD"/>
    <n v="788.08"/>
    <n v="677.7488000000001"/>
    <n v="788.08"/>
    <n v="0"/>
    <n v="0"/>
    <n v="0"/>
    <s v="TURISMO EX MAR, S.A. DE C.V."/>
    <s v="Mexico"/>
    <x v="9"/>
    <x v="0"/>
    <n v="0"/>
  </r>
  <r>
    <x v="1"/>
    <x v="1"/>
    <n v="383"/>
    <x v="16"/>
    <n v="0"/>
    <s v="Fee de emisión"/>
    <d v="2025-07-27T00:00:00"/>
    <d v="2025-07-28T00:00:00"/>
    <s v="HPS"/>
    <x v="1"/>
    <s v="USD"/>
    <n v="70"/>
    <n v="60.2"/>
    <n v="70"/>
    <n v="70"/>
    <n v="60.2"/>
    <n v="70"/>
    <s v="FEES"/>
    <n v="0"/>
    <x v="9"/>
    <x v="0"/>
    <n v="1"/>
  </r>
  <r>
    <x v="1"/>
    <x v="1"/>
    <n v="384"/>
    <x v="16"/>
    <n v="28232"/>
    <s v="Hospedaje en Francia"/>
    <d v="2025-06-26T00:00:00"/>
    <d v="2025-06-28T00:00:00"/>
    <s v="HTL"/>
    <x v="4"/>
    <s v="USD"/>
    <n v="2162.3"/>
    <n v="1859.578"/>
    <n v="2162.3"/>
    <n v="180.25"/>
    <n v="155.015"/>
    <n v="180.25"/>
    <s v="HOTEL DU COUVENT"/>
    <s v="France"/>
    <x v="18"/>
    <x v="0"/>
    <n v="0.08336031078018775"/>
  </r>
  <r>
    <x v="1"/>
    <x v="1"/>
    <n v="384"/>
    <x v="16"/>
    <n v="28232"/>
    <s v="Hospedaje"/>
    <d v="2025-06-26T00:00:00"/>
    <d v="2025-06-28T00:00:00"/>
    <s v="HTL"/>
    <x v="4"/>
    <s v="USD"/>
    <n v="2162.29"/>
    <n v="1859.5694"/>
    <n v="2162.29"/>
    <n v="200.28"/>
    <n v="172.2408"/>
    <n v="200.28"/>
    <s v="HOTEL DU COUVENT"/>
    <s v="France"/>
    <x v="18"/>
    <x v="0"/>
    <n v="0.09262402360460438"/>
  </r>
  <r>
    <x v="1"/>
    <x v="1"/>
    <n v="385"/>
    <x v="16"/>
    <n v="28236"/>
    <s v="Hospedaje"/>
    <d v="2025-05-07T00:00:00"/>
    <d v="2025-05-12T00:00:00"/>
    <s v="HTL"/>
    <x v="4"/>
    <s v="USD"/>
    <n v="3000"/>
    <n v="2580"/>
    <n v="3000"/>
    <n v="800"/>
    <n v="688"/>
    <n v="800"/>
    <s v="CAL-A-VIE HEALTH SPA"/>
    <s v="United States"/>
    <x v="52"/>
    <x v="0"/>
    <n v="0.2666666666666667"/>
  </r>
  <r>
    <x v="1"/>
    <x v="1"/>
    <n v="386"/>
    <x v="31"/>
    <n v="28243"/>
    <s v="Pago de Hospedaje"/>
    <d v="2025-03-12T00:00:00"/>
    <d v="2025-03-14T00:00:00"/>
    <s v="HTL"/>
    <x v="4"/>
    <s v="USD"/>
    <n v="740"/>
    <n v="636.4"/>
    <n v="740"/>
    <n v="79.05"/>
    <n v="67.98299999999999"/>
    <n v="79.05"/>
    <s v="ROSEWOOD HOTEL GEORGIA"/>
    <s v="Canada"/>
    <x v="50"/>
    <x v="0"/>
    <n v="0.1068243243243243"/>
  </r>
  <r>
    <x v="1"/>
    <x v="1"/>
    <n v="387"/>
    <x v="16"/>
    <n v="28259"/>
    <s v="Hospedaje en París"/>
    <d v="2025-06-19T00:00:00"/>
    <d v="2025-06-24T00:00:00"/>
    <s v="HTL"/>
    <x v="4"/>
    <s v="USD"/>
    <n v="25787.64"/>
    <n v="22177.3704"/>
    <n v="25787.64"/>
    <n v="2377.84"/>
    <n v="2044.9424"/>
    <n v="2377.84"/>
    <s v="HOTEL AUBEPINE"/>
    <s v="France"/>
    <x v="33"/>
    <x v="0"/>
    <n v="0.09220851539729887"/>
  </r>
  <r>
    <x v="1"/>
    <x v="1"/>
    <n v="388"/>
    <x v="23"/>
    <n v="24812"/>
    <s v="VUELO MAD - NRT - BKK - MAD - JUAN ENRIQUE"/>
    <d v="2025-10-19T00:00:00"/>
    <d v="2025-11-09T00:00:00"/>
    <s v="VLO"/>
    <x v="2"/>
    <s v="USD"/>
    <n v="9058.6"/>
    <n v="7790.396000000001"/>
    <n v="9058.6"/>
    <n v="0"/>
    <n v="0"/>
    <n v="0"/>
    <s v="Emirates Airlines"/>
    <s v="United Arab Emirates"/>
    <x v="21"/>
    <x v="0"/>
    <n v="0"/>
  </r>
  <r>
    <x v="1"/>
    <x v="1"/>
    <n v="388"/>
    <x v="23"/>
    <n v="24812"/>
    <s v="VUELO MAD - NRT - BKK - MAD - JUAN ENRIQUE"/>
    <d v="2025-10-19T00:00:00"/>
    <d v="2025-11-09T00:00:00"/>
    <s v="VLO"/>
    <x v="2"/>
    <s v="USD"/>
    <n v="9058.6"/>
    <n v="7790.396000000001"/>
    <n v="9058.6"/>
    <n v="0"/>
    <n v="0"/>
    <n v="0"/>
    <s v="Emirates Airlines"/>
    <s v="United Arab Emirates"/>
    <x v="21"/>
    <x v="0"/>
    <n v="0"/>
  </r>
  <r>
    <x v="1"/>
    <x v="1"/>
    <n v="388"/>
    <x v="23"/>
    <n v="0"/>
    <s v="FEE EMISION"/>
    <d v="2025-10-19T00:00:00"/>
    <d v="2025-11-09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388"/>
    <x v="23"/>
    <n v="25362"/>
    <s v="AMAN 19-25 OCT"/>
    <d v="2025-10-19T00:00:00"/>
    <d v="2025-10-25T00:00:00"/>
    <s v="HTL"/>
    <x v="4"/>
    <s v="USD"/>
    <n v="23223.5"/>
    <n v="19972.21"/>
    <n v="23223.5"/>
    <n v="1802.17"/>
    <n v="1549.8662"/>
    <n v="1802.17"/>
    <s v="AMAN TOKYO"/>
    <s v="Japan"/>
    <x v="21"/>
    <x v="0"/>
    <n v="0.0776011367795552"/>
  </r>
  <r>
    <x v="1"/>
    <x v="1"/>
    <n v="388"/>
    <x v="23"/>
    <n v="28293"/>
    <s v="RITZ KYOTO 26-29 OCT"/>
    <d v="2025-10-26T00:00:00"/>
    <d v="2025-10-30T00:00:00"/>
    <s v="HTL"/>
    <x v="4"/>
    <s v="USD"/>
    <n v="7321.39"/>
    <n v="6296.3954"/>
    <n v="7321.39"/>
    <n v="487.8"/>
    <n v="419.508"/>
    <n v="487.8"/>
    <s v="THE RITZ CARLTON KYOTO"/>
    <s v="Japan"/>
    <x v="22"/>
    <x v="0"/>
    <n v="0.06662669247233108"/>
  </r>
  <r>
    <x v="1"/>
    <x v="1"/>
    <n v="388"/>
    <x v="23"/>
    <n v="25360"/>
    <s v="LUXURY JAPAN"/>
    <d v="2025-10-24T00:00:00"/>
    <d v="2025-10-30T00:00:00"/>
    <s v="PKT"/>
    <x v="0"/>
    <s v="USD"/>
    <n v="7254"/>
    <n v="6238.44"/>
    <n v="7254"/>
    <n v="1249.05"/>
    <n v="1074.183"/>
    <n v="1249.05"/>
    <s v="Luxury Japan"/>
    <s v="Japan"/>
    <x v="21"/>
    <x v="0"/>
    <n v="0.172187758478081"/>
  </r>
  <r>
    <x v="1"/>
    <x v="1"/>
    <n v="388"/>
    <x v="23"/>
    <n v="28389"/>
    <s v="ROSEWOOD HKG OCT 30 - 02 NOV"/>
    <d v="2025-10-30T00:00:00"/>
    <d v="2025-11-02T00:00:00"/>
    <s v="HTL"/>
    <x v="4"/>
    <s v="USD"/>
    <n v="2247.41"/>
    <n v="1932.7726"/>
    <n v="2247.41"/>
    <n v="268.2"/>
    <n v="230.652"/>
    <n v="268.2"/>
    <s v="ROSEWOOD HONG KONG"/>
    <s v="Hong Kong"/>
    <x v="22"/>
    <x v="0"/>
    <n v="0.1193373705732376"/>
  </r>
  <r>
    <x v="1"/>
    <x v="1"/>
    <n v="388"/>
    <x v="23"/>
    <n v="28454"/>
    <s v="FS BANKOK 06-09 NOV"/>
    <d v="2025-11-06T00:00:00"/>
    <d v="2025-11-09T00:00:00"/>
    <s v="HTL"/>
    <x v="4"/>
    <s v="USD"/>
    <n v="2695.57"/>
    <n v="2318.1902"/>
    <n v="2695.57"/>
    <n v="231.1"/>
    <n v="198.746"/>
    <n v="231.1"/>
    <s v="FOUR SEASONS HOTEL BANGKOK AT CHAO PHRAYA RIVER"/>
    <s v="Thailand"/>
    <x v="34"/>
    <x v="0"/>
    <n v="0.08573325864288443"/>
  </r>
  <r>
    <x v="1"/>
    <x v="1"/>
    <n v="388"/>
    <x v="23"/>
    <n v="28527"/>
    <s v="VUELOS CATHAY - JUAN ENRIQUE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88"/>
    <x v="23"/>
    <n v="28527"/>
    <s v="VUELOS CATHAY - ADRIANA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88"/>
    <x v="23"/>
    <n v="27453"/>
    <s v="VUELO THAI AIRWAYS - JUAN ENRIQUE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8"/>
    <x v="23"/>
    <n v="27453"/>
    <s v="VUELO THAI AIRWAYS - ADRIANA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8"/>
    <x v="23"/>
    <n v="0"/>
    <s v="FEE DE EMISION"/>
    <d v="2025-10-19T00:00:00"/>
    <d v="2025-11-09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388"/>
    <x v="23"/>
    <n v="28539"/>
    <s v="TOURS &amp; TRASLADOS HKG"/>
    <d v="2025-10-30T00:00:00"/>
    <d v="2025-11-02T00:00:00"/>
    <s v="PKT"/>
    <x v="0"/>
    <s v="USD"/>
    <n v="645"/>
    <n v="554.7"/>
    <n v="645"/>
    <n v="97"/>
    <n v="83.42"/>
    <n v="97"/>
    <s v="CHINA A LA CARTA"/>
    <s v="China"/>
    <x v="22"/>
    <x v="0"/>
    <n v="0.1503875968992248"/>
  </r>
  <r>
    <x v="1"/>
    <x v="1"/>
    <n v="388"/>
    <x v="23"/>
    <n v="28731"/>
    <s v="SERVICIOS BANGKOK"/>
    <d v="2025-11-06T00:00:00"/>
    <d v="2025-11-08T00:00:00"/>
    <s v="PKT"/>
    <x v="0"/>
    <s v="USD"/>
    <n v="930"/>
    <n v="799.8"/>
    <n v="930"/>
    <n v="140"/>
    <n v="120.4"/>
    <n v="140"/>
    <s v="ASIA EXOTICA"/>
    <s v="Thailand"/>
    <x v="34"/>
    <x v="0"/>
    <n v="0.1505376344086022"/>
  </r>
  <r>
    <x v="1"/>
    <x v="1"/>
    <n v="388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8"/>
    <n v="958.8"/>
    <s v="AMANPURI"/>
    <s v="Thailand"/>
    <x v="34"/>
    <x v="0"/>
    <n v="0.1187868576242628"/>
  </r>
  <r>
    <x v="1"/>
    <x v="1"/>
    <n v="389"/>
    <x v="23"/>
    <n v="24812"/>
    <s v="VUELO MAD - NRT - BKK - MAD - PABLO BARRIO"/>
    <d v="2025-10-19T00:00:00"/>
    <d v="2025-11-09T00:00:00"/>
    <s v="VLO"/>
    <x v="2"/>
    <s v="USD"/>
    <n v="9734.5"/>
    <n v="8371.67"/>
    <n v="9734.5"/>
    <n v="0"/>
    <n v="0"/>
    <n v="0"/>
    <s v="Emirates Airlines"/>
    <s v="United Arab Emirates"/>
    <x v="21"/>
    <x v="0"/>
    <n v="0"/>
  </r>
  <r>
    <x v="1"/>
    <x v="1"/>
    <n v="389"/>
    <x v="23"/>
    <n v="24812"/>
    <s v="VUELO MAD - NRT - BKK - MAD - ISABEL ROMER"/>
    <d v="2025-10-19T00:00:00"/>
    <d v="2025-11-09T00:00:00"/>
    <s v="VLO"/>
    <x v="2"/>
    <s v="USD"/>
    <n v="9734.5"/>
    <n v="8371.67"/>
    <n v="9734.5"/>
    <n v="0"/>
    <n v="0"/>
    <n v="0"/>
    <s v="Emirates Airlines"/>
    <s v="United Arab Emirates"/>
    <x v="21"/>
    <x v="0"/>
    <n v="0"/>
  </r>
  <r>
    <x v="1"/>
    <x v="1"/>
    <n v="389"/>
    <x v="23"/>
    <n v="0"/>
    <s v="FEE DE EMISION"/>
    <d v="2025-10-19T00:00:00"/>
    <d v="2025-11-09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389"/>
    <x v="23"/>
    <n v="28293"/>
    <s v="RITZ KYOTO 26-29 OCT"/>
    <d v="2025-10-26T00:00:00"/>
    <d v="2025-10-30T00:00:00"/>
    <s v="HTL"/>
    <x v="4"/>
    <s v="USD"/>
    <n v="7321.39"/>
    <n v="6296.3954"/>
    <n v="7321.39"/>
    <n v="487.8"/>
    <n v="419.508"/>
    <n v="487.8"/>
    <s v="THE RITZ CARLTON KYOTO"/>
    <s v="Japan"/>
    <x v="22"/>
    <x v="0"/>
    <n v="0.06662669247233108"/>
  </r>
  <r>
    <x v="1"/>
    <x v="1"/>
    <n v="389"/>
    <x v="23"/>
    <n v="25362"/>
    <s v="AMAN TOKYO 20-25 OCT"/>
    <d v="2025-10-20T00:00:00"/>
    <d v="2025-10-25T00:00:00"/>
    <s v="HTL"/>
    <x v="4"/>
    <s v="USD"/>
    <n v="19095.8"/>
    <n v="16422.388"/>
    <n v="19095.8"/>
    <n v="1494.99"/>
    <n v="1285.6914"/>
    <n v="1494.99"/>
    <s v="AMAN TOKYO"/>
    <s v="Japan"/>
    <x v="21"/>
    <x v="0"/>
    <n v="0.07828894311838205"/>
  </r>
  <r>
    <x v="1"/>
    <x v="1"/>
    <n v="389"/>
    <x v="23"/>
    <n v="25360"/>
    <s v="SERVICIOS LUXURY JAPAN"/>
    <d v="2025-10-24T00:00:00"/>
    <d v="2025-10-30T00:00:00"/>
    <s v="PKT"/>
    <x v="0"/>
    <s v="USD"/>
    <n v="7452"/>
    <n v="6408.72"/>
    <n v="7452"/>
    <n v="1236.02"/>
    <n v="1062.9772"/>
    <n v="1236.02"/>
    <s v="Luxury Japan"/>
    <s v="Japan"/>
    <x v="21"/>
    <x v="0"/>
    <n v="0.1658641975308642"/>
  </r>
  <r>
    <x v="1"/>
    <x v="1"/>
    <n v="389"/>
    <x v="23"/>
    <n v="28389"/>
    <s v="ROSEWOOD HKG 30 OCT - 02 NOV"/>
    <d v="2025-10-30T00:00:00"/>
    <d v="2025-11-02T00:00:00"/>
    <s v="HTL"/>
    <x v="4"/>
    <s v="USD"/>
    <n v="2247.41"/>
    <n v="1932.7726"/>
    <n v="2247.41"/>
    <n v="268.2"/>
    <n v="230.652"/>
    <n v="268.2"/>
    <s v="ROSEWOOD HONG KONG"/>
    <s v="Hong Kong"/>
    <x v="22"/>
    <x v="0"/>
    <n v="0.1193373705732376"/>
  </r>
  <r>
    <x v="1"/>
    <x v="1"/>
    <n v="389"/>
    <x v="23"/>
    <n v="28454"/>
    <s v="FS BANGKOK 06-09 NOV"/>
    <d v="2025-11-06T00:00:00"/>
    <d v="2025-11-09T00:00:00"/>
    <s v="HTL"/>
    <x v="4"/>
    <s v="USD"/>
    <n v="2695.57"/>
    <n v="2318.1902"/>
    <n v="2695.57"/>
    <n v="231.1"/>
    <n v="198.746"/>
    <n v="231.1"/>
    <s v="FOUR SEASONS HOTEL BANGKOK AT CHAO PHRAYA RIVER"/>
    <s v="Thailand"/>
    <x v="34"/>
    <x v="0"/>
    <n v="0.08573325864288443"/>
  </r>
  <r>
    <x v="1"/>
    <x v="1"/>
    <n v="389"/>
    <x v="23"/>
    <n v="27453"/>
    <s v="VUELO THAI AIRWAYS - PABLO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9"/>
    <x v="23"/>
    <n v="27453"/>
    <s v="VUELO THAI AIRWAYS - ISABEL"/>
    <d v="2025-11-06T00:00:00"/>
    <d v="2025-11-06T00:00:00"/>
    <s v="VLO"/>
    <x v="2"/>
    <s v="USD"/>
    <n v="245"/>
    <n v="210.7"/>
    <n v="245"/>
    <n v="0"/>
    <n v="0"/>
    <n v="0"/>
    <s v="Thai Airways Intl"/>
    <s v="Thailand"/>
    <x v="34"/>
    <x v="0"/>
    <n v="0"/>
  </r>
  <r>
    <x v="1"/>
    <x v="1"/>
    <n v="389"/>
    <x v="23"/>
    <n v="28527"/>
    <s v="VUELOS CATHAY - PABLO"/>
    <d v="2025-11-06T00:00:00"/>
    <d v="2025-11-06T00:00:00"/>
    <s v="VLO"/>
    <x v="2"/>
    <s v="USD"/>
    <n v="2397.5"/>
    <n v="2061.85"/>
    <n v="2397.5"/>
    <n v="0"/>
    <n v="0"/>
    <n v="0"/>
    <s v="Cathay Pacific Airways"/>
    <s v="Hong Kong"/>
    <x v="34"/>
    <x v="0"/>
    <n v="0"/>
  </r>
  <r>
    <x v="1"/>
    <x v="1"/>
    <n v="389"/>
    <x v="23"/>
    <n v="28527"/>
    <s v="VUELOS CATHAY - ISABEL"/>
    <d v="2025-11-06T00:00:00"/>
    <d v="2025-11-06T00:00:00"/>
    <s v="VLO"/>
    <x v="2"/>
    <s v="USD"/>
    <n v="2397.5"/>
    <n v="2061.85"/>
    <n v="2397.5"/>
    <n v="0"/>
    <n v="0"/>
    <n v="0"/>
    <s v="Cathay Pacific Airways"/>
    <s v="Hong Kong"/>
    <x v="34"/>
    <x v="0"/>
    <n v="0"/>
  </r>
  <r>
    <x v="1"/>
    <x v="1"/>
    <n v="389"/>
    <x v="23"/>
    <n v="0"/>
    <s v="FEE DE EMISION"/>
    <d v="2025-11-06T00:00:00"/>
    <d v="2025-11-06T00:00:00"/>
    <s v="HPS"/>
    <x v="1"/>
    <s v="USD"/>
    <n v="70"/>
    <n v="60.2"/>
    <n v="70"/>
    <n v="70"/>
    <n v="60.2"/>
    <n v="70"/>
    <s v="FEES"/>
    <n v="0"/>
    <x v="34"/>
    <x v="0"/>
    <n v="1"/>
  </r>
  <r>
    <x v="1"/>
    <x v="1"/>
    <n v="389"/>
    <x v="23"/>
    <n v="28539"/>
    <s v="TOUR &amp; TRASLADOS HKG"/>
    <d v="2025-10-30T00:00:00"/>
    <d v="2025-11-02T00:00:00"/>
    <s v="PKT"/>
    <x v="0"/>
    <s v="USD"/>
    <n v="645"/>
    <n v="554.7"/>
    <n v="645"/>
    <n v="97"/>
    <n v="83.42"/>
    <n v="97"/>
    <s v="CHINA A LA CARTA"/>
    <s v="China"/>
    <x v="22"/>
    <x v="0"/>
    <n v="0.1503875968992248"/>
  </r>
  <r>
    <x v="1"/>
    <x v="1"/>
    <n v="389"/>
    <x v="23"/>
    <n v="28731"/>
    <s v="SERVICIOS BANGKOK"/>
    <d v="2025-11-06T00:00:00"/>
    <d v="2025-11-08T00:00:00"/>
    <s v="PKT"/>
    <x v="0"/>
    <s v="USD"/>
    <n v="930"/>
    <n v="799.8"/>
    <n v="930"/>
    <n v="140"/>
    <n v="120.4"/>
    <n v="140"/>
    <s v="ASIA EXOTICA"/>
    <s v="Thailand"/>
    <x v="34"/>
    <x v="0"/>
    <n v="0.1505376344086022"/>
  </r>
  <r>
    <x v="1"/>
    <x v="1"/>
    <n v="389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8"/>
    <n v="958.8"/>
    <s v="AMANPURI"/>
    <s v="Thailand"/>
    <x v="34"/>
    <x v="0"/>
    <n v="0.1187868576242628"/>
  </r>
  <r>
    <x v="1"/>
    <x v="1"/>
    <n v="390"/>
    <x v="20"/>
    <n v="25024"/>
    <s v="VUELO MAD SCQ MAD"/>
    <d v="2025-09-24T00:00:00"/>
    <d v="2025-10-04T00:00:00"/>
    <s v="VLO"/>
    <x v="2"/>
    <s v="MXN"/>
    <n v="14312"/>
    <n v="686.976"/>
    <n v="801.472"/>
    <n v="0"/>
    <n v="0"/>
    <n v="0"/>
    <s v="Iberia"/>
    <s v="Spain"/>
    <x v="26"/>
    <x v="0"/>
    <n v="0"/>
  </r>
  <r>
    <x v="1"/>
    <x v="1"/>
    <n v="390"/>
    <x v="20"/>
    <n v="25024"/>
    <s v="VUELO MAD SCQ MAD"/>
    <d v="2025-09-24T00:00:00"/>
    <d v="2025-10-04T00:00:00"/>
    <s v="VLO"/>
    <x v="2"/>
    <s v="MXN"/>
    <n v="14312"/>
    <n v="686.976"/>
    <n v="801.472"/>
    <n v="0"/>
    <n v="0"/>
    <n v="0"/>
    <s v="Iberia"/>
    <s v="Spain"/>
    <x v="26"/>
    <x v="0"/>
    <n v="0"/>
  </r>
  <r>
    <x v="1"/>
    <x v="1"/>
    <n v="390"/>
    <x v="20"/>
    <n v="25024"/>
    <s v="VUELO MAD SCQ MAD"/>
    <d v="2025-09-24T00:00:00"/>
    <d v="2025-10-04T00:00:00"/>
    <s v="VLO"/>
    <x v="2"/>
    <s v="MXN"/>
    <n v="16353"/>
    <n v="784.944"/>
    <n v="915.768"/>
    <n v="0"/>
    <n v="0"/>
    <n v="0"/>
    <s v="Iberia"/>
    <s v="Spain"/>
    <x v="26"/>
    <x v="0"/>
    <n v="0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"/>
    <n v="700"/>
    <n v="33.6"/>
    <n v="39.2"/>
    <s v="FEES"/>
    <n v="0"/>
    <x v="26"/>
    <x v="0"/>
    <n v="1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"/>
    <n v="700"/>
    <n v="33.6"/>
    <n v="39.2"/>
    <s v="FEES"/>
    <n v="0"/>
    <x v="26"/>
    <x v="0"/>
    <n v="1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"/>
    <n v="700"/>
    <n v="33.6"/>
    <n v="39.2"/>
    <s v="FEES"/>
    <n v="0"/>
    <x v="26"/>
    <x v="0"/>
    <n v="1"/>
  </r>
  <r>
    <x v="1"/>
    <x v="1"/>
    <n v="390"/>
    <x v="20"/>
    <n v="25024"/>
    <s v="VUELO MAD SCQ MAD"/>
    <d v="2025-09-24T00:00:00"/>
    <d v="2025-10-04T00:00:00"/>
    <s v="VLO"/>
    <x v="2"/>
    <s v="MXN"/>
    <n v="10042"/>
    <n v="482.016"/>
    <n v="562.352"/>
    <n v="0"/>
    <n v="0"/>
    <n v="0"/>
    <s v="Iberia"/>
    <s v="Spain"/>
    <x v="26"/>
    <x v="0"/>
    <n v="0"/>
  </r>
  <r>
    <x v="1"/>
    <x v="1"/>
    <n v="390"/>
    <x v="20"/>
    <n v="0"/>
    <s v="FEE POR EMISION DE BOLETO"/>
    <d v="2025-09-24T00:00:00"/>
    <d v="2025-10-04T00:00:00"/>
    <s v="HPS"/>
    <x v="1"/>
    <s v="MXN"/>
    <n v="700"/>
    <n v="33.6"/>
    <n v="39.2"/>
    <n v="700"/>
    <n v="33.6"/>
    <n v="39.2"/>
    <s v="FEES"/>
    <n v="0"/>
    <x v="26"/>
    <x v="0"/>
    <n v="1"/>
  </r>
  <r>
    <x v="1"/>
    <x v="1"/>
    <n v="390"/>
    <x v="20"/>
    <n v="26232"/>
    <s v="Itinerario Camino de Santiago"/>
    <d v="2025-09-24T00:00:00"/>
    <d v="2025-10-04T00:00:00"/>
    <s v="PKT"/>
    <x v="0"/>
    <s v="MXN"/>
    <n v="1004603.15"/>
    <n v="48220.9512"/>
    <n v="56257.7764"/>
    <n v="198965.4"/>
    <n v="9550.3392"/>
    <n v="11142.0624"/>
    <s v="Exclusive Spain/Tailor-Made Travel"/>
    <s v="Spain"/>
    <x v="26"/>
    <x v="0"/>
    <n v="0.1980537289774574"/>
  </r>
  <r>
    <x v="1"/>
    <x v="1"/>
    <n v="390"/>
    <x v="20"/>
    <n v="28839"/>
    <s v="Estadia hotel Madrid"/>
    <d v="2025-09-24T00:00:00"/>
    <d v="2025-09-26T00:00:00"/>
    <s v="HTL"/>
    <x v="4"/>
    <s v="MXN"/>
    <n v="18307.18"/>
    <n v="878.74464"/>
    <n v="1025.20208"/>
    <n v="3800"/>
    <n v="182.4"/>
    <n v="212.8"/>
    <s v="SANTO MAURO, A LUXURY COLLECTION HOTEL, MADRID"/>
    <s v="Spain"/>
    <x v="26"/>
    <x v="0"/>
    <n v="0.2075688336488744"/>
  </r>
  <r>
    <x v="1"/>
    <x v="1"/>
    <n v="390"/>
    <x v="20"/>
    <n v="28839"/>
    <s v="Estadia Madrid"/>
    <d v="2025-09-25T00:00:00"/>
    <d v="2025-09-26T00:00:00"/>
    <s v="HTL"/>
    <x v="4"/>
    <s v="MXN"/>
    <n v="9153.59"/>
    <n v="439.37232"/>
    <n v="512.60104"/>
    <n v="1585.27"/>
    <n v="76.09296000000001"/>
    <n v="88.77512"/>
    <s v="SANTO MAURO, A LUXURY COLLECTION HOTEL, MADRID"/>
    <s v="Spain"/>
    <x v="26"/>
    <x v="0"/>
    <n v="0.1731856025887111"/>
  </r>
  <r>
    <x v="1"/>
    <x v="1"/>
    <n v="391"/>
    <x v="23"/>
    <n v="25362"/>
    <s v="AMAN 19-25 OCT"/>
    <d v="2025-10-19T00:00:00"/>
    <d v="2025-10-25T00:00:00"/>
    <s v="HTL"/>
    <x v="4"/>
    <s v="USD"/>
    <n v="23223.5"/>
    <n v="19972.21"/>
    <n v="23223.5"/>
    <n v="1802.17"/>
    <n v="1549.8662"/>
    <n v="1802.17"/>
    <s v="AMAN TOKYO"/>
    <s v="Japan"/>
    <x v="21"/>
    <x v="0"/>
    <n v="0.0776011367795552"/>
  </r>
  <r>
    <x v="1"/>
    <x v="1"/>
    <n v="391"/>
    <x v="23"/>
    <n v="25024"/>
    <s v="VUELO MAD - TOKYO - MARIO"/>
    <d v="2025-10-19T00:00:00"/>
    <d v="2025-10-25T00:00:00"/>
    <s v="VLO"/>
    <x v="2"/>
    <s v="USD"/>
    <n v="5196.7"/>
    <n v="4469.161999999999"/>
    <n v="5196.7"/>
    <n v="0"/>
    <n v="0"/>
    <n v="0"/>
    <s v="Iberia"/>
    <s v="Spain"/>
    <x v="21"/>
    <x v="0"/>
    <n v="0"/>
  </r>
  <r>
    <x v="1"/>
    <x v="1"/>
    <n v="391"/>
    <x v="23"/>
    <n v="25024"/>
    <s v="VUELO MAD - TOKYO - FANY"/>
    <d v="2025-10-19T00:00:00"/>
    <d v="2025-10-25T00:00:00"/>
    <s v="VLO"/>
    <x v="2"/>
    <s v="USD"/>
    <n v="5196.7"/>
    <n v="4469.161999999999"/>
    <n v="5196.7"/>
    <n v="0"/>
    <n v="0"/>
    <n v="0"/>
    <s v="Iberia"/>
    <s v="Spain"/>
    <x v="21"/>
    <x v="0"/>
    <n v="0"/>
  </r>
  <r>
    <x v="1"/>
    <x v="1"/>
    <n v="391"/>
    <x v="23"/>
    <n v="24812"/>
    <s v="VUELO BKK - MAD - EMIRATES - MARIO"/>
    <d v="2025-10-19T00:00:00"/>
    <d v="2025-10-25T00:00:00"/>
    <s v="VLO"/>
    <x v="2"/>
    <s v="USD"/>
    <n v="3943.6"/>
    <n v="3391.496"/>
    <n v="3943.6"/>
    <n v="0"/>
    <n v="0"/>
    <n v="0"/>
    <s v="Emirates Airlines"/>
    <s v="United Arab Emirates"/>
    <x v="21"/>
    <x v="0"/>
    <n v="0"/>
  </r>
  <r>
    <x v="1"/>
    <x v="1"/>
    <n v="391"/>
    <x v="23"/>
    <n v="24812"/>
    <s v="VUELO BKK - MAD - EMIRATES - FANY"/>
    <d v="2025-10-19T00:00:00"/>
    <d v="2025-10-25T00:00:00"/>
    <s v="VLO"/>
    <x v="2"/>
    <s v="USD"/>
    <n v="3943.6"/>
    <n v="3391.496"/>
    <n v="3943.6"/>
    <n v="0"/>
    <n v="0"/>
    <n v="0"/>
    <s v="Emirates Airlines"/>
    <s v="United Arab Emirates"/>
    <x v="21"/>
    <x v="0"/>
    <n v="0"/>
  </r>
  <r>
    <x v="1"/>
    <x v="1"/>
    <n v="391"/>
    <x v="23"/>
    <n v="0"/>
    <s v="FEE DE EMISION"/>
    <d v="2025-10-19T00:00:00"/>
    <d v="2025-10-25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391"/>
    <x v="23"/>
    <n v="28293"/>
    <s v="RITZ KYOTO 26-29 OCT"/>
    <d v="2025-10-26T00:00:00"/>
    <d v="2025-10-30T00:00:00"/>
    <s v="HTL"/>
    <x v="4"/>
    <s v="USD"/>
    <n v="7321.39"/>
    <n v="6296.3954"/>
    <n v="7321.39"/>
    <n v="487.8"/>
    <n v="419.508"/>
    <n v="487.8"/>
    <s v="THE RITZ CARLTON KYOTO"/>
    <s v="Japan"/>
    <x v="22"/>
    <x v="0"/>
    <n v="0.06662669247233108"/>
  </r>
  <r>
    <x v="1"/>
    <x v="1"/>
    <n v="391"/>
    <x v="23"/>
    <n v="25360"/>
    <s v="SERVICIOS LUXURY JAPAN"/>
    <d v="2025-10-24T00:00:00"/>
    <d v="2025-10-30T00:00:00"/>
    <s v="PKT"/>
    <x v="0"/>
    <s v="USD"/>
    <n v="7121"/>
    <n v="6124.059999999999"/>
    <n v="7121"/>
    <n v="1233.07"/>
    <n v="1060.4402"/>
    <n v="1233.07"/>
    <s v="Luxury Japan"/>
    <s v="Japan"/>
    <x v="21"/>
    <x v="0"/>
    <n v="0.1731596685858728"/>
  </r>
  <r>
    <x v="1"/>
    <x v="1"/>
    <n v="391"/>
    <x v="23"/>
    <n v="28389"/>
    <s v="ROSEWOOD HKG OCT 30-02 NOV"/>
    <d v="2025-10-30T00:00:00"/>
    <d v="2025-11-02T00:00:00"/>
    <s v="HTL"/>
    <x v="4"/>
    <s v="USD"/>
    <n v="2247.41"/>
    <n v="1932.7726"/>
    <n v="2247.41"/>
    <n v="268.2"/>
    <n v="230.652"/>
    <n v="268.2"/>
    <s v="ROSEWOOD HONG KONG"/>
    <s v="Hong Kong"/>
    <x v="22"/>
    <x v="0"/>
    <n v="0.1193373705732376"/>
  </r>
  <r>
    <x v="1"/>
    <x v="1"/>
    <n v="391"/>
    <x v="23"/>
    <n v="25024"/>
    <s v="ASIENTO FANY"/>
    <d v="2025-10-18T00:00:00"/>
    <d v="2025-10-18T00:00:00"/>
    <s v="VLO"/>
    <x v="2"/>
    <s v="USD"/>
    <n v="32"/>
    <n v="27.52"/>
    <n v="32"/>
    <n v="0"/>
    <n v="0"/>
    <n v="0"/>
    <s v="Iberia"/>
    <s v="Spain"/>
    <x v="25"/>
    <x v="0"/>
    <n v="0"/>
  </r>
  <r>
    <x v="1"/>
    <x v="1"/>
    <n v="391"/>
    <x v="23"/>
    <n v="28454"/>
    <s v="FS BANGKOK 06-09 NOV"/>
    <d v="2025-11-06T00:00:00"/>
    <d v="2025-11-09T00:00:00"/>
    <s v="HTL"/>
    <x v="4"/>
    <s v="USD"/>
    <n v="2695.57"/>
    <n v="2318.1902"/>
    <n v="2695.57"/>
    <n v="231.1"/>
    <n v="198.746"/>
    <n v="231.1"/>
    <s v="FOUR SEASONS HOTEL BANGKOK AT CHAO PHRAYA RIVER"/>
    <s v="Thailand"/>
    <x v="34"/>
    <x v="0"/>
    <n v="0.08573325864288443"/>
  </r>
  <r>
    <x v="1"/>
    <x v="1"/>
    <n v="391"/>
    <x v="23"/>
    <n v="28527"/>
    <s v="VUELOS CATHAY - FANY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91"/>
    <x v="23"/>
    <n v="28527"/>
    <s v="VUELOS CATHAY - MARIO"/>
    <d v="2025-10-30T00:00:00"/>
    <d v="2025-11-02T00:00:00"/>
    <s v="VLO"/>
    <x v="2"/>
    <s v="USD"/>
    <n v="2397.5"/>
    <n v="2061.85"/>
    <n v="2397.5"/>
    <n v="0"/>
    <n v="0"/>
    <n v="0"/>
    <s v="Cathay Pacific Airways"/>
    <s v="Hong Kong"/>
    <x v="22"/>
    <x v="0"/>
    <n v="0"/>
  </r>
  <r>
    <x v="1"/>
    <x v="1"/>
    <n v="391"/>
    <x v="23"/>
    <n v="27453"/>
    <s v="VUELO THAI AIRWAYS - FANY"/>
    <d v="2025-10-30T00:00:00"/>
    <d v="2025-11-02T00:00:00"/>
    <s v="VLO"/>
    <x v="2"/>
    <s v="USD"/>
    <n v="245"/>
    <n v="210.7"/>
    <n v="245"/>
    <n v="0"/>
    <n v="0"/>
    <n v="0"/>
    <s v="Thai Airways Intl"/>
    <s v="Thailand"/>
    <x v="22"/>
    <x v="0"/>
    <n v="0"/>
  </r>
  <r>
    <x v="1"/>
    <x v="1"/>
    <n v="391"/>
    <x v="23"/>
    <n v="27453"/>
    <s v="VUELO THAI AIRWAYS - MARIO"/>
    <d v="2025-10-30T00:00:00"/>
    <d v="2025-11-02T00:00:00"/>
    <s v="VLO"/>
    <x v="2"/>
    <s v="USD"/>
    <n v="245"/>
    <n v="210.7"/>
    <n v="245"/>
    <n v="0"/>
    <n v="0"/>
    <n v="0"/>
    <s v="Thai Airways Intl"/>
    <s v="Thailand"/>
    <x v="22"/>
    <x v="0"/>
    <n v="0"/>
  </r>
  <r>
    <x v="1"/>
    <x v="1"/>
    <n v="391"/>
    <x v="23"/>
    <n v="0"/>
    <s v="FEE DE EMISION"/>
    <d v="2025-10-18T00:00:00"/>
    <d v="2025-11-09T00:00:00"/>
    <s v="HPS"/>
    <x v="1"/>
    <s v="USD"/>
    <n v="70"/>
    <n v="60.2"/>
    <n v="70"/>
    <n v="70"/>
    <n v="60.2"/>
    <n v="70"/>
    <s v="FEES"/>
    <n v="0"/>
    <x v="25"/>
    <x v="0"/>
    <n v="1"/>
  </r>
  <r>
    <x v="1"/>
    <x v="1"/>
    <n v="391"/>
    <x v="23"/>
    <n v="28539"/>
    <s v="TOUR &amp; TRASLADOS HKG"/>
    <d v="2025-10-30T00:00:00"/>
    <d v="2025-11-02T00:00:00"/>
    <s v="PKT"/>
    <x v="0"/>
    <s v="USD"/>
    <n v="645"/>
    <n v="554.7"/>
    <n v="645"/>
    <n v="97"/>
    <n v="83.42"/>
    <n v="97"/>
    <s v="CHINA A LA CARTA"/>
    <s v="China"/>
    <x v="22"/>
    <x v="0"/>
    <n v="0.1503875968992248"/>
  </r>
  <r>
    <x v="1"/>
    <x v="1"/>
    <n v="391"/>
    <x v="23"/>
    <n v="28731"/>
    <s v="SERVICIOS BANGKOK"/>
    <d v="2025-11-06T00:00:00"/>
    <d v="2025-11-08T00:00:00"/>
    <s v="PKT"/>
    <x v="0"/>
    <s v="USD"/>
    <n v="930"/>
    <n v="799.8"/>
    <n v="930"/>
    <n v="140"/>
    <n v="120.4"/>
    <n v="140"/>
    <s v="ASIA EXOTICA"/>
    <s v="Thailand"/>
    <x v="34"/>
    <x v="0"/>
    <n v="0.1505376344086022"/>
  </r>
  <r>
    <x v="1"/>
    <x v="1"/>
    <n v="391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8"/>
    <n v="958.8"/>
    <s v="AMANPURI"/>
    <s v="Thailand"/>
    <x v="34"/>
    <x v="0"/>
    <n v="0.1187868576242628"/>
  </r>
  <r>
    <x v="1"/>
    <x v="1"/>
    <n v="392"/>
    <x v="23"/>
    <n v="24989"/>
    <s v="RESERVAS ALEXIS BONTE HYATT 29-30 DEC"/>
    <d v="2025-12-29T00:00:00"/>
    <d v="2025-12-30T00:00:00"/>
    <s v="HTL"/>
    <x v="4"/>
    <s v="USD"/>
    <n v="993.02"/>
    <n v="853.9972"/>
    <n v="993.02"/>
    <n v="64.16"/>
    <n v="55.1776"/>
    <n v="64.16"/>
    <s v="HYATT CENTRIC KANAZAWA"/>
    <s v="Japan"/>
    <x v="31"/>
    <x v="0"/>
    <n v="0.06461098467301767"/>
  </r>
  <r>
    <x v="1"/>
    <x v="1"/>
    <n v="392"/>
    <x v="23"/>
    <n v="25360"/>
    <s v="SERVICIOS LUXURY JAPAN"/>
    <d v="2025-12-26T00:00:00"/>
    <d v="2026-01-04T00:00:00"/>
    <s v="PKT"/>
    <x v="0"/>
    <s v="USD"/>
    <n v="26373"/>
    <n v="22680.78"/>
    <n v="26373"/>
    <n v="4903"/>
    <n v="4216.58"/>
    <n v="4903"/>
    <s v="Luxury Japan"/>
    <s v="Japan"/>
    <x v="1"/>
    <x v="0"/>
    <n v="0.1859098320251773"/>
  </r>
  <r>
    <x v="1"/>
    <x v="1"/>
    <n v="392"/>
    <x v="23"/>
    <n v="25365"/>
    <s v="SHINMONZEN 30-02 JAN"/>
    <d v="2025-12-30T00:00:00"/>
    <d v="2026-01-02T00:00:00"/>
    <s v="HTL"/>
    <x v="4"/>
    <s v="USD"/>
    <n v="17925"/>
    <n v="15415.5"/>
    <n v="17925"/>
    <n v="1396.97"/>
    <n v="1201.3942"/>
    <n v="1396.97"/>
    <s v="THE SHINMONZEN"/>
    <s v="Japan"/>
    <x v="31"/>
    <x v="0"/>
    <n v="0.07793417015341701"/>
  </r>
  <r>
    <x v="1"/>
    <x v="1"/>
    <n v="392"/>
    <x v="23"/>
    <n v="23362"/>
    <s v="SKI NISEKO 04-07 JAN"/>
    <d v="2026-01-04T00:00:00"/>
    <d v="2026-01-07T00:00:00"/>
    <s v="PKT"/>
    <x v="0"/>
    <s v="USD"/>
    <n v="13825.66"/>
    <n v="11890.0676"/>
    <n v="13825.66"/>
    <n v="1867.01"/>
    <n v="1605.6286"/>
    <n v="1867.01"/>
    <s v="SKIUSA VACATIONS LLC"/>
    <s v="United States"/>
    <x v="35"/>
    <x v="1"/>
    <n v="0.1350394845526362"/>
  </r>
  <r>
    <x v="1"/>
    <x v="1"/>
    <n v="393"/>
    <x v="22"/>
    <n v="28273"/>
    <s v="HOTEL PITRIZZA"/>
    <d v="2025-07-19T00:00:00"/>
    <d v="2025-07-23T00:00:00"/>
    <s v="HTL"/>
    <x v="4"/>
    <s v="EUR"/>
    <n v="27549.62"/>
    <n v="27549.62"/>
    <n v="31957.5592"/>
    <n v="2081.77"/>
    <n v="2081.77"/>
    <n v="2414.8532"/>
    <s v="HOTEL PITRIZZA, COSTA SMERALDA"/>
    <s v="Italy"/>
    <x v="5"/>
    <x v="0"/>
    <n v="0.07556438165027322"/>
  </r>
  <r>
    <x v="1"/>
    <x v="1"/>
    <n v="393"/>
    <x v="22"/>
    <n v="27439"/>
    <s v="COMPRA TKTS FERRY"/>
    <d v="2025-07-19T00:00:00"/>
    <d v="2025-07-19T00:00:00"/>
    <s v="BOL"/>
    <x v="3"/>
    <s v="EUR"/>
    <n v="129.8"/>
    <n v="129.8"/>
    <n v="150.568"/>
    <n v="0"/>
    <n v="0"/>
    <n v="0"/>
    <s v="Ferryhopper"/>
    <s v="Greece"/>
    <x v="5"/>
    <x v="0"/>
    <n v="0"/>
  </r>
  <r>
    <x v="1"/>
    <x v="1"/>
    <n v="393"/>
    <x v="22"/>
    <n v="0"/>
    <s v="FEE COMISION STRIPE"/>
    <d v="2025-07-19T00:00:00"/>
    <d v="2025-07-23T00:00:00"/>
    <s v="HPS"/>
    <x v="1"/>
    <s v="EUR"/>
    <n v="395.61"/>
    <n v="395.61"/>
    <n v="458.9076"/>
    <n v="395.61"/>
    <n v="395.61"/>
    <n v="458.9076"/>
    <s v="FEES"/>
    <n v="0"/>
    <x v="5"/>
    <x v="0"/>
    <n v="1"/>
  </r>
  <r>
    <x v="1"/>
    <x v="1"/>
    <n v="393"/>
    <x v="22"/>
    <n v="29580"/>
    <s v="RENTA AUTO"/>
    <d v="2025-07-19T00:00:00"/>
    <d v="2025-07-23T00:00:00"/>
    <s v="AUT"/>
    <x v="5"/>
    <s v="EUR"/>
    <n v="455.01"/>
    <n v="455.01"/>
    <n v="527.8116"/>
    <n v="0"/>
    <n v="0"/>
    <n v="0"/>
    <s v="CAR &amp; MOPED RENTALS"/>
    <s v="Greece"/>
    <x v="5"/>
    <x v="0"/>
    <n v="0"/>
  </r>
  <r>
    <x v="1"/>
    <x v="1"/>
    <n v="394"/>
    <x v="16"/>
    <n v="27721"/>
    <s v="Vuelo MEX-LHR-MEX/Camila Vainer"/>
    <d v="2025-06-11T00:00:00"/>
    <d v="2025-06-26T00:00:00"/>
    <s v="VLO"/>
    <x v="2"/>
    <s v="USD"/>
    <n v="7188.58"/>
    <n v="6182.1788"/>
    <n v="7188.58"/>
    <n v="0"/>
    <n v="0"/>
    <n v="0"/>
    <s v="TURISMO EXMAR"/>
    <s v="Mexico"/>
    <x v="15"/>
    <x v="0"/>
    <n v="0"/>
  </r>
  <r>
    <x v="1"/>
    <x v="1"/>
    <n v="394"/>
    <x v="16"/>
    <n v="0"/>
    <s v="Fee de emisión Vuelo MEX-LHR-MEX/Camila Vainer"/>
    <d v="2025-06-11T00:00:00"/>
    <d v="2025-06-26T00:00:00"/>
    <s v="HPS"/>
    <x v="1"/>
    <s v="USD"/>
    <n v="35"/>
    <n v="30.1"/>
    <n v="35"/>
    <n v="35"/>
    <n v="30.1"/>
    <n v="35"/>
    <s v="FEES"/>
    <n v="0"/>
    <x v="15"/>
    <x v="0"/>
    <n v="1"/>
  </r>
  <r>
    <x v="1"/>
    <x v="1"/>
    <n v="394"/>
    <x v="16"/>
    <n v="25780"/>
    <s v="Traslado LHR - At Sloane"/>
    <d v="2025-06-11T00:00:00"/>
    <d v="2025-06-26T00:00:00"/>
    <s v="TRF"/>
    <x v="5"/>
    <s v="USD"/>
    <n v="243.94"/>
    <n v="209.7884"/>
    <n v="243.94"/>
    <n v="52.05"/>
    <n v="44.763"/>
    <n v="52.05"/>
    <s v="ROLZO"/>
    <s v="United Kingdom"/>
    <x v="15"/>
    <x v="0"/>
    <n v="0.2133721406903337"/>
  </r>
  <r>
    <x v="1"/>
    <x v="1"/>
    <n v="394"/>
    <x v="16"/>
    <n v="28021"/>
    <s v="Vuelo LHR-ATH/Liora Lozowsky"/>
    <d v="2025-06-22T00:00:00"/>
    <d v="2025-06-26T00:00:00"/>
    <s v="VLO"/>
    <x v="2"/>
    <s v="USD"/>
    <n v="465"/>
    <n v="399.9"/>
    <n v="465"/>
    <n v="0"/>
    <n v="0"/>
    <n v="0"/>
    <s v="AEGEAN AIRLINES"/>
    <s v="Greece"/>
    <x v="18"/>
    <x v="0"/>
    <n v="0"/>
  </r>
  <r>
    <x v="1"/>
    <x v="1"/>
    <n v="394"/>
    <x v="16"/>
    <n v="28021"/>
    <s v="Vuelo LHR-ATH/Camila Vainer"/>
    <d v="2025-06-22T00:00:00"/>
    <d v="2025-06-26T00:00:00"/>
    <s v="VLO"/>
    <x v="2"/>
    <s v="USD"/>
    <n v="465"/>
    <n v="399.9"/>
    <n v="465"/>
    <n v="0"/>
    <n v="0"/>
    <n v="0"/>
    <s v="AEGEAN AIRLINES"/>
    <s v="Greece"/>
    <x v="18"/>
    <x v="0"/>
    <n v="0"/>
  </r>
  <r>
    <x v="1"/>
    <x v="1"/>
    <n v="394"/>
    <x v="16"/>
    <n v="23966"/>
    <s v="Vuelo ATH-LHR/Liora Lozowsky"/>
    <d v="2025-06-22T00:00:00"/>
    <d v="2025-06-26T00:00:00"/>
    <s v="VLO"/>
    <x v="2"/>
    <s v="USD"/>
    <n v="548.2"/>
    <n v="471.4520000000001"/>
    <n v="548.2"/>
    <n v="0"/>
    <n v="0"/>
    <n v="0"/>
    <s v="British Airways"/>
    <s v="United Kingdom"/>
    <x v="18"/>
    <x v="0"/>
    <n v="0"/>
  </r>
  <r>
    <x v="1"/>
    <x v="1"/>
    <n v="394"/>
    <x v="16"/>
    <n v="23966"/>
    <s v="Vuelo ATH-LHR/Camila Vainer"/>
    <d v="2025-06-22T00:00:00"/>
    <d v="2025-06-26T00:00:00"/>
    <s v="VLO"/>
    <x v="2"/>
    <s v="USD"/>
    <n v="548.2"/>
    <n v="471.4520000000001"/>
    <n v="548.2"/>
    <n v="0"/>
    <n v="0"/>
    <n v="0"/>
    <s v="British Airways"/>
    <s v="United Kingdom"/>
    <x v="18"/>
    <x v="0"/>
    <n v="0"/>
  </r>
  <r>
    <x v="1"/>
    <x v="1"/>
    <n v="394"/>
    <x v="16"/>
    <n v="28021"/>
    <s v="Otros cargos LHR-ATH-LHR/Liora Lozowsky"/>
    <d v="2025-06-11T00:00:00"/>
    <d v="2025-06-26T00:00:00"/>
    <s v="VLO"/>
    <x v="2"/>
    <s v="USD"/>
    <n v="0"/>
    <n v="0"/>
    <n v="0"/>
    <n v="0"/>
    <n v="0"/>
    <n v="0"/>
    <s v="AEGEAN AIRLINES"/>
    <s v="Greece"/>
    <x v="15"/>
    <x v="0"/>
    <s v="0"/>
  </r>
  <r>
    <x v="1"/>
    <x v="1"/>
    <n v="394"/>
    <x v="16"/>
    <n v="28021"/>
    <s v="Otros cargos LHR-ATH-LHR/Camila Vainer"/>
    <d v="2025-06-11T00:00:00"/>
    <d v="2025-06-26T00:00:00"/>
    <s v="VLO"/>
    <x v="2"/>
    <s v="USD"/>
    <n v="0"/>
    <n v="0"/>
    <n v="0"/>
    <n v="0"/>
    <n v="0"/>
    <n v="0"/>
    <s v="AEGEAN AIRLINES"/>
    <s v="Greece"/>
    <x v="15"/>
    <x v="0"/>
    <s v="0"/>
  </r>
  <r>
    <x v="1"/>
    <x v="1"/>
    <n v="394"/>
    <x v="16"/>
    <n v="0"/>
    <s v="Fee de emisión MECFKR"/>
    <d v="2025-06-11T00:00:00"/>
    <d v="2025-06-26T00:00:00"/>
    <s v="HPS"/>
    <x v="1"/>
    <s v="USD"/>
    <n v="70"/>
    <n v="60.2"/>
    <n v="70"/>
    <n v="70"/>
    <n v="60.2"/>
    <n v="70"/>
    <s v="FEES"/>
    <n v="0"/>
    <x v="15"/>
    <x v="0"/>
    <n v="1"/>
  </r>
  <r>
    <x v="1"/>
    <x v="1"/>
    <n v="394"/>
    <x v="16"/>
    <n v="28752"/>
    <s v="At Sloane | 12/19JUN"/>
    <d v="2025-06-12T00:00:00"/>
    <d v="2025-06-19T00:00:00"/>
    <s v="HTL"/>
    <x v="4"/>
    <s v="USD"/>
    <n v="10743.4"/>
    <n v="9239.323999999999"/>
    <n v="10743.4"/>
    <n v="990.59"/>
    <n v="851.9074000000001"/>
    <n v="990.59"/>
    <s v="AT SLOANE"/>
    <s v="United Kingdom"/>
    <x v="15"/>
    <x v="0"/>
    <n v="0.09220451626114638"/>
  </r>
  <r>
    <x v="1"/>
    <x v="1"/>
    <n v="394"/>
    <x v="16"/>
    <n v="25780"/>
    <s v="Traslado"/>
    <d v="2025-06-11T00:00:00"/>
    <d v="2025-06-26T00:00:00"/>
    <s v="TRF"/>
    <x v="5"/>
    <s v="USD"/>
    <n v="150"/>
    <n v="129"/>
    <n v="150"/>
    <n v="26.02"/>
    <n v="22.3772"/>
    <n v="26.02"/>
    <s v="ROLZO"/>
    <s v="United Kingdom"/>
    <x v="15"/>
    <x v="0"/>
    <n v="0.1734666666666667"/>
  </r>
  <r>
    <x v="1"/>
    <x v="1"/>
    <n v="394"/>
    <x v="16"/>
    <n v="25780"/>
    <s v="Traslado"/>
    <d v="2025-06-11T00:00:00"/>
    <d v="2025-06-26T00:00:00"/>
    <s v="TRF"/>
    <x v="5"/>
    <s v="USD"/>
    <n v="195"/>
    <n v="167.7"/>
    <n v="195"/>
    <n v="33.73"/>
    <n v="29.0078"/>
    <n v="33.73"/>
    <s v="ROLZO"/>
    <s v="United Kingdom"/>
    <x v="15"/>
    <x v="0"/>
    <n v="0.1729743589743589"/>
  </r>
  <r>
    <x v="1"/>
    <x v="1"/>
    <n v="394"/>
    <x v="16"/>
    <n v="25780"/>
    <s v="Traslado"/>
    <d v="2025-06-11T00:00:00"/>
    <d v="2025-06-26T00:00:00"/>
    <s v="TRF"/>
    <x v="5"/>
    <s v="USD"/>
    <n v="180"/>
    <n v="154.8"/>
    <n v="180"/>
    <n v="36.4"/>
    <n v="31.304"/>
    <n v="36.4"/>
    <s v="ROLZO"/>
    <s v="United Kingdom"/>
    <x v="15"/>
    <x v="0"/>
    <n v="0.2022222222222222"/>
  </r>
  <r>
    <x v="1"/>
    <x v="1"/>
    <n v="394"/>
    <x v="16"/>
    <n v="24006"/>
    <s v="Hospedaje"/>
    <d v="2025-06-16T00:00:00"/>
    <d v="2025-06-19T00:00:00"/>
    <s v="HTL"/>
    <x v="4"/>
    <s v="USD"/>
    <n v="4152.9"/>
    <n v="3571.494"/>
    <n v="4152.9"/>
    <n v="415.29"/>
    <n v="357.1494"/>
    <n v="415.29"/>
    <s v="ESTELLE MANOR"/>
    <s v="United Kingdom"/>
    <x v="33"/>
    <x v="0"/>
    <n v="0.1"/>
  </r>
  <r>
    <x v="1"/>
    <x v="1"/>
    <n v="394"/>
    <x v="16"/>
    <n v="31058"/>
    <s v="Hospedaje"/>
    <d v="2025-06-11T00:00:00"/>
    <d v="2025-06-26T00:00:00"/>
    <s v="HTL"/>
    <x v="4"/>
    <s v="USD"/>
    <n v="8078.1"/>
    <n v="6947.166"/>
    <n v="8078.1"/>
    <n v="807.8099999999999"/>
    <n v="694.7166"/>
    <n v="807.8099999999999"/>
    <s v="FOUR SEASONS ASTIR PALACE HOTEL ATHENS"/>
    <s v="Greece"/>
    <x v="15"/>
    <x v="0"/>
    <n v="0.09999999999999999"/>
  </r>
  <r>
    <x v="1"/>
    <x v="1"/>
    <n v="395"/>
    <x v="16"/>
    <n v="28335"/>
    <s v="Hospedaje en Vermelho Melides"/>
    <d v="2025-04-01T00:00:00"/>
    <d v="2025-04-30T00:00:00"/>
    <s v="HTL"/>
    <x v="4"/>
    <s v="USD"/>
    <n v="1211.96"/>
    <n v="1042.2856"/>
    <n v="1211.96"/>
    <n v="120.17"/>
    <n v="103.3462"/>
    <n v="120.17"/>
    <s v="VERMELHO MELIDES"/>
    <s v="Portugal"/>
    <x v="37"/>
    <x v="0"/>
    <n v="0.09915343740717515"/>
  </r>
  <r>
    <x v="1"/>
    <x v="1"/>
    <n v="395"/>
    <x v="16"/>
    <n v="26753"/>
    <s v="Hospedaje en Londres"/>
    <d v="2025-04-01T00:00:00"/>
    <d v="2025-04-30T00:00:00"/>
    <s v="HTL"/>
    <x v="4"/>
    <s v="USD"/>
    <n v="1809.2"/>
    <n v="1555.912"/>
    <n v="1809.2"/>
    <n v="180.92"/>
    <n v="155.5912"/>
    <n v="180.92"/>
    <s v="FLEMINGS MAYFAIR HOTEL"/>
    <s v="United Kingdom"/>
    <x v="37"/>
    <x v="0"/>
    <n v="0.09999999999999999"/>
  </r>
  <r>
    <x v="1"/>
    <x v="1"/>
    <n v="395"/>
    <x v="16"/>
    <n v="26753"/>
    <s v="Hospedaje en Londres"/>
    <d v="2025-04-01T00:00:00"/>
    <d v="2025-04-30T00:00:00"/>
    <s v="HTL"/>
    <x v="4"/>
    <s v="USD"/>
    <n v="1809.2"/>
    <n v="1555.912"/>
    <n v="1809.2"/>
    <n v="180.92"/>
    <n v="155.5912"/>
    <n v="180.92"/>
    <s v="FLEMINGS MAYFAIR HOTEL"/>
    <s v="United Kingdom"/>
    <x v="37"/>
    <x v="0"/>
    <n v="0.09999999999999999"/>
  </r>
  <r>
    <x v="1"/>
    <x v="1"/>
    <n v="395"/>
    <x v="16"/>
    <n v="24006"/>
    <s v="Hospedaje en Reino Unido"/>
    <d v="2025-04-01T00:00:00"/>
    <d v="2025-04-30T00:00:00"/>
    <s v="HTL"/>
    <x v="4"/>
    <s v="USD"/>
    <n v="2101.3"/>
    <n v="1807.118"/>
    <n v="2101.3"/>
    <n v="210.13"/>
    <n v="180.7118"/>
    <n v="210.13"/>
    <s v="ESTELLE MANOR"/>
    <s v="United Kingdom"/>
    <x v="37"/>
    <x v="0"/>
    <n v="0.09999999999999999"/>
  </r>
  <r>
    <x v="1"/>
    <x v="1"/>
    <n v="395"/>
    <x v="16"/>
    <n v="28942"/>
    <s v="Hospedaje"/>
    <d v="2025-04-01T00:00:00"/>
    <d v="2025-04-30T00:00:00"/>
    <s v="HTL"/>
    <x v="4"/>
    <s v="USD"/>
    <n v="9040"/>
    <n v="7774.4"/>
    <n v="9040"/>
    <n v="106.45"/>
    <n v="91.547"/>
    <n v="106.45"/>
    <s v="L AND VINEYARDS"/>
    <s v="Portugal"/>
    <x v="37"/>
    <x v="0"/>
    <n v="0.01177544247787611"/>
  </r>
  <r>
    <x v="1"/>
    <x v="1"/>
    <n v="396"/>
    <x v="16"/>
    <n v="28300"/>
    <s v="Hospedaje en Cannes Francia"/>
    <d v="2025-07-21T00:00:00"/>
    <d v="2025-07-23T00:00:00"/>
    <s v="HTL"/>
    <x v="4"/>
    <s v="USD"/>
    <n v="3432.63"/>
    <n v="2952.0618"/>
    <n v="3432.63"/>
    <n v="277.19"/>
    <n v="238.3834"/>
    <n v="277.19"/>
    <s v="CARLTON CANNES, A REGENT HOTEL"/>
    <s v="France"/>
    <x v="8"/>
    <x v="0"/>
    <n v="0.08075149375260368"/>
  </r>
  <r>
    <x v="1"/>
    <x v="1"/>
    <n v="396"/>
    <x v="16"/>
    <n v="28514"/>
    <s v="Hospedaje en Antibes"/>
    <d v="2025-07-21T00:00:00"/>
    <d v="2025-07-23T00:00:00"/>
    <s v="HTL"/>
    <x v="4"/>
    <s v="USD"/>
    <n v="4833.34"/>
    <n v="4156.6724"/>
    <n v="4833.34"/>
    <n v="441.82"/>
    <n v="379.9652"/>
    <n v="441.82"/>
    <s v="CAP D'ANTIBES BEACH HOTEL"/>
    <s v="France"/>
    <x v="8"/>
    <x v="0"/>
    <n v="0.09141090839874703"/>
  </r>
  <r>
    <x v="1"/>
    <x v="1"/>
    <n v="397"/>
    <x v="23"/>
    <n v="25360"/>
    <s v="SERVICIOS LUX JAPAN"/>
    <d v="2025-07-05T00:00:00"/>
    <d v="2025-07-20T00:00:00"/>
    <s v="PKT"/>
    <x v="0"/>
    <s v="USD"/>
    <n v="19730.06"/>
    <n v="16967.8516"/>
    <n v="19730.06"/>
    <n v="2488.42"/>
    <n v="2140.0412"/>
    <n v="2488.42"/>
    <s v="Luxury Japan"/>
    <s v="Japan"/>
    <x v="16"/>
    <x v="0"/>
    <n v="0.1261232859910208"/>
  </r>
  <r>
    <x v="1"/>
    <x v="1"/>
    <n v="397"/>
    <x v="23"/>
    <n v="25022"/>
    <s v="PENINSULA TOKYO 16-20 JUL"/>
    <d v="2025-07-16T00:00:00"/>
    <d v="2025-07-20T00:00:00"/>
    <s v="HTL"/>
    <x v="4"/>
    <s v="USD"/>
    <n v="6483.72"/>
    <n v="5575.9992"/>
    <n v="6483.72"/>
    <n v="767"/>
    <n v="659.62"/>
    <n v="767"/>
    <s v="THE PENINSULA TOKYO"/>
    <s v="Japan"/>
    <x v="5"/>
    <x v="0"/>
    <n v="0.1182962866996107"/>
  </r>
  <r>
    <x v="1"/>
    <x v="1"/>
    <n v="397"/>
    <x v="23"/>
    <n v="24989"/>
    <s v="HYATT KANAZAWA - 15-16"/>
    <d v="2025-07-15T00:00:00"/>
    <d v="2025-07-16T00:00:00"/>
    <s v="HTL"/>
    <x v="4"/>
    <s v="USD"/>
    <n v="647"/>
    <n v="556.42"/>
    <n v="647"/>
    <n v="46.01"/>
    <n v="39.5686"/>
    <n v="46.01"/>
    <s v="HYATT CENTRIC KANAZAWA"/>
    <s v="Japan"/>
    <x v="5"/>
    <x v="0"/>
    <n v="0.07111282843894899"/>
  </r>
  <r>
    <x v="1"/>
    <x v="1"/>
    <n v="397"/>
    <x v="23"/>
    <n v="25057"/>
    <s v="MITSUI KYOTO 11-15 JUL"/>
    <d v="2025-07-11T00:00:00"/>
    <d v="2025-07-15T00:00:00"/>
    <s v="HTL"/>
    <x v="4"/>
    <s v="USD"/>
    <n v="9830.299999999999"/>
    <n v="8454.057999999999"/>
    <n v="9830.299999999999"/>
    <n v="688.08"/>
    <n v="591.7488000000001"/>
    <n v="688.08"/>
    <s v="HOTEL THE MITSUI KYOTO"/>
    <s v="Japan"/>
    <x v="20"/>
    <x v="0"/>
    <n v="0.06999582922189558"/>
  </r>
  <r>
    <x v="1"/>
    <x v="1"/>
    <n v="397"/>
    <x v="23"/>
    <n v="25906"/>
    <s v="HATSUHANA 5-7 JUL"/>
    <d v="2025-07-05T00:00:00"/>
    <d v="2025-07-07T00:00:00"/>
    <s v="HTL"/>
    <x v="4"/>
    <s v="USD"/>
    <n v="4553"/>
    <n v="3915.58"/>
    <n v="4553"/>
    <n v="455.02"/>
    <n v="391.3172"/>
    <n v="455.02"/>
    <s v="ODAKYU HOTEL HATSUHANA"/>
    <s v="Japan"/>
    <x v="16"/>
    <x v="0"/>
    <n v="0.09993850208653635"/>
  </r>
  <r>
    <x v="1"/>
    <x v="1"/>
    <n v="397"/>
    <x v="23"/>
    <n v="29097"/>
    <s v="ST REGIS OSAKA 7-9 JUL"/>
    <d v="2025-07-07T00:00:00"/>
    <d v="2025-07-09T00:00:00"/>
    <s v="HTL"/>
    <x v="4"/>
    <s v="USD"/>
    <n v="2280.3"/>
    <n v="1961.058"/>
    <n v="2280.3"/>
    <n v="161.68"/>
    <n v="139.0448"/>
    <n v="161.68"/>
    <s v="THE ST. REGIS OSAKA"/>
    <s v="Japan"/>
    <x v="20"/>
    <x v="0"/>
    <n v="0.07090295136604832"/>
  </r>
  <r>
    <x v="1"/>
    <x v="1"/>
    <n v="398"/>
    <x v="27"/>
    <n v="27194"/>
    <s v="Masseria Calderisi"/>
    <d v="2025-07-23T00:00:00"/>
    <d v="2025-07-27T00:00:00"/>
    <s v="HTL"/>
    <x v="4"/>
    <s v="EUR"/>
    <n v="7068"/>
    <n v="7068"/>
    <n v="8198.879999999999"/>
    <n v="706.8"/>
    <n v="706.8"/>
    <n v="819.8879999999999"/>
    <s v="MASSERIA CALDERISI"/>
    <s v="Italy"/>
    <x v="8"/>
    <x v="0"/>
    <n v="0.1"/>
  </r>
  <r>
    <x v="1"/>
    <x v="1"/>
    <n v="398"/>
    <x v="27"/>
    <n v="29472"/>
    <s v="De L´Europe Amsterdam"/>
    <d v="2025-08-03T00:00:00"/>
    <d v="2025-08-06T00:00:00"/>
    <s v="HTL"/>
    <x v="4"/>
    <s v="EUR"/>
    <n v="3368.52"/>
    <n v="3368.52"/>
    <n v="3907.4832"/>
    <n v="0"/>
    <n v="0"/>
    <n v="0"/>
    <s v="DE L EUROPE AMSTERDAM"/>
    <s v="Netherlands"/>
    <x v="45"/>
    <x v="0"/>
    <n v="0"/>
  </r>
  <r>
    <x v="1"/>
    <x v="1"/>
    <n v="398"/>
    <x v="27"/>
    <n v="29074"/>
    <s v="Highstay Paris"/>
    <d v="2025-07-20T00:00:00"/>
    <d v="2025-07-23T00:00:00"/>
    <s v="HTL"/>
    <x v="4"/>
    <s v="EUR"/>
    <n v="1632.52"/>
    <n v="1632.52"/>
    <n v="1893.7232"/>
    <n v="0"/>
    <n v="0"/>
    <n v="0"/>
    <s v="HIGHSTAY"/>
    <s v="France"/>
    <x v="8"/>
    <x v="0"/>
    <n v="0"/>
  </r>
  <r>
    <x v="1"/>
    <x v="1"/>
    <n v="398"/>
    <x v="27"/>
    <n v="29759"/>
    <s v="Bartolo Auto No Leggio"/>
    <d v="2025-07-23T00:00:00"/>
    <d v="2025-07-27T00:00:00"/>
    <s v="AUT"/>
    <x v="5"/>
    <s v="EUR"/>
    <n v="600"/>
    <n v="600"/>
    <n v="696"/>
    <n v="200"/>
    <n v="200"/>
    <n v="232"/>
    <s v="BARTOLO AUTONOLEGGIO"/>
    <s v="Italy"/>
    <x v="8"/>
    <x v="0"/>
    <n v="0.3333333333333333"/>
  </r>
  <r>
    <x v="1"/>
    <x v="1"/>
    <n v="399"/>
    <x v="31"/>
    <n v="28307"/>
    <s v="Pago de Hospedaje"/>
    <d v="2025-02-26T00:00:00"/>
    <d v="2025-03-02T00:00:00"/>
    <s v="HTL"/>
    <x v="4"/>
    <s v="USD"/>
    <n v="5235"/>
    <n v="4502.1"/>
    <n v="5235"/>
    <n v="419.32"/>
    <n v="360.6152"/>
    <n v="419.32"/>
    <s v="FOUR SEASONS RESORT WHISTLER"/>
    <s v="Canada"/>
    <x v="39"/>
    <x v="0"/>
    <n v="0.08009933142311365"/>
  </r>
  <r>
    <x v="1"/>
    <x v="1"/>
    <n v="400"/>
    <x v="31"/>
    <n v="28307"/>
    <s v="Pago de Hospedaje"/>
    <d v="2025-03-14T00:00:00"/>
    <d v="2025-03-16T00:00:00"/>
    <s v="HTL"/>
    <x v="4"/>
    <s v="USD"/>
    <n v="1740"/>
    <n v="1496.4"/>
    <n v="1740"/>
    <n v="169.26"/>
    <n v="145.5636"/>
    <n v="169.26"/>
    <s v="FOUR SEASONS RESORT WHISTLER"/>
    <s v="Canada"/>
    <x v="50"/>
    <x v="0"/>
    <n v="0.09727586206896552"/>
  </r>
  <r>
    <x v="1"/>
    <x v="1"/>
    <n v="401"/>
    <x v="31"/>
    <n v="28307"/>
    <s v="Pago de Hospedaje"/>
    <d v="2025-03-12T00:00:00"/>
    <d v="2025-03-17T00:00:00"/>
    <s v="HTL"/>
    <x v="4"/>
    <s v="USD"/>
    <n v="4326"/>
    <n v="3720.36"/>
    <n v="4326"/>
    <n v="424.79"/>
    <n v="365.3194"/>
    <n v="424.79"/>
    <s v="FOUR SEASONS RESORT WHISTLER"/>
    <s v="Canada"/>
    <x v="50"/>
    <x v="0"/>
    <n v="0.09819463707813222"/>
  </r>
  <r>
    <x v="1"/>
    <x v="1"/>
    <n v="402"/>
    <x v="22"/>
    <n v="23590"/>
    <s v="TKT MADRID"/>
    <d v="2025-06-26T00:00:00"/>
    <d v="2025-08-07T00:00:00"/>
    <s v="VLO"/>
    <x v="2"/>
    <s v="MXN"/>
    <n v="46687"/>
    <n v="2240.976"/>
    <n v="2614.472"/>
    <n v="0"/>
    <n v="0"/>
    <n v="0"/>
    <s v="AEROMÉXICO"/>
    <s v="Mexico"/>
    <x v="18"/>
    <x v="0"/>
    <n v="0"/>
  </r>
  <r>
    <x v="1"/>
    <x v="1"/>
    <n v="403"/>
    <x v="16"/>
    <n v="28934"/>
    <s v="Vuelo MEX-NRT/Claudio Gonzalez Caraza"/>
    <d v="2025-12-26T00:00:00"/>
    <d v="2025-12-28T00:00:00"/>
    <s v="VLO"/>
    <x v="2"/>
    <s v="USD"/>
    <n v="1171.44"/>
    <n v="1007.4384"/>
    <n v="1171.44"/>
    <n v="0"/>
    <n v="0"/>
    <n v="0"/>
    <s v="F1S USA"/>
    <s v="United States"/>
    <x v="1"/>
    <x v="0"/>
    <n v="0"/>
  </r>
  <r>
    <x v="1"/>
    <x v="1"/>
    <n v="403"/>
    <x v="16"/>
    <n v="28934"/>
    <s v="Vuelo MEX-NRT/Carlota Ortiz"/>
    <d v="2025-12-26T00:00:00"/>
    <d v="2025-12-28T00:00:00"/>
    <s v="VLO"/>
    <x v="2"/>
    <s v="USD"/>
    <n v="1171.44"/>
    <n v="1007.4384"/>
    <n v="1171.44"/>
    <n v="0"/>
    <n v="0"/>
    <n v="0"/>
    <s v="F1S USA"/>
    <s v="United States"/>
    <x v="1"/>
    <x v="0"/>
    <n v="0"/>
  </r>
  <r>
    <x v="1"/>
    <x v="1"/>
    <n v="403"/>
    <x v="16"/>
    <n v="28934"/>
    <s v="Vuelo MEX-NRT/Nicolás González"/>
    <d v="2025-12-26T00:00:00"/>
    <d v="2025-12-28T00:00:00"/>
    <s v="VLO"/>
    <x v="2"/>
    <s v="USD"/>
    <n v="113.83"/>
    <n v="97.8938"/>
    <n v="113.83"/>
    <n v="0"/>
    <n v="0"/>
    <n v="0"/>
    <s v="F1S USA"/>
    <s v="United States"/>
    <x v="1"/>
    <x v="0"/>
    <n v="0"/>
  </r>
  <r>
    <x v="1"/>
    <x v="1"/>
    <n v="403"/>
    <x v="16"/>
    <n v="28934"/>
    <s v="Vuelo MEX-NRT/Claudio González Jr"/>
    <d v="2025-12-26T00:00:00"/>
    <s v="0000-00-00"/>
    <s v="VLO"/>
    <x v="2"/>
    <s v="USD"/>
    <n v="40"/>
    <n v="34.4"/>
    <n v="40"/>
    <n v="0"/>
    <n v="0"/>
    <n v="0"/>
    <s v="F1S USA"/>
    <s v="United States"/>
    <x v="1"/>
    <x v="0"/>
    <n v="0"/>
  </r>
  <r>
    <x v="1"/>
    <x v="1"/>
    <n v="403"/>
    <x v="16"/>
    <n v="28934"/>
    <s v="Vuelo MEX-NRT/Carlota Ortiz"/>
    <d v="2025-12-26T00:00:00"/>
    <s v="0000-00-00"/>
    <s v="VLO"/>
    <x v="2"/>
    <s v="USD"/>
    <n v="40"/>
    <n v="34.4"/>
    <n v="40"/>
    <n v="0"/>
    <n v="0"/>
    <n v="0"/>
    <s v="F1S USA"/>
    <s v="United States"/>
    <x v="1"/>
    <x v="0"/>
    <n v="0"/>
  </r>
  <r>
    <x v="1"/>
    <x v="1"/>
    <n v="403"/>
    <x v="16"/>
    <n v="28934"/>
    <s v="Vuelo HND-JFK-HND/Claudio González Jr"/>
    <d v="2025-01-13T00:00:00"/>
    <d v="2026-01-25T00:00:00"/>
    <s v="VLO"/>
    <x v="2"/>
    <s v="USD"/>
    <n v="3323.41"/>
    <n v="2858.1326"/>
    <n v="3323.41"/>
    <n v="0"/>
    <n v="0"/>
    <n v="0"/>
    <s v="F1S USA"/>
    <s v="United States"/>
    <x v="29"/>
    <x v="0"/>
    <n v="0"/>
  </r>
  <r>
    <x v="1"/>
    <x v="1"/>
    <n v="403"/>
    <x v="16"/>
    <n v="28934"/>
    <s v="Vuelo HND-JFK-HND/Carlota Ortiz"/>
    <d v="2025-01-13T00:00:00"/>
    <d v="2026-01-25T00:00:00"/>
    <s v="VLO"/>
    <x v="2"/>
    <s v="USD"/>
    <n v="3323.41"/>
    <n v="2858.1326"/>
    <n v="3323.41"/>
    <n v="0"/>
    <n v="0"/>
    <n v="0"/>
    <s v="F1S USA"/>
    <s v="United States"/>
    <x v="29"/>
    <x v="0"/>
    <n v="0"/>
  </r>
  <r>
    <x v="1"/>
    <x v="1"/>
    <n v="403"/>
    <x v="16"/>
    <n v="28934"/>
    <s v="Vuelo HND-JFK-HND/Nicolás González"/>
    <d v="2026-01-13T00:00:00"/>
    <d v="2026-01-25T00:00:00"/>
    <s v="VLO"/>
    <x v="2"/>
    <s v="USD"/>
    <n v="367.11"/>
    <n v="315.7146"/>
    <n v="367.11"/>
    <n v="0"/>
    <n v="0"/>
    <n v="0"/>
    <s v="F1S USA"/>
    <s v="United States"/>
    <x v="29"/>
    <x v="1"/>
    <n v="0"/>
  </r>
  <r>
    <x v="1"/>
    <x v="1"/>
    <n v="404"/>
    <x v="20"/>
    <n v="28391"/>
    <s v="Traslado aeropuerto Punta Mita aeropuerto"/>
    <d v="2025-06-06T00:00:00"/>
    <d v="2025-06-09T00:00:00"/>
    <s v="TRF"/>
    <x v="5"/>
    <s v="MXN"/>
    <n v="10352"/>
    <n v="496.896"/>
    <n v="579.712"/>
    <n v="1552"/>
    <n v="74.496"/>
    <n v="86.91200000000001"/>
    <s v="Mita Deluxe Transfers"/>
    <s v="Mexico"/>
    <x v="14"/>
    <x v="0"/>
    <n v="0.1499227202472952"/>
  </r>
  <r>
    <x v="1"/>
    <x v="1"/>
    <n v="405"/>
    <x v="22"/>
    <n v="27721"/>
    <s v="VUELO UNITED AIRLINES"/>
    <d v="2025-08-04T00:00:00"/>
    <d v="2025-08-11T00:00:00"/>
    <s v="VLO"/>
    <x v="2"/>
    <s v="MXN"/>
    <n v="12713"/>
    <n v="610.224"/>
    <n v="711.928"/>
    <n v="1830"/>
    <n v="87.84"/>
    <n v="102.48"/>
    <s v="TURISMO EXMAR"/>
    <s v="Mexico"/>
    <x v="45"/>
    <x v="0"/>
    <n v="0.1439471407220955"/>
  </r>
  <r>
    <x v="1"/>
    <x v="1"/>
    <n v="405"/>
    <x v="22"/>
    <n v="0"/>
    <s v="FEE TKT EXMAR"/>
    <d v="2025-08-04T00:00:00"/>
    <d v="2025-08-11T00:00:00"/>
    <s v="HPS"/>
    <x v="1"/>
    <s v="MXN"/>
    <n v="600"/>
    <n v="28.8"/>
    <n v="33.6"/>
    <n v="600"/>
    <n v="28.8"/>
    <n v="33.6"/>
    <s v="FEES"/>
    <n v="0"/>
    <x v="45"/>
    <x v="0"/>
    <n v="1"/>
  </r>
  <r>
    <x v="1"/>
    <x v="1"/>
    <n v="406"/>
    <x v="22"/>
    <n v="28934"/>
    <s v="TE GONZALEZ VARGAS CARLA MRS"/>
    <d v="2025-07-23T00:00:00"/>
    <s v="0000-00-00"/>
    <s v="VLO"/>
    <x v="2"/>
    <s v="USD"/>
    <n v="4457.91"/>
    <n v="3833.8026"/>
    <n v="4457.91"/>
    <n v="153.84"/>
    <n v="132.3024"/>
    <n v="153.84"/>
    <s v="F1S USA"/>
    <s v="United States"/>
    <x v="8"/>
    <x v="0"/>
    <n v="0.03450944500898404"/>
  </r>
  <r>
    <x v="1"/>
    <x v="1"/>
    <n v="406"/>
    <x v="22"/>
    <n v="28934"/>
    <s v="TE ARNAUD SERNA MAURICIO GABRIEL MR"/>
    <d v="2025-07-27T00:00:00"/>
    <s v="0000-00-00"/>
    <s v="VLO"/>
    <x v="2"/>
    <s v="USD"/>
    <n v="512.6"/>
    <n v="440.836"/>
    <n v="512.6"/>
    <n v="0"/>
    <n v="0"/>
    <n v="0"/>
    <s v="F1S USA"/>
    <s v="United States"/>
    <x v="9"/>
    <x v="0"/>
    <n v="0"/>
  </r>
  <r>
    <x v="1"/>
    <x v="1"/>
    <n v="406"/>
    <x v="22"/>
    <n v="28934"/>
    <s v="ME ARNAUD SERNA MAURICIO GABRIEL MR"/>
    <d v="2025-07-24T00:00:00"/>
    <s v="0000-00-00"/>
    <s v="VLO"/>
    <x v="2"/>
    <s v="USD"/>
    <n v="23.4"/>
    <n v="20.124"/>
    <n v="23.4"/>
    <n v="0"/>
    <n v="0"/>
    <n v="0"/>
    <s v="F1S USA"/>
    <s v="United States"/>
    <x v="8"/>
    <x v="0"/>
    <n v="0"/>
  </r>
  <r>
    <x v="1"/>
    <x v="1"/>
    <n v="406"/>
    <x v="22"/>
    <n v="28934"/>
    <s v="TE ARNAUD SERNA MAURICIO GABRIEL MR"/>
    <d v="2025-07-23T00:00:00"/>
    <s v="0000-00-00"/>
    <s v="VLO"/>
    <x v="2"/>
    <s v="USD"/>
    <n v="111.5"/>
    <n v="95.89"/>
    <n v="111.5"/>
    <n v="0"/>
    <n v="0"/>
    <n v="0"/>
    <s v="F1S USA"/>
    <s v="United States"/>
    <x v="8"/>
    <x v="0"/>
    <n v="0"/>
  </r>
  <r>
    <x v="1"/>
    <x v="1"/>
    <n v="406"/>
    <x v="22"/>
    <n v="28934"/>
    <s v="ME ARNAUD SERNA MAURICIO GABRIEL MR"/>
    <d v="2025-07-22T00:00:00"/>
    <s v="0000-00-00"/>
    <s v="VLO"/>
    <x v="2"/>
    <s v="USD"/>
    <n v="17.4"/>
    <n v="14.964"/>
    <n v="17.4"/>
    <n v="0"/>
    <n v="0"/>
    <n v="0"/>
    <s v="F1S USA"/>
    <s v="United States"/>
    <x v="8"/>
    <x v="0"/>
    <n v="0"/>
  </r>
  <r>
    <x v="1"/>
    <x v="1"/>
    <n v="406"/>
    <x v="22"/>
    <n v="28934"/>
    <s v="TE ARNAUD BAILLERES MAURICIO MR"/>
    <d v="2025-06-21T00:00:00"/>
    <s v="0000-00-00"/>
    <s v="VLO"/>
    <x v="2"/>
    <s v="USD"/>
    <n v="1096.4"/>
    <n v="942.9040000000001"/>
    <n v="1096.4"/>
    <n v="0"/>
    <n v="0"/>
    <n v="0"/>
    <s v="F1S USA"/>
    <s v="United States"/>
    <x v="33"/>
    <x v="0"/>
    <n v="0"/>
  </r>
  <r>
    <x v="1"/>
    <x v="1"/>
    <n v="406"/>
    <x v="22"/>
    <n v="28934"/>
    <s v="TE SERNA BARRERA LUISA GABRIELA MRS"/>
    <d v="2025-06-21T00:00:00"/>
    <s v="0000-00-00"/>
    <s v="VLO"/>
    <x v="2"/>
    <s v="USD"/>
    <n v="1096.4"/>
    <n v="942.9040000000001"/>
    <n v="1096.4"/>
    <n v="0"/>
    <n v="0"/>
    <n v="0"/>
    <s v="F1S USA"/>
    <s v="United States"/>
    <x v="33"/>
    <x v="0"/>
    <n v="0"/>
  </r>
  <r>
    <x v="1"/>
    <x v="1"/>
    <n v="406"/>
    <x v="22"/>
    <n v="28934"/>
    <s v="ME ARNAUD BAILLERES MAURICIO MR"/>
    <d v="2025-06-17T00:00:00"/>
    <s v="0000-00-00"/>
    <s v="VLO"/>
    <x v="2"/>
    <s v="USD"/>
    <n v="35.8"/>
    <n v="30.788"/>
    <n v="35.8"/>
    <n v="0"/>
    <n v="0"/>
    <n v="0"/>
    <s v="F1S USA"/>
    <s v="United States"/>
    <x v="33"/>
    <x v="0"/>
    <n v="0"/>
  </r>
  <r>
    <x v="1"/>
    <x v="1"/>
    <n v="406"/>
    <x v="22"/>
    <n v="28934"/>
    <s v="ME SERNA BARRERA LUISA GABRIELA MRS"/>
    <d v="2025-06-17T00:00:00"/>
    <s v="0000-00-00"/>
    <s v="VLO"/>
    <x v="2"/>
    <s v="USD"/>
    <n v="35.8"/>
    <n v="30.788"/>
    <n v="35.8"/>
    <n v="0"/>
    <n v="0"/>
    <n v="0"/>
    <s v="F1S USA"/>
    <s v="United States"/>
    <x v="33"/>
    <x v="0"/>
    <n v="0"/>
  </r>
  <r>
    <x v="1"/>
    <x v="1"/>
    <n v="406"/>
    <x v="22"/>
    <n v="28934"/>
    <s v="TE SERNA BARRERA LUISA GABRIELA MRS"/>
    <d v="2025-07-23T00:00:00"/>
    <s v="0000-00-00"/>
    <s v="VLO"/>
    <x v="2"/>
    <s v="USD"/>
    <n v="420"/>
    <n v="361.2"/>
    <n v="420"/>
    <n v="0"/>
    <n v="0"/>
    <n v="0"/>
    <s v="F1S USA"/>
    <s v="United States"/>
    <x v="8"/>
    <x v="0"/>
    <n v="0"/>
  </r>
  <r>
    <x v="1"/>
    <x v="1"/>
    <n v="406"/>
    <x v="22"/>
    <n v="28934"/>
    <s v="ME SERNA BARRERA LUISA GABRIELA MRS"/>
    <d v="2025-07-01T00:00:00"/>
    <s v="0000-00-00"/>
    <s v="VLO"/>
    <x v="2"/>
    <s v="USD"/>
    <n v="21.1"/>
    <n v="18.146"/>
    <n v="21.1"/>
    <n v="0"/>
    <n v="0"/>
    <n v="0"/>
    <s v="F1S USA"/>
    <s v="United States"/>
    <x v="16"/>
    <x v="0"/>
    <n v="0"/>
  </r>
  <r>
    <x v="1"/>
    <x v="1"/>
    <n v="406"/>
    <x v="22"/>
    <n v="28934"/>
    <s v="TE SERNA BARRERA LUISA GABRIELA MRS"/>
    <d v="2025-07-19T00:00:00"/>
    <s v="0000-00-00"/>
    <s v="VLO"/>
    <x v="2"/>
    <s v="USD"/>
    <n v="594.8"/>
    <n v="511.528"/>
    <n v="594.8"/>
    <n v="0"/>
    <n v="0"/>
    <n v="0"/>
    <s v="F1S USA"/>
    <s v="United States"/>
    <x v="5"/>
    <x v="0"/>
    <n v="0"/>
  </r>
  <r>
    <x v="1"/>
    <x v="1"/>
    <n v="406"/>
    <x v="22"/>
    <n v="0"/>
    <s v="FEE COMISION STRIPE"/>
    <s v="0000-00-00"/>
    <s v="0000-00-00"/>
    <s v="HPS"/>
    <x v="1"/>
    <s v="USD"/>
    <n v="233.68"/>
    <n v="200.9648"/>
    <n v="233.68"/>
    <n v="233.68"/>
    <n v="200.9648"/>
    <n v="233.68"/>
    <s v="FEES"/>
    <n v="0"/>
    <x v="49"/>
    <x v="3"/>
    <n v="1"/>
  </r>
  <r>
    <x v="1"/>
    <x v="1"/>
    <n v="406"/>
    <x v="22"/>
    <n v="29215"/>
    <s v="MACAKIZI"/>
    <d v="2025-07-01T00:00:00"/>
    <d v="2025-07-05T00:00:00"/>
    <s v="HTL"/>
    <x v="4"/>
    <s v="USD"/>
    <n v="10372"/>
    <n v="8919.92"/>
    <n v="10372"/>
    <n v="1037.2"/>
    <n v="891.9920000000001"/>
    <n v="1037.2"/>
    <s v="MACAKIZI BODRUM"/>
    <s v="Turkey"/>
    <x v="16"/>
    <x v="0"/>
    <n v="0.1"/>
  </r>
  <r>
    <x v="1"/>
    <x v="1"/>
    <n v="406"/>
    <x v="22"/>
    <n v="25822"/>
    <s v="ROSEWOOD MUNICH"/>
    <d v="2025-07-12T00:00:00"/>
    <d v="2025-07-13T00:00:00"/>
    <s v="HTL"/>
    <x v="4"/>
    <s v="USD"/>
    <n v="1620"/>
    <n v="1393.2"/>
    <n v="1620"/>
    <n v="125.96"/>
    <n v="108.3256"/>
    <n v="125.96"/>
    <s v="ROSEWOOD MUNICH"/>
    <s v="Germany"/>
    <x v="20"/>
    <x v="0"/>
    <n v="0.07775308641975308"/>
  </r>
  <r>
    <x v="1"/>
    <x v="1"/>
    <n v="406"/>
    <x v="22"/>
    <n v="30053"/>
    <s v="PATMOS ATKIS"/>
    <d v="2025-07-05T00:00:00"/>
    <d v="2025-07-12T00:00:00"/>
    <s v="HTL"/>
    <x v="4"/>
    <s v="USD"/>
    <n v="7436"/>
    <n v="6394.96"/>
    <n v="7436"/>
    <n v="612.73"/>
    <n v="526.9478"/>
    <n v="612.73"/>
    <s v="PATMOS AKTIS"/>
    <s v="Greece"/>
    <x v="16"/>
    <x v="0"/>
    <n v="0.08240048413125337"/>
  </r>
  <r>
    <x v="1"/>
    <x v="1"/>
    <n v="406"/>
    <x v="22"/>
    <n v="0"/>
    <s v="FEE TKT"/>
    <d v="2025-06-17T00:00:00"/>
    <d v="2025-07-13T00:00:00"/>
    <s v="HPS"/>
    <x v="1"/>
    <s v="USD"/>
    <n v="140"/>
    <n v="120.4"/>
    <n v="140"/>
    <n v="140"/>
    <n v="120.4"/>
    <n v="140"/>
    <s v="FEES"/>
    <n v="0"/>
    <x v="33"/>
    <x v="0"/>
    <n v="1"/>
  </r>
  <r>
    <x v="1"/>
    <x v="1"/>
    <n v="406"/>
    <x v="22"/>
    <n v="28934"/>
    <s v="TE SANCHEZ NAVARRO LEBRIJA JUAN ANDRES MR"/>
    <d v="2025-12-27T00:00:00"/>
    <s v="0000-00-00"/>
    <s v="VLO"/>
    <x v="2"/>
    <s v="USD"/>
    <n v="340.3"/>
    <n v="292.658"/>
    <n v="340.3"/>
    <n v="0"/>
    <n v="0"/>
    <n v="0"/>
    <s v="F1S USA"/>
    <s v="United States"/>
    <x v="1"/>
    <x v="0"/>
    <n v="0"/>
  </r>
  <r>
    <x v="1"/>
    <x v="1"/>
    <n v="406"/>
    <x v="22"/>
    <n v="28934"/>
    <s v="TE SANCHEZ NAVARRO LEBRIJA EDUARDO MR"/>
    <d v="2025-12-27T00:00:00"/>
    <s v="0000-00-00"/>
    <s v="VLO"/>
    <x v="2"/>
    <s v="USD"/>
    <n v="340.3"/>
    <n v="292.658"/>
    <n v="340.3"/>
    <n v="0"/>
    <n v="0"/>
    <n v="0"/>
    <s v="F1S USA"/>
    <s v="United States"/>
    <x v="1"/>
    <x v="0"/>
    <n v="0"/>
  </r>
  <r>
    <x v="1"/>
    <x v="1"/>
    <n v="406"/>
    <x v="22"/>
    <n v="28934"/>
    <s v="TE SANCHEZ NAVARRO LEBRIJA JERONIMO MR"/>
    <d v="2025-12-27T00:00:00"/>
    <s v="0000-00-00"/>
    <s v="VLO"/>
    <x v="2"/>
    <s v="USD"/>
    <n v="340.3"/>
    <n v="292.658"/>
    <n v="340.3"/>
    <n v="0"/>
    <n v="0"/>
    <n v="0"/>
    <s v="F1S USA"/>
    <s v="United States"/>
    <x v="1"/>
    <x v="0"/>
    <n v="0"/>
  </r>
  <r>
    <x v="1"/>
    <x v="1"/>
    <n v="406"/>
    <x v="22"/>
    <n v="28934"/>
    <s v="TE SANCHEZ NAVARRO LEBRIJA PAULINA MRS"/>
    <d v="2025-12-27T00:00:00"/>
    <s v="0000-00-00"/>
    <s v="VLO"/>
    <x v="2"/>
    <s v="USD"/>
    <n v="340.3"/>
    <n v="292.658"/>
    <n v="340.3"/>
    <n v="0"/>
    <n v="0"/>
    <n v="0"/>
    <s v="F1S USA"/>
    <s v="United States"/>
    <x v="1"/>
    <x v="0"/>
    <n v="0"/>
  </r>
  <r>
    <x v="1"/>
    <x v="1"/>
    <n v="406"/>
    <x v="22"/>
    <n v="0"/>
    <s v="FEE COMISION TKT"/>
    <d v="2025-06-17T00:00:00"/>
    <d v="2025-07-13T00:00:00"/>
    <s v="HPS"/>
    <x v="1"/>
    <s v="USD"/>
    <n v="140"/>
    <n v="120.4"/>
    <n v="140"/>
    <n v="140"/>
    <n v="120.4"/>
    <n v="140"/>
    <s v="FEES"/>
    <n v="0"/>
    <x v="33"/>
    <x v="0"/>
    <n v="1"/>
  </r>
  <r>
    <x v="1"/>
    <x v="1"/>
    <n v="406"/>
    <x v="22"/>
    <n v="0"/>
    <s v="Diferencia por tipo de cambio"/>
    <d v="2025-06-17T00:00:00"/>
    <d v="2025-07-13T00:00:00"/>
    <s v="HPS"/>
    <x v="1"/>
    <s v="USD"/>
    <n v="130.91"/>
    <n v="112.5826"/>
    <n v="130.91"/>
    <n v="130.91"/>
    <n v="112.5826"/>
    <n v="130.91"/>
    <s v="FEES"/>
    <n v="0"/>
    <x v="33"/>
    <x v="0"/>
    <n v="1"/>
  </r>
  <r>
    <x v="1"/>
    <x v="1"/>
    <n v="406"/>
    <x v="22"/>
    <n v="28934"/>
    <s v="SANCHEZ NAVARRO LEBRIJA PAULINA"/>
    <d v="2025-12-27T00:00:00"/>
    <d v="2025-12-30T00:00:00"/>
    <s v="VLO"/>
    <x v="2"/>
    <s v="USD"/>
    <n v="0.8"/>
    <n v="0.6880000000000001"/>
    <n v="0.8"/>
    <n v="0"/>
    <n v="0"/>
    <n v="0"/>
    <s v="F1S USA"/>
    <s v="United States"/>
    <x v="1"/>
    <x v="0"/>
    <n v="0"/>
  </r>
  <r>
    <x v="1"/>
    <x v="1"/>
    <n v="407"/>
    <x v="22"/>
    <n v="0"/>
    <s v="FEE TKT"/>
    <d v="2025-07-12T00:00:00"/>
    <d v="2025-08-30T00:00:00"/>
    <s v="HPS"/>
    <x v="1"/>
    <s v="USD"/>
    <n v="35"/>
    <n v="30.1"/>
    <n v="35"/>
    <n v="35"/>
    <n v="30.1"/>
    <n v="35"/>
    <s v="FEES"/>
    <n v="0"/>
    <x v="20"/>
    <x v="0"/>
    <n v="1"/>
  </r>
  <r>
    <x v="1"/>
    <x v="1"/>
    <n v="407"/>
    <x v="22"/>
    <n v="0"/>
    <s v="FEE TKT"/>
    <d v="2025-07-12T00:00:00"/>
    <d v="2025-08-30T00:00:00"/>
    <s v="HPS"/>
    <x v="1"/>
    <s v="USD"/>
    <n v="35"/>
    <n v="30.1"/>
    <n v="35"/>
    <n v="35"/>
    <n v="30.1"/>
    <n v="35"/>
    <s v="FEES"/>
    <n v="0"/>
    <x v="20"/>
    <x v="0"/>
    <n v="1"/>
  </r>
  <r>
    <x v="1"/>
    <x v="1"/>
    <n v="407"/>
    <x v="22"/>
    <n v="28934"/>
    <s v="ME CANDANO GONZALEZ MARINA MSS"/>
    <d v="2025-06-06T00:00:00"/>
    <s v="0000-00-00"/>
    <s v="VLO"/>
    <x v="2"/>
    <s v="USD"/>
    <n v="17.1"/>
    <n v="14.706"/>
    <n v="17.1"/>
    <n v="0"/>
    <n v="0"/>
    <n v="0"/>
    <s v="F1S USA"/>
    <s v="United States"/>
    <x v="14"/>
    <x v="0"/>
    <n v="0"/>
  </r>
  <r>
    <x v="1"/>
    <x v="1"/>
    <n v="407"/>
    <x v="22"/>
    <n v="25024"/>
    <s v="TE CANDANO GONZALEZ MARINA MSS"/>
    <d v="2025-07-12T00:00:00"/>
    <s v="0000-00-00"/>
    <s v="VLO"/>
    <x v="2"/>
    <s v="USD"/>
    <n v="631.4"/>
    <n v="543.004"/>
    <n v="631.4"/>
    <n v="0"/>
    <n v="0"/>
    <n v="0"/>
    <s v="Iberia"/>
    <s v="Spain"/>
    <x v="20"/>
    <x v="0"/>
    <n v="0"/>
  </r>
  <r>
    <x v="1"/>
    <x v="1"/>
    <n v="407"/>
    <x v="22"/>
    <n v="28934"/>
    <s v="TE GONZALEZ CIMADEVILLA ANA MARIA MRS"/>
    <d v="2025-09-25T00:00:00"/>
    <s v="0000-00-00"/>
    <s v="VLO"/>
    <x v="2"/>
    <s v="USD"/>
    <n v="366.01"/>
    <n v="314.7686"/>
    <n v="366.01"/>
    <n v="0"/>
    <n v="0"/>
    <n v="0"/>
    <s v="F1S USA"/>
    <s v="United States"/>
    <x v="26"/>
    <x v="0"/>
    <n v="0"/>
  </r>
  <r>
    <x v="1"/>
    <x v="1"/>
    <n v="407"/>
    <x v="22"/>
    <n v="28934"/>
    <s v="ME GONZALEZ CIMADEVILLA ANA MARIA MRS"/>
    <d v="2025-08-02T00:00:00"/>
    <s v="0000-00-00"/>
    <s v="VLO"/>
    <x v="2"/>
    <s v="USD"/>
    <n v="77.8"/>
    <n v="66.908"/>
    <n v="77.8"/>
    <n v="0"/>
    <n v="0"/>
    <n v="0"/>
    <s v="F1S USA"/>
    <s v="United States"/>
    <x v="9"/>
    <x v="0"/>
    <n v="0"/>
  </r>
  <r>
    <x v="1"/>
    <x v="1"/>
    <n v="407"/>
    <x v="22"/>
    <n v="25024"/>
    <s v="TE GONZALEZ CIMADEVILLA ANA MARIA MRS"/>
    <d v="2025-06-06T00:00:00"/>
    <s v="0000-00-00"/>
    <s v="VLO"/>
    <x v="2"/>
    <s v="USD"/>
    <n v="7721.71"/>
    <n v="6640.6706"/>
    <n v="7721.71"/>
    <n v="0"/>
    <n v="0"/>
    <n v="0"/>
    <s v="Iberia"/>
    <s v="Spain"/>
    <x v="14"/>
    <x v="0"/>
    <n v="0"/>
  </r>
  <r>
    <x v="1"/>
    <x v="1"/>
    <n v="407"/>
    <x v="22"/>
    <n v="28934"/>
    <s v="TE NORIEGA DE UHTHOFF VERONICA PATRICIA MRS"/>
    <d v="2025-06-15T00:00:00"/>
    <s v="0000-00-00"/>
    <s v="VLO"/>
    <x v="2"/>
    <s v="USD"/>
    <n v="498.83"/>
    <n v="428.9938"/>
    <n v="498.83"/>
    <n v="0"/>
    <n v="0"/>
    <n v="0"/>
    <s v="F1S USA"/>
    <s v="United States"/>
    <x v="33"/>
    <x v="0"/>
    <n v="0"/>
  </r>
  <r>
    <x v="1"/>
    <x v="1"/>
    <n v="407"/>
    <x v="22"/>
    <n v="28934"/>
    <s v="TE CARBAJALES NALES LEONARDO MR"/>
    <d v="2025-06-15T00:00:00"/>
    <s v="0000-00-00"/>
    <s v="VLO"/>
    <x v="2"/>
    <s v="USD"/>
    <n v="498.83"/>
    <n v="428.9938"/>
    <n v="498.83"/>
    <n v="0"/>
    <n v="0"/>
    <n v="0"/>
    <s v="F1S USA"/>
    <s v="United States"/>
    <x v="33"/>
    <x v="0"/>
    <n v="0"/>
  </r>
  <r>
    <x v="1"/>
    <x v="1"/>
    <n v="407"/>
    <x v="22"/>
    <n v="28934"/>
    <s v="TE CARBAJALES NAVARI LEONARDO MR"/>
    <d v="2025-06-15T00:00:00"/>
    <s v="0000-00-00"/>
    <s v="VLO"/>
    <x v="2"/>
    <s v="USD"/>
    <n v="498.83"/>
    <n v="428.9938"/>
    <n v="498.83"/>
    <n v="0"/>
    <n v="0"/>
    <n v="0"/>
    <s v="F1S USA"/>
    <s v="United States"/>
    <x v="33"/>
    <x v="0"/>
    <n v="0"/>
  </r>
  <r>
    <x v="1"/>
    <x v="1"/>
    <n v="407"/>
    <x v="22"/>
    <n v="28934"/>
    <s v="TE CANDANO GONZALEZ DIEGO MR"/>
    <d v="2025-07-19T00:00:00"/>
    <s v="0000-00-00"/>
    <s v="VLO"/>
    <x v="2"/>
    <s v="USD"/>
    <n v="2938.91"/>
    <n v="2527.4626"/>
    <n v="2938.91"/>
    <n v="0"/>
    <n v="0"/>
    <n v="0"/>
    <s v="F1S USA"/>
    <s v="United States"/>
    <x v="5"/>
    <x v="0"/>
    <n v="0"/>
  </r>
  <r>
    <x v="1"/>
    <x v="1"/>
    <n v="407"/>
    <x v="22"/>
    <n v="0"/>
    <s v="TKT FEE DIEGO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407"/>
    <x v="22"/>
    <n v="0"/>
    <s v="FEE STRIPE"/>
    <s v="0000-00-00"/>
    <s v="0000-00-00"/>
    <s v="HPS"/>
    <x v="1"/>
    <s v="USD"/>
    <n v="5.6"/>
    <n v="4.816"/>
    <n v="5.6"/>
    <n v="5.6"/>
    <n v="4.816"/>
    <n v="5.6"/>
    <s v="FEES"/>
    <n v="0"/>
    <x v="49"/>
    <x v="3"/>
    <n v="1"/>
  </r>
  <r>
    <x v="1"/>
    <x v="1"/>
    <n v="407"/>
    <x v="22"/>
    <n v="0"/>
    <s v="TKT FEE REVISADO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408"/>
    <x v="22"/>
    <n v="28294"/>
    <s v="HOTEL SIN NOMBRE"/>
    <d v="2025-08-11T00:00:00"/>
    <d v="2025-08-14T00:00:00"/>
    <s v="HTL"/>
    <x v="4"/>
    <s v="MXN"/>
    <n v="26776.2"/>
    <n v="1285.2576"/>
    <n v="1499.4672"/>
    <n v="2434.2"/>
    <n v="116.8416"/>
    <n v="136.3152"/>
    <s v="HOTEL SIN NOMBRE"/>
    <s v="Mexico"/>
    <x v="53"/>
    <x v="0"/>
    <n v="0.09090909090909091"/>
  </r>
  <r>
    <x v="1"/>
    <x v="1"/>
    <n v="408"/>
    <x v="22"/>
    <n v="29707"/>
    <s v="HOTEL KIMPTON VIRGILIO"/>
    <d v="2025-08-04T00:00:00"/>
    <d v="2025-08-09T00:00:00"/>
    <s v="HTL"/>
    <x v="4"/>
    <s v="MXN"/>
    <n v="52580"/>
    <n v="2523.84"/>
    <n v="2944.48"/>
    <n v="4400"/>
    <n v="211.2"/>
    <n v="246.4"/>
    <s v="KIMPTON VIRGILIO"/>
    <s v="Mexico"/>
    <x v="45"/>
    <x v="0"/>
    <n v="0.08368200836820083"/>
  </r>
  <r>
    <x v="1"/>
    <x v="1"/>
    <n v="408"/>
    <x v="22"/>
    <n v="29987"/>
    <s v="HOTEL LA PURIFICADORA"/>
    <d v="2025-08-09T00:00:00"/>
    <d v="2025-08-11T00:00:00"/>
    <s v="HTL"/>
    <x v="4"/>
    <s v="MXN"/>
    <n v="10323.68"/>
    <n v="495.53664"/>
    <n v="578.12608"/>
    <n v="938.51"/>
    <n v="45.04848"/>
    <n v="52.55656"/>
    <s v="HOTEL LA PURIFICADORA"/>
    <s v="Mexico"/>
    <x v="45"/>
    <x v="0"/>
    <n v="0.09090847449746602"/>
  </r>
  <r>
    <x v="1"/>
    <x v="1"/>
    <n v="408"/>
    <x v="22"/>
    <n v="30166"/>
    <s v="ESCONDIDO HOTEL"/>
    <d v="2025-08-04T00:00:00"/>
    <d v="2025-08-14T00:00:00"/>
    <s v="HTL"/>
    <x v="4"/>
    <s v="MXN"/>
    <n v="48004.79"/>
    <n v="2304.22992"/>
    <n v="2688.26824"/>
    <n v="1695.05"/>
    <n v="81.36239999999999"/>
    <n v="94.9228"/>
    <s v="HOTEL ESCONDIDO"/>
    <s v="Mexico"/>
    <x v="45"/>
    <x v="0"/>
    <n v="0.03531001802111831"/>
  </r>
  <r>
    <x v="1"/>
    <x v="1"/>
    <n v="408"/>
    <x v="22"/>
    <n v="28529"/>
    <s v="BALAM DMC"/>
    <d v="2025-08-04T00:00:00"/>
    <d v="2025-08-14T00:00:00"/>
    <s v="PKT"/>
    <x v="0"/>
    <s v="MXN"/>
    <n v="13326.48"/>
    <n v="639.6710399999999"/>
    <n v="746.28288"/>
    <n v="1858.38"/>
    <n v="89.20224"/>
    <n v="104.06928"/>
    <s v="BALAM MÉXICO"/>
    <s v="Mexico"/>
    <x v="45"/>
    <x v="0"/>
    <n v="0.1394501773911791"/>
  </r>
  <r>
    <x v="1"/>
    <x v="1"/>
    <n v="408"/>
    <x v="22"/>
    <n v="28934"/>
    <s v="TE SANCHEZ CUADRADO DIEGO MR"/>
    <d v="2025-08-20T00:00:00"/>
    <s v="0000-00-00"/>
    <s v="VLO"/>
    <x v="2"/>
    <s v="MXN"/>
    <n v="4828.22"/>
    <n v="231.75456"/>
    <n v="270.38032"/>
    <n v="0"/>
    <n v="0"/>
    <n v="0"/>
    <s v="F1S USA"/>
    <s v="United States"/>
    <x v="11"/>
    <x v="0"/>
    <n v="0"/>
  </r>
  <r>
    <x v="1"/>
    <x v="1"/>
    <n v="408"/>
    <x v="22"/>
    <n v="28934"/>
    <s v="TE VELASCO GARCIA SARA MRS"/>
    <d v="2025-08-20T00:00:00"/>
    <s v="0000-00-00"/>
    <s v="VLO"/>
    <x v="2"/>
    <s v="MXN"/>
    <n v="4828.22"/>
    <n v="231.75456"/>
    <n v="270.38032"/>
    <n v="0"/>
    <n v="0"/>
    <n v="0"/>
    <s v="F1S USA"/>
    <s v="United States"/>
    <x v="11"/>
    <x v="0"/>
    <n v="0"/>
  </r>
  <r>
    <x v="1"/>
    <x v="1"/>
    <n v="408"/>
    <x v="22"/>
    <n v="28934"/>
    <s v="ME SANCHEZ CUADRADO DIEGO MR"/>
    <d v="2025-08-19T00:00:00"/>
    <s v="0000-00-00"/>
    <s v="VLO"/>
    <x v="2"/>
    <s v="MXN"/>
    <n v="1479.67"/>
    <n v="71.02416000000001"/>
    <n v="82.86152"/>
    <n v="0"/>
    <n v="0"/>
    <n v="0"/>
    <s v="F1S USA"/>
    <s v="United States"/>
    <x v="11"/>
    <x v="0"/>
    <n v="0"/>
  </r>
  <r>
    <x v="1"/>
    <x v="1"/>
    <n v="408"/>
    <x v="22"/>
    <n v="28934"/>
    <s v="ME VELASCO GARCIA SARA MRS"/>
    <d v="2025-08-19T00:00:00"/>
    <s v="0000-00-00"/>
    <s v="VLO"/>
    <x v="2"/>
    <s v="MXN"/>
    <n v="1479.67"/>
    <n v="71.02416000000001"/>
    <n v="82.86152"/>
    <n v="0"/>
    <n v="0"/>
    <n v="0"/>
    <s v="F1S USA"/>
    <s v="United States"/>
    <x v="11"/>
    <x v="0"/>
    <n v="0"/>
  </r>
  <r>
    <x v="1"/>
    <x v="1"/>
    <n v="408"/>
    <x v="22"/>
    <n v="0"/>
    <s v="FEE COMISION TRANSFERENCIA"/>
    <d v="2025-08-04T00:00:00"/>
    <d v="2025-08-14T00:00:00"/>
    <s v="HPS"/>
    <x v="1"/>
    <s v="MXN"/>
    <n v="21.52"/>
    <n v="1.03296"/>
    <n v="1.20512"/>
    <n v="21.52"/>
    <n v="1.03296"/>
    <n v="1.20512"/>
    <s v="FEES"/>
    <n v="0"/>
    <x v="45"/>
    <x v="0"/>
    <n v="1"/>
  </r>
  <r>
    <x v="1"/>
    <x v="1"/>
    <n v="409"/>
    <x v="20"/>
    <n v="28497"/>
    <s v="Hospedaje en Suiza"/>
    <d v="2025-07-27T00:00:00"/>
    <d v="2025-07-28T00:00:00"/>
    <s v="HTL"/>
    <x v="4"/>
    <s v="USD"/>
    <n v="2304.88"/>
    <n v="1982.1968"/>
    <n v="2304.88"/>
    <n v="230.49"/>
    <n v="198.2214"/>
    <n v="230.49"/>
    <s v="FOUR SEASONS HOTEL DES BERGUES"/>
    <s v="Switzerland"/>
    <x v="9"/>
    <x v="0"/>
    <n v="0.1000008677241331"/>
  </r>
  <r>
    <x v="1"/>
    <x v="1"/>
    <n v="409"/>
    <x v="20"/>
    <n v="23527"/>
    <s v="hotel Portrait Milano"/>
    <d v="2025-07-16T00:00:00"/>
    <d v="2025-07-17T00:00:00"/>
    <s v="HTL"/>
    <x v="4"/>
    <s v="USD"/>
    <n v="1829"/>
    <n v="1572.94"/>
    <n v="1829"/>
    <n v="0"/>
    <n v="0"/>
    <n v="0"/>
    <s v="PORTRAIT MILANO HOTEL LUNGARNO COLLECTION"/>
    <s v="Italy"/>
    <x v="5"/>
    <x v="0"/>
    <n v="0"/>
  </r>
  <r>
    <x v="1"/>
    <x v="1"/>
    <n v="409"/>
    <x v="20"/>
    <n v="28497"/>
    <s v="FOUR SEASONS HOTEL DES BERGUES GENEVA"/>
    <d v="2025-07-27T00:00:00"/>
    <d v="2025-07-28T00:00:00"/>
    <s v="HTL"/>
    <x v="4"/>
    <s v="USD"/>
    <n v="1975"/>
    <n v="1698.5"/>
    <n v="1975"/>
    <n v="196"/>
    <n v="168.56"/>
    <n v="196"/>
    <s v="FOUR SEASONS HOTEL DES BERGUES"/>
    <s v="Switzerland"/>
    <x v="9"/>
    <x v="0"/>
    <n v="0.09924050632911392"/>
  </r>
  <r>
    <x v="1"/>
    <x v="1"/>
    <n v="410"/>
    <x v="22"/>
    <n v="23590"/>
    <s v="VUELO GRUPAL 91.77"/>
    <d v="2025-08-14T00:00:00"/>
    <d v="2025-08-20T00:00:00"/>
    <s v="VLO"/>
    <x v="2"/>
    <s v="USD"/>
    <n v="16648.66"/>
    <n v="14317.8476"/>
    <n v="16648.66"/>
    <n v="1278.47"/>
    <n v="1099.4842"/>
    <n v="1278.47"/>
    <s v="AEROMÉXICO"/>
    <s v="Mexico"/>
    <x v="53"/>
    <x v="0"/>
    <n v="0.07679116517485492"/>
  </r>
  <r>
    <x v="1"/>
    <x v="1"/>
    <n v="410"/>
    <x v="22"/>
    <n v="28934"/>
    <s v="TE NORIEGA DE UHTHOFF VERONICA PATRICIA MRS"/>
    <d v="2025-07-29T00:00:00"/>
    <d v="2025-08-30T00:00:00"/>
    <s v="VLO"/>
    <x v="2"/>
    <s v="USD"/>
    <n v="155.8"/>
    <n v="133.988"/>
    <n v="155.8"/>
    <n v="0"/>
    <n v="0"/>
    <n v="0"/>
    <s v="F1S USA"/>
    <s v="United States"/>
    <x v="9"/>
    <x v="0"/>
    <n v="0"/>
  </r>
  <r>
    <x v="1"/>
    <x v="1"/>
    <n v="410"/>
    <x v="22"/>
    <n v="28934"/>
    <s v="TE CARBAJALES NALES LEONARDO MR"/>
    <d v="2025-07-29T00:00:00"/>
    <s v="0000-00-00"/>
    <s v="VLO"/>
    <x v="2"/>
    <s v="USD"/>
    <n v="155.8"/>
    <n v="133.988"/>
    <n v="155.8"/>
    <n v="0"/>
    <n v="0"/>
    <n v="0"/>
    <s v="F1S USA"/>
    <s v="United States"/>
    <x v="9"/>
    <x v="0"/>
    <n v="0"/>
  </r>
  <r>
    <x v="1"/>
    <x v="1"/>
    <n v="410"/>
    <x v="22"/>
    <n v="28934"/>
    <s v="TE UHTHOFF NORIEGA LORENZA MSS"/>
    <d v="2025-07-29T00:00:00"/>
    <s v="0000-00-00"/>
    <s v="VLO"/>
    <x v="2"/>
    <s v="USD"/>
    <n v="155.8"/>
    <n v="133.988"/>
    <n v="155.8"/>
    <n v="0"/>
    <n v="0"/>
    <n v="0"/>
    <s v="F1S USA"/>
    <s v="United States"/>
    <x v="9"/>
    <x v="0"/>
    <n v="0"/>
  </r>
  <r>
    <x v="1"/>
    <x v="1"/>
    <n v="410"/>
    <x v="22"/>
    <n v="28934"/>
    <s v="TE ZEPEDA DE LA GARZA MARLENE MS"/>
    <d v="2025-07-29T00:00:00"/>
    <s v="0000-00-00"/>
    <s v="VLO"/>
    <x v="2"/>
    <s v="USD"/>
    <n v="155.8"/>
    <n v="133.988"/>
    <n v="155.8"/>
    <n v="0"/>
    <n v="0"/>
    <n v="0"/>
    <s v="F1S USA"/>
    <s v="United States"/>
    <x v="9"/>
    <x v="0"/>
    <n v="0"/>
  </r>
  <r>
    <x v="1"/>
    <x v="1"/>
    <n v="410"/>
    <x v="22"/>
    <n v="28934"/>
    <s v="TE GONZALEZ CIMADEVILLA ANA MARIA MRS"/>
    <d v="2025-07-26T00:00:00"/>
    <s v="0000-00-00"/>
    <s v="VLO"/>
    <x v="2"/>
    <s v="USD"/>
    <n v="2241.91"/>
    <n v="1928.0426"/>
    <n v="2241.91"/>
    <n v="0"/>
    <n v="0"/>
    <n v="0"/>
    <s v="F1S USA"/>
    <s v="United States"/>
    <x v="8"/>
    <x v="0"/>
    <n v="0"/>
  </r>
  <r>
    <x v="1"/>
    <x v="1"/>
    <n v="410"/>
    <x v="22"/>
    <n v="28934"/>
    <s v="TE NORIEGA DE UHTHOFF VERONICA PATRICIA MRS"/>
    <s v="0000-00-00"/>
    <s v="0000-00-00"/>
    <s v="VLO"/>
    <x v="2"/>
    <s v="USD"/>
    <n v="279.2"/>
    <n v="240.112"/>
    <n v="279.2"/>
    <n v="0"/>
    <n v="0"/>
    <n v="0"/>
    <s v="F1S USA"/>
    <s v="United States"/>
    <x v="49"/>
    <x v="3"/>
    <n v="0"/>
  </r>
  <r>
    <x v="1"/>
    <x v="1"/>
    <n v="410"/>
    <x v="22"/>
    <n v="28934"/>
    <s v="TE CARBAJALES NALES LEONARDO MR"/>
    <s v="0000-00-00"/>
    <s v="0000-00-00"/>
    <s v="VLO"/>
    <x v="2"/>
    <s v="USD"/>
    <n v="279.2"/>
    <n v="240.112"/>
    <n v="279.2"/>
    <n v="0"/>
    <n v="0"/>
    <n v="0"/>
    <s v="F1S USA"/>
    <s v="United States"/>
    <x v="49"/>
    <x v="3"/>
    <n v="0"/>
  </r>
  <r>
    <x v="1"/>
    <x v="1"/>
    <n v="410"/>
    <x v="22"/>
    <n v="28934"/>
    <s v="TE NORIEGA DE UHTHOFF VERONICA PATRICIA MRS"/>
    <d v="2025-07-30T00:00:00"/>
    <s v="0000-00-00"/>
    <s v="VLO"/>
    <x v="2"/>
    <s v="USD"/>
    <n v="1"/>
    <n v="0.86"/>
    <n v="1"/>
    <n v="0"/>
    <n v="0"/>
    <n v="0"/>
    <s v="F1S USA"/>
    <s v="United States"/>
    <x v="9"/>
    <x v="0"/>
    <n v="0"/>
  </r>
  <r>
    <x v="1"/>
    <x v="1"/>
    <n v="410"/>
    <x v="22"/>
    <n v="28934"/>
    <s v="ME NORIEGA DE UHTHOFF VERONICA PATRICIA MRS"/>
    <d v="2025-07-28T00:00:00"/>
    <s v="0000-00-00"/>
    <s v="VLO"/>
    <x v="2"/>
    <s v="USD"/>
    <n v="59"/>
    <n v="50.74"/>
    <n v="59"/>
    <n v="0"/>
    <n v="0"/>
    <n v="0"/>
    <s v="F1S USA"/>
    <s v="United States"/>
    <x v="9"/>
    <x v="0"/>
    <n v="0"/>
  </r>
  <r>
    <x v="1"/>
    <x v="1"/>
    <n v="410"/>
    <x v="22"/>
    <n v="28934"/>
    <s v="TE CARBAJALES NALES LEONARDO MR"/>
    <d v="2025-07-30T00:00:00"/>
    <s v="0000-00-00"/>
    <s v="VLO"/>
    <x v="2"/>
    <s v="USD"/>
    <n v="1"/>
    <n v="0.86"/>
    <n v="1"/>
    <n v="0"/>
    <n v="0"/>
    <n v="0"/>
    <s v="F1S USA"/>
    <s v="United States"/>
    <x v="9"/>
    <x v="0"/>
    <n v="0"/>
  </r>
  <r>
    <x v="1"/>
    <x v="1"/>
    <n v="410"/>
    <x v="22"/>
    <n v="28934"/>
    <s v="ME CARBAJALES NALES LEONARDO MR"/>
    <d v="2025-07-28T00:00:00"/>
    <s v="0000-00-00"/>
    <s v="VLO"/>
    <x v="2"/>
    <s v="USD"/>
    <n v="59"/>
    <n v="50.74"/>
    <n v="59"/>
    <n v="0"/>
    <n v="0"/>
    <n v="0"/>
    <s v="F1S USA"/>
    <s v="United States"/>
    <x v="9"/>
    <x v="0"/>
    <n v="0"/>
  </r>
  <r>
    <x v="1"/>
    <x v="1"/>
    <n v="410"/>
    <x v="22"/>
    <n v="28934"/>
    <s v="TE UHTHOFF NORIEGA LORENZA MSS"/>
    <d v="2025-07-29T00:00:00"/>
    <s v="0000-00-00"/>
    <s v="VLO"/>
    <x v="2"/>
    <s v="USD"/>
    <n v="279.2"/>
    <n v="240.112"/>
    <n v="279.2"/>
    <n v="0"/>
    <n v="0"/>
    <n v="0"/>
    <s v="F1S USA"/>
    <s v="United States"/>
    <x v="9"/>
    <x v="0"/>
    <n v="0"/>
  </r>
  <r>
    <x v="1"/>
    <x v="1"/>
    <n v="410"/>
    <x v="22"/>
    <n v="28934"/>
    <s v="TE ZEPEDA DE LA GARZA MARLENE MS"/>
    <d v="2025-07-29T00:00:00"/>
    <s v="0000-00-00"/>
    <s v="VLO"/>
    <x v="2"/>
    <s v="USD"/>
    <n v="279.2"/>
    <n v="240.112"/>
    <n v="279.2"/>
    <n v="0"/>
    <n v="0"/>
    <n v="0"/>
    <s v="F1S USA"/>
    <s v="United States"/>
    <x v="9"/>
    <x v="0"/>
    <n v="0"/>
  </r>
  <r>
    <x v="1"/>
    <x v="1"/>
    <n v="410"/>
    <x v="22"/>
    <n v="28934"/>
    <s v="TE SERNA BARRERA LUISA GABRIELA MRS"/>
    <d v="2025-07-31T00:00:00"/>
    <s v="0000-00-00"/>
    <s v="VLO"/>
    <x v="2"/>
    <s v="USD"/>
    <n v="648.7"/>
    <n v="557.8820000000001"/>
    <n v="648.7"/>
    <n v="0"/>
    <n v="0"/>
    <n v="0"/>
    <s v="F1S USA"/>
    <s v="United States"/>
    <x v="9"/>
    <x v="0"/>
    <n v="0"/>
  </r>
  <r>
    <x v="1"/>
    <x v="1"/>
    <n v="410"/>
    <x v="22"/>
    <n v="28934"/>
    <s v="TE ARNAUD SERNA MAURICIO GABRIEL MR"/>
    <d v="2025-07-31T00:00:00"/>
    <s v="0000-00-00"/>
    <s v="VLO"/>
    <x v="2"/>
    <s v="USD"/>
    <n v="648.7"/>
    <n v="557.8820000000001"/>
    <n v="648.7"/>
    <n v="0"/>
    <n v="0"/>
    <n v="0"/>
    <s v="F1S USA"/>
    <s v="United States"/>
    <x v="9"/>
    <x v="0"/>
    <n v="0"/>
  </r>
  <r>
    <x v="1"/>
    <x v="1"/>
    <n v="410"/>
    <x v="22"/>
    <n v="28934"/>
    <s v="ME SERNA BARRERA LUISA GABRIELA MRS"/>
    <d v="2025-07-28T00:00:00"/>
    <s v="0000-00-00"/>
    <s v="VLO"/>
    <x v="2"/>
    <s v="USD"/>
    <n v="0"/>
    <n v="0"/>
    <n v="0"/>
    <n v="0"/>
    <n v="0"/>
    <n v="0"/>
    <s v="F1S USA"/>
    <s v="United States"/>
    <x v="9"/>
    <x v="0"/>
    <s v="0"/>
  </r>
  <r>
    <x v="1"/>
    <x v="1"/>
    <n v="410"/>
    <x v="22"/>
    <n v="28934"/>
    <s v="ME ARNAUD SERNA MAURICIO GABRIEL MR"/>
    <d v="2025-07-28T00:00:00"/>
    <s v="0000-00-00"/>
    <s v="VLO"/>
    <x v="2"/>
    <s v="USD"/>
    <n v="0"/>
    <n v="0"/>
    <n v="0"/>
    <n v="0"/>
    <n v="0"/>
    <n v="0"/>
    <s v="F1S USA"/>
    <s v="United States"/>
    <x v="9"/>
    <x v="0"/>
    <s v="0"/>
  </r>
  <r>
    <x v="1"/>
    <x v="1"/>
    <n v="410"/>
    <x v="22"/>
    <n v="28934"/>
    <s v="TE GONZALEZ CIMADEVILLA ANA MARIA MRS"/>
    <d v="2025-08-03T00:00:00"/>
    <s v="0000-00-00"/>
    <s v="VLO"/>
    <x v="2"/>
    <s v="USD"/>
    <n v="1108.15"/>
    <n v="953.009"/>
    <n v="1108.15"/>
    <n v="185.4"/>
    <n v="159.444"/>
    <n v="185.4"/>
    <s v="F1S USA"/>
    <s v="United States"/>
    <x v="45"/>
    <x v="0"/>
    <n v="0.1673058701439336"/>
  </r>
  <r>
    <x v="1"/>
    <x v="1"/>
    <n v="410"/>
    <x v="22"/>
    <n v="0"/>
    <s v="FEE STRIPE"/>
    <s v="0000-00-00"/>
    <s v="0000-00-00"/>
    <s v="HPS"/>
    <x v="1"/>
    <s v="USD"/>
    <n v="1094.54"/>
    <n v="941.3044"/>
    <n v="1094.54"/>
    <n v="1094.54"/>
    <n v="941.3044"/>
    <n v="1094.54"/>
    <s v="FEES"/>
    <n v="0"/>
    <x v="49"/>
    <x v="3"/>
    <n v="1"/>
  </r>
  <r>
    <x v="1"/>
    <x v="1"/>
    <n v="410"/>
    <x v="22"/>
    <n v="28934"/>
    <s v="TE ARNAUD BAILLERES MAURICIO MR"/>
    <d v="2025-07-31T00:00:00"/>
    <s v="0000-00-00"/>
    <s v="VLO"/>
    <x v="2"/>
    <s v="USD"/>
    <n v="579.7"/>
    <n v="498.542"/>
    <n v="579.7"/>
    <n v="0"/>
    <n v="0"/>
    <n v="0"/>
    <s v="F1S USA"/>
    <s v="United States"/>
    <x v="9"/>
    <x v="0"/>
    <n v="0"/>
  </r>
  <r>
    <x v="1"/>
    <x v="1"/>
    <n v="410"/>
    <x v="22"/>
    <n v="28934"/>
    <s v="ME ARNAUD BAILLERES MAURICIO MR"/>
    <d v="2025-07-28T00:00:00"/>
    <s v="0000-00-00"/>
    <s v="VLO"/>
    <x v="2"/>
    <s v="USD"/>
    <n v="47"/>
    <n v="40.42"/>
    <n v="47"/>
    <n v="0"/>
    <n v="0"/>
    <n v="0"/>
    <s v="F1S USA"/>
    <s v="United States"/>
    <x v="9"/>
    <x v="0"/>
    <n v="0"/>
  </r>
  <r>
    <x v="1"/>
    <x v="1"/>
    <n v="410"/>
    <x v="22"/>
    <n v="0"/>
    <s v="FEE TKT"/>
    <s v="0000-00-00"/>
    <s v="0000-00-00"/>
    <s v="HPS"/>
    <x v="1"/>
    <s v="USD"/>
    <n v="175"/>
    <n v="150.5"/>
    <n v="175"/>
    <n v="175"/>
    <n v="150.5"/>
    <n v="175"/>
    <s v="FEES"/>
    <n v="0"/>
    <x v="49"/>
    <x v="3"/>
    <n v="1"/>
  </r>
  <r>
    <x v="1"/>
    <x v="1"/>
    <n v="411"/>
    <x v="18"/>
    <n v="28934"/>
    <s v="vuelo sabre"/>
    <d v="2025-06-17T00:00:00"/>
    <d v="2025-06-30T00:00:00"/>
    <s v="VLO"/>
    <x v="2"/>
    <s v="USD"/>
    <n v="3010.9"/>
    <n v="2589.374"/>
    <n v="3010.9"/>
    <n v="220.48"/>
    <n v="189.6128"/>
    <n v="220.48"/>
    <s v="F1S USA"/>
    <s v="United States"/>
    <x v="33"/>
    <x v="0"/>
    <n v="0.07322727423693912"/>
  </r>
  <r>
    <x v="1"/>
    <x v="1"/>
    <n v="411"/>
    <x v="18"/>
    <n v="28934"/>
    <s v="VUELO SABRE"/>
    <d v="2025-06-17T00:00:00"/>
    <d v="2025-06-30T00:00:00"/>
    <s v="VLO"/>
    <x v="2"/>
    <s v="USD"/>
    <n v="1757"/>
    <n v="1511.02"/>
    <n v="1757"/>
    <n v="50.68"/>
    <n v="43.5848"/>
    <n v="50.68"/>
    <s v="F1S USA"/>
    <s v="United States"/>
    <x v="33"/>
    <x v="0"/>
    <n v="0.02884462151394422"/>
  </r>
  <r>
    <x v="1"/>
    <x v="1"/>
    <n v="412"/>
    <x v="16"/>
    <n v="28512"/>
    <s v="Hospedaje en Madrid"/>
    <d v="2025-05-06T00:00:00"/>
    <d v="2025-05-08T00:00:00"/>
    <s v="HTL"/>
    <x v="4"/>
    <s v="USD"/>
    <n v="2286.5"/>
    <n v="1966.39"/>
    <n v="2286.5"/>
    <n v="228.65"/>
    <n v="196.639"/>
    <n v="228.65"/>
    <s v="MANDARIN ORIENTAL RITZ MADRID"/>
    <s v="Spain"/>
    <x v="52"/>
    <x v="0"/>
    <n v="0.1"/>
  </r>
  <r>
    <x v="1"/>
    <x v="1"/>
    <n v="413"/>
    <x v="19"/>
    <n v="27931"/>
    <s v="Bedsonline"/>
    <d v="2025-07-26T00:00:00"/>
    <d v="2025-07-28T00:00:00"/>
    <s v="HTL"/>
    <x v="4"/>
    <s v="MXN"/>
    <n v="23160"/>
    <n v="1111.68"/>
    <n v="1296.96"/>
    <n v="2316"/>
    <n v="111.168"/>
    <n v="129.696"/>
    <s v="Bedsonline"/>
    <s v="Spain"/>
    <x v="8"/>
    <x v="0"/>
    <n v="0.09999999999999999"/>
  </r>
  <r>
    <x v="1"/>
    <x v="1"/>
    <n v="414"/>
    <x v="22"/>
    <n v="28934"/>
    <s v="TE CARBAJALES NAVARI LEONARDO MR"/>
    <d v="2025-06-25T00:00:00"/>
    <s v="0000-00-00"/>
    <s v="VLO"/>
    <x v="2"/>
    <s v="USD"/>
    <n v="616.59"/>
    <n v="530.2674000000001"/>
    <n v="616.59"/>
    <n v="18.8"/>
    <n v="16.168"/>
    <n v="18.8"/>
    <s v="F1S USA"/>
    <s v="United States"/>
    <x v="18"/>
    <x v="0"/>
    <n v="0.03049027716959406"/>
  </r>
  <r>
    <x v="1"/>
    <x v="1"/>
    <n v="414"/>
    <x v="22"/>
    <n v="28934"/>
    <s v="TE CARBAJALES NAVARI LEONARDO MR"/>
    <d v="2025-07-06T00:00:00"/>
    <s v="0000-00-00"/>
    <s v="VLO"/>
    <x v="2"/>
    <s v="USD"/>
    <n v="1342.5"/>
    <n v="1154.55"/>
    <n v="1342.5"/>
    <n v="197.1"/>
    <n v="169.506"/>
    <n v="197.1"/>
    <s v="F1S USA"/>
    <s v="United States"/>
    <x v="20"/>
    <x v="0"/>
    <n v="0.1468156424581006"/>
  </r>
  <r>
    <x v="1"/>
    <x v="1"/>
    <n v="414"/>
    <x v="22"/>
    <n v="25363"/>
    <s v="ROSEWOOD VILLA MAGNA"/>
    <d v="2025-06-27T00:00:00"/>
    <d v="2025-06-29T00:00:00"/>
    <s v="HTL"/>
    <x v="4"/>
    <s v="USD"/>
    <n v="1493"/>
    <n v="1283.98"/>
    <n v="1493"/>
    <n v="369.3"/>
    <n v="317.598"/>
    <n v="369.3"/>
    <s v="ROSEWOOD VILLA MAGNA"/>
    <s v="Spain"/>
    <x v="18"/>
    <x v="0"/>
    <n v="0.2473543201607502"/>
  </r>
  <r>
    <x v="1"/>
    <x v="1"/>
    <n v="414"/>
    <x v="22"/>
    <n v="25363"/>
    <s v="ROSEWOOD VILLA MAGNA"/>
    <d v="2025-07-01T00:00:00"/>
    <d v="2025-07-04T00:00:00"/>
    <s v="HTL"/>
    <x v="4"/>
    <s v="USD"/>
    <n v="5838"/>
    <n v="5020.68"/>
    <n v="5838"/>
    <n v="717.01"/>
    <n v="616.6286"/>
    <n v="717.01"/>
    <s v="ROSEWOOD VILLA MAGNA"/>
    <s v="Spain"/>
    <x v="16"/>
    <x v="0"/>
    <n v="0.1228177458033573"/>
  </r>
  <r>
    <x v="1"/>
    <x v="1"/>
    <n v="414"/>
    <x v="22"/>
    <n v="29952"/>
    <s v="MARRIOTT HOUSTON IAH AIRPORT"/>
    <d v="2025-06-09T00:00:00"/>
    <d v="2025-06-10T00:00:00"/>
    <s v="HTL"/>
    <x v="4"/>
    <s v="USD"/>
    <n v="493.29"/>
    <n v="424.2294"/>
    <n v="493.29"/>
    <n v="39.39"/>
    <n v="33.8754"/>
    <n v="39.39"/>
    <s v="HOUSTON AIRPORT MARRIOTT AT GEORGE BUSH INTERCONTINENTAL"/>
    <s v="United States"/>
    <x v="15"/>
    <x v="0"/>
    <n v="0.07985160858724077"/>
  </r>
  <r>
    <x v="2"/>
    <x v="1"/>
    <n v="415"/>
    <x v="17"/>
    <n v="27364"/>
    <s v="VUELO SABRE"/>
    <d v="2025-06-17T00:00:00"/>
    <d v="2025-06-30T00:00:00"/>
    <s v="VLO"/>
    <x v="2"/>
    <s v="USD"/>
    <n v="3010.9"/>
    <n v="2589.374"/>
    <n v="3010.9"/>
    <n v="254.9"/>
    <n v="219.214"/>
    <n v="254.9"/>
    <s v="ASIANA AIRLINES"/>
    <s v="South Korea"/>
    <x v="33"/>
    <x v="0"/>
    <n v="0.08465907203826098"/>
  </r>
  <r>
    <x v="1"/>
    <x v="1"/>
    <n v="416"/>
    <x v="23"/>
    <n v="28531"/>
    <s v="CABINA JESUS GUERRA MENDEZ - 61170885"/>
    <d v="2025-08-10T00:00:00"/>
    <d v="2025-08-21T00:00:00"/>
    <s v="CRC"/>
    <x v="8"/>
    <s v="MXN"/>
    <n v="192065.42"/>
    <n v="9219.140160000001"/>
    <n v="10755.66352"/>
    <n v="12162.9"/>
    <n v="583.8192"/>
    <n v="681.1224"/>
    <s v="NAO TRAVEL COLLECTION"/>
    <s v="Mexico"/>
    <x v="53"/>
    <x v="0"/>
    <n v="0.06332686019169927"/>
  </r>
  <r>
    <x v="1"/>
    <x v="1"/>
    <n v="416"/>
    <x v="23"/>
    <n v="28531"/>
    <s v="CABINA FRANCISCO GUERRA MENDEZ - 61170771"/>
    <d v="2025-08-10T00:00:00"/>
    <d v="2025-08-21T00:00:00"/>
    <s v="CRC"/>
    <x v="8"/>
    <s v="MXN"/>
    <n v="138523.5"/>
    <n v="6649.128"/>
    <n v="7757.316"/>
    <n v="10646.6"/>
    <n v="511.0368"/>
    <n v="596.2096"/>
    <s v="NAO TRAVEL COLLECTION"/>
    <s v="Mexico"/>
    <x v="53"/>
    <x v="0"/>
    <n v="0.07685771728262714"/>
  </r>
  <r>
    <x v="1"/>
    <x v="1"/>
    <n v="416"/>
    <x v="23"/>
    <n v="28531"/>
    <s v="CABINA JESUS ANGEL GUERRA GONZALEZ - 61170647"/>
    <d v="2025-08-10T00:00:00"/>
    <d v="2025-08-21T00:00:00"/>
    <s v="CRC"/>
    <x v="8"/>
    <s v="MXN"/>
    <n v="141785.26"/>
    <n v="6805.692480000001"/>
    <n v="7939.974560000001"/>
    <n v="10646.6"/>
    <n v="511.0368"/>
    <n v="596.2096"/>
    <s v="NAO TRAVEL COLLECTION"/>
    <s v="Mexico"/>
    <x v="53"/>
    <x v="0"/>
    <n v="0.07508961086646102"/>
  </r>
  <r>
    <x v="1"/>
    <x v="1"/>
    <n v="417"/>
    <x v="22"/>
    <n v="28529"/>
    <s v="MEXICO"/>
    <d v="2025-08-04T00:00:00"/>
    <d v="2025-08-20T00:00:00"/>
    <s v="PKT"/>
    <x v="0"/>
    <s v="USD"/>
    <n v="8499.84"/>
    <n v="7309.8624"/>
    <n v="8499.84"/>
    <n v="1002.84"/>
    <n v="862.4424"/>
    <n v="1002.84"/>
    <s v="BALAM MÉXICO"/>
    <s v="Mexico"/>
    <x v="45"/>
    <x v="0"/>
    <n v="0.1179833973345381"/>
  </r>
  <r>
    <x v="1"/>
    <x v="1"/>
    <n v="417"/>
    <x v="22"/>
    <n v="28934"/>
    <s v="TE SANCHEZ CUADRADA DIEGO MR"/>
    <d v="2025-08-11T00:00:00"/>
    <s v="0000-00-00"/>
    <s v="VLO"/>
    <x v="2"/>
    <s v="USD"/>
    <n v="177.95"/>
    <n v="153.037"/>
    <n v="177.95"/>
    <n v="0"/>
    <n v="0"/>
    <n v="0"/>
    <s v="F1S USA"/>
    <s v="United States"/>
    <x v="53"/>
    <x v="0"/>
    <n v="0"/>
  </r>
  <r>
    <x v="1"/>
    <x v="1"/>
    <n v="417"/>
    <x v="22"/>
    <n v="28934"/>
    <s v="TE VELASCO GARCIA SARA MRS"/>
    <d v="2025-08-11T00:00:00"/>
    <s v="0000-00-00"/>
    <s v="VLO"/>
    <x v="2"/>
    <s v="USD"/>
    <n v="177.95"/>
    <n v="153.037"/>
    <n v="177.95"/>
    <n v="0"/>
    <n v="0"/>
    <n v="0"/>
    <s v="F1S USA"/>
    <s v="United States"/>
    <x v="53"/>
    <x v="0"/>
    <n v="0"/>
  </r>
  <r>
    <x v="1"/>
    <x v="1"/>
    <n v="417"/>
    <x v="22"/>
    <n v="28934"/>
    <s v="ME SANCHEZ CUADRADA DIEGO MR"/>
    <d v="2025-08-08T00:00:00"/>
    <d v="2025-08-08T00:00:00"/>
    <s v="VLO"/>
    <x v="2"/>
    <s v="USD"/>
    <n v="55"/>
    <n v="47.3"/>
    <n v="55"/>
    <n v="0"/>
    <n v="0"/>
    <n v="0"/>
    <s v="F1S USA"/>
    <s v="United States"/>
    <x v="45"/>
    <x v="0"/>
    <n v="0"/>
  </r>
  <r>
    <x v="1"/>
    <x v="1"/>
    <n v="417"/>
    <x v="22"/>
    <n v="28934"/>
    <s v="ME VELASCO GARCIA SARA MRS"/>
    <d v="2025-08-08T00:00:00"/>
    <d v="2025-08-08T00:00:00"/>
    <s v="VLO"/>
    <x v="2"/>
    <s v="USD"/>
    <n v="55"/>
    <n v="47.3"/>
    <n v="55"/>
    <n v="0"/>
    <n v="0"/>
    <n v="0"/>
    <s v="F1S USA"/>
    <s v="United States"/>
    <x v="45"/>
    <x v="0"/>
    <n v="0"/>
  </r>
  <r>
    <x v="1"/>
    <x v="1"/>
    <n v="417"/>
    <x v="22"/>
    <n v="0"/>
    <s v="Fee tkt"/>
    <d v="2025-08-04T00:00:00"/>
    <d v="2025-08-20T00:00:00"/>
    <s v="HPS"/>
    <x v="1"/>
    <s v="USD"/>
    <n v="70"/>
    <n v="60.2"/>
    <n v="70"/>
    <n v="70"/>
    <n v="60.2"/>
    <n v="70"/>
    <s v="FEES"/>
    <n v="0"/>
    <x v="45"/>
    <x v="0"/>
    <n v="1"/>
  </r>
  <r>
    <x v="1"/>
    <x v="1"/>
    <n v="417"/>
    <x v="22"/>
    <n v="28934"/>
    <s v="TE SARA VELASCO"/>
    <d v="2025-08-04T00:00:00"/>
    <d v="2025-08-20T00:00:00"/>
    <s v="VLO"/>
    <x v="2"/>
    <s v="USD"/>
    <n v="0"/>
    <n v="0"/>
    <n v="0"/>
    <n v="0"/>
    <n v="0"/>
    <n v="0"/>
    <s v="F1S USA"/>
    <s v="United States"/>
    <x v="45"/>
    <x v="0"/>
    <s v="0"/>
  </r>
  <r>
    <x v="1"/>
    <x v="1"/>
    <n v="417"/>
    <x v="22"/>
    <n v="28934"/>
    <s v="TE DIEGO CUADRADO"/>
    <d v="2025-08-04T00:00:00"/>
    <d v="2025-08-20T00:00:00"/>
    <s v="VLO"/>
    <x v="2"/>
    <s v="USD"/>
    <n v="0"/>
    <n v="0"/>
    <n v="0"/>
    <n v="0"/>
    <n v="0"/>
    <n v="0"/>
    <s v="F1S USA"/>
    <s v="United States"/>
    <x v="45"/>
    <x v="0"/>
    <s v="0"/>
  </r>
  <r>
    <x v="1"/>
    <x v="1"/>
    <n v="418"/>
    <x v="22"/>
    <n v="28546"/>
    <s v="JAPON CHAIN BARRIOS"/>
    <d v="2025-08-09T00:00:00"/>
    <d v="2025-08-23T00:00:00"/>
    <s v="PKT"/>
    <x v="0"/>
    <s v="JPY"/>
    <n v="21422263"/>
    <n v="117822.4465"/>
    <n v="137102.4832"/>
    <n v="2518383.99"/>
    <n v="13851.111945"/>
    <n v="16117.657536"/>
    <s v="WINDOWS TO JAPAN"/>
    <s v="Japan"/>
    <x v="45"/>
    <x v="0"/>
    <n v="0.1175591948432339"/>
  </r>
  <r>
    <x v="1"/>
    <x v="1"/>
    <n v="418"/>
    <x v="22"/>
    <n v="28350"/>
    <s v="FOUR SEASONS OSAKA"/>
    <d v="2025-08-08T00:00:00"/>
    <d v="2025-08-11T00:00:00"/>
    <s v="HTL"/>
    <x v="4"/>
    <s v="JPY"/>
    <n v="930780"/>
    <n v="5119.29"/>
    <n v="5956.992"/>
    <n v="74569.3"/>
    <n v="410.13115"/>
    <n v="477.24352"/>
    <s v="FOUR SEASONS HOTEL OSAKA"/>
    <s v="Japan"/>
    <x v="45"/>
    <x v="0"/>
    <n v="0.08011484991082748"/>
  </r>
  <r>
    <x v="1"/>
    <x v="1"/>
    <n v="418"/>
    <x v="22"/>
    <n v="0"/>
    <s v="Diferencia para cierre de folio - AR"/>
    <d v="2025-08-09T00:00:00"/>
    <d v="2025-08-23T00:00:00"/>
    <s v="HPS"/>
    <x v="1"/>
    <s v="JPY"/>
    <n v="0.4"/>
    <n v="0.0022"/>
    <n v="0.00256"/>
    <n v="0.4"/>
    <n v="0.0022"/>
    <n v="0.00256"/>
    <s v="FEES"/>
    <n v="0"/>
    <x v="45"/>
    <x v="0"/>
    <n v="1"/>
  </r>
  <r>
    <x v="1"/>
    <x v="1"/>
    <n v="419"/>
    <x v="22"/>
    <n v="28934"/>
    <s v="TE CEDENO CAMACHO RAFAEL EDUARDO MR"/>
    <d v="2025-06-20T00:00:00"/>
    <s v="0000-00-00"/>
    <s v="VLO"/>
    <x v="2"/>
    <s v="USD"/>
    <n v="1497.01"/>
    <n v="1287.4286"/>
    <n v="1497.01"/>
    <n v="0"/>
    <n v="0"/>
    <n v="0"/>
    <s v="F1S USA"/>
    <s v="United States"/>
    <x v="33"/>
    <x v="0"/>
    <n v="0"/>
  </r>
  <r>
    <x v="1"/>
    <x v="1"/>
    <n v="419"/>
    <x v="22"/>
    <n v="28934"/>
    <s v="TE D ALESSANDRO DANIELA MARGARITA MRS"/>
    <d v="2025-06-20T00:00:00"/>
    <s v="0000-00-00"/>
    <s v="VLO"/>
    <x v="2"/>
    <s v="USD"/>
    <n v="1497.01"/>
    <n v="1287.4286"/>
    <n v="1497.01"/>
    <n v="0"/>
    <n v="0"/>
    <n v="0"/>
    <s v="F1S USA"/>
    <s v="United States"/>
    <x v="33"/>
    <x v="0"/>
    <n v="0"/>
  </r>
  <r>
    <x v="1"/>
    <x v="1"/>
    <n v="419"/>
    <x v="22"/>
    <n v="29993"/>
    <s v="HOTEL CHEVAL BLANC ST BARTHS"/>
    <d v="2025-06-20T00:00:00"/>
    <d v="2025-06-22T00:00:00"/>
    <s v="HTL"/>
    <x v="4"/>
    <s v="USD"/>
    <n v="5426"/>
    <n v="4666.36"/>
    <n v="5426"/>
    <n v="467.57"/>
    <n v="402.1102"/>
    <n v="467.57"/>
    <s v="CHEVAL BLANC ST-BARTH"/>
    <s v="Saint Bartholomey"/>
    <x v="33"/>
    <x v="0"/>
    <n v="0.08617213416881681"/>
  </r>
  <r>
    <x v="1"/>
    <x v="1"/>
    <n v="419"/>
    <x v="22"/>
    <n v="0"/>
    <s v="FEE TKT"/>
    <d v="2025-06-20T00:00:00"/>
    <d v="2025-06-22T00:00:00"/>
    <s v="HPS"/>
    <x v="1"/>
    <s v="USD"/>
    <n v="70"/>
    <n v="60.2"/>
    <n v="70"/>
    <n v="70"/>
    <n v="60.2"/>
    <n v="70"/>
    <s v="FEES"/>
    <n v="0"/>
    <x v="33"/>
    <x v="0"/>
    <n v="1"/>
  </r>
  <r>
    <x v="1"/>
    <x v="1"/>
    <n v="419"/>
    <x v="22"/>
    <n v="0"/>
    <s v="FEE STRIPE"/>
    <d v="2025-06-20T00:00:00"/>
    <d v="2025-06-22T00:00:00"/>
    <s v="HPS"/>
    <x v="1"/>
    <s v="USD"/>
    <n v="149.72"/>
    <n v="128.7592"/>
    <n v="149.72"/>
    <n v="149.72"/>
    <n v="128.7592"/>
    <n v="149.72"/>
    <s v="FEES"/>
    <n v="0"/>
    <x v="33"/>
    <x v="0"/>
    <n v="1"/>
  </r>
  <r>
    <x v="1"/>
    <x v="1"/>
    <n v="419"/>
    <x v="22"/>
    <n v="0"/>
    <s v="Ganancia vuelos CASH"/>
    <d v="2025-06-20T00:00:00"/>
    <d v="2025-06-22T00:00:00"/>
    <s v="HPS"/>
    <x v="1"/>
    <s v="USD"/>
    <n v="182.26"/>
    <n v="156.7436"/>
    <n v="182.26"/>
    <n v="182.26"/>
    <n v="156.7436"/>
    <n v="182.26"/>
    <s v="FEES"/>
    <n v="0"/>
    <x v="33"/>
    <x v="0"/>
    <n v="1"/>
  </r>
  <r>
    <x v="1"/>
    <x v="1"/>
    <n v="420"/>
    <x v="28"/>
    <n v="24267"/>
    <s v="The Mark NYC"/>
    <d v="2025-10-08T00:00:00"/>
    <d v="2025-10-12T00:00:00"/>
    <s v="HTL"/>
    <x v="4"/>
    <s v="USD"/>
    <n v="3600"/>
    <n v="3096"/>
    <n v="3600"/>
    <n v="338.4"/>
    <n v="291.024"/>
    <n v="338.4"/>
    <s v="THE MARK HOTEL"/>
    <s v="United States"/>
    <x v="24"/>
    <x v="0"/>
    <n v="0.094"/>
  </r>
  <r>
    <x v="1"/>
    <x v="1"/>
    <n v="421"/>
    <x v="16"/>
    <n v="27301"/>
    <s v="Vuelo MEX-CDG-JFK-MEX/Enrique Acevedo"/>
    <d v="2025-07-23T00:00:00"/>
    <d v="2025-08-02T00:00:00"/>
    <s v="VLO"/>
    <x v="2"/>
    <s v="USD"/>
    <n v="2252.88"/>
    <n v="1937.4768"/>
    <n v="2252.88"/>
    <n v="0"/>
    <n v="0"/>
    <n v="0"/>
    <s v="TURISMO EX MAR, S.A. DE C.V."/>
    <s v="Mexico"/>
    <x v="8"/>
    <x v="0"/>
    <n v="0"/>
  </r>
  <r>
    <x v="1"/>
    <x v="1"/>
    <n v="421"/>
    <x v="16"/>
    <n v="27301"/>
    <s v="Vuelo MEX-CDG-JFK-MEX/Florentina Romo"/>
    <d v="2025-07-23T00:00:00"/>
    <d v="2025-08-02T00:00:00"/>
    <s v="VLO"/>
    <x v="2"/>
    <s v="USD"/>
    <n v="2252.88"/>
    <n v="1937.4768"/>
    <n v="2252.88"/>
    <n v="0"/>
    <n v="0"/>
    <n v="0"/>
    <s v="TURISMO EX MAR, S.A. DE C.V."/>
    <s v="Mexico"/>
    <x v="8"/>
    <x v="0"/>
    <n v="0"/>
  </r>
  <r>
    <x v="1"/>
    <x v="1"/>
    <n v="421"/>
    <x v="16"/>
    <n v="27301"/>
    <s v="Vuelo MEX-CDG-JFK-MEX/Emilio Acevedo Romo"/>
    <d v="2025-07-23T00:00:00"/>
    <d v="2025-08-02T00:00:00"/>
    <s v="VLO"/>
    <x v="2"/>
    <s v="USD"/>
    <n v="2252.88"/>
    <n v="1937.4768"/>
    <n v="2252.88"/>
    <n v="0"/>
    <n v="0"/>
    <n v="0"/>
    <s v="TURISMO EX MAR, S.A. DE C.V."/>
    <s v="Mexico"/>
    <x v="8"/>
    <x v="0"/>
    <n v="0"/>
  </r>
  <r>
    <x v="1"/>
    <x v="1"/>
    <n v="421"/>
    <x v="16"/>
    <n v="27301"/>
    <s v="Vuelo MEX-CDG-JFK-MEX/Patricio Romo"/>
    <d v="2025-07-23T00:00:00"/>
    <d v="2025-08-02T00:00:00"/>
    <s v="VLO"/>
    <x v="2"/>
    <s v="USD"/>
    <n v="2252.88"/>
    <n v="1937.4768"/>
    <n v="2252.88"/>
    <n v="0"/>
    <n v="0"/>
    <n v="0"/>
    <s v="TURISMO EX MAR, S.A. DE C.V."/>
    <s v="Mexico"/>
    <x v="8"/>
    <x v="0"/>
    <n v="0"/>
  </r>
  <r>
    <x v="1"/>
    <x v="1"/>
    <n v="421"/>
    <x v="16"/>
    <n v="0"/>
    <s v="Fee de emisión IQFBXX"/>
    <d v="2025-07-23T00:00:00"/>
    <d v="2025-08-02T00:00:00"/>
    <s v="HPS"/>
    <x v="1"/>
    <s v="USD"/>
    <n v="200"/>
    <n v="172"/>
    <n v="200"/>
    <n v="200"/>
    <n v="172"/>
    <n v="200"/>
    <s v="FEES"/>
    <n v="0"/>
    <x v="8"/>
    <x v="0"/>
    <n v="1"/>
  </r>
  <r>
    <x v="1"/>
    <x v="1"/>
    <n v="421"/>
    <x v="16"/>
    <n v="27301"/>
    <s v="Revisado MEX-CDG-MEX/Enrique Acevedo"/>
    <d v="2025-07-23T00:00:00"/>
    <d v="2025-08-02T00:00:00"/>
    <s v="VLO"/>
    <x v="2"/>
    <s v="USD"/>
    <n v="1113.41"/>
    <n v="957.5326"/>
    <n v="1113.41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Enrique Aceved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Florentina Romo"/>
    <d v="2025-07-23T00:00:00"/>
    <d v="2025-08-02T00:00:00"/>
    <s v="VLO"/>
    <x v="2"/>
    <s v="USD"/>
    <n v="1113.4"/>
    <n v="957.5240000000001"/>
    <n v="1113.4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Florentina Rom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Emilio Acevedo"/>
    <d v="2025-07-23T00:00:00"/>
    <d v="2025-08-02T00:00:00"/>
    <s v="VLO"/>
    <x v="2"/>
    <s v="USD"/>
    <n v="1113.4"/>
    <n v="957.5240000000001"/>
    <n v="1113.4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Emilio Aceved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Patricio Acevedo"/>
    <d v="2025-07-23T00:00:00"/>
    <d v="2025-08-02T00:00:00"/>
    <s v="VLO"/>
    <x v="2"/>
    <s v="USD"/>
    <n v="1113.4"/>
    <n v="957.5240000000001"/>
    <n v="1113.4"/>
    <n v="0"/>
    <n v="0"/>
    <n v="0"/>
    <s v="TURISMO EX MAR, S.A. DE C.V."/>
    <s v="Mexico"/>
    <x v="8"/>
    <x v="0"/>
    <n v="0"/>
  </r>
  <r>
    <x v="1"/>
    <x v="1"/>
    <n v="421"/>
    <x v="16"/>
    <n v="27301"/>
    <s v="Revisado MEX-CDG-MEX/Patricio Acevedo"/>
    <d v="2025-07-23T00:00:00"/>
    <d v="2025-08-02T00:00:00"/>
    <s v="VLO"/>
    <x v="2"/>
    <s v="USD"/>
    <n v="234.59"/>
    <n v="201.7474"/>
    <n v="234.59"/>
    <n v="0"/>
    <n v="0"/>
    <n v="0"/>
    <s v="TURISMO EX MAR, S.A. DE C.V."/>
    <s v="Mexico"/>
    <x v="8"/>
    <x v="0"/>
    <n v="0"/>
  </r>
  <r>
    <x v="1"/>
    <x v="1"/>
    <n v="421"/>
    <x v="16"/>
    <n v="0"/>
    <s v="Sobrecomisión"/>
    <d v="2025-07-23T00:00:00"/>
    <d v="2025-08-02T00:00:00"/>
    <s v="HPS"/>
    <x v="1"/>
    <s v="USD"/>
    <n v="367.48"/>
    <n v="316.0328"/>
    <n v="367.48"/>
    <n v="367.48"/>
    <n v="316.0328"/>
    <n v="367.48"/>
    <s v="FEES"/>
    <n v="0"/>
    <x v="8"/>
    <x v="0"/>
    <n v="1"/>
  </r>
  <r>
    <x v="1"/>
    <x v="1"/>
    <n v="421"/>
    <x v="16"/>
    <n v="28934"/>
    <s v="Vuelo CDG-FCO-ORY/Enrique Acevedo"/>
    <d v="2025-11-25T00:00:00"/>
    <d v="2025-11-27T00:00:00"/>
    <s v="VLO"/>
    <x v="2"/>
    <s v="USD"/>
    <n v="556"/>
    <n v="478.16"/>
    <n v="556"/>
    <n v="0"/>
    <n v="0"/>
    <n v="0"/>
    <s v="F1S USA"/>
    <s v="United States"/>
    <x v="32"/>
    <x v="0"/>
    <n v="0"/>
  </r>
  <r>
    <x v="1"/>
    <x v="1"/>
    <n v="421"/>
    <x v="16"/>
    <n v="28934"/>
    <s v="Vuelo CDG-FCO-ORY/Florentina Romo"/>
    <d v="2025-11-25T00:00:00"/>
    <d v="2025-11-27T00:00:00"/>
    <s v="VLO"/>
    <x v="2"/>
    <s v="USD"/>
    <n v="556"/>
    <n v="478.16"/>
    <n v="556"/>
    <n v="0"/>
    <n v="0"/>
    <n v="0"/>
    <s v="F1S USA"/>
    <s v="United States"/>
    <x v="32"/>
    <x v="0"/>
    <n v="0"/>
  </r>
  <r>
    <x v="1"/>
    <x v="1"/>
    <n v="421"/>
    <x v="16"/>
    <n v="28934"/>
    <s v="Vuelo CDG-FCO-ORY/Emilio Acevedo"/>
    <d v="2025-11-25T00:00:00"/>
    <d v="2025-11-27T00:00:00"/>
    <s v="VLO"/>
    <x v="2"/>
    <s v="USD"/>
    <n v="556"/>
    <n v="478.16"/>
    <n v="556"/>
    <n v="0"/>
    <n v="0"/>
    <n v="0"/>
    <s v="F1S USA"/>
    <s v="United States"/>
    <x v="32"/>
    <x v="0"/>
    <n v="0"/>
  </r>
  <r>
    <x v="1"/>
    <x v="1"/>
    <n v="421"/>
    <x v="16"/>
    <n v="28934"/>
    <s v="Vuelo CDG-FCO-ORY/Patricio Acevedo"/>
    <d v="2025-11-25T00:00:00"/>
    <d v="2025-11-27T00:00:00"/>
    <s v="VLO"/>
    <x v="2"/>
    <s v="USD"/>
    <n v="556"/>
    <n v="478.16"/>
    <n v="556"/>
    <n v="0"/>
    <n v="0"/>
    <n v="0"/>
    <s v="F1S USA"/>
    <s v="United States"/>
    <x v="32"/>
    <x v="0"/>
    <n v="0"/>
  </r>
  <r>
    <x v="1"/>
    <x v="1"/>
    <n v="421"/>
    <x v="16"/>
    <n v="28934"/>
    <s v="EMD Vuelo CDG-FCO-ORY/Enrique Aceved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28934"/>
    <s v="EMD Vuelo CDG-FCO-ORY/Florentina Rom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28934"/>
    <s v="EMD Vuelo CDG-FCO-ORY/Emilio Aceved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28934"/>
    <s v="EMD Vuelo CDG-FCO-ORY/Patricio Acevedo"/>
    <d v="2025-11-25T00:00:00"/>
    <d v="2025-11-27T00:00:00"/>
    <s v="VLO"/>
    <x v="2"/>
    <s v="USD"/>
    <n v="137.5"/>
    <n v="118.25"/>
    <n v="137.5"/>
    <n v="0"/>
    <n v="0"/>
    <n v="0"/>
    <s v="F1S USA"/>
    <s v="United States"/>
    <x v="32"/>
    <x v="0"/>
    <n v="0"/>
  </r>
  <r>
    <x v="1"/>
    <x v="1"/>
    <n v="421"/>
    <x v="16"/>
    <n v="0"/>
    <s v="Fee de emisión DOLBCD"/>
    <d v="2025-11-25T00:00:00"/>
    <d v="2025-11-27T00:00:00"/>
    <s v="HPS"/>
    <x v="1"/>
    <s v="USD"/>
    <n v="140"/>
    <n v="120.4"/>
    <n v="140"/>
    <n v="140"/>
    <n v="120.4"/>
    <n v="140"/>
    <s v="FEES"/>
    <n v="0"/>
    <x v="32"/>
    <x v="0"/>
    <n v="1"/>
  </r>
  <r>
    <x v="1"/>
    <x v="1"/>
    <n v="421"/>
    <x v="16"/>
    <n v="0"/>
    <s v="Sobrecomisión"/>
    <d v="2025-07-23T00:00:00"/>
    <d v="2025-11-27T00:00:00"/>
    <s v="HPS"/>
    <x v="1"/>
    <s v="USD"/>
    <n v="77.86"/>
    <n v="66.95959999999999"/>
    <n v="77.86"/>
    <n v="77.86"/>
    <n v="66.95959999999999"/>
    <n v="77.86"/>
    <s v="FEES"/>
    <n v="0"/>
    <x v="8"/>
    <x v="0"/>
    <n v="1"/>
  </r>
  <r>
    <x v="1"/>
    <x v="1"/>
    <n v="422"/>
    <x v="16"/>
    <n v="27195"/>
    <s v="Hospedaje en Italia"/>
    <d v="2025-07-02T00:00:00"/>
    <d v="2025-07-05T00:00:00"/>
    <s v="HTL"/>
    <x v="4"/>
    <s v="EUR"/>
    <n v="540"/>
    <n v="540"/>
    <n v="626.4"/>
    <n v="50.76"/>
    <n v="50.76"/>
    <n v="58.88159999999999"/>
    <s v="CROSSING MANZONI"/>
    <s v="Italy"/>
    <x v="16"/>
    <x v="0"/>
    <n v="0.09399999999999999"/>
  </r>
  <r>
    <x v="1"/>
    <x v="1"/>
    <n v="422"/>
    <x v="16"/>
    <n v="29006"/>
    <s v="Hospedaje en Londres"/>
    <d v="2025-07-02T00:00:00"/>
    <d v="2025-07-05T00:00:00"/>
    <s v="HTL"/>
    <x v="4"/>
    <s v="EUR"/>
    <n v="1248.96"/>
    <n v="1248.96"/>
    <n v="1448.7936"/>
    <n v="125.96"/>
    <n v="125.96"/>
    <n v="146.1136"/>
    <s v="ROSEWOOD LONDON"/>
    <s v="United Kingdom"/>
    <x v="16"/>
    <x v="0"/>
    <n v="0.1008519087881117"/>
  </r>
  <r>
    <x v="1"/>
    <x v="1"/>
    <n v="423"/>
    <x v="22"/>
    <n v="28604"/>
    <s v="LODGE ELEVEN"/>
    <d v="2025-07-09T00:00:00"/>
    <d v="2025-07-11T00:00:00"/>
    <s v="HTL"/>
    <x v="4"/>
    <s v="USD"/>
    <n v="3657.6"/>
    <n v="3145.536"/>
    <n v="3657.6"/>
    <n v="478.7"/>
    <n v="411.682"/>
    <n v="478.7"/>
    <s v="Eleven Experience"/>
    <s v="United States"/>
    <x v="20"/>
    <x v="0"/>
    <n v="0.1308781714785652"/>
  </r>
  <r>
    <x v="1"/>
    <x v="1"/>
    <n v="424"/>
    <x v="24"/>
    <n v="23527"/>
    <s v="Hotel Milan"/>
    <d v="2025-08-28T00:00:00"/>
    <d v="2025-09-07T00:00:00"/>
    <s v="HTL"/>
    <x v="4"/>
    <s v="EUR"/>
    <n v="25326"/>
    <n v="25326"/>
    <n v="29378.16"/>
    <n v="1746"/>
    <n v="1746"/>
    <n v="2025.36"/>
    <s v="PORTRAIT MILANO HOTEL LUNGARNO COLLECTION"/>
    <s v="Italy"/>
    <x v="12"/>
    <x v="0"/>
    <n v="0.06894100923951671"/>
  </r>
  <r>
    <x v="1"/>
    <x v="1"/>
    <n v="424"/>
    <x v="24"/>
    <n v="27965"/>
    <s v="Estancia Venecia"/>
    <d v="2025-09-04T00:00:00"/>
    <d v="2025-09-07T00:00:00"/>
    <s v="HTL"/>
    <x v="4"/>
    <s v="EUR"/>
    <n v="53209.5"/>
    <n v="53209.5"/>
    <n v="61723.02"/>
    <n v="4647.36"/>
    <n v="4647.36"/>
    <n v="5390.937599999999"/>
    <s v="AMAN VENICE"/>
    <s v="Italy"/>
    <x v="19"/>
    <x v="0"/>
    <n v="0.08734079440701378"/>
  </r>
  <r>
    <x v="1"/>
    <x v="1"/>
    <n v="424"/>
    <x v="24"/>
    <n v="29689"/>
    <s v="Estancia Hotel La Palma Capri"/>
    <d v="2025-08-28T00:00:00"/>
    <d v="2025-09-07T00:00:00"/>
    <s v="HTL"/>
    <x v="4"/>
    <s v="EUR"/>
    <n v="50800"/>
    <n v="50800"/>
    <n v="58927.99999999999"/>
    <n v="4604.04"/>
    <n v="4604.04"/>
    <n v="5340.6864"/>
    <s v="HOTEL LA PALMA"/>
    <s v="Italy"/>
    <x v="12"/>
    <x v="0"/>
    <n v="0.09063070866141733"/>
  </r>
  <r>
    <x v="1"/>
    <x v="1"/>
    <n v="424"/>
    <x v="24"/>
    <n v="25247"/>
    <s v="Estancia completa Fougere"/>
    <d v="2025-08-28T00:00:00"/>
    <d v="2025-09-07T00:00:00"/>
    <s v="HTL"/>
    <x v="4"/>
    <s v="EUR"/>
    <n v="1060"/>
    <n v="1060"/>
    <n v="1229.6"/>
    <n v="97.76000000000001"/>
    <n v="97.76000000000001"/>
    <n v="113.4016"/>
    <s v="HOTEL FOUGERE"/>
    <s v="France"/>
    <x v="12"/>
    <x v="0"/>
    <n v="0.09222641509433963"/>
  </r>
  <r>
    <x v="0"/>
    <x v="1"/>
    <n v="425"/>
    <x v="1"/>
    <n v="25360"/>
    <s v="Itinerario Japón 8 adultos"/>
    <d v="2025-10-13T00:00:00"/>
    <d v="2025-10-25T00:00:00"/>
    <s v="PKT"/>
    <x v="0"/>
    <s v="USD"/>
    <n v="68644"/>
    <n v="59033.84"/>
    <n v="68644"/>
    <n v="11137.22"/>
    <n v="9578.009199999999"/>
    <n v="11137.22"/>
    <s v="Luxury Japan"/>
    <s v="Japan"/>
    <x v="25"/>
    <x v="0"/>
    <n v="0.1622460812306975"/>
  </r>
  <r>
    <x v="0"/>
    <x v="1"/>
    <n v="425"/>
    <x v="1"/>
    <n v="28491"/>
    <s v="Seguro viaje"/>
    <d v="2025-10-13T00:00:00"/>
    <d v="2025-10-25T00:00:00"/>
    <s v="SEG"/>
    <x v="3"/>
    <s v="USD"/>
    <n v="1404"/>
    <n v="1207.44"/>
    <n v="1404"/>
    <n v="247"/>
    <n v="212.42"/>
    <n v="247"/>
    <s v="AON"/>
    <s v="United Kingdom"/>
    <x v="25"/>
    <x v="0"/>
    <n v="0.1759259259259259"/>
  </r>
  <r>
    <x v="0"/>
    <x v="1"/>
    <n v="425"/>
    <x v="1"/>
    <n v="0"/>
    <s v="Fee terrestre"/>
    <d v="2025-10-13T00:00:00"/>
    <d v="2025-10-25T00:00:00"/>
    <s v="HPS"/>
    <x v="1"/>
    <s v="USD"/>
    <n v="818.55"/>
    <n v="703.953"/>
    <n v="818.55"/>
    <n v="818.55"/>
    <n v="703.953"/>
    <n v="818.55"/>
    <s v="FEES"/>
    <n v="0"/>
    <x v="25"/>
    <x v="0"/>
    <n v="1"/>
  </r>
  <r>
    <x v="0"/>
    <x v="1"/>
    <n v="425"/>
    <x v="1"/>
    <n v="25360"/>
    <s v="GASTOS EXTRAS"/>
    <d v="2025-10-13T00:00:00"/>
    <d v="2025-10-25T00:00:00"/>
    <s v="PKT"/>
    <x v="0"/>
    <s v="USD"/>
    <n v="2686"/>
    <n v="2309.96"/>
    <n v="2686"/>
    <n v="0"/>
    <n v="0"/>
    <n v="0"/>
    <s v="Luxury Japan"/>
    <s v="Japan"/>
    <x v="25"/>
    <x v="0"/>
    <n v="0"/>
  </r>
  <r>
    <x v="1"/>
    <x v="1"/>
    <n v="426"/>
    <x v="16"/>
    <n v="23590"/>
    <s v="Vuelo MEX-ZLO-MEX/Alfredo Brener"/>
    <d v="2025-06-20T00:00:00"/>
    <d v="2025-06-22T00:00:00"/>
    <s v="VLO"/>
    <x v="2"/>
    <s v="MXN"/>
    <n v="10714.73"/>
    <n v="514.30704"/>
    <n v="600.0248799999999"/>
    <n v="0"/>
    <n v="0"/>
    <n v="0"/>
    <s v="AEROMÉXICO"/>
    <s v="Mexico"/>
    <x v="33"/>
    <x v="0"/>
    <n v="0"/>
  </r>
  <r>
    <x v="1"/>
    <x v="1"/>
    <n v="426"/>
    <x v="16"/>
    <n v="23590"/>
    <s v="Vuelo MEX-ZLO-MEX/Alejandra Alemán"/>
    <d v="2025-06-20T00:00:00"/>
    <d v="2025-06-22T00:00:00"/>
    <s v="VLO"/>
    <x v="2"/>
    <s v="MXN"/>
    <n v="10714.73"/>
    <n v="514.30704"/>
    <n v="600.0248799999999"/>
    <n v="0"/>
    <n v="0"/>
    <n v="0"/>
    <s v="AEROMÉXICO"/>
    <s v="Mexico"/>
    <x v="33"/>
    <x v="0"/>
    <n v="0"/>
  </r>
  <r>
    <x v="1"/>
    <x v="1"/>
    <n v="426"/>
    <x v="16"/>
    <n v="0"/>
    <s v="Fee de emisión QWOSAX"/>
    <d v="2025-06-20T00:00:00"/>
    <d v="2025-06-22T00:00:00"/>
    <s v="HPS"/>
    <x v="1"/>
    <s v="MXN"/>
    <n v="1343.3"/>
    <n v="64.47839999999999"/>
    <n v="75.2248"/>
    <n v="1343.3"/>
    <n v="64.47839999999999"/>
    <n v="75.2248"/>
    <s v="FEES"/>
    <n v="0"/>
    <x v="33"/>
    <x v="0"/>
    <n v="1"/>
  </r>
  <r>
    <x v="1"/>
    <x v="1"/>
    <n v="426"/>
    <x v="16"/>
    <n v="0"/>
    <s v="Sobrecomisión"/>
    <d v="2025-06-20T00:00:00"/>
    <d v="2025-06-22T00:00:00"/>
    <s v="HPS"/>
    <x v="1"/>
    <s v="MXN"/>
    <n v="1004.8"/>
    <n v="48.2304"/>
    <n v="56.2688"/>
    <n v="1004.8"/>
    <n v="48.2304"/>
    <n v="56.2688"/>
    <s v="FEES"/>
    <n v="0"/>
    <x v="33"/>
    <x v="0"/>
    <n v="1"/>
  </r>
  <r>
    <x v="1"/>
    <x v="1"/>
    <n v="427"/>
    <x v="20"/>
    <n v="25024"/>
    <s v="Vuelo CDG-MAD-ATH/Jaime Gorozpe"/>
    <d v="2025-06-19T00:00:00"/>
    <d v="2025-06-19T00:00:00"/>
    <s v="VLO"/>
    <x v="2"/>
    <s v="USD"/>
    <n v="577.5"/>
    <n v="496.65"/>
    <n v="577.5"/>
    <n v="0"/>
    <n v="0"/>
    <n v="0"/>
    <s v="Iberia"/>
    <s v="Spain"/>
    <x v="33"/>
    <x v="0"/>
    <n v="0"/>
  </r>
  <r>
    <x v="1"/>
    <x v="1"/>
    <n v="427"/>
    <x v="20"/>
    <n v="27721"/>
    <s v="VUELO MEX CDG MEX CON AF"/>
    <d v="2025-08-06T00:00:00"/>
    <d v="2025-08-21T00:00:00"/>
    <s v="VLO"/>
    <x v="2"/>
    <s v="USD"/>
    <n v="2191.38"/>
    <n v="1884.5868"/>
    <n v="2191.38"/>
    <n v="0"/>
    <n v="0"/>
    <n v="0"/>
    <s v="TURISMO EXMAR"/>
    <s v="Mexico"/>
    <x v="45"/>
    <x v="0"/>
    <n v="0"/>
  </r>
  <r>
    <x v="1"/>
    <x v="1"/>
    <n v="427"/>
    <x v="20"/>
    <n v="27721"/>
    <s v="VUELO MEX PAR MEX"/>
    <d v="2025-08-06T00:00:00"/>
    <d v="2025-08-21T00:00:00"/>
    <s v="VLO"/>
    <x v="2"/>
    <s v="USD"/>
    <n v="2191.38"/>
    <n v="1884.5868"/>
    <n v="2191.38"/>
    <n v="0"/>
    <n v="0"/>
    <n v="0"/>
    <s v="TURISMO EXMAR"/>
    <s v="Mexico"/>
    <x v="45"/>
    <x v="0"/>
    <n v="0"/>
  </r>
  <r>
    <x v="1"/>
    <x v="1"/>
    <n v="427"/>
    <x v="20"/>
    <n v="27888"/>
    <s v="vuelo de KOS ATH"/>
    <d v="2025-07-17T00:00:00"/>
    <s v="0000-00-00"/>
    <s v="ABC"/>
    <x v="2"/>
    <s v="USD"/>
    <n v="152.84"/>
    <n v="131.4424"/>
    <n v="152.84"/>
    <n v="0"/>
    <n v="0"/>
    <n v="0"/>
    <s v="SKY EXPRESS S.A."/>
    <s v="Greece"/>
    <x v="5"/>
    <x v="0"/>
    <n v="0"/>
  </r>
  <r>
    <x v="1"/>
    <x v="1"/>
    <n v="427"/>
    <x v="20"/>
    <n v="29300"/>
    <s v="FERRY DE PIREO A PATMOS"/>
    <d v="2025-07-14T00:00:00"/>
    <s v="0000-00-00"/>
    <s v="OTR"/>
    <x v="3"/>
    <s v="USD"/>
    <n v="225"/>
    <n v="193.5"/>
    <n v="225"/>
    <n v="0"/>
    <n v="0"/>
    <n v="0"/>
    <s v="Ferry Scanner"/>
    <s v="Greece"/>
    <x v="5"/>
    <x v="0"/>
    <n v="0"/>
  </r>
  <r>
    <x v="1"/>
    <x v="1"/>
    <n v="427"/>
    <x v="20"/>
    <n v="28934"/>
    <s v="TE GOROZPE ALONSO JAIME"/>
    <s v="0000-00-00"/>
    <s v="0000-00-00"/>
    <s v="VLO"/>
    <x v="2"/>
    <s v="USD"/>
    <n v="956.37"/>
    <n v="822.4782"/>
    <n v="956.37"/>
    <n v="0"/>
    <n v="0"/>
    <n v="0"/>
    <s v="REEMBOLSOS"/>
    <s v="United States"/>
    <x v="49"/>
    <x v="3"/>
    <n v="0"/>
  </r>
  <r>
    <x v="1"/>
    <x v="1"/>
    <n v="427"/>
    <x v="20"/>
    <n v="28934"/>
    <s v="Reembolso TE GOROZPE ALONSO JAIME"/>
    <d v="2025-07-23T00:00:00"/>
    <s v="0000-00-00"/>
    <s v="REE"/>
    <x v="6"/>
    <s v="USD"/>
    <n v="-856.37"/>
    <n v="-736.4782"/>
    <n v="-856.37"/>
    <n v="0"/>
    <n v="0"/>
    <n v="0"/>
    <s v="F1S USA"/>
    <s v="United States"/>
    <x v="8"/>
    <x v="0"/>
    <n v="0"/>
  </r>
  <r>
    <x v="1"/>
    <x v="1"/>
    <n v="427"/>
    <x v="20"/>
    <n v="30368"/>
    <s v="VUELO CON GEORGIAN AIRWAYS"/>
    <d v="2025-08-08T00:00:00"/>
    <d v="2025-08-08T00:00:00"/>
    <s v="ABC"/>
    <x v="2"/>
    <s v="USD"/>
    <n v="423.2"/>
    <n v="363.952"/>
    <n v="423.2"/>
    <n v="0"/>
    <n v="0"/>
    <n v="0"/>
    <s v="Georgian Airways"/>
    <s v="Georgia"/>
    <x v="45"/>
    <x v="0"/>
    <n v="0"/>
  </r>
  <r>
    <x v="1"/>
    <x v="1"/>
    <n v="427"/>
    <x v="20"/>
    <n v="27888"/>
    <s v="VUELO CON AEROLINEA SKY EXPRESS"/>
    <d v="2025-08-12T00:00:00"/>
    <d v="2025-08-12T00:00:00"/>
    <s v="ABC"/>
    <x v="2"/>
    <s v="USD"/>
    <n v="167.36"/>
    <n v="143.9296"/>
    <n v="167.36"/>
    <n v="0"/>
    <n v="0"/>
    <n v="0"/>
    <s v="SKY EXPRESS S.A."/>
    <s v="Greece"/>
    <x v="53"/>
    <x v="0"/>
    <n v="0"/>
  </r>
  <r>
    <x v="1"/>
    <x v="1"/>
    <n v="427"/>
    <x v="20"/>
    <n v="28021"/>
    <s v="VUELO CON AEGEAN AIRLINES"/>
    <d v="2025-08-11T00:00:00"/>
    <d v="2025-08-11T00:00:00"/>
    <s v="ABC"/>
    <x v="2"/>
    <s v="USD"/>
    <n v="425.79"/>
    <n v="366.1794"/>
    <n v="425.79"/>
    <n v="0"/>
    <n v="0"/>
    <n v="0"/>
    <s v="AEGEAN AIRLINES"/>
    <s v="Greece"/>
    <x v="53"/>
    <x v="0"/>
    <n v="0"/>
  </r>
  <r>
    <x v="1"/>
    <x v="1"/>
    <n v="427"/>
    <x v="20"/>
    <n v="27439"/>
    <s v="BOLETO DE FERRY DE KOS PATMOS"/>
    <d v="2025-08-12T00:00:00"/>
    <d v="2025-08-12T00:00:00"/>
    <s v="OTR"/>
    <x v="3"/>
    <s v="USD"/>
    <n v="55.55"/>
    <n v="47.773"/>
    <n v="55.55"/>
    <n v="0"/>
    <n v="0"/>
    <n v="0"/>
    <s v="Ferryhopper"/>
    <s v="Greece"/>
    <x v="53"/>
    <x v="0"/>
    <n v="0"/>
  </r>
  <r>
    <x v="1"/>
    <x v="1"/>
    <n v="427"/>
    <x v="20"/>
    <n v="27721"/>
    <s v="VUELO DE KLM ABZ-AMS-BIQ"/>
    <d v="2025-07-27T00:00:00"/>
    <d v="2025-07-27T00:00:00"/>
    <s v="VLO"/>
    <x v="2"/>
    <s v="USD"/>
    <n v="414.09"/>
    <n v="356.1174"/>
    <n v="414.09"/>
    <n v="0"/>
    <n v="0"/>
    <n v="0"/>
    <s v="TURISMO EXMAR"/>
    <s v="Mexico"/>
    <x v="9"/>
    <x v="0"/>
    <n v="0"/>
  </r>
  <r>
    <x v="1"/>
    <x v="1"/>
    <n v="427"/>
    <x v="20"/>
    <n v="28934"/>
    <s v="TE GOROZPE ALONSO JAIME"/>
    <d v="2025-09-29T00:00:00"/>
    <s v="0000-00-00"/>
    <s v="VLO"/>
    <x v="2"/>
    <s v="USD"/>
    <n v="567.09"/>
    <n v="487.6974"/>
    <n v="567.09"/>
    <n v="0"/>
    <n v="0"/>
    <n v="0"/>
    <s v="F1S USA"/>
    <s v="United States"/>
    <x v="23"/>
    <x v="0"/>
    <n v="0"/>
  </r>
  <r>
    <x v="1"/>
    <x v="1"/>
    <n v="427"/>
    <x v="20"/>
    <n v="27721"/>
    <s v="EMISION CON AEROMEXICO MEX CUN"/>
    <d v="2025-08-23T00:00:00"/>
    <d v="2025-08-23T00:00:00"/>
    <s v="VLO"/>
    <x v="2"/>
    <s v="USD"/>
    <n v="285.85"/>
    <n v="245.831"/>
    <n v="285.85"/>
    <n v="0"/>
    <n v="0"/>
    <n v="0"/>
    <s v="TURISMO EXMAR"/>
    <s v="Mexico"/>
    <x v="11"/>
    <x v="0"/>
    <n v="0"/>
  </r>
  <r>
    <x v="1"/>
    <x v="1"/>
    <n v="427"/>
    <x v="20"/>
    <n v="27721"/>
    <s v="VUELO CUN MEX"/>
    <d v="2025-08-27T00:00:00"/>
    <d v="2025-08-27T00:00:00"/>
    <s v="VLO"/>
    <x v="2"/>
    <s v="USD"/>
    <n v="282.98"/>
    <n v="243.3628"/>
    <n v="282.98"/>
    <n v="0"/>
    <n v="0"/>
    <n v="0"/>
    <s v="TURISMO EXMAR"/>
    <s v="Mexico"/>
    <x v="12"/>
    <x v="0"/>
    <n v="0"/>
  </r>
  <r>
    <x v="1"/>
    <x v="1"/>
    <n v="427"/>
    <x v="20"/>
    <n v="28934"/>
    <s v="TE GOROZPE JAIME"/>
    <d v="2025-09-05T00:00:00"/>
    <s v="0000-00-00"/>
    <s v="VLO"/>
    <x v="2"/>
    <s v="USD"/>
    <n v="284.2"/>
    <n v="244.412"/>
    <n v="284.2"/>
    <n v="0"/>
    <n v="0"/>
    <n v="0"/>
    <s v="F1S USA"/>
    <s v="United States"/>
    <x v="19"/>
    <x v="0"/>
    <n v="0"/>
  </r>
  <r>
    <x v="1"/>
    <x v="1"/>
    <n v="427"/>
    <x v="20"/>
    <n v="28934"/>
    <s v="TE GOROZPE ALONSO JAIME"/>
    <d v="2025-08-30T00:00:00"/>
    <s v="0000-00-00"/>
    <s v="VLO"/>
    <x v="2"/>
    <s v="USD"/>
    <n v="506.1"/>
    <n v="435.246"/>
    <n v="506.1"/>
    <n v="0"/>
    <n v="0"/>
    <n v="0"/>
    <s v="F1S USA"/>
    <s v="United States"/>
    <x v="12"/>
    <x v="0"/>
    <n v="0"/>
  </r>
  <r>
    <x v="1"/>
    <x v="1"/>
    <n v="427"/>
    <x v="20"/>
    <n v="28934"/>
    <s v="TE GOROZPE ALONSO JAIME"/>
    <d v="2025-09-15T00:00:00"/>
    <s v="0000-00-00"/>
    <s v="VLO"/>
    <x v="2"/>
    <s v="USD"/>
    <n v="772.78"/>
    <n v="664.5907999999999"/>
    <n v="772.78"/>
    <n v="0"/>
    <n v="0"/>
    <n v="0"/>
    <s v="F1S USA"/>
    <s v="United States"/>
    <x v="51"/>
    <x v="0"/>
    <n v="0"/>
  </r>
  <r>
    <x v="1"/>
    <x v="1"/>
    <n v="427"/>
    <x v="20"/>
    <n v="28934"/>
    <s v="TE GOROZPE JAIME"/>
    <d v="2025-09-10T00:00:00"/>
    <s v="0000-00-00"/>
    <s v="VLO"/>
    <x v="2"/>
    <s v="USD"/>
    <n v="283.9"/>
    <n v="244.154"/>
    <n v="283.9"/>
    <n v="0"/>
    <n v="0"/>
    <n v="0"/>
    <s v="F1S USA"/>
    <s v="United States"/>
    <x v="27"/>
    <x v="0"/>
    <n v="0"/>
  </r>
  <r>
    <x v="1"/>
    <x v="1"/>
    <n v="427"/>
    <x v="20"/>
    <n v="27721"/>
    <s v="VUELO MEX CDG"/>
    <d v="2025-09-18T00:00:00"/>
    <d v="2025-09-18T00:00:00"/>
    <s v="VLO"/>
    <x v="2"/>
    <s v="USD"/>
    <n v="900.45"/>
    <n v="774.3870000000001"/>
    <n v="900.45"/>
    <n v="0"/>
    <n v="0"/>
    <n v="0"/>
    <s v="TURISMO EXMAR"/>
    <s v="Mexico"/>
    <x v="51"/>
    <x v="0"/>
    <n v="0"/>
  </r>
  <r>
    <x v="1"/>
    <x v="1"/>
    <n v="427"/>
    <x v="20"/>
    <n v="27721"/>
    <s v="Revisado MEX -CDG"/>
    <d v="2025-11-12T00:00:00"/>
    <d v="2025-11-12T00:00:00"/>
    <s v="VLO"/>
    <x v="2"/>
    <s v="USD"/>
    <n v="97.09999999999999"/>
    <n v="83.506"/>
    <n v="97.09999999999999"/>
    <n v="0"/>
    <n v="0"/>
    <n v="0"/>
    <s v="TURISMO EXMAR"/>
    <s v="Mexico"/>
    <x v="17"/>
    <x v="0"/>
    <n v="0"/>
  </r>
  <r>
    <x v="1"/>
    <x v="1"/>
    <n v="427"/>
    <x v="20"/>
    <n v="27721"/>
    <s v="CARGO POR CAMBIO"/>
    <d v="2025-11-12T00:00:00"/>
    <d v="2025-11-12T00:00:00"/>
    <s v="VLO"/>
    <x v="2"/>
    <s v="USD"/>
    <n v="230.9"/>
    <n v="198.574"/>
    <n v="230.9"/>
    <n v="0"/>
    <n v="0"/>
    <n v="0"/>
    <s v="TURISMO EXMAR"/>
    <s v="Mexico"/>
    <x v="17"/>
    <x v="0"/>
    <n v="0"/>
  </r>
  <r>
    <x v="1"/>
    <x v="1"/>
    <n v="427"/>
    <x v="20"/>
    <n v="27301"/>
    <s v="revisado de fecha"/>
    <d v="2026-01-15T00:00:00"/>
    <d v="2026-01-15T00:00:00"/>
    <s v="VLO"/>
    <x v="2"/>
    <s v="USD"/>
    <n v="9.65"/>
    <n v="8.298999999999999"/>
    <n v="9.65"/>
    <n v="0"/>
    <n v="0"/>
    <n v="0"/>
    <s v="TURISMO EX MAR, S.A. DE C.V."/>
    <s v="Mexico"/>
    <x v="29"/>
    <x v="1"/>
    <n v="0"/>
  </r>
  <r>
    <x v="1"/>
    <x v="1"/>
    <n v="427"/>
    <x v="20"/>
    <n v="27301"/>
    <s v="CARGO POR CAMBIO DE VUELO"/>
    <d v="2026-01-15T00:00:00"/>
    <d v="2026-01-15T00:00:00"/>
    <s v="VLO"/>
    <x v="2"/>
    <s v="USD"/>
    <n v="199.69"/>
    <n v="171.7334"/>
    <n v="199.69"/>
    <n v="0"/>
    <n v="0"/>
    <n v="0"/>
    <s v="TURISMO EX MAR, S.A. DE C.V."/>
    <s v="Mexico"/>
    <x v="29"/>
    <x v="1"/>
    <n v="0"/>
  </r>
  <r>
    <x v="1"/>
    <x v="1"/>
    <n v="427"/>
    <x v="20"/>
    <n v="27301"/>
    <s v="VUELO CUN MEX"/>
    <d v="2025-11-04T00:00:00"/>
    <d v="2025-11-04T00:00:00"/>
    <s v="VLO"/>
    <x v="2"/>
    <s v="USD"/>
    <n v="247.03"/>
    <n v="212.4458"/>
    <n v="247.03"/>
    <n v="0"/>
    <n v="0"/>
    <n v="0"/>
    <s v="TURISMO EX MAR, S.A. DE C.V."/>
    <s v="Mexico"/>
    <x v="34"/>
    <x v="0"/>
    <n v="0"/>
  </r>
  <r>
    <x v="1"/>
    <x v="1"/>
    <n v="427"/>
    <x v="20"/>
    <n v="27301"/>
    <s v="CAMBIO DE RUTA MEX PAR"/>
    <d v="2025-06-19T00:00:00"/>
    <d v="2026-01-15T00:00:00"/>
    <s v="VLO"/>
    <x v="2"/>
    <s v="USD"/>
    <n v="9.640000000000001"/>
    <n v="8.2904"/>
    <n v="9.640000000000001"/>
    <n v="0"/>
    <n v="0"/>
    <n v="0"/>
    <s v="TURISMO EX MAR, S.A. DE C.V."/>
    <s v="Mexico"/>
    <x v="33"/>
    <x v="0"/>
    <n v="0"/>
  </r>
  <r>
    <x v="1"/>
    <x v="1"/>
    <n v="427"/>
    <x v="20"/>
    <n v="27301"/>
    <s v="CARGO POR CAMBIO"/>
    <d v="2025-06-19T00:00:00"/>
    <d v="2026-01-15T00:00:00"/>
    <s v="VLO"/>
    <x v="2"/>
    <s v="USD"/>
    <n v="199.4"/>
    <n v="171.484"/>
    <n v="199.4"/>
    <n v="0"/>
    <n v="0"/>
    <n v="0"/>
    <s v="TURISMO EX MAR, S.A. DE C.V."/>
    <s v="Mexico"/>
    <x v="33"/>
    <x v="0"/>
    <n v="0"/>
  </r>
  <r>
    <x v="1"/>
    <x v="1"/>
    <n v="427"/>
    <x v="20"/>
    <n v="28934"/>
    <s v="GOROZPE ALONSO JAIME"/>
    <d v="2025-11-15T00:00:00"/>
    <d v="2025-11-15T00:00:00"/>
    <s v="VLO"/>
    <x v="2"/>
    <s v="USD"/>
    <n v="265.6"/>
    <n v="228.416"/>
    <n v="265.6"/>
    <n v="0"/>
    <n v="0"/>
    <n v="0"/>
    <s v="F1S USA"/>
    <s v="United States"/>
    <x v="17"/>
    <x v="0"/>
    <n v="0"/>
  </r>
  <r>
    <x v="1"/>
    <x v="1"/>
    <n v="427"/>
    <x v="20"/>
    <n v="28934"/>
    <s v="GOROZPE JAIME"/>
    <d v="2025-11-01T00:00:00"/>
    <d v="2025-11-01T00:00:00"/>
    <s v="VLO"/>
    <x v="2"/>
    <s v="USD"/>
    <n v="538.48"/>
    <n v="463.0928"/>
    <n v="538.48"/>
    <n v="9.18"/>
    <n v="7.8948"/>
    <n v="9.18"/>
    <s v="F1S USA"/>
    <s v="United States"/>
    <x v="22"/>
    <x v="0"/>
    <n v="0.01704798692616253"/>
  </r>
  <r>
    <x v="1"/>
    <x v="1"/>
    <n v="427"/>
    <x v="20"/>
    <n v="28934"/>
    <s v="GOROZPE ALONSO JAIME"/>
    <d v="2025-12-01T00:00:00"/>
    <d v="2025-12-04T00:00:00"/>
    <s v="VLO"/>
    <x v="2"/>
    <s v="USD"/>
    <n v="514.3"/>
    <n v="442.2979999999999"/>
    <n v="514.3"/>
    <n v="0"/>
    <n v="0"/>
    <n v="0"/>
    <s v="F1S USA"/>
    <s v="United States"/>
    <x v="10"/>
    <x v="0"/>
    <n v="0"/>
  </r>
  <r>
    <x v="1"/>
    <x v="1"/>
    <n v="427"/>
    <x v="20"/>
    <n v="26591"/>
    <s v="VUELO DE ORY LIN"/>
    <d v="2025-12-05T00:00:00"/>
    <d v="2025-12-05T00:00:00"/>
    <s v="ABC"/>
    <x v="2"/>
    <s v="USD"/>
    <n v="217.16"/>
    <n v="186.7576"/>
    <n v="217.16"/>
    <n v="0"/>
    <n v="0"/>
    <n v="0"/>
    <s v="EasyJet"/>
    <s v="United KIngdom"/>
    <x v="10"/>
    <x v="0"/>
    <n v="0"/>
  </r>
  <r>
    <x v="1"/>
    <x v="1"/>
    <n v="427"/>
    <x v="20"/>
    <n v="25024"/>
    <s v="VUELO MIL MAD"/>
    <d v="2025-12-07T00:00:00"/>
    <d v="2025-12-07T00:00:00"/>
    <s v="ABC"/>
    <x v="2"/>
    <s v="USD"/>
    <n v="101.57"/>
    <n v="87.35019999999999"/>
    <n v="101.57"/>
    <n v="0"/>
    <n v="0"/>
    <n v="0"/>
    <s v="Iberia"/>
    <s v="Spain"/>
    <x v="28"/>
    <x v="0"/>
    <n v="0"/>
  </r>
  <r>
    <x v="1"/>
    <x v="1"/>
    <n v="427"/>
    <x v="20"/>
    <n v="28934"/>
    <s v="GOROZPE JAIME"/>
    <d v="2025-12-10T00:00:00"/>
    <d v="2025-12-10T00:00:00"/>
    <s v="VLO"/>
    <x v="2"/>
    <s v="USD"/>
    <n v="233.5"/>
    <n v="200.81"/>
    <n v="233.5"/>
    <n v="0"/>
    <n v="0"/>
    <n v="0"/>
    <s v="F1S USA"/>
    <s v="United States"/>
    <x v="28"/>
    <x v="0"/>
    <n v="0"/>
  </r>
  <r>
    <x v="1"/>
    <x v="1"/>
    <n v="427"/>
    <x v="20"/>
    <n v="27301"/>
    <s v="VUELO MEX PXM"/>
    <d v="2025-12-28T00:00:00"/>
    <d v="2025-12-28T00:00:00"/>
    <s v="VLO"/>
    <x v="2"/>
    <s v="USD"/>
    <n v="314.08"/>
    <n v="270.1088"/>
    <n v="314.08"/>
    <n v="0"/>
    <n v="0"/>
    <n v="0"/>
    <s v="TURISMO EX MAR, S.A. DE C.V."/>
    <s v="Mexico"/>
    <x v="31"/>
    <x v="0"/>
    <n v="0"/>
  </r>
  <r>
    <x v="1"/>
    <x v="1"/>
    <n v="427"/>
    <x v="20"/>
    <n v="27301"/>
    <s v="VUELO MEX MID"/>
    <d v="2025-06-19T00:00:00"/>
    <d v="2026-01-15T00:00:00"/>
    <s v="VLO"/>
    <x v="2"/>
    <s v="USD"/>
    <n v="159.32"/>
    <n v="137.0152"/>
    <n v="159.32"/>
    <n v="0"/>
    <n v="0"/>
    <n v="0"/>
    <s v="TURISMO EX MAR, S.A. DE C.V."/>
    <s v="Mexico"/>
    <x v="33"/>
    <x v="0"/>
    <n v="0"/>
  </r>
  <r>
    <x v="1"/>
    <x v="1"/>
    <n v="427"/>
    <x v="20"/>
    <n v="27301"/>
    <s v="VUELO CUN MEX"/>
    <d v="2025-01-10T00:00:00"/>
    <d v="2026-01-10T00:00:00"/>
    <s v="VLO"/>
    <x v="2"/>
    <s v="USD"/>
    <n v="489.68"/>
    <n v="421.1248"/>
    <n v="489.68"/>
    <n v="0"/>
    <n v="0"/>
    <n v="0"/>
    <s v="TURISMO EX MAR, S.A. DE C.V."/>
    <s v="Mexico"/>
    <x v="35"/>
    <x v="0"/>
    <n v="0"/>
  </r>
  <r>
    <x v="0"/>
    <x v="1"/>
    <n v="428"/>
    <x v="2"/>
    <n v="28033"/>
    <s v="Billete MAD-FCO-BRI-MAD"/>
    <d v="2025-09-28T00:00:00"/>
    <d v="2025-10-05T00:00:00"/>
    <s v="VLO"/>
    <x v="2"/>
    <s v="EUR"/>
    <n v="862.16"/>
    <n v="862.16"/>
    <n v="1000.1056"/>
    <n v="0"/>
    <n v="0"/>
    <n v="0"/>
    <s v="F1S Spain"/>
    <s v="Spain"/>
    <x v="23"/>
    <x v="0"/>
    <n v="0"/>
  </r>
  <r>
    <x v="0"/>
    <x v="1"/>
    <n v="428"/>
    <x v="2"/>
    <n v="28033"/>
    <s v="Billete MAD-FCO-BRI-MAD"/>
    <d v="2025-09-28T00:00:00"/>
    <d v="2025-10-05T00:00:00"/>
    <s v="VLO"/>
    <x v="2"/>
    <s v="EUR"/>
    <n v="862.16"/>
    <n v="862.16"/>
    <n v="1000.1056"/>
    <n v="0"/>
    <n v="0"/>
    <n v="0"/>
    <s v="F1S Spain"/>
    <s v="Spain"/>
    <x v="23"/>
    <x v="0"/>
    <n v="0"/>
  </r>
  <r>
    <x v="0"/>
    <x v="1"/>
    <n v="428"/>
    <x v="2"/>
    <n v="27589"/>
    <s v="Hotel Casa Monti - 28SEP al 01OCT"/>
    <d v="2025-09-28T00:00:00"/>
    <d v="2025-10-01T00:00:00"/>
    <s v="HTL"/>
    <x v="4"/>
    <s v="EUR"/>
    <n v="2400"/>
    <n v="2400"/>
    <n v="2784"/>
    <n v="218.19"/>
    <n v="218.19"/>
    <n v="253.1004"/>
    <s v="HOTEL CASA MONTI ROMA"/>
    <s v="Italy"/>
    <x v="23"/>
    <x v="0"/>
    <n v="0.09091249999999999"/>
  </r>
  <r>
    <x v="0"/>
    <x v="1"/>
    <n v="428"/>
    <x v="2"/>
    <n v="30515"/>
    <s v="Hotel Sextantio Matera - 01OCT al 02OCT"/>
    <d v="2025-10-01T00:00:00"/>
    <d v="2025-10-02T00:00:00"/>
    <s v="HTL"/>
    <x v="4"/>
    <s v="EUR"/>
    <n v="464"/>
    <n v="464"/>
    <n v="538.24"/>
    <n v="46.4"/>
    <n v="46.4"/>
    <n v="53.824"/>
    <s v="SEXTANTIO LE GROTTE DELLA CIVITA"/>
    <s v="Italy"/>
    <x v="23"/>
    <x v="0"/>
    <n v="0.09999999999999999"/>
  </r>
  <r>
    <x v="0"/>
    <x v="1"/>
    <n v="428"/>
    <x v="2"/>
    <n v="28776"/>
    <s v="Hotel Borgo Egnazia - 02OCT al 05OCT"/>
    <d v="2025-10-02T00:00:00"/>
    <d v="2025-10-05T00:00:00"/>
    <s v="HTL"/>
    <x v="4"/>
    <s v="EUR"/>
    <n v="4200"/>
    <n v="4200"/>
    <n v="4872"/>
    <n v="381.82"/>
    <n v="381.82"/>
    <n v="442.9112"/>
    <s v="BORGO EGNAZIA"/>
    <s v="Italy"/>
    <x v="23"/>
    <x v="0"/>
    <n v="0.0909095238095238"/>
  </r>
  <r>
    <x v="0"/>
    <x v="1"/>
    <n v="428"/>
    <x v="2"/>
    <n v="0"/>
    <s v="Fee aereos"/>
    <d v="2025-09-28T00:00:00"/>
    <d v="2025-10-05T00:00:00"/>
    <s v="HPS"/>
    <x v="1"/>
    <s v="EUR"/>
    <n v="70"/>
    <n v="70"/>
    <n v="81.19999999999999"/>
    <n v="70"/>
    <n v="70"/>
    <n v="81.19999999999999"/>
    <s v="FEES"/>
    <n v="0"/>
    <x v="23"/>
    <x v="0"/>
    <n v="1"/>
  </r>
  <r>
    <x v="0"/>
    <x v="1"/>
    <n v="428"/>
    <x v="2"/>
    <n v="28420"/>
    <s v="Alquiler coche Bari - 01 al 05 OCT - Tipo FFAR"/>
    <d v="2025-10-01T00:00:00"/>
    <d v="2025-10-05T00:00:00"/>
    <s v="AUT"/>
    <x v="5"/>
    <s v="EUR"/>
    <n v="637.96"/>
    <n v="637.96"/>
    <n v="740.0336"/>
    <n v="63.8"/>
    <n v="63.8"/>
    <n v="74.008"/>
    <s v="SIXT MÉXICO"/>
    <s v="Mexico"/>
    <x v="23"/>
    <x v="0"/>
    <n v="0.100006269985579"/>
  </r>
  <r>
    <x v="0"/>
    <x v="1"/>
    <n v="428"/>
    <x v="2"/>
    <n v="0"/>
    <s v="Honorario"/>
    <d v="2025-09-28T00:00:00"/>
    <d v="2025-10-05T00:00:00"/>
    <s v="HPS"/>
    <x v="1"/>
    <s v="EUR"/>
    <n v="212.54"/>
    <n v="212.54"/>
    <n v="246.5464"/>
    <n v="212.54"/>
    <n v="212.54"/>
    <n v="246.5464"/>
    <s v="FEES"/>
    <n v="0"/>
    <x v="23"/>
    <x v="0"/>
    <n v="1"/>
  </r>
  <r>
    <x v="0"/>
    <x v="1"/>
    <n v="428"/>
    <x v="2"/>
    <n v="28776"/>
    <s v="Ajuste cambio"/>
    <d v="2025-10-02T00:00:00"/>
    <d v="2025-10-05T00:00:00"/>
    <s v="HTL"/>
    <x v="4"/>
    <s v="EUR"/>
    <n v="6.12"/>
    <n v="6.12"/>
    <n v="7.0992"/>
    <n v="0"/>
    <n v="0"/>
    <n v="0"/>
    <s v="BORGO EGNAZIA"/>
    <s v="Italy"/>
    <x v="23"/>
    <x v="0"/>
    <n v="0"/>
  </r>
  <r>
    <x v="0"/>
    <x v="1"/>
    <n v="428"/>
    <x v="2"/>
    <n v="0"/>
    <s v="Ajuste por tipo de cambio Hotel Borgo Egnazia"/>
    <d v="2025-09-28T00:00:00"/>
    <d v="2025-10-05T00:00:00"/>
    <s v="DES"/>
    <x v="9"/>
    <s v="EUR"/>
    <n v="-6.12"/>
    <n v="-6.12"/>
    <n v="-7.0992"/>
    <n v="-6.12"/>
    <n v="-6.12"/>
    <n v="-7.0992"/>
    <s v="FEES"/>
    <n v="0"/>
    <x v="23"/>
    <x v="0"/>
    <n v="1"/>
  </r>
  <r>
    <x v="1"/>
    <x v="1"/>
    <n v="429"/>
    <x v="27"/>
    <n v="27633"/>
    <s v="Four Seasons Tamarindo"/>
    <d v="2025-07-17T00:00:00"/>
    <d v="2025-07-20T00:00:00"/>
    <s v="HTL"/>
    <x v="4"/>
    <s v="USD"/>
    <n v="3186.86"/>
    <n v="2740.6996"/>
    <n v="3186.86"/>
    <n v="225"/>
    <n v="193.5"/>
    <n v="225"/>
    <s v="FOUR SEASONS RESORT TAMARINDO"/>
    <s v="Mexico"/>
    <x v="5"/>
    <x v="0"/>
    <n v="0.07060241115078791"/>
  </r>
  <r>
    <x v="1"/>
    <x v="1"/>
    <n v="429"/>
    <x v="27"/>
    <n v="27633"/>
    <s v="Four Seasons Tamarindo"/>
    <d v="2025-07-17T00:00:00"/>
    <d v="2025-07-20T00:00:00"/>
    <s v="HTL"/>
    <x v="4"/>
    <s v="USD"/>
    <n v="3186.86"/>
    <n v="2740.6996"/>
    <n v="3186.86"/>
    <n v="225"/>
    <n v="193.5"/>
    <n v="225"/>
    <s v="FOUR SEASONS RESORT TAMARINDO"/>
    <s v="Mexico"/>
    <x v="5"/>
    <x v="0"/>
    <n v="0.07060241115078791"/>
  </r>
  <r>
    <x v="1"/>
    <x v="1"/>
    <n v="429"/>
    <x v="27"/>
    <n v="27633"/>
    <s v="Four Seasons Tamarindo"/>
    <d v="2025-07-17T00:00:00"/>
    <d v="2025-07-20T00:00:00"/>
    <s v="HTL"/>
    <x v="4"/>
    <s v="USD"/>
    <n v="3612.74"/>
    <n v="3106.9564"/>
    <n v="3612.74"/>
    <n v="225"/>
    <n v="193.5"/>
    <n v="225"/>
    <s v="FOUR SEASONS RESORT TAMARINDO"/>
    <s v="Mexico"/>
    <x v="5"/>
    <x v="0"/>
    <n v="0.06227959941761655"/>
  </r>
  <r>
    <x v="1"/>
    <x v="1"/>
    <n v="429"/>
    <x v="27"/>
    <n v="27633"/>
    <s v="Four Seasons Tamarindo"/>
    <d v="2025-07-17T00:00:00"/>
    <d v="2025-07-20T00:00:00"/>
    <s v="HTL"/>
    <x v="4"/>
    <s v="USD"/>
    <n v="3186.74"/>
    <n v="2740.5964"/>
    <n v="3186.74"/>
    <n v="255"/>
    <n v="219.3"/>
    <n v="255"/>
    <s v="FOUR SEASONS RESORT TAMARINDO"/>
    <s v="Mexico"/>
    <x v="5"/>
    <x v="0"/>
    <n v="0.08001907905885011"/>
  </r>
  <r>
    <x v="1"/>
    <x v="1"/>
    <n v="429"/>
    <x v="27"/>
    <n v="27633"/>
    <s v="Four Seasons Tamarindo"/>
    <d v="2025-07-17T00:00:00"/>
    <d v="2025-07-20T00:00:00"/>
    <s v="AYB"/>
    <x v="3"/>
    <s v="USD"/>
    <n v="4528.28"/>
    <n v="3894.3208"/>
    <n v="4528.28"/>
    <n v="0"/>
    <n v="0"/>
    <n v="0"/>
    <s v="FOUR SEASONS RESORT TAMARINDO"/>
    <s v="Mexico"/>
    <x v="5"/>
    <x v="0"/>
    <n v="0"/>
  </r>
  <r>
    <x v="1"/>
    <x v="1"/>
    <n v="429"/>
    <x v="27"/>
    <n v="27633"/>
    <s v="Four Seasons Tamarindo"/>
    <d v="2025-07-17T00:00:00"/>
    <d v="2025-07-20T00:00:00"/>
    <s v="AYB"/>
    <x v="3"/>
    <s v="USD"/>
    <n v="1249.2"/>
    <n v="1074.312"/>
    <n v="1249.2"/>
    <n v="0"/>
    <n v="0"/>
    <n v="0"/>
    <s v="FOUR SEASONS RESORT TAMARINDO"/>
    <s v="Mexico"/>
    <x v="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23590"/>
    <s v="VUELO MEX-NRT-MEX AM"/>
    <d v="2025-08-06T00:00:00"/>
    <d v="2025-08-23T00:00:00"/>
    <s v="VLO"/>
    <x v="2"/>
    <s v="USD"/>
    <n v="5518.51"/>
    <n v="4745.9186"/>
    <n v="5518.51"/>
    <n v="0"/>
    <n v="0"/>
    <n v="0"/>
    <s v="AEROMÉXICO"/>
    <s v="Mexico"/>
    <x v="45"/>
    <x v="0"/>
    <n v="0"/>
  </r>
  <r>
    <x v="1"/>
    <x v="1"/>
    <n v="430"/>
    <x v="22"/>
    <n v="0"/>
    <s v="FEE TKT MEX-NRT-MEX X5"/>
    <d v="2025-08-06T00:00:00"/>
    <d v="2025-08-23T00:00:00"/>
    <s v="HPS"/>
    <x v="1"/>
    <s v="USD"/>
    <n v="175"/>
    <n v="150.5"/>
    <n v="175"/>
    <n v="175"/>
    <n v="150.5"/>
    <n v="175"/>
    <s v="FEES"/>
    <n v="0"/>
    <x v="45"/>
    <x v="0"/>
    <n v="1"/>
  </r>
  <r>
    <x v="1"/>
    <x v="1"/>
    <n v="430"/>
    <x v="22"/>
    <n v="0"/>
    <s v="FEE TKT ALEXIS CHAIN"/>
    <d v="2025-08-06T00:00:00"/>
    <d v="2025-08-23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430"/>
    <x v="22"/>
    <n v="28934"/>
    <s v="TE CASO CASILDA MARIA MSS"/>
    <d v="2025-08-10T00:00:00"/>
    <s v="0000-00-00"/>
    <s v="VLO"/>
    <x v="2"/>
    <s v="USD"/>
    <n v="9383.809999999999"/>
    <n v="8070.076599999999"/>
    <n v="9383.809999999999"/>
    <n v="998.46"/>
    <n v="858.6756"/>
    <n v="998.46"/>
    <s v="F1S USA"/>
    <s v="United States"/>
    <x v="53"/>
    <x v="0"/>
    <n v="0.1064024101084741"/>
  </r>
  <r>
    <x v="1"/>
    <x v="1"/>
    <n v="430"/>
    <x v="22"/>
    <n v="28934"/>
    <s v="TE BARRIOS FRANCISCO XAVIER MR"/>
    <d v="2025-08-07T00:00:00"/>
    <s v="0000-00-00"/>
    <s v="VLO"/>
    <x v="2"/>
    <s v="USD"/>
    <n v="7886.21"/>
    <n v="6782.1406"/>
    <n v="7886.21"/>
    <n v="748.6"/>
    <n v="643.796"/>
    <n v="748.6"/>
    <s v="F1S USA"/>
    <s v="United States"/>
    <x v="45"/>
    <x v="0"/>
    <n v="0.09492519220259162"/>
  </r>
  <r>
    <x v="1"/>
    <x v="1"/>
    <n v="430"/>
    <x v="22"/>
    <n v="0"/>
    <s v="FEE TKT XAVIER BARRIOS"/>
    <d v="2025-08-10T00:00:00"/>
    <s v="0000-00-00"/>
    <s v="HPS"/>
    <x v="1"/>
    <s v="USD"/>
    <n v="35"/>
    <n v="30.1"/>
    <n v="35"/>
    <n v="35"/>
    <n v="30.1"/>
    <n v="35"/>
    <s v="FEES"/>
    <n v="0"/>
    <x v="53"/>
    <x v="0"/>
    <n v="1"/>
  </r>
  <r>
    <x v="1"/>
    <x v="1"/>
    <n v="430"/>
    <x v="22"/>
    <n v="0"/>
    <s v="FEE TKT CASILDA CASO"/>
    <d v="2025-08-10T00:00:00"/>
    <s v="0000-00-00"/>
    <s v="HPS"/>
    <x v="1"/>
    <s v="USD"/>
    <n v="35"/>
    <n v="30.1"/>
    <n v="35"/>
    <n v="35"/>
    <n v="30.1"/>
    <n v="35"/>
    <s v="FEES"/>
    <n v="0"/>
    <x v="53"/>
    <x v="0"/>
    <n v="1"/>
  </r>
  <r>
    <x v="1"/>
    <x v="1"/>
    <n v="431"/>
    <x v="16"/>
    <n v="27301"/>
    <s v="Vuelo MEX-CDG-NCE-CDG-MEX/Monica Berger"/>
    <d v="2025-09-03T00:00:00"/>
    <d v="2025-09-13T00:00:00"/>
    <s v="VLO"/>
    <x v="2"/>
    <s v="USD"/>
    <n v="2293.11"/>
    <n v="1972.0746"/>
    <n v="2293.11"/>
    <n v="0"/>
    <n v="0"/>
    <n v="0"/>
    <s v="TURISMO EX MAR, S.A. DE C.V."/>
    <s v="Mexico"/>
    <x v="19"/>
    <x v="0"/>
    <n v="0"/>
  </r>
  <r>
    <x v="1"/>
    <x v="1"/>
    <n v="431"/>
    <x v="16"/>
    <n v="27301"/>
    <s v="Vuelo MEX-CDG-NCE-CDG-MEX/Jeannette Kurc"/>
    <d v="2025-09-03T00:00:00"/>
    <d v="2025-09-13T00:00:00"/>
    <s v="VLO"/>
    <x v="2"/>
    <s v="USD"/>
    <n v="2293.11"/>
    <n v="1972.0746"/>
    <n v="2293.11"/>
    <n v="0"/>
    <n v="0"/>
    <n v="0"/>
    <s v="TURISMO EX MAR, S.A. DE C.V."/>
    <s v="Mexico"/>
    <x v="19"/>
    <x v="0"/>
    <n v="0"/>
  </r>
  <r>
    <x v="1"/>
    <x v="1"/>
    <n v="431"/>
    <x v="16"/>
    <n v="0"/>
    <s v="Fee de emisión Jeannette Kurc"/>
    <d v="2025-09-03T00:00:00"/>
    <d v="2025-09-13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431"/>
    <x v="16"/>
    <n v="27301"/>
    <s v="Revisado MEX/CDG/MEX/Jeannette Kurc"/>
    <d v="2025-09-03T00:00:00"/>
    <d v="2025-09-13T00:00:00"/>
    <s v="VLO"/>
    <x v="2"/>
    <s v="USD"/>
    <n v="67.92"/>
    <n v="58.4112"/>
    <n v="67.92"/>
    <n v="0"/>
    <n v="0"/>
    <n v="0"/>
    <s v="TURISMO EX MAR, S.A. DE C.V."/>
    <s v="Mexico"/>
    <x v="19"/>
    <x v="0"/>
    <n v="0"/>
  </r>
  <r>
    <x v="1"/>
    <x v="1"/>
    <n v="431"/>
    <x v="16"/>
    <n v="27301"/>
    <s v="Revisado MEX/CDG/MEX"/>
    <d v="2025-09-03T00:00:00"/>
    <d v="2025-09-13T00:00:00"/>
    <s v="VLO"/>
    <x v="2"/>
    <s v="USD"/>
    <n v="216.05"/>
    <n v="185.803"/>
    <n v="216.05"/>
    <n v="0"/>
    <n v="0"/>
    <n v="0"/>
    <s v="TURISMO EX MAR, S.A. DE C.V."/>
    <s v="Mexico"/>
    <x v="19"/>
    <x v="0"/>
    <n v="0"/>
  </r>
  <r>
    <x v="1"/>
    <x v="1"/>
    <n v="431"/>
    <x v="16"/>
    <n v="27301"/>
    <s v="Vuelo MEX-CDG-MEX/Mónica Berger"/>
    <d v="2025-09-03T00:00:00"/>
    <d v="2025-09-13T00:00:00"/>
    <s v="VLO"/>
    <x v="2"/>
    <s v="USD"/>
    <n v="51.91"/>
    <n v="44.64259999999999"/>
    <n v="51.91"/>
    <n v="0"/>
    <n v="0"/>
    <n v="0"/>
    <s v="TURISMO EX MAR, S.A. DE C.V."/>
    <s v="Mexico"/>
    <x v="19"/>
    <x v="0"/>
    <n v="0"/>
  </r>
  <r>
    <x v="1"/>
    <x v="1"/>
    <n v="431"/>
    <x v="16"/>
    <n v="27301"/>
    <s v="Vuelo MEX-CDG-MEX/Mónica Berger"/>
    <d v="2025-09-03T00:00:00"/>
    <d v="2025-09-13T00:00:00"/>
    <s v="VLO"/>
    <x v="2"/>
    <s v="USD"/>
    <n v="232.06"/>
    <n v="199.5716"/>
    <n v="232.06"/>
    <n v="0"/>
    <n v="0"/>
    <n v="0"/>
    <s v="TURISMO EX MAR, S.A. DE C.V."/>
    <s v="Mexico"/>
    <x v="19"/>
    <x v="0"/>
    <n v="0"/>
  </r>
  <r>
    <x v="1"/>
    <x v="1"/>
    <n v="431"/>
    <x v="16"/>
    <n v="28934"/>
    <s v="TE BERGER ALAZRAKI MONICA RAQUEL"/>
    <d v="2025-09-06T00:00:00"/>
    <s v="0000-00-00"/>
    <s v="VLO"/>
    <x v="2"/>
    <s v="USD"/>
    <n v="260"/>
    <n v="223.6"/>
    <n v="260"/>
    <n v="0"/>
    <n v="0"/>
    <n v="0"/>
    <s v="F1S USA"/>
    <s v="United States"/>
    <x v="19"/>
    <x v="0"/>
    <n v="0"/>
  </r>
  <r>
    <x v="1"/>
    <x v="1"/>
    <n v="431"/>
    <x v="16"/>
    <n v="28934"/>
    <s v="TE BERGER ALAZRAKI MONICA RAQUEL"/>
    <d v="2025-09-12T00:00:00"/>
    <s v="0000-00-00"/>
    <s v="VLO"/>
    <x v="2"/>
    <s v="USD"/>
    <n v="197"/>
    <n v="169.42"/>
    <n v="197"/>
    <n v="0"/>
    <n v="0"/>
    <n v="0"/>
    <s v="F1S USA"/>
    <s v="United States"/>
    <x v="27"/>
    <x v="0"/>
    <n v="0"/>
  </r>
  <r>
    <x v="1"/>
    <x v="1"/>
    <n v="431"/>
    <x v="16"/>
    <n v="28934"/>
    <s v="TE KURC WELCH JEANNETTE"/>
    <d v="2025-09-06T00:00:00"/>
    <s v="0000-00-00"/>
    <s v="VLO"/>
    <x v="2"/>
    <s v="USD"/>
    <n v="260"/>
    <n v="223.6"/>
    <n v="260"/>
    <n v="0"/>
    <n v="0"/>
    <n v="0"/>
    <s v="F1S USA"/>
    <s v="United States"/>
    <x v="19"/>
    <x v="0"/>
    <n v="0"/>
  </r>
  <r>
    <x v="1"/>
    <x v="1"/>
    <n v="431"/>
    <x v="16"/>
    <n v="28934"/>
    <s v="TE KURC WELCH JEANNETTE"/>
    <d v="2025-09-12T00:00:00"/>
    <s v="0000-00-00"/>
    <s v="VLO"/>
    <x v="2"/>
    <s v="USD"/>
    <n v="197"/>
    <n v="169.42"/>
    <n v="197"/>
    <n v="0"/>
    <n v="0"/>
    <n v="0"/>
    <s v="F1S USA"/>
    <s v="United States"/>
    <x v="27"/>
    <x v="0"/>
    <n v="0"/>
  </r>
  <r>
    <x v="1"/>
    <x v="1"/>
    <n v="431"/>
    <x v="16"/>
    <n v="28934"/>
    <s v="Revisado Bastia-Orly/Mónica Berger"/>
    <d v="2025-09-03T00:00:00"/>
    <d v="2025-09-13T00:00:00"/>
    <s v="VLO"/>
    <x v="2"/>
    <s v="USD"/>
    <n v="97.7"/>
    <n v="84.02200000000001"/>
    <n v="97.7"/>
    <n v="0"/>
    <n v="0"/>
    <n v="0"/>
    <s v="F1S USA"/>
    <s v="United States"/>
    <x v="19"/>
    <x v="0"/>
    <n v="0"/>
  </r>
  <r>
    <x v="1"/>
    <x v="1"/>
    <n v="431"/>
    <x v="16"/>
    <n v="28934"/>
    <s v="Revisado Bastia-Orly/Jeannette Kurc"/>
    <d v="2025-09-03T00:00:00"/>
    <d v="2025-09-13T00:00:00"/>
    <s v="VLO"/>
    <x v="2"/>
    <s v="USD"/>
    <n v="179.7"/>
    <n v="154.542"/>
    <n v="179.7"/>
    <n v="0"/>
    <n v="0"/>
    <n v="0"/>
    <s v="F1S USA"/>
    <s v="United States"/>
    <x v="19"/>
    <x v="0"/>
    <n v="0"/>
  </r>
  <r>
    <x v="1"/>
    <x v="1"/>
    <n v="431"/>
    <x v="16"/>
    <n v="29471"/>
    <s v="Hospedaje"/>
    <d v="2025-09-03T00:00:00"/>
    <d v="2025-09-06T00:00:00"/>
    <s v="HTL"/>
    <x v="4"/>
    <s v="USD"/>
    <n v="2881.69"/>
    <n v="2478.2534"/>
    <n v="2881.69"/>
    <n v="0"/>
    <n v="0"/>
    <n v="0"/>
    <s v="J.K. PLACE PARIS"/>
    <s v="France"/>
    <x v="19"/>
    <x v="0"/>
    <n v="0"/>
  </r>
  <r>
    <x v="1"/>
    <x v="1"/>
    <n v="431"/>
    <x v="16"/>
    <n v="30871"/>
    <s v="Corsica Bike Tour"/>
    <d v="2025-09-03T00:00:00"/>
    <d v="2025-09-13T00:00:00"/>
    <s v="EXC"/>
    <x v="0"/>
    <s v="USD"/>
    <n v="13748.48"/>
    <n v="11823.6928"/>
    <n v="13748.48"/>
    <n v="1329"/>
    <n v="1142.94"/>
    <n v="1329"/>
    <s v="DUVINE CYCLING + ADVENTURE CO."/>
    <s v="United States"/>
    <x v="19"/>
    <x v="0"/>
    <n v="0.0966652313564845"/>
  </r>
  <r>
    <x v="1"/>
    <x v="1"/>
    <n v="431"/>
    <x v="16"/>
    <n v="0"/>
    <s v="Sobrecomisión"/>
    <d v="2025-09-03T00:00:00"/>
    <d v="2025-09-13T00:00:00"/>
    <s v="HPS"/>
    <x v="1"/>
    <s v="USD"/>
    <n v="692.1"/>
    <n v="595.206"/>
    <n v="692.1"/>
    <n v="692.1"/>
    <n v="595.206"/>
    <n v="692.1"/>
    <s v="FEES"/>
    <n v="0"/>
    <x v="19"/>
    <x v="0"/>
    <n v="1"/>
  </r>
  <r>
    <x v="1"/>
    <x v="1"/>
    <n v="432"/>
    <x v="16"/>
    <n v="24224"/>
    <s v="Vuelo MIA-LHR-MIA/Paola Martinez"/>
    <d v="2025-07-09T00:00:00"/>
    <d v="2025-07-15T00:00:00"/>
    <s v="VLO"/>
    <x v="2"/>
    <s v="USD"/>
    <n v="6687.31"/>
    <n v="5751.086600000001"/>
    <n v="6687.31"/>
    <n v="834"/>
    <n v="717.24"/>
    <n v="834"/>
    <s v="American Airlines"/>
    <s v="United States"/>
    <x v="20"/>
    <x v="0"/>
    <n v="0.124713823645083"/>
  </r>
  <r>
    <x v="1"/>
    <x v="1"/>
    <n v="432"/>
    <x v="16"/>
    <n v="24224"/>
    <s v="Vuelo MIA-LHR-MIA/Galia Jusidman"/>
    <d v="2025-07-09T00:00:00"/>
    <d v="2025-07-15T00:00:00"/>
    <s v="VLO"/>
    <x v="2"/>
    <s v="USD"/>
    <n v="6687.31"/>
    <n v="5751.086600000001"/>
    <n v="6687.31"/>
    <n v="834"/>
    <n v="717.24"/>
    <n v="834"/>
    <s v="American Airlines"/>
    <s v="United States"/>
    <x v="20"/>
    <x v="0"/>
    <n v="0.124713823645083"/>
  </r>
  <r>
    <x v="1"/>
    <x v="1"/>
    <n v="432"/>
    <x v="16"/>
    <n v="24224"/>
    <s v="Vuelo MIA-LHR-MIA/Camille Cortaux"/>
    <d v="2025-07-09T00:00:00"/>
    <d v="2025-07-15T00:00:00"/>
    <s v="VLO"/>
    <x v="2"/>
    <s v="USD"/>
    <n v="6687.31"/>
    <n v="5751.086600000001"/>
    <n v="6687.31"/>
    <n v="834"/>
    <n v="717.24"/>
    <n v="834"/>
    <s v="American Airlines"/>
    <s v="United States"/>
    <x v="20"/>
    <x v="0"/>
    <n v="0.124713823645083"/>
  </r>
  <r>
    <x v="1"/>
    <x v="1"/>
    <n v="432"/>
    <x v="16"/>
    <n v="24224"/>
    <s v="Vuelo MIA-LHR-MIA/Luisa Verswyvel"/>
    <d v="2025-07-09T00:00:00"/>
    <d v="2025-07-15T00:00:00"/>
    <s v="VLO"/>
    <x v="2"/>
    <s v="USD"/>
    <n v="6687.31"/>
    <n v="5751.086600000001"/>
    <n v="6687.31"/>
    <n v="834"/>
    <n v="717.24"/>
    <n v="834"/>
    <s v="American Airlines"/>
    <s v="United States"/>
    <x v="20"/>
    <x v="0"/>
    <n v="0.124713823645083"/>
  </r>
  <r>
    <x v="1"/>
    <x v="1"/>
    <n v="432"/>
    <x v="16"/>
    <n v="0"/>
    <s v="Fee de emisión JPGTGQ/KWNTHS"/>
    <d v="2025-07-09T00:00:00"/>
    <d v="2025-07-15T00:00:00"/>
    <s v="HPS"/>
    <x v="1"/>
    <s v="USD"/>
    <n v="200"/>
    <n v="172"/>
    <n v="200"/>
    <n v="200"/>
    <n v="172"/>
    <n v="200"/>
    <s v="FEES"/>
    <n v="0"/>
    <x v="20"/>
    <x v="0"/>
    <n v="1"/>
  </r>
  <r>
    <x v="0"/>
    <x v="1"/>
    <n v="433"/>
    <x v="1"/>
    <n v="28779"/>
    <s v="10-13 Hotel The Ivens - Capelo Room Lisboa"/>
    <d v="2025-07-10T00:00:00"/>
    <d v="2025-07-13T00:00:00"/>
    <s v="HTL"/>
    <x v="4"/>
    <s v="EUR"/>
    <n v="2397"/>
    <n v="2397"/>
    <n v="2780.52"/>
    <n v="216.76"/>
    <n v="216.76"/>
    <n v="251.4416"/>
    <s v="THE IVENS HOTEL"/>
    <s v="Portugal"/>
    <x v="20"/>
    <x v="0"/>
    <n v="0.09042970379641217"/>
  </r>
  <r>
    <x v="0"/>
    <x v="1"/>
    <n v="433"/>
    <x v="1"/>
    <n v="28749"/>
    <s v="13 - 15 Julio San Lorenzo de Berrocal Hotel &amp; Monte Alentejano - Winery Room"/>
    <d v="2025-07-10T00:00:00"/>
    <d v="2025-07-13T00:00:00"/>
    <s v="HTL"/>
    <x v="4"/>
    <s v="EUR"/>
    <n v="1300"/>
    <n v="1300"/>
    <n v="1508"/>
    <n v="130"/>
    <n v="130"/>
    <n v="150.8"/>
    <s v="SAO LOURENCO DO BARROCAL"/>
    <s v="Portugal"/>
    <x v="20"/>
    <x v="0"/>
    <n v="0.09999999999999999"/>
  </r>
  <r>
    <x v="0"/>
    <x v="1"/>
    <n v="433"/>
    <x v="1"/>
    <n v="28937"/>
    <s v="15 - 18 Julio Comporta Hotel Spatia - Cabanas (Adults Only)"/>
    <d v="2025-07-15T00:00:00"/>
    <d v="2025-07-18T00:00:00"/>
    <s v="HTL"/>
    <x v="4"/>
    <s v="EUR"/>
    <n v="2346"/>
    <n v="2346"/>
    <n v="2721.36"/>
    <n v="221.32"/>
    <n v="221.32"/>
    <n v="256.7312"/>
    <s v="SPATIA COMPORTA"/>
    <s v="Portugal"/>
    <x v="5"/>
    <x v="0"/>
    <n v="0.09433930093776642"/>
  </r>
  <r>
    <x v="0"/>
    <x v="1"/>
    <n v="433"/>
    <x v="1"/>
    <n v="28799"/>
    <s v="18 -20 Julio The Largo Suite Casa Suite"/>
    <d v="2025-07-18T00:00:00"/>
    <d v="2025-07-20T00:00:00"/>
    <s v="HTL"/>
    <x v="4"/>
    <s v="EUR"/>
    <n v="3060"/>
    <n v="3060"/>
    <n v="3549.6"/>
    <n v="306"/>
    <n v="306"/>
    <n v="354.96"/>
    <s v="THE LARGO HOME OF PORTO"/>
    <s v="Portugal"/>
    <x v="5"/>
    <x v="0"/>
    <n v="0.09999999999999999"/>
  </r>
  <r>
    <x v="0"/>
    <x v="1"/>
    <n v="433"/>
    <x v="1"/>
    <n v="28751"/>
    <s v="20 - 23 Julio Villa Mabrouka - Suite Midelt"/>
    <d v="2025-07-20T00:00:00"/>
    <d v="2025-07-23T00:00:00"/>
    <s v="HTL"/>
    <x v="4"/>
    <s v="EUR"/>
    <n v="2160"/>
    <n v="2160"/>
    <n v="2505.6"/>
    <n v="0"/>
    <n v="0"/>
    <n v="0"/>
    <s v="VILLA MABROUKA"/>
    <s v="Morocco"/>
    <x v="8"/>
    <x v="0"/>
    <n v="0"/>
  </r>
  <r>
    <x v="0"/>
    <x v="1"/>
    <n v="433"/>
    <x v="1"/>
    <n v="28934"/>
    <s v="Billete DIB SCHEKAIBAN/EMILIO"/>
    <d v="2025-07-20T00:00:00"/>
    <d v="2025-07-20T00:00:00"/>
    <s v="VLO"/>
    <x v="2"/>
    <s v="EUR"/>
    <n v="218.74"/>
    <n v="218.74"/>
    <n v="253.7384"/>
    <n v="0"/>
    <n v="0"/>
    <n v="0"/>
    <s v="F1S USA"/>
    <s v="United States"/>
    <x v="8"/>
    <x v="0"/>
    <n v="0"/>
  </r>
  <r>
    <x v="0"/>
    <x v="1"/>
    <n v="433"/>
    <x v="1"/>
    <n v="28934"/>
    <s v="Billete GARCIA MACIAS/RAMON"/>
    <d v="2025-07-20T00:00:00"/>
    <d v="2025-07-20T00:00:00"/>
    <s v="VLO"/>
    <x v="2"/>
    <s v="EUR"/>
    <n v="218.74"/>
    <n v="218.74"/>
    <n v="253.7384"/>
    <n v="0"/>
    <n v="0"/>
    <n v="0"/>
    <s v="F1S USA"/>
    <s v="United States"/>
    <x v="8"/>
    <x v="0"/>
    <n v="0"/>
  </r>
  <r>
    <x v="0"/>
    <x v="1"/>
    <n v="433"/>
    <x v="1"/>
    <n v="27914"/>
    <s v="Emisión billete TNG-PAR - Garcia Macias, Ramon + Dib Schekaiban, Emilio"/>
    <d v="2025-07-23T00:00:00"/>
    <d v="2025-07-23T00:00:00"/>
    <s v="ABC"/>
    <x v="2"/>
    <s v="EUR"/>
    <n v="544.0599999999999"/>
    <n v="544.0599999999999"/>
    <n v="631.1095999999999"/>
    <n v="0"/>
    <n v="0"/>
    <n v="0"/>
    <s v="Servivuelo"/>
    <s v="Spain"/>
    <x v="8"/>
    <x v="0"/>
    <n v="0"/>
  </r>
  <r>
    <x v="0"/>
    <x v="1"/>
    <n v="433"/>
    <x v="1"/>
    <n v="0"/>
    <s v="Fee emision aereos"/>
    <d v="2025-07-23T00:00:00"/>
    <d v="2025-07-23T00:00:00"/>
    <s v="HPS"/>
    <x v="1"/>
    <s v="EUR"/>
    <n v="1133"/>
    <n v="1133"/>
    <n v="1314.28"/>
    <n v="1133"/>
    <n v="1133"/>
    <n v="1314.28"/>
    <s v="FEES"/>
    <n v="0"/>
    <x v="8"/>
    <x v="0"/>
    <n v="1"/>
  </r>
  <r>
    <x v="1"/>
    <x v="1"/>
    <n v="434"/>
    <x v="32"/>
    <n v="25643"/>
    <s v="The Peninsula London"/>
    <d v="2025-06-18T00:00:00"/>
    <d v="2025-06-19T00:00:00"/>
    <s v="HTL"/>
    <x v="4"/>
    <s v="GPB"/>
    <n v="1445"/>
    <n v="1661.75"/>
    <n v="1936.3"/>
    <n v="113.2"/>
    <n v="130.18"/>
    <n v="151.688"/>
    <s v="THE PENINSULA LONDON"/>
    <s v="United Kingdom"/>
    <x v="33"/>
    <x v="0"/>
    <n v="0.07833910034602076"/>
  </r>
  <r>
    <x v="1"/>
    <x v="1"/>
    <n v="435"/>
    <x v="33"/>
    <n v="25409"/>
    <s v="Crucero por el Nilo en Egipto"/>
    <d v="2025-07-20T00:00:00"/>
    <d v="2025-07-28T00:00:00"/>
    <s v="CRC"/>
    <x v="8"/>
    <s v="USD"/>
    <n v="21008.4"/>
    <n v="18067.224"/>
    <n v="21008.4"/>
    <n v="4760.4"/>
    <n v="4093.944"/>
    <n v="4760.4"/>
    <s v="Nubia Tours"/>
    <s v="Egypt"/>
    <x v="8"/>
    <x v="0"/>
    <n v="0.2265950762552122"/>
  </r>
  <r>
    <x v="1"/>
    <x v="1"/>
    <n v="435"/>
    <x v="33"/>
    <n v="0"/>
    <s v="Fee de emisión 8 boletos"/>
    <d v="2025-07-10T00:00:00"/>
    <d v="2025-07-28T00:00:00"/>
    <s v="HPS"/>
    <x v="1"/>
    <s v="USD"/>
    <n v="280"/>
    <n v="240.8"/>
    <n v="280"/>
    <n v="280"/>
    <n v="240.8"/>
    <n v="280"/>
    <s v="FEES"/>
    <n v="0"/>
    <x v="20"/>
    <x v="0"/>
    <n v="1"/>
  </r>
  <r>
    <x v="1"/>
    <x v="1"/>
    <n v="435"/>
    <x v="33"/>
    <n v="28934"/>
    <s v="TE CHAVEZ RAMIREZ ASTRID ROSALIA"/>
    <d v="2025-07-10T00:00:00"/>
    <s v="0000-00-00"/>
    <s v="VLO"/>
    <x v="2"/>
    <s v="USD"/>
    <n v="7848.2"/>
    <n v="6749.451999999999"/>
    <n v="7848.2"/>
    <n v="812.25"/>
    <n v="698.535"/>
    <n v="812.25"/>
    <s v="F1S USA"/>
    <s v="United States"/>
    <x v="20"/>
    <x v="0"/>
    <n v="0.1034950689330038"/>
  </r>
  <r>
    <x v="1"/>
    <x v="1"/>
    <n v="435"/>
    <x v="33"/>
    <n v="28934"/>
    <s v="TE NEGRETE CHAVEZ MALAIKA ESTEFANIA"/>
    <d v="2025-07-10T00:00:00"/>
    <s v="0000-00-00"/>
    <s v="VLO"/>
    <x v="2"/>
    <s v="USD"/>
    <n v="7848.2"/>
    <n v="6749.451999999999"/>
    <n v="7848.2"/>
    <n v="812.25"/>
    <n v="698.535"/>
    <n v="812.25"/>
    <s v="F1S USA"/>
    <s v="United States"/>
    <x v="20"/>
    <x v="0"/>
    <n v="0.1034950689330038"/>
  </r>
  <r>
    <x v="1"/>
    <x v="1"/>
    <n v="435"/>
    <x v="33"/>
    <n v="28934"/>
    <s v="TE NEGRETE CHAVEZ KIANA"/>
    <d v="2025-07-10T00:00:00"/>
    <s v="0000-00-00"/>
    <s v="VLO"/>
    <x v="2"/>
    <s v="USD"/>
    <n v="7848.2"/>
    <n v="6749.451999999999"/>
    <n v="7848.2"/>
    <n v="812.25"/>
    <n v="698.535"/>
    <n v="812.25"/>
    <s v="F1S USA"/>
    <s v="United States"/>
    <x v="20"/>
    <x v="0"/>
    <n v="0.1034950689330038"/>
  </r>
  <r>
    <x v="1"/>
    <x v="1"/>
    <n v="435"/>
    <x v="33"/>
    <n v="28934"/>
    <s v="TE CHAVEZ RAMIREZ ASTRID ROSALIA"/>
    <d v="2025-07-16T00:00:00"/>
    <s v="0000-00-00"/>
    <s v="VLO"/>
    <x v="2"/>
    <s v="USD"/>
    <n v="700.4"/>
    <n v="602.3439999999999"/>
    <n v="700.4"/>
    <n v="0"/>
    <n v="0"/>
    <n v="0"/>
    <s v="F1S USA"/>
    <s v="United States"/>
    <x v="5"/>
    <x v="0"/>
    <n v="0"/>
  </r>
  <r>
    <x v="1"/>
    <x v="1"/>
    <n v="435"/>
    <x v="33"/>
    <n v="28934"/>
    <s v="TE NEGRETE CHAVEZ MALAIKA ESTEFANIA"/>
    <d v="2025-07-16T00:00:00"/>
    <s v="0000-00-00"/>
    <s v="VLO"/>
    <x v="2"/>
    <s v="USD"/>
    <n v="700.4"/>
    <n v="602.3439999999999"/>
    <n v="700.4"/>
    <n v="0"/>
    <n v="0"/>
    <n v="0"/>
    <s v="F1S USA"/>
    <s v="United States"/>
    <x v="5"/>
    <x v="0"/>
    <n v="0"/>
  </r>
  <r>
    <x v="1"/>
    <x v="1"/>
    <n v="435"/>
    <x v="33"/>
    <n v="28934"/>
    <s v="TE NEGRETE CHAVEZ KIANA"/>
    <d v="2025-07-16T00:00:00"/>
    <s v="0000-00-00"/>
    <s v="VLO"/>
    <x v="2"/>
    <s v="USD"/>
    <n v="700.4"/>
    <n v="602.3439999999999"/>
    <n v="700.4"/>
    <n v="0"/>
    <n v="0"/>
    <n v="0"/>
    <s v="F1S USA"/>
    <s v="United States"/>
    <x v="5"/>
    <x v="0"/>
    <n v="0"/>
  </r>
  <r>
    <x v="1"/>
    <x v="1"/>
    <n v="435"/>
    <x v="33"/>
    <n v="28934"/>
    <s v="TE CHAVEZ RAMIREZ ASTRID ROSALIA"/>
    <d v="2025-07-20T00:00:00"/>
    <s v="0000-00-00"/>
    <s v="VLO"/>
    <x v="2"/>
    <s v="USD"/>
    <n v="726.49"/>
    <n v="624.7814"/>
    <n v="726.49"/>
    <n v="28.35"/>
    <n v="24.381"/>
    <n v="28.35"/>
    <s v="F1S USA"/>
    <s v="United States"/>
    <x v="8"/>
    <x v="0"/>
    <n v="0.03902324877149032"/>
  </r>
  <r>
    <x v="1"/>
    <x v="1"/>
    <n v="435"/>
    <x v="33"/>
    <n v="28934"/>
    <s v="TE NEGRETE CHAVEZ MALAIKA ESTEFANIA"/>
    <d v="2025-07-20T00:00:00"/>
    <s v="0000-00-00"/>
    <s v="VLO"/>
    <x v="2"/>
    <s v="USD"/>
    <n v="726.49"/>
    <n v="624.7814"/>
    <n v="726.49"/>
    <n v="28.35"/>
    <n v="24.381"/>
    <n v="28.35"/>
    <s v="F1S USA"/>
    <s v="United States"/>
    <x v="8"/>
    <x v="0"/>
    <n v="0.03902324877149032"/>
  </r>
  <r>
    <x v="1"/>
    <x v="1"/>
    <n v="435"/>
    <x v="33"/>
    <n v="28934"/>
    <s v="TE NEGRETE CHAVEZ KIANA"/>
    <d v="2025-07-20T00:00:00"/>
    <s v="0000-00-00"/>
    <s v="VLO"/>
    <x v="2"/>
    <s v="USD"/>
    <n v="726.49"/>
    <n v="624.7814"/>
    <n v="726.49"/>
    <n v="28.35"/>
    <n v="24.381"/>
    <n v="28.35"/>
    <s v="F1S USA"/>
    <s v="United States"/>
    <x v="8"/>
    <x v="0"/>
    <n v="0.03902324877149032"/>
  </r>
  <r>
    <x v="1"/>
    <x v="1"/>
    <n v="435"/>
    <x v="33"/>
    <n v="28934"/>
    <s v="TE NEGRETE FRANCO GERVASIO"/>
    <d v="2025-07-28T00:00:00"/>
    <s v="0000-00-00"/>
    <s v="VLO"/>
    <x v="2"/>
    <s v="USD"/>
    <n v="4553.61"/>
    <n v="3916.1046"/>
    <n v="4553.61"/>
    <n v="190.75"/>
    <n v="164.045"/>
    <n v="190.75"/>
    <s v="F1S USA"/>
    <s v="United States"/>
    <x v="9"/>
    <x v="0"/>
    <n v="0.04188984124683493"/>
  </r>
  <r>
    <x v="1"/>
    <x v="1"/>
    <n v="435"/>
    <x v="33"/>
    <n v="28934"/>
    <s v="TE NEGRETE CHAVEZ IKER XAVIER"/>
    <d v="2025-07-28T00:00:00"/>
    <s v="0000-00-00"/>
    <s v="VLO"/>
    <x v="2"/>
    <s v="USD"/>
    <n v="3599.61"/>
    <n v="3095.6646"/>
    <n v="3599.61"/>
    <n v="0"/>
    <n v="0"/>
    <n v="0"/>
    <s v="F1S USA"/>
    <s v="United States"/>
    <x v="9"/>
    <x v="0"/>
    <n v="0"/>
  </r>
  <r>
    <x v="1"/>
    <x v="1"/>
    <n v="435"/>
    <x v="33"/>
    <n v="29522"/>
    <s v="Visita guiada Vaticano"/>
    <d v="2025-07-18T00:00:00"/>
    <d v="2025-07-18T00:00:00"/>
    <s v="GUI"/>
    <x v="0"/>
    <s v="USD"/>
    <n v="782.58"/>
    <n v="673.0188000000001"/>
    <n v="782.58"/>
    <n v="0"/>
    <n v="0"/>
    <n v="0"/>
    <s v="ELITE ITALIAN EXPERIENCE"/>
    <s v="Italy"/>
    <x v="5"/>
    <x v="0"/>
    <n v="0"/>
  </r>
  <r>
    <x v="1"/>
    <x v="1"/>
    <n v="435"/>
    <x v="33"/>
    <n v="27542"/>
    <s v="Hospedaje Astrid Chavez"/>
    <d v="2025-07-12T00:00:00"/>
    <d v="2025-07-16T00:00:00"/>
    <s v="HTL"/>
    <x v="4"/>
    <s v="USD"/>
    <n v="6532"/>
    <n v="5617.52"/>
    <n v="6532"/>
    <n v="653.26"/>
    <n v="561.8036"/>
    <n v="653.26"/>
    <s v="THE BEAUMONT MAYFAIR"/>
    <s v="United Kingdom"/>
    <x v="20"/>
    <x v="0"/>
    <n v="0.100009185548071"/>
  </r>
  <r>
    <x v="1"/>
    <x v="1"/>
    <n v="435"/>
    <x v="33"/>
    <n v="27937"/>
    <s v="reservación hotel"/>
    <d v="2025-07-16T00:00:00"/>
    <d v="2025-07-20T00:00:00"/>
    <s v="HTL"/>
    <x v="4"/>
    <s v="USD"/>
    <n v="8000"/>
    <n v="6880"/>
    <n v="8000"/>
    <n v="800.84"/>
    <n v="688.7224"/>
    <n v="800.84"/>
    <s v="J.K. PLACE ROMA"/>
    <s v="Italy"/>
    <x v="5"/>
    <x v="0"/>
    <n v="0.100105"/>
  </r>
  <r>
    <x v="1"/>
    <x v="1"/>
    <n v="435"/>
    <x v="33"/>
    <n v="0"/>
    <s v="servicios"/>
    <d v="2025-07-10T00:00:00"/>
    <d v="2025-07-28T00:00:00"/>
    <s v="HPS"/>
    <x v="1"/>
    <s v="USD"/>
    <n v="760.5"/>
    <n v="654.03"/>
    <n v="760.5"/>
    <n v="760.5"/>
    <n v="654.03"/>
    <n v="760.5"/>
    <s v="FEES"/>
    <n v="0"/>
    <x v="20"/>
    <x v="0"/>
    <n v="1"/>
  </r>
  <r>
    <x v="1"/>
    <x v="1"/>
    <n v="436"/>
    <x v="22"/>
    <n v="23590"/>
    <s v="VUELO MEX-NRT-MEX EXMAR AM"/>
    <d v="2025-08-06T00:00:00"/>
    <d v="2025-08-23T00:00:00"/>
    <s v="VLO"/>
    <x v="2"/>
    <s v="MXN"/>
    <n v="103672"/>
    <n v="4976.256"/>
    <n v="5805.632000000001"/>
    <n v="0"/>
    <n v="0"/>
    <n v="0"/>
    <s v="AEROMÉXICO"/>
    <s v="Mexico"/>
    <x v="45"/>
    <x v="0"/>
    <n v="0"/>
  </r>
  <r>
    <x v="1"/>
    <x v="1"/>
    <n v="436"/>
    <x v="22"/>
    <n v="23590"/>
    <s v="VUELO MEX-NRT-MEX EXMAR AM"/>
    <d v="2025-08-06T00:00:00"/>
    <d v="2025-08-23T00:00:00"/>
    <s v="VLO"/>
    <x v="2"/>
    <s v="MXN"/>
    <n v="103672"/>
    <n v="4976.256"/>
    <n v="5805.632000000001"/>
    <n v="0"/>
    <n v="0"/>
    <n v="0"/>
    <s v="AEROMÉXICO"/>
    <s v="Mexico"/>
    <x v="45"/>
    <x v="0"/>
    <n v="0"/>
  </r>
  <r>
    <x v="1"/>
    <x v="1"/>
    <n v="436"/>
    <x v="22"/>
    <n v="27301"/>
    <s v="TE ALEXIS CHAIN DE BARRIOS"/>
    <d v="2025-08-06T00:00:00"/>
    <d v="2025-08-23T00:00:00"/>
    <s v="VLO"/>
    <x v="2"/>
    <s v="MXN"/>
    <n v="46990"/>
    <n v="2255.52"/>
    <n v="2631.44"/>
    <n v="0"/>
    <n v="0"/>
    <n v="0"/>
    <s v="TURISMO EX MAR, S.A. DE C.V."/>
    <s v="Mexico"/>
    <x v="45"/>
    <x v="0"/>
    <n v="0"/>
  </r>
  <r>
    <x v="1"/>
    <x v="1"/>
    <n v="436"/>
    <x v="22"/>
    <n v="0"/>
    <s v="TKT FEE"/>
    <d v="2025-08-06T00:00:00"/>
    <d v="2025-08-23T00:00:00"/>
    <s v="HPS"/>
    <x v="1"/>
    <s v="MXN"/>
    <n v="600"/>
    <n v="28.8"/>
    <n v="33.6"/>
    <n v="600"/>
    <n v="28.8"/>
    <n v="33.6"/>
    <s v="FEES"/>
    <n v="0"/>
    <x v="45"/>
    <x v="0"/>
    <n v="1"/>
  </r>
  <r>
    <x v="0"/>
    <x v="1"/>
    <n v="437"/>
    <x v="2"/>
    <n v="27721"/>
    <s v="BILLETE MEX-IBZ//NCE-MEX"/>
    <d v="2025-08-07T00:00:00"/>
    <d v="2025-08-23T00:00:00"/>
    <s v="VLO"/>
    <x v="2"/>
    <s v="EUR"/>
    <n v="2248.74"/>
    <n v="2248.74"/>
    <n v="2608.538399999999"/>
    <n v="13.5"/>
    <n v="13.5"/>
    <n v="15.66"/>
    <s v="TURISMO EXMAR"/>
    <s v="Mexico"/>
    <x v="45"/>
    <x v="0"/>
    <n v="0.006003361882654287"/>
  </r>
  <r>
    <x v="0"/>
    <x v="1"/>
    <n v="437"/>
    <x v="2"/>
    <n v="27721"/>
    <s v="BILLETE MEX-IBZ//NCE-MEX"/>
    <d v="2025-08-07T00:00:00"/>
    <d v="2025-08-23T00:00:00"/>
    <s v="VLO"/>
    <x v="2"/>
    <s v="EUR"/>
    <n v="2248.74"/>
    <n v="2248.74"/>
    <n v="2608.538399999999"/>
    <n v="13.5"/>
    <n v="13.5"/>
    <n v="15.66"/>
    <s v="TURISMO EXMAR"/>
    <s v="Mexico"/>
    <x v="45"/>
    <x v="0"/>
    <n v="0.006003361882654287"/>
  </r>
  <r>
    <x v="0"/>
    <x v="1"/>
    <n v="437"/>
    <x v="2"/>
    <n v="27721"/>
    <s v="BILLETE MEX-IBZ//ROM-MEX"/>
    <d v="2025-08-07T00:00:00"/>
    <d v="2025-08-26T00:00:00"/>
    <s v="VLO"/>
    <x v="2"/>
    <s v="EUR"/>
    <n v="3423.77"/>
    <n v="3423.77"/>
    <n v="3971.5732"/>
    <n v="22.55"/>
    <n v="22.55"/>
    <n v="26.158"/>
    <s v="TURISMO EXMAR"/>
    <s v="Mexico"/>
    <x v="45"/>
    <x v="0"/>
    <n v="0.006586306907298095"/>
  </r>
  <r>
    <x v="0"/>
    <x v="1"/>
    <n v="437"/>
    <x v="2"/>
    <n v="0"/>
    <s v="FEE EMISION AEREOS"/>
    <d v="2025-08-07T00:00:00"/>
    <d v="2025-08-26T00:00:00"/>
    <s v="HPS"/>
    <x v="1"/>
    <s v="EUR"/>
    <n v="463"/>
    <n v="463"/>
    <n v="537.0799999999999"/>
    <n v="463"/>
    <n v="463"/>
    <n v="537.0799999999999"/>
    <s v="FEES"/>
    <n v="0"/>
    <x v="45"/>
    <x v="0"/>
    <n v="1"/>
  </r>
  <r>
    <x v="0"/>
    <x v="1"/>
    <n v="437"/>
    <x v="2"/>
    <n v="27914"/>
    <s v="BILLETE IBZ-MAH-PMI-NCE"/>
    <d v="2025-08-11T00:00:00"/>
    <d v="2025-08-17T00:00:00"/>
    <s v="ABC"/>
    <x v="2"/>
    <s v="EUR"/>
    <n v="540.72"/>
    <n v="540.72"/>
    <n v="627.2352"/>
    <n v="0"/>
    <n v="0"/>
    <n v="0"/>
    <s v="Servivuelo"/>
    <s v="Spain"/>
    <x v="53"/>
    <x v="0"/>
    <n v="0"/>
  </r>
  <r>
    <x v="0"/>
    <x v="1"/>
    <n v="437"/>
    <x v="2"/>
    <n v="27914"/>
    <s v="BILLETE IBZ-MAH-PMI-NCE"/>
    <d v="2025-08-11T00:00:00"/>
    <d v="2025-08-17T00:00:00"/>
    <s v="ABC"/>
    <x v="2"/>
    <s v="EUR"/>
    <n v="540.72"/>
    <n v="540.72"/>
    <n v="627.2352"/>
    <n v="0"/>
    <n v="0"/>
    <n v="0"/>
    <s v="Servivuelo"/>
    <s v="Spain"/>
    <x v="53"/>
    <x v="0"/>
    <n v="0"/>
  </r>
  <r>
    <x v="0"/>
    <x v="1"/>
    <n v="437"/>
    <x v="2"/>
    <n v="28033"/>
    <s v="BILLETE IBZ-MAH"/>
    <d v="2025-08-11T00:00:00"/>
    <d v="2025-08-11T00:00:00"/>
    <s v="VLO"/>
    <x v="2"/>
    <s v="EUR"/>
    <n v="137.51"/>
    <n v="137.51"/>
    <n v="159.5116"/>
    <n v="0"/>
    <n v="0"/>
    <n v="0"/>
    <s v="F1S Spain"/>
    <s v="Spain"/>
    <x v="53"/>
    <x v="0"/>
    <n v="0"/>
  </r>
  <r>
    <x v="0"/>
    <x v="1"/>
    <n v="437"/>
    <x v="2"/>
    <n v="0"/>
    <s v="FEE EMISION IBERIA"/>
    <d v="2025-08-07T00:00:00"/>
    <d v="2025-08-26T00:00:00"/>
    <s v="HPS"/>
    <x v="1"/>
    <s v="EUR"/>
    <n v="80"/>
    <n v="80"/>
    <n v="92.8"/>
    <n v="80"/>
    <n v="80"/>
    <n v="92.8"/>
    <s v="FEES"/>
    <n v="0"/>
    <x v="45"/>
    <x v="0"/>
    <n v="1"/>
  </r>
  <r>
    <x v="0"/>
    <x v="1"/>
    <n v="437"/>
    <x v="2"/>
    <n v="28934"/>
    <s v="TE COHEN ZAGA RAQUEL"/>
    <d v="2025-08-23T00:00:00"/>
    <s v="0000-00-00"/>
    <s v="VLO"/>
    <x v="2"/>
    <s v="EUR"/>
    <n v="191.89"/>
    <n v="191.89"/>
    <n v="222.5924"/>
    <n v="0"/>
    <n v="0"/>
    <n v="0"/>
    <s v="F1S USA"/>
    <s v="United States"/>
    <x v="11"/>
    <x v="0"/>
    <n v="0"/>
  </r>
  <r>
    <x v="0"/>
    <x v="1"/>
    <n v="437"/>
    <x v="2"/>
    <n v="29293"/>
    <s v="Hotel Cala Saona Formentera - 08AGO al 11AGO - 2 DBL room"/>
    <d v="2025-08-08T00:00:00"/>
    <d v="2025-08-11T00:00:00"/>
    <s v="HTL"/>
    <x v="4"/>
    <s v="EUR"/>
    <n v="3623.4"/>
    <n v="3623.4"/>
    <n v="4203.144"/>
    <n v="653.4"/>
    <n v="653.4"/>
    <n v="757.944"/>
    <s v="HOTEL CALA SAONA"/>
    <s v="Spain"/>
    <x v="45"/>
    <x v="0"/>
    <n v="0.180327868852459"/>
  </r>
  <r>
    <x v="0"/>
    <x v="1"/>
    <n v="437"/>
    <x v="2"/>
    <n v="29298"/>
    <s v="Hotel Meliá Villa Le Blanc Menorca - 11AGO al 15AGO - 2 DBL room"/>
    <d v="2025-08-11T00:00:00"/>
    <d v="2025-08-15T00:00:00"/>
    <s v="HTL"/>
    <x v="4"/>
    <s v="EUR"/>
    <n v="5712"/>
    <n v="5712"/>
    <n v="6625.919999999999"/>
    <n v="1142.4"/>
    <n v="1142.4"/>
    <n v="1325.184"/>
    <s v="VILLA LE BLANC, A GRAN MELIA HOTEL"/>
    <s v="Spain"/>
    <x v="53"/>
    <x v="0"/>
    <n v="0.2"/>
  </r>
  <r>
    <x v="0"/>
    <x v="1"/>
    <n v="437"/>
    <x v="2"/>
    <n v="28781"/>
    <s v="Hotel Can Alomar Mallorca - 15AGO al 17AGO - 1SGL room + 1DBL room"/>
    <d v="2025-08-15T00:00:00"/>
    <d v="2025-08-17T00:00:00"/>
    <s v="HTL"/>
    <x v="4"/>
    <s v="EUR"/>
    <n v="2601"/>
    <n v="2601"/>
    <n v="3017.16"/>
    <n v="372.59"/>
    <n v="372.59"/>
    <n v="432.2044"/>
    <s v="CAN ALOMAR HOTEL"/>
    <s v="Spain"/>
    <x v="53"/>
    <x v="0"/>
    <n v="0.1432487504805844"/>
  </r>
  <r>
    <x v="0"/>
    <x v="1"/>
    <n v="437"/>
    <x v="2"/>
    <n v="28936"/>
    <s v="Hotel La Ponche St Tropez - 17AGO al 20AGO - 1SGL room + 1 DBL room"/>
    <d v="2025-08-20T00:00:00"/>
    <d v="2025-08-23T00:00:00"/>
    <s v="HTL"/>
    <x v="4"/>
    <s v="EUR"/>
    <n v="7542"/>
    <n v="7542"/>
    <n v="8748.719999999999"/>
    <n v="1014"/>
    <n v="1014"/>
    <n v="1176.24"/>
    <s v="Hotel La Ponche"/>
    <s v="France"/>
    <x v="11"/>
    <x v="0"/>
    <n v="0.1344470962609388"/>
  </r>
  <r>
    <x v="0"/>
    <x v="1"/>
    <n v="437"/>
    <x v="2"/>
    <n v="28838"/>
    <s v="Hotel Juana Antibes - 20AGO al 23AGO - 1 SGL room + 1 DBL room"/>
    <d v="2025-08-20T00:00:00"/>
    <d v="2025-08-23T00:00:00"/>
    <s v="HTL"/>
    <x v="4"/>
    <s v="EUR"/>
    <n v="3708.5"/>
    <n v="3708.5"/>
    <n v="4301.86"/>
    <n v="533.95"/>
    <n v="533.95"/>
    <n v="619.3820000000001"/>
    <s v="HOTEL JUANA"/>
    <s v="France"/>
    <x v="11"/>
    <x v="0"/>
    <n v="0.1439800458406364"/>
  </r>
  <r>
    <x v="0"/>
    <x v="1"/>
    <n v="437"/>
    <x v="2"/>
    <n v="27589"/>
    <s v="Casa Monti Roma - 23AGO al 26AGO - 1SGL"/>
    <d v="2025-08-23T00:00:00"/>
    <d v="2025-08-26T00:00:00"/>
    <s v="HTL"/>
    <x v="4"/>
    <s v="EUR"/>
    <n v="1179"/>
    <n v="1179"/>
    <n v="1367.64"/>
    <n v="0"/>
    <n v="0"/>
    <n v="0"/>
    <s v="HOTEL CASA MONTI ROMA"/>
    <s v="Italy"/>
    <x v="11"/>
    <x v="0"/>
    <n v="0"/>
  </r>
  <r>
    <x v="0"/>
    <x v="1"/>
    <n v="437"/>
    <x v="2"/>
    <n v="27704"/>
    <s v="Traslado Aeropuerto Niza - Hotel La Ponche"/>
    <d v="2025-08-17T00:00:00"/>
    <d v="2025-08-17T00:00:00"/>
    <s v="TRF"/>
    <x v="5"/>
    <s v="EUR"/>
    <n v="474"/>
    <n v="474"/>
    <n v="549.8399999999999"/>
    <n v="64.23999999999999"/>
    <n v="64.23999999999999"/>
    <n v="74.51839999999999"/>
    <s v="Blacklane"/>
    <s v="Germany"/>
    <x v="11"/>
    <x v="0"/>
    <n v="0.1355274261603376"/>
  </r>
  <r>
    <x v="0"/>
    <x v="1"/>
    <n v="437"/>
    <x v="2"/>
    <n v="27704"/>
    <s v="Hotel La Ponche - Hotel Juana"/>
    <d v="2025-08-20T00:00:00"/>
    <d v="2025-08-20T00:00:00"/>
    <s v="TRF"/>
    <x v="5"/>
    <s v="EUR"/>
    <n v="345"/>
    <n v="345"/>
    <n v="400.2"/>
    <n v="47.66"/>
    <n v="47.66"/>
    <n v="55.2856"/>
    <s v="Blacklane"/>
    <s v="Germany"/>
    <x v="11"/>
    <x v="0"/>
    <n v="0.1381449275362319"/>
  </r>
  <r>
    <x v="0"/>
    <x v="1"/>
    <n v="437"/>
    <x v="2"/>
    <n v="27704"/>
    <s v="Hotel Juana - Aeropuerto Niza"/>
    <d v="2025-08-23T00:00:00"/>
    <d v="2025-08-23T00:00:00"/>
    <s v="TRF"/>
    <x v="5"/>
    <s v="EUR"/>
    <n v="255"/>
    <n v="255"/>
    <n v="295.8"/>
    <n v="14.06"/>
    <n v="14.06"/>
    <n v="16.3096"/>
    <s v="Blacklane"/>
    <s v="Germany"/>
    <x v="11"/>
    <x v="0"/>
    <n v="0.05513725490196079"/>
  </r>
  <r>
    <x v="0"/>
    <x v="1"/>
    <n v="437"/>
    <x v="2"/>
    <n v="29635"/>
    <s v="Traslados en Baleares y ferry Ibiza - Formentera - Ibiza"/>
    <d v="2025-08-08T00:00:00"/>
    <d v="2025-08-17T00:00:00"/>
    <s v="ATR"/>
    <x v="0"/>
    <s v="EUR"/>
    <n v="1715.13"/>
    <n v="1715.13"/>
    <n v="1989.5508"/>
    <n v="0"/>
    <n v="0"/>
    <n v="0"/>
    <s v="Islandbridge"/>
    <s v="Spain"/>
    <x v="45"/>
    <x v="0"/>
    <n v="0"/>
  </r>
  <r>
    <x v="0"/>
    <x v="1"/>
    <n v="437"/>
    <x v="2"/>
    <n v="29955"/>
    <s v="Navegación privada en Menorca - 12AGO"/>
    <d v="2025-08-12T00:00:00"/>
    <d v="2025-08-12T00:00:00"/>
    <s v="EXC"/>
    <x v="0"/>
    <s v="EUR"/>
    <n v="1720"/>
    <n v="1720"/>
    <n v="1995.2"/>
    <n v="670"/>
    <n v="670"/>
    <n v="777.1999999999999"/>
    <s v="ILLA CHARTER MENORCA"/>
    <s v="Spain"/>
    <x v="53"/>
    <x v="0"/>
    <n v="0.3895348837209303"/>
  </r>
  <r>
    <x v="0"/>
    <x v="1"/>
    <n v="437"/>
    <x v="2"/>
    <n v="0"/>
    <s v=".."/>
    <d v="2025-08-07T00:00:00"/>
    <d v="2025-08-26T00:00:00"/>
    <s v="HPS"/>
    <x v="1"/>
    <s v="EUR"/>
    <n v="735.74"/>
    <n v="735.74"/>
    <n v="853.4584"/>
    <n v="735.74"/>
    <n v="735.74"/>
    <n v="853.4584"/>
    <s v="FEES"/>
    <n v="0"/>
    <x v="45"/>
    <x v="0"/>
    <n v="1"/>
  </r>
  <r>
    <x v="0"/>
    <x v="1"/>
    <n v="437"/>
    <x v="2"/>
    <n v="29298"/>
    <s v="Picnic navegacion 12AGO"/>
    <d v="2025-08-07T00:00:00"/>
    <d v="2025-08-26T00:00:00"/>
    <s v="AYB"/>
    <x v="3"/>
    <s v="EUR"/>
    <n v="412"/>
    <n v="412"/>
    <n v="477.92"/>
    <n v="0"/>
    <n v="0"/>
    <n v="0"/>
    <s v="REEMBOLSOS"/>
    <s v="Spain"/>
    <x v="45"/>
    <x v="0"/>
    <n v="0"/>
  </r>
  <r>
    <x v="0"/>
    <x v="1"/>
    <n v="437"/>
    <x v="2"/>
    <n v="30296"/>
    <s v="Reembolso 1000EUR atención comercial"/>
    <d v="2025-08-14T00:00:00"/>
    <d v="2025-08-26T00:00:00"/>
    <s v="OTR"/>
    <x v="3"/>
    <s v="EUR"/>
    <n v="1000"/>
    <n v="1000"/>
    <n v="1160"/>
    <n v="0"/>
    <n v="0"/>
    <n v="0"/>
    <s v="Raquel Cohen Zaga"/>
    <s v="Mexico"/>
    <x v="53"/>
    <x v="0"/>
    <n v="0"/>
  </r>
  <r>
    <x v="0"/>
    <x v="1"/>
    <n v="437"/>
    <x v="2"/>
    <n v="27704"/>
    <s v="Ajuste Blacklane"/>
    <d v="2025-08-07T00:00:00"/>
    <d v="2025-08-26T00:00:00"/>
    <s v="TRF"/>
    <x v="5"/>
    <s v="EUR"/>
    <n v="1.79"/>
    <n v="1.79"/>
    <n v="2.0764"/>
    <n v="0"/>
    <n v="0"/>
    <n v="0"/>
    <s v="Blacklane"/>
    <s v="Germany"/>
    <x v="45"/>
    <x v="0"/>
    <n v="0"/>
  </r>
  <r>
    <x v="0"/>
    <x v="1"/>
    <n v="437"/>
    <x v="2"/>
    <n v="0"/>
    <s v="Ajuste por tipo de cambio Blacklane"/>
    <d v="2025-08-07T00:00:00"/>
    <d v="2025-08-26T00:00:00"/>
    <s v="DES"/>
    <x v="9"/>
    <s v="EUR"/>
    <n v="-1.79"/>
    <n v="-1.79"/>
    <n v="-2.0764"/>
    <n v="-1.79"/>
    <n v="-1.79"/>
    <n v="-2.0764"/>
    <s v="FEES"/>
    <n v="0"/>
    <x v="45"/>
    <x v="0"/>
    <n v="1"/>
  </r>
  <r>
    <x v="0"/>
    <x v="1"/>
    <n v="438"/>
    <x v="1"/>
    <n v="25374"/>
    <s v="7-9 JUL HECKFIELD PLACE lake room 9 10 JUL Master Room"/>
    <d v="2025-07-07T00:00:00"/>
    <d v="2025-07-10T00:00:00"/>
    <s v="HTL"/>
    <x v="4"/>
    <s v="USD"/>
    <n v="12177.42"/>
    <n v="10472.5812"/>
    <n v="12177.42"/>
    <n v="894.79"/>
    <n v="769.5193999999999"/>
    <n v="894.79"/>
    <s v="HECKFIELD PLACE"/>
    <s v="United Kingdom"/>
    <x v="20"/>
    <x v="0"/>
    <n v="0.07347943981565881"/>
  </r>
  <r>
    <x v="1"/>
    <x v="1"/>
    <n v="439"/>
    <x v="16"/>
    <n v="27301"/>
    <s v="MEX/ATL/CDG/MEX-Sofia Valanci"/>
    <d v="2025-09-08T00:00:00"/>
    <d v="2025-09-18T00:00:00"/>
    <s v="VLO"/>
    <x v="2"/>
    <s v="USD"/>
    <n v="2840.07"/>
    <n v="2442.4602"/>
    <n v="2840.07"/>
    <n v="0"/>
    <n v="0"/>
    <n v="0"/>
    <s v="TURISMO EX MAR, S.A. DE C.V."/>
    <s v="Mexico"/>
    <x v="27"/>
    <x v="0"/>
    <n v="0"/>
  </r>
  <r>
    <x v="1"/>
    <x v="1"/>
    <n v="439"/>
    <x v="16"/>
    <n v="27301"/>
    <s v="MEX/ATL/CDG/MEX-Marc Kosberg"/>
    <d v="2025-09-08T00:00:00"/>
    <d v="2025-09-18T00:00:00"/>
    <s v="VLO"/>
    <x v="2"/>
    <s v="USD"/>
    <n v="2988.11"/>
    <n v="2569.7746"/>
    <n v="2988.11"/>
    <n v="0"/>
    <n v="0"/>
    <n v="0"/>
    <s v="TURISMO EX MAR, S.A. DE C.V."/>
    <s v="Mexico"/>
    <x v="27"/>
    <x v="0"/>
    <n v="0"/>
  </r>
  <r>
    <x v="1"/>
    <x v="1"/>
    <n v="439"/>
    <x v="16"/>
    <n v="27301"/>
    <s v="Revisado MEX/ATL/CDG/MEX - Sofia Valanci"/>
    <d v="2025-09-08T00:00:00"/>
    <d v="2025-09-18T00:00:00"/>
    <s v="VLO"/>
    <x v="2"/>
    <s v="USD"/>
    <n v="0"/>
    <n v="0"/>
    <n v="0"/>
    <n v="0"/>
    <n v="0"/>
    <n v="0"/>
    <s v="TURISMO EX MAR, S.A. DE C.V."/>
    <s v="Mexico"/>
    <x v="27"/>
    <x v="0"/>
    <s v="0"/>
  </r>
  <r>
    <x v="1"/>
    <x v="1"/>
    <n v="439"/>
    <x v="16"/>
    <n v="27301"/>
    <s v="Revisado MEX/ATL/CDG/MEX - Sofia Valanci"/>
    <d v="2025-09-08T00:00:00"/>
    <d v="2025-09-18T00:00:00"/>
    <s v="VLO"/>
    <x v="2"/>
    <s v="USD"/>
    <n v="10.66"/>
    <n v="9.1676"/>
    <n v="10.66"/>
    <n v="0"/>
    <n v="0"/>
    <n v="0"/>
    <s v="TURISMO EX MAR, S.A. DE C.V."/>
    <s v="Mexico"/>
    <x v="27"/>
    <x v="0"/>
    <n v="0"/>
  </r>
  <r>
    <x v="1"/>
    <x v="1"/>
    <n v="439"/>
    <x v="16"/>
    <n v="27301"/>
    <s v="Vuelo MEX-MAD/Marc Kosberg"/>
    <d v="2025-09-08T00:00:00"/>
    <d v="2025-09-18T00:00:00"/>
    <s v="VLO"/>
    <x v="2"/>
    <s v="USD"/>
    <n v="541.6900000000001"/>
    <n v="465.8534"/>
    <n v="541.6900000000001"/>
    <n v="0"/>
    <n v="0"/>
    <n v="0"/>
    <s v="TURISMO EX MAR, S.A. DE C.V."/>
    <s v="Mexico"/>
    <x v="27"/>
    <x v="0"/>
    <n v="0"/>
  </r>
  <r>
    <x v="1"/>
    <x v="1"/>
    <n v="439"/>
    <x v="16"/>
    <n v="27301"/>
    <s v="Vuelo MEX-MIA-MEX/Sofia Valanci"/>
    <d v="2025-09-08T00:00:00"/>
    <d v="2025-09-18T00:00:00"/>
    <s v="VLO"/>
    <x v="2"/>
    <s v="USD"/>
    <n v="529.85"/>
    <n v="455.671"/>
    <n v="529.85"/>
    <n v="0"/>
    <n v="0"/>
    <n v="0"/>
    <s v="TURISMO EX MAR, S.A. DE C.V."/>
    <s v="Mexico"/>
    <x v="27"/>
    <x v="0"/>
    <n v="0"/>
  </r>
  <r>
    <x v="1"/>
    <x v="1"/>
    <n v="439"/>
    <x v="16"/>
    <n v="27301"/>
    <s v="Vuelo MEX-LAX-MEX/Sofia Valanci"/>
    <d v="2025-12-15T00:00:00"/>
    <d v="2025-12-17T00:00:00"/>
    <s v="VLO"/>
    <x v="2"/>
    <s v="USD"/>
    <n v="986.08"/>
    <n v="848.0288"/>
    <n v="986.08"/>
    <n v="0"/>
    <n v="0"/>
    <n v="0"/>
    <s v="TURISMO EX MAR, S.A. DE C.V."/>
    <s v="Mexico"/>
    <x v="0"/>
    <x v="0"/>
    <n v="0"/>
  </r>
  <r>
    <x v="1"/>
    <x v="1"/>
    <n v="439"/>
    <x v="16"/>
    <n v="27301"/>
    <s v="Revisado MEX-LAX-MEX/Sofia Valanci"/>
    <d v="2025-12-15T00:00:00"/>
    <d v="2025-12-17T00:00:00"/>
    <s v="VLO"/>
    <x v="2"/>
    <s v="USD"/>
    <n v="27.08"/>
    <n v="23.2888"/>
    <n v="27.08"/>
    <n v="0"/>
    <n v="0"/>
    <n v="0"/>
    <s v="TURISMO EX MAR, S.A. DE C.V."/>
    <s v="Mexico"/>
    <x v="0"/>
    <x v="0"/>
    <n v="0"/>
  </r>
  <r>
    <x v="1"/>
    <x v="1"/>
    <n v="440"/>
    <x v="16"/>
    <n v="27301"/>
    <s v="Vuelo MEX-CDG-LIN-FCO-MEX/Esteban Gonzalez"/>
    <d v="2025-10-23T00:00:00"/>
    <d v="2025-11-08T00:00:00"/>
    <s v="VLO"/>
    <x v="2"/>
    <s v="MXN"/>
    <n v="79908"/>
    <n v="3835.584"/>
    <n v="4474.848"/>
    <n v="0"/>
    <n v="0"/>
    <n v="0"/>
    <s v="TURISMO EX MAR, S.A. DE C.V."/>
    <s v="Mexico"/>
    <x v="21"/>
    <x v="0"/>
    <n v="0"/>
  </r>
  <r>
    <x v="1"/>
    <x v="1"/>
    <n v="440"/>
    <x v="16"/>
    <n v="27301"/>
    <s v="Vuelo MEX-CDG-LIN-FCO-MEX/Roberta Cannizzo"/>
    <d v="2025-10-23T00:00:00"/>
    <d v="2025-11-08T00:00:00"/>
    <s v="VLO"/>
    <x v="2"/>
    <s v="MXN"/>
    <n v="79908"/>
    <n v="3835.584"/>
    <n v="4474.84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Claudio Gonzalez"/>
    <d v="2025-10-23T00:00:00"/>
    <d v="2025-11-08T00:00:00"/>
    <s v="VLO"/>
    <x v="2"/>
    <s v="MXN"/>
    <n v="48989"/>
    <n v="2351.472"/>
    <n v="2743.384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Laura Caraza"/>
    <d v="2025-10-23T00:00:00"/>
    <d v="2025-11-08T00:00:00"/>
    <s v="VLO"/>
    <x v="2"/>
    <s v="MXN"/>
    <n v="48989"/>
    <n v="2351.472"/>
    <n v="2743.384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Claudio Gonzalez"/>
    <d v="2025-10-23T00:00:00"/>
    <d v="2025-11-08T00:00:00"/>
    <s v="VLO"/>
    <x v="2"/>
    <s v="MXN"/>
    <n v="62130"/>
    <n v="2982.24"/>
    <n v="3479.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FCO/Laura Caraza"/>
    <d v="2025-10-23T00:00:00"/>
    <d v="2025-11-08T00:00:00"/>
    <s v="VLO"/>
    <x v="2"/>
    <s v="MXN"/>
    <n v="62130"/>
    <n v="2982.24"/>
    <n v="3479.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Alejandra Gonzalez"/>
    <d v="2025-10-23T00:00:00"/>
    <d v="2025-11-08T00:00:00"/>
    <s v="VLO"/>
    <x v="2"/>
    <s v="MXN"/>
    <n v="139262"/>
    <n v="6684.576"/>
    <n v="7798.672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Ana Paula"/>
    <d v="2025-10-23T00:00:00"/>
    <d v="2025-11-08T00:00:00"/>
    <s v="VLO"/>
    <x v="2"/>
    <s v="MXN"/>
    <n v="139262"/>
    <n v="6684.576"/>
    <n v="7798.672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María Luisa"/>
    <d v="2025-10-23T00:00:00"/>
    <d v="2025-11-08T00:00:00"/>
    <s v="VLO"/>
    <x v="2"/>
    <s v="MXN"/>
    <n v="133338"/>
    <n v="6400.224"/>
    <n v="7466.9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Claudio XGL"/>
    <d v="2025-10-23T00:00:00"/>
    <d v="2025-11-08T00:00:00"/>
    <s v="VLO"/>
    <x v="2"/>
    <s v="MXN"/>
    <n v="133338"/>
    <n v="6400.224"/>
    <n v="7466.928"/>
    <n v="0"/>
    <n v="0"/>
    <n v="0"/>
    <s v="TURISMO EX MAR, S.A. DE C.V."/>
    <s v="Mexico"/>
    <x v="21"/>
    <x v="0"/>
    <n v="0"/>
  </r>
  <r>
    <x v="1"/>
    <x v="1"/>
    <n v="440"/>
    <x v="16"/>
    <n v="27301"/>
    <s v="Vuelo MEX/CDG/LIN-FCO/MEX/ Maria Elena JGL"/>
    <d v="2025-10-23T00:00:00"/>
    <d v="2025-11-08T00:00:00"/>
    <s v="VLO"/>
    <x v="2"/>
    <s v="MXN"/>
    <n v="133338"/>
    <n v="6400.224"/>
    <n v="7466.928"/>
    <n v="0"/>
    <n v="0"/>
    <n v="0"/>
    <s v="TURISMO EX MAR, S.A. DE C.V."/>
    <s v="Mexico"/>
    <x v="21"/>
    <x v="0"/>
    <n v="0"/>
  </r>
  <r>
    <x v="1"/>
    <x v="1"/>
    <n v="440"/>
    <x v="16"/>
    <n v="27301"/>
    <s v="MEX/CDG/VCE-FCO/MEX/FCO/Pablo Gonzalez"/>
    <d v="2025-10-23T00:00:00"/>
    <d v="2025-11-08T00:00:00"/>
    <s v="VLO"/>
    <x v="2"/>
    <s v="MXN"/>
    <n v="44002.5"/>
    <n v="2112.12"/>
    <n v="2464.14"/>
    <n v="0"/>
    <n v="0"/>
    <n v="0"/>
    <s v="TURISMO EX MAR, S.A. DE C.V."/>
    <s v="Mexico"/>
    <x v="21"/>
    <x v="0"/>
    <n v="0"/>
  </r>
  <r>
    <x v="1"/>
    <x v="1"/>
    <n v="440"/>
    <x v="16"/>
    <n v="27301"/>
    <s v="Vulo MEX/CDG/VCE-FCO/MEX/FCO/Ana Cecilia"/>
    <d v="2025-10-23T00:00:00"/>
    <d v="2025-11-08T00:00:00"/>
    <s v="VLO"/>
    <x v="2"/>
    <s v="MXN"/>
    <n v="44002.5"/>
    <n v="2112.12"/>
    <n v="2464.14"/>
    <n v="0"/>
    <n v="0"/>
    <n v="0"/>
    <s v="TURISMO EX MAR, S.A. DE C.V."/>
    <s v="Mexico"/>
    <x v="21"/>
    <x v="0"/>
    <n v="0"/>
  </r>
  <r>
    <x v="1"/>
    <x v="1"/>
    <n v="440"/>
    <x v="16"/>
    <n v="27301"/>
    <s v="Vuelo MEX/CDG/VCE-FCO/MEX/FCO/Pablo Gonzalez"/>
    <d v="2025-10-23T00:00:00"/>
    <d v="2025-11-08T00:00:00"/>
    <s v="VLO"/>
    <x v="2"/>
    <s v="MXN"/>
    <n v="49223.5"/>
    <n v="2362.728"/>
    <n v="2756.516"/>
    <n v="0"/>
    <n v="0"/>
    <n v="0"/>
    <s v="TURISMO EX MAR, S.A. DE C.V."/>
    <s v="Mexico"/>
    <x v="21"/>
    <x v="0"/>
    <n v="0"/>
  </r>
  <r>
    <x v="1"/>
    <x v="1"/>
    <n v="440"/>
    <x v="16"/>
    <n v="27301"/>
    <s v="Vuelo MEX/CDG/VCE-FCO/MEX/FCO/Ana Cecilia"/>
    <d v="2025-10-23T00:00:00"/>
    <d v="2025-11-08T00:00:00"/>
    <s v="VLO"/>
    <x v="2"/>
    <s v="MXN"/>
    <n v="49223.5"/>
    <n v="2362.728"/>
    <n v="2756.516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Claudio Xavier"/>
    <d v="2025-10-23T00:00:00"/>
    <d v="2025-11-08T00:00:00"/>
    <s v="VLO"/>
    <x v="2"/>
    <s v="MXN"/>
    <n v="3406"/>
    <n v="163.488"/>
    <n v="190.736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Claudio Xavier"/>
    <d v="2025-10-23T00:00:00"/>
    <d v="2025-11-08T00:00:00"/>
    <s v="VLO"/>
    <x v="2"/>
    <s v="MXN"/>
    <n v="4362"/>
    <n v="209.376"/>
    <n v="244.272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Laura Caraza"/>
    <d v="2025-10-23T00:00:00"/>
    <d v="2025-11-08T00:00:00"/>
    <s v="VLO"/>
    <x v="2"/>
    <s v="MXN"/>
    <n v="3406"/>
    <n v="163.488"/>
    <n v="190.736"/>
    <n v="0"/>
    <n v="0"/>
    <n v="0"/>
    <s v="TURISMO EX MAR, S.A. DE C.V."/>
    <s v="Mexico"/>
    <x v="21"/>
    <x v="0"/>
    <n v="0"/>
  </r>
  <r>
    <x v="1"/>
    <x v="1"/>
    <n v="440"/>
    <x v="16"/>
    <n v="27301"/>
    <s v="Revisado MEX-CDG-MAD-CDG-MEX-FCO-MEX/Laura Caraza"/>
    <d v="2025-10-23T00:00:00"/>
    <d v="2025-11-08T00:00:00"/>
    <s v="VLO"/>
    <x v="2"/>
    <s v="MXN"/>
    <n v="4362"/>
    <n v="209.376"/>
    <n v="244.272"/>
    <n v="0"/>
    <n v="0"/>
    <n v="0"/>
    <s v="TURISMO EX MAR, S.A. DE C.V."/>
    <s v="Mexico"/>
    <x v="21"/>
    <x v="0"/>
    <n v="0"/>
  </r>
  <r>
    <x v="1"/>
    <x v="1"/>
    <n v="440"/>
    <x v="16"/>
    <n v="0"/>
    <s v="Fee de emisión"/>
    <d v="2025-10-23T00:00:00"/>
    <d v="2025-11-08T00:00:00"/>
    <s v="HPS"/>
    <x v="1"/>
    <s v="MXN"/>
    <n v="1339.1"/>
    <n v="64.27679999999999"/>
    <n v="74.9896"/>
    <n v="1339.1"/>
    <n v="64.27679999999999"/>
    <n v="74.9896"/>
    <s v="FEES"/>
    <n v="0"/>
    <x v="21"/>
    <x v="0"/>
    <n v="1"/>
  </r>
  <r>
    <x v="1"/>
    <x v="1"/>
    <n v="440"/>
    <x v="16"/>
    <n v="27301"/>
    <s v="Revisado FCO-MEX-FCO/Pablo Gonzalez"/>
    <d v="2025-10-23T00:00:00"/>
    <d v="2025-11-08T00:00:00"/>
    <s v="VLO"/>
    <x v="2"/>
    <s v="MXN"/>
    <n v="3717"/>
    <n v="178.416"/>
    <n v="208.152"/>
    <n v="0"/>
    <n v="0"/>
    <n v="0"/>
    <s v="TURISMO EX MAR, S.A. DE C.V."/>
    <s v="Mexico"/>
    <x v="21"/>
    <x v="0"/>
    <n v="0"/>
  </r>
  <r>
    <x v="1"/>
    <x v="1"/>
    <n v="440"/>
    <x v="16"/>
    <n v="27301"/>
    <s v="EMD Revisado FCO-MEX-FCO/Pablo Gonzalez"/>
    <d v="2025-10-23T00:00:00"/>
    <d v="2025-11-08T00:00:00"/>
    <s v="VLO"/>
    <x v="2"/>
    <s v="MXN"/>
    <n v="6489"/>
    <n v="311.472"/>
    <n v="363.384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/Ana Cecilia Galindo"/>
    <d v="2025-10-23T00:00:00"/>
    <d v="2025-11-08T00:00:00"/>
    <s v="VLO"/>
    <x v="2"/>
    <s v="MXN"/>
    <n v="3717"/>
    <n v="178.416"/>
    <n v="208.152"/>
    <n v="0"/>
    <n v="0"/>
    <n v="0"/>
    <s v="TURISMO EX MAR, S.A. DE C.V."/>
    <s v="Mexico"/>
    <x v="21"/>
    <x v="0"/>
    <n v="0"/>
  </r>
  <r>
    <x v="1"/>
    <x v="1"/>
    <n v="440"/>
    <x v="16"/>
    <n v="27301"/>
    <s v="EMD Revisado FCO-MEX-FCO/Ana Cecilia Galindo"/>
    <d v="2025-10-23T00:00:00"/>
    <d v="2025-11-08T00:00:00"/>
    <s v="VLO"/>
    <x v="2"/>
    <s v="MXN"/>
    <n v="6489"/>
    <n v="311.472"/>
    <n v="363.384"/>
    <n v="0"/>
    <n v="0"/>
    <n v="0"/>
    <s v="TURISMO EX MAR, S.A. DE C.V."/>
    <s v="Mexico"/>
    <x v="21"/>
    <x v="0"/>
    <n v="0"/>
  </r>
  <r>
    <x v="1"/>
    <x v="1"/>
    <n v="440"/>
    <x v="16"/>
    <n v="27301"/>
    <s v="Vuelo MAD-LIN/Claudio Gonzalez"/>
    <d v="2025-10-23T00:00:00"/>
    <d v="2025-11-08T00:00:00"/>
    <s v="VLO"/>
    <x v="2"/>
    <s v="MXN"/>
    <n v="6050"/>
    <n v="290.4"/>
    <n v="338.8"/>
    <n v="0"/>
    <n v="0"/>
    <n v="0"/>
    <s v="TURISMO EX MAR, S.A. DE C.V."/>
    <s v="Mexico"/>
    <x v="21"/>
    <x v="0"/>
    <n v="0"/>
  </r>
  <r>
    <x v="1"/>
    <x v="1"/>
    <n v="440"/>
    <x v="16"/>
    <n v="27301"/>
    <s v="Vuelo MAD-LIN/Laura Caraza"/>
    <d v="2025-10-23T00:00:00"/>
    <d v="2025-11-08T00:00:00"/>
    <s v="VLO"/>
    <x v="2"/>
    <s v="MXN"/>
    <n v="6050"/>
    <n v="290.4"/>
    <n v="338.8"/>
    <n v="0"/>
    <n v="0"/>
    <n v="0"/>
    <s v="TURISMO EX MAR, S.A. DE C.V."/>
    <s v="Mexico"/>
    <x v="21"/>
    <x v="0"/>
    <n v="0"/>
  </r>
  <r>
    <x v="1"/>
    <x v="1"/>
    <n v="440"/>
    <x v="16"/>
    <n v="27301"/>
    <s v="Vuelo MAD-LIN/Claudio Gonzalez"/>
    <d v="2025-10-23T00:00:00"/>
    <d v="2025-11-08T00:00:00"/>
    <s v="VLO"/>
    <x v="2"/>
    <s v="MXN"/>
    <n v="344"/>
    <n v="16.512"/>
    <n v="19.264"/>
    <n v="0"/>
    <n v="0"/>
    <n v="0"/>
    <s v="TURISMO EX MAR, S.A. DE C.V."/>
    <s v="Mexico"/>
    <x v="21"/>
    <x v="0"/>
    <n v="0"/>
  </r>
  <r>
    <x v="1"/>
    <x v="1"/>
    <n v="440"/>
    <x v="16"/>
    <n v="27301"/>
    <s v="Vuelo MAD-LIN/Laura Caraza"/>
    <d v="2025-10-23T00:00:00"/>
    <d v="2025-11-08T00:00:00"/>
    <s v="VLO"/>
    <x v="2"/>
    <s v="MXN"/>
    <n v="344"/>
    <n v="16.512"/>
    <n v="19.264"/>
    <n v="0"/>
    <n v="0"/>
    <n v="0"/>
    <s v="TURISMO EX MAR, S.A. DE C.V."/>
    <s v="Mexico"/>
    <x v="21"/>
    <x v="0"/>
    <n v="0"/>
  </r>
  <r>
    <x v="1"/>
    <x v="1"/>
    <n v="440"/>
    <x v="16"/>
    <n v="0"/>
    <s v="Fee de emisión ENSJZM"/>
    <d v="2025-10-23T00:00:00"/>
    <d v="2025-11-08T00:00:00"/>
    <s v="HPS"/>
    <x v="1"/>
    <s v="MXN"/>
    <n v="1339.1"/>
    <n v="64.27679999999999"/>
    <n v="74.9896"/>
    <n v="1339.1"/>
    <n v="64.27679999999999"/>
    <n v="74.9896"/>
    <s v="FEES"/>
    <n v="0"/>
    <x v="21"/>
    <x v="0"/>
    <n v="1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21400"/>
    <n v="1027.2"/>
    <n v="1198.4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0"/>
    <n v="0"/>
    <n v="0"/>
    <n v="0"/>
    <n v="0"/>
    <n v="0"/>
    <s v="TURISMO EX MAR, S.A. DE C.V."/>
    <s v="Mexico"/>
    <x v="21"/>
    <x v="0"/>
    <s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4334"/>
    <n v="208.032"/>
    <n v="242.704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21400"/>
    <n v="1027.2"/>
    <n v="1198.4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0"/>
    <n v="0"/>
    <n v="0"/>
    <n v="0"/>
    <n v="0"/>
    <n v="0"/>
    <s v="TURISMO EX MAR, S.A. DE C.V."/>
    <s v="Mexico"/>
    <x v="21"/>
    <x v="0"/>
    <s v="0"/>
  </r>
  <r>
    <x v="1"/>
    <x v="1"/>
    <n v="440"/>
    <x v="16"/>
    <n v="27301"/>
    <s v="Revisado MEX-CDG-FCO-MAD-CDG-MEX-FCO/Claudio XGG"/>
    <d v="2025-10-23T00:00:00"/>
    <d v="2025-11-08T00:00:00"/>
    <s v="VLO"/>
    <x v="2"/>
    <s v="MXN"/>
    <n v="4334"/>
    <n v="208.032"/>
    <n v="242.704"/>
    <n v="0"/>
    <n v="0"/>
    <n v="0"/>
    <s v="TURISMO EX MAR, S.A. DE C.V."/>
    <s v="Mexico"/>
    <x v="21"/>
    <x v="0"/>
    <n v="0"/>
  </r>
  <r>
    <x v="1"/>
    <x v="1"/>
    <n v="440"/>
    <x v="16"/>
    <n v="27301"/>
    <s v="Revisado MEX-CDG-FCO/MEX-MAD-CDG-MEX/Laura Caraza"/>
    <d v="2025-10-23T00:00:00"/>
    <d v="2025-11-08T00:00:00"/>
    <s v="VLO"/>
    <x v="2"/>
    <s v="MXN"/>
    <n v="0"/>
    <n v="0"/>
    <n v="0"/>
    <n v="0"/>
    <n v="0"/>
    <n v="0"/>
    <s v="TURISMO EX MAR, S.A. DE C.V."/>
    <s v="Mexico"/>
    <x v="21"/>
    <x v="0"/>
    <s v="0"/>
  </r>
  <r>
    <x v="1"/>
    <x v="1"/>
    <n v="440"/>
    <x v="16"/>
    <n v="27301"/>
    <s v="Revisado MEX-CDG-FCO/MEX-MAD-CDG-MEX/Laura Caraza"/>
    <d v="2025-10-23T00:00:00"/>
    <d v="2025-11-08T00:00:00"/>
    <s v="VLO"/>
    <x v="2"/>
    <s v="MXN"/>
    <n v="6449"/>
    <n v="309.552"/>
    <n v="361.144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E. Patricio González"/>
    <d v="2025-10-23T00:00:00"/>
    <d v="2025-11-08T00:00:00"/>
    <s v="VLO"/>
    <x v="2"/>
    <s v="MXN"/>
    <n v="20705"/>
    <n v="993.84"/>
    <n v="1159.48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E. Patricio González"/>
    <d v="2025-10-23T00:00:00"/>
    <d v="2025-11-08T00:00:00"/>
    <s v="VLO"/>
    <x v="2"/>
    <s v="MXN"/>
    <n v="6420"/>
    <n v="308.16"/>
    <n v="359.52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Roberta Cannizzo"/>
    <d v="2025-10-23T00:00:00"/>
    <d v="2025-11-08T00:00:00"/>
    <s v="VLO"/>
    <x v="2"/>
    <s v="MXN"/>
    <n v="20705"/>
    <n v="993.84"/>
    <n v="1159.48"/>
    <n v="0"/>
    <n v="0"/>
    <n v="0"/>
    <s v="TURISMO EX MAR, S.A. DE C.V."/>
    <s v="Mexico"/>
    <x v="21"/>
    <x v="0"/>
    <n v="0"/>
  </r>
  <r>
    <x v="1"/>
    <x v="1"/>
    <n v="440"/>
    <x v="16"/>
    <n v="27301"/>
    <s v="Revisado MEX/MAD/MEX - Roberta Cannizzo"/>
    <d v="2025-10-23T00:00:00"/>
    <d v="2025-11-08T00:00:00"/>
    <s v="VLO"/>
    <x v="2"/>
    <s v="MXN"/>
    <n v="6420"/>
    <n v="308.16"/>
    <n v="359.52"/>
    <n v="0"/>
    <n v="0"/>
    <n v="0"/>
    <s v="TURISMO EX MAR, S.A. DE C.V."/>
    <s v="Mexico"/>
    <x v="21"/>
    <x v="0"/>
    <n v="0"/>
  </r>
  <r>
    <x v="1"/>
    <x v="1"/>
    <n v="440"/>
    <x v="16"/>
    <n v="28934"/>
    <s v="Vuelo LAX-LHR-LIN/VCE-LHR-LAX/Guillermo González"/>
    <d v="2025-10-24T00:00:00"/>
    <d v="2025-11-03T00:00:00"/>
    <s v="VLO"/>
    <x v="2"/>
    <s v="MXN"/>
    <n v="92676.72"/>
    <n v="4448.48256"/>
    <n v="5189.89632"/>
    <n v="4285.44"/>
    <n v="205.70112"/>
    <n v="239.98464"/>
    <s v="F1S USA"/>
    <s v="United States"/>
    <x v="21"/>
    <x v="0"/>
    <n v="0.0462407387745272"/>
  </r>
  <r>
    <x v="1"/>
    <x v="1"/>
    <n v="440"/>
    <x v="16"/>
    <n v="28934"/>
    <s v="Revisado LAX-LHR-LIN/VCE-LHR-LAX/Guillermo González"/>
    <d v="2025-10-24T00:00:00"/>
    <d v="2025-11-03T00:00:00"/>
    <s v="VLO"/>
    <x v="2"/>
    <s v="MXN"/>
    <n v="39819.18"/>
    <n v="1911.32064"/>
    <n v="2229.87408"/>
    <n v="20460.29"/>
    <n v="982.09392"/>
    <n v="1145.77624"/>
    <s v="F1S USA"/>
    <s v="United States"/>
    <x v="21"/>
    <x v="0"/>
    <n v="0.5138300185990772"/>
  </r>
  <r>
    <x v="1"/>
    <x v="1"/>
    <n v="440"/>
    <x v="16"/>
    <n v="28934"/>
    <s v="Vuelo JFK-FCO-VCE/FCO-JFK/Pablo González"/>
    <d v="2025-10-29T00:00:00"/>
    <d v="2025-11-06T00:00:00"/>
    <s v="VLO"/>
    <x v="2"/>
    <s v="MXN"/>
    <n v="55803.96"/>
    <n v="2678.59008"/>
    <n v="3125.02176"/>
    <n v="2966.07"/>
    <n v="142.37136"/>
    <n v="166.09992"/>
    <s v="F1S USA"/>
    <s v="United States"/>
    <x v="22"/>
    <x v="0"/>
    <n v="0.05315160429474898"/>
  </r>
  <r>
    <x v="1"/>
    <x v="1"/>
    <n v="440"/>
    <x v="16"/>
    <n v="28934"/>
    <s v="Vuelo JFK-FCO-VCE/FCO-JFK/Ana Galindo"/>
    <d v="2025-10-29T00:00:00"/>
    <d v="2025-11-06T00:00:00"/>
    <s v="VLO"/>
    <x v="2"/>
    <s v="MXN"/>
    <n v="55803.96"/>
    <n v="2678.59008"/>
    <n v="3125.02176"/>
    <n v="2966.07"/>
    <n v="142.37136"/>
    <n v="166.09992"/>
    <s v="F1S USA"/>
    <s v="United States"/>
    <x v="22"/>
    <x v="0"/>
    <n v="0.05315160429474898"/>
  </r>
  <r>
    <x v="1"/>
    <x v="1"/>
    <n v="440"/>
    <x v="16"/>
    <n v="0"/>
    <s v="Fee de emisión HYAQWE"/>
    <d v="2025-10-29T00:00:00"/>
    <d v="2025-11-06T00:00:00"/>
    <s v="HPS"/>
    <x v="1"/>
    <s v="MXN"/>
    <n v="1302"/>
    <n v="62.496"/>
    <n v="72.91200000000001"/>
    <n v="1302"/>
    <n v="62.496"/>
    <n v="72.91200000000001"/>
    <s v="FEES"/>
    <n v="0"/>
    <x v="22"/>
    <x v="0"/>
    <n v="1"/>
  </r>
  <r>
    <x v="1"/>
    <x v="1"/>
    <n v="440"/>
    <x v="16"/>
    <n v="28934"/>
    <s v="Vuelo MEX-FRA-FLR/VCE-FRA/Esteban González"/>
    <d v="2025-10-21T00:00:00"/>
    <d v="2025-11-03T00:00:00"/>
    <s v="VLO"/>
    <x v="2"/>
    <s v="MXN"/>
    <n v="102402.04"/>
    <n v="4915.29792"/>
    <n v="5734.51424"/>
    <n v="1493.18"/>
    <n v="71.67264"/>
    <n v="83.61808000000001"/>
    <s v="F1S USA"/>
    <s v="United States"/>
    <x v="21"/>
    <x v="0"/>
    <n v="0.01458154544577433"/>
  </r>
  <r>
    <x v="1"/>
    <x v="1"/>
    <n v="440"/>
    <x v="16"/>
    <n v="28934"/>
    <s v="Vuelo MEX-FRA-FLR/VCE-FRA/Daniela Cannizzo"/>
    <d v="2025-10-21T00:00:00"/>
    <d v="2025-11-03T00:00:00"/>
    <s v="VLO"/>
    <x v="2"/>
    <s v="MXN"/>
    <n v="102402.04"/>
    <n v="4915.29792"/>
    <n v="5734.51424"/>
    <n v="1493.18"/>
    <n v="71.67264"/>
    <n v="83.61808000000001"/>
    <s v="F1S USA"/>
    <s v="United States"/>
    <x v="21"/>
    <x v="0"/>
    <n v="0.01458154544577433"/>
  </r>
  <r>
    <x v="1"/>
    <x v="1"/>
    <n v="440"/>
    <x v="16"/>
    <n v="0"/>
    <s v="Fee de emisión FLPMBZ"/>
    <d v="2025-10-21T00:00:00"/>
    <d v="2025-11-08T00:00:00"/>
    <s v="HPS"/>
    <x v="1"/>
    <s v="MXN"/>
    <n v="1302"/>
    <n v="62.496"/>
    <n v="72.91200000000001"/>
    <n v="1302"/>
    <n v="62.496"/>
    <n v="72.91200000000001"/>
    <s v="FEES"/>
    <n v="0"/>
    <x v="21"/>
    <x v="0"/>
    <n v="1"/>
  </r>
  <r>
    <x v="1"/>
    <x v="1"/>
    <n v="440"/>
    <x v="16"/>
    <n v="28934"/>
    <s v="Vuelo LHR-FCO-LHR/Guillermo González"/>
    <d v="2025-11-03T00:00:00"/>
    <d v="2025-11-08T00:00:00"/>
    <s v="VLO"/>
    <x v="2"/>
    <s v="MXN"/>
    <n v="9726.120000000001"/>
    <n v="466.85376"/>
    <n v="544.66272"/>
    <n v="0"/>
    <n v="0"/>
    <n v="0"/>
    <s v="F1S USA"/>
    <s v="United States"/>
    <x v="34"/>
    <x v="0"/>
    <n v="0"/>
  </r>
  <r>
    <x v="1"/>
    <x v="1"/>
    <n v="440"/>
    <x v="16"/>
    <n v="28934"/>
    <s v="Vuelo LHR-FCO-LHR/Alejandra García"/>
    <d v="2025-11-03T00:00:00"/>
    <d v="2025-11-08T00:00:00"/>
    <s v="VLO"/>
    <x v="2"/>
    <s v="MXN"/>
    <n v="9726.120000000001"/>
    <n v="466.85376"/>
    <n v="544.66272"/>
    <n v="0"/>
    <n v="0"/>
    <n v="0"/>
    <s v="F1S USA"/>
    <s v="United States"/>
    <x v="34"/>
    <x v="0"/>
    <n v="0"/>
  </r>
  <r>
    <x v="1"/>
    <x v="1"/>
    <n v="440"/>
    <x v="16"/>
    <n v="0"/>
    <s v="Fee de emisión KCYXQJ"/>
    <d v="2025-11-03T00:00:00"/>
    <d v="2025-11-08T00:00:00"/>
    <s v="HPS"/>
    <x v="1"/>
    <s v="MXN"/>
    <n v="1304.1"/>
    <n v="62.59679999999999"/>
    <n v="73.0296"/>
    <n v="1304.1"/>
    <n v="62.59679999999999"/>
    <n v="73.0296"/>
    <s v="FEES"/>
    <n v="0"/>
    <x v="34"/>
    <x v="0"/>
    <n v="1"/>
  </r>
  <r>
    <x v="1"/>
    <x v="1"/>
    <n v="440"/>
    <x v="16"/>
    <n v="28934"/>
    <s v="GONZALEZ GUAJARDO PABLO ROBERTO"/>
    <d v="2025-10-29T00:00:00"/>
    <d v="2025-11-06T00:00:00"/>
    <s v="VLO"/>
    <x v="2"/>
    <s v="MXN"/>
    <n v="6128.27"/>
    <n v="294.15696"/>
    <n v="343.18312"/>
    <n v="0"/>
    <n v="0"/>
    <n v="0"/>
    <s v="F1S USA"/>
    <s v="United States"/>
    <x v="22"/>
    <x v="0"/>
    <n v="0"/>
  </r>
  <r>
    <x v="1"/>
    <x v="1"/>
    <n v="440"/>
    <x v="16"/>
    <n v="28934"/>
    <s v="GALINDO OGARRIO ANA CECILIA"/>
    <d v="2025-10-29T00:00:00"/>
    <d v="2025-11-06T00:00:00"/>
    <s v="VLO"/>
    <x v="2"/>
    <s v="MXN"/>
    <n v="6128.27"/>
    <n v="294.15696"/>
    <n v="343.18312"/>
    <n v="0"/>
    <n v="0"/>
    <n v="0"/>
    <s v="F1S USA"/>
    <s v="United States"/>
    <x v="22"/>
    <x v="0"/>
    <n v="0"/>
  </r>
  <r>
    <x v="1"/>
    <x v="1"/>
    <n v="440"/>
    <x v="16"/>
    <n v="27301"/>
    <s v="Revisado FCO-MEX-FCO-MEX-CDG-MEX/Pablo Gonzalez"/>
    <d v="2025-10-21T00:00:00"/>
    <d v="2025-11-08T00:00:00"/>
    <s v="VLO"/>
    <x v="2"/>
    <s v="MXN"/>
    <n v="47182"/>
    <n v="2264.736"/>
    <n v="2642.192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-MEX-CDG-MEX/Pablo Gonzalez"/>
    <d v="2025-10-21T00:00:00"/>
    <d v="2025-11-08T00:00:00"/>
    <s v="VLO"/>
    <x v="2"/>
    <s v="MXN"/>
    <n v="4268"/>
    <n v="204.864"/>
    <n v="239.008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-MEX-CDG-MEX/Ana Cecilia Galindo"/>
    <d v="2025-10-21T00:00:00"/>
    <d v="2025-11-08T00:00:00"/>
    <s v="VLO"/>
    <x v="2"/>
    <s v="MXN"/>
    <n v="47182"/>
    <n v="2264.736"/>
    <n v="2642.192"/>
    <n v="0"/>
    <n v="0"/>
    <n v="0"/>
    <s v="TURISMO EX MAR, S.A. DE C.V."/>
    <s v="Mexico"/>
    <x v="21"/>
    <x v="0"/>
    <n v="0"/>
  </r>
  <r>
    <x v="1"/>
    <x v="1"/>
    <n v="440"/>
    <x v="16"/>
    <n v="27301"/>
    <s v="Revisado FCO-MEX-FCO-MEX-CDG-MEX/Ana Cecilia Galindo"/>
    <d v="2025-10-21T00:00:00"/>
    <d v="2025-11-08T00:00:00"/>
    <s v="VLO"/>
    <x v="2"/>
    <s v="MXN"/>
    <n v="4268"/>
    <n v="204.864"/>
    <n v="239.008"/>
    <n v="0"/>
    <n v="0"/>
    <n v="0"/>
    <s v="TURISMO EX MAR, S.A. DE C.V."/>
    <s v="Mexico"/>
    <x v="21"/>
    <x v="0"/>
    <n v="0"/>
  </r>
  <r>
    <x v="1"/>
    <x v="1"/>
    <n v="440"/>
    <x v="16"/>
    <n v="0"/>
    <s v="Sobrecomisión"/>
    <d v="2025-10-21T00:00:00"/>
    <d v="2025-11-08T00:00:00"/>
    <s v="HPS"/>
    <x v="1"/>
    <s v="MXN"/>
    <n v="50534.5"/>
    <n v="2425.656"/>
    <n v="2829.932"/>
    <n v="50534.5"/>
    <n v="2425.656"/>
    <n v="2829.932"/>
    <s v="FEES"/>
    <n v="0"/>
    <x v="21"/>
    <x v="0"/>
    <n v="1"/>
  </r>
  <r>
    <x v="1"/>
    <x v="1"/>
    <n v="441"/>
    <x v="16"/>
    <n v="23590"/>
    <s v="Vuelo MEX-OAX-MEX/Arturo Kam"/>
    <d v="2025-06-20T00:00:00"/>
    <d v="2025-06-22T00:00:00"/>
    <s v="VLO"/>
    <x v="2"/>
    <s v="USD"/>
    <n v="611.54"/>
    <n v="525.9244"/>
    <n v="611.54"/>
    <n v="0"/>
    <n v="0"/>
    <n v="0"/>
    <s v="AEROMÉXICO"/>
    <s v="Mexico"/>
    <x v="33"/>
    <x v="0"/>
    <n v="0"/>
  </r>
  <r>
    <x v="1"/>
    <x v="1"/>
    <n v="441"/>
    <x v="16"/>
    <n v="23590"/>
    <s v="Vuelo MEX-OAX-MEX/Gavriella Smith"/>
    <d v="2025-06-20T00:00:00"/>
    <d v="2025-06-22T00:00:00"/>
    <s v="VLO"/>
    <x v="2"/>
    <s v="USD"/>
    <n v="611.54"/>
    <n v="525.9244"/>
    <n v="611.54"/>
    <n v="0"/>
    <n v="0"/>
    <n v="0"/>
    <s v="AEROMÉXICO"/>
    <s v="Mexico"/>
    <x v="33"/>
    <x v="0"/>
    <n v="0"/>
  </r>
  <r>
    <x v="1"/>
    <x v="1"/>
    <n v="441"/>
    <x v="16"/>
    <n v="0"/>
    <s v="Fee de emisión UXDLFJ"/>
    <d v="2025-06-20T00:00:00"/>
    <d v="2025-06-22T00:00:00"/>
    <s v="HPS"/>
    <x v="1"/>
    <s v="USD"/>
    <n v="100"/>
    <n v="86"/>
    <n v="100"/>
    <n v="100"/>
    <n v="86"/>
    <n v="100"/>
    <s v="FEES"/>
    <n v="0"/>
    <x v="33"/>
    <x v="0"/>
    <n v="1"/>
  </r>
  <r>
    <x v="1"/>
    <x v="1"/>
    <n v="441"/>
    <x v="16"/>
    <n v="28854"/>
    <s v="Hospedaje en Hotel Escondido Oaxaca"/>
    <d v="2025-06-20T00:00:00"/>
    <d v="2025-06-22T00:00:00"/>
    <s v="HTL"/>
    <x v="4"/>
    <s v="USD"/>
    <n v="895.99"/>
    <n v="770.5513999999999"/>
    <n v="895.99"/>
    <n v="102.93"/>
    <n v="88.5198"/>
    <n v="102.93"/>
    <s v="HOTEL ESCONDIDO OAXACA"/>
    <s v="Mexico"/>
    <x v="33"/>
    <x v="0"/>
    <n v="0.1148785142691325"/>
  </r>
  <r>
    <x v="1"/>
    <x v="1"/>
    <n v="441"/>
    <x v="16"/>
    <n v="0"/>
    <s v="Sobrecomisión"/>
    <d v="2025-06-20T00:00:00"/>
    <d v="2025-06-22T00:00:00"/>
    <s v="HPS"/>
    <x v="1"/>
    <s v="USD"/>
    <n v="144.73"/>
    <n v="124.4678"/>
    <n v="144.73"/>
    <n v="144.73"/>
    <n v="124.4678"/>
    <n v="144.73"/>
    <s v="FEES"/>
    <n v="0"/>
    <x v="33"/>
    <x v="0"/>
    <n v="1"/>
  </r>
  <r>
    <x v="1"/>
    <x v="1"/>
    <n v="442"/>
    <x v="22"/>
    <n v="28747"/>
    <s v="VATICANO"/>
    <d v="2025-06-30T00:00:00"/>
    <d v="2025-06-30T00:00:00"/>
    <s v="ATR"/>
    <x v="0"/>
    <s v="EUR"/>
    <n v="672.41"/>
    <n v="672.41"/>
    <n v="779.9955999999999"/>
    <n v="82.41"/>
    <n v="82.41"/>
    <n v="95.59559999999999"/>
    <s v="WALKS INSIDE ROME"/>
    <s v="Italy"/>
    <x v="16"/>
    <x v="0"/>
    <n v="0.1225591528977856"/>
  </r>
  <r>
    <x v="1"/>
    <x v="1"/>
    <n v="443"/>
    <x v="16"/>
    <n v="27301"/>
    <s v="Vuelo TGZ-MEX/Simón Valanci"/>
    <d v="2025-06-23T00:00:00"/>
    <d v="2025-06-23T00:00:00"/>
    <s v="VLO"/>
    <x v="2"/>
    <s v="MXN"/>
    <n v="5666"/>
    <n v="271.968"/>
    <n v="317.296"/>
    <n v="0"/>
    <n v="0"/>
    <n v="0"/>
    <s v="TURISMO EX MAR, S.A. DE C.V."/>
    <s v="Mexico"/>
    <x v="18"/>
    <x v="0"/>
    <n v="0"/>
  </r>
  <r>
    <x v="1"/>
    <x v="1"/>
    <n v="443"/>
    <x v="16"/>
    <n v="27301"/>
    <s v="Vuelo TGZ-MEX/Rocio Penagos"/>
    <d v="2025-06-23T00:00:00"/>
    <d v="2025-06-23T00:00:00"/>
    <s v="VLO"/>
    <x v="2"/>
    <s v="MXN"/>
    <n v="5666"/>
    <n v="271.968"/>
    <n v="317.296"/>
    <n v="0"/>
    <n v="0"/>
    <n v="0"/>
    <s v="TURISMO EX MAR, S.A. DE C.V."/>
    <s v="Mexico"/>
    <x v="18"/>
    <x v="0"/>
    <n v="0"/>
  </r>
  <r>
    <x v="1"/>
    <x v="1"/>
    <n v="443"/>
    <x v="16"/>
    <n v="27301"/>
    <s v="Vuelo TGZ-MEX/Silvia Santiz"/>
    <d v="2025-06-23T00:00:00"/>
    <d v="2025-06-23T00:00:00"/>
    <s v="VLO"/>
    <x v="2"/>
    <s v="MXN"/>
    <n v="3581"/>
    <n v="171.888"/>
    <n v="200.536"/>
    <n v="0"/>
    <n v="0"/>
    <n v="0"/>
    <s v="TURISMO EX MAR, S.A. DE C.V."/>
    <s v="Mexico"/>
    <x v="18"/>
    <x v="0"/>
    <n v="0"/>
  </r>
  <r>
    <x v="1"/>
    <x v="1"/>
    <n v="443"/>
    <x v="16"/>
    <n v="27301"/>
    <s v="VUELO MEX-TGZ/Rocío Penagos"/>
    <d v="2025-06-23T00:00:00"/>
    <d v="2025-06-23T00:00:00"/>
    <s v="VLO"/>
    <x v="2"/>
    <s v="MXN"/>
    <n v="3897"/>
    <n v="187.056"/>
    <n v="218.232"/>
    <n v="0"/>
    <n v="0"/>
    <n v="0"/>
    <s v="TURISMO EX MAR, S.A. DE C.V."/>
    <s v="Mexico"/>
    <x v="18"/>
    <x v="0"/>
    <n v="0"/>
  </r>
  <r>
    <x v="1"/>
    <x v="1"/>
    <n v="443"/>
    <x v="16"/>
    <n v="27301"/>
    <s v="Vuelo MEX/TGZ/Silvia Santiz"/>
    <d v="2025-06-23T00:00:00"/>
    <d v="2025-06-23T00:00:00"/>
    <s v="VLO"/>
    <x v="2"/>
    <s v="MXN"/>
    <n v="4050"/>
    <n v="194.4"/>
    <n v="226.8"/>
    <n v="0"/>
    <n v="0"/>
    <n v="0"/>
    <s v="TURISMO EX MAR, S.A. DE C.V."/>
    <s v="Mexico"/>
    <x v="18"/>
    <x v="0"/>
    <n v="0"/>
  </r>
  <r>
    <x v="1"/>
    <x v="1"/>
    <n v="443"/>
    <x v="16"/>
    <n v="0"/>
    <s v="Fee de emisión"/>
    <d v="2025-06-23T00:00:00"/>
    <d v="2025-06-23T00:00:00"/>
    <s v="HPS"/>
    <x v="1"/>
    <s v="MXN"/>
    <n v="1329.3"/>
    <n v="63.8064"/>
    <n v="74.4408"/>
    <n v="1329.3"/>
    <n v="63.8064"/>
    <n v="74.4408"/>
    <s v="FEES"/>
    <n v="0"/>
    <x v="18"/>
    <x v="0"/>
    <n v="1"/>
  </r>
  <r>
    <x v="1"/>
    <x v="1"/>
    <n v="443"/>
    <x v="16"/>
    <n v="27301"/>
    <s v="Vuelo TGZ-MEX/Simon Valanci"/>
    <d v="2025-06-23T00:00:00"/>
    <d v="2025-06-23T00:00:00"/>
    <s v="VLO"/>
    <x v="2"/>
    <s v="MXN"/>
    <n v="8061"/>
    <n v="386.928"/>
    <n v="451.416"/>
    <n v="0"/>
    <n v="0"/>
    <n v="0"/>
    <s v="TURISMO EX MAR, S.A. DE C.V."/>
    <s v="Mexico"/>
    <x v="18"/>
    <x v="0"/>
    <n v="0"/>
  </r>
  <r>
    <x v="1"/>
    <x v="1"/>
    <n v="443"/>
    <x v="16"/>
    <n v="27301"/>
    <s v="Vuelo TGZ-MEX/Rocio Penagos"/>
    <d v="2025-06-23T00:00:00"/>
    <d v="2025-06-23T00:00:00"/>
    <s v="VLO"/>
    <x v="2"/>
    <s v="MXN"/>
    <n v="8061"/>
    <n v="386.928"/>
    <n v="451.416"/>
    <n v="0"/>
    <n v="0"/>
    <n v="0"/>
    <s v="TURISMO EX MAR, S.A. DE C.V."/>
    <s v="Mexico"/>
    <x v="18"/>
    <x v="0"/>
    <n v="0"/>
  </r>
  <r>
    <x v="1"/>
    <x v="1"/>
    <n v="443"/>
    <x v="16"/>
    <n v="0"/>
    <s v="Fee de emisión"/>
    <d v="2025-06-23T00:00:00"/>
    <d v="2025-06-23T00:00:00"/>
    <s v="HPS"/>
    <x v="1"/>
    <s v="MXN"/>
    <n v="1339.1"/>
    <n v="64.27679999999999"/>
    <n v="74.9896"/>
    <n v="1339.1"/>
    <n v="64.27679999999999"/>
    <n v="74.9896"/>
    <s v="FEES"/>
    <n v="0"/>
    <x v="18"/>
    <x v="0"/>
    <n v="1"/>
  </r>
  <r>
    <x v="1"/>
    <x v="1"/>
    <n v="444"/>
    <x v="20"/>
    <n v="27721"/>
    <s v="VUELO CUN LGW CUN"/>
    <d v="2025-07-02T00:00:00"/>
    <d v="2025-07-07T00:00:00"/>
    <s v="VLO"/>
    <x v="2"/>
    <s v="MXN"/>
    <n v="113199"/>
    <n v="5433.552"/>
    <n v="6339.144"/>
    <n v="0"/>
    <n v="0"/>
    <n v="0"/>
    <s v="TURISMO EXMAR"/>
    <s v="Mexico"/>
    <x v="16"/>
    <x v="0"/>
    <n v="0"/>
  </r>
  <r>
    <x v="1"/>
    <x v="1"/>
    <n v="444"/>
    <x v="20"/>
    <n v="0"/>
    <s v="emision de boleto"/>
    <d v="2025-07-02T00:00:00"/>
    <d v="2025-07-07T00:00:00"/>
    <s v="HPS"/>
    <x v="1"/>
    <s v="MXN"/>
    <n v="650"/>
    <n v="31.2"/>
    <n v="36.4"/>
    <n v="650"/>
    <n v="31.2"/>
    <n v="36.4"/>
    <s v="FEES"/>
    <n v="0"/>
    <x v="16"/>
    <x v="0"/>
    <n v="1"/>
  </r>
  <r>
    <x v="1"/>
    <x v="1"/>
    <n v="445"/>
    <x v="25"/>
    <n v="24006"/>
    <s v="Hospedaje en Londres"/>
    <d v="2025-10-26T00:00:00"/>
    <d v="2025-10-27T00:00:00"/>
    <s v="HTL"/>
    <x v="4"/>
    <s v="USD"/>
    <n v="2004.45"/>
    <n v="1723.827"/>
    <n v="2004.45"/>
    <n v="0"/>
    <n v="0"/>
    <n v="0"/>
    <s v="ESTELLE MANOR"/>
    <s v="United Kingdom"/>
    <x v="22"/>
    <x v="0"/>
    <n v="0"/>
  </r>
  <r>
    <x v="1"/>
    <x v="1"/>
    <n v="445"/>
    <x v="25"/>
    <n v="28996"/>
    <s v="Villa del 01-05 enero para toda la Familia González ( Four Bedroom Villa )"/>
    <d v="2026-01-01T00:00:00"/>
    <d v="2026-01-05T00:00:00"/>
    <s v="HTL"/>
    <x v="4"/>
    <s v="USD"/>
    <n v="20299"/>
    <n v="17457.14"/>
    <n v="20299"/>
    <n v="3044.85"/>
    <n v="2618.571"/>
    <n v="3044.85"/>
    <s v="AMAN VILLAS AT NUSA DUA"/>
    <s v="Indonesia"/>
    <x v="40"/>
    <x v="1"/>
    <n v="0.15"/>
  </r>
  <r>
    <x v="1"/>
    <x v="1"/>
    <n v="445"/>
    <x v="25"/>
    <n v="0"/>
    <s v="Fee de emision de todos los boletos aereos, 1 ra ronda de vuelos"/>
    <d v="2025-10-26T00:00:00"/>
    <d v="2026-01-24T00:00:00"/>
    <s v="HPS"/>
    <x v="1"/>
    <s v="USD"/>
    <n v="250"/>
    <n v="215"/>
    <n v="250"/>
    <n v="250"/>
    <n v="215"/>
    <n v="250"/>
    <s v="FEES"/>
    <n v="0"/>
    <x v="22"/>
    <x v="0"/>
    <n v="1"/>
  </r>
  <r>
    <x v="1"/>
    <x v="1"/>
    <n v="445"/>
    <x v="25"/>
    <n v="0"/>
    <s v="Fee de emisión de boletos aereos ( Jerónimo Gonzalez y familia ) DZAPDF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445"/>
    <x v="25"/>
    <n v="0"/>
    <s v="Fee emisión boletos de Claudio Hijo y Familia, PNR = IMTBOC 1447"/>
    <d v="2026-01-01T00:00:00"/>
    <d v="2026-01-11T00:00:00"/>
    <s v="HPS"/>
    <x v="1"/>
    <s v="USD"/>
    <n v="70"/>
    <n v="60.2"/>
    <n v="70"/>
    <n v="70"/>
    <n v="60.2"/>
    <n v="70"/>
    <s v="FEES"/>
    <n v="0"/>
    <x v="40"/>
    <x v="1"/>
    <n v="1"/>
  </r>
  <r>
    <x v="1"/>
    <x v="1"/>
    <n v="445"/>
    <x v="25"/>
    <n v="0"/>
    <s v="Fee de Emisión Boleto Aereo de Paula Torrado OHBYYR, Novia de Patricio"/>
    <d v="2025-10-26T00:00:00"/>
    <d v="2026-01-24T00:00:00"/>
    <s v="HPS"/>
    <x v="1"/>
    <s v="USD"/>
    <n v="35"/>
    <n v="30.1"/>
    <n v="35"/>
    <n v="35"/>
    <n v="30.1"/>
    <n v="35"/>
    <s v="FEES"/>
    <n v="0"/>
    <x v="22"/>
    <x v="0"/>
    <n v="1"/>
  </r>
  <r>
    <x v="1"/>
    <x v="1"/>
    <n v="445"/>
    <x v="25"/>
    <n v="0"/>
    <s v="Fee de emisión de boleto de Turista a Business, Claudio y Laura 2426"/>
    <d v="2025-10-26T00:00:00"/>
    <d v="2026-01-24T00:00:00"/>
    <s v="HPS"/>
    <x v="1"/>
    <s v="USD"/>
    <n v="70"/>
    <n v="60.2"/>
    <n v="70"/>
    <n v="70"/>
    <n v="60.2"/>
    <n v="70"/>
    <s v="FEES"/>
    <n v="0"/>
    <x v="22"/>
    <x v="0"/>
    <n v="1"/>
  </r>
  <r>
    <x v="1"/>
    <x v="1"/>
    <n v="445"/>
    <x v="25"/>
    <n v="30349"/>
    <s v="Boletos Aéreos con Lion Air / Denpasar to Sorong"/>
    <d v="2026-01-05T00:00:00"/>
    <d v="2026-01-05T00:00:00"/>
    <s v="ABC"/>
    <x v="2"/>
    <s v="USD"/>
    <n v="560.72"/>
    <n v="482.2192"/>
    <n v="560.72"/>
    <n v="0"/>
    <n v="0"/>
    <n v="0"/>
    <s v="AIR SL"/>
    <s v="Spain"/>
    <x v="35"/>
    <x v="1"/>
    <n v="0"/>
  </r>
  <r>
    <x v="1"/>
    <x v="1"/>
    <n v="445"/>
    <x v="25"/>
    <n v="26070"/>
    <s v="Alojamiento Four Seasons Seoul, Familia González Caraza, 2 habitaciones"/>
    <d v="2025-12-19T00:00:00"/>
    <d v="2025-12-22T00:00:00"/>
    <s v="HTL"/>
    <x v="4"/>
    <s v="USD"/>
    <n v="6099"/>
    <n v="5245.14"/>
    <n v="6099"/>
    <n v="609.9"/>
    <n v="524.514"/>
    <n v="609.9"/>
    <s v="FOUR SEASONS HOTEL SEOUL"/>
    <s v="South Korea"/>
    <x v="0"/>
    <x v="0"/>
    <n v="0.09999999999999999"/>
  </r>
  <r>
    <x v="1"/>
    <x v="1"/>
    <n v="445"/>
    <x v="25"/>
    <n v="25057"/>
    <s v="Alojamiento Hotel Mitsui Kyoto, Familia González Caraza, 2 habitaciones"/>
    <d v="2025-12-24T00:00:00"/>
    <d v="2025-12-28T00:00:00"/>
    <s v="HTL"/>
    <x v="4"/>
    <s v="USD"/>
    <n v="14073"/>
    <n v="12102.78"/>
    <n v="14073"/>
    <n v="1407.3"/>
    <n v="1210.278"/>
    <n v="1407.3"/>
    <s v="HOTEL THE MITSUI KYOTO"/>
    <s v="Japan"/>
    <x v="1"/>
    <x v="0"/>
    <n v="0.09999999999999999"/>
  </r>
  <r>
    <x v="1"/>
    <x v="1"/>
    <n v="445"/>
    <x v="25"/>
    <n v="25022"/>
    <s v="Alojamiento Hotel Peninsula Tokio, Familia González Caraza, 3 habitaciones- 1er estancía"/>
    <d v="2025-12-28T00:00:00"/>
    <d v="2026-01-01T00:00:00"/>
    <s v="HTL"/>
    <x v="4"/>
    <s v="USD"/>
    <n v="4974.1"/>
    <n v="4277.726000000001"/>
    <n v="4974.1"/>
    <n v="497.41"/>
    <n v="427.7726"/>
    <n v="497.41"/>
    <s v="THE PENINSULA TOKYO"/>
    <s v="Japan"/>
    <x v="31"/>
    <x v="0"/>
    <n v="0.09999999999999999"/>
  </r>
  <r>
    <x v="1"/>
    <x v="1"/>
    <n v="445"/>
    <x v="25"/>
    <n v="25022"/>
    <s v="Alojamiento Hotel Peninsula Tokio, Familia González Caraza, 3 habitaciones- 1er estancía"/>
    <d v="2026-01-12T00:00:00"/>
    <d v="2026-01-13T00:00:00"/>
    <s v="HTL"/>
    <x v="4"/>
    <s v="USD"/>
    <n v="4974.1"/>
    <n v="4277.726000000001"/>
    <n v="4974.1"/>
    <n v="497.41"/>
    <n v="427.7726"/>
    <n v="497.41"/>
    <s v="THE PENINSULA TOKYO"/>
    <s v="Japan"/>
    <x v="29"/>
    <x v="1"/>
    <n v="0.09999999999999999"/>
  </r>
  <r>
    <x v="1"/>
    <x v="1"/>
    <n v="445"/>
    <x v="25"/>
    <n v="25022"/>
    <s v="Alojamiento Hotel Peninsula Tokio, Familia González Caraza, 3 habitaciones- 1er estancía"/>
    <d v="2026-01-12T00:00:00"/>
    <d v="2026-01-13T00:00:00"/>
    <s v="HTL"/>
    <x v="4"/>
    <s v="USD"/>
    <n v="4974.1"/>
    <n v="4277.726000000001"/>
    <n v="4974.1"/>
    <n v="497.41"/>
    <n v="427.7726"/>
    <n v="497.41"/>
    <s v="THE PENINSULA TOKYO"/>
    <s v="Japan"/>
    <x v="29"/>
    <x v="1"/>
    <n v="0.09999999999999999"/>
  </r>
  <r>
    <x v="1"/>
    <x v="1"/>
    <n v="445"/>
    <x v="25"/>
    <n v="30499"/>
    <s v="Alojamiento Hotel Capella Taipei, Familia González Caraza, 2 habitaciones"/>
    <d v="2026-01-22T00:00:00"/>
    <d v="2026-01-24T00:00:00"/>
    <s v="HTL"/>
    <x v="4"/>
    <s v="USD"/>
    <n v="3578"/>
    <n v="3077.08"/>
    <n v="3578"/>
    <n v="357.8"/>
    <n v="307.708"/>
    <n v="357.8"/>
    <s v="REEMBOLSOS"/>
    <s v="Taiwan"/>
    <x v="48"/>
    <x v="1"/>
    <n v="0.1"/>
  </r>
  <r>
    <x v="1"/>
    <x v="1"/>
    <n v="445"/>
    <x v="25"/>
    <n v="28934"/>
    <s v="Reembolso de aerolínea"/>
    <d v="2025-12-19T00:00:00"/>
    <d v="2026-01-22T00:00:00"/>
    <s v="VLO"/>
    <x v="2"/>
    <s v="USD"/>
    <n v="-441.3"/>
    <n v="-379.518"/>
    <n v="-441.3"/>
    <n v="0"/>
    <n v="0"/>
    <n v="0"/>
    <s v="REEMBOLSOS"/>
    <s v="United States"/>
    <x v="0"/>
    <x v="0"/>
    <n v="0"/>
  </r>
  <r>
    <x v="1"/>
    <x v="1"/>
    <n v="445"/>
    <x v="25"/>
    <n v="28934"/>
    <s v="Reembolso de aerolínea"/>
    <d v="2025-12-19T00:00:00"/>
    <d v="2026-01-22T00:00:00"/>
    <s v="VLO"/>
    <x v="2"/>
    <s v="USD"/>
    <n v="-441.3"/>
    <n v="-379.518"/>
    <n v="-441.3"/>
    <n v="0"/>
    <n v="0"/>
    <n v="0"/>
    <s v="REEMBOLSOS"/>
    <s v="United States"/>
    <x v="0"/>
    <x v="0"/>
    <n v="0"/>
  </r>
  <r>
    <x v="1"/>
    <x v="1"/>
    <n v="445"/>
    <x v="25"/>
    <n v="28934"/>
    <s v="Reembolso de aerolínea"/>
    <d v="2025-12-19T00:00:00"/>
    <d v="2026-01-22T00:00:00"/>
    <s v="VLO"/>
    <x v="2"/>
    <s v="USD"/>
    <n v="-286.3"/>
    <n v="-246.218"/>
    <n v="-286.3"/>
    <n v="0"/>
    <n v="0"/>
    <n v="0"/>
    <s v="REEMBOLSOS"/>
    <s v="United States"/>
    <x v="0"/>
    <x v="0"/>
    <n v="0"/>
  </r>
  <r>
    <x v="1"/>
    <x v="1"/>
    <n v="445"/>
    <x v="25"/>
    <n v="28934"/>
    <s v="Reembolso de aerolínea"/>
    <d v="2025-12-19T00:00:00"/>
    <d v="2026-01-22T00:00:00"/>
    <s v="VLO"/>
    <x v="2"/>
    <s v="USD"/>
    <n v="-286.3"/>
    <n v="-246.218"/>
    <n v="-286.3"/>
    <n v="0"/>
    <n v="0"/>
    <n v="0"/>
    <s v="F1S USA"/>
    <s v="United States"/>
    <x v="0"/>
    <x v="0"/>
    <n v="0"/>
  </r>
  <r>
    <x v="1"/>
    <x v="1"/>
    <n v="445"/>
    <x v="25"/>
    <n v="32071"/>
    <s v="Private Charter on SY Vela (5?11 January 2026) Familia Gonzalez Caraza"/>
    <d v="2026-01-05T00:00:00"/>
    <d v="2026-01-11T00:00:00"/>
    <s v="CRC"/>
    <x v="8"/>
    <s v="USD"/>
    <n v="73155"/>
    <n v="62913.3"/>
    <n v="73155"/>
    <n v="19200"/>
    <n v="16512"/>
    <n v="19200"/>
    <s v="ASIA PACIFIC LUXURY EXPEDITIONS"/>
    <s v="Singapore"/>
    <x v="35"/>
    <x v="1"/>
    <n v="0.2624564281320484"/>
  </r>
  <r>
    <x v="1"/>
    <x v="1"/>
    <n v="445"/>
    <x v="25"/>
    <n v="33686"/>
    <s v="Tour Esencia de Seoul Gangbuk"/>
    <d v="2025-12-20T00:00:00"/>
    <d v="2026-12-20T00:00:00"/>
    <s v="PKT"/>
    <x v="0"/>
    <s v="USD"/>
    <n v="1250"/>
    <n v="1075"/>
    <n v="1250"/>
    <n v="260"/>
    <n v="223.6"/>
    <n v="260"/>
    <s v="E LINK KOREA CO"/>
    <s v="South Korea"/>
    <x v="0"/>
    <x v="0"/>
    <n v="0.208"/>
  </r>
  <r>
    <x v="1"/>
    <x v="1"/>
    <n v="445"/>
    <x v="25"/>
    <n v="29670"/>
    <s v="Auto a disposición en Jakarta Indonesia"/>
    <d v="2026-01-12T00:00:00"/>
    <d v="2026-01-12T00:00:00"/>
    <s v="PKT"/>
    <x v="0"/>
    <s v="USD"/>
    <n v="1128"/>
    <n v="970.08"/>
    <n v="1128"/>
    <n v="0"/>
    <n v="0"/>
    <n v="0"/>
    <s v="DESTINATION ASIA INDONESIA"/>
    <s v="Indonesia"/>
    <x v="29"/>
    <x v="1"/>
    <n v="0"/>
  </r>
  <r>
    <x v="1"/>
    <x v="1"/>
    <n v="445"/>
    <x v="25"/>
    <n v="33705"/>
    <s v="Pago de fotos digitales para visa de Taiwan"/>
    <d v="2025-12-22T00:00:00"/>
    <d v="2026-12-22T00:00:00"/>
    <s v="VIS"/>
    <x v="7"/>
    <s v="USD"/>
    <n v="11"/>
    <n v="9.459999999999999"/>
    <n v="11"/>
    <n v="0"/>
    <n v="0"/>
    <n v="0"/>
    <s v="VARGAS PHOTO AND VIDEO STUDIO"/>
    <s v="Spain"/>
    <x v="1"/>
    <x v="0"/>
    <n v="0"/>
  </r>
  <r>
    <x v="1"/>
    <x v="1"/>
    <n v="445"/>
    <x v="25"/>
    <n v="25057"/>
    <s v="Compra de 4 tickets de Tren de Kyoto a Tokyo 28 diciembre"/>
    <d v="2025-11-28T00:00:00"/>
    <d v="2026-11-28T00:00:00"/>
    <s v="TRN"/>
    <x v="5"/>
    <s v="USD"/>
    <n v="540"/>
    <n v="464.4"/>
    <n v="540"/>
    <n v="140"/>
    <n v="120.4"/>
    <n v="140"/>
    <s v="HOTEL THE MITSUI KYOTO"/>
    <s v="Japan"/>
    <x v="32"/>
    <x v="0"/>
    <n v="0.2592592592592592"/>
  </r>
  <r>
    <x v="1"/>
    <x v="1"/>
    <n v="445"/>
    <x v="25"/>
    <n v="25726"/>
    <s v="Gestión de Visa de Taiwan 2 personas"/>
    <d v="2025-10-26T00:00:00"/>
    <d v="2026-12-22T00:00:00"/>
    <s v="VIS"/>
    <x v="7"/>
    <s v="USD"/>
    <n v="316.73"/>
    <n v="272.3878"/>
    <n v="316.73"/>
    <n v="0"/>
    <n v="0"/>
    <n v="0"/>
    <s v="VISAS Osvaldo Cruz"/>
    <s v="Cliente"/>
    <x v="22"/>
    <x v="0"/>
    <n v="0"/>
  </r>
  <r>
    <x v="1"/>
    <x v="1"/>
    <n v="445"/>
    <x v="25"/>
    <n v="29648"/>
    <s v="Tramite de la K-ETA de entrada para corea para 2 pasajeros"/>
    <d v="2025-10-26T00:00:00"/>
    <d v="2026-12-22T00:00:00"/>
    <s v="VIS"/>
    <x v="7"/>
    <s v="USD"/>
    <n v="13.92"/>
    <n v="11.9712"/>
    <n v="13.92"/>
    <n v="0"/>
    <n v="0"/>
    <n v="0"/>
    <s v="K-eta Corea del Sur"/>
    <s v="South Korea"/>
    <x v="22"/>
    <x v="0"/>
    <n v="0"/>
  </r>
  <r>
    <x v="1"/>
    <x v="1"/>
    <n v="445"/>
    <x v="25"/>
    <n v="29059"/>
    <s v="Tramite de visas de indonesia, Arrival card y impuestos de Bali"/>
    <d v="2026-01-05T00:00:00"/>
    <d v="2026-01-11T00:00:00"/>
    <s v="VIS"/>
    <x v="7"/>
    <s v="USD"/>
    <n v="446.99"/>
    <n v="384.4114"/>
    <n v="446.99"/>
    <n v="0"/>
    <n v="0"/>
    <n v="0"/>
    <s v="Visas web"/>
    <s v="Canada"/>
    <x v="35"/>
    <x v="1"/>
    <n v="0"/>
  </r>
  <r>
    <x v="1"/>
    <x v="1"/>
    <n v="445"/>
    <x v="25"/>
    <n v="25022"/>
    <s v="Hospedaje Tokyo Segunda Estancia"/>
    <d v="2026-01-11T00:00:00"/>
    <d v="2026-01-12T00:00:00"/>
    <s v="HTL"/>
    <x v="4"/>
    <s v="USD"/>
    <n v="676"/>
    <n v="581.36"/>
    <n v="676"/>
    <n v="67.59999999999999"/>
    <n v="58.136"/>
    <n v="67.59999999999999"/>
    <s v="THE PENINSULA TOKYO"/>
    <s v="Japan"/>
    <x v="29"/>
    <x v="1"/>
    <n v="0.09999999999999999"/>
  </r>
  <r>
    <x v="1"/>
    <x v="1"/>
    <n v="445"/>
    <x v="25"/>
    <n v="25022"/>
    <s v="Hospedaje Tokyo Segunda Estancia"/>
    <d v="2026-01-11T00:00:00"/>
    <d v="2026-01-12T00:00:00"/>
    <s v="HTL"/>
    <x v="4"/>
    <s v="USD"/>
    <n v="676"/>
    <n v="581.36"/>
    <n v="676"/>
    <n v="67.59999999999999"/>
    <n v="58.136"/>
    <n v="67.59999999999999"/>
    <s v="THE PENINSULA TOKYO"/>
    <s v="Japan"/>
    <x v="29"/>
    <x v="1"/>
    <n v="0.09999999999999999"/>
  </r>
  <r>
    <x v="1"/>
    <x v="1"/>
    <n v="445"/>
    <x v="25"/>
    <n v="25022"/>
    <s v="Hospedaje Tokyo Segunda Estancia"/>
    <d v="2026-01-11T00:00:00"/>
    <d v="2026-01-12T00:00:00"/>
    <s v="HTL"/>
    <x v="4"/>
    <s v="USD"/>
    <n v="676"/>
    <n v="581.36"/>
    <n v="676"/>
    <n v="67.59999999999999"/>
    <n v="58.136"/>
    <n v="67.59999999999999"/>
    <s v="THE PENINSULA TOKYO"/>
    <s v="Japan"/>
    <x v="29"/>
    <x v="1"/>
    <n v="0.09999999999999999"/>
  </r>
  <r>
    <x v="1"/>
    <x v="1"/>
    <n v="446"/>
    <x v="16"/>
    <n v="27723"/>
    <s v="Hospedaje en Forestis"/>
    <d v="2025-05-13T00:00:00"/>
    <d v="2025-05-25T00:00:00"/>
    <s v="HTL"/>
    <x v="4"/>
    <s v="USD"/>
    <n v="5836"/>
    <n v="5018.96"/>
    <n v="5836"/>
    <n v="583.6"/>
    <n v="501.896"/>
    <n v="583.6"/>
    <s v="FORESTIS DOLOMITES"/>
    <s v="Italy"/>
    <x v="6"/>
    <x v="0"/>
    <n v="0.1"/>
  </r>
  <r>
    <x v="1"/>
    <x v="1"/>
    <n v="446"/>
    <x v="16"/>
    <n v="27115"/>
    <s v="Hospedaje en Reschio"/>
    <d v="2025-05-13T00:00:00"/>
    <d v="2025-05-25T00:00:00"/>
    <s v="HTL"/>
    <x v="4"/>
    <s v="USD"/>
    <n v="6175"/>
    <n v="5310.5"/>
    <n v="6175"/>
    <n v="617.58"/>
    <n v="531.1188000000001"/>
    <n v="617.58"/>
    <s v="RESCHIO HOTEL"/>
    <s v="Italy"/>
    <x v="6"/>
    <x v="0"/>
    <n v="0.1000129554655871"/>
  </r>
  <r>
    <x v="1"/>
    <x v="1"/>
    <n v="446"/>
    <x v="16"/>
    <n v="28943"/>
    <s v="Hospedaje en Cayre"/>
    <d v="2025-05-21T00:00:00"/>
    <d v="2025-05-25T00:00:00"/>
    <s v="HTL"/>
    <x v="4"/>
    <s v="USD"/>
    <n v="2945.51"/>
    <n v="2533.1386"/>
    <n v="2945.51"/>
    <n v="249.01"/>
    <n v="214.1486"/>
    <n v="249.01"/>
    <s v="LE GRAND HOTEL CAYRE"/>
    <s v="France"/>
    <x v="7"/>
    <x v="0"/>
    <n v="0.08453884047244789"/>
  </r>
  <r>
    <x v="1"/>
    <x v="1"/>
    <n v="446"/>
    <x v="16"/>
    <n v="27723"/>
    <s v="Hospedaje"/>
    <d v="2025-05-13T00:00:00"/>
    <d v="2025-05-25T00:00:00"/>
    <s v="HTL"/>
    <x v="4"/>
    <s v="USD"/>
    <n v="5203"/>
    <n v="4474.58"/>
    <n v="5203"/>
    <n v="520.3"/>
    <n v="447.458"/>
    <n v="520.3"/>
    <s v="FORESTIS DOLOMITES"/>
    <s v="Italy"/>
    <x v="6"/>
    <x v="0"/>
    <n v="0.09999999999999999"/>
  </r>
  <r>
    <x v="1"/>
    <x v="1"/>
    <n v="447"/>
    <x v="34"/>
    <n v="28934"/>
    <s v="TE LITTMAN ALAN MR"/>
    <s v="0000-00-00"/>
    <s v="0000-00-00"/>
    <s v="VLO"/>
    <x v="2"/>
    <s v="USD"/>
    <n v="545.3"/>
    <n v="468.958"/>
    <n v="545.3"/>
    <n v="0"/>
    <n v="0"/>
    <n v="0"/>
    <s v="F1S USA"/>
    <s v="United States"/>
    <x v="49"/>
    <x v="3"/>
    <n v="0"/>
  </r>
  <r>
    <x v="1"/>
    <x v="1"/>
    <n v="447"/>
    <x v="34"/>
    <n v="28934"/>
    <s v="TE LITTMAN AMY BETH MRS"/>
    <s v="0000-00-00"/>
    <s v="0000-00-00"/>
    <s v="VLO"/>
    <x v="2"/>
    <s v="USD"/>
    <n v="545.3"/>
    <n v="468.958"/>
    <n v="545.3"/>
    <n v="0"/>
    <n v="0"/>
    <n v="0"/>
    <s v="F1S USA"/>
    <s v="United States"/>
    <x v="49"/>
    <x v="3"/>
    <n v="0"/>
  </r>
  <r>
    <x v="1"/>
    <x v="1"/>
    <n v="447"/>
    <x v="34"/>
    <n v="28934"/>
    <s v="TE VIGNEAUX PEPPER EDUARDO RICARDO MR"/>
    <d v="2025-08-03T00:00:00"/>
    <s v="0000-00-00"/>
    <s v="VLO"/>
    <x v="2"/>
    <s v="USD"/>
    <n v="4097.06"/>
    <n v="3523.4716"/>
    <n v="4097.06"/>
    <n v="0"/>
    <n v="0"/>
    <n v="0"/>
    <s v="F1S USA"/>
    <s v="United States"/>
    <x v="45"/>
    <x v="0"/>
    <n v="0"/>
  </r>
  <r>
    <x v="1"/>
    <x v="1"/>
    <n v="447"/>
    <x v="34"/>
    <n v="28934"/>
    <s v="ME VIGNEAUX PEPPER EDUARDO RICARDO MR"/>
    <d v="2025-07-14T00:00:00"/>
    <s v="0000-00-00"/>
    <s v="VLO"/>
    <x v="2"/>
    <s v="USD"/>
    <n v="46.9"/>
    <n v="40.334"/>
    <n v="46.9"/>
    <n v="0"/>
    <n v="0"/>
    <n v="0"/>
    <s v="F1S USA"/>
    <s v="United States"/>
    <x v="5"/>
    <x v="0"/>
    <n v="0"/>
  </r>
  <r>
    <x v="1"/>
    <x v="1"/>
    <n v="447"/>
    <x v="34"/>
    <n v="28934"/>
    <s v="TE LITTMAN ALAN MR"/>
    <d v="2025-07-08T00:00:00"/>
    <s v="0000-00-00"/>
    <s v="VLO"/>
    <x v="2"/>
    <s v="USD"/>
    <n v="304.9"/>
    <n v="262.214"/>
    <n v="304.9"/>
    <n v="0"/>
    <n v="0"/>
    <n v="0"/>
    <s v="F1S USA"/>
    <s v="United States"/>
    <x v="20"/>
    <x v="0"/>
    <n v="0"/>
  </r>
  <r>
    <x v="1"/>
    <x v="1"/>
    <n v="447"/>
    <x v="34"/>
    <n v="28934"/>
    <s v="TE LITTMAN AMY BETH MRS"/>
    <d v="2025-07-08T00:00:00"/>
    <s v="0000-00-00"/>
    <s v="VLO"/>
    <x v="2"/>
    <s v="USD"/>
    <n v="304.9"/>
    <n v="262.214"/>
    <n v="304.9"/>
    <n v="0"/>
    <n v="0"/>
    <n v="0"/>
    <s v="F1S USA"/>
    <s v="United States"/>
    <x v="20"/>
    <x v="0"/>
    <n v="0"/>
  </r>
  <r>
    <x v="1"/>
    <x v="1"/>
    <n v="447"/>
    <x v="34"/>
    <n v="25514"/>
    <s v="MAISON ALBAL LE MONUMENTAL PALACE"/>
    <d v="2025-07-04T00:00:00"/>
    <d v="2025-07-06T00:00:00"/>
    <s v="HTL"/>
    <x v="4"/>
    <s v="USD"/>
    <n v="2023"/>
    <n v="1739.78"/>
    <n v="2023"/>
    <n v="166.39"/>
    <n v="143.0954"/>
    <n v="166.39"/>
    <s v="STRIPE"/>
    <s v="Mexico"/>
    <x v="16"/>
    <x v="0"/>
    <n v="0.08224913494809688"/>
  </r>
  <r>
    <x v="1"/>
    <x v="1"/>
    <n v="447"/>
    <x v="34"/>
    <n v="25780"/>
    <s v="ROLZO 143867-R"/>
    <d v="2025-07-08T00:00:00"/>
    <d v="2025-07-08T00:00:00"/>
    <s v="TRF"/>
    <x v="5"/>
    <s v="USD"/>
    <n v="345"/>
    <n v="296.7"/>
    <n v="345"/>
    <n v="51.75"/>
    <n v="44.505"/>
    <n v="51.75"/>
    <s v="ROLZO"/>
    <s v="United Kingdom"/>
    <x v="20"/>
    <x v="0"/>
    <n v="0.15"/>
  </r>
  <r>
    <x v="1"/>
    <x v="1"/>
    <n v="447"/>
    <x v="34"/>
    <n v="31085"/>
    <s v="HOTEL LES LUMIARES"/>
    <d v="2025-07-06T00:00:00"/>
    <d v="2025-07-08T00:00:00"/>
    <s v="HTL"/>
    <x v="4"/>
    <s v="USD"/>
    <n v="1466"/>
    <n v="1260.76"/>
    <n v="1466"/>
    <n v="177.7"/>
    <n v="152.822"/>
    <n v="177.7"/>
    <s v="THE LUMIARES HOTEL AND SPA"/>
    <s v="Portugal"/>
    <x v="20"/>
    <x v="0"/>
    <n v="0.1212141882673943"/>
  </r>
  <r>
    <x v="1"/>
    <x v="1"/>
    <n v="447"/>
    <x v="34"/>
    <n v="31215"/>
    <s v="AUREA CONVENTO CAPUCHINO EUROSTARS HOTEL"/>
    <d v="2025-07-08T00:00:00"/>
    <d v="2025-07-10T00:00:00"/>
    <s v="HTL"/>
    <x v="4"/>
    <s v="USD"/>
    <n v="1410"/>
    <n v="1212.6"/>
    <n v="1410"/>
    <n v="104.58"/>
    <n v="89.9388"/>
    <n v="104.58"/>
    <s v="AUREA CONVENTO CAPUCHINOS"/>
    <s v="Spain"/>
    <x v="20"/>
    <x v="0"/>
    <n v="0.07417021276595745"/>
  </r>
  <r>
    <x v="1"/>
    <x v="1"/>
    <n v="447"/>
    <x v="34"/>
    <n v="0"/>
    <s v="FEE TKT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448"/>
    <x v="16"/>
    <n v="27301"/>
    <s v="Vuelo MEX/CDG/MEX/Alan Becker"/>
    <d v="2025-07-06T00:00:00"/>
    <d v="2025-08-02T00:00:00"/>
    <s v="VLO"/>
    <x v="2"/>
    <s v="USD"/>
    <n v="5983.71"/>
    <n v="5145.9906"/>
    <n v="5983.71"/>
    <n v="0"/>
    <n v="0"/>
    <n v="0"/>
    <s v="TURISMO EX MAR, S.A. DE C.V."/>
    <s v="Mexico"/>
    <x v="20"/>
    <x v="0"/>
    <n v="0"/>
  </r>
  <r>
    <x v="1"/>
    <x v="1"/>
    <n v="448"/>
    <x v="16"/>
    <n v="29496"/>
    <s v="Hospedaje en Monte-Carlo"/>
    <d v="2025-07-16T00:00:00"/>
    <d v="2025-07-18T00:00:00"/>
    <s v="HTL"/>
    <x v="4"/>
    <s v="USD"/>
    <n v="4922.19"/>
    <n v="4233.0834"/>
    <n v="4922.19"/>
    <n v="492.22"/>
    <n v="423.3092"/>
    <n v="492.22"/>
    <s v="MONTE-CARLO BEACH HOTEL"/>
    <s v="France"/>
    <x v="5"/>
    <x v="0"/>
    <n v="0.1000002031616008"/>
  </r>
  <r>
    <x v="1"/>
    <x v="1"/>
    <n v="448"/>
    <x v="16"/>
    <n v="29499"/>
    <s v="Vuelo Privado"/>
    <d v="2025-07-06T00:00:00"/>
    <d v="2025-08-02T00:00:00"/>
    <s v="OTR"/>
    <x v="3"/>
    <s v="USD"/>
    <n v="2444.45"/>
    <n v="2102.227"/>
    <n v="2444.45"/>
    <n v="242.98"/>
    <n v="208.9628"/>
    <n v="242.98"/>
    <s v="Heli Securite"/>
    <s v="France"/>
    <x v="20"/>
    <x v="0"/>
    <n v="0.0994006831802655"/>
  </r>
  <r>
    <x v="1"/>
    <x v="1"/>
    <n v="448"/>
    <x v="16"/>
    <n v="0"/>
    <s v="Fee de emisión"/>
    <d v="2025-07-06T00:00:00"/>
    <d v="2025-08-02T00:00:00"/>
    <s v="HPS"/>
    <x v="1"/>
    <s v="USD"/>
    <n v="35"/>
    <n v="30.1"/>
    <n v="35"/>
    <n v="35"/>
    <n v="30.1"/>
    <n v="35"/>
    <s v="FEES"/>
    <n v="0"/>
    <x v="20"/>
    <x v="0"/>
    <n v="1"/>
  </r>
  <r>
    <x v="1"/>
    <x v="1"/>
    <n v="448"/>
    <x v="16"/>
    <n v="0"/>
    <s v="Fee de emisión EOAPSM"/>
    <d v="2025-07-06T00:00:00"/>
    <d v="2025-08-02T00:00:00"/>
    <s v="HPS"/>
    <x v="1"/>
    <s v="USD"/>
    <n v="70"/>
    <n v="60.2"/>
    <n v="70"/>
    <n v="70"/>
    <n v="60.2"/>
    <n v="70"/>
    <s v="FEES"/>
    <n v="0"/>
    <x v="20"/>
    <x v="0"/>
    <n v="1"/>
  </r>
  <r>
    <x v="1"/>
    <x v="1"/>
    <n v="448"/>
    <x v="16"/>
    <n v="28934"/>
    <s v="TE BECKER SCHWARZ ALAN"/>
    <d v="2025-07-26T00:00:00"/>
    <s v="0000-00-00"/>
    <s v="VLO"/>
    <x v="2"/>
    <s v="USD"/>
    <n v="6755.41"/>
    <n v="5809.652599999999"/>
    <n v="6755.41"/>
    <n v="290.9"/>
    <n v="250.174"/>
    <n v="290.9"/>
    <s v="F1S USA"/>
    <s v="United States"/>
    <x v="8"/>
    <x v="0"/>
    <n v="0.04306178307460243"/>
  </r>
  <r>
    <x v="1"/>
    <x v="1"/>
    <n v="448"/>
    <x v="16"/>
    <n v="29689"/>
    <s v="Hospedaje"/>
    <d v="2025-07-06T00:00:00"/>
    <d v="2025-08-02T00:00:00"/>
    <s v="HTL"/>
    <x v="4"/>
    <s v="USD"/>
    <n v="4390.3"/>
    <n v="3775.658"/>
    <n v="4390.3"/>
    <n v="439.03"/>
    <n v="377.5658"/>
    <n v="439.03"/>
    <s v="HOTEL LA PALMA"/>
    <s v="Italy"/>
    <x v="20"/>
    <x v="0"/>
    <n v="0.09999999999999999"/>
  </r>
  <r>
    <x v="1"/>
    <x v="1"/>
    <n v="448"/>
    <x v="16"/>
    <n v="30351"/>
    <s v="Hospedaje"/>
    <d v="2025-07-06T00:00:00"/>
    <d v="2025-08-02T00:00:00"/>
    <s v="HTL"/>
    <x v="4"/>
    <s v="USD"/>
    <n v="22865.4"/>
    <n v="19664.244"/>
    <n v="22865.4"/>
    <n v="2286.54"/>
    <n v="1966.4244"/>
    <n v="2286.54"/>
    <s v="J.K. PLACE CAPRI"/>
    <s v="Italy"/>
    <x v="20"/>
    <x v="0"/>
    <n v="0.09999999999999999"/>
  </r>
  <r>
    <x v="1"/>
    <x v="1"/>
    <n v="448"/>
    <x v="16"/>
    <n v="27301"/>
    <s v="CDG/MEX - Alan Becker"/>
    <d v="2025-07-06T00:00:00"/>
    <d v="2025-08-02T00:00:00"/>
    <s v="VLO"/>
    <x v="2"/>
    <s v="USD"/>
    <n v="0"/>
    <n v="0"/>
    <n v="0"/>
    <n v="0"/>
    <n v="0"/>
    <n v="0"/>
    <s v="TURISMO EX MAR, S.A. DE C.V."/>
    <s v="Mexico"/>
    <x v="20"/>
    <x v="0"/>
    <s v="0"/>
  </r>
  <r>
    <x v="1"/>
    <x v="1"/>
    <n v="448"/>
    <x v="16"/>
    <n v="27301"/>
    <s v="CDG/MEX - Alan Becker revisado"/>
    <d v="2025-07-06T00:00:00"/>
    <d v="2025-08-02T00:00:00"/>
    <s v="VLO"/>
    <x v="2"/>
    <s v="USD"/>
    <n v="232.04"/>
    <n v="199.5544"/>
    <n v="232.04"/>
    <n v="0"/>
    <n v="0"/>
    <n v="0"/>
    <s v="TURISMO EX MAR, S.A. DE C.V."/>
    <s v="Mexico"/>
    <x v="20"/>
    <x v="0"/>
    <n v="0"/>
  </r>
  <r>
    <x v="1"/>
    <x v="1"/>
    <n v="448"/>
    <x v="16"/>
    <n v="27301"/>
    <s v="Revisado"/>
    <d v="2025-07-06T00:00:00"/>
    <d v="2025-08-02T00:00:00"/>
    <s v="VLO"/>
    <x v="2"/>
    <s v="USD"/>
    <n v="0"/>
    <n v="0"/>
    <n v="0"/>
    <n v="0"/>
    <n v="0"/>
    <n v="0"/>
    <s v="TURISMO EX MAR, S.A. DE C.V."/>
    <s v="Mexico"/>
    <x v="20"/>
    <x v="0"/>
    <s v="0"/>
  </r>
  <r>
    <x v="1"/>
    <x v="1"/>
    <n v="448"/>
    <x v="16"/>
    <n v="24236"/>
    <s v="Renta de auto"/>
    <d v="2025-07-06T00:00:00"/>
    <d v="2025-08-02T00:00:00"/>
    <s v="AUT"/>
    <x v="5"/>
    <s v="USD"/>
    <n v="9915.200000000001"/>
    <n v="8527.072"/>
    <n v="9915.200000000001"/>
    <n v="880.28"/>
    <n v="757.0408"/>
    <n v="880.28"/>
    <s v="Privilege Italia SRL"/>
    <s v="Italy"/>
    <x v="20"/>
    <x v="0"/>
    <n v="0.08878086170727771"/>
  </r>
  <r>
    <x v="1"/>
    <x v="1"/>
    <n v="449"/>
    <x v="22"/>
    <n v="23789"/>
    <s v="AFRICA"/>
    <d v="2025-11-12T00:00:00"/>
    <d v="2025-12-17T00:00:00"/>
    <s v="PKT"/>
    <x v="0"/>
    <s v="USD"/>
    <n v="169957.99"/>
    <n v="146163.8714"/>
    <n v="169957.99"/>
    <n v="19793.99"/>
    <n v="17022.8314"/>
    <n v="19793.99"/>
    <s v="TRIUMPH TRAVEL"/>
    <s v="South Africa"/>
    <x v="17"/>
    <x v="0"/>
    <n v="0.1164640156076216"/>
  </r>
  <r>
    <x v="1"/>
    <x v="1"/>
    <n v="449"/>
    <x v="22"/>
    <n v="0"/>
    <s v="FEE STRIPE Y CASH"/>
    <d v="2025-11-12T00:00:00"/>
    <d v="2025-11-26T00:00:00"/>
    <s v="HPS"/>
    <x v="1"/>
    <s v="USD"/>
    <n v="5562.28"/>
    <n v="4783.560799999999"/>
    <n v="5562.28"/>
    <n v="5562.28"/>
    <n v="4783.560799999999"/>
    <n v="5562.28"/>
    <s v="FEES"/>
    <n v="0"/>
    <x v="17"/>
    <x v="0"/>
    <n v="1"/>
  </r>
  <r>
    <x v="2"/>
    <x v="1"/>
    <n v="450"/>
    <x v="17"/>
    <n v="24263"/>
    <s v="VUELO SABRE"/>
    <d v="2025-11-10T00:00:00"/>
    <d v="2025-11-17T00:00:00"/>
    <s v="VLO"/>
    <x v="2"/>
    <s v="USD"/>
    <n v="5000"/>
    <n v="4300"/>
    <n v="5000"/>
    <n v="200"/>
    <n v="172"/>
    <n v="200"/>
    <s v="Turkish Airlines"/>
    <s v="Turkey"/>
    <x v="17"/>
    <x v="0"/>
    <n v="0.04"/>
  </r>
  <r>
    <x v="2"/>
    <x v="1"/>
    <n v="450"/>
    <x v="17"/>
    <n v="26751"/>
    <s v="JUMERAIH"/>
    <d v="2025-11-10T00:00:00"/>
    <d v="2025-11-17T00:00:00"/>
    <s v="HTL"/>
    <x v="4"/>
    <s v="USD"/>
    <n v="5000"/>
    <n v="4300"/>
    <n v="5000"/>
    <n v="525"/>
    <n v="451.5"/>
    <n v="525"/>
    <s v="THE WESTBURY"/>
    <s v="Ireland"/>
    <x v="17"/>
    <x v="0"/>
    <n v="0.105"/>
  </r>
  <r>
    <x v="1"/>
    <x v="1"/>
    <n v="451"/>
    <x v="34"/>
    <n v="28934"/>
    <s v="TE TURBIDE FELIPA MRS"/>
    <d v="2025-08-01T00:00:00"/>
    <d v="2025-08-06T00:00:00"/>
    <s v="VLO"/>
    <x v="2"/>
    <s v="USD"/>
    <n v="567.23"/>
    <n v="487.8178"/>
    <n v="567.23"/>
    <n v="9.800000000000001"/>
    <n v="8.428000000000001"/>
    <n v="9.800000000000001"/>
    <s v="F1S USA"/>
    <s v="United States"/>
    <x v="9"/>
    <x v="0"/>
    <n v="0.01727694233379758"/>
  </r>
  <r>
    <x v="1"/>
    <x v="1"/>
    <n v="451"/>
    <x v="34"/>
    <n v="28934"/>
    <s v="TE TURBIDE FELIPA MRS"/>
    <d v="2025-07-17T00:00:00"/>
    <s v="0000-00-00"/>
    <s v="VLO"/>
    <x v="2"/>
    <s v="USD"/>
    <n v="229.85"/>
    <n v="197.671"/>
    <n v="229.85"/>
    <n v="0"/>
    <n v="0"/>
    <n v="0"/>
    <s v="F1S USA"/>
    <s v="United States"/>
    <x v="5"/>
    <x v="0"/>
    <n v="0"/>
  </r>
  <r>
    <x v="1"/>
    <x v="1"/>
    <n v="451"/>
    <x v="34"/>
    <n v="28934"/>
    <s v="TE TURBIDE FELIPA MRS"/>
    <d v="2025-07-13T00:00:00"/>
    <s v="0000-00-00"/>
    <s v="VLO"/>
    <x v="2"/>
    <s v="USD"/>
    <n v="300.18"/>
    <n v="258.1548"/>
    <n v="300.18"/>
    <n v="13.25"/>
    <n v="11.395"/>
    <n v="13.25"/>
    <s v="F1S USA"/>
    <s v="United States"/>
    <x v="5"/>
    <x v="0"/>
    <n v="0.04414018255713239"/>
  </r>
  <r>
    <x v="1"/>
    <x v="1"/>
    <n v="451"/>
    <x v="34"/>
    <n v="28934"/>
    <s v="TE REUTER CALA PHILIPPA MILAZZO MSS"/>
    <d v="2025-08-06T00:00:00"/>
    <s v="0000-00-00"/>
    <s v="VLO"/>
    <x v="2"/>
    <s v="USD"/>
    <n v="397.23"/>
    <n v="341.6178"/>
    <n v="397.23"/>
    <n v="6.4"/>
    <n v="5.504"/>
    <n v="6.4"/>
    <s v="F1S USA"/>
    <s v="United States"/>
    <x v="45"/>
    <x v="0"/>
    <n v="0.01611157264053571"/>
  </r>
  <r>
    <x v="1"/>
    <x v="1"/>
    <n v="452"/>
    <x v="34"/>
    <n v="24922"/>
    <s v="ARGENTINA"/>
    <d v="2025-12-18T00:00:00"/>
    <d v="2025-12-29T00:00:00"/>
    <s v="PKT"/>
    <x v="0"/>
    <s v="USD"/>
    <n v="52158.67"/>
    <n v="44856.4562"/>
    <n v="52158.67"/>
    <n v="4509.42"/>
    <n v="3878.1012"/>
    <n v="4509.42"/>
    <s v="GARCIA FERNANDEZ TURISMO"/>
    <s v="Argentina"/>
    <x v="0"/>
    <x v="0"/>
    <n v="0.08645580878500161"/>
  </r>
  <r>
    <x v="1"/>
    <x v="1"/>
    <n v="452"/>
    <x v="34"/>
    <n v="28934"/>
    <s v="DE DIEGO BRODA MARIANA MRS"/>
    <d v="2025-12-27T00:00:00"/>
    <d v="2025-12-27T00:00:00"/>
    <s v="VLO"/>
    <x v="2"/>
    <s v="USD"/>
    <n v="307.7"/>
    <n v="264.622"/>
    <n v="307.7"/>
    <n v="0"/>
    <n v="0"/>
    <n v="0"/>
    <s v="F1S USA"/>
    <s v="United States"/>
    <x v="1"/>
    <x v="0"/>
    <n v="0"/>
  </r>
  <r>
    <x v="1"/>
    <x v="1"/>
    <n v="452"/>
    <x v="34"/>
    <n v="28934"/>
    <s v="BRODA AGUSTIN MR"/>
    <d v="2025-12-27T00:00:00"/>
    <d v="2025-12-27T00:00:00"/>
    <s v="VLO"/>
    <x v="2"/>
    <s v="USD"/>
    <n v="307.7"/>
    <n v="264.622"/>
    <n v="307.7"/>
    <n v="0"/>
    <n v="0"/>
    <n v="0"/>
    <s v="F1S USA"/>
    <s v="United States"/>
    <x v="1"/>
    <x v="0"/>
    <n v="0"/>
  </r>
  <r>
    <x v="1"/>
    <x v="1"/>
    <n v="452"/>
    <x v="34"/>
    <n v="28934"/>
    <s v="TSITIRIDIS ALEXANDER PETER MR"/>
    <d v="2025-12-27T00:00:00"/>
    <d v="2025-12-27T00:00:00"/>
    <s v="VLO"/>
    <x v="2"/>
    <s v="USD"/>
    <n v="307.7"/>
    <n v="264.622"/>
    <n v="307.7"/>
    <n v="0"/>
    <n v="0"/>
    <n v="0"/>
    <s v="F1S USA"/>
    <s v="United States"/>
    <x v="1"/>
    <x v="0"/>
    <n v="0"/>
  </r>
  <r>
    <x v="1"/>
    <x v="1"/>
    <n v="452"/>
    <x v="34"/>
    <n v="0"/>
    <s v="FEE TICKET"/>
    <d v="2025-12-18T00:00:00"/>
    <d v="2025-12-29T00:00:00"/>
    <s v="HPS"/>
    <x v="1"/>
    <s v="USD"/>
    <n v="150"/>
    <n v="129"/>
    <n v="150"/>
    <n v="150"/>
    <n v="129"/>
    <n v="150"/>
    <s v="FEES"/>
    <n v="0"/>
    <x v="0"/>
    <x v="0"/>
    <n v="1"/>
  </r>
  <r>
    <x v="1"/>
    <x v="1"/>
    <n v="452"/>
    <x v="34"/>
    <n v="0"/>
    <s v="FEE STRIPE"/>
    <d v="2025-12-18T00:00:00"/>
    <d v="2025-12-29T00:00:00"/>
    <s v="HPS"/>
    <x v="1"/>
    <s v="USD"/>
    <n v="1333.4"/>
    <n v="1146.724"/>
    <n v="1333.4"/>
    <n v="1333.4"/>
    <n v="1146.724"/>
    <n v="1333.4"/>
    <s v="FEES"/>
    <n v="0"/>
    <x v="0"/>
    <x v="0"/>
    <n v="1"/>
  </r>
  <r>
    <x v="1"/>
    <x v="1"/>
    <n v="452"/>
    <x v="34"/>
    <n v="26085"/>
    <s v="MALETAS Y ASIENTOS"/>
    <d v="2025-12-18T00:00:00"/>
    <d v="2025-12-29T00:00:00"/>
    <s v="ABC"/>
    <x v="2"/>
    <s v="USD"/>
    <n v="795.13"/>
    <n v="683.8117999999999"/>
    <n v="795.13"/>
    <n v="0"/>
    <n v="0"/>
    <n v="0"/>
    <s v="LATAM Airlines"/>
    <s v="Chile"/>
    <x v="0"/>
    <x v="0"/>
    <n v="0"/>
  </r>
  <r>
    <x v="1"/>
    <x v="1"/>
    <n v="452"/>
    <x v="34"/>
    <n v="28890"/>
    <s v="HOTEL LA CONCHA"/>
    <d v="2025-12-18T00:00:00"/>
    <d v="2025-12-29T00:00:00"/>
    <s v="HTL"/>
    <x v="4"/>
    <s v="USD"/>
    <n v="1455.96"/>
    <n v="1252.1256"/>
    <n v="1455.96"/>
    <n v="145.6"/>
    <n v="125.216"/>
    <n v="145.6"/>
    <s v="LA CONCHA RESORT AUTOGRAPH COLLECTION"/>
    <s v="Puerto Rico"/>
    <x v="0"/>
    <x v="0"/>
    <n v="0.1000027473282233"/>
  </r>
  <r>
    <x v="1"/>
    <x v="1"/>
    <n v="452"/>
    <x v="34"/>
    <n v="33077"/>
    <s v="TOUR"/>
    <d v="2025-12-18T00:00:00"/>
    <d v="2025-12-29T00:00:00"/>
    <s v="PKT"/>
    <x v="0"/>
    <s v="USD"/>
    <n v="2000"/>
    <n v="1720"/>
    <n v="2000"/>
    <n v="0"/>
    <n v="0"/>
    <n v="0"/>
    <s v="WORLDIMENSION"/>
    <s v="United States"/>
    <x v="0"/>
    <x v="0"/>
    <n v="0"/>
  </r>
  <r>
    <x v="1"/>
    <x v="1"/>
    <n v="452"/>
    <x v="34"/>
    <n v="28934"/>
    <s v="MOSCHINI ALDO FLAVIO MR"/>
    <d v="2025-12-23T00:00:00"/>
    <d v="2025-12-27T00:00:00"/>
    <s v="VLO"/>
    <x v="2"/>
    <s v="USD"/>
    <n v="518.3"/>
    <n v="445.7379999999999"/>
    <n v="518.3"/>
    <n v="0"/>
    <n v="0"/>
    <n v="0"/>
    <s v="F1S USA"/>
    <s v="United States"/>
    <x v="1"/>
    <x v="0"/>
    <n v="0"/>
  </r>
  <r>
    <x v="1"/>
    <x v="1"/>
    <n v="452"/>
    <x v="34"/>
    <n v="28934"/>
    <s v="BOSCH MOSCHINI ANTHEA DIANA MRS"/>
    <d v="2025-12-23T00:00:00"/>
    <d v="2025-12-27T00:00:00"/>
    <s v="VLO"/>
    <x v="2"/>
    <s v="USD"/>
    <n v="518.3"/>
    <n v="445.7379999999999"/>
    <n v="518.3"/>
    <n v="0"/>
    <n v="0"/>
    <n v="0"/>
    <s v="F1S USA"/>
    <s v="United States"/>
    <x v="1"/>
    <x v="0"/>
    <n v="0"/>
  </r>
  <r>
    <x v="1"/>
    <x v="1"/>
    <n v="452"/>
    <x v="34"/>
    <n v="28934"/>
    <s v="MOSCHINI MAXIMILIAN MR"/>
    <d v="2025-12-23T00:00:00"/>
    <d v="2025-12-27T00:00:00"/>
    <s v="VLO"/>
    <x v="2"/>
    <s v="USD"/>
    <n v="518.3"/>
    <n v="445.7379999999999"/>
    <n v="518.3"/>
    <n v="0"/>
    <n v="0"/>
    <n v="0"/>
    <s v="F1S USA"/>
    <s v="United States"/>
    <x v="1"/>
    <x v="0"/>
    <n v="0"/>
  </r>
  <r>
    <x v="1"/>
    <x v="1"/>
    <n v="452"/>
    <x v="34"/>
    <n v="28934"/>
    <s v="MOSCHINI ALEXANDER MR"/>
    <d v="2025-12-23T00:00:00"/>
    <d v="2025-12-27T00:00:00"/>
    <s v="VLO"/>
    <x v="2"/>
    <s v="USD"/>
    <n v="518.3"/>
    <n v="445.7379999999999"/>
    <n v="518.3"/>
    <n v="0"/>
    <n v="0"/>
    <n v="0"/>
    <s v="F1S USA"/>
    <s v="United States"/>
    <x v="1"/>
    <x v="0"/>
    <n v="0"/>
  </r>
  <r>
    <x v="1"/>
    <x v="1"/>
    <n v="453"/>
    <x v="35"/>
    <n v="24995"/>
    <s v="Crucero, hospedaje y tours"/>
    <d v="2025-12-22T00:00:00"/>
    <d v="2025-12-28T00:00:00"/>
    <s v="PKT"/>
    <x v="0"/>
    <s v="USD"/>
    <n v="76356"/>
    <n v="65666.16"/>
    <n v="76356"/>
    <n v="14206"/>
    <n v="12217.16"/>
    <n v="14206"/>
    <s v="AFRO ASIAN TRAVEL"/>
    <s v="Egypt"/>
    <x v="1"/>
    <x v="0"/>
    <n v="0.186049557336686"/>
  </r>
  <r>
    <x v="1"/>
    <x v="1"/>
    <n v="453"/>
    <x v="35"/>
    <n v="0"/>
    <s v="Sobrecomisión"/>
    <d v="2025-12-22T00:00:00"/>
    <d v="2025-12-28T00:00:00"/>
    <s v="HPS"/>
    <x v="1"/>
    <s v="USD"/>
    <n v="5887"/>
    <n v="5062.82"/>
    <n v="5887"/>
    <n v="5887"/>
    <n v="5062.82"/>
    <n v="5887"/>
    <s v="FEES"/>
    <n v="0"/>
    <x v="1"/>
    <x v="0"/>
    <n v="1"/>
  </r>
  <r>
    <x v="1"/>
    <x v="1"/>
    <n v="454"/>
    <x v="16"/>
    <n v="28894"/>
    <s v="Crucero Explora I"/>
    <d v="2025-08-02T00:00:00"/>
    <d v="2025-08-09T00:00:00"/>
    <s v="CRC"/>
    <x v="8"/>
    <s v="USD"/>
    <n v="34210"/>
    <n v="29420.6"/>
    <n v="34210"/>
    <n v="6157.8"/>
    <n v="5295.708"/>
    <n v="6157.8"/>
    <s v="Explora Journeys"/>
    <s v="Switzerland"/>
    <x v="9"/>
    <x v="0"/>
    <n v="0.18"/>
  </r>
  <r>
    <x v="1"/>
    <x v="1"/>
    <n v="454"/>
    <x v="16"/>
    <n v="24236"/>
    <s v="Servicios terrestres con Privilege"/>
    <d v="2025-08-02T00:00:00"/>
    <d v="2025-08-09T00:00:00"/>
    <s v="TRF"/>
    <x v="5"/>
    <s v="USD"/>
    <n v="4610.05"/>
    <n v="3964.643"/>
    <n v="4610.05"/>
    <n v="0"/>
    <n v="0"/>
    <n v="0"/>
    <s v="Privilege Italia SRL"/>
    <s v="Italy"/>
    <x v="9"/>
    <x v="0"/>
    <n v="0"/>
  </r>
  <r>
    <x v="1"/>
    <x v="1"/>
    <n v="454"/>
    <x v="16"/>
    <n v="25386"/>
    <s v="Hospedaje en Londres"/>
    <d v="2025-08-02T00:00:00"/>
    <d v="2025-08-09T00:00:00"/>
    <s v="HTL"/>
    <x v="4"/>
    <s v="USD"/>
    <n v="2000"/>
    <n v="1720"/>
    <n v="2000"/>
    <n v="370.41"/>
    <n v="318.5526"/>
    <n v="370.41"/>
    <s v="THE CONNAUGHT"/>
    <s v="United Kingdom"/>
    <x v="9"/>
    <x v="0"/>
    <n v="0.185205"/>
  </r>
  <r>
    <x v="1"/>
    <x v="1"/>
    <n v="454"/>
    <x v="16"/>
    <n v="29196"/>
    <s v="Guía turístico a disposición"/>
    <d v="2025-08-02T00:00:00"/>
    <d v="2025-08-09T00:00:00"/>
    <s v="ATR"/>
    <x v="0"/>
    <s v="USD"/>
    <n v="330.8"/>
    <n v="284.488"/>
    <n v="330.8"/>
    <n v="95.45999999999999"/>
    <n v="82.09559999999999"/>
    <n v="95.45999999999999"/>
    <s v="CARLOS SAUL GOMEZ PEZUELA"/>
    <s v="Italy"/>
    <x v="9"/>
    <x v="0"/>
    <n v="0.2885731559854897"/>
  </r>
  <r>
    <x v="1"/>
    <x v="1"/>
    <n v="454"/>
    <x v="16"/>
    <n v="27945"/>
    <s v="Tour Privado en Londres 2 horas"/>
    <d v="2025-08-02T00:00:00"/>
    <d v="2025-08-09T00:00:00"/>
    <s v="TRF"/>
    <x v="5"/>
    <s v="USD"/>
    <n v="1397.98"/>
    <n v="1202.2628"/>
    <n v="1397.98"/>
    <n v="0"/>
    <n v="0"/>
    <n v="0"/>
    <s v="SMALLCAR BIGCITY"/>
    <s v="United Kingdom"/>
    <x v="9"/>
    <x v="0"/>
    <n v="0"/>
  </r>
  <r>
    <x v="1"/>
    <x v="1"/>
    <n v="454"/>
    <x v="16"/>
    <n v="0"/>
    <s v="Sobrecomisión"/>
    <d v="2025-08-02T00:00:00"/>
    <d v="2025-08-09T00:00:00"/>
    <s v="HPS"/>
    <x v="1"/>
    <s v="USD"/>
    <n v="1453.97"/>
    <n v="1250.4142"/>
    <n v="1453.97"/>
    <n v="1453.97"/>
    <n v="1250.4142"/>
    <n v="1453.97"/>
    <s v="FEES"/>
    <n v="0"/>
    <x v="9"/>
    <x v="0"/>
    <n v="1"/>
  </r>
  <r>
    <x v="1"/>
    <x v="1"/>
    <n v="455"/>
    <x v="25"/>
    <n v="28894"/>
    <s v="A Journey of Golden Coastlines &amp; Ancient Wonders - Explora II - Juan Pablo Penagos Meneses"/>
    <d v="2026-04-25T00:00:00"/>
    <d v="2026-05-04T00:00:00"/>
    <s v="CRC"/>
    <x v="8"/>
    <s v="USD"/>
    <n v="11100"/>
    <n v="9546"/>
    <n v="11100"/>
    <n v="1998"/>
    <n v="1718.28"/>
    <n v="1998"/>
    <s v="Explora Journeys"/>
    <s v="Switzerland"/>
    <x v="3"/>
    <x v="1"/>
    <n v="0.18"/>
  </r>
  <r>
    <x v="1"/>
    <x v="1"/>
    <n v="455"/>
    <x v="25"/>
    <n v="0"/>
    <s v="Fee por emision de vuelo"/>
    <d v="2026-04-25T00:00:00"/>
    <d v="2026-05-04T00:00:00"/>
    <s v="HPS"/>
    <x v="1"/>
    <s v="USD"/>
    <n v="70"/>
    <n v="60.2"/>
    <n v="70"/>
    <n v="70"/>
    <n v="60.2"/>
    <n v="70"/>
    <s v="FEES"/>
    <n v="0"/>
    <x v="3"/>
    <x v="1"/>
    <n v="1"/>
  </r>
  <r>
    <x v="1"/>
    <x v="1"/>
    <n v="455"/>
    <x v="25"/>
    <n v="23921"/>
    <s v="Emision vuelo Atenas a Paris"/>
    <d v="2026-05-04T00:00:00"/>
    <d v="2026-05-04T00:00:00"/>
    <s v="VLO"/>
    <x v="2"/>
    <s v="USD"/>
    <n v="1343"/>
    <n v="1154.98"/>
    <n v="1343"/>
    <n v="0"/>
    <n v="0"/>
    <n v="0"/>
    <s v="Air France"/>
    <s v="France"/>
    <x v="52"/>
    <x v="1"/>
    <n v="0"/>
  </r>
  <r>
    <x v="1"/>
    <x v="1"/>
    <n v="455"/>
    <x v="25"/>
    <n v="23921"/>
    <s v="Impuestos bebe"/>
    <d v="2026-05-04T00:00:00"/>
    <d v="2026-05-04T00:00:00"/>
    <s v="VLO"/>
    <x v="2"/>
    <s v="USD"/>
    <n v="62"/>
    <n v="53.32"/>
    <n v="62"/>
    <n v="0"/>
    <n v="0"/>
    <n v="0"/>
    <s v="Air France"/>
    <s v="France"/>
    <x v="52"/>
    <x v="1"/>
    <n v="0"/>
  </r>
  <r>
    <x v="1"/>
    <x v="1"/>
    <n v="456"/>
    <x v="34"/>
    <n v="25780"/>
    <s v="ROLZO 120136-R"/>
    <d v="2025-03-05T00:00:00"/>
    <d v="2025-03-05T00:00:00"/>
    <s v="TRF"/>
    <x v="5"/>
    <s v="USD"/>
    <n v="205"/>
    <n v="176.3"/>
    <n v="205"/>
    <n v="30.75"/>
    <n v="26.445"/>
    <n v="30.75"/>
    <s v="ROLZO"/>
    <s v="United Kingdom"/>
    <x v="47"/>
    <x v="0"/>
    <n v="0.15"/>
  </r>
  <r>
    <x v="1"/>
    <x v="1"/>
    <n v="456"/>
    <x v="34"/>
    <n v="25780"/>
    <s v="ROLZO 117711-R"/>
    <d v="2025-03-07T00:00:00"/>
    <d v="2025-03-07T00:00:00"/>
    <s v="TRF"/>
    <x v="5"/>
    <s v="USD"/>
    <n v="1000"/>
    <n v="860"/>
    <n v="1000"/>
    <n v="150"/>
    <n v="129"/>
    <n v="150"/>
    <s v="ROLZO"/>
    <s v="United Kingdom"/>
    <x v="47"/>
    <x v="0"/>
    <n v="0.15"/>
  </r>
  <r>
    <x v="1"/>
    <x v="1"/>
    <n v="457"/>
    <x v="22"/>
    <n v="25780"/>
    <s v="ROLZO 126364-R"/>
    <d v="2025-04-07T00:00:00"/>
    <d v="2025-04-07T00:00:00"/>
    <s v="TRF"/>
    <x v="5"/>
    <s v="USD"/>
    <n v="195"/>
    <n v="167.7"/>
    <n v="195"/>
    <n v="29.25"/>
    <n v="25.155"/>
    <n v="29.25"/>
    <s v="ROLZO"/>
    <s v="United Kingdom"/>
    <x v="38"/>
    <x v="0"/>
    <n v="0.15"/>
  </r>
  <r>
    <x v="1"/>
    <x v="1"/>
    <n v="457"/>
    <x v="22"/>
    <n v="25780"/>
    <s v="ROLZO 126366-R"/>
    <d v="2025-04-07T00:00:00"/>
    <d v="2025-04-07T00:00:00"/>
    <s v="TRF"/>
    <x v="5"/>
    <s v="USD"/>
    <n v="195"/>
    <n v="167.7"/>
    <n v="195"/>
    <n v="29.25"/>
    <n v="25.155"/>
    <n v="29.25"/>
    <s v="ROLZO"/>
    <s v="United Kingdom"/>
    <x v="38"/>
    <x v="0"/>
    <n v="0.15"/>
  </r>
  <r>
    <x v="1"/>
    <x v="1"/>
    <n v="457"/>
    <x v="22"/>
    <n v="25780"/>
    <s v="ROLZO 126593-R"/>
    <d v="2025-04-10T00:00:00"/>
    <d v="2025-04-10T00:00:00"/>
    <s v="TRF"/>
    <x v="5"/>
    <s v="USD"/>
    <n v="195"/>
    <n v="167.7"/>
    <n v="195"/>
    <n v="29.25"/>
    <n v="25.155"/>
    <n v="29.25"/>
    <s v="ROLZO"/>
    <s v="United Kingdom"/>
    <x v="38"/>
    <x v="0"/>
    <n v="0.15"/>
  </r>
  <r>
    <x v="1"/>
    <x v="1"/>
    <n v="457"/>
    <x v="22"/>
    <n v="25780"/>
    <s v="ROLZO 126594-R"/>
    <d v="2025-04-11T00:00:00"/>
    <d v="2025-04-11T00:00:00"/>
    <s v="TRF"/>
    <x v="5"/>
    <s v="USD"/>
    <n v="195"/>
    <n v="167.7"/>
    <n v="195"/>
    <n v="29.25"/>
    <n v="25.155"/>
    <n v="29.25"/>
    <s v="ROLZO"/>
    <s v="United Kingdom"/>
    <x v="38"/>
    <x v="0"/>
    <n v="0.15"/>
  </r>
  <r>
    <x v="1"/>
    <x v="1"/>
    <n v="458"/>
    <x v="22"/>
    <n v="25780"/>
    <s v="ROLZO 133438-R"/>
    <d v="2025-05-18T00:00:00"/>
    <d v="2025-06-18T00:00:00"/>
    <s v="TRF"/>
    <x v="5"/>
    <s v="USD"/>
    <n v="1465"/>
    <n v="1259.9"/>
    <n v="1465"/>
    <n v="150.75"/>
    <n v="129.645"/>
    <n v="150.75"/>
    <s v="ROLZO"/>
    <s v="United Kingdom"/>
    <x v="7"/>
    <x v="0"/>
    <n v="0.102901023890785"/>
  </r>
  <r>
    <x v="1"/>
    <x v="1"/>
    <n v="459"/>
    <x v="22"/>
    <n v="25780"/>
    <s v="ROLZO 134820-R"/>
    <d v="2025-05-27T00:00:00"/>
    <d v="2025-05-27T00:00:00"/>
    <s v="TRF"/>
    <x v="5"/>
    <s v="USD"/>
    <n v="305"/>
    <n v="262.3"/>
    <n v="305"/>
    <n v="45.75"/>
    <n v="39.345"/>
    <n v="45.75"/>
    <s v="ROLZO"/>
    <s v="United Kingdom"/>
    <x v="13"/>
    <x v="0"/>
    <n v="0.15"/>
  </r>
  <r>
    <x v="1"/>
    <x v="1"/>
    <n v="460"/>
    <x v="25"/>
    <n v="28913"/>
    <s v="Reserva Hotel Casa Lucia - Habitación Deluxe"/>
    <d v="2025-07-02T00:00:00"/>
    <d v="2025-07-06T00:00:00"/>
    <s v="HTL"/>
    <x v="4"/>
    <s v="USD"/>
    <n v="1416"/>
    <n v="1217.76"/>
    <n v="1416"/>
    <n v="109.98"/>
    <n v="94.58280000000001"/>
    <n v="109.98"/>
    <s v="CASA LUCIA MEMBER OF MELIA COLLECTION"/>
    <s v="Argentina"/>
    <x v="16"/>
    <x v="0"/>
    <n v="0.07766949152542373"/>
  </r>
  <r>
    <x v="1"/>
    <x v="1"/>
    <n v="460"/>
    <x v="25"/>
    <n v="28913"/>
    <s v="Reserva Hotel Casa Lucia - Habitación Deluxe"/>
    <d v="2025-07-02T00:00:00"/>
    <d v="2025-07-06T00:00:00"/>
    <s v="HTL"/>
    <x v="4"/>
    <s v="USD"/>
    <n v="1416"/>
    <n v="1217.76"/>
    <n v="1416"/>
    <n v="109.98"/>
    <n v="94.58280000000001"/>
    <n v="109.98"/>
    <s v="CASA LUCIA MEMBER OF MELIA COLLECTION"/>
    <s v="Argentina"/>
    <x v="16"/>
    <x v="0"/>
    <n v="0.07766949152542373"/>
  </r>
  <r>
    <x v="1"/>
    <x v="1"/>
    <n v="461"/>
    <x v="20"/>
    <n v="27721"/>
    <s v="VUELO MEX LAP"/>
    <d v="2025-07-24T00:00:00"/>
    <d v="2025-07-24T00:00:00"/>
    <s v="VLO"/>
    <x v="2"/>
    <s v="MXN"/>
    <n v="3638"/>
    <n v="174.624"/>
    <n v="203.728"/>
    <n v="0"/>
    <n v="0"/>
    <n v="0"/>
    <s v="TURISMO EXMAR"/>
    <s v="Mexico"/>
    <x v="8"/>
    <x v="0"/>
    <n v="0"/>
  </r>
  <r>
    <x v="1"/>
    <x v="1"/>
    <n v="461"/>
    <x v="20"/>
    <n v="27721"/>
    <s v="asignacion de asiento"/>
    <d v="2025-07-24T00:00:00"/>
    <d v="2025-07-24T00:00:00"/>
    <s v="VLO"/>
    <x v="2"/>
    <s v="MXN"/>
    <n v="560"/>
    <n v="26.88"/>
    <n v="31.36"/>
    <n v="0"/>
    <n v="0"/>
    <n v="0"/>
    <s v="TURISMO EXMAR"/>
    <s v="Mexico"/>
    <x v="8"/>
    <x v="0"/>
    <n v="0"/>
  </r>
  <r>
    <x v="1"/>
    <x v="1"/>
    <n v="461"/>
    <x v="20"/>
    <n v="27721"/>
    <s v="VUELO SJD MEX"/>
    <d v="2025-08-01T00:00:00"/>
    <d v="2025-08-01T00:00:00"/>
    <s v="VLO"/>
    <x v="2"/>
    <s v="MXN"/>
    <n v="6024"/>
    <n v="289.152"/>
    <n v="337.344"/>
    <n v="0"/>
    <n v="0"/>
    <n v="0"/>
    <s v="TURISMO EXMAR"/>
    <s v="Mexico"/>
    <x v="9"/>
    <x v="0"/>
    <n v="0"/>
  </r>
  <r>
    <x v="1"/>
    <x v="1"/>
    <n v="462"/>
    <x v="22"/>
    <n v="23590"/>
    <s v="VUELO KOREA-CHINA"/>
    <d v="2025-09-02T00:00:00"/>
    <d v="2025-09-20T00:00:00"/>
    <s v="VLO"/>
    <x v="2"/>
    <s v="USD"/>
    <n v="4344.78"/>
    <n v="3736.5108"/>
    <n v="4344.78"/>
    <n v="0"/>
    <n v="0"/>
    <n v="0"/>
    <s v="AEROMÉXICO"/>
    <s v="Mexico"/>
    <x v="19"/>
    <x v="0"/>
    <n v="0"/>
  </r>
  <r>
    <x v="1"/>
    <x v="1"/>
    <n v="462"/>
    <x v="22"/>
    <n v="23590"/>
    <s v="VUELO KOREA"/>
    <d v="2025-09-02T00:00:00"/>
    <d v="2025-09-20T00:00:00"/>
    <s v="VLO"/>
    <x v="2"/>
    <s v="USD"/>
    <n v="4344.78"/>
    <n v="3736.5108"/>
    <n v="4344.78"/>
    <n v="0"/>
    <n v="0"/>
    <n v="0"/>
    <s v="AEROMÉXICO"/>
    <s v="Mexico"/>
    <x v="19"/>
    <x v="0"/>
    <n v="0"/>
  </r>
  <r>
    <x v="1"/>
    <x v="1"/>
    <n v="462"/>
    <x v="22"/>
    <n v="23590"/>
    <s v="VUELO CHINA EASTERN"/>
    <d v="2025-09-02T00:00:00"/>
    <d v="2025-09-20T00:00:00"/>
    <s v="VLO"/>
    <x v="2"/>
    <s v="USD"/>
    <n v="3871.44"/>
    <n v="3329.4384"/>
    <n v="3871.44"/>
    <n v="0"/>
    <n v="0"/>
    <n v="0"/>
    <s v="AEROMÉXICO"/>
    <s v="Mexico"/>
    <x v="19"/>
    <x v="0"/>
    <n v="0"/>
  </r>
  <r>
    <x v="1"/>
    <x v="1"/>
    <n v="462"/>
    <x v="22"/>
    <n v="23590"/>
    <s v="CHINA EASTERN AIRLINES"/>
    <d v="2025-09-02T00:00:00"/>
    <d v="2025-09-20T00:00:00"/>
    <s v="VLO"/>
    <x v="2"/>
    <s v="USD"/>
    <n v="3871.44"/>
    <n v="3329.4384"/>
    <n v="3871.44"/>
    <n v="0"/>
    <n v="0"/>
    <n v="0"/>
    <s v="AEROMÉXICO"/>
    <s v="Mexico"/>
    <x v="19"/>
    <x v="0"/>
    <n v="0"/>
  </r>
  <r>
    <x v="1"/>
    <x v="1"/>
    <n v="462"/>
    <x v="22"/>
    <n v="26070"/>
    <s v="FOUR SEASONS SEOUL"/>
    <d v="2025-10-27T00:00:00"/>
    <d v="2025-10-31T00:00:00"/>
    <s v="HTL"/>
    <x v="4"/>
    <s v="USD"/>
    <n v="2817"/>
    <n v="2422.62"/>
    <n v="2817"/>
    <n v="281.7"/>
    <n v="242.262"/>
    <n v="281.7"/>
    <s v="FOUR SEASONS HOTEL SEOUL"/>
    <s v="South Korea"/>
    <x v="22"/>
    <x v="0"/>
    <n v="0.09999999999999999"/>
  </r>
  <r>
    <x v="1"/>
    <x v="1"/>
    <n v="462"/>
    <x v="22"/>
    <n v="28934"/>
    <s v="TE FENTON VELASCO ANA SOFIA MRS"/>
    <d v="2025-09-02T00:00:00"/>
    <s v="0000-00-00"/>
    <s v="VLO"/>
    <x v="2"/>
    <s v="USD"/>
    <n v="3.55"/>
    <n v="3.053"/>
    <n v="3.55"/>
    <n v="0"/>
    <n v="0"/>
    <n v="0"/>
    <s v="F1S USA"/>
    <s v="United States"/>
    <x v="19"/>
    <x v="0"/>
    <n v="0"/>
  </r>
  <r>
    <x v="1"/>
    <x v="1"/>
    <n v="462"/>
    <x v="22"/>
    <n v="28934"/>
    <s v="ME FENTON VELASCO ANA SOFIA MRS"/>
    <d v="2025-09-02T00:00:00"/>
    <s v="0000-00-00"/>
    <s v="VLO"/>
    <x v="2"/>
    <s v="USD"/>
    <n v="140"/>
    <n v="120.4"/>
    <n v="140"/>
    <n v="0"/>
    <n v="0"/>
    <n v="0"/>
    <s v="F1S USA"/>
    <s v="United States"/>
    <x v="19"/>
    <x v="0"/>
    <n v="0"/>
  </r>
  <r>
    <x v="1"/>
    <x v="1"/>
    <n v="462"/>
    <x v="22"/>
    <n v="28934"/>
    <s v="TE GONZALEZ CIMADEVILLA FERNANDO MR"/>
    <d v="2025-09-02T00:00:00"/>
    <s v="0000-00-00"/>
    <s v="VLO"/>
    <x v="2"/>
    <s v="USD"/>
    <n v="0"/>
    <n v="0"/>
    <n v="0"/>
    <n v="0"/>
    <n v="0"/>
    <n v="0"/>
    <s v="F1S USA"/>
    <s v="United States"/>
    <x v="19"/>
    <x v="0"/>
    <s v="0"/>
  </r>
  <r>
    <x v="1"/>
    <x v="1"/>
    <n v="462"/>
    <x v="22"/>
    <n v="28934"/>
    <s v="ME GONZALEZ CIMADEVILLA FERNANDO MR"/>
    <d v="2025-09-02T00:00:00"/>
    <s v="0000-00-00"/>
    <s v="VLO"/>
    <x v="2"/>
    <s v="USD"/>
    <n v="140"/>
    <n v="120.4"/>
    <n v="140"/>
    <n v="0"/>
    <n v="0"/>
    <n v="0"/>
    <s v="F1S USA"/>
    <s v="United States"/>
    <x v="19"/>
    <x v="0"/>
    <n v="0"/>
  </r>
  <r>
    <x v="1"/>
    <x v="1"/>
    <n v="462"/>
    <x v="22"/>
    <n v="28934"/>
    <s v="TE FERNANDO GONZALEZ CIMADEVILLA"/>
    <d v="2025-10-27T00:00:00"/>
    <d v="2025-11-08T00:00:00"/>
    <s v="VLO"/>
    <x v="2"/>
    <s v="USD"/>
    <n v="0.45"/>
    <n v="0.387"/>
    <n v="0.45"/>
    <n v="0"/>
    <n v="0"/>
    <n v="0"/>
    <s v="F1S USA"/>
    <s v="United States"/>
    <x v="22"/>
    <x v="0"/>
    <n v="0"/>
  </r>
  <r>
    <x v="1"/>
    <x v="1"/>
    <n v="462"/>
    <x v="22"/>
    <n v="28934"/>
    <s v="TE FERNANDO GONZALEZ CIMADEVILLA"/>
    <d v="2025-10-27T00:00:00"/>
    <d v="2025-11-08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462"/>
    <x v="22"/>
    <n v="28934"/>
    <s v="TE ANA SOFIA FENTON"/>
    <d v="2025-10-27T00:00:00"/>
    <d v="2025-11-08T00:00:00"/>
    <s v="VLO"/>
    <x v="2"/>
    <s v="USD"/>
    <n v="0.45"/>
    <n v="0.387"/>
    <n v="0.45"/>
    <n v="0"/>
    <n v="0"/>
    <n v="0"/>
    <s v="F1S USA"/>
    <s v="United States"/>
    <x v="22"/>
    <x v="0"/>
    <n v="0"/>
  </r>
  <r>
    <x v="1"/>
    <x v="1"/>
    <n v="462"/>
    <x v="22"/>
    <n v="28934"/>
    <s v="TE ANA SOFIA FENTON VELASCO"/>
    <d v="2025-10-27T00:00:00"/>
    <d v="2025-11-08T00:00:00"/>
    <s v="VLO"/>
    <x v="2"/>
    <s v="USD"/>
    <n v="0"/>
    <n v="0"/>
    <n v="0"/>
    <n v="0"/>
    <n v="0"/>
    <n v="0"/>
    <s v="F1S USA"/>
    <s v="United States"/>
    <x v="22"/>
    <x v="0"/>
    <s v="0"/>
  </r>
  <r>
    <x v="1"/>
    <x v="1"/>
    <n v="462"/>
    <x v="22"/>
    <n v="28934"/>
    <s v="ME FERNANDO GONZALEZ CIMADEVILLA"/>
    <d v="2025-10-27T00:00:00"/>
    <s v="0000-00-00"/>
    <s v="VLO"/>
    <x v="2"/>
    <s v="USD"/>
    <n v="310"/>
    <n v="266.6"/>
    <n v="310"/>
    <n v="0"/>
    <n v="0"/>
    <n v="0"/>
    <s v="F1S USA"/>
    <s v="United States"/>
    <x v="22"/>
    <x v="0"/>
    <n v="0"/>
  </r>
  <r>
    <x v="1"/>
    <x v="1"/>
    <n v="462"/>
    <x v="22"/>
    <n v="28934"/>
    <s v="ME FERNANDO GONZALEZ CIMADEVILLA"/>
    <d v="2025-10-27T00:00:00"/>
    <s v="0000-00-00"/>
    <s v="VLO"/>
    <x v="2"/>
    <s v="USD"/>
    <n v="140"/>
    <n v="120.4"/>
    <n v="140"/>
    <n v="0"/>
    <n v="0"/>
    <n v="0"/>
    <s v="F1S USA"/>
    <s v="United States"/>
    <x v="22"/>
    <x v="0"/>
    <n v="0"/>
  </r>
  <r>
    <x v="1"/>
    <x v="1"/>
    <n v="462"/>
    <x v="22"/>
    <n v="28934"/>
    <s v="ME ANA SOFIA FENTON VELASCO"/>
    <d v="2025-10-27T00:00:00"/>
    <s v="0000-00-00"/>
    <s v="VLO"/>
    <x v="2"/>
    <s v="USD"/>
    <n v="310"/>
    <n v="266.6"/>
    <n v="310"/>
    <n v="0"/>
    <n v="0"/>
    <n v="0"/>
    <s v="F1S USA"/>
    <s v="United States"/>
    <x v="22"/>
    <x v="0"/>
    <n v="0"/>
  </r>
  <r>
    <x v="1"/>
    <x v="1"/>
    <n v="462"/>
    <x v="22"/>
    <n v="0"/>
    <s v="FEE TKT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462"/>
    <x v="22"/>
    <n v="34323"/>
    <s v="PARK HYATT BUSAN"/>
    <d v="2025-10-31T00:00:00"/>
    <d v="2025-11-03T00:00:00"/>
    <s v="HTL"/>
    <x v="4"/>
    <s v="USD"/>
    <n v="1846"/>
    <n v="1587.56"/>
    <n v="1846"/>
    <n v="184.6"/>
    <n v="158.756"/>
    <n v="184.6"/>
    <s v="PARK HYATT BUSAN"/>
    <s v="South Korea"/>
    <x v="22"/>
    <x v="0"/>
    <n v="0.09999999999999999"/>
  </r>
  <r>
    <x v="1"/>
    <x v="1"/>
    <n v="462"/>
    <x v="22"/>
    <n v="34321"/>
    <s v="ROSEWOOD BEIJING"/>
    <d v="2025-11-03T00:00:00"/>
    <d v="2025-11-07T00:00:00"/>
    <s v="HTL"/>
    <x v="4"/>
    <s v="USD"/>
    <n v="2272"/>
    <n v="1953.92"/>
    <n v="2272"/>
    <n v="227.2"/>
    <n v="195.392"/>
    <n v="227.2"/>
    <s v="ROSEWOOD BEIJING"/>
    <s v="China"/>
    <x v="34"/>
    <x v="0"/>
    <n v="0.09999999999999999"/>
  </r>
  <r>
    <x v="1"/>
    <x v="1"/>
    <n v="462"/>
    <x v="22"/>
    <n v="34442"/>
    <s v="SOFITEL LEGEND XIAN"/>
    <d v="2025-11-07T00:00:00"/>
    <d v="2025-11-09T00:00:00"/>
    <s v="HTL"/>
    <x v="4"/>
    <s v="USD"/>
    <n v="561"/>
    <n v="482.46"/>
    <n v="561"/>
    <n v="0"/>
    <n v="0"/>
    <n v="0"/>
    <s v="SOFITEL LEGEND XIAN"/>
    <s v="China"/>
    <x v="34"/>
    <x v="0"/>
    <n v="0"/>
  </r>
  <r>
    <x v="1"/>
    <x v="1"/>
    <n v="462"/>
    <x v="22"/>
    <n v="34320"/>
    <s v="FOUR SEASONS HANGZHOU"/>
    <d v="2025-11-09T00:00:00"/>
    <d v="2025-11-11T00:00:00"/>
    <s v="HTL"/>
    <x v="4"/>
    <s v="USD"/>
    <n v="1361"/>
    <n v="1170.46"/>
    <n v="1361"/>
    <n v="136.1"/>
    <n v="117.046"/>
    <n v="136.1"/>
    <s v="FOUR SEASONS HANGZHOU"/>
    <s v="China"/>
    <x v="17"/>
    <x v="0"/>
    <n v="0.09999999999999999"/>
  </r>
  <r>
    <x v="1"/>
    <x v="1"/>
    <n v="462"/>
    <x v="22"/>
    <n v="34318"/>
    <s v="J HOTEL SHANGHAI TOWER"/>
    <d v="2025-11-11T00:00:00"/>
    <d v="2025-11-14T00:00:00"/>
    <s v="HTL"/>
    <x v="4"/>
    <s v="USD"/>
    <n v="1929"/>
    <n v="1658.94"/>
    <n v="1929"/>
    <n v="192.9"/>
    <n v="165.894"/>
    <n v="192.9"/>
    <s v="J HOTEL SHANGHAI TOWER"/>
    <s v="China"/>
    <x v="17"/>
    <x v="0"/>
    <n v="0.1"/>
  </r>
  <r>
    <x v="1"/>
    <x v="1"/>
    <n v="463"/>
    <x v="15"/>
    <n v="27301"/>
    <s v="Vuelo MEX/LAX/MEX/Simon Valanci"/>
    <d v="2025-07-09T00:00:00"/>
    <d v="2025-07-12T00:00:00"/>
    <s v="VLO"/>
    <x v="2"/>
    <s v="MXN"/>
    <n v="17433"/>
    <n v="836.784"/>
    <n v="976.248"/>
    <n v="0"/>
    <n v="0"/>
    <n v="0"/>
    <s v="TURISMO EX MAR, S.A. DE C.V."/>
    <s v="Mexico"/>
    <x v="20"/>
    <x v="0"/>
    <n v="0"/>
  </r>
  <r>
    <x v="1"/>
    <x v="1"/>
    <n v="463"/>
    <x v="15"/>
    <n v="27301"/>
    <s v="Vuelo MEX/LAX/MEX/Rocio Penagos"/>
    <d v="2025-07-09T00:00:00"/>
    <d v="2025-07-12T00:00:00"/>
    <s v="VLO"/>
    <x v="2"/>
    <s v="MXN"/>
    <n v="17433"/>
    <n v="836.784"/>
    <n v="976.248"/>
    <n v="0"/>
    <n v="0"/>
    <n v="0"/>
    <s v="TURISMO EX MAR, S.A. DE C.V."/>
    <s v="Mexico"/>
    <x v="20"/>
    <x v="0"/>
    <n v="0"/>
  </r>
  <r>
    <x v="0"/>
    <x v="1"/>
    <n v="464"/>
    <x v="2"/>
    <n v="28934"/>
    <s v="Billete GOROZPE ALONSO/JAVIER"/>
    <d v="2025-06-30T00:00:00"/>
    <d v="2025-06-30T00:00:00"/>
    <s v="VLO"/>
    <x v="2"/>
    <s v="USD"/>
    <n v="481.5"/>
    <n v="414.09"/>
    <n v="481.5"/>
    <n v="0"/>
    <n v="0"/>
    <n v="0"/>
    <s v="F1S USA"/>
    <s v="United States"/>
    <x v="16"/>
    <x v="0"/>
    <n v="0"/>
  </r>
  <r>
    <x v="0"/>
    <x v="1"/>
    <n v="464"/>
    <x v="2"/>
    <n v="28934"/>
    <s v="Billete LANDUCCI BILBAO/SIMONA"/>
    <d v="2025-06-30T00:00:00"/>
    <d v="2025-06-30T00:00:00"/>
    <s v="VLO"/>
    <x v="2"/>
    <s v="USD"/>
    <n v="481.5"/>
    <n v="414.09"/>
    <n v="481.5"/>
    <n v="0"/>
    <n v="0"/>
    <n v="0"/>
    <s v="F1S USA"/>
    <s v="United States"/>
    <x v="16"/>
    <x v="0"/>
    <n v="0"/>
  </r>
  <r>
    <x v="0"/>
    <x v="1"/>
    <n v="464"/>
    <x v="2"/>
    <n v="28934"/>
    <s v="Billete GOROZPE MORANDI/PIA"/>
    <d v="2025-06-30T00:00:00"/>
    <d v="2025-06-30T00:00:00"/>
    <s v="VLO"/>
    <x v="2"/>
    <s v="USD"/>
    <n v="481.5"/>
    <n v="414.09"/>
    <n v="481.5"/>
    <n v="0"/>
    <n v="0"/>
    <n v="0"/>
    <s v="F1S USA"/>
    <s v="United States"/>
    <x v="16"/>
    <x v="0"/>
    <n v="0"/>
  </r>
  <r>
    <x v="0"/>
    <x v="1"/>
    <n v="464"/>
    <x v="2"/>
    <n v="28934"/>
    <s v="Billete GOROZPE MORANDI/CLARA"/>
    <d v="2025-06-30T00:00:00"/>
    <d v="2025-06-30T00:00:00"/>
    <s v="VLO"/>
    <x v="2"/>
    <s v="USD"/>
    <n v="398.5"/>
    <n v="342.71"/>
    <n v="398.5"/>
    <n v="0"/>
    <n v="0"/>
    <n v="0"/>
    <s v="F1S USA"/>
    <s v="United States"/>
    <x v="16"/>
    <x v="0"/>
    <n v="0"/>
  </r>
  <r>
    <x v="0"/>
    <x v="1"/>
    <n v="464"/>
    <x v="2"/>
    <n v="28934"/>
    <s v="Billete MORANDI/MARIA LAURA"/>
    <d v="2025-06-30T00:00:00"/>
    <d v="2025-06-30T00:00:00"/>
    <s v="VLO"/>
    <x v="2"/>
    <s v="USD"/>
    <n v="424.5"/>
    <n v="365.07"/>
    <n v="424.5"/>
    <n v="0"/>
    <n v="0"/>
    <n v="0"/>
    <s v="F1S USA"/>
    <s v="United States"/>
    <x v="16"/>
    <x v="0"/>
    <n v="0"/>
  </r>
  <r>
    <x v="1"/>
    <x v="1"/>
    <n v="465"/>
    <x v="27"/>
    <n v="28776"/>
    <s v="Hotel Borgo Egnazia"/>
    <d v="2025-07-31T00:00:00"/>
    <d v="2025-08-05T00:00:00"/>
    <s v="HTL"/>
    <x v="4"/>
    <s v="EUR"/>
    <n v="9065"/>
    <n v="9065"/>
    <n v="10515.4"/>
    <n v="774.64"/>
    <n v="774.64"/>
    <n v="898.5823999999999"/>
    <s v="BORGO EGNAZIA"/>
    <s v="Italy"/>
    <x v="9"/>
    <x v="0"/>
    <n v="0.08545394373965802"/>
  </r>
  <r>
    <x v="1"/>
    <x v="1"/>
    <n v="466"/>
    <x v="23"/>
    <n v="25360"/>
    <s v="SERVICIOS TERRESTRES + GORA KADAN LUX JAPAN"/>
    <d v="2025-10-20T00:00:00"/>
    <d v="2025-10-30T00:00:00"/>
    <s v="PKT"/>
    <x v="0"/>
    <s v="USD"/>
    <n v="7004"/>
    <n v="6023.44"/>
    <n v="7004"/>
    <n v="1030.15"/>
    <n v="885.9290000000001"/>
    <n v="1030.15"/>
    <s v="Luxury Japan"/>
    <s v="Japan"/>
    <x v="21"/>
    <x v="0"/>
    <n v="0.1470802398629355"/>
  </r>
  <r>
    <x v="1"/>
    <x v="1"/>
    <n v="466"/>
    <x v="23"/>
    <n v="0"/>
    <s v="LUX JAPAN"/>
    <d v="2025-10-20T00:00:00"/>
    <d v="2025-10-30T00:00:00"/>
    <s v="HPS"/>
    <x v="1"/>
    <s v="USD"/>
    <n v="932.29"/>
    <n v="801.7693999999999"/>
    <n v="932.29"/>
    <n v="932.29"/>
    <n v="801.7693999999999"/>
    <n v="932.29"/>
    <s v="FEES"/>
    <n v="0"/>
    <x v="21"/>
    <x v="0"/>
    <n v="1"/>
  </r>
  <r>
    <x v="1"/>
    <x v="1"/>
    <n v="467"/>
    <x v="29"/>
    <n v="28228"/>
    <s v="Presidente Intercontinental Cozumel"/>
    <d v="2025-05-28T00:00:00"/>
    <d v="2025-06-02T00:00:00"/>
    <s v="HTL"/>
    <x v="4"/>
    <s v="MXN"/>
    <n v="80360.45"/>
    <n v="3857.3016"/>
    <n v="4500.1852"/>
    <n v="5800.4"/>
    <n v="278.4192"/>
    <n v="324.8224"/>
    <s v="EL PRESIDENTE HOTEL"/>
    <s v="Mexico"/>
    <x v="13"/>
    <x v="0"/>
    <n v="0.07217978495640578"/>
  </r>
  <r>
    <x v="1"/>
    <x v="1"/>
    <n v="468"/>
    <x v="16"/>
    <n v="27301"/>
    <s v="MEX-CDG-HAN-SGN-CDG-MEX/Max Gutmann"/>
    <d v="2025-10-15T00:00:00"/>
    <d v="2025-11-05T00:00:00"/>
    <s v="VLO"/>
    <x v="2"/>
    <s v="USD"/>
    <n v="6447.98"/>
    <n v="5545.2628"/>
    <n v="6447.98"/>
    <n v="0"/>
    <n v="0"/>
    <n v="0"/>
    <s v="TURISMO EX MAR, S.A. DE C.V."/>
    <s v="Mexico"/>
    <x v="25"/>
    <x v="0"/>
    <n v="0"/>
  </r>
  <r>
    <x v="1"/>
    <x v="1"/>
    <n v="468"/>
    <x v="16"/>
    <n v="27301"/>
    <s v="MEX-CDG-HAN-SGN-CDG-MEX/Jeanette Gutmann"/>
    <d v="2025-10-15T00:00:00"/>
    <d v="2025-11-05T00:00:00"/>
    <s v="VLO"/>
    <x v="2"/>
    <s v="USD"/>
    <n v="6447.98"/>
    <n v="5545.2628"/>
    <n v="6447.98"/>
    <n v="0"/>
    <n v="0"/>
    <n v="0"/>
    <s v="TURISMO EX MAR, S.A. DE C.V."/>
    <s v="Mexico"/>
    <x v="25"/>
    <x v="0"/>
    <n v="0"/>
  </r>
  <r>
    <x v="1"/>
    <x v="1"/>
    <n v="468"/>
    <x v="16"/>
    <n v="27301"/>
    <s v="Boleto en conjunto"/>
    <d v="2025-10-15T00:00:00"/>
    <d v="2025-11-05T00:00:00"/>
    <s v="VLO"/>
    <x v="2"/>
    <s v="USD"/>
    <n v="0"/>
    <n v="0"/>
    <n v="0"/>
    <n v="0"/>
    <n v="0"/>
    <n v="0"/>
    <s v="TURISMO EX MAR, S.A. DE C.V."/>
    <s v="Mexico"/>
    <x v="25"/>
    <x v="0"/>
    <s v="0"/>
  </r>
  <r>
    <x v="1"/>
    <x v="1"/>
    <n v="468"/>
    <x v="16"/>
    <n v="27301"/>
    <s v="Boleto en conjunto"/>
    <d v="2025-10-15T00:00:00"/>
    <d v="2025-11-05T00:00:00"/>
    <s v="VLO"/>
    <x v="2"/>
    <s v="USD"/>
    <n v="0"/>
    <n v="0"/>
    <n v="0"/>
    <n v="0"/>
    <n v="0"/>
    <n v="0"/>
    <s v="TURISMO EX MAR, S.A. DE C.V."/>
    <s v="Mexico"/>
    <x v="25"/>
    <x v="0"/>
    <s v="0"/>
  </r>
  <r>
    <x v="1"/>
    <x v="1"/>
    <n v="468"/>
    <x v="16"/>
    <n v="24166"/>
    <s v="Hospedaje en París"/>
    <d v="2025-10-16T00:00:00"/>
    <d v="2025-10-19T00:00:00"/>
    <s v="HTL"/>
    <x v="4"/>
    <s v="USD"/>
    <n v="10186.1"/>
    <n v="8760.046"/>
    <n v="10186.1"/>
    <n v="938.88"/>
    <n v="807.4367999999999"/>
    <n v="938.88"/>
    <s v="LE BRISTOL PARIS"/>
    <s v="France"/>
    <x v="25"/>
    <x v="0"/>
    <n v="0.09217266667321153"/>
  </r>
  <r>
    <x v="1"/>
    <x v="1"/>
    <n v="468"/>
    <x v="16"/>
    <n v="28494"/>
    <s v="Hospedaje en Francia"/>
    <d v="2025-11-03T00:00:00"/>
    <d v="2025-11-05T00:00:00"/>
    <s v="HTL"/>
    <x v="4"/>
    <s v="USD"/>
    <n v="5993.76"/>
    <n v="5154.6336"/>
    <n v="5993.76"/>
    <n v="413.98"/>
    <n v="356.0228"/>
    <n v="413.98"/>
    <s v="AIRELLES CHATEAU DE VERSAILLES, LE GRAND CONTROLE"/>
    <s v="France"/>
    <x v="34"/>
    <x v="0"/>
    <n v="0.06906849790448734"/>
  </r>
  <r>
    <x v="1"/>
    <x v="1"/>
    <n v="468"/>
    <x v="16"/>
    <n v="25780"/>
    <s v="Traslado CDG-Airelles Chateau de Versailles"/>
    <d v="2025-11-04T00:00:00"/>
    <d v="2025-11-04T00:00:00"/>
    <s v="TRF"/>
    <x v="5"/>
    <s v="USD"/>
    <n v="462.31"/>
    <n v="397.5866"/>
    <n v="462.31"/>
    <n v="68.53"/>
    <n v="58.9358"/>
    <n v="68.53"/>
    <s v="ROLZO"/>
    <s v="United Kingdom"/>
    <x v="34"/>
    <x v="0"/>
    <n v="0.1482338690489066"/>
  </r>
  <r>
    <x v="1"/>
    <x v="1"/>
    <n v="468"/>
    <x v="16"/>
    <n v="25780"/>
    <s v="Traslado Le Bristol - CDG"/>
    <d v="2025-10-19T00:00:00"/>
    <d v="2025-10-19T00:00:00"/>
    <s v="TRF"/>
    <x v="5"/>
    <s v="USD"/>
    <n v="286.75"/>
    <n v="246.605"/>
    <n v="286.75"/>
    <n v="42.5"/>
    <n v="36.55"/>
    <n v="42.5"/>
    <s v="ROLZO"/>
    <s v="United Kingdom"/>
    <x v="21"/>
    <x v="0"/>
    <n v="0.1482127288578901"/>
  </r>
  <r>
    <x v="1"/>
    <x v="1"/>
    <n v="468"/>
    <x v="16"/>
    <n v="25780"/>
    <s v="Traslado Airelles Chetau - Aeropuerto de París"/>
    <d v="2025-11-05T00:00:00"/>
    <d v="2025-11-05T00:00:00"/>
    <s v="TRF"/>
    <x v="5"/>
    <s v="USD"/>
    <n v="462.19"/>
    <n v="397.4834"/>
    <n v="462.19"/>
    <n v="68.53"/>
    <n v="58.9358"/>
    <n v="68.53"/>
    <s v="ROLZO"/>
    <s v="United Kingdom"/>
    <x v="34"/>
    <x v="0"/>
    <n v="0.1482723555247842"/>
  </r>
  <r>
    <x v="1"/>
    <x v="1"/>
    <n v="468"/>
    <x v="16"/>
    <n v="25780"/>
    <s v="Traslado CDG - Le Bristol"/>
    <d v="2025-10-16T00:00:00"/>
    <d v="2025-10-16T00:00:00"/>
    <s v="TRF"/>
    <x v="5"/>
    <s v="USD"/>
    <n v="286.75"/>
    <n v="246.605"/>
    <n v="286.75"/>
    <n v="42.5"/>
    <n v="36.55"/>
    <n v="42.5"/>
    <s v="ROLZO"/>
    <s v="United Kingdom"/>
    <x v="25"/>
    <x v="0"/>
    <n v="0.1482127288578901"/>
  </r>
  <r>
    <x v="1"/>
    <x v="1"/>
    <n v="468"/>
    <x v="16"/>
    <n v="25780"/>
    <s v="Servicio de Meet &amp; Greet Apto CDG"/>
    <d v="2025-10-16T00:00:00"/>
    <d v="2025-10-16T00:00:00"/>
    <s v="TRF"/>
    <x v="5"/>
    <s v="USD"/>
    <n v="344.61"/>
    <n v="296.3646"/>
    <n v="344.61"/>
    <n v="51.33"/>
    <n v="44.1438"/>
    <n v="51.33"/>
    <s v="ROLZO"/>
    <s v="United Kingdom"/>
    <x v="25"/>
    <x v="0"/>
    <n v="0.1489509880734743"/>
  </r>
  <r>
    <x v="1"/>
    <x v="1"/>
    <n v="468"/>
    <x v="16"/>
    <n v="25780"/>
    <s v="Servicio Meet &amp; Greet Apto CDG"/>
    <d v="2025-11-04T00:00:00"/>
    <d v="2025-11-04T00:00:00"/>
    <s v="TRF"/>
    <x v="5"/>
    <s v="USD"/>
    <n v="344.61"/>
    <n v="296.3646"/>
    <n v="344.61"/>
    <n v="51.33"/>
    <n v="44.1438"/>
    <n v="51.33"/>
    <s v="ROLZO"/>
    <s v="United Kingdom"/>
    <x v="34"/>
    <x v="0"/>
    <n v="0.1489509880734743"/>
  </r>
  <r>
    <x v="1"/>
    <x v="1"/>
    <n v="468"/>
    <x v="16"/>
    <n v="0"/>
    <s v="Fee emision visas de Vietnam"/>
    <d v="2025-10-19T00:00:00"/>
    <d v="2025-11-05T00:00:00"/>
    <s v="HPS"/>
    <x v="1"/>
    <s v="USD"/>
    <n v="72.8"/>
    <n v="62.608"/>
    <n v="72.8"/>
    <n v="72.8"/>
    <n v="62.608"/>
    <n v="72.8"/>
    <s v="FEES"/>
    <n v="0"/>
    <x v="21"/>
    <x v="0"/>
    <n v="1"/>
  </r>
  <r>
    <x v="1"/>
    <x v="1"/>
    <n v="469"/>
    <x v="22"/>
    <n v="28940"/>
    <s v="HOTEL DEL CORONADO"/>
    <d v="2025-04-19T00:00:00"/>
    <d v="2025-04-20T00:00:00"/>
    <s v="HTL"/>
    <x v="4"/>
    <s v="USD"/>
    <n v="670.22"/>
    <n v="576.3892"/>
    <n v="670.22"/>
    <n v="67.02"/>
    <n v="57.63719999999999"/>
    <n v="67.02"/>
    <s v="HOTEL DEL CORONADO"/>
    <s v="United States"/>
    <x v="2"/>
    <x v="0"/>
    <n v="0.09999701590522514"/>
  </r>
  <r>
    <x v="1"/>
    <x v="1"/>
    <n v="470"/>
    <x v="23"/>
    <n v="25049"/>
    <s v="PAQUETE DE VIAJE SELF DRIVE 4PAX"/>
    <d v="2025-10-28T00:00:00"/>
    <d v="2025-11-02T00:00:00"/>
    <s v="PKT"/>
    <x v="0"/>
    <s v="USD"/>
    <n v="10192.46"/>
    <n v="8765.515599999999"/>
    <n v="10192.46"/>
    <n v="1597.53"/>
    <n v="1373.8758"/>
    <n v="1597.53"/>
    <s v="Pro Tours Iceland ehf"/>
    <s v="Iceland"/>
    <x v="22"/>
    <x v="0"/>
    <n v="0.1567364502779506"/>
  </r>
  <r>
    <x v="1"/>
    <x v="1"/>
    <n v="470"/>
    <x v="23"/>
    <n v="28934"/>
    <s v="TE ALBARRAN MADERO GEORGINA"/>
    <d v="2025-10-27T00:00:00"/>
    <s v="0000-00-00"/>
    <s v="VLO"/>
    <x v="2"/>
    <s v="USD"/>
    <n v="578.41"/>
    <n v="497.4326"/>
    <n v="578.41"/>
    <n v="8.550000000000001"/>
    <n v="7.353000000000001"/>
    <n v="8.550000000000001"/>
    <s v="F1S USA"/>
    <s v="United States"/>
    <x v="22"/>
    <x v="0"/>
    <n v="0.01478190211095936"/>
  </r>
  <r>
    <x v="1"/>
    <x v="1"/>
    <n v="470"/>
    <x v="23"/>
    <n v="28934"/>
    <s v="ME ALBARRAN MADERO GEORGIN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ALBARRAN MADERO GEORGIN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TE MENDIZABAL GARCIA MARIA DE LA LUZ"/>
    <d v="2025-10-27T00:00:00"/>
    <s v="0000-00-00"/>
    <s v="VLO"/>
    <x v="2"/>
    <s v="USD"/>
    <n v="578.41"/>
    <n v="497.4326"/>
    <n v="578.41"/>
    <n v="8.550000000000001"/>
    <n v="7.353000000000001"/>
    <n v="8.550000000000001"/>
    <s v="F1S USA"/>
    <s v="United States"/>
    <x v="22"/>
    <x v="0"/>
    <n v="0.01478190211095936"/>
  </r>
  <r>
    <x v="1"/>
    <x v="1"/>
    <n v="470"/>
    <x v="23"/>
    <n v="28934"/>
    <s v="TE ALBARRAN DE CALZADA ROSA MARIA SANDRA"/>
    <d v="2025-10-27T00:00:00"/>
    <s v="0000-00-00"/>
    <s v="VLO"/>
    <x v="2"/>
    <s v="USD"/>
    <n v="578.41"/>
    <n v="497.4326"/>
    <n v="578.41"/>
    <n v="8.550000000000001"/>
    <n v="7.353000000000001"/>
    <n v="8.550000000000001"/>
    <s v="F1S USA"/>
    <s v="United States"/>
    <x v="22"/>
    <x v="0"/>
    <n v="0.01478190211095936"/>
  </r>
  <r>
    <x v="1"/>
    <x v="1"/>
    <n v="470"/>
    <x v="23"/>
    <n v="28934"/>
    <s v="TE REGALADO BARRERA LORENA"/>
    <d v="2025-10-27T00:00:00"/>
    <s v="0000-00-00"/>
    <s v="VLO"/>
    <x v="2"/>
    <s v="USD"/>
    <n v="578.41"/>
    <n v="497.4326"/>
    <n v="578.41"/>
    <n v="8.550000000000001"/>
    <n v="7.353000000000001"/>
    <n v="8.550000000000001"/>
    <s v="F1S USA"/>
    <s v="United States"/>
    <x v="22"/>
    <x v="0"/>
    <n v="0.01478190211095936"/>
  </r>
  <r>
    <x v="1"/>
    <x v="1"/>
    <n v="470"/>
    <x v="23"/>
    <n v="28934"/>
    <s v="ME MENDIZABAL GARCIA MARIA DE LA LUZ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ALBARRAN DE CALZADA ROSA MARIA SANDR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MENDIZABAL GARCIA MARIA DE LA LUZ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ALBARRAN DE CALZADA ROSA MARIA SANDR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REGALADO BARRERA LOREN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28934"/>
    <s v="ME REGALADO BARRERA LORENA"/>
    <d v="2025-07-09T00:00:00"/>
    <s v="0000-00-00"/>
    <s v="VLO"/>
    <x v="2"/>
    <s v="USD"/>
    <n v="90"/>
    <n v="77.40000000000001"/>
    <n v="90"/>
    <n v="0"/>
    <n v="0"/>
    <n v="0"/>
    <s v="F1S USA"/>
    <s v="United States"/>
    <x v="20"/>
    <x v="0"/>
    <n v="0"/>
  </r>
  <r>
    <x v="1"/>
    <x v="1"/>
    <n v="470"/>
    <x v="23"/>
    <n v="0"/>
    <s v="FEE DE EMISION"/>
    <d v="2025-10-28T00:00:00"/>
    <d v="2025-11-02T00:00:00"/>
    <s v="HPS"/>
    <x v="1"/>
    <s v="USD"/>
    <n v="140"/>
    <n v="120.4"/>
    <n v="140"/>
    <n v="140"/>
    <n v="120.4"/>
    <n v="140"/>
    <s v="FEES"/>
    <n v="0"/>
    <x v="22"/>
    <x v="0"/>
    <n v="1"/>
  </r>
  <r>
    <x v="1"/>
    <x v="1"/>
    <n v="470"/>
    <x v="23"/>
    <n v="30958"/>
    <s v="HILTON NEWARK - LORENA 2-3 NOV"/>
    <d v="2025-11-02T00:00:00"/>
    <d v="2025-11-03T00:00:00"/>
    <s v="HTL"/>
    <x v="4"/>
    <s v="USD"/>
    <n v="230.92"/>
    <n v="198.5912"/>
    <n v="230.92"/>
    <n v="19.9"/>
    <n v="17.114"/>
    <n v="19.9"/>
    <s v="HILTON NEWARK AIRPORT"/>
    <s v="United States"/>
    <x v="34"/>
    <x v="0"/>
    <n v="0.08617703100640914"/>
  </r>
  <r>
    <x v="1"/>
    <x v="1"/>
    <n v="470"/>
    <x v="23"/>
    <n v="30958"/>
    <s v="HILTON NEWARK - GEORGINA 2-3 NOV"/>
    <d v="2025-11-02T00:00:00"/>
    <d v="2025-11-03T00:00:00"/>
    <s v="HTL"/>
    <x v="4"/>
    <s v="USD"/>
    <n v="230.92"/>
    <n v="198.5912"/>
    <n v="230.92"/>
    <n v="19.9"/>
    <n v="17.114"/>
    <n v="19.9"/>
    <s v="HILTON NEWARK AIRPORT"/>
    <s v="United States"/>
    <x v="34"/>
    <x v="0"/>
    <n v="0.08617703100640914"/>
  </r>
  <r>
    <x v="1"/>
    <x v="1"/>
    <n v="470"/>
    <x v="23"/>
    <n v="30959"/>
    <s v="INTERCONTINENTAL 25-27 OCT - LORENA"/>
    <d v="2025-10-25T00:00:00"/>
    <d v="2025-10-27T00:00:00"/>
    <s v="HTL"/>
    <x v="4"/>
    <s v="USD"/>
    <n v="1092.52"/>
    <n v="939.5672"/>
    <n v="1092.52"/>
    <n v="80.45999999999999"/>
    <n v="69.1956"/>
    <n v="80.45999999999999"/>
    <s v="INTERCONTINENTAL NEW YORK BARCLAY"/>
    <s v="United States"/>
    <x v="21"/>
    <x v="0"/>
    <n v="0.0736462490389192"/>
  </r>
  <r>
    <x v="1"/>
    <x v="1"/>
    <n v="470"/>
    <x v="23"/>
    <n v="30959"/>
    <s v="INTERCONTINENTAL 25-27 OCT - GEORGINA"/>
    <d v="2025-10-25T00:00:00"/>
    <d v="2025-10-27T00:00:00"/>
    <s v="HTL"/>
    <x v="4"/>
    <s v="USD"/>
    <n v="1092.52"/>
    <n v="939.5672"/>
    <n v="1092.52"/>
    <n v="80.45999999999999"/>
    <n v="69.1956"/>
    <n v="80.45999999999999"/>
    <s v="INTERCONTINENTAL NEW YORK BARCLAY"/>
    <s v="United States"/>
    <x v="21"/>
    <x v="0"/>
    <n v="0.0736462490389192"/>
  </r>
  <r>
    <x v="1"/>
    <x v="1"/>
    <n v="470"/>
    <x v="23"/>
    <n v="25049"/>
    <s v="pago tour auroras extra"/>
    <d v="2025-10-28T00:00:00"/>
    <d v="2025-11-02T00:00:00"/>
    <s v="PKT"/>
    <x v="0"/>
    <s v="USD"/>
    <n v="749"/>
    <n v="644.14"/>
    <n v="749"/>
    <n v="0"/>
    <n v="0"/>
    <n v="0"/>
    <s v="Pro Tours Iceland ehf"/>
    <s v="Iceland"/>
    <x v="22"/>
    <x v="0"/>
    <n v="0"/>
  </r>
  <r>
    <x v="1"/>
    <x v="1"/>
    <n v="471"/>
    <x v="22"/>
    <n v="25022"/>
    <s v="HOTEL PENINSULA TOKYO"/>
    <d v="2025-04-26T00:00:00"/>
    <d v="2025-04-30T00:00:00"/>
    <s v="HTL"/>
    <x v="4"/>
    <s v="USD"/>
    <n v="4760"/>
    <n v="4093.6"/>
    <n v="4760"/>
    <n v="496.65"/>
    <n v="427.119"/>
    <n v="496.65"/>
    <s v="THE PENINSULA TOKYO"/>
    <s v="Japan"/>
    <x v="3"/>
    <x v="0"/>
    <n v="0.1043382352941176"/>
  </r>
  <r>
    <x v="1"/>
    <x v="1"/>
    <n v="471"/>
    <x v="22"/>
    <n v="25022"/>
    <s v="HOTEL PENINSULA TOKYO"/>
    <d v="2025-04-26T00:00:00"/>
    <d v="2025-04-30T00:00:00"/>
    <s v="HTL"/>
    <x v="4"/>
    <s v="USD"/>
    <n v="4760"/>
    <n v="4093.6"/>
    <n v="4760"/>
    <n v="496.65"/>
    <n v="427.119"/>
    <n v="496.65"/>
    <s v="THE PENINSULA TOKYO"/>
    <s v="Japan"/>
    <x v="3"/>
    <x v="0"/>
    <n v="0.1043382352941176"/>
  </r>
  <r>
    <x v="1"/>
    <x v="1"/>
    <n v="471"/>
    <x v="22"/>
    <n v="25022"/>
    <s v="HOTEL PENINSULA TOKYO"/>
    <d v="2025-05-06T00:00:00"/>
    <d v="2025-05-09T00:00:00"/>
    <s v="HTL"/>
    <x v="4"/>
    <s v="USD"/>
    <n v="3440"/>
    <n v="2958.4"/>
    <n v="3440"/>
    <n v="238.71"/>
    <n v="205.2906"/>
    <n v="238.71"/>
    <s v="THE PENINSULA TOKYO"/>
    <s v="Japan"/>
    <x v="52"/>
    <x v="0"/>
    <n v="0.06939244186046511"/>
  </r>
  <r>
    <x v="1"/>
    <x v="1"/>
    <n v="471"/>
    <x v="22"/>
    <n v="25022"/>
    <s v="HOTEL PENINSULA TOKYO"/>
    <d v="2025-05-07T00:00:00"/>
    <d v="2025-05-09T00:00:00"/>
    <s v="HTL"/>
    <x v="4"/>
    <s v="USD"/>
    <n v="1809"/>
    <n v="1555.74"/>
    <n v="1809"/>
    <n v="159.14"/>
    <n v="136.8604"/>
    <n v="159.14"/>
    <s v="THE PENINSULA TOKYO"/>
    <s v="Japan"/>
    <x v="52"/>
    <x v="0"/>
    <n v="0.08797125483692647"/>
  </r>
  <r>
    <x v="1"/>
    <x v="1"/>
    <n v="471"/>
    <x v="22"/>
    <n v="25053"/>
    <s v="HOTEL THE RITZ CARLTON NIKKO"/>
    <d v="2025-04-23T00:00:00"/>
    <d v="2025-04-26T00:00:00"/>
    <s v="HTL"/>
    <x v="4"/>
    <s v="USD"/>
    <n v="4140"/>
    <n v="3560.4"/>
    <n v="4140"/>
    <n v="391.98"/>
    <n v="337.1028"/>
    <n v="391.98"/>
    <s v="THE RITZ CARLTON NIKKO"/>
    <s v="Japan"/>
    <x v="3"/>
    <x v="0"/>
    <n v="0.09468115942028986"/>
  </r>
  <r>
    <x v="1"/>
    <x v="1"/>
    <n v="471"/>
    <x v="22"/>
    <n v="25053"/>
    <s v="HOTEL THE RITZ CARLTON NIKKO"/>
    <d v="2025-04-23T00:00:00"/>
    <d v="2025-04-26T00:00:00"/>
    <s v="HTL"/>
    <x v="4"/>
    <s v="USD"/>
    <n v="4140"/>
    <n v="3560.4"/>
    <n v="4140"/>
    <n v="391.98"/>
    <n v="337.1028"/>
    <n v="391.98"/>
    <s v="THE RITZ CARLTON NIKKO"/>
    <s v="Japan"/>
    <x v="3"/>
    <x v="0"/>
    <n v="0.09468115942028986"/>
  </r>
  <r>
    <x v="1"/>
    <x v="1"/>
    <n v="471"/>
    <x v="22"/>
    <n v="29027"/>
    <s v="ROSEWOOD MIYAKOJIMA"/>
    <d v="2025-04-30T00:00:00"/>
    <d v="2025-05-04T00:00:00"/>
    <s v="HTL"/>
    <x v="4"/>
    <s v="USD"/>
    <n v="10750"/>
    <n v="9245"/>
    <n v="10750"/>
    <n v="1149.65"/>
    <n v="988.6990000000001"/>
    <n v="1149.65"/>
    <s v="ROSEWOOD MIYAKOJIMA"/>
    <s v="Japan"/>
    <x v="4"/>
    <x v="0"/>
    <n v="0.1069441860465116"/>
  </r>
  <r>
    <x v="1"/>
    <x v="1"/>
    <n v="471"/>
    <x v="22"/>
    <n v="29027"/>
    <s v="ROSEWOOD MIYAKOJIMA"/>
    <d v="2025-04-30T00:00:00"/>
    <d v="2025-05-04T00:00:00"/>
    <s v="HTL"/>
    <x v="4"/>
    <s v="USD"/>
    <n v="10750"/>
    <n v="9245"/>
    <n v="10750"/>
    <n v="1149.65"/>
    <n v="988.6990000000001"/>
    <n v="1149.65"/>
    <s v="ROSEWOOD MIYAKOJIMA"/>
    <s v="Japan"/>
    <x v="4"/>
    <x v="0"/>
    <n v="0.1069441860465116"/>
  </r>
  <r>
    <x v="1"/>
    <x v="1"/>
    <n v="471"/>
    <x v="22"/>
    <n v="29026"/>
    <s v="PARK HYAT KYOTO"/>
    <d v="2025-04-20T00:00:00"/>
    <d v="2025-04-23T00:00:00"/>
    <s v="HTL"/>
    <x v="4"/>
    <s v="USD"/>
    <n v="9036"/>
    <n v="7770.96"/>
    <n v="9036"/>
    <n v="634.42"/>
    <n v="545.6011999999999"/>
    <n v="634.42"/>
    <s v="PARK HYATT KYOTO"/>
    <s v="Japan"/>
    <x v="3"/>
    <x v="0"/>
    <n v="0.07021027003098716"/>
  </r>
  <r>
    <x v="1"/>
    <x v="1"/>
    <n v="471"/>
    <x v="22"/>
    <n v="29026"/>
    <s v="PARK HYATT KYOTO"/>
    <d v="2025-04-20T00:00:00"/>
    <d v="2025-04-23T00:00:00"/>
    <s v="HTL"/>
    <x v="4"/>
    <s v="USD"/>
    <n v="9036"/>
    <n v="7770.96"/>
    <n v="9036"/>
    <n v="634.42"/>
    <n v="545.6011999999999"/>
    <n v="634.42"/>
    <s v="PARK HYATT KYOTO"/>
    <s v="Japan"/>
    <x v="3"/>
    <x v="0"/>
    <n v="0.07021027003098716"/>
  </r>
  <r>
    <x v="1"/>
    <x v="1"/>
    <n v="472"/>
    <x v="34"/>
    <n v="25386"/>
    <s v="The Connaught"/>
    <d v="2025-02-24T00:00:00"/>
    <d v="2025-02-26T00:00:00"/>
    <s v="HTL"/>
    <x v="4"/>
    <s v="USD"/>
    <n v="3214"/>
    <n v="2764.04"/>
    <n v="3214"/>
    <n v="224.4"/>
    <n v="192.984"/>
    <n v="224.4"/>
    <s v="THE CONNAUGHT"/>
    <s v="United Kingdom"/>
    <x v="39"/>
    <x v="0"/>
    <n v="0.06981953951462352"/>
  </r>
  <r>
    <x v="1"/>
    <x v="1"/>
    <n v="472"/>
    <x v="34"/>
    <n v="25514"/>
    <s v="HOTEL W SOUTH BEACH"/>
    <d v="2025-04-22T00:00:00"/>
    <d v="2025-04-24T00:00:00"/>
    <s v="HTL"/>
    <x v="4"/>
    <s v="USD"/>
    <n v="2106.72"/>
    <n v="1811.7792"/>
    <n v="2106.72"/>
    <n v="159.61"/>
    <n v="137.2646"/>
    <n v="159.61"/>
    <s v="STRIPE"/>
    <s v="Mexico"/>
    <x v="3"/>
    <x v="0"/>
    <n v="0.07576232247284881"/>
  </r>
  <r>
    <x v="1"/>
    <x v="1"/>
    <n v="473"/>
    <x v="32"/>
    <n v="28991"/>
    <s v="xenodocheio Milos"/>
    <d v="2025-07-01T00:00:00"/>
    <d v="2025-07-02T00:00:00"/>
    <s v="HTL"/>
    <x v="4"/>
    <s v="EUR"/>
    <n v="570"/>
    <n v="570"/>
    <n v="661.1999999999999"/>
    <n v="85.5"/>
    <n v="85.5"/>
    <n v="99.17999999999999"/>
    <s v="XENODOCHEIO MILOS"/>
    <s v="Greece"/>
    <x v="16"/>
    <x v="0"/>
    <n v="0.15"/>
  </r>
  <r>
    <x v="1"/>
    <x v="1"/>
    <n v="474"/>
    <x v="27"/>
    <n v="23966"/>
    <s v="British Airways"/>
    <d v="2025-08-27T00:00:00"/>
    <d v="2025-09-09T00:00:00"/>
    <s v="VLO"/>
    <x v="2"/>
    <s v="USD"/>
    <n v="5334.66"/>
    <n v="4587.8076"/>
    <n v="5334.66"/>
    <n v="0"/>
    <n v="0"/>
    <n v="0"/>
    <s v="British Airways"/>
    <s v="United Kingdom"/>
    <x v="12"/>
    <x v="0"/>
    <n v="0"/>
  </r>
  <r>
    <x v="2"/>
    <x v="1"/>
    <n v="475"/>
    <x v="17"/>
    <n v="29081"/>
    <s v="ALOJAMIENTO EN PARK LANE NYC"/>
    <d v="2025-07-08T00:00:00"/>
    <d v="2025-07-10T00:00:00"/>
    <s v="HTL"/>
    <x v="4"/>
    <s v="USD"/>
    <n v="1531.82"/>
    <n v="1317.3652"/>
    <n v="1531.82"/>
    <n v="134.33"/>
    <n v="115.5238"/>
    <n v="134.33"/>
    <s v="PARK LANE HOTEL NEW YORK"/>
    <s v="United States"/>
    <x v="20"/>
    <x v="0"/>
    <n v="0.08769307098745284"/>
  </r>
  <r>
    <x v="2"/>
    <x v="1"/>
    <n v="475"/>
    <x v="17"/>
    <n v="29081"/>
    <s v="ALOJAMIENTO EN PARK LANE"/>
    <d v="2025-07-08T00:00:00"/>
    <d v="2025-07-10T00:00:00"/>
    <s v="HTL"/>
    <x v="4"/>
    <s v="USD"/>
    <n v="1894.42"/>
    <n v="1629.2012"/>
    <n v="1894.42"/>
    <n v="165.93"/>
    <n v="142.6998"/>
    <n v="165.93"/>
    <s v="PARK LANE HOTEL NEW YORK"/>
    <s v="United States"/>
    <x v="20"/>
    <x v="0"/>
    <n v="0.0875888134626957"/>
  </r>
  <r>
    <x v="2"/>
    <x v="1"/>
    <n v="475"/>
    <x v="17"/>
    <n v="29081"/>
    <s v="HOTEL PARK LANE NYC"/>
    <d v="2025-07-07T00:00:00"/>
    <d v="2025-07-08T00:00:00"/>
    <s v="HTL"/>
    <x v="4"/>
    <s v="USD"/>
    <n v="642.77"/>
    <n v="552.7822"/>
    <n v="642.77"/>
    <n v="55.71"/>
    <n v="47.9106"/>
    <n v="55.71"/>
    <s v="PARK LANE HOTEL NEW YORK"/>
    <s v="United States"/>
    <x v="20"/>
    <x v="0"/>
    <n v="0.08667174883706458"/>
  </r>
  <r>
    <x v="2"/>
    <x v="1"/>
    <n v="475"/>
    <x v="17"/>
    <n v="29081"/>
    <s v="ALOJAMIENTO PARK LANE"/>
    <d v="2025-07-07T00:00:00"/>
    <d v="2025-07-08T00:00:00"/>
    <s v="HTL"/>
    <x v="4"/>
    <s v="USD"/>
    <n v="642.77"/>
    <n v="552.7822"/>
    <n v="642.77"/>
    <n v="55.71"/>
    <n v="47.9106"/>
    <n v="55.71"/>
    <s v="PARK LANE HOTEL NEW YORK"/>
    <s v="United States"/>
    <x v="20"/>
    <x v="0"/>
    <n v="0.08667174883706458"/>
  </r>
  <r>
    <x v="2"/>
    <x v="1"/>
    <n v="476"/>
    <x v="17"/>
    <n v="0"/>
    <s v="FOLIO CANCELADO"/>
    <d v="2025-04-09T00:00:00"/>
    <d v="2025-04-25T00:00:00"/>
    <s v="HPS"/>
    <x v="1"/>
    <s v="USD"/>
    <n v="0"/>
    <n v="0"/>
    <n v="0"/>
    <n v="0"/>
    <n v="0"/>
    <n v="0"/>
    <s v="FEES"/>
    <n v="0"/>
    <x v="38"/>
    <x v="0"/>
    <s v="0"/>
  </r>
  <r>
    <x v="0"/>
    <x v="1"/>
    <n v="477"/>
    <x v="2"/>
    <n v="29070"/>
    <s v="Reserva 2 noches habitación single - Sin desayuno"/>
    <d v="2025-07-16T00:00:00"/>
    <d v="2025-07-18T00:00:00"/>
    <s v="HTL"/>
    <x v="4"/>
    <s v="EUR"/>
    <n v="1437.5"/>
    <n v="1437.5"/>
    <n v="1667.5"/>
    <n v="810.5"/>
    <n v="810.5"/>
    <n v="940.1799999999999"/>
    <s v="VMAISON BRERA MILANO"/>
    <s v="Italy"/>
    <x v="5"/>
    <x v="0"/>
    <n v="0.5638260869565218"/>
  </r>
  <r>
    <x v="1"/>
    <x v="1"/>
    <n v="478"/>
    <x v="28"/>
    <n v="24991"/>
    <s v="Hotel Sanders"/>
    <d v="2025-07-13T00:00:00"/>
    <d v="2025-07-17T00:00:00"/>
    <s v="HTL"/>
    <x v="4"/>
    <s v="USD"/>
    <n v="8311"/>
    <n v="7147.46"/>
    <n v="8311"/>
    <n v="696.84"/>
    <n v="599.2824000000001"/>
    <n v="696.84"/>
    <s v="HOTEL SANDERS"/>
    <s v="Denmark"/>
    <x v="5"/>
    <x v="0"/>
    <n v="0.08384550595596198"/>
  </r>
  <r>
    <x v="1"/>
    <x v="1"/>
    <n v="479"/>
    <x v="28"/>
    <n v="27719"/>
    <s v="Hotel Stockholm Stadshotell"/>
    <d v="2025-07-17T00:00:00"/>
    <d v="2025-07-19T00:00:00"/>
    <s v="HTL"/>
    <x v="4"/>
    <s v="USD"/>
    <n v="3878"/>
    <n v="3335.08"/>
    <n v="3878"/>
    <n v="341.94"/>
    <n v="294.0684"/>
    <n v="341.94"/>
    <s v="STOCKHOLM STADSHOTELL"/>
    <s v="Sweden"/>
    <x v="5"/>
    <x v="0"/>
    <n v="0.08817431665807117"/>
  </r>
  <r>
    <x v="1"/>
    <x v="1"/>
    <n v="480"/>
    <x v="28"/>
    <n v="24991"/>
    <s v="Hotel Sanders"/>
    <d v="2025-07-25T00:00:00"/>
    <d v="2025-07-27T00:00:00"/>
    <s v="HTL"/>
    <x v="4"/>
    <s v="USD"/>
    <n v="4998"/>
    <n v="4298.28"/>
    <n v="4998"/>
    <n v="390.33"/>
    <n v="335.6838"/>
    <n v="390.33"/>
    <s v="HOTEL SANDERS"/>
    <s v="Denmark"/>
    <x v="8"/>
    <x v="0"/>
    <n v="0.07809723889555822"/>
  </r>
  <r>
    <x v="1"/>
    <x v="1"/>
    <n v="481"/>
    <x v="23"/>
    <n v="23590"/>
    <s v="VUELOS USA - ORTIZ MONASTERIO PRIETO/PATRICIA"/>
    <d v="2025-07-22T00:00:00"/>
    <d v="2025-08-03T00:00:00"/>
    <s v="VLO"/>
    <x v="2"/>
    <s v="USD"/>
    <n v="2526.38"/>
    <n v="2172.6868"/>
    <n v="2526.38"/>
    <n v="44.32"/>
    <n v="38.1152"/>
    <n v="44.32"/>
    <s v="AEROMÉXICO"/>
    <s v="Mexico"/>
    <x v="8"/>
    <x v="0"/>
    <n v="0.0175428874516106"/>
  </r>
  <r>
    <x v="1"/>
    <x v="1"/>
    <n v="481"/>
    <x v="23"/>
    <n v="23590"/>
    <s v="VUELOS USA - RIESTRA ORTIZ/JOSE JAIME"/>
    <d v="2025-07-22T00:00:00"/>
    <d v="2025-08-03T00:00:00"/>
    <s v="VLO"/>
    <x v="2"/>
    <s v="USD"/>
    <n v="2526.38"/>
    <n v="2172.6868"/>
    <n v="2526.38"/>
    <n v="44.32"/>
    <n v="38.1152"/>
    <n v="44.32"/>
    <s v="AEROMÉXICO"/>
    <s v="Mexico"/>
    <x v="8"/>
    <x v="0"/>
    <n v="0.0175428874516106"/>
  </r>
  <r>
    <x v="1"/>
    <x v="1"/>
    <n v="481"/>
    <x v="23"/>
    <n v="0"/>
    <s v="FEE DE EMISION"/>
    <d v="2025-07-22T00:00:00"/>
    <d v="2025-08-03T00:00:00"/>
    <s v="HPS"/>
    <x v="1"/>
    <s v="USD"/>
    <n v="70"/>
    <n v="60.2"/>
    <n v="70"/>
    <n v="70"/>
    <n v="60.2"/>
    <n v="70"/>
    <s v="FEES"/>
    <n v="0"/>
    <x v="8"/>
    <x v="0"/>
    <n v="1"/>
  </r>
  <r>
    <x v="1"/>
    <x v="1"/>
    <n v="482"/>
    <x v="20"/>
    <n v="23527"/>
    <s v="ALOJAMIENTO PORTRAIT MILANO"/>
    <d v="2025-07-05T00:00:00"/>
    <d v="2025-07-07T00:00:00"/>
    <s v="HTL"/>
    <x v="4"/>
    <s v="EUR"/>
    <n v="3878"/>
    <n v="3878"/>
    <n v="4498.48"/>
    <n v="329"/>
    <n v="329"/>
    <n v="381.64"/>
    <s v="PORTRAIT MILANO HOTEL LUNGARNO COLLECTION"/>
    <s v="Italy"/>
    <x v="16"/>
    <x v="0"/>
    <n v="0.0848375451263538"/>
  </r>
  <r>
    <x v="1"/>
    <x v="1"/>
    <n v="482"/>
    <x v="20"/>
    <n v="23527"/>
    <s v="ALOJAMIENTO HOTEL MILAN"/>
    <d v="2025-07-11T00:00:00"/>
    <d v="2025-07-12T00:00:00"/>
    <s v="HTL"/>
    <x v="4"/>
    <s v="EUR"/>
    <n v="1884"/>
    <n v="1884"/>
    <n v="2185.44"/>
    <n v="282"/>
    <n v="282"/>
    <n v="327.12"/>
    <s v="PORTRAIT MILANO HOTEL LUNGARNO COLLECTION"/>
    <s v="Italy"/>
    <x v="20"/>
    <x v="0"/>
    <n v="0.1496815286624204"/>
  </r>
  <r>
    <x v="1"/>
    <x v="1"/>
    <n v="482"/>
    <x v="20"/>
    <n v="23527"/>
    <s v="HOSPEDAJE HOTEL PORTRAIT MILANO"/>
    <d v="2025-07-11T00:00:00"/>
    <d v="2025-07-12T00:00:00"/>
    <s v="HTL"/>
    <x v="4"/>
    <s v="EUR"/>
    <n v="1884"/>
    <n v="1884"/>
    <n v="2185.44"/>
    <n v="282"/>
    <n v="282"/>
    <n v="327.12"/>
    <s v="PORTRAIT MILANO HOTEL LUNGARNO COLLECTION"/>
    <s v="Italy"/>
    <x v="20"/>
    <x v="0"/>
    <n v="0.1496815286624204"/>
  </r>
  <r>
    <x v="1"/>
    <x v="1"/>
    <n v="482"/>
    <x v="20"/>
    <n v="23527"/>
    <s v="hotel portrait milan"/>
    <d v="2025-07-12T00:00:00"/>
    <d v="2025-07-13T00:00:00"/>
    <s v="HTL"/>
    <x v="4"/>
    <s v="EUR"/>
    <n v="1484"/>
    <n v="1484"/>
    <n v="1721.44"/>
    <n v="130"/>
    <n v="130"/>
    <n v="150.8"/>
    <s v="PORTRAIT MILANO HOTEL LUNGARNO COLLECTION"/>
    <s v="Italy"/>
    <x v="20"/>
    <x v="0"/>
    <n v="0.0876010781671159"/>
  </r>
  <r>
    <x v="1"/>
    <x v="1"/>
    <n v="482"/>
    <x v="20"/>
    <n v="23527"/>
    <s v="ALOJAMIENTO HOTEL PORTRAIT MILAN"/>
    <d v="2025-07-12T00:00:00"/>
    <d v="2025-07-13T00:00:00"/>
    <s v="HTL"/>
    <x v="4"/>
    <s v="EUR"/>
    <n v="1484"/>
    <n v="1484"/>
    <n v="1721.44"/>
    <n v="130"/>
    <n v="130"/>
    <n v="150.8"/>
    <s v="PORTRAIT MILANO HOTEL LUNGARNO COLLECTION"/>
    <s v="Italy"/>
    <x v="20"/>
    <x v="0"/>
    <n v="0.0876010781671159"/>
  </r>
  <r>
    <x v="1"/>
    <x v="1"/>
    <n v="482"/>
    <x v="20"/>
    <n v="31817"/>
    <s v="ALOJAMIENTO MANDARIN ORIENTAL GENEVA"/>
    <d v="2025-08-15T00:00:00"/>
    <d v="2025-08-16T00:00:00"/>
    <s v="HTL"/>
    <x v="4"/>
    <s v="EUR"/>
    <n v="1056.4"/>
    <n v="1056.4"/>
    <n v="1225.424"/>
    <n v="145.36"/>
    <n v="145.36"/>
    <n v="168.6176"/>
    <s v="MANDARIN ORIENTAL, GENEVA"/>
    <s v="Switzerland"/>
    <x v="53"/>
    <x v="0"/>
    <n v="0.1375993941688754"/>
  </r>
  <r>
    <x v="1"/>
    <x v="1"/>
    <n v="482"/>
    <x v="20"/>
    <n v="31817"/>
    <s v="ALOJAMIENTO EN EL MANDARIN GENEVA"/>
    <d v="2025-08-15T00:00:00"/>
    <d v="2025-08-16T00:00:00"/>
    <s v="HTL"/>
    <x v="4"/>
    <s v="EUR"/>
    <n v="1448"/>
    <n v="1448"/>
    <n v="1679.68"/>
    <n v="199.45"/>
    <n v="199.45"/>
    <n v="231.362"/>
    <s v="MANDARIN ORIENTAL, GENEVA"/>
    <s v="Switzerland"/>
    <x v="53"/>
    <x v="0"/>
    <n v="0.1377417127071823"/>
  </r>
  <r>
    <x v="1"/>
    <x v="1"/>
    <n v="483"/>
    <x v="20"/>
    <n v="27779"/>
    <s v="ALOJAMIENTO EN LANESBOROUGH LON"/>
    <d v="2025-07-07T00:00:00"/>
    <d v="2025-07-11T00:00:00"/>
    <s v="HTL"/>
    <x v="4"/>
    <s v="GPB"/>
    <n v="5585"/>
    <n v="6422.749999999999"/>
    <n v="7483.900000000001"/>
    <n v="465.42"/>
    <n v="535.2329999999999"/>
    <n v="623.6628000000001"/>
    <s v="THE LANESBOROUGH"/>
    <s v="United Kingdom"/>
    <x v="20"/>
    <x v="0"/>
    <n v="0.08333393017009848"/>
  </r>
  <r>
    <x v="1"/>
    <x v="1"/>
    <n v="483"/>
    <x v="20"/>
    <n v="27779"/>
    <s v="HOSPEDAJE LON HOTL.E LANESBOROUGH"/>
    <d v="2025-07-07T00:00:00"/>
    <d v="2025-07-11T00:00:00"/>
    <s v="HTL"/>
    <x v="4"/>
    <s v="GPB"/>
    <n v="5585"/>
    <n v="6422.749999999999"/>
    <n v="7483.900000000001"/>
    <n v="465.42"/>
    <n v="535.2329999999999"/>
    <n v="623.6628000000001"/>
    <s v="THE LANESBOROUGH"/>
    <s v="United Kingdom"/>
    <x v="20"/>
    <x v="0"/>
    <n v="0.08333393017009848"/>
  </r>
  <r>
    <x v="1"/>
    <x v="1"/>
    <n v="484"/>
    <x v="16"/>
    <n v="25822"/>
    <s v="Hospedaje en Alemania"/>
    <d v="2025-06-17T00:00:00"/>
    <d v="2025-06-18T00:00:00"/>
    <s v="HTL"/>
    <x v="4"/>
    <s v="USD"/>
    <n v="1091.01"/>
    <n v="938.2686"/>
    <n v="1091.01"/>
    <n v="146.21"/>
    <n v="125.7406"/>
    <n v="146.21"/>
    <s v="ROSEWOOD MUNICH"/>
    <s v="Germany"/>
    <x v="33"/>
    <x v="0"/>
    <n v="0.1340134370904025"/>
  </r>
  <r>
    <x v="1"/>
    <x v="1"/>
    <n v="484"/>
    <x v="16"/>
    <n v="25704"/>
    <s v="Hospedaje en Austria"/>
    <d v="2025-06-24T00:00:00"/>
    <d v="2025-06-27T00:00:00"/>
    <s v="HTL"/>
    <x v="4"/>
    <s v="USD"/>
    <n v="3002.79"/>
    <n v="2582.3994"/>
    <n v="3002.79"/>
    <n v="356.33"/>
    <n v="306.4438"/>
    <n v="356.33"/>
    <s v="ROSEWOOD VIENNA"/>
    <s v="Austria"/>
    <x v="18"/>
    <x v="0"/>
    <n v="0.1186663070011556"/>
  </r>
  <r>
    <x v="1"/>
    <x v="1"/>
    <n v="484"/>
    <x v="16"/>
    <n v="29142"/>
    <s v="Hospedaje en Austria"/>
    <d v="2025-06-17T00:00:00"/>
    <d v="2025-06-27T00:00:00"/>
    <s v="HTL"/>
    <x v="4"/>
    <s v="USD"/>
    <n v="2807.25"/>
    <n v="2414.235"/>
    <n v="2807.25"/>
    <n v="340.68"/>
    <n v="292.9848"/>
    <n v="340.68"/>
    <s v="ROSEWOOD SCHLOSS FUSCHL"/>
    <s v="Austria"/>
    <x v="33"/>
    <x v="0"/>
    <n v="0.1213572001068662"/>
  </r>
  <r>
    <x v="1"/>
    <x v="1"/>
    <n v="485"/>
    <x v="16"/>
    <n v="29394"/>
    <s v="Servicios en Perú"/>
    <d v="2025-08-05T00:00:00"/>
    <d v="2025-08-12T00:00:00"/>
    <s v="ATR"/>
    <x v="0"/>
    <s v="USD"/>
    <n v="13303.2"/>
    <n v="11440.752"/>
    <n v="13303.2"/>
    <n v="1721.2"/>
    <n v="1480.232"/>
    <n v="1721.2"/>
    <s v="Peru Legacy Co."/>
    <s v="Peru"/>
    <x v="45"/>
    <x v="0"/>
    <n v="0.1293824042335679"/>
  </r>
  <r>
    <x v="0"/>
    <x v="1"/>
    <n v="486"/>
    <x v="21"/>
    <n v="27858"/>
    <s v="Hotel Italia"/>
    <d v="2025-07-28T00:00:00"/>
    <d v="2025-07-31T00:00:00"/>
    <s v="HTL"/>
    <x v="4"/>
    <s v="EUR"/>
    <n v="7500"/>
    <n v="7500"/>
    <n v="8700"/>
    <n v="600"/>
    <n v="600"/>
    <n v="696"/>
    <s v="GRAND HOTEL A VILLA FELTRINELLI"/>
    <s v="Italy"/>
    <x v="9"/>
    <x v="0"/>
    <n v="0.08"/>
  </r>
  <r>
    <x v="0"/>
    <x v="1"/>
    <n v="486"/>
    <x v="21"/>
    <n v="24825"/>
    <s v="The Peninsula IST"/>
    <d v="2025-07-31T00:00:00"/>
    <d v="2025-08-03T00:00:00"/>
    <s v="HTL"/>
    <x v="4"/>
    <s v="EUR"/>
    <n v="2824"/>
    <n v="2824"/>
    <n v="3275.84"/>
    <n v="240"/>
    <n v="240"/>
    <n v="278.4"/>
    <s v="THE PENINSULA ISTANBUL"/>
    <s v="Turkey"/>
    <x v="9"/>
    <x v="0"/>
    <n v="0.08498583569405099"/>
  </r>
  <r>
    <x v="0"/>
    <x v="1"/>
    <n v="486"/>
    <x v="21"/>
    <n v="25024"/>
    <s v="vuelo MAD NCE"/>
    <d v="2025-07-23T00:00:00"/>
    <d v="2025-07-23T00:00:00"/>
    <s v="VLO"/>
    <x v="2"/>
    <s v="EUR"/>
    <n v="427"/>
    <n v="427"/>
    <n v="495.32"/>
    <n v="0"/>
    <n v="0"/>
    <n v="0"/>
    <s v="Iberia"/>
    <s v="Spain"/>
    <x v="8"/>
    <x v="0"/>
    <n v="0"/>
  </r>
  <r>
    <x v="0"/>
    <x v="1"/>
    <n v="486"/>
    <x v="21"/>
    <n v="25024"/>
    <s v="vuelo MAD NCE"/>
    <d v="2025-07-23T00:00:00"/>
    <d v="2025-07-23T00:00:00"/>
    <s v="VLO"/>
    <x v="2"/>
    <s v="EUR"/>
    <n v="427"/>
    <n v="427"/>
    <n v="495.32"/>
    <n v="0"/>
    <n v="0"/>
    <n v="0"/>
    <s v="Iberia"/>
    <s v="Spain"/>
    <x v="8"/>
    <x v="0"/>
    <n v="0"/>
  </r>
  <r>
    <x v="0"/>
    <x v="1"/>
    <n v="486"/>
    <x v="21"/>
    <n v="24263"/>
    <s v="Vuelos turkish"/>
    <d v="2025-07-31T00:00:00"/>
    <d v="2025-08-07T00:00:00"/>
    <s v="VLO"/>
    <x v="2"/>
    <s v="EUR"/>
    <n v="1125"/>
    <n v="1125"/>
    <n v="1305"/>
    <n v="0"/>
    <n v="0"/>
    <n v="0"/>
    <s v="Turkish Airlines"/>
    <s v="Turkey"/>
    <x v="9"/>
    <x v="0"/>
    <n v="0"/>
  </r>
  <r>
    <x v="0"/>
    <x v="1"/>
    <n v="486"/>
    <x v="21"/>
    <n v="24263"/>
    <s v="Vuelos turkish"/>
    <d v="2025-07-31T00:00:00"/>
    <d v="2025-08-07T00:00:00"/>
    <s v="VLO"/>
    <x v="2"/>
    <s v="EUR"/>
    <n v="1125"/>
    <n v="1125"/>
    <n v="1305"/>
    <n v="0"/>
    <n v="0"/>
    <n v="0"/>
    <s v="Turkish Airlines"/>
    <s v="Turkey"/>
    <x v="9"/>
    <x v="0"/>
    <n v="0"/>
  </r>
  <r>
    <x v="0"/>
    <x v="1"/>
    <n v="486"/>
    <x v="21"/>
    <n v="0"/>
    <s v="VUELOS"/>
    <s v="0000-00-00"/>
    <s v="0000-00-00"/>
    <s v="HPS"/>
    <x v="1"/>
    <s v="EUR"/>
    <n v="210"/>
    <n v="210"/>
    <n v="243.6"/>
    <n v="210"/>
    <n v="210"/>
    <n v="243.6"/>
    <s v="FEES"/>
    <n v="0"/>
    <x v="49"/>
    <x v="3"/>
    <n v="1"/>
  </r>
  <r>
    <x v="0"/>
    <x v="1"/>
    <n v="486"/>
    <x v="21"/>
    <n v="0"/>
    <s v="PLANNING FEE"/>
    <s v="0000-00-00"/>
    <s v="0000-00-00"/>
    <s v="HPS"/>
    <x v="1"/>
    <s v="EUR"/>
    <n v="271.6"/>
    <n v="271.6"/>
    <n v="315.056"/>
    <n v="271.6"/>
    <n v="271.6"/>
    <n v="315.056"/>
    <s v="FEES"/>
    <n v="0"/>
    <x v="49"/>
    <x v="3"/>
    <n v="1"/>
  </r>
  <r>
    <x v="0"/>
    <x v="1"/>
    <n v="486"/>
    <x v="21"/>
    <n v="29154"/>
    <s v="SOF Hotel"/>
    <d v="2025-07-23T00:00:00"/>
    <d v="2025-07-27T00:00:00"/>
    <s v="HTL"/>
    <x v="4"/>
    <s v="EUR"/>
    <n v="10000"/>
    <n v="10000"/>
    <n v="11600"/>
    <n v="854.54"/>
    <n v="854.54"/>
    <n v="991.2663999999999"/>
    <s v="HOTEL LILY OF THE VALLEY"/>
    <s v="France"/>
    <x v="8"/>
    <x v="0"/>
    <n v="0.08545399999999999"/>
  </r>
  <r>
    <x v="0"/>
    <x v="1"/>
    <n v="486"/>
    <x v="21"/>
    <n v="29156"/>
    <s v="NCE - MXP"/>
    <d v="2025-07-27T00:00:00"/>
    <d v="2025-07-27T00:00:00"/>
    <s v="VLO"/>
    <x v="2"/>
    <s v="EUR"/>
    <n v="185"/>
    <n v="185"/>
    <n v="214.6"/>
    <n v="0"/>
    <n v="0"/>
    <n v="0"/>
    <s v="GULF AIR"/>
    <s v="Bahrain"/>
    <x v="9"/>
    <x v="0"/>
    <n v="0"/>
  </r>
  <r>
    <x v="0"/>
    <x v="1"/>
    <n v="486"/>
    <x v="21"/>
    <n v="29156"/>
    <s v="NCE - MXP"/>
    <d v="2025-07-27T00:00:00"/>
    <d v="2025-07-27T00:00:00"/>
    <s v="VLO"/>
    <x v="2"/>
    <s v="EUR"/>
    <n v="185"/>
    <n v="185"/>
    <n v="214.6"/>
    <n v="0"/>
    <n v="0"/>
    <n v="0"/>
    <s v="GULF AIR"/>
    <s v="Bahrain"/>
    <x v="9"/>
    <x v="0"/>
    <n v="0"/>
  </r>
  <r>
    <x v="0"/>
    <x v="1"/>
    <n v="486"/>
    <x v="21"/>
    <n v="29215"/>
    <s v="Hotel Bodrum"/>
    <d v="2025-08-03T00:00:00"/>
    <d v="2025-08-07T00:00:00"/>
    <s v="HTL"/>
    <x v="4"/>
    <s v="EUR"/>
    <n v="5200"/>
    <n v="5200"/>
    <n v="6032"/>
    <n v="520"/>
    <n v="520"/>
    <n v="603.1999999999999"/>
    <s v="MACAKIZI BODRUM"/>
    <s v="Turkey"/>
    <x v="45"/>
    <x v="0"/>
    <n v="0.09999999999999999"/>
  </r>
  <r>
    <x v="0"/>
    <x v="1"/>
    <n v="486"/>
    <x v="21"/>
    <n v="29154"/>
    <s v="Traslados Lily of the Valley"/>
    <d v="2025-07-23T00:00:00"/>
    <d v="2025-08-07T00:00:00"/>
    <s v="TRF"/>
    <x v="5"/>
    <s v="EUR"/>
    <n v="660"/>
    <n v="660"/>
    <n v="765.5999999999999"/>
    <n v="0"/>
    <n v="0"/>
    <n v="0"/>
    <s v="HOTEL LILY OF THE VALLEY"/>
    <s v="France"/>
    <x v="8"/>
    <x v="0"/>
    <n v="0"/>
  </r>
  <r>
    <x v="0"/>
    <x v="1"/>
    <n v="486"/>
    <x v="21"/>
    <n v="25780"/>
    <s v="Traslado Milano"/>
    <d v="2025-07-27T00:00:00"/>
    <d v="2025-07-27T00:00:00"/>
    <s v="TRF"/>
    <x v="5"/>
    <s v="EUR"/>
    <n v="375"/>
    <n v="375"/>
    <n v="434.9999999999999"/>
    <n v="56.25"/>
    <n v="56.25"/>
    <n v="65.25"/>
    <s v="ROLZO"/>
    <s v="United Kingdom"/>
    <x v="9"/>
    <x v="0"/>
    <n v="0.15"/>
  </r>
  <r>
    <x v="0"/>
    <x v="1"/>
    <n v="486"/>
    <x v="21"/>
    <n v="25780"/>
    <s v="Traslado Aeropuerto Estambul - The Peninsula Estambul"/>
    <d v="2025-07-31T00:00:00"/>
    <d v="2025-07-31T00:00:00"/>
    <s v="TRF"/>
    <x v="5"/>
    <s v="EUR"/>
    <n v="260"/>
    <n v="260"/>
    <n v="301.6"/>
    <n v="39"/>
    <n v="39"/>
    <n v="45.23999999999999"/>
    <s v="ROLZO"/>
    <s v="United Kingdom"/>
    <x v="9"/>
    <x v="0"/>
    <n v="0.15"/>
  </r>
  <r>
    <x v="0"/>
    <x v="1"/>
    <n v="486"/>
    <x v="21"/>
    <n v="25780"/>
    <s v="Traslado The Peninsula Estambul - Aeropuerto Estambul"/>
    <d v="2025-07-31T00:00:00"/>
    <d v="2025-07-31T00:00:00"/>
    <s v="TRF"/>
    <x v="5"/>
    <s v="EUR"/>
    <n v="260"/>
    <n v="260"/>
    <n v="301.6"/>
    <n v="39"/>
    <n v="39"/>
    <n v="45.23999999999999"/>
    <s v="ROLZO"/>
    <s v="United Kingdom"/>
    <x v="9"/>
    <x v="0"/>
    <n v="0.15"/>
  </r>
  <r>
    <x v="0"/>
    <x v="1"/>
    <n v="486"/>
    <x v="21"/>
    <n v="27858"/>
    <s v="TRASLADOS VILLA FELTRINELLI - MILANO"/>
    <d v="2025-07-28T00:00:00"/>
    <d v="2025-07-31T00:00:00"/>
    <s v="TRF"/>
    <x v="5"/>
    <s v="EUR"/>
    <n v="1350"/>
    <n v="1350"/>
    <n v="1566"/>
    <n v="0"/>
    <n v="0"/>
    <n v="0"/>
    <s v="GRAND HOTEL A VILLA FELTRINELLI"/>
    <s v="Italy"/>
    <x v="9"/>
    <x v="0"/>
    <n v="0"/>
  </r>
  <r>
    <x v="0"/>
    <x v="1"/>
    <n v="486"/>
    <x v="21"/>
    <n v="30984"/>
    <s v="traslados en madrid"/>
    <d v="2025-07-23T00:00:00"/>
    <d v="2025-08-07T00:00:00"/>
    <s v="TRF"/>
    <x v="5"/>
    <s v="EUR"/>
    <n v="433.4"/>
    <n v="433.4"/>
    <n v="502.7439999999999"/>
    <n v="0"/>
    <n v="0"/>
    <n v="0"/>
    <s v="Limouxine"/>
    <s v="Spain"/>
    <x v="8"/>
    <x v="0"/>
    <n v="0"/>
  </r>
  <r>
    <x v="0"/>
    <x v="1"/>
    <n v="486"/>
    <x v="21"/>
    <n v="25780"/>
    <s v="extra de rolzo + upgrade coche"/>
    <d v="2025-07-23T00:00:00"/>
    <d v="2025-08-07T00:00:00"/>
    <s v="TRF"/>
    <x v="5"/>
    <s v="EUR"/>
    <n v="60"/>
    <n v="60"/>
    <n v="69.59999999999999"/>
    <n v="0"/>
    <n v="0"/>
    <n v="0"/>
    <s v="ROLZO"/>
    <s v="United Kingdom"/>
    <x v="8"/>
    <x v="0"/>
    <n v="0"/>
  </r>
  <r>
    <x v="1"/>
    <x v="1"/>
    <n v="487"/>
    <x v="22"/>
    <n v="28934"/>
    <s v="TE SANCHE RIVAS ALONSO MR"/>
    <d v="2025-07-08T00:00:00"/>
    <s v="0000-00-00"/>
    <s v="VLO"/>
    <x v="2"/>
    <s v="USD"/>
    <n v="747.12"/>
    <n v="642.5232"/>
    <n v="747.12"/>
    <n v="12.1"/>
    <n v="10.406"/>
    <n v="12.1"/>
    <s v="F1S USA"/>
    <s v="United States"/>
    <x v="20"/>
    <x v="0"/>
    <n v="0.01619552414605418"/>
  </r>
  <r>
    <x v="1"/>
    <x v="1"/>
    <n v="487"/>
    <x v="22"/>
    <n v="28934"/>
    <s v="ME SANCHE RIVAS ALONSO MR"/>
    <d v="2025-07-07T00:00:00"/>
    <s v="0000-00-00"/>
    <s v="VLO"/>
    <x v="2"/>
    <s v="USD"/>
    <n v="36.4"/>
    <n v="31.304"/>
    <n v="36.4"/>
    <n v="0"/>
    <n v="0"/>
    <n v="0"/>
    <s v="F1S USA"/>
    <s v="United States"/>
    <x v="20"/>
    <x v="0"/>
    <n v="0"/>
  </r>
  <r>
    <x v="1"/>
    <x v="1"/>
    <n v="487"/>
    <x v="22"/>
    <n v="28934"/>
    <s v="ME SANCHE RIVAS ALONSO MR"/>
    <d v="2025-07-07T00:00:00"/>
    <s v="0000-00-00"/>
    <s v="VLO"/>
    <x v="2"/>
    <s v="USD"/>
    <n v="25"/>
    <n v="21.5"/>
    <n v="25"/>
    <n v="0"/>
    <n v="0"/>
    <n v="0"/>
    <s v="F1S USA"/>
    <s v="United States"/>
    <x v="20"/>
    <x v="0"/>
    <n v="0"/>
  </r>
  <r>
    <x v="1"/>
    <x v="1"/>
    <n v="487"/>
    <x v="22"/>
    <n v="28934"/>
    <s v="TE SANCHE DEL HOYO PABLO MR"/>
    <d v="2025-07-08T00:00:00"/>
    <s v="0000-00-00"/>
    <s v="VLO"/>
    <x v="2"/>
    <s v="USD"/>
    <n v="944.72"/>
    <n v="812.4592"/>
    <n v="944.72"/>
    <n v="15.9"/>
    <n v="13.674"/>
    <n v="15.9"/>
    <s v="F1S USA"/>
    <s v="United States"/>
    <x v="20"/>
    <x v="0"/>
    <n v="0.01683038360572445"/>
  </r>
  <r>
    <x v="1"/>
    <x v="1"/>
    <n v="487"/>
    <x v="22"/>
    <n v="28934"/>
    <s v="TE RIVAS CAPDEVIELLE MARIA GUADALUPE MRS"/>
    <d v="2025-07-08T00:00:00"/>
    <s v="0000-00-00"/>
    <s v="VLO"/>
    <x v="2"/>
    <s v="USD"/>
    <n v="944.72"/>
    <n v="812.4592"/>
    <n v="944.72"/>
    <n v="15.9"/>
    <n v="13.674"/>
    <n v="15.9"/>
    <s v="F1S USA"/>
    <s v="United States"/>
    <x v="20"/>
    <x v="0"/>
    <n v="0.01683038360572445"/>
  </r>
  <r>
    <x v="1"/>
    <x v="1"/>
    <n v="487"/>
    <x v="22"/>
    <n v="0"/>
    <s v="TKT FEE PAUL SANCHEX3"/>
    <d v="2025-07-08T00:00:00"/>
    <s v="0000-00-00"/>
    <s v="HPS"/>
    <x v="1"/>
    <s v="USD"/>
    <n v="105"/>
    <n v="90.3"/>
    <n v="105"/>
    <n v="105"/>
    <n v="90.3"/>
    <n v="105"/>
    <s v="FEES"/>
    <n v="0"/>
    <x v="20"/>
    <x v="0"/>
    <n v="1"/>
  </r>
  <r>
    <x v="1"/>
    <x v="1"/>
    <n v="487"/>
    <x v="22"/>
    <n v="28934"/>
    <s v="TE SANCHE DEL HOYO PABLO MR"/>
    <d v="2025-07-14T00:00:00"/>
    <s v="0000-00-00"/>
    <s v="VLO"/>
    <x v="2"/>
    <s v="USD"/>
    <n v="2404.15"/>
    <n v="2067.569"/>
    <n v="2404.15"/>
    <n v="418.68"/>
    <n v="360.0648"/>
    <n v="418.68"/>
    <s v="F1S USA"/>
    <s v="United States"/>
    <x v="5"/>
    <x v="0"/>
    <n v="0.1741488675831375"/>
  </r>
  <r>
    <x v="1"/>
    <x v="1"/>
    <n v="487"/>
    <x v="22"/>
    <n v="27301"/>
    <s v="TKT RIVAS CAPDEVIELLE/MARIA GUADALUPE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TKT SANCHE RIVAS ALONSO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TKT SANCHE RIVAS ANDREA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TKT SANCHE RIVAS PAUL"/>
    <d v="2025-07-14T00:00:00"/>
    <d v="2025-07-14T00:00:00"/>
    <s v="VLO"/>
    <x v="2"/>
    <s v="USD"/>
    <n v="1035"/>
    <n v="890.1"/>
    <n v="1035"/>
    <n v="0"/>
    <n v="0"/>
    <n v="0"/>
    <s v="TURISMO EX MAR, S.A. DE C.V."/>
    <s v="Mexico"/>
    <x v="5"/>
    <x v="0"/>
    <n v="0"/>
  </r>
  <r>
    <x v="1"/>
    <x v="1"/>
    <n v="487"/>
    <x v="22"/>
    <n v="27301"/>
    <s v="ME RIVAS CAPDEVIELLE/MARIA GUADALUPE"/>
    <d v="2025-07-14T00:00:00"/>
    <d v="2025-07-14T00:00:00"/>
    <s v="VLO"/>
    <x v="2"/>
    <s v="USD"/>
    <n v="37"/>
    <n v="31.82"/>
    <n v="37"/>
    <n v="0"/>
    <n v="0"/>
    <n v="0"/>
    <s v="TURISMO EX MAR, S.A. DE C.V."/>
    <s v="Mexico"/>
    <x v="5"/>
    <x v="0"/>
    <n v="0"/>
  </r>
  <r>
    <x v="1"/>
    <x v="1"/>
    <n v="487"/>
    <x v="22"/>
    <n v="27301"/>
    <s v="ME SANCHE RIVAS ANDREA"/>
    <d v="2025-07-14T00:00:00"/>
    <d v="2025-07-14T00:00:00"/>
    <s v="VLO"/>
    <x v="2"/>
    <s v="USD"/>
    <n v="37"/>
    <n v="31.82"/>
    <n v="37"/>
    <n v="0"/>
    <n v="0"/>
    <n v="0"/>
    <s v="TURISMO EX MAR, S.A. DE C.V."/>
    <s v="Mexico"/>
    <x v="5"/>
    <x v="0"/>
    <n v="0"/>
  </r>
  <r>
    <x v="1"/>
    <x v="1"/>
    <n v="487"/>
    <x v="22"/>
    <n v="27301"/>
    <s v="ME SANCHE RIVAS PAUL"/>
    <d v="2025-07-14T00:00:00"/>
    <d v="2025-07-14T00:00:00"/>
    <s v="VLO"/>
    <x v="2"/>
    <s v="USD"/>
    <n v="37"/>
    <n v="31.82"/>
    <n v="37"/>
    <n v="0"/>
    <n v="0"/>
    <n v="0"/>
    <s v="TURISMO EX MAR, S.A. DE C.V."/>
    <s v="Mexico"/>
    <x v="5"/>
    <x v="0"/>
    <n v="0"/>
  </r>
  <r>
    <x v="1"/>
    <x v="1"/>
    <n v="487"/>
    <x v="22"/>
    <n v="27301"/>
    <s v="ME RIVAS CAPDEVIELLE MARIA GUADALUPE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27301"/>
    <s v="ME SANCHE RIVAS ANDREA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27301"/>
    <s v="ME SANCHE RIVAS PAUL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27301"/>
    <s v="ME SANCHE RIVAS ALONSO"/>
    <d v="2025-07-14T00:00:00"/>
    <d v="2025-07-14T00:00:00"/>
    <s v="VLO"/>
    <x v="2"/>
    <s v="USD"/>
    <n v="25"/>
    <n v="21.5"/>
    <n v="25"/>
    <n v="0"/>
    <n v="0"/>
    <n v="0"/>
    <s v="TURISMO EX MAR, S.A. DE C.V."/>
    <s v="Mexico"/>
    <x v="5"/>
    <x v="0"/>
    <n v="0"/>
  </r>
  <r>
    <x v="1"/>
    <x v="1"/>
    <n v="487"/>
    <x v="22"/>
    <n v="0"/>
    <s v="TKT FEE X2"/>
    <d v="2025-07-07T00:00:00"/>
    <d v="2025-07-14T00:00:00"/>
    <s v="HPS"/>
    <x v="1"/>
    <s v="USD"/>
    <n v="70"/>
    <n v="60.2"/>
    <n v="70"/>
    <n v="70"/>
    <n v="60.2"/>
    <n v="70"/>
    <s v="FEES"/>
    <n v="0"/>
    <x v="20"/>
    <x v="0"/>
    <n v="1"/>
  </r>
  <r>
    <x v="0"/>
    <x v="1"/>
    <n v="488"/>
    <x v="21"/>
    <n v="24811"/>
    <s v="DMC Nordic Luxury"/>
    <d v="2025-12-21T00:00:00"/>
    <d v="2025-12-27T00:00:00"/>
    <s v="HTL"/>
    <x v="4"/>
    <s v="EUR"/>
    <n v="68221.3"/>
    <n v="68221.3"/>
    <n v="79136.708"/>
    <n v="12491.3"/>
    <n v="12491.3"/>
    <n v="14489.908"/>
    <s v="NORDIC LUXURY"/>
    <s v="Iceland"/>
    <x v="1"/>
    <x v="0"/>
    <n v="0.1830997063966825"/>
  </r>
  <r>
    <x v="0"/>
    <x v="1"/>
    <n v="488"/>
    <x v="21"/>
    <n v="27447"/>
    <s v="VUELOS BUSINESS"/>
    <d v="2025-12-21T00:00:00"/>
    <d v="2025-12-27T00:00:00"/>
    <s v="VLO"/>
    <x v="2"/>
    <s v="EUR"/>
    <n v="1553"/>
    <n v="1553"/>
    <n v="1801.48"/>
    <n v="0"/>
    <n v="0"/>
    <n v="0"/>
    <s v="FINNAIR"/>
    <s v="Finland"/>
    <x v="1"/>
    <x v="0"/>
    <n v="0"/>
  </r>
  <r>
    <x v="0"/>
    <x v="1"/>
    <n v="488"/>
    <x v="21"/>
    <n v="27447"/>
    <s v="VUELOS BUSINESS"/>
    <d v="2025-12-21T00:00:00"/>
    <d v="2025-12-27T00:00:00"/>
    <s v="VLO"/>
    <x v="2"/>
    <s v="EUR"/>
    <n v="1553"/>
    <n v="1553"/>
    <n v="1801.48"/>
    <n v="0"/>
    <n v="0"/>
    <n v="0"/>
    <s v="FINNAIR"/>
    <s v="Finland"/>
    <x v="1"/>
    <x v="0"/>
    <n v="0"/>
  </r>
  <r>
    <x v="0"/>
    <x v="1"/>
    <n v="488"/>
    <x v="21"/>
    <n v="27447"/>
    <s v="VUELOS BUSINESS"/>
    <d v="2025-12-21T00:00:00"/>
    <d v="2025-12-27T00:00:00"/>
    <s v="VLO"/>
    <x v="2"/>
    <s v="EUR"/>
    <n v="1553"/>
    <n v="1553"/>
    <n v="1801.48"/>
    <n v="0"/>
    <n v="0"/>
    <n v="0"/>
    <s v="FINNAIR"/>
    <s v="Finland"/>
    <x v="1"/>
    <x v="0"/>
    <n v="0"/>
  </r>
  <r>
    <x v="0"/>
    <x v="1"/>
    <n v="488"/>
    <x v="21"/>
    <n v="0"/>
    <s v="honorarios vuelos"/>
    <s v="0000-00-00"/>
    <s v="0000-00-00"/>
    <s v="HPS"/>
    <x v="1"/>
    <s v="EUR"/>
    <n v="105"/>
    <n v="105"/>
    <n v="121.8"/>
    <n v="105"/>
    <n v="105"/>
    <n v="121.8"/>
    <s v="FEES"/>
    <n v="0"/>
    <x v="49"/>
    <x v="3"/>
    <n v="1"/>
  </r>
  <r>
    <x v="0"/>
    <x v="1"/>
    <n v="488"/>
    <x v="21"/>
    <n v="25857"/>
    <s v="regalos"/>
    <d v="2025-12-21T00:00:00"/>
    <d v="2025-12-27T00:00:00"/>
    <s v="OTR"/>
    <x v="3"/>
    <s v="EUR"/>
    <n v="408"/>
    <n v="408"/>
    <n v="473.28"/>
    <n v="0"/>
    <n v="0"/>
    <n v="0"/>
    <s v="GANNET"/>
    <s v="United States"/>
    <x v="1"/>
    <x v="0"/>
    <n v="0"/>
  </r>
  <r>
    <x v="0"/>
    <x v="1"/>
    <n v="488"/>
    <x v="21"/>
    <n v="30984"/>
    <s v="traslados madrid"/>
    <d v="2025-12-21T00:00:00"/>
    <d v="2025-12-27T00:00:00"/>
    <s v="TRF"/>
    <x v="5"/>
    <s v="EUR"/>
    <n v="282.7"/>
    <n v="282.7"/>
    <n v="327.932"/>
    <n v="0"/>
    <n v="0"/>
    <n v="0"/>
    <s v="Limouxine"/>
    <s v="Spain"/>
    <x v="1"/>
    <x v="0"/>
    <n v="0"/>
  </r>
  <r>
    <x v="1"/>
    <x v="1"/>
    <n v="489"/>
    <x v="16"/>
    <n v="28934"/>
    <s v="Vuelo MAD-VCE-LIN-MAD/Jose Luis Acuña"/>
    <d v="2025-09-06T00:00:00"/>
    <s v="0000-00-00"/>
    <s v="VLO"/>
    <x v="2"/>
    <s v="USD"/>
    <n v="682"/>
    <n v="586.52"/>
    <n v="682"/>
    <n v="0"/>
    <n v="0"/>
    <n v="0"/>
    <s v="F1S USA"/>
    <s v="United States"/>
    <x v="19"/>
    <x v="0"/>
    <n v="0"/>
  </r>
  <r>
    <x v="1"/>
    <x v="1"/>
    <n v="489"/>
    <x v="16"/>
    <n v="28934"/>
    <s v="Vuelo MAD-VCE-LIN-MAD/Verónica Acuña"/>
    <d v="2025-09-06T00:00:00"/>
    <s v="0000-00-00"/>
    <s v="VLO"/>
    <x v="2"/>
    <s v="USD"/>
    <n v="682"/>
    <n v="586.52"/>
    <n v="682"/>
    <n v="0"/>
    <n v="0"/>
    <n v="0"/>
    <s v="F1S USA"/>
    <s v="United States"/>
    <x v="19"/>
    <x v="0"/>
    <n v="0"/>
  </r>
  <r>
    <x v="1"/>
    <x v="1"/>
    <n v="489"/>
    <x v="16"/>
    <n v="28934"/>
    <s v="EMD MAD-VCE-LIN-MAD/Jose Luis Acuña"/>
    <d v="2025-09-01T00:00:00"/>
    <d v="2025-09-25T00:00:00"/>
    <s v="VLO"/>
    <x v="2"/>
    <s v="USD"/>
    <n v="47.1"/>
    <n v="40.506"/>
    <n v="47.1"/>
    <n v="0"/>
    <n v="0"/>
    <n v="0"/>
    <s v="F1S USA"/>
    <s v="United States"/>
    <x v="19"/>
    <x v="0"/>
    <n v="0"/>
  </r>
  <r>
    <x v="1"/>
    <x v="1"/>
    <n v="489"/>
    <x v="16"/>
    <n v="28934"/>
    <s v="EMD MAD-VCE-LIN-MAD/Verónica Acuña"/>
    <d v="2025-09-01T00:00:00"/>
    <d v="2025-09-25T00:00:00"/>
    <s v="VLO"/>
    <x v="2"/>
    <s v="USD"/>
    <n v="47.1"/>
    <n v="40.506"/>
    <n v="47.1"/>
    <n v="0"/>
    <n v="0"/>
    <n v="0"/>
    <s v="F1S USA"/>
    <s v="United States"/>
    <x v="19"/>
    <x v="0"/>
    <n v="0"/>
  </r>
  <r>
    <x v="1"/>
    <x v="1"/>
    <n v="489"/>
    <x v="16"/>
    <n v="0"/>
    <s v="Fee de emisión OVAZJX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489"/>
    <x v="16"/>
    <n v="25363"/>
    <s v="Estadia Madrid"/>
    <d v="2025-09-01T00:00:00"/>
    <d v="2025-09-06T00:00:00"/>
    <s v="HTL"/>
    <x v="4"/>
    <s v="USD"/>
    <n v="6712.26"/>
    <n v="5772.5436"/>
    <n v="6712.26"/>
    <n v="716.8"/>
    <n v="616.448"/>
    <n v="716.8"/>
    <s v="ROSEWOOD VILLA MAGNA"/>
    <s v="Spain"/>
    <x v="19"/>
    <x v="0"/>
    <n v="0.1067896654777973"/>
  </r>
  <r>
    <x v="1"/>
    <x v="1"/>
    <n v="489"/>
    <x v="16"/>
    <n v="23527"/>
    <s v="Estadia Milan"/>
    <d v="2025-09-09T00:00:00"/>
    <d v="2025-09-13T00:00:00"/>
    <s v="HTL"/>
    <x v="4"/>
    <s v="USD"/>
    <n v="10460.45"/>
    <n v="8995.987000000001"/>
    <n v="10460.45"/>
    <n v="935.41"/>
    <n v="804.4526"/>
    <n v="935.41"/>
    <s v="PORTRAIT MILANO HOTEL LUNGARNO COLLECTION"/>
    <s v="Italy"/>
    <x v="27"/>
    <x v="0"/>
    <n v="0.08942349516512195"/>
  </r>
  <r>
    <x v="1"/>
    <x v="1"/>
    <n v="489"/>
    <x v="16"/>
    <n v="25799"/>
    <s v="Estadia Portofino"/>
    <d v="2025-09-13T00:00:00"/>
    <d v="2025-09-17T00:00:00"/>
    <s v="HTL"/>
    <x v="4"/>
    <s v="USD"/>
    <n v="25348.6"/>
    <n v="21799.796"/>
    <n v="25348.6"/>
    <n v="2035.56"/>
    <n v="1750.5816"/>
    <n v="2035.56"/>
    <s v="SPLENDIDO MARE, A BELMOND HOTEL, PORTOFINO"/>
    <s v="Italy"/>
    <x v="27"/>
    <x v="0"/>
    <n v="0.08030265971296245"/>
  </r>
  <r>
    <x v="1"/>
    <x v="1"/>
    <n v="489"/>
    <x v="16"/>
    <n v="25363"/>
    <s v="Estadia Madrid"/>
    <d v="2025-09-17T00:00:00"/>
    <d v="2025-09-19T00:00:00"/>
    <s v="HTL"/>
    <x v="4"/>
    <s v="USD"/>
    <n v="3337.72"/>
    <n v="2870.4392"/>
    <n v="3337.72"/>
    <n v="405.15"/>
    <n v="348.429"/>
    <n v="405.15"/>
    <s v="ROSEWOOD VILLA MAGNA"/>
    <s v="Spain"/>
    <x v="51"/>
    <x v="0"/>
    <n v="0.1213852570017857"/>
  </r>
  <r>
    <x v="1"/>
    <x v="1"/>
    <n v="489"/>
    <x v="16"/>
    <n v="25363"/>
    <s v="Estadia Madrid"/>
    <d v="2025-09-23T00:00:00"/>
    <d v="2025-09-25T00:00:00"/>
    <s v="HTL"/>
    <x v="4"/>
    <s v="USD"/>
    <n v="3337.72"/>
    <n v="2870.4392"/>
    <n v="3337.72"/>
    <n v="0"/>
    <n v="0"/>
    <n v="0"/>
    <s v="ROSEWOOD VILLA MAGNA"/>
    <s v="Spain"/>
    <x v="26"/>
    <x v="0"/>
    <n v="0"/>
  </r>
  <r>
    <x v="1"/>
    <x v="1"/>
    <n v="489"/>
    <x v="16"/>
    <n v="24236"/>
    <s v="Servicios en Italia"/>
    <d v="2025-09-06T00:00:00"/>
    <d v="2025-09-17T00:00:00"/>
    <s v="PKT"/>
    <x v="0"/>
    <s v="USD"/>
    <n v="9172.58"/>
    <n v="7888.418799999999"/>
    <n v="9172.58"/>
    <n v="1376.4"/>
    <n v="1183.704"/>
    <n v="1376.4"/>
    <s v="Privilege Italia SRL"/>
    <s v="Italy"/>
    <x v="19"/>
    <x v="0"/>
    <n v="0.1500559275580044"/>
  </r>
  <r>
    <x v="1"/>
    <x v="1"/>
    <n v="489"/>
    <x v="16"/>
    <n v="24490"/>
    <s v="Servicio de llegada y salida Aeropuerto"/>
    <d v="2025-09-01T00:00:00"/>
    <d v="2025-09-25T00:00:00"/>
    <s v="OTR"/>
    <x v="3"/>
    <s v="USD"/>
    <n v="4745.43"/>
    <n v="4081.0698"/>
    <n v="4745.43"/>
    <n v="810.5"/>
    <n v="697.03"/>
    <n v="810.5"/>
    <s v="WELL COM AIR"/>
    <s v="France"/>
    <x v="19"/>
    <x v="0"/>
    <n v="0.1707959025841704"/>
  </r>
  <r>
    <x v="1"/>
    <x v="1"/>
    <n v="489"/>
    <x v="16"/>
    <n v="30694"/>
    <s v="Estadia Dolomitas"/>
    <d v="2025-09-06T00:00:00"/>
    <d v="2025-09-09T00:00:00"/>
    <s v="HTL"/>
    <x v="4"/>
    <s v="USD"/>
    <n v="6167.13"/>
    <n v="5303.7318"/>
    <n v="6167.13"/>
    <n v="668"/>
    <n v="574.48"/>
    <n v="668"/>
    <s v="AMAN ROSA ALPINA"/>
    <s v="Italy"/>
    <x v="19"/>
    <x v="0"/>
    <n v="0.1083161859730539"/>
  </r>
  <r>
    <x v="1"/>
    <x v="1"/>
    <n v="489"/>
    <x v="16"/>
    <n v="25780"/>
    <s v="Traslado Rosewood Villa Magna - Aeropuerto Adolfo Suárez"/>
    <d v="2025-09-06T00:00:00"/>
    <d v="2025-09-06T00:00:00"/>
    <s v="TRF"/>
    <x v="5"/>
    <s v="USD"/>
    <n v="149.31"/>
    <n v="128.4066"/>
    <n v="149.31"/>
    <n v="22.55"/>
    <n v="19.393"/>
    <n v="22.55"/>
    <s v="ROLZO"/>
    <s v="United Kingdom"/>
    <x v="19"/>
    <x v="0"/>
    <n v="0.1510280624204675"/>
  </r>
  <r>
    <x v="1"/>
    <x v="1"/>
    <n v="489"/>
    <x v="16"/>
    <n v="25780"/>
    <s v="Traslado Aeropuerto Adolfo Suárez - Rosewood Villa Magna"/>
    <d v="2025-09-17T00:00:00"/>
    <d v="2025-09-17T00:00:00"/>
    <s v="TRF"/>
    <x v="5"/>
    <s v="USD"/>
    <n v="149.31"/>
    <n v="128.4066"/>
    <n v="149.31"/>
    <n v="22.55"/>
    <n v="19.393"/>
    <n v="22.55"/>
    <s v="ROLZO"/>
    <s v="United Kingdom"/>
    <x v="51"/>
    <x v="0"/>
    <n v="0.1510280624204675"/>
  </r>
  <r>
    <x v="1"/>
    <x v="1"/>
    <n v="489"/>
    <x v="16"/>
    <n v="25780"/>
    <s v="Traslado Rosewood Villa Magna - Chamartín"/>
    <d v="2025-09-19T00:00:00"/>
    <d v="2025-09-19T00:00:00"/>
    <s v="TRF"/>
    <x v="5"/>
    <s v="USD"/>
    <n v="96.98"/>
    <n v="83.4028"/>
    <n v="96.98"/>
    <n v="14.75"/>
    <n v="12.685"/>
    <n v="14.75"/>
    <s v="ROLZO"/>
    <s v="United Kingdom"/>
    <x v="51"/>
    <x v="0"/>
    <n v="0.152093215095896"/>
  </r>
  <r>
    <x v="1"/>
    <x v="1"/>
    <n v="489"/>
    <x v="16"/>
    <n v="25780"/>
    <s v="Traslado Chamartín - Rosewood Villa Magna"/>
    <d v="2025-09-23T00:00:00"/>
    <d v="2025-09-23T00:00:00"/>
    <s v="TRF"/>
    <x v="5"/>
    <s v="USD"/>
    <n v="96.98"/>
    <n v="83.4028"/>
    <n v="96.98"/>
    <n v="14.75"/>
    <n v="12.685"/>
    <n v="14.75"/>
    <s v="ROLZO"/>
    <s v="United Kingdom"/>
    <x v="26"/>
    <x v="0"/>
    <n v="0.152093215095896"/>
  </r>
  <r>
    <x v="1"/>
    <x v="1"/>
    <n v="489"/>
    <x v="16"/>
    <n v="0"/>
    <s v="Sobrecomisión"/>
    <d v="2025-09-01T00:00:00"/>
    <d v="2025-09-25T00:00:00"/>
    <s v="HPS"/>
    <x v="1"/>
    <s v="USD"/>
    <n v="362.5"/>
    <n v="311.75"/>
    <n v="362.5"/>
    <n v="362.5"/>
    <n v="311.75"/>
    <n v="362.5"/>
    <s v="FEES"/>
    <n v="0"/>
    <x v="19"/>
    <x v="0"/>
    <n v="1"/>
  </r>
  <r>
    <x v="1"/>
    <x v="1"/>
    <n v="489"/>
    <x v="16"/>
    <n v="25363"/>
    <s v="Estadia Madrid"/>
    <d v="2025-09-01T00:00:00"/>
    <d v="2025-09-25T00:00:00"/>
    <s v="HTL"/>
    <x v="4"/>
    <s v="USD"/>
    <n v="4077.2"/>
    <n v="3506.392"/>
    <n v="4077.2"/>
    <n v="407.72"/>
    <n v="350.6392"/>
    <n v="407.72"/>
    <s v="ROSEWOOD VILLA MAGNA"/>
    <s v="Spain"/>
    <x v="19"/>
    <x v="0"/>
    <n v="0.1"/>
  </r>
  <r>
    <x v="1"/>
    <x v="1"/>
    <n v="490"/>
    <x v="28"/>
    <n v="29220"/>
    <s v="Falsled Kor"/>
    <d v="2025-07-27T00:00:00"/>
    <d v="2025-07-29T00:00:00"/>
    <s v="HTL"/>
    <x v="4"/>
    <s v="USD"/>
    <n v="2648"/>
    <n v="2277.28"/>
    <n v="2648"/>
    <n v="264.8"/>
    <n v="227.728"/>
    <n v="264.8"/>
    <s v="FALSLED KRO RELAIS AND CHATEAUX"/>
    <s v="Denmark"/>
    <x v="9"/>
    <x v="0"/>
    <n v="0.1"/>
  </r>
  <r>
    <x v="1"/>
    <x v="1"/>
    <n v="491"/>
    <x v="28"/>
    <n v="27238"/>
    <s v="Ett Hem"/>
    <d v="2025-07-29T00:00:00"/>
    <d v="2025-08-01T00:00:00"/>
    <s v="HTL"/>
    <x v="4"/>
    <s v="USD"/>
    <n v="5691"/>
    <n v="4894.26"/>
    <n v="5691"/>
    <n v="464.61"/>
    <n v="399.5646"/>
    <n v="464.61"/>
    <s v="ETT HEM"/>
    <s v="Sweden"/>
    <x v="9"/>
    <x v="0"/>
    <n v="0.08163943068002109"/>
  </r>
  <r>
    <x v="1"/>
    <x v="1"/>
    <n v="492"/>
    <x v="20"/>
    <n v="27721"/>
    <s v="vuelo mex par mex"/>
    <d v="2025-07-10T00:00:00"/>
    <d v="2025-07-15T00:00:00"/>
    <s v="VLO"/>
    <x v="2"/>
    <s v="MXN"/>
    <n v="84307"/>
    <n v="4046.736"/>
    <n v="4721.192"/>
    <n v="0"/>
    <n v="0"/>
    <n v="0"/>
    <s v="TURISMO EXMAR"/>
    <s v="Mexico"/>
    <x v="20"/>
    <x v="0"/>
    <n v="0"/>
  </r>
  <r>
    <x v="1"/>
    <x v="1"/>
    <n v="492"/>
    <x v="20"/>
    <n v="0"/>
    <s v="EMISION DE BOLETO"/>
    <d v="2025-07-10T00:00:00"/>
    <d v="2025-07-15T00:00:00"/>
    <s v="HPS"/>
    <x v="1"/>
    <s v="MXN"/>
    <n v="746.78"/>
    <n v="35.84544"/>
    <n v="41.81968"/>
    <n v="746.78"/>
    <n v="35.84544"/>
    <n v="41.81968"/>
    <s v="FEES"/>
    <n v="0"/>
    <x v="20"/>
    <x v="0"/>
    <n v="1"/>
  </r>
  <r>
    <x v="1"/>
    <x v="1"/>
    <n v="493"/>
    <x v="16"/>
    <n v="28934"/>
    <s v="Vuelo LAX-CUN/Simon Valanci"/>
    <d v="2025-07-12T00:00:00"/>
    <d v="2025-07-12T00:00:00"/>
    <s v="VLO"/>
    <x v="2"/>
    <s v="USD"/>
    <n v="610.15"/>
    <n v="524.7289999999999"/>
    <n v="610.15"/>
    <n v="0"/>
    <n v="0"/>
    <n v="0"/>
    <s v="F1S USA"/>
    <s v="United States"/>
    <x v="20"/>
    <x v="0"/>
    <n v="0"/>
  </r>
  <r>
    <x v="1"/>
    <x v="1"/>
    <n v="493"/>
    <x v="16"/>
    <n v="0"/>
    <s v="Fee de emisión FYOEQX"/>
    <d v="2025-07-12T00:00:00"/>
    <s v="0000-00-00"/>
    <s v="HPS"/>
    <x v="1"/>
    <s v="USD"/>
    <n v="35"/>
    <n v="30.1"/>
    <n v="35"/>
    <n v="35"/>
    <n v="30.1"/>
    <n v="35"/>
    <s v="FEES"/>
    <n v="0"/>
    <x v="20"/>
    <x v="0"/>
    <n v="1"/>
  </r>
  <r>
    <x v="1"/>
    <x v="1"/>
    <n v="494"/>
    <x v="35"/>
    <n v="24995"/>
    <s v="HISTORIA BARCO"/>
    <d v="2025-10-05T00:00:00"/>
    <d v="2025-10-12T00:00:00"/>
    <s v="CRC"/>
    <x v="8"/>
    <s v="USD"/>
    <n v="27084.16"/>
    <n v="23292.3776"/>
    <n v="27084.16"/>
    <n v="4174.16"/>
    <n v="3589.7776"/>
    <n v="4174.16"/>
    <s v="AFRO ASIAN TRAVEL"/>
    <s v="Egypt"/>
    <x v="24"/>
    <x v="0"/>
    <n v="0.154118126609797"/>
  </r>
  <r>
    <x v="1"/>
    <x v="1"/>
    <n v="494"/>
    <x v="35"/>
    <n v="0"/>
    <s v="Gastos Operación"/>
    <d v="2025-10-05T00:00:00"/>
    <d v="2025-10-12T00:00:00"/>
    <s v="HPS"/>
    <x v="1"/>
    <s v="USD"/>
    <n v="330.02"/>
    <n v="283.8172"/>
    <n v="330.02"/>
    <n v="330.02"/>
    <n v="283.8172"/>
    <n v="330.02"/>
    <s v="FEES"/>
    <n v="0"/>
    <x v="24"/>
    <x v="0"/>
    <n v="1"/>
  </r>
  <r>
    <x v="1"/>
    <x v="1"/>
    <n v="495"/>
    <x v="20"/>
    <n v="23898"/>
    <s v="VUELO MAD AMS JNB/CPT AMS MAD"/>
    <d v="2025-12-25T00:00:00"/>
    <d v="2026-01-04T00:00:00"/>
    <s v="VLO"/>
    <x v="2"/>
    <s v="USD"/>
    <n v="12358"/>
    <n v="10627.88"/>
    <n v="12358"/>
    <n v="0"/>
    <n v="0"/>
    <n v="0"/>
    <s v="KLM Royal Dutch Airlines"/>
    <s v="Netherlands"/>
    <x v="1"/>
    <x v="0"/>
    <n v="0"/>
  </r>
  <r>
    <x v="1"/>
    <x v="1"/>
    <n v="495"/>
    <x v="20"/>
    <n v="23898"/>
    <s v="VUELO MAD AMS JNB/CPT AMS MAD"/>
    <d v="2025-12-25T00:00:00"/>
    <d v="2026-01-04T00:00:00"/>
    <s v="VLO"/>
    <x v="2"/>
    <s v="USD"/>
    <n v="7526.1"/>
    <n v="6472.446"/>
    <n v="7526.1"/>
    <n v="0"/>
    <n v="0"/>
    <n v="0"/>
    <s v="KLM Royal Dutch Airlines"/>
    <s v="Netherlands"/>
    <x v="1"/>
    <x v="0"/>
    <n v="0"/>
  </r>
  <r>
    <x v="1"/>
    <x v="1"/>
    <n v="495"/>
    <x v="20"/>
    <n v="0"/>
    <s v="EMISION DE BOLETOS CLAVES IXLUCR/IAYWIH"/>
    <d v="2025-12-25T00:00:00"/>
    <d v="2026-01-04T00:00:00"/>
    <s v="HPS"/>
    <x v="1"/>
    <s v="USD"/>
    <n v="175"/>
    <n v="150.5"/>
    <n v="175"/>
    <n v="175"/>
    <n v="150.5"/>
    <n v="175"/>
    <s v="FEES"/>
    <n v="0"/>
    <x v="1"/>
    <x v="0"/>
    <n v="1"/>
  </r>
  <r>
    <x v="1"/>
    <x v="1"/>
    <n v="495"/>
    <x v="20"/>
    <n v="23789"/>
    <s v="SERVICIOS EN SUDAFRICA CON TRIUMPH"/>
    <d v="2025-12-25T00:00:00"/>
    <d v="2026-01-04T00:00:00"/>
    <s v="PKT"/>
    <x v="0"/>
    <s v="USD"/>
    <n v="51855"/>
    <n v="44595.3"/>
    <n v="51855"/>
    <n v="9590"/>
    <n v="8247.4"/>
    <n v="9590"/>
    <s v="REEMBOLSOS"/>
    <s v="South Africa"/>
    <x v="1"/>
    <x v="0"/>
    <n v="0.184938771574583"/>
  </r>
  <r>
    <x v="1"/>
    <x v="1"/>
    <n v="495"/>
    <x v="20"/>
    <n v="23898"/>
    <s v="PAGO DE ASIENTOS EN TURISTA"/>
    <d v="2025-12-25T00:00:00"/>
    <d v="2026-01-04T00:00:00"/>
    <s v="OTR"/>
    <x v="3"/>
    <s v="USD"/>
    <n v="1150.2"/>
    <n v="989.172"/>
    <n v="1150.2"/>
    <n v="0"/>
    <n v="0"/>
    <n v="0"/>
    <s v="KLM Royal Dutch Airlines"/>
    <s v="Netherlands"/>
    <x v="1"/>
    <x v="0"/>
    <n v="0"/>
  </r>
  <r>
    <x v="1"/>
    <x v="1"/>
    <n v="495"/>
    <x v="20"/>
    <n v="23898"/>
    <s v="PAGO DE ASIENTOS EN BUSINESS CON KLM"/>
    <d v="2025-12-25T00:00:00"/>
    <d v="2026-01-04T00:00:00"/>
    <s v="OTR"/>
    <x v="3"/>
    <s v="USD"/>
    <n v="935"/>
    <n v="804.1"/>
    <n v="935"/>
    <n v="0"/>
    <n v="0"/>
    <n v="0"/>
    <s v="KLM Royal Dutch Airlines"/>
    <s v="Netherlands"/>
    <x v="1"/>
    <x v="0"/>
    <n v="0"/>
  </r>
  <r>
    <x v="1"/>
    <x v="1"/>
    <n v="495"/>
    <x v="20"/>
    <n v="25726"/>
    <s v="TRAMITE DE VISAS SUDAFRICA"/>
    <d v="2025-12-25T00:00:00"/>
    <d v="2026-01-04T00:00:00"/>
    <s v="VIS"/>
    <x v="7"/>
    <s v="USD"/>
    <n v="119"/>
    <n v="102.34"/>
    <n v="119"/>
    <n v="35"/>
    <n v="30.1"/>
    <n v="35"/>
    <s v="VISAS Osvaldo Cruz"/>
    <s v="Cliente"/>
    <x v="1"/>
    <x v="0"/>
    <n v="0.2941176470588235"/>
  </r>
  <r>
    <x v="1"/>
    <x v="1"/>
    <n v="495"/>
    <x v="20"/>
    <n v="34233"/>
    <s v="REEMBOLSO CLIENTE"/>
    <d v="2025-12-25T00:00:00"/>
    <d v="2026-01-04T00:00:00"/>
    <s v="OTR"/>
    <x v="3"/>
    <s v="USD"/>
    <n v="768.34"/>
    <n v="660.7724000000001"/>
    <n v="768.34"/>
    <n v="0"/>
    <n v="0"/>
    <n v="0"/>
    <e v="#N/A"/>
    <e v="#N/A"/>
    <x v="1"/>
    <x v="0"/>
    <n v="0"/>
  </r>
  <r>
    <x v="1"/>
    <x v="1"/>
    <n v="496"/>
    <x v="16"/>
    <n v="28934"/>
    <s v="TE ACEVEDO QUINTANA ENRIQUE"/>
    <d v="2025-07-26T00:00:00"/>
    <s v="0000-00-00"/>
    <s v="VLO"/>
    <x v="2"/>
    <s v="USD"/>
    <n v="1072.77"/>
    <n v="922.5821999999999"/>
    <n v="1072.77"/>
    <n v="16.86"/>
    <n v="14.4996"/>
    <n v="16.86"/>
    <s v="F1S USA"/>
    <s v="United States"/>
    <x v="8"/>
    <x v="0"/>
    <n v="0.01571632316339942"/>
  </r>
  <r>
    <x v="1"/>
    <x v="1"/>
    <n v="496"/>
    <x v="16"/>
    <n v="28934"/>
    <s v="TE ROMO DE VIVAR DAVILA FLORENTINA"/>
    <d v="2025-07-26T00:00:00"/>
    <s v="0000-00-00"/>
    <s v="VLO"/>
    <x v="2"/>
    <s v="USD"/>
    <n v="1072.77"/>
    <n v="922.5821999999999"/>
    <n v="1072.77"/>
    <n v="16.86"/>
    <n v="14.4996"/>
    <n v="16.86"/>
    <s v="F1S USA"/>
    <s v="United States"/>
    <x v="8"/>
    <x v="0"/>
    <n v="0.01571632316339942"/>
  </r>
  <r>
    <x v="1"/>
    <x v="1"/>
    <n v="496"/>
    <x v="16"/>
    <n v="28934"/>
    <s v="TE ACEVEDO ROMO EMILIO"/>
    <d v="2025-07-26T00:00:00"/>
    <s v="0000-00-00"/>
    <s v="VLO"/>
    <x v="2"/>
    <s v="USD"/>
    <n v="1072.77"/>
    <n v="922.5821999999999"/>
    <n v="1072.77"/>
    <n v="16.86"/>
    <n v="14.4996"/>
    <n v="16.86"/>
    <s v="F1S USA"/>
    <s v="United States"/>
    <x v="8"/>
    <x v="0"/>
    <n v="0.01571632316339942"/>
  </r>
  <r>
    <x v="1"/>
    <x v="1"/>
    <n v="496"/>
    <x v="16"/>
    <n v="28934"/>
    <s v="TE ACEVEDO ROMO PATRICIO"/>
    <d v="2025-07-26T00:00:00"/>
    <s v="0000-00-00"/>
    <s v="VLO"/>
    <x v="2"/>
    <s v="USD"/>
    <n v="1072.77"/>
    <n v="922.5821999999999"/>
    <n v="1072.77"/>
    <n v="16.86"/>
    <n v="14.4996"/>
    <n v="16.86"/>
    <s v="F1S USA"/>
    <s v="United States"/>
    <x v="8"/>
    <x v="0"/>
    <n v="0.01571632316339942"/>
  </r>
  <r>
    <x v="1"/>
    <x v="1"/>
    <n v="496"/>
    <x v="16"/>
    <n v="0"/>
    <s v="Fee de emisión GPMBXY"/>
    <d v="2025-07-26T00:00:00"/>
    <d v="2025-07-31T00:00:00"/>
    <s v="HPS"/>
    <x v="1"/>
    <s v="USD"/>
    <n v="140"/>
    <n v="120.4"/>
    <n v="140"/>
    <n v="140"/>
    <n v="120.4"/>
    <n v="140"/>
    <s v="FEES"/>
    <n v="0"/>
    <x v="8"/>
    <x v="0"/>
    <n v="1"/>
  </r>
  <r>
    <x v="1"/>
    <x v="1"/>
    <n v="496"/>
    <x v="16"/>
    <n v="27766"/>
    <s v="Hospedaje"/>
    <d v="2025-07-26T00:00:00"/>
    <d v="2025-07-31T00:00:00"/>
    <s v="HTL"/>
    <x v="4"/>
    <s v="USD"/>
    <n v="6947.73"/>
    <n v="5975.047799999999"/>
    <n v="6947.73"/>
    <n v="561.65"/>
    <n v="483.0189999999999"/>
    <n v="561.65"/>
    <s v="THE PENINSULA BEVERLY HILLS"/>
    <s v="United States"/>
    <x v="8"/>
    <x v="0"/>
    <n v="0.08083935328517372"/>
  </r>
  <r>
    <x v="1"/>
    <x v="1"/>
    <n v="496"/>
    <x v="16"/>
    <n v="0"/>
    <s v="Sobrecomisión"/>
    <d v="2025-07-26T00:00:00"/>
    <d v="2025-07-31T00:00:00"/>
    <s v="HPS"/>
    <x v="1"/>
    <s v="USD"/>
    <n v="83.18000000000001"/>
    <n v="71.5348"/>
    <n v="83.18000000000001"/>
    <n v="83.18000000000001"/>
    <n v="71.5348"/>
    <n v="83.18000000000001"/>
    <s v="FEES"/>
    <n v="0"/>
    <x v="8"/>
    <x v="0"/>
    <n v="1"/>
  </r>
  <r>
    <x v="1"/>
    <x v="1"/>
    <n v="497"/>
    <x v="23"/>
    <n v="23590"/>
    <s v="VUELO MORELIA - MEX"/>
    <d v="2025-07-12T00:00:00"/>
    <d v="2025-07-12T00:00:00"/>
    <s v="VLO"/>
    <x v="2"/>
    <s v="MXN"/>
    <n v="4438"/>
    <n v="213.024"/>
    <n v="248.528"/>
    <n v="0"/>
    <n v="0"/>
    <n v="0"/>
    <s v="AEROMÉXICO"/>
    <s v="Mexico"/>
    <x v="20"/>
    <x v="0"/>
    <n v="0"/>
  </r>
  <r>
    <x v="1"/>
    <x v="1"/>
    <n v="497"/>
    <x v="23"/>
    <n v="0"/>
    <s v="FEE DE EMISION"/>
    <d v="2025-07-12T00:00:00"/>
    <d v="2025-07-12T00:00:00"/>
    <s v="HPS"/>
    <x v="1"/>
    <s v="MXN"/>
    <n v="664.3"/>
    <n v="31.8864"/>
    <n v="37.2008"/>
    <n v="664.3"/>
    <n v="31.8864"/>
    <n v="37.2008"/>
    <s v="FEES"/>
    <n v="0"/>
    <x v="20"/>
    <x v="0"/>
    <n v="1"/>
  </r>
  <r>
    <x v="1"/>
    <x v="1"/>
    <n v="498"/>
    <x v="22"/>
    <n v="25372"/>
    <s v="LONDON QUEEN OF CLUBS"/>
    <d v="2025-07-12T00:00:00"/>
    <d v="2025-07-17T00:00:00"/>
    <s v="PKT"/>
    <x v="0"/>
    <s v="GPB"/>
    <n v="2135"/>
    <n v="2455.25"/>
    <n v="2860.9"/>
    <n v="177.92"/>
    <n v="204.608"/>
    <n v="238.4128"/>
    <s v="Queen Of Clubs Lifestyle Luxury Services LTD"/>
    <s v="United Kingdom"/>
    <x v="20"/>
    <x v="0"/>
    <n v="0.08333489461358314"/>
  </r>
  <r>
    <x v="1"/>
    <x v="1"/>
    <n v="498"/>
    <x v="22"/>
    <n v="25643"/>
    <s v="PENINSULA LONDRES"/>
    <d v="2025-07-12T00:00:00"/>
    <d v="2025-07-17T00:00:00"/>
    <s v="HTL"/>
    <x v="4"/>
    <s v="GPB"/>
    <n v="14499.35"/>
    <n v="16674.2525"/>
    <n v="19429.129"/>
    <n v="1135.84"/>
    <n v="1306.216"/>
    <n v="1522.0256"/>
    <s v="THE PENINSULA LONDON"/>
    <s v="United Kingdom"/>
    <x v="20"/>
    <x v="0"/>
    <n v="0.07833730477573132"/>
  </r>
  <r>
    <x v="1"/>
    <x v="1"/>
    <n v="498"/>
    <x v="22"/>
    <n v="25643"/>
    <s v="PENINSULA LONDRES"/>
    <d v="2025-07-12T00:00:00"/>
    <d v="2025-07-17T00:00:00"/>
    <s v="HTL"/>
    <x v="4"/>
    <s v="GPB"/>
    <n v="9250"/>
    <n v="10637.5"/>
    <n v="12395"/>
    <n v="724.59"/>
    <n v="833.2785"/>
    <n v="970.9506000000001"/>
    <s v="THE PENINSULA LONDON"/>
    <s v="United Kingdom"/>
    <x v="20"/>
    <x v="0"/>
    <n v="0.07833405405405407"/>
  </r>
  <r>
    <x v="1"/>
    <x v="1"/>
    <n v="499"/>
    <x v="22"/>
    <n v="29025"/>
    <s v="LEFAY DOLOMITI"/>
    <d v="2025-05-28T00:00:00"/>
    <d v="2025-07-29T00:00:00"/>
    <s v="HTL"/>
    <x v="4"/>
    <s v="USD"/>
    <n v="827"/>
    <n v="711.22"/>
    <n v="827"/>
    <n v="65.40000000000001"/>
    <n v="56.24400000000001"/>
    <n v="65.40000000000001"/>
    <s v="LEFAY RESORT AND SPA DOLOMITI"/>
    <s v="Italy"/>
    <x v="13"/>
    <x v="0"/>
    <n v="0.07908101571946796"/>
  </r>
  <r>
    <x v="1"/>
    <x v="1"/>
    <n v="499"/>
    <x v="22"/>
    <n v="29024"/>
    <s v="LEFAY LAGO DI GARDA"/>
    <d v="2025-05-26T00:00:00"/>
    <d v="2025-07-28T00:00:00"/>
    <s v="HTL"/>
    <x v="4"/>
    <s v="USD"/>
    <n v="1630"/>
    <n v="1401.8"/>
    <n v="1630"/>
    <n v="122.39"/>
    <n v="105.2554"/>
    <n v="122.39"/>
    <s v="LEFAY RESORT AND SPA LAGO DI GARDA"/>
    <s v="Italy"/>
    <x v="13"/>
    <x v="0"/>
    <n v="0.07508588957055215"/>
  </r>
  <r>
    <x v="1"/>
    <x v="1"/>
    <n v="499"/>
    <x v="22"/>
    <n v="25247"/>
    <s v="HOTELFOUGERE"/>
    <d v="2025-05-05T00:00:00"/>
    <d v="2025-07-08T00:00:00"/>
    <s v="HTL"/>
    <x v="4"/>
    <s v="USD"/>
    <n v="1642"/>
    <n v="1412.12"/>
    <n v="1642"/>
    <n v="132.97"/>
    <n v="114.3542"/>
    <n v="132.97"/>
    <s v="HOTEL FOUGERE"/>
    <s v="France"/>
    <x v="52"/>
    <x v="0"/>
    <n v="0.08098051157125456"/>
  </r>
  <r>
    <x v="1"/>
    <x v="1"/>
    <n v="499"/>
    <x v="22"/>
    <n v="25247"/>
    <s v="HOTEL FOUGERE"/>
    <d v="2025-05-06T00:00:00"/>
    <d v="2025-05-08T00:00:00"/>
    <s v="HTL"/>
    <x v="4"/>
    <s v="USD"/>
    <n v="1017"/>
    <n v="874.62"/>
    <n v="1017"/>
    <n v="0"/>
    <n v="0"/>
    <n v="0"/>
    <s v="HOTEL FOUGERE"/>
    <s v="France"/>
    <x v="52"/>
    <x v="0"/>
    <n v="0"/>
  </r>
  <r>
    <x v="1"/>
    <x v="1"/>
    <n v="499"/>
    <x v="22"/>
    <n v="29943"/>
    <s v="W AMSTERDAM"/>
    <d v="2025-04-20T00:00:00"/>
    <d v="2025-04-21T00:00:00"/>
    <s v="HTL"/>
    <x v="4"/>
    <s v="USD"/>
    <n v="1365"/>
    <n v="1173.9"/>
    <n v="1365"/>
    <n v="105.26"/>
    <n v="90.5236"/>
    <n v="105.26"/>
    <s v="W AMSTERDAM"/>
    <s v="Netherlands"/>
    <x v="3"/>
    <x v="0"/>
    <n v="0.07711355311355311"/>
  </r>
  <r>
    <x v="1"/>
    <x v="1"/>
    <n v="499"/>
    <x v="22"/>
    <n v="29023"/>
    <s v="THE DYLAN AMSTERDAM"/>
    <d v="2025-04-06T00:00:00"/>
    <d v="2025-04-07T00:00:00"/>
    <s v="HTL"/>
    <x v="4"/>
    <s v="USD"/>
    <n v="708"/>
    <n v="608.88"/>
    <n v="708"/>
    <n v="59.82"/>
    <n v="51.4452"/>
    <n v="59.82"/>
    <s v="THE DYLAN"/>
    <s v="Netherlands"/>
    <x v="38"/>
    <x v="0"/>
    <n v="0.08449152542372881"/>
  </r>
  <r>
    <x v="1"/>
    <x v="1"/>
    <n v="499"/>
    <x v="22"/>
    <n v="29472"/>
    <s v="D L'EUROPE AMSTERDAM"/>
    <d v="2025-04-10T00:00:00"/>
    <d v="2025-04-14T00:00:00"/>
    <s v="HTL"/>
    <x v="4"/>
    <s v="USD"/>
    <n v="6465.6"/>
    <n v="5560.416"/>
    <n v="6465.6"/>
    <n v="485.48"/>
    <n v="417.5128"/>
    <n v="485.48"/>
    <s v="DE L EUROPE AMSTERDAM"/>
    <s v="Netherlands"/>
    <x v="38"/>
    <x v="0"/>
    <n v="0.07508661222469686"/>
  </r>
  <r>
    <x v="1"/>
    <x v="1"/>
    <n v="499"/>
    <x v="22"/>
    <n v="29472"/>
    <s v="DE L'EUROPE AMSTERDAM"/>
    <d v="2025-04-10T00:00:00"/>
    <d v="2025-04-14T00:00:00"/>
    <s v="HTL"/>
    <x v="4"/>
    <s v="USD"/>
    <n v="6028"/>
    <n v="5184.08"/>
    <n v="6028"/>
    <n v="0"/>
    <n v="0"/>
    <n v="0"/>
    <s v="DE L EUROPE AMSTERDAM"/>
    <s v="Netherlands"/>
    <x v="38"/>
    <x v="0"/>
    <n v="0"/>
  </r>
  <r>
    <x v="1"/>
    <x v="1"/>
    <n v="500"/>
    <x v="27"/>
    <n v="28494"/>
    <s v="Le Grand Controle"/>
    <d v="2025-10-07T00:00:00"/>
    <d v="2025-10-08T00:00:00"/>
    <s v="HTL"/>
    <x v="4"/>
    <s v="EUR"/>
    <n v="3242.76"/>
    <n v="3242.76"/>
    <n v="3761.6016"/>
    <n v="239.7"/>
    <n v="239.7"/>
    <n v="278.052"/>
    <s v="AIRELLES CHATEAU DE VERSAILLES, LE GRAND CONTROLE"/>
    <s v="France"/>
    <x v="24"/>
    <x v="0"/>
    <n v="0.07391851385856492"/>
  </r>
  <r>
    <x v="1"/>
    <x v="1"/>
    <n v="500"/>
    <x v="27"/>
    <n v="29467"/>
    <s v="Hotel de Pavie"/>
    <d v="2025-10-11T00:00:00"/>
    <d v="2025-10-13T00:00:00"/>
    <s v="HTL"/>
    <x v="4"/>
    <s v="EUR"/>
    <n v="2390.32"/>
    <n v="2390.32"/>
    <n v="2772.7712"/>
    <n v="222.96"/>
    <n v="222.96"/>
    <n v="258.6336"/>
    <s v="HOTEL DE PAVIE"/>
    <s v="France"/>
    <x v="24"/>
    <x v="0"/>
    <n v="0.093276214063389"/>
  </r>
  <r>
    <x v="1"/>
    <x v="1"/>
    <n v="500"/>
    <x v="27"/>
    <n v="29468"/>
    <s v="Yndo Hotels"/>
    <d v="2025-10-08T00:00:00"/>
    <d v="2025-10-09T00:00:00"/>
    <s v="HTL"/>
    <x v="4"/>
    <s v="EUR"/>
    <n v="670"/>
    <n v="670"/>
    <n v="777.1999999999999"/>
    <n v="62.98"/>
    <n v="62.98"/>
    <n v="73.0568"/>
    <s v="YNDO HOTEL"/>
    <s v="France"/>
    <x v="24"/>
    <x v="0"/>
    <n v="0.094"/>
  </r>
  <r>
    <x v="1"/>
    <x v="1"/>
    <n v="500"/>
    <x v="27"/>
    <n v="30614"/>
    <s v="Villa des Prés"/>
    <d v="2025-10-13T00:00:00"/>
    <d v="2025-10-16T00:00:00"/>
    <s v="HTL"/>
    <x v="4"/>
    <s v="EUR"/>
    <n v="2679"/>
    <n v="2679"/>
    <n v="3107.64"/>
    <n v="251.83"/>
    <n v="251.83"/>
    <n v="292.1228"/>
    <s v="VILLA DES PRES"/>
    <s v="France"/>
    <x v="25"/>
    <x v="0"/>
    <n v="0.09400149309443823"/>
  </r>
  <r>
    <x v="1"/>
    <x v="1"/>
    <n v="500"/>
    <x v="27"/>
    <n v="29469"/>
    <s v="La Maison d´Estournel"/>
    <d v="2025-10-09T00:00:00"/>
    <d v="2025-10-11T00:00:00"/>
    <s v="HTL"/>
    <x v="4"/>
    <s v="EUR"/>
    <n v="1292.4"/>
    <n v="1292.4"/>
    <n v="1499.184"/>
    <n v="116.36"/>
    <n v="116.36"/>
    <n v="134.9776"/>
    <s v="d´Estournel"/>
    <s v="France"/>
    <x v="24"/>
    <x v="0"/>
    <n v="0.09003404518724853"/>
  </r>
  <r>
    <x v="1"/>
    <x v="1"/>
    <n v="500"/>
    <x v="27"/>
    <n v="25780"/>
    <s v="Rolzo"/>
    <d v="2025-10-07T00:00:00"/>
    <d v="2025-10-07T00:00:00"/>
    <s v="TRF"/>
    <x v="5"/>
    <s v="EUR"/>
    <n v="295"/>
    <n v="295"/>
    <n v="342.2"/>
    <n v="44.25"/>
    <n v="44.25"/>
    <n v="51.33"/>
    <s v="ROLZO"/>
    <s v="United Kingdom"/>
    <x v="24"/>
    <x v="0"/>
    <n v="0.15"/>
  </r>
  <r>
    <x v="1"/>
    <x v="1"/>
    <n v="500"/>
    <x v="27"/>
    <n v="28420"/>
    <s v="Sixt"/>
    <d v="2025-10-09T00:00:00"/>
    <d v="2025-10-13T00:00:00"/>
    <s v="AUT"/>
    <x v="5"/>
    <s v="EUR"/>
    <n v="485.39"/>
    <n v="485.39"/>
    <n v="563.0523999999999"/>
    <n v="0"/>
    <n v="0"/>
    <n v="0"/>
    <s v="SIXT MÉXICO"/>
    <s v="Mexico"/>
    <x v="24"/>
    <x v="0"/>
    <n v="0"/>
  </r>
  <r>
    <x v="1"/>
    <x v="1"/>
    <n v="501"/>
    <x v="28"/>
    <n v="29251"/>
    <s v="EDITION Tokyo Toranomon"/>
    <d v="2026-03-30T00:00:00"/>
    <d v="2026-04-04T00:00:00"/>
    <s v="HTL"/>
    <x v="4"/>
    <s v="USD"/>
    <n v="11490"/>
    <n v="9881.4"/>
    <n v="11490"/>
    <n v="1149"/>
    <n v="988.14"/>
    <n v="1149"/>
    <s v="THE TOKYO EDITION TORANOMON"/>
    <s v="Japan"/>
    <x v="37"/>
    <x v="1"/>
    <n v="0.1"/>
  </r>
  <r>
    <x v="1"/>
    <x v="1"/>
    <n v="502"/>
    <x v="22"/>
    <n v="0"/>
    <s v="FEE TKT"/>
    <d v="2025-10-26T00:00:00"/>
    <d v="2025-11-05T00:00:00"/>
    <s v="HPS"/>
    <x v="1"/>
    <s v="USD"/>
    <n v="140"/>
    <n v="120.4"/>
    <n v="140"/>
    <n v="140"/>
    <n v="120.4"/>
    <n v="140"/>
    <s v="FEES"/>
    <n v="0"/>
    <x v="22"/>
    <x v="0"/>
    <n v="1"/>
  </r>
  <r>
    <x v="1"/>
    <x v="1"/>
    <n v="502"/>
    <x v="22"/>
    <n v="28934"/>
    <s v="TE ESCUDERO MORALES PABLO MR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28934"/>
    <s v="TE BELTRONES SANCHEZ SYLVANA MRS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28934"/>
    <s v="TE ESCUDERO BELTRONES ROBERTA MSS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28934"/>
    <s v="TE ESCUDERO BELTRONES SYLVANA MSS"/>
    <d v="2025-10-31T00:00:00"/>
    <s v="0000-00-00"/>
    <s v="VLO"/>
    <x v="2"/>
    <s v="USD"/>
    <n v="334.8"/>
    <n v="287.928"/>
    <n v="334.8"/>
    <n v="0"/>
    <n v="0"/>
    <n v="0"/>
    <s v="F1S USA"/>
    <s v="United States"/>
    <x v="22"/>
    <x v="0"/>
    <n v="0"/>
  </r>
  <r>
    <x v="1"/>
    <x v="1"/>
    <n v="502"/>
    <x v="22"/>
    <n v="31465"/>
    <s v="ROCCO FORTE DE RUSSIE"/>
    <d v="2025-10-27T00:00:00"/>
    <d v="2025-10-31T00:00:00"/>
    <s v="HTL"/>
    <x v="4"/>
    <s v="USD"/>
    <n v="14135.36"/>
    <n v="12156.4096"/>
    <n v="14135.36"/>
    <n v="1128.09"/>
    <n v="970.1573999999999"/>
    <n v="1128.09"/>
    <s v="ROCCO FORTE HOTEL DE RUSSIE"/>
    <s v="Italy"/>
    <x v="22"/>
    <x v="0"/>
    <n v="0.07980624476490163"/>
  </r>
  <r>
    <x v="1"/>
    <x v="1"/>
    <n v="502"/>
    <x v="22"/>
    <n v="0"/>
    <s v="FEE CASH"/>
    <d v="2025-10-27T00:00:00"/>
    <d v="2025-10-31T00:00:00"/>
    <s v="HPS"/>
    <x v="1"/>
    <s v="USD"/>
    <n v="769.99"/>
    <n v="662.1914"/>
    <n v="769.99"/>
    <n v="769.99"/>
    <n v="662.1914"/>
    <n v="769.99"/>
    <s v="FEES"/>
    <n v="0"/>
    <x v="22"/>
    <x v="0"/>
    <n v="1"/>
  </r>
  <r>
    <x v="1"/>
    <x v="1"/>
    <n v="503"/>
    <x v="22"/>
    <n v="28934"/>
    <s v="TE CHEDRAUI EGUIA/JOSE ANTONIO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PROM CROCHE/MARA PAOLA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CHEDRAUI PROM/PAOLA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CHEDRAUI PROM/JUAN PABLO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CHEDRAUI PROM/JOSE ANTONIO"/>
    <d v="2025-04-09T00:00:00"/>
    <d v="2025-07-24T00:00:00"/>
    <s v="VLO"/>
    <x v="2"/>
    <s v="USD"/>
    <n v="11709.53"/>
    <n v="10070.1958"/>
    <n v="11709.53"/>
    <n v="513.15"/>
    <n v="441.309"/>
    <n v="513.15"/>
    <s v="F1S USA"/>
    <s v="United States"/>
    <x v="38"/>
    <x v="0"/>
    <n v="0.04382327898728642"/>
  </r>
  <r>
    <x v="1"/>
    <x v="1"/>
    <n v="503"/>
    <x v="22"/>
    <n v="28934"/>
    <s v="TE CHEDRAUI EGUIA/JOSE ANTONIO"/>
    <d v="2025-04-09T00:00:00"/>
    <d v="2025-07-24T00:00:00"/>
    <s v="VLO"/>
    <x v="2"/>
    <s v="USD"/>
    <n v="3046.33"/>
    <n v="2619.8438"/>
    <n v="3046.33"/>
    <n v="0"/>
    <n v="0"/>
    <n v="0"/>
    <s v="F1S USA"/>
    <s v="United States"/>
    <x v="38"/>
    <x v="0"/>
    <n v="0"/>
  </r>
  <r>
    <x v="1"/>
    <x v="1"/>
    <n v="503"/>
    <x v="22"/>
    <n v="28934"/>
    <s v="TE PROM CROCHE/MARA PAOLA"/>
    <d v="2025-04-09T00:00:00"/>
    <d v="2025-07-24T00:00:00"/>
    <s v="VLO"/>
    <x v="2"/>
    <s v="USD"/>
    <n v="3046.33"/>
    <n v="2619.8438"/>
    <n v="3046.33"/>
    <n v="0"/>
    <n v="0"/>
    <n v="0"/>
    <s v="F1S USA"/>
    <s v="United States"/>
    <x v="38"/>
    <x v="0"/>
    <n v="0"/>
  </r>
  <r>
    <x v="1"/>
    <x v="1"/>
    <n v="503"/>
    <x v="22"/>
    <n v="28934"/>
    <s v="TE CHEDRAUI PROM/PAOLA"/>
    <d v="2025-04-09T00:00:00"/>
    <d v="2025-07-24T00:00:00"/>
    <s v="VLO"/>
    <x v="2"/>
    <s v="USD"/>
    <n v="3046.33"/>
    <n v="2619.8438"/>
    <n v="3046.33"/>
    <n v="0"/>
    <n v="0"/>
    <n v="0"/>
    <s v="F1S USA"/>
    <s v="United States"/>
    <x v="38"/>
    <x v="0"/>
    <n v="0"/>
  </r>
  <r>
    <x v="1"/>
    <x v="1"/>
    <n v="503"/>
    <x v="22"/>
    <n v="28934"/>
    <s v="TE CHEDRAUI PROM/JUAN PABLO"/>
    <d v="2025-04-09T00:00:00"/>
    <d v="2025-07-24T00:00:00"/>
    <s v="VLO"/>
    <x v="2"/>
    <s v="USD"/>
    <n v="3046.33"/>
    <n v="2619.8438"/>
    <n v="3046.33"/>
    <n v="0"/>
    <n v="0"/>
    <n v="0"/>
    <s v="F1S USA"/>
    <s v="United States"/>
    <x v="38"/>
    <x v="0"/>
    <n v="0"/>
  </r>
  <r>
    <x v="1"/>
    <x v="1"/>
    <n v="503"/>
    <x v="22"/>
    <n v="28934"/>
    <s v="TE CHEDRAUI PROM/JOSE ANTONIO"/>
    <d v="2025-04-09T00:00:00"/>
    <d v="2025-07-24T00:00:00"/>
    <s v="VLO"/>
    <x v="2"/>
    <s v="USD"/>
    <n v="2374.44"/>
    <n v="2042.0184"/>
    <n v="2374.44"/>
    <n v="0"/>
    <n v="0"/>
    <n v="0"/>
    <s v="F1S USA"/>
    <s v="United States"/>
    <x v="38"/>
    <x v="0"/>
    <n v="0"/>
  </r>
  <r>
    <x v="1"/>
    <x v="1"/>
    <n v="503"/>
    <x v="22"/>
    <n v="28934"/>
    <s v="TE CHEDRAUI PROM/JOSE ANTONIO"/>
    <d v="2025-04-09T00:00:00"/>
    <d v="2025-07-24T00:00:00"/>
    <s v="VLO"/>
    <x v="2"/>
    <s v="USD"/>
    <n v="848.59"/>
    <n v="729.7874"/>
    <n v="848.59"/>
    <n v="33.9"/>
    <n v="29.154"/>
    <n v="33.9"/>
    <s v="F1S USA"/>
    <s v="United States"/>
    <x v="38"/>
    <x v="0"/>
    <n v="0.03994862065308335"/>
  </r>
  <r>
    <x v="1"/>
    <x v="1"/>
    <n v="503"/>
    <x v="22"/>
    <n v="0"/>
    <s v="FEE TKT CHEDRAUI"/>
    <d v="2025-04-09T00:00:00"/>
    <d v="2025-07-24T00:00:00"/>
    <s v="HPS"/>
    <x v="1"/>
    <s v="USD"/>
    <n v="35"/>
    <n v="30.1"/>
    <n v="35"/>
    <n v="35"/>
    <n v="30.1"/>
    <n v="35"/>
    <s v="FEES"/>
    <n v="0"/>
    <x v="38"/>
    <x v="0"/>
    <n v="1"/>
  </r>
  <r>
    <x v="1"/>
    <x v="1"/>
    <n v="504"/>
    <x v="35"/>
    <n v="23789"/>
    <s v="Viaje por Africa todo incluido"/>
    <d v="2026-01-04T00:00:00"/>
    <d v="2026-01-12T00:00:00"/>
    <s v="HTL"/>
    <x v="4"/>
    <s v="USD"/>
    <n v="22527.7"/>
    <n v="19373.822"/>
    <n v="22527.7"/>
    <n v="4642.7"/>
    <n v="3992.722"/>
    <n v="4642.7"/>
    <s v="TRIUMPH TRAVEL"/>
    <s v="South Africa"/>
    <x v="35"/>
    <x v="1"/>
    <n v="0.2060885043746143"/>
  </r>
  <r>
    <x v="1"/>
    <x v="1"/>
    <n v="505"/>
    <x v="20"/>
    <n v="25780"/>
    <s v="TRASLADO CON ROLZO DE HTL MAJESTIC AL PUERTO EN BCN"/>
    <d v="2025-07-14T00:00:00"/>
    <d v="2025-07-14T00:00:00"/>
    <s v="TRF"/>
    <x v="5"/>
    <s v="EUR"/>
    <n v="275"/>
    <n v="275"/>
    <n v="319"/>
    <n v="41.25"/>
    <n v="41.25"/>
    <n v="47.84999999999999"/>
    <s v="ROLZO"/>
    <s v="United Kingdom"/>
    <x v="5"/>
    <x v="0"/>
    <n v="0.15"/>
  </r>
  <r>
    <x v="1"/>
    <x v="1"/>
    <n v="505"/>
    <x v="20"/>
    <n v="25780"/>
    <s v="TRASLADO CON ROLZO DE LIVORNO A LUCCA PARA 6 PERSONAS"/>
    <d v="2025-07-20T00:00:00"/>
    <d v="2025-07-20T00:00:00"/>
    <s v="TRF"/>
    <x v="5"/>
    <s v="EUR"/>
    <n v="1370"/>
    <n v="1370"/>
    <n v="1589.2"/>
    <n v="205.5"/>
    <n v="205.5"/>
    <n v="238.38"/>
    <s v="ROLZO"/>
    <s v="United Kingdom"/>
    <x v="8"/>
    <x v="0"/>
    <n v="0.15"/>
  </r>
  <r>
    <x v="1"/>
    <x v="1"/>
    <n v="505"/>
    <x v="20"/>
    <n v="25780"/>
    <s v="TRASLADO CON ROLZO DE CIVITAVECCHIA A TARQUINIA"/>
    <d v="2025-07-21T00:00:00"/>
    <d v="2025-07-21T00:00:00"/>
    <s v="TRF"/>
    <x v="5"/>
    <s v="EUR"/>
    <n v="1230"/>
    <n v="1230"/>
    <n v="1426.8"/>
    <n v="184.5"/>
    <n v="184.5"/>
    <n v="214.02"/>
    <s v="ROLZO"/>
    <s v="United Kingdom"/>
    <x v="8"/>
    <x v="0"/>
    <n v="0.15"/>
  </r>
  <r>
    <x v="1"/>
    <x v="1"/>
    <n v="505"/>
    <x v="20"/>
    <n v="25780"/>
    <s v="Traslado Rolzo de Sorrento a Herculano"/>
    <d v="2025-07-22T00:00:00"/>
    <d v="2025-07-22T00:00:00"/>
    <s v="TRF"/>
    <x v="5"/>
    <s v="EUR"/>
    <n v="1185"/>
    <n v="1185"/>
    <n v="1374.6"/>
    <n v="177.75"/>
    <n v="177.75"/>
    <n v="206.19"/>
    <s v="ROLZO"/>
    <s v="United Kingdom"/>
    <x v="8"/>
    <x v="0"/>
    <n v="0.15"/>
  </r>
  <r>
    <x v="1"/>
    <x v="1"/>
    <n v="505"/>
    <x v="20"/>
    <n v="25780"/>
    <s v="TRASLADO ROLZO DE SORRENTO A HERCULANO"/>
    <d v="2025-07-22T00:00:00"/>
    <d v="2025-07-22T00:00:00"/>
    <s v="TRF"/>
    <x v="5"/>
    <s v="EUR"/>
    <n v="1120"/>
    <n v="1120"/>
    <n v="1299.2"/>
    <n v="168"/>
    <n v="168"/>
    <n v="194.88"/>
    <s v="ROLZO"/>
    <s v="United Kingdom"/>
    <x v="8"/>
    <x v="0"/>
    <n v="0.15"/>
  </r>
  <r>
    <x v="1"/>
    <x v="1"/>
    <n v="505"/>
    <x v="20"/>
    <n v="25780"/>
    <s v="TRASLADO ROLZO DE MESSINA A TAORMINA"/>
    <d v="2025-07-23T00:00:00"/>
    <d v="2025-07-23T00:00:00"/>
    <s v="TRF"/>
    <x v="5"/>
    <s v="EUR"/>
    <n v="1245"/>
    <n v="1245"/>
    <n v="1444.2"/>
    <n v="186.75"/>
    <n v="186.75"/>
    <n v="216.63"/>
    <s v="ROLZO"/>
    <s v="United Kingdom"/>
    <x v="8"/>
    <x v="0"/>
    <n v="0.15"/>
  </r>
  <r>
    <x v="1"/>
    <x v="1"/>
    <n v="505"/>
    <x v="20"/>
    <n v="25780"/>
    <s v="TRASLADO ROLZO DE MESSINA A TAORMINA"/>
    <d v="2025-07-23T00:00:00"/>
    <d v="2025-07-23T00:00:00"/>
    <s v="TRF"/>
    <x v="5"/>
    <s v="EUR"/>
    <n v="1055"/>
    <n v="1055"/>
    <n v="1223.8"/>
    <n v="158.25"/>
    <n v="158.25"/>
    <n v="183.57"/>
    <s v="ROLZO"/>
    <s v="United Kingdom"/>
    <x v="8"/>
    <x v="0"/>
    <n v="0.15"/>
  </r>
  <r>
    <x v="1"/>
    <x v="1"/>
    <n v="505"/>
    <x v="20"/>
    <n v="25780"/>
    <s v="TRASLADO ROLZO DE PUERTO DE BARCELONA A ALEXANDRA HOTEL"/>
    <d v="2025-07-28T00:00:00"/>
    <d v="2025-07-28T00:00:00"/>
    <s v="TRF"/>
    <x v="5"/>
    <s v="EUR"/>
    <n v="410"/>
    <n v="410"/>
    <n v="475.6"/>
    <n v="61.5"/>
    <n v="61.5"/>
    <n v="71.33999999999999"/>
    <s v="ROLZO"/>
    <s v="United Kingdom"/>
    <x v="9"/>
    <x v="0"/>
    <n v="0.15"/>
  </r>
  <r>
    <x v="1"/>
    <x v="1"/>
    <n v="505"/>
    <x v="20"/>
    <n v="25780"/>
    <s v="TRASLADO DEL PUERTO DE BARCELONA A HOTEL MONUMENT"/>
    <d v="2025-07-28T00:00:00"/>
    <d v="2025-07-28T00:00:00"/>
    <s v="TRF"/>
    <x v="5"/>
    <s v="EUR"/>
    <n v="410"/>
    <n v="410"/>
    <n v="475.6"/>
    <n v="61.5"/>
    <n v="61.5"/>
    <n v="71.33999999999999"/>
    <s v="ROLZO"/>
    <s v="United Kingdom"/>
    <x v="9"/>
    <x v="0"/>
    <n v="0.15"/>
  </r>
  <r>
    <x v="1"/>
    <x v="1"/>
    <n v="505"/>
    <x v="20"/>
    <n v="29607"/>
    <s v="VENTA DE 10 BOLETOS A HERCULANO"/>
    <d v="2025-07-22T00:00:00"/>
    <d v="2025-07-22T00:00:00"/>
    <s v="BOL"/>
    <x v="3"/>
    <s v="EUR"/>
    <n v="206.96"/>
    <n v="206.96"/>
    <n v="240.0736"/>
    <n v="0"/>
    <n v="0"/>
    <n v="0"/>
    <s v="Headout"/>
    <s v="United States"/>
    <x v="8"/>
    <x v="0"/>
    <n v="0"/>
  </r>
  <r>
    <x v="1"/>
    <x v="1"/>
    <n v="505"/>
    <x v="20"/>
    <n v="25780"/>
    <s v="TIEMPO EXTRA DE CHOFER"/>
    <d v="2025-07-20T00:00:00"/>
    <d v="2025-07-20T00:00:00"/>
    <s v="TRF"/>
    <x v="5"/>
    <s v="EUR"/>
    <n v="125"/>
    <n v="125"/>
    <n v="145"/>
    <n v="18.75"/>
    <n v="18.75"/>
    <n v="21.75"/>
    <s v="ROLZO"/>
    <s v="United Kingdom"/>
    <x v="8"/>
    <x v="0"/>
    <n v="0.15"/>
  </r>
  <r>
    <x v="0"/>
    <x v="1"/>
    <n v="506"/>
    <x v="2"/>
    <n v="28934"/>
    <s v="TE GONZALEZ NIEVES BERTHA"/>
    <d v="2025-07-24T00:00:00"/>
    <s v="0000-00-00"/>
    <s v="VLO"/>
    <x v="2"/>
    <s v="USD"/>
    <n v="6616.91"/>
    <n v="5690.5426"/>
    <n v="6616.91"/>
    <n v="763.75"/>
    <n v="656.825"/>
    <n v="763.75"/>
    <s v="F1S USA"/>
    <s v="United States"/>
    <x v="8"/>
    <x v="0"/>
    <n v="0.1154239667760329"/>
  </r>
  <r>
    <x v="0"/>
    <x v="1"/>
    <n v="506"/>
    <x v="2"/>
    <n v="28934"/>
    <s v="TE WELLS MISHELE ANDREA"/>
    <d v="2025-07-24T00:00:00"/>
    <s v="0000-00-00"/>
    <s v="VLO"/>
    <x v="2"/>
    <s v="USD"/>
    <n v="6616.91"/>
    <n v="5690.5426"/>
    <n v="6616.91"/>
    <n v="763.75"/>
    <n v="656.825"/>
    <n v="763.75"/>
    <s v="F1S USA"/>
    <s v="United States"/>
    <x v="8"/>
    <x v="0"/>
    <n v="0.1154239667760329"/>
  </r>
  <r>
    <x v="0"/>
    <x v="1"/>
    <n v="506"/>
    <x v="2"/>
    <n v="28934"/>
    <s v="TE GONZALEZ NIEVES BERTHA"/>
    <d v="2025-08-05T00:00:00"/>
    <s v="0000-00-00"/>
    <s v="VLO"/>
    <x v="2"/>
    <s v="USD"/>
    <n v="281.7"/>
    <n v="242.262"/>
    <n v="281.7"/>
    <n v="0"/>
    <n v="0"/>
    <n v="0"/>
    <s v="F1S USA"/>
    <s v="United States"/>
    <x v="45"/>
    <x v="0"/>
    <n v="0"/>
  </r>
  <r>
    <x v="0"/>
    <x v="1"/>
    <n v="506"/>
    <x v="2"/>
    <n v="28934"/>
    <s v="TE WELLS MISHELE ANDREA"/>
    <d v="2025-08-05T00:00:00"/>
    <s v="0000-00-00"/>
    <s v="VLO"/>
    <x v="2"/>
    <s v="USD"/>
    <n v="281.7"/>
    <n v="242.262"/>
    <n v="281.7"/>
    <n v="0"/>
    <n v="0"/>
    <n v="0"/>
    <s v="F1S USA"/>
    <s v="United States"/>
    <x v="45"/>
    <x v="0"/>
    <n v="0"/>
  </r>
  <r>
    <x v="0"/>
    <x v="1"/>
    <n v="506"/>
    <x v="2"/>
    <n v="28934"/>
    <s v="TE GONZALEZ NIEVES BERTHA"/>
    <d v="2025-08-03T00:00:00"/>
    <s v="0000-00-00"/>
    <s v="VLO"/>
    <x v="2"/>
    <s v="USD"/>
    <n v="664"/>
    <n v="571.04"/>
    <n v="664"/>
    <n v="25.6"/>
    <n v="22.016"/>
    <n v="25.6"/>
    <s v="F1S USA"/>
    <s v="United States"/>
    <x v="45"/>
    <x v="0"/>
    <n v="0.03855421686746988"/>
  </r>
  <r>
    <x v="0"/>
    <x v="1"/>
    <n v="506"/>
    <x v="2"/>
    <n v="28934"/>
    <s v="TE WELLS MISHELE ANDREA"/>
    <d v="2025-08-03T00:00:00"/>
    <s v="0000-00-00"/>
    <s v="VLO"/>
    <x v="2"/>
    <s v="USD"/>
    <n v="664"/>
    <n v="571.04"/>
    <n v="664"/>
    <n v="25.6"/>
    <n v="22.016"/>
    <n v="25.6"/>
    <s v="F1S USA"/>
    <s v="United States"/>
    <x v="45"/>
    <x v="0"/>
    <n v="0.03855421686746988"/>
  </r>
  <r>
    <x v="0"/>
    <x v="1"/>
    <n v="506"/>
    <x v="2"/>
    <n v="29511"/>
    <s v="Hotel The Margi Atenas"/>
    <d v="2025-07-24T00:00:00"/>
    <d v="2025-07-27T00:00:00"/>
    <s v="HTL"/>
    <x v="4"/>
    <s v="USD"/>
    <n v="3268"/>
    <n v="2810.48"/>
    <n v="3268"/>
    <n v="255.38"/>
    <n v="219.6268"/>
    <n v="255.38"/>
    <s v="THE MARGI"/>
    <s v="Greece"/>
    <x v="8"/>
    <x v="0"/>
    <n v="0.07814565483476132"/>
  </r>
  <r>
    <x v="0"/>
    <x v="1"/>
    <n v="506"/>
    <x v="2"/>
    <n v="29215"/>
    <s v="Hotel Macakizi Bodrum - 2 noches - 03 a 05AGO"/>
    <d v="2025-08-03T00:00:00"/>
    <d v="2025-08-05T00:00:00"/>
    <s v="HTL"/>
    <x v="4"/>
    <s v="USD"/>
    <n v="2563"/>
    <n v="2204.18"/>
    <n v="2563"/>
    <n v="258.89"/>
    <n v="222.6454"/>
    <n v="258.89"/>
    <s v="MACAKIZI BODRUM"/>
    <s v="Turkey"/>
    <x v="45"/>
    <x v="0"/>
    <n v="0.1010105345298478"/>
  </r>
  <r>
    <x v="0"/>
    <x v="1"/>
    <n v="506"/>
    <x v="2"/>
    <n v="24825"/>
    <s v="The Peninsula Istanbul - 1 noche"/>
    <d v="2025-08-05T00:00:00"/>
    <d v="2025-08-06T00:00:00"/>
    <s v="HTL"/>
    <x v="4"/>
    <s v="USD"/>
    <n v="1091.1"/>
    <n v="938.3459999999999"/>
    <n v="1091.1"/>
    <n v="86.67"/>
    <n v="74.53619999999999"/>
    <n v="86.67"/>
    <s v="THE PENINSULA ISTANBUL"/>
    <s v="Turkey"/>
    <x v="45"/>
    <x v="0"/>
    <n v="0.07943359912015398"/>
  </r>
  <r>
    <x v="0"/>
    <x v="1"/>
    <n v="506"/>
    <x v="2"/>
    <n v="28934"/>
    <s v="TE GONZALEZ NIEVES BERTHA"/>
    <d v="2025-08-05T00:00:00"/>
    <s v="0000-00-00"/>
    <s v="VLO"/>
    <x v="2"/>
    <s v="USD"/>
    <n v="0"/>
    <n v="0"/>
    <n v="0"/>
    <n v="0"/>
    <n v="0"/>
    <n v="0"/>
    <s v="F1S USA"/>
    <s v="United States"/>
    <x v="45"/>
    <x v="0"/>
    <s v="0"/>
  </r>
  <r>
    <x v="0"/>
    <x v="1"/>
    <n v="506"/>
    <x v="2"/>
    <n v="28934"/>
    <s v="TE WELLS MISHELE ANDREA"/>
    <d v="2025-08-05T00:00:00"/>
    <s v="0000-00-00"/>
    <s v="VLO"/>
    <x v="2"/>
    <s v="USD"/>
    <n v="0"/>
    <n v="0"/>
    <n v="0"/>
    <n v="0"/>
    <n v="0"/>
    <n v="0"/>
    <s v="F1S USA"/>
    <s v="United States"/>
    <x v="45"/>
    <x v="0"/>
    <s v="0"/>
  </r>
  <r>
    <x v="0"/>
    <x v="1"/>
    <n v="506"/>
    <x v="2"/>
    <n v="0"/>
    <s v="Fee emision aereos"/>
    <d v="2025-07-24T00:00:00"/>
    <d v="2025-08-06T00:00:00"/>
    <s v="HPS"/>
    <x v="1"/>
    <s v="USD"/>
    <n v="83.06"/>
    <n v="71.4316"/>
    <n v="83.06"/>
    <n v="83.06"/>
    <n v="71.4316"/>
    <n v="83.06"/>
    <s v="FEES"/>
    <n v="0"/>
    <x v="8"/>
    <x v="0"/>
    <n v="1"/>
  </r>
  <r>
    <x v="0"/>
    <x v="1"/>
    <n v="506"/>
    <x v="2"/>
    <n v="25780"/>
    <s v="Traslados Aeropuerto ATH - Hotel The Margi"/>
    <d v="2025-07-24T00:00:00"/>
    <d v="2025-08-03T00:00:00"/>
    <s v="TRF"/>
    <x v="5"/>
    <s v="USD"/>
    <n v="245"/>
    <n v="210.7"/>
    <n v="245"/>
    <n v="50.15"/>
    <n v="43.129"/>
    <n v="50.15"/>
    <s v="ROLZO"/>
    <s v="United Kingdom"/>
    <x v="8"/>
    <x v="0"/>
    <n v="0.2046938775510204"/>
  </r>
  <r>
    <x v="0"/>
    <x v="1"/>
    <n v="506"/>
    <x v="2"/>
    <n v="25780"/>
    <s v="Traslados Hotel The Margi - Sky Spirits Office"/>
    <d v="2025-07-25T00:00:00"/>
    <d v="2025-08-25T00:00:00"/>
    <s v="TRF"/>
    <x v="5"/>
    <s v="USD"/>
    <n v="187"/>
    <n v="160.82"/>
    <n v="187"/>
    <n v="42.11"/>
    <n v="36.2146"/>
    <n v="42.11"/>
    <s v="ROLZO"/>
    <s v="United Kingdom"/>
    <x v="8"/>
    <x v="0"/>
    <n v="0.2251871657754011"/>
  </r>
  <r>
    <x v="0"/>
    <x v="1"/>
    <n v="506"/>
    <x v="2"/>
    <n v="25780"/>
    <s v="Traslados Hotel The Margi - Astir Marina Vouliagmenis"/>
    <d v="2025-07-27T00:00:00"/>
    <d v="2025-08-27T00:00:00"/>
    <s v="TRF"/>
    <x v="5"/>
    <s v="USD"/>
    <n v="189.27"/>
    <n v="162.7722"/>
    <n v="189.27"/>
    <n v="-160.44"/>
    <n v="-137.9784"/>
    <n v="-160.44"/>
    <s v="ROLZO"/>
    <s v="United Kingdom"/>
    <x v="9"/>
    <x v="0"/>
    <n v="-0.8476779204311301"/>
  </r>
  <r>
    <x v="0"/>
    <x v="1"/>
    <n v="506"/>
    <x v="2"/>
    <n v="25780"/>
    <s v="Traslados Astir Marina Vouliagmenis - Aeropuerto ATH"/>
    <d v="2025-07-03T00:00:00"/>
    <d v="2025-08-03T00:00:00"/>
    <s v="TRF"/>
    <x v="5"/>
    <s v="USD"/>
    <n v="252"/>
    <n v="216.72"/>
    <n v="252"/>
    <n v="62.15"/>
    <n v="53.449"/>
    <n v="62.15"/>
    <s v="ROLZO"/>
    <s v="United Kingdom"/>
    <x v="16"/>
    <x v="0"/>
    <n v="0.2466269841269841"/>
  </r>
  <r>
    <x v="0"/>
    <x v="1"/>
    <n v="506"/>
    <x v="2"/>
    <n v="29949"/>
    <s v="Traslados + visitas privadas Estambul"/>
    <d v="2025-08-05T00:00:00"/>
    <d v="2025-08-06T00:00:00"/>
    <s v="PKT"/>
    <x v="0"/>
    <s v="USD"/>
    <n v="2055.25"/>
    <n v="1767.515"/>
    <n v="2055.25"/>
    <n v="326.5"/>
    <n v="280.79"/>
    <n v="326.5"/>
    <s v="DELICIAS TRAVEL AND INCENTIVES"/>
    <s v="TURKEY"/>
    <x v="45"/>
    <x v="0"/>
    <n v="0.1588614523780562"/>
  </r>
  <r>
    <x v="1"/>
    <x v="1"/>
    <n v="507"/>
    <x v="16"/>
    <n v="29399"/>
    <s v="Hospedaje en Florida"/>
    <d v="2025-07-04T00:00:00"/>
    <d v="2025-07-06T00:00:00"/>
    <s v="HTL"/>
    <x v="4"/>
    <s v="USD"/>
    <n v="2122.14"/>
    <n v="1825.0404"/>
    <n v="2122.14"/>
    <n v="166.5"/>
    <n v="143.19"/>
    <n v="166.5"/>
    <s v="THE RITZ CARLTON SARASOTA"/>
    <s v="United States"/>
    <x v="16"/>
    <x v="0"/>
    <n v="0.07845853713704092"/>
  </r>
  <r>
    <x v="1"/>
    <x v="1"/>
    <n v="507"/>
    <x v="16"/>
    <n v="29915"/>
    <s v="Hospedaje"/>
    <d v="2025-07-04T00:00:00"/>
    <d v="2025-07-06T00:00:00"/>
    <s v="HTL"/>
    <x v="4"/>
    <s v="USD"/>
    <n v="1426.9"/>
    <n v="1227.134"/>
    <n v="1426.9"/>
    <n v="142.69"/>
    <n v="122.7134"/>
    <n v="142.69"/>
    <s v="THE NEWBURY BOSTON"/>
    <s v="United States"/>
    <x v="16"/>
    <x v="0"/>
    <n v="0.09999999999999999"/>
  </r>
  <r>
    <x v="1"/>
    <x v="1"/>
    <n v="507"/>
    <x v="16"/>
    <n v="30217"/>
    <s v="Hospedaje NYC"/>
    <d v="2025-07-12T00:00:00"/>
    <d v="2025-07-17T00:00:00"/>
    <s v="HTL"/>
    <x v="4"/>
    <s v="USD"/>
    <n v="6512"/>
    <n v="5600.32"/>
    <n v="6512"/>
    <n v="508.16"/>
    <n v="437.0176"/>
    <n v="508.16"/>
    <s v="THE DOMINICK"/>
    <s v="United States"/>
    <x v="20"/>
    <x v="0"/>
    <n v="0.07803439803439804"/>
  </r>
  <r>
    <x v="1"/>
    <x v="1"/>
    <n v="507"/>
    <x v="16"/>
    <n v="25651"/>
    <s v="Renta de auto"/>
    <d v="2025-06-13T00:00:00"/>
    <d v="2025-06-13T00:00:00"/>
    <s v="AUT"/>
    <x v="5"/>
    <s v="USD"/>
    <n v="737"/>
    <n v="633.8199999999999"/>
    <n v="737"/>
    <n v="32.86"/>
    <n v="28.2596"/>
    <n v="32.86"/>
    <s v="Hertz Car Rental"/>
    <s v="United States"/>
    <x v="15"/>
    <x v="0"/>
    <n v="0.04458616010854817"/>
  </r>
  <r>
    <x v="1"/>
    <x v="1"/>
    <n v="508"/>
    <x v="35"/>
    <n v="27724"/>
    <s v="Hospedaje The fife arms"/>
    <d v="2025-04-12T00:00:00"/>
    <d v="2025-04-15T00:00:00"/>
    <s v="HTL"/>
    <x v="4"/>
    <s v="GPB"/>
    <n v="7119"/>
    <n v="8186.849999999999"/>
    <n v="9539.460000000001"/>
    <n v="528.02"/>
    <n v="607.223"/>
    <n v="707.5468"/>
    <s v="THE FIFE ARMS"/>
    <s v="United Kingdom"/>
    <x v="38"/>
    <x v="0"/>
    <n v="0.07417052956875965"/>
  </r>
  <r>
    <x v="1"/>
    <x v="1"/>
    <n v="509"/>
    <x v="16"/>
    <n v="28934"/>
    <s v="MEX-ORD-MEX/David Vainer"/>
    <d v="2025-08-14T00:00:00"/>
    <s v="0000-00-00"/>
    <s v="VLO"/>
    <x v="2"/>
    <s v="USD"/>
    <n v="1510.67"/>
    <n v="1299.1762"/>
    <n v="1510.67"/>
    <n v="25.28"/>
    <n v="21.7408"/>
    <n v="25.28"/>
    <s v="F1S USA"/>
    <s v="United States"/>
    <x v="53"/>
    <x v="0"/>
    <n v="0.0167342967027875"/>
  </r>
  <r>
    <x v="1"/>
    <x v="1"/>
    <n v="509"/>
    <x v="16"/>
    <n v="28934"/>
    <s v="MEX-ORD-MEX/Moisés Vainer"/>
    <d v="2025-08-14T00:00:00"/>
    <s v="0000-00-00"/>
    <s v="VLO"/>
    <x v="2"/>
    <s v="USD"/>
    <n v="1510.67"/>
    <n v="1299.1762"/>
    <n v="1510.67"/>
    <n v="25.28"/>
    <n v="21.7408"/>
    <n v="25.28"/>
    <s v="F1S USA"/>
    <s v="United States"/>
    <x v="53"/>
    <x v="0"/>
    <n v="0.0167342967027875"/>
  </r>
  <r>
    <x v="1"/>
    <x v="1"/>
    <n v="509"/>
    <x v="16"/>
    <n v="0"/>
    <s v="Fee de emisión"/>
    <d v="2025-08-14T00:00:00"/>
    <d v="2025-08-17T00:00:00"/>
    <s v="HPS"/>
    <x v="1"/>
    <s v="USD"/>
    <n v="35"/>
    <n v="30.1"/>
    <n v="35"/>
    <n v="35"/>
    <n v="30.1"/>
    <n v="35"/>
    <s v="FEES"/>
    <n v="0"/>
    <x v="53"/>
    <x v="0"/>
    <n v="1"/>
  </r>
  <r>
    <x v="1"/>
    <x v="1"/>
    <n v="509"/>
    <x v="16"/>
    <n v="27105"/>
    <s v="Hospedaje en Chicago"/>
    <d v="2025-08-14T00:00:00"/>
    <d v="2025-08-17T00:00:00"/>
    <s v="HTL"/>
    <x v="4"/>
    <s v="USD"/>
    <n v="2389.02"/>
    <n v="2054.5572"/>
    <n v="2389.02"/>
    <n v="191.76"/>
    <n v="164.9136"/>
    <n v="191.76"/>
    <s v="THE PENINSULA CHICAGO"/>
    <s v="United States"/>
    <x v="53"/>
    <x v="0"/>
    <n v="0.08026722254313484"/>
  </r>
  <r>
    <x v="1"/>
    <x v="1"/>
    <n v="509"/>
    <x v="16"/>
    <n v="28934"/>
    <s v="Revisado MEX-ORD-MEX/David Vainer"/>
    <d v="2025-08-14T00:00:00"/>
    <d v="2025-08-17T00:00:00"/>
    <s v="VLO"/>
    <x v="2"/>
    <s v="USD"/>
    <n v="0"/>
    <n v="0"/>
    <n v="0"/>
    <n v="0"/>
    <n v="0"/>
    <n v="0"/>
    <s v="F1S USA"/>
    <s v="United States"/>
    <x v="53"/>
    <x v="0"/>
    <s v="0"/>
  </r>
  <r>
    <x v="1"/>
    <x v="1"/>
    <n v="509"/>
    <x v="16"/>
    <n v="28934"/>
    <s v="Revisado MEX-ORD-MEX/Moisés Vainer"/>
    <d v="2025-08-14T00:00:00"/>
    <d v="2025-08-17T00:00:00"/>
    <s v="VLO"/>
    <x v="2"/>
    <s v="USD"/>
    <n v="0"/>
    <n v="0"/>
    <n v="0"/>
    <n v="0"/>
    <n v="0"/>
    <n v="0"/>
    <s v="F1S USA"/>
    <s v="United States"/>
    <x v="53"/>
    <x v="0"/>
    <s v="0"/>
  </r>
  <r>
    <x v="1"/>
    <x v="1"/>
    <n v="509"/>
    <x v="16"/>
    <n v="28934"/>
    <s v="Otros cargos/David Vainer"/>
    <d v="2025-08-14T00:00:00"/>
    <d v="2025-08-17T00:00:00"/>
    <s v="VLO"/>
    <x v="2"/>
    <s v="USD"/>
    <n v="200"/>
    <n v="172"/>
    <n v="200"/>
    <n v="0"/>
    <n v="0"/>
    <n v="0"/>
    <s v="F1S USA"/>
    <s v="United States"/>
    <x v="53"/>
    <x v="0"/>
    <n v="0"/>
  </r>
  <r>
    <x v="1"/>
    <x v="1"/>
    <n v="509"/>
    <x v="16"/>
    <n v="28934"/>
    <s v="Otros cargos/Moisés Vainer"/>
    <d v="2025-08-14T00:00:00"/>
    <d v="2025-08-17T00:00:00"/>
    <s v="VLO"/>
    <x v="2"/>
    <s v="USD"/>
    <n v="200"/>
    <n v="172"/>
    <n v="200"/>
    <n v="0"/>
    <n v="0"/>
    <n v="0"/>
    <s v="F1S USA"/>
    <s v="United States"/>
    <x v="53"/>
    <x v="0"/>
    <n v="0"/>
  </r>
  <r>
    <x v="1"/>
    <x v="1"/>
    <n v="509"/>
    <x v="16"/>
    <n v="0"/>
    <s v="Fee de emisión revisado QBYABU"/>
    <d v="2025-08-14T00:00:00"/>
    <d v="2025-08-17T00:00:00"/>
    <s v="HPS"/>
    <x v="1"/>
    <s v="USD"/>
    <n v="70"/>
    <n v="60.2"/>
    <n v="70"/>
    <n v="70"/>
    <n v="60.2"/>
    <n v="70"/>
    <s v="FEES"/>
    <n v="0"/>
    <x v="53"/>
    <x v="0"/>
    <n v="1"/>
  </r>
  <r>
    <x v="1"/>
    <x v="1"/>
    <n v="510"/>
    <x v="19"/>
    <n v="29434"/>
    <s v="Hotel"/>
    <d v="2025-07-08T00:00:00"/>
    <d v="2025-07-11T00:00:00"/>
    <s v="HTL"/>
    <x v="4"/>
    <s v="USD"/>
    <n v="1923"/>
    <n v="1653.78"/>
    <n v="1923"/>
    <n v="310.9"/>
    <n v="267.374"/>
    <n v="310.9"/>
    <s v="THE ST. REGIS SAN FRANCISCO"/>
    <s v="United States"/>
    <x v="20"/>
    <x v="0"/>
    <n v="0.1616744669786791"/>
  </r>
  <r>
    <x v="1"/>
    <x v="1"/>
    <n v="510"/>
    <x v="19"/>
    <n v="29436"/>
    <s v="Hotel Bernardus Lodge &amp; Spa Carmel Valley"/>
    <d v="2025-07-11T00:00:00"/>
    <d v="2025-07-13T00:00:00"/>
    <s v="HTL"/>
    <x v="4"/>
    <s v="USD"/>
    <n v="4865.3"/>
    <n v="4184.158"/>
    <n v="4865.3"/>
    <n v="422"/>
    <n v="362.92"/>
    <n v="422"/>
    <s v="BERNARDUS LODGE &amp; SPA"/>
    <s v="United States"/>
    <x v="20"/>
    <x v="0"/>
    <n v="0.08673668632972273"/>
  </r>
  <r>
    <x v="1"/>
    <x v="1"/>
    <n v="510"/>
    <x v="19"/>
    <n v="28940"/>
    <s v="Hospedaje Hotel del Coronado"/>
    <d v="2025-07-18T00:00:00"/>
    <d v="2025-07-22T00:00:00"/>
    <s v="HTL"/>
    <x v="4"/>
    <s v="USD"/>
    <n v="1950.27"/>
    <n v="1677.2322"/>
    <n v="1950.27"/>
    <n v="155.7"/>
    <n v="133.902"/>
    <n v="155.7"/>
    <s v="HOTEL DEL CORONADO"/>
    <s v="United States"/>
    <x v="5"/>
    <x v="0"/>
    <n v="0.07983509975541847"/>
  </r>
  <r>
    <x v="1"/>
    <x v="1"/>
    <n v="510"/>
    <x v="19"/>
    <n v="28940"/>
    <s v="Hospedaje Hotel del Coronado"/>
    <d v="2025-07-18T00:00:00"/>
    <d v="2025-07-22T00:00:00"/>
    <s v="HTL"/>
    <x v="4"/>
    <s v="USD"/>
    <n v="1950.27"/>
    <n v="1677.2322"/>
    <n v="1950.27"/>
    <n v="155.7"/>
    <n v="133.902"/>
    <n v="155.7"/>
    <s v="HOTEL DEL CORONADO"/>
    <s v="United States"/>
    <x v="5"/>
    <x v="0"/>
    <n v="0.07983509975541847"/>
  </r>
  <r>
    <x v="1"/>
    <x v="1"/>
    <n v="510"/>
    <x v="19"/>
    <n v="30140"/>
    <s v="Kimpton Canary Hotel"/>
    <d v="2025-07-13T00:00:00"/>
    <d v="2025-07-15T00:00:00"/>
    <s v="HTL"/>
    <x v="4"/>
    <s v="USD"/>
    <n v="3485.35"/>
    <n v="2997.401"/>
    <n v="3485.35"/>
    <n v="110.73"/>
    <n v="95.2278"/>
    <n v="110.73"/>
    <s v="KIMPTON CANARY HOTEL"/>
    <s v="United States"/>
    <x v="5"/>
    <x v="0"/>
    <n v="0.0317701235170069"/>
  </r>
  <r>
    <x v="1"/>
    <x v="1"/>
    <n v="510"/>
    <x v="19"/>
    <n v="30141"/>
    <s v="Hotel LErmitage"/>
    <d v="2025-07-15T00:00:00"/>
    <d v="2025-07-18T00:00:00"/>
    <s v="HTL"/>
    <x v="4"/>
    <s v="USD"/>
    <n v="5792.94"/>
    <n v="4981.9284"/>
    <n v="5792.94"/>
    <n v="588.8200000000001"/>
    <n v="506.3852000000001"/>
    <n v="588.8200000000001"/>
    <s v="L'ERMITAGE BEVERLY HILLS"/>
    <s v="United States"/>
    <x v="5"/>
    <x v="0"/>
    <n v="0.1016444154436262"/>
  </r>
  <r>
    <x v="1"/>
    <x v="1"/>
    <n v="511"/>
    <x v="20"/>
    <n v="28497"/>
    <s v="HOSPEDAJE FOUR SEASONS GINEBRA"/>
    <d v="2025-08-23T00:00:00"/>
    <d v="2025-08-26T00:00:00"/>
    <s v="HTL"/>
    <x v="4"/>
    <s v="CHF"/>
    <n v="5605"/>
    <n v="5997.35"/>
    <n v="7006.25"/>
    <n v="515.3200000000001"/>
    <n v="551.3924000000001"/>
    <n v="644.1500000000001"/>
    <s v="FOUR SEASONS HOTEL DES BERGUES"/>
    <s v="Switzerland"/>
    <x v="11"/>
    <x v="0"/>
    <n v="0.09193933987511152"/>
  </r>
  <r>
    <x v="1"/>
    <x v="1"/>
    <n v="511"/>
    <x v="20"/>
    <n v="28497"/>
    <s v="HOTEL FOUR SEASONS GINEBRA"/>
    <d v="2025-08-23T00:00:00"/>
    <d v="2025-08-26T00:00:00"/>
    <s v="HTL"/>
    <x v="4"/>
    <s v="CHF"/>
    <n v="5605"/>
    <n v="5997.35"/>
    <n v="7006.25"/>
    <n v="514.13"/>
    <n v="550.1191"/>
    <n v="642.6625"/>
    <s v="FOUR SEASONS HOTEL DES BERGUES"/>
    <s v="Switzerland"/>
    <x v="11"/>
    <x v="0"/>
    <n v="0.09172702943800179"/>
  </r>
  <r>
    <x v="1"/>
    <x v="1"/>
    <n v="511"/>
    <x v="20"/>
    <n v="28497"/>
    <s v="HOTEL FOUR SEASONS GINEBRA"/>
    <d v="2025-08-23T00:00:00"/>
    <d v="2025-08-26T00:00:00"/>
    <s v="HTL"/>
    <x v="4"/>
    <s v="CHF"/>
    <n v="5605"/>
    <n v="5997.35"/>
    <n v="7006.25"/>
    <n v="509.23"/>
    <n v="544.8761000000001"/>
    <n v="636.5375"/>
    <s v="FOUR SEASONS HOTEL DES BERGUES"/>
    <s v="Switzerland"/>
    <x v="11"/>
    <x v="0"/>
    <n v="0.09085280999107939"/>
  </r>
  <r>
    <x v="1"/>
    <x v="1"/>
    <n v="511"/>
    <x v="20"/>
    <n v="29474"/>
    <s v="HOTEL FAIRMONT MONTREUX"/>
    <d v="2025-08-26T00:00:00"/>
    <d v="2025-08-29T00:00:00"/>
    <s v="HTL"/>
    <x v="4"/>
    <s v="CHF"/>
    <n v="2907"/>
    <n v="3110.49"/>
    <n v="3633.75"/>
    <n v="263.58"/>
    <n v="282.0306"/>
    <n v="329.475"/>
    <s v="FAIRMONT LE MONTREUX PALACE"/>
    <s v="Switzerland"/>
    <x v="12"/>
    <x v="0"/>
    <n v="0.09067079463364291"/>
  </r>
  <r>
    <x v="1"/>
    <x v="1"/>
    <n v="511"/>
    <x v="20"/>
    <n v="29474"/>
    <s v="HOTEL FAIRMONT MONTREAUX"/>
    <d v="2025-08-26T00:00:00"/>
    <d v="2025-08-29T00:00:00"/>
    <s v="HTL"/>
    <x v="4"/>
    <s v="CHF"/>
    <n v="2907"/>
    <n v="3110.49"/>
    <n v="3633.75"/>
    <n v="263.58"/>
    <n v="282.0306"/>
    <n v="329.475"/>
    <s v="FAIRMONT LE MONTREUX PALACE"/>
    <s v="Switzerland"/>
    <x v="12"/>
    <x v="0"/>
    <n v="0.09067079463364291"/>
  </r>
  <r>
    <x v="1"/>
    <x v="1"/>
    <n v="511"/>
    <x v="20"/>
    <n v="25780"/>
    <s v="TRASLADO CON ROLZO DE GVA AIRPORT A HRL FOUR SEASONS"/>
    <d v="2025-08-23T00:00:00"/>
    <d v="2025-08-23T00:00:00"/>
    <s v="TRF"/>
    <x v="5"/>
    <s v="CHF"/>
    <n v="180"/>
    <n v="192.6"/>
    <n v="225"/>
    <n v="27"/>
    <n v="28.89"/>
    <n v="33.75"/>
    <s v="ROLZO"/>
    <s v="United Kingdom"/>
    <x v="11"/>
    <x v="0"/>
    <n v="0.15"/>
  </r>
  <r>
    <x v="1"/>
    <x v="1"/>
    <n v="511"/>
    <x v="20"/>
    <n v="25780"/>
    <s v="TRASLADO ROLZO DE HTL FOUR SEASONS A HTL FAIRMONT MONTREAUX"/>
    <d v="2025-08-26T00:00:00"/>
    <d v="2025-08-26T00:00:00"/>
    <s v="TRF"/>
    <x v="5"/>
    <s v="CHF"/>
    <n v="1320"/>
    <n v="1412.4"/>
    <n v="1650"/>
    <n v="220.5"/>
    <n v="235.935"/>
    <n v="275.625"/>
    <s v="ROLZO"/>
    <s v="United Kingdom"/>
    <x v="12"/>
    <x v="0"/>
    <n v="0.1670454545454546"/>
  </r>
  <r>
    <x v="1"/>
    <x v="1"/>
    <n v="511"/>
    <x v="20"/>
    <n v="25780"/>
    <s v="TRASLADO DE HOTEL FAIRMOT A GVA AIRPORT"/>
    <d v="2025-08-29T00:00:00"/>
    <d v="2025-08-29T00:00:00"/>
    <s v="TRF"/>
    <x v="5"/>
    <s v="CHF"/>
    <n v="840"/>
    <n v="898.8000000000001"/>
    <n v="1050"/>
    <n v="126"/>
    <n v="134.82"/>
    <n v="157.5"/>
    <s v="ROLZO"/>
    <s v="United Kingdom"/>
    <x v="12"/>
    <x v="0"/>
    <n v="0.15"/>
  </r>
  <r>
    <x v="1"/>
    <x v="1"/>
    <n v="511"/>
    <x v="20"/>
    <n v="30504"/>
    <s v="RENTA DE AUTO EN MONTREAUX"/>
    <d v="2025-08-27T00:00:00"/>
    <d v="2025-08-28T00:00:00"/>
    <s v="AUT"/>
    <x v="5"/>
    <s v="CHF"/>
    <n v="283.01"/>
    <n v="302.8207"/>
    <n v="353.7625"/>
    <n v="0"/>
    <n v="0"/>
    <n v="0"/>
    <s v="Europcar"/>
    <s v="France"/>
    <x v="12"/>
    <x v="0"/>
    <n v="0"/>
  </r>
  <r>
    <x v="1"/>
    <x v="1"/>
    <n v="512"/>
    <x v="24"/>
    <n v="27142"/>
    <s v="Circuito por Corea"/>
    <d v="2025-08-12T00:00:00"/>
    <d v="2025-08-21T00:00:00"/>
    <s v="PKT"/>
    <x v="0"/>
    <s v="USD"/>
    <n v="16537"/>
    <n v="14221.82"/>
    <n v="16537"/>
    <n v="2157"/>
    <n v="1855.02"/>
    <n v="2157"/>
    <s v="Imperial Tours"/>
    <s v="Hong Kong"/>
    <x v="53"/>
    <x v="0"/>
    <n v="0.1304347826086956"/>
  </r>
  <r>
    <x v="1"/>
    <x v="1"/>
    <n v="513"/>
    <x v="36"/>
    <n v="24237"/>
    <s v="PAGO HOTEL"/>
    <d v="2025-08-19T00:00:00"/>
    <d v="2025-08-23T00:00:00"/>
    <s v="HTL"/>
    <x v="4"/>
    <s v="USD"/>
    <n v="37029.67"/>
    <n v="31845.5162"/>
    <n v="37029.67"/>
    <n v="3786.94"/>
    <n v="3256.7684"/>
    <n v="3786.94"/>
    <s v="BULGARI HOTEL ROMA"/>
    <s v="Italy"/>
    <x v="11"/>
    <x v="0"/>
    <n v="0.1022677220725975"/>
  </r>
  <r>
    <x v="1"/>
    <x v="1"/>
    <n v="513"/>
    <x v="36"/>
    <n v="28934"/>
    <s v="TE GARCIA LOPEZ JAVIER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LOPEZ OTEGUI JAIME GERARDO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AYALA OTEGUI JORGE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NORIEGA MENDEZ REYNA EUGENIA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DE LA VEGA LEOS JOSE MA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ZEPEDA ESPINOZA VERONICA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TE BERROSPE SCHAAR NORMA PATRICIA"/>
    <d v="2025-09-08T00:00:00"/>
    <s v="0000-00-00"/>
    <s v="VLO"/>
    <x v="2"/>
    <s v="USD"/>
    <n v="274.2"/>
    <n v="235.812"/>
    <n v="274.2"/>
    <n v="0"/>
    <n v="0"/>
    <n v="0"/>
    <s v="F1S USA"/>
    <s v="United States"/>
    <x v="27"/>
    <x v="0"/>
    <n v="0"/>
  </r>
  <r>
    <x v="1"/>
    <x v="1"/>
    <n v="513"/>
    <x v="36"/>
    <n v="28934"/>
    <s v="ME GARCIA LOPEZ JAVIER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LOPEZ OTEGUI JAIME GERARDO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AYALA OTEGUI JORGE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NORIEGA MENDEZ REYNA EUGENI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DE LA VEGA LEOS JOSE M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ZEPEDA ESPINOZA VERONIC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BERROSPE SCHAAR NORMA PATRICIA"/>
    <d v="2025-07-29T00:00:00"/>
    <s v="0000-00-00"/>
    <s v="VLO"/>
    <x v="2"/>
    <s v="USD"/>
    <n v="79"/>
    <n v="67.94"/>
    <n v="79"/>
    <n v="0"/>
    <n v="0"/>
    <n v="0"/>
    <s v="F1S USA"/>
    <s v="United States"/>
    <x v="9"/>
    <x v="0"/>
    <n v="0"/>
  </r>
  <r>
    <x v="1"/>
    <x v="1"/>
    <n v="513"/>
    <x v="36"/>
    <n v="28934"/>
    <s v="ME GARCIA LOPEZ JAVIER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LOPEZ OTEGUI JAIME GERARDO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AYALA OTEGUI JORGE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NORIEGA MENDEZ REYNA EUGENI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DE LA VEGA LEOS JOSE M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ZEPEDA ESPINOZA VERONIC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28934"/>
    <s v="ME BERROSPE SCHAAR NORMA PATRICIA"/>
    <d v="2025-07-29T00:00:00"/>
    <s v="0000-00-00"/>
    <s v="VLO"/>
    <x v="2"/>
    <s v="USD"/>
    <n v="20"/>
    <n v="17.2"/>
    <n v="20"/>
    <n v="0"/>
    <n v="0"/>
    <n v="0"/>
    <s v="F1S USA"/>
    <s v="United States"/>
    <x v="9"/>
    <x v="0"/>
    <n v="0"/>
  </r>
  <r>
    <x v="1"/>
    <x v="1"/>
    <n v="513"/>
    <x v="36"/>
    <n v="0"/>
    <s v="Fee emisión billetes"/>
    <d v="2025-07-29T00:00:00"/>
    <d v="2025-09-13T00:00:00"/>
    <s v="HPS"/>
    <x v="1"/>
    <s v="USD"/>
    <n v="245"/>
    <n v="210.7"/>
    <n v="245"/>
    <n v="245"/>
    <n v="210.7"/>
    <n v="245"/>
    <s v="FEES"/>
    <n v="0"/>
    <x v="9"/>
    <x v="0"/>
    <n v="1"/>
  </r>
  <r>
    <x v="1"/>
    <x v="1"/>
    <n v="513"/>
    <x v="36"/>
    <n v="29954"/>
    <s v="TRASLADOS IN/OUT, 3 TOURS EN ROMA"/>
    <d v="2025-08-18T00:00:00"/>
    <d v="2025-08-22T00:00:00"/>
    <s v="PKT"/>
    <x v="0"/>
    <s v="USD"/>
    <n v="6291.12"/>
    <n v="5410.3632"/>
    <n v="6291.12"/>
    <n v="1044.81"/>
    <n v="898.5365999999999"/>
    <n v="1044.81"/>
    <s v="DIVITA DMC AND TOUR OPERATOR"/>
    <s v="Italy"/>
    <x v="11"/>
    <x v="0"/>
    <n v="0.1660769465532369"/>
  </r>
  <r>
    <x v="1"/>
    <x v="1"/>
    <n v="513"/>
    <x v="36"/>
    <n v="25780"/>
    <s v="2 VANS DE ST TROPEZ A NIZE AIRPORT"/>
    <d v="2025-09-08T00:00:00"/>
    <d v="2025-09-08T00:00:00"/>
    <s v="TRF"/>
    <x v="5"/>
    <s v="USD"/>
    <n v="1388"/>
    <n v="1193.68"/>
    <n v="1388"/>
    <n v="206.44"/>
    <n v="177.5384"/>
    <n v="206.44"/>
    <s v="ROLZO"/>
    <s v="United Kingdom"/>
    <x v="27"/>
    <x v="0"/>
    <n v="0.1487319884726225"/>
  </r>
  <r>
    <x v="1"/>
    <x v="1"/>
    <n v="513"/>
    <x v="36"/>
    <n v="0"/>
    <s v="fee vuelos varios emision vuelos"/>
    <d v="2025-07-29T00:00:00"/>
    <d v="2025-09-13T00:00:00"/>
    <s v="HPS"/>
    <x v="1"/>
    <s v="USD"/>
    <n v="210"/>
    <n v="180.6"/>
    <n v="210"/>
    <n v="210"/>
    <n v="180.6"/>
    <n v="210"/>
    <s v="FEES"/>
    <n v="0"/>
    <x v="9"/>
    <x v="0"/>
    <n v="1"/>
  </r>
  <r>
    <x v="1"/>
    <x v="1"/>
    <n v="513"/>
    <x v="36"/>
    <n v="28934"/>
    <s v="TE AYALA OTEGUI JORGE"/>
    <d v="2025-08-18T00:00:00"/>
    <s v="0000-00-00"/>
    <s v="VLO"/>
    <x v="2"/>
    <s v="USD"/>
    <n v="3520.86"/>
    <n v="3027.9396"/>
    <n v="3520.86"/>
    <n v="0"/>
    <n v="0"/>
    <n v="0"/>
    <s v="F1S USA"/>
    <s v="United States"/>
    <x v="11"/>
    <x v="0"/>
    <n v="0"/>
  </r>
  <r>
    <x v="1"/>
    <x v="1"/>
    <n v="513"/>
    <x v="36"/>
    <n v="28934"/>
    <s v="TE BERROSPE SCHAAR NORMA PATRICIA"/>
    <d v="2025-08-18T00:00:00"/>
    <s v="0000-00-00"/>
    <s v="VLO"/>
    <x v="2"/>
    <s v="USD"/>
    <n v="3520.86"/>
    <n v="3027.9396"/>
    <n v="3520.86"/>
    <n v="0"/>
    <n v="0"/>
    <n v="0"/>
    <s v="F1S USA"/>
    <s v="United States"/>
    <x v="11"/>
    <x v="0"/>
    <n v="0"/>
  </r>
  <r>
    <x v="1"/>
    <x v="1"/>
    <n v="513"/>
    <x v="36"/>
    <n v="28934"/>
    <s v="TE DE LA VEGA LEOS JOSE MA"/>
    <d v="2025-08-18T00:00:00"/>
    <s v="0000-00-00"/>
    <s v="VLO"/>
    <x v="2"/>
    <s v="USD"/>
    <n v="3520.86"/>
    <n v="3027.9396"/>
    <n v="3520.86"/>
    <n v="0"/>
    <n v="0"/>
    <n v="0"/>
    <s v="F1S USA"/>
    <s v="United States"/>
    <x v="11"/>
    <x v="0"/>
    <n v="0"/>
  </r>
  <r>
    <x v="1"/>
    <x v="1"/>
    <n v="513"/>
    <x v="36"/>
    <n v="28934"/>
    <s v="TE ZEPEDA ESPINOZA VERONICA"/>
    <d v="2025-08-18T00:00:00"/>
    <s v="0000-00-00"/>
    <s v="VLO"/>
    <x v="2"/>
    <s v="USD"/>
    <n v="3520.86"/>
    <n v="3027.9396"/>
    <n v="3520.86"/>
    <n v="0"/>
    <n v="0"/>
    <n v="0"/>
    <s v="F1S USA"/>
    <s v="United States"/>
    <x v="11"/>
    <x v="0"/>
    <n v="0"/>
  </r>
  <r>
    <x v="1"/>
    <x v="1"/>
    <n v="513"/>
    <x v="36"/>
    <n v="28934"/>
    <s v="TE LOPEZ OTEGUI JAIME GERARDO"/>
    <d v="2025-08-15T00:00:00"/>
    <s v="0000-00-00"/>
    <s v="VLO"/>
    <x v="2"/>
    <s v="USD"/>
    <n v="4781.02"/>
    <n v="4111.6772"/>
    <n v="4781.02"/>
    <n v="0"/>
    <n v="0"/>
    <n v="0"/>
    <s v="F1S USA"/>
    <s v="United States"/>
    <x v="53"/>
    <x v="0"/>
    <n v="0"/>
  </r>
  <r>
    <x v="1"/>
    <x v="1"/>
    <n v="513"/>
    <x v="36"/>
    <n v="28934"/>
    <s v="TE NORIEGA MENDEZ REYNA EUGENIA"/>
    <d v="2025-08-15T00:00:00"/>
    <s v="0000-00-00"/>
    <s v="VLO"/>
    <x v="2"/>
    <s v="USD"/>
    <n v="4781.02"/>
    <n v="4111.6772"/>
    <n v="4781.02"/>
    <n v="0"/>
    <n v="0"/>
    <n v="0"/>
    <s v="F1S USA"/>
    <s v="United States"/>
    <x v="53"/>
    <x v="0"/>
    <n v="0"/>
  </r>
  <r>
    <x v="1"/>
    <x v="1"/>
    <n v="514"/>
    <x v="35"/>
    <n v="29433"/>
    <s v="Hospedaje en hotel"/>
    <d v="2025-06-10T00:00:00"/>
    <d v="2025-07-11T00:00:00"/>
    <s v="HTL"/>
    <x v="4"/>
    <s v="MXN"/>
    <n v="60840"/>
    <n v="2920.32"/>
    <n v="3407.04"/>
    <n v="6385.84"/>
    <n v="306.52032"/>
    <n v="357.60704"/>
    <s v="ROSEWOOD SAN MIGUEL DE ALLENDE"/>
    <s v="Mexico"/>
    <x v="15"/>
    <x v="0"/>
    <n v="0.1049612097304405"/>
  </r>
  <r>
    <x v="1"/>
    <x v="1"/>
    <n v="515"/>
    <x v="31"/>
    <n v="28783"/>
    <s v="Pago de Hospedaje"/>
    <d v="2024-12-27T00:00:00"/>
    <d v="2025-01-02T00:00:00"/>
    <s v="HTL"/>
    <x v="4"/>
    <s v="EUR"/>
    <n v="11020.8"/>
    <n v="11020.8"/>
    <n v="12784.128"/>
    <n v="881.66"/>
    <n v="881.66"/>
    <n v="1022.7256"/>
    <s v="LE REFUGE DE SOLAISE"/>
    <s v="France"/>
    <x v="1"/>
    <x v="2"/>
    <n v="0.07999963704994192"/>
  </r>
  <r>
    <x v="1"/>
    <x v="1"/>
    <n v="516"/>
    <x v="31"/>
    <n v="28783"/>
    <s v="Hospedaje en La Refuge de Solaise"/>
    <d v="2024-12-27T00:00:00"/>
    <d v="2025-01-02T00:00:00"/>
    <s v="HTL"/>
    <x v="4"/>
    <s v="EUR"/>
    <n v="7872"/>
    <n v="7872"/>
    <n v="9131.519999999999"/>
    <n v="629.76"/>
    <n v="629.76"/>
    <n v="730.5215999999999"/>
    <s v="LE REFUGE DE SOLAISE"/>
    <s v="France"/>
    <x v="1"/>
    <x v="2"/>
    <n v="0.08"/>
  </r>
  <r>
    <x v="2"/>
    <x v="1"/>
    <n v="517"/>
    <x v="17"/>
    <n v="28731"/>
    <s v="TKT TREN PARIS"/>
    <d v="2025-08-01T00:00:00"/>
    <d v="2025-08-01T00:00:00"/>
    <s v="TRN"/>
    <x v="5"/>
    <s v="USD"/>
    <n v="5"/>
    <n v="4.3"/>
    <n v="5"/>
    <n v="0"/>
    <n v="0"/>
    <n v="0"/>
    <s v="ASIA EXOTICA"/>
    <s v="Thailand"/>
    <x v="9"/>
    <x v="0"/>
    <n v="0"/>
  </r>
  <r>
    <x v="2"/>
    <x v="1"/>
    <n v="517"/>
    <x v="17"/>
    <n v="28731"/>
    <s v="tren"/>
    <d v="2025-08-01T00:00:00"/>
    <d v="2025-08-01T00:00:00"/>
    <s v="TRN"/>
    <x v="5"/>
    <s v="USD"/>
    <n v="10"/>
    <n v="8.6"/>
    <n v="10"/>
    <n v="0"/>
    <n v="0"/>
    <n v="0"/>
    <s v="ASIA EXOTICA"/>
    <s v="Thailand"/>
    <x v="9"/>
    <x v="0"/>
    <n v="0"/>
  </r>
  <r>
    <x v="1"/>
    <x v="1"/>
    <n v="518"/>
    <x v="27"/>
    <n v="29512"/>
    <s v="Casa de Campo"/>
    <d v="2025-07-17T00:00:00"/>
    <d v="2025-07-19T00:00:00"/>
    <s v="HTL"/>
    <x v="4"/>
    <s v="USD"/>
    <n v="1497.6"/>
    <n v="1287.936"/>
    <n v="1497.6"/>
    <n v="117"/>
    <n v="100.62"/>
    <n v="117"/>
    <s v="CASA DE CAMPO RESORT AND VILLAS"/>
    <s v="Dominican Republic"/>
    <x v="5"/>
    <x v="0"/>
    <n v="0.078125"/>
  </r>
  <r>
    <x v="1"/>
    <x v="1"/>
    <n v="519"/>
    <x v="22"/>
    <n v="28934"/>
    <s v="TE NORIEGA DE UHTHOFF VERONICA PATRICIA MRS"/>
    <d v="2025-07-01T00:00:00"/>
    <s v="0000-00-00"/>
    <s v="VLO"/>
    <x v="2"/>
    <s v="USD"/>
    <n v="340.1"/>
    <n v="292.486"/>
    <n v="340.1"/>
    <n v="0"/>
    <n v="0"/>
    <n v="0"/>
    <s v="F1S USA"/>
    <s v="United States"/>
    <x v="16"/>
    <x v="0"/>
    <n v="0"/>
  </r>
  <r>
    <x v="1"/>
    <x v="1"/>
    <n v="519"/>
    <x v="22"/>
    <n v="28934"/>
    <s v="ME NORIEGA DE UHTHOFF VERONICA PATRICIA MRS"/>
    <d v="2025-06-13T00:00:00"/>
    <s v="0000-00-00"/>
    <s v="VLO"/>
    <x v="2"/>
    <s v="USD"/>
    <n v="17.2"/>
    <n v="14.792"/>
    <n v="17.2"/>
    <n v="0"/>
    <n v="0"/>
    <n v="0"/>
    <s v="F1S USA"/>
    <s v="United States"/>
    <x v="15"/>
    <x v="0"/>
    <n v="0"/>
  </r>
  <r>
    <x v="1"/>
    <x v="1"/>
    <n v="519"/>
    <x v="22"/>
    <n v="28934"/>
    <s v="TE NORIEGA DE UHTHOFF VERONICA PATRICIA MRS"/>
    <d v="2025-08-29T00:00:00"/>
    <s v="0000-00-00"/>
    <s v="VLO"/>
    <x v="2"/>
    <s v="USD"/>
    <n v="798.58"/>
    <n v="686.7788"/>
    <n v="798.58"/>
    <n v="0"/>
    <n v="0"/>
    <n v="0"/>
    <s v="F1S USA"/>
    <s v="United States"/>
    <x v="12"/>
    <x v="0"/>
    <n v="0"/>
  </r>
  <r>
    <x v="1"/>
    <x v="1"/>
    <n v="519"/>
    <x v="22"/>
    <n v="28934"/>
    <s v="TE NORIEGA DE UHTHOFF VERONICA PATRICIA MRS"/>
    <d v="2025-09-03T00:00:00"/>
    <d v="2025-09-03T00:00:00"/>
    <s v="VLO"/>
    <x v="2"/>
    <s v="USD"/>
    <n v="409.1"/>
    <n v="351.826"/>
    <n v="409.1"/>
    <n v="0"/>
    <n v="0"/>
    <n v="0"/>
    <s v="F1S USA"/>
    <s v="United States"/>
    <x v="19"/>
    <x v="0"/>
    <n v="0"/>
  </r>
  <r>
    <x v="1"/>
    <x v="1"/>
    <n v="519"/>
    <x v="22"/>
    <n v="28934"/>
    <s v="TE NORIEGA DE UHTHOFF VERONICA PATRICIA MRS"/>
    <d v="2025-08-29T00:00:00"/>
    <s v="0000-00-00"/>
    <s v="VLO"/>
    <x v="2"/>
    <s v="USD"/>
    <n v="83.67"/>
    <n v="71.9562"/>
    <n v="83.67"/>
    <n v="0"/>
    <n v="0"/>
    <n v="0"/>
    <s v="F1S USA"/>
    <s v="United States"/>
    <x v="12"/>
    <x v="0"/>
    <n v="0"/>
  </r>
  <r>
    <x v="0"/>
    <x v="1"/>
    <n v="520"/>
    <x v="0"/>
    <n v="27914"/>
    <s v="Vuelos Cathay Pacific: Auckland - Hong Kong - Madrid"/>
    <d v="2025-10-30T00:00:00"/>
    <d v="2025-11-19T00:00:00"/>
    <s v="ABC"/>
    <x v="2"/>
    <s v="EUR"/>
    <n v="8094.96"/>
    <n v="8094.96"/>
    <n v="9390.1536"/>
    <n v="0"/>
    <n v="0"/>
    <n v="0"/>
    <s v="Servivuelo"/>
    <s v="Spain"/>
    <x v="22"/>
    <x v="0"/>
    <n v="0"/>
  </r>
  <r>
    <x v="0"/>
    <x v="1"/>
    <n v="520"/>
    <x v="0"/>
    <n v="29905"/>
    <s v="Itinerario Australia y Nueva Zelanda"/>
    <d v="2025-10-30T00:00:00"/>
    <d v="2025-11-19T00:00:00"/>
    <s v="PKT"/>
    <x v="0"/>
    <s v="EUR"/>
    <n v="61331.8"/>
    <n v="61331.8"/>
    <n v="71144.88799999999"/>
    <n v="12573.25"/>
    <n v="12573.25"/>
    <n v="14584.97"/>
    <s v="ABERCROMBIE AND KENT AUSTRALIA"/>
    <s v="Australia"/>
    <x v="22"/>
    <x v="0"/>
    <n v="0.2050037663985078"/>
  </r>
  <r>
    <x v="0"/>
    <x v="1"/>
    <n v="520"/>
    <x v="0"/>
    <n v="29905"/>
    <s v="Extra cambios viaje"/>
    <d v="2025-10-30T00:00:00"/>
    <d v="2025-11-19T00:00:00"/>
    <s v="PKT"/>
    <x v="0"/>
    <s v="EUR"/>
    <n v="240.5"/>
    <n v="240.5"/>
    <n v="278.98"/>
    <n v="0"/>
    <n v="0"/>
    <n v="0"/>
    <s v="ABERCROMBIE AND KENT AUSTRALIA"/>
    <s v="Australia"/>
    <x v="22"/>
    <x v="0"/>
    <n v="0"/>
  </r>
  <r>
    <x v="0"/>
    <x v="1"/>
    <n v="520"/>
    <x v="0"/>
    <n v="28934"/>
    <s v="GONZALEZ MUNOZ IVAN"/>
    <d v="2025-11-11T00:00:00"/>
    <d v="2025-11-19T00:00:00"/>
    <s v="VLO"/>
    <x v="2"/>
    <s v="EUR"/>
    <n v="2546.42"/>
    <n v="2546.42"/>
    <n v="2953.8472"/>
    <n v="0"/>
    <n v="0"/>
    <n v="0"/>
    <s v="F1S USA"/>
    <s v="United States"/>
    <x v="17"/>
    <x v="0"/>
    <n v="0"/>
  </r>
  <r>
    <x v="0"/>
    <x v="1"/>
    <n v="520"/>
    <x v="0"/>
    <n v="28934"/>
    <s v="GONZALEZ MUNOZ IVAN"/>
    <d v="2025-11-11T00:00:00"/>
    <d v="2025-11-19T00:00:00"/>
    <s v="VLO"/>
    <x v="2"/>
    <s v="EUR"/>
    <n v="4193.81"/>
    <n v="4193.81"/>
    <n v="4864.8196"/>
    <n v="0"/>
    <n v="0"/>
    <n v="0"/>
    <s v="F1S USA"/>
    <s v="United States"/>
    <x v="17"/>
    <x v="0"/>
    <n v="0"/>
  </r>
  <r>
    <x v="0"/>
    <x v="1"/>
    <n v="520"/>
    <x v="0"/>
    <n v="28934"/>
    <s v="GONZALEZ MUNOZ HAYDEE"/>
    <d v="2025-11-10T00:00:00"/>
    <d v="2025-11-11T00:00:00"/>
    <s v="VLO"/>
    <x v="2"/>
    <s v="EUR"/>
    <n v="3734.24"/>
    <n v="3734.24"/>
    <n v="4331.7184"/>
    <n v="0"/>
    <n v="0"/>
    <n v="0"/>
    <s v="F1S USA"/>
    <s v="United States"/>
    <x v="17"/>
    <x v="0"/>
    <n v="0"/>
  </r>
  <r>
    <x v="0"/>
    <x v="1"/>
    <n v="520"/>
    <x v="0"/>
    <n v="28934"/>
    <s v="GONZALEZ MUNOZ ASTRID"/>
    <d v="2025-10-30T00:00:00"/>
    <d v="2025-10-30T00:00:00"/>
    <s v="VLO"/>
    <x v="2"/>
    <s v="EUR"/>
    <n v="2639.85"/>
    <n v="2639.85"/>
    <n v="3062.226"/>
    <n v="0"/>
    <n v="0"/>
    <n v="0"/>
    <s v="F1S USA"/>
    <s v="United States"/>
    <x v="22"/>
    <x v="0"/>
    <n v="0"/>
  </r>
  <r>
    <x v="0"/>
    <x v="1"/>
    <n v="520"/>
    <x v="0"/>
    <n v="28934"/>
    <s v="GONZALEZ MUNOZ HAYDEE"/>
    <d v="2025-10-30T00:00:00"/>
    <d v="2025-10-30T00:00:00"/>
    <s v="VLO"/>
    <x v="2"/>
    <s v="EUR"/>
    <n v="2639.85"/>
    <n v="2639.85"/>
    <n v="3062.226"/>
    <n v="0"/>
    <n v="0"/>
    <n v="0"/>
    <s v="F1S USA"/>
    <s v="United States"/>
    <x v="22"/>
    <x v="0"/>
    <n v="0"/>
  </r>
  <r>
    <x v="0"/>
    <x v="1"/>
    <n v="520"/>
    <x v="0"/>
    <n v="28934"/>
    <s v="MUNOZ DELGADO DE ROBLES MARIA HAYDEE"/>
    <d v="2025-10-30T00:00:00"/>
    <d v="2025-10-30T00:00:00"/>
    <s v="VLO"/>
    <x v="2"/>
    <s v="EUR"/>
    <n v="2639.85"/>
    <n v="2639.85"/>
    <n v="3062.226"/>
    <n v="0"/>
    <n v="0"/>
    <n v="0"/>
    <s v="F1S USA"/>
    <s v="United States"/>
    <x v="22"/>
    <x v="0"/>
    <n v="0"/>
  </r>
  <r>
    <x v="0"/>
    <x v="1"/>
    <n v="520"/>
    <x v="0"/>
    <n v="0"/>
    <s v="Fee emisión"/>
    <d v="2025-10-30T00:00:00"/>
    <d v="2025-10-30T00:00:00"/>
    <s v="HPS"/>
    <x v="1"/>
    <s v="EUR"/>
    <n v="280"/>
    <n v="280"/>
    <n v="324.8"/>
    <n v="280"/>
    <n v="280"/>
    <n v="324.8"/>
    <s v="FEES"/>
    <n v="0"/>
    <x v="22"/>
    <x v="0"/>
    <n v="1"/>
  </r>
  <r>
    <x v="0"/>
    <x v="1"/>
    <n v="520"/>
    <x v="0"/>
    <n v="28491"/>
    <s v="Seguro de Viaje AON"/>
    <d v="2025-10-30T00:00:00"/>
    <d v="2025-11-19T00:00:00"/>
    <s v="SEG"/>
    <x v="3"/>
    <s v="EUR"/>
    <n v="493.2"/>
    <n v="493.2"/>
    <n v="572.112"/>
    <n v="0"/>
    <n v="0"/>
    <n v="0"/>
    <s v="AON"/>
    <s v="United Kingdom"/>
    <x v="22"/>
    <x v="0"/>
    <n v="0"/>
  </r>
  <r>
    <x v="0"/>
    <x v="1"/>
    <n v="520"/>
    <x v="0"/>
    <n v="30984"/>
    <s v="Traslado Aeropuerto - Domicilio"/>
    <d v="2025-11-19T00:00:00"/>
    <d v="2025-11-19T00:00:00"/>
    <s v="TRF"/>
    <x v="5"/>
    <s v="EUR"/>
    <n v="140.8"/>
    <n v="140.8"/>
    <n v="163.328"/>
    <n v="0"/>
    <n v="0"/>
    <n v="0"/>
    <s v="Limouxine"/>
    <s v="Spain"/>
    <x v="30"/>
    <x v="0"/>
    <n v="0"/>
  </r>
  <r>
    <x v="0"/>
    <x v="1"/>
    <n v="520"/>
    <x v="0"/>
    <n v="29905"/>
    <s v="Actividad Extra A&amp;K"/>
    <d v="2025-11-17T00:00:00"/>
    <d v="2025-11-17T00:00:00"/>
    <s v="PKT"/>
    <x v="0"/>
    <s v="EUR"/>
    <n v="921.71"/>
    <n v="921.71"/>
    <n v="1069.1836"/>
    <n v="0"/>
    <n v="0"/>
    <n v="0"/>
    <s v="ABERCROMBIE AND KENT AUSTRALIA"/>
    <s v="Australia"/>
    <x v="30"/>
    <x v="0"/>
    <n v="0"/>
  </r>
  <r>
    <x v="0"/>
    <x v="1"/>
    <n v="520"/>
    <x v="0"/>
    <n v="27914"/>
    <s v="Devolucion Servivuelo / Vuelo Haydee Gonzalez auckland - Madrid"/>
    <d v="2025-11-19T00:00:00"/>
    <d v="2025-11-19T00:00:00"/>
    <s v="ABC"/>
    <x v="2"/>
    <s v="EUR"/>
    <n v="-2364.32"/>
    <n v="-2364.32"/>
    <n v="-2742.6112"/>
    <n v="0"/>
    <n v="0"/>
    <n v="0"/>
    <s v="Servivuelo"/>
    <s v="Spain"/>
    <x v="30"/>
    <x v="0"/>
    <n v="0"/>
  </r>
  <r>
    <x v="0"/>
    <x v="1"/>
    <n v="520"/>
    <x v="0"/>
    <n v="0"/>
    <s v="Regalos y ajustes por cortesia Gannet en destino"/>
    <d v="2025-10-30T00:00:00"/>
    <d v="2025-11-19T00:00:00"/>
    <s v="HPS"/>
    <x v="1"/>
    <s v="EUR"/>
    <n v="-1407.67"/>
    <n v="-1407.67"/>
    <n v="-1632.8972"/>
    <n v="-1407.67"/>
    <n v="-1407.67"/>
    <n v="-1632.8972"/>
    <s v="FEES"/>
    <n v="0"/>
    <x v="22"/>
    <x v="0"/>
    <n v="1"/>
  </r>
  <r>
    <x v="1"/>
    <x v="1"/>
    <n v="521"/>
    <x v="22"/>
    <n v="27301"/>
    <s v="TE SCHRECK SCHULER/ALEXIS"/>
    <d v="2025-07-07T00:00:00"/>
    <d v="2025-07-18T00:00:00"/>
    <s v="VLO"/>
    <x v="2"/>
    <s v="MXN"/>
    <n v="64924"/>
    <n v="3116.352"/>
    <n v="3635.744"/>
    <n v="0"/>
    <n v="0"/>
    <n v="0"/>
    <s v="TURISMO EX MAR, S.A. DE C.V."/>
    <s v="Mexico"/>
    <x v="20"/>
    <x v="0"/>
    <n v="0"/>
  </r>
  <r>
    <x v="1"/>
    <x v="1"/>
    <n v="521"/>
    <x v="22"/>
    <n v="27301"/>
    <s v="TE LUENGO SCHRECK/DEBORAH"/>
    <d v="2025-07-07T00:00:00"/>
    <d v="2025-07-18T00:00:00"/>
    <s v="VLO"/>
    <x v="2"/>
    <s v="MXN"/>
    <n v="64924"/>
    <n v="3116.352"/>
    <n v="3635.744"/>
    <n v="0"/>
    <n v="0"/>
    <n v="0"/>
    <s v="TURISMO EX MAR, S.A. DE C.V."/>
    <s v="Mexico"/>
    <x v="20"/>
    <x v="0"/>
    <n v="0"/>
  </r>
  <r>
    <x v="1"/>
    <x v="1"/>
    <n v="521"/>
    <x v="22"/>
    <n v="27301"/>
    <s v="TE LUENGO SCHRECK/TAMARA"/>
    <d v="2025-07-07T00:00:00"/>
    <d v="2025-07-18T00:00:00"/>
    <s v="VLO"/>
    <x v="2"/>
    <s v="MXN"/>
    <n v="64924"/>
    <n v="3116.352"/>
    <n v="3635.744"/>
    <n v="0"/>
    <n v="0"/>
    <n v="0"/>
    <s v="TURISMO EX MAR, S.A. DE C.V."/>
    <s v="Mexico"/>
    <x v="20"/>
    <x v="0"/>
    <n v="0"/>
  </r>
  <r>
    <x v="1"/>
    <x v="1"/>
    <n v="522"/>
    <x v="24"/>
    <n v="28661"/>
    <s v="Hotel Casa Privata"/>
    <d v="2025-07-22T00:00:00"/>
    <d v="2025-07-27T00:00:00"/>
    <s v="HTL"/>
    <x v="4"/>
    <s v="EUR"/>
    <n v="17310"/>
    <n v="17310"/>
    <n v="20079.6"/>
    <n v="2145"/>
    <n v="2145"/>
    <n v="2488.2"/>
    <s v="CA PA CASA PRIVATA"/>
    <s v="Italy"/>
    <x v="8"/>
    <x v="0"/>
    <n v="0.1239168110918544"/>
  </r>
  <r>
    <x v="1"/>
    <x v="1"/>
    <n v="522"/>
    <x v="24"/>
    <n v="28661"/>
    <s v="Habitacion Extra"/>
    <d v="2025-07-22T00:00:00"/>
    <d v="2025-07-27T00:00:00"/>
    <s v="HTL"/>
    <x v="4"/>
    <s v="EUR"/>
    <n v="6030"/>
    <n v="6030"/>
    <n v="6994.799999999999"/>
    <n v="0"/>
    <n v="0"/>
    <n v="0"/>
    <s v="CA PA CASA PRIVATA"/>
    <s v="Italy"/>
    <x v="8"/>
    <x v="0"/>
    <n v="0"/>
  </r>
  <r>
    <x v="1"/>
    <x v="1"/>
    <n v="523"/>
    <x v="24"/>
    <n v="29644"/>
    <s v="Hotel D'Inghilterra"/>
    <d v="2025-07-04T00:00:00"/>
    <d v="2025-07-06T00:00:00"/>
    <s v="HTL"/>
    <x v="4"/>
    <s v="EUR"/>
    <n v="2100"/>
    <n v="2100"/>
    <n v="2436"/>
    <n v="358.91"/>
    <n v="358.91"/>
    <n v="416.3356"/>
    <s v="HOTEL D'INGHILTERRA ROMA - STARHOTELS COLLEZIONE"/>
    <s v="Italy"/>
    <x v="16"/>
    <x v="0"/>
    <n v="0.1709095238095238"/>
  </r>
  <r>
    <x v="1"/>
    <x v="1"/>
    <n v="524"/>
    <x v="30"/>
    <n v="29670"/>
    <s v="Servicios porcion Indonesia"/>
    <d v="2025-07-29T00:00:00"/>
    <d v="2025-08-05T00:00:00"/>
    <s v="PKT"/>
    <x v="0"/>
    <s v="USD"/>
    <n v="138999"/>
    <n v="119539.14"/>
    <n v="138999"/>
    <n v="18922"/>
    <n v="16272.92"/>
    <n v="18922"/>
    <s v="DESTINATION ASIA INDONESIA"/>
    <s v="Indonesia"/>
    <x v="9"/>
    <x v="0"/>
    <n v="0.1361304757588184"/>
  </r>
  <r>
    <x v="1"/>
    <x v="1"/>
    <n v="524"/>
    <x v="30"/>
    <n v="29670"/>
    <s v="Servicios porción Singapur"/>
    <d v="2025-07-26T00:00:00"/>
    <d v="2025-07-29T00:00:00"/>
    <s v="PKT"/>
    <x v="0"/>
    <s v="USD"/>
    <n v="120176.15"/>
    <n v="103351.489"/>
    <n v="120176.15"/>
    <n v="12760.44"/>
    <n v="10973.9784"/>
    <n v="12760.44"/>
    <s v="DESTINATION ASIA INDONESIA"/>
    <s v="Indonesia"/>
    <x v="8"/>
    <x v="0"/>
    <n v="0.1061811349423326"/>
  </r>
  <r>
    <x v="1"/>
    <x v="1"/>
    <n v="524"/>
    <x v="30"/>
    <n v="30070"/>
    <s v="Estadia hotel"/>
    <d v="2025-08-05T00:00:00"/>
    <d v="2025-08-07T00:00:00"/>
    <s v="HTL"/>
    <x v="4"/>
    <s v="USD"/>
    <n v="6609.14"/>
    <n v="5683.8604"/>
    <n v="6609.14"/>
    <n v="538.75"/>
    <n v="463.325"/>
    <n v="538.75"/>
    <s v="GRAN HOTEL MIRAMAR GL"/>
    <s v="Spain"/>
    <x v="45"/>
    <x v="0"/>
    <n v="0.08151590070720245"/>
  </r>
  <r>
    <x v="1"/>
    <x v="1"/>
    <n v="524"/>
    <x v="30"/>
    <n v="30070"/>
    <s v="Estadia hotel"/>
    <d v="2025-08-06T00:00:00"/>
    <d v="2025-08-07T00:00:00"/>
    <s v="HTL"/>
    <x v="4"/>
    <s v="USD"/>
    <n v="1079.36"/>
    <n v="928.2495999999999"/>
    <n v="1079.36"/>
    <n v="88.22"/>
    <n v="75.86919999999999"/>
    <n v="88.22"/>
    <s v="GRAN HOTEL MIRAMAR GL"/>
    <s v="Spain"/>
    <x v="45"/>
    <x v="0"/>
    <n v="0.08173361992291729"/>
  </r>
  <r>
    <x v="1"/>
    <x v="1"/>
    <n v="524"/>
    <x v="30"/>
    <n v="0"/>
    <s v="Fee Jaime Gorozpe"/>
    <d v="2025-07-26T00:00:00"/>
    <d v="2025-08-07T00:00:00"/>
    <s v="HPS"/>
    <x v="1"/>
    <s v="USD"/>
    <n v="4000"/>
    <n v="3440"/>
    <n v="4000"/>
    <n v="4000"/>
    <n v="3440"/>
    <n v="4000"/>
    <s v="FEES"/>
    <n v="0"/>
    <x v="8"/>
    <x v="0"/>
    <n v="1"/>
  </r>
  <r>
    <x v="1"/>
    <x v="1"/>
    <n v="524"/>
    <x v="30"/>
    <n v="29670"/>
    <s v="."/>
    <d v="2025-07-26T00:00:00"/>
    <d v="2025-08-07T00:00:00"/>
    <s v="PKT"/>
    <x v="0"/>
    <s v="USD"/>
    <n v="4000"/>
    <n v="3440"/>
    <n v="4000"/>
    <n v="0"/>
    <n v="0"/>
    <n v="0"/>
    <s v="DESTINATION ASIA INDONESIA"/>
    <s v="Indonesia"/>
    <x v="8"/>
    <x v="0"/>
    <n v="0"/>
  </r>
  <r>
    <x v="1"/>
    <x v="1"/>
    <n v="525"/>
    <x v="23"/>
    <n v="28934"/>
    <s v="TE FALZONI CHIARA"/>
    <d v="2025-10-05T00:00:00"/>
    <s v="0000-00-00"/>
    <s v="VLO"/>
    <x v="2"/>
    <s v="USD"/>
    <n v="7859.6"/>
    <n v="6759.256"/>
    <n v="7859.6"/>
    <n v="0"/>
    <n v="0"/>
    <n v="0"/>
    <s v="F1S USA"/>
    <s v="United States"/>
    <x v="24"/>
    <x v="0"/>
    <n v="0"/>
  </r>
  <r>
    <x v="1"/>
    <x v="1"/>
    <n v="525"/>
    <x v="23"/>
    <n v="28934"/>
    <s v="TE GENIS SITJA VICTORIA"/>
    <d v="2025-10-05T00:00:00"/>
    <s v="0000-00-00"/>
    <s v="VLO"/>
    <x v="2"/>
    <s v="USD"/>
    <n v="7859.6"/>
    <n v="6759.256"/>
    <n v="7859.6"/>
    <n v="0"/>
    <n v="0"/>
    <n v="0"/>
    <s v="F1S USA"/>
    <s v="United States"/>
    <x v="24"/>
    <x v="0"/>
    <n v="0"/>
  </r>
  <r>
    <x v="1"/>
    <x v="1"/>
    <n v="525"/>
    <x v="23"/>
    <n v="0"/>
    <s v="FEE DE EMISION CHIARA"/>
    <d v="2025-10-05T00:00:00"/>
    <d v="2025-10-22T00:00:00"/>
    <s v="HPS"/>
    <x v="1"/>
    <s v="USD"/>
    <n v="35"/>
    <n v="30.1"/>
    <n v="35"/>
    <n v="35"/>
    <n v="30.1"/>
    <n v="35"/>
    <s v="FEES"/>
    <n v="0"/>
    <x v="24"/>
    <x v="0"/>
    <n v="1"/>
  </r>
  <r>
    <x v="1"/>
    <x v="1"/>
    <n v="525"/>
    <x v="23"/>
    <n v="0"/>
    <s v="FEE DE EMISION VICTORIA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525"/>
    <x v="23"/>
    <n v="30616"/>
    <s v="GRACE HOTEL 6-9 OCT"/>
    <d v="2025-10-06T00:00:00"/>
    <d v="2025-10-09T00:00:00"/>
    <s v="HTL"/>
    <x v="4"/>
    <s v="USD"/>
    <n v="847.6799999999999"/>
    <n v="729.0047999999999"/>
    <n v="847.6799999999999"/>
    <n v="84.77"/>
    <n v="72.90219999999999"/>
    <n v="84.77"/>
    <s v="GRACE HOTEL, AUBERGE COLLECTION"/>
    <s v="Greece"/>
    <x v="24"/>
    <x v="0"/>
    <n v="0.1000023593808985"/>
  </r>
  <r>
    <x v="1"/>
    <x v="1"/>
    <n v="525"/>
    <x v="23"/>
    <n v="30616"/>
    <s v="GRACE HOTEL 19-22 OCT"/>
    <d v="2025-10-19T00:00:00"/>
    <d v="2025-10-22T00:00:00"/>
    <s v="HTL"/>
    <x v="4"/>
    <s v="USD"/>
    <n v="799.4"/>
    <n v="687.4839999999999"/>
    <n v="799.4"/>
    <n v="79.94"/>
    <n v="68.7484"/>
    <n v="79.94"/>
    <s v="GRACE HOTEL, AUBERGE COLLECTION"/>
    <s v="Greece"/>
    <x v="21"/>
    <x v="0"/>
    <n v="0.1"/>
  </r>
  <r>
    <x v="1"/>
    <x v="1"/>
    <n v="525"/>
    <x v="23"/>
    <n v="30613"/>
    <s v="HALCYON HOUSE 9-19 OCT"/>
    <d v="2025-10-09T00:00:00"/>
    <d v="2025-10-19T00:00:00"/>
    <s v="HTL"/>
    <x v="4"/>
    <s v="USD"/>
    <n v="5342.27"/>
    <n v="4594.3522"/>
    <n v="5342.27"/>
    <n v="484.02"/>
    <n v="416.2572"/>
    <n v="484.02"/>
    <s v="HALCYON HOUSE"/>
    <s v="Australia"/>
    <x v="24"/>
    <x v="0"/>
    <n v="0.09060193513244369"/>
  </r>
  <r>
    <x v="1"/>
    <x v="1"/>
    <n v="525"/>
    <x v="23"/>
    <n v="31730"/>
    <s v="BLUE MOUNTAINS"/>
    <d v="2025-10-08T00:00:00"/>
    <d v="2025-10-08T00:00:00"/>
    <s v="HTL"/>
    <x v="4"/>
    <s v="USD"/>
    <n v="1815"/>
    <n v="1560.9"/>
    <n v="1815"/>
    <n v="325"/>
    <n v="279.5"/>
    <n v="325"/>
    <s v="Localing Tours"/>
    <s v="Australia"/>
    <x v="24"/>
    <x v="0"/>
    <n v="0.1790633608815427"/>
  </r>
  <r>
    <x v="1"/>
    <x v="1"/>
    <n v="526"/>
    <x v="16"/>
    <n v="27301"/>
    <s v="Vuelo MEX/TGZ/MEX - Sofia Valanci"/>
    <d v="2025-07-30T00:00:00"/>
    <d v="2025-08-02T00:00:00"/>
    <s v="VLO"/>
    <x v="2"/>
    <s v="USD"/>
    <n v="330.86"/>
    <n v="284.5396"/>
    <n v="330.86"/>
    <n v="0"/>
    <n v="0"/>
    <n v="0"/>
    <s v="TURISMO EX MAR, S.A. DE C.V."/>
    <s v="Mexico"/>
    <x v="9"/>
    <x v="0"/>
    <n v="0"/>
  </r>
  <r>
    <x v="1"/>
    <x v="1"/>
    <n v="526"/>
    <x v="16"/>
    <n v="27301"/>
    <s v="Vuelo MEX/TGZ/MEX - Emilio Dib"/>
    <d v="2025-07-30T00:00:00"/>
    <d v="2025-08-02T00:00:00"/>
    <s v="VLO"/>
    <x v="2"/>
    <s v="USD"/>
    <n v="494.06"/>
    <n v="424.8916"/>
    <n v="494.06"/>
    <n v="0"/>
    <n v="0"/>
    <n v="0"/>
    <s v="TURISMO EX MAR, S.A. DE C.V."/>
    <s v="Mexico"/>
    <x v="9"/>
    <x v="0"/>
    <n v="0"/>
  </r>
  <r>
    <x v="1"/>
    <x v="1"/>
    <n v="526"/>
    <x v="16"/>
    <n v="27301"/>
    <s v="Vuelo MEX/TGZ/MEX"/>
    <d v="2025-07-30T00:00:00"/>
    <d v="2025-08-02T00:00:00"/>
    <s v="VLO"/>
    <x v="2"/>
    <s v="USD"/>
    <n v="494.06"/>
    <n v="424.8916"/>
    <n v="494.06"/>
    <n v="0"/>
    <n v="0"/>
    <n v="0"/>
    <s v="TURISMO EX MAR, S.A. DE C.V."/>
    <s v="Mexico"/>
    <x v="9"/>
    <x v="0"/>
    <n v="0"/>
  </r>
  <r>
    <x v="1"/>
    <x v="1"/>
    <n v="527"/>
    <x v="16"/>
    <n v="28934"/>
    <s v="TE FRANCO DE LA ROSA DANIEL"/>
    <d v="2025-08-13T00:00:00"/>
    <d v="2025-08-13T00:00:00"/>
    <s v="VLO"/>
    <x v="2"/>
    <s v="USD"/>
    <n v="5066.85"/>
    <n v="4357.491"/>
    <n v="5066.85"/>
    <n v="0"/>
    <n v="0"/>
    <n v="0"/>
    <s v="F1S USA"/>
    <s v="United States"/>
    <x v="53"/>
    <x v="0"/>
    <n v="0"/>
  </r>
  <r>
    <x v="1"/>
    <x v="1"/>
    <n v="527"/>
    <x v="16"/>
    <n v="0"/>
    <s v="Fee de emisión"/>
    <d v="2025-08-13T00:00:00"/>
    <d v="2025-08-13T00:00:00"/>
    <s v="HPS"/>
    <x v="1"/>
    <s v="USD"/>
    <n v="50"/>
    <n v="43"/>
    <n v="50"/>
    <n v="50"/>
    <n v="43"/>
    <n v="50"/>
    <s v="FEES"/>
    <n v="0"/>
    <x v="53"/>
    <x v="0"/>
    <n v="1"/>
  </r>
  <r>
    <x v="1"/>
    <x v="1"/>
    <n v="528"/>
    <x v="23"/>
    <n v="29512"/>
    <s v="CASA DE CAMPO 25-30 DEC - BECKY"/>
    <d v="2025-12-25T00:00:00"/>
    <d v="2025-12-30T00:00:00"/>
    <s v="HTL"/>
    <x v="4"/>
    <s v="USD"/>
    <n v="6395"/>
    <n v="5499.7"/>
    <n v="6395"/>
    <n v="465"/>
    <n v="399.9"/>
    <n v="465"/>
    <s v="CASA DE CAMPO RESORT AND VILLAS"/>
    <s v="Dominican Republic"/>
    <x v="1"/>
    <x v="0"/>
    <n v="0.0727130570758405"/>
  </r>
  <r>
    <x v="0"/>
    <x v="1"/>
    <n v="529"/>
    <x v="2"/>
    <n v="29839"/>
    <s v="Reserva 2 noches hotel Zurich"/>
    <d v="2025-07-28T00:00:00"/>
    <d v="2025-07-30T00:00:00"/>
    <s v="HTL"/>
    <x v="4"/>
    <s v="CHF"/>
    <n v="2802"/>
    <n v="2998.14"/>
    <n v="3502.5"/>
    <n v="216"/>
    <n v="231.12"/>
    <n v="270"/>
    <s v="BAUR AU LAC"/>
    <s v="Switzerland"/>
    <x v="9"/>
    <x v="0"/>
    <n v="0.07708779443254818"/>
  </r>
  <r>
    <x v="1"/>
    <x v="1"/>
    <n v="530"/>
    <x v="23"/>
    <n v="24401"/>
    <s v="VIAJE MARRUECOS PARTE 1"/>
    <d v="2025-10-05T00:00:00"/>
    <d v="2025-10-13T00:00:00"/>
    <s v="PKT"/>
    <x v="0"/>
    <s v="USD"/>
    <n v="35355"/>
    <n v="30405.3"/>
    <n v="35355"/>
    <n v="3660"/>
    <n v="3147.6"/>
    <n v="3660"/>
    <s v="WE PLAN"/>
    <s v="Morocco"/>
    <x v="24"/>
    <x v="0"/>
    <n v="0.1035214255409419"/>
  </r>
  <r>
    <x v="1"/>
    <x v="1"/>
    <n v="530"/>
    <x v="23"/>
    <n v="25269"/>
    <s v="ALFONSO XIII - OCT 17-20"/>
    <d v="2025-10-17T00:00:00"/>
    <d v="2025-10-20T00:00:00"/>
    <s v="HTL"/>
    <x v="4"/>
    <s v="USD"/>
    <n v="7285.88"/>
    <n v="6265.8568"/>
    <n v="7285.88"/>
    <n v="616.58"/>
    <n v="530.2588000000001"/>
    <n v="616.58"/>
    <s v="HOTEL ALFONSO XIII"/>
    <s v="Spain"/>
    <x v="25"/>
    <x v="0"/>
    <n v="0.08462670260833284"/>
  </r>
  <r>
    <x v="1"/>
    <x v="1"/>
    <n v="530"/>
    <x v="23"/>
    <n v="31484"/>
    <s v="CÁDIZ &amp; JERÉZ"/>
    <d v="2025-10-13T00:00:00"/>
    <d v="2025-10-17T00:00:00"/>
    <s v="HTL"/>
    <x v="4"/>
    <s v="USD"/>
    <n v="6219"/>
    <n v="5348.34"/>
    <n v="6219"/>
    <n v="933.45"/>
    <n v="802.7670000000001"/>
    <n v="933.45"/>
    <s v="Esther Waisman"/>
    <s v="Spain"/>
    <x v="25"/>
    <x v="0"/>
    <n v="0.1500964785335263"/>
  </r>
  <r>
    <x v="1"/>
    <x v="1"/>
    <n v="531"/>
    <x v="16"/>
    <n v="29851"/>
    <s v="Hospedaje"/>
    <d v="2025-07-26T00:00:00"/>
    <d v="2025-07-30T00:00:00"/>
    <s v="HTL"/>
    <x v="4"/>
    <s v="USD"/>
    <n v="4000"/>
    <n v="3440"/>
    <n v="4000"/>
    <n v="363.58"/>
    <n v="312.6788"/>
    <n v="363.58"/>
    <s v="CHATEAU SAINT-MARTIN AND SPA"/>
    <s v="France"/>
    <x v="8"/>
    <x v="0"/>
    <n v="0.09089499999999999"/>
  </r>
  <r>
    <x v="1"/>
    <x v="1"/>
    <n v="531"/>
    <x v="16"/>
    <n v="29880"/>
    <s v="Hospedaje"/>
    <d v="2025-07-30T00:00:00"/>
    <d v="2025-08-02T00:00:00"/>
    <s v="HTL"/>
    <x v="4"/>
    <s v="USD"/>
    <n v="2663.98"/>
    <n v="2291.0228"/>
    <n v="2663.98"/>
    <n v="266.4"/>
    <n v="229.104"/>
    <n v="266.4"/>
    <s v="HOTEL LE SAINT PAUL"/>
    <s v="France"/>
    <x v="9"/>
    <x v="0"/>
    <n v="0.100000750756387"/>
  </r>
  <r>
    <x v="1"/>
    <x v="1"/>
    <n v="531"/>
    <x v="16"/>
    <n v="28232"/>
    <s v="Hospedaje"/>
    <d v="2025-08-02T00:00:00"/>
    <d v="2025-08-05T00:00:00"/>
    <s v="HTL"/>
    <x v="4"/>
    <s v="USD"/>
    <n v="3404.36"/>
    <n v="2927.7496"/>
    <n v="3404.36"/>
    <n v="288.72"/>
    <n v="248.2992"/>
    <n v="288.72"/>
    <s v="HOTEL DU COUVENT"/>
    <s v="France"/>
    <x v="9"/>
    <x v="0"/>
    <n v="0.08480889212656711"/>
  </r>
  <r>
    <x v="1"/>
    <x v="1"/>
    <n v="531"/>
    <x v="16"/>
    <n v="24166"/>
    <s v="Hospedaje"/>
    <d v="2025-09-17T00:00:00"/>
    <d v="2025-09-27T00:00:00"/>
    <s v="HTL"/>
    <x v="4"/>
    <s v="USD"/>
    <n v="23513.54"/>
    <n v="20221.6444"/>
    <n v="23513.54"/>
    <n v="2052.18"/>
    <n v="1764.8748"/>
    <n v="2052.18"/>
    <s v="LE BRISTOL PARIS"/>
    <s v="France"/>
    <x v="51"/>
    <x v="0"/>
    <n v="0.08727652237817018"/>
  </r>
  <r>
    <x v="1"/>
    <x v="1"/>
    <n v="532"/>
    <x v="30"/>
    <n v="27301"/>
    <s v="Boleto de avion FAM egipto"/>
    <d v="2025-09-03T00:00:00"/>
    <d v="2025-09-12T00:00:00"/>
    <s v="VLO"/>
    <x v="2"/>
    <s v="USD"/>
    <n v="1316.43"/>
    <n v="1132.1298"/>
    <n v="1316.43"/>
    <n v="0"/>
    <n v="0"/>
    <n v="0"/>
    <s v="TURISMO EX MAR, S.A. DE C.V."/>
    <s v="Mexico"/>
    <x v="19"/>
    <x v="0"/>
    <n v="0"/>
  </r>
  <r>
    <x v="1"/>
    <x v="1"/>
    <n v="532"/>
    <x v="30"/>
    <n v="25409"/>
    <s v="Pago Fam Egipto"/>
    <d v="2025-09-03T00:00:00"/>
    <d v="2025-09-12T00:00:00"/>
    <s v="PKT"/>
    <x v="0"/>
    <s v="USD"/>
    <n v="1515"/>
    <n v="1302.9"/>
    <n v="1515"/>
    <n v="0"/>
    <n v="0"/>
    <n v="0"/>
    <s v="Nubia Tours"/>
    <s v="Egypt"/>
    <x v="19"/>
    <x v="0"/>
    <n v="0"/>
  </r>
  <r>
    <x v="1"/>
    <x v="1"/>
    <n v="533"/>
    <x v="32"/>
    <n v="29633"/>
    <s v="Santa Monica Proper Hotel"/>
    <d v="2025-06-22T00:00:00"/>
    <d v="2025-06-27T00:00:00"/>
    <s v="HTL"/>
    <x v="4"/>
    <s v="USD"/>
    <n v="2722.85"/>
    <n v="2341.651"/>
    <n v="2722.85"/>
    <n v="196.08"/>
    <n v="168.6288"/>
    <n v="196.08"/>
    <s v="SANTA MONICA PROPER HOTEL"/>
    <s v="United States"/>
    <x v="18"/>
    <x v="0"/>
    <n v="0.07201278072607746"/>
  </r>
  <r>
    <x v="1"/>
    <x v="1"/>
    <n v="534"/>
    <x v="16"/>
    <n v="27301"/>
    <s v="Vuelo MEX-AMS-CPH-AES-AMS-MEX/Denise Dryjansky"/>
    <d v="2025-07-31T00:00:00"/>
    <d v="2025-08-12T00:00:00"/>
    <s v="VLO"/>
    <x v="2"/>
    <s v="USD"/>
    <n v="7694.36"/>
    <n v="6617.1496"/>
    <n v="7694.36"/>
    <n v="0"/>
    <n v="0"/>
    <n v="0"/>
    <s v="TURISMO EX MAR, S.A. DE C.V."/>
    <s v="Mexico"/>
    <x v="9"/>
    <x v="0"/>
    <n v="0"/>
  </r>
  <r>
    <x v="1"/>
    <x v="1"/>
    <n v="534"/>
    <x v="16"/>
    <n v="27301"/>
    <s v="Vuelo MEX-AMS-CPH-AES-AMS-MEX/Alan Kam"/>
    <d v="2025-07-31T00:00:00"/>
    <d v="2025-08-12T00:00:00"/>
    <s v="VLO"/>
    <x v="2"/>
    <s v="USD"/>
    <n v="7694.36"/>
    <n v="6617.1496"/>
    <n v="7694.36"/>
    <n v="0"/>
    <n v="0"/>
    <n v="0"/>
    <s v="TURISMO EX MAR, S.A. DE C.V."/>
    <s v="Mexico"/>
    <x v="9"/>
    <x v="0"/>
    <n v="0"/>
  </r>
  <r>
    <x v="1"/>
    <x v="1"/>
    <n v="534"/>
    <x v="16"/>
    <n v="0"/>
    <s v="Fee de emisión HIMYHX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27719"/>
    <s v="Hospedaje 01-05 agosto"/>
    <d v="2025-08-01T00:00:00"/>
    <d v="2025-08-05T00:00:00"/>
    <s v="HTL"/>
    <x v="4"/>
    <s v="USD"/>
    <n v="6420.82"/>
    <n v="5521.905199999999"/>
    <n v="6420.82"/>
    <n v="583.71"/>
    <n v="501.9906"/>
    <n v="583.71"/>
    <s v="STOCKHOLM STADSHOTELL"/>
    <s v="Sweden"/>
    <x v="9"/>
    <x v="0"/>
    <n v="0.09090894932422963"/>
  </r>
  <r>
    <x v="1"/>
    <x v="1"/>
    <n v="534"/>
    <x v="16"/>
    <n v="27613"/>
    <s v="Hospedaje"/>
    <d v="2025-08-08T00:00:00"/>
    <d v="2025-08-10T00:00:00"/>
    <s v="HTL"/>
    <x v="4"/>
    <s v="USD"/>
    <n v="2298.77"/>
    <n v="1976.9422"/>
    <n v="2298.77"/>
    <n v="170.18"/>
    <n v="146.3548"/>
    <n v="170.18"/>
    <s v="SOMMERRO"/>
    <s v="Norway"/>
    <x v="45"/>
    <x v="0"/>
    <n v="0.07403089478286214"/>
  </r>
  <r>
    <x v="1"/>
    <x v="1"/>
    <n v="534"/>
    <x v="16"/>
    <n v="24991"/>
    <s v="Hospedaje"/>
    <d v="2025-07-31T00:00:00"/>
    <d v="2025-08-12T00:00:00"/>
    <s v="HTL"/>
    <x v="4"/>
    <s v="USD"/>
    <n v="7640.82"/>
    <n v="6571.1052"/>
    <n v="7640.82"/>
    <n v="438.16"/>
    <n v="376.8176"/>
    <n v="438.16"/>
    <s v="HOTEL SANDERS"/>
    <s v="Denmark"/>
    <x v="9"/>
    <x v="0"/>
    <n v="0.0573446305501242"/>
  </r>
  <r>
    <x v="1"/>
    <x v="1"/>
    <n v="534"/>
    <x v="16"/>
    <n v="29983"/>
    <s v="Hospedaje"/>
    <d v="2025-07-31T00:00:00"/>
    <d v="2025-08-12T00:00:00"/>
    <s v="HTL"/>
    <x v="4"/>
    <s v="USD"/>
    <n v="2029"/>
    <n v="1744.94"/>
    <n v="2029"/>
    <n v="485.22"/>
    <n v="417.2892"/>
    <n v="485.22"/>
    <s v="HOTEL BROSUNDET"/>
    <s v="Norway"/>
    <x v="9"/>
    <x v="0"/>
    <n v="0.239142434696895"/>
  </r>
  <r>
    <x v="1"/>
    <x v="1"/>
    <n v="534"/>
    <x v="16"/>
    <n v="27301"/>
    <s v="Revisado de vuelo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27301"/>
    <s v="Revisado de vuelo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0"/>
    <s v="Fee de emisión revisado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27301"/>
    <s v="Vuelo MEX-CDG-CPH/Elías Kam"/>
    <d v="2025-07-31T00:00:00"/>
    <d v="2025-08-12T00:00:00"/>
    <s v="VLO"/>
    <x v="2"/>
    <s v="USD"/>
    <n v="6957.15"/>
    <n v="5983.148999999999"/>
    <n v="6957.15"/>
    <n v="0"/>
    <n v="0"/>
    <n v="0"/>
    <s v="TURISMO EX MAR, S.A. DE C.V."/>
    <s v="Mexico"/>
    <x v="9"/>
    <x v="0"/>
    <n v="0"/>
  </r>
  <r>
    <x v="1"/>
    <x v="1"/>
    <n v="534"/>
    <x v="16"/>
    <n v="0"/>
    <s v="Fee de emisión Elías Kam"/>
    <d v="2025-07-31T00:00:00"/>
    <d v="2025-08-12T00:00:00"/>
    <s v="HPS"/>
    <x v="1"/>
    <s v="USD"/>
    <n v="50"/>
    <n v="43"/>
    <n v="50"/>
    <n v="50"/>
    <n v="43"/>
    <n v="50"/>
    <s v="FEES"/>
    <n v="0"/>
    <x v="9"/>
    <x v="0"/>
    <n v="1"/>
  </r>
  <r>
    <x v="1"/>
    <x v="1"/>
    <n v="534"/>
    <x v="16"/>
    <n v="27301"/>
    <s v="Revisado Elías Kam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30313"/>
    <s v="Boletos de tren Copenhague - Estocolmo"/>
    <d v="2025-07-31T00:00:00"/>
    <d v="2025-08-12T00:00:00"/>
    <s v="TRN"/>
    <x v="5"/>
    <s v="USD"/>
    <n v="610"/>
    <n v="524.6"/>
    <n v="610"/>
    <n v="0"/>
    <n v="0"/>
    <n v="0"/>
    <s v="Sj trains in Sweden"/>
    <s v="Sweden"/>
    <x v="9"/>
    <x v="0"/>
    <n v="0"/>
  </r>
  <r>
    <x v="1"/>
    <x v="1"/>
    <n v="534"/>
    <x v="16"/>
    <n v="30313"/>
    <s v="Boletos de tren Estocolmo - Oslo"/>
    <d v="2025-07-31T00:00:00"/>
    <d v="2025-08-12T00:00:00"/>
    <s v="TRN"/>
    <x v="5"/>
    <s v="USD"/>
    <n v="667.6"/>
    <n v="574.136"/>
    <n v="667.6"/>
    <n v="0"/>
    <n v="0"/>
    <n v="0"/>
    <s v="Sj trains in Sweden"/>
    <s v="Sweden"/>
    <x v="9"/>
    <x v="0"/>
    <n v="0"/>
  </r>
  <r>
    <x v="1"/>
    <x v="1"/>
    <n v="534"/>
    <x v="16"/>
    <n v="28934"/>
    <s v="TE DRYJANSKY DE KAM DENISE"/>
    <d v="2025-08-10T00:00:00"/>
    <s v="0000-00-00"/>
    <s v="VLO"/>
    <x v="2"/>
    <s v="USD"/>
    <n v="161.4"/>
    <n v="138.804"/>
    <n v="161.4"/>
    <n v="0"/>
    <n v="0"/>
    <n v="0"/>
    <s v="F1S USA"/>
    <s v="United States"/>
    <x v="53"/>
    <x v="0"/>
    <n v="0"/>
  </r>
  <r>
    <x v="1"/>
    <x v="1"/>
    <n v="534"/>
    <x v="16"/>
    <n v="28934"/>
    <s v="TE KAM DRYJANSKY ALAN"/>
    <d v="2025-08-10T00:00:00"/>
    <s v="0000-00-00"/>
    <s v="VLO"/>
    <x v="2"/>
    <s v="USD"/>
    <n v="161.4"/>
    <n v="138.804"/>
    <n v="161.4"/>
    <n v="0"/>
    <n v="0"/>
    <n v="0"/>
    <s v="F1S USA"/>
    <s v="United States"/>
    <x v="53"/>
    <x v="0"/>
    <n v="0"/>
  </r>
  <r>
    <x v="1"/>
    <x v="1"/>
    <n v="534"/>
    <x v="16"/>
    <n v="0"/>
    <s v="Fee de emisón WPHGIZ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30353"/>
    <s v="Hospedaje"/>
    <d v="2025-07-31T00:00:00"/>
    <d v="2025-08-12T00:00:00"/>
    <s v="HTL"/>
    <x v="4"/>
    <s v="USD"/>
    <n v="1673.1"/>
    <n v="1438.866"/>
    <n v="1673.1"/>
    <n v="182.35"/>
    <n v="156.821"/>
    <n v="182.35"/>
    <s v="ROSEWOOD AMSTERDAM"/>
    <s v="Netherlands"/>
    <x v="9"/>
    <x v="0"/>
    <n v="0.1089893012969936"/>
  </r>
  <r>
    <x v="1"/>
    <x v="1"/>
    <n v="534"/>
    <x v="16"/>
    <n v="27301"/>
    <s v="MEX/AMS/CPH-AES/AMS/MEX - Denise Dryjansky"/>
    <d v="2025-07-31T00:00:00"/>
    <d v="2025-08-12T00:00:00"/>
    <s v="VLO"/>
    <x v="2"/>
    <s v="USD"/>
    <n v="11.43"/>
    <n v="9.829799999999999"/>
    <n v="11.43"/>
    <n v="0"/>
    <n v="0"/>
    <n v="0"/>
    <s v="TURISMO EX MAR, S.A. DE C.V."/>
    <s v="Mexico"/>
    <x v="9"/>
    <x v="0"/>
    <n v="0"/>
  </r>
  <r>
    <x v="1"/>
    <x v="1"/>
    <n v="534"/>
    <x v="16"/>
    <n v="27301"/>
    <s v="Boleto en conjunto/Denise Dryjansky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27301"/>
    <s v="MEX/AMS/CPH-AES/AMS/MEX - Alan Kam"/>
    <d v="2025-07-31T00:00:00"/>
    <d v="2025-08-12T00:00:00"/>
    <s v="VLO"/>
    <x v="2"/>
    <s v="USD"/>
    <n v="11.43"/>
    <n v="9.829799999999999"/>
    <n v="11.43"/>
    <n v="0"/>
    <n v="0"/>
    <n v="0"/>
    <s v="TURISMO EX MAR, S.A. DE C.V."/>
    <s v="Mexico"/>
    <x v="9"/>
    <x v="0"/>
    <n v="0"/>
  </r>
  <r>
    <x v="1"/>
    <x v="1"/>
    <n v="534"/>
    <x v="16"/>
    <n v="27301"/>
    <s v="Boleto en conjunto/Denise"/>
    <d v="2025-07-31T00:00:00"/>
    <d v="2025-08-12T00:00:00"/>
    <s v="VLO"/>
    <x v="2"/>
    <s v="USD"/>
    <n v="0"/>
    <n v="0"/>
    <n v="0"/>
    <n v="0"/>
    <n v="0"/>
    <n v="0"/>
    <s v="TURISMO EX MAR, S.A. DE C.V."/>
    <s v="Mexico"/>
    <x v="9"/>
    <x v="0"/>
    <s v="0"/>
  </r>
  <r>
    <x v="1"/>
    <x v="1"/>
    <n v="534"/>
    <x v="16"/>
    <n v="0"/>
    <s v="Fee de emisión revisados"/>
    <d v="2025-07-31T00:00:00"/>
    <d v="2025-08-12T00:00:00"/>
    <s v="HPS"/>
    <x v="1"/>
    <s v="USD"/>
    <n v="100"/>
    <n v="86"/>
    <n v="100"/>
    <n v="100"/>
    <n v="86"/>
    <n v="100"/>
    <s v="FEES"/>
    <n v="0"/>
    <x v="9"/>
    <x v="0"/>
    <n v="1"/>
  </r>
  <r>
    <x v="1"/>
    <x v="1"/>
    <n v="534"/>
    <x v="16"/>
    <n v="0"/>
    <s v="Sobrecomisión"/>
    <d v="2025-07-31T00:00:00"/>
    <d v="2025-08-12T00:00:00"/>
    <s v="HPS"/>
    <x v="1"/>
    <s v="USD"/>
    <n v="1587.95"/>
    <n v="1365.637"/>
    <n v="1587.95"/>
    <n v="1587.95"/>
    <n v="1365.637"/>
    <n v="1587.95"/>
    <s v="FEES"/>
    <n v="0"/>
    <x v="9"/>
    <x v="0"/>
    <n v="1"/>
  </r>
  <r>
    <x v="1"/>
    <x v="1"/>
    <n v="535"/>
    <x v="22"/>
    <n v="29970"/>
    <s v="THE INN ABOVE SAUSALITO"/>
    <d v="2025-06-04T00:00:00"/>
    <d v="2025-07-06T00:00:00"/>
    <s v="HTL"/>
    <x v="4"/>
    <s v="USD"/>
    <n v="2861.4"/>
    <n v="2460.804"/>
    <n v="2861.4"/>
    <n v="251"/>
    <n v="215.86"/>
    <n v="251"/>
    <s v="THE INN ABOVE TIDE"/>
    <s v="United States"/>
    <x v="14"/>
    <x v="0"/>
    <n v="0.08771929824561403"/>
  </r>
  <r>
    <x v="1"/>
    <x v="1"/>
    <n v="536"/>
    <x v="16"/>
    <n v="27087"/>
    <s v="Renta de auto"/>
    <d v="2025-06-14T00:00:00"/>
    <d v="2025-07-26T00:00:00"/>
    <s v="AUT"/>
    <x v="5"/>
    <s v="USD"/>
    <n v="1711.99"/>
    <n v="1472.3114"/>
    <n v="1711.99"/>
    <n v="173.85"/>
    <n v="149.511"/>
    <n v="173.85"/>
    <s v="Primerent Exclusive Car Rental"/>
    <s v="United Kingdom"/>
    <x v="15"/>
    <x v="0"/>
    <n v="0.1015484903533315"/>
  </r>
  <r>
    <x v="1"/>
    <x v="1"/>
    <n v="536"/>
    <x v="16"/>
    <n v="27194"/>
    <s v="Hospedaje Fernando Ortega Masseria Calderisi"/>
    <d v="2025-06-14T00:00:00"/>
    <d v="2025-07-26T00:00:00"/>
    <s v="HTL"/>
    <x v="4"/>
    <s v="USD"/>
    <n v="2969.92"/>
    <n v="2554.1312"/>
    <n v="2969.92"/>
    <n v="296.99"/>
    <n v="255.4114"/>
    <n v="296.99"/>
    <s v="MASSERIA CALDERISI"/>
    <s v="Italy"/>
    <x v="15"/>
    <x v="0"/>
    <n v="0.09999932658118738"/>
  </r>
  <r>
    <x v="1"/>
    <x v="1"/>
    <n v="536"/>
    <x v="16"/>
    <n v="30073"/>
    <s v="Hospedaje Ibarra CPH"/>
    <d v="2025-07-30T00:00:00"/>
    <d v="2025-08-02T00:00:00"/>
    <s v="HTL"/>
    <x v="4"/>
    <s v="USD"/>
    <n v="41832.05"/>
    <n v="35975.563"/>
    <n v="41832.05"/>
    <n v="4187.55"/>
    <n v="3601.293"/>
    <n v="4187.55"/>
    <s v="CPH PEVERO HOTEL"/>
    <s v="Italy"/>
    <x v="9"/>
    <x v="0"/>
    <n v="0.1001038677282132"/>
  </r>
  <r>
    <x v="1"/>
    <x v="1"/>
    <n v="536"/>
    <x v="16"/>
    <n v="25926"/>
    <s v="Hospedaje"/>
    <d v="2025-07-25T00:00:00"/>
    <d v="2025-07-30T00:00:00"/>
    <s v="HTL"/>
    <x v="4"/>
    <s v="USD"/>
    <n v="15079.74"/>
    <n v="12968.5764"/>
    <n v="15079.74"/>
    <n v="3589.72"/>
    <n v="3087.1592"/>
    <n v="3589.72"/>
    <s v="BADRUTT'S PALACE HOTEL ST. MORITZ"/>
    <s v="Switzerland"/>
    <x v="8"/>
    <x v="0"/>
    <n v="0.2380491971346986"/>
  </r>
  <r>
    <x v="1"/>
    <x v="1"/>
    <n v="536"/>
    <x v="16"/>
    <n v="30133"/>
    <s v="Hospedaje"/>
    <d v="2025-07-25T00:00:00"/>
    <d v="2025-07-30T00:00:00"/>
    <s v="HTL"/>
    <x v="4"/>
    <s v="USD"/>
    <n v="14868.99"/>
    <n v="12787.3314"/>
    <n v="14868.99"/>
    <n v="1215.18"/>
    <n v="1045.0548"/>
    <n v="1215.18"/>
    <s v="VERDURA RESORT A ROCCO FORTE HOTEL"/>
    <s v="Italy"/>
    <x v="8"/>
    <x v="0"/>
    <n v="0.08172579307673218"/>
  </r>
  <r>
    <x v="1"/>
    <x v="1"/>
    <n v="536"/>
    <x v="16"/>
    <n v="25780"/>
    <s v="Traslado Rafael Puente"/>
    <d v="2025-06-14T00:00:00"/>
    <d v="2025-08-02T00:00:00"/>
    <s v="TRF"/>
    <x v="5"/>
    <s v="USD"/>
    <n v="3007.3"/>
    <n v="2586.278"/>
    <n v="3007.3"/>
    <n v="300.73"/>
    <n v="258.6278"/>
    <n v="300.73"/>
    <s v="ROLZO"/>
    <s v="United Kingdom"/>
    <x v="15"/>
    <x v="0"/>
    <n v="0.1"/>
  </r>
  <r>
    <x v="1"/>
    <x v="1"/>
    <n v="536"/>
    <x v="16"/>
    <n v="25780"/>
    <s v="Traslado Diego Vargas"/>
    <d v="2025-06-14T00:00:00"/>
    <d v="2025-08-02T00:00:00"/>
    <s v="TRF"/>
    <x v="5"/>
    <s v="USD"/>
    <n v="1026.8"/>
    <n v="883.048"/>
    <n v="1026.8"/>
    <n v="102.68"/>
    <n v="88.3048"/>
    <n v="102.68"/>
    <s v="ROLZO"/>
    <s v="United Kingdom"/>
    <x v="15"/>
    <x v="0"/>
    <n v="0.1"/>
  </r>
  <r>
    <x v="1"/>
    <x v="1"/>
    <n v="536"/>
    <x v="16"/>
    <n v="25780"/>
    <s v="Traslado Yaret Colin"/>
    <d v="2025-06-14T00:00:00"/>
    <d v="2025-08-02T00:00:00"/>
    <s v="TRF"/>
    <x v="5"/>
    <s v="USD"/>
    <n v="169.1"/>
    <n v="145.426"/>
    <n v="169.1"/>
    <n v="16.91"/>
    <n v="14.5426"/>
    <n v="16.91"/>
    <s v="ROLZO"/>
    <s v="United Kingdom"/>
    <x v="15"/>
    <x v="0"/>
    <n v="0.1"/>
  </r>
  <r>
    <x v="1"/>
    <x v="1"/>
    <n v="536"/>
    <x v="16"/>
    <n v="25780"/>
    <s v="Traslado Yaret Colin"/>
    <d v="2025-06-14T00:00:00"/>
    <d v="2025-08-02T00:00:00"/>
    <s v="TRF"/>
    <x v="5"/>
    <s v="USD"/>
    <n v="169.1"/>
    <n v="145.426"/>
    <n v="169.1"/>
    <n v="16.91"/>
    <n v="14.5426"/>
    <n v="16.91"/>
    <s v="ROLZO"/>
    <s v="United Kingdom"/>
    <x v="15"/>
    <x v="0"/>
    <n v="0.1"/>
  </r>
  <r>
    <x v="1"/>
    <x v="1"/>
    <n v="536"/>
    <x v="16"/>
    <n v="25780"/>
    <s v="Traslado en Italia y tiempo adicional"/>
    <d v="2025-07-30T00:00:00"/>
    <d v="2025-07-30T00:00:00"/>
    <s v="TRF"/>
    <x v="5"/>
    <s v="USD"/>
    <n v="435.8"/>
    <n v="374.788"/>
    <n v="435.8"/>
    <n v="65.48999999999999"/>
    <n v="56.3214"/>
    <n v="65.48999999999999"/>
    <s v="ROLZO"/>
    <s v="United Kingdom"/>
    <x v="9"/>
    <x v="0"/>
    <n v="0.1502753556677375"/>
  </r>
  <r>
    <x v="1"/>
    <x v="1"/>
    <n v="536"/>
    <x v="16"/>
    <n v="25780"/>
    <s v="Traslado en Italia y tiempo adicional"/>
    <d v="2025-07-30T00:00:00"/>
    <d v="2025-08-02T00:00:00"/>
    <s v="TRF"/>
    <x v="5"/>
    <s v="USD"/>
    <n v="435.8"/>
    <n v="374.788"/>
    <n v="435.8"/>
    <n v="65.48999999999999"/>
    <n v="56.3214"/>
    <n v="65.48999999999999"/>
    <s v="ROLZO"/>
    <s v="United Kingdom"/>
    <x v="9"/>
    <x v="0"/>
    <n v="0.1502753556677375"/>
  </r>
  <r>
    <x v="1"/>
    <x v="1"/>
    <n v="537"/>
    <x v="20"/>
    <n v="29688"/>
    <s v="HOTEL RESIDENZA B"/>
    <d v="2025-09-15T00:00:00"/>
    <d v="2025-09-30T00:00:00"/>
    <s v="HTL"/>
    <x v="4"/>
    <s v="EUR"/>
    <n v="1272"/>
    <n v="1272"/>
    <n v="1475.52"/>
    <n v="125.41"/>
    <n v="125.41"/>
    <n v="145.4756"/>
    <s v="TABLET HOTELS"/>
    <s v="United States"/>
    <x v="51"/>
    <x v="0"/>
    <n v="0.09859276729559747"/>
  </r>
  <r>
    <x v="1"/>
    <x v="1"/>
    <n v="537"/>
    <x v="20"/>
    <n v="29687"/>
    <s v="RELAIS CAPPUCCINA"/>
    <d v="2025-09-18T00:00:00"/>
    <d v="2025-09-19T00:00:00"/>
    <s v="HTL"/>
    <x v="4"/>
    <s v="EUR"/>
    <n v="280.44"/>
    <n v="280.44"/>
    <n v="325.3104"/>
    <n v="28.04"/>
    <n v="28.04"/>
    <n v="32.5264"/>
    <s v="CAPPUCCINA COUNTRY RESORT"/>
    <s v="Italy"/>
    <x v="51"/>
    <x v="0"/>
    <n v="0.09998573669947225"/>
  </r>
  <r>
    <x v="1"/>
    <x v="1"/>
    <n v="537"/>
    <x v="20"/>
    <n v="29686"/>
    <s v="HOTEL SPERONARI SUITES MILAN"/>
    <d v="2025-09-20T00:00:00"/>
    <d v="2025-09-22T00:00:00"/>
    <s v="HTL"/>
    <x v="4"/>
    <s v="EUR"/>
    <n v="515.28"/>
    <n v="515.28"/>
    <n v="597.7248"/>
    <n v="94.75"/>
    <n v="94.75"/>
    <n v="109.91"/>
    <s v="SPERONARI SUITES"/>
    <s v="Italy"/>
    <x v="51"/>
    <x v="0"/>
    <n v="0.1838806086011489"/>
  </r>
  <r>
    <x v="1"/>
    <x v="1"/>
    <n v="537"/>
    <x v="20"/>
    <n v="30103"/>
    <s v="Grand Universe Lucca, Autograph Collection"/>
    <d v="2025-09-19T00:00:00"/>
    <d v="2025-09-20T00:00:00"/>
    <s v="HTL"/>
    <x v="4"/>
    <s v="EUR"/>
    <n v="380"/>
    <n v="380"/>
    <n v="440.8"/>
    <n v="0"/>
    <n v="0"/>
    <n v="0"/>
    <s v="GRAND UNIVERSE LUCCA, AUTOGRAPH COLLECTION"/>
    <s v="Italy"/>
    <x v="51"/>
    <x v="0"/>
    <n v="0"/>
  </r>
  <r>
    <x v="1"/>
    <x v="1"/>
    <n v="537"/>
    <x v="20"/>
    <n v="29688"/>
    <s v="HOTEL AlmaLusa Baixa/Chiado"/>
    <d v="2025-09-22T00:00:00"/>
    <d v="2025-09-24T00:00:00"/>
    <s v="HTL"/>
    <x v="4"/>
    <s v="EUR"/>
    <n v="737.71"/>
    <n v="737.71"/>
    <n v="855.7436"/>
    <n v="68.09"/>
    <n v="68.09"/>
    <n v="78.98439999999999"/>
    <s v="TABLET HOTELS"/>
    <s v="United States"/>
    <x v="26"/>
    <x v="0"/>
    <n v="0.09229914193924441"/>
  </r>
  <r>
    <x v="1"/>
    <x v="1"/>
    <n v="537"/>
    <x v="20"/>
    <n v="29688"/>
    <s v="Pousada do Porto - Rua das Flores"/>
    <d v="2025-09-24T00:00:00"/>
    <d v="2025-09-26T00:00:00"/>
    <s v="HTL"/>
    <x v="4"/>
    <s v="EUR"/>
    <n v="606.5"/>
    <n v="606.5"/>
    <n v="703.54"/>
    <n v="58.97"/>
    <n v="58.97"/>
    <n v="68.40519999999999"/>
    <s v="TABLET HOTELS"/>
    <s v="United States"/>
    <x v="26"/>
    <x v="0"/>
    <n v="0.09723000824402307"/>
  </r>
  <r>
    <x v="1"/>
    <x v="1"/>
    <n v="537"/>
    <x v="20"/>
    <n v="30104"/>
    <s v="HOTEL NH COLLECTION PASEO DEL PRADO"/>
    <d v="2025-09-26T00:00:00"/>
    <d v="2025-09-30T00:00:00"/>
    <s v="HTL"/>
    <x v="4"/>
    <s v="EUR"/>
    <n v="1593.72"/>
    <n v="1593.72"/>
    <n v="1848.7152"/>
    <n v="136.18"/>
    <n v="136.18"/>
    <n v="157.9688"/>
    <s v="HOTEL NH COLLECTION MADRID PASEO DEL PRADO"/>
    <s v="Spain"/>
    <x v="26"/>
    <x v="0"/>
    <n v="0.08544788294054162"/>
  </r>
  <r>
    <x v="1"/>
    <x v="1"/>
    <n v="537"/>
    <x v="20"/>
    <n v="28420"/>
    <s v="RENTA DE AUTO EN LISBOA"/>
    <d v="2025-09-24T00:00:00"/>
    <d v="2025-09-24T00:00:00"/>
    <s v="AUT"/>
    <x v="5"/>
    <s v="EUR"/>
    <n v="167.17"/>
    <n v="167.17"/>
    <n v="193.9172"/>
    <n v="13.62"/>
    <n v="13.62"/>
    <n v="15.7992"/>
    <s v="SIXT MÉXICO"/>
    <s v="Mexico"/>
    <x v="26"/>
    <x v="0"/>
    <n v="0.08147394867500149"/>
  </r>
  <r>
    <x v="1"/>
    <x v="1"/>
    <n v="537"/>
    <x v="20"/>
    <n v="28420"/>
    <s v="RENTA DE AUTO EN FLORENCIA"/>
    <d v="2025-09-18T00:00:00"/>
    <d v="2025-09-20T00:00:00"/>
    <s v="AUT"/>
    <x v="5"/>
    <s v="EUR"/>
    <n v="354.67"/>
    <n v="354.67"/>
    <n v="411.4172"/>
    <n v="29.07"/>
    <n v="29.07"/>
    <n v="33.7212"/>
    <s v="SIXT MÉXICO"/>
    <s v="Mexico"/>
    <x v="51"/>
    <x v="0"/>
    <n v="0.08196351538049454"/>
  </r>
  <r>
    <x v="1"/>
    <x v="1"/>
    <n v="537"/>
    <x v="20"/>
    <n v="0"/>
    <s v="EMISION DE BOLETOS"/>
    <d v="2025-09-24T00:00:00"/>
    <d v="2025-09-24T00:00:00"/>
    <s v="HPS"/>
    <x v="1"/>
    <s v="EUR"/>
    <n v="59.82"/>
    <n v="59.82"/>
    <n v="69.3912"/>
    <n v="59.82"/>
    <n v="59.82"/>
    <n v="69.3912"/>
    <s v="FEES"/>
    <n v="0"/>
    <x v="26"/>
    <x v="0"/>
    <n v="1"/>
  </r>
  <r>
    <x v="1"/>
    <x v="1"/>
    <n v="537"/>
    <x v="20"/>
    <n v="28934"/>
    <s v="TE ROJAS TREJO ELSA MARIA"/>
    <d v="2025-09-22T00:00:00"/>
    <s v="0000-00-00"/>
    <s v="VLO"/>
    <x v="2"/>
    <s v="EUR"/>
    <n v="84.95999999999999"/>
    <n v="84.95999999999999"/>
    <n v="98.55359999999999"/>
    <n v="0"/>
    <n v="0"/>
    <n v="0"/>
    <s v="F1S USA"/>
    <s v="United States"/>
    <x v="26"/>
    <x v="0"/>
    <n v="0"/>
  </r>
  <r>
    <x v="1"/>
    <x v="1"/>
    <n v="537"/>
    <x v="20"/>
    <n v="28934"/>
    <s v="TE VEIGA CORDERO RICARDO"/>
    <d v="2025-09-22T00:00:00"/>
    <s v="0000-00-00"/>
    <s v="VLO"/>
    <x v="2"/>
    <s v="EUR"/>
    <n v="84.95999999999999"/>
    <n v="84.95999999999999"/>
    <n v="98.55359999999999"/>
    <n v="0"/>
    <n v="0"/>
    <n v="0"/>
    <s v="F1S USA"/>
    <s v="United States"/>
    <x v="26"/>
    <x v="0"/>
    <n v="0"/>
  </r>
  <r>
    <x v="1"/>
    <x v="1"/>
    <n v="537"/>
    <x v="20"/>
    <n v="28934"/>
    <s v="TE ROJAS TREJO ELSA MARIA"/>
    <d v="2025-09-26T00:00:00"/>
    <s v="0000-00-00"/>
    <s v="VLO"/>
    <x v="2"/>
    <s v="EUR"/>
    <n v="92.51000000000001"/>
    <n v="92.51000000000001"/>
    <n v="107.3116"/>
    <n v="0"/>
    <n v="0"/>
    <n v="0"/>
    <s v="F1S USA"/>
    <s v="United States"/>
    <x v="26"/>
    <x v="0"/>
    <n v="0"/>
  </r>
  <r>
    <x v="1"/>
    <x v="1"/>
    <n v="537"/>
    <x v="20"/>
    <n v="28934"/>
    <s v="TE VEIGA CORDERO RICARDO"/>
    <d v="2025-09-26T00:00:00"/>
    <s v="0000-00-00"/>
    <s v="VLO"/>
    <x v="2"/>
    <s v="EUR"/>
    <n v="92.51000000000001"/>
    <n v="92.51000000000001"/>
    <n v="107.3116"/>
    <n v="0"/>
    <n v="0"/>
    <n v="0"/>
    <s v="F1S USA"/>
    <s v="United States"/>
    <x v="26"/>
    <x v="0"/>
    <n v="0"/>
  </r>
  <r>
    <x v="1"/>
    <x v="1"/>
    <n v="538"/>
    <x v="16"/>
    <n v="27301"/>
    <s v="Vuelo MEX-ZLO/Sergio Berger"/>
    <d v="2025-11-21T00:00:00"/>
    <d v="2025-11-24T00:00:00"/>
    <s v="VLO"/>
    <x v="2"/>
    <s v="USD"/>
    <n v="487.49"/>
    <n v="419.2414"/>
    <n v="487.49"/>
    <n v="0"/>
    <n v="0"/>
    <n v="0"/>
    <s v="TURISMO EX MAR, S.A. DE C.V."/>
    <s v="Mexico"/>
    <x v="30"/>
    <x v="0"/>
    <n v="0"/>
  </r>
  <r>
    <x v="1"/>
    <x v="1"/>
    <n v="538"/>
    <x v="16"/>
    <n v="27301"/>
    <s v="VVuelo MEX-ZLO/Andres Carretero"/>
    <d v="2025-11-21T00:00:00"/>
    <d v="2025-11-24T00:00:00"/>
    <s v="VLO"/>
    <x v="2"/>
    <s v="USD"/>
    <n v="487.49"/>
    <n v="419.2414"/>
    <n v="487.49"/>
    <n v="0"/>
    <n v="0"/>
    <n v="0"/>
    <s v="TURISMO EX MAR, S.A. DE C.V."/>
    <s v="Mexico"/>
    <x v="30"/>
    <x v="0"/>
    <n v="0"/>
  </r>
  <r>
    <x v="1"/>
    <x v="1"/>
    <n v="538"/>
    <x v="16"/>
    <n v="0"/>
    <s v="Fee de emisión"/>
    <d v="2025-11-21T00:00:00"/>
    <d v="2025-11-24T00:00:00"/>
    <s v="HPS"/>
    <x v="1"/>
    <s v="USD"/>
    <n v="70"/>
    <n v="60.2"/>
    <n v="70"/>
    <n v="70"/>
    <n v="60.2"/>
    <n v="70"/>
    <s v="FEES"/>
    <n v="0"/>
    <x v="30"/>
    <x v="0"/>
    <n v="1"/>
  </r>
  <r>
    <x v="1"/>
    <x v="1"/>
    <n v="539"/>
    <x v="22"/>
    <n v="29951"/>
    <s v="TWENTY TWO NEW YORK"/>
    <d v="2025-05-15T00:00:00"/>
    <d v="2025-05-21T00:00:00"/>
    <s v="HTL"/>
    <x v="4"/>
    <s v="USD"/>
    <n v="7198.65"/>
    <n v="6190.839"/>
    <n v="7198.65"/>
    <n v="587.97"/>
    <n v="505.6542"/>
    <n v="587.97"/>
    <s v="THE TWENTY TWO NEW YORK"/>
    <s v="United States"/>
    <x v="6"/>
    <x v="0"/>
    <n v="0.08167781459023568"/>
  </r>
  <r>
    <x v="1"/>
    <x v="1"/>
    <n v="540"/>
    <x v="16"/>
    <n v="25820"/>
    <s v="Hospedaje"/>
    <d v="2025-07-31T00:00:00"/>
    <d v="2025-08-04T00:00:00"/>
    <s v="HTL"/>
    <x v="4"/>
    <s v="USD"/>
    <n v="8889.07"/>
    <n v="7644.6002"/>
    <n v="8889.07"/>
    <n v="5073.39"/>
    <n v="4363.115400000001"/>
    <n v="5073.39"/>
    <s v="THE BERKELEY"/>
    <s v="United States"/>
    <x v="9"/>
    <x v="0"/>
    <n v="0.5707447460757987"/>
  </r>
  <r>
    <x v="1"/>
    <x v="1"/>
    <n v="540"/>
    <x v="16"/>
    <n v="30018"/>
    <s v="Boletos para Silverstone Circuit"/>
    <d v="2025-07-31T00:00:00"/>
    <d v="2025-07-31T00:00:00"/>
    <s v="OTR"/>
    <x v="3"/>
    <s v="USD"/>
    <n v="800.6"/>
    <n v="688.516"/>
    <n v="800.6"/>
    <n v="0"/>
    <n v="0"/>
    <n v="0"/>
    <s v="Silverstone Circuit"/>
    <s v="United Kingdom"/>
    <x v="9"/>
    <x v="0"/>
    <n v="0"/>
  </r>
  <r>
    <x v="1"/>
    <x v="1"/>
    <n v="540"/>
    <x v="16"/>
    <n v="25372"/>
    <s v="Traslados y Tour"/>
    <d v="2025-08-01T00:00:00"/>
    <d v="2025-08-02T00:00:00"/>
    <s v="ATR"/>
    <x v="0"/>
    <s v="USD"/>
    <n v="5697.7"/>
    <n v="4900.022"/>
    <n v="5697.7"/>
    <n v="854.66"/>
    <n v="735.0075999999999"/>
    <n v="854.66"/>
    <s v="Queen Of Clubs Lifestyle Luxury Services LTD"/>
    <s v="United Kingdom"/>
    <x v="9"/>
    <x v="0"/>
    <n v="0.1500008775470804"/>
  </r>
  <r>
    <x v="1"/>
    <x v="1"/>
    <n v="540"/>
    <x v="16"/>
    <n v="25820"/>
    <s v="Hospedaje"/>
    <d v="2025-07-31T00:00:00"/>
    <d v="2025-08-04T00:00:00"/>
    <s v="HTL"/>
    <x v="4"/>
    <s v="USD"/>
    <n v="6764.5"/>
    <n v="5817.47"/>
    <n v="6764.5"/>
    <n v="676.45"/>
    <n v="581.7470000000001"/>
    <n v="676.45"/>
    <s v="THE BERKELEY"/>
    <s v="United States"/>
    <x v="9"/>
    <x v="0"/>
    <n v="0.1"/>
  </r>
  <r>
    <x v="1"/>
    <x v="1"/>
    <n v="540"/>
    <x v="16"/>
    <n v="30926"/>
    <s v="Hospedaje"/>
    <d v="2025-07-31T00:00:00"/>
    <d v="2025-08-04T00:00:00"/>
    <s v="HTL"/>
    <x v="4"/>
    <s v="USD"/>
    <n v="2069.3"/>
    <n v="1779.598"/>
    <n v="2069.3"/>
    <n v="206.93"/>
    <n v="177.9598"/>
    <n v="206.93"/>
    <s v="ROYAL BARRIERE HOTEL"/>
    <s v="France"/>
    <x v="9"/>
    <x v="0"/>
    <n v="0.09999999999999999"/>
  </r>
  <r>
    <x v="1"/>
    <x v="1"/>
    <n v="540"/>
    <x v="16"/>
    <n v="30926"/>
    <s v="Hospedaje"/>
    <d v="2025-07-31T00:00:00"/>
    <d v="2025-08-04T00:00:00"/>
    <s v="HTL"/>
    <x v="4"/>
    <s v="USD"/>
    <n v="18598.1"/>
    <n v="15994.366"/>
    <n v="18598.1"/>
    <n v="1859.81"/>
    <n v="1599.4366"/>
    <n v="1859.81"/>
    <s v="ROYAL BARRIERE HOTEL"/>
    <s v="France"/>
    <x v="9"/>
    <x v="0"/>
    <n v="0.1"/>
  </r>
  <r>
    <x v="1"/>
    <x v="1"/>
    <n v="540"/>
    <x v="16"/>
    <n v="0"/>
    <s v="Sobrecomisión"/>
    <d v="2025-07-31T00:00:00"/>
    <d v="2025-08-04T00:00:00"/>
    <s v="HPS"/>
    <x v="1"/>
    <s v="USD"/>
    <n v="34.4"/>
    <n v="29.584"/>
    <n v="34.4"/>
    <n v="34.4"/>
    <n v="29.584"/>
    <n v="34.4"/>
    <s v="FEES"/>
    <n v="0"/>
    <x v="9"/>
    <x v="0"/>
    <n v="1"/>
  </r>
  <r>
    <x v="1"/>
    <x v="1"/>
    <n v="541"/>
    <x v="22"/>
    <n v="29982"/>
    <s v="LE SERENO"/>
    <d v="2025-03-21T00:00:00"/>
    <d v="2025-03-24T00:00:00"/>
    <s v="HTL"/>
    <x v="4"/>
    <s v="USD"/>
    <n v="9477"/>
    <n v="8150.22"/>
    <n v="9477"/>
    <n v="769.17"/>
    <n v="661.4861999999999"/>
    <n v="769.17"/>
    <s v="LE SERENO HOTEL"/>
    <s v="Saint Bartholomey"/>
    <x v="46"/>
    <x v="0"/>
    <n v="0.08116176005064893"/>
  </r>
  <r>
    <x v="1"/>
    <x v="1"/>
    <n v="541"/>
    <x v="22"/>
    <n v="28934"/>
    <s v="TE CEDENO CAMACHO RAFAEL EDUARDO"/>
    <d v="2025-03-21T00:00:00"/>
    <d v="2025-03-24T00:00:00"/>
    <s v="VLO"/>
    <x v="2"/>
    <s v="USD"/>
    <n v="1780.81"/>
    <n v="1531.4966"/>
    <n v="1780.81"/>
    <n v="0"/>
    <n v="0"/>
    <n v="0"/>
    <s v="F1S USA"/>
    <s v="United States"/>
    <x v="46"/>
    <x v="0"/>
    <n v="0"/>
  </r>
  <r>
    <x v="1"/>
    <x v="1"/>
    <n v="541"/>
    <x v="22"/>
    <n v="28934"/>
    <s v="TE D ALESSANDRO DANIELA MARGARITA"/>
    <d v="2025-03-21T00:00:00"/>
    <d v="2025-03-24T00:00:00"/>
    <s v="VLO"/>
    <x v="2"/>
    <s v="USD"/>
    <n v="1780.81"/>
    <n v="1531.4966"/>
    <n v="1780.81"/>
    <n v="0"/>
    <n v="0"/>
    <n v="0"/>
    <s v="F1S USA"/>
    <s v="United States"/>
    <x v="46"/>
    <x v="0"/>
    <n v="0"/>
  </r>
  <r>
    <x v="1"/>
    <x v="1"/>
    <n v="541"/>
    <x v="22"/>
    <n v="28934"/>
    <s v="TE"/>
    <d v="2025-03-21T00:00:00"/>
    <d v="2025-03-24T00:00:00"/>
    <s v="VLO"/>
    <x v="2"/>
    <s v="USD"/>
    <n v="1780.81"/>
    <n v="1531.4966"/>
    <n v="1780.81"/>
    <n v="0"/>
    <n v="0"/>
    <n v="0"/>
    <s v="F1S USA"/>
    <s v="United States"/>
    <x v="46"/>
    <x v="0"/>
    <n v="0"/>
  </r>
  <r>
    <x v="1"/>
    <x v="1"/>
    <n v="542"/>
    <x v="22"/>
    <n v="29994"/>
    <s v="HYATT HOUSE DENVER AIRPORT"/>
    <d v="2025-02-11T00:00:00"/>
    <d v="2025-02-14T00:00:00"/>
    <s v="HTL"/>
    <x v="4"/>
    <s v="USD"/>
    <n v="324.38"/>
    <n v="278.9668"/>
    <n v="324.38"/>
    <n v="0"/>
    <n v="0"/>
    <n v="0"/>
    <s v="HYATT HOUSE DENVER AIRPORT"/>
    <s v="United States"/>
    <x v="43"/>
    <x v="0"/>
    <n v="0"/>
  </r>
  <r>
    <x v="1"/>
    <x v="1"/>
    <n v="542"/>
    <x v="22"/>
    <n v="28934"/>
    <s v="TE RODRIGUEZ CARBAJALES LUISA FERNANDA"/>
    <d v="2025-05-10T00:00:00"/>
    <d v="2025-05-18T00:00:00"/>
    <s v="VLO"/>
    <x v="2"/>
    <s v="USD"/>
    <n v="748.16"/>
    <n v="643.4176"/>
    <n v="748.16"/>
    <n v="0"/>
    <n v="0"/>
    <n v="0"/>
    <s v="F1S USA"/>
    <s v="United States"/>
    <x v="52"/>
    <x v="0"/>
    <n v="0"/>
  </r>
  <r>
    <x v="1"/>
    <x v="1"/>
    <n v="542"/>
    <x v="22"/>
    <n v="28934"/>
    <s v="TE CARBAJALES NALES LEONARDO MR"/>
    <d v="2025-06-29T00:00:00"/>
    <s v="0000-00-00"/>
    <s v="VLO"/>
    <x v="2"/>
    <s v="USD"/>
    <n v="435.3"/>
    <n v="374.358"/>
    <n v="435.3"/>
    <n v="0"/>
    <n v="0"/>
    <n v="0"/>
    <s v="F1S USA"/>
    <s v="United States"/>
    <x v="16"/>
    <x v="0"/>
    <n v="0"/>
  </r>
  <r>
    <x v="1"/>
    <x v="1"/>
    <n v="542"/>
    <x v="22"/>
    <n v="28934"/>
    <s v="TE CARBAJALES NAVARI JULIA MSS"/>
    <d v="2025-06-29T00:00:00"/>
    <s v="0000-00-00"/>
    <s v="VLO"/>
    <x v="2"/>
    <s v="USD"/>
    <n v="435.3"/>
    <n v="374.358"/>
    <n v="435.3"/>
    <n v="0"/>
    <n v="0"/>
    <n v="0"/>
    <s v="F1S USA"/>
    <s v="United States"/>
    <x v="16"/>
    <x v="0"/>
    <n v="0"/>
  </r>
  <r>
    <x v="1"/>
    <x v="1"/>
    <n v="542"/>
    <x v="22"/>
    <n v="28934"/>
    <s v="ME CARBAJALES NALES LEONARDO MR"/>
    <d v="2025-06-11T00:00:00"/>
    <s v="0000-00-00"/>
    <s v="VLO"/>
    <x v="2"/>
    <s v="USD"/>
    <n v="6.9"/>
    <n v="5.934"/>
    <n v="6.9"/>
    <n v="0"/>
    <n v="0"/>
    <n v="0"/>
    <s v="F1S USA"/>
    <s v="United States"/>
    <x v="15"/>
    <x v="0"/>
    <n v="0"/>
  </r>
  <r>
    <x v="1"/>
    <x v="1"/>
    <n v="542"/>
    <x v="22"/>
    <n v="28934"/>
    <s v="ME CARBAJALES NAVARI JULIA MSS"/>
    <d v="2025-06-11T00:00:00"/>
    <s v="0000-00-00"/>
    <s v="VLO"/>
    <x v="2"/>
    <s v="USD"/>
    <n v="6.9"/>
    <n v="5.934"/>
    <n v="6.9"/>
    <n v="0"/>
    <n v="0"/>
    <n v="0"/>
    <s v="F1S USA"/>
    <s v="United States"/>
    <x v="15"/>
    <x v="0"/>
    <n v="0"/>
  </r>
  <r>
    <x v="1"/>
    <x v="1"/>
    <n v="542"/>
    <x v="22"/>
    <n v="28934"/>
    <s v="TE CARBAJALES NAVARI LEONARDO MR"/>
    <d v="2025-06-29T00:00:00"/>
    <s v="0000-00-00"/>
    <s v="VLO"/>
    <x v="2"/>
    <s v="USD"/>
    <n v="435.3"/>
    <n v="374.358"/>
    <n v="435.3"/>
    <n v="0"/>
    <n v="0"/>
    <n v="0"/>
    <s v="F1S USA"/>
    <s v="United States"/>
    <x v="16"/>
    <x v="0"/>
    <n v="0"/>
  </r>
  <r>
    <x v="1"/>
    <x v="1"/>
    <n v="542"/>
    <x v="22"/>
    <n v="28934"/>
    <s v="ME CARBAJALES NAVARI LEONARDO MR"/>
    <d v="2025-06-11T00:00:00"/>
    <s v="0000-00-00"/>
    <s v="VLO"/>
    <x v="2"/>
    <s v="USD"/>
    <n v="6.9"/>
    <n v="5.934"/>
    <n v="6.9"/>
    <n v="0"/>
    <n v="0"/>
    <n v="0"/>
    <s v="F1S USA"/>
    <s v="United States"/>
    <x v="15"/>
    <x v="0"/>
    <n v="0"/>
  </r>
  <r>
    <x v="1"/>
    <x v="1"/>
    <n v="542"/>
    <x v="22"/>
    <n v="25514"/>
    <s v="DENVER INTERNATIONAL WESTIN"/>
    <d v="2025-02-11T00:00:00"/>
    <d v="2025-05-18T00:00:00"/>
    <s v="HTL"/>
    <x v="4"/>
    <s v="USD"/>
    <n v="440"/>
    <n v="378.4"/>
    <n v="440"/>
    <n v="44.09"/>
    <n v="37.9174"/>
    <n v="44.09"/>
    <s v="STRIPE"/>
    <s v="Mexico"/>
    <x v="43"/>
    <x v="0"/>
    <n v="0.1002045454545455"/>
  </r>
  <r>
    <x v="1"/>
    <x v="1"/>
    <n v="542"/>
    <x v="22"/>
    <n v="25080"/>
    <s v="DFW HYATT AIRPORT"/>
    <d v="2025-02-11T00:00:00"/>
    <d v="2025-05-18T00:00:00"/>
    <s v="HTL"/>
    <x v="4"/>
    <s v="USD"/>
    <n v="346"/>
    <n v="297.56"/>
    <n v="346"/>
    <n v="32.15"/>
    <n v="27.649"/>
    <n v="32.15"/>
    <s v="HYATT REGENCY DFW INTERNATIONAL AIRPORT"/>
    <s v="United States"/>
    <x v="43"/>
    <x v="0"/>
    <n v="0.09291907514450867"/>
  </r>
  <r>
    <x v="1"/>
    <x v="1"/>
    <n v="542"/>
    <x v="22"/>
    <n v="0"/>
    <s v="Ajuste para cierre de Reserva, se descuenta de la utilidad"/>
    <d v="2025-02-11T00:00:00"/>
    <d v="2025-05-18T00:00:00"/>
    <s v="DES"/>
    <x v="9"/>
    <s v="USD"/>
    <n v="-0.1"/>
    <n v="-0.08600000000000001"/>
    <n v="-0.1"/>
    <n v="-0.1"/>
    <n v="-0.08600000000000001"/>
    <n v="-0.1"/>
    <s v="FEES"/>
    <n v="0"/>
    <x v="43"/>
    <x v="0"/>
    <n v="1"/>
  </r>
  <r>
    <x v="2"/>
    <x v="1"/>
    <n v="543"/>
    <x v="17"/>
    <n v="27092"/>
    <s v="avion mas hotel"/>
    <d v="2025-09-02T00:00:00"/>
    <d v="2025-09-09T00:00:00"/>
    <s v="HTL"/>
    <x v="4"/>
    <s v="MXN"/>
    <n v="4502"/>
    <n v="216.096"/>
    <n v="252.112"/>
    <n v="0"/>
    <n v="0"/>
    <n v="0"/>
    <s v="A MANO CUERO"/>
    <s v="Mexico"/>
    <x v="19"/>
    <x v="0"/>
    <n v="0"/>
  </r>
  <r>
    <x v="1"/>
    <x v="1"/>
    <n v="544"/>
    <x v="33"/>
    <n v="30026"/>
    <s v="Transporte y Guia dos dias 17-19 Nov. '25"/>
    <d v="2025-11-17T00:00:00"/>
    <d v="2025-11-19T00:00:00"/>
    <s v="GUI"/>
    <x v="0"/>
    <s v="MXN"/>
    <n v="11800"/>
    <n v="566.4"/>
    <n v="660.8000000000001"/>
    <n v="0"/>
    <n v="0"/>
    <n v="0"/>
    <s v="TRAVEL OAXACA PREMIUM"/>
    <s v="Mexico"/>
    <x v="30"/>
    <x v="0"/>
    <n v="0"/>
  </r>
  <r>
    <x v="1"/>
    <x v="1"/>
    <n v="544"/>
    <x v="33"/>
    <n v="32077"/>
    <s v="pago noche hotel"/>
    <d v="2025-11-17T00:00:00"/>
    <d v="2025-11-19T00:00:00"/>
    <s v="HTL"/>
    <x v="4"/>
    <s v="MXN"/>
    <n v="18415.65"/>
    <n v="883.9512000000001"/>
    <n v="1031.2764"/>
    <n v="1715.65"/>
    <n v="82.35120000000001"/>
    <n v="96.07640000000001"/>
    <s v="CASA OAXACA HOTEL"/>
    <s v="Mexico"/>
    <x v="30"/>
    <x v="0"/>
    <n v="0.09316260897660412"/>
  </r>
  <r>
    <x v="1"/>
    <x v="1"/>
    <n v="544"/>
    <x v="33"/>
    <n v="0"/>
    <s v="FEE PLANING"/>
    <d v="2025-11-17T00:00:00"/>
    <d v="2025-11-19T00:00:00"/>
    <s v="HPS"/>
    <x v="1"/>
    <s v="MXN"/>
    <n v="7988.93"/>
    <n v="383.4686400000001"/>
    <n v="447.38008"/>
    <n v="7988.93"/>
    <n v="383.4686400000001"/>
    <n v="447.38008"/>
    <s v="FEES"/>
    <n v="0"/>
    <x v="30"/>
    <x v="0"/>
    <n v="1"/>
  </r>
  <r>
    <x v="1"/>
    <x v="1"/>
    <n v="545"/>
    <x v="22"/>
    <n v="28934"/>
    <s v="VUELO SAS"/>
    <d v="2025-04-16T00:00:00"/>
    <d v="2025-04-20T00:00:00"/>
    <s v="VLO"/>
    <x v="2"/>
    <s v="USD"/>
    <n v="615.2"/>
    <n v="529.072"/>
    <n v="615.2"/>
    <n v="0"/>
    <n v="0"/>
    <n v="0"/>
    <s v="F1S USA"/>
    <s v="United States"/>
    <x v="2"/>
    <x v="0"/>
    <n v="0"/>
  </r>
  <r>
    <x v="1"/>
    <x v="1"/>
    <n v="545"/>
    <x v="22"/>
    <n v="28934"/>
    <s v="ME ASIENTO SAS"/>
    <d v="2025-04-16T00:00:00"/>
    <d v="2025-04-20T00:00:00"/>
    <s v="VLO"/>
    <x v="2"/>
    <s v="USD"/>
    <n v="52"/>
    <n v="44.72"/>
    <n v="52"/>
    <n v="0"/>
    <n v="0"/>
    <n v="0"/>
    <s v="F1S USA"/>
    <s v="United States"/>
    <x v="2"/>
    <x v="0"/>
    <n v="0"/>
  </r>
  <r>
    <x v="1"/>
    <x v="1"/>
    <n v="545"/>
    <x v="22"/>
    <n v="24262"/>
    <s v="VIALLO"/>
    <d v="2025-02-07T00:00:00"/>
    <d v="2025-02-11T00:00:00"/>
    <s v="VLO"/>
    <x v="2"/>
    <s v="USD"/>
    <n v="589"/>
    <n v="506.54"/>
    <n v="589"/>
    <n v="0"/>
    <n v="0"/>
    <n v="0"/>
    <s v="VIALLO, S.A."/>
    <s v="Mexico"/>
    <x v="41"/>
    <x v="0"/>
    <n v="0"/>
  </r>
  <r>
    <x v="1"/>
    <x v="1"/>
    <n v="545"/>
    <x v="22"/>
    <n v="24262"/>
    <s v="VIALLO"/>
    <d v="2025-02-07T00:00:00"/>
    <d v="2025-02-07T00:00:00"/>
    <s v="VLO"/>
    <x v="2"/>
    <s v="USD"/>
    <n v="366"/>
    <n v="314.76"/>
    <n v="366"/>
    <n v="0"/>
    <n v="0"/>
    <n v="0"/>
    <s v="VIALLO, S.A."/>
    <s v="Mexico"/>
    <x v="41"/>
    <x v="0"/>
    <n v="0"/>
  </r>
  <r>
    <x v="1"/>
    <x v="1"/>
    <n v="545"/>
    <x v="22"/>
    <n v="28934"/>
    <s v="VUELOS F1S"/>
    <d v="2025-03-23T00:00:00"/>
    <d v="2025-03-23T00:00:00"/>
    <s v="VLO"/>
    <x v="2"/>
    <s v="USD"/>
    <n v="120.6"/>
    <n v="103.716"/>
    <n v="120.6"/>
    <n v="0"/>
    <n v="0"/>
    <n v="0"/>
    <s v="F1S USA"/>
    <s v="United States"/>
    <x v="36"/>
    <x v="0"/>
    <n v="0"/>
  </r>
  <r>
    <x v="1"/>
    <x v="1"/>
    <n v="545"/>
    <x v="22"/>
    <n v="28934"/>
    <s v="VUELO F1S"/>
    <d v="2025-03-23T00:00:00"/>
    <d v="2025-03-23T00:00:00"/>
    <s v="VLO"/>
    <x v="2"/>
    <s v="USD"/>
    <n v="120.6"/>
    <n v="103.716"/>
    <n v="120.6"/>
    <n v="0"/>
    <n v="0"/>
    <n v="0"/>
    <s v="F1S USA"/>
    <s v="United States"/>
    <x v="36"/>
    <x v="0"/>
    <n v="0"/>
  </r>
  <r>
    <x v="1"/>
    <x v="1"/>
    <n v="545"/>
    <x v="22"/>
    <n v="28934"/>
    <s v="TE UHTHOFF NORIEGA LORENZA"/>
    <d v="2025-02-07T00:00:00"/>
    <d v="2025-04-20T00:00:00"/>
    <s v="VLO"/>
    <x v="2"/>
    <s v="USD"/>
    <n v="2658.91"/>
    <n v="2286.6626"/>
    <n v="2658.91"/>
    <n v="0"/>
    <n v="0"/>
    <n v="0"/>
    <s v="F1S USA"/>
    <s v="United States"/>
    <x v="41"/>
    <x v="0"/>
    <n v="0"/>
  </r>
  <r>
    <x v="1"/>
    <x v="1"/>
    <n v="546"/>
    <x v="22"/>
    <n v="27301"/>
    <s v="TE CARBAJALES NAVARI/LEONARDO MR"/>
    <d v="2025-06-27T00:00:00"/>
    <d v="2025-08-06T00:00:00"/>
    <s v="VLO"/>
    <x v="2"/>
    <s v="MXN"/>
    <n v="46687"/>
    <n v="2240.976"/>
    <n v="2614.472"/>
    <n v="0"/>
    <n v="0"/>
    <n v="0"/>
    <s v="TURISMO EX MAR, S.A. DE C.V."/>
    <s v="Mexico"/>
    <x v="18"/>
    <x v="0"/>
    <n v="0"/>
  </r>
  <r>
    <x v="1"/>
    <x v="1"/>
    <n v="546"/>
    <x v="22"/>
    <n v="29707"/>
    <s v="KIMPTON VIRGILIO"/>
    <d v="2025-08-01T00:00:00"/>
    <d v="2025-08-04T00:00:00"/>
    <s v="HTL"/>
    <x v="4"/>
    <s v="MXN"/>
    <n v="28919"/>
    <n v="1388.112"/>
    <n v="1619.464"/>
    <n v="2150"/>
    <n v="103.2"/>
    <n v="120.4"/>
    <s v="KIMPTON VIRGILIO"/>
    <s v="Mexico"/>
    <x v="9"/>
    <x v="0"/>
    <n v="0.0743455859469553"/>
  </r>
  <r>
    <x v="1"/>
    <x v="1"/>
    <n v="547"/>
    <x v="22"/>
    <n v="27050"/>
    <s v="MARIA CRISTINA"/>
    <d v="2025-06-29T00:00:00"/>
    <d v="2025-07-01T00:00:00"/>
    <s v="HTL"/>
    <x v="4"/>
    <s v="USD"/>
    <n v="3982"/>
    <n v="3424.52"/>
    <n v="3982"/>
    <n v="715.24"/>
    <n v="615.1064"/>
    <n v="715.24"/>
    <s v="HOTEL MARIA CRISTINA"/>
    <s v="Spain"/>
    <x v="16"/>
    <x v="0"/>
    <n v="0.179618282270216"/>
  </r>
  <r>
    <x v="1"/>
    <x v="1"/>
    <n v="547"/>
    <x v="22"/>
    <n v="25080"/>
    <s v="HYATT REGENCY DFW"/>
    <d v="2025-08-15T00:00:00"/>
    <d v="2025-08-16T00:00:00"/>
    <s v="HTL"/>
    <x v="4"/>
    <s v="USD"/>
    <n v="325.15"/>
    <n v="279.629"/>
    <n v="325.15"/>
    <n v="26.79"/>
    <n v="23.0394"/>
    <n v="26.79"/>
    <s v="HYATT REGENCY DFW INTERNATIONAL AIRPORT"/>
    <s v="United States"/>
    <x v="53"/>
    <x v="0"/>
    <n v="0.08239274181147163"/>
  </r>
  <r>
    <x v="1"/>
    <x v="1"/>
    <n v="548"/>
    <x v="22"/>
    <n v="25372"/>
    <s v="ITALIA QUEEN OF CLUBS"/>
    <d v="2025-07-20T00:00:00"/>
    <d v="2025-07-27T00:00:00"/>
    <s v="HTL"/>
    <x v="4"/>
    <s v="EUR"/>
    <n v="48427"/>
    <n v="48427"/>
    <n v="56175.32"/>
    <n v="4842.7"/>
    <n v="4842.7"/>
    <n v="5617.531999999999"/>
    <s v="Queen Of Clubs Lifestyle Luxury Services LTD"/>
    <s v="United Kingdom"/>
    <x v="8"/>
    <x v="0"/>
    <n v="0.09999999999999999"/>
  </r>
  <r>
    <x v="1"/>
    <x v="1"/>
    <n v="548"/>
    <x v="22"/>
    <n v="27647"/>
    <s v="FOUR SEASONS FIRENZE"/>
    <d v="2025-07-20T00:00:00"/>
    <d v="2025-07-23T00:00:00"/>
    <s v="HTL"/>
    <x v="4"/>
    <s v="EUR"/>
    <n v="13708"/>
    <n v="13708"/>
    <n v="15901.28"/>
    <n v="1237.6"/>
    <n v="1237.6"/>
    <n v="1435.616"/>
    <s v="FOUR SEASONS HOTEL FIRENZE"/>
    <s v="Italy"/>
    <x v="8"/>
    <x v="0"/>
    <n v="0.09028304639626494"/>
  </r>
  <r>
    <x v="1"/>
    <x v="1"/>
    <n v="549"/>
    <x v="22"/>
    <n v="25372"/>
    <s v="QUEEN OF CLUBS"/>
    <d v="2025-07-17T00:00:00"/>
    <d v="2025-07-20T00:00:00"/>
    <s v="PKT"/>
    <x v="0"/>
    <s v="CHF"/>
    <n v="32910"/>
    <n v="35213.7"/>
    <n v="41137.5"/>
    <n v="3291"/>
    <n v="3521.37"/>
    <n v="4113.75"/>
    <s v="Queen Of Clubs Lifestyle Luxury Services LTD"/>
    <s v="United Kingdom"/>
    <x v="5"/>
    <x v="0"/>
    <n v="0.1"/>
  </r>
  <r>
    <x v="1"/>
    <x v="1"/>
    <n v="550"/>
    <x v="22"/>
    <n v="26429"/>
    <s v="LACURE"/>
    <d v="2025-07-05T00:00:00"/>
    <d v="2025-08-08T00:00:00"/>
    <s v="HTL"/>
    <x v="4"/>
    <s v="USD"/>
    <n v="43995.07"/>
    <n v="37835.7602"/>
    <n v="43995.07"/>
    <n v="3348.9"/>
    <n v="2880.054"/>
    <n v="3348.9"/>
    <s v="LACURE"/>
    <s v="France"/>
    <x v="16"/>
    <x v="0"/>
    <n v="0.07611989252432148"/>
  </r>
  <r>
    <x v="1"/>
    <x v="1"/>
    <n v="551"/>
    <x v="20"/>
    <n v="27721"/>
    <s v="VUELO MEX YYZ MEX"/>
    <d v="2025-08-18T00:00:00"/>
    <d v="2025-08-23T00:00:00"/>
    <s v="VLO"/>
    <x v="2"/>
    <s v="MXN"/>
    <n v="25239"/>
    <n v="1211.472"/>
    <n v="1413.384"/>
    <n v="0"/>
    <n v="0"/>
    <n v="0"/>
    <s v="TURISMO EXMAR"/>
    <s v="Mexico"/>
    <x v="11"/>
    <x v="0"/>
    <n v="0"/>
  </r>
  <r>
    <x v="1"/>
    <x v="1"/>
    <n v="551"/>
    <x v="20"/>
    <n v="27721"/>
    <s v="VUELO MEX YYZ MEZ"/>
    <d v="2025-08-18T00:00:00"/>
    <d v="2025-08-23T00:00:00"/>
    <s v="VLO"/>
    <x v="2"/>
    <s v="MXN"/>
    <n v="25239"/>
    <n v="1211.472"/>
    <n v="1413.384"/>
    <n v="0"/>
    <n v="0"/>
    <n v="0"/>
    <s v="TURISMO EXMAR"/>
    <s v="Mexico"/>
    <x v="11"/>
    <x v="0"/>
    <n v="0"/>
  </r>
  <r>
    <x v="1"/>
    <x v="1"/>
    <n v="551"/>
    <x v="20"/>
    <n v="0"/>
    <s v="FEE POR EMISION DE BOLETOS"/>
    <d v="2025-08-18T00:00:00"/>
    <d v="2025-08-23T00:00:00"/>
    <s v="HPS"/>
    <x v="1"/>
    <s v="MXN"/>
    <n v="1339.1"/>
    <n v="64.27679999999999"/>
    <n v="74.9896"/>
    <n v="1339.1"/>
    <n v="64.27679999999999"/>
    <n v="74.9896"/>
    <s v="FEES"/>
    <n v="0"/>
    <x v="11"/>
    <x v="0"/>
    <n v="1"/>
  </r>
  <r>
    <x v="1"/>
    <x v="1"/>
    <n v="552"/>
    <x v="36"/>
    <n v="30111"/>
    <s v="PAQUETE HOTELES Y TOURS Y TRASLADOS"/>
    <d v="2025-12-20T00:00:00"/>
    <d v="2026-01-01T00:00:00"/>
    <s v="PKT"/>
    <x v="0"/>
    <s v="USD"/>
    <n v="18248.42"/>
    <n v="15693.6412"/>
    <n v="18248.42"/>
    <n v="3620"/>
    <n v="3113.2"/>
    <n v="3620"/>
    <s v="Caprice DMC &amp; EVENTS"/>
    <s v="Morocco"/>
    <x v="0"/>
    <x v="0"/>
    <n v="0.198373338623289"/>
  </r>
  <r>
    <x v="1"/>
    <x v="1"/>
    <n v="552"/>
    <x v="36"/>
    <n v="28934"/>
    <s v="TE BITAR ROMO JOSE RAUL"/>
    <d v="2025-12-20T00:00:00"/>
    <s v="0000-00-00"/>
    <s v="VLO"/>
    <x v="2"/>
    <s v="USD"/>
    <n v="6984.02"/>
    <n v="6006.2572"/>
    <n v="6984.02"/>
    <n v="0"/>
    <n v="0"/>
    <n v="0"/>
    <s v="F1S USA"/>
    <s v="United States"/>
    <x v="0"/>
    <x v="0"/>
    <n v="0"/>
  </r>
  <r>
    <x v="1"/>
    <x v="1"/>
    <n v="552"/>
    <x v="36"/>
    <n v="28934"/>
    <s v="TE SIMON SAENZ MARIA FERNANDA"/>
    <d v="2025-12-20T00:00:00"/>
    <s v="0000-00-00"/>
    <s v="VLO"/>
    <x v="2"/>
    <s v="USD"/>
    <n v="6984.02"/>
    <n v="6006.2572"/>
    <n v="6984.02"/>
    <n v="0"/>
    <n v="0"/>
    <n v="0"/>
    <s v="F1S USA"/>
    <s v="United States"/>
    <x v="0"/>
    <x v="0"/>
    <n v="0"/>
  </r>
  <r>
    <x v="1"/>
    <x v="1"/>
    <n v="552"/>
    <x v="36"/>
    <n v="28934"/>
    <s v="TE BITAR SIMON RAUL ALEJANDRO"/>
    <d v="2025-12-11T00:00:00"/>
    <s v="0000-00-00"/>
    <s v="VLO"/>
    <x v="2"/>
    <s v="USD"/>
    <n v="2191.82"/>
    <n v="1884.9652"/>
    <n v="2191.82"/>
    <n v="0"/>
    <n v="0"/>
    <n v="0"/>
    <s v="F1S USA"/>
    <s v="United States"/>
    <x v="28"/>
    <x v="0"/>
    <n v="0"/>
  </r>
  <r>
    <x v="1"/>
    <x v="1"/>
    <n v="552"/>
    <x v="36"/>
    <n v="0"/>
    <s v="Fee emisión aéreos"/>
    <d v="2025-12-20T00:00:00"/>
    <d v="2026-01-04T00:00:00"/>
    <s v="HPS"/>
    <x v="1"/>
    <s v="USD"/>
    <n v="210"/>
    <n v="180.6"/>
    <n v="210"/>
    <n v="210"/>
    <n v="180.6"/>
    <n v="210"/>
    <s v="FEES"/>
    <n v="0"/>
    <x v="0"/>
    <x v="0"/>
    <n v="1"/>
  </r>
  <r>
    <x v="1"/>
    <x v="1"/>
    <n v="552"/>
    <x v="36"/>
    <n v="28934"/>
    <s v="TE BITAR SIMON RAUL ALEJANDRO"/>
    <d v="2025-12-21T00:00:00"/>
    <s v="0000-00-00"/>
    <s v="VLO"/>
    <x v="2"/>
    <s v="USD"/>
    <n v="328.2"/>
    <n v="282.252"/>
    <n v="328.2"/>
    <n v="0"/>
    <n v="0"/>
    <n v="0"/>
    <s v="F1S USA"/>
    <s v="United States"/>
    <x v="1"/>
    <x v="0"/>
    <n v="0"/>
  </r>
  <r>
    <x v="1"/>
    <x v="1"/>
    <n v="552"/>
    <x v="36"/>
    <n v="28934"/>
    <s v="ME BITAR SIMON RAUL ALEJANDRO"/>
    <d v="2025-08-07T00:00:00"/>
    <s v="0000-00-00"/>
    <s v="VLO"/>
    <x v="2"/>
    <s v="USD"/>
    <n v="30"/>
    <n v="25.8"/>
    <n v="30"/>
    <n v="0"/>
    <n v="0"/>
    <n v="0"/>
    <s v="F1S USA"/>
    <s v="United States"/>
    <x v="45"/>
    <x v="0"/>
    <n v="0"/>
  </r>
  <r>
    <x v="1"/>
    <x v="1"/>
    <n v="552"/>
    <x v="36"/>
    <n v="28934"/>
    <s v="TE BITAR SIMON FERNANDA"/>
    <d v="2025-12-21T00:00:00"/>
    <s v="0000-00-00"/>
    <s v="VLO"/>
    <x v="2"/>
    <s v="USD"/>
    <n v="155.8"/>
    <n v="133.988"/>
    <n v="155.8"/>
    <n v="0"/>
    <n v="0"/>
    <n v="0"/>
    <s v="F1S USA"/>
    <s v="United States"/>
    <x v="1"/>
    <x v="0"/>
    <n v="0"/>
  </r>
  <r>
    <x v="1"/>
    <x v="1"/>
    <n v="552"/>
    <x v="36"/>
    <n v="28934"/>
    <s v="TE COLOME MENENDEZ OMAR"/>
    <d v="2025-12-21T00:00:00"/>
    <s v="0000-00-00"/>
    <s v="VLO"/>
    <x v="2"/>
    <s v="USD"/>
    <n v="155.8"/>
    <n v="133.988"/>
    <n v="155.8"/>
    <n v="0"/>
    <n v="0"/>
    <n v="0"/>
    <s v="F1S USA"/>
    <s v="United States"/>
    <x v="1"/>
    <x v="0"/>
    <n v="0"/>
  </r>
  <r>
    <x v="1"/>
    <x v="1"/>
    <n v="552"/>
    <x v="36"/>
    <n v="28934"/>
    <s v="ME BITAR SIMON FERNANDA"/>
    <d v="2025-08-07T00:00:00"/>
    <s v="0000-00-00"/>
    <s v="VLO"/>
    <x v="2"/>
    <s v="USD"/>
    <n v="15"/>
    <n v="12.9"/>
    <n v="15"/>
    <n v="0"/>
    <n v="0"/>
    <n v="0"/>
    <s v="F1S USA"/>
    <s v="United States"/>
    <x v="45"/>
    <x v="0"/>
    <n v="0"/>
  </r>
  <r>
    <x v="1"/>
    <x v="1"/>
    <n v="552"/>
    <x v="36"/>
    <n v="28934"/>
    <s v="ME COLOME MENENDEZ OMAR"/>
    <d v="2025-08-07T00:00:00"/>
    <s v="0000-00-00"/>
    <s v="VLO"/>
    <x v="2"/>
    <s v="USD"/>
    <n v="15"/>
    <n v="12.9"/>
    <n v="15"/>
    <n v="0"/>
    <n v="0"/>
    <n v="0"/>
    <s v="F1S USA"/>
    <s v="United States"/>
    <x v="45"/>
    <x v="0"/>
    <n v="0"/>
  </r>
  <r>
    <x v="1"/>
    <x v="1"/>
    <n v="552"/>
    <x v="36"/>
    <n v="0"/>
    <s v="Fee emisión vuelos MAD RAK - TNG MAD"/>
    <d v="2025-08-07T00:00:00"/>
    <d v="2026-01-04T00:00:00"/>
    <s v="HPS"/>
    <x v="1"/>
    <s v="USD"/>
    <n v="150"/>
    <n v="129"/>
    <n v="150"/>
    <n v="150"/>
    <n v="129"/>
    <n v="150"/>
    <s v="FEES"/>
    <n v="0"/>
    <x v="45"/>
    <x v="0"/>
    <n v="1"/>
  </r>
  <r>
    <x v="1"/>
    <x v="1"/>
    <n v="552"/>
    <x v="36"/>
    <n v="30434"/>
    <s v="ALOJAMIENTO EN 2 HABITACIONES SUPERIORES, PAGA DIRECTO EL CLIENTE"/>
    <d v="2026-01-01T00:00:00"/>
    <d v="2026-01-04T00:00:00"/>
    <s v="HTL"/>
    <x v="4"/>
    <s v="USD"/>
    <n v="3386"/>
    <n v="2911.96"/>
    <n v="3386"/>
    <n v="308"/>
    <n v="264.88"/>
    <n v="308"/>
    <s v="WELLINGTON HOTEL &amp; SPA MADRID"/>
    <s v="Spain"/>
    <x v="40"/>
    <x v="1"/>
    <n v="0.09096278795038393"/>
  </r>
  <r>
    <x v="1"/>
    <x v="1"/>
    <n v="552"/>
    <x v="36"/>
    <n v="28934"/>
    <s v="BITAR ROMO JOSE RAUL"/>
    <d v="2025-12-20T00:00:00"/>
    <d v="2026-01-04T00:00:00"/>
    <s v="VLO"/>
    <x v="2"/>
    <s v="USD"/>
    <n v="98.5"/>
    <n v="84.70999999999999"/>
    <n v="98.5"/>
    <n v="0"/>
    <n v="0"/>
    <n v="0"/>
    <s v="F1S USA"/>
    <s v="United States"/>
    <x v="0"/>
    <x v="0"/>
    <n v="0"/>
  </r>
  <r>
    <x v="1"/>
    <x v="1"/>
    <n v="552"/>
    <x v="36"/>
    <n v="28934"/>
    <s v="SIMON SAENZ MARIA FERNANDA"/>
    <d v="2025-12-20T00:00:00"/>
    <d v="2026-01-04T00:00:00"/>
    <s v="VLO"/>
    <x v="2"/>
    <s v="USD"/>
    <n v="98.5"/>
    <n v="84.70999999999999"/>
    <n v="98.5"/>
    <n v="0"/>
    <n v="0"/>
    <n v="0"/>
    <s v="F1S USA"/>
    <s v="United States"/>
    <x v="0"/>
    <x v="0"/>
    <n v="0"/>
  </r>
  <r>
    <x v="1"/>
    <x v="1"/>
    <n v="552"/>
    <x v="36"/>
    <n v="28934"/>
    <s v="BITAR ROMO JOSE RAUL"/>
    <d v="2025-12-20T00:00:00"/>
    <d v="2026-01-04T00:00:00"/>
    <s v="VLO"/>
    <x v="2"/>
    <s v="USD"/>
    <n v="29.3"/>
    <n v="25.198"/>
    <n v="29.3"/>
    <n v="0"/>
    <n v="0"/>
    <n v="0"/>
    <s v="F1S USA"/>
    <s v="United States"/>
    <x v="0"/>
    <x v="0"/>
    <n v="0"/>
  </r>
  <r>
    <x v="1"/>
    <x v="1"/>
    <n v="552"/>
    <x v="36"/>
    <n v="28934"/>
    <s v="SIMON SAENZ MARIA FERNANDA"/>
    <d v="2025-12-20T00:00:00"/>
    <d v="2026-01-04T00:00:00"/>
    <s v="VLO"/>
    <x v="2"/>
    <s v="USD"/>
    <n v="29.3"/>
    <n v="25.198"/>
    <n v="29.3"/>
    <n v="0"/>
    <n v="0"/>
    <n v="0"/>
    <s v="F1S USA"/>
    <s v="United States"/>
    <x v="0"/>
    <x v="0"/>
    <n v="0"/>
  </r>
  <r>
    <x v="1"/>
    <x v="1"/>
    <n v="552"/>
    <x v="36"/>
    <n v="28934"/>
    <s v="BITAR ROMO JOSE RAUL"/>
    <d v="2025-12-20T00:00:00"/>
    <d v="2026-01-04T00:00:00"/>
    <s v="VLO"/>
    <x v="2"/>
    <s v="USD"/>
    <n v="98.59999999999999"/>
    <n v="84.79599999999999"/>
    <n v="98.59999999999999"/>
    <n v="0"/>
    <n v="0"/>
    <n v="0"/>
    <s v="F1S USA"/>
    <s v="United States"/>
    <x v="0"/>
    <x v="0"/>
    <n v="0"/>
  </r>
  <r>
    <x v="1"/>
    <x v="1"/>
    <n v="552"/>
    <x v="36"/>
    <n v="28934"/>
    <s v="SIMON SAENZ MARIA FERNANDA"/>
    <d v="2025-12-20T00:00:00"/>
    <d v="2026-01-04T00:00:00"/>
    <s v="VLO"/>
    <x v="2"/>
    <s v="USD"/>
    <n v="98.59999999999999"/>
    <n v="84.79599999999999"/>
    <n v="98.59999999999999"/>
    <n v="0"/>
    <n v="0"/>
    <n v="0"/>
    <s v="F1S USA"/>
    <s v="United States"/>
    <x v="0"/>
    <x v="0"/>
    <n v="0"/>
  </r>
  <r>
    <x v="1"/>
    <x v="1"/>
    <n v="552"/>
    <x v="36"/>
    <n v="30111"/>
    <s v="extras"/>
    <d v="2025-08-07T00:00:00"/>
    <d v="2026-01-04T00:00:00"/>
    <s v="PKT"/>
    <x v="0"/>
    <s v="USD"/>
    <n v="162"/>
    <n v="139.32"/>
    <n v="162"/>
    <n v="0"/>
    <n v="0"/>
    <n v="0"/>
    <s v="Caprice DMC &amp; EVENTS"/>
    <s v="Morocco"/>
    <x v="45"/>
    <x v="0"/>
    <n v="0"/>
  </r>
  <r>
    <x v="1"/>
    <x v="1"/>
    <n v="552"/>
    <x v="36"/>
    <n v="0"/>
    <s v="CIRCUITO"/>
    <d v="2025-08-07T00:00:00"/>
    <d v="2026-01-04T00:00:00"/>
    <s v="HPS"/>
    <x v="1"/>
    <s v="USD"/>
    <n v="51.53"/>
    <n v="44.3158"/>
    <n v="51.53"/>
    <n v="51.53"/>
    <n v="44.3158"/>
    <n v="51.53"/>
    <s v="FEES"/>
    <n v="0"/>
    <x v="45"/>
    <x v="0"/>
    <n v="1"/>
  </r>
  <r>
    <x v="0"/>
    <x v="1"/>
    <n v="553"/>
    <x v="21"/>
    <n v="24894"/>
    <s v="CHARTER 3 FULL DAYS"/>
    <d v="2025-09-03T00:00:00"/>
    <d v="2025-09-06T00:00:00"/>
    <s v="HTL"/>
    <x v="4"/>
    <s v="EUR"/>
    <n v="23700"/>
    <n v="23700"/>
    <n v="27492"/>
    <n v="2000"/>
    <n v="2000"/>
    <n v="2320"/>
    <s v="DAWE YACHTS"/>
    <s v="Argentina"/>
    <x v="19"/>
    <x v="0"/>
    <n v="0.08438818565400845"/>
  </r>
  <r>
    <x v="0"/>
    <x v="1"/>
    <n v="553"/>
    <x v="21"/>
    <n v="24894"/>
    <s v="CHARTER BARCO 3 FULL DAYS"/>
    <d v="2025-09-06T00:00:00"/>
    <d v="2025-09-09T00:00:00"/>
    <s v="HTL"/>
    <x v="4"/>
    <s v="EUR"/>
    <n v="30690"/>
    <n v="30690"/>
    <n v="35600.39999999999"/>
    <n v="2490"/>
    <n v="2490"/>
    <n v="2888.4"/>
    <s v="DAWE YACHTS"/>
    <s v="Argentina"/>
    <x v="19"/>
    <x v="0"/>
    <n v="0.08113391984359726"/>
  </r>
  <r>
    <x v="0"/>
    <x v="1"/>
    <n v="553"/>
    <x v="21"/>
    <n v="0"/>
    <s v="CONCIERGE FEE + PLANNING FEE"/>
    <s v="0000-00-00"/>
    <s v="0000-00-00"/>
    <s v="HPS"/>
    <x v="1"/>
    <s v="EUR"/>
    <n v="1498"/>
    <n v="1498"/>
    <n v="1737.68"/>
    <n v="1498"/>
    <n v="1498"/>
    <n v="1737.68"/>
    <s v="FEES"/>
    <n v="0"/>
    <x v="49"/>
    <x v="3"/>
    <n v="1"/>
  </r>
  <r>
    <x v="0"/>
    <x v="1"/>
    <n v="553"/>
    <x v="21"/>
    <n v="30787"/>
    <s v="Hotel Capri"/>
    <d v="2025-09-03T00:00:00"/>
    <d v="2025-09-06T00:00:00"/>
    <s v="HTL"/>
    <x v="4"/>
    <s v="EUR"/>
    <n v="6818.18"/>
    <n v="6818.18"/>
    <n v="7909.0888"/>
    <n v="681.8099999999999"/>
    <n v="681.8099999999999"/>
    <n v="790.8995999999999"/>
    <s v="GRAND HOTEL QUISISANA"/>
    <s v="Italy"/>
    <x v="19"/>
    <x v="0"/>
    <n v="0.09999882666635376"/>
  </r>
  <r>
    <x v="0"/>
    <x v="1"/>
    <n v="553"/>
    <x v="21"/>
    <n v="30788"/>
    <s v="Hotel Cerdeña"/>
    <d v="2025-09-06T00:00:00"/>
    <d v="2025-09-10T00:00:00"/>
    <s v="HTL"/>
    <x v="4"/>
    <s v="EUR"/>
    <n v="11480"/>
    <n v="11480"/>
    <n v="13316.8"/>
    <n v="984.83"/>
    <n v="984.83"/>
    <n v="1142.4028"/>
    <s v="HOTEL CALA DI VOLPE COSTA SMERALDA"/>
    <s v="Italy"/>
    <x v="19"/>
    <x v="0"/>
    <n v="0.08578658536585367"/>
  </r>
  <r>
    <x v="0"/>
    <x v="1"/>
    <n v="553"/>
    <x v="21"/>
    <n v="30787"/>
    <s v="TRASLADOS EN BARCO PRIVADO Napoles - Quisisana"/>
    <d v="2025-09-03T00:00:00"/>
    <d v="2025-09-03T00:00:00"/>
    <s v="HTL"/>
    <x v="4"/>
    <s v="EUR"/>
    <n v="2446.82"/>
    <n v="2446.82"/>
    <n v="2838.3112"/>
    <n v="0"/>
    <n v="0"/>
    <n v="0"/>
    <s v="GRAND HOTEL QUISISANA"/>
    <s v="Italy"/>
    <x v="19"/>
    <x v="0"/>
    <n v="0"/>
  </r>
  <r>
    <x v="0"/>
    <x v="1"/>
    <n v="553"/>
    <x v="21"/>
    <n v="30788"/>
    <s v="traslados cerdeña"/>
    <d v="2025-09-03T00:00:00"/>
    <d v="2025-09-10T00:00:00"/>
    <s v="HTL"/>
    <x v="4"/>
    <s v="EUR"/>
    <n v="260"/>
    <n v="260"/>
    <n v="301.6"/>
    <n v="0"/>
    <n v="0"/>
    <n v="0"/>
    <s v="HOTEL CALA DI VOLPE COSTA SMERALDA"/>
    <s v="Italy"/>
    <x v="19"/>
    <x v="0"/>
    <n v="0"/>
  </r>
  <r>
    <x v="0"/>
    <x v="1"/>
    <n v="553"/>
    <x v="21"/>
    <n v="30984"/>
    <s v="Traslados en Madrid"/>
    <d v="2025-09-03T00:00:00"/>
    <d v="2025-09-10T00:00:00"/>
    <s v="TRF"/>
    <x v="5"/>
    <s v="EUR"/>
    <n v="690"/>
    <n v="690"/>
    <n v="800.4"/>
    <n v="155"/>
    <n v="155"/>
    <n v="179.8"/>
    <s v="Limouxine"/>
    <s v="Spain"/>
    <x v="19"/>
    <x v="0"/>
    <n v="0.2246376811594203"/>
  </r>
  <r>
    <x v="1"/>
    <x v="1"/>
    <n v="554"/>
    <x v="27"/>
    <n v="30067"/>
    <s v="Fouquets New York"/>
    <d v="2025-08-02T00:00:00"/>
    <d v="2025-08-03T00:00:00"/>
    <s v="HTL"/>
    <x v="4"/>
    <s v="USD"/>
    <n v="1613.45"/>
    <n v="1387.567"/>
    <n v="1613.45"/>
    <n v="137.9"/>
    <n v="118.594"/>
    <n v="137.9"/>
    <s v="FOUQUET'S NEW YORK"/>
    <s v="United States"/>
    <x v="9"/>
    <x v="0"/>
    <n v="0.08546902600018594"/>
  </r>
  <r>
    <x v="1"/>
    <x v="1"/>
    <n v="555"/>
    <x v="16"/>
    <n v="24267"/>
    <s v="Hospedaje"/>
    <d v="2025-08-09T00:00:00"/>
    <d v="2025-08-15T00:00:00"/>
    <s v="HTL"/>
    <x v="4"/>
    <s v="USD"/>
    <n v="5682"/>
    <n v="4886.52"/>
    <n v="5682"/>
    <n v="534.11"/>
    <n v="459.3346"/>
    <n v="534.11"/>
    <s v="THE MARK HOTEL"/>
    <s v="United States"/>
    <x v="45"/>
    <x v="0"/>
    <n v="0.09400035198873637"/>
  </r>
  <r>
    <x v="1"/>
    <x v="1"/>
    <n v="556"/>
    <x v="16"/>
    <n v="28934"/>
    <s v="VueloCDG-HKG-CDG/Sergio Berger"/>
    <d v="2025-09-14T00:00:00"/>
    <s v="0000-00-00"/>
    <s v="VLO"/>
    <x v="2"/>
    <s v="USD"/>
    <n v="6965.7"/>
    <n v="5990.501999999999"/>
    <n v="6965.7"/>
    <n v="0"/>
    <n v="0"/>
    <n v="0"/>
    <s v="F1S USA"/>
    <s v="United States"/>
    <x v="51"/>
    <x v="0"/>
    <n v="0"/>
  </r>
  <r>
    <x v="1"/>
    <x v="1"/>
    <n v="556"/>
    <x v="16"/>
    <n v="27301"/>
    <s v="Vuelo MEX-CDG-MEX/Sergio Berger"/>
    <d v="2025-08-05T00:00:00"/>
    <d v="2025-08-05T00:00:00"/>
    <s v="VLO"/>
    <x v="2"/>
    <s v="USD"/>
    <n v="5645.66"/>
    <n v="4855.2676"/>
    <n v="5645.66"/>
    <n v="0"/>
    <n v="0"/>
    <n v="0"/>
    <s v="TURISMO EX MAR, S.A. DE C.V."/>
    <s v="Mexico"/>
    <x v="45"/>
    <x v="0"/>
    <n v="0"/>
  </r>
  <r>
    <x v="1"/>
    <x v="1"/>
    <n v="556"/>
    <x v="16"/>
    <n v="0"/>
    <s v="Fee de emisión"/>
    <d v="2025-08-05T00:00:00"/>
    <d v="2025-08-05T00:00:00"/>
    <s v="HPS"/>
    <x v="1"/>
    <s v="USD"/>
    <n v="35"/>
    <n v="30.1"/>
    <n v="35"/>
    <n v="35"/>
    <n v="30.1"/>
    <n v="35"/>
    <s v="FEES"/>
    <n v="0"/>
    <x v="45"/>
    <x v="0"/>
    <n v="1"/>
  </r>
  <r>
    <x v="1"/>
    <x v="1"/>
    <n v="556"/>
    <x v="16"/>
    <n v="0"/>
    <s v="Fee por servicios aéreos"/>
    <d v="2025-08-05T00:00:00"/>
    <d v="2025-08-05T00:00:00"/>
    <s v="HPS"/>
    <x v="1"/>
    <s v="USD"/>
    <n v="574.14"/>
    <n v="493.7604"/>
    <n v="574.14"/>
    <n v="574.14"/>
    <n v="493.7604"/>
    <n v="574.14"/>
    <s v="FEES"/>
    <n v="0"/>
    <x v="45"/>
    <x v="0"/>
    <n v="1"/>
  </r>
  <r>
    <x v="1"/>
    <x v="1"/>
    <n v="557"/>
    <x v="22"/>
    <n v="25363"/>
    <s v="ROSEWOOD VILLA MAGNA"/>
    <d v="2025-05-02T00:00:00"/>
    <d v="2025-05-04T00:00:00"/>
    <s v="HTL"/>
    <x v="4"/>
    <s v="USD"/>
    <n v="3058"/>
    <n v="2629.88"/>
    <n v="3058"/>
    <n v="380.26"/>
    <n v="327.0236"/>
    <n v="380.26"/>
    <s v="ROSEWOOD VILLA MAGNA"/>
    <s v="Spain"/>
    <x v="4"/>
    <x v="0"/>
    <n v="0.1243492478744277"/>
  </r>
  <r>
    <x v="1"/>
    <x v="1"/>
    <n v="557"/>
    <x v="22"/>
    <n v="31026"/>
    <s v="FOUR SEASONS SEATTLE"/>
    <d v="2025-05-02T00:00:00"/>
    <d v="2025-05-04T00:00:00"/>
    <s v="HTL"/>
    <x v="4"/>
    <s v="USD"/>
    <n v="1044.31"/>
    <n v="898.1066"/>
    <n v="1044.31"/>
    <n v="88.5"/>
    <n v="76.11"/>
    <n v="88.5"/>
    <s v="FOUR SEASONS HOTEL SEATTLE"/>
    <s v="United States"/>
    <x v="4"/>
    <x v="0"/>
    <n v="0.08474495121180493"/>
  </r>
  <r>
    <x v="1"/>
    <x v="1"/>
    <n v="557"/>
    <x v="22"/>
    <n v="31597"/>
    <s v="MARRIOTT ANCHORAGE"/>
    <d v="2025-07-16T00:00:00"/>
    <d v="2025-07-17T00:00:00"/>
    <s v="HTL"/>
    <x v="4"/>
    <s v="USD"/>
    <n v="4226.88"/>
    <n v="3635.1168"/>
    <n v="4226.88"/>
    <n v="292.83"/>
    <n v="251.8338"/>
    <n v="292.83"/>
    <s v="MARRIOTT ANCHORAGE DOWNTOWN"/>
    <s v="United States"/>
    <x v="5"/>
    <x v="0"/>
    <n v="0.06927804905746082"/>
  </r>
  <r>
    <x v="1"/>
    <x v="1"/>
    <n v="558"/>
    <x v="16"/>
    <n v="29513"/>
    <s v="Hospedaje"/>
    <d v="2025-07-23T00:00:00"/>
    <d v="2025-08-12T00:00:00"/>
    <s v="HTL"/>
    <x v="4"/>
    <s v="USD"/>
    <n v="5767.27"/>
    <n v="4959.8522"/>
    <n v="5767.27"/>
    <n v="352.23"/>
    <n v="302.9178"/>
    <n v="352.23"/>
    <s v="MACAKIZI BODRUM"/>
    <s v="Turkey"/>
    <x v="8"/>
    <x v="0"/>
    <n v="0.06107395700218648"/>
  </r>
  <r>
    <x v="1"/>
    <x v="1"/>
    <n v="558"/>
    <x v="16"/>
    <n v="30100"/>
    <s v="Hospedaje"/>
    <d v="2025-07-23T00:00:00"/>
    <d v="2025-08-12T00:00:00"/>
    <s v="HTL"/>
    <x v="4"/>
    <s v="USD"/>
    <n v="2432.35"/>
    <n v="2091.821"/>
    <n v="2432.35"/>
    <n v="215.94"/>
    <n v="185.7084"/>
    <n v="215.94"/>
    <s v="THE DOLLI AT ACROPOLIS A HOTEL TO LIVE"/>
    <s v="Greece"/>
    <x v="8"/>
    <x v="0"/>
    <n v="0.08877834193269883"/>
  </r>
  <r>
    <x v="1"/>
    <x v="1"/>
    <n v="558"/>
    <x v="16"/>
    <n v="30101"/>
    <s v="Hospedaje"/>
    <d v="2025-07-23T00:00:00"/>
    <d v="2025-08-12T00:00:00"/>
    <s v="HTL"/>
    <x v="4"/>
    <s v="USD"/>
    <n v="2508.54"/>
    <n v="2157.3444"/>
    <n v="2508.54"/>
    <n v="521.6900000000001"/>
    <n v="448.6534"/>
    <n v="521.6900000000001"/>
    <s v="NOS HOTEL AND VILLAS"/>
    <s v="Greece"/>
    <x v="8"/>
    <x v="0"/>
    <n v="0.2079655895461105"/>
  </r>
  <r>
    <x v="1"/>
    <x v="1"/>
    <n v="558"/>
    <x v="16"/>
    <n v="30102"/>
    <s v="Hospedaje"/>
    <d v="2025-07-23T00:00:00"/>
    <d v="2025-08-12T00:00:00"/>
    <s v="HTL"/>
    <x v="4"/>
    <s v="USD"/>
    <n v="5326.01"/>
    <n v="4580.3686"/>
    <n v="5326.01"/>
    <n v="469.98"/>
    <n v="404.1828"/>
    <n v="469.98"/>
    <s v="AVANT MAR"/>
    <s v="Greece"/>
    <x v="8"/>
    <x v="0"/>
    <n v="0.0882424178700378"/>
  </r>
  <r>
    <x v="1"/>
    <x v="1"/>
    <n v="559"/>
    <x v="37"/>
    <n v="28934"/>
    <s v="TE WINTERMANN GALIA"/>
    <d v="2025-09-12T00:00:00"/>
    <d v="2025-08-16T00:00:00"/>
    <s v="VLO"/>
    <x v="2"/>
    <s v="USD"/>
    <n v="827.53"/>
    <n v="711.6758"/>
    <n v="827.53"/>
    <n v="0"/>
    <n v="0"/>
    <n v="0"/>
    <s v="F1S USA"/>
    <s v="United States"/>
    <x v="27"/>
    <x v="0"/>
    <n v="0"/>
  </r>
  <r>
    <x v="1"/>
    <x v="1"/>
    <n v="559"/>
    <x v="37"/>
    <n v="28934"/>
    <s v="TE SANDLER SIMON"/>
    <d v="2025-09-12T00:00:00"/>
    <d v="2025-08-16T00:00:00"/>
    <s v="VLO"/>
    <x v="2"/>
    <s v="USD"/>
    <n v="827.53"/>
    <n v="711.6758"/>
    <n v="827.53"/>
    <n v="0"/>
    <n v="0"/>
    <n v="0"/>
    <s v="F1S USA"/>
    <s v="United States"/>
    <x v="27"/>
    <x v="0"/>
    <n v="0"/>
  </r>
  <r>
    <x v="1"/>
    <x v="1"/>
    <n v="559"/>
    <x v="37"/>
    <n v="0"/>
    <s v="pago de fee 35 usd cada uno total 70 usd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559"/>
    <x v="37"/>
    <n v="26574"/>
    <s v="Hospedaje San Juan de los Cabos"/>
    <d v="2025-09-12T00:00:00"/>
    <d v="2025-09-16T00:00:00"/>
    <s v="HTL"/>
    <x v="4"/>
    <s v="USD"/>
    <n v="0"/>
    <n v="0"/>
    <n v="0"/>
    <n v="0"/>
    <n v="0"/>
    <n v="0"/>
    <s v="FOUR SEASONS RESORT AND RESIDENCES CABO SAN LUCAS AT CABO DEL SOL"/>
    <s v="Mexico"/>
    <x v="27"/>
    <x v="0"/>
    <s v="0"/>
  </r>
  <r>
    <x v="1"/>
    <x v="1"/>
    <n v="560"/>
    <x v="37"/>
    <n v="30110"/>
    <s v="Hotel 2 noches"/>
    <d v="2025-08-16T00:00:00"/>
    <d v="2025-08-18T00:00:00"/>
    <s v="HTL"/>
    <x v="4"/>
    <s v="GPB"/>
    <n v="1725"/>
    <n v="1983.75"/>
    <n v="2311.5"/>
    <n v="138"/>
    <n v="158.7"/>
    <n v="184.92"/>
    <s v="THE NEWT IN SOMERSET"/>
    <s v="United Kingdom"/>
    <x v="53"/>
    <x v="0"/>
    <n v="0.08"/>
  </r>
  <r>
    <x v="1"/>
    <x v="1"/>
    <n v="561"/>
    <x v="20"/>
    <n v="27301"/>
    <s v="vuelos MEX PAR MEX"/>
    <d v="2025-10-01T00:00:00"/>
    <d v="2025-10-16T00:00:00"/>
    <s v="VLO"/>
    <x v="2"/>
    <s v="MXN"/>
    <n v="43390"/>
    <n v="2082.72"/>
    <n v="2429.84"/>
    <n v="0"/>
    <n v="0"/>
    <n v="0"/>
    <s v="TURISMO EX MAR, S.A. DE C.V."/>
    <s v="Mexico"/>
    <x v="23"/>
    <x v="0"/>
    <n v="0"/>
  </r>
  <r>
    <x v="1"/>
    <x v="1"/>
    <n v="561"/>
    <x v="20"/>
    <n v="27301"/>
    <s v="VUELO MEX PAR MEX"/>
    <d v="2025-10-01T00:00:00"/>
    <d v="2025-10-16T00:00:00"/>
    <s v="VLO"/>
    <x v="2"/>
    <s v="MXN"/>
    <n v="43390"/>
    <n v="2082.72"/>
    <n v="2429.84"/>
    <n v="0"/>
    <n v="0"/>
    <n v="0"/>
    <s v="TURISMO EX MAR, S.A. DE C.V."/>
    <s v="Mexico"/>
    <x v="23"/>
    <x v="0"/>
    <n v="0"/>
  </r>
  <r>
    <x v="1"/>
    <x v="1"/>
    <n v="561"/>
    <x v="20"/>
    <n v="0"/>
    <s v="EMISION DE BOLETO"/>
    <d v="2025-10-01T00:00:00"/>
    <d v="2025-10-16T00:00:00"/>
    <s v="HPS"/>
    <x v="1"/>
    <s v="MXN"/>
    <n v="660.45"/>
    <n v="31.7016"/>
    <n v="36.98520000000001"/>
    <n v="660.45"/>
    <n v="31.7016"/>
    <n v="36.98520000000001"/>
    <s v="FEES"/>
    <n v="0"/>
    <x v="23"/>
    <x v="0"/>
    <n v="1"/>
  </r>
  <r>
    <x v="1"/>
    <x v="1"/>
    <n v="561"/>
    <x v="20"/>
    <n v="28934"/>
    <s v="TE ALONSO ANA MARIA"/>
    <d v="2025-10-09T00:00:00"/>
    <s v="0000-00-00"/>
    <s v="VLO"/>
    <x v="2"/>
    <s v="MXN"/>
    <n v="6369.65"/>
    <n v="305.7432"/>
    <n v="356.7004"/>
    <n v="0"/>
    <n v="0"/>
    <n v="0"/>
    <s v="F1S USA"/>
    <s v="United States"/>
    <x v="24"/>
    <x v="0"/>
    <n v="0"/>
  </r>
  <r>
    <x v="1"/>
    <x v="1"/>
    <n v="561"/>
    <x v="20"/>
    <n v="28934"/>
    <s v="TE REDO BEATRIZ ELENA"/>
    <d v="2025-10-09T00:00:00"/>
    <s v="0000-00-00"/>
    <s v="VLO"/>
    <x v="2"/>
    <s v="MXN"/>
    <n v="6369.65"/>
    <n v="305.7432"/>
    <n v="356.7004"/>
    <n v="0"/>
    <n v="0"/>
    <n v="0"/>
    <s v="F1S USA"/>
    <s v="United States"/>
    <x v="24"/>
    <x v="0"/>
    <n v="0"/>
  </r>
  <r>
    <x v="1"/>
    <x v="1"/>
    <n v="561"/>
    <x v="20"/>
    <n v="26591"/>
    <s v="VUELO MILAN PARIS"/>
    <d v="2025-10-15T00:00:00"/>
    <d v="2025-10-15T00:00:00"/>
    <s v="ABC"/>
    <x v="2"/>
    <s v="MXN"/>
    <n v="4584.8"/>
    <n v="220.0704"/>
    <n v="256.7488"/>
    <n v="0"/>
    <n v="0"/>
    <n v="0"/>
    <s v="EasyJet"/>
    <s v="United KIngdom"/>
    <x v="25"/>
    <x v="0"/>
    <n v="0"/>
  </r>
  <r>
    <x v="1"/>
    <x v="1"/>
    <n v="561"/>
    <x v="20"/>
    <n v="23966"/>
    <s v="boleto de avion ORY MAD"/>
    <d v="2025-10-05T00:00:00"/>
    <d v="2025-10-05T00:00:00"/>
    <s v="ABC"/>
    <x v="2"/>
    <s v="MXN"/>
    <n v="1550.7"/>
    <n v="74.4336"/>
    <n v="86.83920000000001"/>
    <n v="0"/>
    <n v="0"/>
    <n v="0"/>
    <s v="British Airways"/>
    <s v="United Kingdom"/>
    <x v="24"/>
    <x v="0"/>
    <n v="0"/>
  </r>
  <r>
    <x v="1"/>
    <x v="1"/>
    <n v="561"/>
    <x v="20"/>
    <n v="23966"/>
    <s v="BOLETO DE AVION ORY MAD"/>
    <d v="2025-10-05T00:00:00"/>
    <d v="2025-10-05T00:00:00"/>
    <s v="ABC"/>
    <x v="2"/>
    <s v="MXN"/>
    <n v="1550.7"/>
    <n v="74.4336"/>
    <n v="86.83920000000001"/>
    <n v="0"/>
    <n v="0"/>
    <n v="0"/>
    <s v="British Airways"/>
    <s v="United Kingdom"/>
    <x v="24"/>
    <x v="0"/>
    <n v="0"/>
  </r>
  <r>
    <x v="1"/>
    <x v="1"/>
    <n v="561"/>
    <x v="20"/>
    <n v="27195"/>
    <s v="HOTEL MANZONI EN MIL"/>
    <d v="2025-10-12T00:00:00"/>
    <d v="2025-10-15T00:00:00"/>
    <s v="HTL"/>
    <x v="4"/>
    <s v="MXN"/>
    <n v="36860.5"/>
    <n v="1769.304"/>
    <n v="2064.188"/>
    <n v="3686.05"/>
    <n v="176.9304"/>
    <n v="206.4188"/>
    <s v="CROSSING MANZONI"/>
    <s v="Italy"/>
    <x v="25"/>
    <x v="0"/>
    <n v="0.09999999999999999"/>
  </r>
  <r>
    <x v="1"/>
    <x v="1"/>
    <n v="561"/>
    <x v="20"/>
    <n v="0"/>
    <s v="EMISION DE BOLETO"/>
    <d v="2025-10-01T00:00:00"/>
    <d v="2025-10-16T00:00:00"/>
    <s v="HPS"/>
    <x v="1"/>
    <s v="MXN"/>
    <n v="660.45"/>
    <n v="31.7016"/>
    <n v="36.98520000000001"/>
    <n v="660.45"/>
    <n v="31.7016"/>
    <n v="36.98520000000001"/>
    <s v="FEES"/>
    <n v="0"/>
    <x v="23"/>
    <x v="0"/>
    <n v="1"/>
  </r>
  <r>
    <x v="1"/>
    <x v="1"/>
    <n v="562"/>
    <x v="37"/>
    <n v="30164"/>
    <s v="Hotel de lujo/ pago directo"/>
    <d v="2025-08-22T00:00:00"/>
    <d v="2025-08-23T00:00:00"/>
    <s v="HTL"/>
    <x v="4"/>
    <s v="USD"/>
    <n v="2837.24"/>
    <n v="2440.0264"/>
    <n v="2837.24"/>
    <n v="345.45"/>
    <n v="297.087"/>
    <n v="345.45"/>
    <s v="RAFFLES BOSTON"/>
    <s v="United States"/>
    <x v="11"/>
    <x v="0"/>
    <n v="0.1217556498569032"/>
  </r>
  <r>
    <x v="1"/>
    <x v="1"/>
    <n v="563"/>
    <x v="37"/>
    <n v="30165"/>
    <s v="Four Seasons Boston"/>
    <d v="2025-09-26T00:00:00"/>
    <d v="2025-09-28T00:00:00"/>
    <s v="HTL"/>
    <x v="4"/>
    <s v="USD"/>
    <n v="4052.46"/>
    <n v="3485.1156"/>
    <n v="4052.46"/>
    <n v="348"/>
    <n v="299.28"/>
    <n v="348"/>
    <s v="FOUR SEASONS HOTEL BOSTON"/>
    <s v="United States"/>
    <x v="26"/>
    <x v="0"/>
    <n v="0.08587376556462001"/>
  </r>
  <r>
    <x v="1"/>
    <x v="1"/>
    <n v="563"/>
    <x v="37"/>
    <n v="30165"/>
    <s v="Hospedaje Four Seasons Boston"/>
    <d v="2025-09-26T00:00:00"/>
    <d v="2025-09-28T00:00:00"/>
    <s v="HTL"/>
    <x v="4"/>
    <s v="USD"/>
    <n v="4786.1"/>
    <n v="4116.046"/>
    <n v="4786.1"/>
    <n v="411"/>
    <n v="353.46"/>
    <n v="411"/>
    <s v="FOUR SEASONS HOTEL BOSTON"/>
    <s v="United States"/>
    <x v="26"/>
    <x v="0"/>
    <n v="0.08587367585299095"/>
  </r>
  <r>
    <x v="1"/>
    <x v="1"/>
    <n v="564"/>
    <x v="22"/>
    <n v="0"/>
    <s v="FEE X TKT"/>
    <d v="2025-12-19T00:00:00"/>
    <d v="2026-01-15T00:00:00"/>
    <s v="HPS"/>
    <x v="1"/>
    <s v="USD"/>
    <n v="210"/>
    <n v="180.6"/>
    <n v="210"/>
    <n v="210"/>
    <n v="180.6"/>
    <n v="210"/>
    <s v="FEES"/>
    <n v="0"/>
    <x v="0"/>
    <x v="0"/>
    <n v="1"/>
  </r>
  <r>
    <x v="1"/>
    <x v="1"/>
    <n v="564"/>
    <x v="22"/>
    <n v="28934"/>
    <s v="TE SANCHEZ NAVARRO RIVERA TORRES EDUARDO MR"/>
    <d v="2025-12-21T00:00:00"/>
    <d v="2026-01-15T00:00: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LEBRIJA HIRSCHFELD PAULINA MRS"/>
    <d v="2025-12-21T00:00:00"/>
    <s v="0000-00-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SANCHEZ NAVARRO LEBRIJA EDUARDO MR"/>
    <d v="2025-12-21T00:00:00"/>
    <s v="0000-00-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SANCHEZ NAVARRO LEBRIJA JERONIMO MR"/>
    <d v="2025-12-21T00:00:00"/>
    <s v="0000-00-00"/>
    <s v="VLO"/>
    <x v="2"/>
    <s v="USD"/>
    <n v="1817.8"/>
    <n v="1563.308"/>
    <n v="1817.8"/>
    <n v="0"/>
    <n v="0"/>
    <n v="0"/>
    <s v="F1S USA"/>
    <s v="United States"/>
    <x v="1"/>
    <x v="0"/>
    <n v="0"/>
  </r>
  <r>
    <x v="1"/>
    <x v="1"/>
    <n v="564"/>
    <x v="22"/>
    <n v="28934"/>
    <s v="TE SANCHEZ NAVARRO RIVERA TORRES EDUARDO MR"/>
    <d v="2026-01-11T00:00:00"/>
    <s v="0000-00-00"/>
    <s v="VLO"/>
    <x v="2"/>
    <s v="USD"/>
    <n v="1160.31"/>
    <n v="997.8665999999999"/>
    <n v="1160.31"/>
    <n v="0"/>
    <n v="0"/>
    <n v="0"/>
    <s v="F1S USA"/>
    <s v="United States"/>
    <x v="29"/>
    <x v="1"/>
    <n v="0"/>
  </r>
  <r>
    <x v="1"/>
    <x v="1"/>
    <n v="564"/>
    <x v="22"/>
    <n v="28934"/>
    <s v="TE LEBRIJA HIRSCHFELD PAULINA MRS"/>
    <d v="2026-01-11T00:00:00"/>
    <s v="0000-00-00"/>
    <s v="VLO"/>
    <x v="2"/>
    <s v="USD"/>
    <n v="1160.31"/>
    <n v="997.8665999999999"/>
    <n v="1160.31"/>
    <n v="0"/>
    <n v="0"/>
    <n v="0"/>
    <s v="F1S USA"/>
    <s v="United States"/>
    <x v="29"/>
    <x v="1"/>
    <n v="0"/>
  </r>
  <r>
    <x v="1"/>
    <x v="1"/>
    <n v="564"/>
    <x v="22"/>
    <n v="28934"/>
    <s v="TE SANCHEZ NAVARRO LEBRIJA EDUARDO MR"/>
    <d v="2026-01-11T00:00:00"/>
    <s v="0000-00-00"/>
    <s v="VLO"/>
    <x v="2"/>
    <s v="USD"/>
    <n v="1160.31"/>
    <n v="997.8665999999999"/>
    <n v="1160.31"/>
    <n v="0"/>
    <n v="0"/>
    <n v="0"/>
    <s v="F1S USA"/>
    <s v="United States"/>
    <x v="29"/>
    <x v="1"/>
    <n v="0"/>
  </r>
  <r>
    <x v="1"/>
    <x v="1"/>
    <n v="564"/>
    <x v="22"/>
    <n v="28934"/>
    <s v="TE SANCHEZ NAVARRO LEBRIJA JERONIMO MR"/>
    <d v="2026-01-11T00:00:00"/>
    <s v="0000-00-00"/>
    <s v="VLO"/>
    <x v="2"/>
    <s v="USD"/>
    <n v="1160.31"/>
    <n v="997.8665999999999"/>
    <n v="1160.31"/>
    <n v="0"/>
    <n v="0"/>
    <n v="0"/>
    <s v="F1S USA"/>
    <s v="United States"/>
    <x v="29"/>
    <x v="1"/>
    <n v="0"/>
  </r>
  <r>
    <x v="1"/>
    <x v="1"/>
    <n v="564"/>
    <x v="22"/>
    <n v="28934"/>
    <s v="TE SANCHEZ NAVARRO LEBRIJA JUAN ANDRES MR"/>
    <d v="2026-01-11T00:00:00"/>
    <s v="0000-00-00"/>
    <s v="VLO"/>
    <x v="2"/>
    <s v="USD"/>
    <n v="1059.31"/>
    <n v="911.0065999999999"/>
    <n v="1059.31"/>
    <n v="0"/>
    <n v="0"/>
    <n v="0"/>
    <s v="F1S USA"/>
    <s v="United States"/>
    <x v="29"/>
    <x v="1"/>
    <n v="0"/>
  </r>
  <r>
    <x v="1"/>
    <x v="1"/>
    <n v="564"/>
    <x v="22"/>
    <n v="28934"/>
    <s v="TE SANCHEZ NAVARRO LEBRIJA JERONIMO MR"/>
    <d v="2026-01-04T00:00:00"/>
    <s v="0000-00-00"/>
    <s v="VLO"/>
    <x v="2"/>
    <s v="USD"/>
    <n v="893.8"/>
    <n v="768.6679999999999"/>
    <n v="893.8"/>
    <n v="0"/>
    <n v="0"/>
    <n v="0"/>
    <s v="F1S USA"/>
    <s v="United States"/>
    <x v="35"/>
    <x v="1"/>
    <n v="0"/>
  </r>
  <r>
    <x v="1"/>
    <x v="1"/>
    <n v="564"/>
    <x v="22"/>
    <n v="28934"/>
    <s v="TE SANCHEZ NAVARRO LEBRIJA PAULINA MSS"/>
    <d v="2026-01-04T00:00:00"/>
    <s v="0000-00-00"/>
    <s v="VLO"/>
    <x v="2"/>
    <s v="USD"/>
    <n v="893.8"/>
    <n v="768.6679999999999"/>
    <n v="893.8"/>
    <n v="0"/>
    <n v="0"/>
    <n v="0"/>
    <s v="F1S USA"/>
    <s v="United States"/>
    <x v="35"/>
    <x v="1"/>
    <n v="0"/>
  </r>
  <r>
    <x v="1"/>
    <x v="1"/>
    <n v="564"/>
    <x v="22"/>
    <n v="28934"/>
    <s v="TE SANCHEZ NAVARRO LEBRIJA PAULINA MSS"/>
    <d v="2025-12-21T00:00:00"/>
    <s v="0000-00-00"/>
    <s v="VLO"/>
    <x v="2"/>
    <s v="USD"/>
    <n v="2071.2"/>
    <n v="1781.232"/>
    <n v="2071.2"/>
    <n v="0"/>
    <n v="0"/>
    <n v="0"/>
    <s v="F1S USA"/>
    <s v="United States"/>
    <x v="1"/>
    <x v="0"/>
    <n v="0"/>
  </r>
  <r>
    <x v="1"/>
    <x v="1"/>
    <n v="564"/>
    <x v="22"/>
    <n v="28934"/>
    <s v="TE CANDANO GONZALEZ MARINA MSS"/>
    <d v="2025-11-18T00:00:00"/>
    <s v="0000-00-00"/>
    <s v="VLO"/>
    <x v="2"/>
    <s v="USD"/>
    <n v="1195.63"/>
    <n v="1028.2418"/>
    <n v="1195.63"/>
    <n v="19.2"/>
    <n v="16.512"/>
    <n v="19.2"/>
    <s v="F1S USA"/>
    <s v="United States"/>
    <x v="30"/>
    <x v="0"/>
    <n v="0.01605847962998586"/>
  </r>
  <r>
    <x v="1"/>
    <x v="1"/>
    <n v="564"/>
    <x v="22"/>
    <n v="28934"/>
    <s v="TE GONZALEZ CIMADEVILLA ANA MARIA MRS"/>
    <d v="2025-12-14T00:00:00"/>
    <s v="0000-00-00"/>
    <s v="VLO"/>
    <x v="2"/>
    <s v="USD"/>
    <n v="1712.53"/>
    <n v="1472.7758"/>
    <n v="1712.53"/>
    <n v="29.14"/>
    <n v="25.0604"/>
    <n v="29.14"/>
    <s v="F1S USA"/>
    <s v="United States"/>
    <x v="0"/>
    <x v="0"/>
    <n v="0.01701576030784862"/>
  </r>
  <r>
    <x v="1"/>
    <x v="1"/>
    <n v="564"/>
    <x v="22"/>
    <n v="28934"/>
    <s v="TE GONZALEZ CIMADEVILLA ANA MARIA MRS"/>
    <d v="2025-11-25T00:00:00"/>
    <s v="0000-00-00"/>
    <s v="VLO"/>
    <x v="2"/>
    <s v="USD"/>
    <n v="3698.43"/>
    <n v="3180.6498"/>
    <n v="3698.43"/>
    <n v="0"/>
    <n v="0"/>
    <n v="0"/>
    <s v="F1S USA"/>
    <s v="United States"/>
    <x v="32"/>
    <x v="0"/>
    <n v="0"/>
  </r>
  <r>
    <x v="1"/>
    <x v="1"/>
    <n v="564"/>
    <x v="22"/>
    <n v="28934"/>
    <s v="TE GONZALEZ CIMADEVILLA ANA MARIA MRS"/>
    <d v="2025-11-26T00:00:00"/>
    <s v="0000-00-00"/>
    <s v="VLO"/>
    <x v="2"/>
    <s v="USD"/>
    <n v="7"/>
    <n v="6.02"/>
    <n v="7"/>
    <n v="0"/>
    <n v="0"/>
    <n v="0"/>
    <s v="F1S USA"/>
    <s v="United States"/>
    <x v="32"/>
    <x v="0"/>
    <n v="0"/>
  </r>
  <r>
    <x v="1"/>
    <x v="1"/>
    <n v="564"/>
    <x v="22"/>
    <n v="28934"/>
    <s v="TE GONZALEZ CIMADEVILLA ANA MARIA MRS"/>
    <d v="2025-11-01T00:00:00"/>
    <s v="0000-00-00"/>
    <s v="VLO"/>
    <x v="2"/>
    <s v="USD"/>
    <n v="819.91"/>
    <n v="705.1225999999999"/>
    <n v="819.91"/>
    <n v="0"/>
    <n v="0"/>
    <n v="0"/>
    <s v="F1S USA"/>
    <s v="United States"/>
    <x v="22"/>
    <x v="0"/>
    <n v="0"/>
  </r>
  <r>
    <x v="1"/>
    <x v="1"/>
    <n v="564"/>
    <x v="22"/>
    <n v="28934"/>
    <s v="TE GONZALEZ CIMADEVILLA ANA MARIA MRS"/>
    <d v="2025-11-06T00:00:00"/>
    <s v="0000-00-00"/>
    <s v="VLO"/>
    <x v="2"/>
    <s v="USD"/>
    <n v="97.84999999999999"/>
    <n v="84.151"/>
    <n v="97.84999999999999"/>
    <n v="0"/>
    <n v="0"/>
    <n v="0"/>
    <s v="F1S USA"/>
    <s v="United States"/>
    <x v="34"/>
    <x v="0"/>
    <n v="0"/>
  </r>
  <r>
    <x v="1"/>
    <x v="1"/>
    <n v="564"/>
    <x v="22"/>
    <n v="28934"/>
    <s v="ME ANA MARIA GONZALEZ CIMADEVILLA"/>
    <d v="2025-11-27T00:00:00"/>
    <s v="0000-00-00"/>
    <s v="VLO"/>
    <x v="2"/>
    <s v="USD"/>
    <n v="50"/>
    <n v="43"/>
    <n v="50"/>
    <n v="0"/>
    <n v="0"/>
    <n v="0"/>
    <s v="F1S USA"/>
    <s v="United States"/>
    <x v="32"/>
    <x v="0"/>
    <n v="0"/>
  </r>
  <r>
    <x v="1"/>
    <x v="1"/>
    <n v="564"/>
    <x v="22"/>
    <n v="28934"/>
    <s v="TE GALINDO CHAIN PATRICIO MR"/>
    <d v="2025-11-10T00:00:00"/>
    <s v="0000-00-00"/>
    <s v="VLO"/>
    <x v="2"/>
    <s v="USD"/>
    <n v="5648.62"/>
    <n v="4857.8132"/>
    <n v="5648.62"/>
    <n v="0"/>
    <n v="0"/>
    <n v="0"/>
    <s v="F1S USA"/>
    <s v="United States"/>
    <x v="17"/>
    <x v="0"/>
    <n v="0"/>
  </r>
  <r>
    <x v="1"/>
    <x v="1"/>
    <n v="564"/>
    <x v="22"/>
    <n v="28934"/>
    <s v="TE CHAIN FAJER RENATTA MRS"/>
    <d v="2025-11-10T00:00:00"/>
    <s v="0000-00-00"/>
    <s v="VLO"/>
    <x v="2"/>
    <s v="USD"/>
    <n v="4799.72"/>
    <n v="4127.7592"/>
    <n v="4799.72"/>
    <n v="0"/>
    <n v="0"/>
    <n v="0"/>
    <s v="F1S USA"/>
    <s v="United States"/>
    <x v="17"/>
    <x v="0"/>
    <n v="0"/>
  </r>
  <r>
    <x v="1"/>
    <x v="1"/>
    <n v="564"/>
    <x v="22"/>
    <n v="28934"/>
    <s v="TE GALINDO CHAIN ANDRES MR"/>
    <d v="2025-11-10T00:00:00"/>
    <s v="0000-00-00"/>
    <s v="VLO"/>
    <x v="2"/>
    <s v="USD"/>
    <n v="5996.92"/>
    <n v="5157.3512"/>
    <n v="5996.92"/>
    <n v="0"/>
    <n v="0"/>
    <n v="0"/>
    <s v="F1S USA"/>
    <s v="United States"/>
    <x v="17"/>
    <x v="0"/>
    <n v="0"/>
  </r>
  <r>
    <x v="1"/>
    <x v="1"/>
    <n v="564"/>
    <x v="22"/>
    <n v="28934"/>
    <s v="TE GALINDO CHAIN MARIANO MR"/>
    <d v="2025-11-07T00:00:00"/>
    <s v="0000-00-00"/>
    <s v="VLO"/>
    <x v="2"/>
    <s v="USD"/>
    <n v="5648.62"/>
    <n v="4857.8132"/>
    <n v="5648.62"/>
    <n v="0"/>
    <n v="0"/>
    <n v="0"/>
    <s v="F1S USA"/>
    <s v="United States"/>
    <x v="34"/>
    <x v="0"/>
    <n v="0"/>
  </r>
  <r>
    <x v="1"/>
    <x v="1"/>
    <n v="564"/>
    <x v="22"/>
    <n v="28934"/>
    <s v="TE DEL VILLAR STIEGLITZ LUCIA MRS"/>
    <d v="2025-11-07T00:00:00"/>
    <s v="0000-00-00"/>
    <s v="VLO"/>
    <x v="2"/>
    <s v="USD"/>
    <n v="5648.62"/>
    <n v="4857.8132"/>
    <n v="5648.62"/>
    <n v="0"/>
    <n v="0"/>
    <n v="0"/>
    <s v="F1S USA"/>
    <s v="United States"/>
    <x v="34"/>
    <x v="0"/>
    <n v="0"/>
  </r>
  <r>
    <x v="1"/>
    <x v="1"/>
    <n v="564"/>
    <x v="22"/>
    <n v="28934"/>
    <s v="TE SANCHEZ NAVARRO LEBRIJA PAULINA MSS"/>
    <d v="2025-11-17T00:00:00"/>
    <s v="0000-00-00"/>
    <s v="VLO"/>
    <x v="2"/>
    <s v="USD"/>
    <n v="899.23"/>
    <n v="773.3378"/>
    <n v="899.23"/>
    <n v="0"/>
    <n v="0"/>
    <n v="0"/>
    <s v="F1S USA"/>
    <s v="United States"/>
    <x v="30"/>
    <x v="0"/>
    <n v="0"/>
  </r>
  <r>
    <x v="1"/>
    <x v="1"/>
    <n v="564"/>
    <x v="22"/>
    <n v="28934"/>
    <s v="ME SANCHEZ NAVARRO LEBRIJA PAULINA MSS"/>
    <d v="2025-11-28T00:00:00"/>
    <s v="0000-00-00"/>
    <s v="VLO"/>
    <x v="2"/>
    <s v="USD"/>
    <n v="58.2"/>
    <n v="50.052"/>
    <n v="58.2"/>
    <n v="0"/>
    <n v="0"/>
    <n v="0"/>
    <s v="F1S USA"/>
    <s v="United States"/>
    <x v="32"/>
    <x v="0"/>
    <n v="0"/>
  </r>
  <r>
    <x v="1"/>
    <x v="1"/>
    <n v="564"/>
    <x v="22"/>
    <n v="28934"/>
    <s v="TE SANCHEZ NAVARRO RIVERA TORRES EDUARDO MR"/>
    <d v="2025-12-27T00:00:00"/>
    <s v="0000-00-00"/>
    <s v="VLO"/>
    <x v="2"/>
    <s v="USD"/>
    <n v="459.4"/>
    <n v="395.0839999999999"/>
    <n v="459.4"/>
    <n v="0"/>
    <n v="0"/>
    <n v="0"/>
    <s v="F1S USA"/>
    <s v="United States"/>
    <x v="1"/>
    <x v="0"/>
    <n v="0"/>
  </r>
  <r>
    <x v="1"/>
    <x v="1"/>
    <n v="564"/>
    <x v="22"/>
    <n v="28934"/>
    <s v="TE LEBRIJA HIRSCHFELD PAULINA MRS"/>
    <d v="2025-12-27T00:00:00"/>
    <s v="0000-00-00"/>
    <s v="VLO"/>
    <x v="2"/>
    <s v="USD"/>
    <n v="459.4"/>
    <n v="395.0839999999999"/>
    <n v="459.4"/>
    <n v="0"/>
    <n v="0"/>
    <n v="0"/>
    <s v="F1S USA"/>
    <s v="United States"/>
    <x v="1"/>
    <x v="0"/>
    <n v="0"/>
  </r>
  <r>
    <x v="1"/>
    <x v="1"/>
    <n v="564"/>
    <x v="22"/>
    <n v="28934"/>
    <s v="TE SANCHEZ NAVARRO RIVERA TORRES EDUARDO MR"/>
    <d v="2026-01-04T00:00:00"/>
    <s v="0000-00-00"/>
    <s v="VLO"/>
    <x v="2"/>
    <s v="USD"/>
    <n v="911.2"/>
    <n v="783.6320000000001"/>
    <n v="911.2"/>
    <n v="0"/>
    <n v="0"/>
    <n v="0"/>
    <s v="F1S USA"/>
    <s v="United States"/>
    <x v="35"/>
    <x v="1"/>
    <n v="0"/>
  </r>
  <r>
    <x v="1"/>
    <x v="1"/>
    <n v="564"/>
    <x v="22"/>
    <n v="28934"/>
    <s v="TE LEBRIJA HIRSCHFELD PAULINA MRS"/>
    <d v="2026-01-04T00:00:00"/>
    <s v="0000-00-00"/>
    <s v="VLO"/>
    <x v="2"/>
    <s v="USD"/>
    <n v="911.2"/>
    <n v="783.6320000000001"/>
    <n v="911.2"/>
    <n v="0"/>
    <n v="0"/>
    <n v="0"/>
    <s v="F1S USA"/>
    <s v="United States"/>
    <x v="35"/>
    <x v="1"/>
    <n v="0"/>
  </r>
  <r>
    <x v="1"/>
    <x v="1"/>
    <n v="564"/>
    <x v="22"/>
    <n v="28934"/>
    <s v="TE GONZALEZ CIMADEVILLA ANA MARIA MRS"/>
    <d v="2025-11-27T00:00:00"/>
    <s v="0000-00-00"/>
    <s v="VLO"/>
    <x v="2"/>
    <s v="USD"/>
    <n v="10972.33"/>
    <n v="9436.203799999999"/>
    <n v="10972.33"/>
    <n v="0"/>
    <n v="0"/>
    <n v="0"/>
    <s v="F1S USA"/>
    <s v="United States"/>
    <x v="32"/>
    <x v="0"/>
    <n v="0"/>
  </r>
  <r>
    <x v="1"/>
    <x v="1"/>
    <n v="564"/>
    <x v="22"/>
    <n v="28934"/>
    <s v="TEJEDA GUEVARA YAZMIN MRS"/>
    <d v="2025-10-06T00:00:00"/>
    <d v="2025-12-16T00:00:00"/>
    <s v="VLO"/>
    <x v="2"/>
    <s v="USD"/>
    <n v="1557.14"/>
    <n v="1339.1404"/>
    <n v="1557.14"/>
    <n v="0"/>
    <n v="0"/>
    <n v="0"/>
    <s v="F1S USA"/>
    <s v="United States"/>
    <x v="24"/>
    <x v="0"/>
    <n v="0"/>
  </r>
  <r>
    <x v="1"/>
    <x v="1"/>
    <n v="564"/>
    <x v="22"/>
    <n v="28934"/>
    <s v="SANCHEZ NAVARRO RIVERA TORRES EDUARDO MR"/>
    <d v="2025-12-19T00:00:00"/>
    <d v="2026-01-12T00:00:00"/>
    <s v="VLO"/>
    <x v="2"/>
    <s v="USD"/>
    <n v="652.5700000000001"/>
    <n v="561.2102"/>
    <n v="652.5700000000001"/>
    <n v="8.74"/>
    <n v="7.5164"/>
    <n v="8.74"/>
    <s v="F1S USA"/>
    <s v="United States"/>
    <x v="0"/>
    <x v="0"/>
    <n v="0.01339319919702101"/>
  </r>
  <r>
    <x v="1"/>
    <x v="1"/>
    <n v="564"/>
    <x v="22"/>
    <n v="28934"/>
    <s v="LEBRIJA HIRSCHFELD PAULINA MRS"/>
    <d v="2025-12-19T00:00:00"/>
    <d v="2026-01-12T00:00:00"/>
    <s v="VLO"/>
    <x v="2"/>
    <s v="USD"/>
    <n v="652.5700000000001"/>
    <n v="561.2102"/>
    <n v="652.5700000000001"/>
    <n v="8.74"/>
    <n v="7.5164"/>
    <n v="8.74"/>
    <s v="F1S USA"/>
    <s v="United States"/>
    <x v="0"/>
    <x v="0"/>
    <n v="0.01339319919702101"/>
  </r>
  <r>
    <x v="1"/>
    <x v="1"/>
    <n v="564"/>
    <x v="22"/>
    <n v="28934"/>
    <s v="SANCHEZ NAVARRO RIVERA TORRES EDUARDO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LEBRIJA HIRSCHFELD PAULINA MRS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JERONIMO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PAULINA MSS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JUAN ANDRES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SANCHEZ NAVARRO LEBRIJA EDUARDO MR"/>
    <d v="2026-01-07T00:00:00"/>
    <d v="2026-01-07T00:00:00"/>
    <s v="VLO"/>
    <x v="2"/>
    <s v="USD"/>
    <n v="366"/>
    <n v="314.76"/>
    <n v="366"/>
    <n v="0"/>
    <n v="0"/>
    <n v="0"/>
    <s v="F1S USA"/>
    <s v="United States"/>
    <x v="35"/>
    <x v="1"/>
    <n v="0"/>
  </r>
  <r>
    <x v="1"/>
    <x v="1"/>
    <n v="564"/>
    <x v="22"/>
    <n v="28934"/>
    <s v="TEJEDA GUEVARA YAZMIN MRS"/>
    <d v="2025-10-06T00:00:00"/>
    <d v="2025-12-16T00:00:00"/>
    <s v="VLO"/>
    <x v="2"/>
    <s v="USD"/>
    <n v="76.3"/>
    <n v="65.61799999999999"/>
    <n v="76.3"/>
    <n v="0"/>
    <n v="0"/>
    <n v="0"/>
    <s v="F1S USA"/>
    <s v="United States"/>
    <x v="24"/>
    <x v="0"/>
    <n v="0"/>
  </r>
  <r>
    <x v="1"/>
    <x v="1"/>
    <n v="564"/>
    <x v="22"/>
    <n v="28934"/>
    <s v="GALINDO CHAIN ANDRES MR"/>
    <d v="2025-11-10T00:00:00"/>
    <d v="2025-12-08T00:00:00"/>
    <s v="VLO"/>
    <x v="2"/>
    <s v="USD"/>
    <n v="0"/>
    <n v="0"/>
    <n v="0"/>
    <n v="0"/>
    <n v="0"/>
    <n v="0"/>
    <s v="F1S USA"/>
    <s v="United States"/>
    <x v="17"/>
    <x v="0"/>
    <s v="0"/>
  </r>
  <r>
    <x v="1"/>
    <x v="1"/>
    <n v="564"/>
    <x v="22"/>
    <n v="28934"/>
    <s v="GALINDO CHAIN ANDRES MR"/>
    <d v="2025-11-10T00:00:00"/>
    <d v="2025-12-08T00:00:00"/>
    <s v="VLO"/>
    <x v="2"/>
    <s v="USD"/>
    <n v="250"/>
    <n v="215"/>
    <n v="250"/>
    <n v="0"/>
    <n v="0"/>
    <n v="0"/>
    <s v="F1S USA"/>
    <s v="United States"/>
    <x v="17"/>
    <x v="0"/>
    <n v="0"/>
  </r>
  <r>
    <x v="1"/>
    <x v="1"/>
    <n v="564"/>
    <x v="22"/>
    <n v="0"/>
    <s v="FEE STRIPE Y CASH"/>
    <d v="2025-10-06T00:00:00"/>
    <d v="2026-01-15T00:00:00"/>
    <s v="HPS"/>
    <x v="1"/>
    <s v="USD"/>
    <n v="4049.43"/>
    <n v="3482.5098"/>
    <n v="4049.43"/>
    <n v="4049.43"/>
    <n v="3482.5098"/>
    <n v="4049.43"/>
    <s v="FEES"/>
    <n v="0"/>
    <x v="24"/>
    <x v="0"/>
    <n v="1"/>
  </r>
  <r>
    <x v="1"/>
    <x v="1"/>
    <n v="564"/>
    <x v="22"/>
    <n v="28934"/>
    <s v="SANCHEZ NAVARRO RIVERA TORRES EDUARDO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LEBRIJA HIRSCHFELD PAULINA MRS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JERONIMO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PAULINA MSS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JUAN ANDRES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SANCHEZ NAVARRO LEBRIJA EDUARDO MR"/>
    <d v="2026-01-07T00:00:00"/>
    <d v="2026-01-07T00:00:00"/>
    <s v="VLO"/>
    <x v="2"/>
    <s v="USD"/>
    <n v="34"/>
    <n v="29.24"/>
    <n v="34"/>
    <n v="0"/>
    <n v="0"/>
    <n v="0"/>
    <s v="F1S USA"/>
    <s v="United States"/>
    <x v="35"/>
    <x v="1"/>
    <n v="0"/>
  </r>
  <r>
    <x v="1"/>
    <x v="1"/>
    <n v="564"/>
    <x v="22"/>
    <n v="28934"/>
    <s v="GALINDO CHAIN PATRICIO MR"/>
    <d v="2025-11-10T00:00:00"/>
    <d v="2026-01-16T00:00:00"/>
    <s v="VLO"/>
    <x v="2"/>
    <s v="USD"/>
    <n v="0"/>
    <n v="0"/>
    <n v="0"/>
    <n v="0"/>
    <n v="0"/>
    <n v="0"/>
    <s v="F1S USA"/>
    <s v="United States"/>
    <x v="17"/>
    <x v="0"/>
    <s v="0"/>
  </r>
  <r>
    <x v="1"/>
    <x v="1"/>
    <n v="564"/>
    <x v="22"/>
    <n v="28934"/>
    <s v="GALINDO CHAIN PATRICIO MR"/>
    <d v="2025-11-10T00:00:00"/>
    <d v="2026-01-16T00:00:00"/>
    <s v="VLO"/>
    <x v="2"/>
    <s v="USD"/>
    <n v="250"/>
    <n v="215"/>
    <n v="250"/>
    <n v="0"/>
    <n v="0"/>
    <n v="0"/>
    <s v="F1S USA"/>
    <s v="United States"/>
    <x v="17"/>
    <x v="0"/>
    <n v="0"/>
  </r>
  <r>
    <x v="1"/>
    <x v="1"/>
    <n v="564"/>
    <x v="22"/>
    <n v="28934"/>
    <s v="SANCHEZ NAVARRO RIVERA TORRES EDUARDO MR"/>
    <d v="2025-12-21T00:00:00"/>
    <d v="2025-12-23T00:00:00"/>
    <s v="VLO"/>
    <x v="2"/>
    <s v="USD"/>
    <n v="2591.1"/>
    <n v="2228.346"/>
    <n v="2591.1"/>
    <n v="0"/>
    <n v="0"/>
    <n v="0"/>
    <s v="F1S USA"/>
    <s v="United States"/>
    <x v="1"/>
    <x v="0"/>
    <n v="0"/>
  </r>
  <r>
    <x v="1"/>
    <x v="1"/>
    <n v="564"/>
    <x v="22"/>
    <n v="28934"/>
    <s v="LEBRIJA HIRSCHFELD PAULINA MRS"/>
    <d v="2025-12-21T00:00:00"/>
    <d v="2025-12-23T00:00:00"/>
    <s v="VLO"/>
    <x v="2"/>
    <s v="USD"/>
    <n v="2591.1"/>
    <n v="2228.346"/>
    <n v="2591.1"/>
    <n v="0"/>
    <n v="0"/>
    <n v="0"/>
    <s v="F1S USA"/>
    <s v="United States"/>
    <x v="1"/>
    <x v="0"/>
    <n v="0"/>
  </r>
  <r>
    <x v="1"/>
    <x v="1"/>
    <n v="564"/>
    <x v="22"/>
    <n v="28934"/>
    <s v="GALINDO CHAIN ANDRES MR"/>
    <d v="2025-11-10T00:00:00"/>
    <d v="2026-01-30T00:00:00"/>
    <s v="VLO"/>
    <x v="2"/>
    <s v="USD"/>
    <n v="207.08"/>
    <n v="178.0888"/>
    <n v="207.08"/>
    <n v="0"/>
    <n v="0"/>
    <n v="0"/>
    <s v="F1S USA"/>
    <s v="United States"/>
    <x v="17"/>
    <x v="0"/>
    <n v="0"/>
  </r>
  <r>
    <x v="1"/>
    <x v="1"/>
    <n v="564"/>
    <x v="22"/>
    <n v="28934"/>
    <s v="GALINDO CHAIN ANDRES MR"/>
    <d v="2025-11-10T00:00:00"/>
    <d v="2026-01-30T00:00:00"/>
    <s v="VLO"/>
    <x v="2"/>
    <s v="USD"/>
    <n v="250"/>
    <n v="215"/>
    <n v="250"/>
    <n v="0"/>
    <n v="0"/>
    <n v="0"/>
    <s v="F1S USA"/>
    <s v="United States"/>
    <x v="17"/>
    <x v="0"/>
    <n v="0"/>
  </r>
  <r>
    <x v="1"/>
    <x v="1"/>
    <n v="564"/>
    <x v="22"/>
    <n v="28934"/>
    <s v="SANCHEZ NAVARRO RIVERA TORRES EDUARDO MR"/>
    <d v="2026-01-11T00:00:00"/>
    <d v="2026-01-11T00:00:00"/>
    <s v="VLO"/>
    <x v="2"/>
    <s v="USD"/>
    <n v="5774.32"/>
    <n v="4965.915199999999"/>
    <n v="5774.32"/>
    <n v="0"/>
    <n v="0"/>
    <n v="0"/>
    <s v="F1S USA"/>
    <s v="United States"/>
    <x v="29"/>
    <x v="1"/>
    <n v="0"/>
  </r>
  <r>
    <x v="1"/>
    <x v="1"/>
    <n v="564"/>
    <x v="22"/>
    <n v="28934"/>
    <s v="LEBRIJA HIRSCHFELD PAULINA MRS"/>
    <d v="2026-01-11T00:00:00"/>
    <d v="2026-01-11T00:00:00"/>
    <s v="VLO"/>
    <x v="2"/>
    <s v="USD"/>
    <n v="5774.32"/>
    <n v="4965.915199999999"/>
    <n v="5774.32"/>
    <n v="0"/>
    <n v="0"/>
    <n v="0"/>
    <s v="F1S USA"/>
    <s v="United States"/>
    <x v="29"/>
    <x v="1"/>
    <n v="0"/>
  </r>
  <r>
    <x v="1"/>
    <x v="1"/>
    <n v="564"/>
    <x v="22"/>
    <n v="28934"/>
    <s v="SANCHEZ NAVARRO RIVERA TORRES EDUARDO MR"/>
    <d v="2026-02-13T00:00:00"/>
    <d v="2026-02-14T00:00:00"/>
    <s v="VLO"/>
    <x v="2"/>
    <s v="USD"/>
    <n v="3334.1"/>
    <n v="2867.326"/>
    <n v="3334.1"/>
    <n v="0"/>
    <n v="0"/>
    <n v="0"/>
    <s v="F1S USA"/>
    <s v="United States"/>
    <x v="43"/>
    <x v="1"/>
    <n v="0"/>
  </r>
  <r>
    <x v="1"/>
    <x v="1"/>
    <n v="564"/>
    <x v="22"/>
    <n v="28934"/>
    <s v="LEBRIJA HIRSCHFELD PAULINA MRS"/>
    <d v="2026-02-13T00:00:00"/>
    <d v="2026-02-14T00:00:00"/>
    <s v="VLO"/>
    <x v="2"/>
    <s v="USD"/>
    <n v="3334.1"/>
    <n v="2867.326"/>
    <n v="3334.1"/>
    <n v="0"/>
    <n v="0"/>
    <n v="0"/>
    <s v="F1S USA"/>
    <s v="United States"/>
    <x v="43"/>
    <x v="1"/>
    <n v="0"/>
  </r>
  <r>
    <x v="1"/>
    <x v="1"/>
    <n v="565"/>
    <x v="16"/>
    <n v="27301"/>
    <s v="MEX/SFO/MEX - Sergio Berger"/>
    <d v="2025-10-24T00:00:00"/>
    <d v="2025-10-28T00:00:00"/>
    <s v="VLO"/>
    <x v="2"/>
    <s v="USD"/>
    <n v="913.41"/>
    <n v="785.5326"/>
    <n v="913.41"/>
    <n v="0"/>
    <n v="0"/>
    <n v="0"/>
    <s v="TURISMO EX MAR, S.A. DE C.V."/>
    <s v="Mexico"/>
    <x v="21"/>
    <x v="0"/>
    <n v="0"/>
  </r>
  <r>
    <x v="1"/>
    <x v="1"/>
    <n v="565"/>
    <x v="16"/>
    <n v="27301"/>
    <s v="MEX/SFO/MEX - Andrés Carretero"/>
    <d v="2025-10-24T00:00:00"/>
    <d v="2025-10-28T00:00:00"/>
    <s v="VLO"/>
    <x v="2"/>
    <s v="USD"/>
    <n v="913.41"/>
    <n v="785.5326"/>
    <n v="913.41"/>
    <n v="0"/>
    <n v="0"/>
    <n v="0"/>
    <s v="TURISMO EX MAR, S.A. DE C.V."/>
    <s v="Mexico"/>
    <x v="21"/>
    <x v="0"/>
    <n v="0"/>
  </r>
  <r>
    <x v="1"/>
    <x v="1"/>
    <n v="565"/>
    <x v="16"/>
    <n v="0"/>
    <s v="Fee de emisión YRIVKK"/>
    <d v="2025-10-24T00:00:00"/>
    <d v="2025-10-28T00:00:00"/>
    <s v="HPS"/>
    <x v="1"/>
    <s v="USD"/>
    <n v="70"/>
    <n v="60.2"/>
    <n v="70"/>
    <n v="70"/>
    <n v="60.2"/>
    <n v="70"/>
    <s v="FEES"/>
    <n v="0"/>
    <x v="21"/>
    <x v="0"/>
    <n v="1"/>
  </r>
  <r>
    <x v="1"/>
    <x v="1"/>
    <n v="566"/>
    <x v="29"/>
    <n v="26070"/>
    <s v="Hospedaje Four Seasons Seul."/>
    <d v="2025-10-08T00:00:00"/>
    <d v="2025-10-10T00:00:00"/>
    <s v="HTL"/>
    <x v="4"/>
    <s v="MXN"/>
    <n v="22603.02"/>
    <n v="1084.94496"/>
    <n v="1265.76912"/>
    <n v="2925.57"/>
    <n v="140.42736"/>
    <n v="163.83192"/>
    <s v="FOUR SEASONS HOTEL SEOUL"/>
    <s v="South Korea"/>
    <x v="24"/>
    <x v="0"/>
    <n v="0.1294327041253779"/>
  </r>
  <r>
    <x v="1"/>
    <x v="1"/>
    <n v="566"/>
    <x v="29"/>
    <n v="28350"/>
    <s v="Hospedaje en Osaka Four Seasons"/>
    <d v="2025-10-10T00:00:00"/>
    <d v="2025-10-12T00:00:00"/>
    <s v="HTL"/>
    <x v="4"/>
    <s v="MXN"/>
    <n v="35579.94"/>
    <n v="1707.83712"/>
    <n v="1992.47664"/>
    <n v="2739.08"/>
    <n v="131.47584"/>
    <n v="153.38848"/>
    <s v="FOUR SEASONS HOTEL OSAKA"/>
    <s v="Japan"/>
    <x v="24"/>
    <x v="0"/>
    <n v="0.07698382852809757"/>
  </r>
  <r>
    <x v="1"/>
    <x v="1"/>
    <n v="566"/>
    <x v="29"/>
    <n v="0"/>
    <s v="Fee por compra de boletos de avión en Sabre"/>
    <d v="2025-10-10T00:00:00"/>
    <d v="2025-10-24T00:00:00"/>
    <s v="HPS"/>
    <x v="1"/>
    <s v="MXN"/>
    <n v="1311.06"/>
    <n v="62.93088"/>
    <n v="73.41936"/>
    <n v="1311.06"/>
    <n v="62.93088"/>
    <n v="73.41936"/>
    <s v="FEES"/>
    <n v="0"/>
    <x v="24"/>
    <x v="0"/>
    <n v="1"/>
  </r>
  <r>
    <x v="1"/>
    <x v="1"/>
    <n v="566"/>
    <x v="29"/>
    <n v="28282"/>
    <s v="Hospedaje Grand Hyatt Incheon Aeropuerto"/>
    <d v="2025-10-21T00:00:00"/>
    <d v="2025-10-22T00:00:00"/>
    <s v="HTL"/>
    <x v="4"/>
    <s v="MXN"/>
    <n v="3887.65"/>
    <n v="186.6072"/>
    <n v="217.7084"/>
    <n v="296.31"/>
    <n v="14.22288"/>
    <n v="16.59336"/>
    <s v="GRAND HYATT INCHEON"/>
    <s v="South Korea"/>
    <x v="21"/>
    <x v="0"/>
    <n v="0.0762182809666508"/>
  </r>
  <r>
    <x v="1"/>
    <x v="1"/>
    <n v="566"/>
    <x v="29"/>
    <n v="28934"/>
    <s v="TE PENAGOS MENESES MAURICIO"/>
    <d v="2025-10-10T00:00:00"/>
    <s v="0000-00-00"/>
    <s v="VLO"/>
    <x v="2"/>
    <s v="MXN"/>
    <n v="9641.950000000001"/>
    <n v="462.8136000000001"/>
    <n v="539.9492"/>
    <n v="0"/>
    <n v="0"/>
    <n v="0"/>
    <s v="F1S USA"/>
    <s v="United States"/>
    <x v="24"/>
    <x v="0"/>
    <n v="0"/>
  </r>
  <r>
    <x v="1"/>
    <x v="1"/>
    <n v="566"/>
    <x v="29"/>
    <n v="28934"/>
    <s v="TE ALLOZA MACOUZET MARIANA"/>
    <d v="2025-10-10T00:00:00"/>
    <s v="0000-00-00"/>
    <s v="VLO"/>
    <x v="2"/>
    <s v="MXN"/>
    <n v="9641.950000000001"/>
    <n v="462.8136000000001"/>
    <n v="539.9492"/>
    <n v="0"/>
    <n v="0"/>
    <n v="0"/>
    <s v="F1S USA"/>
    <s v="United States"/>
    <x v="24"/>
    <x v="0"/>
    <n v="0"/>
  </r>
  <r>
    <x v="1"/>
    <x v="1"/>
    <n v="566"/>
    <x v="29"/>
    <n v="25057"/>
    <s v="Hospedaje en Kioto"/>
    <d v="2025-10-12T00:00:00"/>
    <d v="2025-10-15T00:00:00"/>
    <s v="HTL"/>
    <x v="4"/>
    <s v="MXN"/>
    <n v="90014.67"/>
    <n v="4320.70416"/>
    <n v="5040.82152"/>
    <n v="6346.45"/>
    <n v="304.6296"/>
    <n v="355.4012"/>
    <s v="HOTEL THE MITSUI KYOTO"/>
    <s v="Japan"/>
    <x v="25"/>
    <x v="0"/>
    <n v="0.07050461885823722"/>
  </r>
  <r>
    <x v="1"/>
    <x v="1"/>
    <n v="566"/>
    <x v="29"/>
    <n v="30859"/>
    <s v="Hospedaje en Tokio Edition"/>
    <d v="2025-10-17T00:00:00"/>
    <d v="2025-10-21T00:00:00"/>
    <s v="HTL"/>
    <x v="4"/>
    <s v="MXN"/>
    <n v="111462.9"/>
    <n v="5350.2192"/>
    <n v="6241.922399999999"/>
    <n v="6001.54"/>
    <n v="288.07392"/>
    <n v="336.08624"/>
    <s v="THE TOKYO EDITION GINZA"/>
    <s v="Japan"/>
    <x v="25"/>
    <x v="0"/>
    <n v="0.05384338645414753"/>
  </r>
  <r>
    <x v="1"/>
    <x v="1"/>
    <n v="566"/>
    <x v="29"/>
    <n v="25053"/>
    <s v="Hospedaje en Nikko -Ritz Carlton"/>
    <d v="2025-10-15T00:00:00"/>
    <d v="2025-10-17T00:00:00"/>
    <s v="HTL"/>
    <x v="4"/>
    <s v="MXN"/>
    <n v="50092.44"/>
    <n v="2404.43712"/>
    <n v="2805.17664"/>
    <n v="3552.64"/>
    <n v="170.52672"/>
    <n v="198.94784"/>
    <s v="THE RITZ CARLTON NIKKO"/>
    <s v="Japan"/>
    <x v="25"/>
    <x v="0"/>
    <n v="0.07092167999801965"/>
  </r>
  <r>
    <x v="1"/>
    <x v="1"/>
    <n v="566"/>
    <x v="29"/>
    <n v="26070"/>
    <s v="Noche extra en Seul - FS"/>
    <d v="2025-10-07T00:00:00"/>
    <d v="2025-10-08T00:00:00"/>
    <s v="HTL"/>
    <x v="4"/>
    <s v="MXN"/>
    <n v="11560.1"/>
    <n v="554.8848"/>
    <n v="647.3656000000001"/>
    <n v="1156.01"/>
    <n v="55.48848"/>
    <n v="64.73656"/>
    <s v="FOUR SEASONS HOTEL SEOUL"/>
    <s v="South Korea"/>
    <x v="24"/>
    <x v="0"/>
    <n v="0.09999999999999998"/>
  </r>
  <r>
    <x v="1"/>
    <x v="1"/>
    <n v="566"/>
    <x v="29"/>
    <n v="26070"/>
    <s v="Tour y transporte en Seul con Four Seasons"/>
    <d v="2025-10-08T00:00:00"/>
    <d v="2025-10-08T00:00:00"/>
    <s v="ATR"/>
    <x v="0"/>
    <s v="MXN"/>
    <n v="14396.69"/>
    <n v="691.0411200000001"/>
    <n v="806.21464"/>
    <n v="0"/>
    <n v="0"/>
    <n v="0"/>
    <s v="FOUR SEASONS HOTEL SEOUL"/>
    <s v="South Korea"/>
    <x v="24"/>
    <x v="0"/>
    <n v="0"/>
  </r>
  <r>
    <x v="1"/>
    <x v="1"/>
    <n v="566"/>
    <x v="29"/>
    <n v="31491"/>
    <s v="Anticipo de servicios terrestres en japon"/>
    <d v="2025-10-12T00:00:00"/>
    <d v="2025-10-21T00:00:00"/>
    <s v="PKT"/>
    <x v="0"/>
    <s v="MXN"/>
    <n v="50702.4"/>
    <n v="2433.7152"/>
    <n v="2839.3344"/>
    <n v="0"/>
    <n v="0"/>
    <n v="0"/>
    <s v="JTB Global Marketing &amp; Travel Inc."/>
    <s v="Japan"/>
    <x v="25"/>
    <x v="0"/>
    <n v="0"/>
  </r>
  <r>
    <x v="1"/>
    <x v="1"/>
    <n v="566"/>
    <x v="29"/>
    <n v="25057"/>
    <s v="Fee del banco por transferencia al hotel"/>
    <d v="2025-10-12T00:00:00"/>
    <d v="2025-10-15T00:00:00"/>
    <s v="HTL"/>
    <x v="4"/>
    <s v="MXN"/>
    <n v="306.76"/>
    <n v="14.72448"/>
    <n v="17.17856"/>
    <n v="0"/>
    <n v="0"/>
    <n v="0"/>
    <s v="HOTEL THE MITSUI KYOTO"/>
    <s v="Japan"/>
    <x v="25"/>
    <x v="0"/>
    <n v="0"/>
  </r>
  <r>
    <x v="1"/>
    <x v="1"/>
    <n v="566"/>
    <x v="29"/>
    <n v="31491"/>
    <s v="Segundo pago por terrestres en Japon"/>
    <d v="2025-10-10T00:00:00"/>
    <d v="2025-10-20T00:00:00"/>
    <s v="PKT"/>
    <x v="0"/>
    <s v="MXN"/>
    <n v="50038.29"/>
    <n v="2401.83792"/>
    <n v="2802.14424"/>
    <n v="0"/>
    <n v="0"/>
    <n v="0"/>
    <s v="JTB Global Marketing &amp; Travel Inc."/>
    <s v="Japan"/>
    <x v="24"/>
    <x v="0"/>
    <n v="0"/>
  </r>
  <r>
    <x v="1"/>
    <x v="1"/>
    <n v="566"/>
    <x v="29"/>
    <n v="0"/>
    <s v="Utilidades del viaje"/>
    <d v="2025-10-07T00:00:00"/>
    <d v="2025-10-22T00:00:00"/>
    <s v="HPS"/>
    <x v="1"/>
    <s v="MXN"/>
    <n v="57855.14"/>
    <n v="2777.04672"/>
    <n v="3239.88784"/>
    <n v="57855.14"/>
    <n v="2777.04672"/>
    <n v="3239.88784"/>
    <s v="FEES"/>
    <n v="0"/>
    <x v="24"/>
    <x v="0"/>
    <n v="1"/>
  </r>
  <r>
    <x v="1"/>
    <x v="1"/>
    <n v="567"/>
    <x v="12"/>
    <n v="0"/>
    <s v="FEE EMISION"/>
    <d v="2025-08-22T00:00:00"/>
    <d v="2025-08-25T00:00:00"/>
    <s v="HPS"/>
    <x v="1"/>
    <s v="USD"/>
    <n v="35"/>
    <n v="30.1"/>
    <n v="35"/>
    <n v="35"/>
    <n v="30.1"/>
    <n v="35"/>
    <s v="FEES"/>
    <n v="0"/>
    <x v="11"/>
    <x v="0"/>
    <n v="1"/>
  </r>
  <r>
    <x v="1"/>
    <x v="1"/>
    <n v="567"/>
    <x v="12"/>
    <n v="28934"/>
    <s v="TE CARRETERO MARTINEZ ANDRES"/>
    <d v="2025-08-22T00:00:00"/>
    <d v="2025-08-25T00:00:00"/>
    <s v="VLO"/>
    <x v="2"/>
    <s v="USD"/>
    <n v="713.63"/>
    <n v="613.7218"/>
    <n v="713.63"/>
    <n v="0"/>
    <n v="0"/>
    <n v="0"/>
    <s v="F1S USA"/>
    <s v="United States"/>
    <x v="11"/>
    <x v="0"/>
    <n v="0"/>
  </r>
  <r>
    <x v="1"/>
    <x v="1"/>
    <n v="567"/>
    <x v="12"/>
    <n v="28934"/>
    <s v="TE BERGER ALAZRAKI SERGIO"/>
    <d v="2025-08-22T00:00:00"/>
    <s v="0000-00-00"/>
    <s v="VLO"/>
    <x v="2"/>
    <s v="USD"/>
    <n v="934.13"/>
    <n v="803.3518"/>
    <n v="934.13"/>
    <n v="0"/>
    <n v="0"/>
    <n v="0"/>
    <s v="F1S USA"/>
    <s v="United States"/>
    <x v="11"/>
    <x v="0"/>
    <n v="0"/>
  </r>
  <r>
    <x v="1"/>
    <x v="1"/>
    <n v="567"/>
    <x v="12"/>
    <n v="0"/>
    <s v="emision tkt"/>
    <d v="2025-08-22T00:00:00"/>
    <s v="0000-00-00"/>
    <s v="HPS"/>
    <x v="1"/>
    <s v="USD"/>
    <n v="35"/>
    <n v="30.1"/>
    <n v="35"/>
    <n v="35"/>
    <n v="30.1"/>
    <n v="35"/>
    <s v="FEES"/>
    <n v="0"/>
    <x v="11"/>
    <x v="0"/>
    <n v="1"/>
  </r>
  <r>
    <x v="1"/>
    <x v="1"/>
    <n v="568"/>
    <x v="35"/>
    <n v="30212"/>
    <s v="HOTEL"/>
    <d v="2025-04-10T00:00:00"/>
    <d v="2025-04-12T00:00:00"/>
    <s v="HTL"/>
    <x v="4"/>
    <s v="GPB"/>
    <n v="2700"/>
    <n v="3105"/>
    <n v="3618"/>
    <n v="178.74"/>
    <n v="205.551"/>
    <n v="239.5116"/>
    <s v="THE MERRION HOTEL DUBLIN"/>
    <s v="Ireland"/>
    <x v="38"/>
    <x v="0"/>
    <n v="0.06620000000000001"/>
  </r>
  <r>
    <x v="1"/>
    <x v="1"/>
    <n v="569"/>
    <x v="33"/>
    <n v="30215"/>
    <s v="Hospedaje, transporte y visitas turísticas"/>
    <d v="2025-08-31T00:00:00"/>
    <d v="2025-09-04T00:00:00"/>
    <s v="PKT"/>
    <x v="0"/>
    <s v="MXN"/>
    <n v="123600"/>
    <n v="5932.8"/>
    <n v="6921.6"/>
    <n v="13200"/>
    <n v="633.6"/>
    <n v="739.2"/>
    <s v="VIAJAR PARA DISFRUTAR"/>
    <s v="Mexico"/>
    <x v="19"/>
    <x v="0"/>
    <n v="0.1067961165048544"/>
  </r>
  <r>
    <x v="1"/>
    <x v="1"/>
    <n v="570"/>
    <x v="35"/>
    <n v="26593"/>
    <s v="hotel"/>
    <d v="2025-04-15T00:00:00"/>
    <d v="2025-04-18T00:00:00"/>
    <s v="HTL"/>
    <x v="4"/>
    <s v="GPB"/>
    <n v="2504"/>
    <n v="2879.6"/>
    <n v="3355.36"/>
    <n v="226.46"/>
    <n v="260.429"/>
    <n v="303.4564"/>
    <s v="Rocco Forte the Balmoral"/>
    <s v="United Kingdom"/>
    <x v="2"/>
    <x v="0"/>
    <n v="0.09043929712460065"/>
  </r>
  <r>
    <x v="1"/>
    <x v="1"/>
    <n v="571"/>
    <x v="33"/>
    <n v="23590"/>
    <s v="Vuelo Martin Orbea y Veronica Peyrelongue"/>
    <d v="2025-08-15T00:00:00"/>
    <d v="2025-08-20T00:00:00"/>
    <s v="VLO"/>
    <x v="2"/>
    <s v="MXN"/>
    <n v="11942"/>
    <n v="573.216"/>
    <n v="668.7520000000001"/>
    <n v="84"/>
    <n v="4.032"/>
    <n v="4.704"/>
    <s v="AEROMÉXICO"/>
    <s v="Mexico"/>
    <x v="53"/>
    <x v="0"/>
    <n v="0.007033997655334114"/>
  </r>
  <r>
    <x v="1"/>
    <x v="1"/>
    <n v="572"/>
    <x v="22"/>
    <n v="27801"/>
    <s v="PENINSULA PARIS"/>
    <d v="2025-05-26T00:00:00"/>
    <d v="2025-05-27T00:00:00"/>
    <s v="HTL"/>
    <x v="4"/>
    <s v="USD"/>
    <n v="1871"/>
    <n v="1609.06"/>
    <n v="1871"/>
    <n v="147.99"/>
    <n v="127.2714"/>
    <n v="147.99"/>
    <s v="THE PENINSULA PARIS"/>
    <s v="France"/>
    <x v="13"/>
    <x v="0"/>
    <n v="0.0790967397113843"/>
  </r>
  <r>
    <x v="1"/>
    <x v="1"/>
    <n v="572"/>
    <x v="22"/>
    <n v="27801"/>
    <s v="PENINSULA PARIS"/>
    <d v="2025-06-11T00:00:00"/>
    <d v="2025-06-15T00:00:00"/>
    <s v="HTL"/>
    <x v="4"/>
    <s v="USD"/>
    <n v="8234.09"/>
    <n v="7081.3174"/>
    <n v="8234.09"/>
    <n v="671.35"/>
    <n v="577.361"/>
    <n v="671.35"/>
    <s v="THE PENINSULA PARIS"/>
    <s v="France"/>
    <x v="15"/>
    <x v="0"/>
    <n v="0.08153299271686368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2"/>
    <n v="167.32"/>
    <s v="LEONARDO HOTEL MUNICH CITY OLYMPIAPARK"/>
    <s v="Germany"/>
    <x v="13"/>
    <x v="0"/>
    <n v="0.100371925614877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2"/>
    <n v="167.32"/>
    <s v="LEONARDO HOTEL MUNICH CITY OLYMPIAPARK"/>
    <s v="Germany"/>
    <x v="13"/>
    <x v="0"/>
    <n v="0.100371925614877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2"/>
    <n v="167.32"/>
    <s v="LEONARDO HOTEL MUNICH CITY OLYMPIAPARK"/>
    <s v="Germany"/>
    <x v="13"/>
    <x v="0"/>
    <n v="0.100371925614877"/>
  </r>
  <r>
    <x v="1"/>
    <x v="1"/>
    <n v="573"/>
    <x v="22"/>
    <n v="30264"/>
    <s v="LEONARDO MUNICH OLYMPIAPARK"/>
    <d v="2025-05-30T00:00:00"/>
    <d v="2025-06-02T00:00:00"/>
    <s v="HTL"/>
    <x v="4"/>
    <s v="USD"/>
    <n v="1667"/>
    <n v="1433.62"/>
    <n v="1667"/>
    <n v="167.32"/>
    <n v="143.8952"/>
    <n v="167.32"/>
    <s v="LEONARDO HOTEL MUNICH CITY OLYMPIAPARK"/>
    <s v="Germany"/>
    <x v="13"/>
    <x v="0"/>
    <n v="0.100371925614877"/>
  </r>
  <r>
    <x v="1"/>
    <x v="1"/>
    <n v="574"/>
    <x v="16"/>
    <n v="27301"/>
    <s v="MEX/JFK/MEX - Sergio Berger"/>
    <d v="2025-12-05T00:00:00"/>
    <d v="2025-12-10T00:00:00"/>
    <s v="VLO"/>
    <x v="2"/>
    <s v="USD"/>
    <n v="1892.05"/>
    <n v="1627.163"/>
    <n v="1892.05"/>
    <n v="0"/>
    <n v="0"/>
    <n v="0"/>
    <s v="TURISMO EX MAR, S.A. DE C.V."/>
    <s v="Mexico"/>
    <x v="10"/>
    <x v="0"/>
    <n v="0"/>
  </r>
  <r>
    <x v="1"/>
    <x v="1"/>
    <n v="574"/>
    <x v="16"/>
    <n v="27301"/>
    <s v="MEX/JFK/MEX - Andres Carretero"/>
    <d v="2025-12-05T00:00:00"/>
    <d v="2025-12-10T00:00:00"/>
    <s v="VLO"/>
    <x v="2"/>
    <s v="USD"/>
    <n v="1892.04"/>
    <n v="1627.1544"/>
    <n v="1892.04"/>
    <n v="0"/>
    <n v="0"/>
    <n v="0"/>
    <s v="TURISMO EX MAR, S.A. DE C.V."/>
    <s v="Mexico"/>
    <x v="10"/>
    <x v="0"/>
    <n v="0"/>
  </r>
  <r>
    <x v="1"/>
    <x v="1"/>
    <n v="574"/>
    <x v="16"/>
    <n v="0"/>
    <s v="Fee de emisión FTXAXK"/>
    <d v="2025-12-05T00:00:00"/>
    <d v="2025-12-10T00:00:00"/>
    <s v="HPS"/>
    <x v="1"/>
    <s v="USD"/>
    <n v="70"/>
    <n v="60.2"/>
    <n v="70"/>
    <n v="70"/>
    <n v="60.2"/>
    <n v="70"/>
    <s v="FEES"/>
    <n v="0"/>
    <x v="10"/>
    <x v="0"/>
    <n v="1"/>
  </r>
  <r>
    <x v="1"/>
    <x v="1"/>
    <n v="575"/>
    <x v="16"/>
    <n v="24009"/>
    <s v="Hospedaje"/>
    <d v="2025-08-14T00:00:00"/>
    <d v="2025-08-18T00:00:00"/>
    <s v="HTL"/>
    <x v="4"/>
    <s v="USD"/>
    <n v="5357.86"/>
    <n v="4607.759599999999"/>
    <n v="5357.86"/>
    <n v="582.8"/>
    <n v="501.208"/>
    <n v="582.8"/>
    <s v="THE SURREY A CORINTHIA HOTEL"/>
    <s v="United States"/>
    <x v="53"/>
    <x v="0"/>
    <n v="0.108774772017186"/>
  </r>
  <r>
    <x v="1"/>
    <x v="1"/>
    <n v="575"/>
    <x v="16"/>
    <n v="24443"/>
    <s v="Hospedaje"/>
    <d v="2025-07-26T00:00:00"/>
    <d v="2025-08-03T00:00:00"/>
    <s v="HTL"/>
    <x v="4"/>
    <s v="USD"/>
    <n v="11220"/>
    <n v="9649.200000000001"/>
    <n v="11220"/>
    <n v="1122"/>
    <n v="964.92"/>
    <n v="1122"/>
    <s v="FOUR SEASONS HOTEL AT THE SURF CLUB, SURFSIDE, FLORIDA"/>
    <s v="United States"/>
    <x v="8"/>
    <x v="0"/>
    <n v="0.1"/>
  </r>
  <r>
    <x v="1"/>
    <x v="1"/>
    <n v="575"/>
    <x v="16"/>
    <n v="24443"/>
    <s v="Hospedaje"/>
    <d v="2025-08-03T00:00:00"/>
    <d v="2025-08-06T00:00:00"/>
    <s v="HTL"/>
    <x v="4"/>
    <s v="USD"/>
    <n v="4455"/>
    <n v="3831.3"/>
    <n v="4455"/>
    <n v="445.5"/>
    <n v="383.13"/>
    <n v="445.5"/>
    <s v="FOUR SEASONS HOTEL AT THE SURF CLUB, SURFSIDE, FLORIDA"/>
    <s v="United States"/>
    <x v="45"/>
    <x v="0"/>
    <n v="0.1"/>
  </r>
  <r>
    <x v="1"/>
    <x v="1"/>
    <n v="576"/>
    <x v="16"/>
    <n v="25374"/>
    <s v="Hospedaje"/>
    <d v="2025-09-02T00:00:00"/>
    <d v="2025-09-04T00:00:00"/>
    <s v="HTL"/>
    <x v="4"/>
    <s v="USD"/>
    <n v="8793.75"/>
    <n v="7562.625"/>
    <n v="8793.75"/>
    <n v="320.6"/>
    <n v="275.716"/>
    <n v="320.6"/>
    <s v="HECKFIELD PLACE"/>
    <s v="United Kingdom"/>
    <x v="19"/>
    <x v="0"/>
    <n v="0.03645771144278608"/>
  </r>
  <r>
    <x v="1"/>
    <x v="1"/>
    <n v="576"/>
    <x v="16"/>
    <n v="25780"/>
    <s v="Traslado Connaught - Heckfield Place"/>
    <d v="2025-09-02T00:00:00"/>
    <d v="2025-09-02T00:00:00"/>
    <s v="TRF"/>
    <x v="5"/>
    <s v="USD"/>
    <n v="483.76"/>
    <n v="416.0336"/>
    <n v="483.76"/>
    <n v="73.31999999999999"/>
    <n v="63.05519999999999"/>
    <n v="73.31999999999999"/>
    <s v="ROLZO"/>
    <s v="United Kingdom"/>
    <x v="19"/>
    <x v="0"/>
    <n v="0.1515627583925914"/>
  </r>
  <r>
    <x v="1"/>
    <x v="1"/>
    <n v="576"/>
    <x v="16"/>
    <n v="25780"/>
    <s v="Traslado Heckfield Place a Connaught"/>
    <d v="2025-09-04T00:00:00"/>
    <d v="2025-09-04T00:00:00"/>
    <s v="TRF"/>
    <x v="5"/>
    <s v="USD"/>
    <n v="483.76"/>
    <n v="416.0336"/>
    <n v="483.76"/>
    <n v="73.31999999999999"/>
    <n v="63.05519999999999"/>
    <n v="73.31999999999999"/>
    <s v="ROLZO"/>
    <s v="United Kingdom"/>
    <x v="19"/>
    <x v="0"/>
    <n v="0.1515627583925914"/>
  </r>
  <r>
    <x v="1"/>
    <x v="1"/>
    <n v="576"/>
    <x v="16"/>
    <n v="25780"/>
    <s v="Traslado The Connaught - Alexandra Palace"/>
    <d v="2025-09-05T00:00:00"/>
    <d v="2025-09-05T00:00:00"/>
    <s v="TRF"/>
    <x v="5"/>
    <s v="USD"/>
    <n v="205.79"/>
    <n v="176.9794"/>
    <n v="205.79"/>
    <n v="31.57"/>
    <n v="27.1502"/>
    <n v="31.57"/>
    <s v="ROLZO"/>
    <s v="United Kingdom"/>
    <x v="19"/>
    <x v="0"/>
    <n v="0.1534088148112153"/>
  </r>
  <r>
    <x v="1"/>
    <x v="1"/>
    <n v="576"/>
    <x v="16"/>
    <n v="25780"/>
    <s v="Traslado CN - LHR"/>
    <d v="2025-09-02T00:00:00"/>
    <d v="2025-09-05T00:00:00"/>
    <s v="TRF"/>
    <x v="5"/>
    <s v="USD"/>
    <n v="238.98"/>
    <n v="205.5228"/>
    <n v="238.98"/>
    <n v="36.66"/>
    <n v="31.5276"/>
    <n v="36.66"/>
    <s v="ROLZO"/>
    <s v="United Kingdom"/>
    <x v="19"/>
    <x v="0"/>
    <n v="0.1534019583228722"/>
  </r>
  <r>
    <x v="1"/>
    <x v="1"/>
    <n v="576"/>
    <x v="16"/>
    <n v="25780"/>
    <s v="Traslado CN - WMB - CN"/>
    <d v="2025-09-04T00:00:00"/>
    <d v="2025-09-04T00:00:00"/>
    <s v="TRF"/>
    <x v="5"/>
    <s v="USD"/>
    <n v="477.96"/>
    <n v="411.0456"/>
    <n v="477.96"/>
    <n v="73.31999999999999"/>
    <n v="63.05519999999999"/>
    <n v="73.31999999999999"/>
    <s v="ROLZO"/>
    <s v="United Kingdom"/>
    <x v="19"/>
    <x v="0"/>
    <n v="0.1534019583228722"/>
  </r>
  <r>
    <x v="1"/>
    <x v="1"/>
    <n v="577"/>
    <x v="38"/>
    <n v="28934"/>
    <s v="TE FERNANDEZ LATORRE LUCIA"/>
    <d v="2025-09-04T00:00:00"/>
    <s v="0000-00-00"/>
    <s v="VLO"/>
    <x v="2"/>
    <s v="USD"/>
    <n v="2932.43"/>
    <n v="2521.8898"/>
    <n v="2932.43"/>
    <n v="52.6"/>
    <n v="45.236"/>
    <n v="52.6"/>
    <s v="F1S USA"/>
    <s v="United States"/>
    <x v="19"/>
    <x v="0"/>
    <n v="0.01793734206784135"/>
  </r>
  <r>
    <x v="1"/>
    <x v="1"/>
    <n v="577"/>
    <x v="38"/>
    <n v="28934"/>
    <s v="TE PIETRINI ZAPATA ANA PATRICIA"/>
    <d v="2025-09-04T00:00:00"/>
    <s v="0000-00-00"/>
    <s v="VLO"/>
    <x v="2"/>
    <s v="USD"/>
    <n v="2932.43"/>
    <n v="2521.8898"/>
    <n v="2932.43"/>
    <n v="52.6"/>
    <n v="45.236"/>
    <n v="52.6"/>
    <s v="F1S USA"/>
    <s v="United States"/>
    <x v="19"/>
    <x v="0"/>
    <n v="0.01793734206784135"/>
  </r>
  <r>
    <x v="1"/>
    <x v="1"/>
    <n v="577"/>
    <x v="38"/>
    <n v="28934"/>
    <s v="ME FERNANDEZ LATORRE LUCIA"/>
    <d v="2025-08-01T00:00:00"/>
    <s v="0000-00-00"/>
    <s v="VLO"/>
    <x v="2"/>
    <s v="USD"/>
    <n v="50"/>
    <n v="43"/>
    <n v="50"/>
    <n v="0"/>
    <n v="0"/>
    <n v="0"/>
    <s v="F1S USA"/>
    <s v="United States"/>
    <x v="9"/>
    <x v="0"/>
    <n v="0"/>
  </r>
  <r>
    <x v="1"/>
    <x v="1"/>
    <n v="577"/>
    <x v="38"/>
    <n v="28934"/>
    <s v="ME PIETRINI ZAPATA ANA PATRICIA"/>
    <d v="2025-08-01T00:00:00"/>
    <s v="0000-00-00"/>
    <s v="VLO"/>
    <x v="2"/>
    <s v="USD"/>
    <n v="50"/>
    <n v="43"/>
    <n v="50"/>
    <n v="0"/>
    <n v="0"/>
    <n v="0"/>
    <s v="F1S USA"/>
    <s v="United States"/>
    <x v="9"/>
    <x v="0"/>
    <n v="0"/>
  </r>
  <r>
    <x v="1"/>
    <x v="1"/>
    <n v="577"/>
    <x v="38"/>
    <n v="28934"/>
    <s v="TE PIETRINI ZAPATA FRANCISCO JAVIER"/>
    <d v="2025-09-08T00:00:00"/>
    <s v="0000-00-00"/>
    <s v="VLO"/>
    <x v="2"/>
    <s v="USD"/>
    <n v="2932.43"/>
    <n v="2521.8898"/>
    <n v="2932.43"/>
    <n v="52.6"/>
    <n v="45.236"/>
    <n v="52.6"/>
    <s v="F1S USA"/>
    <s v="United States"/>
    <x v="27"/>
    <x v="0"/>
    <n v="0.01793734206784135"/>
  </r>
  <r>
    <x v="1"/>
    <x v="1"/>
    <n v="577"/>
    <x v="38"/>
    <n v="28934"/>
    <s v="ME PIETRINI ZAPATA FRANCISCO JAVIER"/>
    <d v="2025-08-01T00:00:00"/>
    <s v="0000-00-00"/>
    <s v="VLO"/>
    <x v="2"/>
    <s v="USD"/>
    <n v="50"/>
    <n v="43"/>
    <n v="50"/>
    <n v="0"/>
    <n v="0"/>
    <n v="0"/>
    <s v="F1S USA"/>
    <s v="United States"/>
    <x v="9"/>
    <x v="0"/>
    <n v="0"/>
  </r>
  <r>
    <x v="1"/>
    <x v="1"/>
    <n v="577"/>
    <x v="38"/>
    <n v="28934"/>
    <s v="TE PIETRINI ZAPATA FRANCISCO JAVIER"/>
    <d v="2025-09-08T00:00:00"/>
    <s v="0000-00-00"/>
    <s v="VLO"/>
    <x v="2"/>
    <s v="USD"/>
    <n v="0"/>
    <n v="0"/>
    <n v="0"/>
    <n v="0"/>
    <n v="0"/>
    <n v="0"/>
    <s v="F1S USA"/>
    <s v="United States"/>
    <x v="27"/>
    <x v="0"/>
    <s v="0"/>
  </r>
  <r>
    <x v="1"/>
    <x v="1"/>
    <n v="577"/>
    <x v="38"/>
    <n v="28934"/>
    <s v="TE PIETRINI Y LEON FRANCISCO JAVIER"/>
    <d v="2025-09-02T00:00:00"/>
    <s v="0000-00-00"/>
    <s v="VLO"/>
    <x v="2"/>
    <s v="USD"/>
    <n v="4879.33"/>
    <n v="4196.2238"/>
    <n v="4879.33"/>
    <n v="90.04000000000001"/>
    <n v="77.43440000000001"/>
    <n v="90.04000000000001"/>
    <s v="F1S USA"/>
    <s v="United States"/>
    <x v="19"/>
    <x v="0"/>
    <n v="0.01845335322677499"/>
  </r>
  <r>
    <x v="1"/>
    <x v="1"/>
    <n v="577"/>
    <x v="38"/>
    <n v="28934"/>
    <s v="TE ZAPATA OSCOZ ANA PATRICIA AMELIA"/>
    <d v="2025-09-02T00:00:00"/>
    <s v="0000-00-00"/>
    <s v="VLO"/>
    <x v="2"/>
    <s v="USD"/>
    <n v="4879.33"/>
    <n v="4196.2238"/>
    <n v="4879.33"/>
    <n v="90.04000000000001"/>
    <n v="77.43440000000001"/>
    <n v="90.04000000000001"/>
    <s v="F1S USA"/>
    <s v="United States"/>
    <x v="19"/>
    <x v="0"/>
    <n v="0.01845335322677499"/>
  </r>
  <r>
    <x v="1"/>
    <x v="1"/>
    <n v="577"/>
    <x v="38"/>
    <n v="29081"/>
    <s v="RESERVACION HOTEL"/>
    <d v="2025-08-04T00:00:00"/>
    <d v="2025-08-08T00:00:00"/>
    <s v="HTL"/>
    <x v="4"/>
    <s v="USD"/>
    <n v="1299"/>
    <n v="1117.14"/>
    <n v="1299"/>
    <n v="433.48"/>
    <n v="372.7928"/>
    <n v="433.48"/>
    <s v="PARK LANE HOTEL NEW YORK"/>
    <s v="United States"/>
    <x v="45"/>
    <x v="0"/>
    <n v="0.3337028483448807"/>
  </r>
  <r>
    <x v="1"/>
    <x v="1"/>
    <n v="577"/>
    <x v="38"/>
    <n v="29081"/>
    <s v="RESERVACION HOTEL"/>
    <d v="2025-08-04T00:00:00"/>
    <d v="2025-08-08T00:00:00"/>
    <s v="HTL"/>
    <x v="4"/>
    <s v="USD"/>
    <n v="1299"/>
    <n v="1117.14"/>
    <n v="1299"/>
    <n v="433.48"/>
    <n v="372.7928"/>
    <n v="433.48"/>
    <s v="PARK LANE HOTEL NEW YORK"/>
    <s v="United States"/>
    <x v="45"/>
    <x v="0"/>
    <n v="0.3337028483448807"/>
  </r>
  <r>
    <x v="1"/>
    <x v="1"/>
    <n v="577"/>
    <x v="38"/>
    <n v="29081"/>
    <s v="TERCERA RESERVA"/>
    <d v="2025-08-02T00:00:00"/>
    <d v="2025-08-09T00:00:00"/>
    <s v="HTL"/>
    <x v="4"/>
    <s v="USD"/>
    <n v="1039.2"/>
    <n v="893.712"/>
    <n v="1039.2"/>
    <n v="668.75"/>
    <n v="575.125"/>
    <n v="668.75"/>
    <s v="PARK LANE HOTEL NEW YORK"/>
    <s v="United States"/>
    <x v="9"/>
    <x v="0"/>
    <n v="0.6435238645111624"/>
  </r>
  <r>
    <x v="1"/>
    <x v="1"/>
    <n v="577"/>
    <x v="38"/>
    <n v="0"/>
    <s v="SE COMPRARON 5 BOLETOS SE COBRARON 35C/U TOTAL 175 USD"/>
    <d v="2025-08-01T00:00:00"/>
    <d v="2025-08-09T00:00:00"/>
    <s v="HPS"/>
    <x v="1"/>
    <s v="USD"/>
    <n v="210"/>
    <n v="180.6"/>
    <n v="210"/>
    <n v="210"/>
    <n v="180.6"/>
    <n v="210"/>
    <s v="FEES"/>
    <n v="0"/>
    <x v="9"/>
    <x v="0"/>
    <n v="1"/>
  </r>
  <r>
    <x v="1"/>
    <x v="1"/>
    <n v="578"/>
    <x v="16"/>
    <n v="28934"/>
    <s v="TE DE LA ROSA FELDMAN ALEXANDRA"/>
    <d v="2025-08-19T00:00:00"/>
    <d v="2025-09-16T00:00:00"/>
    <s v="VLO"/>
    <x v="2"/>
    <s v="USD"/>
    <n v="4562.22"/>
    <n v="3923.5092"/>
    <n v="4562.22"/>
    <n v="0"/>
    <n v="0"/>
    <n v="0"/>
    <s v="F1S USA"/>
    <s v="United States"/>
    <x v="11"/>
    <x v="0"/>
    <n v="0"/>
  </r>
  <r>
    <x v="1"/>
    <x v="1"/>
    <n v="578"/>
    <x v="16"/>
    <n v="0"/>
    <s v="Fee de emisión HTMWUB"/>
    <d v="2025-08-19T00:00:00"/>
    <d v="2025-09-16T00:00:00"/>
    <s v="HPS"/>
    <x v="1"/>
    <s v="USD"/>
    <n v="50"/>
    <n v="43"/>
    <n v="50"/>
    <n v="50"/>
    <n v="43"/>
    <n v="50"/>
    <s v="FEES"/>
    <n v="0"/>
    <x v="11"/>
    <x v="0"/>
    <n v="1"/>
  </r>
  <r>
    <x v="1"/>
    <x v="1"/>
    <n v="579"/>
    <x v="16"/>
    <n v="28934"/>
    <s v="TE VAINER MOISES"/>
    <d v="2025-09-12T00:00:00"/>
    <d v="2025-12-15T00:00:00"/>
    <s v="VLO"/>
    <x v="2"/>
    <s v="USD"/>
    <n v="2808.54"/>
    <n v="2415.3444"/>
    <n v="2808.54"/>
    <n v="0"/>
    <n v="0"/>
    <n v="0"/>
    <s v="F1S USA"/>
    <s v="United States"/>
    <x v="27"/>
    <x v="0"/>
    <n v="0"/>
  </r>
  <r>
    <x v="1"/>
    <x v="1"/>
    <n v="579"/>
    <x v="16"/>
    <n v="28934"/>
    <s v="Revisado de boleto"/>
    <d v="2025-09-12T00:00:00"/>
    <d v="2025-12-15T00:00:00"/>
    <s v="VLO"/>
    <x v="2"/>
    <s v="USD"/>
    <n v="182.39"/>
    <n v="156.8554"/>
    <n v="182.39"/>
    <n v="0"/>
    <n v="0"/>
    <n v="0"/>
    <s v="F1S USA"/>
    <s v="United States"/>
    <x v="27"/>
    <x v="0"/>
    <n v="0"/>
  </r>
  <r>
    <x v="1"/>
    <x v="1"/>
    <n v="579"/>
    <x v="16"/>
    <n v="0"/>
    <s v="Fee de emisión LTGHCP"/>
    <d v="2025-09-14T00:00:00"/>
    <d v="2026-02-19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579"/>
    <x v="16"/>
    <n v="28934"/>
    <s v="Revisado"/>
    <d v="2025-09-14T00:00:00"/>
    <d v="2026-02-19T00:00:00"/>
    <s v="VLO"/>
    <x v="2"/>
    <s v="USD"/>
    <n v="213.6"/>
    <n v="183.696"/>
    <n v="213.6"/>
    <n v="0"/>
    <n v="0"/>
    <n v="0"/>
    <s v="F1S USA"/>
    <s v="United States"/>
    <x v="51"/>
    <x v="0"/>
    <n v="0"/>
  </r>
  <r>
    <x v="1"/>
    <x v="1"/>
    <n v="579"/>
    <x v="16"/>
    <n v="28934"/>
    <s v="Revisado"/>
    <d v="2025-09-14T00:00:00"/>
    <d v="2026-02-19T00:00:00"/>
    <s v="VLO"/>
    <x v="2"/>
    <s v="USD"/>
    <n v="0"/>
    <n v="0"/>
    <n v="0"/>
    <n v="0"/>
    <n v="0"/>
    <n v="0"/>
    <s v="F1S USA"/>
    <s v="United States"/>
    <x v="51"/>
    <x v="0"/>
    <s v="0"/>
  </r>
  <r>
    <x v="1"/>
    <x v="1"/>
    <n v="579"/>
    <x v="16"/>
    <n v="0"/>
    <s v="Fee de emisión LTGHCP"/>
    <d v="2025-09-14T00:00:00"/>
    <d v="2026-02-19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580"/>
    <x v="16"/>
    <n v="28934"/>
    <s v="BOLETO AEREO CARAZA CAMPOS BARRENECHEA LAURA ANTONIA"/>
    <d v="2025-11-09T00:00:00"/>
    <d v="2025-11-15T00:00:00"/>
    <s v="VLO"/>
    <x v="2"/>
    <s v="USD"/>
    <n v="691.7"/>
    <n v="594.8620000000001"/>
    <n v="691.7"/>
    <n v="0"/>
    <n v="0"/>
    <n v="0"/>
    <s v="F1S USA"/>
    <s v="United States"/>
    <x v="17"/>
    <x v="0"/>
    <n v="0"/>
  </r>
  <r>
    <x v="1"/>
    <x v="1"/>
    <n v="580"/>
    <x v="16"/>
    <n v="28934"/>
    <s v="ASIENTO CARAZA CAMPOS BARRENECHEA LAURA ANTONIA"/>
    <d v="2025-11-09T00:00:00"/>
    <d v="2025-11-15T00:00:00"/>
    <s v="VLO"/>
    <x v="2"/>
    <s v="USD"/>
    <n v="37.4"/>
    <n v="32.164"/>
    <n v="37.4"/>
    <n v="0"/>
    <n v="0"/>
    <n v="0"/>
    <s v="F1S USA"/>
    <s v="United States"/>
    <x v="17"/>
    <x v="0"/>
    <n v="0"/>
  </r>
  <r>
    <x v="1"/>
    <x v="1"/>
    <n v="580"/>
    <x v="16"/>
    <n v="0"/>
    <s v="Fee de Emisión de Boleto Aereo"/>
    <d v="2025-09-15T00:00:00"/>
    <d v="2025-10-27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580"/>
    <x v="16"/>
    <n v="0"/>
    <s v="Fee de Cambio de Boleto Aereo"/>
    <d v="2025-09-15T00:00:00"/>
    <d v="2025-10-27T00:00:00"/>
    <s v="HPS"/>
    <x v="1"/>
    <s v="USD"/>
    <n v="35"/>
    <n v="30.1"/>
    <n v="35"/>
    <n v="35"/>
    <n v="30.1"/>
    <n v="35"/>
    <s v="FEES"/>
    <n v="0"/>
    <x v="51"/>
    <x v="0"/>
    <n v="1"/>
  </r>
  <r>
    <x v="1"/>
    <x v="1"/>
    <n v="581"/>
    <x v="37"/>
    <n v="30306"/>
    <s v="Hospedaje Banyan Tree Veya Valle de Guadalupe"/>
    <d v="2025-08-15T00:00:00"/>
    <d v="2025-08-17T00:00:00"/>
    <s v="HTL"/>
    <x v="4"/>
    <s v="USD"/>
    <n v="1917.44"/>
    <n v="1648.9984"/>
    <n v="1917.44"/>
    <n v="211.22"/>
    <n v="181.6492"/>
    <n v="211.22"/>
    <s v="Banyan Tree Veya Valle de Guadalupe"/>
    <s v="Mexico"/>
    <x v="53"/>
    <x v="0"/>
    <n v="0.1101572930574099"/>
  </r>
  <r>
    <x v="1"/>
    <x v="1"/>
    <n v="582"/>
    <x v="23"/>
    <n v="27589"/>
    <s v="CASA MONTI 7-8 SEPT"/>
    <d v="2025-09-07T00:00:00"/>
    <d v="2025-09-08T00:00:00"/>
    <s v="HTL"/>
    <x v="4"/>
    <s v="EUR"/>
    <n v="870.0599999999999"/>
    <n v="870.0599999999999"/>
    <n v="1009.2696"/>
    <n v="79.06"/>
    <n v="79.06"/>
    <n v="91.70959999999999"/>
    <s v="HOTEL CASA MONTI ROMA"/>
    <s v="Italy"/>
    <x v="27"/>
    <x v="0"/>
    <n v="0.09086729650828679"/>
  </r>
  <r>
    <x v="1"/>
    <x v="1"/>
    <n v="582"/>
    <x v="23"/>
    <n v="24241"/>
    <s v="HOTEL SAVOY FLORENCE 8-10 SEPT"/>
    <d v="2025-09-08T00:00:00"/>
    <d v="2025-09-10T00:00:00"/>
    <s v="HTL"/>
    <x v="4"/>
    <s v="EUR"/>
    <n v="2970"/>
    <n v="2970"/>
    <n v="3445.2"/>
    <n v="324"/>
    <n v="324"/>
    <n v="375.84"/>
    <s v="HOTEL SAVOY"/>
    <s v="Italy"/>
    <x v="27"/>
    <x v="0"/>
    <n v="0.1090909090909091"/>
  </r>
  <r>
    <x v="1"/>
    <x v="1"/>
    <n v="582"/>
    <x v="23"/>
    <n v="30301"/>
    <s v="BORGO SANTO PIETRO 10-11 SEPT"/>
    <d v="2025-09-10T00:00:00"/>
    <d v="2025-09-11T00:00:00"/>
    <s v="HTL"/>
    <x v="4"/>
    <s v="EUR"/>
    <n v="2760"/>
    <n v="2760"/>
    <n v="3201.6"/>
    <n v="250.91"/>
    <n v="250.91"/>
    <n v="291.0556"/>
    <s v="BORGO SANTO PIETRO"/>
    <s v="Italy"/>
    <x v="27"/>
    <x v="0"/>
    <n v="0.09090942028985506"/>
  </r>
  <r>
    <x v="1"/>
    <x v="1"/>
    <n v="582"/>
    <x v="23"/>
    <n v="30303"/>
    <s v="CASTELLO DI CASOLE 11-13 SEPT"/>
    <d v="2025-09-11T00:00:00"/>
    <d v="2025-09-13T00:00:00"/>
    <s v="HTL"/>
    <x v="4"/>
    <s v="EUR"/>
    <n v="3870"/>
    <n v="3870"/>
    <n v="4489.2"/>
    <n v="510"/>
    <n v="510"/>
    <n v="591.5999999999999"/>
    <s v="CASTELLO DI CASOLE, A BELMOND HOTEL, TUSCANY"/>
    <s v="Italy"/>
    <x v="27"/>
    <x v="0"/>
    <n v="0.1317829457364341"/>
  </r>
  <r>
    <x v="1"/>
    <x v="1"/>
    <n v="582"/>
    <x v="23"/>
    <n v="30302"/>
    <s v="CASTELLO DI VICARELLO 13-15 SEPT"/>
    <d v="2025-09-13T00:00:00"/>
    <d v="2025-09-15T00:00:00"/>
    <s v="HTL"/>
    <x v="4"/>
    <s v="EUR"/>
    <n v="5160"/>
    <n v="5160"/>
    <n v="5985.599999999999"/>
    <n v="469.1"/>
    <n v="469.1"/>
    <n v="544.1559999999999"/>
    <s v="CASTELLO DI VICARELLO"/>
    <s v="Italy"/>
    <x v="27"/>
    <x v="0"/>
    <n v="0.09091085271317829"/>
  </r>
  <r>
    <x v="1"/>
    <x v="1"/>
    <n v="582"/>
    <x v="23"/>
    <n v="27589"/>
    <s v="CASA MONTI 15-18 SEPT"/>
    <d v="2025-09-15T00:00:00"/>
    <d v="2025-09-18T00:00:00"/>
    <s v="HTL"/>
    <x v="4"/>
    <s v="EUR"/>
    <n v="3360"/>
    <n v="3360"/>
    <n v="3897.6"/>
    <n v="306"/>
    <n v="306"/>
    <n v="354.96"/>
    <s v="HOTEL CASA MONTI ROMA"/>
    <s v="Italy"/>
    <x v="51"/>
    <x v="0"/>
    <n v="0.09107142857142857"/>
  </r>
  <r>
    <x v="1"/>
    <x v="1"/>
    <n v="582"/>
    <x v="23"/>
    <n v="23401"/>
    <s v="TOURS &amp; TRASLADOS PRIVILEGE ITALIA"/>
    <d v="2025-09-07T00:00:00"/>
    <d v="2025-09-18T00:00:00"/>
    <s v="PKT"/>
    <x v="0"/>
    <s v="EUR"/>
    <n v="7771"/>
    <n v="7771"/>
    <n v="9014.359999999999"/>
    <n v="1061"/>
    <n v="1061"/>
    <n v="1230.76"/>
    <s v="Privilege Italia"/>
    <s v="Italy"/>
    <x v="27"/>
    <x v="0"/>
    <n v="0.1365332647020976"/>
  </r>
  <r>
    <x v="1"/>
    <x v="1"/>
    <n v="582"/>
    <x v="23"/>
    <n v="30303"/>
    <s v="CASTELLO DI CASOLE 11-13 SEPT"/>
    <d v="2025-09-11T00:00:00"/>
    <d v="2025-09-13T00:00:00"/>
    <s v="HTL"/>
    <x v="4"/>
    <s v="EUR"/>
    <n v="0.1"/>
    <n v="0.1"/>
    <n v="0.116"/>
    <n v="460.6"/>
    <n v="460.6"/>
    <n v="534.2959999999999"/>
    <s v="CASTELLO DI CASOLE, A BELMOND HOTEL, TUSCANY"/>
    <s v="Italy"/>
    <x v="27"/>
    <x v="0"/>
    <n v="4606"/>
  </r>
  <r>
    <x v="1"/>
    <x v="1"/>
    <n v="583"/>
    <x v="30"/>
    <n v="30321"/>
    <s v="Estadia hotel"/>
    <d v="2025-08-05T00:00:00"/>
    <d v="2025-08-10T00:00:00"/>
    <s v="HTL"/>
    <x v="4"/>
    <s v="EUR"/>
    <n v="13550"/>
    <n v="13550"/>
    <n v="15718"/>
    <n v="350.2"/>
    <n v="350.2"/>
    <n v="406.232"/>
    <s v="INTERCONTINENTAL DUBLIN BY IHG"/>
    <s v="Ireland"/>
    <x v="45"/>
    <x v="0"/>
    <n v="0.0258450184501845"/>
  </r>
  <r>
    <x v="2"/>
    <x v="1"/>
    <n v="584"/>
    <x v="17"/>
    <n v="26593"/>
    <s v="HOTEL BALMORAL"/>
    <d v="2025-06-25T00:00:00"/>
    <d v="2025-06-29T00:00:00"/>
    <s v="HTL"/>
    <x v="4"/>
    <s v="USD"/>
    <n v="9732.65"/>
    <n v="8370.079"/>
    <n v="9732.65"/>
    <n v="538.84"/>
    <n v="463.4024"/>
    <n v="538.84"/>
    <s v="Rocco Forte the Balmoral"/>
    <s v="United Kingdom"/>
    <x v="18"/>
    <x v="0"/>
    <n v="0.05536416084005898"/>
  </r>
  <r>
    <x v="2"/>
    <x v="1"/>
    <n v="584"/>
    <x v="17"/>
    <n v="26593"/>
    <s v="ALOJAMIENTO HOTEL BALMORAL"/>
    <d v="2025-06-25T00:00:00"/>
    <d v="2025-06-29T00:00:00"/>
    <s v="HTL"/>
    <x v="4"/>
    <s v="USD"/>
    <n v="3585"/>
    <n v="3083.1"/>
    <n v="3585"/>
    <n v="215.1"/>
    <n v="184.986"/>
    <n v="215.1"/>
    <s v="Rocco Forte the Balmoral"/>
    <s v="United Kingdom"/>
    <x v="18"/>
    <x v="0"/>
    <n v="0.06"/>
  </r>
  <r>
    <x v="2"/>
    <x v="1"/>
    <n v="584"/>
    <x v="17"/>
    <n v="26593"/>
    <s v="ALOJAMIENTO HOTEL BALMORAL"/>
    <d v="2025-06-25T00:00:00"/>
    <d v="2025-06-29T00:00:00"/>
    <s v="HTL"/>
    <x v="4"/>
    <s v="USD"/>
    <n v="1802.66"/>
    <n v="1550.2876"/>
    <n v="1802.66"/>
    <n v="108.16"/>
    <n v="93.0176"/>
    <n v="108.16"/>
    <s v="Rocco Forte the Balmoral"/>
    <s v="United Kingdom"/>
    <x v="18"/>
    <x v="0"/>
    <n v="0.06000022189431174"/>
  </r>
  <r>
    <x v="1"/>
    <x v="1"/>
    <n v="585"/>
    <x v="25"/>
    <n v="27301"/>
    <s v="Vuelo con Aeroméxico, Mexico a Tijuana, Business"/>
    <d v="2025-08-30T00:00:00"/>
    <d v="2025-09-01T00:00:00"/>
    <s v="VLO"/>
    <x v="2"/>
    <s v="MXN"/>
    <n v="16780"/>
    <n v="805.4400000000001"/>
    <n v="939.6800000000001"/>
    <n v="0"/>
    <n v="0"/>
    <n v="0"/>
    <s v="TURISMO EX MAR, S.A. DE C.V."/>
    <s v="Mexico"/>
    <x v="12"/>
    <x v="0"/>
    <n v="0"/>
  </r>
  <r>
    <x v="1"/>
    <x v="1"/>
    <n v="585"/>
    <x v="25"/>
    <n v="27301"/>
    <s v="Vuelo con Aeroméxico, Mexico a Tijuana, Business"/>
    <d v="2025-08-30T00:00:00"/>
    <d v="2025-09-01T00:00:00"/>
    <s v="VLO"/>
    <x v="2"/>
    <s v="MXN"/>
    <n v="16780"/>
    <n v="805.4400000000001"/>
    <n v="939.6800000000001"/>
    <n v="0"/>
    <n v="0"/>
    <n v="0"/>
    <s v="TURISMO EX MAR, S.A. DE C.V."/>
    <s v="Mexico"/>
    <x v="12"/>
    <x v="0"/>
    <n v="0"/>
  </r>
  <r>
    <x v="1"/>
    <x v="1"/>
    <n v="585"/>
    <x v="25"/>
    <n v="0"/>
    <s v="Feee emisión de boleto MMWFZT"/>
    <d v="2025-08-30T00:00:00"/>
    <d v="2025-09-01T00:00:00"/>
    <s v="HPS"/>
    <x v="1"/>
    <s v="MXN"/>
    <n v="1332.8"/>
    <n v="63.9744"/>
    <n v="74.63679999999999"/>
    <n v="1332.8"/>
    <n v="63.9744"/>
    <n v="74.63679999999999"/>
    <s v="FEES"/>
    <n v="0"/>
    <x v="12"/>
    <x v="0"/>
    <n v="1"/>
  </r>
  <r>
    <x v="1"/>
    <x v="1"/>
    <n v="585"/>
    <x v="25"/>
    <n v="23590"/>
    <s v="Cambio de Vuelo Sr David Vainer, Reserva original a cuenta del cliente"/>
    <d v="2025-09-05T00:00:00"/>
    <d v="2025-09-08T00:00:00"/>
    <s v="ABC"/>
    <x v="2"/>
    <s v="MXN"/>
    <n v="1013.4"/>
    <n v="48.6432"/>
    <n v="56.7504"/>
    <n v="0"/>
    <n v="0"/>
    <n v="0"/>
    <s v="AEROMÉXICO"/>
    <s v="Mexico"/>
    <x v="19"/>
    <x v="0"/>
    <n v="0"/>
  </r>
  <r>
    <x v="1"/>
    <x v="1"/>
    <n v="585"/>
    <x v="25"/>
    <n v="0"/>
    <s v="Cobro al cliente por gestión de cambio de vuelo con AM"/>
    <d v="2025-08-30T00:00:00"/>
    <d v="2026-01-02T00:00:00"/>
    <s v="HPS"/>
    <x v="1"/>
    <s v="MXN"/>
    <n v="1992.9"/>
    <n v="95.65920000000001"/>
    <n v="111.6024"/>
    <n v="1992.9"/>
    <n v="95.65920000000001"/>
    <n v="111.6024"/>
    <s v="FEES"/>
    <n v="0"/>
    <x v="12"/>
    <x v="0"/>
    <n v="1"/>
  </r>
  <r>
    <x v="1"/>
    <x v="1"/>
    <n v="585"/>
    <x v="25"/>
    <n v="27301"/>
    <s v="Vuelo SJD-MEX/Carlos Romano"/>
    <d v="2026-01-02T00:00:00"/>
    <d v="2026-01-02T00:00:00"/>
    <s v="VLO"/>
    <x v="2"/>
    <s v="MXN"/>
    <n v="11198"/>
    <n v="537.504"/>
    <n v="627.088"/>
    <n v="0"/>
    <n v="0"/>
    <n v="0"/>
    <s v="TURISMO EX MAR, S.A. DE C.V."/>
    <s v="Mexico"/>
    <x v="40"/>
    <x v="1"/>
    <n v="0"/>
  </r>
  <r>
    <x v="1"/>
    <x v="1"/>
    <n v="585"/>
    <x v="25"/>
    <n v="0"/>
    <s v="Fee de emisión GNIEQY Vuelo SJD-MEX/Carlos Romano"/>
    <d v="2025-08-30T00:00:00"/>
    <d v="2026-01-02T00:00:00"/>
    <s v="HPS"/>
    <x v="1"/>
    <s v="MXN"/>
    <n v="658"/>
    <n v="31.584"/>
    <n v="36.848"/>
    <n v="658"/>
    <n v="31.584"/>
    <n v="36.848"/>
    <s v="FEES"/>
    <n v="0"/>
    <x v="12"/>
    <x v="0"/>
    <n v="1"/>
  </r>
  <r>
    <x v="1"/>
    <x v="1"/>
    <n v="585"/>
    <x v="25"/>
    <n v="27301"/>
    <s v="Vuelo MEX-SJD-MEX/David Vainer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Liora Lozowsky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Sharon Vainer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Camila Vainer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27301"/>
    <s v="Vuelo MEX-SJD-MEX/Moisés Vainer"/>
    <d v="2026-01-02T00:00:00"/>
    <d v="2026-01-02T00:00:00"/>
    <s v="VLO"/>
    <x v="2"/>
    <s v="MXN"/>
    <n v="17168"/>
    <n v="824.064"/>
    <n v="961.408"/>
    <n v="0"/>
    <n v="0"/>
    <n v="0"/>
    <s v="TURISMO EX MAR, S.A. DE C.V."/>
    <s v="Mexico"/>
    <x v="40"/>
    <x v="1"/>
    <n v="0"/>
  </r>
  <r>
    <x v="1"/>
    <x v="1"/>
    <n v="585"/>
    <x v="25"/>
    <n v="0"/>
    <s v="Fee por emisión de Boletos AM a San Jose del Cabo 6 pasajeros"/>
    <d v="2025-08-30T00:00:00"/>
    <d v="2026-01-02T00:00:00"/>
    <s v="HPS"/>
    <x v="1"/>
    <s v="MXN"/>
    <n v="3912.3"/>
    <n v="187.7904"/>
    <n v="219.0888"/>
    <n v="3912.3"/>
    <n v="187.7904"/>
    <n v="219.0888"/>
    <s v="FEES"/>
    <n v="0"/>
    <x v="12"/>
    <x v="0"/>
    <n v="1"/>
  </r>
  <r>
    <x v="1"/>
    <x v="1"/>
    <n v="585"/>
    <x v="25"/>
    <n v="27301"/>
    <s v="Vuelo MEX-SJD-MEX/Vainer Batsheva 1395516344616"/>
    <d v="2025-12-23T00:00:00"/>
    <d v="2026-01-02T00:00:00"/>
    <s v="VLO"/>
    <x v="2"/>
    <s v="MXN"/>
    <n v="18836"/>
    <n v="904.128"/>
    <n v="1054.816"/>
    <n v="0"/>
    <n v="0"/>
    <n v="0"/>
    <s v="TURISMO EX MAR, S.A. DE C.V."/>
    <s v="Mexico"/>
    <x v="1"/>
    <x v="0"/>
    <n v="0"/>
  </r>
  <r>
    <x v="1"/>
    <x v="1"/>
    <n v="585"/>
    <x v="25"/>
    <n v="0"/>
    <s v="Fee emisión Mexico los Cabos Zonenszain De Vainer/Batsheva"/>
    <d v="2025-08-30T00:00:00"/>
    <d v="2026-01-02T00:00:00"/>
    <s v="HPS"/>
    <x v="1"/>
    <s v="MXN"/>
    <n v="658"/>
    <n v="31.584"/>
    <n v="36.848"/>
    <n v="658"/>
    <n v="31.584"/>
    <n v="36.848"/>
    <s v="FEES"/>
    <n v="0"/>
    <x v="12"/>
    <x v="0"/>
    <n v="1"/>
  </r>
  <r>
    <x v="1"/>
    <x v="1"/>
    <n v="585"/>
    <x v="25"/>
    <n v="28934"/>
    <s v="ROMANO PENJOS CARLOS ALBERTO, DENVER A LOS CABOS"/>
    <d v="2025-12-26T00:00:00"/>
    <d v="2025-12-26T00:00:00"/>
    <s v="VLO"/>
    <x v="2"/>
    <s v="MXN"/>
    <n v="531.76"/>
    <n v="25.52448"/>
    <n v="29.77856"/>
    <n v="0"/>
    <n v="0"/>
    <n v="0"/>
    <s v="F1S USA"/>
    <s v="United States"/>
    <x v="1"/>
    <x v="0"/>
    <n v="0"/>
  </r>
  <r>
    <x v="1"/>
    <x v="1"/>
    <n v="585"/>
    <x v="25"/>
    <n v="0"/>
    <s v="Fee de emisión de Carlos Alberto Penjos"/>
    <d v="2025-08-30T00:00:00"/>
    <d v="2026-01-02T00:00:00"/>
    <s v="HPS"/>
    <x v="1"/>
    <s v="MXN"/>
    <n v="650.3"/>
    <n v="31.2144"/>
    <n v="36.41679999999999"/>
    <n v="650.3"/>
    <n v="31.2144"/>
    <n v="36.41679999999999"/>
    <s v="FEES"/>
    <n v="0"/>
    <x v="12"/>
    <x v="0"/>
    <n v="1"/>
  </r>
  <r>
    <x v="1"/>
    <x v="1"/>
    <n v="585"/>
    <x v="25"/>
    <n v="28420"/>
    <s v="Renta de auto Sixt en Tijuana, Sra Liora Vainer"/>
    <d v="2025-11-20T00:00:00"/>
    <d v="2025-11-23T00:00:00"/>
    <s v="AUT"/>
    <x v="5"/>
    <s v="MXN"/>
    <n v="12219.69"/>
    <n v="586.54512"/>
    <n v="684.30264"/>
    <n v="1832.95"/>
    <n v="87.9816"/>
    <n v="102.6452"/>
    <s v="SIXT MÉXICO"/>
    <s v="Mexico"/>
    <x v="30"/>
    <x v="0"/>
    <n v="0.149999713577022"/>
  </r>
  <r>
    <x v="1"/>
    <x v="1"/>
    <n v="586"/>
    <x v="22"/>
    <n v="28934"/>
    <s v="TE GUERREIRO PEREZ GASPAR ANDRES MR"/>
    <d v="2025-09-14T00:00:00"/>
    <s v="0000-00-00"/>
    <s v="VLO"/>
    <x v="2"/>
    <s v="USD"/>
    <n v="650"/>
    <n v="559"/>
    <n v="650"/>
    <n v="0"/>
    <n v="0"/>
    <n v="0"/>
    <s v="F1S USA"/>
    <s v="United States"/>
    <x v="51"/>
    <x v="0"/>
    <n v="0"/>
  </r>
  <r>
    <x v="1"/>
    <x v="1"/>
    <n v="586"/>
    <x v="22"/>
    <n v="28934"/>
    <s v="TE GONZALEZ DE GUERREIRO SARA MARIA MRS"/>
    <d v="2025-09-14T00:00:00"/>
    <s v="0000-00-00"/>
    <s v="VLO"/>
    <x v="2"/>
    <s v="USD"/>
    <n v="650"/>
    <n v="559"/>
    <n v="650"/>
    <n v="0"/>
    <n v="0"/>
    <n v="0"/>
    <s v="F1S USA"/>
    <s v="United States"/>
    <x v="51"/>
    <x v="0"/>
    <n v="0"/>
  </r>
  <r>
    <x v="1"/>
    <x v="1"/>
    <n v="586"/>
    <x v="22"/>
    <n v="25780"/>
    <s v="ROLZO 151894-R"/>
    <d v="2025-09-01T00:00:00"/>
    <d v="2025-09-01T00:00:00"/>
    <s v="TRF"/>
    <x v="5"/>
    <s v="USD"/>
    <n v="235"/>
    <n v="202.1"/>
    <n v="235"/>
    <n v="35.25"/>
    <n v="30.315"/>
    <n v="35.25"/>
    <s v="ROLZO"/>
    <s v="United Kingdom"/>
    <x v="19"/>
    <x v="0"/>
    <n v="0.15"/>
  </r>
  <r>
    <x v="1"/>
    <x v="1"/>
    <n v="586"/>
    <x v="22"/>
    <n v="28934"/>
    <s v="TE GUERREIRO PEREZ GASPAR ANDRES MR"/>
    <d v="2025-09-19T00:00:00"/>
    <s v="0000-00-00"/>
    <s v="VLO"/>
    <x v="2"/>
    <s v="USD"/>
    <n v="425.8"/>
    <n v="366.188"/>
    <n v="425.8"/>
    <n v="0"/>
    <n v="0"/>
    <n v="0"/>
    <s v="F1S USA"/>
    <s v="United States"/>
    <x v="51"/>
    <x v="0"/>
    <n v="0"/>
  </r>
  <r>
    <x v="1"/>
    <x v="1"/>
    <n v="586"/>
    <x v="22"/>
    <n v="28934"/>
    <s v="TE GONZALEZ DE GUERREIRO SARA MARIA MRS"/>
    <d v="2025-09-19T00:00:00"/>
    <s v="0000-00-00"/>
    <s v="VLO"/>
    <x v="2"/>
    <s v="USD"/>
    <n v="425.8"/>
    <n v="366.188"/>
    <n v="425.8"/>
    <n v="0"/>
    <n v="0"/>
    <n v="0"/>
    <s v="F1S USA"/>
    <s v="United States"/>
    <x v="51"/>
    <x v="0"/>
    <n v="0"/>
  </r>
  <r>
    <x v="1"/>
    <x v="1"/>
    <n v="586"/>
    <x v="22"/>
    <n v="28934"/>
    <s v="ME GUERREIRO PEREZ GASPAR ANDRES MR"/>
    <d v="2025-08-25T00:00:00"/>
    <s v="0000-00-00"/>
    <s v="VLO"/>
    <x v="2"/>
    <s v="USD"/>
    <n v="27.9"/>
    <n v="23.994"/>
    <n v="27.9"/>
    <n v="0"/>
    <n v="0"/>
    <n v="0"/>
    <s v="F1S USA"/>
    <s v="United States"/>
    <x v="12"/>
    <x v="0"/>
    <n v="0"/>
  </r>
  <r>
    <x v="1"/>
    <x v="1"/>
    <n v="586"/>
    <x v="22"/>
    <n v="28934"/>
    <s v="ME GONZALEZ DE GUERREIRO SARA MARIA MRS"/>
    <d v="2025-08-25T00:00:00"/>
    <s v="0000-00-00"/>
    <s v="VLO"/>
    <x v="2"/>
    <s v="USD"/>
    <n v="27.9"/>
    <n v="23.994"/>
    <n v="27.9"/>
    <n v="0"/>
    <n v="0"/>
    <n v="0"/>
    <s v="F1S USA"/>
    <s v="United States"/>
    <x v="12"/>
    <x v="0"/>
    <n v="0"/>
  </r>
  <r>
    <x v="1"/>
    <x v="1"/>
    <n v="586"/>
    <x v="22"/>
    <n v="25780"/>
    <s v="ROLZO 151895-R"/>
    <d v="2025-09-07T00:00:00"/>
    <d v="2025-09-07T00:00:00"/>
    <s v="TRF"/>
    <x v="5"/>
    <s v="USD"/>
    <n v="235"/>
    <n v="202.1"/>
    <n v="235"/>
    <n v="35.25"/>
    <n v="30.315"/>
    <n v="35.25"/>
    <s v="ROLZO"/>
    <s v="United Kingdom"/>
    <x v="27"/>
    <x v="0"/>
    <n v="0.15"/>
  </r>
  <r>
    <x v="1"/>
    <x v="1"/>
    <n v="586"/>
    <x v="22"/>
    <n v="25780"/>
    <s v="ROLZO 153942-R"/>
    <d v="2025-09-19T00:00:00"/>
    <d v="2025-09-19T00:00:00"/>
    <s v="TRF"/>
    <x v="5"/>
    <s v="USD"/>
    <n v="150"/>
    <n v="129"/>
    <n v="150"/>
    <n v="22.5"/>
    <n v="19.35"/>
    <n v="22.5"/>
    <s v="ROLZO"/>
    <s v="United Kingdom"/>
    <x v="51"/>
    <x v="0"/>
    <n v="0.15"/>
  </r>
  <r>
    <x v="1"/>
    <x v="1"/>
    <n v="586"/>
    <x v="22"/>
    <n v="25780"/>
    <s v="ROLZO 153947-R"/>
    <d v="2025-09-26T00:00:00"/>
    <d v="2025-09-26T00:00:00"/>
    <s v="TRF"/>
    <x v="5"/>
    <s v="USD"/>
    <n v="150"/>
    <n v="129"/>
    <n v="150"/>
    <n v="22.5"/>
    <n v="19.35"/>
    <n v="22.5"/>
    <s v="ROLZO"/>
    <s v="United Kingdom"/>
    <x v="26"/>
    <x v="0"/>
    <n v="0.15"/>
  </r>
  <r>
    <x v="1"/>
    <x v="1"/>
    <n v="586"/>
    <x v="22"/>
    <n v="25780"/>
    <s v="ROLZO 153947-1-R"/>
    <d v="2025-09-26T00:00:00"/>
    <d v="2025-09-26T00:00:00"/>
    <s v="TRF"/>
    <x v="5"/>
    <s v="USD"/>
    <n v="5"/>
    <n v="4.3"/>
    <n v="5"/>
    <n v="0.75"/>
    <n v="0.645"/>
    <n v="0.75"/>
    <s v="ROLZO"/>
    <s v="United Kingdom"/>
    <x v="26"/>
    <x v="0"/>
    <n v="0.15"/>
  </r>
  <r>
    <x v="1"/>
    <x v="1"/>
    <n v="586"/>
    <x v="22"/>
    <n v="25780"/>
    <s v="ROLZO 151895-1-R"/>
    <d v="2025-09-07T00:00:00"/>
    <d v="2025-09-07T00:00:00"/>
    <s v="TRF"/>
    <x v="5"/>
    <s v="USD"/>
    <n v="235"/>
    <n v="202.1"/>
    <n v="235"/>
    <n v="35.25"/>
    <n v="30.315"/>
    <n v="35.25"/>
    <s v="ROLZO"/>
    <s v="United Kingdom"/>
    <x v="27"/>
    <x v="0"/>
    <n v="0.15"/>
  </r>
  <r>
    <x v="1"/>
    <x v="1"/>
    <n v="587"/>
    <x v="30"/>
    <n v="30495"/>
    <s v="Estadia"/>
    <d v="2025-08-22T00:00:00"/>
    <d v="2025-08-23T00:00:00"/>
    <s v="HTL"/>
    <x v="4"/>
    <s v="USD"/>
    <n v="1971.8"/>
    <n v="1695.748"/>
    <n v="1971.8"/>
    <n v="149.93"/>
    <n v="128.9398"/>
    <n v="149.93"/>
    <s v="DORADO BEACH, A RITZ CARLTON RESERVE"/>
    <s v="Puerto Rico"/>
    <x v="11"/>
    <x v="0"/>
    <n v="0.07603712344051121"/>
  </r>
  <r>
    <x v="1"/>
    <x v="1"/>
    <n v="588"/>
    <x v="37"/>
    <n v="30327"/>
    <s v="Hotel De Lujo"/>
    <d v="2025-09-13T00:00:00"/>
    <d v="2025-09-15T00:00:00"/>
    <s v="HTL"/>
    <x v="4"/>
    <s v="EUR"/>
    <n v="283.3"/>
    <n v="283.3"/>
    <n v="328.628"/>
    <n v="16.2"/>
    <n v="16.2"/>
    <n v="18.792"/>
    <s v="HOTEL DE LA CITÉ ROYALE RESTAURANT AND SPA"/>
    <s v="France"/>
    <x v="27"/>
    <x v="0"/>
    <n v="0.05718319802329686"/>
  </r>
  <r>
    <x v="1"/>
    <x v="1"/>
    <n v="588"/>
    <x v="37"/>
    <n v="30327"/>
    <s v="Best Western Premier Hotel de la Cite Royale"/>
    <d v="2025-09-12T00:00:00"/>
    <d v="2025-09-13T00:00:00"/>
    <s v="HTL"/>
    <x v="4"/>
    <s v="EUR"/>
    <n v="145.7"/>
    <n v="145.7"/>
    <n v="169.012"/>
    <n v="14.31"/>
    <n v="14.31"/>
    <n v="16.5996"/>
    <s v="HOTEL DE LA CITÉ ROYALE RESTAURANT AND SPA"/>
    <s v="France"/>
    <x v="27"/>
    <x v="0"/>
    <n v="0.09821551132463968"/>
  </r>
  <r>
    <x v="1"/>
    <x v="1"/>
    <n v="588"/>
    <x v="37"/>
    <n v="30352"/>
    <s v="Hospedaje Hotel Pavillon Faubourg St Germain"/>
    <d v="2025-09-11T00:00:00"/>
    <d v="2025-09-12T00:00:00"/>
    <s v="HTL"/>
    <x v="4"/>
    <s v="EUR"/>
    <n v="870"/>
    <n v="870"/>
    <n v="1009.2"/>
    <n v="75.2"/>
    <n v="75.2"/>
    <n v="87.232"/>
    <s v="PAVILLON FAUBOURG SAINT GERMAIN AND SPA"/>
    <s v="France"/>
    <x v="27"/>
    <x v="0"/>
    <n v="0.08643678160919541"/>
  </r>
  <r>
    <x v="1"/>
    <x v="1"/>
    <n v="589"/>
    <x v="37"/>
    <n v="30326"/>
    <s v="Hospedaje The Twenty Two Hotel London"/>
    <d v="2025-08-18T00:00:00"/>
    <d v="2025-08-20T00:00:00"/>
    <s v="HTL"/>
    <x v="4"/>
    <s v="GPB"/>
    <n v="1500"/>
    <n v="1725"/>
    <n v="2010"/>
    <n v="117.5"/>
    <n v="135.125"/>
    <n v="157.45"/>
    <s v="THE TWENTY TWO LONDON"/>
    <s v="United Kingdom"/>
    <x v="11"/>
    <x v="0"/>
    <n v="0.07833333333333334"/>
  </r>
  <r>
    <x v="1"/>
    <x v="1"/>
    <n v="590"/>
    <x v="18"/>
    <n v="30137"/>
    <s v="Hospedaje"/>
    <d v="2025-07-04T00:00:00"/>
    <d v="2025-07-08T00:00:00"/>
    <s v="HTL"/>
    <x v="4"/>
    <s v="USD"/>
    <n v="1548.81"/>
    <n v="1331.9766"/>
    <n v="1548.81"/>
    <n v="84.88"/>
    <n v="72.99679999999999"/>
    <n v="84.88"/>
    <s v="BOSTON MARRIOTT COPLEY PLACE"/>
    <s v="United States"/>
    <x v="16"/>
    <x v="0"/>
    <n v="0.05480336516422286"/>
  </r>
  <r>
    <x v="1"/>
    <x v="1"/>
    <n v="590"/>
    <x v="18"/>
    <n v="30137"/>
    <s v="hospedaje"/>
    <d v="2025-07-04T00:00:00"/>
    <d v="2025-07-08T00:00:00"/>
    <s v="HTL"/>
    <x v="4"/>
    <s v="USD"/>
    <n v="1548.81"/>
    <n v="1331.9766"/>
    <n v="1548.81"/>
    <n v="84.88"/>
    <n v="72.99679999999999"/>
    <n v="84.88"/>
    <s v="BOSTON MARRIOTT COPLEY PLACE"/>
    <s v="United States"/>
    <x v="16"/>
    <x v="0"/>
    <n v="0.05480336516422286"/>
  </r>
  <r>
    <x v="1"/>
    <x v="1"/>
    <n v="591"/>
    <x v="18"/>
    <n v="29081"/>
    <s v="Hospedaje"/>
    <d v="2025-07-08T00:00:00"/>
    <d v="2025-07-10T00:00:00"/>
    <s v="HTL"/>
    <x v="4"/>
    <s v="USD"/>
    <n v="1531.82"/>
    <n v="1317.3652"/>
    <n v="1531.82"/>
    <n v="145.4"/>
    <n v="125.044"/>
    <n v="145.4"/>
    <s v="PARK LANE HOTEL NEW YORK"/>
    <s v="United States"/>
    <x v="20"/>
    <x v="0"/>
    <n v="0.09491976864122417"/>
  </r>
  <r>
    <x v="1"/>
    <x v="1"/>
    <n v="591"/>
    <x v="18"/>
    <n v="29081"/>
    <s v="hospedaje"/>
    <d v="2025-07-08T00:00:00"/>
    <d v="2025-07-10T00:00:00"/>
    <s v="HTL"/>
    <x v="4"/>
    <s v="USD"/>
    <n v="1894.42"/>
    <n v="1629.2012"/>
    <n v="1894.42"/>
    <n v="189.44"/>
    <n v="162.9184"/>
    <n v="189.44"/>
    <s v="REEMBOLSOS"/>
    <s v="United States"/>
    <x v="20"/>
    <x v="0"/>
    <n v="0.09999894426790257"/>
  </r>
  <r>
    <x v="1"/>
    <x v="1"/>
    <n v="591"/>
    <x v="18"/>
    <n v="29081"/>
    <s v="hospedaje"/>
    <d v="2025-07-07T00:00:00"/>
    <d v="2025-07-08T00:00:00"/>
    <s v="HTL"/>
    <x v="4"/>
    <s v="USD"/>
    <n v="642.77"/>
    <n v="552.7822"/>
    <n v="642.77"/>
    <n v="64.28"/>
    <n v="55.2808"/>
    <n v="64.28"/>
    <s v="PARK LANE HOTEL NEW YORK"/>
    <s v="United States"/>
    <x v="20"/>
    <x v="0"/>
    <n v="0.100004667299345"/>
  </r>
  <r>
    <x v="1"/>
    <x v="1"/>
    <n v="591"/>
    <x v="18"/>
    <n v="29081"/>
    <s v="hospedaje"/>
    <d v="2025-07-07T00:00:00"/>
    <d v="2025-07-08T00:00:00"/>
    <s v="HTL"/>
    <x v="4"/>
    <s v="USD"/>
    <n v="642.77"/>
    <n v="552.7822"/>
    <n v="642.77"/>
    <n v="64.28"/>
    <n v="55.2808"/>
    <n v="64.28"/>
    <s v="PARK LANE HOTEL NEW YORK"/>
    <s v="United States"/>
    <x v="20"/>
    <x v="0"/>
    <n v="0.100004667299345"/>
  </r>
  <r>
    <x v="1"/>
    <x v="1"/>
    <n v="592"/>
    <x v="18"/>
    <n v="30138"/>
    <s v="hospedaje"/>
    <d v="2025-08-31T00:00:00"/>
    <d v="2025-09-03T00:00:00"/>
    <s v="HTL"/>
    <x v="4"/>
    <s v="USD"/>
    <n v="2528.67"/>
    <n v="2174.6562"/>
    <n v="2528.67"/>
    <n v="303.44"/>
    <n v="260.9584"/>
    <n v="303.44"/>
    <s v="REEMBOLSOS"/>
    <s v="United States"/>
    <x v="19"/>
    <x v="0"/>
    <n v="0.1199998418140762"/>
  </r>
  <r>
    <x v="1"/>
    <x v="1"/>
    <n v="593"/>
    <x v="22"/>
    <n v="25386"/>
    <s v="THE CONNAUGHT"/>
    <d v="2025-07-30T00:00:00"/>
    <d v="2025-07-31T00:00:00"/>
    <s v="HTL"/>
    <x v="4"/>
    <s v="USD"/>
    <n v="1877"/>
    <n v="1614.22"/>
    <n v="1877"/>
    <n v="128.73"/>
    <n v="110.7078"/>
    <n v="128.73"/>
    <s v="THE CONNAUGHT"/>
    <s v="United Kingdom"/>
    <x v="9"/>
    <x v="0"/>
    <n v="0.06858284496537026"/>
  </r>
  <r>
    <x v="1"/>
    <x v="1"/>
    <n v="594"/>
    <x v="19"/>
    <n v="25386"/>
    <s v="Hotel The Connaught"/>
    <d v="2025-08-24T00:00:00"/>
    <d v="2025-08-27T00:00:00"/>
    <s v="HTL"/>
    <x v="4"/>
    <s v="GPB"/>
    <n v="4140"/>
    <n v="4761"/>
    <n v="5547.6"/>
    <n v="324.3"/>
    <n v="372.945"/>
    <n v="434.5620000000001"/>
    <s v="THE CONNAUGHT"/>
    <s v="United Kingdom"/>
    <x v="12"/>
    <x v="0"/>
    <n v="0.07833333333333334"/>
  </r>
  <r>
    <x v="1"/>
    <x v="1"/>
    <n v="594"/>
    <x v="19"/>
    <n v="27945"/>
    <s v="Tour de Mini Cooper"/>
    <d v="2025-08-26T00:00:00"/>
    <d v="2025-08-26T00:00:00"/>
    <s v="AUT"/>
    <x v="5"/>
    <s v="GPB"/>
    <n v="378.63"/>
    <n v="435.4245"/>
    <n v="507.3642"/>
    <n v="91.53"/>
    <n v="105.2595"/>
    <n v="122.6502"/>
    <s v="REEMBOLSOS"/>
    <s v="United Kingdom"/>
    <x v="12"/>
    <x v="0"/>
    <n v="0.2417399572141669"/>
  </r>
  <r>
    <x v="1"/>
    <x v="1"/>
    <n v="594"/>
    <x v="19"/>
    <n v="30644"/>
    <s v="Hospedaje Four Seasons Cairo"/>
    <d v="2025-08-31T00:00:00"/>
    <d v="2025-09-04T00:00:00"/>
    <s v="HTL"/>
    <x v="4"/>
    <s v="GPB"/>
    <n v="1759.65"/>
    <n v="2023.5975"/>
    <n v="2357.931"/>
    <n v="73.79000000000001"/>
    <n v="84.85850000000001"/>
    <n v="98.87860000000002"/>
    <s v="REEMBOLSOS"/>
    <s v="Egypt"/>
    <x v="19"/>
    <x v="0"/>
    <n v="0.04193447560594437"/>
  </r>
  <r>
    <x v="1"/>
    <x v="1"/>
    <n v="594"/>
    <x v="19"/>
    <n v="30644"/>
    <s v="Reembolso Hospedaje Four Seasons Cairo"/>
    <d v="2025-08-31T00:00:00"/>
    <d v="2025-09-04T00:00:00"/>
    <s v="REE"/>
    <x v="6"/>
    <s v="GPB"/>
    <n v="-802.84"/>
    <n v="-923.266"/>
    <n v="-1075.8056"/>
    <n v="-73.79000000000001"/>
    <n v="-84.85850000000001"/>
    <n v="-98.87860000000002"/>
    <s v="FOUR SEASONS HOTEL CAIRO AT NILE PLAZA"/>
    <s v="Egypt"/>
    <x v="19"/>
    <x v="0"/>
    <n v="0.09191121518608938"/>
  </r>
  <r>
    <x v="1"/>
    <x v="1"/>
    <n v="594"/>
    <x v="19"/>
    <n v="0"/>
    <s v="Utilidad paquete"/>
    <d v="2025-08-24T00:00:00"/>
    <d v="2025-09-04T00:00:00"/>
    <s v="HPS"/>
    <x v="1"/>
    <s v="GPB"/>
    <n v="2404.38"/>
    <n v="2765.037"/>
    <n v="3221.869200000001"/>
    <n v="2404.38"/>
    <n v="2765.037"/>
    <n v="3221.869200000001"/>
    <s v="FEES"/>
    <n v="0"/>
    <x v="12"/>
    <x v="0"/>
    <n v="1"/>
  </r>
  <r>
    <x v="1"/>
    <x v="1"/>
    <n v="594"/>
    <x v="19"/>
    <n v="25386"/>
    <s v="Reservación Hotel"/>
    <d v="2025-09-02T00:00:00"/>
    <d v="2025-09-04T00:00:00"/>
    <s v="HTL"/>
    <x v="4"/>
    <s v="GPB"/>
    <n v="2820"/>
    <n v="3243"/>
    <n v="3778.8"/>
    <n v="282"/>
    <n v="324.3"/>
    <n v="377.88"/>
    <s v="THE CONNAUGHT"/>
    <s v="United Kingdom"/>
    <x v="19"/>
    <x v="0"/>
    <n v="0.09999999999999999"/>
  </r>
  <r>
    <x v="1"/>
    <x v="1"/>
    <n v="594"/>
    <x v="19"/>
    <n v="34700"/>
    <s v="ANA GUADALUPE HANK AMAYA REEMBOLSO POR TIPO DE HABITACION"/>
    <d v="2025-08-24T00:00:00"/>
    <d v="2025-09-04T00:00:00"/>
    <s v="OTR"/>
    <x v="3"/>
    <s v="GPB"/>
    <n v="802.84"/>
    <n v="923.266"/>
    <n v="1075.8056"/>
    <n v="0"/>
    <n v="0"/>
    <n v="0"/>
    <e v="#N/A"/>
    <e v="#N/A"/>
    <x v="12"/>
    <x v="0"/>
    <n v="0"/>
  </r>
  <r>
    <x v="1"/>
    <x v="1"/>
    <n v="595"/>
    <x v="22"/>
    <n v="30383"/>
    <s v="ASIBI MARRUECOS"/>
    <d v="2025-09-07T00:00:00"/>
    <d v="2025-09-26T00:00:00"/>
    <s v="PKT"/>
    <x v="0"/>
    <s v="EUR"/>
    <n v="11995"/>
    <n v="11995"/>
    <n v="13914.2"/>
    <n v="1677"/>
    <n v="1677"/>
    <n v="1945.32"/>
    <s v="ASIBI"/>
    <s v="United Kingdom"/>
    <x v="27"/>
    <x v="0"/>
    <n v="0.1398082534389329"/>
  </r>
  <r>
    <x v="1"/>
    <x v="1"/>
    <n v="595"/>
    <x v="22"/>
    <n v="25082"/>
    <s v="VIP SPAIN"/>
    <d v="2025-09-07T00:00:00"/>
    <d v="2025-09-26T00:00:00"/>
    <s v="HTL"/>
    <x v="4"/>
    <s v="EUR"/>
    <n v="5946.59"/>
    <n v="5946.59"/>
    <n v="6898.0444"/>
    <n v="876.59"/>
    <n v="876.59"/>
    <n v="1016.8444"/>
    <s v="Best of Europe Travel"/>
    <s v="Spain"/>
    <x v="27"/>
    <x v="0"/>
    <n v="0.1474105327591107"/>
  </r>
  <r>
    <x v="1"/>
    <x v="1"/>
    <n v="595"/>
    <x v="22"/>
    <n v="25082"/>
    <s v="REEMBOLSO VIP SPAIN"/>
    <d v="2025-09-07T00:00:00"/>
    <d v="2025-09-26T00:00:00"/>
    <s v="PKT"/>
    <x v="0"/>
    <s v="EUR"/>
    <n v="-1192"/>
    <n v="-1192"/>
    <n v="-1382.72"/>
    <n v="0"/>
    <n v="0"/>
    <n v="0"/>
    <s v="Best of Europe Travel"/>
    <s v="Spain"/>
    <x v="27"/>
    <x v="0"/>
    <n v="0"/>
  </r>
  <r>
    <x v="1"/>
    <x v="1"/>
    <n v="595"/>
    <x v="22"/>
    <n v="31911"/>
    <s v="REEMBOLSO SARI GONZALEZ DE GUERREIRO"/>
    <d v="2025-09-07T00:00:00"/>
    <d v="2025-09-26T00:00:00"/>
    <s v="OTR"/>
    <x v="3"/>
    <s v="EUR"/>
    <n v="900"/>
    <n v="900"/>
    <n v="1044"/>
    <n v="0"/>
    <n v="0"/>
    <n v="0"/>
    <s v="SARA MARIA GONZALEZ BETETA"/>
    <s v="Mexico"/>
    <x v="27"/>
    <x v="0"/>
    <n v="0"/>
  </r>
  <r>
    <x v="1"/>
    <x v="1"/>
    <n v="595"/>
    <x v="22"/>
    <n v="0"/>
    <s v="FEE STRIPE"/>
    <d v="2025-09-07T00:00:00"/>
    <d v="2025-09-26T00:00:00"/>
    <s v="HPS"/>
    <x v="1"/>
    <s v="EUR"/>
    <n v="168.04"/>
    <n v="168.04"/>
    <n v="194.9264"/>
    <n v="168.04"/>
    <n v="168.04"/>
    <n v="194.9264"/>
    <s v="FEES"/>
    <n v="0"/>
    <x v="27"/>
    <x v="0"/>
    <n v="1"/>
  </r>
  <r>
    <x v="0"/>
    <x v="1"/>
    <n v="596"/>
    <x v="1"/>
    <n v="28934"/>
    <s v="TE OCEJO GARRIDO MARIA FERNANDA"/>
    <d v="2025-09-16T00:00:00"/>
    <s v="0000-00-00"/>
    <s v="VLO"/>
    <x v="2"/>
    <s v="USD"/>
    <n v="2645.2"/>
    <n v="2274.872"/>
    <n v="2645.2"/>
    <n v="0"/>
    <n v="0"/>
    <n v="0"/>
    <s v="F1S USA"/>
    <s v="United States"/>
    <x v="51"/>
    <x v="0"/>
    <n v="0"/>
  </r>
  <r>
    <x v="0"/>
    <x v="1"/>
    <n v="596"/>
    <x v="1"/>
    <n v="28934"/>
    <s v="TE ROMERO DURAN JOSE CARLOS"/>
    <d v="2025-09-16T00:00:00"/>
    <s v="0000-00-00"/>
    <s v="VLO"/>
    <x v="2"/>
    <s v="USD"/>
    <n v="2645.2"/>
    <n v="2274.872"/>
    <n v="2645.2"/>
    <n v="0"/>
    <n v="0"/>
    <n v="0"/>
    <s v="F1S USA"/>
    <s v="United States"/>
    <x v="51"/>
    <x v="0"/>
    <n v="0"/>
  </r>
  <r>
    <x v="0"/>
    <x v="1"/>
    <n v="596"/>
    <x v="1"/>
    <n v="28934"/>
    <s v="TE OCEJO GARRIDO MARIA FERNANDA"/>
    <d v="2025-09-20T00:00:00"/>
    <s v="0000-00-00"/>
    <s v="VLO"/>
    <x v="2"/>
    <s v="USD"/>
    <n v="647"/>
    <n v="556.42"/>
    <n v="647"/>
    <n v="0"/>
    <n v="0"/>
    <n v="0"/>
    <s v="F1S USA"/>
    <s v="United States"/>
    <x v="51"/>
    <x v="0"/>
    <n v="0"/>
  </r>
  <r>
    <x v="0"/>
    <x v="1"/>
    <n v="596"/>
    <x v="1"/>
    <n v="28934"/>
    <s v="TE ROMERO DURAN JOSE CARLOS"/>
    <d v="2025-09-20T00:00:00"/>
    <s v="0000-00-00"/>
    <s v="VLO"/>
    <x v="2"/>
    <s v="USD"/>
    <n v="647"/>
    <n v="556.42"/>
    <n v="647"/>
    <n v="0"/>
    <n v="0"/>
    <n v="0"/>
    <s v="F1S USA"/>
    <s v="United States"/>
    <x v="51"/>
    <x v="0"/>
    <n v="0"/>
  </r>
  <r>
    <x v="0"/>
    <x v="1"/>
    <n v="596"/>
    <x v="1"/>
    <n v="28934"/>
    <s v="TE OCEJO GARRIDO MARIA FERNANDA"/>
    <d v="2025-09-25T00:00:00"/>
    <s v="0000-00-00"/>
    <s v="VLO"/>
    <x v="2"/>
    <s v="USD"/>
    <n v="2253"/>
    <n v="1937.58"/>
    <n v="2253"/>
    <n v="0"/>
    <n v="0"/>
    <n v="0"/>
    <s v="F1S USA"/>
    <s v="United States"/>
    <x v="26"/>
    <x v="0"/>
    <n v="0"/>
  </r>
  <r>
    <x v="0"/>
    <x v="1"/>
    <n v="596"/>
    <x v="1"/>
    <n v="28934"/>
    <s v="TE ROMERO DURAN JOSE CARLOS"/>
    <d v="2025-09-25T00:00:00"/>
    <s v="0000-00-00"/>
    <s v="VLO"/>
    <x v="2"/>
    <s v="USD"/>
    <n v="2253"/>
    <n v="1937.58"/>
    <n v="2253"/>
    <n v="0"/>
    <n v="0"/>
    <n v="0"/>
    <s v="F1S USA"/>
    <s v="United States"/>
    <x v="26"/>
    <x v="0"/>
    <n v="0"/>
  </r>
  <r>
    <x v="0"/>
    <x v="1"/>
    <n v="596"/>
    <x v="1"/>
    <n v="28934"/>
    <s v="TE OCEJO GARRIDO MARIA FERNANDA"/>
    <d v="2025-10-01T00:00:00"/>
    <s v="0000-00-00"/>
    <s v="VLO"/>
    <x v="2"/>
    <s v="USD"/>
    <n v="260"/>
    <n v="223.6"/>
    <n v="260"/>
    <n v="0"/>
    <n v="0"/>
    <n v="0"/>
    <s v="F1S USA"/>
    <s v="United States"/>
    <x v="23"/>
    <x v="0"/>
    <n v="0"/>
  </r>
  <r>
    <x v="0"/>
    <x v="1"/>
    <n v="596"/>
    <x v="1"/>
    <n v="28934"/>
    <s v="TE ROMERO DURAN JOSE CARLOS"/>
    <d v="2025-10-01T00:00:00"/>
    <s v="0000-00-00"/>
    <s v="VLO"/>
    <x v="2"/>
    <s v="USD"/>
    <n v="260"/>
    <n v="223.6"/>
    <n v="260"/>
    <n v="0"/>
    <n v="0"/>
    <n v="0"/>
    <s v="F1S USA"/>
    <s v="United States"/>
    <x v="23"/>
    <x v="0"/>
    <n v="0"/>
  </r>
  <r>
    <x v="0"/>
    <x v="1"/>
    <n v="596"/>
    <x v="1"/>
    <n v="28934"/>
    <s v="TE OCEJO GARRIDO MARIA FERNANDA"/>
    <d v="2025-10-06T00:00:00"/>
    <s v="0000-00-00"/>
    <s v="VLO"/>
    <x v="2"/>
    <s v="USD"/>
    <n v="778.7"/>
    <n v="669.682"/>
    <n v="778.7"/>
    <n v="0"/>
    <n v="0"/>
    <n v="0"/>
    <s v="F1S USA"/>
    <s v="United States"/>
    <x v="24"/>
    <x v="0"/>
    <n v="0"/>
  </r>
  <r>
    <x v="0"/>
    <x v="1"/>
    <n v="596"/>
    <x v="1"/>
    <n v="28934"/>
    <s v="TE ROMERO DURAN JOSE CARLOS"/>
    <d v="2025-10-06T00:00:00"/>
    <s v="0000-00-00"/>
    <s v="VLO"/>
    <x v="2"/>
    <s v="USD"/>
    <n v="778.7"/>
    <n v="669.682"/>
    <n v="778.7"/>
    <n v="0"/>
    <n v="0"/>
    <n v="0"/>
    <s v="F1S USA"/>
    <s v="United States"/>
    <x v="24"/>
    <x v="0"/>
    <n v="0"/>
  </r>
  <r>
    <x v="0"/>
    <x v="1"/>
    <n v="596"/>
    <x v="1"/>
    <n v="28934"/>
    <s v="TE OCEJO GARRIDO MARIA FERNANDA"/>
    <d v="2025-10-11T00:00:00"/>
    <s v="0000-00-00"/>
    <s v="VLO"/>
    <x v="2"/>
    <s v="USD"/>
    <n v="702.8"/>
    <n v="604.4079999999999"/>
    <n v="702.8"/>
    <n v="0"/>
    <n v="0"/>
    <n v="0"/>
    <s v="F1S USA"/>
    <s v="United States"/>
    <x v="24"/>
    <x v="0"/>
    <n v="0"/>
  </r>
  <r>
    <x v="0"/>
    <x v="1"/>
    <n v="596"/>
    <x v="1"/>
    <n v="28934"/>
    <s v="TE ROMERO DURAN JOSE CARLOS"/>
    <d v="2025-10-11T00:00:00"/>
    <s v="0000-00-00"/>
    <s v="VLO"/>
    <x v="2"/>
    <s v="USD"/>
    <n v="702.8"/>
    <n v="604.4079999999999"/>
    <n v="702.8"/>
    <n v="0"/>
    <n v="0"/>
    <n v="0"/>
    <s v="F1S USA"/>
    <s v="United States"/>
    <x v="24"/>
    <x v="0"/>
    <n v="0"/>
  </r>
  <r>
    <x v="0"/>
    <x v="1"/>
    <n v="596"/>
    <x v="1"/>
    <n v="28934"/>
    <s v="TE OCEJO GARRIDO MARIA FERNANDA"/>
    <d v="2025-10-14T00:00:00"/>
    <s v="0000-00-00"/>
    <s v="VLO"/>
    <x v="2"/>
    <s v="USD"/>
    <n v="5409.56"/>
    <n v="4652.2216"/>
    <n v="5409.56"/>
    <n v="0"/>
    <n v="0"/>
    <n v="0"/>
    <s v="F1S USA"/>
    <s v="United States"/>
    <x v="25"/>
    <x v="0"/>
    <n v="0"/>
  </r>
  <r>
    <x v="0"/>
    <x v="1"/>
    <n v="596"/>
    <x v="1"/>
    <n v="28934"/>
    <s v="TE ROMERO DURAN JOSE CARLOS"/>
    <d v="2025-10-14T00:00:00"/>
    <s v="0000-00-00"/>
    <s v="VLO"/>
    <x v="2"/>
    <s v="USD"/>
    <n v="5409.56"/>
    <n v="4652.2216"/>
    <n v="5409.56"/>
    <n v="0"/>
    <n v="0"/>
    <n v="0"/>
    <s v="F1S USA"/>
    <s v="United States"/>
    <x v="25"/>
    <x v="0"/>
    <n v="0"/>
  </r>
  <r>
    <x v="0"/>
    <x v="1"/>
    <n v="596"/>
    <x v="1"/>
    <n v="0"/>
    <s v="Fee emisión aéreos"/>
    <d v="2025-09-15T00:00:00"/>
    <d v="2025-10-15T00:00:00"/>
    <s v="HPS"/>
    <x v="1"/>
    <s v="USD"/>
    <n v="655"/>
    <n v="563.3"/>
    <n v="655"/>
    <n v="655"/>
    <n v="563.3"/>
    <n v="655"/>
    <s v="FEES"/>
    <n v="0"/>
    <x v="51"/>
    <x v="0"/>
    <n v="1"/>
  </r>
  <r>
    <x v="0"/>
    <x v="1"/>
    <n v="596"/>
    <x v="1"/>
    <n v="23789"/>
    <s v="Itinerario Total Triumph Travel"/>
    <d v="2025-09-15T00:00:00"/>
    <d v="2025-10-15T00:00:00"/>
    <s v="PKT"/>
    <x v="0"/>
    <s v="USD"/>
    <n v="173595"/>
    <n v="149291.7"/>
    <n v="173595"/>
    <n v="0"/>
    <n v="0"/>
    <n v="0"/>
    <s v="TRIUMPH TRAVEL"/>
    <s v="South Africa"/>
    <x v="51"/>
    <x v="0"/>
    <n v="0"/>
  </r>
  <r>
    <x v="0"/>
    <x v="1"/>
    <n v="596"/>
    <x v="1"/>
    <n v="29059"/>
    <s v="Visas Kenia"/>
    <d v="2025-09-15T00:00:00"/>
    <d v="2025-10-15T00:00:00"/>
    <s v="VIS"/>
    <x v="7"/>
    <s v="USD"/>
    <n v="60"/>
    <n v="51.6"/>
    <n v="60"/>
    <n v="0"/>
    <n v="0"/>
    <n v="0"/>
    <s v="Visas web"/>
    <s v="Canada"/>
    <x v="51"/>
    <x v="0"/>
    <n v="0"/>
  </r>
  <r>
    <x v="0"/>
    <x v="1"/>
    <n v="596"/>
    <x v="1"/>
    <n v="28491"/>
    <s v="Seguro viaje aon"/>
    <d v="2025-09-16T00:00:00"/>
    <d v="2025-10-15T00:00:00"/>
    <s v="SEG"/>
    <x v="3"/>
    <s v="USD"/>
    <n v="463"/>
    <n v="398.18"/>
    <n v="463"/>
    <n v="0"/>
    <n v="0"/>
    <n v="0"/>
    <s v="AON"/>
    <s v="United Kingdom"/>
    <x v="51"/>
    <x v="0"/>
    <n v="0"/>
  </r>
  <r>
    <x v="0"/>
    <x v="1"/>
    <n v="596"/>
    <x v="1"/>
    <n v="29059"/>
    <s v="Visas Namibia"/>
    <d v="2025-09-15T00:00:00"/>
    <d v="2025-10-15T00:00:00"/>
    <s v="VIS"/>
    <x v="7"/>
    <s v="USD"/>
    <n v="186.82"/>
    <n v="160.6652"/>
    <n v="186.82"/>
    <n v="0"/>
    <n v="0"/>
    <n v="0"/>
    <s v="Visas web"/>
    <s v="Canada"/>
    <x v="51"/>
    <x v="0"/>
    <n v="0"/>
  </r>
  <r>
    <x v="0"/>
    <x v="1"/>
    <n v="596"/>
    <x v="1"/>
    <n v="29059"/>
    <s v="Visas Uganda"/>
    <d v="2025-09-15T00:00:00"/>
    <d v="2025-10-15T00:00:00"/>
    <s v="VIS"/>
    <x v="7"/>
    <s v="USD"/>
    <n v="100"/>
    <n v="86"/>
    <n v="100"/>
    <n v="0"/>
    <n v="0"/>
    <n v="0"/>
    <s v="Visas web"/>
    <s v="Canada"/>
    <x v="51"/>
    <x v="0"/>
    <n v="0"/>
  </r>
  <r>
    <x v="0"/>
    <x v="1"/>
    <n v="596"/>
    <x v="1"/>
    <n v="0"/>
    <s v="Fee"/>
    <d v="2025-09-15T00:00:00"/>
    <d v="2025-10-15T00:00:00"/>
    <s v="HPS"/>
    <x v="1"/>
    <s v="USD"/>
    <n v="66770"/>
    <n v="57422.2"/>
    <n v="66770"/>
    <n v="66770"/>
    <n v="57422.2"/>
    <n v="66770"/>
    <s v="REEMBOLSOS"/>
    <n v="0"/>
    <x v="51"/>
    <x v="0"/>
    <n v="1"/>
  </r>
  <r>
    <x v="0"/>
    <x v="1"/>
    <n v="596"/>
    <x v="1"/>
    <n v="30984"/>
    <s v="Traslados Privados Madrid"/>
    <d v="2025-09-15T00:00:00"/>
    <d v="2025-10-15T00:00:00"/>
    <s v="TRF"/>
    <x v="5"/>
    <s v="USD"/>
    <n v="483"/>
    <n v="415.38"/>
    <n v="483"/>
    <n v="0"/>
    <n v="0"/>
    <n v="0"/>
    <s v="REEMBOLSOS"/>
    <s v="Spain"/>
    <x v="51"/>
    <x v="0"/>
    <n v="0"/>
  </r>
  <r>
    <x v="0"/>
    <x v="1"/>
    <n v="596"/>
    <x v="1"/>
    <n v="28934"/>
    <s v="TE OCEJO GARRIDO MARIA FERNANDA"/>
    <d v="2025-10-11T00:00:00"/>
    <s v="0000-00-00"/>
    <s v="VLO"/>
    <x v="2"/>
    <s v="USD"/>
    <n v="0"/>
    <n v="0"/>
    <n v="0"/>
    <n v="0"/>
    <n v="0"/>
    <n v="0"/>
    <s v="F1S USA"/>
    <s v="United States"/>
    <x v="24"/>
    <x v="0"/>
    <s v="0"/>
  </r>
  <r>
    <x v="0"/>
    <x v="1"/>
    <n v="596"/>
    <x v="1"/>
    <n v="28934"/>
    <s v="TE ROMERO DURAN JOSE CARLOS"/>
    <d v="2025-10-11T00:00:00"/>
    <s v="0000-00-00"/>
    <s v="VLO"/>
    <x v="2"/>
    <s v="USD"/>
    <n v="0"/>
    <n v="0"/>
    <n v="0"/>
    <n v="0"/>
    <n v="0"/>
    <n v="0"/>
    <s v="F1S USA"/>
    <s v="United States"/>
    <x v="24"/>
    <x v="0"/>
    <s v="0"/>
  </r>
  <r>
    <x v="0"/>
    <x v="1"/>
    <n v="596"/>
    <x v="1"/>
    <n v="25857"/>
    <s v="Regalo vela + libro Marifer"/>
    <d v="2025-09-15T00:00:00"/>
    <d v="2025-10-15T00:00:00"/>
    <s v="OTR"/>
    <x v="3"/>
    <s v="USD"/>
    <n v="273"/>
    <n v="234.78"/>
    <n v="273"/>
    <n v="0"/>
    <n v="0"/>
    <n v="0"/>
    <s v="GANNET"/>
    <s v="United States"/>
    <x v="51"/>
    <x v="0"/>
    <n v="0"/>
  </r>
  <r>
    <x v="0"/>
    <x v="1"/>
    <n v="596"/>
    <x v="1"/>
    <n v="28934"/>
    <s v="ROMERO DURAN JOSE CARLOS"/>
    <d v="2025-10-14T00:00:00"/>
    <d v="2025-10-15T00:00:00"/>
    <s v="VLO"/>
    <x v="2"/>
    <s v="USD"/>
    <n v="3432.36"/>
    <n v="2951.8296"/>
    <n v="3432.36"/>
    <n v="0"/>
    <n v="0"/>
    <n v="0"/>
    <s v="F1S USA"/>
    <s v="United States"/>
    <x v="25"/>
    <x v="0"/>
    <n v="0"/>
  </r>
  <r>
    <x v="0"/>
    <x v="1"/>
    <n v="596"/>
    <x v="1"/>
    <n v="28934"/>
    <s v="OCEJO GARRIDO MARIA FERNANDA"/>
    <d v="2025-10-14T00:00:00"/>
    <d v="2025-10-15T00:00:00"/>
    <s v="VLO"/>
    <x v="2"/>
    <s v="USD"/>
    <n v="3432.36"/>
    <n v="2951.8296"/>
    <n v="3432.36"/>
    <n v="0"/>
    <n v="0"/>
    <n v="0"/>
    <s v="F1S USA"/>
    <s v="United States"/>
    <x v="25"/>
    <x v="0"/>
    <n v="0"/>
  </r>
  <r>
    <x v="0"/>
    <x v="1"/>
    <n v="596"/>
    <x v="1"/>
    <n v="0"/>
    <s v="Fee emision ET"/>
    <d v="2025-09-15T00:00:00"/>
    <d v="2025-10-15T00:00:00"/>
    <s v="HPS"/>
    <x v="1"/>
    <s v="USD"/>
    <n v="60"/>
    <n v="51.6"/>
    <n v="60"/>
    <n v="60"/>
    <n v="51.6"/>
    <n v="60"/>
    <s v="FEES"/>
    <n v="0"/>
    <x v="51"/>
    <x v="0"/>
    <n v="1"/>
  </r>
  <r>
    <x v="0"/>
    <x v="1"/>
    <n v="596"/>
    <x v="1"/>
    <n v="28934"/>
    <s v="OCEJO GARRIDO MARIA FERNANDA -- reembolso"/>
    <d v="2025-10-14T00:00:00"/>
    <d v="2025-11-14T00:00:00"/>
    <s v="VLO"/>
    <x v="2"/>
    <s v="USD"/>
    <n v="-5409.56"/>
    <n v="-4652.2216"/>
    <n v="-5409.56"/>
    <n v="0"/>
    <n v="0"/>
    <n v="0"/>
    <s v="F1S USA"/>
    <s v="United States"/>
    <x v="25"/>
    <x v="0"/>
    <n v="0"/>
  </r>
  <r>
    <x v="0"/>
    <x v="1"/>
    <n v="596"/>
    <x v="1"/>
    <n v="28934"/>
    <s v="ROMERO DURAN JOSE CARLOS -- reembolso"/>
    <d v="2025-10-14T00:00:00"/>
    <d v="2025-10-14T00:00:00"/>
    <s v="VLO"/>
    <x v="2"/>
    <s v="USD"/>
    <n v="-5409.56"/>
    <n v="-4652.2216"/>
    <n v="-5409.56"/>
    <n v="0"/>
    <n v="0"/>
    <n v="0"/>
    <s v="F1S USA"/>
    <s v="United States"/>
    <x v="25"/>
    <x v="0"/>
    <n v="0"/>
  </r>
  <r>
    <x v="0"/>
    <x v="1"/>
    <n v="596"/>
    <x v="1"/>
    <n v="25857"/>
    <s v="Ramo flores + taxi"/>
    <d v="2025-10-15T00:00:00"/>
    <d v="2025-10-15T00:00:00"/>
    <s v="OTR"/>
    <x v="3"/>
    <s v="USD"/>
    <n v="54.75"/>
    <n v="47.085"/>
    <n v="54.75"/>
    <n v="0"/>
    <n v="0"/>
    <n v="0"/>
    <s v="GANNET"/>
    <s v="United States"/>
    <x v="25"/>
    <x v="0"/>
    <n v="0"/>
  </r>
  <r>
    <x v="0"/>
    <x v="1"/>
    <n v="596"/>
    <x v="1"/>
    <n v="0"/>
    <s v="Extra- 3862 USD"/>
    <d v="2025-09-15T00:00:00"/>
    <d v="2025-11-14T00:00:00"/>
    <s v="HPS"/>
    <x v="1"/>
    <s v="USD"/>
    <n v="3862"/>
    <n v="3321.32"/>
    <n v="3862"/>
    <n v="3862"/>
    <n v="3321.32"/>
    <n v="3862"/>
    <s v="FEES"/>
    <n v="0"/>
    <x v="51"/>
    <x v="0"/>
    <n v="1"/>
  </r>
  <r>
    <x v="1"/>
    <x v="1"/>
    <n v="597"/>
    <x v="22"/>
    <n v="30423"/>
    <s v="LAMIMA"/>
    <d v="2026-03-06T00:00:00"/>
    <d v="2026-03-13T00:00:00"/>
    <s v="CRC"/>
    <x v="8"/>
    <s v="USD"/>
    <n v="205790"/>
    <n v="176979.4"/>
    <n v="205790"/>
    <n v="16000"/>
    <n v="13760"/>
    <n v="16000"/>
    <s v="LAMIMA"/>
    <s v="Indonesia"/>
    <x v="47"/>
    <x v="1"/>
    <n v="0.07774916176684971"/>
  </r>
  <r>
    <x v="1"/>
    <x v="1"/>
    <n v="597"/>
    <x v="22"/>
    <n v="24966"/>
    <s v="INDIA"/>
    <d v="2026-10-30T00:00:00"/>
    <d v="2026-11-14T00:00:00"/>
    <s v="PKT"/>
    <x v="0"/>
    <s v="USD"/>
    <n v="129060"/>
    <n v="110991.6"/>
    <n v="129060"/>
    <n v="19288"/>
    <n v="16587.68"/>
    <n v="19288"/>
    <s v="Holycow Holidays"/>
    <s v="India"/>
    <x v="22"/>
    <x v="1"/>
    <n v="0.1494498682783202"/>
  </r>
  <r>
    <x v="1"/>
    <x v="1"/>
    <n v="597"/>
    <x v="22"/>
    <n v="25726"/>
    <s v="VISAS INDIA"/>
    <d v="2026-03-06T00:00:00"/>
    <d v="2026-03-13T00:00:00"/>
    <s v="VIS"/>
    <x v="7"/>
    <s v="USD"/>
    <n v="205.05"/>
    <n v="176.343"/>
    <n v="205.05"/>
    <n v="0"/>
    <n v="0"/>
    <n v="0"/>
    <s v="VISAS Osvaldo Cruz"/>
    <s v="Cliente"/>
    <x v="47"/>
    <x v="1"/>
    <n v="0"/>
  </r>
  <r>
    <x v="1"/>
    <x v="1"/>
    <n v="597"/>
    <x v="22"/>
    <n v="28934"/>
    <s v="SANCHEZ NAVARRO REDO EDUARDO MR"/>
    <d v="2026-02-13T00:00:00"/>
    <d v="2026-02-14T00:00:00"/>
    <s v="VLO"/>
    <x v="2"/>
    <s v="USD"/>
    <n v="1859.7"/>
    <n v="1599.342"/>
    <n v="1859.7"/>
    <n v="0"/>
    <n v="0"/>
    <n v="0"/>
    <s v="F1S USA"/>
    <s v="United States"/>
    <x v="43"/>
    <x v="1"/>
    <n v="0"/>
  </r>
  <r>
    <x v="1"/>
    <x v="1"/>
    <n v="597"/>
    <x v="22"/>
    <n v="28934"/>
    <s v="BOUFFIER ROY CAROLINA IVONNE MRS"/>
    <d v="2026-02-13T00:00:00"/>
    <d v="2026-02-14T00:00:00"/>
    <s v="VLO"/>
    <x v="2"/>
    <s v="USD"/>
    <n v="1859.7"/>
    <n v="1599.342"/>
    <n v="1859.7"/>
    <n v="0"/>
    <n v="0"/>
    <n v="0"/>
    <s v="F1S USA"/>
    <s v="United States"/>
    <x v="43"/>
    <x v="1"/>
    <n v="0"/>
  </r>
  <r>
    <x v="1"/>
    <x v="1"/>
    <n v="597"/>
    <x v="22"/>
    <n v="28934"/>
    <s v="SANCHEZ NAVARRO REDO EDUARDO MR"/>
    <d v="2026-02-13T00:00:00"/>
    <d v="2026-02-13T00:00:00"/>
    <s v="VLO"/>
    <x v="2"/>
    <s v="USD"/>
    <n v="1069.5"/>
    <n v="919.77"/>
    <n v="1069.5"/>
    <n v="0"/>
    <n v="0"/>
    <n v="0"/>
    <s v="F1S USA"/>
    <s v="United States"/>
    <x v="43"/>
    <x v="1"/>
    <n v="0"/>
  </r>
  <r>
    <x v="1"/>
    <x v="1"/>
    <n v="597"/>
    <x v="22"/>
    <n v="28934"/>
    <s v="BOUFFIER ROY CAROLINA IVONNE MRS"/>
    <d v="2026-02-13T00:00:00"/>
    <d v="2026-02-13T00:00:00"/>
    <s v="VLO"/>
    <x v="2"/>
    <s v="USD"/>
    <n v="1069.5"/>
    <n v="919.77"/>
    <n v="1069.5"/>
    <n v="0"/>
    <n v="0"/>
    <n v="0"/>
    <s v="F1S USA"/>
    <s v="United States"/>
    <x v="43"/>
    <x v="1"/>
    <n v="0"/>
  </r>
  <r>
    <x v="1"/>
    <x v="1"/>
    <n v="597"/>
    <x v="22"/>
    <n v="28934"/>
    <s v="SANCHEZ NAVARRO REDO EDUARDO MR"/>
    <d v="2026-02-05T00:00:00"/>
    <d v="2026-02-06T00:00:00"/>
    <s v="VLO"/>
    <x v="2"/>
    <s v="USD"/>
    <n v="2306.8"/>
    <n v="1983.848"/>
    <n v="2306.8"/>
    <n v="0"/>
    <n v="0"/>
    <n v="0"/>
    <s v="F1S USA"/>
    <s v="United States"/>
    <x v="41"/>
    <x v="1"/>
    <n v="0"/>
  </r>
  <r>
    <x v="1"/>
    <x v="1"/>
    <n v="597"/>
    <x v="22"/>
    <n v="28934"/>
    <s v="BOUFFIER ROY CAROLINA IVONNE MRS"/>
    <d v="2026-02-05T00:00:00"/>
    <d v="2026-02-06T00:00:00"/>
    <s v="VLO"/>
    <x v="2"/>
    <s v="USD"/>
    <n v="2204.8"/>
    <n v="1896.128"/>
    <n v="2204.8"/>
    <n v="0"/>
    <n v="0"/>
    <n v="0"/>
    <s v="F1S USA"/>
    <s v="United States"/>
    <x v="41"/>
    <x v="1"/>
    <n v="0"/>
  </r>
  <r>
    <x v="1"/>
    <x v="1"/>
    <n v="597"/>
    <x v="22"/>
    <n v="28934"/>
    <s v="CABEZUT ALBIN ALBERTO LUCIO MR"/>
    <d v="2026-02-05T00:00:00"/>
    <d v="2026-02-06T00:00:00"/>
    <s v="VLO"/>
    <x v="2"/>
    <s v="USD"/>
    <n v="716.8"/>
    <n v="616.448"/>
    <n v="716.8"/>
    <n v="0"/>
    <n v="0"/>
    <n v="0"/>
    <s v="F1S USA"/>
    <s v="United States"/>
    <x v="41"/>
    <x v="1"/>
    <n v="0"/>
  </r>
  <r>
    <x v="1"/>
    <x v="1"/>
    <n v="597"/>
    <x v="22"/>
    <n v="28934"/>
    <s v="SANCHEZ NAVARRO CAROLINA ALEJANDRA MRS"/>
    <d v="2026-02-05T00:00:00"/>
    <d v="2026-02-06T00:00:00"/>
    <s v="VLO"/>
    <x v="2"/>
    <s v="USD"/>
    <n v="716.8"/>
    <n v="616.448"/>
    <n v="716.8"/>
    <n v="0"/>
    <n v="0"/>
    <n v="0"/>
    <s v="F1S USA"/>
    <s v="United States"/>
    <x v="41"/>
    <x v="1"/>
    <n v="0"/>
  </r>
  <r>
    <x v="1"/>
    <x v="1"/>
    <n v="597"/>
    <x v="22"/>
    <n v="28934"/>
    <s v="CABEZUT ALBIN ALBERTO LUCIO MR"/>
    <d v="2026-02-13T00:00:00"/>
    <d v="2026-02-13T00:00:00"/>
    <s v="VLO"/>
    <x v="2"/>
    <s v="USD"/>
    <n v="308.9"/>
    <n v="265.654"/>
    <n v="308.9"/>
    <n v="0"/>
    <n v="0"/>
    <n v="0"/>
    <s v="F1S USA"/>
    <s v="United States"/>
    <x v="43"/>
    <x v="1"/>
    <n v="0"/>
  </r>
  <r>
    <x v="1"/>
    <x v="1"/>
    <n v="597"/>
    <x v="22"/>
    <n v="28934"/>
    <s v="SANCHEZ NAVARRO CAROLINA ALEJANDRA MRS"/>
    <d v="2026-02-13T00:00:00"/>
    <d v="2026-02-13T00:00:00"/>
    <s v="VLO"/>
    <x v="2"/>
    <s v="USD"/>
    <n v="308.9"/>
    <n v="265.654"/>
    <n v="308.9"/>
    <n v="0"/>
    <n v="0"/>
    <n v="0"/>
    <s v="F1S USA"/>
    <s v="United States"/>
    <x v="43"/>
    <x v="1"/>
    <n v="0"/>
  </r>
  <r>
    <x v="1"/>
    <x v="1"/>
    <n v="597"/>
    <x v="22"/>
    <n v="28934"/>
    <s v="CABEZUT ALBIN ALBERTO LUCIO MR"/>
    <d v="2026-02-13T00:00:00"/>
    <d v="2026-02-14T00:00:00"/>
    <s v="VLO"/>
    <x v="2"/>
    <s v="USD"/>
    <n v="1883.8"/>
    <n v="1620.068"/>
    <n v="1883.8"/>
    <n v="0"/>
    <n v="0"/>
    <n v="0"/>
    <s v="F1S USA"/>
    <s v="United States"/>
    <x v="43"/>
    <x v="1"/>
    <n v="0"/>
  </r>
  <r>
    <x v="1"/>
    <x v="1"/>
    <n v="597"/>
    <x v="22"/>
    <n v="28934"/>
    <s v="SANCHEZ NAVARRO CAROLINA ALEJANDRA MRS"/>
    <d v="2026-02-13T00:00:00"/>
    <d v="2026-02-14T00:00:00"/>
    <s v="VLO"/>
    <x v="2"/>
    <s v="USD"/>
    <n v="1883.8"/>
    <n v="1620.068"/>
    <n v="1883.8"/>
    <n v="0"/>
    <n v="0"/>
    <n v="0"/>
    <s v="F1S USA"/>
    <s v="United States"/>
    <x v="43"/>
    <x v="1"/>
    <n v="0"/>
  </r>
  <r>
    <x v="1"/>
    <x v="1"/>
    <n v="597"/>
    <x v="22"/>
    <n v="24995"/>
    <s v="AVION PRIVADO"/>
    <d v="2026-10-30T00:00:00"/>
    <d v="2026-11-14T00:00:00"/>
    <s v="PKT"/>
    <x v="0"/>
    <s v="USD"/>
    <n v="18700"/>
    <n v="16082"/>
    <n v="18700"/>
    <n v="0"/>
    <n v="0"/>
    <n v="0"/>
    <s v="AFRO ASIAN TRAVEL"/>
    <s v="Egypt"/>
    <x v="22"/>
    <x v="1"/>
    <n v="0"/>
  </r>
  <r>
    <x v="1"/>
    <x v="1"/>
    <n v="597"/>
    <x v="22"/>
    <n v="28934"/>
    <s v="SANCHEZ NAVARRO RIVERA TORRES EDUARDO MR"/>
    <d v="2026-02-05T00:00:00"/>
    <d v="2026-02-06T00:00:00"/>
    <s v="VLO"/>
    <x v="2"/>
    <s v="USD"/>
    <n v="777.7"/>
    <n v="668.822"/>
    <n v="777.7"/>
    <n v="0"/>
    <n v="0"/>
    <n v="0"/>
    <s v="F1S USA"/>
    <s v="United States"/>
    <x v="41"/>
    <x v="1"/>
    <n v="0"/>
  </r>
  <r>
    <x v="1"/>
    <x v="1"/>
    <n v="597"/>
    <x v="22"/>
    <n v="28934"/>
    <s v="LEBRIJA HIRSCHFELD PAULINA MRS"/>
    <d v="2026-02-05T00:00:00"/>
    <d v="2026-02-06T00:00:00"/>
    <s v="VLO"/>
    <x v="2"/>
    <s v="USD"/>
    <n v="777.7"/>
    <n v="668.822"/>
    <n v="777.7"/>
    <n v="0"/>
    <n v="0"/>
    <n v="0"/>
    <s v="F1S USA"/>
    <s v="United States"/>
    <x v="41"/>
    <x v="1"/>
    <n v="0"/>
  </r>
  <r>
    <x v="1"/>
    <x v="1"/>
    <n v="597"/>
    <x v="22"/>
    <n v="28934"/>
    <s v="SANCHEZ NAVARRO RIVERA TORRES EDUARDO MR"/>
    <d v="2026-02-13T00:00:00"/>
    <d v="2026-02-13T00:00:00"/>
    <s v="VLO"/>
    <x v="2"/>
    <s v="USD"/>
    <n v="307.5"/>
    <n v="264.45"/>
    <n v="307.5"/>
    <n v="0"/>
    <n v="0"/>
    <n v="0"/>
    <s v="F1S USA"/>
    <s v="United States"/>
    <x v="43"/>
    <x v="1"/>
    <n v="0"/>
  </r>
  <r>
    <x v="1"/>
    <x v="1"/>
    <n v="597"/>
    <x v="22"/>
    <n v="28934"/>
    <s v="LEBRIJA HIRSCHFELD PAULINA MRS"/>
    <d v="2026-02-13T00:00:00"/>
    <d v="2026-02-13T00:00:00"/>
    <s v="VLO"/>
    <x v="2"/>
    <s v="USD"/>
    <n v="307.5"/>
    <n v="264.45"/>
    <n v="307.5"/>
    <n v="0"/>
    <n v="0"/>
    <n v="0"/>
    <s v="F1S USA"/>
    <s v="United States"/>
    <x v="43"/>
    <x v="1"/>
    <n v="0"/>
  </r>
  <r>
    <x v="1"/>
    <x v="1"/>
    <n v="597"/>
    <x v="22"/>
    <n v="28934"/>
    <s v="SANCHEZ NAVARRO RIVERA TORRES DIEGO MR"/>
    <d v="2026-02-13T00:00:00"/>
    <d v="2026-02-14T00:00:00"/>
    <s v="VLO"/>
    <x v="2"/>
    <s v="USD"/>
    <n v="862.7"/>
    <n v="741.922"/>
    <n v="862.7"/>
    <n v="0"/>
    <n v="0"/>
    <n v="0"/>
    <s v="F1S USA"/>
    <s v="United States"/>
    <x v="43"/>
    <x v="1"/>
    <n v="0"/>
  </r>
  <r>
    <x v="1"/>
    <x v="1"/>
    <n v="597"/>
    <x v="22"/>
    <n v="28934"/>
    <s v="SANCHEZ NAVARRO RIVERA TORRES DIEGO MR"/>
    <d v="2026-02-13T00:00:00"/>
    <d v="2026-02-13T00:00:00"/>
    <s v="VLO"/>
    <x v="2"/>
    <s v="USD"/>
    <n v="306.2"/>
    <n v="263.332"/>
    <n v="306.2"/>
    <n v="0"/>
    <n v="0"/>
    <n v="0"/>
    <s v="F1S USA"/>
    <s v="United States"/>
    <x v="43"/>
    <x v="1"/>
    <n v="0"/>
  </r>
  <r>
    <x v="1"/>
    <x v="1"/>
    <n v="597"/>
    <x v="22"/>
    <n v="28934"/>
    <s v="SENDEROS GOMEZ LUCILA MRS"/>
    <d v="2026-02-13T00:00:00"/>
    <d v="2026-02-13T00:00:00"/>
    <s v="VLO"/>
    <x v="2"/>
    <s v="USD"/>
    <n v="306.2"/>
    <n v="263.332"/>
    <n v="306.2"/>
    <n v="0"/>
    <n v="0"/>
    <n v="0"/>
    <s v="F1S USA"/>
    <s v="United States"/>
    <x v="43"/>
    <x v="1"/>
    <n v="0"/>
  </r>
  <r>
    <x v="1"/>
    <x v="1"/>
    <n v="597"/>
    <x v="22"/>
    <n v="28934"/>
    <s v="SANCHEZ NAVARRO RIVERA TORRES DIEGO MR"/>
    <d v="2026-02-05T00:00:00"/>
    <d v="2026-02-06T00:00:00"/>
    <s v="VLO"/>
    <x v="2"/>
    <s v="USD"/>
    <n v="725"/>
    <n v="623.5"/>
    <n v="725"/>
    <n v="0"/>
    <n v="0"/>
    <n v="0"/>
    <s v="F1S USA"/>
    <s v="United States"/>
    <x v="41"/>
    <x v="1"/>
    <n v="0"/>
  </r>
  <r>
    <x v="1"/>
    <x v="1"/>
    <n v="597"/>
    <x v="22"/>
    <n v="28934"/>
    <s v="SENDEROS GOMEZ LUCILA MRS"/>
    <d v="2026-02-05T00:00:00"/>
    <d v="2026-02-06T00:00:00"/>
    <s v="VLO"/>
    <x v="2"/>
    <s v="USD"/>
    <n v="725"/>
    <n v="623.5"/>
    <n v="725"/>
    <n v="0"/>
    <n v="0"/>
    <n v="0"/>
    <s v="F1S USA"/>
    <s v="United States"/>
    <x v="41"/>
    <x v="1"/>
    <n v="0"/>
  </r>
  <r>
    <x v="1"/>
    <x v="1"/>
    <n v="597"/>
    <x v="22"/>
    <n v="28934"/>
    <s v="SANCHEZ NAVARRO RIVERA TORRES DIEGO MR"/>
    <d v="2026-02-05T00:00:00"/>
    <d v="2026-02-06T00:00:00"/>
    <s v="VLO"/>
    <x v="2"/>
    <s v="USD"/>
    <n v="50"/>
    <n v="43"/>
    <n v="50"/>
    <n v="0"/>
    <n v="0"/>
    <n v="0"/>
    <s v="F1S USA"/>
    <s v="United States"/>
    <x v="41"/>
    <x v="1"/>
    <n v="0"/>
  </r>
  <r>
    <x v="1"/>
    <x v="1"/>
    <n v="597"/>
    <x v="22"/>
    <n v="28934"/>
    <s v="SENDEROS GOMEZ LUCILA MRS"/>
    <d v="2026-02-05T00:00:00"/>
    <d v="2026-02-06T00:00:00"/>
    <s v="VLO"/>
    <x v="2"/>
    <s v="USD"/>
    <n v="50"/>
    <n v="43"/>
    <n v="50"/>
    <n v="0"/>
    <n v="0"/>
    <n v="0"/>
    <s v="F1S USA"/>
    <s v="United States"/>
    <x v="41"/>
    <x v="1"/>
    <n v="0"/>
  </r>
  <r>
    <x v="1"/>
    <x v="1"/>
    <n v="597"/>
    <x v="22"/>
    <n v="28934"/>
    <s v="SENDEROS GOMEZ LUCILA MRS"/>
    <d v="2026-02-13T00:00:00"/>
    <d v="2026-02-14T00:00:00"/>
    <s v="VLO"/>
    <x v="2"/>
    <s v="USD"/>
    <n v="2590.7"/>
    <n v="2228.002"/>
    <n v="2590.7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01T00:00:00"/>
    <d v="2026-02-02T00:00:00"/>
    <s v="VLO"/>
    <x v="2"/>
    <s v="USD"/>
    <n v="3604.1"/>
    <n v="3099.526"/>
    <n v="3604.1"/>
    <n v="0"/>
    <n v="0"/>
    <n v="0"/>
    <s v="F1S USA"/>
    <s v="United States"/>
    <x v="41"/>
    <x v="1"/>
    <n v="0"/>
  </r>
  <r>
    <x v="1"/>
    <x v="1"/>
    <n v="597"/>
    <x v="22"/>
    <n v="28934"/>
    <s v="FUSTER GARAIZABAL RICARDO MR"/>
    <d v="2026-02-04T00:00:00"/>
    <d v="2026-02-06T00:00:00"/>
    <s v="VLO"/>
    <x v="2"/>
    <s v="USD"/>
    <n v="3941.9"/>
    <n v="3390.034"/>
    <n v="3941.9"/>
    <n v="0"/>
    <n v="0"/>
    <n v="0"/>
    <s v="F1S USA"/>
    <s v="United States"/>
    <x v="41"/>
    <x v="1"/>
    <n v="0"/>
  </r>
  <r>
    <x v="1"/>
    <x v="1"/>
    <n v="597"/>
    <x v="22"/>
    <n v="28934"/>
    <s v="SANCHEZ NAVARRO RIVERA TORRES MONICA MRS"/>
    <d v="2026-02-05T00:00:00"/>
    <d v="2026-02-06T00:00:00"/>
    <s v="VLO"/>
    <x v="2"/>
    <s v="USD"/>
    <n v="875"/>
    <n v="752.5"/>
    <n v="875"/>
    <n v="0"/>
    <n v="0"/>
    <n v="0"/>
    <s v="F1S USA"/>
    <s v="United States"/>
    <x v="41"/>
    <x v="1"/>
    <n v="0"/>
  </r>
  <r>
    <x v="1"/>
    <x v="1"/>
    <n v="597"/>
    <x v="22"/>
    <n v="28934"/>
    <s v="FUSTER GARAIZABAL RICARDO MR"/>
    <d v="2026-02-13T00:00:00"/>
    <d v="2026-02-13T00:00:00"/>
    <s v="VLO"/>
    <x v="2"/>
    <s v="USD"/>
    <n v="300.2"/>
    <n v="258.172"/>
    <n v="300.2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13T00:00:00"/>
    <d v="2026-02-13T00:00:00"/>
    <s v="VLO"/>
    <x v="2"/>
    <s v="USD"/>
    <n v="300.2"/>
    <n v="258.172"/>
    <n v="300.2"/>
    <n v="0"/>
    <n v="0"/>
    <n v="0"/>
    <s v="F1S USA"/>
    <s v="United States"/>
    <x v="43"/>
    <x v="1"/>
    <n v="0"/>
  </r>
  <r>
    <x v="1"/>
    <x v="1"/>
    <n v="597"/>
    <x v="22"/>
    <n v="28934"/>
    <s v="FUSTER GARAIZABAL RICARDO MR"/>
    <d v="2026-02-13T00:00:00"/>
    <d v="2026-02-13T00:00:00"/>
    <s v="VLO"/>
    <x v="2"/>
    <s v="USD"/>
    <n v="2099.05"/>
    <n v="1805.183"/>
    <n v="2099.05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13T00:00:00"/>
    <d v="2026-02-13T00:00:00"/>
    <s v="VLO"/>
    <x v="2"/>
    <s v="USD"/>
    <n v="2099.05"/>
    <n v="1805.183"/>
    <n v="2099.05"/>
    <n v="0"/>
    <n v="0"/>
    <n v="0"/>
    <s v="F1S USA"/>
    <s v="United States"/>
    <x v="43"/>
    <x v="1"/>
    <n v="0"/>
  </r>
  <r>
    <x v="1"/>
    <x v="1"/>
    <n v="597"/>
    <x v="22"/>
    <n v="28934"/>
    <s v="FUSTER GARAIZABAL RICARDO MR"/>
    <d v="2026-02-13T00:00:00"/>
    <d v="2026-02-13T00:00:00"/>
    <s v="VLO"/>
    <x v="2"/>
    <s v="USD"/>
    <n v="94"/>
    <n v="80.84"/>
    <n v="94"/>
    <n v="0"/>
    <n v="0"/>
    <n v="0"/>
    <s v="F1S USA"/>
    <s v="United States"/>
    <x v="43"/>
    <x v="1"/>
    <n v="0"/>
  </r>
  <r>
    <x v="1"/>
    <x v="1"/>
    <n v="597"/>
    <x v="22"/>
    <n v="28934"/>
    <s v="SANCHEZ NAVARRO RIVERA TORRES MONICA MRS"/>
    <d v="2026-02-13T00:00:00"/>
    <d v="2026-02-13T00:00:00"/>
    <s v="VLO"/>
    <x v="2"/>
    <s v="USD"/>
    <n v="94"/>
    <n v="80.84"/>
    <n v="94"/>
    <n v="0"/>
    <n v="0"/>
    <n v="0"/>
    <s v="F1S USA"/>
    <s v="United States"/>
    <x v="43"/>
    <x v="1"/>
    <n v="0"/>
  </r>
  <r>
    <x v="1"/>
    <x v="1"/>
    <n v="597"/>
    <x v="22"/>
    <n v="25726"/>
    <s v="VISAS INDONESIA"/>
    <d v="2026-02-01T00:00:00"/>
    <d v="2026-11-14T00:00:00"/>
    <s v="VIS"/>
    <x v="7"/>
    <s v="USD"/>
    <n v="1360.38"/>
    <n v="1169.9268"/>
    <n v="1360.38"/>
    <n v="0"/>
    <n v="0"/>
    <n v="0"/>
    <s v="VISAS Osvaldo Cruz"/>
    <s v="Cliente"/>
    <x v="41"/>
    <x v="1"/>
    <n v="0"/>
  </r>
  <r>
    <x v="1"/>
    <x v="1"/>
    <n v="597"/>
    <x v="22"/>
    <n v="25024"/>
    <s v="ASIENTOS"/>
    <d v="2026-02-01T00:00:00"/>
    <d v="2026-11-14T00:00:00"/>
    <s v="ABC"/>
    <x v="2"/>
    <s v="USD"/>
    <n v="144.7"/>
    <n v="124.442"/>
    <n v="144.7"/>
    <n v="0"/>
    <n v="0"/>
    <n v="0"/>
    <s v="Iberia"/>
    <s v="Spain"/>
    <x v="41"/>
    <x v="1"/>
    <n v="0"/>
  </r>
  <r>
    <x v="1"/>
    <x v="1"/>
    <n v="597"/>
    <x v="22"/>
    <n v="25726"/>
    <s v="VISAS INDONESIA X2"/>
    <d v="2026-02-01T00:00:00"/>
    <d v="2026-11-14T00:00:00"/>
    <s v="HTL"/>
    <x v="4"/>
    <s v="USD"/>
    <n v="236.5"/>
    <n v="203.39"/>
    <n v="236.5"/>
    <n v="0"/>
    <n v="0"/>
    <n v="0"/>
    <s v="VISAS Osvaldo Cruz"/>
    <s v="Cliente"/>
    <x v="41"/>
    <x v="1"/>
    <n v="0"/>
  </r>
  <r>
    <x v="1"/>
    <x v="1"/>
    <n v="597"/>
    <x v="22"/>
    <n v="28934"/>
    <s v="SANCHEZ NAVARRO SENDEROS FERNANDO MR"/>
    <d v="2026-02-13T00:00:00"/>
    <d v="2026-02-14T00:00:00"/>
    <s v="VLO"/>
    <x v="2"/>
    <s v="USD"/>
    <n v="1977.8"/>
    <n v="1700.908"/>
    <n v="1977.8"/>
    <n v="0"/>
    <n v="0"/>
    <n v="0"/>
    <s v="F1S USA"/>
    <s v="United States"/>
    <x v="43"/>
    <x v="1"/>
    <n v="0"/>
  </r>
  <r>
    <x v="1"/>
    <x v="1"/>
    <n v="597"/>
    <x v="22"/>
    <n v="28934"/>
    <s v="SANCHEZ NAVARRO LEBRIJA EDUARDO MR"/>
    <d v="2026-02-13T00:00:00"/>
    <d v="2026-02-14T00:00:00"/>
    <s v="VLO"/>
    <x v="2"/>
    <s v="USD"/>
    <n v="1977.8"/>
    <n v="1700.908"/>
    <n v="1977.8"/>
    <n v="0"/>
    <n v="0"/>
    <n v="0"/>
    <s v="F1S USA"/>
    <s v="United States"/>
    <x v="43"/>
    <x v="1"/>
    <n v="0"/>
  </r>
  <r>
    <x v="1"/>
    <x v="1"/>
    <n v="597"/>
    <x v="22"/>
    <n v="28934"/>
    <s v="SANCHEZ NAVARRO RIVERA TORRES EDUARDO MR"/>
    <d v="2026-02-05T00:00:00"/>
    <d v="2026-02-06T00:00:00"/>
    <s v="VLO"/>
    <x v="2"/>
    <s v="USD"/>
    <n v="745"/>
    <n v="640.7"/>
    <n v="745"/>
    <n v="0"/>
    <n v="0"/>
    <n v="0"/>
    <s v="F1S USA"/>
    <s v="United States"/>
    <x v="41"/>
    <x v="1"/>
    <n v="0"/>
  </r>
  <r>
    <x v="1"/>
    <x v="1"/>
    <n v="597"/>
    <x v="22"/>
    <n v="28934"/>
    <s v="LEBRIJA HIRSCHFELD PAULINA MRS"/>
    <d v="2026-02-05T00:00:00"/>
    <d v="2026-02-06T00:00:00"/>
    <s v="VLO"/>
    <x v="2"/>
    <s v="USD"/>
    <n v="745"/>
    <n v="640.7"/>
    <n v="745"/>
    <n v="0"/>
    <n v="0"/>
    <n v="0"/>
    <s v="REEMBOLSOS"/>
    <s v="United States"/>
    <x v="41"/>
    <x v="1"/>
    <n v="0"/>
  </r>
  <r>
    <x v="1"/>
    <x v="1"/>
    <n v="597"/>
    <x v="22"/>
    <n v="27142"/>
    <s v="SEOUL"/>
    <d v="2026-02-01T00:00:00"/>
    <d v="2026-11-14T00:00:00"/>
    <s v="HTL"/>
    <x v="4"/>
    <s v="USD"/>
    <n v="8360"/>
    <n v="7189.599999999999"/>
    <n v="8360"/>
    <n v="0"/>
    <n v="0"/>
    <n v="0"/>
    <s v="Imperial Tours"/>
    <s v="Hong Kong"/>
    <x v="41"/>
    <x v="1"/>
    <n v="0"/>
  </r>
  <r>
    <x v="1"/>
    <x v="1"/>
    <n v="598"/>
    <x v="36"/>
    <n v="25363"/>
    <s v="ALOJAMIENTO SAMPA Y MONTSE"/>
    <d v="2025-08-07T00:00:00"/>
    <d v="2025-08-10T00:00:00"/>
    <s v="HTL"/>
    <x v="4"/>
    <s v="EUR"/>
    <n v="2856"/>
    <n v="2856"/>
    <n v="3312.96"/>
    <n v="402.69"/>
    <n v="402.69"/>
    <n v="467.1204"/>
    <s v="ROSEWOOD VILLA MAGNA"/>
    <s v="Spain"/>
    <x v="45"/>
    <x v="0"/>
    <n v="0.1409978991596639"/>
  </r>
  <r>
    <x v="2"/>
    <x v="1"/>
    <n v="599"/>
    <x v="17"/>
    <n v="27436"/>
    <s v="pago de vuelos"/>
    <d v="2025-08-25T00:00:00"/>
    <d v="2025-09-25T00:00:00"/>
    <s v="ABC"/>
    <x v="2"/>
    <s v="EUR"/>
    <n v="1070.97"/>
    <n v="1070.97"/>
    <n v="1242.3252"/>
    <n v="0"/>
    <n v="0"/>
    <n v="0"/>
    <s v="Vueling Airlines"/>
    <s v="Spain"/>
    <x v="12"/>
    <x v="0"/>
    <n v="0"/>
  </r>
  <r>
    <x v="2"/>
    <x v="1"/>
    <n v="599"/>
    <x v="17"/>
    <n v="24750"/>
    <s v="pago vuelos"/>
    <d v="2025-08-30T00:00:00"/>
    <d v="2025-09-30T00:00:00"/>
    <s v="ABC"/>
    <x v="2"/>
    <s v="EUR"/>
    <n v="2366.08"/>
    <n v="2366.08"/>
    <n v="2744.6528"/>
    <n v="0"/>
    <n v="0"/>
    <n v="0"/>
    <s v="Swiss International Airlines"/>
    <s v="Switzerland"/>
    <x v="12"/>
    <x v="0"/>
    <n v="0"/>
  </r>
  <r>
    <x v="2"/>
    <x v="1"/>
    <n v="599"/>
    <x v="17"/>
    <n v="28934"/>
    <s v="TE PALLARES HERRERA LASSO CAMILA"/>
    <d v="2025-08-30T00:00:00"/>
    <s v="0000-00-00"/>
    <s v="VLO"/>
    <x v="2"/>
    <s v="EUR"/>
    <n v="908.28"/>
    <n v="908.28"/>
    <n v="1053.6048"/>
    <n v="0"/>
    <n v="0"/>
    <n v="0"/>
    <s v="F1S USA"/>
    <s v="United States"/>
    <x v="12"/>
    <x v="0"/>
    <n v="0"/>
  </r>
  <r>
    <x v="2"/>
    <x v="1"/>
    <n v="599"/>
    <x v="17"/>
    <n v="28934"/>
    <s v="TE MIJARES MORAN JOSE MANUEL"/>
    <d v="2025-08-30T00:00:00"/>
    <s v="0000-00-00"/>
    <s v="VLO"/>
    <x v="2"/>
    <s v="EUR"/>
    <n v="2668.12"/>
    <n v="2668.12"/>
    <n v="3095.0192"/>
    <n v="0"/>
    <n v="0"/>
    <n v="0"/>
    <s v="F1S USA"/>
    <s v="United States"/>
    <x v="12"/>
    <x v="0"/>
    <n v="0"/>
  </r>
  <r>
    <x v="2"/>
    <x v="1"/>
    <n v="599"/>
    <x v="17"/>
    <n v="0"/>
    <s v="compra de 7 boletos"/>
    <d v="2025-08-30T00:00:00"/>
    <d v="2025-09-30T00:00:00"/>
    <s v="HPS"/>
    <x v="1"/>
    <s v="EUR"/>
    <n v="284.2"/>
    <n v="284.2"/>
    <n v="329.672"/>
    <n v="284.2"/>
    <n v="284.2"/>
    <n v="329.672"/>
    <s v="FEES"/>
    <n v="0"/>
    <x v="12"/>
    <x v="0"/>
    <n v="1"/>
  </r>
  <r>
    <x v="2"/>
    <x v="1"/>
    <n v="599"/>
    <x v="17"/>
    <n v="24750"/>
    <s v="Reembolso pago vuelos"/>
    <d v="2025-08-30T00:00:00"/>
    <d v="2025-09-30T00:00:00"/>
    <s v="REE"/>
    <x v="6"/>
    <s v="EUR"/>
    <n v="-2366.08"/>
    <n v="-2366.08"/>
    <n v="-2744.6528"/>
    <n v="0"/>
    <n v="0"/>
    <n v="0"/>
    <s v="Swiss International Airlines"/>
    <s v="Switzerland"/>
    <x v="12"/>
    <x v="0"/>
    <n v="0"/>
  </r>
  <r>
    <x v="2"/>
    <x v="1"/>
    <n v="599"/>
    <x v="17"/>
    <n v="24750"/>
    <s v="PAGO VUELO"/>
    <d v="2025-08-30T00:00:00"/>
    <d v="2025-09-30T00:00:00"/>
    <s v="ABC"/>
    <x v="2"/>
    <s v="EUR"/>
    <n v="680"/>
    <n v="680"/>
    <n v="788.8"/>
    <n v="0"/>
    <n v="0"/>
    <n v="0"/>
    <s v="Swiss International Airlines"/>
    <s v="Switzerland"/>
    <x v="12"/>
    <x v="0"/>
    <n v="0"/>
  </r>
  <r>
    <x v="1"/>
    <x v="1"/>
    <n v="600"/>
    <x v="20"/>
    <n v="28934"/>
    <s v="TE ROMERO DE TERREROS GABRIELA"/>
    <d v="2025-10-09T00:00:00"/>
    <d v="2025-10-09T00:00:00"/>
    <s v="VLO"/>
    <x v="2"/>
    <s v="USD"/>
    <n v="168.6"/>
    <n v="144.996"/>
    <n v="168.6"/>
    <n v="0"/>
    <n v="0"/>
    <n v="0"/>
    <s v="F1S USA"/>
    <s v="United States"/>
    <x v="24"/>
    <x v="0"/>
    <n v="0"/>
  </r>
  <r>
    <x v="1"/>
    <x v="1"/>
    <n v="600"/>
    <x v="20"/>
    <n v="28934"/>
    <s v="ME ROMERO DE TERREROS GABRIELA"/>
    <d v="2025-10-09T00:00:00"/>
    <d v="2025-10-09T00:00:00"/>
    <s v="VLO"/>
    <x v="2"/>
    <s v="USD"/>
    <n v="32"/>
    <n v="27.52"/>
    <n v="32"/>
    <n v="0"/>
    <n v="0"/>
    <n v="0"/>
    <s v="F1S USA"/>
    <s v="United States"/>
    <x v="24"/>
    <x v="0"/>
    <n v="0"/>
  </r>
  <r>
    <x v="1"/>
    <x v="1"/>
    <n v="600"/>
    <x v="20"/>
    <n v="0"/>
    <s v="EMISION DE BOLETO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600"/>
    <x v="20"/>
    <n v="27195"/>
    <s v="HOTEL MANZONI"/>
    <d v="2025-10-12T00:00:00"/>
    <d v="2025-10-15T00:00:00"/>
    <s v="HTL"/>
    <x v="4"/>
    <s v="USD"/>
    <n v="1560.56"/>
    <n v="1342.0816"/>
    <n v="1560.56"/>
    <n v="156.06"/>
    <n v="134.2116"/>
    <n v="156.06"/>
    <s v="CROSSING MANZONI"/>
    <s v="Italy"/>
    <x v="25"/>
    <x v="0"/>
    <n v="0.1000025631824473"/>
  </r>
  <r>
    <x v="1"/>
    <x v="1"/>
    <n v="601"/>
    <x v="37"/>
    <n v="29146"/>
    <s v="Hospedaje The Woodward"/>
    <d v="2025-08-31T00:00:00"/>
    <d v="2025-09-01T00:00:00"/>
    <s v="HTL"/>
    <x v="4"/>
    <s v="CHF"/>
    <n v="2050"/>
    <n v="2193.5"/>
    <n v="2562.5"/>
    <n v="296.24"/>
    <n v="316.9768"/>
    <n v="370.3"/>
    <s v="THE WOODWARD AUBERGE COLLECTION"/>
    <s v="Switzerland"/>
    <x v="19"/>
    <x v="0"/>
    <n v="0.1445073170731707"/>
  </r>
  <r>
    <x v="1"/>
    <x v="1"/>
    <n v="601"/>
    <x v="37"/>
    <n v="29146"/>
    <s v="Hospedaje The Woodward Geneva"/>
    <d v="2025-08-27T00:00:00"/>
    <d v="2025-08-29T00:00:00"/>
    <s v="HTL"/>
    <x v="4"/>
    <s v="CHF"/>
    <n v="4100"/>
    <n v="4387"/>
    <n v="5125"/>
    <n v="521.2"/>
    <n v="557.6840000000001"/>
    <n v="651.5"/>
    <s v="THE WOODWARD AUBERGE COLLECTION"/>
    <s v="Switzerland"/>
    <x v="12"/>
    <x v="0"/>
    <n v="0.1271219512195122"/>
  </r>
  <r>
    <x v="1"/>
    <x v="1"/>
    <n v="602"/>
    <x v="39"/>
    <n v="28512"/>
    <s v="MANDARIN ORIENTAL RITZ"/>
    <d v="2025-09-10T00:00:00"/>
    <d v="2025-09-14T00:00:00"/>
    <s v="HTL"/>
    <x v="4"/>
    <s v="EUR"/>
    <n v="4020"/>
    <n v="4020"/>
    <n v="4663.2"/>
    <n v="515.35"/>
    <n v="515.35"/>
    <n v="597.806"/>
    <s v="MANDARIN ORIENTAL RITZ MADRID"/>
    <s v="Spain"/>
    <x v="27"/>
    <x v="0"/>
    <n v="0.1281965174129353"/>
  </r>
  <r>
    <x v="1"/>
    <x v="1"/>
    <n v="603"/>
    <x v="39"/>
    <n v="29433"/>
    <s v="ROSEWOOD SAN MIGUEL"/>
    <d v="2025-08-24T00:00:00"/>
    <d v="2025-08-27T00:00:00"/>
    <s v="HTL"/>
    <x v="4"/>
    <s v="USD"/>
    <n v="5322"/>
    <n v="4576.92"/>
    <n v="5322"/>
    <n v="750.4"/>
    <n v="645.3439999999999"/>
    <n v="750.4"/>
    <s v="ROSEWOOD SAN MIGUEL DE ALLENDE"/>
    <s v="Mexico"/>
    <x v="12"/>
    <x v="0"/>
    <n v="0.140999624201428"/>
  </r>
  <r>
    <x v="1"/>
    <x v="1"/>
    <n v="604"/>
    <x v="39"/>
    <n v="30500"/>
    <s v="MAJESTIC HOTEL BCN"/>
    <d v="2025-08-09T00:00:00"/>
    <d v="2025-08-11T00:00:00"/>
    <s v="HTL"/>
    <x v="4"/>
    <s v="EUR"/>
    <n v="1425"/>
    <n v="1425"/>
    <n v="1653"/>
    <n v="125.71"/>
    <n v="125.71"/>
    <n v="145.8236"/>
    <s v="MAJESTIC HOTEL AND SPA BARCELONA"/>
    <s v="Spain"/>
    <x v="45"/>
    <x v="0"/>
    <n v="0.08821754385964911"/>
  </r>
  <r>
    <x v="1"/>
    <x v="1"/>
    <n v="604"/>
    <x v="39"/>
    <n v="30500"/>
    <s v="Hospedaje Hotel Majestic"/>
    <d v="2025-08-25T00:00:00"/>
    <d v="2025-08-26T00:00:00"/>
    <s v="HTL"/>
    <x v="4"/>
    <s v="EUR"/>
    <n v="595.5"/>
    <n v="595.5"/>
    <n v="690.78"/>
    <n v="49.48"/>
    <n v="49.48"/>
    <n v="57.39679999999999"/>
    <s v="MAJESTIC HOTEL AND SPA BARCELONA"/>
    <s v="Spain"/>
    <x v="12"/>
    <x v="0"/>
    <n v="0.0830898404701931"/>
  </r>
  <r>
    <x v="1"/>
    <x v="1"/>
    <n v="605"/>
    <x v="39"/>
    <n v="27105"/>
    <s v="PENINSULA CHICAGO"/>
    <d v="2025-09-25T00:00:00"/>
    <d v="2025-09-29T00:00:00"/>
    <s v="HTL"/>
    <x v="4"/>
    <s v="USD"/>
    <n v="4226"/>
    <n v="3634.36"/>
    <n v="4226"/>
    <n v="388.4"/>
    <n v="334.024"/>
    <n v="388.4"/>
    <s v="THE PENINSULA CHICAGO"/>
    <s v="United States"/>
    <x v="26"/>
    <x v="0"/>
    <n v="0.09190724088973024"/>
  </r>
  <r>
    <x v="2"/>
    <x v="1"/>
    <n v="606"/>
    <x v="17"/>
    <n v="27092"/>
    <s v="htl"/>
    <d v="2025-08-30T00:00:00"/>
    <d v="2025-09-04T00:00:00"/>
    <s v="HTL"/>
    <x v="4"/>
    <s v="GPB"/>
    <n v="0"/>
    <n v="0"/>
    <n v="0"/>
    <n v="0"/>
    <n v="0"/>
    <n v="0"/>
    <s v="A MANO CUERO"/>
    <s v="Mexico"/>
    <x v="12"/>
    <x v="0"/>
    <s v="0"/>
  </r>
  <r>
    <x v="1"/>
    <x v="1"/>
    <n v="607"/>
    <x v="39"/>
    <n v="28512"/>
    <s v="MO MAD"/>
    <d v="2025-07-31T00:00:00"/>
    <d v="2025-08-03T00:00:00"/>
    <s v="HTL"/>
    <x v="4"/>
    <s v="EUR"/>
    <n v="9570"/>
    <n v="9570"/>
    <n v="11101.2"/>
    <n v="1023.93"/>
    <n v="1023.93"/>
    <n v="1187.7588"/>
    <s v="MANDARIN ORIENTAL RITZ MADRID"/>
    <s v="Spain"/>
    <x v="9"/>
    <x v="0"/>
    <n v="0.1069937304075235"/>
  </r>
  <r>
    <x v="1"/>
    <x v="1"/>
    <n v="608"/>
    <x v="39"/>
    <n v="27647"/>
    <s v="FS TAORMINA"/>
    <d v="2025-09-07T00:00:00"/>
    <d v="2025-09-10T00:00:00"/>
    <s v="HTL"/>
    <x v="4"/>
    <s v="EUR"/>
    <n v="7395"/>
    <n v="7395"/>
    <n v="8578.199999999999"/>
    <n v="739.5"/>
    <n v="739.5"/>
    <n v="857.8199999999999"/>
    <s v="FOUR SEASONS HOTEL FIRENZE"/>
    <s v="Italy"/>
    <x v="27"/>
    <x v="0"/>
    <n v="0.1"/>
  </r>
  <r>
    <x v="1"/>
    <x v="1"/>
    <n v="609"/>
    <x v="40"/>
    <n v="28934"/>
    <s v="TE GARCIA ZAPATERO DORIS TERESA"/>
    <d v="2025-10-10T00:00:00"/>
    <s v="0000-00-00"/>
    <s v="VLO"/>
    <x v="2"/>
    <s v="USD"/>
    <n v="6054.36"/>
    <n v="5206.749599999999"/>
    <n v="6054.36"/>
    <n v="0"/>
    <n v="0"/>
    <n v="0"/>
    <s v="F1S USA"/>
    <s v="United States"/>
    <x v="24"/>
    <x v="0"/>
    <n v="0"/>
  </r>
  <r>
    <x v="1"/>
    <x v="1"/>
    <n v="609"/>
    <x v="40"/>
    <n v="28934"/>
    <s v="TE GARCIA ZAPATERO DORIS TERESA"/>
    <d v="2025-10-11T00:00:00"/>
    <s v="0000-00-00"/>
    <s v="VLO"/>
    <x v="2"/>
    <s v="USD"/>
    <n v="4433.3"/>
    <n v="3812.638"/>
    <n v="4433.3"/>
    <n v="0"/>
    <n v="0"/>
    <n v="0"/>
    <s v="F1S USA"/>
    <s v="United States"/>
    <x v="24"/>
    <x v="0"/>
    <n v="0"/>
  </r>
  <r>
    <x v="1"/>
    <x v="1"/>
    <n v="609"/>
    <x v="40"/>
    <n v="28934"/>
    <s v="TE GARCIA ZAPATERO DORIS TERESA"/>
    <d v="2025-10-24T00:00:00"/>
    <s v="0000-00-00"/>
    <s v="VLO"/>
    <x v="2"/>
    <s v="USD"/>
    <n v="151.93"/>
    <n v="130.6598"/>
    <n v="151.93"/>
    <n v="0"/>
    <n v="0"/>
    <n v="0"/>
    <s v="F1S USA"/>
    <s v="United States"/>
    <x v="21"/>
    <x v="0"/>
    <n v="0"/>
  </r>
  <r>
    <x v="1"/>
    <x v="1"/>
    <n v="609"/>
    <x v="40"/>
    <n v="28934"/>
    <s v="TE GARCIA ZAPATERO DORIS TERESA"/>
    <d v="2025-11-06T00:00:00"/>
    <s v="0000-00-00"/>
    <s v="VLO"/>
    <x v="2"/>
    <s v="USD"/>
    <n v="116.53"/>
    <n v="100.2158"/>
    <n v="116.53"/>
    <n v="0"/>
    <n v="0"/>
    <n v="0"/>
    <s v="F1S USA"/>
    <s v="United States"/>
    <x v="34"/>
    <x v="0"/>
    <n v="0"/>
  </r>
  <r>
    <x v="1"/>
    <x v="1"/>
    <n v="609"/>
    <x v="40"/>
    <n v="0"/>
    <s v="Fee de emison Madrid"/>
    <d v="2025-10-11T00:00:00"/>
    <s v="0000-00-00"/>
    <s v="HPS"/>
    <x v="1"/>
    <s v="USD"/>
    <n v="185"/>
    <n v="159.1"/>
    <n v="185"/>
    <n v="185"/>
    <n v="159.1"/>
    <n v="185"/>
    <s v="FEES"/>
    <n v="0"/>
    <x v="24"/>
    <x v="0"/>
    <n v="1"/>
  </r>
  <r>
    <x v="1"/>
    <x v="1"/>
    <n v="609"/>
    <x v="40"/>
    <n v="29709"/>
    <s v="Bután y Calcutta"/>
    <d v="2025-10-12T00:00:00"/>
    <d v="2025-10-24T00:00:00"/>
    <s v="PKT"/>
    <x v="0"/>
    <s v="USD"/>
    <n v="23716"/>
    <n v="20395.76"/>
    <n v="23716"/>
    <n v="2419"/>
    <n v="2080.34"/>
    <n v="2419"/>
    <s v="AMBER TOURS"/>
    <s v="India"/>
    <x v="25"/>
    <x v="0"/>
    <n v="0.1019986506999494"/>
  </r>
  <r>
    <x v="1"/>
    <x v="1"/>
    <n v="609"/>
    <x v="40"/>
    <n v="28934"/>
    <s v="TE GARCIA ZAPATERO DORIS TERESA"/>
    <d v="2025-10-10T00:00:00"/>
    <s v="0000-00-00"/>
    <s v="VLO"/>
    <x v="2"/>
    <s v="USD"/>
    <n v="200"/>
    <n v="172"/>
    <n v="200"/>
    <n v="0"/>
    <n v="0"/>
    <n v="0"/>
    <s v="F1S USA"/>
    <s v="United States"/>
    <x v="24"/>
    <x v="0"/>
    <n v="0"/>
  </r>
  <r>
    <x v="1"/>
    <x v="1"/>
    <n v="609"/>
    <x v="40"/>
    <n v="0"/>
    <s v="Fee reemisión"/>
    <d v="2025-10-10T00:00:00"/>
    <d v="2025-10-24T00:00:00"/>
    <s v="HPS"/>
    <x v="1"/>
    <s v="USD"/>
    <n v="35"/>
    <n v="30.1"/>
    <n v="35"/>
    <n v="35"/>
    <n v="30.1"/>
    <n v="35"/>
    <s v="FEES"/>
    <n v="0"/>
    <x v="24"/>
    <x v="0"/>
    <n v="1"/>
  </r>
  <r>
    <x v="1"/>
    <x v="1"/>
    <n v="609"/>
    <x v="40"/>
    <n v="28934"/>
    <s v="ME GARCIA ZAPATERO DORIS TERESA"/>
    <d v="2025-08-20T00:00:00"/>
    <s v="0000-00-00"/>
    <s v="VLO"/>
    <x v="2"/>
    <s v="USD"/>
    <n v="0"/>
    <n v="0"/>
    <n v="0"/>
    <n v="0"/>
    <n v="0"/>
    <n v="0"/>
    <s v="F1S USA"/>
    <s v="United States"/>
    <x v="11"/>
    <x v="0"/>
    <s v="0"/>
  </r>
  <r>
    <x v="1"/>
    <x v="1"/>
    <n v="609"/>
    <x v="40"/>
    <n v="28934"/>
    <s v="TE GARCIA ZAPATERO DORIS TERESA"/>
    <d v="2025-11-23T00:00:00"/>
    <s v="0000-00-00"/>
    <s v="VLO"/>
    <x v="2"/>
    <s v="USD"/>
    <n v="197.16"/>
    <n v="169.5576"/>
    <n v="197.16"/>
    <n v="0"/>
    <n v="0"/>
    <n v="0"/>
    <s v="F1S USA"/>
    <s v="United States"/>
    <x v="32"/>
    <x v="0"/>
    <n v="0"/>
  </r>
  <r>
    <x v="1"/>
    <x v="1"/>
    <n v="609"/>
    <x v="40"/>
    <n v="0"/>
    <s v="Fee emisión Madrid - 25SEP"/>
    <d v="2025-10-11T00:00:00"/>
    <s v="0000-00-00"/>
    <s v="HPS"/>
    <x v="1"/>
    <s v="USD"/>
    <n v="30"/>
    <n v="25.8"/>
    <n v="30"/>
    <n v="30"/>
    <n v="25.8"/>
    <n v="30"/>
    <s v="FEES"/>
    <n v="0"/>
    <x v="24"/>
    <x v="0"/>
    <n v="1"/>
  </r>
  <r>
    <x v="1"/>
    <x v="1"/>
    <n v="610"/>
    <x v="39"/>
    <n v="28934"/>
    <s v="COMPRA BOLETOS AVION"/>
    <d v="2025-09-28T00:00:00"/>
    <d v="2025-10-04T00:00:00"/>
    <s v="VLO"/>
    <x v="2"/>
    <s v="USD"/>
    <n v="1113.7"/>
    <n v="957.782"/>
    <n v="1113.7"/>
    <n v="0"/>
    <n v="0"/>
    <n v="0"/>
    <s v="F1S USA"/>
    <s v="United States"/>
    <x v="23"/>
    <x v="0"/>
    <n v="0"/>
  </r>
  <r>
    <x v="1"/>
    <x v="1"/>
    <n v="610"/>
    <x v="39"/>
    <n v="28934"/>
    <s v="COMPRA BOLETO"/>
    <d v="2025-09-28T00:00:00"/>
    <d v="2025-10-04T00:00:00"/>
    <s v="VLO"/>
    <x v="2"/>
    <s v="USD"/>
    <n v="1113.7"/>
    <n v="957.782"/>
    <n v="1113.7"/>
    <n v="0"/>
    <n v="0"/>
    <n v="0"/>
    <s v="F1S USA"/>
    <s v="United States"/>
    <x v="23"/>
    <x v="0"/>
    <n v="0"/>
  </r>
  <r>
    <x v="1"/>
    <x v="1"/>
    <n v="610"/>
    <x v="39"/>
    <n v="25704"/>
    <s v="RESERVA HOTEL"/>
    <d v="2025-09-28T00:00:00"/>
    <d v="2025-10-01T00:00:00"/>
    <s v="HTL"/>
    <x v="4"/>
    <s v="USD"/>
    <n v="3534"/>
    <n v="3039.24"/>
    <n v="3534"/>
    <n v="376.76"/>
    <n v="324.0136"/>
    <n v="376.76"/>
    <s v="ROSEWOOD VIENNA"/>
    <s v="Austria"/>
    <x v="23"/>
    <x v="0"/>
    <n v="0.1066100735710243"/>
  </r>
  <r>
    <x v="1"/>
    <x v="1"/>
    <n v="610"/>
    <x v="39"/>
    <n v="23965"/>
    <s v="RESERVA HOTEL"/>
    <d v="2025-10-01T00:00:00"/>
    <d v="2025-10-04T00:00:00"/>
    <s v="HTL"/>
    <x v="4"/>
    <s v="USD"/>
    <n v="2527"/>
    <n v="2173.22"/>
    <n v="2527"/>
    <n v="233.08"/>
    <n v="200.4488"/>
    <n v="233.08"/>
    <s v="FOUR SEASONS HOTEL GRESHAM PALACE BUDAPEST"/>
    <s v="Hungary"/>
    <x v="23"/>
    <x v="0"/>
    <n v="0.09223585278986941"/>
  </r>
  <r>
    <x v="1"/>
    <x v="1"/>
    <n v="610"/>
    <x v="39"/>
    <n v="0"/>
    <s v="EMISION BOLETOS"/>
    <d v="2025-09-28T00:00:00"/>
    <d v="2025-10-04T00:00:00"/>
    <s v="HPS"/>
    <x v="1"/>
    <s v="USD"/>
    <n v="70"/>
    <n v="60.2"/>
    <n v="70"/>
    <n v="70"/>
    <n v="60.2"/>
    <n v="70"/>
    <s v="FEES"/>
    <n v="0"/>
    <x v="23"/>
    <x v="0"/>
    <n v="1"/>
  </r>
  <r>
    <x v="1"/>
    <x v="1"/>
    <n v="610"/>
    <x v="39"/>
    <n v="28934"/>
    <s v="boleto avión"/>
    <d v="2025-09-28T00:00:00"/>
    <d v="2025-10-04T00:00:00"/>
    <s v="VLO"/>
    <x v="2"/>
    <s v="USD"/>
    <n v="25.8"/>
    <n v="22.188"/>
    <n v="25.8"/>
    <n v="0"/>
    <n v="0"/>
    <n v="0"/>
    <s v="F1S USA"/>
    <s v="United States"/>
    <x v="23"/>
    <x v="0"/>
    <n v="0"/>
  </r>
  <r>
    <x v="1"/>
    <x v="1"/>
    <n v="610"/>
    <x v="39"/>
    <n v="28934"/>
    <s v="boleto avion"/>
    <d v="2025-09-28T00:00:00"/>
    <d v="2025-10-04T00:00:00"/>
    <s v="VLO"/>
    <x v="2"/>
    <s v="USD"/>
    <n v="25.8"/>
    <n v="22.188"/>
    <n v="25.8"/>
    <n v="0"/>
    <n v="0"/>
    <n v="0"/>
    <s v="F1S USA"/>
    <s v="United States"/>
    <x v="23"/>
    <x v="0"/>
    <n v="0"/>
  </r>
  <r>
    <x v="1"/>
    <x v="1"/>
    <n v="610"/>
    <x v="39"/>
    <n v="28934"/>
    <s v="HARP ANAYA MICHELLE"/>
    <d v="2025-09-28T00:00:00"/>
    <d v="2025-10-04T00:00:00"/>
    <s v="VLO"/>
    <x v="2"/>
    <s v="USD"/>
    <n v="274"/>
    <n v="235.64"/>
    <n v="274"/>
    <n v="0"/>
    <n v="0"/>
    <n v="0"/>
    <s v="F1S USA"/>
    <s v="United States"/>
    <x v="23"/>
    <x v="0"/>
    <n v="0"/>
  </r>
  <r>
    <x v="1"/>
    <x v="1"/>
    <n v="610"/>
    <x v="39"/>
    <n v="28934"/>
    <s v="ANAYA ANSELMI VANESSA ANGELINA"/>
    <d v="2025-09-28T00:00:00"/>
    <d v="2025-10-04T00:00:00"/>
    <s v="VLO"/>
    <x v="2"/>
    <s v="USD"/>
    <n v="274"/>
    <n v="235.64"/>
    <n v="274"/>
    <n v="0"/>
    <n v="0"/>
    <n v="0"/>
    <s v="F1S USA"/>
    <s v="United States"/>
    <x v="23"/>
    <x v="0"/>
    <n v="0"/>
  </r>
  <r>
    <x v="2"/>
    <x v="1"/>
    <n v="611"/>
    <x v="17"/>
    <n v="0"/>
    <s v="Fee emisión aereos"/>
    <d v="2025-09-07T00:00:00"/>
    <d v="2025-10-27T00:00:00"/>
    <s v="HPS"/>
    <x v="1"/>
    <s v="USD"/>
    <n v="70"/>
    <n v="60.2"/>
    <n v="70"/>
    <n v="70"/>
    <n v="60.2"/>
    <n v="70"/>
    <s v="FEES"/>
    <n v="0"/>
    <x v="27"/>
    <x v="0"/>
    <n v="1"/>
  </r>
  <r>
    <x v="2"/>
    <x v="1"/>
    <n v="612"/>
    <x v="17"/>
    <n v="29709"/>
    <s v="Madrid Calcutta Abu Dhabi Madrid"/>
    <d v="2025-10-11T00:00:00"/>
    <d v="2025-11-05T00:00:00"/>
    <s v="VLO"/>
    <x v="2"/>
    <s v="USD"/>
    <n v="5966"/>
    <n v="5130.76"/>
    <n v="5966"/>
    <n v="0"/>
    <n v="0"/>
    <n v="0"/>
    <s v="AMBER TOURS"/>
    <s v="India"/>
    <x v="24"/>
    <x v="0"/>
    <n v="0"/>
  </r>
  <r>
    <x v="1"/>
    <x v="1"/>
    <n v="613"/>
    <x v="40"/>
    <n v="28531"/>
    <s v="Explora Journeys"/>
    <d v="2025-10-22T00:00:00"/>
    <d v="2025-11-02T00:00:00"/>
    <s v="CRC"/>
    <x v="8"/>
    <s v="USD"/>
    <n v="18638.25"/>
    <n v="16028.895"/>
    <n v="18638.25"/>
    <n v="3727.65"/>
    <n v="3205.779"/>
    <n v="3727.65"/>
    <s v="NAO TRAVEL COLLECTION"/>
    <s v="Mexico"/>
    <x v="21"/>
    <x v="0"/>
    <n v="0.2"/>
  </r>
  <r>
    <x v="1"/>
    <x v="1"/>
    <n v="614"/>
    <x v="36"/>
    <n v="27931"/>
    <s v="ALOJAMIENTO A TRAVES DE HOTELBDEDS"/>
    <d v="2025-09-18T00:00:00"/>
    <d v="2025-09-26T00:00:00"/>
    <s v="HTL"/>
    <x v="4"/>
    <s v="USD"/>
    <n v="8569.059999999999"/>
    <n v="7369.391599999999"/>
    <n v="8569.059999999999"/>
    <n v="1028.29"/>
    <n v="884.3294"/>
    <n v="1028.29"/>
    <s v="Bedsonline"/>
    <s v="Spain"/>
    <x v="51"/>
    <x v="0"/>
    <n v="0.1200003267569605"/>
  </r>
  <r>
    <x v="1"/>
    <x v="1"/>
    <n v="614"/>
    <x v="36"/>
    <n v="0"/>
    <s v="4 cargos de emision de 30 euros de martin"/>
    <d v="2025-09-18T00:00:00"/>
    <d v="2025-09-26T00:00:00"/>
    <s v="HPS"/>
    <x v="1"/>
    <s v="USD"/>
    <n v="140"/>
    <n v="120.4"/>
    <n v="140"/>
    <n v="140"/>
    <n v="120.4"/>
    <n v="140"/>
    <s v="FEES"/>
    <n v="0"/>
    <x v="51"/>
    <x v="0"/>
    <n v="1"/>
  </r>
  <r>
    <x v="1"/>
    <x v="1"/>
    <n v="614"/>
    <x v="36"/>
    <n v="30572"/>
    <s v="TRENES RAIL EUROPE"/>
    <d v="2025-09-18T00:00:00"/>
    <d v="2025-09-26T00:00:00"/>
    <s v="TRN"/>
    <x v="5"/>
    <s v="USD"/>
    <n v="1424.28"/>
    <n v="1224.8808"/>
    <n v="1424.28"/>
    <n v="27.74"/>
    <n v="23.8564"/>
    <n v="27.74"/>
    <s v="Rail Europe"/>
    <s v="France"/>
    <x v="51"/>
    <x v="0"/>
    <n v="0.01947650742831466"/>
  </r>
  <r>
    <x v="1"/>
    <x v="1"/>
    <n v="614"/>
    <x v="36"/>
    <n v="0"/>
    <s v="DIFERENCIA PARA LLEGAR AL 20% COMISION"/>
    <d v="2025-09-18T00:00:00"/>
    <d v="2025-09-26T00:00:00"/>
    <s v="HPS"/>
    <x v="1"/>
    <s v="USD"/>
    <n v="979.46"/>
    <n v="842.3356"/>
    <n v="979.46"/>
    <n v="979.46"/>
    <n v="842.3356"/>
    <n v="979.46"/>
    <s v="FEES"/>
    <n v="0"/>
    <x v="51"/>
    <x v="0"/>
    <n v="1"/>
  </r>
  <r>
    <x v="1"/>
    <x v="1"/>
    <n v="614"/>
    <x v="36"/>
    <n v="28934"/>
    <s v="TE PATINO SANZ JOSE EDUARDO FABRICIANO"/>
    <d v="2025-09-26T00:00:00"/>
    <s v="0000-00-00"/>
    <s v="VLO"/>
    <x v="2"/>
    <s v="USD"/>
    <n v="346.8"/>
    <n v="298.248"/>
    <n v="346.8"/>
    <n v="0"/>
    <n v="0"/>
    <n v="0"/>
    <s v="F1S USA"/>
    <s v="United States"/>
    <x v="26"/>
    <x v="0"/>
    <n v="0"/>
  </r>
  <r>
    <x v="1"/>
    <x v="1"/>
    <n v="614"/>
    <x v="36"/>
    <n v="28934"/>
    <s v="TE PATINO GUTIERREZ PABLO"/>
    <d v="2025-09-26T00:00:00"/>
    <s v="0000-00-00"/>
    <s v="VLO"/>
    <x v="2"/>
    <s v="USD"/>
    <n v="346.8"/>
    <n v="298.248"/>
    <n v="346.8"/>
    <n v="0"/>
    <n v="0"/>
    <n v="0"/>
    <s v="F1S USA"/>
    <s v="United States"/>
    <x v="26"/>
    <x v="0"/>
    <n v="0"/>
  </r>
  <r>
    <x v="1"/>
    <x v="1"/>
    <n v="614"/>
    <x v="36"/>
    <n v="28934"/>
    <s v="TE PATINO GUTIERREZ JIMENA"/>
    <d v="2025-09-26T00:00:00"/>
    <s v="0000-00-00"/>
    <s v="VLO"/>
    <x v="2"/>
    <s v="USD"/>
    <n v="346.8"/>
    <n v="298.248"/>
    <n v="346.8"/>
    <n v="0"/>
    <n v="0"/>
    <n v="0"/>
    <s v="F1S USA"/>
    <s v="United States"/>
    <x v="26"/>
    <x v="0"/>
    <n v="0"/>
  </r>
  <r>
    <x v="1"/>
    <x v="1"/>
    <n v="614"/>
    <x v="36"/>
    <n v="28934"/>
    <s v="TE GUTIERREZ TOMMASI MARIA MARGARITA"/>
    <d v="2025-09-26T00:00:00"/>
    <s v="0000-00-00"/>
    <s v="VLO"/>
    <x v="2"/>
    <s v="USD"/>
    <n v="346.8"/>
    <n v="298.248"/>
    <n v="346.8"/>
    <n v="0"/>
    <n v="0"/>
    <n v="0"/>
    <s v="F1S USA"/>
    <s v="United States"/>
    <x v="26"/>
    <x v="0"/>
    <n v="0"/>
  </r>
  <r>
    <x v="1"/>
    <x v="1"/>
    <n v="615"/>
    <x v="27"/>
    <n v="30614"/>
    <s v="Villa Des Pres Paris"/>
    <d v="2025-09-30T00:00:00"/>
    <d v="2025-10-05T00:00:00"/>
    <s v="HTL"/>
    <x v="4"/>
    <s v="EUR"/>
    <n v="7230"/>
    <n v="7230"/>
    <n v="8386.799999999999"/>
    <n v="679.72"/>
    <n v="679.72"/>
    <n v="788.4752"/>
    <s v="VILLA DES PRES"/>
    <s v="France"/>
    <x v="23"/>
    <x v="0"/>
    <n v="0.09401383125864454"/>
  </r>
  <r>
    <x v="1"/>
    <x v="1"/>
    <n v="616"/>
    <x v="39"/>
    <n v="27087"/>
    <s v="renta coche suiza"/>
    <d v="2025-08-01T00:00:00"/>
    <d v="2025-08-10T00:00:00"/>
    <s v="AUT"/>
    <x v="5"/>
    <s v="CHF"/>
    <n v="4752"/>
    <n v="5084.64"/>
    <n v="5940"/>
    <n v="445.99"/>
    <n v="477.2093"/>
    <n v="557.4875"/>
    <s v="Primerent Exclusive Car Rental"/>
    <s v="United Kingdom"/>
    <x v="9"/>
    <x v="0"/>
    <n v="0.09385311447811447"/>
  </r>
  <r>
    <x v="1"/>
    <x v="1"/>
    <n v="617"/>
    <x v="23"/>
    <n v="24992"/>
    <s v="CASA POLANCO 14-18 SEPT"/>
    <d v="2025-09-14T00:00:00"/>
    <d v="2025-09-18T00:00:00"/>
    <s v="HTL"/>
    <x v="4"/>
    <s v="USD"/>
    <n v="2915.89"/>
    <n v="2507.6654"/>
    <n v="2915.89"/>
    <n v="211.78"/>
    <n v="182.1308"/>
    <n v="211.78"/>
    <s v="CASA POLANCO HOTEL BOUTIQUE"/>
    <s v="Mexico"/>
    <x v="51"/>
    <x v="0"/>
    <n v="0.07262962594610908"/>
  </r>
  <r>
    <x v="1"/>
    <x v="1"/>
    <n v="617"/>
    <x v="23"/>
    <n v="29433"/>
    <s v="ROSEWOOD 18-21 SEPT"/>
    <d v="2025-09-18T00:00:00"/>
    <d v="2025-09-21T00:00:00"/>
    <s v="HTL"/>
    <x v="4"/>
    <s v="USD"/>
    <n v="2255.5"/>
    <n v="1939.73"/>
    <n v="2255.5"/>
    <n v="244.64"/>
    <n v="210.3904"/>
    <n v="244.64"/>
    <s v="ROSEWOOD SAN MIGUEL DE ALLENDE"/>
    <s v="Mexico"/>
    <x v="51"/>
    <x v="0"/>
    <n v="0.108463755264908"/>
  </r>
  <r>
    <x v="1"/>
    <x v="1"/>
    <n v="617"/>
    <x v="23"/>
    <n v="30689"/>
    <s v="TRASLADOS MEX"/>
    <d v="2025-09-14T00:00:00"/>
    <d v="2025-09-18T00:00:00"/>
    <s v="TRF"/>
    <x v="5"/>
    <s v="USD"/>
    <n v="758"/>
    <n v="651.88"/>
    <n v="758"/>
    <n v="113"/>
    <n v="97.17999999999999"/>
    <n v="113"/>
    <s v="TLB TRANSFERS"/>
    <s v="Mexico"/>
    <x v="51"/>
    <x v="0"/>
    <n v="0.1490765171503958"/>
  </r>
  <r>
    <x v="1"/>
    <x v="1"/>
    <n v="617"/>
    <x v="23"/>
    <n v="30730"/>
    <s v="TRASLADOS CANCUN"/>
    <d v="2025-09-21T00:00:00"/>
    <d v="2025-09-25T00:00:00"/>
    <s v="TRF"/>
    <x v="5"/>
    <s v="USD"/>
    <n v="307"/>
    <n v="264.02"/>
    <n v="307"/>
    <n v="42.27"/>
    <n v="36.3522"/>
    <n v="42.27"/>
    <s v="SERVICIOS AVENTOUR"/>
    <s v="Spain"/>
    <x v="26"/>
    <x v="0"/>
    <n v="0.1376872964169381"/>
  </r>
  <r>
    <x v="1"/>
    <x v="1"/>
    <n v="617"/>
    <x v="23"/>
    <n v="30966"/>
    <s v="TOUR PRIVADO TEOTIHUACAN"/>
    <d v="2025-09-16T00:00:00"/>
    <d v="2025-09-16T00:00:00"/>
    <s v="HTL"/>
    <x v="4"/>
    <s v="USD"/>
    <n v="825"/>
    <n v="709.5"/>
    <n v="825"/>
    <n v="95"/>
    <n v="81.7"/>
    <n v="95"/>
    <s v="ARTS AND FUN"/>
    <s v="Mexico"/>
    <x v="51"/>
    <x v="0"/>
    <n v="0.1151515151515152"/>
  </r>
  <r>
    <x v="1"/>
    <x v="1"/>
    <n v="618"/>
    <x v="20"/>
    <n v="25247"/>
    <s v="HOTEL FOUGERE"/>
    <d v="2025-08-28T00:00:00"/>
    <d v="2025-09-01T00:00:00"/>
    <s v="HTL"/>
    <x v="4"/>
    <s v="EUR"/>
    <n v="1920"/>
    <n v="1920"/>
    <n v="2227.2"/>
    <n v="192"/>
    <n v="192"/>
    <n v="222.72"/>
    <s v="HOTEL FOUGERE"/>
    <s v="France"/>
    <x v="12"/>
    <x v="0"/>
    <n v="0.09999999999999999"/>
  </r>
  <r>
    <x v="2"/>
    <x v="1"/>
    <n v="619"/>
    <x v="17"/>
    <n v="29006"/>
    <s v="Estadia en Londres"/>
    <d v="2025-06-24T00:00:00"/>
    <d v="2025-06-25T00:00:00"/>
    <s v="HTL"/>
    <x v="4"/>
    <s v="GPB"/>
    <n v="1072"/>
    <n v="1232.8"/>
    <n v="1436.48"/>
    <n v="107.2"/>
    <n v="123.28"/>
    <n v="143.648"/>
    <s v="ROSEWOOD LONDON"/>
    <s v="United Kingdom"/>
    <x v="18"/>
    <x v="0"/>
    <n v="0.1"/>
  </r>
  <r>
    <x v="2"/>
    <x v="1"/>
    <n v="620"/>
    <x v="17"/>
    <n v="28731"/>
    <s v="TOUR JAPON"/>
    <d v="2025-10-01T00:00:00"/>
    <d v="2025-10-10T00:00:00"/>
    <s v="PKT"/>
    <x v="0"/>
    <s v="USD"/>
    <n v="5000"/>
    <n v="4300"/>
    <n v="5000"/>
    <n v="0"/>
    <n v="0"/>
    <n v="0"/>
    <s v="ASIA EXOTICA"/>
    <s v="Thailand"/>
    <x v="23"/>
    <x v="0"/>
    <n v="0"/>
  </r>
  <r>
    <x v="2"/>
    <x v="1"/>
    <n v="620"/>
    <x v="17"/>
    <n v="25360"/>
    <s v="HOTEL HOSPEDAJE"/>
    <d v="2025-10-01T00:00:00"/>
    <d v="2025-10-10T00:00:00"/>
    <s v="HTL"/>
    <x v="4"/>
    <s v="USD"/>
    <n v="3000"/>
    <n v="2580"/>
    <n v="3000"/>
    <n v="0"/>
    <n v="0"/>
    <n v="0"/>
    <s v="Luxury Japan"/>
    <s v="Japan"/>
    <x v="23"/>
    <x v="0"/>
    <n v="0"/>
  </r>
  <r>
    <x v="0"/>
    <x v="1"/>
    <n v="621"/>
    <x v="1"/>
    <n v="25780"/>
    <s v="Traslados Aeropuerto Suiza - Hotel y viceversa"/>
    <d v="2025-08-27T00:00:00"/>
    <d v="2025-08-28T00:00:00"/>
    <s v="TRF"/>
    <x v="5"/>
    <s v="MXN"/>
    <n v="68453.58"/>
    <n v="3285.77184"/>
    <n v="3833.40048"/>
    <n v="9954.91"/>
    <n v="477.83568"/>
    <n v="557.47496"/>
    <s v="ROLZO"/>
    <s v="United Kingdom"/>
    <x v="12"/>
    <x v="0"/>
    <n v="0.1454257030822931"/>
  </r>
  <r>
    <x v="0"/>
    <x v="1"/>
    <n v="621"/>
    <x v="1"/>
    <n v="0"/>
    <s v="fee"/>
    <d v="2025-08-27T00:00:00"/>
    <d v="2025-08-28T00:00:00"/>
    <s v="HPS"/>
    <x v="1"/>
    <s v="MXN"/>
    <n v="1212.42"/>
    <n v="58.19616000000001"/>
    <n v="67.89552"/>
    <n v="1212.42"/>
    <n v="58.19616000000001"/>
    <n v="67.89552"/>
    <s v="FEES"/>
    <n v="0"/>
    <x v="12"/>
    <x v="0"/>
    <n v="1"/>
  </r>
  <r>
    <x v="1"/>
    <x v="1"/>
    <n v="622"/>
    <x v="39"/>
    <n v="25704"/>
    <s v="Hospedaje Rosewood Vienna"/>
    <d v="2025-09-28T00:00:00"/>
    <d v="2025-10-01T00:00:00"/>
    <s v="HTL"/>
    <x v="4"/>
    <s v="EUR"/>
    <n v="3010"/>
    <n v="3010"/>
    <n v="3491.6"/>
    <n v="376.76"/>
    <n v="376.76"/>
    <n v="437.0416"/>
    <s v="ROSEWOOD VIENNA"/>
    <s v="Austria"/>
    <x v="23"/>
    <x v="0"/>
    <n v="0.1251694352159468"/>
  </r>
  <r>
    <x v="2"/>
    <x v="1"/>
    <n v="623"/>
    <x v="17"/>
    <n v="30500"/>
    <s v="Hospedaje The Majestic Barcelona"/>
    <d v="2025-08-25T00:00:00"/>
    <d v="2025-08-26T00:00:00"/>
    <s v="HTL"/>
    <x v="4"/>
    <s v="EUR"/>
    <n v="595.5"/>
    <n v="595.5"/>
    <n v="690.78"/>
    <n v="59.55"/>
    <n v="59.55"/>
    <n v="69.07799999999999"/>
    <s v="MAJESTIC HOTEL AND SPA BARCELONA"/>
    <s v="Spain"/>
    <x v="12"/>
    <x v="0"/>
    <n v="0.09999999999999999"/>
  </r>
  <r>
    <x v="1"/>
    <x v="1"/>
    <n v="624"/>
    <x v="30"/>
    <n v="30619"/>
    <s v="Estadia en Laos"/>
    <d v="2025-07-07T00:00:00"/>
    <d v="2025-07-09T00:00:00"/>
    <s v="HTL"/>
    <x v="4"/>
    <s v="USD"/>
    <n v="3000"/>
    <n v="2580"/>
    <n v="3000"/>
    <n v="423"/>
    <n v="363.78"/>
    <n v="423"/>
    <s v="ROSEWOOD LUANG PRABANG"/>
    <s v="Laos"/>
    <x v="20"/>
    <x v="0"/>
    <n v="0.141"/>
  </r>
  <r>
    <x v="1"/>
    <x v="1"/>
    <n v="624"/>
    <x v="30"/>
    <n v="28570"/>
    <s v="Estadia Bangkok"/>
    <d v="2025-07-05T00:00:00"/>
    <d v="2025-07-07T00:00:00"/>
    <s v="HTL"/>
    <x v="4"/>
    <s v="USD"/>
    <n v="2907.2"/>
    <n v="2500.192"/>
    <n v="2907.2"/>
    <n v="324.58"/>
    <n v="279.1388"/>
    <n v="324.58"/>
    <s v="AMAN NAI LERT BANGKOK"/>
    <s v="Thailand"/>
    <x v="16"/>
    <x v="0"/>
    <n v="0.1116469455145845"/>
  </r>
  <r>
    <x v="1"/>
    <x v="1"/>
    <n v="624"/>
    <x v="30"/>
    <n v="28570"/>
    <s v="2da estadia en Bangkok"/>
    <d v="2025-07-12T00:00:00"/>
    <d v="2025-07-13T00:00:00"/>
    <s v="HTL"/>
    <x v="4"/>
    <s v="USD"/>
    <n v="1453.6"/>
    <n v="1250.096"/>
    <n v="1453.6"/>
    <n v="162.29"/>
    <n v="139.5694"/>
    <n v="162.29"/>
    <s v="AMAN NAI LERT BANGKOK"/>
    <s v="Thailand"/>
    <x v="20"/>
    <x v="0"/>
    <n v="0.1116469455145845"/>
  </r>
  <r>
    <x v="1"/>
    <x v="1"/>
    <n v="625"/>
    <x v="39"/>
    <n v="28350"/>
    <s v="Hospedaje Four Seasons Osaka"/>
    <d v="2025-10-30T00:00:00"/>
    <d v="2025-11-03T00:00:00"/>
    <s v="HTL"/>
    <x v="4"/>
    <s v="JPY"/>
    <n v="379735"/>
    <n v="2088.5425"/>
    <n v="2430.304"/>
    <n v="37973.5"/>
    <n v="208.85425"/>
    <n v="243.0304"/>
    <s v="FOUR SEASONS HOTEL OSAKA"/>
    <s v="Japan"/>
    <x v="22"/>
    <x v="0"/>
    <n v="0.1"/>
  </r>
  <r>
    <x v="1"/>
    <x v="1"/>
    <n v="626"/>
    <x v="39"/>
    <n v="25907"/>
    <s v="Hospedaje Okura Tokyo"/>
    <d v="2025-10-30T00:00:00"/>
    <d v="2025-11-01T00:00:00"/>
    <s v="HTL"/>
    <x v="4"/>
    <s v="JPY"/>
    <n v="234825"/>
    <n v="1291.5375"/>
    <n v="1502.88"/>
    <n v="17491.9"/>
    <n v="96.20545"/>
    <n v="111.94816"/>
    <s v="THE OKURA TOKYO"/>
    <s v="Japan"/>
    <x v="22"/>
    <x v="0"/>
    <n v="0.07448908761843927"/>
  </r>
  <r>
    <x v="1"/>
    <x v="1"/>
    <n v="626"/>
    <x v="39"/>
    <n v="25907"/>
    <s v="Hospedaje The Okura Tokyo"/>
    <d v="2025-10-30T00:00:00"/>
    <d v="2025-10-31T00:00:00"/>
    <s v="HTL"/>
    <x v="4"/>
    <s v="JPY"/>
    <n v="114250"/>
    <n v="628.375"/>
    <n v="731.2"/>
    <n v="8581.1"/>
    <n v="47.19605"/>
    <n v="54.91904"/>
    <s v="THE OKURA TOKYO"/>
    <s v="Japan"/>
    <x v="22"/>
    <x v="0"/>
    <n v="0.07510809628008752"/>
  </r>
  <r>
    <x v="1"/>
    <x v="1"/>
    <n v="626"/>
    <x v="39"/>
    <n v="32097"/>
    <s v="Hospedaje y servicios Setouchi Islander"/>
    <d v="2025-10-25T00:00:00"/>
    <d v="2025-10-27T00:00:00"/>
    <s v="HTL"/>
    <x v="4"/>
    <s v="JPY"/>
    <n v="3502289.86"/>
    <n v="19262.59423"/>
    <n v="22414.655104"/>
    <n v="282389.8"/>
    <n v="1553.1439"/>
    <n v="1807.29472"/>
    <s v="SETOUCHI ISLANDER"/>
    <s v="Japan"/>
    <x v="21"/>
    <x v="0"/>
    <n v="0.08063004813656401"/>
  </r>
  <r>
    <x v="1"/>
    <x v="1"/>
    <n v="627"/>
    <x v="39"/>
    <n v="30623"/>
    <s v="Hospedaje Mayfair Townhouse"/>
    <d v="2025-09-28T00:00:00"/>
    <d v="2025-10-01T00:00:00"/>
    <s v="HTL"/>
    <x v="4"/>
    <s v="GPB"/>
    <n v="1230.3"/>
    <n v="1414.845"/>
    <n v="1648.602"/>
    <n v="123.03"/>
    <n v="141.4845"/>
    <n v="164.8602"/>
    <s v="THE MAYFAIR TOWNHOUSE"/>
    <s v="United Kingdom"/>
    <x v="23"/>
    <x v="0"/>
    <n v="0.1"/>
  </r>
  <r>
    <x v="1"/>
    <x v="1"/>
    <n v="628"/>
    <x v="30"/>
    <n v="27086"/>
    <s v="Crucero por europa"/>
    <d v="2025-09-27T00:00:00"/>
    <d v="2025-10-04T00:00:00"/>
    <s v="CRC"/>
    <x v="8"/>
    <s v="USD"/>
    <n v="33200"/>
    <n v="28552"/>
    <n v="33200"/>
    <n v="4980"/>
    <n v="4282.8"/>
    <n v="4980"/>
    <s v="THE RITZ CARLTON YACHT COLLECTION"/>
    <s v="United States"/>
    <x v="26"/>
    <x v="0"/>
    <n v="0.15"/>
  </r>
  <r>
    <x v="1"/>
    <x v="1"/>
    <n v="628"/>
    <x v="30"/>
    <n v="30327"/>
    <s v="Hospedaje Hotel de la Cité Royal"/>
    <d v="2025-09-13T00:00:00"/>
    <d v="2025-09-15T00:00:00"/>
    <s v="HTL"/>
    <x v="4"/>
    <s v="USD"/>
    <n v="283.3"/>
    <n v="243.638"/>
    <n v="283.3"/>
    <n v="25.03"/>
    <n v="21.5258"/>
    <n v="25.03"/>
    <s v="HOTEL DE LA CITÉ ROYALE RESTAURANT AND SPA"/>
    <s v="France"/>
    <x v="27"/>
    <x v="0"/>
    <n v="0.08835157077303213"/>
  </r>
  <r>
    <x v="1"/>
    <x v="1"/>
    <n v="628"/>
    <x v="30"/>
    <n v="30327"/>
    <s v="Hospedaje Hotel de la Cité Royal"/>
    <d v="2025-09-12T00:00:00"/>
    <d v="2025-09-13T00:00:00"/>
    <s v="HTL"/>
    <x v="4"/>
    <s v="USD"/>
    <n v="145.7"/>
    <n v="125.302"/>
    <n v="145.7"/>
    <n v="12.88"/>
    <n v="11.0768"/>
    <n v="12.88"/>
    <s v="HOTEL DE LA CITÉ ROYALE RESTAURANT AND SPA"/>
    <s v="France"/>
    <x v="27"/>
    <x v="0"/>
    <n v="0.08840082361015787"/>
  </r>
  <r>
    <x v="1"/>
    <x v="1"/>
    <n v="628"/>
    <x v="30"/>
    <n v="28934"/>
    <s v="Vuelo Business París - Barcelona SBA"/>
    <d v="2025-09-26T00:00:00"/>
    <s v="0000-00-00"/>
    <s v="VLO"/>
    <x v="2"/>
    <s v="USD"/>
    <n v="456.8"/>
    <n v="392.848"/>
    <n v="456.8"/>
    <n v="0"/>
    <n v="0"/>
    <n v="0"/>
    <s v="F1S USA"/>
    <s v="United States"/>
    <x v="26"/>
    <x v="0"/>
    <n v="0"/>
  </r>
  <r>
    <x v="1"/>
    <x v="1"/>
    <n v="628"/>
    <x v="30"/>
    <n v="28934"/>
    <s v="Vuelo Business Roma - Milán SBA"/>
    <d v="2025-10-04T00:00:00"/>
    <s v="0000-00-00"/>
    <s v="VLO"/>
    <x v="2"/>
    <s v="USD"/>
    <n v="287.1"/>
    <n v="246.906"/>
    <n v="287.1"/>
    <n v="0"/>
    <n v="0"/>
    <n v="0"/>
    <s v="F1S USA"/>
    <s v="United States"/>
    <x v="23"/>
    <x v="0"/>
    <n v="0"/>
  </r>
  <r>
    <x v="1"/>
    <x v="1"/>
    <n v="628"/>
    <x v="30"/>
    <n v="28934"/>
    <s v="Cargo por asignación de asiento"/>
    <d v="2025-09-03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1"/>
    <x v="1"/>
    <n v="628"/>
    <x v="30"/>
    <n v="0"/>
    <s v="Fee por emisión de boleto"/>
    <d v="2025-09-02T00:00:00"/>
    <d v="2025-10-04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628"/>
    <x v="30"/>
    <n v="28934"/>
    <s v="Vuelo Business París - Barcelona ACM"/>
    <d v="2025-09-26T00:00:00"/>
    <s v="0000-00-00"/>
    <s v="VLO"/>
    <x v="2"/>
    <s v="USD"/>
    <n v="455.8"/>
    <n v="391.988"/>
    <n v="455.8"/>
    <n v="0"/>
    <n v="0"/>
    <n v="0"/>
    <s v="F1S USA"/>
    <s v="United States"/>
    <x v="26"/>
    <x v="0"/>
    <n v="0"/>
  </r>
  <r>
    <x v="1"/>
    <x v="1"/>
    <n v="628"/>
    <x v="30"/>
    <n v="28934"/>
    <s v="Vuelo Business Roma - Milán ACM"/>
    <d v="2025-10-04T00:00:00"/>
    <s v="0000-00-00"/>
    <s v="VLO"/>
    <x v="2"/>
    <s v="USD"/>
    <n v="286.1"/>
    <n v="246.046"/>
    <n v="286.1"/>
    <n v="0"/>
    <n v="0"/>
    <n v="0"/>
    <s v="F1S USA"/>
    <s v="United States"/>
    <x v="23"/>
    <x v="0"/>
    <n v="0"/>
  </r>
  <r>
    <x v="1"/>
    <x v="1"/>
    <n v="628"/>
    <x v="30"/>
    <n v="28934"/>
    <s v="Vuelo Business Milán - Madrid ACM"/>
    <d v="2025-10-06T00:00:00"/>
    <s v="0000-00-00"/>
    <s v="VLO"/>
    <x v="2"/>
    <s v="USD"/>
    <n v="336.9"/>
    <n v="289.734"/>
    <n v="336.9"/>
    <n v="0"/>
    <n v="0"/>
    <n v="0"/>
    <s v="F1S USA"/>
    <s v="United States"/>
    <x v="24"/>
    <x v="0"/>
    <n v="0"/>
  </r>
  <r>
    <x v="1"/>
    <x v="1"/>
    <n v="628"/>
    <x v="30"/>
    <n v="28934"/>
    <s v="Cargo por asignación de asiento"/>
    <d v="2025-09-02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1"/>
    <x v="1"/>
    <n v="628"/>
    <x v="30"/>
    <n v="28934"/>
    <s v="Cargo por asignación de asiento"/>
    <d v="2025-09-02T00:00:00"/>
    <s v="0000-00-00"/>
    <s v="VLO"/>
    <x v="2"/>
    <s v="USD"/>
    <n v="18.7"/>
    <n v="16.082"/>
    <n v="18.7"/>
    <n v="0"/>
    <n v="0"/>
    <n v="0"/>
    <s v="F1S USA"/>
    <s v="United States"/>
    <x v="19"/>
    <x v="0"/>
    <n v="0"/>
  </r>
  <r>
    <x v="1"/>
    <x v="1"/>
    <n v="628"/>
    <x v="30"/>
    <n v="0"/>
    <s v="Fee por emisión de boleto"/>
    <d v="2025-09-02T00:00:00"/>
    <d v="2025-10-04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628"/>
    <x v="30"/>
    <n v="27301"/>
    <s v="Revisado vuelo LIN/CDG/MEX - Sergio Berger"/>
    <d v="2025-09-02T00:00:00"/>
    <d v="2026-01-10T00:00:00"/>
    <s v="VLO"/>
    <x v="2"/>
    <s v="USD"/>
    <n v="1383.2"/>
    <n v="1189.552"/>
    <n v="1383.2"/>
    <n v="0"/>
    <n v="0"/>
    <n v="0"/>
    <s v="TURISMO EX MAR, S.A. DE C.V."/>
    <s v="Mexico"/>
    <x v="19"/>
    <x v="0"/>
    <n v="0"/>
  </r>
  <r>
    <x v="1"/>
    <x v="1"/>
    <n v="628"/>
    <x v="30"/>
    <n v="27301"/>
    <s v="Revisado vuelo LIN/CDG/MEX - Sergio Berger"/>
    <d v="2025-09-02T00:00:00"/>
    <d v="2026-01-10T00:00:00"/>
    <s v="VLO"/>
    <x v="2"/>
    <s v="USD"/>
    <n v="232.06"/>
    <n v="199.5716"/>
    <n v="232.06"/>
    <n v="0"/>
    <n v="0"/>
    <n v="0"/>
    <s v="TURISMO EX MAR, S.A. DE C.V."/>
    <s v="Mexico"/>
    <x v="19"/>
    <x v="0"/>
    <n v="0"/>
  </r>
  <r>
    <x v="1"/>
    <x v="1"/>
    <n v="628"/>
    <x v="30"/>
    <n v="0"/>
    <s v="Fee de emisión revisado LAMVOB"/>
    <d v="2025-09-02T00:00:00"/>
    <d v="2026-01-10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629"/>
    <x v="16"/>
    <n v="28934"/>
    <s v="TE PENAGOS MALDA ROCIO"/>
    <d v="2025-09-12T00:00:00"/>
    <s v="0000-00-00"/>
    <s v="VLO"/>
    <x v="2"/>
    <s v="USD"/>
    <n v="745.33"/>
    <n v="640.9838"/>
    <n v="745.33"/>
    <n v="21.08"/>
    <n v="18.1288"/>
    <n v="21.08"/>
    <s v="F1S USA"/>
    <s v="United States"/>
    <x v="27"/>
    <x v="0"/>
    <n v="0.0282827740732293"/>
  </r>
  <r>
    <x v="1"/>
    <x v="1"/>
    <n v="629"/>
    <x v="16"/>
    <n v="28934"/>
    <s v="TE VALANCI PENAGOS REBECA"/>
    <d v="2025-09-12T00:00:00"/>
    <s v="0000-00-00"/>
    <s v="VLO"/>
    <x v="2"/>
    <s v="USD"/>
    <n v="745.33"/>
    <n v="640.9838"/>
    <n v="745.33"/>
    <n v="21.08"/>
    <n v="18.1288"/>
    <n v="21.08"/>
    <s v="F1S USA"/>
    <s v="United States"/>
    <x v="27"/>
    <x v="0"/>
    <n v="0.0282827740732293"/>
  </r>
  <r>
    <x v="1"/>
    <x v="1"/>
    <n v="629"/>
    <x v="16"/>
    <n v="0"/>
    <s v="Fee de emisión"/>
    <d v="2025-09-12T00:00:00"/>
    <s v="0000-00-00"/>
    <s v="HPS"/>
    <x v="1"/>
    <s v="USD"/>
    <n v="35"/>
    <n v="30.1"/>
    <n v="35"/>
    <n v="35"/>
    <n v="30.1"/>
    <n v="35"/>
    <s v="FEES"/>
    <n v="0"/>
    <x v="27"/>
    <x v="0"/>
    <n v="1"/>
  </r>
  <r>
    <x v="1"/>
    <x v="1"/>
    <n v="629"/>
    <x v="16"/>
    <n v="28934"/>
    <s v="Vuelo Simón Valanci"/>
    <d v="2025-08-28T00:00:00"/>
    <d v="2025-08-28T00:00:00"/>
    <s v="VLO"/>
    <x v="2"/>
    <s v="USD"/>
    <n v="887.83"/>
    <n v="763.5338"/>
    <n v="887.83"/>
    <n v="0"/>
    <n v="0"/>
    <n v="0"/>
    <s v="F1S USA"/>
    <s v="United States"/>
    <x v="12"/>
    <x v="0"/>
    <n v="0"/>
  </r>
  <r>
    <x v="1"/>
    <x v="1"/>
    <n v="629"/>
    <x v="16"/>
    <n v="28934"/>
    <s v="Revisado/Rocio Penagos"/>
    <d v="2025-08-28T00:00:00"/>
    <d v="2025-08-28T00:00:00"/>
    <s v="VLO"/>
    <x v="2"/>
    <s v="USD"/>
    <n v="11.4"/>
    <n v="9.804"/>
    <n v="11.4"/>
    <n v="0"/>
    <n v="0"/>
    <n v="0"/>
    <s v="F1S USA"/>
    <s v="United States"/>
    <x v="12"/>
    <x v="0"/>
    <n v="0"/>
  </r>
  <r>
    <x v="1"/>
    <x v="1"/>
    <n v="629"/>
    <x v="16"/>
    <n v="28934"/>
    <s v="Revisado/Simon Valanci"/>
    <d v="2025-08-28T00:00:00"/>
    <d v="2025-08-28T00:00:00"/>
    <s v="VLO"/>
    <x v="2"/>
    <s v="USD"/>
    <n v="0"/>
    <n v="0"/>
    <n v="0"/>
    <n v="0"/>
    <n v="0"/>
    <n v="0"/>
    <s v="F1S USA"/>
    <s v="United States"/>
    <x v="12"/>
    <x v="0"/>
    <s v="0"/>
  </r>
  <r>
    <x v="1"/>
    <x v="1"/>
    <n v="629"/>
    <x v="16"/>
    <n v="27301"/>
    <s v="MEX/MIA/MEX - Simón Valanci"/>
    <d v="2025-08-28T00:00:00"/>
    <d v="2025-08-28T00:00:00"/>
    <s v="VLO"/>
    <x v="2"/>
    <s v="USD"/>
    <n v="873.01"/>
    <n v="750.7886"/>
    <n v="873.01"/>
    <n v="0"/>
    <n v="0"/>
    <n v="0"/>
    <s v="TURISMO EX MAR, S.A. DE C.V."/>
    <s v="Mexico"/>
    <x v="12"/>
    <x v="0"/>
    <n v="0"/>
  </r>
  <r>
    <x v="1"/>
    <x v="1"/>
    <n v="629"/>
    <x v="16"/>
    <n v="0"/>
    <s v="Fee de emisión HPDSDY"/>
    <d v="2025-08-28T00:00:00"/>
    <d v="2025-08-28T00:00:00"/>
    <s v="HPS"/>
    <x v="1"/>
    <s v="USD"/>
    <n v="35"/>
    <n v="30.1"/>
    <n v="35"/>
    <n v="35"/>
    <n v="30.1"/>
    <n v="35"/>
    <s v="FEES"/>
    <n v="0"/>
    <x v="12"/>
    <x v="0"/>
    <n v="1"/>
  </r>
  <r>
    <x v="1"/>
    <x v="1"/>
    <n v="629"/>
    <x v="16"/>
    <n v="27301"/>
    <s v="MEX-MIA-MEX/Simon Valanci"/>
    <d v="2025-08-28T00:00:00"/>
    <d v="2025-08-28T00:00:00"/>
    <s v="VLO"/>
    <x v="2"/>
    <s v="USD"/>
    <n v="749.21"/>
    <n v="644.3206"/>
    <n v="749.21"/>
    <n v="0"/>
    <n v="0"/>
    <n v="0"/>
    <s v="TURISMO EX MAR, S.A. DE C.V."/>
    <s v="Mexico"/>
    <x v="12"/>
    <x v="0"/>
    <n v="0"/>
  </r>
  <r>
    <x v="1"/>
    <x v="1"/>
    <n v="629"/>
    <x v="16"/>
    <n v="27301"/>
    <s v="Revisado MEX-MIA-MEX-TGZ/Simón Valanci"/>
    <d v="2025-08-28T00:00:00"/>
    <d v="2025-08-28T00:00:00"/>
    <s v="VLO"/>
    <x v="2"/>
    <s v="USD"/>
    <n v="134.24"/>
    <n v="115.4464"/>
    <n v="134.24"/>
    <n v="0"/>
    <n v="0"/>
    <n v="0"/>
    <s v="TURISMO EX MAR, S.A. DE C.V."/>
    <s v="Mexico"/>
    <x v="12"/>
    <x v="0"/>
    <n v="0"/>
  </r>
  <r>
    <x v="1"/>
    <x v="1"/>
    <n v="629"/>
    <x v="16"/>
    <n v="0"/>
    <s v="Fee de emisión CGUTNC"/>
    <d v="2025-08-28T00:00:00"/>
    <d v="2025-08-28T00:00:00"/>
    <s v="HPS"/>
    <x v="1"/>
    <s v="USD"/>
    <n v="70"/>
    <n v="60.2"/>
    <n v="70"/>
    <n v="70"/>
    <n v="60.2"/>
    <n v="70"/>
    <s v="FEES"/>
    <n v="0"/>
    <x v="12"/>
    <x v="0"/>
    <n v="1"/>
  </r>
  <r>
    <x v="1"/>
    <x v="1"/>
    <n v="629"/>
    <x v="16"/>
    <n v="27301"/>
    <s v="MEX-MIA-MEX-TGZ/Rocío Penagos"/>
    <d v="2025-08-28T00:00:00"/>
    <d v="2025-08-28T00:00:00"/>
    <s v="VLO"/>
    <x v="2"/>
    <s v="USD"/>
    <n v="883.3200000000001"/>
    <n v="759.6552"/>
    <n v="883.3200000000001"/>
    <n v="0"/>
    <n v="0"/>
    <n v="0"/>
    <s v="TURISMO EX MAR, S.A. DE C.V."/>
    <s v="Mexico"/>
    <x v="12"/>
    <x v="0"/>
    <n v="0"/>
  </r>
  <r>
    <x v="1"/>
    <x v="1"/>
    <n v="629"/>
    <x v="16"/>
    <n v="27301"/>
    <s v="MEX-MIA-MEX-TGZ/Rocío Penagos"/>
    <d v="2025-08-28T00:00:00"/>
    <d v="2025-08-28T00:00:00"/>
    <s v="VLO"/>
    <x v="2"/>
    <s v="USD"/>
    <n v="60.07"/>
    <n v="51.6602"/>
    <n v="60.07"/>
    <n v="0"/>
    <n v="0"/>
    <n v="0"/>
    <s v="TURISMO EX MAR, S.A. DE C.V."/>
    <s v="Mexico"/>
    <x v="12"/>
    <x v="0"/>
    <n v="0"/>
  </r>
  <r>
    <x v="1"/>
    <x v="1"/>
    <n v="629"/>
    <x v="16"/>
    <n v="27301"/>
    <s v="MEX-MIA-MEX-TGZ/Rocío Penagos"/>
    <d v="2025-08-28T00:00:00"/>
    <d v="2025-08-28T00:00:00"/>
    <s v="VLO"/>
    <x v="2"/>
    <s v="USD"/>
    <n v="16.29"/>
    <n v="14.0094"/>
    <n v="16.29"/>
    <n v="0"/>
    <n v="0"/>
    <n v="0"/>
    <s v="TURISMO EX MAR, S.A. DE C.V."/>
    <s v="Mexico"/>
    <x v="12"/>
    <x v="0"/>
    <n v="0"/>
  </r>
  <r>
    <x v="1"/>
    <x v="1"/>
    <n v="629"/>
    <x v="16"/>
    <n v="0"/>
    <s v="Fee de emisión FFSZFX"/>
    <d v="2025-08-28T00:00:00"/>
    <d v="2025-08-28T00:00:00"/>
    <s v="HPS"/>
    <x v="1"/>
    <s v="USD"/>
    <n v="35"/>
    <n v="30.1"/>
    <n v="35"/>
    <n v="35"/>
    <n v="30.1"/>
    <n v="35"/>
    <s v="FEES"/>
    <n v="0"/>
    <x v="12"/>
    <x v="0"/>
    <n v="1"/>
  </r>
  <r>
    <x v="1"/>
    <x v="1"/>
    <n v="629"/>
    <x v="16"/>
    <n v="27301"/>
    <s v="Revisado MEX/MIA/MEX - Simón Valanci"/>
    <d v="2025-08-28T00:00:00"/>
    <d v="2025-08-28T00:00:00"/>
    <s v="VLO"/>
    <x v="2"/>
    <s v="USD"/>
    <n v="0"/>
    <n v="0"/>
    <n v="0"/>
    <n v="0"/>
    <n v="0"/>
    <n v="0"/>
    <s v="TURISMO EX MAR, S.A. DE C.V."/>
    <s v="Mexico"/>
    <x v="12"/>
    <x v="0"/>
    <s v="0"/>
  </r>
  <r>
    <x v="1"/>
    <x v="1"/>
    <n v="629"/>
    <x v="16"/>
    <n v="0"/>
    <s v="Fee de emisión revisado HPDSDY"/>
    <d v="2025-08-28T00:00:00"/>
    <d v="2025-08-28T00:00:00"/>
    <s v="HPS"/>
    <x v="1"/>
    <s v="USD"/>
    <n v="35"/>
    <n v="30.1"/>
    <n v="35"/>
    <n v="35"/>
    <n v="30.1"/>
    <n v="35"/>
    <s v="FEES"/>
    <n v="0"/>
    <x v="12"/>
    <x v="0"/>
    <n v="1"/>
  </r>
  <r>
    <x v="1"/>
    <x v="1"/>
    <n v="629"/>
    <x v="16"/>
    <n v="27301"/>
    <s v="Revisado MIA/MEX/TGZ - Simon Valanci"/>
    <d v="2025-08-28T00:00:00"/>
    <d v="2025-08-28T00:00:00"/>
    <s v="VLO"/>
    <x v="2"/>
    <s v="USD"/>
    <n v="20.87"/>
    <n v="17.9482"/>
    <n v="20.87"/>
    <n v="0"/>
    <n v="0"/>
    <n v="0"/>
    <s v="TURISMO EX MAR, S.A. DE C.V."/>
    <s v="Mexico"/>
    <x v="12"/>
    <x v="0"/>
    <n v="0"/>
  </r>
  <r>
    <x v="1"/>
    <x v="1"/>
    <n v="629"/>
    <x v="16"/>
    <n v="27301"/>
    <s v="Revisado MIA/MEX/TGZ - Simon Valanci"/>
    <d v="2025-08-28T00:00:00"/>
    <d v="2025-08-28T00:00:00"/>
    <s v="VLO"/>
    <x v="2"/>
    <s v="USD"/>
    <n v="233.13"/>
    <n v="200.4918"/>
    <n v="233.13"/>
    <n v="0"/>
    <n v="0"/>
    <n v="0"/>
    <s v="TURISMO EX MAR, S.A. DE C.V."/>
    <s v="Mexico"/>
    <x v="12"/>
    <x v="0"/>
    <n v="0"/>
  </r>
  <r>
    <x v="1"/>
    <x v="1"/>
    <n v="629"/>
    <x v="16"/>
    <n v="27301"/>
    <s v="Revisado MIA/MEX/TGZ - Rocío Penagos"/>
    <d v="2025-08-28T00:00:00"/>
    <d v="2025-08-28T00:00:00"/>
    <s v="VLO"/>
    <x v="2"/>
    <s v="USD"/>
    <n v="0"/>
    <n v="0"/>
    <n v="0"/>
    <n v="0"/>
    <n v="0"/>
    <n v="0"/>
    <s v="TURISMO EX MAR, S.A. DE C.V."/>
    <s v="Mexico"/>
    <x v="12"/>
    <x v="0"/>
    <s v="0"/>
  </r>
  <r>
    <x v="1"/>
    <x v="1"/>
    <n v="629"/>
    <x v="16"/>
    <n v="27301"/>
    <s v="Revisado MIA/MEX/TGZ - Rocío Penagos"/>
    <d v="2025-08-28T00:00:00"/>
    <d v="2025-08-28T00:00:00"/>
    <s v="VLO"/>
    <x v="2"/>
    <s v="USD"/>
    <n v="231.4"/>
    <n v="199.004"/>
    <n v="231.4"/>
    <n v="0"/>
    <n v="0"/>
    <n v="0"/>
    <s v="TURISMO EX MAR, S.A. DE C.V."/>
    <s v="Mexico"/>
    <x v="12"/>
    <x v="0"/>
    <n v="0"/>
  </r>
  <r>
    <x v="1"/>
    <x v="1"/>
    <n v="629"/>
    <x v="16"/>
    <n v="27301"/>
    <s v="Revisado FFSZFX/Rocío Penagos"/>
    <d v="2025-08-28T00:00:00"/>
    <d v="2025-08-28T00:00:00"/>
    <s v="VLO"/>
    <x v="2"/>
    <s v="USD"/>
    <n v="975.95"/>
    <n v="839.317"/>
    <n v="975.95"/>
    <n v="0"/>
    <n v="0"/>
    <n v="0"/>
    <s v="TURISMO EX MAR, S.A. DE C.V."/>
    <s v="Mexico"/>
    <x v="12"/>
    <x v="0"/>
    <n v="0"/>
  </r>
  <r>
    <x v="1"/>
    <x v="1"/>
    <n v="629"/>
    <x v="16"/>
    <n v="27301"/>
    <s v="Revisado FFSZFX/Rocío Penagos"/>
    <d v="2025-08-28T00:00:00"/>
    <d v="2025-08-28T00:00:00"/>
    <s v="VLO"/>
    <x v="2"/>
    <s v="USD"/>
    <n v="232.05"/>
    <n v="199.563"/>
    <n v="232.05"/>
    <n v="0"/>
    <n v="0"/>
    <n v="0"/>
    <s v="TURISMO EX MAR, S.A. DE C.V."/>
    <s v="Mexico"/>
    <x v="12"/>
    <x v="0"/>
    <n v="0"/>
  </r>
  <r>
    <x v="1"/>
    <x v="1"/>
    <n v="629"/>
    <x v="16"/>
    <n v="27301"/>
    <s v="Vuelo TGZ/MEX/MIA - Rocío Penagos"/>
    <d v="2025-12-26T00:00:00"/>
    <d v="2025-12-26T00:00:00"/>
    <s v="VLO"/>
    <x v="2"/>
    <s v="USD"/>
    <n v="565.9299999999999"/>
    <n v="486.6997999999999"/>
    <n v="565.9299999999999"/>
    <n v="0"/>
    <n v="0"/>
    <n v="0"/>
    <s v="TURISMO EX MAR, S.A. DE C.V."/>
    <s v="Mexico"/>
    <x v="1"/>
    <x v="0"/>
    <n v="0"/>
  </r>
  <r>
    <x v="1"/>
    <x v="1"/>
    <n v="629"/>
    <x v="16"/>
    <n v="27301"/>
    <s v="Vuelo TGZ/MEX/MIA - Rocío Penagos"/>
    <d v="2025-12-26T00:00:00"/>
    <d v="2025-12-26T00:00:00"/>
    <s v="VLO"/>
    <x v="2"/>
    <s v="USD"/>
    <n v="11.09"/>
    <n v="9.5374"/>
    <n v="11.09"/>
    <n v="0"/>
    <n v="0"/>
    <n v="0"/>
    <s v="TURISMO EX MAR, S.A. DE C.V."/>
    <s v="Mexico"/>
    <x v="1"/>
    <x v="0"/>
    <n v="0"/>
  </r>
  <r>
    <x v="1"/>
    <x v="1"/>
    <n v="629"/>
    <x v="16"/>
    <n v="27301"/>
    <s v="Vuelo TGZ/MEX/MIA - Rocío Penagos"/>
    <d v="2025-12-26T00:00:00"/>
    <d v="2025-12-26T00:00:00"/>
    <s v="VLO"/>
    <x v="2"/>
    <s v="USD"/>
    <n v="20.04"/>
    <n v="17.2344"/>
    <n v="20.04"/>
    <n v="0"/>
    <n v="0"/>
    <n v="0"/>
    <s v="TURISMO EX MAR, S.A. DE C.V."/>
    <s v="Mexico"/>
    <x v="1"/>
    <x v="0"/>
    <n v="0"/>
  </r>
  <r>
    <x v="1"/>
    <x v="1"/>
    <n v="629"/>
    <x v="16"/>
    <n v="27301"/>
    <s v="Vuelo TGZ/MEX/MIA - Simón Valanci"/>
    <d v="2025-12-26T00:00:00"/>
    <d v="2025-12-26T00:00:00"/>
    <s v="VLO"/>
    <x v="2"/>
    <s v="USD"/>
    <n v="1540.34"/>
    <n v="1324.6924"/>
    <n v="1540.34"/>
    <n v="0"/>
    <n v="0"/>
    <n v="0"/>
    <s v="TURISMO EX MAR, S.A. DE C.V."/>
    <s v="Mexico"/>
    <x v="1"/>
    <x v="0"/>
    <n v="0"/>
  </r>
  <r>
    <x v="1"/>
    <x v="1"/>
    <n v="630"/>
    <x v="30"/>
    <n v="25411"/>
    <s v="Crucero por el nilo"/>
    <d v="2026-01-03T00:00:00"/>
    <d v="2026-01-13T00:00:00"/>
    <s v="CRC"/>
    <x v="8"/>
    <s v="USD"/>
    <n v="23052.89"/>
    <n v="19825.4854"/>
    <n v="23052.89"/>
    <n v="1616.96"/>
    <n v="1390.5856"/>
    <n v="1616.96"/>
    <s v="Nour El Nil"/>
    <s v="Egypt"/>
    <x v="40"/>
    <x v="1"/>
    <n v="0.07014131416928637"/>
  </r>
  <r>
    <x v="1"/>
    <x v="1"/>
    <n v="630"/>
    <x v="30"/>
    <n v="28934"/>
    <s v="TE GOMEZ MALPICA JOSE LUIS"/>
    <d v="2026-01-03T00:00:00"/>
    <d v="2026-01-13T00:00:00"/>
    <s v="VLO"/>
    <x v="2"/>
    <s v="USD"/>
    <n v="462.58"/>
    <n v="397.8188"/>
    <n v="462.58"/>
    <n v="11.25"/>
    <n v="9.675000000000001"/>
    <n v="11.25"/>
    <s v="F1S USA"/>
    <s v="United States"/>
    <x v="40"/>
    <x v="1"/>
    <n v="0.02432011760127978"/>
  </r>
  <r>
    <x v="1"/>
    <x v="1"/>
    <n v="630"/>
    <x v="30"/>
    <n v="28934"/>
    <s v="TE FERRO REYNOLDS DE SOUSA MARIA BENEDITA"/>
    <d v="2026-01-03T00:00:00"/>
    <d v="2026-01-13T00:00:00"/>
    <s v="VLO"/>
    <x v="2"/>
    <s v="USD"/>
    <n v="462.58"/>
    <n v="397.8188"/>
    <n v="462.58"/>
    <n v="11.25"/>
    <n v="9.675000000000001"/>
    <n v="11.25"/>
    <s v="F1S USA"/>
    <s v="United States"/>
    <x v="40"/>
    <x v="1"/>
    <n v="0.02432011760127978"/>
  </r>
  <r>
    <x v="1"/>
    <x v="1"/>
    <n v="630"/>
    <x v="30"/>
    <n v="28934"/>
    <s v="TE GOMEZ REYNOLDS DE SOUSA CAETANA MARIA"/>
    <d v="2026-01-03T00:00:00"/>
    <d v="2026-01-13T00:00:00"/>
    <s v="VLO"/>
    <x v="2"/>
    <s v="USD"/>
    <n v="462.58"/>
    <n v="397.8188"/>
    <n v="462.58"/>
    <n v="11.25"/>
    <n v="9.675000000000001"/>
    <n v="11.25"/>
    <s v="F1S USA"/>
    <s v="United States"/>
    <x v="40"/>
    <x v="1"/>
    <n v="0.02432011760127978"/>
  </r>
  <r>
    <x v="1"/>
    <x v="1"/>
    <n v="630"/>
    <x v="30"/>
    <n v="28934"/>
    <s v="TE GOMEZ REYNOLDS DE SOUSA BELTRAN"/>
    <d v="2026-01-03T00:00:00"/>
    <d v="2026-01-13T00:00:00"/>
    <s v="VLO"/>
    <x v="2"/>
    <s v="USD"/>
    <n v="462.58"/>
    <n v="397.8188"/>
    <n v="462.58"/>
    <n v="11.25"/>
    <n v="9.675000000000001"/>
    <n v="11.25"/>
    <s v="F1S USA"/>
    <s v="United States"/>
    <x v="40"/>
    <x v="1"/>
    <n v="0.02432011760127978"/>
  </r>
  <r>
    <x v="1"/>
    <x v="1"/>
    <n v="630"/>
    <x v="30"/>
    <n v="28934"/>
    <s v="TE GOMEZ REYNOLDS DE SOUSA JOSE MARIA"/>
    <d v="2026-01-03T00:00:00"/>
    <d v="2026-01-13T00:00:00"/>
    <s v="VLO"/>
    <x v="2"/>
    <s v="USD"/>
    <n v="462.58"/>
    <n v="397.8188"/>
    <n v="462.58"/>
    <n v="11.25"/>
    <n v="9.675000000000001"/>
    <n v="11.25"/>
    <s v="REEMBOLSOS"/>
    <s v="United States"/>
    <x v="40"/>
    <x v="1"/>
    <n v="0.02432011760127978"/>
  </r>
  <r>
    <x v="1"/>
    <x v="1"/>
    <n v="630"/>
    <x v="30"/>
    <n v="28934"/>
    <s v="ME GOMEZ MALPICA JOSE LUIS"/>
    <d v="2025-09-25T00:00:00"/>
    <s v="0000-00-00"/>
    <s v="VLO"/>
    <x v="2"/>
    <s v="USD"/>
    <n v="40"/>
    <n v="34.4"/>
    <n v="40"/>
    <n v="0"/>
    <n v="0"/>
    <n v="0"/>
    <s v="F1S USA"/>
    <s v="United States"/>
    <x v="26"/>
    <x v="0"/>
    <n v="0"/>
  </r>
  <r>
    <x v="1"/>
    <x v="1"/>
    <n v="630"/>
    <x v="30"/>
    <n v="28934"/>
    <s v="ME FERRO REYNOLDS DE SOUSA MARIA BENEDITA"/>
    <d v="2025-09-25T00:00:00"/>
    <s v="0000-00-00"/>
    <s v="VLO"/>
    <x v="2"/>
    <s v="USD"/>
    <n v="30"/>
    <n v="25.8"/>
    <n v="30"/>
    <n v="0"/>
    <n v="0"/>
    <n v="0"/>
    <s v="F1S USA"/>
    <s v="United States"/>
    <x v="26"/>
    <x v="0"/>
    <n v="0"/>
  </r>
  <r>
    <x v="1"/>
    <x v="1"/>
    <n v="630"/>
    <x v="30"/>
    <n v="28934"/>
    <s v="ME GOMEZ REYNOLDS DE SOUSA CAETANA MARIA"/>
    <d v="2025-09-25T00:00:00"/>
    <s v="0000-00-00"/>
    <s v="VLO"/>
    <x v="2"/>
    <s v="USD"/>
    <n v="40"/>
    <n v="34.4"/>
    <n v="40"/>
    <n v="0"/>
    <n v="0"/>
    <n v="0"/>
    <s v="F1S USA"/>
    <s v="United States"/>
    <x v="26"/>
    <x v="0"/>
    <n v="0"/>
  </r>
  <r>
    <x v="1"/>
    <x v="1"/>
    <n v="630"/>
    <x v="30"/>
    <n v="28934"/>
    <s v="ME GOMEZ REYNOLDS DE SOUSA BELTRAN"/>
    <d v="2025-09-25T00:00:00"/>
    <s v="0000-00-00"/>
    <s v="VLO"/>
    <x v="2"/>
    <s v="USD"/>
    <n v="30"/>
    <n v="25.8"/>
    <n v="30"/>
    <n v="0"/>
    <n v="0"/>
    <n v="0"/>
    <s v="F1S USA"/>
    <s v="United States"/>
    <x v="26"/>
    <x v="0"/>
    <n v="0"/>
  </r>
  <r>
    <x v="1"/>
    <x v="1"/>
    <n v="630"/>
    <x v="30"/>
    <n v="28934"/>
    <s v="ME GOMEZ REYNOLDS DE SOUSA JOSE MARIA"/>
    <d v="2025-09-25T00:00:00"/>
    <s v="0000-00-00"/>
    <s v="VLO"/>
    <x v="2"/>
    <s v="USD"/>
    <n v="20"/>
    <n v="17.2"/>
    <n v="20"/>
    <n v="0"/>
    <n v="0"/>
    <n v="0"/>
    <s v="F1S USA"/>
    <s v="United States"/>
    <x v="26"/>
    <x v="0"/>
    <n v="0"/>
  </r>
  <r>
    <x v="1"/>
    <x v="1"/>
    <n v="630"/>
    <x v="30"/>
    <n v="25409"/>
    <s v="Servicios pre y post crucero por el nilo"/>
    <d v="2026-01-03T00:00:00"/>
    <d v="2026-01-13T00:00:00"/>
    <s v="PKT"/>
    <x v="0"/>
    <s v="USD"/>
    <n v="17923.2"/>
    <n v="15413.952"/>
    <n v="17923.2"/>
    <n v="2158.23"/>
    <n v="1856.0778"/>
    <n v="2158.23"/>
    <s v="Nubia Tours"/>
    <s v="Egypt"/>
    <x v="40"/>
    <x v="1"/>
    <n v="0.1204154392072844"/>
  </r>
  <r>
    <x v="1"/>
    <x v="1"/>
    <n v="630"/>
    <x v="30"/>
    <n v="25726"/>
    <s v="Pago recolección y mensajería DHL a Veracruz"/>
    <d v="2025-12-09T00:00:00"/>
    <d v="2025-12-09T00:00:00"/>
    <s v="OTR"/>
    <x v="3"/>
    <s v="USD"/>
    <n v="32.65"/>
    <n v="28.079"/>
    <n v="32.65"/>
    <n v="0"/>
    <n v="0"/>
    <n v="0"/>
    <s v="VISAS Osvaldo Cruz"/>
    <s v="Cliente"/>
    <x v="28"/>
    <x v="0"/>
    <n v="0"/>
  </r>
  <r>
    <x v="1"/>
    <x v="1"/>
    <n v="630"/>
    <x v="30"/>
    <n v="25409"/>
    <s v="Reembolso por cambio en el costo del servicio"/>
    <d v="2026-01-03T00:00:00"/>
    <d v="2026-01-13T00:00:00"/>
    <s v="OTR"/>
    <x v="3"/>
    <s v="USD"/>
    <n v="-795"/>
    <n v="-683.7"/>
    <n v="-795"/>
    <n v="0"/>
    <n v="0"/>
    <n v="0"/>
    <s v="Nubia Tours"/>
    <s v="Egypt"/>
    <x v="40"/>
    <x v="1"/>
    <n v="0"/>
  </r>
  <r>
    <x v="1"/>
    <x v="1"/>
    <n v="630"/>
    <x v="30"/>
    <n v="0"/>
    <s v="FEE JAIME GOROZPE"/>
    <d v="2025-01-03T00:00:00"/>
    <d v="2026-01-13T00:00:00"/>
    <s v="HPS"/>
    <x v="1"/>
    <s v="USD"/>
    <n v="795"/>
    <n v="683.7"/>
    <n v="795"/>
    <n v="795"/>
    <n v="683.7"/>
    <n v="795"/>
    <s v="FEES"/>
    <n v="0"/>
    <x v="40"/>
    <x v="0"/>
    <n v="1"/>
  </r>
  <r>
    <x v="1"/>
    <x v="1"/>
    <n v="630"/>
    <x v="30"/>
    <n v="0"/>
    <s v="Fee por emision vuelos"/>
    <d v="2025-01-03T00:00:00"/>
    <d v="2026-01-13T00:00:00"/>
    <s v="HPS"/>
    <x v="1"/>
    <s v="USD"/>
    <n v="175"/>
    <n v="150.5"/>
    <n v="175"/>
    <n v="175"/>
    <n v="150.5"/>
    <n v="175"/>
    <s v="FEES"/>
    <n v="0"/>
    <x v="40"/>
    <x v="0"/>
    <n v="1"/>
  </r>
  <r>
    <x v="1"/>
    <x v="1"/>
    <n v="631"/>
    <x v="16"/>
    <n v="28934"/>
    <s v="Vuelo SAN-NYC-SAN/Alan Kam"/>
    <d v="2025-08-28T00:00:00"/>
    <d v="2025-09-01T00:00:00"/>
    <s v="VLO"/>
    <x v="2"/>
    <s v="USD"/>
    <n v="1116.97"/>
    <n v="960.5942"/>
    <n v="1116.97"/>
    <n v="0"/>
    <n v="0"/>
    <n v="0"/>
    <s v="F1S USA"/>
    <s v="United States"/>
    <x v="12"/>
    <x v="0"/>
    <n v="0"/>
  </r>
  <r>
    <x v="1"/>
    <x v="1"/>
    <n v="631"/>
    <x v="16"/>
    <n v="0"/>
    <s v="Fee de emisión SZJFUY"/>
    <d v="2025-08-28T00:00:00"/>
    <d v="2025-09-01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28934"/>
    <s v="Vuelo SAN-SLC/Denise Dryjansky"/>
    <d v="2025-09-02T00:00:00"/>
    <s v="0000-00-00"/>
    <s v="VLO"/>
    <x v="2"/>
    <s v="USD"/>
    <n v="1738.36"/>
    <n v="1494.9896"/>
    <n v="1738.36"/>
    <n v="78.53"/>
    <n v="67.53579999999999"/>
    <n v="78.53"/>
    <s v="F1S USA"/>
    <s v="United States"/>
    <x v="19"/>
    <x v="0"/>
    <n v="0.04517476241975196"/>
  </r>
  <r>
    <x v="1"/>
    <x v="1"/>
    <n v="631"/>
    <x v="16"/>
    <n v="0"/>
    <s v="Fee de emisión SUPHPV"/>
    <d v="2025-08-28T00:00:00"/>
    <d v="2025-09-01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28934"/>
    <s v="Vuelo MEX-LAX/Elías"/>
    <d v="2025-08-28T00:00:00"/>
    <d v="2025-09-01T00:00:00"/>
    <s v="VLO"/>
    <x v="2"/>
    <s v="USD"/>
    <n v="700.55"/>
    <n v="602.473"/>
    <n v="700.55"/>
    <n v="0"/>
    <n v="0"/>
    <n v="0"/>
    <s v="F1S USA"/>
    <s v="United States"/>
    <x v="12"/>
    <x v="0"/>
    <n v="0"/>
  </r>
  <r>
    <x v="1"/>
    <x v="1"/>
    <n v="631"/>
    <x v="16"/>
    <n v="0"/>
    <s v="Fee de emisión CWIXOT"/>
    <d v="2025-08-28T00:00:00"/>
    <d v="2025-09-01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28934"/>
    <s v="Vuelo México - Austin - México/Elías"/>
    <d v="2025-09-12T00:00:00"/>
    <s v="0000-00-00"/>
    <s v="VLO"/>
    <x v="2"/>
    <s v="USD"/>
    <n v="2083.83"/>
    <n v="1792.0938"/>
    <n v="2083.83"/>
    <n v="36.28"/>
    <n v="31.2008"/>
    <n v="36.28"/>
    <s v="F1S USA"/>
    <s v="United States"/>
    <x v="27"/>
    <x v="0"/>
    <n v="0.01741024939654387"/>
  </r>
  <r>
    <x v="1"/>
    <x v="1"/>
    <n v="631"/>
    <x v="16"/>
    <n v="0"/>
    <s v="Fee de emisión ISJMTP"/>
    <d v="2025-09-12T00:00:00"/>
    <d v="2025-09-16T00:00:00"/>
    <s v="HPS"/>
    <x v="1"/>
    <s v="USD"/>
    <n v="50"/>
    <n v="43"/>
    <n v="50"/>
    <n v="50"/>
    <n v="43"/>
    <n v="50"/>
    <s v="FEES"/>
    <n v="0"/>
    <x v="27"/>
    <x v="0"/>
    <n v="1"/>
  </r>
  <r>
    <x v="1"/>
    <x v="1"/>
    <n v="631"/>
    <x v="16"/>
    <n v="28934"/>
    <s v="Vuelo San Diego - Austin - San Diego/Denise"/>
    <d v="2025-09-12T00:00:00"/>
    <s v="0000-00-00"/>
    <s v="VLO"/>
    <x v="2"/>
    <s v="USD"/>
    <n v="1171.59"/>
    <n v="1007.5674"/>
    <n v="1171.59"/>
    <n v="39.31"/>
    <n v="33.8066"/>
    <n v="39.31"/>
    <s v="F1S USA"/>
    <s v="United States"/>
    <x v="27"/>
    <x v="0"/>
    <n v="0.03355269334835566"/>
  </r>
  <r>
    <x v="1"/>
    <x v="1"/>
    <n v="631"/>
    <x v="16"/>
    <n v="0"/>
    <s v="Fee de emisión OBERBF"/>
    <d v="2025-09-06T00:00:00"/>
    <d v="2025-09-08T00:00:00"/>
    <s v="HPS"/>
    <x v="1"/>
    <s v="USD"/>
    <n v="50"/>
    <n v="43"/>
    <n v="50"/>
    <n v="50"/>
    <n v="43"/>
    <n v="50"/>
    <s v="FEES"/>
    <n v="0"/>
    <x v="19"/>
    <x v="0"/>
    <n v="1"/>
  </r>
  <r>
    <x v="1"/>
    <x v="1"/>
    <n v="631"/>
    <x v="16"/>
    <n v="28934"/>
    <s v="Vuelo Boston - México/Arturo Kam"/>
    <d v="2025-09-05T00:00:00"/>
    <s v="0000-00-00"/>
    <s v="VLO"/>
    <x v="2"/>
    <s v="USD"/>
    <n v="879.4299999999999"/>
    <n v="756.3098"/>
    <n v="879.4299999999999"/>
    <n v="13.12"/>
    <n v="11.2832"/>
    <n v="13.12"/>
    <s v="F1S USA"/>
    <s v="United States"/>
    <x v="19"/>
    <x v="0"/>
    <n v="0.01491875419305687"/>
  </r>
  <r>
    <x v="1"/>
    <x v="1"/>
    <n v="631"/>
    <x v="16"/>
    <n v="0"/>
    <s v="Fee de emisión HRFUXV"/>
    <d v="2025-08-30T00:00:00"/>
    <d v="2025-09-02T00:00:00"/>
    <s v="HPS"/>
    <x v="1"/>
    <s v="USD"/>
    <n v="50"/>
    <n v="43"/>
    <n v="50"/>
    <n v="50"/>
    <n v="43"/>
    <n v="50"/>
    <s v="FEES"/>
    <n v="0"/>
    <x v="12"/>
    <x v="0"/>
    <n v="1"/>
  </r>
  <r>
    <x v="1"/>
    <x v="1"/>
    <n v="631"/>
    <x v="16"/>
    <n v="31063"/>
    <s v="Hospedaje"/>
    <d v="2025-08-28T00:00:00"/>
    <d v="2025-09-01T00:00:00"/>
    <s v="HTL"/>
    <x v="4"/>
    <s v="USD"/>
    <n v="1577.21"/>
    <n v="1356.4006"/>
    <n v="1577.21"/>
    <n v="115.34"/>
    <n v="99.19240000000001"/>
    <n v="115.34"/>
    <s v="AUSTIN PROPER HOTEL"/>
    <s v="United States"/>
    <x v="12"/>
    <x v="0"/>
    <n v="0.07312913308944274"/>
  </r>
  <r>
    <x v="1"/>
    <x v="1"/>
    <n v="631"/>
    <x v="16"/>
    <n v="0"/>
    <s v="Sobrecomisión"/>
    <d v="2025-08-28T00:00:00"/>
    <d v="2025-09-01T00:00:00"/>
    <s v="HPS"/>
    <x v="1"/>
    <s v="USD"/>
    <n v="469.53"/>
    <n v="403.7958"/>
    <n v="469.53"/>
    <n v="469.53"/>
    <n v="403.7958"/>
    <n v="469.53"/>
    <s v="FEES"/>
    <n v="0"/>
    <x v="12"/>
    <x v="0"/>
    <n v="1"/>
  </r>
  <r>
    <x v="2"/>
    <x v="1"/>
    <n v="632"/>
    <x v="17"/>
    <n v="27261"/>
    <s v="HOTEL"/>
    <d v="2025-07-21T00:00:00"/>
    <d v="2025-07-30T00:00:00"/>
    <s v="HTL"/>
    <x v="4"/>
    <s v="EUR"/>
    <n v="15000"/>
    <n v="15000"/>
    <n v="17400"/>
    <n v="1500"/>
    <n v="1500"/>
    <n v="1740"/>
    <s v="ACE HOTEL KYOTO"/>
    <s v="Japan"/>
    <x v="8"/>
    <x v="0"/>
    <n v="0.09999999999999999"/>
  </r>
  <r>
    <x v="2"/>
    <x v="1"/>
    <n v="632"/>
    <x v="17"/>
    <n v="24982"/>
    <s v="BARCO"/>
    <d v="2025-07-21T00:00:00"/>
    <d v="2025-07-30T00:00:00"/>
    <s v="CRC"/>
    <x v="8"/>
    <s v="USD"/>
    <n v="10000"/>
    <n v="8600"/>
    <n v="10000"/>
    <n v="0"/>
    <n v="0"/>
    <n v="0"/>
    <s v="All Nippon Airways"/>
    <s v="Japan"/>
    <x v="8"/>
    <x v="0"/>
    <n v="0"/>
  </r>
  <r>
    <x v="2"/>
    <x v="1"/>
    <n v="632"/>
    <x v="17"/>
    <n v="25857"/>
    <s v="RESERVA REST PUJOL"/>
    <d v="2025-08-28T00:00:00"/>
    <d v="2025-08-28T00:00:00"/>
    <s v="ATR"/>
    <x v="0"/>
    <s v="USD"/>
    <n v="0"/>
    <n v="0"/>
    <n v="0"/>
    <n v="0"/>
    <n v="0"/>
    <n v="0"/>
    <s v="GANNET"/>
    <s v="United States"/>
    <x v="12"/>
    <x v="0"/>
    <s v="0"/>
  </r>
  <r>
    <x v="1"/>
    <x v="1"/>
    <n v="633"/>
    <x v="27"/>
    <n v="30614"/>
    <s v="Villa des Pres Paris"/>
    <d v="2025-09-30T00:00:00"/>
    <d v="2025-10-03T00:00:00"/>
    <s v="HTL"/>
    <x v="4"/>
    <s v="EUR"/>
    <n v="3630"/>
    <n v="3630"/>
    <n v="4210.799999999999"/>
    <n v="341.22"/>
    <n v="341.22"/>
    <n v="395.8152"/>
    <s v="VILLA DES PRES"/>
    <s v="France"/>
    <x v="23"/>
    <x v="0"/>
    <n v="0.09400000000000001"/>
  </r>
  <r>
    <x v="1"/>
    <x v="1"/>
    <n v="634"/>
    <x v="27"/>
    <n v="30614"/>
    <s v="Villa Des Pres Paris"/>
    <d v="2025-09-30T00:00:00"/>
    <d v="2025-10-04T00:00:00"/>
    <s v="HTL"/>
    <x v="4"/>
    <s v="EUR"/>
    <n v="3528"/>
    <n v="3528"/>
    <n v="4092.48"/>
    <n v="331.63"/>
    <n v="331.63"/>
    <n v="384.6908"/>
    <s v="VILLA DES PRES"/>
    <s v="France"/>
    <x v="23"/>
    <x v="0"/>
    <n v="0.09399943310657596"/>
  </r>
  <r>
    <x v="1"/>
    <x v="1"/>
    <n v="635"/>
    <x v="39"/>
    <n v="25373"/>
    <s v="Hospedaje Peninsula London"/>
    <d v="2025-08-30T00:00:00"/>
    <d v="2025-09-04T00:00:00"/>
    <s v="HTL"/>
    <x v="4"/>
    <s v="GPB"/>
    <n v="5000"/>
    <n v="5750"/>
    <n v="6700"/>
    <n v="391.67"/>
    <n v="450.4205"/>
    <n v="524.8378"/>
    <s v="PENINSULA"/>
    <s v="United Kingdom"/>
    <x v="12"/>
    <x v="0"/>
    <n v="0.078334"/>
  </r>
  <r>
    <x v="1"/>
    <x v="1"/>
    <n v="636"/>
    <x v="39"/>
    <n v="25363"/>
    <s v="Hospedaje Villa Magna"/>
    <d v="2025-09-07T00:00:00"/>
    <d v="2025-09-08T00:00:00"/>
    <s v="HTL"/>
    <x v="4"/>
    <s v="EUR"/>
    <n v="1221"/>
    <n v="1221"/>
    <n v="1416.36"/>
    <n v="358.14"/>
    <n v="358.14"/>
    <n v="415.4424"/>
    <s v="ROSEWOOD VILLA MAGNA"/>
    <s v="Spain"/>
    <x v="27"/>
    <x v="0"/>
    <n v="0.2933169533169533"/>
  </r>
  <r>
    <x v="1"/>
    <x v="1"/>
    <n v="637"/>
    <x v="39"/>
    <n v="28300"/>
    <s v="Hospedaje Carlton Cannes"/>
    <d v="2025-09-14T00:00:00"/>
    <d v="2025-09-15T00:00:00"/>
    <s v="HTL"/>
    <x v="4"/>
    <s v="EUR"/>
    <n v="1158.04"/>
    <n v="1158.04"/>
    <n v="1343.3264"/>
    <n v="98.28"/>
    <n v="98.28"/>
    <n v="114.0048"/>
    <s v="CARLTON CANNES, A REGENT HOTEL"/>
    <s v="France"/>
    <x v="51"/>
    <x v="0"/>
    <n v="0.08486753480017961"/>
  </r>
  <r>
    <x v="1"/>
    <x v="1"/>
    <n v="638"/>
    <x v="39"/>
    <n v="28512"/>
    <s v="Hospedaje Mandarin Ritz Madrid"/>
    <d v="2025-07-31T00:00:00"/>
    <d v="2025-08-03T00:00:00"/>
    <s v="HTL"/>
    <x v="4"/>
    <s v="EUR"/>
    <n v="4125"/>
    <n v="4125"/>
    <n v="4785"/>
    <n v="375"/>
    <n v="375"/>
    <n v="434.9999999999999"/>
    <s v="MANDARIN ORIENTAL RITZ MADRID"/>
    <s v="Spain"/>
    <x v="9"/>
    <x v="0"/>
    <n v="0.0909090909090909"/>
  </r>
  <r>
    <x v="1"/>
    <x v="1"/>
    <n v="638"/>
    <x v="39"/>
    <n v="28512"/>
    <s v="Hospedaje Mandarin Oriental Ritz Madrid"/>
    <d v="2025-07-31T00:00:00"/>
    <d v="2025-08-03T00:00:00"/>
    <s v="HTL"/>
    <x v="4"/>
    <s v="EUR"/>
    <n v="5445"/>
    <n v="5445"/>
    <n v="6316.2"/>
    <n v="515.35"/>
    <n v="515.35"/>
    <n v="597.806"/>
    <s v="MANDARIN ORIENTAL RITZ MADRID"/>
    <s v="Spain"/>
    <x v="9"/>
    <x v="0"/>
    <n v="0.09464646464646466"/>
  </r>
  <r>
    <x v="2"/>
    <x v="1"/>
    <n v="639"/>
    <x v="17"/>
    <n v="25857"/>
    <s v="Fee por emision de visas de Vietnam"/>
    <d v="2025-09-01T00:00:00"/>
    <d v="2025-09-08T00:00:00"/>
    <s v="VIS"/>
    <x v="7"/>
    <s v="USD"/>
    <n v="70"/>
    <n v="60.2"/>
    <n v="70"/>
    <n v="0"/>
    <n v="0"/>
    <n v="0"/>
    <s v="GANNET"/>
    <s v="United States"/>
    <x v="19"/>
    <x v="0"/>
    <n v="0"/>
  </r>
  <r>
    <x v="1"/>
    <x v="1"/>
    <n v="640"/>
    <x v="20"/>
    <n v="25780"/>
    <s v="TRASLADO APTO CDG A HTL FOUGERE"/>
    <d v="2025-09-01T00:00:00"/>
    <d v="2025-09-01T00:00:00"/>
    <s v="TRF"/>
    <x v="5"/>
    <s v="EUR"/>
    <n v="200"/>
    <n v="200"/>
    <n v="232"/>
    <n v="30"/>
    <n v="30"/>
    <n v="34.8"/>
    <s v="ROLZO"/>
    <s v="United Kingdom"/>
    <x v="19"/>
    <x v="0"/>
    <n v="0.15"/>
  </r>
  <r>
    <x v="1"/>
    <x v="1"/>
    <n v="641"/>
    <x v="30"/>
    <n v="30801"/>
    <s v="Circuito Arabia Saudita"/>
    <d v="2025-12-28T00:00:00"/>
    <d v="2026-01-04T00:00:00"/>
    <s v="PKT"/>
    <x v="0"/>
    <s v="USD"/>
    <n v="27215.96"/>
    <n v="23405.7256"/>
    <n v="27215.96"/>
    <n v="3057.4"/>
    <n v="2629.364"/>
    <n v="3057.4"/>
    <s v="LEVEL UP TRAVEL"/>
    <s v="United Arab Emirates"/>
    <x v="31"/>
    <x v="0"/>
    <n v="0.1123384955004343"/>
  </r>
  <r>
    <x v="1"/>
    <x v="1"/>
    <n v="641"/>
    <x v="30"/>
    <n v="27301"/>
    <s v="MEX/BCN/MEX - Sergio Berger"/>
    <d v="2025-12-17T00:00:00"/>
    <d v="2026-01-08T00:00:00"/>
    <s v="VLO"/>
    <x v="2"/>
    <s v="USD"/>
    <n v="5055.7"/>
    <n v="4347.902"/>
    <n v="5055.7"/>
    <n v="0"/>
    <n v="0"/>
    <n v="0"/>
    <s v="TURISMO EX MAR, S.A. DE C.V."/>
    <s v="Mexico"/>
    <x v="0"/>
    <x v="0"/>
    <n v="0"/>
  </r>
  <r>
    <x v="1"/>
    <x v="1"/>
    <n v="641"/>
    <x v="30"/>
    <n v="0"/>
    <s v="Fee de emisión QEEJHH"/>
    <d v="2025-12-17T00:00:00"/>
    <d v="2026-01-08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641"/>
    <x v="30"/>
    <n v="27301"/>
    <s v="MEX/BCN/MEX - Andrés Carretero"/>
    <d v="2025-12-15T00:00:00"/>
    <d v="2026-01-08T00:00:00"/>
    <s v="VLO"/>
    <x v="2"/>
    <s v="USD"/>
    <n v="5844.86"/>
    <n v="5026.5796"/>
    <n v="5844.86"/>
    <n v="0"/>
    <n v="0"/>
    <n v="0"/>
    <s v="TURISMO EX MAR, S.A. DE C.V."/>
    <s v="Mexico"/>
    <x v="0"/>
    <x v="0"/>
    <n v="0"/>
  </r>
  <r>
    <x v="1"/>
    <x v="1"/>
    <n v="641"/>
    <x v="30"/>
    <n v="0"/>
    <s v="Fee de emisión NQPBDF"/>
    <d v="2025-12-15T00:00:00"/>
    <d v="2026-01-08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641"/>
    <x v="30"/>
    <n v="27301"/>
    <s v="BCN/DXB/RSI-ULH/DOH/BCN-DXB/BCN - Sergio Berger"/>
    <d v="2025-12-15T00:00:00"/>
    <d v="2026-01-08T00:00:00"/>
    <s v="VLO"/>
    <x v="2"/>
    <s v="USD"/>
    <n v="3301.73"/>
    <n v="2839.4878"/>
    <n v="3301.73"/>
    <n v="0"/>
    <n v="0"/>
    <n v="0"/>
    <s v="TURISMO EX MAR, S.A. DE C.V."/>
    <s v="Mexico"/>
    <x v="0"/>
    <x v="0"/>
    <n v="0"/>
  </r>
  <r>
    <x v="1"/>
    <x v="1"/>
    <n v="641"/>
    <x v="30"/>
    <n v="27301"/>
    <s v="BCN/DXB/RSI-ULH/DOH/BCN-DXB/BCN - Andrés Carretero"/>
    <d v="2025-12-15T00:00:00"/>
    <d v="2026-01-08T00:00:00"/>
    <s v="VLO"/>
    <x v="2"/>
    <s v="USD"/>
    <n v="3301.73"/>
    <n v="2839.4878"/>
    <n v="3301.73"/>
    <n v="0"/>
    <n v="0"/>
    <n v="0"/>
    <s v="TURISMO EX MAR, S.A. DE C.V."/>
    <s v="Mexico"/>
    <x v="0"/>
    <x v="0"/>
    <n v="0"/>
  </r>
  <r>
    <x v="1"/>
    <x v="1"/>
    <n v="641"/>
    <x v="30"/>
    <n v="27301"/>
    <s v="BCN/DXB/RSI-ULH/DOH/BCN-DXB/BCN - Sergio Berger"/>
    <d v="2025-12-15T00:00:00"/>
    <d v="2026-01-08T00:00:00"/>
    <s v="VLO"/>
    <x v="2"/>
    <s v="USD"/>
    <n v="1552.07"/>
    <n v="1334.7802"/>
    <n v="1552.07"/>
    <n v="0"/>
    <n v="0"/>
    <n v="0"/>
    <s v="TURISMO EX MAR, S.A. DE C.V."/>
    <s v="Mexico"/>
    <x v="0"/>
    <x v="0"/>
    <n v="0"/>
  </r>
  <r>
    <x v="1"/>
    <x v="1"/>
    <n v="641"/>
    <x v="30"/>
    <n v="27301"/>
    <s v="BCN/DXB/RSI-ULH/DOH/BCN-DXB/BCN - Andrés Carretero"/>
    <d v="2025-12-15T00:00:00"/>
    <d v="2026-01-08T00:00:00"/>
    <s v="VLO"/>
    <x v="2"/>
    <s v="USD"/>
    <n v="1552.07"/>
    <n v="1334.7802"/>
    <n v="1552.07"/>
    <n v="0"/>
    <n v="0"/>
    <n v="0"/>
    <s v="TURISMO EX MAR, S.A. DE C.V."/>
    <s v="Mexico"/>
    <x v="0"/>
    <x v="0"/>
    <n v="0"/>
  </r>
  <r>
    <x v="1"/>
    <x v="1"/>
    <n v="641"/>
    <x v="30"/>
    <n v="0"/>
    <s v="Fee de emisión"/>
    <d v="2025-12-15T00:00:00"/>
    <d v="2026-01-08T00:00:00"/>
    <s v="HPS"/>
    <x v="1"/>
    <s v="USD"/>
    <n v="70"/>
    <n v="60.2"/>
    <n v="70"/>
    <n v="70"/>
    <n v="60.2"/>
    <n v="70"/>
    <s v="FEES"/>
    <n v="0"/>
    <x v="0"/>
    <x v="0"/>
    <n v="1"/>
  </r>
  <r>
    <x v="1"/>
    <x v="1"/>
    <n v="641"/>
    <x v="30"/>
    <n v="25857"/>
    <s v="Emision visa electronica"/>
    <d v="2025-12-28T00:00:00"/>
    <d v="2026-01-04T00:00:00"/>
    <s v="VIS"/>
    <x v="7"/>
    <s v="USD"/>
    <n v="222.71"/>
    <n v="191.5306"/>
    <n v="222.71"/>
    <n v="0"/>
    <n v="0"/>
    <n v="0"/>
    <s v="GANNET"/>
    <s v="United States"/>
    <x v="31"/>
    <x v="0"/>
    <n v="0"/>
  </r>
  <r>
    <x v="1"/>
    <x v="1"/>
    <n v="641"/>
    <x v="30"/>
    <n v="30801"/>
    <s v="Estadia Vanessa and Richard"/>
    <d v="2026-01-02T00:00:00"/>
    <d v="2026-01-04T00:00:00"/>
    <s v="HTL"/>
    <x v="4"/>
    <s v="USD"/>
    <n v="4450"/>
    <n v="3827"/>
    <n v="4450"/>
    <n v="338"/>
    <n v="290.68"/>
    <n v="338"/>
    <s v="LEVEL UP TRAVEL"/>
    <s v="United Arab Emirates"/>
    <x v="40"/>
    <x v="1"/>
    <n v="0.07595505617977528"/>
  </r>
  <r>
    <x v="1"/>
    <x v="1"/>
    <n v="641"/>
    <x v="30"/>
    <n v="0"/>
    <s v="honorarios"/>
    <d v="2025-12-15T00:00:00"/>
    <d v="2026-01-08T00:00:00"/>
    <s v="HPS"/>
    <x v="1"/>
    <s v="USD"/>
    <n v="1778.69"/>
    <n v="1529.6734"/>
    <n v="1778.69"/>
    <n v="1778.69"/>
    <n v="1529.6734"/>
    <n v="1778.69"/>
    <s v="FEES"/>
    <n v="0"/>
    <x v="0"/>
    <x v="0"/>
    <n v="1"/>
  </r>
  <r>
    <x v="1"/>
    <x v="1"/>
    <n v="641"/>
    <x v="30"/>
    <n v="30801"/>
    <s v="Extras servicios de Vanessa"/>
    <d v="2026-01-02T00:00:00"/>
    <d v="2026-01-04T00:00:00"/>
    <s v="PKT"/>
    <x v="0"/>
    <s v="USD"/>
    <n v="620"/>
    <n v="533.2"/>
    <n v="620"/>
    <n v="111"/>
    <n v="95.45999999999999"/>
    <n v="111"/>
    <s v="LEVEL UP TRAVEL"/>
    <s v="United Arab Emirates"/>
    <x v="40"/>
    <x v="1"/>
    <n v="0.1790322580645161"/>
  </r>
  <r>
    <x v="1"/>
    <x v="1"/>
    <n v="641"/>
    <x v="30"/>
    <n v="25857"/>
    <s v="Fee por emision visa Arabia Saudita Vanessa Arelle"/>
    <d v="2026-01-02T00:00:00"/>
    <d v="2026-01-04T00:00:00"/>
    <s v="VIS"/>
    <x v="7"/>
    <s v="USD"/>
    <n v="101.5"/>
    <n v="87.28999999999999"/>
    <n v="101.5"/>
    <n v="0"/>
    <n v="0"/>
    <n v="0"/>
    <s v="GANNET"/>
    <s v="United States"/>
    <x v="40"/>
    <x v="1"/>
    <n v="0"/>
  </r>
  <r>
    <x v="1"/>
    <x v="1"/>
    <n v="642"/>
    <x v="39"/>
    <n v="30695"/>
    <s v="Hospedaje Four Seasons Taormina"/>
    <d v="2025-09-07T00:00:00"/>
    <d v="2025-09-10T00:00:00"/>
    <s v="HTL"/>
    <x v="4"/>
    <s v="EUR"/>
    <n v="7395"/>
    <n v="7395"/>
    <n v="8578.199999999999"/>
    <n v="720.46"/>
    <n v="720.46"/>
    <n v="835.7336"/>
    <s v="FOUR SEASONS HOTEL TAORMINA"/>
    <s v="Italy"/>
    <x v="27"/>
    <x v="0"/>
    <n v="0.09742528735632186"/>
  </r>
  <r>
    <x v="1"/>
    <x v="1"/>
    <n v="643"/>
    <x v="39"/>
    <n v="30703"/>
    <s v="Hospedaje Sokawa Kyoto"/>
    <d v="2025-11-03T00:00:00"/>
    <d v="2025-11-08T00:00:00"/>
    <s v="HTL"/>
    <x v="4"/>
    <s v="JPY"/>
    <n v="1320000"/>
    <n v="7260"/>
    <n v="8448"/>
    <n v="104282"/>
    <n v="573.5509999999999"/>
    <n v="667.4048"/>
    <s v="SOWAKA KYOTO"/>
    <s v="Japan"/>
    <x v="34"/>
    <x v="0"/>
    <n v="0.07900151515151516"/>
  </r>
  <r>
    <x v="1"/>
    <x v="1"/>
    <n v="644"/>
    <x v="39"/>
    <n v="30697"/>
    <s v="Hospedaje Copacabana"/>
    <d v="2025-05-25T00:00:00"/>
    <d v="2025-08-29T00:00:00"/>
    <s v="HTL"/>
    <x v="4"/>
    <s v="USD"/>
    <n v="3017.44"/>
    <n v="2594.9984"/>
    <n v="3017.44"/>
    <n v="286.61"/>
    <n v="246.4846"/>
    <n v="286.61"/>
    <s v="PALACIO COPACABANA"/>
    <s v="Brazil"/>
    <x v="13"/>
    <x v="0"/>
    <n v="0.0949844901638475"/>
  </r>
  <r>
    <x v="1"/>
    <x v="1"/>
    <n v="645"/>
    <x v="39"/>
    <n v="30702"/>
    <s v="Hospedaje Nayara Alto Atacama"/>
    <d v="2025-05-12T00:00:00"/>
    <d v="2025-05-16T00:00:00"/>
    <s v="HTL"/>
    <x v="4"/>
    <s v="USD"/>
    <n v="2566.4"/>
    <n v="2207.104"/>
    <n v="2566.4"/>
    <n v="256.64"/>
    <n v="220.7104"/>
    <n v="256.64"/>
    <s v="NAYARA ALTO ATACAMA DESERT"/>
    <s v="Chile"/>
    <x v="6"/>
    <x v="0"/>
    <n v="0.09999999999999999"/>
  </r>
  <r>
    <x v="1"/>
    <x v="1"/>
    <n v="646"/>
    <x v="39"/>
    <n v="30691"/>
    <s v="Hospedaje Belmond Cataratas"/>
    <d v="2025-05-23T00:00:00"/>
    <d v="2025-08-25T00:00:00"/>
    <s v="HTL"/>
    <x v="4"/>
    <s v="USD"/>
    <n v="1515.02"/>
    <n v="1302.9172"/>
    <n v="1515.02"/>
    <n v="201.72"/>
    <n v="173.4792"/>
    <n v="201.72"/>
    <s v="HOTEL DAS CATARATAS, A BELMOND HOTEL, IGUASSU FALLS"/>
    <s v="Brazil"/>
    <x v="7"/>
    <x v="0"/>
    <n v="0.1331467571385196"/>
  </r>
  <r>
    <x v="1"/>
    <x v="1"/>
    <n v="647"/>
    <x v="39"/>
    <n v="28913"/>
    <s v="Hospedaje Casa Lucia"/>
    <d v="2025-05-19T00:00:00"/>
    <d v="2025-05-23T00:00:00"/>
    <s v="HTL"/>
    <x v="4"/>
    <s v="USD"/>
    <n v="1200"/>
    <n v="1032"/>
    <n v="1200"/>
    <n v="120"/>
    <n v="103.2"/>
    <n v="120"/>
    <s v="CASA LUCIA MEMBER OF MELIA COLLECTION"/>
    <s v="Argentina"/>
    <x v="7"/>
    <x v="0"/>
    <n v="0.1"/>
  </r>
  <r>
    <x v="1"/>
    <x v="1"/>
    <n v="648"/>
    <x v="39"/>
    <n v="25364"/>
    <s v="Hospedaje Ritz Carton Nikko"/>
    <d v="2026-03-13T00:00:00"/>
    <d v="2026-03-16T00:00:00"/>
    <s v="HTL"/>
    <x v="4"/>
    <s v="JPY"/>
    <n v="519550"/>
    <n v="2857.525"/>
    <n v="3325.12"/>
    <n v="41000"/>
    <n v="225.5"/>
    <n v="262.4"/>
    <s v="THE RITZ CARLTON NIKKO"/>
    <s v="Japan"/>
    <x v="50"/>
    <x v="1"/>
    <n v="0.07891444519295544"/>
  </r>
  <r>
    <x v="1"/>
    <x v="1"/>
    <n v="648"/>
    <x v="39"/>
    <n v="25014"/>
    <s v="Hospedaje Janu Tokyo"/>
    <d v="2026-03-16T00:00:00"/>
    <d v="2026-03-19T00:00:00"/>
    <s v="HTL"/>
    <x v="4"/>
    <s v="JPY"/>
    <n v="949950"/>
    <n v="5224.724999999999"/>
    <n v="6079.68"/>
    <n v="75000"/>
    <n v="412.5"/>
    <n v="480"/>
    <s v="JANU TOKYO"/>
    <s v="Japan"/>
    <x v="46"/>
    <x v="1"/>
    <n v="0.07895152376440864"/>
  </r>
  <r>
    <x v="1"/>
    <x v="1"/>
    <n v="648"/>
    <x v="39"/>
    <n v="30690"/>
    <s v="Hospedaje FS Kyoto"/>
    <d v="2026-03-19T00:00:00"/>
    <d v="2026-03-22T00:00:00"/>
    <s v="HTL"/>
    <x v="4"/>
    <s v="JPY"/>
    <n v="761205"/>
    <n v="4186.6275"/>
    <n v="4871.712"/>
    <n v="68655"/>
    <n v="377.6025"/>
    <n v="439.392"/>
    <s v="FOUR SEASONS HOTEL KYOTO"/>
    <s v="Japan"/>
    <x v="46"/>
    <x v="1"/>
    <n v="0.09019252369598202"/>
  </r>
  <r>
    <x v="1"/>
    <x v="1"/>
    <n v="648"/>
    <x v="39"/>
    <n v="28350"/>
    <s v="Hospedaje FS Osaka"/>
    <d v="2026-03-22T00:00:00"/>
    <d v="2026-03-24T00:00:00"/>
    <s v="HTL"/>
    <x v="4"/>
    <s v="JPY"/>
    <n v="277264"/>
    <n v="1524.952"/>
    <n v="1774.4896"/>
    <n v="25024"/>
    <n v="137.632"/>
    <n v="160.1536"/>
    <s v="FOUR SEASONS HOTEL OSAKA"/>
    <s v="Japan"/>
    <x v="36"/>
    <x v="1"/>
    <n v="0.09025333256391022"/>
  </r>
  <r>
    <x v="1"/>
    <x v="1"/>
    <n v="648"/>
    <x v="39"/>
    <n v="25904"/>
    <s v="Hospedaje Four Seasons Tokyo"/>
    <d v="2026-03-24T00:00:00"/>
    <d v="2026-03-26T00:00:00"/>
    <s v="HTL"/>
    <x v="4"/>
    <s v="JPY"/>
    <n v="612174"/>
    <n v="3366.957"/>
    <n v="3917.9136"/>
    <n v="55579.4"/>
    <n v="305.6867"/>
    <n v="355.70816"/>
    <s v="FOUR SEASONS HOTEL TOKYO AT OTEMACHI"/>
    <s v="Japan"/>
    <x v="36"/>
    <x v="1"/>
    <n v="0.09079020017184657"/>
  </r>
  <r>
    <x v="1"/>
    <x v="1"/>
    <n v="649"/>
    <x v="39"/>
    <n v="30701"/>
    <s v="Hospedaje Intercontinental Singapur"/>
    <d v="2025-12-18T00:00:00"/>
    <d v="2025-12-20T00:00:00"/>
    <s v="HTL"/>
    <x v="4"/>
    <s v="USD"/>
    <n v="1815"/>
    <n v="1560.9"/>
    <n v="1815"/>
    <n v="59.07"/>
    <n v="50.8002"/>
    <n v="59.07"/>
    <s v="INTERCONTINENTAL SINGAPORE"/>
    <s v="Singapore"/>
    <x v="0"/>
    <x v="0"/>
    <n v="0.03254545454545454"/>
  </r>
  <r>
    <x v="1"/>
    <x v="1"/>
    <n v="649"/>
    <x v="39"/>
    <n v="30619"/>
    <s v="Hospedaje Rosewood Luang Prabang"/>
    <d v="2026-01-05T00:00:00"/>
    <d v="2026-01-07T00:00:00"/>
    <s v="HTL"/>
    <x v="4"/>
    <s v="USD"/>
    <n v="2880"/>
    <n v="2476.8"/>
    <n v="2880"/>
    <n v="264"/>
    <n v="227.04"/>
    <n v="264"/>
    <s v="ROSEWOOD LUANG PRABANG"/>
    <s v="Laos"/>
    <x v="35"/>
    <x v="1"/>
    <n v="0.09166666666666666"/>
  </r>
  <r>
    <x v="1"/>
    <x v="1"/>
    <n v="649"/>
    <x v="39"/>
    <n v="30698"/>
    <s v="Hotel Hilton Niseko"/>
    <d v="2026-01-18T00:00:00"/>
    <d v="2026-01-22T00:00:00"/>
    <s v="HTL"/>
    <x v="4"/>
    <s v="USD"/>
    <n v="2670.08"/>
    <n v="2296.2688"/>
    <n v="2670.08"/>
    <n v="193.73"/>
    <n v="166.6078"/>
    <n v="193.73"/>
    <s v="HILTON NISEKO VILLAGE"/>
    <s v="Japan"/>
    <x v="48"/>
    <x v="1"/>
    <n v="0.0725558784755513"/>
  </r>
  <r>
    <x v="1"/>
    <x v="1"/>
    <n v="649"/>
    <x v="39"/>
    <n v="30693"/>
    <s v="Hospedaje Uluwalu"/>
    <d v="2026-01-15T00:00:00"/>
    <d v="2026-01-17T00:00:00"/>
    <s v="HTL"/>
    <x v="4"/>
    <s v="USD"/>
    <n v="1815"/>
    <n v="1560.9"/>
    <n v="1815"/>
    <n v="150"/>
    <n v="129"/>
    <n v="150"/>
    <s v="ALILA VILLAS ULUWATU"/>
    <s v="Bali"/>
    <x v="29"/>
    <x v="1"/>
    <n v="0.08264462809917356"/>
  </r>
  <r>
    <x v="1"/>
    <x v="1"/>
    <n v="649"/>
    <x v="39"/>
    <n v="30692"/>
    <s v="Hotel Sofitel Hanoi"/>
    <d v="2026-01-07T00:00:00"/>
    <d v="2026-01-09T00:00:00"/>
    <s v="HTL"/>
    <x v="4"/>
    <s v="USD"/>
    <n v="861.84"/>
    <n v="741.1824"/>
    <n v="861.84"/>
    <n v="71.44"/>
    <n v="61.43839999999999"/>
    <n v="71.44"/>
    <s v="SOFITEL LEGEND METROPOLE HANOI"/>
    <s v="Vietnam"/>
    <x v="35"/>
    <x v="1"/>
    <n v="0.08289241622574955"/>
  </r>
  <r>
    <x v="1"/>
    <x v="1"/>
    <n v="649"/>
    <x v="39"/>
    <n v="25907"/>
    <s v="Hospedaje de Lujo"/>
    <d v="2026-01-22T00:00:00"/>
    <d v="2026-01-24T00:00:00"/>
    <s v="HTL"/>
    <x v="4"/>
    <s v="USD"/>
    <n v="1191.21"/>
    <n v="1024.4406"/>
    <n v="1191.21"/>
    <n v="107.82"/>
    <n v="92.72519999999999"/>
    <n v="107.82"/>
    <s v="THE OKURA TOKYO"/>
    <s v="Japan"/>
    <x v="48"/>
    <x v="1"/>
    <n v="0.09051300778200316"/>
  </r>
  <r>
    <x v="1"/>
    <x v="1"/>
    <n v="649"/>
    <x v="39"/>
    <n v="33515"/>
    <s v="Hospedaje Park Hyatt Niseko"/>
    <d v="2026-01-18T00:00:00"/>
    <d v="2026-01-22T00:00:00"/>
    <s v="HTL"/>
    <x v="4"/>
    <s v="USD"/>
    <n v="1180"/>
    <n v="1014.8"/>
    <n v="1180"/>
    <n v="104.12"/>
    <n v="89.5432"/>
    <n v="104.12"/>
    <s v="PARK HYATT NISEKO HANAZONO"/>
    <s v="Japan"/>
    <x v="48"/>
    <x v="1"/>
    <n v="0.08823728813559323"/>
  </r>
  <r>
    <x v="1"/>
    <x v="1"/>
    <n v="650"/>
    <x v="39"/>
    <n v="30722"/>
    <s v="Hospedaje Kimpton St Honore"/>
    <d v="2025-08-27T00:00:00"/>
    <d v="2025-08-30T00:00:00"/>
    <s v="HTL"/>
    <x v="4"/>
    <s v="EUR"/>
    <n v="1928.28"/>
    <n v="1928.28"/>
    <n v="2236.8048"/>
    <n v="174.84"/>
    <n v="174.84"/>
    <n v="202.8144"/>
    <s v="KIMPTON ST HONORE PARIS"/>
    <s v="France"/>
    <x v="12"/>
    <x v="0"/>
    <n v="0.09067147924575268"/>
  </r>
  <r>
    <x v="1"/>
    <x v="1"/>
    <n v="651"/>
    <x v="39"/>
    <n v="25379"/>
    <s v="Hospedaje One &amp; Only Mandarina"/>
    <d v="2025-10-23T00:00:00"/>
    <d v="2025-10-26T00:00:00"/>
    <s v="HTL"/>
    <x v="4"/>
    <s v="USD"/>
    <n v="4760"/>
    <n v="4093.6"/>
    <n v="4760"/>
    <n v="493.5"/>
    <n v="424.41"/>
    <n v="493.5"/>
    <s v="ONE&amp;ONLY MANDARINA"/>
    <s v="Mexico"/>
    <x v="21"/>
    <x v="0"/>
    <n v="0.1036764705882353"/>
  </r>
  <r>
    <x v="1"/>
    <x v="1"/>
    <n v="652"/>
    <x v="39"/>
    <n v="27716"/>
    <s v="Hospedaje Bless Madrid"/>
    <d v="2025-09-21T00:00:00"/>
    <d v="2025-09-24T00:00:00"/>
    <s v="HTL"/>
    <x v="4"/>
    <s v="EUR"/>
    <n v="1990"/>
    <n v="1990"/>
    <n v="2308.4"/>
    <n v="187.06"/>
    <n v="187.06"/>
    <n v="216.9896"/>
    <s v="BLESS HOTEL MADRID"/>
    <s v="Spain"/>
    <x v="26"/>
    <x v="0"/>
    <n v="0.09400000000000001"/>
  </r>
  <r>
    <x v="1"/>
    <x v="1"/>
    <n v="653"/>
    <x v="39"/>
    <n v="30723"/>
    <s v="Hospedaje Singular Santiago"/>
    <d v="2026-05-11T00:00:00"/>
    <d v="2026-05-12T00:00:00"/>
    <s v="HTL"/>
    <x v="4"/>
    <s v="USD"/>
    <n v="260"/>
    <n v="223.6"/>
    <n v="260"/>
    <n v="26"/>
    <n v="22.36"/>
    <n v="26"/>
    <s v="EL SINGULAR SANTIAGO HOTEL LASTARRIA"/>
    <s v="Chile"/>
    <x v="6"/>
    <x v="1"/>
    <n v="0.1"/>
  </r>
  <r>
    <x v="1"/>
    <x v="1"/>
    <n v="654"/>
    <x v="39"/>
    <n v="30721"/>
    <s v="Hospedaje The Vines"/>
    <d v="2026-05-16T00:00:00"/>
    <d v="2026-05-19T00:00:00"/>
    <s v="HTL"/>
    <x v="4"/>
    <s v="USD"/>
    <n v="1980"/>
    <n v="1702.8"/>
    <n v="1980"/>
    <n v="193.5"/>
    <n v="166.41"/>
    <n v="193.5"/>
    <s v="THE VINES RESORT &amp; SPA"/>
    <s v="Argentina"/>
    <x v="6"/>
    <x v="1"/>
    <n v="0.09772727272727273"/>
  </r>
  <r>
    <x v="1"/>
    <x v="1"/>
    <n v="655"/>
    <x v="20"/>
    <n v="28934"/>
    <s v="TE MORENO RODRIGO"/>
    <d v="2025-09-21T00:00:00"/>
    <s v="0000-00-00"/>
    <s v="VLO"/>
    <x v="2"/>
    <s v="USD"/>
    <n v="2678.99"/>
    <n v="2303.9314"/>
    <n v="2678.99"/>
    <n v="0"/>
    <n v="0"/>
    <n v="0"/>
    <s v="F1S USA"/>
    <s v="United States"/>
    <x v="26"/>
    <x v="0"/>
    <n v="0"/>
  </r>
  <r>
    <x v="1"/>
    <x v="1"/>
    <n v="655"/>
    <x v="20"/>
    <n v="28934"/>
    <s v="TE PALLARES LORENZA"/>
    <d v="2025-09-21T00:00:00"/>
    <s v="0000-00-00"/>
    <s v="VLO"/>
    <x v="2"/>
    <s v="USD"/>
    <n v="2678.99"/>
    <n v="2303.9314"/>
    <n v="2678.99"/>
    <n v="0"/>
    <n v="0"/>
    <n v="0"/>
    <s v="F1S USA"/>
    <s v="United States"/>
    <x v="26"/>
    <x v="0"/>
    <n v="0"/>
  </r>
  <r>
    <x v="1"/>
    <x v="1"/>
    <n v="655"/>
    <x v="20"/>
    <n v="28934"/>
    <s v="OJEDA HAMUI FRIDA"/>
    <d v="2025-09-22T00:00:00"/>
    <d v="2025-09-30T00:00:00"/>
    <s v="VLO"/>
    <x v="2"/>
    <s v="USD"/>
    <n v="13.4"/>
    <n v="11.524"/>
    <n v="13.4"/>
    <n v="0"/>
    <n v="0"/>
    <n v="0"/>
    <s v="F1S USA"/>
    <s v="United States"/>
    <x v="26"/>
    <x v="0"/>
    <n v="0"/>
  </r>
  <r>
    <x v="1"/>
    <x v="1"/>
    <n v="655"/>
    <x v="20"/>
    <n v="28934"/>
    <s v="PALLARES LORENZA"/>
    <d v="2025-09-22T00:00:00"/>
    <d v="2025-09-30T00:00:00"/>
    <s v="VLO"/>
    <x v="2"/>
    <s v="USD"/>
    <n v="13.4"/>
    <n v="11.524"/>
    <n v="13.4"/>
    <n v="0"/>
    <n v="0"/>
    <n v="0"/>
    <s v="F1S USA"/>
    <s v="United States"/>
    <x v="26"/>
    <x v="0"/>
    <n v="0"/>
  </r>
  <r>
    <x v="1"/>
    <x v="1"/>
    <n v="656"/>
    <x v="20"/>
    <n v="28934"/>
    <s v="TE JIMENEZ PONS ORDAX AVECILLA RITA MARIMEN"/>
    <d v="2025-09-29T00:00:00"/>
    <d v="2025-09-29T00:00:00"/>
    <s v="VLO"/>
    <x v="2"/>
    <s v="USD"/>
    <n v="208.39"/>
    <n v="179.2154"/>
    <n v="208.39"/>
    <n v="0"/>
    <n v="0"/>
    <n v="0"/>
    <s v="F1S USA"/>
    <s v="United States"/>
    <x v="23"/>
    <x v="0"/>
    <n v="0"/>
  </r>
  <r>
    <x v="1"/>
    <x v="1"/>
    <n v="656"/>
    <x v="20"/>
    <n v="28934"/>
    <s v="TE PENAFIEL RODRIGO"/>
    <d v="2025-09-29T00:00:00"/>
    <s v="0000-00-00"/>
    <s v="VLO"/>
    <x v="2"/>
    <s v="USD"/>
    <n v="483.59"/>
    <n v="415.8874"/>
    <n v="483.59"/>
    <n v="0"/>
    <n v="0"/>
    <n v="0"/>
    <s v="F1S USA"/>
    <s v="United States"/>
    <x v="23"/>
    <x v="0"/>
    <n v="0"/>
  </r>
  <r>
    <x v="1"/>
    <x v="1"/>
    <n v="657"/>
    <x v="34"/>
    <n v="30640"/>
    <s v="PALACE HOTEL SAN FRANCISCO"/>
    <d v="2025-06-18T00:00:00"/>
    <d v="2025-06-21T00:00:00"/>
    <s v="HTL"/>
    <x v="4"/>
    <s v="USD"/>
    <n v="2724.75"/>
    <n v="2343.285"/>
    <n v="2724.75"/>
    <n v="217.52"/>
    <n v="187.0672"/>
    <n v="217.52"/>
    <s v="PALACE HOTEL, A LUXURY COLLECTION HOTEL, SAN FRANCISCO"/>
    <s v="United States"/>
    <x v="33"/>
    <x v="0"/>
    <n v="0.07983117717221763"/>
  </r>
  <r>
    <x v="1"/>
    <x v="1"/>
    <n v="658"/>
    <x v="16"/>
    <n v="23590"/>
    <s v="Vuelo MEX-TGZ/Simon Valanci"/>
    <d v="2025-09-04T00:00:00"/>
    <d v="2025-09-04T00:00:00"/>
    <s v="VLO"/>
    <x v="2"/>
    <s v="USD"/>
    <n v="418.75"/>
    <n v="360.125"/>
    <n v="418.75"/>
    <n v="0"/>
    <n v="0"/>
    <n v="0"/>
    <s v="AEROMÉXICO"/>
    <s v="Mexico"/>
    <x v="19"/>
    <x v="0"/>
    <n v="0"/>
  </r>
  <r>
    <x v="1"/>
    <x v="1"/>
    <n v="658"/>
    <x v="16"/>
    <n v="27301"/>
    <s v="Vuelo TGZ-MEX/Simon Valanci"/>
    <d v="2025-09-11T00:00:00"/>
    <d v="2025-09-11T00:00:00"/>
    <s v="VLO"/>
    <x v="2"/>
    <s v="USD"/>
    <n v="432.17"/>
    <n v="371.6662"/>
    <n v="432.17"/>
    <n v="0"/>
    <n v="0"/>
    <n v="0"/>
    <s v="TURISMO EX MAR, S.A. DE C.V."/>
    <s v="Mexico"/>
    <x v="27"/>
    <x v="0"/>
    <n v="0"/>
  </r>
  <r>
    <x v="1"/>
    <x v="1"/>
    <n v="658"/>
    <x v="16"/>
    <n v="27301"/>
    <s v="Vuelo TGZ-MEX/"/>
    <d v="2025-09-11T00:00:00"/>
    <d v="2025-09-11T00:00:00"/>
    <s v="VLO"/>
    <x v="2"/>
    <s v="USD"/>
    <n v="432.16"/>
    <n v="371.6576"/>
    <n v="432.16"/>
    <n v="0"/>
    <n v="0"/>
    <n v="0"/>
    <s v="TURISMO EX MAR, S.A. DE C.V."/>
    <s v="Mexico"/>
    <x v="27"/>
    <x v="0"/>
    <n v="0"/>
  </r>
  <r>
    <x v="1"/>
    <x v="1"/>
    <n v="658"/>
    <x v="16"/>
    <n v="0"/>
    <s v="Fee de emisión"/>
    <d v="2025-09-11T00:00:00"/>
    <d v="2025-09-11T00:00:00"/>
    <s v="HPS"/>
    <x v="1"/>
    <s v="USD"/>
    <n v="70"/>
    <n v="60.2"/>
    <n v="70"/>
    <n v="70"/>
    <n v="60.2"/>
    <n v="70"/>
    <s v="FEES"/>
    <n v="0"/>
    <x v="27"/>
    <x v="0"/>
    <n v="1"/>
  </r>
  <r>
    <x v="1"/>
    <x v="1"/>
    <n v="658"/>
    <x v="16"/>
    <n v="27301"/>
    <s v="Vuelo MEX-TGZ/Simon Valanci"/>
    <d v="2025-09-04T00:00:00"/>
    <d v="2025-09-11T00:00:00"/>
    <s v="VLO"/>
    <x v="2"/>
    <s v="USD"/>
    <n v="202.79"/>
    <n v="174.3994"/>
    <n v="202.79"/>
    <n v="0"/>
    <n v="0"/>
    <n v="0"/>
    <s v="TURISMO EX MAR, S.A. DE C.V."/>
    <s v="Mexico"/>
    <x v="19"/>
    <x v="0"/>
    <n v="0"/>
  </r>
  <r>
    <x v="1"/>
    <x v="1"/>
    <n v="658"/>
    <x v="16"/>
    <n v="27301"/>
    <s v="Vuelo TGZ-MEX/Simon Valanci"/>
    <d v="2025-09-04T00:00:00"/>
    <d v="2025-09-11T00:00:00"/>
    <s v="VLO"/>
    <x v="2"/>
    <s v="USD"/>
    <n v="234.76"/>
    <n v="201.8936"/>
    <n v="234.76"/>
    <n v="0"/>
    <n v="0"/>
    <n v="0"/>
    <s v="TURISMO EX MAR, S.A. DE C.V."/>
    <s v="Mexico"/>
    <x v="19"/>
    <x v="0"/>
    <n v="0"/>
  </r>
  <r>
    <x v="1"/>
    <x v="1"/>
    <n v="658"/>
    <x v="16"/>
    <n v="0"/>
    <s v="Fee de emisión KJRWEV"/>
    <d v="2025-09-04T00:00:00"/>
    <d v="2025-09-11T00:00:00"/>
    <s v="HPS"/>
    <x v="1"/>
    <s v="USD"/>
    <n v="35"/>
    <n v="30.1"/>
    <n v="35"/>
    <n v="35"/>
    <n v="30.1"/>
    <n v="35"/>
    <s v="FEES"/>
    <n v="0"/>
    <x v="19"/>
    <x v="0"/>
    <n v="1"/>
  </r>
  <r>
    <x v="1"/>
    <x v="1"/>
    <n v="658"/>
    <x v="16"/>
    <n v="27301"/>
    <s v="Vuelo TGZ-MEX/Simon Valanci"/>
    <d v="2025-09-04T00:00:00"/>
    <d v="2025-09-11T00:00:00"/>
    <s v="VLO"/>
    <x v="2"/>
    <s v="USD"/>
    <n v="217.02"/>
    <n v="186.6372"/>
    <n v="217.02"/>
    <n v="0"/>
    <n v="0"/>
    <n v="0"/>
    <s v="TURISMO EX MAR, S.A. DE C.V."/>
    <s v="Mexico"/>
    <x v="19"/>
    <x v="0"/>
    <n v="0"/>
  </r>
  <r>
    <x v="1"/>
    <x v="1"/>
    <n v="658"/>
    <x v="16"/>
    <n v="27301"/>
    <s v="Vuelo TGZ-MEX/Rocío Penagos"/>
    <d v="2025-09-04T00:00:00"/>
    <d v="2025-09-11T00:00:00"/>
    <s v="VLO"/>
    <x v="2"/>
    <s v="USD"/>
    <n v="217.02"/>
    <n v="186.6372"/>
    <n v="217.02"/>
    <n v="0"/>
    <n v="0"/>
    <n v="0"/>
    <s v="TURISMO EX MAR, S.A. DE C.V."/>
    <s v="Mexico"/>
    <x v="19"/>
    <x v="0"/>
    <n v="0"/>
  </r>
  <r>
    <x v="1"/>
    <x v="1"/>
    <n v="658"/>
    <x v="16"/>
    <n v="27301"/>
    <s v="Vuelo TGZ-MEX/Silvia Santiz"/>
    <d v="2025-09-04T00:00:00"/>
    <d v="2025-09-11T00:00:00"/>
    <s v="VLO"/>
    <x v="2"/>
    <s v="USD"/>
    <n v="187.98"/>
    <n v="161.6628"/>
    <n v="187.98"/>
    <n v="0"/>
    <n v="0"/>
    <n v="0"/>
    <s v="TURISMO EX MAR, S.A. DE C.V."/>
    <s v="Mexico"/>
    <x v="19"/>
    <x v="0"/>
    <n v="0"/>
  </r>
  <r>
    <x v="1"/>
    <x v="1"/>
    <n v="658"/>
    <x v="16"/>
    <n v="0"/>
    <s v="Fee de emisión GTFBXX"/>
    <d v="2025-09-04T00:00:00"/>
    <d v="2025-09-11T00:00:00"/>
    <s v="HPS"/>
    <x v="1"/>
    <s v="USD"/>
    <n v="35"/>
    <n v="30.1"/>
    <n v="35"/>
    <n v="35"/>
    <n v="30.1"/>
    <n v="35"/>
    <s v="FEES"/>
    <n v="0"/>
    <x v="19"/>
    <x v="0"/>
    <n v="1"/>
  </r>
  <r>
    <x v="2"/>
    <x v="1"/>
    <n v="659"/>
    <x v="17"/>
    <n v="25188"/>
    <s v="NAOSHIMA"/>
    <d v="2025-09-19T00:00:00"/>
    <d v="2025-09-23T00:00:00"/>
    <s v="PKT"/>
    <x v="0"/>
    <s v="USD"/>
    <n v="0"/>
    <n v="0"/>
    <n v="0"/>
    <n v="0"/>
    <n v="0"/>
    <n v="0"/>
    <s v="TRAILS OF INDOCHINA"/>
    <s v="Vietnam"/>
    <x v="51"/>
    <x v="0"/>
    <s v="0"/>
  </r>
  <r>
    <x v="1"/>
    <x v="1"/>
    <n v="660"/>
    <x v="34"/>
    <n v="24894"/>
    <s v="DAWE YACHT"/>
    <d v="2025-08-09T00:00:00"/>
    <d v="2025-08-15T00:00:00"/>
    <s v="CHC"/>
    <x v="3"/>
    <s v="USD"/>
    <n v="20000"/>
    <n v="17200"/>
    <n v="20000"/>
    <n v="1500"/>
    <n v="1290"/>
    <n v="1500"/>
    <s v="DAWE YACHTS"/>
    <s v="Argentina"/>
    <x v="45"/>
    <x v="0"/>
    <n v="0.075"/>
  </r>
  <r>
    <x v="1"/>
    <x v="1"/>
    <n v="661"/>
    <x v="20"/>
    <n v="27721"/>
    <s v="VUELOS MEX MTY MEX"/>
    <d v="2025-09-19T00:00:00"/>
    <d v="2025-09-21T00:00:00"/>
    <s v="VLO"/>
    <x v="2"/>
    <s v="MXN"/>
    <n v="4552"/>
    <n v="218.496"/>
    <n v="254.912"/>
    <n v="0"/>
    <n v="0"/>
    <n v="0"/>
    <s v="TURISMO EXMAR"/>
    <s v="Mexico"/>
    <x v="51"/>
    <x v="0"/>
    <n v="0"/>
  </r>
  <r>
    <x v="1"/>
    <x v="1"/>
    <n v="661"/>
    <x v="20"/>
    <n v="27721"/>
    <s v="VUELO MEX MTY MEX"/>
    <d v="2025-09-19T00:00:00"/>
    <d v="2025-09-21T00:00:00"/>
    <s v="VLO"/>
    <x v="2"/>
    <s v="MXN"/>
    <n v="4552"/>
    <n v="218.496"/>
    <n v="254.912"/>
    <n v="0"/>
    <n v="0"/>
    <n v="0"/>
    <s v="TURISMO EXMAR"/>
    <s v="Mexico"/>
    <x v="51"/>
    <x v="0"/>
    <n v="0"/>
  </r>
  <r>
    <x v="1"/>
    <x v="1"/>
    <n v="661"/>
    <x v="20"/>
    <n v="27721"/>
    <s v="PAGO DE ASIENTOS"/>
    <d v="2025-09-19T00:00:00"/>
    <d v="2025-09-21T00:00:00"/>
    <s v="VLO"/>
    <x v="2"/>
    <s v="MXN"/>
    <n v="500"/>
    <n v="24"/>
    <n v="28"/>
    <n v="0"/>
    <n v="0"/>
    <n v="0"/>
    <s v="TURISMO EXMAR"/>
    <s v="Mexico"/>
    <x v="51"/>
    <x v="0"/>
    <n v="0"/>
  </r>
  <r>
    <x v="1"/>
    <x v="1"/>
    <n v="661"/>
    <x v="20"/>
    <n v="27721"/>
    <s v="COMPRA ASIENTOS"/>
    <d v="2025-09-19T00:00:00"/>
    <d v="2025-09-21T00:00:00"/>
    <s v="VLO"/>
    <x v="2"/>
    <s v="MXN"/>
    <n v="500"/>
    <n v="24"/>
    <n v="28"/>
    <n v="0"/>
    <n v="0"/>
    <n v="0"/>
    <s v="TURISMO EXMAR"/>
    <s v="Mexico"/>
    <x v="51"/>
    <x v="0"/>
    <n v="0"/>
  </r>
  <r>
    <x v="1"/>
    <x v="1"/>
    <n v="661"/>
    <x v="20"/>
    <n v="0"/>
    <s v="EMISIO DE BOLETO"/>
    <d v="2025-09-19T00:00:00"/>
    <d v="2025-09-21T00:00:00"/>
    <s v="HPS"/>
    <x v="1"/>
    <s v="MXN"/>
    <n v="1330"/>
    <n v="63.84"/>
    <n v="74.48"/>
    <n v="490"/>
    <n v="23.52"/>
    <n v="27.44"/>
    <s v="FEES"/>
    <n v="0"/>
    <x v="51"/>
    <x v="0"/>
    <n v="0.3684210526315789"/>
  </r>
  <r>
    <x v="1"/>
    <x v="1"/>
    <n v="662"/>
    <x v="20"/>
    <n v="27721"/>
    <s v="VUELO MEXICO MONTERREY MEXICO"/>
    <d v="2025-09-19T00:00:00"/>
    <d v="2025-09-21T00:00:00"/>
    <s v="VLO"/>
    <x v="2"/>
    <s v="MXN"/>
    <n v="5283"/>
    <n v="253.584"/>
    <n v="295.848"/>
    <n v="0"/>
    <n v="0"/>
    <n v="0"/>
    <s v="TURISMO EXMAR"/>
    <s v="Mexico"/>
    <x v="51"/>
    <x v="0"/>
    <n v="0"/>
  </r>
  <r>
    <x v="1"/>
    <x v="1"/>
    <n v="662"/>
    <x v="20"/>
    <n v="27721"/>
    <s v="VUELO MEX MTY MEX"/>
    <d v="2025-09-19T00:00:00"/>
    <d v="2025-09-21T00:00:00"/>
    <s v="VLO"/>
    <x v="2"/>
    <s v="MXN"/>
    <n v="5283"/>
    <n v="253.584"/>
    <n v="295.848"/>
    <n v="0"/>
    <n v="0"/>
    <n v="0"/>
    <s v="TURISMO EXMAR"/>
    <s v="Mexico"/>
    <x v="51"/>
    <x v="0"/>
    <n v="0"/>
  </r>
  <r>
    <x v="1"/>
    <x v="1"/>
    <n v="662"/>
    <x v="20"/>
    <n v="27721"/>
    <s v="PAGO DE ASIENTOS"/>
    <d v="2025-09-19T00:00:00"/>
    <d v="2025-09-21T00:00:00"/>
    <s v="VLO"/>
    <x v="2"/>
    <s v="MXN"/>
    <n v="600"/>
    <n v="28.8"/>
    <n v="33.6"/>
    <n v="0"/>
    <n v="0"/>
    <n v="0"/>
    <s v="TURISMO EXMAR"/>
    <s v="Mexico"/>
    <x v="51"/>
    <x v="0"/>
    <n v="0"/>
  </r>
  <r>
    <x v="1"/>
    <x v="1"/>
    <n v="662"/>
    <x v="20"/>
    <n v="27721"/>
    <s v="COMPRA DE ASIENTOS"/>
    <d v="2025-09-19T00:00:00"/>
    <d v="2025-09-21T00:00:00"/>
    <s v="VLO"/>
    <x v="2"/>
    <s v="MXN"/>
    <n v="600"/>
    <n v="28.8"/>
    <n v="33.6"/>
    <n v="0"/>
    <n v="0"/>
    <n v="0"/>
    <s v="TURISMO EXMAR"/>
    <s v="Mexico"/>
    <x v="51"/>
    <x v="0"/>
    <n v="0"/>
  </r>
  <r>
    <x v="1"/>
    <x v="1"/>
    <n v="662"/>
    <x v="20"/>
    <n v="27721"/>
    <s v="PAGO DE MALETA"/>
    <d v="2025-09-19T00:00:00"/>
    <d v="2025-09-21T00:00:00"/>
    <s v="VLO"/>
    <x v="2"/>
    <s v="MXN"/>
    <n v="840"/>
    <n v="40.32"/>
    <n v="47.04"/>
    <n v="0"/>
    <n v="0"/>
    <n v="0"/>
    <s v="TURISMO EXMAR"/>
    <s v="Mexico"/>
    <x v="51"/>
    <x v="0"/>
    <n v="0"/>
  </r>
  <r>
    <x v="1"/>
    <x v="1"/>
    <n v="662"/>
    <x v="20"/>
    <n v="0"/>
    <s v="EMISION DE BOLETOS"/>
    <d v="2025-09-19T00:00:00"/>
    <d v="2025-09-21T00:00:00"/>
    <s v="HPS"/>
    <x v="1"/>
    <s v="MXN"/>
    <n v="1330"/>
    <n v="63.84"/>
    <n v="74.48"/>
    <n v="1330"/>
    <n v="63.84"/>
    <n v="74.48"/>
    <s v="FEES"/>
    <n v="0"/>
    <x v="51"/>
    <x v="0"/>
    <n v="1"/>
  </r>
  <r>
    <x v="1"/>
    <x v="1"/>
    <n v="663"/>
    <x v="39"/>
    <n v="30808"/>
    <s v="HOTEL"/>
    <d v="2025-12-20T00:00:00"/>
    <d v="2025-12-27T00:00:00"/>
    <s v="HTL"/>
    <x v="4"/>
    <s v="EUR"/>
    <n v="400000"/>
    <n v="400000"/>
    <n v="463999.9999999999"/>
    <n v="36364"/>
    <n v="36364"/>
    <n v="42182.24"/>
    <s v="LES AIRELLES COURCHEVEL"/>
    <s v="France"/>
    <x v="0"/>
    <x v="0"/>
    <n v="0.09091"/>
  </r>
  <r>
    <x v="1"/>
    <x v="1"/>
    <n v="664"/>
    <x v="22"/>
    <n v="25824"/>
    <s v="HOTEL SPLENDIDE ROYAL PARIS"/>
    <d v="2025-07-23T00:00:00"/>
    <d v="2025-07-24T00:00:00"/>
    <s v="HTL"/>
    <x v="4"/>
    <s v="USD"/>
    <n v="940"/>
    <n v="808.4"/>
    <n v="940"/>
    <n v="80.25"/>
    <n v="69.015"/>
    <n v="80.25"/>
    <s v="SPLENDIDE ROYAL PARIS"/>
    <s v="France"/>
    <x v="8"/>
    <x v="0"/>
    <n v="0.08537234042553192"/>
  </r>
  <r>
    <x v="1"/>
    <x v="1"/>
    <n v="665"/>
    <x v="34"/>
    <n v="30814"/>
    <s v="L AUBERGE CARMEL"/>
    <d v="2025-06-07T00:00:00"/>
    <d v="2025-06-12T00:00:00"/>
    <s v="HTL"/>
    <x v="4"/>
    <s v="USD"/>
    <n v="2016.88"/>
    <n v="1734.5168"/>
    <n v="2016.88"/>
    <n v="161.68"/>
    <n v="139.0448"/>
    <n v="161.68"/>
    <s v="L AUBERGE CARMEL"/>
    <s v="United States"/>
    <x v="14"/>
    <x v="0"/>
    <n v="0.08016342072904685"/>
  </r>
  <r>
    <x v="1"/>
    <x v="1"/>
    <n v="665"/>
    <x v="34"/>
    <n v="30812"/>
    <s v="MEADOWOOD NAPA VALLEY"/>
    <d v="2025-06-07T00:00:00"/>
    <d v="2025-06-12T00:00:00"/>
    <s v="HTL"/>
    <x v="4"/>
    <s v="USD"/>
    <n v="3716.82"/>
    <n v="3196.4652"/>
    <n v="3716.82"/>
    <n v="322.5"/>
    <n v="277.35"/>
    <n v="322.5"/>
    <s v="MEADOWOOD NAPA VALLEY"/>
    <s v="United States"/>
    <x v="14"/>
    <x v="0"/>
    <n v="0.08676772079358161"/>
  </r>
  <r>
    <x v="1"/>
    <x v="1"/>
    <n v="666"/>
    <x v="36"/>
    <n v="30823"/>
    <s v="TRASLADOS TOURS Y VUELOS"/>
    <d v="2025-09-10T00:00:00"/>
    <d v="2025-09-12T00:00:00"/>
    <s v="PKT"/>
    <x v="0"/>
    <s v="EUR"/>
    <n v="2365"/>
    <n v="2365"/>
    <n v="2743.4"/>
    <n v="0"/>
    <n v="0"/>
    <n v="0"/>
    <s v="Karavan Turizm Seyahat ve Nakliyat"/>
    <s v="Turkey"/>
    <x v="27"/>
    <x v="0"/>
    <n v="0"/>
  </r>
  <r>
    <x v="1"/>
    <x v="1"/>
    <n v="666"/>
    <x v="36"/>
    <n v="0"/>
    <s v="fee"/>
    <d v="2025-09-10T00:00:00"/>
    <d v="2025-09-12T00:00:00"/>
    <s v="HPS"/>
    <x v="1"/>
    <s v="EUR"/>
    <n v="590"/>
    <n v="590"/>
    <n v="684.4"/>
    <n v="590"/>
    <n v="590"/>
    <n v="684.4"/>
    <s v="FEES"/>
    <n v="0"/>
    <x v="27"/>
    <x v="0"/>
    <n v="1"/>
  </r>
  <r>
    <x v="1"/>
    <x v="1"/>
    <n v="667"/>
    <x v="39"/>
    <n v="30831"/>
    <s v="hotel de lujo"/>
    <d v="2025-10-21T00:00:00"/>
    <d v="2025-10-25T00:00:00"/>
    <s v="HTL"/>
    <x v="4"/>
    <s v="USD"/>
    <n v="8228"/>
    <n v="7076.08"/>
    <n v="8228"/>
    <n v="822.8"/>
    <n v="707.6079999999999"/>
    <n v="822.8"/>
    <s v="AMANWANA"/>
    <s v="Indonesia"/>
    <x v="21"/>
    <x v="0"/>
    <n v="0.09999999999999999"/>
  </r>
  <r>
    <x v="1"/>
    <x v="1"/>
    <n v="668"/>
    <x v="31"/>
    <n v="30352"/>
    <s v="Pago de Hospedaje"/>
    <d v="2025-04-25T00:00:00"/>
    <d v="2025-04-29T00:00:00"/>
    <s v="HTL"/>
    <x v="4"/>
    <s v="EUR"/>
    <n v="4700"/>
    <n v="4700"/>
    <n v="5452"/>
    <n v="364.25"/>
    <n v="364.25"/>
    <n v="422.53"/>
    <s v="PAVILLON FAUBOURG SAINT GERMAIN AND SPA"/>
    <s v="France"/>
    <x v="3"/>
    <x v="0"/>
    <n v="0.0775"/>
  </r>
  <r>
    <x v="1"/>
    <x v="1"/>
    <n v="669"/>
    <x v="31"/>
    <n v="30837"/>
    <s v="Pago de Hospedaje"/>
    <d v="2025-07-16T00:00:00"/>
    <d v="2025-07-17T00:00:00"/>
    <s v="HTL"/>
    <x v="4"/>
    <s v="USD"/>
    <n v="2004.02"/>
    <n v="1723.4572"/>
    <n v="2004.02"/>
    <n v="283.59"/>
    <n v="243.8874"/>
    <n v="283.59"/>
    <s v="Ultimate Jet Vacations"/>
    <s v="United States"/>
    <x v="5"/>
    <x v="0"/>
    <n v="0.1415105637668287"/>
  </r>
  <r>
    <x v="1"/>
    <x v="1"/>
    <n v="670"/>
    <x v="39"/>
    <n v="28940"/>
    <s v="Reservacion hotel Sabre"/>
    <d v="2025-09-11T00:00:00"/>
    <d v="2025-09-15T00:00:00"/>
    <s v="HTL"/>
    <x v="4"/>
    <s v="USD"/>
    <n v="2463.57"/>
    <n v="2118.6702"/>
    <n v="2463.57"/>
    <n v="195.84"/>
    <n v="168.4224"/>
    <n v="195.84"/>
    <s v="HOTEL DEL CORONADO"/>
    <s v="United States"/>
    <x v="27"/>
    <x v="0"/>
    <n v="0.0794943922843678"/>
  </r>
  <r>
    <x v="1"/>
    <x v="1"/>
    <n v="670"/>
    <x v="39"/>
    <n v="28940"/>
    <s v="reservacion hotel sabre"/>
    <d v="2025-09-11T00:00:00"/>
    <d v="2025-09-15T00:00:00"/>
    <s v="HTL"/>
    <x v="4"/>
    <s v="USD"/>
    <n v="2492.44"/>
    <n v="2143.4984"/>
    <n v="2492.44"/>
    <n v="198.44"/>
    <n v="170.6584"/>
    <n v="198.44"/>
    <s v="HOTEL DEL CORONADO"/>
    <s v="United States"/>
    <x v="27"/>
    <x v="0"/>
    <n v="0.07961676108552261"/>
  </r>
  <r>
    <x v="1"/>
    <x v="1"/>
    <n v="671"/>
    <x v="39"/>
    <n v="27487"/>
    <s v="reservación hotel"/>
    <d v="2026-05-01T00:00:00"/>
    <d v="2026-05-05T00:00:00"/>
    <s v="HTL"/>
    <x v="4"/>
    <s v="USD"/>
    <n v="5985"/>
    <n v="5147.1"/>
    <n v="5985"/>
    <n v="598.5"/>
    <n v="514.71"/>
    <n v="598.5"/>
    <s v="FOUR SEASONS RESORT PUNTA MITA"/>
    <s v="Mexico"/>
    <x v="4"/>
    <x v="1"/>
    <n v="0.1"/>
  </r>
  <r>
    <x v="1"/>
    <x v="1"/>
    <n v="672"/>
    <x v="23"/>
    <n v="28934"/>
    <s v="TE NEME MARTINEZ EMIL"/>
    <d v="2025-09-12T00:00:00"/>
    <s v="0000-00-00"/>
    <s v="VLO"/>
    <x v="2"/>
    <s v="EUR"/>
    <n v="228.4"/>
    <n v="228.4"/>
    <n v="264.944"/>
    <n v="0"/>
    <n v="0"/>
    <n v="0"/>
    <s v="F1S USA"/>
    <s v="United States"/>
    <x v="27"/>
    <x v="0"/>
    <n v="0"/>
  </r>
  <r>
    <x v="1"/>
    <x v="1"/>
    <n v="672"/>
    <x v="23"/>
    <n v="28934"/>
    <s v="TE VEYTIA MONTES DE OCA MELISSA"/>
    <d v="2025-09-12T00:00:00"/>
    <s v="0000-00-00"/>
    <s v="VLO"/>
    <x v="2"/>
    <s v="EUR"/>
    <n v="228.4"/>
    <n v="228.4"/>
    <n v="264.944"/>
    <n v="0"/>
    <n v="0"/>
    <n v="0"/>
    <s v="F1S USA"/>
    <s v="United States"/>
    <x v="27"/>
    <x v="0"/>
    <n v="0"/>
  </r>
  <r>
    <x v="1"/>
    <x v="1"/>
    <n v="672"/>
    <x v="23"/>
    <n v="28934"/>
    <s v="TE NEME GARCIA EMIL"/>
    <d v="2025-09-12T00:00:00"/>
    <s v="0000-00-00"/>
    <s v="VLO"/>
    <x v="2"/>
    <s v="EUR"/>
    <n v="228.4"/>
    <n v="228.4"/>
    <n v="264.944"/>
    <n v="0"/>
    <n v="0"/>
    <n v="0"/>
    <s v="F1S USA"/>
    <s v="United States"/>
    <x v="27"/>
    <x v="0"/>
    <n v="0"/>
  </r>
  <r>
    <x v="1"/>
    <x v="1"/>
    <n v="672"/>
    <x v="23"/>
    <n v="28934"/>
    <s v="TE NEME MARTINEZ EMIL"/>
    <d v="2025-09-22T00:00:00"/>
    <s v="0000-00-00"/>
    <s v="VLO"/>
    <x v="2"/>
    <s v="EUR"/>
    <n v="269.41"/>
    <n v="269.41"/>
    <n v="312.5156"/>
    <n v="0"/>
    <n v="0"/>
    <n v="0"/>
    <s v="F1S USA"/>
    <s v="United States"/>
    <x v="26"/>
    <x v="0"/>
    <n v="0"/>
  </r>
  <r>
    <x v="1"/>
    <x v="1"/>
    <n v="672"/>
    <x v="23"/>
    <n v="28934"/>
    <s v="TE VEYTIA MONTES DE OCA MELISSA"/>
    <d v="2025-09-22T00:00:00"/>
    <s v="0000-00-00"/>
    <s v="VLO"/>
    <x v="2"/>
    <s v="EUR"/>
    <n v="269.41"/>
    <n v="269.41"/>
    <n v="312.5156"/>
    <n v="0"/>
    <n v="0"/>
    <n v="0"/>
    <s v="F1S USA"/>
    <s v="United States"/>
    <x v="26"/>
    <x v="0"/>
    <n v="0"/>
  </r>
  <r>
    <x v="1"/>
    <x v="1"/>
    <n v="672"/>
    <x v="23"/>
    <n v="28934"/>
    <s v="TE NEME GARCIA EMIL"/>
    <d v="2025-09-22T00:00:00"/>
    <s v="0000-00-00"/>
    <s v="VLO"/>
    <x v="2"/>
    <s v="EUR"/>
    <n v="269.41"/>
    <n v="269.41"/>
    <n v="312.5156"/>
    <n v="0"/>
    <n v="0"/>
    <n v="0"/>
    <s v="F1S USA"/>
    <s v="United States"/>
    <x v="26"/>
    <x v="0"/>
    <n v="0"/>
  </r>
  <r>
    <x v="1"/>
    <x v="1"/>
    <n v="672"/>
    <x v="23"/>
    <n v="28934"/>
    <s v="TE NEME MARTINEZ EMIL"/>
    <d v="2025-09-10T00:00:00"/>
    <s v="0000-00-00"/>
    <s v="VLO"/>
    <x v="2"/>
    <s v="EUR"/>
    <n v="234.23"/>
    <n v="234.23"/>
    <n v="271.7068"/>
    <n v="0"/>
    <n v="0"/>
    <n v="0"/>
    <s v="F1S USA"/>
    <s v="United States"/>
    <x v="27"/>
    <x v="0"/>
    <n v="0"/>
  </r>
  <r>
    <x v="1"/>
    <x v="1"/>
    <n v="672"/>
    <x v="23"/>
    <n v="28934"/>
    <s v="TE VEYTIA MONTES DE OCA MELISSA"/>
    <d v="2025-09-10T00:00:00"/>
    <s v="0000-00-00"/>
    <s v="VLO"/>
    <x v="2"/>
    <s v="EUR"/>
    <n v="234.23"/>
    <n v="234.23"/>
    <n v="271.7068"/>
    <n v="0"/>
    <n v="0"/>
    <n v="0"/>
    <s v="F1S USA"/>
    <s v="United States"/>
    <x v="27"/>
    <x v="0"/>
    <n v="0"/>
  </r>
  <r>
    <x v="1"/>
    <x v="1"/>
    <n v="672"/>
    <x v="23"/>
    <n v="28934"/>
    <s v="TE NEME MARTINEZ EMIL"/>
    <d v="2025-09-24T00:00:00"/>
    <s v="0000-00-00"/>
    <s v="VLO"/>
    <x v="2"/>
    <s v="EUR"/>
    <n v="192.11"/>
    <n v="192.11"/>
    <n v="222.8476"/>
    <n v="0"/>
    <n v="0"/>
    <n v="0"/>
    <s v="F1S USA"/>
    <s v="United States"/>
    <x v="26"/>
    <x v="0"/>
    <n v="0"/>
  </r>
  <r>
    <x v="1"/>
    <x v="1"/>
    <n v="672"/>
    <x v="23"/>
    <n v="28934"/>
    <s v="TE VEYTIA MONTES DE OCA MELISSA"/>
    <d v="2025-09-24T00:00:00"/>
    <s v="0000-00-00"/>
    <s v="VLO"/>
    <x v="2"/>
    <s v="EUR"/>
    <n v="192.11"/>
    <n v="192.11"/>
    <n v="222.8476"/>
    <n v="0"/>
    <n v="0"/>
    <n v="0"/>
    <s v="F1S USA"/>
    <s v="United States"/>
    <x v="26"/>
    <x v="0"/>
    <n v="0"/>
  </r>
  <r>
    <x v="1"/>
    <x v="1"/>
    <n v="672"/>
    <x v="23"/>
    <n v="28934"/>
    <s v="TE NEME MARTINEZ EMIL"/>
    <d v="2025-09-29T00:00:00"/>
    <s v="0000-00-00"/>
    <s v="VLO"/>
    <x v="2"/>
    <s v="EUR"/>
    <n v="78.68000000000001"/>
    <n v="78.68000000000001"/>
    <n v="91.2688"/>
    <n v="0"/>
    <n v="0"/>
    <n v="0"/>
    <s v="F1S USA"/>
    <s v="United States"/>
    <x v="23"/>
    <x v="0"/>
    <n v="0"/>
  </r>
  <r>
    <x v="1"/>
    <x v="1"/>
    <n v="672"/>
    <x v="23"/>
    <n v="28934"/>
    <s v="TE VEYTIA MONTES DE OCA MELISSA"/>
    <d v="2025-09-29T00:00:00"/>
    <s v="0000-00-00"/>
    <s v="VLO"/>
    <x v="2"/>
    <s v="EUR"/>
    <n v="78.68000000000001"/>
    <n v="78.68000000000001"/>
    <n v="91.2688"/>
    <n v="0"/>
    <n v="0"/>
    <n v="0"/>
    <s v="F1S USA"/>
    <s v="United States"/>
    <x v="23"/>
    <x v="0"/>
    <n v="0"/>
  </r>
  <r>
    <x v="1"/>
    <x v="1"/>
    <n v="672"/>
    <x v="23"/>
    <n v="28934"/>
    <s v="ME NEME MARTINEZ EMIL"/>
    <d v="2025-09-04T00:00:00"/>
    <s v="0000-00-00"/>
    <s v="VLO"/>
    <x v="2"/>
    <s v="EUR"/>
    <n v="0"/>
    <n v="0"/>
    <n v="0"/>
    <n v="0"/>
    <n v="0"/>
    <n v="0"/>
    <s v="F1S USA"/>
    <s v="United States"/>
    <x v="19"/>
    <x v="0"/>
    <s v="0"/>
  </r>
  <r>
    <x v="1"/>
    <x v="1"/>
    <n v="672"/>
    <x v="23"/>
    <n v="28934"/>
    <s v="ME VEYTIA MONTES DE OCA MELISSA"/>
    <d v="2025-09-04T00:00:00"/>
    <s v="0000-00-00"/>
    <s v="VLO"/>
    <x v="2"/>
    <s v="EUR"/>
    <n v="0"/>
    <n v="0"/>
    <n v="0"/>
    <n v="0"/>
    <n v="0"/>
    <n v="0"/>
    <s v="F1S USA"/>
    <s v="United States"/>
    <x v="19"/>
    <x v="0"/>
    <s v="0"/>
  </r>
  <r>
    <x v="1"/>
    <x v="1"/>
    <n v="672"/>
    <x v="23"/>
    <n v="28934"/>
    <s v="ME NEME MARTINEZ EMIL"/>
    <d v="2025-09-04T00:00:00"/>
    <s v="0000-00-00"/>
    <s v="VLO"/>
    <x v="2"/>
    <s v="EUR"/>
    <n v="10.3"/>
    <n v="10.3"/>
    <n v="11.948"/>
    <n v="0"/>
    <n v="0"/>
    <n v="0"/>
    <s v="F1S USA"/>
    <s v="United States"/>
    <x v="19"/>
    <x v="0"/>
    <n v="0"/>
  </r>
  <r>
    <x v="1"/>
    <x v="1"/>
    <n v="672"/>
    <x v="23"/>
    <n v="28934"/>
    <s v="ME VEYTIA MONTES DE OCA MELISSA"/>
    <d v="2025-09-04T00:00:00"/>
    <s v="0000-00-00"/>
    <s v="VLO"/>
    <x v="2"/>
    <s v="EUR"/>
    <n v="10.3"/>
    <n v="10.3"/>
    <n v="11.948"/>
    <n v="0"/>
    <n v="0"/>
    <n v="0"/>
    <s v="F1S USA"/>
    <s v="United States"/>
    <x v="19"/>
    <x v="0"/>
    <n v="0"/>
  </r>
  <r>
    <x v="1"/>
    <x v="1"/>
    <n v="672"/>
    <x v="23"/>
    <n v="0"/>
    <s v="FEE DE EMISION"/>
    <d v="2025-09-09T00:00:00"/>
    <d v="2025-09-30T00:00:00"/>
    <s v="HPS"/>
    <x v="1"/>
    <s v="EUR"/>
    <n v="90"/>
    <n v="90"/>
    <n v="104.4"/>
    <n v="90"/>
    <n v="90"/>
    <n v="104.4"/>
    <s v="FEES"/>
    <n v="0"/>
    <x v="27"/>
    <x v="0"/>
    <n v="1"/>
  </r>
  <r>
    <x v="1"/>
    <x v="1"/>
    <n v="672"/>
    <x v="23"/>
    <n v="28934"/>
    <s v="TE NEME GARCIA EMIL"/>
    <d v="2025-09-10T00:00:00"/>
    <s v="0000-00-00"/>
    <s v="VLO"/>
    <x v="2"/>
    <s v="EUR"/>
    <n v="692.49"/>
    <n v="692.49"/>
    <n v="803.2883999999999"/>
    <n v="0"/>
    <n v="0"/>
    <n v="0"/>
    <s v="F1S USA"/>
    <s v="United States"/>
    <x v="27"/>
    <x v="0"/>
    <n v="0"/>
  </r>
  <r>
    <x v="1"/>
    <x v="1"/>
    <n v="672"/>
    <x v="23"/>
    <n v="30933"/>
    <s v="GRAND HOTEL OSLO - 12-15 SEPT"/>
    <d v="2025-09-12T00:00:00"/>
    <d v="2025-09-15T00:00:00"/>
    <s v="HTL"/>
    <x v="4"/>
    <s v="EUR"/>
    <n v="2775.92"/>
    <n v="2775.92"/>
    <n v="3220.0672"/>
    <n v="232.59"/>
    <n v="232.59"/>
    <n v="269.8044"/>
    <s v="GRAND HOTEL OSLO"/>
    <s v="Norway"/>
    <x v="27"/>
    <x v="0"/>
    <n v="0.08378843770713854"/>
  </r>
  <r>
    <x v="1"/>
    <x v="1"/>
    <n v="672"/>
    <x v="23"/>
    <n v="30929"/>
    <s v="NOBIS STOCKHOLM - 15-18 SEPT"/>
    <d v="2025-09-15T00:00:00"/>
    <d v="2025-09-18T00:00:00"/>
    <s v="HTL"/>
    <x v="4"/>
    <s v="EUR"/>
    <n v="2308.48"/>
    <n v="2308.48"/>
    <n v="2677.8368"/>
    <n v="274.27"/>
    <n v="274.27"/>
    <n v="318.1532"/>
    <s v="NOBIS HOTEL PALMA"/>
    <s v="Spain"/>
    <x v="51"/>
    <x v="0"/>
    <n v="0.1188097795952315"/>
  </r>
  <r>
    <x v="1"/>
    <x v="1"/>
    <n v="672"/>
    <x v="23"/>
    <n v="30931"/>
    <s v="NOBIS COPENHAGUE - 18-22 SEPT"/>
    <d v="2025-09-18T00:00:00"/>
    <d v="2025-09-22T00:00:00"/>
    <s v="HTL"/>
    <x v="4"/>
    <s v="EUR"/>
    <n v="5050.07"/>
    <n v="5050.07"/>
    <n v="5858.0812"/>
    <n v="360.25"/>
    <n v="360.25"/>
    <n v="417.89"/>
    <s v="NOBIS HOTEL COPENHAGEN"/>
    <s v="Denmark"/>
    <x v="51"/>
    <x v="0"/>
    <n v="0.07133564485244759"/>
  </r>
  <r>
    <x v="1"/>
    <x v="1"/>
    <n v="672"/>
    <x v="23"/>
    <n v="30266"/>
    <s v="MAISON ALBAR - 24-25 SEPT"/>
    <d v="2025-09-24T00:00:00"/>
    <d v="2025-09-25T00:00:00"/>
    <s v="HTL"/>
    <x v="4"/>
    <s v="EUR"/>
    <n v="546"/>
    <n v="546"/>
    <n v="633.3599999999999"/>
    <n v="47.88"/>
    <n v="47.88"/>
    <n v="55.5408"/>
    <s v="MAISON ALBAR LE MONUMENTAL PALACE"/>
    <s v="Portugal"/>
    <x v="26"/>
    <x v="0"/>
    <n v="0.08769230769230771"/>
  </r>
  <r>
    <x v="1"/>
    <x v="1"/>
    <n v="672"/>
    <x v="23"/>
    <n v="30951"/>
    <s v="KAMP HOTEL - 10-12 SEPT"/>
    <d v="2025-09-10T00:00:00"/>
    <d v="2025-09-12T00:00:00"/>
    <s v="HTL"/>
    <x v="4"/>
    <s v="EUR"/>
    <n v="1320"/>
    <n v="1320"/>
    <n v="1531.2"/>
    <n v="124.08"/>
    <n v="124.08"/>
    <n v="143.9328"/>
    <s v="HOTEL KAMP"/>
    <s v="Finland"/>
    <x v="27"/>
    <x v="0"/>
    <n v="0.094"/>
  </r>
  <r>
    <x v="1"/>
    <x v="1"/>
    <n v="672"/>
    <x v="23"/>
    <n v="30953"/>
    <s v="THE BOTREE - 22-24 SEPT"/>
    <d v="2025-09-22T00:00:00"/>
    <d v="2025-09-24T00:00:00"/>
    <s v="HTL"/>
    <x v="4"/>
    <s v="EUR"/>
    <n v="2693.94"/>
    <n v="2693.94"/>
    <n v="3124.9704"/>
    <n v="336.74"/>
    <n v="336.74"/>
    <n v="390.6184"/>
    <s v="THE BOTREE HOTEL"/>
    <s v="United Kingdom"/>
    <x v="26"/>
    <x v="0"/>
    <n v="0.1249990719912099"/>
  </r>
  <r>
    <x v="1"/>
    <x v="1"/>
    <n v="672"/>
    <x v="23"/>
    <n v="30949"/>
    <s v="GRAN HOTEL NAGARI - 25-29 SEPT"/>
    <d v="2025-09-25T00:00:00"/>
    <d v="2025-09-29T00:00:00"/>
    <s v="HTL"/>
    <x v="4"/>
    <s v="EUR"/>
    <n v="1157.2"/>
    <n v="1157.2"/>
    <n v="1342.352"/>
    <n v="98.88"/>
    <n v="98.88"/>
    <n v="114.7008"/>
    <s v="GRAN HOTEL NAGARI"/>
    <s v="Spain"/>
    <x v="26"/>
    <x v="0"/>
    <n v="0.08544763221569306"/>
  </r>
  <r>
    <x v="1"/>
    <x v="1"/>
    <n v="672"/>
    <x v="23"/>
    <n v="30950"/>
    <s v="NH MADRID LAGASCA - 9-10 SEPT"/>
    <d v="2025-09-09T00:00:00"/>
    <d v="2025-09-10T00:00:00"/>
    <s v="HTL"/>
    <x v="4"/>
    <s v="EUR"/>
    <n v="434.8"/>
    <n v="434.8"/>
    <n v="504.368"/>
    <n v="37.15"/>
    <n v="37.15"/>
    <n v="43.09399999999999"/>
    <s v="NH MADRID LAGASCA"/>
    <s v="Spain"/>
    <x v="27"/>
    <x v="0"/>
    <n v="0.08544158233670653"/>
  </r>
  <r>
    <x v="1"/>
    <x v="1"/>
    <n v="672"/>
    <x v="23"/>
    <n v="30960"/>
    <s v="MELIA SERRANO 29-30 SEPT"/>
    <d v="2025-09-29T00:00:00"/>
    <d v="2025-09-30T00:00:00"/>
    <s v="HTL"/>
    <x v="4"/>
    <s v="EUR"/>
    <n v="571"/>
    <n v="571"/>
    <n v="662.3599999999999"/>
    <n v="51.91"/>
    <n v="51.91"/>
    <n v="60.21559999999999"/>
    <s v="MELIA MADRID SERRANO"/>
    <s v="Spain"/>
    <x v="23"/>
    <x v="0"/>
    <n v="0.0909106830122592"/>
  </r>
  <r>
    <x v="1"/>
    <x v="1"/>
    <n v="672"/>
    <x v="23"/>
    <n v="0"/>
    <s v="FEE DE EMISION"/>
    <d v="2025-09-04T00:00:00"/>
    <d v="2025-09-30T00:00:00"/>
    <s v="HPS"/>
    <x v="1"/>
    <s v="EUR"/>
    <n v="30"/>
    <n v="30"/>
    <n v="34.8"/>
    <n v="30"/>
    <n v="30"/>
    <n v="34.8"/>
    <s v="FEES"/>
    <n v="0"/>
    <x v="19"/>
    <x v="0"/>
    <n v="1"/>
  </r>
  <r>
    <x v="1"/>
    <x v="1"/>
    <n v="673"/>
    <x v="39"/>
    <n v="30869"/>
    <s v="Hospedaje Hamares Fernandes Do Noronha"/>
    <d v="2026-05-30T00:00:00"/>
    <d v="2026-06-03T00:00:00"/>
    <s v="HTL"/>
    <x v="4"/>
    <s v="USD"/>
    <n v="1876.62"/>
    <n v="1613.8932"/>
    <n v="1876.62"/>
    <n v="178.84"/>
    <n v="153.8024"/>
    <n v="178.84"/>
    <s v="HAMARES BOUTIQUE HOTEL"/>
    <s v="Brazil"/>
    <x v="13"/>
    <x v="1"/>
    <n v="0.09529899500165191"/>
  </r>
  <r>
    <x v="1"/>
    <x v="1"/>
    <n v="674"/>
    <x v="39"/>
    <n v="30870"/>
    <s v="Hospedaje Rosewood Sao Paulo"/>
    <d v="2026-05-29T00:00:00"/>
    <d v="2026-05-30T00:00:00"/>
    <s v="HTL"/>
    <x v="4"/>
    <s v="USD"/>
    <n v="937.27"/>
    <n v="806.0522"/>
    <n v="937.27"/>
    <n v="79.84999999999999"/>
    <n v="68.67099999999999"/>
    <n v="79.84999999999999"/>
    <s v="ROSEWOOD SAO PAULO"/>
    <s v="Brazil"/>
    <x v="13"/>
    <x v="1"/>
    <n v="0.08519423431881955"/>
  </r>
  <r>
    <x v="1"/>
    <x v="1"/>
    <n v="674"/>
    <x v="39"/>
    <n v="30870"/>
    <s v="Hospedaje Rosewood Sao Paulo"/>
    <d v="2026-06-03T00:00:00"/>
    <d v="2026-06-06T00:00:00"/>
    <s v="HTL"/>
    <x v="4"/>
    <s v="USD"/>
    <n v="2171.46"/>
    <n v="1867.4556"/>
    <n v="2171.46"/>
    <n v="188.9"/>
    <n v="162.454"/>
    <n v="188.9"/>
    <s v="ROSEWOOD SAO PAULO"/>
    <s v="Brazil"/>
    <x v="14"/>
    <x v="1"/>
    <n v="0.08699216195555065"/>
  </r>
  <r>
    <x v="0"/>
    <x v="1"/>
    <n v="675"/>
    <x v="2"/>
    <n v="28934"/>
    <s v="TE REYES GRANDEL KIARA PATRICIA"/>
    <d v="2025-09-16T00:00:00"/>
    <d v="2025-09-26T00:00:00"/>
    <s v="VLO"/>
    <x v="2"/>
    <s v="USD"/>
    <n v="929.01"/>
    <n v="798.9485999999999"/>
    <n v="929.01"/>
    <n v="0"/>
    <n v="0"/>
    <n v="0"/>
    <s v="F1S USA"/>
    <s v="United States"/>
    <x v="51"/>
    <x v="0"/>
    <n v="0"/>
  </r>
  <r>
    <x v="0"/>
    <x v="1"/>
    <n v="675"/>
    <x v="2"/>
    <n v="28934"/>
    <s v="REYES GRANDEL KIARA PATRICIA"/>
    <d v="2026-01-10T00:00:00"/>
    <d v="2026-02-06T00:00:00"/>
    <s v="VLO"/>
    <x v="2"/>
    <s v="USD"/>
    <n v="887.9299999999999"/>
    <n v="763.6197999999999"/>
    <n v="887.9299999999999"/>
    <n v="0"/>
    <n v="0"/>
    <n v="0"/>
    <s v="F1S USA"/>
    <s v="United States"/>
    <x v="35"/>
    <x v="1"/>
    <n v="0"/>
  </r>
  <r>
    <x v="0"/>
    <x v="1"/>
    <n v="676"/>
    <x v="1"/>
    <n v="26348"/>
    <s v="1 Vista Lago Room 16-19OCT"/>
    <d v="2025-10-16T00:00:00"/>
    <d v="2025-10-26T00:00:00"/>
    <s v="HTL"/>
    <x v="4"/>
    <s v="EUR"/>
    <n v="3600"/>
    <n v="3600"/>
    <n v="4176"/>
    <n v="307.63"/>
    <n v="307.63"/>
    <n v="356.8508"/>
    <s v="MANDARIN ORIENTAL, LAKE COMO"/>
    <s v="Italy"/>
    <x v="25"/>
    <x v="0"/>
    <n v="0.08545277777777778"/>
  </r>
  <r>
    <x v="0"/>
    <x v="1"/>
    <n v="676"/>
    <x v="1"/>
    <n v="23527"/>
    <s v="2 Studio room 23-27OCT"/>
    <d v="2025-10-23T00:00:00"/>
    <d v="2025-10-27T00:00:00"/>
    <s v="HTL"/>
    <x v="4"/>
    <s v="EUR"/>
    <n v="13900"/>
    <n v="13900"/>
    <n v="16124"/>
    <n v="874.2"/>
    <n v="874.2"/>
    <n v="1014.072"/>
    <s v="PORTRAIT MILANO HOTEL LUNGARNO COLLECTION"/>
    <s v="Italy"/>
    <x v="21"/>
    <x v="0"/>
    <n v="0.06289208633093527"/>
  </r>
  <r>
    <x v="0"/>
    <x v="1"/>
    <n v="676"/>
    <x v="1"/>
    <n v="28734"/>
    <s v="Paseo en barco"/>
    <d v="2025-10-16T00:00:00"/>
    <d v="2025-10-17T00:00:00"/>
    <s v="EXC"/>
    <x v="0"/>
    <s v="EUR"/>
    <n v="1536.89"/>
    <n v="1536.89"/>
    <n v="1782.7924"/>
    <n v="122.5"/>
    <n v="122.5"/>
    <n v="142.1"/>
    <s v="COMO CLASSIC BOATS S.R.L."/>
    <s v="Italy"/>
    <x v="25"/>
    <x v="0"/>
    <n v="0.07970642010814045"/>
  </r>
  <r>
    <x v="0"/>
    <x v="1"/>
    <n v="677"/>
    <x v="1"/>
    <n v="23526"/>
    <s v="24-26 SEPT Venecia Hotel Nolinski - D"/>
    <d v="2025-09-24T00:00:00"/>
    <d v="2025-09-26T00:00:00"/>
    <s v="HTL"/>
    <x v="4"/>
    <s v="EUR"/>
    <n v="3330"/>
    <n v="3330"/>
    <n v="3862.8"/>
    <n v="507.12"/>
    <n v="507.12"/>
    <n v="588.2592"/>
    <s v="Venecia nolinski"/>
    <s v="Italy"/>
    <x v="26"/>
    <x v="0"/>
    <n v="0.1522882882882883"/>
  </r>
  <r>
    <x v="0"/>
    <x v="1"/>
    <n v="677"/>
    <x v="1"/>
    <n v="30694"/>
    <s v="26-28 SEPT Aman Rosa Alpina - Superior:"/>
    <d v="2025-09-26T00:00:00"/>
    <d v="2025-09-28T00:00:00"/>
    <s v="HTL"/>
    <x v="4"/>
    <s v="EUR"/>
    <n v="3975"/>
    <n v="3975"/>
    <n v="4611"/>
    <n v="447"/>
    <n v="447"/>
    <n v="518.52"/>
    <s v="AMAN ROSA ALPINA"/>
    <s v="Italy"/>
    <x v="26"/>
    <x v="0"/>
    <n v="0.1124528301886792"/>
  </r>
  <r>
    <x v="0"/>
    <x v="1"/>
    <n v="677"/>
    <x v="1"/>
    <n v="27723"/>
    <s v="28-29 SEPT Forestis ? Suite"/>
    <d v="2025-09-28T00:00:00"/>
    <d v="2025-09-29T00:00:00"/>
    <s v="HTL"/>
    <x v="4"/>
    <s v="EUR"/>
    <n v="1296"/>
    <n v="1296"/>
    <n v="1503.36"/>
    <n v="130"/>
    <n v="130"/>
    <n v="150.8"/>
    <s v="FORESTIS DOLOMITES"/>
    <s v="Italy"/>
    <x v="23"/>
    <x v="0"/>
    <n v="0.1003086419753086"/>
  </r>
  <r>
    <x v="0"/>
    <x v="1"/>
    <n v="677"/>
    <x v="1"/>
    <n v="27914"/>
    <s v="Compra vuelos Air France - PAR VCE // VRN PAR"/>
    <d v="2025-09-24T00:00:00"/>
    <d v="2025-09-29T00:00:00"/>
    <s v="ABC"/>
    <x v="2"/>
    <s v="EUR"/>
    <n v="635.58"/>
    <n v="635.58"/>
    <n v="737.2728"/>
    <n v="0"/>
    <n v="0"/>
    <n v="0"/>
    <s v="Servivuelo"/>
    <s v="Spain"/>
    <x v="26"/>
    <x v="0"/>
    <n v="0"/>
  </r>
  <r>
    <x v="0"/>
    <x v="1"/>
    <n v="677"/>
    <x v="1"/>
    <n v="0"/>
    <s v="Fee emision"/>
    <d v="2025-09-24T00:00:00"/>
    <d v="2025-09-29T00:00:00"/>
    <s v="HPS"/>
    <x v="1"/>
    <s v="EUR"/>
    <n v="60"/>
    <n v="60"/>
    <n v="69.59999999999999"/>
    <n v="60"/>
    <n v="60"/>
    <n v="69.59999999999999"/>
    <s v="FEES"/>
    <n v="0"/>
    <x v="26"/>
    <x v="0"/>
    <n v="1"/>
  </r>
  <r>
    <x v="0"/>
    <x v="1"/>
    <n v="677"/>
    <x v="1"/>
    <n v="23921"/>
    <s v="Compra asientos"/>
    <d v="2025-09-24T00:00:00"/>
    <d v="2025-09-29T00:00:00"/>
    <s v="ABC"/>
    <x v="2"/>
    <s v="EUR"/>
    <n v="79.95999999999999"/>
    <n v="79.95999999999999"/>
    <n v="92.75359999999999"/>
    <n v="0"/>
    <n v="0"/>
    <n v="0"/>
    <s v="Air France"/>
    <s v="France"/>
    <x v="26"/>
    <x v="0"/>
    <n v="0"/>
  </r>
  <r>
    <x v="0"/>
    <x v="1"/>
    <n v="677"/>
    <x v="1"/>
    <n v="0"/>
    <s v="Fee terrestre gestión"/>
    <d v="2025-09-24T00:00:00"/>
    <d v="2025-09-29T00:00:00"/>
    <s v="HPS"/>
    <x v="1"/>
    <s v="EUR"/>
    <n v="901.63"/>
    <n v="901.63"/>
    <n v="1045.8908"/>
    <n v="901.63"/>
    <n v="901.63"/>
    <n v="1045.8908"/>
    <s v="FEES"/>
    <n v="0"/>
    <x v="26"/>
    <x v="0"/>
    <n v="1"/>
  </r>
  <r>
    <x v="0"/>
    <x v="1"/>
    <n v="677"/>
    <x v="1"/>
    <n v="30694"/>
    <s v="Sobrecomision hotel refund"/>
    <d v="2025-09-24T00:00:00"/>
    <d v="2025-09-29T00:00:00"/>
    <s v="HTL"/>
    <x v="4"/>
    <s v="EUR"/>
    <n v="72"/>
    <n v="72"/>
    <n v="83.52"/>
    <n v="0"/>
    <n v="0"/>
    <n v="0"/>
    <s v="AMAN ROSA ALPINA"/>
    <s v="Italy"/>
    <x v="26"/>
    <x v="0"/>
    <n v="0"/>
  </r>
  <r>
    <x v="1"/>
    <x v="1"/>
    <n v="678"/>
    <x v="16"/>
    <n v="30110"/>
    <s v="Hospedaje"/>
    <d v="2025-08-16T00:00:00"/>
    <d v="2025-08-18T00:00:00"/>
    <s v="HTL"/>
    <x v="4"/>
    <s v="USD"/>
    <n v="2313.5"/>
    <n v="1989.61"/>
    <n v="2313.5"/>
    <n v="142.11"/>
    <n v="122.2146"/>
    <n v="142.11"/>
    <s v="THE NEWT IN SOMERSET"/>
    <s v="United Kingdom"/>
    <x v="53"/>
    <x v="0"/>
    <n v="0.06142641020099417"/>
  </r>
  <r>
    <x v="1"/>
    <x v="1"/>
    <n v="679"/>
    <x v="39"/>
    <n v="30897"/>
    <s v="Reservación hotel"/>
    <d v="2025-09-11T00:00:00"/>
    <d v="2025-09-16T00:00:00"/>
    <s v="HTL"/>
    <x v="4"/>
    <s v="USD"/>
    <n v="11383"/>
    <n v="9789.379999999999"/>
    <n v="11383"/>
    <n v="907.5700000000001"/>
    <n v="780.5102000000001"/>
    <n v="907.5700000000001"/>
    <s v="THE ST. REGIS NEW YORK"/>
    <s v="United States"/>
    <x v="27"/>
    <x v="0"/>
    <n v="0.07973029956953352"/>
  </r>
  <r>
    <x v="1"/>
    <x v="1"/>
    <n v="680"/>
    <x v="25"/>
    <n v="30217"/>
    <s v="Alojamiento Sra. Liora Vainer 1 Hbaitación"/>
    <d v="2025-11-12T00:00:00"/>
    <d v="2025-11-16T00:00:00"/>
    <s v="HTL"/>
    <x v="4"/>
    <s v="USD"/>
    <n v="2878"/>
    <n v="2475.08"/>
    <n v="2878"/>
    <n v="287.8"/>
    <n v="247.508"/>
    <n v="287.8"/>
    <s v="THE DOMINICK"/>
    <s v="United States"/>
    <x v="17"/>
    <x v="0"/>
    <n v="0.1"/>
  </r>
  <r>
    <x v="1"/>
    <x v="1"/>
    <n v="680"/>
    <x v="25"/>
    <n v="27301"/>
    <s v="Vuelo Mexico a Miami, Camila Vainer"/>
    <d v="2025-11-12T00:00:00"/>
    <d v="2025-11-16T00:00:00"/>
    <s v="VLO"/>
    <x v="2"/>
    <s v="USD"/>
    <n v="1444"/>
    <n v="1241.84"/>
    <n v="1444"/>
    <n v="0"/>
    <n v="0"/>
    <n v="0"/>
    <s v="TURISMO EX MAR, S.A. DE C.V."/>
    <s v="Mexico"/>
    <x v="17"/>
    <x v="0"/>
    <n v="0"/>
  </r>
  <r>
    <x v="1"/>
    <x v="1"/>
    <n v="680"/>
    <x v="25"/>
    <n v="27301"/>
    <s v="Vuelo Mexico a Miami, Liora Vainer"/>
    <d v="2025-11-12T00:00:00"/>
    <d v="2025-11-16T00:00:00"/>
    <s v="VLO"/>
    <x v="2"/>
    <s v="USD"/>
    <n v="1444"/>
    <n v="1241.84"/>
    <n v="1444"/>
    <n v="0"/>
    <n v="0"/>
    <n v="0"/>
    <s v="TURISMO EX MAR, S.A. DE C.V."/>
    <s v="Mexico"/>
    <x v="17"/>
    <x v="0"/>
    <n v="0"/>
  </r>
  <r>
    <x v="1"/>
    <x v="1"/>
    <n v="680"/>
    <x v="25"/>
    <n v="0"/>
    <s v="Fee por emision de vuelo PNR OPQNMP"/>
    <d v="2025-11-12T00:00:00"/>
    <d v="2025-11-16T00:00:00"/>
    <s v="HPS"/>
    <x v="1"/>
    <s v="USD"/>
    <n v="70"/>
    <n v="60.2"/>
    <n v="70"/>
    <n v="70"/>
    <n v="60.2"/>
    <n v="70"/>
    <s v="FEES"/>
    <n v="0"/>
    <x v="17"/>
    <x v="0"/>
    <n v="1"/>
  </r>
  <r>
    <x v="1"/>
    <x v="1"/>
    <n v="680"/>
    <x v="25"/>
    <n v="27721"/>
    <s v="Vuelo Mexico a New York Mexico"/>
    <d v="2025-11-12T00:00:00"/>
    <d v="2025-11-16T00:00:00"/>
    <s v="VLO"/>
    <x v="2"/>
    <s v="USD"/>
    <n v="2552"/>
    <n v="2194.72"/>
    <n v="2552"/>
    <n v="0"/>
    <n v="0"/>
    <n v="0"/>
    <s v="TURISMO EXMAR"/>
    <s v="Mexico"/>
    <x v="17"/>
    <x v="0"/>
    <n v="0"/>
  </r>
  <r>
    <x v="1"/>
    <x v="1"/>
    <n v="680"/>
    <x v="25"/>
    <n v="0"/>
    <s v="Fee por emisiond e vuelo PNR KXCJMF"/>
    <d v="2025-11-12T00:00:00"/>
    <d v="2025-11-16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680"/>
    <x v="25"/>
    <n v="27301"/>
    <s v="Vuelo Mexico a Miami, Sharon Vainer"/>
    <d v="2025-11-12T00:00:00"/>
    <d v="2025-11-16T00:00:00"/>
    <s v="VLO"/>
    <x v="2"/>
    <s v="USD"/>
    <n v="1292.04"/>
    <n v="1111.1544"/>
    <n v="1292.04"/>
    <n v="0"/>
    <n v="0"/>
    <n v="0"/>
    <s v="TURISMO EX MAR, S.A. DE C.V."/>
    <s v="Mexico"/>
    <x v="17"/>
    <x v="0"/>
    <n v="0"/>
  </r>
  <r>
    <x v="1"/>
    <x v="1"/>
    <n v="680"/>
    <x v="25"/>
    <n v="0"/>
    <s v="Fee por emisiond e vuelo PNR MZDWVQ"/>
    <d v="2025-11-12T00:00:00"/>
    <d v="2025-11-16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680"/>
    <x v="25"/>
    <n v="27301"/>
    <s v="Revisado MEX/MIA/MEX/Sharon Vainer"/>
    <d v="2025-11-12T00:00:00"/>
    <d v="2025-11-16T00:00:00"/>
    <s v="VLO"/>
    <x v="2"/>
    <s v="USD"/>
    <n v="64.48"/>
    <n v="55.4528"/>
    <n v="64.48"/>
    <n v="0"/>
    <n v="0"/>
    <n v="0"/>
    <s v="TURISMO EX MAR, S.A. DE C.V."/>
    <s v="Mexico"/>
    <x v="17"/>
    <x v="0"/>
    <n v="0"/>
  </r>
  <r>
    <x v="1"/>
    <x v="1"/>
    <n v="680"/>
    <x v="25"/>
    <n v="27301"/>
    <s v="Revisado MEX/MIA/MEX/Sharon Vainer"/>
    <d v="2025-11-12T00:00:00"/>
    <d v="2025-11-16T00:00:00"/>
    <s v="VLO"/>
    <x v="2"/>
    <s v="USD"/>
    <n v="232.07"/>
    <n v="199.5802"/>
    <n v="232.07"/>
    <n v="0"/>
    <n v="0"/>
    <n v="0"/>
    <s v="TURISMO EX MAR, S.A. DE C.V."/>
    <s v="Mexico"/>
    <x v="17"/>
    <x v="0"/>
    <n v="0"/>
  </r>
  <r>
    <x v="1"/>
    <x v="1"/>
    <n v="680"/>
    <x v="25"/>
    <n v="0"/>
    <s v="Fee de emisión"/>
    <d v="2025-11-12T00:00:00"/>
    <d v="2025-11-16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680"/>
    <x v="25"/>
    <n v="27301"/>
    <s v="Revisado MEX-MIA-MEX/Liora Lozowsky"/>
    <d v="2026-03-15T00:00:00"/>
    <d v="2026-03-22T00:00:00"/>
    <s v="VLO"/>
    <x v="2"/>
    <s v="USD"/>
    <n v="0"/>
    <n v="0"/>
    <n v="0"/>
    <n v="0"/>
    <n v="0"/>
    <n v="0"/>
    <s v="TURISMO EX MAR, S.A. DE C.V."/>
    <s v="Mexico"/>
    <x v="46"/>
    <x v="1"/>
    <s v="0"/>
  </r>
  <r>
    <x v="1"/>
    <x v="1"/>
    <n v="680"/>
    <x v="25"/>
    <n v="27301"/>
    <s v="Revisado MEX-MIA-MEX/Liora Lozowsky"/>
    <d v="2026-03-15T00:00:00"/>
    <d v="2026-03-22T00:00:00"/>
    <s v="VLO"/>
    <x v="2"/>
    <s v="USD"/>
    <n v="229.6"/>
    <n v="197.456"/>
    <n v="229.6"/>
    <n v="0"/>
    <n v="0"/>
    <n v="0"/>
    <s v="TURISMO EX MAR, S.A. DE C.V."/>
    <s v="Mexico"/>
    <x v="46"/>
    <x v="1"/>
    <n v="0"/>
  </r>
  <r>
    <x v="1"/>
    <x v="1"/>
    <n v="680"/>
    <x v="25"/>
    <n v="0"/>
    <s v="Fee de emisión revisado KXCJMF"/>
    <d v="2025-11-12T00:00:00"/>
    <d v="2026-03-22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681"/>
    <x v="24"/>
    <n v="27796"/>
    <s v="Trasaldos y Tours por todo Mexico"/>
    <d v="2025-10-17T00:00:00"/>
    <d v="2025-10-28T00:00:00"/>
    <s v="TRF"/>
    <x v="5"/>
    <s v="EUR"/>
    <n v="7045.5"/>
    <n v="7045.5"/>
    <n v="8172.78"/>
    <n v="1609.26"/>
    <n v="1609.26"/>
    <n v="1866.7416"/>
    <s v="MEXICO SOL Y LEYENDA"/>
    <s v="Mexico"/>
    <x v="25"/>
    <x v="0"/>
    <n v="0.2284096231637215"/>
  </r>
  <r>
    <x v="1"/>
    <x v="1"/>
    <n v="681"/>
    <x v="24"/>
    <n v="0"/>
    <s v="pago del viaje"/>
    <d v="2025-10-17T00:00:00"/>
    <d v="2025-10-28T00:00:00"/>
    <s v="HPS"/>
    <x v="1"/>
    <s v="EUR"/>
    <n v="0"/>
    <n v="0"/>
    <n v="0"/>
    <n v="0"/>
    <n v="0"/>
    <n v="0"/>
    <s v="FEES"/>
    <n v="0"/>
    <x v="25"/>
    <x v="0"/>
    <s v="0"/>
  </r>
  <r>
    <x v="2"/>
    <x v="1"/>
    <n v="682"/>
    <x v="17"/>
    <n v="27301"/>
    <s v="Vuelo clase business"/>
    <d v="2025-12-15T00:00:00"/>
    <d v="2026-01-08T00:00:00"/>
    <s v="VLO"/>
    <x v="2"/>
    <s v="USD"/>
    <n v="5862"/>
    <n v="5041.32"/>
    <n v="5862"/>
    <n v="0"/>
    <n v="0"/>
    <n v="0"/>
    <s v="TURISMO EX MAR, S.A. DE C.V."/>
    <s v="Mexico"/>
    <x v="0"/>
    <x v="0"/>
    <n v="0"/>
  </r>
  <r>
    <x v="2"/>
    <x v="1"/>
    <n v="682"/>
    <x v="17"/>
    <n v="0"/>
    <s v="Fee por emisión de boleto"/>
    <d v="2025-12-15T00:00:00"/>
    <d v="2026-01-08T00:00:00"/>
    <s v="HPS"/>
    <x v="1"/>
    <s v="USD"/>
    <n v="35"/>
    <n v="30.1"/>
    <n v="35"/>
    <n v="35"/>
    <n v="30.1"/>
    <n v="35"/>
    <s v="FEES"/>
    <n v="0"/>
    <x v="0"/>
    <x v="0"/>
    <n v="1"/>
  </r>
  <r>
    <x v="2"/>
    <x v="1"/>
    <n v="682"/>
    <x v="17"/>
    <n v="0"/>
    <s v="Cargo por uso terminal"/>
    <d v="2025-12-15T00:00:00"/>
    <d v="2026-01-08T00:00:00"/>
    <s v="CPT"/>
    <x v="1"/>
    <s v="USD"/>
    <n v="234.48"/>
    <n v="201.6528"/>
    <n v="234.48"/>
    <n v="234.48"/>
    <n v="201.6528"/>
    <n v="234.48"/>
    <s v="FEES"/>
    <n v="0"/>
    <x v="0"/>
    <x v="0"/>
    <n v="1"/>
  </r>
  <r>
    <x v="0"/>
    <x v="1"/>
    <n v="683"/>
    <x v="2"/>
    <n v="30923"/>
    <s v="Reserva habitación single - 08SEP al 14SEP"/>
    <d v="2025-09-08T00:00:00"/>
    <d v="2025-09-14T00:00:00"/>
    <s v="HTL"/>
    <x v="4"/>
    <s v="GPB"/>
    <n v="3081"/>
    <n v="3543.15"/>
    <n v="4128.54"/>
    <n v="256.75"/>
    <n v="295.2625"/>
    <n v="344.045"/>
    <s v="ROYAL GARDEN HOTEL"/>
    <s v="United Kingdom"/>
    <x v="27"/>
    <x v="0"/>
    <n v="0.08333333333333334"/>
  </r>
  <r>
    <x v="1"/>
    <x v="1"/>
    <n v="684"/>
    <x v="16"/>
    <n v="30927"/>
    <s v="Hospedaje"/>
    <d v="2025-08-18T00:00:00"/>
    <d v="2025-08-20T00:00:00"/>
    <s v="HTL"/>
    <x v="4"/>
    <s v="USD"/>
    <n v="194.6"/>
    <n v="167.356"/>
    <n v="194.6"/>
    <n v="19.46"/>
    <n v="16.7356"/>
    <n v="19.46"/>
    <s v="KIMPTON HOTEL ENSO"/>
    <s v="United States"/>
    <x v="11"/>
    <x v="0"/>
    <n v="0.1"/>
  </r>
  <r>
    <x v="2"/>
    <x v="1"/>
    <n v="685"/>
    <x v="17"/>
    <n v="28934"/>
    <s v="Vuelo Business París - Barcelona"/>
    <d v="2025-09-26T00:00:00"/>
    <s v="0000-00-00"/>
    <s v="VLO"/>
    <x v="2"/>
    <s v="USD"/>
    <n v="456.8"/>
    <n v="392.848"/>
    <n v="456.8"/>
    <n v="0"/>
    <n v="0"/>
    <n v="0"/>
    <s v="F1S USA"/>
    <s v="United States"/>
    <x v="26"/>
    <x v="0"/>
    <n v="0"/>
  </r>
  <r>
    <x v="2"/>
    <x v="1"/>
    <n v="685"/>
    <x v="17"/>
    <n v="28934"/>
    <s v="Vuelo Business Roma - Milán"/>
    <d v="2025-10-04T00:00:00"/>
    <s v="0000-00-00"/>
    <s v="VLO"/>
    <x v="2"/>
    <s v="USD"/>
    <n v="287.1"/>
    <n v="246.906"/>
    <n v="287.1"/>
    <n v="0"/>
    <n v="0"/>
    <n v="0"/>
    <s v="F1S USA"/>
    <s v="United States"/>
    <x v="23"/>
    <x v="0"/>
    <n v="0"/>
  </r>
  <r>
    <x v="2"/>
    <x v="1"/>
    <n v="685"/>
    <x v="17"/>
    <n v="28934"/>
    <s v="Cargo por asignación de asiento"/>
    <d v="2025-09-03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2"/>
    <x v="1"/>
    <n v="685"/>
    <x v="17"/>
    <n v="0"/>
    <s v="Fee por emisión de boleto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2"/>
    <x v="1"/>
    <n v="685"/>
    <x v="17"/>
    <n v="28934"/>
    <s v="Vuelo Business París - Barcelona"/>
    <d v="2025-09-26T00:00:00"/>
    <s v="0000-00-00"/>
    <s v="VLO"/>
    <x v="2"/>
    <s v="USD"/>
    <n v="455.8"/>
    <n v="391.988"/>
    <n v="455.8"/>
    <n v="0"/>
    <n v="0"/>
    <n v="0"/>
    <s v="F1S USA"/>
    <s v="United States"/>
    <x v="26"/>
    <x v="0"/>
    <n v="0"/>
  </r>
  <r>
    <x v="2"/>
    <x v="1"/>
    <n v="685"/>
    <x v="17"/>
    <n v="28934"/>
    <s v="Vuelo Business Roma - Milán"/>
    <d v="2025-10-04T00:00:00"/>
    <s v="0000-00-00"/>
    <s v="VLO"/>
    <x v="2"/>
    <s v="USD"/>
    <n v="286.1"/>
    <n v="246.046"/>
    <n v="286.1"/>
    <n v="0"/>
    <n v="0"/>
    <n v="0"/>
    <s v="F1S USA"/>
    <s v="United States"/>
    <x v="23"/>
    <x v="0"/>
    <n v="0"/>
  </r>
  <r>
    <x v="2"/>
    <x v="1"/>
    <n v="685"/>
    <x v="17"/>
    <n v="28934"/>
    <s v="Vuelo Business Milán - Madrid"/>
    <d v="2025-10-06T00:00:00"/>
    <s v="0000-00-00"/>
    <s v="VLO"/>
    <x v="2"/>
    <s v="USD"/>
    <n v="336.9"/>
    <n v="289.734"/>
    <n v="336.9"/>
    <n v="0"/>
    <n v="0"/>
    <n v="0"/>
    <s v="F1S USA"/>
    <s v="United States"/>
    <x v="24"/>
    <x v="0"/>
    <n v="0"/>
  </r>
  <r>
    <x v="2"/>
    <x v="1"/>
    <n v="685"/>
    <x v="17"/>
    <n v="28934"/>
    <s v="Cargo por asignación de asiento"/>
    <d v="2025-09-02T00:00:00"/>
    <s v="0000-00-00"/>
    <s v="VLO"/>
    <x v="2"/>
    <s v="USD"/>
    <n v="23"/>
    <n v="19.78"/>
    <n v="23"/>
    <n v="0"/>
    <n v="0"/>
    <n v="0"/>
    <s v="F1S USA"/>
    <s v="United States"/>
    <x v="19"/>
    <x v="0"/>
    <n v="0"/>
  </r>
  <r>
    <x v="2"/>
    <x v="1"/>
    <n v="685"/>
    <x v="17"/>
    <n v="28934"/>
    <s v="Cargo por asignación de asiento"/>
    <d v="2025-09-02T00:00:00"/>
    <s v="0000-00-00"/>
    <s v="VLO"/>
    <x v="2"/>
    <s v="USD"/>
    <n v="18.7"/>
    <n v="16.082"/>
    <n v="18.7"/>
    <n v="0"/>
    <n v="0"/>
    <n v="0"/>
    <s v="F1S USA"/>
    <s v="United States"/>
    <x v="19"/>
    <x v="0"/>
    <n v="0"/>
  </r>
  <r>
    <x v="2"/>
    <x v="1"/>
    <n v="685"/>
    <x v="17"/>
    <n v="0"/>
    <s v="Fee por emisión de boleto"/>
    <d v="2025-09-02T00:00:00"/>
    <d v="2025-10-04T00:00:00"/>
    <s v="HPS"/>
    <x v="1"/>
    <s v="USD"/>
    <n v="35"/>
    <n v="30.1"/>
    <n v="35"/>
    <n v="35"/>
    <n v="30.1"/>
    <n v="35"/>
    <s v="FEES"/>
    <n v="0"/>
    <x v="19"/>
    <x v="0"/>
    <n v="1"/>
  </r>
  <r>
    <x v="2"/>
    <x v="1"/>
    <n v="685"/>
    <x v="17"/>
    <n v="27086"/>
    <s v="Crucero Ritz Carlton"/>
    <d v="2025-09-27T00:00:00"/>
    <d v="2025-10-04T00:00:00"/>
    <s v="CRC"/>
    <x v="8"/>
    <s v="USD"/>
    <n v="33200"/>
    <n v="28552"/>
    <n v="33200"/>
    <n v="3320"/>
    <n v="2855.2"/>
    <n v="3320"/>
    <s v="THE RITZ CARLTON YACHT COLLECTION"/>
    <s v="United States"/>
    <x v="26"/>
    <x v="0"/>
    <n v="0.1"/>
  </r>
  <r>
    <x v="2"/>
    <x v="1"/>
    <n v="685"/>
    <x v="17"/>
    <n v="27301"/>
    <s v="Vuelo Redondo Mexico - Barcelona"/>
    <d v="2025-12-17T00:00:00"/>
    <d v="2026-01-08T00:00:00"/>
    <s v="VLO"/>
    <x v="2"/>
    <s v="USD"/>
    <n v="5054"/>
    <n v="4346.44"/>
    <n v="5054"/>
    <n v="0"/>
    <n v="0"/>
    <n v="0"/>
    <s v="TURISMO EX MAR, S.A. DE C.V."/>
    <s v="Mexico"/>
    <x v="0"/>
    <x v="0"/>
    <n v="0"/>
  </r>
  <r>
    <x v="2"/>
    <x v="1"/>
    <n v="685"/>
    <x v="17"/>
    <n v="0"/>
    <s v="Fee de emisión de boleto"/>
    <d v="2025-09-02T00:00:00"/>
    <d v="2026-01-04T00:00:00"/>
    <s v="HPS"/>
    <x v="1"/>
    <s v="USD"/>
    <n v="35"/>
    <n v="30.1"/>
    <n v="35"/>
    <n v="35"/>
    <n v="30.1"/>
    <n v="35"/>
    <s v="FEES"/>
    <n v="0"/>
    <x v="19"/>
    <x v="0"/>
    <n v="1"/>
  </r>
  <r>
    <x v="2"/>
    <x v="1"/>
    <n v="685"/>
    <x v="17"/>
    <n v="27301"/>
    <s v="Vuelo Business Barcelona - Dubai - Red Sea - Barcelona"/>
    <d v="2025-12-27T00:00:00"/>
    <d v="2026-01-04T00:00:00"/>
    <s v="VLO"/>
    <x v="2"/>
    <s v="USD"/>
    <n v="3311"/>
    <n v="2847.46"/>
    <n v="3311"/>
    <n v="0"/>
    <n v="0"/>
    <n v="0"/>
    <s v="TURISMO EX MAR, S.A. DE C.V."/>
    <s v="Mexico"/>
    <x v="1"/>
    <x v="0"/>
    <n v="0"/>
  </r>
  <r>
    <x v="2"/>
    <x v="1"/>
    <n v="685"/>
    <x v="17"/>
    <n v="27301"/>
    <s v="Vuelo Business Barcelona - Dubai - Red Sea - Barcelona"/>
    <d v="2025-12-27T00:00:00"/>
    <d v="2026-01-04T00:00:00"/>
    <s v="VLO"/>
    <x v="2"/>
    <s v="USD"/>
    <n v="3311"/>
    <n v="2847.46"/>
    <n v="3311"/>
    <n v="0"/>
    <n v="0"/>
    <n v="0"/>
    <s v="TURISMO EX MAR, S.A. DE C.V."/>
    <s v="Mexico"/>
    <x v="1"/>
    <x v="0"/>
    <n v="0"/>
  </r>
  <r>
    <x v="2"/>
    <x v="1"/>
    <n v="685"/>
    <x v="17"/>
    <n v="27301"/>
    <s v="Vuelo Business Al-Ula - Doha - Barcelona"/>
    <d v="2025-12-27T00:00:00"/>
    <d v="2026-01-04T00:00:00"/>
    <s v="VLO"/>
    <x v="2"/>
    <s v="USD"/>
    <n v="1557"/>
    <n v="1339.02"/>
    <n v="1557"/>
    <n v="0"/>
    <n v="0"/>
    <n v="0"/>
    <s v="TURISMO EX MAR, S.A. DE C.V."/>
    <s v="Mexico"/>
    <x v="1"/>
    <x v="0"/>
    <n v="0"/>
  </r>
  <r>
    <x v="2"/>
    <x v="1"/>
    <n v="685"/>
    <x v="17"/>
    <n v="27301"/>
    <s v="Vuelo Business Al-Ula - Doha - Barcelona"/>
    <d v="2025-12-27T00:00:00"/>
    <d v="2026-01-04T00:00:00"/>
    <s v="VLO"/>
    <x v="2"/>
    <s v="USD"/>
    <n v="1557"/>
    <n v="1339.02"/>
    <n v="1557"/>
    <n v="0"/>
    <n v="0"/>
    <n v="0"/>
    <s v="TURISMO EX MAR, S.A. DE C.V."/>
    <s v="Mexico"/>
    <x v="1"/>
    <x v="0"/>
    <n v="0"/>
  </r>
  <r>
    <x v="2"/>
    <x v="1"/>
    <n v="685"/>
    <x v="17"/>
    <n v="0"/>
    <s v="Emisión de boleto"/>
    <d v="2025-09-02T00:00:00"/>
    <d v="2026-01-04T00:00:00"/>
    <s v="HPS"/>
    <x v="1"/>
    <s v="USD"/>
    <n v="35"/>
    <n v="30.1"/>
    <n v="35"/>
    <n v="35"/>
    <n v="30.1"/>
    <n v="35"/>
    <s v="FEES"/>
    <n v="0"/>
    <x v="19"/>
    <x v="0"/>
    <n v="1"/>
  </r>
  <r>
    <x v="2"/>
    <x v="1"/>
    <n v="685"/>
    <x v="17"/>
    <n v="0"/>
    <s v="Porcentaje por pago de efectivo"/>
    <d v="2025-09-02T00:00:00"/>
    <d v="2025-10-04T00:00:00"/>
    <s v="CPT"/>
    <x v="1"/>
    <s v="USD"/>
    <n v="2503"/>
    <n v="2152.58"/>
    <n v="2503"/>
    <n v="2503"/>
    <n v="2152.58"/>
    <n v="2503"/>
    <s v="FEES"/>
    <n v="0"/>
    <x v="19"/>
    <x v="0"/>
    <n v="1"/>
  </r>
  <r>
    <x v="1"/>
    <x v="1"/>
    <n v="686"/>
    <x v="23"/>
    <n v="30932"/>
    <s v="RADISSON BLU SPLIT 26-28 SEPT"/>
    <d v="2025-09-26T00:00:00"/>
    <d v="2025-09-28T00:00:00"/>
    <s v="HTL"/>
    <x v="4"/>
    <s v="EUR"/>
    <n v="825"/>
    <n v="825"/>
    <n v="956.9999999999999"/>
    <n v="70.55"/>
    <n v="70.55"/>
    <n v="81.83799999999999"/>
    <s v="RADISSON BLU RESORT &amp; SPA, SPLIT"/>
    <s v="Croatia"/>
    <x v="26"/>
    <x v="0"/>
    <n v="0.08551515151515152"/>
  </r>
  <r>
    <x v="1"/>
    <x v="1"/>
    <n v="686"/>
    <x v="23"/>
    <n v="30930"/>
    <s v="DUBROVNIK PALACE 28-29 SEPT"/>
    <d v="2025-09-28T00:00:00"/>
    <d v="2025-09-29T00:00:00"/>
    <s v="HTL"/>
    <x v="4"/>
    <s v="EUR"/>
    <n v="497.65"/>
    <n v="497.65"/>
    <n v="577.2739999999999"/>
    <n v="69.79000000000001"/>
    <n v="69.79000000000001"/>
    <n v="80.9564"/>
    <s v="ADRIATIC LUXURY HOTELS"/>
    <s v="Croatia"/>
    <x v="23"/>
    <x v="0"/>
    <n v="0.1402391238822466"/>
  </r>
  <r>
    <x v="1"/>
    <x v="1"/>
    <n v="686"/>
    <x v="23"/>
    <n v="30948"/>
    <s v="HYATT ZADAR - 24-26 SEPT"/>
    <d v="2025-09-24T00:00:00"/>
    <d v="2025-09-26T00:00:00"/>
    <s v="HTL"/>
    <x v="4"/>
    <s v="EUR"/>
    <n v="683"/>
    <n v="683"/>
    <n v="792.28"/>
    <n v="57.04"/>
    <n v="57.04"/>
    <n v="66.1664"/>
    <s v="HYATT REGENCY ZADAR"/>
    <s v="Croatia"/>
    <x v="26"/>
    <x v="0"/>
    <n v="0.08351390922401171"/>
  </r>
  <r>
    <x v="1"/>
    <x v="1"/>
    <n v="686"/>
    <x v="23"/>
    <n v="30952"/>
    <s v="GRAN HOTEL BRIONI 23-24 SEPT"/>
    <d v="2025-09-23T00:00:00"/>
    <d v="2025-09-24T00:00:00"/>
    <s v="HTL"/>
    <x v="4"/>
    <s v="EUR"/>
    <n v="412"/>
    <n v="412"/>
    <n v="477.92"/>
    <n v="36.32"/>
    <n v="36.32"/>
    <n v="42.1312"/>
    <s v="GRAND HOTEL BRIONI PULA, A RADISSON COLLECTION HOTEL"/>
    <s v="Croatia"/>
    <x v="26"/>
    <x v="0"/>
    <n v="0.08815533980582525"/>
  </r>
  <r>
    <x v="1"/>
    <x v="1"/>
    <n v="687"/>
    <x v="37"/>
    <n v="28934"/>
    <s v="TE GONZALES CARAZA CAMPOS JERONIMO"/>
    <d v="2025-11-06T00:00:00"/>
    <d v="2025-11-09T00:00:00"/>
    <s v="VLO"/>
    <x v="2"/>
    <s v="USD"/>
    <n v="562.7"/>
    <n v="483.922"/>
    <n v="562.7"/>
    <n v="0"/>
    <n v="0"/>
    <n v="0"/>
    <s v="F1S USA"/>
    <s v="United States"/>
    <x v="34"/>
    <x v="0"/>
    <n v="0"/>
  </r>
  <r>
    <x v="1"/>
    <x v="1"/>
    <n v="687"/>
    <x v="37"/>
    <n v="28934"/>
    <s v="TE LOPEZ PANI FRANCISCA"/>
    <d v="2025-11-06T00:00:00"/>
    <d v="2025-11-09T00:00:00"/>
    <s v="VLO"/>
    <x v="2"/>
    <s v="USD"/>
    <n v="562.7"/>
    <n v="483.922"/>
    <n v="562.7"/>
    <n v="0"/>
    <n v="0"/>
    <n v="0"/>
    <s v="F1S USA"/>
    <s v="United States"/>
    <x v="34"/>
    <x v="0"/>
    <n v="0"/>
  </r>
  <r>
    <x v="1"/>
    <x v="1"/>
    <n v="687"/>
    <x v="37"/>
    <n v="28934"/>
    <s v="TE I GONZALEZ LOPEZ LORENZO INF"/>
    <d v="2025-11-06T00:00:00"/>
    <s v="0000-00-00"/>
    <s v="VLO"/>
    <x v="2"/>
    <s v="USD"/>
    <n v="68.7"/>
    <n v="59.082"/>
    <n v="68.7"/>
    <n v="0"/>
    <n v="0"/>
    <n v="0"/>
    <s v="F1S USA"/>
    <s v="United States"/>
    <x v="34"/>
    <x v="0"/>
    <n v="0"/>
  </r>
  <r>
    <x v="1"/>
    <x v="1"/>
    <n v="687"/>
    <x v="37"/>
    <n v="28934"/>
    <s v="ME GONZALES CARAZA CAMPOS JERONIMO"/>
    <d v="2025-09-03T00:00:00"/>
    <s v="0000-00-00"/>
    <s v="VLO"/>
    <x v="2"/>
    <s v="USD"/>
    <n v="32.8"/>
    <n v="28.208"/>
    <n v="32.8"/>
    <n v="0"/>
    <n v="0"/>
    <n v="0"/>
    <s v="F1S USA"/>
    <s v="United States"/>
    <x v="19"/>
    <x v="0"/>
    <n v="0"/>
  </r>
  <r>
    <x v="1"/>
    <x v="1"/>
    <n v="687"/>
    <x v="37"/>
    <n v="28934"/>
    <s v="ME LOPEZ PANI FRANCISCA"/>
    <d v="2025-09-03T00:00:00"/>
    <s v="0000-00-00"/>
    <s v="VLO"/>
    <x v="2"/>
    <s v="USD"/>
    <n v="32.8"/>
    <n v="28.208"/>
    <n v="32.8"/>
    <n v="0"/>
    <n v="0"/>
    <n v="0"/>
    <s v="F1S USA"/>
    <s v="United States"/>
    <x v="19"/>
    <x v="0"/>
    <n v="0"/>
  </r>
  <r>
    <x v="1"/>
    <x v="1"/>
    <n v="687"/>
    <x v="37"/>
    <n v="0"/>
    <s v="FEE DE EMISIÓN"/>
    <d v="2025-11-06T00:00:00"/>
    <d v="2025-11-09T00:00:00"/>
    <s v="HPS"/>
    <x v="1"/>
    <s v="USD"/>
    <n v="35"/>
    <n v="30.1"/>
    <n v="35"/>
    <n v="35"/>
    <n v="30.1"/>
    <n v="35"/>
    <s v="FEES"/>
    <n v="0"/>
    <x v="34"/>
    <x v="0"/>
    <n v="1"/>
  </r>
  <r>
    <x v="1"/>
    <x v="1"/>
    <n v="687"/>
    <x v="37"/>
    <n v="28934"/>
    <s v="TE PALOMINO ROJAS YANID"/>
    <d v="2025-11-06T00:00:00"/>
    <d v="2025-11-09T00:00:00"/>
    <s v="VLO"/>
    <x v="2"/>
    <s v="USD"/>
    <n v="612.7"/>
    <n v="526.922"/>
    <n v="612.7"/>
    <n v="0"/>
    <n v="0"/>
    <n v="0"/>
    <s v="F1S USA"/>
    <s v="United States"/>
    <x v="34"/>
    <x v="0"/>
    <n v="0"/>
  </r>
  <r>
    <x v="1"/>
    <x v="1"/>
    <n v="687"/>
    <x v="37"/>
    <n v="28934"/>
    <s v="ME PALOMINO ROJAS YANID"/>
    <d v="2025-09-12T00:00:00"/>
    <s v="0000-00-00"/>
    <s v="VLO"/>
    <x v="2"/>
    <s v="USD"/>
    <n v="32.8"/>
    <n v="28.208"/>
    <n v="32.8"/>
    <n v="0"/>
    <n v="0"/>
    <n v="0"/>
    <s v="F1S USA"/>
    <s v="United States"/>
    <x v="27"/>
    <x v="0"/>
    <n v="0"/>
  </r>
  <r>
    <x v="1"/>
    <x v="1"/>
    <n v="687"/>
    <x v="37"/>
    <n v="0"/>
    <s v="Fee de Emisión"/>
    <s v="0000-00-00"/>
    <s v="0000-00-00"/>
    <s v="HPS"/>
    <x v="1"/>
    <s v="USD"/>
    <n v="35"/>
    <n v="30.1"/>
    <n v="35"/>
    <n v="35"/>
    <n v="30.1"/>
    <n v="35"/>
    <s v="FEES"/>
    <n v="0"/>
    <x v="49"/>
    <x v="3"/>
    <n v="1"/>
  </r>
  <r>
    <x v="1"/>
    <x v="1"/>
    <n v="688"/>
    <x v="23"/>
    <n v="25363"/>
    <s v="JAVIER SANDOVAL - ROSEWOOD 23-27 SEPT"/>
    <d v="2025-09-23T00:00:00"/>
    <d v="2025-09-27T00:00:00"/>
    <s v="HTL"/>
    <x v="4"/>
    <s v="EUR"/>
    <n v="5162.68"/>
    <n v="5162.68"/>
    <n v="5988.7088"/>
    <n v="774.73"/>
    <n v="774.73"/>
    <n v="898.6867999999999"/>
    <s v="ROSEWOOD VILLA MAGNA"/>
    <s v="Spain"/>
    <x v="26"/>
    <x v="0"/>
    <n v="0.1500635328937683"/>
  </r>
  <r>
    <x v="1"/>
    <x v="1"/>
    <n v="688"/>
    <x v="23"/>
    <n v="25363"/>
    <s v="CARLOS SANDOVAL - ROSEWOOD 23-27 SEPT"/>
    <d v="2025-09-23T00:00:00"/>
    <d v="2025-09-27T00:00:00"/>
    <s v="HTL"/>
    <x v="4"/>
    <s v="EUR"/>
    <n v="5162.3"/>
    <n v="5162.3"/>
    <n v="5988.268"/>
    <n v="774.35"/>
    <n v="774.35"/>
    <n v="898.246"/>
    <s v="ROSEWOOD VILLA MAGNA"/>
    <s v="Spain"/>
    <x v="26"/>
    <x v="0"/>
    <n v="0.1500009685605253"/>
  </r>
  <r>
    <x v="1"/>
    <x v="1"/>
    <n v="689"/>
    <x v="22"/>
    <n v="25188"/>
    <s v="JAPON - ERYCK CASTILLO"/>
    <d v="2025-09-13T00:00:00"/>
    <d v="2025-09-23T00:00:00"/>
    <s v="PKT"/>
    <x v="0"/>
    <s v="USD"/>
    <n v="11920"/>
    <n v="10251.2"/>
    <n v="11920"/>
    <n v="1667.69"/>
    <n v="1434.2134"/>
    <n v="1667.69"/>
    <s v="TRAILS OF INDOCHINA"/>
    <s v="Vietnam"/>
    <x v="27"/>
    <x v="0"/>
    <n v="0.1399068791946309"/>
  </r>
  <r>
    <x v="1"/>
    <x v="1"/>
    <n v="689"/>
    <x v="22"/>
    <n v="31027"/>
    <s v="RYOKAN"/>
    <d v="2025-09-13T00:00:00"/>
    <d v="2025-09-23T00:00:00"/>
    <s v="HTL"/>
    <x v="4"/>
    <s v="USD"/>
    <n v="1194.49"/>
    <n v="1027.2614"/>
    <n v="1194.49"/>
    <n v="221.85"/>
    <n v="190.791"/>
    <n v="221.85"/>
    <s v="NAOSHIMA RYOKAN ROKA"/>
    <s v="Japan"/>
    <x v="27"/>
    <x v="0"/>
    <n v="0.1857278001490176"/>
  </r>
  <r>
    <x v="1"/>
    <x v="1"/>
    <n v="690"/>
    <x v="16"/>
    <n v="24987"/>
    <s v="Hospedaje"/>
    <d v="2025-09-13T00:00:00"/>
    <d v="2025-09-19T00:00:00"/>
    <s v="HTL"/>
    <x v="4"/>
    <s v="USD"/>
    <n v="17338.76"/>
    <n v="14911.3336"/>
    <n v="17338.76"/>
    <n v="0"/>
    <n v="0"/>
    <n v="0"/>
    <s v="MANDARIN ORIENTAL HONG KONG"/>
    <s v="Hong Kong"/>
    <x v="27"/>
    <x v="0"/>
    <n v="0"/>
  </r>
  <r>
    <x v="1"/>
    <x v="1"/>
    <n v="690"/>
    <x v="16"/>
    <n v="25022"/>
    <s v="Hospedaje Tokyo"/>
    <d v="2025-09-13T00:00:00"/>
    <d v="2025-09-19T00:00:00"/>
    <s v="HTL"/>
    <x v="4"/>
    <s v="USD"/>
    <n v="6798.6"/>
    <n v="5846.796"/>
    <n v="6798.6"/>
    <n v="618.05"/>
    <n v="531.5229999999999"/>
    <n v="618.05"/>
    <s v="THE PENINSULA TOKYO"/>
    <s v="Japan"/>
    <x v="27"/>
    <x v="0"/>
    <n v="0.0909084223222428"/>
  </r>
  <r>
    <x v="1"/>
    <x v="1"/>
    <n v="690"/>
    <x v="16"/>
    <n v="30992"/>
    <s v="Vuelo con Transavia"/>
    <d v="2025-09-13T00:00:00"/>
    <d v="2025-09-19T00:00:00"/>
    <s v="ABC"/>
    <x v="2"/>
    <s v="USD"/>
    <n v="566.7"/>
    <n v="487.362"/>
    <n v="566.7"/>
    <n v="0"/>
    <n v="0"/>
    <n v="0"/>
    <s v="TRANSAVIA"/>
    <s v="France"/>
    <x v="27"/>
    <x v="0"/>
    <n v="0"/>
  </r>
  <r>
    <x v="1"/>
    <x v="1"/>
    <n v="690"/>
    <x v="16"/>
    <n v="0"/>
    <s v="Sobrecomisión"/>
    <d v="2025-09-13T00:00:00"/>
    <d v="2025-09-19T00:00:00"/>
    <s v="HPS"/>
    <x v="1"/>
    <s v="USD"/>
    <n v="2246.43"/>
    <n v="1931.9298"/>
    <n v="2246.43"/>
    <n v="2246.43"/>
    <n v="1931.9298"/>
    <n v="2246.43"/>
    <s v="FEES"/>
    <n v="0"/>
    <x v="27"/>
    <x v="0"/>
    <n v="1"/>
  </r>
  <r>
    <x v="0"/>
    <x v="1"/>
    <n v="691"/>
    <x v="2"/>
    <n v="0"/>
    <s v="Cargo emisión billetes"/>
    <d v="2025-09-23T00:00:00"/>
    <d v="2025-09-29T00:00:00"/>
    <s v="HPS"/>
    <x v="1"/>
    <s v="USD"/>
    <n v="80"/>
    <n v="68.8"/>
    <n v="80"/>
    <n v="80"/>
    <n v="68.8"/>
    <n v="80"/>
    <s v="FEES"/>
    <n v="0"/>
    <x v="26"/>
    <x v="0"/>
    <n v="1"/>
  </r>
  <r>
    <x v="0"/>
    <x v="1"/>
    <n v="691"/>
    <x v="2"/>
    <n v="28934"/>
    <s v="TE TERROBA DODERO MARIA JOSE"/>
    <d v="2025-09-29T00:00:00"/>
    <d v="2025-09-30T00:00:00"/>
    <s v="VLO"/>
    <x v="2"/>
    <s v="USD"/>
    <n v="574.6900000000001"/>
    <n v="494.2334"/>
    <n v="574.6900000000001"/>
    <n v="0"/>
    <n v="0"/>
    <n v="0"/>
    <s v="F1S USA"/>
    <s v="United States"/>
    <x v="23"/>
    <x v="0"/>
    <n v="0"/>
  </r>
  <r>
    <x v="0"/>
    <x v="1"/>
    <n v="691"/>
    <x v="2"/>
    <n v="28934"/>
    <s v="TE TERROBA DODERO MARIA JOSE"/>
    <d v="2025-09-23T00:00:00"/>
    <d v="2025-09-23T00:00:00"/>
    <s v="VLO"/>
    <x v="2"/>
    <s v="USD"/>
    <n v="459.39"/>
    <n v="395.0754"/>
    <n v="459.39"/>
    <n v="17.1"/>
    <n v="14.706"/>
    <n v="17.1"/>
    <s v="F1S USA"/>
    <s v="United States"/>
    <x v="26"/>
    <x v="0"/>
    <n v="0.0372232743420623"/>
  </r>
  <r>
    <x v="1"/>
    <x v="1"/>
    <n v="692"/>
    <x v="37"/>
    <n v="30987"/>
    <s v="Hospedaje Four Seasons Miami"/>
    <d v="2025-09-12T00:00:00"/>
    <d v="2025-09-17T00:00:00"/>
    <s v="HTL"/>
    <x v="4"/>
    <s v="USD"/>
    <n v="3288.3"/>
    <n v="2827.938"/>
    <n v="3288.3"/>
    <n v="320.5"/>
    <n v="275.63"/>
    <n v="320.5"/>
    <s v="FOUR SEASONS HOTEL MIAMI"/>
    <s v="United States"/>
    <x v="27"/>
    <x v="0"/>
    <n v="0.0974667761457288"/>
  </r>
  <r>
    <x v="1"/>
    <x v="1"/>
    <n v="693"/>
    <x v="39"/>
    <n v="30988"/>
    <s v="Hospedaje Six Senses Rome"/>
    <d v="2025-09-18T00:00:00"/>
    <d v="2025-09-22T00:00:00"/>
    <s v="HTL"/>
    <x v="4"/>
    <s v="EUR"/>
    <n v="6460"/>
    <n v="6460"/>
    <n v="7493.599999999999"/>
    <n v="638"/>
    <n v="638"/>
    <n v="740.0799999999999"/>
    <s v="SIX SENSES ROME"/>
    <s v="Italy"/>
    <x v="51"/>
    <x v="0"/>
    <n v="0.09876160990712074"/>
  </r>
  <r>
    <x v="1"/>
    <x v="1"/>
    <n v="694"/>
    <x v="39"/>
    <n v="23527"/>
    <s v="Hospedaje Portrait Milano"/>
    <d v="2025-09-08T00:00:00"/>
    <d v="2025-09-10T00:00:00"/>
    <s v="HTL"/>
    <x v="4"/>
    <s v="EUR"/>
    <n v="4070"/>
    <n v="4070"/>
    <n v="4721.2"/>
    <n v="667.4"/>
    <n v="667.4"/>
    <n v="774.184"/>
    <s v="PORTRAIT MILANO HOTEL LUNGARNO COLLECTION"/>
    <s v="Italy"/>
    <x v="27"/>
    <x v="0"/>
    <n v="0.163980343980344"/>
  </r>
  <r>
    <x v="1"/>
    <x v="1"/>
    <n v="694"/>
    <x v="39"/>
    <n v="27965"/>
    <s v="Hospedaje Aman Venice"/>
    <d v="2025-09-07T00:00:00"/>
    <d v="2025-09-08T00:00:00"/>
    <s v="HTL"/>
    <x v="4"/>
    <s v="EUR"/>
    <n v="2750"/>
    <n v="2750"/>
    <n v="3190"/>
    <n v="282"/>
    <n v="282"/>
    <n v="327.12"/>
    <s v="AMAN VENICE"/>
    <s v="Italy"/>
    <x v="27"/>
    <x v="0"/>
    <n v="0.1025454545454546"/>
  </r>
  <r>
    <x v="1"/>
    <x v="1"/>
    <n v="694"/>
    <x v="39"/>
    <n v="25780"/>
    <s v="Traslado Rolzo"/>
    <d v="2025-09-08T00:00:00"/>
    <d v="2025-09-08T00:00:00"/>
    <s v="TRF"/>
    <x v="5"/>
    <s v="EUR"/>
    <n v="155"/>
    <n v="155"/>
    <n v="179.8"/>
    <n v="23.25"/>
    <n v="23.25"/>
    <n v="26.97"/>
    <s v="ROLZO"/>
    <s v="United Kingdom"/>
    <x v="27"/>
    <x v="0"/>
    <n v="0.15"/>
  </r>
  <r>
    <x v="1"/>
    <x v="1"/>
    <n v="695"/>
    <x v="25"/>
    <n v="28934"/>
    <s v="ASIENTO SALOMON FEINER DANIEL PABLO"/>
    <d v="2025-10-07T00:00:00"/>
    <s v="0000-00-00"/>
    <s v="VLO"/>
    <x v="2"/>
    <s v="USD"/>
    <n v="68.48"/>
    <n v="58.8928"/>
    <n v="68.48"/>
    <n v="0"/>
    <n v="0"/>
    <n v="0"/>
    <s v="F1S USA"/>
    <s v="United States"/>
    <x v="24"/>
    <x v="0"/>
    <n v="0"/>
  </r>
  <r>
    <x v="1"/>
    <x v="1"/>
    <n v="695"/>
    <x v="25"/>
    <n v="28934"/>
    <s v="ASIENTO BALZARETTI GONZALEZ MONICA"/>
    <d v="2025-10-07T00:00:00"/>
    <s v="0000-00-00"/>
    <s v="VLO"/>
    <x v="2"/>
    <s v="USD"/>
    <n v="68.48"/>
    <n v="58.8928"/>
    <n v="68.48"/>
    <n v="0"/>
    <n v="0"/>
    <n v="0"/>
    <s v="F1S USA"/>
    <s v="United States"/>
    <x v="24"/>
    <x v="0"/>
    <n v="0"/>
  </r>
  <r>
    <x v="1"/>
    <x v="1"/>
    <n v="695"/>
    <x v="25"/>
    <n v="28934"/>
    <s v="BOLETO TE SALOMON FEINER DANIEL PABLO"/>
    <d v="2025-10-07T00:00:00"/>
    <s v="0000-00-00"/>
    <s v="VLO"/>
    <x v="2"/>
    <s v="USD"/>
    <n v="6295.11"/>
    <n v="5413.794599999999"/>
    <n v="6295.11"/>
    <n v="548.3"/>
    <n v="471.538"/>
    <n v="548.3"/>
    <s v="F1S USA"/>
    <s v="United States"/>
    <x v="24"/>
    <x v="0"/>
    <n v="0.0870993517190327"/>
  </r>
  <r>
    <x v="1"/>
    <x v="1"/>
    <n v="695"/>
    <x v="25"/>
    <n v="28934"/>
    <s v="BOLETO BALZARETTI GONZALEZ MONICA"/>
    <d v="2025-10-07T00:00:00"/>
    <s v="0000-00-00"/>
    <s v="VLO"/>
    <x v="2"/>
    <s v="USD"/>
    <n v="6295.11"/>
    <n v="5413.794599999999"/>
    <n v="6295.11"/>
    <n v="548.3"/>
    <n v="471.538"/>
    <n v="548.3"/>
    <s v="F1S USA"/>
    <s v="United States"/>
    <x v="24"/>
    <x v="0"/>
    <n v="0.0870993517190327"/>
  </r>
  <r>
    <x v="1"/>
    <x v="1"/>
    <n v="695"/>
    <x v="25"/>
    <n v="28934"/>
    <s v="Vuelo Seoul - Osaka, Economy, Daniel Salomon"/>
    <d v="2025-10-12T00:00:00"/>
    <s v="0000-00-00"/>
    <s v="VLO"/>
    <x v="2"/>
    <s v="USD"/>
    <n v="182.4"/>
    <n v="156.864"/>
    <n v="182.4"/>
    <n v="0"/>
    <n v="0"/>
    <n v="0"/>
    <s v="F1S USA"/>
    <s v="United States"/>
    <x v="25"/>
    <x v="0"/>
    <n v="0"/>
  </r>
  <r>
    <x v="1"/>
    <x v="1"/>
    <n v="695"/>
    <x v="25"/>
    <n v="28934"/>
    <s v="Vuelo Seoul - Osaka, Economy Monica Balzaretti"/>
    <d v="2025-10-12T00:00:00"/>
    <s v="0000-00-00"/>
    <s v="VLO"/>
    <x v="2"/>
    <s v="USD"/>
    <n v="182.4"/>
    <n v="156.864"/>
    <n v="182.4"/>
    <n v="0"/>
    <n v="0"/>
    <n v="0"/>
    <s v="F1S USA"/>
    <s v="United States"/>
    <x v="25"/>
    <x v="0"/>
    <n v="0"/>
  </r>
  <r>
    <x v="1"/>
    <x v="1"/>
    <n v="695"/>
    <x v="25"/>
    <n v="0"/>
    <s v="Fee emisión de boleto aereo 2 pasajeros PNR ENPLFQ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695"/>
    <x v="25"/>
    <n v="25188"/>
    <s v="Servicios Terrestres en Corea y Japón"/>
    <d v="2025-10-09T00:00:00"/>
    <d v="2025-10-23T00:00:00"/>
    <s v="PKT"/>
    <x v="0"/>
    <s v="USD"/>
    <n v="17403.63"/>
    <n v="14967.1218"/>
    <n v="17403.63"/>
    <n v="3412.11"/>
    <n v="2934.4146"/>
    <n v="3412.11"/>
    <s v="TRAILS OF INDOCHINA"/>
    <s v="Vietnam"/>
    <x v="24"/>
    <x v="0"/>
    <n v="0.1960573742374436"/>
  </r>
  <r>
    <x v="1"/>
    <x v="1"/>
    <n v="695"/>
    <x v="25"/>
    <n v="26070"/>
    <s v="Hospedaje del 09 al 12 de octubre en Seúl"/>
    <d v="2025-10-09T00:00:00"/>
    <d v="2025-10-12T00:00:00"/>
    <s v="HTL"/>
    <x v="4"/>
    <s v="USD"/>
    <n v="3177"/>
    <n v="2732.22"/>
    <n v="3177"/>
    <n v="453.57"/>
    <n v="390.0702"/>
    <n v="453.57"/>
    <s v="FOUR SEASONS HOTEL SEOUL"/>
    <s v="South Korea"/>
    <x v="24"/>
    <x v="0"/>
    <n v="0.142766761095373"/>
  </r>
  <r>
    <x v="1"/>
    <x v="1"/>
    <n v="695"/>
    <x v="25"/>
    <n v="31586"/>
    <s v="Hospedaje del 12 al 14 de octubre en Osaka"/>
    <d v="2025-10-12T00:00:00"/>
    <d v="2025-10-14T00:00:00"/>
    <s v="HTL"/>
    <x v="4"/>
    <s v="USD"/>
    <n v="1975.66"/>
    <n v="1699.0676"/>
    <n v="1975.66"/>
    <n v="144.94"/>
    <n v="124.6484"/>
    <n v="144.94"/>
    <s v="CONRAD OSAKA"/>
    <s v="Japan"/>
    <x v="25"/>
    <x v="0"/>
    <n v="0.07336282558739864"/>
  </r>
  <r>
    <x v="1"/>
    <x v="1"/>
    <n v="695"/>
    <x v="25"/>
    <n v="31587"/>
    <s v="Hospedaje del 14 al 17 de octubre en Kioto"/>
    <d v="2025-10-14T00:00:00"/>
    <d v="2025-10-17T00:00:00"/>
    <s v="HTL"/>
    <x v="4"/>
    <s v="USD"/>
    <n v="2296.59"/>
    <n v="1975.0674"/>
    <n v="2296.59"/>
    <n v="152.84"/>
    <n v="131.4424"/>
    <n v="152.84"/>
    <s v="THE THOUSAND KYOTO"/>
    <s v="Japan"/>
    <x v="25"/>
    <x v="0"/>
    <n v="0.0665508427712391"/>
  </r>
  <r>
    <x v="1"/>
    <x v="1"/>
    <n v="695"/>
    <x v="25"/>
    <n v="27931"/>
    <s v="Hakone Kowakien Tenyu del 17 al 19 Salomon Daniel"/>
    <d v="2025-10-07T00:00:00"/>
    <d v="2025-10-23T00:00:00"/>
    <s v="HTL"/>
    <x v="4"/>
    <s v="USD"/>
    <n v="2232.65"/>
    <n v="1920.079"/>
    <n v="2232.65"/>
    <n v="0"/>
    <n v="0"/>
    <n v="0"/>
    <s v="Bedsonline"/>
    <s v="Spain"/>
    <x v="24"/>
    <x v="0"/>
    <n v="0"/>
  </r>
  <r>
    <x v="1"/>
    <x v="1"/>
    <n v="695"/>
    <x v="25"/>
    <n v="30859"/>
    <s v="Hospedaje del 19 al 23 de octubre en Tokio, Ginza"/>
    <d v="2025-10-19T00:00:00"/>
    <d v="2025-10-23T00:00:00"/>
    <s v="HTL"/>
    <x v="4"/>
    <s v="USD"/>
    <n v="6026.24"/>
    <n v="5182.5664"/>
    <n v="6026.24"/>
    <n v="441.8"/>
    <n v="379.948"/>
    <n v="441.8"/>
    <s v="THE TOKYO EDITION GINZA"/>
    <s v="Japan"/>
    <x v="21"/>
    <x v="0"/>
    <n v="0.07331271240441802"/>
  </r>
  <r>
    <x v="1"/>
    <x v="1"/>
    <n v="695"/>
    <x v="25"/>
    <n v="0"/>
    <s v="Fee de Hoteles reservados que aceptaron pagarles tarifas netas"/>
    <d v="2025-10-07T00:00:00"/>
    <d v="2025-10-23T00:00:00"/>
    <s v="HPS"/>
    <x v="1"/>
    <s v="USD"/>
    <n v="549.51"/>
    <n v="472.5786"/>
    <n v="549.51"/>
    <n v="549.51"/>
    <n v="472.5786"/>
    <n v="549.51"/>
    <s v="FEES"/>
    <n v="0"/>
    <x v="24"/>
    <x v="0"/>
    <n v="1"/>
  </r>
  <r>
    <x v="1"/>
    <x v="1"/>
    <n v="695"/>
    <x v="25"/>
    <n v="29648"/>
    <s v="Tramite de KETA KOREA Daniel y Monica"/>
    <d v="2025-10-07T00:00:00"/>
    <d v="2025-10-23T00:00:00"/>
    <s v="VIS"/>
    <x v="7"/>
    <s v="USD"/>
    <n v="14.72"/>
    <n v="12.6592"/>
    <n v="14.72"/>
    <n v="0"/>
    <n v="0"/>
    <n v="0"/>
    <s v="K-eta Corea del Sur"/>
    <s v="South Korea"/>
    <x v="24"/>
    <x v="0"/>
    <n v="0"/>
  </r>
  <r>
    <x v="1"/>
    <x v="1"/>
    <n v="695"/>
    <x v="25"/>
    <n v="0"/>
    <s v="Fee de emisión NVRDEJ"/>
    <d v="2025-10-07T00:00:00"/>
    <d v="2025-10-23T00:00:00"/>
    <s v="HPS"/>
    <x v="1"/>
    <s v="USD"/>
    <n v="70"/>
    <n v="60.2"/>
    <n v="70"/>
    <n v="70"/>
    <n v="60.2"/>
    <n v="70"/>
    <s v="FEES"/>
    <n v="0"/>
    <x v="24"/>
    <x v="0"/>
    <n v="1"/>
  </r>
  <r>
    <x v="1"/>
    <x v="1"/>
    <n v="695"/>
    <x v="25"/>
    <n v="28934"/>
    <s v="SALOMON FEINER DANIEL PABLO"/>
    <d v="2025-10-23T00:00:00"/>
    <d v="2025-10-23T00:00:00"/>
    <s v="VLO"/>
    <x v="2"/>
    <s v="USD"/>
    <n v="504.48"/>
    <n v="433.8528"/>
    <n v="504.48"/>
    <n v="0"/>
    <n v="0"/>
    <n v="0"/>
    <s v="F1S USA"/>
    <s v="United States"/>
    <x v="21"/>
    <x v="0"/>
    <n v="0"/>
  </r>
  <r>
    <x v="1"/>
    <x v="1"/>
    <n v="695"/>
    <x v="25"/>
    <n v="28934"/>
    <s v="BALZARETTI GONZALEZ MONICA"/>
    <d v="2025-10-23T00:00:00"/>
    <d v="2025-10-23T00:00:00"/>
    <s v="VLO"/>
    <x v="2"/>
    <s v="USD"/>
    <n v="504.48"/>
    <n v="433.8528"/>
    <n v="504.48"/>
    <n v="0"/>
    <n v="0"/>
    <n v="0"/>
    <s v="F1S USA"/>
    <s v="United States"/>
    <x v="21"/>
    <x v="0"/>
    <n v="0"/>
  </r>
  <r>
    <x v="1"/>
    <x v="1"/>
    <n v="695"/>
    <x v="25"/>
    <n v="28934"/>
    <s v="SALOMON FEINER DANIEL PABLO"/>
    <d v="2025-10-07T00:00:00"/>
    <d v="2025-10-23T00:00:00"/>
    <s v="VLO"/>
    <x v="2"/>
    <s v="USD"/>
    <n v="0"/>
    <n v="0"/>
    <n v="0"/>
    <n v="0"/>
    <n v="0"/>
    <n v="0"/>
    <s v="F1S USA"/>
    <s v="United States"/>
    <x v="24"/>
    <x v="0"/>
    <s v="0"/>
  </r>
  <r>
    <x v="1"/>
    <x v="1"/>
    <n v="695"/>
    <x v="25"/>
    <n v="28934"/>
    <s v="SALOMON FEINER DANIEL PABLO"/>
    <d v="2025-10-07T00:00:00"/>
    <d v="2025-10-23T00:00:00"/>
    <s v="VLO"/>
    <x v="2"/>
    <s v="USD"/>
    <n v="57"/>
    <n v="49.02"/>
    <n v="57"/>
    <n v="0"/>
    <n v="0"/>
    <n v="0"/>
    <s v="F1S USA"/>
    <s v="United States"/>
    <x v="24"/>
    <x v="0"/>
    <n v="0"/>
  </r>
  <r>
    <x v="1"/>
    <x v="1"/>
    <n v="695"/>
    <x v="25"/>
    <n v="28934"/>
    <s v="BALZARETTI GONZALEZ MONICA"/>
    <d v="2025-10-07T00:00:00"/>
    <d v="2025-10-23T00:00:00"/>
    <s v="VLO"/>
    <x v="2"/>
    <s v="USD"/>
    <n v="0"/>
    <n v="0"/>
    <n v="0"/>
    <n v="0"/>
    <n v="0"/>
    <n v="0"/>
    <s v="F1S USA"/>
    <s v="United States"/>
    <x v="24"/>
    <x v="0"/>
    <s v="0"/>
  </r>
  <r>
    <x v="1"/>
    <x v="1"/>
    <n v="695"/>
    <x v="25"/>
    <n v="28934"/>
    <s v="BALZARETTI GONZALEZ MONICA"/>
    <d v="2025-10-07T00:00:00"/>
    <d v="2025-10-23T00:00:00"/>
    <s v="VLO"/>
    <x v="2"/>
    <s v="USD"/>
    <n v="57"/>
    <n v="49.02"/>
    <n v="57"/>
    <n v="0"/>
    <n v="0"/>
    <n v="0"/>
    <s v="F1S USA"/>
    <s v="United States"/>
    <x v="24"/>
    <x v="0"/>
    <n v="0"/>
  </r>
  <r>
    <x v="1"/>
    <x v="1"/>
    <n v="696"/>
    <x v="23"/>
    <n v="28389"/>
    <s v="ROSEWOOD HONG KONG 30 OCT- 2 NOV"/>
    <d v="2025-10-30T00:00:00"/>
    <d v="2025-11-02T00:00:00"/>
    <s v="HTL"/>
    <x v="4"/>
    <s v="USD"/>
    <n v="2234.15"/>
    <n v="1921.369"/>
    <n v="2234.15"/>
    <n v="264.76"/>
    <n v="227.6936"/>
    <n v="264.76"/>
    <s v="ROSEWOOD HONG KONG"/>
    <s v="Hong Kong"/>
    <x v="22"/>
    <x v="0"/>
    <n v="0.1185059194772061"/>
  </r>
  <r>
    <x v="1"/>
    <x v="1"/>
    <n v="696"/>
    <x v="23"/>
    <n v="31015"/>
    <s v="AMANPURI 2-6 NOV"/>
    <d v="2025-11-02T00:00:00"/>
    <d v="2025-11-06T00:00:00"/>
    <s v="HTL"/>
    <x v="4"/>
    <s v="USD"/>
    <n v="8071.6"/>
    <n v="6941.576"/>
    <n v="8071.6"/>
    <n v="958.8"/>
    <n v="824.568"/>
    <n v="958.8"/>
    <s v="AMANPURI"/>
    <s v="Thailand"/>
    <x v="34"/>
    <x v="0"/>
    <n v="0.1187868576242628"/>
  </r>
  <r>
    <x v="1"/>
    <x v="1"/>
    <n v="696"/>
    <x v="23"/>
    <n v="28454"/>
    <s v="FOUR SEASONS BANGKOK - 6-8 NOV"/>
    <d v="2025-11-06T00:00:00"/>
    <d v="2025-11-09T00:00:00"/>
    <s v="HTL"/>
    <x v="4"/>
    <s v="USD"/>
    <n v="2886.66"/>
    <n v="2482.5276"/>
    <n v="2886.66"/>
    <n v="244.96"/>
    <n v="210.6656"/>
    <n v="244.96"/>
    <s v="FOUR SEASONS HOTEL BANGKOK AT CHAO PHRAYA RIVER"/>
    <s v="Thailand"/>
    <x v="34"/>
    <x v="0"/>
    <n v="0.08485931838179765"/>
  </r>
  <r>
    <x v="1"/>
    <x v="1"/>
    <n v="696"/>
    <x v="23"/>
    <n v="28934"/>
    <s v="TE CRUZALEGUI DIAZ WILLIANS EDUARDO"/>
    <d v="2025-11-02T00:00:00"/>
    <s v="0000-00-00"/>
    <s v="VLO"/>
    <x v="2"/>
    <s v="USD"/>
    <n v="947"/>
    <n v="814.42"/>
    <n v="947"/>
    <n v="0"/>
    <n v="0"/>
    <n v="0"/>
    <s v="F1S USA"/>
    <s v="United States"/>
    <x v="34"/>
    <x v="0"/>
    <n v="0"/>
  </r>
  <r>
    <x v="1"/>
    <x v="1"/>
    <n v="696"/>
    <x v="23"/>
    <n v="28934"/>
    <s v="TE LARA BLANCO NATALIA"/>
    <d v="2025-11-02T00:00:00"/>
    <s v="0000-00-00"/>
    <s v="VLO"/>
    <x v="2"/>
    <s v="USD"/>
    <n v="947"/>
    <n v="814.42"/>
    <n v="947"/>
    <n v="0"/>
    <n v="0"/>
    <n v="0"/>
    <s v="F1S USA"/>
    <s v="United States"/>
    <x v="34"/>
    <x v="0"/>
    <n v="0"/>
  </r>
  <r>
    <x v="1"/>
    <x v="1"/>
    <n v="696"/>
    <x v="23"/>
    <n v="28934"/>
    <s v="TE CRUZALEGUI DIAZ WILLIANS EDUARDO"/>
    <d v="2025-11-06T00:00:00"/>
    <s v="0000-00-00"/>
    <s v="VLO"/>
    <x v="2"/>
    <s v="USD"/>
    <n v="82.09999999999999"/>
    <n v="70.60599999999999"/>
    <n v="82.09999999999999"/>
    <n v="0"/>
    <n v="0"/>
    <n v="0"/>
    <s v="F1S USA"/>
    <s v="United States"/>
    <x v="34"/>
    <x v="0"/>
    <n v="0"/>
  </r>
  <r>
    <x v="1"/>
    <x v="1"/>
    <n v="696"/>
    <x v="23"/>
    <n v="28934"/>
    <s v="TE LARA BLANCO NATALIA"/>
    <d v="2025-11-06T00:00:00"/>
    <s v="0000-00-00"/>
    <s v="VLO"/>
    <x v="2"/>
    <s v="USD"/>
    <n v="82.09999999999999"/>
    <n v="70.60599999999999"/>
    <n v="82.09999999999999"/>
    <n v="0"/>
    <n v="0"/>
    <n v="0"/>
    <s v="F1S USA"/>
    <s v="United States"/>
    <x v="34"/>
    <x v="0"/>
    <n v="0"/>
  </r>
  <r>
    <x v="1"/>
    <x v="1"/>
    <n v="696"/>
    <x v="23"/>
    <n v="28934"/>
    <s v="TE CRUZALEGUI DIAZ WILLIANS EDUARDO"/>
    <d v="2025-11-09T00:00:00"/>
    <s v="0000-00-00"/>
    <s v="VLO"/>
    <x v="2"/>
    <s v="USD"/>
    <n v="4128.3"/>
    <n v="3550.338"/>
    <n v="4128.3"/>
    <n v="0"/>
    <n v="0"/>
    <n v="0"/>
    <s v="F1S USA"/>
    <s v="United States"/>
    <x v="17"/>
    <x v="0"/>
    <n v="0"/>
  </r>
  <r>
    <x v="1"/>
    <x v="1"/>
    <n v="696"/>
    <x v="23"/>
    <n v="28934"/>
    <s v="TE LARA BLANCO NATALIA"/>
    <d v="2025-11-09T00:00:00"/>
    <s v="0000-00-00"/>
    <s v="VLO"/>
    <x v="2"/>
    <s v="USD"/>
    <n v="4128.3"/>
    <n v="3550.338"/>
    <n v="4128.3"/>
    <n v="0"/>
    <n v="0"/>
    <n v="0"/>
    <s v="F1S USA"/>
    <s v="United States"/>
    <x v="17"/>
    <x v="0"/>
    <n v="0"/>
  </r>
  <r>
    <x v="1"/>
    <x v="1"/>
    <n v="696"/>
    <x v="23"/>
    <n v="0"/>
    <s v="FEE DE EMISION"/>
    <d v="2025-10-30T00:00:00"/>
    <d v="2025-11-09T00:00:00"/>
    <s v="HPS"/>
    <x v="1"/>
    <s v="USD"/>
    <n v="70"/>
    <n v="60.2"/>
    <n v="70"/>
    <n v="70"/>
    <n v="60.2"/>
    <n v="70"/>
    <s v="FEES"/>
    <n v="0"/>
    <x v="22"/>
    <x v="0"/>
    <n v="1"/>
  </r>
  <r>
    <x v="1"/>
    <x v="1"/>
    <n v="696"/>
    <x v="23"/>
    <n v="28539"/>
    <s v="TOURS &amp; TRASLADOS HONG KONG"/>
    <d v="2025-10-30T00:00:00"/>
    <d v="2025-11-02T00:00:00"/>
    <s v="HTL"/>
    <x v="4"/>
    <s v="USD"/>
    <n v="645"/>
    <n v="554.7"/>
    <n v="645"/>
    <n v="97"/>
    <n v="83.42"/>
    <n v="97"/>
    <s v="CHINA A LA CARTA"/>
    <s v="China"/>
    <x v="22"/>
    <x v="0"/>
    <n v="0.1503875968992248"/>
  </r>
  <r>
    <x v="1"/>
    <x v="1"/>
    <n v="696"/>
    <x v="23"/>
    <n v="28731"/>
    <s v="TOURS Y TRASLADOS BANGKOK"/>
    <d v="2025-11-06T00:00:00"/>
    <d v="2025-11-08T00:00:00"/>
    <s v="HTL"/>
    <x v="4"/>
    <s v="USD"/>
    <n v="930"/>
    <n v="799.8"/>
    <n v="930"/>
    <n v="140"/>
    <n v="120.4"/>
    <n v="140"/>
    <s v="ASIA EXOTICA"/>
    <s v="Thailand"/>
    <x v="34"/>
    <x v="0"/>
    <n v="0.1505376344086022"/>
  </r>
  <r>
    <x v="0"/>
    <x v="1"/>
    <n v="697"/>
    <x v="2"/>
    <n v="28934"/>
    <s v="TE BOTERO ZEA LINA BEATRIZ"/>
    <d v="2025-09-14T00:00:00"/>
    <s v="0000-00-00"/>
    <s v="VLO"/>
    <x v="2"/>
    <s v="USD"/>
    <n v="1130.9"/>
    <n v="972.5740000000001"/>
    <n v="1130.9"/>
    <n v="0"/>
    <n v="0"/>
    <n v="0"/>
    <s v="F1S USA"/>
    <s v="United States"/>
    <x v="51"/>
    <x v="0"/>
    <n v="0"/>
  </r>
  <r>
    <x v="0"/>
    <x v="1"/>
    <n v="697"/>
    <x v="2"/>
    <n v="0"/>
    <s v="Fee emision"/>
    <d v="2025-09-14T00:00:00"/>
    <d v="2025-09-14T00:00:00"/>
    <s v="HPS"/>
    <x v="1"/>
    <s v="USD"/>
    <n v="57.58"/>
    <n v="49.5188"/>
    <n v="57.58"/>
    <n v="57.58"/>
    <n v="49.5188"/>
    <n v="57.58"/>
    <s v="FEES"/>
    <n v="0"/>
    <x v="51"/>
    <x v="0"/>
    <n v="1"/>
  </r>
  <r>
    <x v="0"/>
    <x v="1"/>
    <n v="697"/>
    <x v="2"/>
    <n v="29070"/>
    <s v="Reserva Suite Mansarda - 3 noches"/>
    <d v="2025-10-07T00:00:00"/>
    <d v="2025-10-10T00:00:00"/>
    <s v="HTL"/>
    <x v="4"/>
    <s v="USD"/>
    <n v="1948"/>
    <n v="1675.28"/>
    <n v="1948"/>
    <n v="194.8"/>
    <n v="167.528"/>
    <n v="194.8"/>
    <s v="VMAISON BRERA MILANO"/>
    <s v="Italy"/>
    <x v="24"/>
    <x v="0"/>
    <n v="0.1"/>
  </r>
  <r>
    <x v="0"/>
    <x v="1"/>
    <n v="697"/>
    <x v="2"/>
    <n v="29070"/>
    <s v="Reserva Petit Suite - 3 noches"/>
    <d v="2025-10-07T00:00:00"/>
    <d v="2025-10-10T00:00:00"/>
    <s v="HTL"/>
    <x v="4"/>
    <s v="USD"/>
    <n v="1771"/>
    <n v="1523.06"/>
    <n v="1771"/>
    <n v="177.1"/>
    <n v="152.306"/>
    <n v="177.1"/>
    <s v="VMAISON BRERA MILANO"/>
    <s v="Italy"/>
    <x v="24"/>
    <x v="0"/>
    <n v="0.09999999999999999"/>
  </r>
  <r>
    <x v="0"/>
    <x v="1"/>
    <n v="697"/>
    <x v="2"/>
    <n v="0"/>
    <s v="Comisión pago con tarjeta"/>
    <d v="2025-09-14T00:00:00"/>
    <d v="2025-10-10T00:00:00"/>
    <s v="HPS"/>
    <x v="1"/>
    <s v="USD"/>
    <n v="113.08"/>
    <n v="97.2488"/>
    <n v="113.08"/>
    <n v="113.08"/>
    <n v="97.2488"/>
    <n v="113.08"/>
    <s v="FEES"/>
    <n v="0"/>
    <x v="51"/>
    <x v="0"/>
    <n v="1"/>
  </r>
  <r>
    <x v="1"/>
    <x v="1"/>
    <n v="698"/>
    <x v="25"/>
    <n v="28894"/>
    <s v="CRUCERO EXPLORA I BARCELONA A ROMA CIVITAVECCHIA"/>
    <d v="2026-07-20T00:00:00"/>
    <d v="2026-07-27T00:00:00"/>
    <s v="CRC"/>
    <x v="8"/>
    <s v="USD"/>
    <n v="4878"/>
    <n v="4195.08"/>
    <n v="4878"/>
    <n v="0"/>
    <n v="0"/>
    <n v="0"/>
    <s v="Explora Journeys"/>
    <s v="Switzerland"/>
    <x v="8"/>
    <x v="1"/>
    <n v="0"/>
  </r>
  <r>
    <x v="1"/>
    <x v="1"/>
    <n v="699"/>
    <x v="22"/>
    <n v="25780"/>
    <s v="ROLZO 134822-R"/>
    <d v="2025-07-06T00:00:00"/>
    <d v="2025-07-07T00:00:00"/>
    <s v="TRF"/>
    <x v="5"/>
    <s v="USD"/>
    <n v="280"/>
    <n v="240.8"/>
    <n v="280"/>
    <n v="42"/>
    <n v="36.12"/>
    <n v="42"/>
    <s v="ROLZO"/>
    <s v="United Kingdom"/>
    <x v="20"/>
    <x v="0"/>
    <n v="0.15"/>
  </r>
  <r>
    <x v="1"/>
    <x v="1"/>
    <n v="699"/>
    <x v="22"/>
    <n v="25780"/>
    <s v="ROLZO 134824-R"/>
    <d v="2025-07-06T00:00:00"/>
    <d v="2025-07-07T00:00:00"/>
    <s v="TRF"/>
    <x v="5"/>
    <s v="USD"/>
    <n v="280"/>
    <n v="240.8"/>
    <n v="280"/>
    <n v="42"/>
    <n v="36.12"/>
    <n v="42"/>
    <s v="ROLZO"/>
    <s v="United Kingdom"/>
    <x v="20"/>
    <x v="0"/>
    <n v="0.15"/>
  </r>
  <r>
    <x v="1"/>
    <x v="1"/>
    <n v="699"/>
    <x v="22"/>
    <n v="25780"/>
    <s v="ROLZO 134824-R-MA"/>
    <d v="2025-07-06T00:00:00"/>
    <d v="2025-07-07T00:00:00"/>
    <s v="TRF"/>
    <x v="5"/>
    <s v="USD"/>
    <n v="480"/>
    <n v="412.8"/>
    <n v="480"/>
    <n v="72"/>
    <n v="61.92"/>
    <n v="72"/>
    <s v="ROLZO"/>
    <s v="United Kingdom"/>
    <x v="20"/>
    <x v="0"/>
    <n v="0.15"/>
  </r>
  <r>
    <x v="1"/>
    <x v="1"/>
    <n v="699"/>
    <x v="22"/>
    <n v="25780"/>
    <s v="ROLZO 134823-R"/>
    <d v="2025-06-15T00:00:00"/>
    <d v="2025-06-15T00:00:00"/>
    <s v="TRF"/>
    <x v="5"/>
    <s v="USD"/>
    <n v="280"/>
    <n v="240.8"/>
    <n v="280"/>
    <n v="42"/>
    <n v="36.12"/>
    <n v="42"/>
    <s v="ROLZO"/>
    <s v="United Kingdom"/>
    <x v="33"/>
    <x v="0"/>
    <n v="0.15"/>
  </r>
  <r>
    <x v="1"/>
    <x v="1"/>
    <n v="699"/>
    <x v="22"/>
    <n v="25780"/>
    <s v="ROLZO 136629-R"/>
    <d v="2025-06-11T00:00:00"/>
    <d v="2025-06-11T00:00:00"/>
    <s v="TRF"/>
    <x v="5"/>
    <s v="USD"/>
    <n v="225"/>
    <n v="193.5"/>
    <n v="225"/>
    <n v="33.75"/>
    <n v="29.025"/>
    <n v="33.75"/>
    <s v="ROLZO"/>
    <s v="United Kingdom"/>
    <x v="15"/>
    <x v="0"/>
    <n v="0.15"/>
  </r>
  <r>
    <x v="1"/>
    <x v="1"/>
    <n v="699"/>
    <x v="22"/>
    <n v="25780"/>
    <s v="ROLZO 134821-R"/>
    <d v="2025-06-11T00:00:00"/>
    <d v="2025-06-11T00:00:00"/>
    <s v="TRF"/>
    <x v="5"/>
    <s v="USD"/>
    <n v="280"/>
    <n v="240.8"/>
    <n v="280"/>
    <n v="42"/>
    <n v="36.12"/>
    <n v="42"/>
    <s v="ROLZO"/>
    <s v="United Kingdom"/>
    <x v="15"/>
    <x v="0"/>
    <n v="0.15"/>
  </r>
  <r>
    <x v="1"/>
    <x v="1"/>
    <n v="700"/>
    <x v="22"/>
    <n v="25780"/>
    <s v="ROLZO 143627-R"/>
    <d v="2025-07-06T00:00:00"/>
    <d v="2025-07-06T00:00:00"/>
    <s v="TRF"/>
    <x v="5"/>
    <s v="USD"/>
    <n v="260"/>
    <n v="223.6"/>
    <n v="260"/>
    <n v="39"/>
    <n v="33.54"/>
    <n v="39"/>
    <s v="ROLZO"/>
    <s v="United Kingdom"/>
    <x v="20"/>
    <x v="0"/>
    <n v="0.15"/>
  </r>
  <r>
    <x v="1"/>
    <x v="1"/>
    <n v="701"/>
    <x v="22"/>
    <n v="29023"/>
    <s v="THE DYLAN AMSTERDAM"/>
    <d v="2025-08-16T00:00:00"/>
    <d v="2025-08-20T00:00:00"/>
    <s v="HTL"/>
    <x v="4"/>
    <s v="USD"/>
    <n v="3915"/>
    <n v="3366.9"/>
    <n v="3915"/>
    <n v="544.02"/>
    <n v="467.8572"/>
    <n v="544.02"/>
    <s v="THE DYLAN"/>
    <s v="Netherlands"/>
    <x v="53"/>
    <x v="0"/>
    <n v="0.1389578544061303"/>
  </r>
  <r>
    <x v="1"/>
    <x v="1"/>
    <n v="702"/>
    <x v="22"/>
    <n v="34441"/>
    <s v="WYNDHAM COSTA DEL SOL"/>
    <d v="2025-11-01T00:00:00"/>
    <d v="2025-11-02T00:00:00"/>
    <s v="HTL"/>
    <x v="4"/>
    <s v="USD"/>
    <n v="248.32"/>
    <n v="213.5552"/>
    <n v="248.32"/>
    <n v="24.83"/>
    <n v="21.3538"/>
    <n v="24.83"/>
    <s v="THE RITZ CARLTON SANTIAGO"/>
    <s v="Chile"/>
    <x v="22"/>
    <x v="0"/>
    <n v="0.09999194587628865"/>
  </r>
  <r>
    <x v="1"/>
    <x v="1"/>
    <n v="702"/>
    <x v="22"/>
    <n v="34441"/>
    <s v="THE RITZ CARLTON SANTIAGO"/>
    <d v="2025-11-01T00:00:00"/>
    <d v="2025-11-02T00:00:00"/>
    <s v="HTL"/>
    <x v="4"/>
    <s v="USD"/>
    <n v="273.92"/>
    <n v="235.5712"/>
    <n v="273.92"/>
    <n v="27.39"/>
    <n v="23.5554"/>
    <n v="27.39"/>
    <s v="THE RITZ CARLTON SANTIAGO"/>
    <s v="Chile"/>
    <x v="22"/>
    <x v="0"/>
    <n v="0.09999269859813084"/>
  </r>
  <r>
    <x v="1"/>
    <x v="1"/>
    <n v="702"/>
    <x v="22"/>
    <n v="34441"/>
    <s v="THE RITZ CARLTON SANTIAGO"/>
    <d v="2025-11-01T00:00:00"/>
    <d v="2025-11-02T00:00:00"/>
    <s v="HTL"/>
    <x v="4"/>
    <s v="USD"/>
    <n v="273.92"/>
    <n v="235.5712"/>
    <n v="273.92"/>
    <n v="27.39"/>
    <n v="23.5554"/>
    <n v="27.39"/>
    <s v="THE RITZ CARLTON SANTIAGO"/>
    <s v="Chile"/>
    <x v="22"/>
    <x v="0"/>
    <n v="0.09999269859813084"/>
  </r>
  <r>
    <x v="0"/>
    <x v="1"/>
    <n v="703"/>
    <x v="0"/>
    <n v="29905"/>
    <s v="Itinerario Nueva Zelanda &amp; Australia"/>
    <d v="2026-05-26T00:00:00"/>
    <d v="2026-06-18T00:00:00"/>
    <s v="PKT"/>
    <x v="0"/>
    <s v="USD"/>
    <n v="59086.22"/>
    <n v="50814.1492"/>
    <n v="59086.22"/>
    <n v="8939.77"/>
    <n v="7688.202200000001"/>
    <n v="8939.77"/>
    <s v="ABERCROMBIE AND KENT AUSTRALIA"/>
    <s v="Australia"/>
    <x v="13"/>
    <x v="1"/>
    <n v="0.1513004216549984"/>
  </r>
  <r>
    <x v="0"/>
    <x v="1"/>
    <n v="703"/>
    <x v="0"/>
    <n v="28934"/>
    <s v="MINVIELLE DIAZ FERNANDA"/>
    <d v="2026-05-19T00:00:00"/>
    <d v="2026-06-14T00:00:00"/>
    <s v="VLO"/>
    <x v="2"/>
    <s v="USD"/>
    <n v="6998.43"/>
    <n v="6018.6498"/>
    <n v="6998.43"/>
    <n v="266.88"/>
    <n v="229.5168"/>
    <n v="266.88"/>
    <s v="F1S USA"/>
    <s v="United States"/>
    <x v="7"/>
    <x v="1"/>
    <n v="0.0381342672570848"/>
  </r>
  <r>
    <x v="0"/>
    <x v="1"/>
    <n v="703"/>
    <x v="0"/>
    <n v="28934"/>
    <s v="SALOMON PEREZ ELIAS"/>
    <d v="2026-05-19T00:00:00"/>
    <d v="2026-06-14T00:00:00"/>
    <s v="VLO"/>
    <x v="2"/>
    <s v="USD"/>
    <n v="6998.43"/>
    <n v="6018.6498"/>
    <n v="6998.43"/>
    <n v="266.88"/>
    <n v="229.5168"/>
    <n v="266.88"/>
    <s v="F1S USA"/>
    <s v="United States"/>
    <x v="7"/>
    <x v="1"/>
    <n v="0.0381342672570848"/>
  </r>
  <r>
    <x v="0"/>
    <x v="1"/>
    <n v="703"/>
    <x v="0"/>
    <n v="0"/>
    <s v="Fee emison"/>
    <d v="2026-05-19T00:00:00"/>
    <d v="2026-06-18T00:00:00"/>
    <s v="HPS"/>
    <x v="1"/>
    <s v="USD"/>
    <n v="130"/>
    <n v="111.8"/>
    <n v="130"/>
    <n v="130"/>
    <n v="111.8"/>
    <n v="130"/>
    <s v="FEES"/>
    <n v="0"/>
    <x v="7"/>
    <x v="1"/>
    <n v="1"/>
  </r>
  <r>
    <x v="0"/>
    <x v="1"/>
    <n v="703"/>
    <x v="0"/>
    <n v="31588"/>
    <s v="Itinerario Polinesia Francesa"/>
    <d v="2026-05-20T00:00:00"/>
    <d v="2026-05-25T00:00:00"/>
    <s v="PKT"/>
    <x v="0"/>
    <s v="USD"/>
    <n v="56774.78"/>
    <n v="48826.3108"/>
    <n v="56774.78"/>
    <n v="6589.35"/>
    <n v="5666.841"/>
    <n v="6589.35"/>
    <s v="TAHITI ISLANDS TRAVEL"/>
    <s v="Tahiti, French Polynesia"/>
    <x v="7"/>
    <x v="1"/>
    <n v="0.116061215913122"/>
  </r>
  <r>
    <x v="1"/>
    <x v="1"/>
    <n v="704"/>
    <x v="39"/>
    <n v="30699"/>
    <s v="Hospedaje Trois Rois Basel"/>
    <d v="2025-08-07T00:00:00"/>
    <d v="2025-08-10T00:00:00"/>
    <s v="HTL"/>
    <x v="4"/>
    <s v="USD"/>
    <n v="4815.47"/>
    <n v="4141.3042"/>
    <n v="4815.47"/>
    <n v="209.76"/>
    <n v="180.3936"/>
    <n v="209.76"/>
    <s v="GRAND HOTEL LES TROIS ROIS"/>
    <s v="Switzerland"/>
    <x v="45"/>
    <x v="0"/>
    <n v="0.04355961100370265"/>
  </r>
  <r>
    <x v="1"/>
    <x v="1"/>
    <n v="704"/>
    <x v="39"/>
    <n v="30699"/>
    <s v="Hospedaje Les Trois Rois"/>
    <d v="2025-08-07T00:00:00"/>
    <d v="2025-08-10T00:00:00"/>
    <s v="HTL"/>
    <x v="4"/>
    <s v="USD"/>
    <n v="4815.47"/>
    <n v="4141.3042"/>
    <n v="4815.47"/>
    <n v="209.76"/>
    <n v="180.3936"/>
    <n v="209.76"/>
    <s v="GRAND HOTEL LES TROIS ROIS"/>
    <s v="Switzerland"/>
    <x v="45"/>
    <x v="0"/>
    <n v="0.04355961100370265"/>
  </r>
  <r>
    <x v="1"/>
    <x v="1"/>
    <n v="704"/>
    <x v="39"/>
    <n v="25780"/>
    <s v="Traslado Rolzo"/>
    <d v="2025-08-10T00:00:00"/>
    <d v="2025-08-10T00:00:00"/>
    <s v="TRF"/>
    <x v="5"/>
    <s v="USD"/>
    <n v="195"/>
    <n v="167.7"/>
    <n v="195"/>
    <n v="35.98"/>
    <n v="30.9428"/>
    <n v="35.98"/>
    <s v="ROLZO"/>
    <s v="United Kingdom"/>
    <x v="53"/>
    <x v="0"/>
    <n v="0.1845128205128205"/>
  </r>
  <r>
    <x v="2"/>
    <x v="1"/>
    <n v="705"/>
    <x v="17"/>
    <n v="31064"/>
    <s v="Hospedaje"/>
    <d v="2025-04-08T00:00:00"/>
    <d v="2025-04-16T00:00:00"/>
    <s v="HTL"/>
    <x v="4"/>
    <s v="USD"/>
    <n v="5681.1"/>
    <n v="4885.746"/>
    <n v="5681.1"/>
    <n v="568.11"/>
    <n v="488.5746"/>
    <n v="568.11"/>
    <s v="GRAND HOTEL SON NET"/>
    <s v="Spain"/>
    <x v="38"/>
    <x v="0"/>
    <n v="0.09999999999999999"/>
  </r>
  <r>
    <x v="2"/>
    <x v="1"/>
    <n v="705"/>
    <x v="17"/>
    <n v="31064"/>
    <s v="Hospedaje"/>
    <d v="2025-04-08T00:00:00"/>
    <d v="2025-04-16T00:00:00"/>
    <s v="HTL"/>
    <x v="4"/>
    <s v="USD"/>
    <n v="5681.1"/>
    <n v="4885.746"/>
    <n v="5681.1"/>
    <n v="568.11"/>
    <n v="488.5746"/>
    <n v="568.11"/>
    <s v="GRAND HOTEL SON NET"/>
    <s v="Spain"/>
    <x v="38"/>
    <x v="0"/>
    <n v="0.09999999999999999"/>
  </r>
  <r>
    <x v="1"/>
    <x v="1"/>
    <n v="706"/>
    <x v="16"/>
    <n v="27301"/>
    <s v="Vuelo MEX-CDG-MEX/Denise Dryjansky"/>
    <d v="2025-10-20T00:00:00"/>
    <d v="2025-10-28T00:00:00"/>
    <s v="VLO"/>
    <x v="2"/>
    <s v="USD"/>
    <n v="5096.61"/>
    <n v="4383.084599999999"/>
    <n v="5096.61"/>
    <n v="0"/>
    <n v="0"/>
    <n v="0"/>
    <s v="TURISMO EX MAR, S.A. DE C.V."/>
    <s v="Mexico"/>
    <x v="21"/>
    <x v="0"/>
    <n v="0"/>
  </r>
  <r>
    <x v="1"/>
    <x v="1"/>
    <n v="706"/>
    <x v="16"/>
    <n v="27301"/>
    <s v="Vuelo MEX-CDG-MEX/Alan Kam"/>
    <d v="2025-10-20T00:00:00"/>
    <d v="2025-10-28T00:00:00"/>
    <s v="VLO"/>
    <x v="2"/>
    <s v="USD"/>
    <n v="5096.6"/>
    <n v="4383.076"/>
    <n v="5096.6"/>
    <n v="0"/>
    <n v="0"/>
    <n v="0"/>
    <s v="TURISMO EX MAR, S.A. DE C.V."/>
    <s v="Mexico"/>
    <x v="21"/>
    <x v="0"/>
    <n v="0"/>
  </r>
  <r>
    <x v="1"/>
    <x v="1"/>
    <n v="706"/>
    <x v="16"/>
    <n v="0"/>
    <s v="Fee de emisión"/>
    <d v="2025-10-20T00:00:00"/>
    <d v="2025-10-28T00:00:00"/>
    <s v="HPS"/>
    <x v="1"/>
    <s v="USD"/>
    <n v="100"/>
    <n v="86"/>
    <n v="100"/>
    <n v="100"/>
    <n v="86"/>
    <n v="100"/>
    <s v="FEES"/>
    <n v="0"/>
    <x v="21"/>
    <x v="0"/>
    <n v="1"/>
  </r>
  <r>
    <x v="1"/>
    <x v="1"/>
    <n v="706"/>
    <x v="16"/>
    <n v="31636"/>
    <s v="Hospedaje Paris"/>
    <d v="2025-10-20T00:00:00"/>
    <d v="2025-10-28T00:00:00"/>
    <s v="HTL"/>
    <x v="4"/>
    <s v="USD"/>
    <n v="8591.450000000001"/>
    <n v="7388.647000000001"/>
    <n v="8591.450000000001"/>
    <n v="0"/>
    <n v="0"/>
    <n v="0"/>
    <s v="MAISON DELANO PARIS"/>
    <s v="France"/>
    <x v="21"/>
    <x v="0"/>
    <n v="0"/>
  </r>
  <r>
    <x v="1"/>
    <x v="1"/>
    <n v="706"/>
    <x v="16"/>
    <n v="27301"/>
    <s v="CDG-VCE-CDG/Denise Dryjansky"/>
    <d v="2025-10-20T00:00:00"/>
    <d v="2025-10-28T00:00:00"/>
    <s v="VLO"/>
    <x v="2"/>
    <s v="USD"/>
    <n v="1262.67"/>
    <n v="1085.8962"/>
    <n v="1262.67"/>
    <n v="0"/>
    <n v="0"/>
    <n v="0"/>
    <s v="TURISMO EX MAR, S.A. DE C.V."/>
    <s v="Mexico"/>
    <x v="21"/>
    <x v="0"/>
    <n v="0"/>
  </r>
  <r>
    <x v="1"/>
    <x v="1"/>
    <n v="706"/>
    <x v="16"/>
    <n v="27301"/>
    <s v="CDG-VCE-CDG/Alan Kam"/>
    <d v="2025-10-20T00:00:00"/>
    <d v="2025-10-28T00:00:00"/>
    <s v="VLO"/>
    <x v="2"/>
    <s v="USD"/>
    <n v="1262.66"/>
    <n v="1085.8876"/>
    <n v="1262.66"/>
    <n v="0"/>
    <n v="0"/>
    <n v="0"/>
    <s v="TURISMO EX MAR, S.A. DE C.V."/>
    <s v="Mexico"/>
    <x v="21"/>
    <x v="0"/>
    <n v="0"/>
  </r>
  <r>
    <x v="1"/>
    <x v="1"/>
    <n v="706"/>
    <x v="16"/>
    <n v="0"/>
    <s v="Fee de emisión EBTDFO"/>
    <d v="2025-10-20T00:00:00"/>
    <d v="2025-10-28T00:00:00"/>
    <s v="HPS"/>
    <x v="1"/>
    <s v="USD"/>
    <n v="100"/>
    <n v="86"/>
    <n v="100"/>
    <n v="100"/>
    <n v="86"/>
    <n v="100"/>
    <s v="FEES"/>
    <n v="0"/>
    <x v="21"/>
    <x v="0"/>
    <n v="1"/>
  </r>
  <r>
    <x v="1"/>
    <x v="1"/>
    <n v="706"/>
    <x v="16"/>
    <n v="27586"/>
    <s v="Hospedaje"/>
    <d v="2025-10-20T00:00:00"/>
    <d v="2025-10-28T00:00:00"/>
    <s v="HTL"/>
    <x v="4"/>
    <s v="USD"/>
    <n v="10334.1"/>
    <n v="8887.326000000001"/>
    <n v="10334.1"/>
    <n v="1033.41"/>
    <n v="888.7326"/>
    <n v="1033.41"/>
    <s v="Q Hotels"/>
    <s v="United Kingdom"/>
    <x v="21"/>
    <x v="0"/>
    <n v="0.1"/>
  </r>
  <r>
    <x v="1"/>
    <x v="1"/>
    <n v="707"/>
    <x v="30"/>
    <n v="31062"/>
    <s v="Estadia en Austria"/>
    <d v="2026-01-12T00:00:00"/>
    <d v="2026-01-16T00:00:00"/>
    <s v="HTL"/>
    <x v="4"/>
    <s v="USD"/>
    <n v="9898"/>
    <n v="8512.280000000001"/>
    <n v="9898"/>
    <n v="863"/>
    <n v="742.1799999999999"/>
    <n v="863"/>
    <s v="HOTEL ALMHOF SCHNEIDER"/>
    <s v="Austria"/>
    <x v="29"/>
    <x v="1"/>
    <n v="0.08718933117801576"/>
  </r>
  <r>
    <x v="1"/>
    <x v="1"/>
    <n v="707"/>
    <x v="30"/>
    <n v="30694"/>
    <s v="Estadia Dolomitas"/>
    <d v="2026-01-16T00:00:00"/>
    <d v="2026-01-20T00:00:00"/>
    <s v="HTL"/>
    <x v="4"/>
    <s v="USD"/>
    <n v="13614"/>
    <n v="11708.04"/>
    <n v="13614"/>
    <n v="2042.1"/>
    <n v="1756.206"/>
    <n v="2042.1"/>
    <s v="AMAN ROSA ALPINA"/>
    <s v="Italy"/>
    <x v="29"/>
    <x v="1"/>
    <n v="0.15"/>
  </r>
  <r>
    <x v="1"/>
    <x v="1"/>
    <n v="707"/>
    <x v="30"/>
    <n v="24242"/>
    <s v="Estadia en Venecia"/>
    <d v="2026-01-20T00:00:00"/>
    <d v="2026-01-22T00:00:00"/>
    <s v="HTL"/>
    <x v="4"/>
    <s v="USD"/>
    <n v="3539.89"/>
    <n v="3044.3054"/>
    <n v="3539.89"/>
    <n v="353.99"/>
    <n v="304.4314"/>
    <n v="353.99"/>
    <s v="THE GRITTI PALACE"/>
    <s v="Italy"/>
    <x v="48"/>
    <x v="1"/>
    <n v="0.1000002824946538"/>
  </r>
  <r>
    <x v="1"/>
    <x v="1"/>
    <n v="707"/>
    <x v="30"/>
    <n v="25364"/>
    <s v="Estadia en Paris"/>
    <d v="2026-01-11T00:00:00"/>
    <d v="2026-01-12T00:00:00"/>
    <s v="HTL"/>
    <x v="4"/>
    <s v="USD"/>
    <n v="2486.21"/>
    <n v="2138.1406"/>
    <n v="2486.21"/>
    <n v="248.62"/>
    <n v="213.8132"/>
    <n v="248.62"/>
    <s v="THE RITZ CARLTON NIKKO"/>
    <s v="Japan"/>
    <x v="29"/>
    <x v="1"/>
    <n v="0.099999597781362"/>
  </r>
  <r>
    <x v="1"/>
    <x v="1"/>
    <n v="707"/>
    <x v="30"/>
    <n v="25364"/>
    <s v="Estadia Paris"/>
    <d v="2026-01-22T00:00:00"/>
    <d v="2026-01-24T00:00:00"/>
    <s v="HTL"/>
    <x v="4"/>
    <s v="USD"/>
    <n v="8287.370000000001"/>
    <n v="7127.1382"/>
    <n v="8287.370000000001"/>
    <n v="828.74"/>
    <n v="712.7164"/>
    <n v="828.74"/>
    <s v="THE RITZ CARLTON NIKKO"/>
    <s v="Japan"/>
    <x v="48"/>
    <x v="1"/>
    <n v="0.1000003619966286"/>
  </r>
  <r>
    <x v="1"/>
    <x v="1"/>
    <n v="707"/>
    <x v="30"/>
    <n v="34222"/>
    <s v="Helicoptero de Lech a Dolomitas"/>
    <d v="2026-01-16T00:00:00"/>
    <d v="2026-01-16T00:00:00"/>
    <s v="TRF"/>
    <x v="5"/>
    <s v="USD"/>
    <n v="5287"/>
    <n v="4546.82"/>
    <n v="5287"/>
    <n v="469.95"/>
    <n v="404.157"/>
    <n v="469.95"/>
    <s v="SennAir"/>
    <s v="Italy"/>
    <x v="29"/>
    <x v="1"/>
    <n v="0.08888783809343673"/>
  </r>
  <r>
    <x v="1"/>
    <x v="1"/>
    <n v="707"/>
    <x v="30"/>
    <n v="34333"/>
    <s v="Viaje en helicoptero+bote de Aman Rosa Alpina a Gritti Palace Venice"/>
    <d v="2026-01-20T00:00:00"/>
    <d v="2026-01-20T00:00:00"/>
    <s v="TRF"/>
    <x v="5"/>
    <s v="USD"/>
    <n v="5031.51"/>
    <n v="4327.0986"/>
    <n v="5031.51"/>
    <n v="458.48"/>
    <n v="394.2928"/>
    <n v="458.48"/>
    <s v="Venicejets"/>
    <s v="Italy"/>
    <x v="48"/>
    <x v="1"/>
    <n v="0.09112175072691896"/>
  </r>
  <r>
    <x v="1"/>
    <x v="1"/>
    <n v="707"/>
    <x v="30"/>
    <n v="25780"/>
    <s v="Traslado privado del Aeropuerto de Zurich al Hotel Almhof Schneider"/>
    <d v="2026-01-12T00:00:00"/>
    <d v="2026-01-12T00:00:00"/>
    <s v="TRF"/>
    <x v="5"/>
    <s v="USD"/>
    <n v="1417.02"/>
    <n v="1218.6372"/>
    <n v="1417.02"/>
    <n v="212.55"/>
    <n v="182.793"/>
    <n v="212.55"/>
    <s v="ROLZO"/>
    <s v="United Kingdom"/>
    <x v="29"/>
    <x v="1"/>
    <n v="0.1499978828809756"/>
  </r>
  <r>
    <x v="1"/>
    <x v="1"/>
    <n v="707"/>
    <x v="30"/>
    <n v="25780"/>
    <s v="Traslado privado del hotel Gritti Palace Venecia al Aeropuerto de Venecia"/>
    <d v="2026-01-22T00:00:00"/>
    <d v="2026-01-22T00:00:00"/>
    <s v="TRF"/>
    <x v="5"/>
    <s v="USD"/>
    <n v="442.81"/>
    <n v="380.8166"/>
    <n v="442.81"/>
    <n v="66.42"/>
    <n v="57.1212"/>
    <n v="66.42"/>
    <s v="ROLZO"/>
    <s v="United Kingdom"/>
    <x v="48"/>
    <x v="1"/>
    <n v="0.1499966125426255"/>
  </r>
  <r>
    <x v="1"/>
    <x v="1"/>
    <n v="708"/>
    <x v="39"/>
    <n v="26070"/>
    <s v="Hospedaje Four Seasons Seul"/>
    <d v="2026-01-24T00:00:00"/>
    <d v="2026-01-28T00:00:00"/>
    <s v="HTL"/>
    <x v="4"/>
    <s v="USD"/>
    <n v="1986.98"/>
    <n v="1708.8028"/>
    <n v="1986.98"/>
    <n v="180.64"/>
    <n v="155.3504"/>
    <n v="180.64"/>
    <s v="FOUR SEASONS HOTEL SEOUL"/>
    <s v="South Korea"/>
    <x v="48"/>
    <x v="1"/>
    <n v="0.09091183605270309"/>
  </r>
  <r>
    <x v="1"/>
    <x v="1"/>
    <n v="709"/>
    <x v="20"/>
    <n v="28497"/>
    <s v="HOTEL FOUR SEASONS DES BERGUES"/>
    <d v="2025-07-27T00:00:00"/>
    <d v="2025-07-28T00:00:00"/>
    <s v="HTL"/>
    <x v="4"/>
    <s v="CHF"/>
    <n v="3780"/>
    <n v="4044.6"/>
    <n v="4725"/>
    <n v="351.93"/>
    <n v="376.5651"/>
    <n v="439.9125"/>
    <s v="FOUR SEASONS HOTEL DES BERGUES"/>
    <s v="Switzerland"/>
    <x v="9"/>
    <x v="0"/>
    <n v="0.0931031746031746"/>
  </r>
  <r>
    <x v="0"/>
    <x v="1"/>
    <n v="710"/>
    <x v="2"/>
    <n v="23525"/>
    <s v="Reserva 6 noches - Habitación superior - Desayuno incl."/>
    <d v="2025-09-23T00:00:00"/>
    <d v="2025-09-29T00:00:00"/>
    <s v="HTL"/>
    <x v="4"/>
    <s v="EUR"/>
    <n v="5625"/>
    <n v="5625"/>
    <n v="6525"/>
    <n v="613.63"/>
    <n v="613.63"/>
    <n v="711.8108"/>
    <s v="CHATEAU VOLTAIRE PARIS"/>
    <s v="France"/>
    <x v="26"/>
    <x v="0"/>
    <n v="0.1090897777777778"/>
  </r>
  <r>
    <x v="0"/>
    <x v="1"/>
    <n v="710"/>
    <x v="2"/>
    <n v="25780"/>
    <s v="Traslado ORY-Hotel"/>
    <d v="2025-09-19T00:00:00"/>
    <d v="2025-09-19T00:00:00"/>
    <s v="TRF"/>
    <x v="5"/>
    <s v="EUR"/>
    <n v="200"/>
    <n v="200"/>
    <n v="232"/>
    <n v="30"/>
    <n v="30"/>
    <n v="34.8"/>
    <s v="ROLZO"/>
    <s v="United Kingdom"/>
    <x v="51"/>
    <x v="0"/>
    <n v="0.15"/>
  </r>
  <r>
    <x v="0"/>
    <x v="1"/>
    <n v="710"/>
    <x v="2"/>
    <n v="25780"/>
    <s v="Traslado ORY-Hotel"/>
    <d v="2025-09-24T00:00:00"/>
    <d v="2025-09-24T00:00:00"/>
    <s v="TRF"/>
    <x v="5"/>
    <s v="EUR"/>
    <n v="170"/>
    <n v="170"/>
    <n v="197.2"/>
    <n v="0"/>
    <n v="0"/>
    <n v="0"/>
    <s v="ROLZO"/>
    <s v="United Kingdom"/>
    <x v="26"/>
    <x v="0"/>
    <n v="0"/>
  </r>
  <r>
    <x v="0"/>
    <x v="1"/>
    <n v="710"/>
    <x v="2"/>
    <n v="25780"/>
    <s v="Traslado Hotel-ORY"/>
    <d v="2025-09-29T00:00:00"/>
    <d v="2025-09-29T00:00:00"/>
    <s v="TRF"/>
    <x v="5"/>
    <s v="EUR"/>
    <n v="200"/>
    <n v="200"/>
    <n v="232"/>
    <n v="30"/>
    <n v="30"/>
    <n v="34.8"/>
    <s v="ROLZO"/>
    <s v="United Kingdom"/>
    <x v="23"/>
    <x v="0"/>
    <n v="0.15"/>
  </r>
  <r>
    <x v="0"/>
    <x v="1"/>
    <n v="710"/>
    <x v="2"/>
    <n v="0"/>
    <s v="Traslado Hotel que absorbe Gannet a solicitud de Martin Benedetti"/>
    <d v="2025-09-19T00:00:00"/>
    <d v="2025-09-29T00:00:00"/>
    <s v="DES"/>
    <x v="9"/>
    <s v="EUR"/>
    <n v="-170"/>
    <n v="-170"/>
    <n v="-197.2"/>
    <n v="-170"/>
    <n v="-170"/>
    <n v="-197.2"/>
    <s v="FEES"/>
    <n v="0"/>
    <x v="51"/>
    <x v="0"/>
    <n v="1"/>
  </r>
  <r>
    <x v="0"/>
    <x v="1"/>
    <n v="711"/>
    <x v="4"/>
    <n v="31082"/>
    <s v="Estancia fin de semana Finca Cortesin"/>
    <d v="2025-09-19T00:00:00"/>
    <d v="2025-09-21T00:00:00"/>
    <s v="HTL"/>
    <x v="4"/>
    <s v="EUR"/>
    <n v="5286"/>
    <n v="5286"/>
    <n v="6131.759999999999"/>
    <n v="451.71"/>
    <n v="451.71"/>
    <n v="523.9835999999999"/>
    <s v="FINCA CORTESIN"/>
    <s v="Spain"/>
    <x v="51"/>
    <x v="0"/>
    <n v="0.08545402951191827"/>
  </r>
  <r>
    <x v="0"/>
    <x v="1"/>
    <n v="711"/>
    <x v="4"/>
    <n v="28934"/>
    <s v="TE HENKEL MIGUEL EDUARDO"/>
    <d v="2025-09-19T00:00:00"/>
    <s v="0000-00-00"/>
    <s v="VLO"/>
    <x v="2"/>
    <s v="EUR"/>
    <n v="191.3"/>
    <n v="191.3"/>
    <n v="221.908"/>
    <n v="0"/>
    <n v="0"/>
    <n v="0"/>
    <s v="F1S USA"/>
    <s v="United States"/>
    <x v="51"/>
    <x v="0"/>
    <n v="0"/>
  </r>
  <r>
    <x v="0"/>
    <x v="1"/>
    <n v="711"/>
    <x v="4"/>
    <n v="28934"/>
    <s v="TE HENKEL MIGUEL MARINETTE"/>
    <d v="2025-09-19T00:00:00"/>
    <s v="0000-00-00"/>
    <s v="VLO"/>
    <x v="2"/>
    <s v="EUR"/>
    <n v="191.3"/>
    <n v="191.3"/>
    <n v="221.908"/>
    <n v="0"/>
    <n v="0"/>
    <n v="0"/>
    <s v="F1S USA"/>
    <s v="United States"/>
    <x v="51"/>
    <x v="0"/>
    <n v="0"/>
  </r>
  <r>
    <x v="0"/>
    <x v="1"/>
    <n v="711"/>
    <x v="4"/>
    <n v="28934"/>
    <s v="TE HENKEL ROJAS EDUARDO"/>
    <d v="2025-09-19T00:00:00"/>
    <s v="0000-00-00"/>
    <s v="VLO"/>
    <x v="2"/>
    <s v="EUR"/>
    <n v="191.3"/>
    <n v="191.3"/>
    <n v="221.908"/>
    <n v="0"/>
    <n v="0"/>
    <n v="0"/>
    <s v="F1S USA"/>
    <s v="United States"/>
    <x v="51"/>
    <x v="0"/>
    <n v="0"/>
  </r>
  <r>
    <x v="0"/>
    <x v="1"/>
    <n v="711"/>
    <x v="4"/>
    <n v="28934"/>
    <s v="TE MIGUEL CHECA MARINETTE"/>
    <d v="2025-09-19T00:00:00"/>
    <s v="0000-00-00"/>
    <s v="VLO"/>
    <x v="2"/>
    <s v="EUR"/>
    <n v="191.3"/>
    <n v="191.3"/>
    <n v="221.908"/>
    <n v="0"/>
    <n v="0"/>
    <n v="0"/>
    <s v="F1S USA"/>
    <s v="United States"/>
    <x v="51"/>
    <x v="0"/>
    <n v="0"/>
  </r>
  <r>
    <x v="0"/>
    <x v="1"/>
    <n v="711"/>
    <x v="4"/>
    <n v="28934"/>
    <s v="TE HENKEL MIGUEL JUAN PABLO"/>
    <d v="2025-09-19T00:00:00"/>
    <s v="0000-00-00"/>
    <s v="VLO"/>
    <x v="2"/>
    <s v="EUR"/>
    <n v="137.08"/>
    <n v="137.08"/>
    <n v="159.0128"/>
    <n v="0"/>
    <n v="0"/>
    <n v="0"/>
    <s v="F1S USA"/>
    <s v="United States"/>
    <x v="51"/>
    <x v="0"/>
    <n v="0"/>
  </r>
  <r>
    <x v="0"/>
    <x v="1"/>
    <n v="711"/>
    <x v="4"/>
    <n v="28934"/>
    <s v="TE HENKEL MIGUEL RODRIGO"/>
    <d v="2025-09-19T00:00:00"/>
    <s v="0000-00-00"/>
    <s v="VLO"/>
    <x v="2"/>
    <s v="EUR"/>
    <n v="137.08"/>
    <n v="137.08"/>
    <n v="159.0128"/>
    <n v="0"/>
    <n v="0"/>
    <n v="0"/>
    <s v="F1S USA"/>
    <s v="United States"/>
    <x v="51"/>
    <x v="0"/>
    <n v="0"/>
  </r>
  <r>
    <x v="0"/>
    <x v="1"/>
    <n v="711"/>
    <x v="4"/>
    <n v="28934"/>
    <s v="TE HENKEL MIGUEL EDUARDO"/>
    <d v="2025-09-21T00:00:00"/>
    <s v="0000-00-00"/>
    <s v="VLO"/>
    <x v="2"/>
    <s v="EUR"/>
    <n v="258.79"/>
    <n v="258.79"/>
    <n v="300.1964"/>
    <n v="0"/>
    <n v="0"/>
    <n v="0"/>
    <s v="F1S USA"/>
    <s v="United States"/>
    <x v="26"/>
    <x v="0"/>
    <n v="0"/>
  </r>
  <r>
    <x v="0"/>
    <x v="1"/>
    <n v="711"/>
    <x v="4"/>
    <n v="28934"/>
    <s v="TE HENKEL MIGUEL MARINETTE"/>
    <d v="2025-09-21T00:00:00"/>
    <s v="0000-00-00"/>
    <s v="VLO"/>
    <x v="2"/>
    <s v="EUR"/>
    <n v="258.79"/>
    <n v="258.79"/>
    <n v="300.1964"/>
    <n v="0"/>
    <n v="0"/>
    <n v="0"/>
    <s v="F1S USA"/>
    <s v="United States"/>
    <x v="26"/>
    <x v="0"/>
    <n v="0"/>
  </r>
  <r>
    <x v="0"/>
    <x v="1"/>
    <n v="711"/>
    <x v="4"/>
    <n v="28934"/>
    <s v="TE HENKEL ROJAS EDUARDO"/>
    <d v="2025-09-21T00:00:00"/>
    <s v="0000-00-00"/>
    <s v="VLO"/>
    <x v="2"/>
    <s v="EUR"/>
    <n v="258.79"/>
    <n v="258.79"/>
    <n v="300.1964"/>
    <n v="0"/>
    <n v="0"/>
    <n v="0"/>
    <s v="F1S USA"/>
    <s v="United States"/>
    <x v="26"/>
    <x v="0"/>
    <n v="0"/>
  </r>
  <r>
    <x v="0"/>
    <x v="1"/>
    <n v="711"/>
    <x v="4"/>
    <n v="28934"/>
    <s v="TE MIGUEL CHECA MARINETTE"/>
    <d v="2025-09-21T00:00:00"/>
    <s v="0000-00-00"/>
    <s v="VLO"/>
    <x v="2"/>
    <s v="EUR"/>
    <n v="258.79"/>
    <n v="258.79"/>
    <n v="300.1964"/>
    <n v="0"/>
    <n v="0"/>
    <n v="0"/>
    <s v="F1S USA"/>
    <s v="United States"/>
    <x v="26"/>
    <x v="0"/>
    <n v="0"/>
  </r>
  <r>
    <x v="0"/>
    <x v="1"/>
    <n v="711"/>
    <x v="4"/>
    <n v="28934"/>
    <s v="TE HENKEL MIGUEL JUAN PABLO"/>
    <d v="2025-09-21T00:00:00"/>
    <s v="0000-00-00"/>
    <s v="VLO"/>
    <x v="2"/>
    <s v="EUR"/>
    <n v="182.65"/>
    <n v="182.65"/>
    <n v="211.874"/>
    <n v="0"/>
    <n v="0"/>
    <n v="0"/>
    <s v="F1S USA"/>
    <s v="United States"/>
    <x v="26"/>
    <x v="0"/>
    <n v="0"/>
  </r>
  <r>
    <x v="0"/>
    <x v="1"/>
    <n v="711"/>
    <x v="4"/>
    <n v="28934"/>
    <s v="TE HENKEL MIGUEL RODRIGO"/>
    <d v="2025-09-21T00:00:00"/>
    <s v="0000-00-00"/>
    <s v="VLO"/>
    <x v="2"/>
    <s v="EUR"/>
    <n v="182.65"/>
    <n v="182.65"/>
    <n v="211.874"/>
    <n v="0"/>
    <n v="0"/>
    <n v="0"/>
    <s v="F1S USA"/>
    <s v="United States"/>
    <x v="26"/>
    <x v="0"/>
    <n v="0"/>
  </r>
  <r>
    <x v="0"/>
    <x v="1"/>
    <n v="711"/>
    <x v="4"/>
    <n v="0"/>
    <s v="Fee emisión"/>
    <d v="2025-09-19T00:00:00"/>
    <d v="2025-09-21T00:00:00"/>
    <s v="HPS"/>
    <x v="1"/>
    <s v="EUR"/>
    <n v="360"/>
    <n v="360"/>
    <n v="417.6"/>
    <n v="360"/>
    <n v="360"/>
    <n v="417.6"/>
    <s v="FEES"/>
    <n v="0"/>
    <x v="51"/>
    <x v="0"/>
    <n v="1"/>
  </r>
  <r>
    <x v="0"/>
    <x v="1"/>
    <n v="711"/>
    <x v="4"/>
    <n v="0"/>
    <s v="Honorarios"/>
    <d v="2025-09-19T00:00:00"/>
    <d v="2025-09-21T00:00:00"/>
    <s v="HPS"/>
    <x v="1"/>
    <s v="EUR"/>
    <n v="18.28"/>
    <n v="18.28"/>
    <n v="21.2048"/>
    <n v="18.28"/>
    <n v="18.28"/>
    <n v="21.2048"/>
    <s v="FEES"/>
    <n v="0"/>
    <x v="51"/>
    <x v="0"/>
    <n v="1"/>
  </r>
  <r>
    <x v="1"/>
    <x v="1"/>
    <n v="712"/>
    <x v="28"/>
    <n v="31064"/>
    <s v="Grand Hotel Son Net"/>
    <d v="2025-08-04T00:00:00"/>
    <d v="2025-08-08T00:00:00"/>
    <s v="HTL"/>
    <x v="4"/>
    <s v="EUR"/>
    <n v="12080"/>
    <n v="12080"/>
    <n v="14012.8"/>
    <n v="1032.28"/>
    <n v="1032.28"/>
    <n v="1197.4448"/>
    <s v="GRAND HOTEL SON NET"/>
    <s v="Spain"/>
    <x v="45"/>
    <x v="0"/>
    <n v="0.08545364238410597"/>
  </r>
  <r>
    <x v="1"/>
    <x v="1"/>
    <n v="713"/>
    <x v="34"/>
    <n v="31087"/>
    <s v="DOMUS NOVA"/>
    <d v="2025-10-01T00:00:00"/>
    <d v="2025-10-31T00:00:00"/>
    <s v="HTL"/>
    <x v="4"/>
    <s v="GPB"/>
    <n v="6000"/>
    <n v="6899.999999999999"/>
    <n v="8040.000000000001"/>
    <n v="0"/>
    <n v="0"/>
    <n v="0"/>
    <s v="DOMUS NOVA IBIZA"/>
    <s v="Italy"/>
    <x v="23"/>
    <x v="0"/>
    <n v="0"/>
  </r>
  <r>
    <x v="1"/>
    <x v="1"/>
    <n v="714"/>
    <x v="35"/>
    <n v="30211"/>
    <s v="hotel"/>
    <d v="2025-04-06T00:00:00"/>
    <d v="2025-04-08T00:00:00"/>
    <s v="HTL"/>
    <x v="4"/>
    <s v="USD"/>
    <n v="10013"/>
    <n v="8611.18"/>
    <n v="10013"/>
    <n v="1013"/>
    <n v="871.1799999999999"/>
    <n v="1013"/>
    <s v="THE RETREAT AT BLUE LAGOON ICELAND"/>
    <s v="Iceland"/>
    <x v="38"/>
    <x v="0"/>
    <n v="0.1011684809747328"/>
  </r>
  <r>
    <x v="1"/>
    <x v="1"/>
    <n v="714"/>
    <x v="35"/>
    <n v="30237"/>
    <s v="hotel"/>
    <d v="2025-04-08T00:00:00"/>
    <d v="2025-04-10T00:00:00"/>
    <s v="HTL"/>
    <x v="4"/>
    <s v="USD"/>
    <n v="25800"/>
    <n v="22188"/>
    <n v="25800"/>
    <n v="258.12"/>
    <n v="221.9832"/>
    <n v="258.12"/>
    <s v="THE REYKJAVIK EDITION"/>
    <s v="Iceland"/>
    <x v="38"/>
    <x v="0"/>
    <n v="0.0100046511627907"/>
  </r>
  <r>
    <x v="1"/>
    <x v="1"/>
    <n v="715"/>
    <x v="31"/>
    <n v="31025"/>
    <s v="Pago de Hospedaje"/>
    <d v="2025-08-28T00:00:00"/>
    <d v="2025-08-31T00:00:00"/>
    <s v="HTL"/>
    <x v="4"/>
    <s v="MXN"/>
    <n v="30166.35"/>
    <n v="1447.9848"/>
    <n v="1689.3156"/>
    <n v="3744.43"/>
    <n v="179.73264"/>
    <n v="209.68808"/>
    <s v="MAROMA, A BELMOND HOTEL, RIVIERA MAYA"/>
    <s v="Mexico"/>
    <x v="12"/>
    <x v="0"/>
    <n v="0.1241260543618966"/>
  </r>
  <r>
    <x v="1"/>
    <x v="1"/>
    <n v="716"/>
    <x v="18"/>
    <n v="30137"/>
    <s v="Hospedaje"/>
    <d v="2025-06-22T00:00:00"/>
    <d v="2025-06-23T00:00:00"/>
    <s v="HTL"/>
    <x v="4"/>
    <s v="USD"/>
    <n v="384.51"/>
    <n v="330.6786"/>
    <n v="384.51"/>
    <n v="27.75"/>
    <n v="23.865"/>
    <n v="27.75"/>
    <s v="BOSTON MARRIOTT COPLEY PLACE"/>
    <s v="United States"/>
    <x v="18"/>
    <x v="0"/>
    <n v="0.07216977451821799"/>
  </r>
  <r>
    <x v="2"/>
    <x v="1"/>
    <n v="717"/>
    <x v="17"/>
    <n v="30984"/>
    <s v="ES UNA RESERVA DE PRUEBA ||| ***NO UTILIZAR***"/>
    <d v="2025-09-26T00:00:00"/>
    <d v="2025-09-27T00:00:00"/>
    <s v="TRF"/>
    <x v="5"/>
    <s v="MXN"/>
    <n v="0.01"/>
    <n v="0.00048"/>
    <n v="0.0005600000000000001"/>
    <n v="0"/>
    <n v="0"/>
    <n v="0"/>
    <s v="Limouxine"/>
    <s v="Spain"/>
    <x v="26"/>
    <x v="0"/>
    <n v="0"/>
  </r>
  <r>
    <x v="2"/>
    <x v="1"/>
    <n v="718"/>
    <x v="17"/>
    <n v="30984"/>
    <s v="ff"/>
    <d v="2025-12-01T00:00:00"/>
    <d v="2025-12-05T00:00:00"/>
    <s v="TRF"/>
    <x v="5"/>
    <s v="EUR"/>
    <n v="0.01"/>
    <n v="0.01"/>
    <n v="0.0116"/>
    <n v="0"/>
    <n v="0"/>
    <n v="0"/>
    <s v="Limouxine"/>
    <s v="Spain"/>
    <x v="10"/>
    <x v="0"/>
    <n v="0"/>
  </r>
  <r>
    <x v="2"/>
    <x v="1"/>
    <n v="719"/>
    <x v="17"/>
    <n v="0"/>
    <s v="Reserva para cancelar"/>
    <d v="2025-10-27T00:00:00"/>
    <d v="2025-10-28T00:00:00"/>
    <s v="HPS"/>
    <x v="1"/>
    <s v="EUR"/>
    <n v="0"/>
    <n v="0"/>
    <n v="0"/>
    <n v="0"/>
    <n v="0"/>
    <n v="0"/>
    <s v="FEES"/>
    <n v="0"/>
    <x v="22"/>
    <x v="0"/>
    <s v="0"/>
  </r>
  <r>
    <x v="2"/>
    <x v="1"/>
    <n v="720"/>
    <x v="17"/>
    <n v="28731"/>
    <s v="TKT TREN PARIS"/>
    <d v="2025-08-01T00:00:00"/>
    <d v="2025-08-01T00:00:00"/>
    <s v="TRN"/>
    <x v="5"/>
    <s v="USD"/>
    <n v="50"/>
    <n v="43"/>
    <n v="50"/>
    <n v="0.5"/>
    <n v="0.43"/>
    <n v="0.5"/>
    <s v="ASIA EXOTICA"/>
    <s v="Thailand"/>
    <x v="9"/>
    <x v="0"/>
    <n v="0.01"/>
  </r>
  <r>
    <x v="2"/>
    <x v="1"/>
    <n v="720"/>
    <x v="17"/>
    <n v="26638"/>
    <s v="CITY TOUR"/>
    <d v="2025-08-01T00:00:00"/>
    <d v="2025-08-02T00:00:00"/>
    <s v="PKT"/>
    <x v="0"/>
    <s v="USD"/>
    <n v="5000"/>
    <n v="4300"/>
    <n v="5000"/>
    <n v="50"/>
    <n v="43"/>
    <n v="50"/>
    <s v="AJET"/>
    <s v="Turkey"/>
    <x v="9"/>
    <x v="0"/>
    <n v="0.01"/>
  </r>
  <r>
    <x v="2"/>
    <x v="1"/>
    <n v="720"/>
    <x v="17"/>
    <n v="0"/>
    <s v="fee gannet"/>
    <d v="2025-08-01T00:00:00"/>
    <d v="2025-08-02T00:00:00"/>
    <s v="HPS"/>
    <x v="1"/>
    <s v="USD"/>
    <n v="250"/>
    <n v="215"/>
    <n v="250"/>
    <n v="250"/>
    <n v="215"/>
    <n v="250"/>
    <s v="FEES"/>
    <n v="0"/>
    <x v="9"/>
    <x v="0"/>
    <n v="1"/>
  </r>
  <r>
    <x v="1"/>
    <x v="1"/>
    <n v="721"/>
    <x v="34"/>
    <n v="31178"/>
    <s v="MAISON LEZARD"/>
    <d v="2025-10-23T00:00:00"/>
    <d v="2025-10-27T00:00:00"/>
    <s v="HTL"/>
    <x v="4"/>
    <s v="MXN"/>
    <n v="61265.54"/>
    <n v="2940.74592"/>
    <n v="3430.87024"/>
    <n v="11712.68"/>
    <n v="562.2086400000001"/>
    <n v="655.91008"/>
    <s v="MAISON LEZARD"/>
    <s v="Mexico"/>
    <x v="21"/>
    <x v="0"/>
    <n v="0.1911789237473464"/>
  </r>
  <r>
    <x v="1"/>
    <x v="1"/>
    <n v="721"/>
    <x v="34"/>
    <n v="0"/>
    <s v="FEE STRIPE"/>
    <d v="2025-10-23T00:00:00"/>
    <d v="2025-10-27T00:00:00"/>
    <s v="HPS"/>
    <x v="1"/>
    <s v="MXN"/>
    <n v="2552.81"/>
    <n v="122.53488"/>
    <n v="142.95736"/>
    <n v="2552.81"/>
    <n v="122.53488"/>
    <n v="142.95736"/>
    <s v="FEES"/>
    <n v="0"/>
    <x v="21"/>
    <x v="0"/>
    <n v="1"/>
  </r>
  <r>
    <x v="1"/>
    <x v="1"/>
    <n v="722"/>
    <x v="16"/>
    <n v="29915"/>
    <s v="Hospedaje"/>
    <d v="2025-08-02T00:00:00"/>
    <d v="2025-08-03T00:00:00"/>
    <s v="HTL"/>
    <x v="4"/>
    <s v="USD"/>
    <n v="1349"/>
    <n v="1160.14"/>
    <n v="1349"/>
    <n v="136.41"/>
    <n v="117.3126"/>
    <n v="136.41"/>
    <s v="THE NEWBURY BOSTON"/>
    <s v="United States"/>
    <x v="9"/>
    <x v="0"/>
    <n v="0.101119347664937"/>
  </r>
  <r>
    <x v="2"/>
    <x v="1"/>
    <n v="723"/>
    <x v="17"/>
    <n v="27092"/>
    <s v="Vuelo"/>
    <d v="2025-10-24T00:00:00"/>
    <d v="2025-11-03T00:00:00"/>
    <s v="VLO"/>
    <x v="2"/>
    <s v="USD"/>
    <n v="0"/>
    <n v="0"/>
    <n v="0"/>
    <n v="0"/>
    <n v="0"/>
    <n v="0"/>
    <s v="A MANO CUERO"/>
    <s v="Mexico"/>
    <x v="21"/>
    <x v="0"/>
    <s v="0"/>
  </r>
  <r>
    <x v="1"/>
    <x v="1"/>
    <n v="724"/>
    <x v="24"/>
    <n v="0"/>
    <s v="Fee emision de boletos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724"/>
    <x v="24"/>
    <n v="28934"/>
    <s v="TE BRAUN BURILLO JAVIER"/>
    <d v="2026-01-01T00:00:00"/>
    <d v="2026-01-01T00:00:00"/>
    <s v="VLO"/>
    <x v="2"/>
    <s v="USD"/>
    <n v="698"/>
    <n v="600.28"/>
    <n v="698"/>
    <n v="0"/>
    <n v="0"/>
    <n v="0"/>
    <s v="F1S USA"/>
    <s v="United States"/>
    <x v="40"/>
    <x v="1"/>
    <n v="0"/>
  </r>
  <r>
    <x v="1"/>
    <x v="1"/>
    <n v="724"/>
    <x v="24"/>
    <n v="28934"/>
    <s v="TE APARICIO MARTINEZ VERTIZ CARLA"/>
    <d v="2025-01-01T00:00:00"/>
    <s v="0000-00-00"/>
    <s v="VLO"/>
    <x v="2"/>
    <s v="USD"/>
    <n v="698"/>
    <n v="600.28"/>
    <n v="698"/>
    <n v="0"/>
    <n v="0"/>
    <n v="0"/>
    <s v="F1S USA"/>
    <s v="United States"/>
    <x v="40"/>
    <x v="0"/>
    <n v="0"/>
  </r>
  <r>
    <x v="1"/>
    <x v="1"/>
    <n v="724"/>
    <x v="24"/>
    <n v="28934"/>
    <s v="TE BRAUN BURILLO JAVIER"/>
    <d v="2025-01-01T00:00:00"/>
    <s v="0000-00-00"/>
    <s v="VLO"/>
    <x v="2"/>
    <s v="USD"/>
    <n v="247.23"/>
    <n v="212.6178"/>
    <n v="247.23"/>
    <n v="0"/>
    <n v="0"/>
    <n v="0"/>
    <s v="F1S USA"/>
    <s v="United States"/>
    <x v="40"/>
    <x v="0"/>
    <n v="0"/>
  </r>
  <r>
    <x v="1"/>
    <x v="1"/>
    <n v="724"/>
    <x v="24"/>
    <n v="28934"/>
    <s v="TE APARICIO MARTINEZ VERTIZ CARLA"/>
    <d v="2025-01-01T00:00:00"/>
    <s v="0000-00-00"/>
    <s v="VLO"/>
    <x v="2"/>
    <s v="USD"/>
    <n v="247.23"/>
    <n v="212.6178"/>
    <n v="247.23"/>
    <n v="0"/>
    <n v="0"/>
    <n v="0"/>
    <s v="F1S USA"/>
    <s v="United States"/>
    <x v="40"/>
    <x v="0"/>
    <n v="0"/>
  </r>
  <r>
    <x v="1"/>
    <x v="1"/>
    <n v="725"/>
    <x v="22"/>
    <n v="30383"/>
    <s v="MARRUECO X4"/>
    <d v="2025-10-07T00:00:00"/>
    <d v="2025-10-15T00:00:00"/>
    <s v="PKT"/>
    <x v="0"/>
    <s v="USD"/>
    <n v="23518.29"/>
    <n v="20225.7294"/>
    <n v="23518.29"/>
    <n v="4922.11"/>
    <n v="4233.0146"/>
    <n v="4922.11"/>
    <s v="ASIBI"/>
    <s v="United Kingdom"/>
    <x v="24"/>
    <x v="0"/>
    <n v="0.2092886004892362"/>
  </r>
  <r>
    <x v="1"/>
    <x v="1"/>
    <n v="725"/>
    <x v="22"/>
    <n v="28934"/>
    <s v="GONZALEZ LOBO RAUL MR"/>
    <d v="2025-10-15T00:00:00"/>
    <d v="2025-10-15T00:00:00"/>
    <s v="VLO"/>
    <x v="2"/>
    <s v="USD"/>
    <n v="427.2"/>
    <n v="367.392"/>
    <n v="427.2"/>
    <n v="0"/>
    <n v="0"/>
    <n v="0"/>
    <s v="F1S USA"/>
    <s v="United States"/>
    <x v="25"/>
    <x v="0"/>
    <n v="0"/>
  </r>
  <r>
    <x v="1"/>
    <x v="1"/>
    <n v="725"/>
    <x v="22"/>
    <n v="28934"/>
    <s v="CHAIN FAJER MARIA FERNANDA MRS"/>
    <d v="2025-10-15T00:00:00"/>
    <d v="2025-10-15T00:00:00"/>
    <s v="VLO"/>
    <x v="2"/>
    <s v="USD"/>
    <n v="427.2"/>
    <n v="367.392"/>
    <n v="427.2"/>
    <n v="0"/>
    <n v="0"/>
    <n v="0"/>
    <s v="F1S USA"/>
    <s v="United States"/>
    <x v="25"/>
    <x v="0"/>
    <n v="0"/>
  </r>
  <r>
    <x v="1"/>
    <x v="1"/>
    <n v="725"/>
    <x v="22"/>
    <n v="28751"/>
    <s v="VILLA MABROUKA"/>
    <d v="2025-10-07T00:00:00"/>
    <d v="2025-10-15T00:00:00"/>
    <s v="HTL"/>
    <x v="4"/>
    <s v="USD"/>
    <n v="1367.61"/>
    <n v="1176.1446"/>
    <n v="1367.61"/>
    <n v="0"/>
    <n v="0"/>
    <n v="0"/>
    <s v="VILLA MABROUKA"/>
    <s v="Morocco"/>
    <x v="24"/>
    <x v="0"/>
    <n v="0"/>
  </r>
  <r>
    <x v="1"/>
    <x v="1"/>
    <n v="725"/>
    <x v="22"/>
    <n v="28934"/>
    <s v="GONZALEZ SOLANA MIGUEL ANGEL MR"/>
    <d v="2025-10-15T00:00:00"/>
    <d v="2025-10-15T00:00:00"/>
    <s v="VLO"/>
    <x v="2"/>
    <s v="USD"/>
    <n v="533.2"/>
    <n v="458.552"/>
    <n v="533.2"/>
    <n v="0"/>
    <n v="0"/>
    <n v="0"/>
    <s v="F1S USA"/>
    <s v="United States"/>
    <x v="25"/>
    <x v="0"/>
    <n v="0"/>
  </r>
  <r>
    <x v="1"/>
    <x v="1"/>
    <n v="725"/>
    <x v="22"/>
    <n v="28934"/>
    <s v="PEREZ GARCIA MONICA MRS"/>
    <d v="2025-10-15T00:00:00"/>
    <d v="2025-10-15T00:00:00"/>
    <s v="VLO"/>
    <x v="2"/>
    <s v="USD"/>
    <n v="533.2"/>
    <n v="458.552"/>
    <n v="533.2"/>
    <n v="0"/>
    <n v="0"/>
    <n v="0"/>
    <s v="F1S USA"/>
    <s v="United States"/>
    <x v="25"/>
    <x v="0"/>
    <n v="0"/>
  </r>
  <r>
    <x v="1"/>
    <x v="1"/>
    <n v="725"/>
    <x v="22"/>
    <n v="28934"/>
    <s v="GONZALEZ SOLANA MIGUEL ANGEL MR"/>
    <d v="2025-10-15T00:00:00"/>
    <d v="2025-10-15T00:00:00"/>
    <s v="VLO"/>
    <x v="2"/>
    <s v="USD"/>
    <n v="31.6"/>
    <n v="27.176"/>
    <n v="31.6"/>
    <n v="0"/>
    <n v="0"/>
    <n v="0"/>
    <s v="F1S USA"/>
    <s v="United States"/>
    <x v="25"/>
    <x v="0"/>
    <n v="0"/>
  </r>
  <r>
    <x v="1"/>
    <x v="1"/>
    <n v="725"/>
    <x v="22"/>
    <n v="28934"/>
    <s v="PEREZ GARCIA MONICA MRS"/>
    <d v="2025-10-15T00:00:00"/>
    <d v="2025-10-15T00:00:00"/>
    <s v="VLO"/>
    <x v="2"/>
    <s v="USD"/>
    <n v="31.6"/>
    <n v="27.176"/>
    <n v="31.6"/>
    <n v="0"/>
    <n v="0"/>
    <n v="0"/>
    <s v="F1S USA"/>
    <s v="United States"/>
    <x v="25"/>
    <x v="0"/>
    <n v="0"/>
  </r>
  <r>
    <x v="1"/>
    <x v="1"/>
    <n v="725"/>
    <x v="22"/>
    <n v="26624"/>
    <s v="RYANAIR"/>
    <d v="2025-10-07T00:00:00"/>
    <d v="2025-10-15T00:00:00"/>
    <s v="ABC"/>
    <x v="2"/>
    <s v="USD"/>
    <n v="639.47"/>
    <n v="549.9442"/>
    <n v="639.47"/>
    <n v="0"/>
    <n v="0"/>
    <n v="0"/>
    <s v="Ryanair"/>
    <s v="Ireland"/>
    <x v="24"/>
    <x v="0"/>
    <n v="0"/>
  </r>
  <r>
    <x v="1"/>
    <x v="1"/>
    <n v="725"/>
    <x v="22"/>
    <n v="26624"/>
    <s v="RYANAIR"/>
    <d v="2025-10-07T00:00:00"/>
    <d v="2025-10-15T00:00:00"/>
    <s v="ABC"/>
    <x v="2"/>
    <s v="USD"/>
    <n v="246.32"/>
    <n v="211.8352"/>
    <n v="246.32"/>
    <n v="0"/>
    <n v="0"/>
    <n v="0"/>
    <s v="Ryanair"/>
    <s v="Ireland"/>
    <x v="24"/>
    <x v="0"/>
    <n v="0"/>
  </r>
  <r>
    <x v="1"/>
    <x v="1"/>
    <n v="725"/>
    <x v="22"/>
    <n v="26624"/>
    <s v="RYANAIR"/>
    <d v="2025-10-07T00:00:00"/>
    <d v="2025-10-15T00:00:00"/>
    <s v="ABC"/>
    <x v="2"/>
    <s v="USD"/>
    <n v="247.62"/>
    <n v="212.9532"/>
    <n v="247.62"/>
    <n v="0"/>
    <n v="0"/>
    <n v="0"/>
    <s v="Ryanair"/>
    <s v="Ireland"/>
    <x v="24"/>
    <x v="0"/>
    <n v="0"/>
  </r>
  <r>
    <x v="1"/>
    <x v="1"/>
    <n v="725"/>
    <x v="22"/>
    <n v="0"/>
    <s v="FEE STRIPE"/>
    <d v="2025-10-07T00:00:00"/>
    <d v="2025-10-15T00:00:00"/>
    <s v="HPS"/>
    <x v="1"/>
    <s v="USD"/>
    <n v="101.87"/>
    <n v="87.6082"/>
    <n v="101.87"/>
    <n v="101.87"/>
    <n v="87.6082"/>
    <n v="101.87"/>
    <s v="FEES"/>
    <n v="0"/>
    <x v="24"/>
    <x v="0"/>
    <n v="1"/>
  </r>
  <r>
    <x v="2"/>
    <x v="1"/>
    <n v="726"/>
    <x v="17"/>
    <n v="31065"/>
    <s v="Estadia Hotel"/>
    <d v="2025-11-20T00:00:00"/>
    <d v="2025-11-24T00:00:00"/>
    <s v="HTL"/>
    <x v="4"/>
    <s v="USD"/>
    <n v="5540"/>
    <n v="4764.4"/>
    <n v="5540"/>
    <n v="554"/>
    <n v="476.44"/>
    <n v="554"/>
    <s v="ROSEWOOD MANSION ON TURTLE CREEK"/>
    <s v="United States"/>
    <x v="30"/>
    <x v="0"/>
    <n v="0.1"/>
  </r>
  <r>
    <x v="2"/>
    <x v="1"/>
    <n v="726"/>
    <x v="17"/>
    <n v="27704"/>
    <s v="Traslado Aeropuerto de Dallas al Hotel Rosewood Mansion At Turtle Creek"/>
    <d v="2025-11-20T00:00:00"/>
    <d v="2025-11-20T00:00:00"/>
    <s v="TRF"/>
    <x v="5"/>
    <s v="USD"/>
    <n v="153.37"/>
    <n v="131.8982"/>
    <n v="153.37"/>
    <n v="15.34"/>
    <n v="13.1924"/>
    <n v="15.34"/>
    <s v="Blacklane"/>
    <s v="Germany"/>
    <x v="30"/>
    <x v="0"/>
    <n v="0.1000195605398709"/>
  </r>
  <r>
    <x v="2"/>
    <x v="1"/>
    <n v="726"/>
    <x v="17"/>
    <n v="27704"/>
    <s v="Traslado del hotel Rosewood Mansion at Turtle Creek al Aeropuerto de Dallas"/>
    <d v="2025-11-24T00:00:00"/>
    <d v="2025-11-24T00:00:00"/>
    <s v="TRF"/>
    <x v="5"/>
    <s v="USD"/>
    <n v="159.53"/>
    <n v="137.1958"/>
    <n v="159.53"/>
    <n v="15.95"/>
    <n v="13.717"/>
    <n v="15.95"/>
    <s v="Blacklane"/>
    <s v="Germany"/>
    <x v="32"/>
    <x v="0"/>
    <n v="0.09998119475960633"/>
  </r>
  <r>
    <x v="1"/>
    <x v="1"/>
    <n v="727"/>
    <x v="20"/>
    <n v="27721"/>
    <s v="VUELO MEX BCN DXB DEL DXB BCN MEX"/>
    <d v="2025-11-15T00:00:00"/>
    <d v="2025-11-29T00:00:00"/>
    <s v="VLO"/>
    <x v="2"/>
    <s v="USD"/>
    <n v="6315.59"/>
    <n v="5431.4074"/>
    <n v="6315.59"/>
    <n v="0"/>
    <n v="0"/>
    <n v="0"/>
    <s v="TURISMO EXMAR"/>
    <s v="Mexico"/>
    <x v="17"/>
    <x v="0"/>
    <n v="0"/>
  </r>
  <r>
    <x v="1"/>
    <x v="1"/>
    <n v="727"/>
    <x v="20"/>
    <n v="27721"/>
    <s v="VUELO MEX BCN DXB DEL DXB MEX"/>
    <d v="2025-11-15T00:00:00"/>
    <d v="2025-11-29T00:00:00"/>
    <s v="VLO"/>
    <x v="2"/>
    <s v="USD"/>
    <n v="6315.49"/>
    <n v="5431.3214"/>
    <n v="6315.49"/>
    <n v="0"/>
    <n v="0"/>
    <n v="0"/>
    <s v="TURISMO EXMAR"/>
    <s v="Mexico"/>
    <x v="17"/>
    <x v="0"/>
    <n v="0"/>
  </r>
  <r>
    <x v="1"/>
    <x v="1"/>
    <n v="727"/>
    <x v="20"/>
    <n v="27721"/>
    <s v="VUELO MEX BCN DXB DEL DXB MEX"/>
    <d v="2025-11-15T00:00:00"/>
    <d v="2025-11-29T00:00:00"/>
    <s v="VLO"/>
    <x v="2"/>
    <s v="USD"/>
    <n v="6315.49"/>
    <n v="5431.3214"/>
    <n v="6315.49"/>
    <n v="0"/>
    <n v="0"/>
    <n v="0"/>
    <s v="TURISMO EXMAR"/>
    <s v="Mexico"/>
    <x v="17"/>
    <x v="0"/>
    <n v="0"/>
  </r>
  <r>
    <x v="1"/>
    <x v="1"/>
    <n v="727"/>
    <x v="20"/>
    <n v="27721"/>
    <s v="VUELO MEX BCN DXB DEL DXB MEX"/>
    <d v="2025-11-15T00:00:00"/>
    <d v="2025-11-29T00:00:00"/>
    <s v="VLO"/>
    <x v="2"/>
    <s v="USD"/>
    <n v="6315.49"/>
    <n v="5431.3214"/>
    <n v="6315.49"/>
    <n v="0"/>
    <n v="0"/>
    <n v="0"/>
    <s v="TURISMO EXMAR"/>
    <s v="Mexico"/>
    <x v="17"/>
    <x v="0"/>
    <n v="0"/>
  </r>
  <r>
    <x v="1"/>
    <x v="1"/>
    <n v="727"/>
    <x v="20"/>
    <n v="0"/>
    <s v="EMISION DE BOLETO"/>
    <d v="2025-11-15T00:00:00"/>
    <d v="2025-11-29T00:00:00"/>
    <s v="HPS"/>
    <x v="1"/>
    <s v="USD"/>
    <n v="140"/>
    <n v="120.4"/>
    <n v="140"/>
    <n v="140"/>
    <n v="120.4"/>
    <n v="140"/>
    <s v="FEES"/>
    <n v="0"/>
    <x v="17"/>
    <x v="0"/>
    <n v="1"/>
  </r>
  <r>
    <x v="1"/>
    <x v="1"/>
    <n v="727"/>
    <x v="20"/>
    <n v="27721"/>
    <s v="VUELO MEX IST DEL IST MEX"/>
    <d v="2025-11-15T00:00:00"/>
    <d v="2025-11-29T00:00:00"/>
    <s v="VLO"/>
    <x v="2"/>
    <s v="USD"/>
    <n v="8839.690000000001"/>
    <n v="7602.133400000001"/>
    <n v="8839.690000000001"/>
    <n v="0"/>
    <n v="0"/>
    <n v="0"/>
    <s v="TURISMO EXMAR"/>
    <s v="Mexico"/>
    <x v="17"/>
    <x v="0"/>
    <n v="0"/>
  </r>
  <r>
    <x v="1"/>
    <x v="1"/>
    <n v="727"/>
    <x v="20"/>
    <n v="27721"/>
    <s v="VUELO MEX IST DEL IST MEX"/>
    <d v="2025-11-14T00:00:00"/>
    <d v="2025-11-30T00:00:00"/>
    <s v="VLO"/>
    <x v="2"/>
    <s v="USD"/>
    <n v="8839.690000000001"/>
    <n v="7602.133400000001"/>
    <n v="8839.690000000001"/>
    <n v="0"/>
    <n v="0"/>
    <n v="0"/>
    <s v="TURISMO EXMAR"/>
    <s v="Mexico"/>
    <x v="17"/>
    <x v="0"/>
    <n v="0"/>
  </r>
  <r>
    <x v="1"/>
    <x v="1"/>
    <n v="727"/>
    <x v="20"/>
    <n v="27721"/>
    <s v="MEX IST DEL IST MEX"/>
    <d v="2025-11-14T00:00:00"/>
    <d v="2025-11-30T00:00:00"/>
    <s v="VLO"/>
    <x v="2"/>
    <s v="USD"/>
    <n v="12479.69"/>
    <n v="10732.5334"/>
    <n v="12479.69"/>
    <n v="0"/>
    <n v="0"/>
    <n v="0"/>
    <s v="TURISMO EXMAR"/>
    <s v="Mexico"/>
    <x v="17"/>
    <x v="0"/>
    <n v="0"/>
  </r>
  <r>
    <x v="1"/>
    <x v="1"/>
    <n v="727"/>
    <x v="20"/>
    <n v="0"/>
    <s v="EMISION DE 3 BOLETOS"/>
    <d v="2025-11-14T00:00:00"/>
    <d v="2025-11-30T00:00:00"/>
    <s v="HPS"/>
    <x v="1"/>
    <s v="USD"/>
    <n v="105"/>
    <n v="90.3"/>
    <n v="105"/>
    <n v="105"/>
    <n v="90.3"/>
    <n v="105"/>
    <s v="FEES"/>
    <n v="0"/>
    <x v="17"/>
    <x v="0"/>
    <n v="1"/>
  </r>
  <r>
    <x v="1"/>
    <x v="1"/>
    <n v="727"/>
    <x v="20"/>
    <n v="24966"/>
    <s v="Saldo de viaje a India"/>
    <d v="2025-11-14T00:00:00"/>
    <d v="2025-11-30T00:00:00"/>
    <s v="PKT"/>
    <x v="0"/>
    <s v="USD"/>
    <n v="33915"/>
    <n v="29166.9"/>
    <n v="33915"/>
    <n v="0"/>
    <n v="0"/>
    <n v="0"/>
    <s v="Holycow Holidays"/>
    <s v="India"/>
    <x v="17"/>
    <x v="0"/>
    <n v="0"/>
  </r>
  <r>
    <x v="1"/>
    <x v="1"/>
    <n v="727"/>
    <x v="20"/>
    <n v="24966"/>
    <s v="Extras de servicios terrestres"/>
    <d v="2025-11-14T00:00:00"/>
    <d v="2025-11-29T00:00:00"/>
    <s v="PKT"/>
    <x v="0"/>
    <s v="USD"/>
    <n v="5617"/>
    <n v="4830.62"/>
    <n v="5617"/>
    <n v="563"/>
    <n v="484.18"/>
    <n v="563"/>
    <s v="Holycow Holidays"/>
    <s v="India"/>
    <x v="17"/>
    <x v="0"/>
    <n v="0.1002314402706071"/>
  </r>
  <r>
    <x v="1"/>
    <x v="1"/>
    <n v="727"/>
    <x v="20"/>
    <n v="27301"/>
    <s v="CAMBIO DE FECHA DEL IST MEX"/>
    <d v="2025-11-14T00:00:00"/>
    <d v="2025-11-30T00:00:00"/>
    <s v="VLO"/>
    <x v="2"/>
    <s v="USD"/>
    <n v="14"/>
    <n v="12.04"/>
    <n v="14"/>
    <n v="0"/>
    <n v="0"/>
    <n v="0"/>
    <s v="TURISMO EX MAR, S.A. DE C.V."/>
    <s v="Mexico"/>
    <x v="17"/>
    <x v="0"/>
    <n v="0"/>
  </r>
  <r>
    <x v="1"/>
    <x v="1"/>
    <n v="727"/>
    <x v="20"/>
    <n v="0"/>
    <s v="REVISADO DE BOLETO"/>
    <d v="2025-11-14T00:00:00"/>
    <d v="2025-11-30T00:00:00"/>
    <s v="HPS"/>
    <x v="1"/>
    <s v="USD"/>
    <n v="40"/>
    <n v="34.4"/>
    <n v="40"/>
    <n v="40"/>
    <n v="34.4"/>
    <n v="40"/>
    <s v="FEES"/>
    <n v="0"/>
    <x v="17"/>
    <x v="0"/>
    <n v="1"/>
  </r>
  <r>
    <x v="1"/>
    <x v="1"/>
    <n v="727"/>
    <x v="20"/>
    <n v="0"/>
    <s v="fee por tramite de Visas"/>
    <d v="2025-11-14T00:00:00"/>
    <d v="2025-11-30T00:00:00"/>
    <s v="HPS"/>
    <x v="1"/>
    <s v="USD"/>
    <n v="449.95"/>
    <n v="386.957"/>
    <n v="449.95"/>
    <n v="449.95"/>
    <n v="386.957"/>
    <n v="449.95"/>
    <s v="FEES"/>
    <n v="0"/>
    <x v="17"/>
    <x v="0"/>
    <n v="1"/>
  </r>
  <r>
    <x v="1"/>
    <x v="1"/>
    <n v="727"/>
    <x v="20"/>
    <n v="27721"/>
    <s v="REVISADO POR CAMBIO DE FECHA DE JULIO SERRANO EC"/>
    <d v="2025-11-14T00:00:00"/>
    <d v="2025-11-30T00:00:00"/>
    <s v="VLO"/>
    <x v="2"/>
    <s v="USD"/>
    <n v="0"/>
    <n v="0"/>
    <n v="0"/>
    <n v="0"/>
    <n v="0"/>
    <n v="0"/>
    <s v="TURISMO EXMAR"/>
    <s v="Mexico"/>
    <x v="17"/>
    <x v="0"/>
    <s v="0"/>
  </r>
  <r>
    <x v="1"/>
    <x v="1"/>
    <n v="727"/>
    <x v="20"/>
    <n v="27301"/>
    <s v="CARGO POR CAMBIO"/>
    <d v="2025-11-14T00:00:00"/>
    <d v="2025-11-30T00:00:00"/>
    <s v="VLO"/>
    <x v="2"/>
    <s v="USD"/>
    <n v="350"/>
    <n v="301"/>
    <n v="350"/>
    <n v="0"/>
    <n v="0"/>
    <n v="0"/>
    <s v="TURISMO EX MAR, S.A. DE C.V."/>
    <s v="Mexico"/>
    <x v="17"/>
    <x v="0"/>
    <n v="0"/>
  </r>
  <r>
    <x v="1"/>
    <x v="1"/>
    <n v="727"/>
    <x v="20"/>
    <n v="33492"/>
    <s v="Reserva de 2 habitaciones en el fs Bosforo Istanbul"/>
    <d v="2025-11-29T00:00:00"/>
    <d v="2025-11-30T00:00:00"/>
    <s v="HTL"/>
    <x v="4"/>
    <s v="USD"/>
    <n v="1197"/>
    <n v="1029.42"/>
    <n v="1197"/>
    <n v="0"/>
    <n v="0"/>
    <n v="0"/>
    <s v="FOUR SEASONS HOTEL ISTANBUL AT THE BOSPHORUS"/>
    <s v="Turkey"/>
    <x v="32"/>
    <x v="0"/>
    <n v="0"/>
  </r>
  <r>
    <x v="1"/>
    <x v="1"/>
    <n v="727"/>
    <x v="20"/>
    <n v="33492"/>
    <s v="HOSPEDAJE HOTEL FS BOSFORO"/>
    <d v="2025-11-29T00:00:00"/>
    <d v="2025-11-30T00:00:00"/>
    <s v="HTL"/>
    <x v="4"/>
    <s v="USD"/>
    <n v="1197"/>
    <n v="1029.42"/>
    <n v="1197"/>
    <n v="0"/>
    <n v="0"/>
    <n v="0"/>
    <s v="FOUR SEASONS HOTEL ISTANBUL AT THE BOSPHORUS"/>
    <s v="Turkey"/>
    <x v="32"/>
    <x v="0"/>
    <n v="0"/>
  </r>
  <r>
    <x v="1"/>
    <x v="1"/>
    <n v="727"/>
    <x v="20"/>
    <n v="25348"/>
    <s v="City tour en Dubai con Chofer a disposición"/>
    <d v="2025-11-29T00:00:00"/>
    <d v="2025-11-30T00:00:00"/>
    <s v="ATR"/>
    <x v="0"/>
    <s v="USD"/>
    <n v="690"/>
    <n v="593.4"/>
    <n v="690"/>
    <n v="139"/>
    <n v="119.54"/>
    <n v="139"/>
    <s v="ARABIAN LUX"/>
    <s v="United Arab Emirates"/>
    <x v="32"/>
    <x v="0"/>
    <n v="0.2014492753623189"/>
  </r>
  <r>
    <x v="1"/>
    <x v="1"/>
    <n v="728"/>
    <x v="22"/>
    <n v="31083"/>
    <s v="BAIRRO ALTO HOTEL"/>
    <d v="2025-09-14T00:00:00"/>
    <d v="2025-09-16T00:00:00"/>
    <s v="HTL"/>
    <x v="4"/>
    <s v="USD"/>
    <n v="2025"/>
    <n v="1741.5"/>
    <n v="2025"/>
    <n v="166"/>
    <n v="142.76"/>
    <n v="166"/>
    <s v="BAIRRO ALTO HOTEL"/>
    <s v="Portugal"/>
    <x v="51"/>
    <x v="0"/>
    <n v="0.0819753086419753"/>
  </r>
  <r>
    <x v="1"/>
    <x v="1"/>
    <n v="728"/>
    <x v="22"/>
    <n v="31083"/>
    <s v="BAIRRO ALTO HOTEL"/>
    <d v="2025-09-14T00:00:00"/>
    <d v="2025-09-16T00:00:00"/>
    <s v="HTL"/>
    <x v="4"/>
    <s v="USD"/>
    <n v="2025"/>
    <n v="1741.5"/>
    <n v="2025"/>
    <n v="166"/>
    <n v="142.76"/>
    <n v="166"/>
    <s v="BAIRRO ALTO HOTEL"/>
    <s v="Portugal"/>
    <x v="51"/>
    <x v="0"/>
    <n v="0.0819753086419753"/>
  </r>
  <r>
    <x v="1"/>
    <x v="1"/>
    <n v="728"/>
    <x v="22"/>
    <n v="31083"/>
    <s v="BAIRRO ALTO HOTEL"/>
    <d v="2025-09-14T00:00:00"/>
    <d v="2025-09-16T00:00:00"/>
    <s v="HTL"/>
    <x v="4"/>
    <s v="USD"/>
    <n v="2025"/>
    <n v="1741.5"/>
    <n v="2025"/>
    <n v="166"/>
    <n v="142.76"/>
    <n v="166"/>
    <s v="BAIRRO ALTO HOTEL"/>
    <s v="Portugal"/>
    <x v="51"/>
    <x v="0"/>
    <n v="0.0819753086419753"/>
  </r>
  <r>
    <x v="1"/>
    <x v="1"/>
    <n v="729"/>
    <x v="22"/>
    <n v="31084"/>
    <s v="HYATT UNION SQUARE"/>
    <d v="2025-07-19T00:00:00"/>
    <d v="2025-07-28T00:00:00"/>
    <s v="HTL"/>
    <x v="4"/>
    <s v="USD"/>
    <n v="4386"/>
    <n v="3771.96"/>
    <n v="4386"/>
    <n v="438.6"/>
    <n v="377.196"/>
    <n v="438.6"/>
    <s v="HYATT UNION SQUARE NEW YORK"/>
    <s v="United States"/>
    <x v="5"/>
    <x v="0"/>
    <n v="0.1"/>
  </r>
  <r>
    <x v="1"/>
    <x v="1"/>
    <n v="729"/>
    <x v="22"/>
    <n v="31084"/>
    <s v="HYATT UNION SQUARE"/>
    <d v="2025-07-30T00:00:00"/>
    <d v="2025-08-19T00:00:00"/>
    <s v="HTL"/>
    <x v="4"/>
    <s v="USD"/>
    <n v="9065"/>
    <n v="7795.9"/>
    <n v="9065"/>
    <n v="906.5"/>
    <n v="779.59"/>
    <n v="906.5"/>
    <s v="HYATT UNION SQUARE NEW YORK"/>
    <s v="United States"/>
    <x v="9"/>
    <x v="0"/>
    <n v="0.1"/>
  </r>
  <r>
    <x v="1"/>
    <x v="1"/>
    <n v="729"/>
    <x v="22"/>
    <n v="31084"/>
    <s v="HYATT UNION SQUARE"/>
    <d v="2025-07-29T00:00:00"/>
    <d v="2025-08-03T00:00:00"/>
    <s v="HTL"/>
    <x v="4"/>
    <s v="USD"/>
    <n v="4061"/>
    <n v="3492.46"/>
    <n v="4061"/>
    <n v="406.1"/>
    <n v="349.246"/>
    <n v="406.1"/>
    <s v="HYATT UNION SQUARE NEW YORK"/>
    <s v="United States"/>
    <x v="9"/>
    <x v="0"/>
    <n v="0.1"/>
  </r>
  <r>
    <x v="1"/>
    <x v="1"/>
    <n v="730"/>
    <x v="24"/>
    <n v="28231"/>
    <s v="Estancia Hotel una noche"/>
    <d v="2025-07-23T00:00:00"/>
    <d v="2025-07-24T00:00:00"/>
    <s v="HTL"/>
    <x v="4"/>
    <s v="USD"/>
    <n v="4850.61"/>
    <n v="4171.5246"/>
    <n v="4850.61"/>
    <n v="507.6"/>
    <n v="436.536"/>
    <n v="507.6"/>
    <s v="AMANGIRI"/>
    <s v="United States"/>
    <x v="8"/>
    <x v="0"/>
    <n v="0.1046466320730795"/>
  </r>
  <r>
    <x v="1"/>
    <x v="1"/>
    <n v="730"/>
    <x v="24"/>
    <n v="28231"/>
    <s v="Estancia hotel amangiri"/>
    <d v="2025-07-23T00:00:00"/>
    <d v="2025-07-24T00:00:00"/>
    <s v="HTL"/>
    <x v="4"/>
    <s v="USD"/>
    <n v="4850.61"/>
    <n v="4171.5246"/>
    <n v="4850.61"/>
    <n v="507.6"/>
    <n v="436.536"/>
    <n v="507.6"/>
    <s v="AMANGIRI"/>
    <s v="United States"/>
    <x v="8"/>
    <x v="0"/>
    <n v="0.1046466320730795"/>
  </r>
  <r>
    <x v="0"/>
    <x v="1"/>
    <n v="731"/>
    <x v="11"/>
    <n v="29394"/>
    <s v="Viaje Perú - Cusco, Lima, Arequipa y Colca"/>
    <d v="2025-12-31T00:00:00"/>
    <d v="2026-01-15T00:00:00"/>
    <s v="PKT"/>
    <x v="0"/>
    <s v="USD"/>
    <n v="18000"/>
    <n v="15480"/>
    <n v="18000"/>
    <n v="1350"/>
    <n v="1161"/>
    <n v="1350"/>
    <s v="Peru Legacy Co."/>
    <s v="Peru"/>
    <x v="31"/>
    <x v="0"/>
    <n v="0.075"/>
  </r>
  <r>
    <x v="1"/>
    <x v="1"/>
    <n v="732"/>
    <x v="38"/>
    <n v="0"/>
    <s v="Fee de emisión"/>
    <d v="2025-12-04T00:00:00"/>
    <d v="2025-12-07T00:00:00"/>
    <s v="HPS"/>
    <x v="1"/>
    <s v="USD"/>
    <n v="70"/>
    <n v="60.2"/>
    <n v="70"/>
    <n v="70"/>
    <n v="60.2"/>
    <n v="70"/>
    <s v="FEES"/>
    <n v="0"/>
    <x v="10"/>
    <x v="0"/>
    <n v="1"/>
  </r>
  <r>
    <x v="1"/>
    <x v="1"/>
    <n v="732"/>
    <x v="38"/>
    <n v="28934"/>
    <s v="PIETRINI ZAPATA FRANCISCO JAVIER"/>
    <d v="2025-12-04T00:00:00"/>
    <d v="2025-12-07T00:00:00"/>
    <s v="VLO"/>
    <x v="2"/>
    <s v="USD"/>
    <n v="1246.52"/>
    <n v="1072.0072"/>
    <n v="1246.52"/>
    <n v="20.18"/>
    <n v="17.3548"/>
    <n v="20.18"/>
    <s v="F1S USA"/>
    <s v="United States"/>
    <x v="10"/>
    <x v="0"/>
    <n v="0.01618907037191541"/>
  </r>
  <r>
    <x v="1"/>
    <x v="1"/>
    <n v="732"/>
    <x v="38"/>
    <n v="28934"/>
    <s v="PIETRINI FERNANDEZ IAGO CNN"/>
    <d v="2025-12-04T00:00:00"/>
    <d v="2025-12-07T00:00:00"/>
    <s v="VLO"/>
    <x v="2"/>
    <s v="USD"/>
    <n v="1246.52"/>
    <n v="1072.0072"/>
    <n v="1246.52"/>
    <n v="20.18"/>
    <n v="17.3548"/>
    <n v="20.18"/>
    <s v="F1S USA"/>
    <s v="United States"/>
    <x v="10"/>
    <x v="0"/>
    <n v="0.01618907037191541"/>
  </r>
  <r>
    <x v="1"/>
    <x v="1"/>
    <n v="733"/>
    <x v="22"/>
    <n v="23789"/>
    <s v="TRIUMPH MAYO 2026"/>
    <d v="2026-05-06T00:00:00"/>
    <d v="2026-05-27T00:00:00"/>
    <s v="PKT"/>
    <x v="0"/>
    <s v="USD"/>
    <n v="87126"/>
    <n v="74928.36"/>
    <n v="87126"/>
    <n v="10285"/>
    <n v="8845.1"/>
    <n v="10285"/>
    <s v="TRIUMPH TRAVEL"/>
    <s v="South Africa"/>
    <x v="52"/>
    <x v="1"/>
    <n v="0.1180474255675688"/>
  </r>
  <r>
    <x v="1"/>
    <x v="1"/>
    <n v="733"/>
    <x v="22"/>
    <n v="28934"/>
    <s v="HOJEL SCHUMACHER MARK ALBERT MR"/>
    <d v="2026-05-09T00:00:00"/>
    <d v="2026-05-09T00:00:00"/>
    <s v="VLO"/>
    <x v="2"/>
    <s v="USD"/>
    <n v="444"/>
    <n v="381.84"/>
    <n v="444"/>
    <n v="0"/>
    <n v="0"/>
    <n v="0"/>
    <s v="F1S USA"/>
    <s v="United States"/>
    <x v="52"/>
    <x v="1"/>
    <n v="0"/>
  </r>
  <r>
    <x v="1"/>
    <x v="1"/>
    <n v="733"/>
    <x v="22"/>
    <n v="28934"/>
    <s v="PACHECO WESTPHAL ERIKA JOANNE MRS"/>
    <d v="2026-05-09T00:00:00"/>
    <d v="2026-05-09T00:00:00"/>
    <s v="VLO"/>
    <x v="2"/>
    <s v="USD"/>
    <n v="444"/>
    <n v="381.84"/>
    <n v="444"/>
    <n v="0"/>
    <n v="0"/>
    <n v="0"/>
    <s v="F1S USA"/>
    <s v="United States"/>
    <x v="52"/>
    <x v="1"/>
    <n v="0"/>
  </r>
  <r>
    <x v="1"/>
    <x v="1"/>
    <n v="733"/>
    <x v="22"/>
    <n v="28934"/>
    <s v="HOJEL SCHUMACHER MARK ALBERT MR"/>
    <d v="2026-05-04T00:00:00"/>
    <d v="2026-05-05T00:00:00"/>
    <s v="VLO"/>
    <x v="2"/>
    <s v="USD"/>
    <n v="6258"/>
    <n v="5381.88"/>
    <n v="6258"/>
    <n v="520"/>
    <n v="447.2"/>
    <n v="520"/>
    <s v="F1S USA"/>
    <s v="United States"/>
    <x v="52"/>
    <x v="1"/>
    <n v="0.08309364014062001"/>
  </r>
  <r>
    <x v="1"/>
    <x v="1"/>
    <n v="733"/>
    <x v="22"/>
    <n v="28934"/>
    <s v="PACHECO WESTPHAL ERIKA JOANNE MRS"/>
    <d v="2026-05-04T00:00:00"/>
    <d v="2026-05-05T00:00:00"/>
    <s v="VLO"/>
    <x v="2"/>
    <s v="USD"/>
    <n v="6258"/>
    <n v="5381.88"/>
    <n v="6258"/>
    <n v="520"/>
    <n v="447.2"/>
    <n v="520"/>
    <s v="F1S USA"/>
    <s v="United States"/>
    <x v="52"/>
    <x v="1"/>
    <n v="0.08309364014062001"/>
  </r>
  <r>
    <x v="1"/>
    <x v="1"/>
    <n v="733"/>
    <x v="22"/>
    <n v="28934"/>
    <s v="LARA HERRERA ANA LETICIA MSS"/>
    <d v="2026-02-09T00:00:00"/>
    <d v="2026-02-17T00:00:00"/>
    <s v="VLO"/>
    <x v="2"/>
    <s v="USD"/>
    <n v="920.2"/>
    <n v="791.3720000000001"/>
    <n v="920.2"/>
    <n v="0"/>
    <n v="0"/>
    <n v="0"/>
    <s v="F1S USA"/>
    <s v="United States"/>
    <x v="43"/>
    <x v="1"/>
    <n v="0"/>
  </r>
  <r>
    <x v="1"/>
    <x v="1"/>
    <n v="733"/>
    <x v="22"/>
    <n v="28934"/>
    <s v="LARA HERRERA ANA LETICIA MSS"/>
    <d v="2026-02-09T00:00:00"/>
    <d v="2026-02-17T00:00:00"/>
    <s v="VLO"/>
    <x v="2"/>
    <s v="USD"/>
    <n v="9.1"/>
    <n v="7.826"/>
    <n v="9.1"/>
    <n v="0"/>
    <n v="0"/>
    <n v="0"/>
    <s v="F1S USA"/>
    <s v="United States"/>
    <x v="43"/>
    <x v="1"/>
    <n v="0"/>
  </r>
  <r>
    <x v="1"/>
    <x v="1"/>
    <n v="733"/>
    <x v="22"/>
    <n v="28934"/>
    <s v="HOJEL SCHUMACHER MARK ALBERT MR"/>
    <d v="2026-05-24T00:00:00"/>
    <d v="2026-05-25T00:00:00"/>
    <s v="VLO"/>
    <x v="2"/>
    <s v="USD"/>
    <n v="5710.36"/>
    <n v="4910.9096"/>
    <n v="5710.36"/>
    <n v="0"/>
    <n v="0"/>
    <n v="0"/>
    <s v="F1S USA"/>
    <s v="United States"/>
    <x v="13"/>
    <x v="1"/>
    <n v="0"/>
  </r>
  <r>
    <x v="1"/>
    <x v="1"/>
    <n v="733"/>
    <x v="22"/>
    <n v="28934"/>
    <s v="PACHECO WESTPHAL ERIKA JOANNE MRS"/>
    <d v="2026-05-24T00:00:00"/>
    <d v="2026-05-25T00:00:00"/>
    <s v="VLO"/>
    <x v="2"/>
    <s v="USD"/>
    <n v="5710.36"/>
    <n v="4910.9096"/>
    <n v="5710.36"/>
    <n v="0"/>
    <n v="0"/>
    <n v="0"/>
    <s v="F1S USA"/>
    <s v="United States"/>
    <x v="13"/>
    <x v="1"/>
    <n v="0"/>
  </r>
  <r>
    <x v="1"/>
    <x v="1"/>
    <n v="733"/>
    <x v="22"/>
    <n v="28934"/>
    <s v="HOJEL SCHUMACHER MARK ALBERT MR"/>
    <d v="2026-05-24T00:00:00"/>
    <d v="2026-05-25T00:00:00"/>
    <s v="VLO"/>
    <x v="2"/>
    <s v="USD"/>
    <n v="0"/>
    <n v="0"/>
    <n v="0"/>
    <n v="0"/>
    <n v="0"/>
    <n v="0"/>
    <s v="F1S USA"/>
    <s v="United States"/>
    <x v="13"/>
    <x v="1"/>
    <s v="0"/>
  </r>
  <r>
    <x v="1"/>
    <x v="1"/>
    <n v="733"/>
    <x v="22"/>
    <n v="28934"/>
    <s v="PACHECO WESTPHAL ERIKA JOANNE MRS"/>
    <d v="2026-05-24T00:00:00"/>
    <d v="2026-05-25T00:00:00"/>
    <s v="VLO"/>
    <x v="2"/>
    <s v="USD"/>
    <n v="0"/>
    <n v="0"/>
    <n v="0"/>
    <n v="0"/>
    <n v="0"/>
    <n v="0"/>
    <s v="F1S USA"/>
    <s v="United States"/>
    <x v="13"/>
    <x v="1"/>
    <s v="0"/>
  </r>
  <r>
    <x v="1"/>
    <x v="1"/>
    <n v="733"/>
    <x v="22"/>
    <n v="0"/>
    <s v="FEE STRIPE"/>
    <d v="2026-02-09T00:00:00"/>
    <d v="2026-05-27T00:00:00"/>
    <s v="HPS"/>
    <x v="1"/>
    <s v="USD"/>
    <n v="500.8"/>
    <n v="430.688"/>
    <n v="500.8"/>
    <n v="500.8"/>
    <n v="430.688"/>
    <n v="500.8"/>
    <s v="FEES"/>
    <n v="0"/>
    <x v="43"/>
    <x v="1"/>
    <n v="1"/>
  </r>
  <r>
    <x v="1"/>
    <x v="1"/>
    <n v="733"/>
    <x v="22"/>
    <n v="28934"/>
    <s v="LARA HERRERA ANA LETICIA MSS"/>
    <d v="2026-02-20T00:00:00"/>
    <d v="2026-02-20T00:00:00"/>
    <s v="VLO"/>
    <x v="2"/>
    <s v="USD"/>
    <n v="205.5"/>
    <n v="176.73"/>
    <n v="205.5"/>
    <n v="0"/>
    <n v="0"/>
    <n v="0"/>
    <s v="F1S USA"/>
    <s v="United States"/>
    <x v="44"/>
    <x v="1"/>
    <n v="0"/>
  </r>
  <r>
    <x v="1"/>
    <x v="1"/>
    <n v="733"/>
    <x v="22"/>
    <n v="28934"/>
    <s v="LARA HERRERA ANA LETICIA MSS"/>
    <d v="2026-02-20T00:00:00"/>
    <d v="2026-02-20T00:00:00"/>
    <s v="VLO"/>
    <x v="2"/>
    <s v="USD"/>
    <n v="4"/>
    <n v="3.44"/>
    <n v="4"/>
    <n v="0"/>
    <n v="0"/>
    <n v="0"/>
    <s v="F1S USA"/>
    <s v="United States"/>
    <x v="44"/>
    <x v="1"/>
    <n v="0"/>
  </r>
  <r>
    <x v="1"/>
    <x v="1"/>
    <n v="734"/>
    <x v="27"/>
    <n v="31402"/>
    <s v="Four Seasons Fort Lauderdale"/>
    <d v="2025-10-14T00:00:00"/>
    <d v="2025-10-16T00:00:00"/>
    <s v="HTL"/>
    <x v="4"/>
    <s v="USD"/>
    <n v="1274.64"/>
    <n v="1096.1904"/>
    <n v="1274.64"/>
    <n v="103"/>
    <n v="88.58"/>
    <n v="103"/>
    <s v="FOUR SEASONS HOTEL LAUDERDALE"/>
    <s v="United States"/>
    <x v="25"/>
    <x v="0"/>
    <n v="0.08080712985627314"/>
  </r>
  <r>
    <x v="1"/>
    <x v="1"/>
    <n v="734"/>
    <x v="27"/>
    <n v="31402"/>
    <s v="Four Seasons Fort Lauderdale"/>
    <d v="2025-10-14T00:00:00"/>
    <d v="2025-10-16T00:00:00"/>
    <s v="HTL"/>
    <x v="4"/>
    <s v="USD"/>
    <n v="1161.64"/>
    <n v="999.0104000000001"/>
    <n v="1161.64"/>
    <n v="93"/>
    <n v="79.98"/>
    <n v="93"/>
    <s v="FOUR SEASONS HOTEL LAUDERDALE"/>
    <s v="United States"/>
    <x v="25"/>
    <x v="0"/>
    <n v="0.0800592266106539"/>
  </r>
  <r>
    <x v="1"/>
    <x v="1"/>
    <n v="734"/>
    <x v="27"/>
    <n v="31463"/>
    <s v="JW Marriott Orlando Bonnet Creek"/>
    <d v="2025-10-10T00:00:00"/>
    <d v="2025-10-14T00:00:00"/>
    <s v="HTL"/>
    <x v="4"/>
    <s v="USD"/>
    <n v="4674.51"/>
    <n v="4020.0786"/>
    <n v="4674.51"/>
    <n v="269.22"/>
    <n v="231.5292"/>
    <n v="269.22"/>
    <s v="JW MARRIOTT ORLANDO BONNET CREEK RESORT &amp; SPA"/>
    <s v="United States"/>
    <x v="24"/>
    <x v="0"/>
    <n v="0.05759320228216434"/>
  </r>
  <r>
    <x v="1"/>
    <x v="1"/>
    <n v="734"/>
    <x v="27"/>
    <n v="31463"/>
    <s v="JW Marriot Orlando Bonnet Creek"/>
    <d v="2025-10-10T00:00:00"/>
    <d v="2025-10-14T00:00:00"/>
    <s v="HTL"/>
    <x v="4"/>
    <s v="USD"/>
    <n v="2505.52"/>
    <n v="2154.7472"/>
    <n v="2505.52"/>
    <n v="170.33"/>
    <n v="146.4838"/>
    <n v="170.33"/>
    <s v="JW MARRIOTT ORLANDO BONNET CREEK RESORT &amp; SPA"/>
    <s v="United States"/>
    <x v="24"/>
    <x v="0"/>
    <n v="0.0679818959736901"/>
  </r>
  <r>
    <x v="1"/>
    <x v="1"/>
    <n v="735"/>
    <x v="24"/>
    <n v="0"/>
    <s v="Vuelo"/>
    <d v="2025-10-23T00:00:00"/>
    <d v="2025-10-30T00:00:00"/>
    <s v="HPS"/>
    <x v="1"/>
    <s v="USD"/>
    <n v="140"/>
    <n v="120.4"/>
    <n v="140"/>
    <n v="140"/>
    <n v="120.4"/>
    <n v="140"/>
    <s v="FEES"/>
    <n v="0"/>
    <x v="21"/>
    <x v="0"/>
    <n v="1"/>
  </r>
  <r>
    <x v="1"/>
    <x v="1"/>
    <n v="735"/>
    <x v="24"/>
    <n v="28934"/>
    <s v="RAMIREZ MAGANA ALEJANDRO MR"/>
    <d v="2025-10-23T00:00:00"/>
    <d v="2025-10-31T00:00:00"/>
    <s v="VLO"/>
    <x v="2"/>
    <s v="USD"/>
    <n v="5102.7"/>
    <n v="4388.322"/>
    <n v="5102.7"/>
    <n v="0"/>
    <n v="0"/>
    <n v="0"/>
    <s v="F1S USA"/>
    <s v="United States"/>
    <x v="21"/>
    <x v="0"/>
    <n v="0"/>
  </r>
  <r>
    <x v="1"/>
    <x v="1"/>
    <n v="735"/>
    <x v="24"/>
    <n v="28934"/>
    <s v="RAMIREZ MAGANA LORENZO"/>
    <d v="2025-10-23T00:00:00"/>
    <d v="2025-10-31T00:00:00"/>
    <s v="VLO"/>
    <x v="2"/>
    <s v="USD"/>
    <n v="4149.7"/>
    <n v="3568.742"/>
    <n v="4149.7"/>
    <n v="0"/>
    <n v="0"/>
    <n v="0"/>
    <s v="F1S USA"/>
    <s v="United States"/>
    <x v="21"/>
    <x v="0"/>
    <n v="0"/>
  </r>
  <r>
    <x v="1"/>
    <x v="1"/>
    <n v="735"/>
    <x v="24"/>
    <n v="28934"/>
    <s v="RAMIREZ MAGANA LUCIANA"/>
    <d v="2025-10-23T00:00:00"/>
    <d v="2025-10-31T00:00:00"/>
    <s v="VLO"/>
    <x v="2"/>
    <s v="USD"/>
    <n v="4149.7"/>
    <n v="3568.742"/>
    <n v="4149.7"/>
    <n v="0"/>
    <n v="0"/>
    <n v="0"/>
    <s v="F1S USA"/>
    <s v="United States"/>
    <x v="21"/>
    <x v="0"/>
    <n v="0"/>
  </r>
  <r>
    <x v="1"/>
    <x v="1"/>
    <n v="735"/>
    <x v="24"/>
    <n v="28934"/>
    <s v="OLVERA MORALES MARIA ARACELI"/>
    <d v="2025-10-23T00:00:00"/>
    <d v="2025-10-31T00:00:00"/>
    <s v="VLO"/>
    <x v="2"/>
    <s v="USD"/>
    <n v="3793.8"/>
    <n v="3262.668"/>
    <n v="3793.8"/>
    <n v="0"/>
    <n v="0"/>
    <n v="0"/>
    <s v="F1S USA"/>
    <s v="United States"/>
    <x v="21"/>
    <x v="0"/>
    <n v="0"/>
  </r>
  <r>
    <x v="1"/>
    <x v="1"/>
    <n v="735"/>
    <x v="24"/>
    <n v="28934"/>
    <s v="RAMIREZ MAGANA ALEJANDRO MR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RAMIREZ MAGANA ALEJANDRO MR"/>
    <d v="2026-04-20T00:00:00"/>
    <d v="2026-04-28T00:00:00"/>
    <s v="VLO"/>
    <x v="2"/>
    <s v="USD"/>
    <n v="525"/>
    <n v="451.5"/>
    <n v="525"/>
    <n v="0"/>
    <n v="0"/>
    <n v="0"/>
    <s v="F1S USA"/>
    <s v="United States"/>
    <x v="3"/>
    <x v="1"/>
    <n v="0"/>
  </r>
  <r>
    <x v="1"/>
    <x v="1"/>
    <n v="735"/>
    <x v="24"/>
    <n v="28934"/>
    <s v="RAMIREZ MAGANA LORENZO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RAMIREZ MAGANA LORENZO"/>
    <d v="2026-04-20T00:00:00"/>
    <d v="2026-04-28T00:00:00"/>
    <s v="VLO"/>
    <x v="2"/>
    <s v="USD"/>
    <n v="394"/>
    <n v="338.84"/>
    <n v="394"/>
    <n v="0"/>
    <n v="0"/>
    <n v="0"/>
    <s v="F1S USA"/>
    <s v="United States"/>
    <x v="3"/>
    <x v="1"/>
    <n v="0"/>
  </r>
  <r>
    <x v="1"/>
    <x v="1"/>
    <n v="735"/>
    <x v="24"/>
    <n v="28934"/>
    <s v="RAMIREZ MAGANA LUCIANA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RAMIREZ MAGANA LUCIANA"/>
    <d v="2026-04-20T00:00:00"/>
    <d v="2026-04-28T00:00:00"/>
    <s v="VLO"/>
    <x v="2"/>
    <s v="USD"/>
    <n v="394"/>
    <n v="338.84"/>
    <n v="394"/>
    <n v="0"/>
    <n v="0"/>
    <n v="0"/>
    <s v="F1S USA"/>
    <s v="United States"/>
    <x v="3"/>
    <x v="1"/>
    <n v="0"/>
  </r>
  <r>
    <x v="1"/>
    <x v="1"/>
    <n v="735"/>
    <x v="24"/>
    <n v="28934"/>
    <s v="OLVERA MORALES MARIA ARACELI"/>
    <d v="2026-04-20T00:00:00"/>
    <d v="2026-04-28T00:00:00"/>
    <s v="VLO"/>
    <x v="2"/>
    <s v="USD"/>
    <n v="0"/>
    <n v="0"/>
    <n v="0"/>
    <n v="0"/>
    <n v="0"/>
    <n v="0"/>
    <s v="F1S USA"/>
    <s v="United States"/>
    <x v="3"/>
    <x v="1"/>
    <s v="0"/>
  </r>
  <r>
    <x v="1"/>
    <x v="1"/>
    <n v="735"/>
    <x v="24"/>
    <n v="28934"/>
    <s v="OLVERA MORALES MARIA ARACELI"/>
    <d v="2026-04-20T00:00:00"/>
    <d v="2026-04-28T00:00:00"/>
    <s v="VLO"/>
    <x v="2"/>
    <s v="USD"/>
    <n v="408"/>
    <n v="350.88"/>
    <n v="408"/>
    <n v="0"/>
    <n v="0"/>
    <n v="0"/>
    <s v="F1S USA"/>
    <s v="United States"/>
    <x v="3"/>
    <x v="1"/>
    <n v="0"/>
  </r>
  <r>
    <x v="1"/>
    <x v="1"/>
    <n v="735"/>
    <x v="24"/>
    <n v="0"/>
    <s v="FEE POR REEMISION"/>
    <d v="2025-10-23T00:00:00"/>
    <d v="2026-04-28T00:00:00"/>
    <s v="HPS"/>
    <x v="1"/>
    <s v="USD"/>
    <n v="140"/>
    <n v="120.4"/>
    <n v="140"/>
    <n v="140"/>
    <n v="120.4"/>
    <n v="140"/>
    <s v="FEES"/>
    <n v="0"/>
    <x v="21"/>
    <x v="0"/>
    <n v="1"/>
  </r>
  <r>
    <x v="1"/>
    <x v="1"/>
    <n v="735"/>
    <x v="24"/>
    <n v="0"/>
    <s v="Fee por reemision de boletos"/>
    <d v="2025-10-23T00:00:00"/>
    <d v="2026-04-28T00:00:00"/>
    <s v="HPS"/>
    <x v="1"/>
    <s v="USD"/>
    <n v="140"/>
    <n v="120.4"/>
    <n v="140"/>
    <n v="140"/>
    <n v="120.4"/>
    <n v="140"/>
    <s v="FEES"/>
    <n v="0"/>
    <x v="21"/>
    <x v="0"/>
    <n v="1"/>
  </r>
  <r>
    <x v="1"/>
    <x v="1"/>
    <n v="735"/>
    <x v="24"/>
    <n v="28934"/>
    <s v="RAMIREZ MAGANA ALEJANDRO MR"/>
    <d v="2026-02-20T00:00:00"/>
    <d v="2026-02-27T00:00:00"/>
    <s v="VLO"/>
    <x v="2"/>
    <s v="USD"/>
    <n v="460.3"/>
    <n v="395.858"/>
    <n v="460.3"/>
    <n v="0"/>
    <n v="0"/>
    <n v="0"/>
    <s v="F1S USA"/>
    <s v="United States"/>
    <x v="44"/>
    <x v="1"/>
    <n v="0"/>
  </r>
  <r>
    <x v="1"/>
    <x v="1"/>
    <n v="735"/>
    <x v="24"/>
    <n v="28934"/>
    <s v="RAMIREZ MAGANA ALEJANDRO MR"/>
    <d v="2026-02-20T00:00:00"/>
    <d v="2026-02-27T00:00:00"/>
    <s v="VLO"/>
    <x v="2"/>
    <s v="USD"/>
    <n v="522"/>
    <n v="448.92"/>
    <n v="522"/>
    <n v="0"/>
    <n v="0"/>
    <n v="0"/>
    <s v="F1S USA"/>
    <s v="United States"/>
    <x v="44"/>
    <x v="1"/>
    <n v="0"/>
  </r>
  <r>
    <x v="1"/>
    <x v="1"/>
    <n v="735"/>
    <x v="24"/>
    <n v="28934"/>
    <s v="RAMIREZ MAGANA LORENZO"/>
    <d v="2026-02-20T00:00:00"/>
    <d v="2026-02-27T00:00:00"/>
    <s v="VLO"/>
    <x v="2"/>
    <s v="USD"/>
    <n v="342.3"/>
    <n v="294.378"/>
    <n v="342.3"/>
    <n v="0"/>
    <n v="0"/>
    <n v="0"/>
    <s v="F1S USA"/>
    <s v="United States"/>
    <x v="44"/>
    <x v="1"/>
    <n v="0"/>
  </r>
  <r>
    <x v="1"/>
    <x v="1"/>
    <n v="735"/>
    <x v="24"/>
    <n v="28934"/>
    <s v="RAMIREZ MAGANA LORENZO"/>
    <d v="2026-02-20T00:00:00"/>
    <d v="2026-02-27T00:00:00"/>
    <s v="VLO"/>
    <x v="2"/>
    <s v="USD"/>
    <n v="392"/>
    <n v="337.12"/>
    <n v="392"/>
    <n v="0"/>
    <n v="0"/>
    <n v="0"/>
    <s v="F1S USA"/>
    <s v="United States"/>
    <x v="44"/>
    <x v="1"/>
    <n v="0"/>
  </r>
  <r>
    <x v="1"/>
    <x v="1"/>
    <n v="735"/>
    <x v="24"/>
    <n v="28934"/>
    <s v="RAMIREZ MAGANA LUCIANA"/>
    <d v="2026-02-20T00:00:00"/>
    <d v="2026-02-27T00:00:00"/>
    <s v="VLO"/>
    <x v="2"/>
    <s v="USD"/>
    <n v="342.3"/>
    <n v="294.378"/>
    <n v="342.3"/>
    <n v="0"/>
    <n v="0"/>
    <n v="0"/>
    <s v="F1S USA"/>
    <s v="United States"/>
    <x v="44"/>
    <x v="1"/>
    <n v="0"/>
  </r>
  <r>
    <x v="1"/>
    <x v="1"/>
    <n v="735"/>
    <x v="24"/>
    <n v="28934"/>
    <s v="RAMIREZ MAGANA LUCIANA"/>
    <d v="2026-02-20T00:00:00"/>
    <d v="2026-02-27T00:00:00"/>
    <s v="VLO"/>
    <x v="2"/>
    <s v="USD"/>
    <n v="392"/>
    <n v="337.12"/>
    <n v="392"/>
    <n v="0"/>
    <n v="0"/>
    <n v="0"/>
    <s v="F1S USA"/>
    <s v="United States"/>
    <x v="44"/>
    <x v="1"/>
    <n v="0"/>
  </r>
  <r>
    <x v="1"/>
    <x v="1"/>
    <n v="735"/>
    <x v="24"/>
    <n v="28934"/>
    <s v="OLVERA MORALES MARIA ARACELI"/>
    <d v="2026-02-20T00:00:00"/>
    <d v="2026-02-27T00:00:00"/>
    <s v="VLO"/>
    <x v="2"/>
    <s v="USD"/>
    <n v="0"/>
    <n v="0"/>
    <n v="0"/>
    <n v="0"/>
    <n v="0"/>
    <n v="0"/>
    <s v="F1S USA"/>
    <s v="United States"/>
    <x v="44"/>
    <x v="1"/>
    <s v="0"/>
  </r>
  <r>
    <x v="1"/>
    <x v="1"/>
    <n v="735"/>
    <x v="24"/>
    <n v="28934"/>
    <s v="OLVERA MORALES MARIA ARACELI"/>
    <d v="2026-02-20T00:00:00"/>
    <d v="2026-02-27T00:00:00"/>
    <s v="VLO"/>
    <x v="2"/>
    <s v="USD"/>
    <n v="406"/>
    <n v="349.16"/>
    <n v="406"/>
    <n v="0"/>
    <n v="0"/>
    <n v="0"/>
    <s v="F1S USA"/>
    <s v="United States"/>
    <x v="44"/>
    <x v="1"/>
    <n v="0"/>
  </r>
  <r>
    <x v="1"/>
    <x v="1"/>
    <n v="735"/>
    <x v="24"/>
    <n v="23789"/>
    <s v="Safari, Vuelos, Hoteles"/>
    <d v="2025-10-23T00:00:00"/>
    <d v="2026-04-28T00:00:00"/>
    <s v="PKT"/>
    <x v="0"/>
    <s v="USD"/>
    <n v="51588"/>
    <n v="44365.68"/>
    <n v="51588"/>
    <n v="8368"/>
    <n v="7196.48"/>
    <n v="8368"/>
    <s v="TRIUMPH TRAVEL"/>
    <s v="South Africa"/>
    <x v="21"/>
    <x v="0"/>
    <n v="0.162208265488098"/>
  </r>
  <r>
    <x v="1"/>
    <x v="1"/>
    <n v="735"/>
    <x v="24"/>
    <n v="23789"/>
    <s v="Traslado de aeropuerto extra"/>
    <d v="2025-10-21T00:00:00"/>
    <d v="2026-04-28T00:00:00"/>
    <s v="TRF"/>
    <x v="5"/>
    <s v="USD"/>
    <n v="100"/>
    <n v="86"/>
    <n v="100"/>
    <n v="0"/>
    <n v="0"/>
    <n v="0"/>
    <s v="TRIUMPH TRAVEL"/>
    <s v="South Africa"/>
    <x v="21"/>
    <x v="0"/>
    <n v="0"/>
  </r>
  <r>
    <x v="1"/>
    <x v="1"/>
    <n v="736"/>
    <x v="34"/>
    <n v="25372"/>
    <s v="FIFA PARTIDO INAUGURAL"/>
    <d v="2026-06-11T00:00:00"/>
    <d v="2026-07-11T00:00:00"/>
    <s v="EVE"/>
    <x v="0"/>
    <s v="USD"/>
    <n v="13900"/>
    <n v="11954"/>
    <n v="13900"/>
    <n v="1390"/>
    <n v="1195.4"/>
    <n v="1390"/>
    <s v="Queen Of Clubs Lifestyle Luxury Services LTD"/>
    <s v="United Kingdom"/>
    <x v="15"/>
    <x v="1"/>
    <n v="0.1"/>
  </r>
  <r>
    <x v="1"/>
    <x v="1"/>
    <n v="737"/>
    <x v="31"/>
    <n v="31382"/>
    <s v="Pago de Hospedaje"/>
    <d v="2025-08-24T00:00:00"/>
    <d v="2025-08-27T00:00:00"/>
    <s v="HTL"/>
    <x v="4"/>
    <s v="EUR"/>
    <n v="3828"/>
    <n v="3828"/>
    <n v="4440.48"/>
    <n v="327.12"/>
    <n v="327.12"/>
    <n v="379.4592"/>
    <s v="PALAZZO VECCHIO TAORMINA"/>
    <s v="Italy"/>
    <x v="12"/>
    <x v="0"/>
    <n v="0.08545454545454545"/>
  </r>
  <r>
    <x v="1"/>
    <x v="1"/>
    <n v="737"/>
    <x v="31"/>
    <n v="29688"/>
    <s v="Pago de Hospedaje Lume"/>
    <d v="2025-08-27T00:00:00"/>
    <d v="2025-08-30T00:00:00"/>
    <s v="HTL"/>
    <x v="4"/>
    <s v="EUR"/>
    <n v="1242"/>
    <n v="1242"/>
    <n v="1440.72"/>
    <n v="124.2"/>
    <n v="124.2"/>
    <n v="144.072"/>
    <s v="TABLET HOTELS"/>
    <s v="United States"/>
    <x v="12"/>
    <x v="0"/>
    <n v="0.1"/>
  </r>
  <r>
    <x v="1"/>
    <x v="1"/>
    <n v="738"/>
    <x v="31"/>
    <n v="29688"/>
    <s v="Pago de Hospedaje Torel Palace Lisbon"/>
    <d v="2025-07-10T00:00:00"/>
    <d v="2025-07-14T00:00:00"/>
    <s v="HTL"/>
    <x v="4"/>
    <s v="EUR"/>
    <n v="1664"/>
    <n v="1664"/>
    <n v="1930.24"/>
    <n v="218.69"/>
    <n v="218.69"/>
    <n v="253.6804"/>
    <s v="TABLET HOTELS"/>
    <s v="United States"/>
    <x v="20"/>
    <x v="0"/>
    <n v="0.1314242788461538"/>
  </r>
  <r>
    <x v="1"/>
    <x v="1"/>
    <n v="738"/>
    <x v="31"/>
    <n v="29688"/>
    <s v="Pago de Hospedaje Memmo Baleira"/>
    <d v="2025-07-17T00:00:00"/>
    <d v="2025-07-19T00:00:00"/>
    <s v="HTL"/>
    <x v="4"/>
    <s v="EUR"/>
    <n v="589.05"/>
    <n v="589.05"/>
    <n v="683.2979999999999"/>
    <n v="0"/>
    <n v="0"/>
    <n v="0"/>
    <s v="TABLET HOTELS"/>
    <s v="United States"/>
    <x v="5"/>
    <x v="0"/>
    <n v="0"/>
  </r>
  <r>
    <x v="1"/>
    <x v="1"/>
    <n v="739"/>
    <x v="39"/>
    <n v="27195"/>
    <s v="Hospedaje Crossing Manzoni"/>
    <d v="2026-01-08T00:00:00"/>
    <d v="2026-01-11T00:00:00"/>
    <s v="HTL"/>
    <x v="4"/>
    <s v="EUR"/>
    <n v="2820"/>
    <n v="2820"/>
    <n v="3271.2"/>
    <n v="282"/>
    <n v="282"/>
    <n v="327.12"/>
    <s v="CROSSING MANZONI"/>
    <s v="Italy"/>
    <x v="35"/>
    <x v="1"/>
    <n v="0.1"/>
  </r>
  <r>
    <x v="1"/>
    <x v="1"/>
    <n v="739"/>
    <x v="39"/>
    <n v="29025"/>
    <s v="Hospedaje Lefay Dolomiti"/>
    <d v="2026-01-11T00:00:00"/>
    <d v="2026-01-15T00:00:00"/>
    <s v="HTL"/>
    <x v="4"/>
    <s v="EUR"/>
    <n v="2080"/>
    <n v="2080"/>
    <n v="2412.8"/>
    <n v="184.32"/>
    <n v="184.32"/>
    <n v="213.8112"/>
    <s v="LEFAY RESORT AND SPA DOLOMITI"/>
    <s v="Italy"/>
    <x v="29"/>
    <x v="1"/>
    <n v="0.08861538461538462"/>
  </r>
  <r>
    <x v="1"/>
    <x v="1"/>
    <n v="739"/>
    <x v="39"/>
    <n v="28259"/>
    <s v="Hospedaje Hotel Aubépine"/>
    <d v="2026-01-15T00:00:00"/>
    <d v="2026-01-18T00:00:00"/>
    <s v="HTL"/>
    <x v="4"/>
    <s v="EUR"/>
    <n v="1560"/>
    <n v="1560"/>
    <n v="1809.6"/>
    <n v="154.85"/>
    <n v="154.85"/>
    <n v="179.626"/>
    <s v="HOTEL AUBEPINE"/>
    <s v="France"/>
    <x v="29"/>
    <x v="1"/>
    <n v="0.09926282051282051"/>
  </r>
  <r>
    <x v="1"/>
    <x v="1"/>
    <n v="739"/>
    <x v="39"/>
    <n v="28934"/>
    <s v="GRISI CHECA MONICA DEL CARMEN"/>
    <d v="2026-01-08T00:00:00"/>
    <d v="2026-01-15T00:00:00"/>
    <s v="VLO"/>
    <x v="2"/>
    <s v="EUR"/>
    <n v="385.87"/>
    <n v="385.87"/>
    <n v="447.6092"/>
    <n v="0"/>
    <n v="0"/>
    <n v="0"/>
    <s v="F1S USA"/>
    <s v="United States"/>
    <x v="35"/>
    <x v="1"/>
    <n v="0"/>
  </r>
  <r>
    <x v="1"/>
    <x v="1"/>
    <n v="739"/>
    <x v="39"/>
    <n v="28934"/>
    <s v="BARROSO GRISI ALEXIS"/>
    <d v="2026-01-08T00:00:00"/>
    <d v="2026-01-15T00:00:00"/>
    <s v="VLO"/>
    <x v="2"/>
    <s v="EUR"/>
    <n v="385.87"/>
    <n v="385.87"/>
    <n v="447.6092"/>
    <n v="0"/>
    <n v="0"/>
    <n v="0"/>
    <s v="F1S USA"/>
    <s v="United States"/>
    <x v="35"/>
    <x v="1"/>
    <n v="0"/>
  </r>
  <r>
    <x v="1"/>
    <x v="1"/>
    <n v="739"/>
    <x v="39"/>
    <n v="28934"/>
    <s v="BARROSO GRISI ALBERTO"/>
    <d v="2026-01-08T00:00:00"/>
    <d v="2026-01-15T00:00:00"/>
    <s v="VLO"/>
    <x v="2"/>
    <s v="EUR"/>
    <n v="385.87"/>
    <n v="385.87"/>
    <n v="447.6092"/>
    <n v="0"/>
    <n v="0"/>
    <n v="0"/>
    <s v="F1S USA"/>
    <s v="United States"/>
    <x v="35"/>
    <x v="1"/>
    <n v="0"/>
  </r>
  <r>
    <x v="1"/>
    <x v="1"/>
    <n v="739"/>
    <x v="39"/>
    <n v="28934"/>
    <s v="GRISI CHECA MONICA DEL CARMEN"/>
    <d v="2026-01-08T00:00:00"/>
    <d v="2026-01-15T00:00:00"/>
    <s v="VLO"/>
    <x v="2"/>
    <s v="EUR"/>
    <n v="45.17"/>
    <n v="45.17"/>
    <n v="52.3972"/>
    <n v="0"/>
    <n v="0"/>
    <n v="0"/>
    <s v="F1S USA"/>
    <s v="United States"/>
    <x v="35"/>
    <x v="1"/>
    <n v="0"/>
  </r>
  <r>
    <x v="1"/>
    <x v="1"/>
    <n v="739"/>
    <x v="39"/>
    <n v="28934"/>
    <s v="BARROSO GRISI ALEXIS"/>
    <d v="2026-01-08T00:00:00"/>
    <d v="2026-01-15T00:00:00"/>
    <s v="VLO"/>
    <x v="2"/>
    <s v="EUR"/>
    <n v="45.17"/>
    <n v="45.17"/>
    <n v="52.3972"/>
    <n v="0"/>
    <n v="0"/>
    <n v="0"/>
    <s v="F1S USA"/>
    <s v="United States"/>
    <x v="35"/>
    <x v="1"/>
    <n v="0"/>
  </r>
  <r>
    <x v="1"/>
    <x v="1"/>
    <n v="739"/>
    <x v="39"/>
    <n v="28934"/>
    <s v="BARROSO GRISI ALBERTO"/>
    <d v="2026-01-08T00:00:00"/>
    <d v="2026-01-15T00:00:00"/>
    <s v="VLO"/>
    <x v="2"/>
    <s v="EUR"/>
    <n v="45.17"/>
    <n v="45.17"/>
    <n v="52.3972"/>
    <n v="0"/>
    <n v="0"/>
    <n v="0"/>
    <s v="F1S USA"/>
    <s v="United States"/>
    <x v="35"/>
    <x v="1"/>
    <n v="0"/>
  </r>
  <r>
    <x v="1"/>
    <x v="1"/>
    <n v="739"/>
    <x v="39"/>
    <n v="28934"/>
    <s v="GRISI CHECA MONICA DEL CARMEN"/>
    <d v="2026-01-08T00:00:00"/>
    <d v="2026-01-08T00:00:00"/>
    <s v="VLO"/>
    <x v="2"/>
    <s v="EUR"/>
    <n v="482.19"/>
    <n v="482.19"/>
    <n v="559.3403999999999"/>
    <n v="0"/>
    <n v="0"/>
    <n v="0"/>
    <s v="F1S USA"/>
    <s v="United States"/>
    <x v="35"/>
    <x v="1"/>
    <n v="0"/>
  </r>
  <r>
    <x v="1"/>
    <x v="1"/>
    <n v="739"/>
    <x v="39"/>
    <n v="28934"/>
    <s v="BARROSO GRISI ALEXIS"/>
    <d v="2026-01-08T00:00:00"/>
    <d v="2026-01-08T00:00:00"/>
    <s v="VLO"/>
    <x v="2"/>
    <s v="EUR"/>
    <n v="482.19"/>
    <n v="482.19"/>
    <n v="559.3403999999999"/>
    <n v="0"/>
    <n v="0"/>
    <n v="0"/>
    <s v="F1S USA"/>
    <s v="United States"/>
    <x v="35"/>
    <x v="1"/>
    <n v="0"/>
  </r>
  <r>
    <x v="1"/>
    <x v="1"/>
    <n v="739"/>
    <x v="39"/>
    <n v="28934"/>
    <s v="BARROSO GRISI ALBERTO"/>
    <d v="2026-01-08T00:00:00"/>
    <d v="2026-01-08T00:00:00"/>
    <s v="VLO"/>
    <x v="2"/>
    <s v="EUR"/>
    <n v="482.19"/>
    <n v="482.19"/>
    <n v="559.3403999999999"/>
    <n v="0"/>
    <n v="0"/>
    <n v="0"/>
    <s v="F1S USA"/>
    <s v="United States"/>
    <x v="35"/>
    <x v="1"/>
    <n v="0"/>
  </r>
  <r>
    <x v="1"/>
    <x v="1"/>
    <n v="740"/>
    <x v="16"/>
    <n v="31477"/>
    <s v="Hospedaje"/>
    <d v="2025-07-08T00:00:00"/>
    <d v="2025-07-31T00:00:00"/>
    <s v="HTL"/>
    <x v="4"/>
    <s v="USD"/>
    <n v="4207.4"/>
    <n v="3618.364"/>
    <n v="4207.4"/>
    <n v="420.74"/>
    <n v="361.8364"/>
    <n v="420.74"/>
    <s v="HOTEL CIPRIANI, A BELMOND HOTEL, VENICE"/>
    <s v="Italy"/>
    <x v="20"/>
    <x v="0"/>
    <n v="0.1"/>
  </r>
  <r>
    <x v="1"/>
    <x v="1"/>
    <n v="740"/>
    <x v="16"/>
    <n v="31477"/>
    <s v="Hospedaje"/>
    <d v="2025-07-08T00:00:00"/>
    <d v="2025-07-31T00:00:00"/>
    <s v="HTL"/>
    <x v="4"/>
    <s v="USD"/>
    <n v="4428.3"/>
    <n v="3808.338"/>
    <n v="4428.3"/>
    <n v="442.83"/>
    <n v="380.8338"/>
    <n v="442.83"/>
    <s v="HOTEL CIPRIANI, A BELMOND HOTEL, VENICE"/>
    <s v="Italy"/>
    <x v="20"/>
    <x v="0"/>
    <n v="0.09999999999999999"/>
  </r>
  <r>
    <x v="1"/>
    <x v="1"/>
    <n v="740"/>
    <x v="16"/>
    <n v="31475"/>
    <s v="Hospedaje"/>
    <d v="2025-07-08T00:00:00"/>
    <d v="2025-07-31T00:00:00"/>
    <s v="HTL"/>
    <x v="4"/>
    <s v="USD"/>
    <n v="12070.1"/>
    <n v="10380.286"/>
    <n v="12070.1"/>
    <n v="1207.01"/>
    <n v="1038.0286"/>
    <n v="1207.01"/>
    <s v="IL SERENO HOTEL"/>
    <s v="Italy"/>
    <x v="20"/>
    <x v="0"/>
    <n v="0.09999999999999999"/>
  </r>
  <r>
    <x v="1"/>
    <x v="1"/>
    <n v="741"/>
    <x v="37"/>
    <n v="24878"/>
    <s v="Hospedaje Alpina Gstaad"/>
    <d v="2026-02-10T00:00:00"/>
    <d v="2026-02-17T00:00:00"/>
    <s v="HTL"/>
    <x v="4"/>
    <s v="CHF"/>
    <n v="24500"/>
    <n v="26215"/>
    <n v="30625"/>
    <n v="2440.76"/>
    <n v="2611.6132"/>
    <n v="3050.95"/>
    <s v="THE ALPINA GSTAAD"/>
    <s v="Switzerland"/>
    <x v="43"/>
    <x v="1"/>
    <n v="0.09962285714285715"/>
  </r>
  <r>
    <x v="0"/>
    <x v="1"/>
    <n v="742"/>
    <x v="4"/>
    <n v="31575"/>
    <s v="Pago de Mitad de Reserva"/>
    <d v="2025-10-03T00:00:00"/>
    <d v="2025-10-05T00:00:00"/>
    <s v="HTL"/>
    <x v="4"/>
    <s v="EUR"/>
    <n v="12300"/>
    <n v="12300"/>
    <n v="14268"/>
    <n v="1063.34"/>
    <n v="1063.34"/>
    <n v="1233.4744"/>
    <s v="HOTEL CAP ROCAT"/>
    <s v="Spain"/>
    <x v="23"/>
    <x v="0"/>
    <n v="0.08645040650406503"/>
  </r>
  <r>
    <x v="0"/>
    <x v="1"/>
    <n v="742"/>
    <x v="4"/>
    <n v="28934"/>
    <s v="ROJAS BLASQUEZ GERARDO"/>
    <d v="2025-10-03T00:00:00"/>
    <d v="2025-10-05T00:00:00"/>
    <s v="VLO"/>
    <x v="2"/>
    <s v="EUR"/>
    <n v="465.73"/>
    <n v="465.73"/>
    <n v="540.2468"/>
    <n v="0"/>
    <n v="0"/>
    <n v="0"/>
    <s v="F1S USA"/>
    <s v="United States"/>
    <x v="23"/>
    <x v="0"/>
    <n v="0"/>
  </r>
  <r>
    <x v="0"/>
    <x v="1"/>
    <n v="742"/>
    <x v="4"/>
    <n v="28934"/>
    <s v="ROJAS MINA FERNANDA"/>
    <d v="2025-10-03T00:00:00"/>
    <d v="2025-10-05T00:00:00"/>
    <s v="VLO"/>
    <x v="2"/>
    <s v="EUR"/>
    <n v="465.73"/>
    <n v="465.73"/>
    <n v="540.2468"/>
    <n v="0"/>
    <n v="0"/>
    <n v="0"/>
    <s v="F1S USA"/>
    <s v="United States"/>
    <x v="23"/>
    <x v="0"/>
    <n v="0"/>
  </r>
  <r>
    <x v="0"/>
    <x v="1"/>
    <n v="742"/>
    <x v="4"/>
    <n v="28934"/>
    <s v="MINA CABRERA LORENZA XIMENA"/>
    <d v="2025-10-03T00:00:00"/>
    <d v="2025-10-05T00:00:00"/>
    <s v="VLO"/>
    <x v="2"/>
    <s v="EUR"/>
    <n v="465.73"/>
    <n v="465.73"/>
    <n v="540.2468"/>
    <n v="0"/>
    <n v="0"/>
    <n v="0"/>
    <s v="F1S USA"/>
    <s v="United States"/>
    <x v="23"/>
    <x v="0"/>
    <n v="0"/>
  </r>
  <r>
    <x v="0"/>
    <x v="1"/>
    <n v="742"/>
    <x v="4"/>
    <n v="28934"/>
    <s v="ROJAS BLASQUEZ GERARDO"/>
    <d v="2025-10-03T00:00:00"/>
    <d v="2025-10-05T00:00:00"/>
    <s v="VLO"/>
    <x v="2"/>
    <s v="EUR"/>
    <n v="15.98"/>
    <n v="15.98"/>
    <n v="18.5368"/>
    <n v="0"/>
    <n v="0"/>
    <n v="0"/>
    <s v="F1S USA"/>
    <s v="United States"/>
    <x v="23"/>
    <x v="0"/>
    <n v="0"/>
  </r>
  <r>
    <x v="0"/>
    <x v="1"/>
    <n v="742"/>
    <x v="4"/>
    <n v="28934"/>
    <s v="ROJAS MINA FERNANDA"/>
    <d v="2025-10-03T00:00:00"/>
    <d v="2025-10-05T00:00:00"/>
    <s v="VLO"/>
    <x v="2"/>
    <s v="EUR"/>
    <n v="15.98"/>
    <n v="15.98"/>
    <n v="18.5368"/>
    <n v="0"/>
    <n v="0"/>
    <n v="0"/>
    <s v="F1S USA"/>
    <s v="United States"/>
    <x v="23"/>
    <x v="0"/>
    <n v="0"/>
  </r>
  <r>
    <x v="0"/>
    <x v="1"/>
    <n v="742"/>
    <x v="4"/>
    <n v="28934"/>
    <s v="MINA CABRERA LORENZA XIMENA"/>
    <d v="2025-10-03T00:00:00"/>
    <d v="2025-10-05T00:00:00"/>
    <s v="VLO"/>
    <x v="2"/>
    <s v="EUR"/>
    <n v="15.98"/>
    <n v="15.98"/>
    <n v="18.5368"/>
    <n v="0"/>
    <n v="0"/>
    <n v="0"/>
    <s v="F1S USA"/>
    <s v="United States"/>
    <x v="23"/>
    <x v="0"/>
    <n v="0"/>
  </r>
  <r>
    <x v="0"/>
    <x v="1"/>
    <n v="742"/>
    <x v="4"/>
    <n v="28934"/>
    <s v="ROJAS BLASQUEZ GERARDO"/>
    <d v="2025-10-03T00:00:00"/>
    <d v="2025-10-05T00:00:00"/>
    <s v="VLO"/>
    <x v="2"/>
    <s v="EUR"/>
    <n v="7.01"/>
    <n v="7.01"/>
    <n v="8.131599999999999"/>
    <n v="0"/>
    <n v="0"/>
    <n v="0"/>
    <s v="F1S USA"/>
    <s v="United States"/>
    <x v="23"/>
    <x v="0"/>
    <n v="0"/>
  </r>
  <r>
    <x v="0"/>
    <x v="1"/>
    <n v="742"/>
    <x v="4"/>
    <n v="28934"/>
    <s v="ROJAS MINA FERNANDA"/>
    <d v="2025-10-03T00:00:00"/>
    <d v="2025-10-05T00:00:00"/>
    <s v="VLO"/>
    <x v="2"/>
    <s v="EUR"/>
    <n v="7.01"/>
    <n v="7.01"/>
    <n v="8.131599999999999"/>
    <n v="0"/>
    <n v="0"/>
    <n v="0"/>
    <s v="F1S USA"/>
    <s v="United States"/>
    <x v="23"/>
    <x v="0"/>
    <n v="0"/>
  </r>
  <r>
    <x v="0"/>
    <x v="1"/>
    <n v="742"/>
    <x v="4"/>
    <n v="28934"/>
    <s v="MINA CABRERA LORENZA XIMENA"/>
    <d v="2025-10-03T00:00:00"/>
    <d v="2025-10-05T00:00:00"/>
    <s v="VLO"/>
    <x v="2"/>
    <s v="EUR"/>
    <n v="7.01"/>
    <n v="7.01"/>
    <n v="8.131599999999999"/>
    <n v="0"/>
    <n v="0"/>
    <n v="0"/>
    <s v="F1S USA"/>
    <s v="United States"/>
    <x v="23"/>
    <x v="0"/>
    <n v="0"/>
  </r>
  <r>
    <x v="0"/>
    <x v="1"/>
    <n v="742"/>
    <x v="4"/>
    <n v="28934"/>
    <s v="ROJAS MINA PAULINA"/>
    <d v="2025-10-03T00:00:00"/>
    <d v="2025-10-03T00:00:00"/>
    <s v="VLO"/>
    <x v="2"/>
    <s v="EUR"/>
    <n v="294.36"/>
    <n v="294.36"/>
    <n v="341.4576"/>
    <n v="0"/>
    <n v="0"/>
    <n v="0"/>
    <s v="F1S USA"/>
    <s v="United States"/>
    <x v="23"/>
    <x v="0"/>
    <n v="0"/>
  </r>
  <r>
    <x v="0"/>
    <x v="1"/>
    <n v="742"/>
    <x v="4"/>
    <n v="28934"/>
    <s v="ROJAS MINA GERARDO"/>
    <d v="2025-10-03T00:00:00"/>
    <d v="2025-10-03T00:00:00"/>
    <s v="VLO"/>
    <x v="2"/>
    <s v="EUR"/>
    <n v="294.36"/>
    <n v="294.36"/>
    <n v="341.4576"/>
    <n v="0"/>
    <n v="0"/>
    <n v="0"/>
    <s v="F1S USA"/>
    <s v="United States"/>
    <x v="23"/>
    <x v="0"/>
    <n v="0"/>
  </r>
  <r>
    <x v="0"/>
    <x v="1"/>
    <n v="742"/>
    <x v="4"/>
    <n v="28934"/>
    <s v="ROJAS MINA PAULINA"/>
    <d v="2025-10-03T00:00:00"/>
    <d v="2025-10-03T00:00:00"/>
    <s v="VLO"/>
    <x v="2"/>
    <s v="EUR"/>
    <n v="15.38"/>
    <n v="15.38"/>
    <n v="17.8408"/>
    <n v="0"/>
    <n v="0"/>
    <n v="0"/>
    <s v="F1S USA"/>
    <s v="United States"/>
    <x v="23"/>
    <x v="0"/>
    <n v="0"/>
  </r>
  <r>
    <x v="0"/>
    <x v="1"/>
    <n v="742"/>
    <x v="4"/>
    <n v="28934"/>
    <s v="ROJAS MINA GERARDO"/>
    <d v="2025-10-03T00:00:00"/>
    <d v="2025-10-03T00:00:00"/>
    <s v="VLO"/>
    <x v="2"/>
    <s v="EUR"/>
    <n v="15.38"/>
    <n v="15.38"/>
    <n v="17.8408"/>
    <n v="0"/>
    <n v="0"/>
    <n v="0"/>
    <s v="F1S USA"/>
    <s v="United States"/>
    <x v="23"/>
    <x v="0"/>
    <n v="0"/>
  </r>
  <r>
    <x v="0"/>
    <x v="1"/>
    <n v="742"/>
    <x v="4"/>
    <n v="28934"/>
    <s v="ROJAS MINA PAULINA"/>
    <d v="2025-10-05T00:00:00"/>
    <d v="2025-10-05T00:00:00"/>
    <s v="VLO"/>
    <x v="2"/>
    <s v="EUR"/>
    <n v="298.47"/>
    <n v="298.47"/>
    <n v="346.2252"/>
    <n v="0"/>
    <n v="0"/>
    <n v="0"/>
    <s v="F1S USA"/>
    <s v="United States"/>
    <x v="24"/>
    <x v="0"/>
    <n v="0"/>
  </r>
  <r>
    <x v="0"/>
    <x v="1"/>
    <n v="742"/>
    <x v="4"/>
    <n v="28934"/>
    <s v="ROJAS MINA GERARDO"/>
    <d v="2025-10-05T00:00:00"/>
    <d v="2025-10-05T00:00:00"/>
    <s v="VLO"/>
    <x v="2"/>
    <s v="EUR"/>
    <n v="298.47"/>
    <n v="298.47"/>
    <n v="346.2252"/>
    <n v="0"/>
    <n v="0"/>
    <n v="0"/>
    <s v="F1S USA"/>
    <s v="United States"/>
    <x v="24"/>
    <x v="0"/>
    <n v="0"/>
  </r>
  <r>
    <x v="0"/>
    <x v="1"/>
    <n v="742"/>
    <x v="4"/>
    <n v="28934"/>
    <s v="ROJAS MINA PAULINA"/>
    <d v="2025-10-05T00:00:00"/>
    <d v="2025-10-05T00:00:00"/>
    <s v="VLO"/>
    <x v="2"/>
    <s v="EUR"/>
    <n v="7.01"/>
    <n v="7.01"/>
    <n v="8.131599999999999"/>
    <n v="0"/>
    <n v="0"/>
    <n v="0"/>
    <s v="F1S USA"/>
    <s v="United States"/>
    <x v="24"/>
    <x v="0"/>
    <n v="0"/>
  </r>
  <r>
    <x v="0"/>
    <x v="1"/>
    <n v="742"/>
    <x v="4"/>
    <n v="28934"/>
    <s v="ROJAS MINA GERARDO"/>
    <d v="2025-10-05T00:00:00"/>
    <d v="2025-10-05T00:00:00"/>
    <s v="VLO"/>
    <x v="2"/>
    <s v="EUR"/>
    <n v="7.01"/>
    <n v="7.01"/>
    <n v="8.131599999999999"/>
    <n v="0"/>
    <n v="0"/>
    <n v="0"/>
    <s v="F1S USA"/>
    <s v="United States"/>
    <x v="24"/>
    <x v="0"/>
    <n v="0"/>
  </r>
  <r>
    <x v="0"/>
    <x v="1"/>
    <n v="742"/>
    <x v="4"/>
    <n v="0"/>
    <s v="Fee emision"/>
    <d v="2025-10-03T00:00:00"/>
    <d v="2025-10-05T00:00:00"/>
    <s v="HPS"/>
    <x v="1"/>
    <s v="EUR"/>
    <n v="210"/>
    <n v="210"/>
    <n v="243.6"/>
    <n v="210"/>
    <n v="210"/>
    <n v="243.6"/>
    <s v="FEES"/>
    <n v="0"/>
    <x v="23"/>
    <x v="0"/>
    <n v="1"/>
  </r>
  <r>
    <x v="1"/>
    <x v="1"/>
    <n v="743"/>
    <x v="23"/>
    <n v="27490"/>
    <s v="HOSHINOYA FUJI 13-15 NOV"/>
    <d v="2025-11-13T00:00:00"/>
    <d v="2025-11-15T00:00:00"/>
    <s v="HTL"/>
    <x v="4"/>
    <s v="USD"/>
    <n v="5283"/>
    <n v="4543.38"/>
    <n v="5283"/>
    <n v="434.48"/>
    <n v="373.6528"/>
    <n v="434.48"/>
    <s v="HOSHINOYA FUJI"/>
    <s v="Japan"/>
    <x v="17"/>
    <x v="0"/>
    <n v="0.08224115086125308"/>
  </r>
  <r>
    <x v="1"/>
    <x v="1"/>
    <n v="743"/>
    <x v="23"/>
    <n v="27261"/>
    <s v="ACE KYOTO 15-18 NOV"/>
    <d v="2025-11-15T00:00:00"/>
    <d v="2025-11-18T00:00:00"/>
    <s v="HTL"/>
    <x v="4"/>
    <s v="USD"/>
    <n v="4070.77"/>
    <n v="3500.8622"/>
    <n v="4070.77"/>
    <n v="277.65"/>
    <n v="238.779"/>
    <n v="277.65"/>
    <s v="ACE HOTEL KYOTO"/>
    <s v="Japan"/>
    <x v="17"/>
    <x v="0"/>
    <n v="0.06820576942445777"/>
  </r>
  <r>
    <x v="1"/>
    <x v="1"/>
    <n v="743"/>
    <x v="23"/>
    <n v="25907"/>
    <s v="OKURA TOKYO 18-22 NOV"/>
    <d v="2025-11-18T00:00:00"/>
    <d v="2025-11-22T00:00:00"/>
    <s v="HTL"/>
    <x v="4"/>
    <s v="USD"/>
    <n v="8485.120000000001"/>
    <n v="7297.203200000001"/>
    <n v="8485.120000000001"/>
    <n v="599.3099999999999"/>
    <n v="515.4065999999999"/>
    <n v="599.3099999999999"/>
    <s v="THE OKURA TOKYO"/>
    <s v="Japan"/>
    <x v="30"/>
    <x v="0"/>
    <n v="0.07063070410318296"/>
  </r>
  <r>
    <x v="1"/>
    <x v="1"/>
    <n v="743"/>
    <x v="23"/>
    <n v="27265"/>
    <s v="CELESTINE GINZA 11-12 NOV"/>
    <d v="2025-11-11T00:00:00"/>
    <d v="2025-11-12T00:00:00"/>
    <s v="HTL"/>
    <x v="4"/>
    <s v="USD"/>
    <n v="937.34"/>
    <n v="806.1124"/>
    <n v="937.34"/>
    <n v="71.43000000000001"/>
    <n v="61.42980000000001"/>
    <n v="71.43000000000001"/>
    <s v="HOTEL THE CELESTINE GINZA"/>
    <s v="Japan"/>
    <x v="17"/>
    <x v="0"/>
    <n v="0.07620500565429834"/>
  </r>
  <r>
    <x v="1"/>
    <x v="1"/>
    <n v="743"/>
    <x v="23"/>
    <n v="25360"/>
    <s v="SERVICIOS &amp; HATSUHANA LUX JAPAN"/>
    <d v="2025-11-11T00:00:00"/>
    <d v="2025-11-22T00:00:00"/>
    <s v="HTL"/>
    <x v="4"/>
    <s v="USD"/>
    <n v="15771"/>
    <n v="13563.06"/>
    <n v="15771"/>
    <n v="2168.22"/>
    <n v="1864.6692"/>
    <n v="2168.22"/>
    <s v="Luxury Japan"/>
    <s v="Japan"/>
    <x v="17"/>
    <x v="0"/>
    <n v="0.1374814533003614"/>
  </r>
  <r>
    <x v="1"/>
    <x v="1"/>
    <n v="743"/>
    <x v="23"/>
    <n v="28934"/>
    <s v="DE IBARROLA HEGEWISCH ALEJANDRO"/>
    <d v="2025-11-22T00:00:00"/>
    <d v="2025-11-29T00:00:00"/>
    <s v="VLO"/>
    <x v="2"/>
    <s v="USD"/>
    <n v="1977.1"/>
    <n v="1700.306"/>
    <n v="1977.1"/>
    <n v="0"/>
    <n v="0"/>
    <n v="0"/>
    <s v="F1S USA"/>
    <s v="United States"/>
    <x v="30"/>
    <x v="0"/>
    <n v="0"/>
  </r>
  <r>
    <x v="1"/>
    <x v="1"/>
    <n v="743"/>
    <x v="23"/>
    <n v="28934"/>
    <s v="DE IBARROLA DAVALOS FERNANDO"/>
    <d v="2025-11-22T00:00:00"/>
    <d v="2025-11-29T00:00:00"/>
    <s v="VLO"/>
    <x v="2"/>
    <s v="USD"/>
    <n v="1977.1"/>
    <n v="1700.306"/>
    <n v="1977.1"/>
    <n v="0"/>
    <n v="0"/>
    <n v="0"/>
    <s v="F1S USA"/>
    <s v="United States"/>
    <x v="30"/>
    <x v="0"/>
    <n v="0"/>
  </r>
  <r>
    <x v="1"/>
    <x v="1"/>
    <n v="743"/>
    <x v="23"/>
    <n v="28934"/>
    <s v="CASARES PUENTE SOFIA"/>
    <d v="2025-11-22T00:00:00"/>
    <d v="2025-11-29T00:00:00"/>
    <s v="VLO"/>
    <x v="2"/>
    <s v="USD"/>
    <n v="1977.1"/>
    <n v="1700.306"/>
    <n v="1977.1"/>
    <n v="0"/>
    <n v="0"/>
    <n v="0"/>
    <s v="F1S USA"/>
    <s v="United States"/>
    <x v="30"/>
    <x v="0"/>
    <n v="0"/>
  </r>
  <r>
    <x v="1"/>
    <x v="1"/>
    <n v="743"/>
    <x v="23"/>
    <n v="28934"/>
    <s v="DE IBARROLA HEGEWISCH EMILIO"/>
    <d v="2025-11-22T00:00:00"/>
    <d v="2025-11-26T00:00:00"/>
    <s v="VLO"/>
    <x v="2"/>
    <s v="USD"/>
    <n v="1257.1"/>
    <n v="1081.106"/>
    <n v="1257.1"/>
    <n v="0"/>
    <n v="0"/>
    <n v="0"/>
    <s v="F1S USA"/>
    <s v="United States"/>
    <x v="30"/>
    <x v="0"/>
    <n v="0"/>
  </r>
  <r>
    <x v="1"/>
    <x v="1"/>
    <n v="743"/>
    <x v="23"/>
    <n v="0"/>
    <s v="FEE DE EMISION"/>
    <d v="2025-11-11T00:00:00"/>
    <d v="2025-11-22T00:00:00"/>
    <s v="HPS"/>
    <x v="1"/>
    <s v="USD"/>
    <n v="140"/>
    <n v="120.4"/>
    <n v="140"/>
    <n v="140"/>
    <n v="120.4"/>
    <n v="140"/>
    <s v="FEES"/>
    <n v="0"/>
    <x v="17"/>
    <x v="0"/>
    <n v="1"/>
  </r>
  <r>
    <x v="1"/>
    <x v="1"/>
    <n v="743"/>
    <x v="23"/>
    <n v="30616"/>
    <s v="GRACE HOTEL SYD 22-26 NOV"/>
    <d v="2025-11-22T00:00:00"/>
    <d v="2025-11-26T00:00:00"/>
    <s v="HTL"/>
    <x v="4"/>
    <s v="USD"/>
    <n v="2690.76"/>
    <n v="2314.0536"/>
    <n v="2690.76"/>
    <n v="269.08"/>
    <n v="231.4088"/>
    <n v="269.08"/>
    <s v="GRACE HOTEL, AUBERGE COLLECTION"/>
    <s v="Greece"/>
    <x v="30"/>
    <x v="0"/>
    <n v="0.1000014865688504"/>
  </r>
  <r>
    <x v="1"/>
    <x v="1"/>
    <n v="743"/>
    <x v="23"/>
    <n v="24239"/>
    <s v="UNITED PLACES MELBOURNE 26-29 NOV"/>
    <d v="2025-11-26T00:00:00"/>
    <d v="2025-11-29T00:00:00"/>
    <s v="HTL"/>
    <x v="4"/>
    <s v="USD"/>
    <n v="2835"/>
    <n v="2438.1"/>
    <n v="2835"/>
    <n v="283.5"/>
    <n v="243.81"/>
    <n v="283.5"/>
    <s v="UNITED PLACES HOTEL BOTANIC GARDENS"/>
    <s v="Australia"/>
    <x v="32"/>
    <x v="0"/>
    <n v="0.1"/>
  </r>
  <r>
    <x v="1"/>
    <x v="1"/>
    <n v="744"/>
    <x v="22"/>
    <n v="28934"/>
    <s v="UHTHOFF NORIEGA LORENZA MSS"/>
    <d v="2025-11-21T00:00:00"/>
    <d v="2025-11-21T00:00:00"/>
    <s v="VLO"/>
    <x v="2"/>
    <s v="USD"/>
    <n v="224.7"/>
    <n v="193.242"/>
    <n v="224.7"/>
    <n v="0"/>
    <n v="0"/>
    <n v="0"/>
    <s v="F1S USA"/>
    <s v="United States"/>
    <x v="30"/>
    <x v="0"/>
    <n v="0"/>
  </r>
  <r>
    <x v="1"/>
    <x v="1"/>
    <n v="744"/>
    <x v="22"/>
    <n v="28934"/>
    <s v="UHTHOFF NORIEGA LORENZA MSS"/>
    <d v="2025-11-21T00:00:00"/>
    <d v="2025-11-21T00:00:00"/>
    <s v="VLO"/>
    <x v="2"/>
    <s v="USD"/>
    <n v="16.3"/>
    <n v="14.018"/>
    <n v="16.3"/>
    <n v="0"/>
    <n v="0"/>
    <n v="0"/>
    <s v="F1S USA"/>
    <s v="United States"/>
    <x v="30"/>
    <x v="0"/>
    <n v="0"/>
  </r>
  <r>
    <x v="1"/>
    <x v="1"/>
    <n v="744"/>
    <x v="22"/>
    <n v="28934"/>
    <s v="UHTHOFF NORIEGA LORENZA MSS"/>
    <d v="2025-11-27T00:00:00"/>
    <d v="2025-11-27T00:00:00"/>
    <s v="VLO"/>
    <x v="2"/>
    <s v="USD"/>
    <n v="144.4"/>
    <n v="124.184"/>
    <n v="144.4"/>
    <n v="0"/>
    <n v="0"/>
    <n v="0"/>
    <s v="F1S USA"/>
    <s v="United States"/>
    <x v="32"/>
    <x v="0"/>
    <n v="0"/>
  </r>
  <r>
    <x v="1"/>
    <x v="1"/>
    <n v="744"/>
    <x v="22"/>
    <n v="28934"/>
    <s v="SANCHE PABLO MR"/>
    <d v="2025-11-10T00:00:00"/>
    <d v="2025-11-10T00:00:00"/>
    <s v="VLO"/>
    <x v="2"/>
    <s v="USD"/>
    <n v="780.6"/>
    <n v="671.316"/>
    <n v="780.6"/>
    <n v="0"/>
    <n v="0"/>
    <n v="0"/>
    <s v="F1S USA"/>
    <s v="United States"/>
    <x v="17"/>
    <x v="0"/>
    <n v="0"/>
  </r>
  <r>
    <x v="1"/>
    <x v="1"/>
    <n v="744"/>
    <x v="22"/>
    <n v="28934"/>
    <s v="SANCHE PABLO MR"/>
    <d v="2025-11-10T00:00:00"/>
    <d v="2025-11-10T00:00:00"/>
    <s v="VLO"/>
    <x v="2"/>
    <s v="USD"/>
    <n v="22.3"/>
    <n v="19.178"/>
    <n v="22.3"/>
    <n v="0"/>
    <n v="0"/>
    <n v="0"/>
    <s v="F1S USA"/>
    <s v="United States"/>
    <x v="17"/>
    <x v="0"/>
    <n v="0"/>
  </r>
  <r>
    <x v="1"/>
    <x v="1"/>
    <n v="744"/>
    <x v="22"/>
    <n v="28934"/>
    <s v="SANCHE PABLO MR"/>
    <d v="2025-11-07T00:00:00"/>
    <d v="2025-10-12T00:00:00"/>
    <s v="VLO"/>
    <x v="2"/>
    <s v="USD"/>
    <n v="7049.01"/>
    <n v="6062.1486"/>
    <n v="7049.01"/>
    <n v="0"/>
    <n v="0"/>
    <n v="0"/>
    <s v="F1S USA"/>
    <s v="United States"/>
    <x v="34"/>
    <x v="0"/>
    <n v="0"/>
  </r>
  <r>
    <x v="1"/>
    <x v="1"/>
    <n v="744"/>
    <x v="22"/>
    <n v="28934"/>
    <s v="NORIEGA DE UHTHOFF VERONICA PATRICIA MRS"/>
    <d v="2025-11-05T00:00:00"/>
    <d v="2025-11-06T00:00:00"/>
    <s v="VLO"/>
    <x v="2"/>
    <s v="USD"/>
    <n v="3253.48"/>
    <n v="2797.9928"/>
    <n v="3253.48"/>
    <n v="0"/>
    <n v="0"/>
    <n v="0"/>
    <s v="F1S USA"/>
    <s v="United States"/>
    <x v="34"/>
    <x v="0"/>
    <n v="0"/>
  </r>
  <r>
    <x v="1"/>
    <x v="1"/>
    <n v="744"/>
    <x v="22"/>
    <n v="28934"/>
    <s v="CARBAJALES NALES LEONARDO MR"/>
    <d v="2025-11-27T00:00:00"/>
    <d v="2025-11-27T00:00:00"/>
    <s v="VLO"/>
    <x v="2"/>
    <s v="USD"/>
    <n v="289.76"/>
    <n v="249.1936"/>
    <n v="289.76"/>
    <n v="12.6"/>
    <n v="10.836"/>
    <n v="12.6"/>
    <s v="F1S USA"/>
    <s v="United States"/>
    <x v="32"/>
    <x v="0"/>
    <n v="0.04348426283821093"/>
  </r>
  <r>
    <x v="1"/>
    <x v="1"/>
    <n v="744"/>
    <x v="22"/>
    <n v="28934"/>
    <s v="CARBAJALES NAVARI LEONARDO MR"/>
    <d v="2025-11-27T00:00:00"/>
    <d v="2025-11-27T00:00:00"/>
    <s v="VLO"/>
    <x v="2"/>
    <s v="USD"/>
    <n v="289.76"/>
    <n v="249.1936"/>
    <n v="289.76"/>
    <n v="12.6"/>
    <n v="10.836"/>
    <n v="12.6"/>
    <s v="F1S USA"/>
    <s v="United States"/>
    <x v="32"/>
    <x v="0"/>
    <n v="0.04348426283821093"/>
  </r>
  <r>
    <x v="1"/>
    <x v="1"/>
    <n v="744"/>
    <x v="22"/>
    <n v="28934"/>
    <s v="SANCHE DEL HOYO PABLO MR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RIVAS CAPDEVIELLE MARIA GUADALUPE MRS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SANCHE RIVAS PAUL MR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SANCHE RIVAS ANDREA MSS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SANCHE RIVAS ALONSO MR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GARCIA CEPEDA RIVERA TORRES RODRIGO MR"/>
    <d v="2025-12-20T00:00:00"/>
    <d v="2025-12-30T00:00:00"/>
    <s v="VLO"/>
    <x v="2"/>
    <s v="USD"/>
    <n v="1129.34"/>
    <n v="971.2323999999999"/>
    <n v="1129.34"/>
    <n v="15.44"/>
    <n v="13.2784"/>
    <n v="15.44"/>
    <s v="F1S USA"/>
    <s v="United States"/>
    <x v="0"/>
    <x v="0"/>
    <n v="0.01367170205606815"/>
  </r>
  <r>
    <x v="1"/>
    <x v="1"/>
    <n v="744"/>
    <x v="22"/>
    <n v="28934"/>
    <s v="SANCHE DEL HOYO PABL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RIVAS CAPDEVIELLE MARIA GUADALUPE MRS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PAUL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ANDREA MSS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ALONS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GARCIA CEPEDA RIVERA TORRES RODRIG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DEL HOYO PABL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RIVAS CAPDEVIELLE MARIA GUADALUPE MRS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PAUL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ANDREA MSS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SANCHE RIVAS ALONS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28934"/>
    <s v="GARCIA CEPEDA RIVERA TORRES RODRIGO MR"/>
    <d v="2025-12-20T00:00:00"/>
    <d v="2025-12-30T00:00:00"/>
    <s v="VLO"/>
    <x v="2"/>
    <s v="USD"/>
    <n v="67.59999999999999"/>
    <n v="58.136"/>
    <n v="67.59999999999999"/>
    <n v="0"/>
    <n v="0"/>
    <n v="0"/>
    <s v="F1S USA"/>
    <s v="United States"/>
    <x v="0"/>
    <x v="0"/>
    <n v="0"/>
  </r>
  <r>
    <x v="1"/>
    <x v="1"/>
    <n v="744"/>
    <x v="22"/>
    <n v="0"/>
    <s v="FEE TKT"/>
    <d v="2025-11-05T00:00:00"/>
    <d v="2025-12-30T00:00:00"/>
    <s v="HPS"/>
    <x v="1"/>
    <s v="USD"/>
    <n v="35"/>
    <n v="30.1"/>
    <n v="35"/>
    <n v="35"/>
    <n v="30.1"/>
    <n v="35"/>
    <s v="FEES"/>
    <n v="0"/>
    <x v="34"/>
    <x v="0"/>
    <n v="1"/>
  </r>
  <r>
    <x v="1"/>
    <x v="1"/>
    <n v="744"/>
    <x v="22"/>
    <n v="28934"/>
    <s v="NORIEGA DE UHTHOFF VERONICA PATRICIA MRS"/>
    <d v="2025-11-07T00:00:00"/>
    <d v="2025-11-09T00:00:00"/>
    <s v="VLO"/>
    <x v="2"/>
    <s v="USD"/>
    <n v="561.41"/>
    <n v="482.8126"/>
    <n v="561.41"/>
    <n v="6.98"/>
    <n v="6.002800000000001"/>
    <n v="6.98"/>
    <s v="F1S USA"/>
    <s v="United States"/>
    <x v="34"/>
    <x v="0"/>
    <n v="0.01243298124365437"/>
  </r>
  <r>
    <x v="1"/>
    <x v="1"/>
    <n v="744"/>
    <x v="22"/>
    <n v="28243"/>
    <s v="ROSEWOOD HOTEL GEORGIA"/>
    <d v="2025-12-28T00:00:00"/>
    <d v="2025-12-29T00:00:00"/>
    <s v="HTL"/>
    <x v="4"/>
    <s v="USD"/>
    <n v="629.77"/>
    <n v="541.6021999999999"/>
    <n v="629.77"/>
    <n v="62.98"/>
    <n v="54.1628"/>
    <n v="62.98"/>
    <s v="ROSEWOOD HOTEL GEORGIA"/>
    <s v="Canada"/>
    <x v="31"/>
    <x v="0"/>
    <n v="0.10000476364387"/>
  </r>
  <r>
    <x v="1"/>
    <x v="1"/>
    <n v="744"/>
    <x v="22"/>
    <n v="28243"/>
    <s v="ROSEWOOD HOTEL GEORGIA"/>
    <d v="2025-12-28T00:00:00"/>
    <d v="2025-12-29T00:00:00"/>
    <s v="HTL"/>
    <x v="4"/>
    <s v="USD"/>
    <n v="629.77"/>
    <n v="541.6021999999999"/>
    <n v="629.77"/>
    <n v="62.98"/>
    <n v="54.1628"/>
    <n v="62.98"/>
    <s v="ROSEWOOD HOTEL GEORGIA"/>
    <s v="Canada"/>
    <x v="31"/>
    <x v="0"/>
    <n v="0.10000476364387"/>
  </r>
  <r>
    <x v="1"/>
    <x v="1"/>
    <n v="744"/>
    <x v="22"/>
    <n v="28243"/>
    <s v="ROSEWOOD HOTEL GEORGIA"/>
    <d v="2025-12-28T00:00:00"/>
    <d v="2025-12-29T00:00:00"/>
    <s v="HTL"/>
    <x v="4"/>
    <s v="USD"/>
    <n v="655.48"/>
    <n v="563.7128"/>
    <n v="655.48"/>
    <n v="65.55"/>
    <n v="56.373"/>
    <n v="65.55"/>
    <s v="ROSEWOOD HOTEL GEORGIA"/>
    <s v="Canada"/>
    <x v="31"/>
    <x v="0"/>
    <n v="0.1000030511991212"/>
  </r>
  <r>
    <x v="1"/>
    <x v="1"/>
    <n v="745"/>
    <x v="30"/>
    <n v="24267"/>
    <s v="Estadia New York"/>
    <d v="2025-11-06T00:00:00"/>
    <d v="2025-11-09T00:00:00"/>
    <s v="HTL"/>
    <x v="4"/>
    <s v="USD"/>
    <n v="11714.05"/>
    <n v="10074.083"/>
    <n v="11714.05"/>
    <n v="958.24"/>
    <n v="824.0864"/>
    <n v="958.24"/>
    <s v="THE MARK HOTEL"/>
    <s v="United States"/>
    <x v="34"/>
    <x v="0"/>
    <n v="0.08180262163811833"/>
  </r>
  <r>
    <x v="0"/>
    <x v="1"/>
    <n v="746"/>
    <x v="11"/>
    <n v="31400"/>
    <s v="Hotel Kioto"/>
    <d v="2026-03-28T00:00:00"/>
    <d v="2026-03-31T00:00:00"/>
    <s v="HTL"/>
    <x v="4"/>
    <s v="USD"/>
    <n v="1183.94"/>
    <n v="1018.1884"/>
    <n v="1183.94"/>
    <n v="118.39"/>
    <n v="101.8154"/>
    <n v="118.39"/>
    <s v="HILTON GARDEN INN KYOTO SHIJO KARASUMA"/>
    <s v="Japan"/>
    <x v="36"/>
    <x v="1"/>
    <n v="0.09999662145041134"/>
  </r>
  <r>
    <x v="0"/>
    <x v="1"/>
    <n v="746"/>
    <x v="11"/>
    <n v="31469"/>
    <s v="Hotel Chiang Mai"/>
    <d v="2026-04-13T00:00:00"/>
    <d v="2026-04-15T00:00:00"/>
    <s v="HTL"/>
    <x v="4"/>
    <s v="USD"/>
    <n v="841.01"/>
    <n v="723.2686"/>
    <n v="841.01"/>
    <n v="100"/>
    <n v="86"/>
    <n v="100"/>
    <s v="Pacific Hotel Chiangmai Co.,Ltd."/>
    <s v="Thailand"/>
    <x v="2"/>
    <x v="1"/>
    <n v="0.1189046503608756"/>
  </r>
  <r>
    <x v="0"/>
    <x v="1"/>
    <n v="746"/>
    <x v="11"/>
    <n v="31311"/>
    <s v="DMC para servicios de transporte &amp; tours"/>
    <d v="2026-03-28T00:00:00"/>
    <d v="2026-04-15T00:00:00"/>
    <s v="PKT"/>
    <x v="0"/>
    <s v="USD"/>
    <n v="2688"/>
    <n v="2311.68"/>
    <n v="2688"/>
    <n v="250"/>
    <n v="215"/>
    <n v="250"/>
    <s v="DESTINATION ASIA TAILANDIA"/>
    <s v="Thailand"/>
    <x v="36"/>
    <x v="1"/>
    <n v="0.09300595238095238"/>
  </r>
  <r>
    <x v="0"/>
    <x v="1"/>
    <n v="746"/>
    <x v="11"/>
    <n v="31310"/>
    <s v="Hotel Tokio"/>
    <d v="2026-04-17T00:00:00"/>
    <d v="2026-04-18T00:00:00"/>
    <s v="HTL"/>
    <x v="4"/>
    <s v="USD"/>
    <n v="376.27"/>
    <n v="323.5922"/>
    <n v="376.27"/>
    <n v="37.63"/>
    <n v="32.3618"/>
    <n v="37.63"/>
    <s v="MITSUI GARDEN HOTEL GINZA-GOCHOME"/>
    <s v="Japan"/>
    <x v="2"/>
    <x v="1"/>
    <n v="0.1000079729981131"/>
  </r>
  <r>
    <x v="0"/>
    <x v="1"/>
    <n v="746"/>
    <x v="11"/>
    <n v="31310"/>
    <s v="Hotel Tokio"/>
    <d v="2026-03-25T00:00:00"/>
    <d v="2026-03-28T00:00:00"/>
    <s v="HTL"/>
    <x v="4"/>
    <s v="USD"/>
    <n v="1198.3"/>
    <n v="1030.538"/>
    <n v="1198.3"/>
    <n v="0"/>
    <n v="0"/>
    <n v="0"/>
    <s v="MITSUI GARDEN HOTEL GINZA-GOCHOME"/>
    <s v="Japan"/>
    <x v="36"/>
    <x v="1"/>
    <n v="0"/>
  </r>
  <r>
    <x v="0"/>
    <x v="1"/>
    <n v="746"/>
    <x v="11"/>
    <n v="31981"/>
    <s v="Hotel Singapur"/>
    <d v="2026-03-31T00:00:00"/>
    <d v="2026-04-03T00:00:00"/>
    <s v="HTL"/>
    <x v="4"/>
    <s v="USD"/>
    <n v="846.51"/>
    <n v="727.9986"/>
    <n v="846.51"/>
    <n v="126.98"/>
    <n v="109.2028"/>
    <n v="126.98"/>
    <s v="FAIRMONT SINGAPORE"/>
    <s v="Singapore"/>
    <x v="37"/>
    <x v="1"/>
    <n v="0.1500041346233358"/>
  </r>
  <r>
    <x v="0"/>
    <x v="1"/>
    <n v="746"/>
    <x v="11"/>
    <n v="31312"/>
    <s v="Hotel Bali"/>
    <d v="2026-04-03T00:00:00"/>
    <d v="2026-04-07T00:00:00"/>
    <s v="HTL"/>
    <x v="4"/>
    <s v="USD"/>
    <n v="1460"/>
    <n v="1255.6"/>
    <n v="1460"/>
    <n v="132"/>
    <n v="113.52"/>
    <n v="132"/>
    <s v="SAMSARA UBUD"/>
    <s v="Indonesia"/>
    <x v="37"/>
    <x v="1"/>
    <n v="0.09041095890410959"/>
  </r>
  <r>
    <x v="0"/>
    <x v="1"/>
    <n v="746"/>
    <x v="11"/>
    <n v="32367"/>
    <s v="Hotel Bangkok"/>
    <d v="2026-04-07T00:00:00"/>
    <d v="2026-04-08T00:00:00"/>
    <s v="HTL"/>
    <x v="4"/>
    <s v="USD"/>
    <n v="251"/>
    <n v="215.86"/>
    <n v="251"/>
    <n v="25.1"/>
    <n v="21.586"/>
    <n v="25.1"/>
    <s v="JW Marriott Bangkok"/>
    <s v="Thailand"/>
    <x v="38"/>
    <x v="1"/>
    <n v="0.1"/>
  </r>
  <r>
    <x v="0"/>
    <x v="1"/>
    <n v="746"/>
    <x v="11"/>
    <n v="31471"/>
    <s v="Hotel Krabi"/>
    <d v="2026-04-10T00:00:00"/>
    <d v="2026-04-13T00:00:00"/>
    <s v="HTL"/>
    <x v="4"/>
    <s v="USD"/>
    <n v="4829"/>
    <n v="4152.94"/>
    <n v="4829"/>
    <n v="482.9"/>
    <n v="415.294"/>
    <n v="482.9"/>
    <s v="Premier Resorts &amp; Hotels Co.,Ltd."/>
    <s v="Thailand"/>
    <x v="38"/>
    <x v="1"/>
    <n v="0.09999999999999999"/>
  </r>
  <r>
    <x v="0"/>
    <x v="1"/>
    <n v="746"/>
    <x v="11"/>
    <n v="31473"/>
    <s v="Hotel Hong Kong"/>
    <d v="2026-04-15T00:00:00"/>
    <d v="2026-04-17T00:00:00"/>
    <s v="HTL"/>
    <x v="4"/>
    <s v="USD"/>
    <n v="607.42"/>
    <n v="522.3811999999999"/>
    <n v="607.42"/>
    <n v="60.74"/>
    <n v="52.2364"/>
    <n v="60.74"/>
    <s v="INTERCONTINENTAL GRAND STANFORD HONG KONG BY IHG"/>
    <s v="Hong Kong"/>
    <x v="2"/>
    <x v="1"/>
    <n v="0.0999967073853347"/>
  </r>
  <r>
    <x v="0"/>
    <x v="1"/>
    <n v="746"/>
    <x v="11"/>
    <n v="31469"/>
    <s v="Hotel Siem Reap"/>
    <d v="2026-04-08T00:00:00"/>
    <d v="2026-04-10T00:00:00"/>
    <s v="HTL"/>
    <x v="4"/>
    <s v="USD"/>
    <n v="438.68"/>
    <n v="377.2648"/>
    <n v="438.68"/>
    <n v="43.87"/>
    <n v="37.72819999999999"/>
    <n v="43.87"/>
    <s v="Pacific Hotel Chiangmai Co.,Ltd."/>
    <s v="Thailand"/>
    <x v="38"/>
    <x v="1"/>
    <n v="0.1000045591319413"/>
  </r>
  <r>
    <x v="0"/>
    <x v="1"/>
    <n v="747"/>
    <x v="4"/>
    <n v="31641"/>
    <s v="Val de Neu Vaqueira"/>
    <d v="2026-02-21T00:00:00"/>
    <d v="2026-02-28T00:00:00"/>
    <s v="HTL"/>
    <x v="4"/>
    <s v="EUR"/>
    <n v="10332"/>
    <n v="10332"/>
    <n v="11985.12"/>
    <n v="1033.2"/>
    <n v="1033.2"/>
    <n v="1198.512"/>
    <s v="HOTEL VAL DE NEU"/>
    <s v="Spain"/>
    <x v="44"/>
    <x v="1"/>
    <n v="0.1"/>
  </r>
  <r>
    <x v="0"/>
    <x v="1"/>
    <n v="747"/>
    <x v="4"/>
    <n v="0"/>
    <s v="Sobrecomisión"/>
    <d v="2026-02-21T00:00:00"/>
    <d v="2026-02-28T00:00:00"/>
    <s v="HPS"/>
    <x v="1"/>
    <s v="EUR"/>
    <n v="413"/>
    <n v="413"/>
    <n v="479.08"/>
    <n v="413"/>
    <n v="413"/>
    <n v="479.08"/>
    <s v="FEES"/>
    <n v="0"/>
    <x v="44"/>
    <x v="1"/>
    <n v="1"/>
  </r>
  <r>
    <x v="0"/>
    <x v="1"/>
    <n v="748"/>
    <x v="1"/>
    <n v="31622"/>
    <s v="Estancia 2 Suite (Suite Superior Single + Suite Executive Doble)"/>
    <d v="2025-10-28T00:00:00"/>
    <d v="2025-11-02T00:00:00"/>
    <s v="HTL"/>
    <x v="4"/>
    <s v="USD"/>
    <n v="58777"/>
    <n v="50548.22"/>
    <n v="58777"/>
    <n v="4867.64"/>
    <n v="4186.1704"/>
    <n v="4867.64"/>
    <s v="FOUR SEASONS HOTEL RIYADH AT KINGDOM CENTER"/>
    <s v="Saudi Arabia"/>
    <x v="22"/>
    <x v="0"/>
    <n v="0.08281538697109414"/>
  </r>
  <r>
    <x v="0"/>
    <x v="1"/>
    <n v="748"/>
    <x v="1"/>
    <n v="0"/>
    <s v="Fee Jaime G."/>
    <d v="2025-10-28T00:00:00"/>
    <d v="2025-11-02T00:00:00"/>
    <s v="HPS"/>
    <x v="1"/>
    <s v="USD"/>
    <n v="3500"/>
    <n v="3010"/>
    <n v="3500"/>
    <n v="3500"/>
    <n v="3010"/>
    <n v="3500"/>
    <s v="FEES"/>
    <n v="0"/>
    <x v="22"/>
    <x v="0"/>
    <n v="1"/>
  </r>
  <r>
    <x v="0"/>
    <x v="1"/>
    <n v="748"/>
    <x v="1"/>
    <n v="29059"/>
    <s v="Visas Arabia"/>
    <d v="2025-10-28T00:00:00"/>
    <d v="2025-11-02T00:00:00"/>
    <s v="VIS"/>
    <x v="7"/>
    <s v="USD"/>
    <n v="454.44"/>
    <n v="390.8184"/>
    <n v="454.44"/>
    <n v="129"/>
    <n v="110.94"/>
    <n v="129"/>
    <s v="Visas web"/>
    <s v="Canada"/>
    <x v="22"/>
    <x v="0"/>
    <n v="0.2838658568787959"/>
  </r>
  <r>
    <x v="0"/>
    <x v="1"/>
    <n v="748"/>
    <x v="1"/>
    <n v="0"/>
    <s v="Fee"/>
    <d v="2025-10-28T00:00:00"/>
    <d v="2025-11-02T00:00:00"/>
    <s v="HPS"/>
    <x v="1"/>
    <s v="USD"/>
    <n v="628.5599999999999"/>
    <n v="540.5616"/>
    <n v="628.5599999999999"/>
    <n v="628.5599999999999"/>
    <n v="540.5616"/>
    <n v="628.5599999999999"/>
    <s v="FEES"/>
    <n v="0"/>
    <x v="22"/>
    <x v="0"/>
    <n v="1"/>
  </r>
  <r>
    <x v="1"/>
    <x v="1"/>
    <n v="749"/>
    <x v="30"/>
    <n v="30217"/>
    <s v="Estadia New York"/>
    <d v="2025-10-04T00:00:00"/>
    <d v="2025-10-10T00:00:00"/>
    <s v="HTL"/>
    <x v="4"/>
    <s v="USD"/>
    <n v="13873.49"/>
    <n v="11931.2014"/>
    <n v="13873.49"/>
    <n v="1105.16"/>
    <n v="950.4376000000001"/>
    <n v="1105.16"/>
    <s v="THE DOMINICK"/>
    <s v="United States"/>
    <x v="23"/>
    <x v="0"/>
    <n v="0.07965984045831295"/>
  </r>
  <r>
    <x v="1"/>
    <x v="1"/>
    <n v="750"/>
    <x v="27"/>
    <n v="31778"/>
    <s v="Oriunda"/>
    <d v="2025-10-30T00:00:00"/>
    <d v="2025-11-12T00:00:00"/>
    <s v="PKT"/>
    <x v="0"/>
    <s v="USD"/>
    <n v="59139"/>
    <n v="50859.54"/>
    <n v="59139"/>
    <n v="5977"/>
    <n v="5140.22"/>
    <n v="5977"/>
    <s v="Oriunda Travel Designers"/>
    <s v="Argentina"/>
    <x v="22"/>
    <x v="0"/>
    <n v="0.101066977798069"/>
  </r>
  <r>
    <x v="0"/>
    <x v="1"/>
    <n v="751"/>
    <x v="1"/>
    <n v="31854"/>
    <s v="Four Seasons Praga del 19 al 24 Noviembre - 2 suites"/>
    <d v="2025-11-19T00:00:00"/>
    <d v="2025-11-24T00:00:00"/>
    <s v="HTL"/>
    <x v="4"/>
    <s v="EUR"/>
    <n v="27327"/>
    <n v="27327"/>
    <n v="31699.32"/>
    <n v="2504.46"/>
    <n v="2504.46"/>
    <n v="2905.1736"/>
    <s v="FOUR SEASONS HOTEL PRAGUE"/>
    <s v="Czech Republic"/>
    <x v="30"/>
    <x v="0"/>
    <n v="0.09164782083653529"/>
  </r>
  <r>
    <x v="1"/>
    <x v="1"/>
    <n v="752"/>
    <x v="20"/>
    <n v="27721"/>
    <s v="VUELO MEX EWR"/>
    <d v="2025-10-22T00:00:00"/>
    <d v="2025-10-22T00:00:00"/>
    <s v="VLO"/>
    <x v="2"/>
    <s v="MXN"/>
    <n v="9810"/>
    <n v="470.88"/>
    <n v="549.36"/>
    <n v="0"/>
    <n v="0"/>
    <n v="0"/>
    <s v="TURISMO EXMAR"/>
    <s v="Mexico"/>
    <x v="21"/>
    <x v="0"/>
    <n v="0"/>
  </r>
  <r>
    <x v="1"/>
    <x v="1"/>
    <n v="752"/>
    <x v="20"/>
    <n v="27721"/>
    <s v="VUELO MEX EWR"/>
    <d v="2025-10-22T00:00:00"/>
    <d v="2025-10-22T00:00:00"/>
    <s v="VLO"/>
    <x v="2"/>
    <s v="MXN"/>
    <n v="9810"/>
    <n v="470.88"/>
    <n v="549.36"/>
    <n v="0"/>
    <n v="0"/>
    <n v="0"/>
    <s v="TURISMO EXMAR"/>
    <s v="Mexico"/>
    <x v="21"/>
    <x v="0"/>
    <n v="0"/>
  </r>
  <r>
    <x v="1"/>
    <x v="1"/>
    <n v="752"/>
    <x v="20"/>
    <n v="0"/>
    <s v="EMISION DE BOLETO"/>
    <d v="2025-10-22T00:00:00"/>
    <d v="2025-10-22T00:00:00"/>
    <s v="HPS"/>
    <x v="1"/>
    <s v="MXN"/>
    <n v="1302"/>
    <n v="62.496"/>
    <n v="72.91200000000001"/>
    <n v="1302"/>
    <n v="62.496"/>
    <n v="72.91200000000001"/>
    <s v="FEES"/>
    <n v="0"/>
    <x v="21"/>
    <x v="0"/>
    <n v="1"/>
  </r>
  <r>
    <x v="1"/>
    <x v="1"/>
    <n v="752"/>
    <x v="20"/>
    <n v="28934"/>
    <s v="RIESTRA ORTIZ JOSE JAIME"/>
    <d v="2025-11-12T00:00:00"/>
    <d v="2025-11-12T00:00:00"/>
    <s v="VLO"/>
    <x v="2"/>
    <s v="MXN"/>
    <n v="16238"/>
    <n v="779.424"/>
    <n v="909.328"/>
    <n v="2656.98"/>
    <n v="127.53504"/>
    <n v="148.79088"/>
    <s v="F1S USA"/>
    <s v="United States"/>
    <x v="17"/>
    <x v="0"/>
    <n v="0.1636272940017244"/>
  </r>
  <r>
    <x v="1"/>
    <x v="1"/>
    <n v="752"/>
    <x v="20"/>
    <n v="28934"/>
    <s v="ORTIZ MONASTERIO PRIETO PATRICIA"/>
    <d v="2025-11-12T00:00:00"/>
    <d v="2025-11-12T00:00:00"/>
    <s v="VLO"/>
    <x v="2"/>
    <s v="MXN"/>
    <n v="21952"/>
    <n v="1053.696"/>
    <n v="1229.312"/>
    <n v="3685.5"/>
    <n v="176.904"/>
    <n v="206.388"/>
    <s v="F1S USA"/>
    <s v="United States"/>
    <x v="17"/>
    <x v="0"/>
    <n v="0.1678890306122449"/>
  </r>
  <r>
    <x v="1"/>
    <x v="1"/>
    <n v="752"/>
    <x v="20"/>
    <n v="0"/>
    <s v="EMISION DE BOLETOS"/>
    <d v="2025-11-12T00:00:00"/>
    <d v="2025-11-12T00:00:00"/>
    <s v="HPS"/>
    <x v="1"/>
    <s v="MXN"/>
    <n v="1322.3"/>
    <n v="63.4704"/>
    <n v="74.0488"/>
    <n v="1322.3"/>
    <n v="63.4704"/>
    <n v="74.0488"/>
    <s v="FEES"/>
    <n v="0"/>
    <x v="17"/>
    <x v="0"/>
    <n v="1"/>
  </r>
  <r>
    <x v="1"/>
    <x v="1"/>
    <n v="753"/>
    <x v="16"/>
    <n v="27301"/>
    <s v="Vuelo MEX-JFK/Mónica Berger"/>
    <d v="2025-10-26T00:00:00"/>
    <d v="2025-10-26T00:00:00"/>
    <s v="VLO"/>
    <x v="2"/>
    <s v="USD"/>
    <n v="484.53"/>
    <n v="416.6958"/>
    <n v="484.53"/>
    <n v="0"/>
    <n v="0"/>
    <n v="0"/>
    <s v="TURISMO EX MAR, S.A. DE C.V."/>
    <s v="Mexico"/>
    <x v="22"/>
    <x v="0"/>
    <n v="0"/>
  </r>
  <r>
    <x v="1"/>
    <x v="1"/>
    <n v="753"/>
    <x v="16"/>
    <n v="27301"/>
    <s v="Vuelo MEX-JFK/Lara Kosberg"/>
    <d v="2025-10-26T00:00:00"/>
    <d v="2025-10-26T00:00:00"/>
    <s v="VLO"/>
    <x v="2"/>
    <s v="USD"/>
    <n v="484.52"/>
    <n v="416.6872"/>
    <n v="484.52"/>
    <n v="0"/>
    <n v="0"/>
    <n v="0"/>
    <s v="TURISMO EX MAR, S.A. DE C.V."/>
    <s v="Mexico"/>
    <x v="22"/>
    <x v="0"/>
    <n v="0"/>
  </r>
  <r>
    <x v="1"/>
    <x v="1"/>
    <n v="753"/>
    <x v="16"/>
    <n v="28934"/>
    <s v="Vuelo EWR-MEX/Lara Kosberg"/>
    <d v="2025-10-30T00:00:00"/>
    <d v="2025-10-30T00:00:00"/>
    <s v="VLO"/>
    <x v="2"/>
    <s v="USD"/>
    <n v="654.48"/>
    <n v="562.8528"/>
    <n v="654.48"/>
    <n v="46"/>
    <n v="39.56"/>
    <n v="46"/>
    <s v="F1S USA"/>
    <s v="United States"/>
    <x v="22"/>
    <x v="0"/>
    <n v="0.07028480625840361"/>
  </r>
  <r>
    <x v="1"/>
    <x v="1"/>
    <n v="753"/>
    <x v="16"/>
    <n v="28934"/>
    <s v="Vuelo EWR-MEX/Mónica Berger"/>
    <d v="2025-10-30T00:00:00"/>
    <d v="2025-10-30T00:00:00"/>
    <s v="VLO"/>
    <x v="2"/>
    <s v="USD"/>
    <n v="654.48"/>
    <n v="562.8528"/>
    <n v="654.48"/>
    <n v="46"/>
    <n v="39.56"/>
    <n v="46"/>
    <s v="F1S USA"/>
    <s v="United States"/>
    <x v="22"/>
    <x v="0"/>
    <n v="0.07028480625840361"/>
  </r>
  <r>
    <x v="1"/>
    <x v="1"/>
    <n v="753"/>
    <x v="16"/>
    <n v="24495"/>
    <s v="Visa"/>
    <d v="2025-10-26T00:00:00"/>
    <d v="2025-10-30T00:00:00"/>
    <s v="ABC"/>
    <x v="2"/>
    <s v="USD"/>
    <n v="1210"/>
    <n v="1040.6"/>
    <n v="1210"/>
    <n v="0"/>
    <n v="0"/>
    <n v="0"/>
    <s v="United Airlines"/>
    <s v="United States"/>
    <x v="22"/>
    <x v="0"/>
    <n v="0"/>
  </r>
  <r>
    <x v="1"/>
    <x v="1"/>
    <n v="753"/>
    <x v="16"/>
    <n v="24267"/>
    <s v="Hospedaje NYC"/>
    <d v="2025-10-26T00:00:00"/>
    <d v="2025-10-30T00:00:00"/>
    <s v="HTL"/>
    <x v="4"/>
    <s v="USD"/>
    <n v="6053.6"/>
    <n v="5206.096"/>
    <n v="6053.6"/>
    <n v="605.36"/>
    <n v="520.6096"/>
    <n v="605.36"/>
    <s v="THE MARK HOTEL"/>
    <s v="United States"/>
    <x v="22"/>
    <x v="0"/>
    <n v="0.09999999999999999"/>
  </r>
  <r>
    <x v="1"/>
    <x v="1"/>
    <n v="753"/>
    <x v="16"/>
    <n v="0"/>
    <s v="Sobrecomisión"/>
    <d v="2025-10-26T00:00:00"/>
    <d v="2025-10-30T00:00:00"/>
    <s v="HPS"/>
    <x v="1"/>
    <s v="USD"/>
    <n v="160.93"/>
    <n v="138.3998"/>
    <n v="160.93"/>
    <n v="160.93"/>
    <n v="138.3998"/>
    <n v="160.93"/>
    <s v="FEES"/>
    <n v="0"/>
    <x v="22"/>
    <x v="0"/>
    <n v="1"/>
  </r>
  <r>
    <x v="1"/>
    <x v="1"/>
    <n v="754"/>
    <x v="22"/>
    <n v="0"/>
    <s v="FEE TKT"/>
    <d v="2025-12-14T00:00:00"/>
    <d v="2026-01-03T00:00:00"/>
    <s v="HPS"/>
    <x v="1"/>
    <s v="USD"/>
    <n v="194.16"/>
    <n v="166.9776"/>
    <n v="194.16"/>
    <n v="194.16"/>
    <n v="166.9776"/>
    <n v="194.16"/>
    <s v="FEES"/>
    <n v="0"/>
    <x v="0"/>
    <x v="0"/>
    <n v="1"/>
  </r>
  <r>
    <x v="1"/>
    <x v="1"/>
    <n v="754"/>
    <x v="22"/>
    <n v="28934"/>
    <s v="CHEDRAUI EGUIA JOSE ANTONIO MR"/>
    <d v="2025-12-19T00:00:00"/>
    <d v="2026-01-02T00:00:00"/>
    <s v="VLO"/>
    <x v="2"/>
    <s v="USD"/>
    <n v="12526.44"/>
    <n v="10772.7384"/>
    <n v="12526.44"/>
    <n v="547.5"/>
    <n v="470.85"/>
    <n v="547.5"/>
    <s v="F1S USA"/>
    <s v="United States"/>
    <x v="0"/>
    <x v="0"/>
    <n v="0.04370754979068275"/>
  </r>
  <r>
    <x v="1"/>
    <x v="1"/>
    <n v="754"/>
    <x v="22"/>
    <n v="28934"/>
    <s v="PROM CROCHE MARA PAOLA MRS"/>
    <d v="2025-12-19T00:00:00"/>
    <d v="2026-01-02T00:00:00"/>
    <s v="VLO"/>
    <x v="2"/>
    <s v="USD"/>
    <n v="12526.44"/>
    <n v="10772.7384"/>
    <n v="12526.44"/>
    <n v="547.5"/>
    <n v="470.85"/>
    <n v="547.5"/>
    <s v="F1S USA"/>
    <s v="United States"/>
    <x v="0"/>
    <x v="0"/>
    <n v="0.04370754979068275"/>
  </r>
  <r>
    <x v="1"/>
    <x v="1"/>
    <n v="754"/>
    <x v="22"/>
    <n v="28934"/>
    <s v="CHEDRAUI PROM JOSE ANTONIO MR"/>
    <d v="2025-12-19T00:00:00"/>
    <d v="2026-01-02T00:00:00"/>
    <s v="VLO"/>
    <x v="2"/>
    <s v="USD"/>
    <n v="12526.44"/>
    <n v="10772.7384"/>
    <n v="12526.44"/>
    <n v="547.5"/>
    <n v="470.85"/>
    <n v="547.5"/>
    <s v="F1S USA"/>
    <s v="United States"/>
    <x v="0"/>
    <x v="0"/>
    <n v="0.04370754979068275"/>
  </r>
  <r>
    <x v="1"/>
    <x v="1"/>
    <n v="754"/>
    <x v="22"/>
    <n v="28934"/>
    <s v="CHEDRAUI PROM JUAN PABLO MR"/>
    <d v="2025-12-19T00:00:00"/>
    <d v="2026-01-02T00:00:00"/>
    <s v="VLO"/>
    <x v="2"/>
    <s v="USD"/>
    <n v="12526.44"/>
    <n v="10772.7384"/>
    <n v="12526.44"/>
    <n v="547.5"/>
    <n v="470.85"/>
    <n v="547.5"/>
    <s v="F1S USA"/>
    <s v="United States"/>
    <x v="0"/>
    <x v="0"/>
    <n v="0.04370754979068275"/>
  </r>
  <r>
    <x v="1"/>
    <x v="1"/>
    <n v="754"/>
    <x v="22"/>
    <n v="28934"/>
    <s v="ABOUMRAD CHEDRAUI ROBERTO MR"/>
    <d v="2025-12-14T00:00:00"/>
    <d v="2026-01-02T00:00:00"/>
    <s v="VLO"/>
    <x v="2"/>
    <s v="USD"/>
    <n v="14086.04"/>
    <n v="12113.9944"/>
    <n v="14086.04"/>
    <n v="622.5"/>
    <n v="535.35"/>
    <n v="622.5"/>
    <s v="F1S USA"/>
    <s v="United States"/>
    <x v="0"/>
    <x v="0"/>
    <n v="0.04419269006761304"/>
  </r>
  <r>
    <x v="1"/>
    <x v="1"/>
    <n v="754"/>
    <x v="22"/>
    <n v="28934"/>
    <s v="CHEDRAUI PROM PAOLA MRS"/>
    <d v="2025-12-14T00:00:00"/>
    <d v="2026-01-02T00:00:00"/>
    <s v="VLO"/>
    <x v="2"/>
    <s v="USD"/>
    <n v="14086.04"/>
    <n v="12113.9944"/>
    <n v="14086.04"/>
    <n v="622.5"/>
    <n v="535.35"/>
    <n v="622.5"/>
    <s v="F1S USA"/>
    <s v="United States"/>
    <x v="0"/>
    <x v="0"/>
    <n v="0.04419269006761304"/>
  </r>
  <r>
    <x v="1"/>
    <x v="1"/>
    <n v="754"/>
    <x v="22"/>
    <n v="28934"/>
    <s v="CHEDRAUI EGUIA JOSE ANTONIO MR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28934"/>
    <s v="PROM CROCHE MARA PAOLA MRS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28934"/>
    <s v="CHEDRAUI PROM JOSE ANTONIO MR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28934"/>
    <s v="CHEDRAUI PROM JUAN PABLO MR"/>
    <d v="2025-12-17T00:00:00"/>
    <d v="2026-01-02T00:00:00"/>
    <s v="VLO"/>
    <x v="2"/>
    <s v="USD"/>
    <n v="0"/>
    <n v="0"/>
    <n v="0"/>
    <n v="0"/>
    <n v="0"/>
    <n v="0"/>
    <s v="F1S USA"/>
    <s v="United States"/>
    <x v="0"/>
    <x v="0"/>
    <s v="0"/>
  </r>
  <r>
    <x v="1"/>
    <x v="1"/>
    <n v="754"/>
    <x v="22"/>
    <n v="0"/>
    <s v="FEE TKT REV"/>
    <d v="2025-12-14T00:00:00"/>
    <d v="2026-01-02T00:00:00"/>
    <s v="HPS"/>
    <x v="1"/>
    <s v="USD"/>
    <n v="140"/>
    <n v="120.4"/>
    <n v="140"/>
    <n v="140"/>
    <n v="120.4"/>
    <n v="140"/>
    <s v="FEES"/>
    <n v="0"/>
    <x v="0"/>
    <x v="0"/>
    <n v="1"/>
  </r>
  <r>
    <x v="1"/>
    <x v="1"/>
    <n v="754"/>
    <x v="22"/>
    <n v="0"/>
    <s v="FEE STRIPE"/>
    <d v="2025-12-14T00:00:00"/>
    <d v="2026-01-03T00:00:00"/>
    <s v="HPS"/>
    <x v="1"/>
    <s v="USD"/>
    <n v="14"/>
    <n v="12.04"/>
    <n v="14"/>
    <n v="14"/>
    <n v="12.04"/>
    <n v="14"/>
    <s v="FEES"/>
    <n v="0"/>
    <x v="0"/>
    <x v="0"/>
    <n v="1"/>
  </r>
  <r>
    <x v="1"/>
    <x v="1"/>
    <n v="755"/>
    <x v="22"/>
    <n v="0"/>
    <s v="FEE TKT"/>
    <d v="2025-11-07T00:00:00"/>
    <d v="2025-11-11T00:00:00"/>
    <s v="HPS"/>
    <x v="1"/>
    <s v="USD"/>
    <n v="175"/>
    <n v="150.5"/>
    <n v="175"/>
    <n v="175"/>
    <n v="150.5"/>
    <n v="175"/>
    <s v="FEES"/>
    <n v="0"/>
    <x v="34"/>
    <x v="0"/>
    <n v="1"/>
  </r>
  <r>
    <x v="1"/>
    <x v="1"/>
    <n v="755"/>
    <x v="22"/>
    <n v="31860"/>
    <s v="CANADA"/>
    <d v="2025-11-07T00:00:00"/>
    <d v="2025-11-14T00:00:00"/>
    <s v="PKT"/>
    <x v="0"/>
    <s v="USD"/>
    <n v="17355.88"/>
    <n v="14926.0568"/>
    <n v="17355.88"/>
    <n v="4308.81"/>
    <n v="3705.5766"/>
    <n v="4308.81"/>
    <s v="Evergreen Adventures"/>
    <s v="Canada"/>
    <x v="34"/>
    <x v="0"/>
    <n v="0.2482622603982051"/>
  </r>
  <r>
    <x v="1"/>
    <x v="1"/>
    <n v="755"/>
    <x v="22"/>
    <n v="28934"/>
    <s v="PENICHE BERGUERISSE FRANCISCO JAVIER MR"/>
    <d v="2025-11-11T00:00:00"/>
    <d v="2025-11-11T00:00:00"/>
    <s v="VLO"/>
    <x v="2"/>
    <s v="USD"/>
    <n v="1080.98"/>
    <n v="929.6428"/>
    <n v="1080.98"/>
    <n v="116.35"/>
    <n v="100.061"/>
    <n v="116.35"/>
    <s v="F1S USA"/>
    <s v="United States"/>
    <x v="17"/>
    <x v="0"/>
    <n v="0.1076338137615867"/>
  </r>
  <r>
    <x v="1"/>
    <x v="1"/>
    <n v="755"/>
    <x v="22"/>
    <n v="28934"/>
    <s v="LIMON TAMAYO DANIELA MRS"/>
    <d v="2025-11-11T00:00:00"/>
    <d v="2025-11-11T00:00:00"/>
    <s v="VLO"/>
    <x v="2"/>
    <s v="USD"/>
    <n v="1080.98"/>
    <n v="929.6428"/>
    <n v="1080.98"/>
    <n v="116.35"/>
    <n v="100.061"/>
    <n v="116.35"/>
    <s v="F1S USA"/>
    <s v="United States"/>
    <x v="17"/>
    <x v="0"/>
    <n v="0.1076338137615867"/>
  </r>
  <r>
    <x v="1"/>
    <x v="1"/>
    <n v="755"/>
    <x v="22"/>
    <n v="28934"/>
    <s v="LIMON TAMAYO DANIELA MRS"/>
    <d v="2025-11-07T00:00:00"/>
    <d v="2025-11-07T00:00:00"/>
    <s v="VLO"/>
    <x v="2"/>
    <s v="USD"/>
    <n v="917.26"/>
    <n v="788.8435999999999"/>
    <n v="917.26"/>
    <n v="13.62"/>
    <n v="11.7132"/>
    <n v="13.62"/>
    <s v="F1S USA"/>
    <s v="United States"/>
    <x v="34"/>
    <x v="0"/>
    <n v="0.0148485707433007"/>
  </r>
  <r>
    <x v="1"/>
    <x v="1"/>
    <n v="755"/>
    <x v="22"/>
    <n v="28934"/>
    <s v="GOMEZ ALCHAPAR MANUEL MR"/>
    <d v="2025-11-07T00:00:00"/>
    <d v="2025-11-07T00:00:00"/>
    <s v="VLO"/>
    <x v="2"/>
    <s v="USD"/>
    <n v="809.65"/>
    <n v="696.299"/>
    <n v="809.65"/>
    <n v="27.6"/>
    <n v="23.736"/>
    <n v="27.6"/>
    <s v="F1S USA"/>
    <s v="United States"/>
    <x v="34"/>
    <x v="0"/>
    <n v="0.03408880380411289"/>
  </r>
  <r>
    <x v="1"/>
    <x v="1"/>
    <n v="755"/>
    <x v="22"/>
    <n v="28934"/>
    <s v="FLOREZ ESCOBAR RAQUEL MRS"/>
    <d v="2025-11-07T00:00:00"/>
    <d v="2025-11-07T00:00:00"/>
    <s v="VLO"/>
    <x v="2"/>
    <s v="USD"/>
    <n v="809.65"/>
    <n v="696.299"/>
    <n v="809.65"/>
    <n v="27.6"/>
    <n v="23.736"/>
    <n v="27.6"/>
    <s v="F1S USA"/>
    <s v="United States"/>
    <x v="34"/>
    <x v="0"/>
    <n v="0.03408880380411289"/>
  </r>
  <r>
    <x v="1"/>
    <x v="1"/>
    <n v="755"/>
    <x v="22"/>
    <n v="28934"/>
    <s v="LIMON TAMAYO DANIELA MRS"/>
    <d v="2025-11-07T00:00:00"/>
    <d v="2025-11-07T00:00:00"/>
    <s v="VLO"/>
    <x v="2"/>
    <s v="USD"/>
    <n v="184.38"/>
    <n v="158.5668"/>
    <n v="184.38"/>
    <n v="0"/>
    <n v="0"/>
    <n v="0"/>
    <s v="F1S USA"/>
    <s v="United States"/>
    <x v="34"/>
    <x v="0"/>
    <n v="0"/>
  </r>
  <r>
    <x v="1"/>
    <x v="1"/>
    <n v="755"/>
    <x v="22"/>
    <n v="28934"/>
    <s v="CANDANO GONZALEZ DIEGO MR"/>
    <d v="2025-11-26T00:00:00"/>
    <d v="2025-11-30T00:00:00"/>
    <s v="VLO"/>
    <x v="2"/>
    <s v="USD"/>
    <n v="1877.03"/>
    <n v="1614.2458"/>
    <n v="1877.03"/>
    <n v="219.2"/>
    <n v="188.512"/>
    <n v="219.2"/>
    <s v="F1S USA"/>
    <s v="United States"/>
    <x v="32"/>
    <x v="0"/>
    <n v="0.1167802326015034"/>
  </r>
  <r>
    <x v="1"/>
    <x v="1"/>
    <n v="755"/>
    <x v="22"/>
    <n v="28934"/>
    <s v="PENICHE BEGUERISSE FRANCISCO JAVIER MR"/>
    <d v="2025-11-10T00:00:00"/>
    <d v="2025-11-10T00:00:00"/>
    <s v="VLO"/>
    <x v="2"/>
    <s v="USD"/>
    <n v="313.95"/>
    <n v="269.997"/>
    <n v="313.95"/>
    <n v="0"/>
    <n v="0"/>
    <n v="0"/>
    <s v="F1S USA"/>
    <s v="United States"/>
    <x v="17"/>
    <x v="0"/>
    <n v="0"/>
  </r>
  <r>
    <x v="1"/>
    <x v="1"/>
    <n v="755"/>
    <x v="22"/>
    <n v="28934"/>
    <s v="LIMON TAMAYO DANIELA MRS"/>
    <d v="2025-11-10T00:00:00"/>
    <d v="2025-11-10T00:00:00"/>
    <s v="VLO"/>
    <x v="2"/>
    <s v="USD"/>
    <n v="313.95"/>
    <n v="269.997"/>
    <n v="313.95"/>
    <n v="0"/>
    <n v="0"/>
    <n v="0"/>
    <s v="F1S USA"/>
    <s v="United States"/>
    <x v="17"/>
    <x v="0"/>
    <n v="0"/>
  </r>
  <r>
    <x v="1"/>
    <x v="1"/>
    <n v="755"/>
    <x v="22"/>
    <n v="28934"/>
    <s v="GOMEZ ALCHAPAR MANUEL MR"/>
    <d v="2025-11-10T00:00:00"/>
    <d v="2025-11-10T00:00:00"/>
    <s v="VLO"/>
    <x v="2"/>
    <s v="USD"/>
    <n v="136.5"/>
    <n v="117.39"/>
    <n v="136.5"/>
    <n v="0"/>
    <n v="0"/>
    <n v="0"/>
    <s v="F1S USA"/>
    <s v="United States"/>
    <x v="17"/>
    <x v="0"/>
    <n v="0"/>
  </r>
  <r>
    <x v="1"/>
    <x v="1"/>
    <n v="755"/>
    <x v="22"/>
    <n v="28934"/>
    <s v="FLOREZ ESCOBAR RAQUEL MRS"/>
    <d v="2025-11-10T00:00:00"/>
    <d v="2025-11-10T00:00:00"/>
    <s v="VLO"/>
    <x v="2"/>
    <s v="USD"/>
    <n v="136.5"/>
    <n v="117.39"/>
    <n v="136.5"/>
    <n v="0"/>
    <n v="0"/>
    <n v="0"/>
    <s v="F1S USA"/>
    <s v="United States"/>
    <x v="17"/>
    <x v="0"/>
    <n v="0"/>
  </r>
  <r>
    <x v="1"/>
    <x v="1"/>
    <n v="755"/>
    <x v="22"/>
    <n v="28934"/>
    <s v="PENICHE BEGUERISSE FRANCISCO JAVIER MR"/>
    <d v="2025-11-07T00:00:00"/>
    <d v="2025-11-07T00:00:00"/>
    <s v="VLO"/>
    <x v="2"/>
    <s v="USD"/>
    <n v="1657.15"/>
    <n v="1425.149"/>
    <n v="1657.15"/>
    <n v="57.6"/>
    <n v="49.536"/>
    <n v="57.6"/>
    <s v="F1S USA"/>
    <s v="United States"/>
    <x v="34"/>
    <x v="0"/>
    <n v="0.03475847086866005"/>
  </r>
  <r>
    <x v="1"/>
    <x v="1"/>
    <n v="755"/>
    <x v="22"/>
    <n v="28934"/>
    <s v="GOMEZ ALCHAPAR MANUEL MR"/>
    <d v="2025-11-11T00:00:00"/>
    <d v="2025-11-14T00:00:00"/>
    <s v="VLO"/>
    <x v="2"/>
    <s v="USD"/>
    <n v="2120.83"/>
    <n v="1823.9138"/>
    <n v="2120.83"/>
    <n v="73.2"/>
    <n v="62.952"/>
    <n v="73.2"/>
    <s v="F1S USA"/>
    <s v="United States"/>
    <x v="17"/>
    <x v="0"/>
    <n v="0.03451478902127941"/>
  </r>
  <r>
    <x v="1"/>
    <x v="1"/>
    <n v="755"/>
    <x v="22"/>
    <n v="28934"/>
    <s v="FLOREZ ESCOBAR RAQUEL MRS"/>
    <d v="2025-11-11T00:00:00"/>
    <d v="2025-11-14T00:00:00"/>
    <s v="VLO"/>
    <x v="2"/>
    <s v="USD"/>
    <n v="2120.83"/>
    <n v="1823.9138"/>
    <n v="2120.83"/>
    <n v="73.2"/>
    <n v="62.952"/>
    <n v="73.2"/>
    <s v="F1S USA"/>
    <s v="United States"/>
    <x v="17"/>
    <x v="0"/>
    <n v="0.03451478902127941"/>
  </r>
  <r>
    <x v="1"/>
    <x v="1"/>
    <n v="755"/>
    <x v="22"/>
    <n v="28934"/>
    <s v="GOMEZ ALCHAPAR MANUEL MR"/>
    <d v="2025-11-11T00:00:00"/>
    <d v="2025-11-14T00:00:00"/>
    <s v="VLO"/>
    <x v="2"/>
    <s v="USD"/>
    <n v="36.8"/>
    <n v="31.648"/>
    <n v="36.8"/>
    <n v="0"/>
    <n v="0"/>
    <n v="0"/>
    <s v="F1S USA"/>
    <s v="United States"/>
    <x v="17"/>
    <x v="0"/>
    <n v="0"/>
  </r>
  <r>
    <x v="1"/>
    <x v="1"/>
    <n v="755"/>
    <x v="22"/>
    <n v="28934"/>
    <s v="FLOREZ ESCOBAR RAQUEL MRS"/>
    <d v="2025-11-11T00:00:00"/>
    <d v="2025-11-14T00:00:00"/>
    <s v="VLO"/>
    <x v="2"/>
    <s v="USD"/>
    <n v="36.8"/>
    <n v="31.648"/>
    <n v="36.8"/>
    <n v="0"/>
    <n v="0"/>
    <n v="0"/>
    <s v="F1S USA"/>
    <s v="United States"/>
    <x v="17"/>
    <x v="0"/>
    <n v="0"/>
  </r>
  <r>
    <x v="1"/>
    <x v="1"/>
    <n v="755"/>
    <x v="22"/>
    <n v="28934"/>
    <s v="ARNAUD SERNA MAURICIO GABRIEL MR"/>
    <d v="2025-11-14T00:00:00"/>
    <d v="2025-11-17T00:00:00"/>
    <s v="VLO"/>
    <x v="2"/>
    <s v="USD"/>
    <n v="483.05"/>
    <n v="415.423"/>
    <n v="483.05"/>
    <n v="0"/>
    <n v="0"/>
    <n v="0"/>
    <s v="F1S USA"/>
    <s v="United States"/>
    <x v="17"/>
    <x v="0"/>
    <n v="0"/>
  </r>
  <r>
    <x v="1"/>
    <x v="1"/>
    <n v="755"/>
    <x v="22"/>
    <n v="28934"/>
    <s v="CANDANO GONZALEZ DIEGO MR"/>
    <d v="2025-11-25T00:00:00"/>
    <d v="2025-11-30T00:00:00"/>
    <s v="VLO"/>
    <x v="2"/>
    <s v="USD"/>
    <n v="0"/>
    <n v="0"/>
    <n v="0"/>
    <n v="0"/>
    <n v="0"/>
    <n v="0"/>
    <s v="F1S USA"/>
    <s v="United States"/>
    <x v="32"/>
    <x v="0"/>
    <s v="0"/>
  </r>
  <r>
    <x v="1"/>
    <x v="1"/>
    <n v="756"/>
    <x v="30"/>
    <n v="25409"/>
    <s v="Paquete egipto"/>
    <d v="2025-10-17T00:00:00"/>
    <d v="2025-10-24T00:00:00"/>
    <s v="PKT"/>
    <x v="0"/>
    <s v="USD"/>
    <n v="32454.12"/>
    <n v="27910.5432"/>
    <n v="32454.12"/>
    <n v="5586.12"/>
    <n v="4804.0632"/>
    <n v="5586.12"/>
    <s v="Nubia Tours"/>
    <s v="Egypt"/>
    <x v="25"/>
    <x v="0"/>
    <n v="0.172123600948046"/>
  </r>
  <r>
    <x v="1"/>
    <x v="1"/>
    <n v="756"/>
    <x v="30"/>
    <n v="28934"/>
    <s v="RAPHAEL REYNOSO CONSTANZA"/>
    <d v="2025-10-20T00:00:00"/>
    <d v="2025-10-20T00:00:00"/>
    <s v="VLO"/>
    <x v="2"/>
    <s v="USD"/>
    <n v="226.69"/>
    <n v="194.9534"/>
    <n v="226.69"/>
    <n v="6.6"/>
    <n v="5.675999999999999"/>
    <n v="6.6"/>
    <s v="F1S USA"/>
    <s v="United States"/>
    <x v="21"/>
    <x v="0"/>
    <n v="0.02911464996250386"/>
  </r>
  <r>
    <x v="1"/>
    <x v="1"/>
    <n v="756"/>
    <x v="30"/>
    <n v="28934"/>
    <s v="RAPHAEL REYNOSO CONSTANZA"/>
    <d v="2025-10-20T00:00:00"/>
    <d v="2025-10-20T00:00:00"/>
    <s v="VLO"/>
    <x v="2"/>
    <s v="USD"/>
    <n v="40"/>
    <n v="34.4"/>
    <n v="40"/>
    <n v="0"/>
    <n v="0"/>
    <n v="0"/>
    <s v="F1S USA"/>
    <s v="United States"/>
    <x v="21"/>
    <x v="0"/>
    <n v="0"/>
  </r>
  <r>
    <x v="1"/>
    <x v="1"/>
    <n v="756"/>
    <x v="30"/>
    <n v="28934"/>
    <s v="RAPHAEL REYNOSO EMILIANO"/>
    <d v="2025-10-20T00:00:00"/>
    <d v="2025-10-20T00:00:00"/>
    <s v="VLO"/>
    <x v="2"/>
    <s v="USD"/>
    <n v="280.19"/>
    <n v="240.9634"/>
    <n v="280.19"/>
    <n v="11.8"/>
    <n v="10.148"/>
    <n v="11.8"/>
    <s v="F1S USA"/>
    <s v="United States"/>
    <x v="21"/>
    <x v="0"/>
    <n v="0.04211427959598844"/>
  </r>
  <r>
    <x v="1"/>
    <x v="1"/>
    <n v="756"/>
    <x v="30"/>
    <n v="28934"/>
    <s v="RAPHAEL REYNOSO EMILIANO"/>
    <d v="2025-10-20T00:00:00"/>
    <d v="2025-10-20T00:00:00"/>
    <s v="VLO"/>
    <x v="2"/>
    <s v="USD"/>
    <n v="20"/>
    <n v="17.2"/>
    <n v="20"/>
    <n v="0"/>
    <n v="0"/>
    <n v="0"/>
    <s v="F1S USA"/>
    <s v="United States"/>
    <x v="21"/>
    <x v="0"/>
    <n v="0"/>
  </r>
  <r>
    <x v="1"/>
    <x v="1"/>
    <n v="756"/>
    <x v="30"/>
    <n v="0"/>
    <s v="Fee por emision de vuelos"/>
    <d v="2025-10-17T00:00:00"/>
    <d v="2025-10-24T00:00:00"/>
    <s v="HPS"/>
    <x v="1"/>
    <s v="USD"/>
    <n v="70"/>
    <n v="60.2"/>
    <n v="70"/>
    <n v="70"/>
    <n v="60.2"/>
    <n v="70"/>
    <s v="FEES"/>
    <n v="0"/>
    <x v="25"/>
    <x v="0"/>
    <n v="1"/>
  </r>
  <r>
    <x v="1"/>
    <x v="1"/>
    <n v="757"/>
    <x v="31"/>
    <n v="31858"/>
    <s v="Pago de Hospedaje"/>
    <d v="2025-09-11T00:00:00"/>
    <d v="2025-09-16T00:00:00"/>
    <s v="HTL"/>
    <x v="4"/>
    <s v="USD"/>
    <n v="1067.64"/>
    <n v="918.1704000000001"/>
    <n v="1067.64"/>
    <n v="106.76"/>
    <n v="91.81360000000001"/>
    <n v="106.76"/>
    <s v="REEMBOLSOS"/>
    <s v="Mexico"/>
    <x v="27"/>
    <x v="0"/>
    <n v="0.09999625341875538"/>
  </r>
  <r>
    <x v="1"/>
    <x v="1"/>
    <n v="758"/>
    <x v="31"/>
    <n v="31645"/>
    <s v="Pago de Hospedaje"/>
    <d v="2025-08-30T00:00:00"/>
    <d v="2025-09-01T00:00:00"/>
    <s v="HTL"/>
    <x v="4"/>
    <s v="EUR"/>
    <n v="1002.1"/>
    <n v="1002.1"/>
    <n v="1162.436"/>
    <n v="102.1"/>
    <n v="102.1"/>
    <n v="118.436"/>
    <s v="SUSAFA"/>
    <s v="Italy"/>
    <x v="12"/>
    <x v="0"/>
    <n v="0.1018860393174334"/>
  </r>
  <r>
    <x v="1"/>
    <x v="1"/>
    <n v="759"/>
    <x v="18"/>
    <n v="27086"/>
    <s v="Ritz Carlton Yatch Collection"/>
    <d v="2025-10-11T00:00:00"/>
    <d v="2025-10-18T00:00:00"/>
    <s v="CRC"/>
    <x v="8"/>
    <s v="USD"/>
    <n v="49400"/>
    <n v="42484"/>
    <n v="49400"/>
    <n v="7410"/>
    <n v="6372.599999999999"/>
    <n v="7410"/>
    <s v="THE RITZ CARLTON YACHT COLLECTION"/>
    <s v="United States"/>
    <x v="24"/>
    <x v="0"/>
    <n v="0.15"/>
  </r>
  <r>
    <x v="1"/>
    <x v="1"/>
    <n v="759"/>
    <x v="18"/>
    <n v="24166"/>
    <s v="Pago Hotel"/>
    <d v="2025-10-18T00:00:00"/>
    <d v="2025-10-20T00:00:00"/>
    <s v="HTL"/>
    <x v="4"/>
    <s v="USD"/>
    <n v="7478"/>
    <n v="6431.08"/>
    <n v="7478"/>
    <n v="673.79"/>
    <n v="579.4594"/>
    <n v="673.79"/>
    <s v="LE BRISTOL PARIS"/>
    <s v="France"/>
    <x v="25"/>
    <x v="0"/>
    <n v="0.09010296870821075"/>
  </r>
  <r>
    <x v="1"/>
    <x v="1"/>
    <n v="759"/>
    <x v="18"/>
    <n v="25363"/>
    <s v="Pago Hospedaje"/>
    <d v="2025-10-20T00:00:00"/>
    <d v="2025-10-22T00:00:00"/>
    <s v="HTL"/>
    <x v="4"/>
    <s v="USD"/>
    <n v="4601"/>
    <n v="3956.86"/>
    <n v="4601"/>
    <n v="781.64"/>
    <n v="672.2103999999999"/>
    <n v="781.64"/>
    <s v="ROSEWOOD VILLA MAGNA"/>
    <s v="Spain"/>
    <x v="21"/>
    <x v="0"/>
    <n v="0.1698848076505108"/>
  </r>
  <r>
    <x v="1"/>
    <x v="1"/>
    <n v="759"/>
    <x v="18"/>
    <n v="27436"/>
    <s v="boletos de avion en la web"/>
    <d v="2025-08-25T00:00:00"/>
    <d v="2025-08-25T00:00:00"/>
    <s v="ABC"/>
    <x v="2"/>
    <s v="USD"/>
    <n v="1252.39"/>
    <n v="1077.0554"/>
    <n v="1252.39"/>
    <n v="0"/>
    <n v="0"/>
    <n v="0"/>
    <s v="Vueling Airlines"/>
    <s v="Spain"/>
    <x v="12"/>
    <x v="0"/>
    <n v="0"/>
  </r>
  <r>
    <x v="1"/>
    <x v="1"/>
    <n v="759"/>
    <x v="18"/>
    <n v="24750"/>
    <s v="boletos avión"/>
    <d v="2025-08-25T00:00:00"/>
    <d v="2025-10-22T00:00:00"/>
    <s v="ABC"/>
    <x v="2"/>
    <s v="USD"/>
    <n v="2766.9"/>
    <n v="2379.534"/>
    <n v="2766.9"/>
    <n v="0"/>
    <n v="0"/>
    <n v="0"/>
    <s v="Swiss International Airlines"/>
    <s v="Switzerland"/>
    <x v="12"/>
    <x v="0"/>
    <n v="0"/>
  </r>
  <r>
    <x v="1"/>
    <x v="1"/>
    <n v="759"/>
    <x v="18"/>
    <n v="28934"/>
    <s v="compra boleto de avión"/>
    <d v="2025-08-30T00:00:00"/>
    <d v="2025-08-30T00:00:00"/>
    <s v="VLO"/>
    <x v="2"/>
    <s v="USD"/>
    <n v="2300.1"/>
    <n v="1978.086"/>
    <n v="2300.1"/>
    <n v="0"/>
    <n v="0"/>
    <n v="0"/>
    <s v="F1S USA"/>
    <s v="United States"/>
    <x v="12"/>
    <x v="0"/>
    <n v="0"/>
  </r>
  <r>
    <x v="1"/>
    <x v="1"/>
    <n v="759"/>
    <x v="18"/>
    <n v="28934"/>
    <s v="PALLARES HERRERA LASSO CAMILA"/>
    <d v="2025-08-30T00:00:00"/>
    <d v="2025-09-30T00:00:00"/>
    <s v="VLO"/>
    <x v="2"/>
    <s v="USD"/>
    <n v="783"/>
    <n v="673.38"/>
    <n v="783"/>
    <n v="0"/>
    <n v="0"/>
    <n v="0"/>
    <s v="F1S USA"/>
    <s v="United States"/>
    <x v="12"/>
    <x v="0"/>
    <n v="0"/>
  </r>
  <r>
    <x v="1"/>
    <x v="1"/>
    <n v="759"/>
    <x v="18"/>
    <n v="28934"/>
    <s v="Reembolso compra boleto de avión"/>
    <d v="2025-08-30T00:00:00"/>
    <d v="2025-08-30T00:00:00"/>
    <s v="REE"/>
    <x v="6"/>
    <s v="USD"/>
    <n v="-2300.1"/>
    <n v="-1978.086"/>
    <n v="-2300.1"/>
    <n v="0"/>
    <n v="0"/>
    <n v="0"/>
    <s v="F1S USA"/>
    <s v="United States"/>
    <x v="12"/>
    <x v="0"/>
    <n v="0"/>
  </r>
  <r>
    <x v="1"/>
    <x v="1"/>
    <n v="759"/>
    <x v="18"/>
    <n v="0"/>
    <s v="Honorarios de itinerario"/>
    <d v="2025-08-25T00:00:00"/>
    <d v="2025-10-22T00:00:00"/>
    <s v="HPS"/>
    <x v="1"/>
    <s v="USD"/>
    <n v="597.02"/>
    <n v="513.4372"/>
    <n v="597.02"/>
    <n v="597.02"/>
    <n v="513.4372"/>
    <n v="597.02"/>
    <s v="FEES"/>
    <n v="0"/>
    <x v="12"/>
    <x v="0"/>
    <n v="1"/>
  </r>
  <r>
    <x v="1"/>
    <x v="1"/>
    <n v="759"/>
    <x v="18"/>
    <n v="0"/>
    <s v="dos emisiones SWISS Intl Air"/>
    <d v="2025-08-25T00:00:00"/>
    <d v="2025-10-22T00:00:00"/>
    <s v="HPS"/>
    <x v="1"/>
    <s v="USD"/>
    <n v="70"/>
    <n v="60.2"/>
    <n v="70"/>
    <n v="70"/>
    <n v="60.2"/>
    <n v="70"/>
    <s v="FEES"/>
    <n v="0"/>
    <x v="12"/>
    <x v="0"/>
    <n v="1"/>
  </r>
  <r>
    <x v="1"/>
    <x v="1"/>
    <n v="760"/>
    <x v="18"/>
    <n v="27086"/>
    <s v="Crucero"/>
    <d v="2025-10-11T00:00:00"/>
    <d v="2025-10-18T00:00:00"/>
    <s v="CRC"/>
    <x v="8"/>
    <s v="USD"/>
    <n v="30600"/>
    <n v="26316"/>
    <n v="30600"/>
    <n v="4590"/>
    <n v="3947.4"/>
    <n v="4590"/>
    <s v="THE RITZ CARLTON YACHT COLLECTION"/>
    <s v="United States"/>
    <x v="24"/>
    <x v="0"/>
    <n v="0.15"/>
  </r>
  <r>
    <x v="1"/>
    <x v="1"/>
    <n v="760"/>
    <x v="18"/>
    <n v="0"/>
    <s v="Honorarios por cambios"/>
    <d v="2025-10-11T00:00:00"/>
    <d v="2025-10-18T00:00:00"/>
    <s v="HPS"/>
    <x v="1"/>
    <s v="USD"/>
    <n v="2600"/>
    <n v="2236"/>
    <n v="2600"/>
    <n v="2600"/>
    <n v="2236"/>
    <n v="2600"/>
    <s v="FEES"/>
    <n v="0"/>
    <x v="24"/>
    <x v="0"/>
    <n v="1"/>
  </r>
  <r>
    <x v="1"/>
    <x v="1"/>
    <n v="761"/>
    <x v="22"/>
    <n v="0"/>
    <s v="FEE TKT"/>
    <d v="2025-12-12T00:00:00"/>
    <d v="2026-01-06T00:00:00"/>
    <s v="HPS"/>
    <x v="1"/>
    <s v="USD"/>
    <n v="175"/>
    <n v="150.5"/>
    <n v="175"/>
    <n v="175"/>
    <n v="150.5"/>
    <n v="175"/>
    <s v="FEES"/>
    <n v="0"/>
    <x v="28"/>
    <x v="0"/>
    <n v="1"/>
  </r>
  <r>
    <x v="1"/>
    <x v="1"/>
    <n v="761"/>
    <x v="22"/>
    <n v="32068"/>
    <s v="ASIA - REMOTE LANDS"/>
    <d v="2025-12-12T00:00:00"/>
    <d v="2026-01-05T00:00:00"/>
    <s v="PKT"/>
    <x v="0"/>
    <s v="USD"/>
    <n v="136865.02"/>
    <n v="117703.9172"/>
    <n v="136865.02"/>
    <n v="20696.96"/>
    <n v="17799.3856"/>
    <n v="20696.96"/>
    <s v="REMOTE LANDS"/>
    <s v="United States"/>
    <x v="28"/>
    <x v="0"/>
    <n v="0.1512216927305458"/>
  </r>
  <r>
    <x v="1"/>
    <x v="1"/>
    <n v="761"/>
    <x v="22"/>
    <n v="28934"/>
    <s v="CUETARA CANALE JUAN ANTONIO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CHAIN FAJER SAMANTHA MRS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PAULSEN CHAIN ERNESTO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PAULSEN CHAIN JOSE LUIS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PAULSEN CHAIN RODRIGO MR"/>
    <d v="2026-01-06T00:00:00"/>
    <d v="2026-01-07T00:00:00"/>
    <s v="VLO"/>
    <x v="2"/>
    <s v="USD"/>
    <n v="2453.48"/>
    <n v="2109.9928"/>
    <n v="2453.48"/>
    <n v="101.45"/>
    <n v="87.247"/>
    <n v="101.45"/>
    <s v="F1S USA"/>
    <s v="United States"/>
    <x v="35"/>
    <x v="1"/>
    <n v="0.04134943019710778"/>
  </r>
  <r>
    <x v="1"/>
    <x v="1"/>
    <n v="761"/>
    <x v="22"/>
    <n v="28934"/>
    <s v="CUETARA CANALE JUAN ANTONIO MR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CHAIN FAJER SAMANTHA MRS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PAULSEN CHAIN ERNESTO MR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PAULSEN CHAIN JOSE LUIS MR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PAULSEN CHAIN RODRIGO MR"/>
    <d v="2025-12-06T00:00:00"/>
    <d v="2025-12-12T00:00:00"/>
    <s v="VLO"/>
    <x v="2"/>
    <s v="USD"/>
    <n v="1118.46"/>
    <n v="961.8756"/>
    <n v="1118.46"/>
    <n v="0"/>
    <n v="0"/>
    <n v="0"/>
    <s v="F1S USA"/>
    <s v="United States"/>
    <x v="10"/>
    <x v="0"/>
    <n v="0"/>
  </r>
  <r>
    <x v="1"/>
    <x v="1"/>
    <n v="761"/>
    <x v="22"/>
    <n v="28934"/>
    <s v="CUETARA CANALE JUAN ANTONIO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CHAIN FAJER SAMANTHA MRS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PAULSEN CHAIN ERNESTO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PAULSEN CHAIN JOSE LUIS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PAULSEN CHAIN RODRIGO MR"/>
    <d v="2025-12-06T00:00:00"/>
    <d v="2025-12-12T00:00:00"/>
    <s v="VLO"/>
    <x v="2"/>
    <s v="USD"/>
    <n v="1160.8"/>
    <n v="998.2879999999999"/>
    <n v="1160.8"/>
    <n v="0"/>
    <n v="0"/>
    <n v="0"/>
    <s v="F1S USA"/>
    <s v="United States"/>
    <x v="10"/>
    <x v="0"/>
    <n v="0"/>
  </r>
  <r>
    <x v="1"/>
    <x v="1"/>
    <n v="761"/>
    <x v="22"/>
    <n v="28934"/>
    <s v="CUETARA CANALE JUAN ANTONIO MR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8934"/>
    <s v="CHAIN FAJER SAMANTHA MRS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8934"/>
    <s v="PAULSEN CHAIN ERNESTO MR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8934"/>
    <s v="PAULSEN CHAIN JOSE LUIS MR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8934"/>
    <s v="PAULSEN CHAIN RODRIGO MR"/>
    <d v="2025-12-06T00:00:00"/>
    <d v="2025-12-12T00:00:00"/>
    <s v="VLO"/>
    <x v="2"/>
    <s v="USD"/>
    <n v="60.2"/>
    <n v="51.772"/>
    <n v="60.2"/>
    <n v="0"/>
    <n v="0"/>
    <n v="0"/>
    <s v="F1S USA"/>
    <s v="United States"/>
    <x v="10"/>
    <x v="0"/>
    <n v="0"/>
  </r>
  <r>
    <x v="1"/>
    <x v="1"/>
    <n v="761"/>
    <x v="22"/>
    <n v="25726"/>
    <s v="VISAS X2"/>
    <d v="2025-12-06T00:00:00"/>
    <d v="2026-01-07T00:00:00"/>
    <s v="VIS"/>
    <x v="7"/>
    <s v="USD"/>
    <n v="191.9"/>
    <n v="165.034"/>
    <n v="191.9"/>
    <n v="0"/>
    <n v="0"/>
    <n v="0"/>
    <s v="VISAS Osvaldo Cruz"/>
    <s v="Cliente"/>
    <x v="10"/>
    <x v="0"/>
    <n v="0"/>
  </r>
  <r>
    <x v="1"/>
    <x v="1"/>
    <n v="761"/>
    <x v="22"/>
    <n v="32002"/>
    <s v="VISAS ZIMBABWE"/>
    <d v="2025-12-06T00:00:00"/>
    <d v="2026-01-07T00:00:00"/>
    <s v="VIS"/>
    <x v="7"/>
    <s v="USD"/>
    <n v="123.08"/>
    <n v="105.8488"/>
    <n v="123.08"/>
    <n v="0"/>
    <n v="0"/>
    <n v="0"/>
    <s v="ZIMBABWE EMBASSY"/>
    <s v="Zimbabwe"/>
    <x v="10"/>
    <x v="0"/>
    <n v="0"/>
  </r>
  <r>
    <x v="1"/>
    <x v="1"/>
    <n v="761"/>
    <x v="22"/>
    <n v="24263"/>
    <s v="ASIENTOS TURKISH"/>
    <d v="2025-12-06T00:00:00"/>
    <d v="2026-01-07T00:00:00"/>
    <s v="ABC"/>
    <x v="2"/>
    <s v="USD"/>
    <n v="175"/>
    <n v="150.5"/>
    <n v="175"/>
    <n v="0"/>
    <n v="0"/>
    <n v="0"/>
    <s v="Turkish Airlines"/>
    <s v="Turkey"/>
    <x v="10"/>
    <x v="0"/>
    <n v="0"/>
  </r>
  <r>
    <x v="1"/>
    <x v="1"/>
    <n v="761"/>
    <x v="22"/>
    <n v="0"/>
    <s v="FEE STRIPE"/>
    <d v="2025-12-06T00:00:00"/>
    <d v="2026-01-07T00:00:00"/>
    <s v="HPS"/>
    <x v="1"/>
    <s v="USD"/>
    <n v="7"/>
    <n v="6.02"/>
    <n v="7"/>
    <n v="7"/>
    <n v="6.02"/>
    <n v="7"/>
    <s v="FEES"/>
    <n v="0"/>
    <x v="10"/>
    <x v="0"/>
    <n v="1"/>
  </r>
  <r>
    <x v="1"/>
    <x v="1"/>
    <n v="762"/>
    <x v="22"/>
    <n v="0"/>
    <s v="FEE TKT"/>
    <d v="2025-11-14T00:00:00"/>
    <d v="2025-12-05T00:00:00"/>
    <s v="HPS"/>
    <x v="1"/>
    <s v="USD"/>
    <n v="70"/>
    <n v="60.2"/>
    <n v="70"/>
    <n v="70"/>
    <n v="60.2"/>
    <n v="70"/>
    <s v="FEES"/>
    <n v="0"/>
    <x v="17"/>
    <x v="0"/>
    <n v="1"/>
  </r>
  <r>
    <x v="1"/>
    <x v="1"/>
    <n v="762"/>
    <x v="22"/>
    <n v="31904"/>
    <s v="TOUCH OF SPICE"/>
    <d v="2025-11-14T00:00:00"/>
    <d v="2025-12-02T00:00:00"/>
    <s v="PKT"/>
    <x v="0"/>
    <s v="USD"/>
    <n v="72141.55"/>
    <n v="62041.733"/>
    <n v="72141.55"/>
    <n v="12873.55"/>
    <n v="11071.253"/>
    <n v="12873.55"/>
    <s v="TOUCH OF SPICE LIMITED"/>
    <s v="New Zealand"/>
    <x v="17"/>
    <x v="0"/>
    <n v="0.1784484807992066"/>
  </r>
  <r>
    <x v="1"/>
    <x v="1"/>
    <n v="762"/>
    <x v="22"/>
    <n v="28934"/>
    <s v="SANCHEZ NAVARRO BOUFFIER SANTIAGO MR"/>
    <d v="2025-11-18T00:00:00"/>
    <d v="2025-11-18T00:00:00"/>
    <s v="VLO"/>
    <x v="2"/>
    <s v="USD"/>
    <n v="178.3"/>
    <n v="153.338"/>
    <n v="178.3"/>
    <n v="0"/>
    <n v="0"/>
    <n v="0"/>
    <s v="F1S USA"/>
    <s v="United States"/>
    <x v="30"/>
    <x v="0"/>
    <n v="0"/>
  </r>
  <r>
    <x v="1"/>
    <x v="1"/>
    <n v="762"/>
    <x v="22"/>
    <n v="28934"/>
    <s v="AYUSO FERNANDEZ LORETO MRS"/>
    <d v="2025-11-18T00:00:00"/>
    <d v="2025-11-18T00:00:00"/>
    <s v="VLO"/>
    <x v="2"/>
    <s v="USD"/>
    <n v="178.3"/>
    <n v="153.338"/>
    <n v="178.3"/>
    <n v="0"/>
    <n v="0"/>
    <n v="0"/>
    <s v="F1S USA"/>
    <s v="United States"/>
    <x v="30"/>
    <x v="0"/>
    <n v="0"/>
  </r>
  <r>
    <x v="1"/>
    <x v="1"/>
    <n v="762"/>
    <x v="22"/>
    <n v="28934"/>
    <s v="SANCHEZ NAVARRO BOUFFIER SANTIAGO MR"/>
    <d v="2025-11-18T00:00:00"/>
    <d v="2025-11-18T00:00:00"/>
    <s v="VLO"/>
    <x v="2"/>
    <s v="USD"/>
    <n v="10"/>
    <n v="8.6"/>
    <n v="10"/>
    <n v="0"/>
    <n v="0"/>
    <n v="0"/>
    <s v="F1S USA"/>
    <s v="United States"/>
    <x v="30"/>
    <x v="0"/>
    <n v="0"/>
  </r>
  <r>
    <x v="1"/>
    <x v="1"/>
    <n v="762"/>
    <x v="22"/>
    <n v="28934"/>
    <s v="AYUSO FERNANDEZ LORETO MRS"/>
    <d v="2025-11-18T00:00:00"/>
    <d v="2025-11-18T00:00:00"/>
    <s v="VLO"/>
    <x v="2"/>
    <s v="USD"/>
    <n v="10"/>
    <n v="8.6"/>
    <n v="10"/>
    <n v="0"/>
    <n v="0"/>
    <n v="0"/>
    <s v="F1S USA"/>
    <s v="United States"/>
    <x v="30"/>
    <x v="0"/>
    <n v="0"/>
  </r>
  <r>
    <x v="1"/>
    <x v="1"/>
    <n v="762"/>
    <x v="22"/>
    <n v="28934"/>
    <s v="SANCHEZ NAVARRO BOUFFIER SANTIAGO MR"/>
    <d v="2025-12-02T00:00:00"/>
    <d v="2025-12-02T00:00:00"/>
    <s v="VLO"/>
    <x v="2"/>
    <s v="USD"/>
    <n v="3055.41"/>
    <n v="2627.6526"/>
    <n v="3055.41"/>
    <n v="0"/>
    <n v="0"/>
    <n v="0"/>
    <s v="F1S USA"/>
    <s v="United States"/>
    <x v="10"/>
    <x v="0"/>
    <n v="0"/>
  </r>
  <r>
    <x v="1"/>
    <x v="1"/>
    <n v="762"/>
    <x v="22"/>
    <n v="28934"/>
    <s v="AYUSO FERNANDEZ LORETO MRS"/>
    <d v="2025-12-02T00:00:00"/>
    <d v="2025-12-02T00:00:00"/>
    <s v="VLO"/>
    <x v="2"/>
    <s v="USD"/>
    <n v="3055.41"/>
    <n v="2627.6526"/>
    <n v="3055.41"/>
    <n v="0"/>
    <n v="0"/>
    <n v="0"/>
    <s v="F1S USA"/>
    <s v="United States"/>
    <x v="10"/>
    <x v="0"/>
    <n v="0"/>
  </r>
  <r>
    <x v="1"/>
    <x v="1"/>
    <n v="762"/>
    <x v="22"/>
    <n v="28934"/>
    <s v="SANCHEZ NAVARRO BOUFFIER SANTIAGO MR"/>
    <d v="2025-11-12T00:00:00"/>
    <d v="2025-11-14T00:00:00"/>
    <s v="VLO"/>
    <x v="2"/>
    <s v="USD"/>
    <n v="2925.58"/>
    <n v="2515.9988"/>
    <n v="2925.58"/>
    <n v="0"/>
    <n v="0"/>
    <n v="0"/>
    <s v="F1S USA"/>
    <s v="United States"/>
    <x v="17"/>
    <x v="0"/>
    <n v="0"/>
  </r>
  <r>
    <x v="1"/>
    <x v="1"/>
    <n v="762"/>
    <x v="22"/>
    <n v="28934"/>
    <s v="AYUSO FERNANDEZ LORETO MRS"/>
    <d v="2025-11-12T00:00:00"/>
    <d v="2025-11-14T00:00:00"/>
    <s v="VLO"/>
    <x v="2"/>
    <s v="USD"/>
    <n v="2925.58"/>
    <n v="2515.9988"/>
    <n v="2925.58"/>
    <n v="0"/>
    <n v="0"/>
    <n v="0"/>
    <s v="F1S USA"/>
    <s v="United States"/>
    <x v="17"/>
    <x v="0"/>
    <n v="0"/>
  </r>
  <r>
    <x v="1"/>
    <x v="1"/>
    <n v="762"/>
    <x v="22"/>
    <n v="28934"/>
    <s v="SANCHEZ NAVARRO BOUFFIER SANTIAGO MR"/>
    <d v="2025-12-02T00:00:00"/>
    <d v="2025-12-02T00:00:00"/>
    <s v="VLO"/>
    <x v="2"/>
    <s v="USD"/>
    <n v="20"/>
    <n v="17.2"/>
    <n v="20"/>
    <n v="0"/>
    <n v="0"/>
    <n v="0"/>
    <s v="F1S USA"/>
    <s v="United States"/>
    <x v="10"/>
    <x v="0"/>
    <n v="0"/>
  </r>
  <r>
    <x v="1"/>
    <x v="1"/>
    <n v="762"/>
    <x v="22"/>
    <n v="28934"/>
    <s v="AYUSO FERNANDEZ LORETO MRS"/>
    <d v="2025-12-02T00:00:00"/>
    <d v="2025-12-02T00:00:00"/>
    <s v="VLO"/>
    <x v="2"/>
    <s v="USD"/>
    <n v="20"/>
    <n v="17.2"/>
    <n v="20"/>
    <n v="0"/>
    <n v="0"/>
    <n v="0"/>
    <s v="F1S USA"/>
    <s v="United States"/>
    <x v="10"/>
    <x v="0"/>
    <n v="0"/>
  </r>
  <r>
    <x v="1"/>
    <x v="1"/>
    <n v="762"/>
    <x v="22"/>
    <n v="25726"/>
    <s v="Visas"/>
    <d v="2025-11-12T00:00:00"/>
    <d v="2025-12-05T00:00:00"/>
    <s v="VIS"/>
    <x v="7"/>
    <s v="USD"/>
    <n v="325.09"/>
    <n v="279.5774"/>
    <n v="325.09"/>
    <n v="0"/>
    <n v="0"/>
    <n v="0"/>
    <s v="VISAS Osvaldo Cruz"/>
    <s v="Cliente"/>
    <x v="17"/>
    <x v="0"/>
    <n v="0"/>
  </r>
  <r>
    <x v="1"/>
    <x v="1"/>
    <n v="762"/>
    <x v="22"/>
    <n v="0"/>
    <s v="FEE STRIPE"/>
    <d v="2025-11-12T00:00:00"/>
    <d v="2025-12-05T00:00:00"/>
    <s v="HPS"/>
    <x v="1"/>
    <s v="USD"/>
    <n v="635.28"/>
    <n v="546.3407999999999"/>
    <n v="635.28"/>
    <n v="635.28"/>
    <n v="546.3407999999999"/>
    <n v="635.28"/>
    <s v="FEES"/>
    <n v="0"/>
    <x v="17"/>
    <x v="0"/>
    <n v="1"/>
  </r>
  <r>
    <x v="1"/>
    <x v="1"/>
    <n v="762"/>
    <x v="22"/>
    <n v="28934"/>
    <s v="SANCHEZ NAVARRO BOUFFIER SANTIAGO MR"/>
    <d v="2025-11-12T00:00:00"/>
    <d v="2025-11-14T00:00:00"/>
    <s v="VLO"/>
    <x v="2"/>
    <s v="USD"/>
    <n v="20"/>
    <n v="17.2"/>
    <n v="20"/>
    <n v="0"/>
    <n v="0"/>
    <n v="0"/>
    <s v="F1S USA"/>
    <s v="United States"/>
    <x v="17"/>
    <x v="0"/>
    <n v="0"/>
  </r>
  <r>
    <x v="1"/>
    <x v="1"/>
    <n v="762"/>
    <x v="22"/>
    <n v="28934"/>
    <s v="AYUSO FERNANDEZ LORETO MRS"/>
    <d v="2025-11-12T00:00:00"/>
    <d v="2025-11-14T00:00:00"/>
    <s v="VLO"/>
    <x v="2"/>
    <s v="USD"/>
    <n v="20"/>
    <n v="17.2"/>
    <n v="20"/>
    <n v="0"/>
    <n v="0"/>
    <n v="0"/>
    <s v="F1S USA"/>
    <s v="United States"/>
    <x v="17"/>
    <x v="0"/>
    <n v="0"/>
  </r>
  <r>
    <x v="0"/>
    <x v="1"/>
    <n v="763"/>
    <x v="4"/>
    <n v="31854"/>
    <s v="Four Seasons Praga"/>
    <d v="2025-12-05T00:00:00"/>
    <d v="2025-12-08T00:00:00"/>
    <s v="HTL"/>
    <x v="4"/>
    <s v="EUR"/>
    <n v="6059.94"/>
    <n v="6059.94"/>
    <n v="7029.530399999999"/>
    <n v="605.99"/>
    <n v="605.99"/>
    <n v="702.9484"/>
    <s v="FOUR SEASONS HOTEL PRAGUE"/>
    <s v="Czech Republic"/>
    <x v="10"/>
    <x v="0"/>
    <n v="0.09999933992745805"/>
  </r>
  <r>
    <x v="0"/>
    <x v="1"/>
    <n v="763"/>
    <x v="4"/>
    <n v="32173"/>
    <s v="Servicios de Guías Turisticos en Praga"/>
    <d v="2025-12-06T00:00:00"/>
    <d v="2025-12-07T00:00:00"/>
    <s v="GUI"/>
    <x v="0"/>
    <s v="EUR"/>
    <n v="602.22"/>
    <n v="602.22"/>
    <n v="698.5752"/>
    <n v="41.22"/>
    <n v="41.22"/>
    <n v="47.8152"/>
    <s v="Granda Tours S.R.O"/>
    <s v="Czech Republic"/>
    <x v="10"/>
    <x v="0"/>
    <n v="0.06844674703596691"/>
  </r>
  <r>
    <x v="0"/>
    <x v="1"/>
    <n v="763"/>
    <x v="4"/>
    <n v="0"/>
    <s v="Sobrecomisión"/>
    <d v="2025-12-05T00:00:00"/>
    <d v="2025-12-08T00:00:00"/>
    <s v="HPS"/>
    <x v="1"/>
    <s v="EUR"/>
    <n v="230.36"/>
    <n v="230.36"/>
    <n v="267.2176"/>
    <n v="230.36"/>
    <n v="230.36"/>
    <n v="267.2176"/>
    <s v="FEES"/>
    <n v="0"/>
    <x v="10"/>
    <x v="0"/>
    <n v="1"/>
  </r>
  <r>
    <x v="1"/>
    <x v="1"/>
    <n v="764"/>
    <x v="30"/>
    <n v="33513"/>
    <s v="Estadia Hotel Santa Fe"/>
    <d v="2026-04-25T00:00:00"/>
    <d v="2026-04-26T00:00:00"/>
    <s v="HTL"/>
    <x v="4"/>
    <s v="USD"/>
    <n v="236.28"/>
    <n v="203.2008"/>
    <n v="236.28"/>
    <n v="0"/>
    <n v="0"/>
    <n v="0"/>
    <s v="LIVE AQUA CD DE MÉXICO BOSQUES"/>
    <s v="Mexico"/>
    <x v="3"/>
    <x v="1"/>
    <n v="0"/>
  </r>
  <r>
    <x v="1"/>
    <x v="1"/>
    <n v="764"/>
    <x v="30"/>
    <n v="25412"/>
    <s v="Estadia"/>
    <d v="2026-05-07T00:00:00"/>
    <d v="2026-05-11T00:00:00"/>
    <s v="HTL"/>
    <x v="4"/>
    <s v="USD"/>
    <n v="7120"/>
    <n v="6123.2"/>
    <n v="7120"/>
    <n v="784"/>
    <n v="674.24"/>
    <n v="784"/>
    <s v="Bawah Reserve"/>
    <s v="Indonesia"/>
    <x v="52"/>
    <x v="1"/>
    <n v="0.1101123595505618"/>
  </r>
  <r>
    <x v="1"/>
    <x v="1"/>
    <n v="764"/>
    <x v="30"/>
    <n v="25412"/>
    <s v="Seaplane Bawah reserve"/>
    <d v="2026-05-07T00:00:00"/>
    <d v="2026-05-11T00:00:00"/>
    <s v="HTL"/>
    <x v="4"/>
    <s v="USD"/>
    <n v="1960"/>
    <n v="1685.6"/>
    <n v="1960"/>
    <n v="0"/>
    <n v="0"/>
    <n v="0"/>
    <s v="Bawah Reserve"/>
    <s v="Indonesia"/>
    <x v="52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336.9"/>
    <n v="289.734"/>
    <n v="336.9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336.9"/>
    <n v="289.734"/>
    <n v="336.9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369.6"/>
    <n v="317.856"/>
    <n v="369.6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369.6"/>
    <n v="317.856"/>
    <n v="369.6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796.5"/>
    <n v="684.99"/>
    <n v="796.5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796.5"/>
    <n v="684.99"/>
    <n v="796.5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41"/>
    <n v="35.26"/>
    <n v="41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44"/>
    <n v="37.84"/>
    <n v="44"/>
    <n v="0"/>
    <n v="0"/>
    <n v="0"/>
    <s v="F1S USA"/>
    <s v="United States"/>
    <x v="4"/>
    <x v="1"/>
    <n v="0"/>
  </r>
  <r>
    <x v="1"/>
    <x v="1"/>
    <n v="764"/>
    <x v="30"/>
    <n v="28934"/>
    <s v="BORGIO MUNIZ EMILIANO"/>
    <d v="2026-05-01T00:00:00"/>
    <d v="2026-05-17T00:00:00"/>
    <s v="VLO"/>
    <x v="2"/>
    <s v="USD"/>
    <n v="233.8"/>
    <n v="201.068"/>
    <n v="233.8"/>
    <n v="0"/>
    <n v="0"/>
    <n v="0"/>
    <s v="F1S USA"/>
    <s v="United States"/>
    <x v="4"/>
    <x v="1"/>
    <n v="0"/>
  </r>
  <r>
    <x v="1"/>
    <x v="1"/>
    <n v="764"/>
    <x v="30"/>
    <n v="28934"/>
    <s v="NEME VILLARREAL ILEANA"/>
    <d v="2026-05-01T00:00:00"/>
    <d v="2026-05-17T00:00:00"/>
    <s v="VLO"/>
    <x v="2"/>
    <s v="USD"/>
    <n v="233.8"/>
    <n v="201.068"/>
    <n v="233.8"/>
    <n v="0"/>
    <n v="0"/>
    <n v="0"/>
    <s v="F1S USA"/>
    <s v="United States"/>
    <x v="4"/>
    <x v="1"/>
    <n v="0"/>
  </r>
  <r>
    <x v="1"/>
    <x v="1"/>
    <n v="765"/>
    <x v="18"/>
    <n v="31111"/>
    <s v="HOSPEDAJE PAQUETE GRUPO HOTEL"/>
    <d v="2025-12-08T00:00:00"/>
    <d v="2025-12-11T00:00:00"/>
    <s v="HTL"/>
    <x v="4"/>
    <s v="USD"/>
    <n v="319329"/>
    <n v="274622.94"/>
    <n v="319329"/>
    <n v="31932.9"/>
    <n v="27462.294"/>
    <n v="31932.9"/>
    <s v="GRAND VELAS RIVIERA NAYARIT"/>
    <s v="Mexico"/>
    <x v="28"/>
    <x v="0"/>
    <n v="0.1"/>
  </r>
  <r>
    <x v="1"/>
    <x v="1"/>
    <n v="765"/>
    <x v="18"/>
    <n v="31111"/>
    <s v="habitaciones adicionales"/>
    <d v="2025-12-08T00:00:00"/>
    <d v="2025-12-11T00:00:00"/>
    <s v="HTL"/>
    <x v="4"/>
    <s v="USD"/>
    <n v="39015"/>
    <n v="33552.9"/>
    <n v="39015"/>
    <n v="3901.5"/>
    <n v="3355.29"/>
    <n v="3901.5"/>
    <s v="GRAND VELAS RIVIERA NAYARIT"/>
    <s v="Mexico"/>
    <x v="28"/>
    <x v="0"/>
    <n v="0.1"/>
  </r>
  <r>
    <x v="1"/>
    <x v="1"/>
    <n v="765"/>
    <x v="18"/>
    <n v="31111"/>
    <s v="pago total noches adicionales"/>
    <d v="2025-12-08T00:00:00"/>
    <d v="2025-12-11T00:00:00"/>
    <s v="HTL"/>
    <x v="4"/>
    <s v="USD"/>
    <n v="59961.1"/>
    <n v="51566.54599999999"/>
    <n v="59961.1"/>
    <n v="5996.11"/>
    <n v="5156.6546"/>
    <n v="5996.11"/>
    <s v="GRAND VELAS RIVIERA NAYARIT"/>
    <s v="Mexico"/>
    <x v="28"/>
    <x v="0"/>
    <n v="0.09999999999999999"/>
  </r>
  <r>
    <x v="1"/>
    <x v="1"/>
    <n v="766"/>
    <x v="37"/>
    <n v="24009"/>
    <s v="Hospedaje The Surrey"/>
    <d v="2025-10-14T00:00:00"/>
    <d v="2025-10-19T00:00:00"/>
    <s v="HTL"/>
    <x v="4"/>
    <s v="USD"/>
    <n v="8623.719999999999"/>
    <n v="7416.399199999999"/>
    <n v="8623.719999999999"/>
    <n v="705"/>
    <n v="606.3"/>
    <n v="705"/>
    <s v="THE SURREY A CORINTHIA HOTEL"/>
    <s v="United States"/>
    <x v="25"/>
    <x v="0"/>
    <n v="0.08175126279610193"/>
  </r>
  <r>
    <x v="1"/>
    <x v="1"/>
    <n v="766"/>
    <x v="37"/>
    <n v="24009"/>
    <s v="Hospedaje The Surrey 2"/>
    <d v="2025-10-14T00:00:00"/>
    <d v="2025-10-19T00:00:00"/>
    <s v="HTL"/>
    <x v="4"/>
    <s v="USD"/>
    <n v="8623.719999999999"/>
    <n v="7416.399199999999"/>
    <n v="8623.719999999999"/>
    <n v="705"/>
    <n v="606.3"/>
    <n v="705"/>
    <s v="THE SURREY A CORINTHIA HOTEL"/>
    <s v="United States"/>
    <x v="25"/>
    <x v="0"/>
    <n v="0.08175126279610193"/>
  </r>
  <r>
    <x v="1"/>
    <x v="1"/>
    <n v="767"/>
    <x v="37"/>
    <n v="24009"/>
    <s v="Hospedaje The Surrey Suite 1"/>
    <d v="2025-10-23T00:00:00"/>
    <d v="2025-11-08T00:00:00"/>
    <s v="HTL"/>
    <x v="4"/>
    <s v="USD"/>
    <n v="37433.7"/>
    <n v="32192.982"/>
    <n v="37433.7"/>
    <n v="5293.14"/>
    <n v="4552.1004"/>
    <n v="5293.14"/>
    <s v="THE SURREY A CORINTHIA HOTEL"/>
    <s v="United States"/>
    <x v="21"/>
    <x v="0"/>
    <n v="0.1414003958999511"/>
  </r>
  <r>
    <x v="1"/>
    <x v="1"/>
    <n v="767"/>
    <x v="37"/>
    <n v="24009"/>
    <s v="Hospedaje The Surrey Deluxe King"/>
    <d v="2025-10-23T00:00:00"/>
    <d v="2025-11-08T00:00:00"/>
    <s v="HTL"/>
    <x v="4"/>
    <s v="USD"/>
    <n v="17093.08"/>
    <n v="14700.0488"/>
    <n v="17093.08"/>
    <n v="0"/>
    <n v="0"/>
    <n v="0"/>
    <s v="THE SURREY A CORINTHIA HOTEL"/>
    <s v="United States"/>
    <x v="21"/>
    <x v="0"/>
    <n v="0"/>
  </r>
  <r>
    <x v="1"/>
    <x v="1"/>
    <n v="767"/>
    <x v="37"/>
    <n v="24009"/>
    <s v="Hospedaje The Surrey Deluxe King 2"/>
    <d v="2025-10-24T00:00:00"/>
    <d v="2025-11-02T00:00:00"/>
    <s v="HTL"/>
    <x v="4"/>
    <s v="USD"/>
    <n v="11133.64"/>
    <n v="9574.930399999999"/>
    <n v="11133.64"/>
    <n v="0"/>
    <n v="0"/>
    <n v="0"/>
    <s v="THE SURREY A CORINTHIA HOTEL"/>
    <s v="United States"/>
    <x v="21"/>
    <x v="0"/>
    <n v="0"/>
  </r>
  <r>
    <x v="2"/>
    <x v="1"/>
    <n v="768"/>
    <x v="17"/>
    <n v="0"/>
    <s v="-"/>
    <d v="2025-12-20T00:00:00"/>
    <d v="2025-12-27T00:00:00"/>
    <s v="HPS"/>
    <x v="1"/>
    <s v="USD"/>
    <n v="0"/>
    <n v="0"/>
    <n v="0"/>
    <n v="0"/>
    <n v="0"/>
    <n v="0"/>
    <s v="FEES"/>
    <n v="0"/>
    <x v="0"/>
    <x v="0"/>
    <s v="0"/>
  </r>
  <r>
    <x v="0"/>
    <x v="1"/>
    <n v="769"/>
    <x v="1"/>
    <n v="31058"/>
    <s v="Four Seasons Atenas"/>
    <d v="2025-10-11T00:00:00"/>
    <d v="2025-10-12T00:00:00"/>
    <s v="HTL"/>
    <x v="4"/>
    <s v="EUR"/>
    <n v="1823"/>
    <n v="1823"/>
    <n v="2114.68"/>
    <n v="160"/>
    <n v="160"/>
    <n v="185.6"/>
    <s v="FOUR SEASONS ASTIR PALACE HOTEL ATHENS"/>
    <s v="Greece"/>
    <x v="24"/>
    <x v="0"/>
    <n v="0.0877674163466813"/>
  </r>
  <r>
    <x v="1"/>
    <x v="1"/>
    <n v="770"/>
    <x v="37"/>
    <n v="24166"/>
    <s v="Hospedaje Le Bristol"/>
    <d v="2025-11-22T00:00:00"/>
    <d v="2025-11-25T00:00:00"/>
    <s v="HTL"/>
    <x v="4"/>
    <s v="EUR"/>
    <n v="5943.6"/>
    <n v="5943.6"/>
    <n v="6894.576"/>
    <n v="585"/>
    <n v="585"/>
    <n v="678.5999999999999"/>
    <s v="LE BRISTOL PARIS"/>
    <s v="France"/>
    <x v="30"/>
    <x v="0"/>
    <n v="0.09842519685039369"/>
  </r>
  <r>
    <x v="2"/>
    <x v="1"/>
    <n v="771"/>
    <x v="17"/>
    <n v="31636"/>
    <s v="Hospedaje Maison Delano"/>
    <d v="2025-10-21T00:00:00"/>
    <d v="2025-10-27T00:00:00"/>
    <s v="HTL"/>
    <x v="4"/>
    <s v="EUR"/>
    <n v="7362"/>
    <n v="7362"/>
    <n v="8539.92"/>
    <n v="1083.82"/>
    <n v="1083.82"/>
    <n v="1257.2312"/>
    <s v="MAISON DELANO PARIS"/>
    <s v="France"/>
    <x v="21"/>
    <x v="0"/>
    <n v="0.1472181472425971"/>
  </r>
  <r>
    <x v="1"/>
    <x v="1"/>
    <n v="772"/>
    <x v="16"/>
    <n v="28934"/>
    <s v="BISSU BALI ISAAC"/>
    <d v="2025-12-26T00:00:00"/>
    <d v="2026-01-05T00:00:00"/>
    <s v="VLO"/>
    <x v="2"/>
    <s v="USD"/>
    <n v="6770.53"/>
    <n v="5822.6558"/>
    <n v="6770.53"/>
    <n v="529.6"/>
    <n v="455.456"/>
    <n v="529.6"/>
    <s v="F1S USA"/>
    <s v="United States"/>
    <x v="1"/>
    <x v="0"/>
    <n v="0.07822135047034723"/>
  </r>
  <r>
    <x v="1"/>
    <x v="1"/>
    <n v="772"/>
    <x v="16"/>
    <n v="28934"/>
    <s v="GONZALEZ SARATH GISSELE"/>
    <d v="2025-12-26T00:00:00"/>
    <d v="2026-01-05T00:00:00"/>
    <s v="VLO"/>
    <x v="2"/>
    <s v="USD"/>
    <n v="6770.53"/>
    <n v="5822.6558"/>
    <n v="6770.53"/>
    <n v="529.6"/>
    <n v="455.456"/>
    <n v="529.6"/>
    <s v="F1S USA"/>
    <s v="United States"/>
    <x v="1"/>
    <x v="0"/>
    <n v="0.07822135047034723"/>
  </r>
  <r>
    <x v="1"/>
    <x v="1"/>
    <n v="772"/>
    <x v="16"/>
    <n v="28934"/>
    <s v="BISSU BALI ISAAC"/>
    <d v="2025-12-26T00:00:00"/>
    <d v="2026-01-05T00:00:00"/>
    <s v="VLO"/>
    <x v="2"/>
    <s v="USD"/>
    <n v="1400.87"/>
    <n v="1204.7482"/>
    <n v="1400.87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1400.87"/>
    <n v="1204.7482"/>
    <n v="1400.87"/>
    <n v="0"/>
    <n v="0"/>
    <n v="0"/>
    <s v="F1S USA"/>
    <s v="United States"/>
    <x v="1"/>
    <x v="0"/>
    <n v="0"/>
  </r>
  <r>
    <x v="1"/>
    <x v="1"/>
    <n v="772"/>
    <x v="16"/>
    <n v="0"/>
    <s v="Fee de emisión KPQUHN"/>
    <s v="0000-00-00"/>
    <s v="0000-00-00"/>
    <s v="HPS"/>
    <x v="1"/>
    <s v="USD"/>
    <n v="50"/>
    <n v="43"/>
    <n v="50"/>
    <n v="50"/>
    <n v="43"/>
    <n v="50"/>
    <s v="FEES"/>
    <n v="0"/>
    <x v="49"/>
    <x v="3"/>
    <n v="1"/>
  </r>
  <r>
    <x v="1"/>
    <x v="1"/>
    <n v="772"/>
    <x v="16"/>
    <n v="28934"/>
    <s v="BISSU BALI ISAAC"/>
    <d v="2025-12-26T00:00:00"/>
    <d v="2026-01-05T00:00:00"/>
    <s v="VLO"/>
    <x v="2"/>
    <s v="USD"/>
    <n v="21.6"/>
    <n v="18.576"/>
    <n v="21.6"/>
    <n v="0"/>
    <n v="0"/>
    <n v="0"/>
    <s v="F1S USA"/>
    <s v="United States"/>
    <x v="1"/>
    <x v="0"/>
    <n v="0"/>
  </r>
  <r>
    <x v="1"/>
    <x v="1"/>
    <n v="772"/>
    <x v="16"/>
    <n v="28934"/>
    <s v="BISSU BALI ISAAC"/>
    <d v="2025-12-26T00:00:00"/>
    <d v="2026-01-05T00:00:00"/>
    <s v="VLO"/>
    <x v="2"/>
    <s v="USD"/>
    <n v="37"/>
    <n v="31.82"/>
    <n v="37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21.6"/>
    <n v="18.576"/>
    <n v="21.6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35"/>
    <n v="30.1"/>
    <n v="35"/>
    <n v="0"/>
    <n v="0"/>
    <n v="0"/>
    <s v="F1S USA"/>
    <s v="United States"/>
    <x v="1"/>
    <x v="0"/>
    <n v="0"/>
  </r>
  <r>
    <x v="1"/>
    <x v="1"/>
    <n v="772"/>
    <x v="16"/>
    <n v="28934"/>
    <s v="BISSU BALI ISAAC"/>
    <d v="2025-12-26T00:00:00"/>
    <d v="2026-01-05T00:00:00"/>
    <s v="VLO"/>
    <x v="2"/>
    <s v="USD"/>
    <n v="0"/>
    <n v="0"/>
    <n v="0"/>
    <n v="0"/>
    <n v="0"/>
    <n v="0"/>
    <s v="F1S USA"/>
    <s v="United States"/>
    <x v="1"/>
    <x v="0"/>
    <s v="0"/>
  </r>
  <r>
    <x v="1"/>
    <x v="1"/>
    <n v="772"/>
    <x v="16"/>
    <n v="28934"/>
    <s v="GONZALEZ SARATH GISSELE"/>
    <d v="2025-12-26T00:00:00"/>
    <d v="2026-01-05T00:00:00"/>
    <s v="VLO"/>
    <x v="2"/>
    <s v="USD"/>
    <n v="0"/>
    <n v="0"/>
    <n v="0"/>
    <n v="0"/>
    <n v="0"/>
    <n v="0"/>
    <s v="F1S USA"/>
    <s v="United States"/>
    <x v="1"/>
    <x v="0"/>
    <s v="0"/>
  </r>
  <r>
    <x v="1"/>
    <x v="1"/>
    <n v="772"/>
    <x v="16"/>
    <n v="28934"/>
    <s v="BISSU BALI ISAAC"/>
    <d v="2025-12-26T00:00:00"/>
    <d v="2026-01-05T00:00:00"/>
    <s v="VLO"/>
    <x v="2"/>
    <s v="USD"/>
    <n v="37"/>
    <n v="31.82"/>
    <n v="37"/>
    <n v="0"/>
    <n v="0"/>
    <n v="0"/>
    <s v="F1S USA"/>
    <s v="United States"/>
    <x v="1"/>
    <x v="0"/>
    <n v="0"/>
  </r>
  <r>
    <x v="1"/>
    <x v="1"/>
    <n v="772"/>
    <x v="16"/>
    <n v="28934"/>
    <s v="GONZALEZ SARATH GISSELE"/>
    <d v="2025-12-26T00:00:00"/>
    <d v="2026-01-05T00:00:00"/>
    <s v="VLO"/>
    <x v="2"/>
    <s v="USD"/>
    <n v="37"/>
    <n v="31.82"/>
    <n v="37"/>
    <n v="0"/>
    <n v="0"/>
    <n v="0"/>
    <s v="F1S USA"/>
    <s v="United States"/>
    <x v="1"/>
    <x v="0"/>
    <n v="0"/>
  </r>
  <r>
    <x v="1"/>
    <x v="1"/>
    <n v="772"/>
    <x v="16"/>
    <n v="28934"/>
    <s v="ACM"/>
    <d v="2025-12-26T00:00:00"/>
    <d v="2026-01-05T00:00:00"/>
    <s v="VLO"/>
    <x v="2"/>
    <s v="USD"/>
    <n v="-2398"/>
    <n v="-2062.28"/>
    <n v="-2398"/>
    <n v="0"/>
    <n v="0"/>
    <n v="0"/>
    <s v="F1S USA"/>
    <s v="United States"/>
    <x v="1"/>
    <x v="0"/>
    <n v="0"/>
  </r>
  <r>
    <x v="1"/>
    <x v="1"/>
    <n v="772"/>
    <x v="16"/>
    <n v="28934"/>
    <s v="ACM"/>
    <d v="2025-12-26T00:00:00"/>
    <d v="2026-01-05T00:00:00"/>
    <s v="VLO"/>
    <x v="2"/>
    <s v="USD"/>
    <n v="-2398"/>
    <n v="-2062.28"/>
    <n v="-2398"/>
    <n v="0"/>
    <n v="0"/>
    <n v="0"/>
    <s v="F1S USA"/>
    <s v="United States"/>
    <x v="1"/>
    <x v="0"/>
    <n v="0"/>
  </r>
  <r>
    <x v="1"/>
    <x v="1"/>
    <n v="772"/>
    <x v="16"/>
    <n v="0"/>
    <s v="Fee ACM"/>
    <d v="2025-12-26T00:00:00"/>
    <d v="2026-01-05T00:00:00"/>
    <s v="HPS"/>
    <x v="1"/>
    <s v="USD"/>
    <n v="996"/>
    <n v="856.5599999999999"/>
    <n v="996"/>
    <n v="996"/>
    <n v="856.5599999999999"/>
    <n v="996"/>
    <s v="FEES"/>
    <n v="0"/>
    <x v="1"/>
    <x v="0"/>
    <n v="1"/>
  </r>
  <r>
    <x v="1"/>
    <x v="1"/>
    <n v="773"/>
    <x v="39"/>
    <n v="31465"/>
    <s v="Hospedaje Hotel De Russie"/>
    <d v="2025-10-01T00:00:00"/>
    <d v="2025-10-07T00:00:00"/>
    <s v="HTL"/>
    <x v="4"/>
    <s v="EUR"/>
    <n v="14646"/>
    <n v="14646"/>
    <n v="16989.36"/>
    <n v="1489.57"/>
    <n v="1489.57"/>
    <n v="1727.9012"/>
    <s v="ROCCO FORTE HOTEL DE RUSSIE"/>
    <s v="Italy"/>
    <x v="23"/>
    <x v="0"/>
    <n v="0.1017049023624198"/>
  </r>
  <r>
    <x v="1"/>
    <x v="1"/>
    <n v="774"/>
    <x v="39"/>
    <n v="25022"/>
    <s v="Hospedaje Peninsula Tokio"/>
    <d v="2025-12-23T00:00:00"/>
    <d v="2025-12-25T00:00:00"/>
    <s v="HTL"/>
    <x v="4"/>
    <s v="JPY"/>
    <n v="532100"/>
    <n v="2926.55"/>
    <n v="3405.44"/>
    <n v="48300"/>
    <n v="265.65"/>
    <n v="309.12"/>
    <s v="THE PENINSULA TOKYO"/>
    <s v="Japan"/>
    <x v="1"/>
    <x v="0"/>
    <n v="0.09077241120090208"/>
  </r>
  <r>
    <x v="1"/>
    <x v="1"/>
    <n v="774"/>
    <x v="39"/>
    <n v="30698"/>
    <s v="Hospedaje Hilton Niseko"/>
    <d v="2026-01-10T00:00:00"/>
    <d v="2026-01-14T00:00:00"/>
    <s v="HTL"/>
    <x v="4"/>
    <s v="JPY"/>
    <n v="427120"/>
    <n v="2349.16"/>
    <n v="2733.568"/>
    <n v="54000"/>
    <n v="297"/>
    <n v="345.6"/>
    <s v="HILTON NISEKO VILLAGE"/>
    <s v="Japan"/>
    <x v="35"/>
    <x v="1"/>
    <n v="0.1264281700693014"/>
  </r>
  <r>
    <x v="1"/>
    <x v="1"/>
    <n v="775"/>
    <x v="39"/>
    <n v="25022"/>
    <s v="Hospedaje Peninsula Tokio"/>
    <d v="2025-12-24T00:00:00"/>
    <d v="2025-12-25T00:00:00"/>
    <s v="HTL"/>
    <x v="4"/>
    <s v="JPY"/>
    <n v="266050"/>
    <n v="1463.275"/>
    <n v="1702.72"/>
    <n v="24150"/>
    <n v="132.825"/>
    <n v="154.56"/>
    <s v="THE PENINSULA TOKYO"/>
    <s v="Japan"/>
    <x v="1"/>
    <x v="0"/>
    <n v="0.09077241120090208"/>
  </r>
  <r>
    <x v="1"/>
    <x v="1"/>
    <n v="775"/>
    <x v="39"/>
    <n v="25053"/>
    <s v="Ritz Carlton Nikko"/>
    <d v="2025-12-28T00:00:00"/>
    <d v="2025-12-31T00:00:00"/>
    <s v="HTL"/>
    <x v="4"/>
    <s v="JPY"/>
    <n v="937000"/>
    <n v="5153.5"/>
    <n v="5996.8"/>
    <n v="68502.60000000001"/>
    <n v="376.7643"/>
    <n v="438.4166400000001"/>
    <s v="THE RITZ CARLTON NIKKO"/>
    <s v="Japan"/>
    <x v="31"/>
    <x v="0"/>
    <n v="0.07310843116328709"/>
  </r>
  <r>
    <x v="1"/>
    <x v="1"/>
    <n v="775"/>
    <x v="39"/>
    <n v="33515"/>
    <s v="Hospedaje PK HT NK"/>
    <d v="2026-01-10T00:00:00"/>
    <d v="2026-01-14T00:00:00"/>
    <s v="HTL"/>
    <x v="4"/>
    <s v="JPY"/>
    <n v="1072341"/>
    <n v="5897.8755"/>
    <n v="6862.982400000001"/>
    <n v="84770"/>
    <n v="466.235"/>
    <n v="542.528"/>
    <s v="PARK HYATT NISEKO HANAZONO"/>
    <s v="Japan"/>
    <x v="35"/>
    <x v="1"/>
    <n v="0.07905134653995324"/>
  </r>
  <r>
    <x v="1"/>
    <x v="1"/>
    <n v="775"/>
    <x v="39"/>
    <n v="28293"/>
    <s v="Hospedaje RZ CT KYOTO"/>
    <d v="2026-01-03T00:00:00"/>
    <d v="2026-01-07T00:00:00"/>
    <s v="HTL"/>
    <x v="4"/>
    <s v="JPY"/>
    <n v="1007350"/>
    <n v="5540.424999999999"/>
    <n v="6447.04"/>
    <n v="90850"/>
    <n v="499.675"/>
    <n v="581.4400000000001"/>
    <s v="THE RITZ CARLTON KYOTO"/>
    <s v="Japan"/>
    <x v="40"/>
    <x v="1"/>
    <n v="0.09018712463394055"/>
  </r>
  <r>
    <x v="1"/>
    <x v="1"/>
    <n v="775"/>
    <x v="39"/>
    <n v="25022"/>
    <s v="Hospedaje Pen TOKYO"/>
    <d v="2026-01-14T00:00:00"/>
    <d v="2026-01-15T00:00:00"/>
    <s v="HTL"/>
    <x v="4"/>
    <s v="JPY"/>
    <n v="152200"/>
    <n v="837.0999999999999"/>
    <n v="974.08"/>
    <n v="10490.6"/>
    <n v="57.6983"/>
    <n v="67.13984000000001"/>
    <s v="THE PENINSULA TOKYO"/>
    <s v="Japan"/>
    <x v="29"/>
    <x v="1"/>
    <n v="0.0689264126149803"/>
  </r>
  <r>
    <x v="1"/>
    <x v="1"/>
    <n v="775"/>
    <x v="39"/>
    <n v="28350"/>
    <s v="Hospedaje FS Osaka"/>
    <d v="2026-01-07T00:00:00"/>
    <d v="2026-01-10T00:00:00"/>
    <s v="HTL"/>
    <x v="4"/>
    <s v="JPY"/>
    <n v="255000"/>
    <n v="1402.5"/>
    <n v="1632"/>
    <n v="20000"/>
    <n v="110"/>
    <n v="128"/>
    <s v="FOUR SEASONS HOTEL OSAKA"/>
    <s v="Japan"/>
    <x v="35"/>
    <x v="1"/>
    <n v="0.07843137254901961"/>
  </r>
  <r>
    <x v="1"/>
    <x v="1"/>
    <n v="776"/>
    <x v="39"/>
    <n v="25022"/>
    <s v="Hospedaje The Peninsula"/>
    <d v="2025-12-24T00:00:00"/>
    <d v="2025-12-25T00:00:00"/>
    <s v="HTL"/>
    <x v="4"/>
    <s v="JPY"/>
    <n v="266050"/>
    <n v="1463.275"/>
    <n v="1702.72"/>
    <n v="24150"/>
    <n v="132.825"/>
    <n v="154.56"/>
    <s v="THE PENINSULA TOKYO"/>
    <s v="Japan"/>
    <x v="1"/>
    <x v="0"/>
    <n v="0.09077241120090208"/>
  </r>
  <r>
    <x v="1"/>
    <x v="1"/>
    <n v="776"/>
    <x v="39"/>
    <n v="28934"/>
    <s v="RIVERA HURTADO ANGELICA"/>
    <d v="2026-01-10T00:00:00"/>
    <d v="2026-01-14T00:00:00"/>
    <s v="VLO"/>
    <x v="2"/>
    <s v="JPY"/>
    <n v="121478.36"/>
    <n v="668.1309799999999"/>
    <n v="777.461504"/>
    <n v="5435.29"/>
    <n v="29.894095"/>
    <n v="34.785856"/>
    <s v="F1S USA"/>
    <s v="United States"/>
    <x v="35"/>
    <x v="1"/>
    <n v="0.04474286613681647"/>
  </r>
  <r>
    <x v="1"/>
    <x v="1"/>
    <n v="776"/>
    <x v="39"/>
    <n v="28934"/>
    <s v="DEL CARMEN MARCELA GUADALUPE"/>
    <d v="2026-01-10T00:00:00"/>
    <d v="2026-01-14T00:00:00"/>
    <s v="VLO"/>
    <x v="2"/>
    <s v="JPY"/>
    <n v="121478.36"/>
    <n v="668.1309799999999"/>
    <n v="777.461504"/>
    <n v="5435.29"/>
    <n v="29.894095"/>
    <n v="34.785856"/>
    <s v="F1S USA"/>
    <s v="United States"/>
    <x v="35"/>
    <x v="1"/>
    <n v="0.04474286613681647"/>
  </r>
  <r>
    <x v="1"/>
    <x v="1"/>
    <n v="776"/>
    <x v="39"/>
    <n v="28934"/>
    <s v="BERNOT KRAUSE PABLO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CASTRO RIVERA FERNANDA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CASTRO RIVERA REGINA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HAU PLASENCIA GELIN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FERNANDEZ ORTIZ ROSALBA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28934"/>
    <s v="CASTRO RIVERA ANGELICA SOFIA"/>
    <d v="2026-01-10T00:00:00"/>
    <d v="2026-01-14T00:00:00"/>
    <s v="VLO"/>
    <x v="2"/>
    <s v="JPY"/>
    <n v="108339.78"/>
    <n v="595.86879"/>
    <n v="693.374592"/>
    <n v="4845.15"/>
    <n v="26.648325"/>
    <n v="31.00896"/>
    <s v="F1S USA"/>
    <s v="United States"/>
    <x v="35"/>
    <x v="1"/>
    <n v="0.04472180024733297"/>
  </r>
  <r>
    <x v="1"/>
    <x v="1"/>
    <n v="776"/>
    <x v="39"/>
    <n v="33515"/>
    <s v="Hospedaje Park Hyatt Niseko"/>
    <d v="2026-01-10T00:00:00"/>
    <d v="2026-01-14T00:00:00"/>
    <s v="HTL"/>
    <x v="4"/>
    <s v="JPY"/>
    <n v="1674101"/>
    <n v="9207.555499999999"/>
    <n v="10714.2464"/>
    <n v="132340"/>
    <n v="727.87"/>
    <n v="846.976"/>
    <s v="PARK HYATT NISEKO HANAZONO"/>
    <s v="Japan"/>
    <x v="35"/>
    <x v="1"/>
    <n v="0.07905138339920949"/>
  </r>
  <r>
    <x v="1"/>
    <x v="1"/>
    <n v="776"/>
    <x v="39"/>
    <n v="23362"/>
    <s v="Renta de equipo de ski y pases de esquiar"/>
    <d v="2026-01-11T00:00:00"/>
    <d v="2026-01-13T00:00:00"/>
    <s v="EVE"/>
    <x v="0"/>
    <s v="JPY"/>
    <n v="591428.6"/>
    <n v="3252.8573"/>
    <n v="3785.14304"/>
    <n v="59142.86"/>
    <n v="325.28573"/>
    <n v="378.514304"/>
    <s v="SKIUSA VACATIONS LLC"/>
    <s v="United States"/>
    <x v="29"/>
    <x v="1"/>
    <n v="0.1"/>
  </r>
  <r>
    <x v="0"/>
    <x v="1"/>
    <n v="777"/>
    <x v="1"/>
    <n v="32015"/>
    <s v="3noches Singita Kwitonda + traslados / 1 noche Kigali"/>
    <d v="2025-12-13T00:00:00"/>
    <d v="2025-12-17T00:00:00"/>
    <s v="PKT"/>
    <x v="0"/>
    <s v="EUR"/>
    <n v="25245.38"/>
    <n v="25245.38"/>
    <n v="29284.6408"/>
    <n v="0"/>
    <n v="0"/>
    <n v="0"/>
    <s v="SINGITA"/>
    <s v="South Africa"/>
    <x v="28"/>
    <x v="0"/>
    <n v="0"/>
  </r>
  <r>
    <x v="0"/>
    <x v="1"/>
    <n v="777"/>
    <x v="1"/>
    <n v="27914"/>
    <s v="Billetes QR | BRU-MLE"/>
    <d v="2025-11-25T00:00:00"/>
    <d v="2025-11-26T00:00:00"/>
    <s v="VLO"/>
    <x v="2"/>
    <s v="EUR"/>
    <n v="6522"/>
    <n v="6522"/>
    <n v="7565.52"/>
    <n v="422.34"/>
    <n v="422.34"/>
    <n v="489.9143999999999"/>
    <s v="Servivuelo"/>
    <s v="Spain"/>
    <x v="32"/>
    <x v="0"/>
    <n v="0.06475620975160994"/>
  </r>
  <r>
    <x v="0"/>
    <x v="1"/>
    <n v="777"/>
    <x v="1"/>
    <n v="27109"/>
    <s v="4 noches en Kisawa+ traslados"/>
    <d v="2025-12-09T00:00:00"/>
    <d v="2025-12-13T00:00:00"/>
    <s v="HTL"/>
    <x v="4"/>
    <s v="EUR"/>
    <n v="20890.96"/>
    <n v="20890.96"/>
    <n v="24233.5136"/>
    <n v="0"/>
    <n v="0"/>
    <n v="0"/>
    <s v="KISAWA SANCTUARY"/>
    <s v="Mozambique"/>
    <x v="28"/>
    <x v="0"/>
    <n v="0"/>
  </r>
  <r>
    <x v="0"/>
    <x v="1"/>
    <n v="777"/>
    <x v="1"/>
    <n v="27914"/>
    <s v="Billetes QR | MLE-SEZ"/>
    <d v="2025-11-30T00:00:00"/>
    <d v="2025-12-01T00:00:00"/>
    <s v="ABC"/>
    <x v="2"/>
    <s v="EUR"/>
    <n v="11018"/>
    <n v="11018"/>
    <n v="12780.88"/>
    <n v="1556.6"/>
    <n v="1556.6"/>
    <n v="1805.656"/>
    <s v="Servivuelo"/>
    <s v="Spain"/>
    <x v="10"/>
    <x v="0"/>
    <n v="0.1412779088763841"/>
  </r>
  <r>
    <x v="0"/>
    <x v="1"/>
    <n v="777"/>
    <x v="1"/>
    <n v="27914"/>
    <s v="Billetes HM | SEZ-JNB"/>
    <d v="2025-11-05T00:00:00"/>
    <d v="2025-12-05T00:00:00"/>
    <s v="ABC"/>
    <x v="2"/>
    <s v="EUR"/>
    <n v="2338"/>
    <n v="2338"/>
    <n v="2712.08"/>
    <n v="21.54"/>
    <n v="21.54"/>
    <n v="24.9864"/>
    <s v="Servivuelo"/>
    <s v="Spain"/>
    <x v="34"/>
    <x v="0"/>
    <n v="0.009213002566295979"/>
  </r>
  <r>
    <x v="0"/>
    <x v="1"/>
    <n v="777"/>
    <x v="1"/>
    <n v="27914"/>
    <s v="Billetes 4Z | JNB-VNX"/>
    <d v="2025-12-09T00:00:00"/>
    <d v="2025-12-09T00:00:00"/>
    <s v="ABC"/>
    <x v="2"/>
    <s v="EUR"/>
    <n v="574.1"/>
    <n v="574.1"/>
    <n v="665.956"/>
    <n v="0"/>
    <n v="0"/>
    <n v="0"/>
    <s v="REEMBOLSOS"/>
    <s v="Spain"/>
    <x v="28"/>
    <x v="0"/>
    <n v="0"/>
  </r>
  <r>
    <x v="0"/>
    <x v="1"/>
    <n v="777"/>
    <x v="1"/>
    <n v="27914"/>
    <s v="Billetes WB | VNX-KGL"/>
    <d v="2025-12-13T00:00:00"/>
    <d v="2025-12-13T00:00:00"/>
    <s v="ABC"/>
    <x v="2"/>
    <s v="EUR"/>
    <n v="2768.64"/>
    <n v="2768.64"/>
    <n v="3211.6224"/>
    <n v="0"/>
    <n v="0"/>
    <n v="0"/>
    <s v="REEMBOLSOS"/>
    <s v="Spain"/>
    <x v="28"/>
    <x v="0"/>
    <n v="0"/>
  </r>
  <r>
    <x v="0"/>
    <x v="1"/>
    <n v="777"/>
    <x v="1"/>
    <n v="27914"/>
    <s v="Billetes SN | KGL-BRU"/>
    <d v="2025-12-17T00:00:00"/>
    <d v="2025-12-17T00:00:00"/>
    <s v="ABC"/>
    <x v="2"/>
    <s v="EUR"/>
    <n v="3025.66"/>
    <n v="3025.66"/>
    <n v="3509.7656"/>
    <n v="0"/>
    <n v="0"/>
    <n v="0"/>
    <s v="REEMBOLSOS"/>
    <s v="Spain"/>
    <x v="0"/>
    <x v="0"/>
    <n v="0"/>
  </r>
  <r>
    <x v="0"/>
    <x v="1"/>
    <n v="777"/>
    <x v="1"/>
    <n v="0"/>
    <s v="Fee aereos"/>
    <d v="2025-11-05T00:00:00"/>
    <d v="2025-12-17T00:00:00"/>
    <s v="HPS"/>
    <x v="1"/>
    <s v="EUR"/>
    <n v="490"/>
    <n v="490"/>
    <n v="568.4"/>
    <n v="490"/>
    <n v="490"/>
    <n v="568.4"/>
    <s v="REEMBOLSOS"/>
    <n v="0"/>
    <x v="34"/>
    <x v="0"/>
    <n v="1"/>
  </r>
  <r>
    <x v="0"/>
    <x v="1"/>
    <n v="777"/>
    <x v="1"/>
    <n v="0"/>
    <s v="SOBRECOMISION"/>
    <d v="2025-11-05T00:00:00"/>
    <d v="2025-12-17T00:00:00"/>
    <s v="HPS"/>
    <x v="1"/>
    <s v="EUR"/>
    <n v="41938.48"/>
    <n v="41938.48"/>
    <n v="48648.6368"/>
    <n v="41938.48"/>
    <n v="41938.48"/>
    <n v="48648.6368"/>
    <s v="REEMBOLSOS"/>
    <n v="0"/>
    <x v="34"/>
    <x v="0"/>
    <n v="1"/>
  </r>
  <r>
    <x v="0"/>
    <x v="1"/>
    <n v="777"/>
    <x v="1"/>
    <n v="31970"/>
    <s v="4 noches Cheval Blanc Seychelles"/>
    <d v="2025-12-01T00:00:00"/>
    <d v="2025-12-05T00:00:00"/>
    <s v="HTL"/>
    <x v="4"/>
    <s v="EUR"/>
    <n v="23732.9"/>
    <n v="23732.9"/>
    <n v="27530.164"/>
    <n v="0"/>
    <n v="0"/>
    <n v="0"/>
    <s v="CHEVAL BLANC SEYCHELLES"/>
    <s v="Seychelles"/>
    <x v="10"/>
    <x v="0"/>
    <n v="0"/>
  </r>
  <r>
    <x v="0"/>
    <x v="1"/>
    <n v="777"/>
    <x v="1"/>
    <n v="32015"/>
    <s v="4 noches Singita Lebombo"/>
    <d v="2025-11-05T00:00:00"/>
    <d v="2025-12-09T00:00:00"/>
    <s v="HTL"/>
    <x v="4"/>
    <s v="EUR"/>
    <n v="18537"/>
    <n v="18537"/>
    <n v="21502.92"/>
    <n v="0"/>
    <n v="0"/>
    <n v="0"/>
    <s v="SINGITA"/>
    <s v="South Africa"/>
    <x v="34"/>
    <x v="0"/>
    <n v="0"/>
  </r>
  <r>
    <x v="0"/>
    <x v="1"/>
    <n v="777"/>
    <x v="1"/>
    <n v="32017"/>
    <s v="4 noches Maldivas Cheval Blanc"/>
    <d v="2025-11-26T00:00:00"/>
    <d v="2025-11-30T00:00:00"/>
    <s v="HTL"/>
    <x v="4"/>
    <s v="EUR"/>
    <n v="15162.88"/>
    <n v="15162.88"/>
    <n v="17588.9408"/>
    <n v="0"/>
    <n v="0"/>
    <n v="0"/>
    <s v="CHEVAL BLANC MALDIVES"/>
    <s v="Maldives"/>
    <x v="32"/>
    <x v="0"/>
    <n v="0"/>
  </r>
  <r>
    <x v="0"/>
    <x v="1"/>
    <n v="777"/>
    <x v="1"/>
    <n v="27914"/>
    <s v="Billetes 4Z | MQP-JNB"/>
    <d v="2025-12-09T00:00:00"/>
    <d v="2025-12-09T00:00:00"/>
    <s v="ABC"/>
    <x v="2"/>
    <s v="EUR"/>
    <n v="247.92"/>
    <n v="247.92"/>
    <n v="287.5871999999999"/>
    <n v="0"/>
    <n v="0"/>
    <n v="0"/>
    <s v="Servivuelo"/>
    <s v="Spain"/>
    <x v="28"/>
    <x v="0"/>
    <n v="0"/>
  </r>
  <r>
    <x v="0"/>
    <x v="1"/>
    <n v="777"/>
    <x v="1"/>
    <n v="27914"/>
    <s v="Billetes DE | SEZ-FRA"/>
    <d v="2025-12-06T00:00:00"/>
    <d v="2025-12-07T00:00:00"/>
    <s v="ABC"/>
    <x v="2"/>
    <s v="EUR"/>
    <n v="9439.4"/>
    <n v="9439.4"/>
    <n v="10949.704"/>
    <n v="0"/>
    <n v="0"/>
    <n v="0"/>
    <s v="Servivuelo"/>
    <s v="Spain"/>
    <x v="10"/>
    <x v="0"/>
    <n v="0"/>
  </r>
  <r>
    <x v="0"/>
    <x v="1"/>
    <n v="777"/>
    <x v="1"/>
    <n v="0"/>
    <s v="Fee emisión billetes DE"/>
    <d v="2025-12-06T00:00:00"/>
    <d v="2025-12-07T00:00:00"/>
    <s v="HPS"/>
    <x v="1"/>
    <s v="EUR"/>
    <n v="130"/>
    <n v="130"/>
    <n v="150.8"/>
    <n v="130"/>
    <n v="130"/>
    <n v="150.8"/>
    <s v="FEES"/>
    <n v="0"/>
    <x v="10"/>
    <x v="0"/>
    <n v="1"/>
  </r>
  <r>
    <x v="0"/>
    <x v="1"/>
    <n v="777"/>
    <x v="1"/>
    <n v="33432"/>
    <s v="Private Jet - Male /Mahe 30DEC25"/>
    <d v="2025-11-30T00:00:00"/>
    <d v="2025-11-30T00:00:00"/>
    <s v="TRF"/>
    <x v="5"/>
    <s v="EUR"/>
    <n v="59173"/>
    <n v="59173"/>
    <n v="68640.67999999999"/>
    <n v="2823"/>
    <n v="2823"/>
    <n v="3274.68"/>
    <s v="Luna Jets"/>
    <s v="Spain"/>
    <x v="10"/>
    <x v="0"/>
    <n v="0.04770756933060687"/>
  </r>
  <r>
    <x v="0"/>
    <x v="1"/>
    <n v="777"/>
    <x v="1"/>
    <n v="27914"/>
    <s v="Reembolso billetes JNB-VNX"/>
    <d v="2025-11-09T00:00:00"/>
    <d v="2025-12-09T00:00:00"/>
    <s v="ABC"/>
    <x v="2"/>
    <s v="EUR"/>
    <n v="-371.16"/>
    <n v="-371.16"/>
    <n v="-430.5456"/>
    <n v="0"/>
    <n v="0"/>
    <n v="0"/>
    <s v="Servivuelo"/>
    <s v="Spain"/>
    <x v="17"/>
    <x v="0"/>
    <n v="0"/>
  </r>
  <r>
    <x v="0"/>
    <x v="1"/>
    <n v="777"/>
    <x v="1"/>
    <n v="27914"/>
    <s v="Reembolso billetes KGL-BRU"/>
    <d v="2025-12-17T00:00:00"/>
    <d v="2025-12-17T00:00:00"/>
    <s v="ABC"/>
    <x v="2"/>
    <s v="EUR"/>
    <n v="-2408.66"/>
    <n v="-2408.66"/>
    <n v="-2794.045599999999"/>
    <n v="0"/>
    <n v="0"/>
    <n v="0"/>
    <s v="Servivuelo"/>
    <s v="Spain"/>
    <x v="0"/>
    <x v="0"/>
    <n v="0"/>
  </r>
  <r>
    <x v="0"/>
    <x v="1"/>
    <n v="777"/>
    <x v="1"/>
    <n v="27914"/>
    <s v="Reembolso billetes VNX-JNB-KGL"/>
    <d v="2025-12-13T00:00:00"/>
    <d v="2025-12-13T00:00:00"/>
    <s v="ABC"/>
    <x v="2"/>
    <s v="EUR"/>
    <n v="-2546.64"/>
    <n v="-2546.64"/>
    <n v="-2954.1024"/>
    <n v="0"/>
    <n v="0"/>
    <n v="0"/>
    <s v="Servivuelo"/>
    <s v="Spain"/>
    <x v="28"/>
    <x v="0"/>
    <n v="0"/>
  </r>
  <r>
    <x v="0"/>
    <x v="1"/>
    <n v="777"/>
    <x v="1"/>
    <n v="27914"/>
    <s v="Reembolso billetes MLE-SEZ"/>
    <d v="2025-11-30T00:00:00"/>
    <d v="2025-12-01T00:00:00"/>
    <s v="ABC"/>
    <x v="2"/>
    <s v="EUR"/>
    <n v="-9257.4"/>
    <n v="-9257.4"/>
    <n v="-10738.584"/>
    <n v="0"/>
    <n v="0"/>
    <n v="0"/>
    <s v="Servivuelo"/>
    <s v="Spain"/>
    <x v="10"/>
    <x v="0"/>
    <n v="0"/>
  </r>
  <r>
    <x v="0"/>
    <x v="1"/>
    <n v="777"/>
    <x v="1"/>
    <n v="27914"/>
    <s v="Reembolso billetes SEZ-JNB"/>
    <d v="2025-12-05T00:00:00"/>
    <d v="2025-12-05T00:00:00"/>
    <s v="ABC"/>
    <x v="2"/>
    <s v="EUR"/>
    <n v="-1922.46"/>
    <n v="-1922.46"/>
    <n v="-2230.0536"/>
    <n v="0"/>
    <n v="0"/>
    <n v="0"/>
    <s v="Servivuelo"/>
    <s v="Spain"/>
    <x v="10"/>
    <x v="0"/>
    <n v="0"/>
  </r>
  <r>
    <x v="1"/>
    <x v="1"/>
    <n v="778"/>
    <x v="25"/>
    <n v="28934"/>
    <s v="VAINER LOZOWSKY SHARON"/>
    <d v="2025-12-21T00:00:00"/>
    <d v="2025-12-21T00:00:00"/>
    <s v="VLO"/>
    <x v="2"/>
    <s v="USD"/>
    <n v="921.48"/>
    <n v="792.4728"/>
    <n v="921.48"/>
    <n v="151.56"/>
    <n v="130.3416"/>
    <n v="151.56"/>
    <s v="F1S USA"/>
    <s v="United States"/>
    <x v="1"/>
    <x v="0"/>
    <n v="0.1644745409558536"/>
  </r>
  <r>
    <x v="1"/>
    <x v="1"/>
    <n v="778"/>
    <x v="25"/>
    <n v="28934"/>
    <s v="LOZOWSKY ROTBERG LIORA"/>
    <d v="2025-12-15T00:00:00"/>
    <d v="2025-12-21T00:00:00"/>
    <s v="VLO"/>
    <x v="2"/>
    <s v="USD"/>
    <n v="1940.07"/>
    <n v="1668.4602"/>
    <n v="1940.07"/>
    <n v="33.5"/>
    <n v="28.81"/>
    <n v="33.5"/>
    <s v="F1S USA"/>
    <s v="United States"/>
    <x v="0"/>
    <x v="0"/>
    <n v="0.01726741818594174"/>
  </r>
  <r>
    <x v="1"/>
    <x v="1"/>
    <n v="778"/>
    <x v="25"/>
    <n v="0"/>
    <s v="Fee por emisión de boleto aereo"/>
    <d v="2025-12-15T00:00:00"/>
    <d v="2025-12-21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778"/>
    <x v="25"/>
    <n v="0"/>
    <s v="Fee por emisión de boleto aereo"/>
    <d v="2025-12-15T00:00:00"/>
    <d v="2025-12-21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778"/>
    <x v="25"/>
    <n v="28934"/>
    <s v="VAINER LOZOWSKY CAMILA"/>
    <d v="2025-12-15T00:00:00"/>
    <d v="2025-12-21T00:00:00"/>
    <s v="VLO"/>
    <x v="2"/>
    <s v="USD"/>
    <n v="2529.01"/>
    <n v="2174.9486"/>
    <n v="2529.01"/>
    <n v="44.82"/>
    <n v="38.5452"/>
    <n v="44.82"/>
    <s v="F1S USA"/>
    <s v="United States"/>
    <x v="0"/>
    <x v="0"/>
    <n v="0.01772234985231375"/>
  </r>
  <r>
    <x v="1"/>
    <x v="1"/>
    <n v="779"/>
    <x v="16"/>
    <n v="28934"/>
    <s v="MIA-LGA/JFK-HND-DFW-MIA//Miguel A Marcano"/>
    <d v="2026-03-27T00:00:00"/>
    <d v="2026-04-05T00:00:00"/>
    <s v="VLO"/>
    <x v="2"/>
    <s v="USD"/>
    <n v="27877.01"/>
    <n v="23974.2286"/>
    <n v="27877.01"/>
    <n v="1669.44"/>
    <n v="1435.7184"/>
    <n v="1669.44"/>
    <s v="F1S USA"/>
    <s v="United States"/>
    <x v="36"/>
    <x v="1"/>
    <n v="0.0598859059848958"/>
  </r>
  <r>
    <x v="1"/>
    <x v="1"/>
    <n v="779"/>
    <x v="16"/>
    <n v="28934"/>
    <s v="MIA-LGA/JFK-HND-DFW-MIA//Maryann Labrador"/>
    <d v="2026-03-27T00:00:00"/>
    <d v="2026-04-05T00:00:00"/>
    <s v="VLO"/>
    <x v="2"/>
    <s v="USD"/>
    <n v="27877.01"/>
    <n v="23974.2286"/>
    <n v="27877.01"/>
    <n v="1669.44"/>
    <n v="1435.7184"/>
    <n v="1669.44"/>
    <s v="F1S USA"/>
    <s v="United States"/>
    <x v="36"/>
    <x v="1"/>
    <n v="0.0598859059848958"/>
  </r>
  <r>
    <x v="1"/>
    <x v="1"/>
    <n v="779"/>
    <x v="16"/>
    <n v="0"/>
    <s v="Fee de emisión NHXTGW"/>
    <d v="2026-03-27T00:00:00"/>
    <d v="2026-04-05T00:00:00"/>
    <s v="HPS"/>
    <x v="1"/>
    <s v="USD"/>
    <n v="140"/>
    <n v="120.4"/>
    <n v="140"/>
    <n v="140"/>
    <n v="120.4"/>
    <n v="140"/>
    <s v="FEES"/>
    <n v="0"/>
    <x v="36"/>
    <x v="1"/>
    <n v="1"/>
  </r>
  <r>
    <x v="1"/>
    <x v="1"/>
    <n v="779"/>
    <x v="16"/>
    <n v="28934"/>
    <s v="JFK-HND-DFW-MIA/Miguel Marcano"/>
    <d v="2026-03-29T00:00:00"/>
    <d v="2026-04-05T00:00:00"/>
    <s v="VLO"/>
    <x v="2"/>
    <s v="USD"/>
    <n v="13613.83"/>
    <n v="11707.8938"/>
    <n v="13613.83"/>
    <n v="1623.29"/>
    <n v="1396.0294"/>
    <n v="1623.29"/>
    <s v="F1S USA"/>
    <s v="United States"/>
    <x v="37"/>
    <x v="1"/>
    <n v="0.119238303989399"/>
  </r>
  <r>
    <x v="1"/>
    <x v="1"/>
    <n v="779"/>
    <x v="16"/>
    <n v="28934"/>
    <s v="JFK-HND-DFW-MIA/Isabella Marcano"/>
    <d v="2026-03-29T00:00:00"/>
    <d v="2026-04-05T00:00:00"/>
    <s v="VLO"/>
    <x v="2"/>
    <s v="USD"/>
    <n v="13613.83"/>
    <n v="11707.8938"/>
    <n v="13613.83"/>
    <n v="1623.29"/>
    <n v="1396.0294"/>
    <n v="1623.29"/>
    <s v="F1S USA"/>
    <s v="United States"/>
    <x v="37"/>
    <x v="1"/>
    <n v="0.119238303989399"/>
  </r>
  <r>
    <x v="1"/>
    <x v="1"/>
    <n v="779"/>
    <x v="16"/>
    <n v="28934"/>
    <s v="MIA-LGA/Miguel A Marcano"/>
    <d v="2026-03-27T00:00:00"/>
    <d v="2026-03-27T00:00:00"/>
    <s v="VLO"/>
    <x v="2"/>
    <s v="USD"/>
    <n v="1005.48"/>
    <n v="864.7128"/>
    <n v="1005.48"/>
    <n v="0"/>
    <n v="0"/>
    <n v="0"/>
    <s v="F1S USA"/>
    <s v="United States"/>
    <x v="36"/>
    <x v="1"/>
    <n v="0"/>
  </r>
  <r>
    <x v="1"/>
    <x v="1"/>
    <n v="779"/>
    <x v="16"/>
    <n v="28934"/>
    <s v="MIA-LGA/Isabella Labrador"/>
    <d v="2026-03-27T00:00:00"/>
    <d v="2026-03-27T00:00:00"/>
    <s v="VLO"/>
    <x v="2"/>
    <s v="USD"/>
    <n v="1005.48"/>
    <n v="864.7128"/>
    <n v="1005.48"/>
    <n v="0"/>
    <n v="0"/>
    <n v="0"/>
    <s v="F1S USA"/>
    <s v="United States"/>
    <x v="36"/>
    <x v="1"/>
    <n v="0"/>
  </r>
  <r>
    <x v="1"/>
    <x v="1"/>
    <n v="779"/>
    <x v="16"/>
    <n v="28934"/>
    <s v="Revisado MIA-LGA/JFK-HND-DFW-MIA/Miguel Marcano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Revisado MIA-LGA/JFK-HND-DFW-MIA/Maryann Labrador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Revisado MIA-LGA/JFK-HND-DFW-MIA/Miguel Marcano"/>
    <d v="2026-03-27T00:00:00"/>
    <d v="2026-04-05T00:00:00"/>
    <s v="VLO"/>
    <x v="2"/>
    <s v="USD"/>
    <n v="99.90000000000001"/>
    <n v="85.914"/>
    <n v="99.90000000000001"/>
    <n v="0"/>
    <n v="0"/>
    <n v="0"/>
    <s v="F1S USA"/>
    <s v="United States"/>
    <x v="36"/>
    <x v="1"/>
    <n v="0"/>
  </r>
  <r>
    <x v="1"/>
    <x v="1"/>
    <n v="779"/>
    <x v="16"/>
    <n v="28934"/>
    <s v="Revisado MIA-LGA/JFK-HND-DFW-MIA/Maryann Labrador"/>
    <d v="2026-03-27T00:00:00"/>
    <d v="2026-04-05T00:00:00"/>
    <s v="VLO"/>
    <x v="2"/>
    <s v="USD"/>
    <n v="99.90000000000001"/>
    <n v="85.914"/>
    <n v="99.90000000000001"/>
    <n v="0"/>
    <n v="0"/>
    <n v="0"/>
    <s v="F1S USA"/>
    <s v="United States"/>
    <x v="36"/>
    <x v="1"/>
    <n v="0"/>
  </r>
  <r>
    <x v="1"/>
    <x v="1"/>
    <n v="779"/>
    <x v="16"/>
    <n v="28934"/>
    <s v="Revisado MIA-LGA/Miguel Marcano"/>
    <d v="2026-03-27T00:00:00"/>
    <d v="2026-03-27T00:00:00"/>
    <s v="VLO"/>
    <x v="2"/>
    <s v="USD"/>
    <n v="20"/>
    <n v="17.2"/>
    <n v="20"/>
    <n v="0"/>
    <n v="0"/>
    <n v="0"/>
    <s v="F1S USA"/>
    <s v="United States"/>
    <x v="36"/>
    <x v="1"/>
    <n v="0"/>
  </r>
  <r>
    <x v="1"/>
    <x v="1"/>
    <n v="779"/>
    <x v="16"/>
    <n v="28934"/>
    <s v="Revisado MIA-LGA/Isabella Marcano"/>
    <d v="2026-03-27T00:00:00"/>
    <d v="2026-03-27T00:00:00"/>
    <s v="VLO"/>
    <x v="2"/>
    <s v="USD"/>
    <n v="20"/>
    <n v="17.2"/>
    <n v="20"/>
    <n v="0"/>
    <n v="0"/>
    <n v="0"/>
    <s v="F1S USA"/>
    <s v="United States"/>
    <x v="36"/>
    <x v="1"/>
    <n v="0"/>
  </r>
  <r>
    <x v="1"/>
    <x v="1"/>
    <n v="779"/>
    <x v="16"/>
    <n v="28934"/>
    <s v="Revisado MIA-LGA/Miguel Marcano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Revisado MIA-LGA/Isabella Marcano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CARTEA MIGUEL ANGEL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LABRADOR HEREDIA MARYANN GISLELYS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MIGUEL ANGEL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ISABELLA"/>
    <d v="2026-03-27T00:00:00"/>
    <d v="2026-03-27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MIGUEL ANGEL"/>
    <d v="2026-03-28T00:00:00"/>
    <d v="2026-04-05T00:00:00"/>
    <s v="VLO"/>
    <x v="2"/>
    <s v="USD"/>
    <n v="1641.9"/>
    <n v="1412.034"/>
    <n v="1641.9"/>
    <n v="0"/>
    <n v="0"/>
    <n v="0"/>
    <s v="F1S USA"/>
    <s v="United States"/>
    <x v="36"/>
    <x v="1"/>
    <n v="0"/>
  </r>
  <r>
    <x v="1"/>
    <x v="1"/>
    <n v="779"/>
    <x v="16"/>
    <n v="28934"/>
    <s v="MARCANO LABRADOR ISABELLA"/>
    <d v="2026-03-28T00:00:00"/>
    <d v="2026-04-05T00:00:00"/>
    <s v="VLO"/>
    <x v="2"/>
    <s v="USD"/>
    <n v="1641.9"/>
    <n v="1412.034"/>
    <n v="1641.9"/>
    <n v="0"/>
    <n v="0"/>
    <n v="0"/>
    <s v="F1S USA"/>
    <s v="United States"/>
    <x v="36"/>
    <x v="1"/>
    <n v="0"/>
  </r>
  <r>
    <x v="1"/>
    <x v="1"/>
    <n v="779"/>
    <x v="16"/>
    <n v="28934"/>
    <s v="MARCANO CARTEA MIGUEL ANGEL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LABRADOR HEREDIA MARYANN GISLELYS"/>
    <d v="2026-03-27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MIGUEL ANGEL"/>
    <d v="2026-03-28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79"/>
    <x v="16"/>
    <n v="28934"/>
    <s v="MARCANO LABRADOR ISABELLA"/>
    <d v="2026-03-28T00:00:00"/>
    <d v="2026-04-05T00:00:00"/>
    <s v="VLO"/>
    <x v="2"/>
    <s v="USD"/>
    <n v="0"/>
    <n v="0"/>
    <n v="0"/>
    <n v="0"/>
    <n v="0"/>
    <n v="0"/>
    <s v="F1S USA"/>
    <s v="United States"/>
    <x v="36"/>
    <x v="1"/>
    <s v="0"/>
  </r>
  <r>
    <x v="1"/>
    <x v="1"/>
    <n v="780"/>
    <x v="24"/>
    <n v="0"/>
    <s v="Vuelo"/>
    <d v="2025-11-12T00:00:00"/>
    <d v="2025-11-18T00:00:00"/>
    <s v="HPS"/>
    <x v="1"/>
    <s v="USD"/>
    <n v="105"/>
    <n v="90.3"/>
    <n v="105"/>
    <n v="105"/>
    <n v="90.3"/>
    <n v="105"/>
    <s v="FEES"/>
    <n v="0"/>
    <x v="17"/>
    <x v="0"/>
    <n v="1"/>
  </r>
  <r>
    <x v="1"/>
    <x v="1"/>
    <n v="780"/>
    <x v="24"/>
    <n v="28934"/>
    <s v="GOMEZ LEYVA LOURDES"/>
    <d v="2025-11-12T00:00:00"/>
    <d v="2025-11-18T00:00:00"/>
    <s v="VLO"/>
    <x v="2"/>
    <s v="USD"/>
    <n v="882.37"/>
    <n v="758.8382"/>
    <n v="882.37"/>
    <n v="13.16"/>
    <n v="11.3176"/>
    <n v="13.16"/>
    <s v="F1S USA"/>
    <s v="United States"/>
    <x v="17"/>
    <x v="0"/>
    <n v="0.01491437832201911"/>
  </r>
  <r>
    <x v="1"/>
    <x v="1"/>
    <n v="780"/>
    <x v="24"/>
    <n v="28934"/>
    <s v="HANK RHON MARISELA"/>
    <d v="2025-11-12T00:00:00"/>
    <d v="2025-11-18T00:00:00"/>
    <s v="VLO"/>
    <x v="2"/>
    <s v="USD"/>
    <n v="882.37"/>
    <n v="758.8382"/>
    <n v="882.37"/>
    <n v="13.16"/>
    <n v="11.3176"/>
    <n v="13.16"/>
    <s v="F1S USA"/>
    <s v="United States"/>
    <x v="17"/>
    <x v="0"/>
    <n v="0.01491437832201911"/>
  </r>
  <r>
    <x v="1"/>
    <x v="1"/>
    <n v="780"/>
    <x v="24"/>
    <n v="28934"/>
    <s v="GOMEZ LEYVA LOURDES"/>
    <d v="2025-11-12T00:00:00"/>
    <d v="2025-11-18T00:00:00"/>
    <s v="VLO"/>
    <x v="2"/>
    <s v="USD"/>
    <n v="36.4"/>
    <n v="31.304"/>
    <n v="36.4"/>
    <n v="0"/>
    <n v="0"/>
    <n v="0"/>
    <s v="F1S USA"/>
    <s v="United States"/>
    <x v="17"/>
    <x v="0"/>
    <n v="0"/>
  </r>
  <r>
    <x v="1"/>
    <x v="1"/>
    <n v="780"/>
    <x v="24"/>
    <n v="28934"/>
    <s v="GOMEZ LEYVA LOURDES"/>
    <d v="2025-11-12T00:00:00"/>
    <d v="2025-11-18T00:00:00"/>
    <s v="VLO"/>
    <x v="2"/>
    <s v="USD"/>
    <n v="35"/>
    <n v="30.1"/>
    <n v="35"/>
    <n v="0"/>
    <n v="0"/>
    <n v="0"/>
    <s v="F1S USA"/>
    <s v="United States"/>
    <x v="17"/>
    <x v="0"/>
    <n v="0"/>
  </r>
  <r>
    <x v="1"/>
    <x v="1"/>
    <n v="780"/>
    <x v="24"/>
    <n v="28934"/>
    <s v="GOMEZ LEYVA LOURDES"/>
    <d v="2025-11-12T00:00:00"/>
    <d v="2025-11-18T00:00:00"/>
    <s v="VLO"/>
    <x v="2"/>
    <s v="USD"/>
    <n v="40"/>
    <n v="34.4"/>
    <n v="40"/>
    <n v="0"/>
    <n v="0"/>
    <n v="0"/>
    <s v="F1S USA"/>
    <s v="United States"/>
    <x v="17"/>
    <x v="0"/>
    <n v="0"/>
  </r>
  <r>
    <x v="1"/>
    <x v="1"/>
    <n v="780"/>
    <x v="24"/>
    <n v="28934"/>
    <s v="HANK RHON MARISELA"/>
    <d v="2025-11-12T00:00:00"/>
    <d v="2025-11-18T00:00:00"/>
    <s v="VLO"/>
    <x v="2"/>
    <s v="USD"/>
    <n v="36.4"/>
    <n v="31.304"/>
    <n v="36.4"/>
    <n v="0"/>
    <n v="0"/>
    <n v="0"/>
    <s v="F1S USA"/>
    <s v="United States"/>
    <x v="17"/>
    <x v="0"/>
    <n v="0"/>
  </r>
  <r>
    <x v="1"/>
    <x v="1"/>
    <n v="780"/>
    <x v="24"/>
    <n v="28934"/>
    <s v="HANK RHON MARISELA"/>
    <d v="2025-11-12T00:00:00"/>
    <d v="2025-11-18T00:00:00"/>
    <s v="VLO"/>
    <x v="2"/>
    <s v="USD"/>
    <n v="35"/>
    <n v="30.1"/>
    <n v="35"/>
    <n v="0"/>
    <n v="0"/>
    <n v="0"/>
    <s v="F1S USA"/>
    <s v="United States"/>
    <x v="17"/>
    <x v="0"/>
    <n v="0"/>
  </r>
  <r>
    <x v="1"/>
    <x v="1"/>
    <n v="780"/>
    <x v="24"/>
    <n v="28934"/>
    <s v="HANK RHON MARISELA"/>
    <d v="2025-11-12T00:00:00"/>
    <d v="2025-11-18T00:00:00"/>
    <s v="VLO"/>
    <x v="2"/>
    <s v="USD"/>
    <n v="40"/>
    <n v="34.4"/>
    <n v="40"/>
    <n v="0"/>
    <n v="0"/>
    <n v="0"/>
    <s v="F1S USA"/>
    <s v="United States"/>
    <x v="17"/>
    <x v="0"/>
    <n v="0"/>
  </r>
  <r>
    <x v="1"/>
    <x v="1"/>
    <n v="780"/>
    <x v="24"/>
    <n v="28934"/>
    <s v="VELASCO LINO MARIA DEL ROSARIO"/>
    <d v="2025-11-12T00:00:00"/>
    <d v="2025-11-18T00:00:00"/>
    <s v="VLO"/>
    <x v="2"/>
    <s v="USD"/>
    <n v="747.17"/>
    <n v="642.5662"/>
    <n v="747.17"/>
    <n v="10.56"/>
    <n v="9.0816"/>
    <n v="10.56"/>
    <s v="F1S USA"/>
    <s v="United States"/>
    <x v="17"/>
    <x v="0"/>
    <n v="0.01413332976431067"/>
  </r>
  <r>
    <x v="1"/>
    <x v="1"/>
    <n v="780"/>
    <x v="24"/>
    <n v="32832"/>
    <s v="Estancia Hotel"/>
    <d v="2025-11-12T00:00:00"/>
    <d v="2025-11-18T00:00:00"/>
    <s v="HTL"/>
    <x v="4"/>
    <s v="USD"/>
    <n v="5088.07"/>
    <n v="4375.740199999999"/>
    <n v="5088.07"/>
    <n v="379.52"/>
    <n v="326.3872"/>
    <n v="379.52"/>
    <s v="PARK SOUTH HOTEL - JDV BY HYATT"/>
    <s v="United States"/>
    <x v="17"/>
    <x v="0"/>
    <n v="0.07459016876733221"/>
  </r>
  <r>
    <x v="0"/>
    <x v="1"/>
    <n v="781"/>
    <x v="21"/>
    <n v="29251"/>
    <s v="estancia en toyko"/>
    <d v="2025-10-04T00:00:00"/>
    <d v="2025-10-09T00:00:00"/>
    <s v="HTL"/>
    <x v="4"/>
    <s v="USD"/>
    <n v="4700"/>
    <n v="4042"/>
    <n v="4700"/>
    <n v="346.86"/>
    <n v="298.2996"/>
    <n v="346.86"/>
    <s v="THE TOKYO EDITION TORANOMON"/>
    <s v="Japan"/>
    <x v="23"/>
    <x v="0"/>
    <n v="0.0738"/>
  </r>
  <r>
    <x v="0"/>
    <x v="1"/>
    <n v="781"/>
    <x v="21"/>
    <n v="31978"/>
    <s v="estancia en kuala lumpur"/>
    <d v="2025-09-28T00:00:00"/>
    <d v="2025-10-04T00:00:00"/>
    <s v="HTL"/>
    <x v="4"/>
    <s v="USD"/>
    <n v="1770"/>
    <n v="1522.2"/>
    <n v="1770"/>
    <n v="177"/>
    <n v="152.22"/>
    <n v="177"/>
    <s v="TRADERS HOTEL, KUALA LUMPUR"/>
    <s v="Malaysia"/>
    <x v="23"/>
    <x v="0"/>
    <n v="0.1"/>
  </r>
  <r>
    <x v="0"/>
    <x v="1"/>
    <n v="781"/>
    <x v="21"/>
    <n v="31981"/>
    <s v="entancia en sigapore"/>
    <d v="2025-09-25T00:00:00"/>
    <d v="2025-09-28T00:00:00"/>
    <s v="HTL"/>
    <x v="4"/>
    <s v="USD"/>
    <n v="1954"/>
    <n v="1680.44"/>
    <n v="1954"/>
    <n v="125.71"/>
    <n v="108.1106"/>
    <n v="125.71"/>
    <s v="FAIRMONT SINGAPORE"/>
    <s v="Singapore"/>
    <x v="26"/>
    <x v="0"/>
    <n v="0.06433469805527124"/>
  </r>
  <r>
    <x v="1"/>
    <x v="1"/>
    <n v="782"/>
    <x v="37"/>
    <n v="0"/>
    <s v="fee por emisión de boleto"/>
    <d v="2025-12-28T00:00:00"/>
    <d v="2026-01-05T00:00:00"/>
    <s v="HPS"/>
    <x v="1"/>
    <s v="USD"/>
    <n v="70"/>
    <n v="60.2"/>
    <n v="70"/>
    <n v="70"/>
    <n v="60.2"/>
    <n v="70"/>
    <s v="FEES"/>
    <n v="0"/>
    <x v="31"/>
    <x v="0"/>
    <n v="1"/>
  </r>
  <r>
    <x v="1"/>
    <x v="1"/>
    <n v="782"/>
    <x v="37"/>
    <n v="28934"/>
    <s v="ARANDA BEZAURY JOSE ALBERTO"/>
    <d v="2026-01-01T00:00:00"/>
    <d v="2026-01-01T00:00:00"/>
    <s v="VLO"/>
    <x v="2"/>
    <s v="USD"/>
    <n v="572.8"/>
    <n v="492.6079999999999"/>
    <n v="572.8"/>
    <n v="0"/>
    <n v="0"/>
    <n v="0"/>
    <s v="F1S USA"/>
    <s v="United States"/>
    <x v="40"/>
    <x v="1"/>
    <n v="0"/>
  </r>
  <r>
    <x v="1"/>
    <x v="1"/>
    <n v="782"/>
    <x v="37"/>
    <n v="28934"/>
    <s v="CARAZA CAMPOS BARRENECHEA LORENZA"/>
    <d v="2026-01-01T00:00:00"/>
    <d v="2026-01-01T00:00:00"/>
    <s v="VLO"/>
    <x v="2"/>
    <s v="USD"/>
    <n v="572.8"/>
    <n v="492.6079999999999"/>
    <n v="572.8"/>
    <n v="0"/>
    <n v="0"/>
    <n v="0"/>
    <s v="F1S USA"/>
    <s v="United States"/>
    <x v="40"/>
    <x v="1"/>
    <n v="0"/>
  </r>
  <r>
    <x v="1"/>
    <x v="1"/>
    <n v="782"/>
    <x v="37"/>
    <n v="0"/>
    <s v="Fee de emisión"/>
    <d v="2026-01-01T00:00:00"/>
    <d v="2026-01-01T00:00:00"/>
    <s v="HPS"/>
    <x v="1"/>
    <s v="USD"/>
    <n v="140"/>
    <n v="120.4"/>
    <n v="140"/>
    <n v="140"/>
    <n v="120.4"/>
    <n v="140"/>
    <s v="FEES"/>
    <n v="0"/>
    <x v="40"/>
    <x v="1"/>
    <n v="1"/>
  </r>
  <r>
    <x v="1"/>
    <x v="1"/>
    <n v="782"/>
    <x v="37"/>
    <n v="28934"/>
    <s v="ARANDA CARAZA CAMPOS LORENZA"/>
    <d v="2026-01-01T00:00:00"/>
    <d v="2026-01-01T00:00:00"/>
    <s v="VLO"/>
    <x v="2"/>
    <s v="USD"/>
    <n v="279.6"/>
    <n v="240.456"/>
    <n v="279.6"/>
    <n v="0"/>
    <n v="0"/>
    <n v="0"/>
    <s v="F1S USA"/>
    <s v="United States"/>
    <x v="40"/>
    <x v="1"/>
    <n v="0"/>
  </r>
  <r>
    <x v="1"/>
    <x v="1"/>
    <n v="782"/>
    <x v="37"/>
    <n v="28934"/>
    <s v="VAN DE KOPPEL MARCO BELTRAN"/>
    <d v="2026-01-01T00:00:00"/>
    <d v="2026-01-01T00:00:00"/>
    <s v="VLO"/>
    <x v="2"/>
    <s v="USD"/>
    <n v="279.6"/>
    <n v="240.456"/>
    <n v="279.6"/>
    <n v="0"/>
    <n v="0"/>
    <n v="0"/>
    <s v="F1S USA"/>
    <s v="United States"/>
    <x v="40"/>
    <x v="1"/>
    <n v="0"/>
  </r>
  <r>
    <x v="1"/>
    <x v="1"/>
    <n v="782"/>
    <x v="37"/>
    <n v="28934"/>
    <s v="ARANDA CARAZA CAMPOS MARIA GUADALUPE"/>
    <d v="2026-01-01T00:00:00"/>
    <d v="2026-01-01T00:00:00"/>
    <s v="VLO"/>
    <x v="2"/>
    <s v="USD"/>
    <n v="279.6"/>
    <n v="240.456"/>
    <n v="279.6"/>
    <n v="0"/>
    <n v="0"/>
    <n v="0"/>
    <s v="F1S USA"/>
    <s v="United States"/>
    <x v="40"/>
    <x v="1"/>
    <n v="0"/>
  </r>
  <r>
    <x v="1"/>
    <x v="1"/>
    <n v="782"/>
    <x v="37"/>
    <n v="28934"/>
    <s v="ARANDA CARAZA CAMPOS LUCILA"/>
    <d v="2026-01-01T00:00:00"/>
    <d v="2026-01-01T00:00:00"/>
    <s v="VLO"/>
    <x v="2"/>
    <s v="USD"/>
    <n v="279.6"/>
    <n v="240.456"/>
    <n v="279.6"/>
    <n v="0"/>
    <n v="0"/>
    <n v="0"/>
    <s v="F1S USA"/>
    <s v="United States"/>
    <x v="40"/>
    <x v="1"/>
    <n v="0"/>
  </r>
  <r>
    <x v="1"/>
    <x v="1"/>
    <n v="782"/>
    <x v="37"/>
    <n v="0"/>
    <s v="Fee por emisión"/>
    <d v="2026-01-01T00:00:00"/>
    <d v="2026-01-01T00:00:00"/>
    <s v="HPS"/>
    <x v="1"/>
    <s v="USD"/>
    <n v="70"/>
    <n v="60.2"/>
    <n v="70"/>
    <n v="70"/>
    <n v="60.2"/>
    <n v="70"/>
    <s v="FEES"/>
    <n v="0"/>
    <x v="40"/>
    <x v="1"/>
    <n v="1"/>
  </r>
  <r>
    <x v="1"/>
    <x v="1"/>
    <n v="782"/>
    <x v="37"/>
    <n v="28934"/>
    <s v="CARAZA CAMPOS BARRENECHEA LORENZA"/>
    <d v="2026-01-05T00:00:00"/>
    <d v="2026-01-05T00:00:00"/>
    <s v="VLO"/>
    <x v="2"/>
    <s v="USD"/>
    <n v="707.5"/>
    <n v="608.45"/>
    <n v="707.5"/>
    <n v="0"/>
    <n v="0"/>
    <n v="0"/>
    <s v="F1S USA"/>
    <s v="United States"/>
    <x v="35"/>
    <x v="1"/>
    <n v="0"/>
  </r>
  <r>
    <x v="1"/>
    <x v="1"/>
    <n v="782"/>
    <x v="37"/>
    <n v="28934"/>
    <s v="ARANDA BEZAURY JOSE ALBERTO"/>
    <d v="2026-01-05T00:00:00"/>
    <d v="2026-01-05T00:00:00"/>
    <s v="VLO"/>
    <x v="2"/>
    <s v="USD"/>
    <n v="707.5"/>
    <n v="608.45"/>
    <n v="707.5"/>
    <n v="0"/>
    <n v="0"/>
    <n v="0"/>
    <s v="F1S USA"/>
    <s v="United States"/>
    <x v="35"/>
    <x v="1"/>
    <n v="0"/>
  </r>
  <r>
    <x v="1"/>
    <x v="1"/>
    <n v="782"/>
    <x v="37"/>
    <n v="0"/>
    <s v="Fee por emisión"/>
    <d v="2026-01-01T00:00:00"/>
    <d v="2026-01-05T00:00:00"/>
    <s v="HPS"/>
    <x v="1"/>
    <s v="USD"/>
    <n v="35"/>
    <n v="30.1"/>
    <n v="35"/>
    <n v="35"/>
    <n v="30.1"/>
    <n v="35"/>
    <s v="FEES"/>
    <n v="0"/>
    <x v="40"/>
    <x v="1"/>
    <n v="1"/>
  </r>
  <r>
    <x v="1"/>
    <x v="1"/>
    <n v="782"/>
    <x v="37"/>
    <n v="28934"/>
    <s v="ARANDA CARAZA CAMPOS LORENZA"/>
    <d v="2026-01-05T00:00:00"/>
    <d v="2026-01-05T00:00:00"/>
    <s v="VLO"/>
    <x v="2"/>
    <s v="USD"/>
    <n v="319.6"/>
    <n v="274.856"/>
    <n v="319.6"/>
    <n v="0"/>
    <n v="0"/>
    <n v="0"/>
    <s v="F1S USA"/>
    <s v="United States"/>
    <x v="35"/>
    <x v="1"/>
    <n v="0"/>
  </r>
  <r>
    <x v="1"/>
    <x v="1"/>
    <n v="782"/>
    <x v="37"/>
    <n v="23317"/>
    <s v="Renta de Departamento de Lujo"/>
    <d v="2025-12-28T00:00:00"/>
    <d v="2026-01-01T00:00:00"/>
    <s v="HTL"/>
    <x v="4"/>
    <s v="USD"/>
    <n v="6262.4"/>
    <n v="5385.664"/>
    <n v="6262.4"/>
    <n v="608"/>
    <n v="522.88"/>
    <n v="608"/>
    <s v="THE LUXURY TRAVEL BOOK"/>
    <s v="United Kingdom"/>
    <x v="31"/>
    <x v="0"/>
    <n v="0.09708737864077671"/>
  </r>
  <r>
    <x v="1"/>
    <x v="1"/>
    <n v="782"/>
    <x v="37"/>
    <n v="33466"/>
    <s v="Tour a pie por Venecia"/>
    <d v="2025-12-28T00:00:00"/>
    <d v="2026-01-05T00:00:00"/>
    <s v="GUI"/>
    <x v="0"/>
    <s v="USD"/>
    <n v="484.2"/>
    <n v="416.412"/>
    <n v="484.2"/>
    <n v="0"/>
    <n v="0"/>
    <n v="0"/>
    <s v="IVANO VALENTINI"/>
    <s v="Italy"/>
    <x v="31"/>
    <x v="0"/>
    <n v="0"/>
  </r>
  <r>
    <x v="1"/>
    <x v="1"/>
    <n v="782"/>
    <x v="37"/>
    <n v="25780"/>
    <s v="Traslado VCE - St Regis Venice"/>
    <d v="2026-01-01T00:00:00"/>
    <d v="2026-01-01T00:00:00"/>
    <s v="TRF"/>
    <x v="5"/>
    <s v="USD"/>
    <n v="445"/>
    <n v="382.7"/>
    <n v="445"/>
    <n v="66.75"/>
    <n v="57.405"/>
    <n v="66.75"/>
    <s v="ROLZO"/>
    <s v="United Kingdom"/>
    <x v="40"/>
    <x v="1"/>
    <n v="0.15"/>
  </r>
  <r>
    <x v="1"/>
    <x v="1"/>
    <n v="782"/>
    <x v="37"/>
    <n v="30769"/>
    <s v="Hospedaje St. Regis Venice Deluxe Room 1"/>
    <d v="2026-01-01T00:00:00"/>
    <d v="2026-01-04T00:00:00"/>
    <s v="HTL"/>
    <x v="4"/>
    <s v="USD"/>
    <n v="3352.14"/>
    <n v="2882.8404"/>
    <n v="3352.14"/>
    <n v="331.21"/>
    <n v="284.8406"/>
    <n v="331.21"/>
    <s v="THE ST. REGIS VENICE"/>
    <s v="Italy"/>
    <x v="40"/>
    <x v="1"/>
    <n v="0.09880553914812627"/>
  </r>
  <r>
    <x v="1"/>
    <x v="1"/>
    <n v="782"/>
    <x v="37"/>
    <n v="30769"/>
    <s v="Hospedaje St. Regis Venice Deluxe Room 2"/>
    <d v="2026-01-01T00:00:00"/>
    <d v="2026-01-05T00:00:00"/>
    <s v="HTL"/>
    <x v="4"/>
    <s v="USD"/>
    <n v="3628.85"/>
    <n v="3120.811"/>
    <n v="3628.85"/>
    <n v="358.89"/>
    <n v="308.6454"/>
    <n v="358.89"/>
    <s v="THE ST. REGIS VENICE"/>
    <s v="Italy"/>
    <x v="40"/>
    <x v="1"/>
    <n v="0.09889910026592447"/>
  </r>
  <r>
    <x v="1"/>
    <x v="1"/>
    <n v="782"/>
    <x v="37"/>
    <n v="30769"/>
    <s v="Hospedaje St. Regis Venice Astor Suite"/>
    <d v="2026-01-01T00:00:00"/>
    <d v="2026-01-05T00:00:00"/>
    <s v="HTL"/>
    <x v="4"/>
    <s v="USD"/>
    <n v="6176.87"/>
    <n v="5312.1082"/>
    <n v="6176.87"/>
    <n v="612.6900000000001"/>
    <n v="526.9134"/>
    <n v="612.6900000000001"/>
    <s v="THE ST. REGIS VENICE"/>
    <s v="Italy"/>
    <x v="40"/>
    <x v="1"/>
    <n v="0.09919101421917574"/>
  </r>
  <r>
    <x v="1"/>
    <x v="1"/>
    <n v="782"/>
    <x v="37"/>
    <n v="29074"/>
    <s v="Hospedaje Maison Piramydes"/>
    <d v="2025-12-24T00:00:00"/>
    <d v="2026-01-28T00:00:00"/>
    <s v="HTL"/>
    <x v="4"/>
    <s v="USD"/>
    <n v="11710.78"/>
    <n v="10071.2708"/>
    <n v="11710.78"/>
    <n v="1166.92"/>
    <n v="1003.5512"/>
    <n v="1166.92"/>
    <s v="HIGHSTAY"/>
    <s v="France"/>
    <x v="1"/>
    <x v="0"/>
    <n v="0.09964494252304287"/>
  </r>
  <r>
    <x v="1"/>
    <x v="1"/>
    <n v="782"/>
    <x v="37"/>
    <n v="28934"/>
    <s v="ARANDA CARAZA CAMPOS LORENZA"/>
    <d v="2026-01-05T00:00:00"/>
    <d v="2026-01-05T00:00:00"/>
    <s v="VLO"/>
    <x v="2"/>
    <s v="USD"/>
    <n v="24.4"/>
    <n v="20.984"/>
    <n v="24.4"/>
    <n v="0"/>
    <n v="0"/>
    <n v="0"/>
    <s v="F1S USA"/>
    <s v="United States"/>
    <x v="35"/>
    <x v="1"/>
    <n v="0"/>
  </r>
  <r>
    <x v="0"/>
    <x v="1"/>
    <n v="783"/>
    <x v="2"/>
    <n v="30923"/>
    <s v="Reserva 8 noches - Habitación Doble"/>
    <d v="2025-11-07T00:00:00"/>
    <d v="2025-11-15T00:00:00"/>
    <s v="HTL"/>
    <x v="4"/>
    <s v="GBP"/>
    <n v="3925"/>
    <n v="4513.75"/>
    <n v="5259.5"/>
    <n v="327.08"/>
    <n v="376.1419999999999"/>
    <n v="438.2872"/>
    <s v="ROYAL GARDEN HOTEL"/>
    <s v="United Kingdom"/>
    <x v="34"/>
    <x v="0"/>
    <n v="0.08333248407643312"/>
  </r>
  <r>
    <x v="0"/>
    <x v="1"/>
    <n v="784"/>
    <x v="4"/>
    <n v="28934"/>
    <s v="HENKEL ROJAS EDUARDO"/>
    <d v="2025-10-23T00:00:00"/>
    <d v="2025-10-26T00:00:00"/>
    <s v="VLO"/>
    <x v="2"/>
    <s v="EUR"/>
    <n v="645.87"/>
    <n v="645.87"/>
    <n v="749.2092"/>
    <n v="0"/>
    <n v="0"/>
    <n v="0"/>
    <s v="F1S USA"/>
    <s v="United States"/>
    <x v="21"/>
    <x v="0"/>
    <n v="0"/>
  </r>
  <r>
    <x v="0"/>
    <x v="1"/>
    <n v="784"/>
    <x v="4"/>
    <n v="28934"/>
    <s v="HENKEL ROJAS EDUARDO"/>
    <d v="2025-10-23T00:00:00"/>
    <d v="2025-10-26T00:00:00"/>
    <s v="VLO"/>
    <x v="2"/>
    <s v="EUR"/>
    <n v="35.9"/>
    <n v="35.9"/>
    <n v="41.644"/>
    <n v="0"/>
    <n v="0"/>
    <n v="0"/>
    <s v="F1S USA"/>
    <s v="United States"/>
    <x v="21"/>
    <x v="0"/>
    <n v="0"/>
  </r>
  <r>
    <x v="0"/>
    <x v="1"/>
    <n v="784"/>
    <x v="4"/>
    <n v="28934"/>
    <s v="ROJAS GERARDO"/>
    <d v="2025-10-23T00:00:00"/>
    <d v="2025-10-26T00:00:00"/>
    <s v="VLO"/>
    <x v="2"/>
    <s v="EUR"/>
    <n v="695.92"/>
    <n v="695.92"/>
    <n v="807.2671999999999"/>
    <n v="0"/>
    <n v="0"/>
    <n v="0"/>
    <s v="F1S USA"/>
    <s v="United States"/>
    <x v="21"/>
    <x v="0"/>
    <n v="0"/>
  </r>
  <r>
    <x v="0"/>
    <x v="1"/>
    <n v="784"/>
    <x v="4"/>
    <n v="28934"/>
    <s v="ROJAS GERARDO"/>
    <d v="2025-10-23T00:00:00"/>
    <d v="2025-10-26T00:00:00"/>
    <s v="VLO"/>
    <x v="2"/>
    <s v="EUR"/>
    <n v="35.9"/>
    <n v="35.9"/>
    <n v="41.644"/>
    <n v="0"/>
    <n v="0"/>
    <n v="0"/>
    <s v="F1S USA"/>
    <s v="United States"/>
    <x v="21"/>
    <x v="0"/>
    <n v="0"/>
  </r>
  <r>
    <x v="0"/>
    <x v="1"/>
    <n v="784"/>
    <x v="4"/>
    <n v="0"/>
    <s v="Fee emision"/>
    <d v="2025-10-23T00:00:00"/>
    <d v="2025-10-26T00:00:00"/>
    <s v="HPS"/>
    <x v="1"/>
    <s v="EUR"/>
    <n v="70"/>
    <n v="70"/>
    <n v="81.19999999999999"/>
    <n v="70"/>
    <n v="70"/>
    <n v="81.19999999999999"/>
    <s v="FEES"/>
    <n v="0"/>
    <x v="21"/>
    <x v="0"/>
    <n v="1"/>
  </r>
  <r>
    <x v="1"/>
    <x v="1"/>
    <n v="785"/>
    <x v="37"/>
    <n v="23789"/>
    <s v="Hoteles y Traslados en Namibia"/>
    <d v="2025-10-17T00:00:00"/>
    <d v="2025-10-21T00:00:00"/>
    <s v="PKT"/>
    <x v="0"/>
    <s v="USD"/>
    <n v="17118"/>
    <n v="14721.48"/>
    <n v="17118"/>
    <n v="4559"/>
    <n v="3920.74"/>
    <n v="4559"/>
    <s v="TRIUMPH TRAVEL"/>
    <s v="South Africa"/>
    <x v="25"/>
    <x v="0"/>
    <n v="0.2663278420376212"/>
  </r>
  <r>
    <x v="1"/>
    <x v="1"/>
    <n v="785"/>
    <x v="37"/>
    <n v="0"/>
    <s v="Honorario por gastos DMC"/>
    <d v="2025-10-17T00:00:00"/>
    <d v="2025-10-21T00:00:00"/>
    <s v="HPS"/>
    <x v="1"/>
    <s v="USD"/>
    <n v="4612"/>
    <n v="3966.32"/>
    <n v="4612"/>
    <n v="4612"/>
    <n v="3966.32"/>
    <n v="4612"/>
    <s v="FEES"/>
    <n v="0"/>
    <x v="25"/>
    <x v="0"/>
    <n v="1"/>
  </r>
  <r>
    <x v="0"/>
    <x v="1"/>
    <n v="786"/>
    <x v="1"/>
    <n v="28934"/>
    <s v="FERNANDEZ SENDEROS SERAPION VICTOR"/>
    <d v="2025-11-21T00:00:00"/>
    <d v="2025-11-30T00:00:00"/>
    <s v="VLO"/>
    <x v="2"/>
    <s v="EUR"/>
    <n v="6889.64"/>
    <n v="6889.64"/>
    <n v="7991.9824"/>
    <n v="0"/>
    <n v="0"/>
    <n v="0"/>
    <s v="F1S USA"/>
    <s v="United States"/>
    <x v="30"/>
    <x v="0"/>
    <n v="0"/>
  </r>
  <r>
    <x v="0"/>
    <x v="1"/>
    <n v="786"/>
    <x v="1"/>
    <n v="28934"/>
    <s v="FERNANDEZ GUILLEN ALEXA"/>
    <d v="2025-11-21T00:00:00"/>
    <d v="2025-11-30T00:00:00"/>
    <s v="VLO"/>
    <x v="2"/>
    <s v="EUR"/>
    <n v="7525.73"/>
    <n v="7525.73"/>
    <n v="8729.846799999999"/>
    <n v="0"/>
    <n v="0"/>
    <n v="0"/>
    <s v="F1S USA"/>
    <s v="United States"/>
    <x v="30"/>
    <x v="0"/>
    <n v="0"/>
  </r>
  <r>
    <x v="0"/>
    <x v="1"/>
    <n v="786"/>
    <x v="1"/>
    <n v="28934"/>
    <s v="FERNANDEZ GUILLEN SERAPION"/>
    <d v="2025-11-26T00:00:00"/>
    <d v="2025-11-30T00:00:00"/>
    <s v="VLO"/>
    <x v="2"/>
    <s v="EUR"/>
    <n v="6693.44"/>
    <n v="6693.44"/>
    <n v="7764.390399999999"/>
    <n v="1060.18"/>
    <n v="1060.18"/>
    <n v="1229.8088"/>
    <s v="F1S USA"/>
    <s v="United States"/>
    <x v="32"/>
    <x v="0"/>
    <n v="0.1583909021370178"/>
  </r>
  <r>
    <x v="0"/>
    <x v="1"/>
    <n v="786"/>
    <x v="1"/>
    <n v="28934"/>
    <s v="FERNANDEZ GUILLEN TOMAS"/>
    <d v="2025-11-21T00:00:00"/>
    <d v="2025-11-30T00:00:00"/>
    <s v="VLO"/>
    <x v="2"/>
    <s v="EUR"/>
    <n v="6730.68"/>
    <n v="6730.68"/>
    <n v="7807.5888"/>
    <n v="648.2"/>
    <n v="648.2"/>
    <n v="751.912"/>
    <s v="F1S USA"/>
    <s v="United States"/>
    <x v="30"/>
    <x v="0"/>
    <n v="0.09630527673281156"/>
  </r>
  <r>
    <x v="0"/>
    <x v="1"/>
    <n v="786"/>
    <x v="1"/>
    <n v="28934"/>
    <s v="GUILLEN NICOLE"/>
    <d v="2025-11-21T00:00:00"/>
    <d v="2025-11-30T00:00:00"/>
    <s v="VLO"/>
    <x v="2"/>
    <s v="EUR"/>
    <n v="6730.68"/>
    <n v="6730.68"/>
    <n v="7807.5888"/>
    <n v="648.2"/>
    <n v="648.2"/>
    <n v="751.912"/>
    <s v="F1S USA"/>
    <s v="United States"/>
    <x v="30"/>
    <x v="0"/>
    <n v="0.09630527673281156"/>
  </r>
  <r>
    <x v="0"/>
    <x v="1"/>
    <n v="786"/>
    <x v="1"/>
    <n v="0"/>
    <s v="Fee emisión aéreos"/>
    <d v="2025-11-21T00:00:00"/>
    <d v="2025-11-30T00:00:00"/>
    <s v="HPS"/>
    <x v="1"/>
    <s v="EUR"/>
    <n v="260"/>
    <n v="260"/>
    <n v="301.6"/>
    <n v="260"/>
    <n v="260"/>
    <n v="301.6"/>
    <s v="FEES"/>
    <n v="0"/>
    <x v="30"/>
    <x v="0"/>
    <n v="1"/>
  </r>
  <r>
    <x v="0"/>
    <x v="1"/>
    <n v="786"/>
    <x v="1"/>
    <n v="32362"/>
    <s v="Trenes Madrid - Granada/ Sevilla - Madrid 4 pax."/>
    <d v="2025-11-21T00:00:00"/>
    <d v="2025-11-27T00:00:00"/>
    <s v="TRN"/>
    <x v="5"/>
    <s v="EUR"/>
    <n v="657"/>
    <n v="657"/>
    <n v="762.1199999999999"/>
    <n v="0"/>
    <n v="0"/>
    <n v="0"/>
    <s v="RENFE Spain"/>
    <s v="Spain"/>
    <x v="30"/>
    <x v="0"/>
    <n v="0"/>
  </r>
  <r>
    <x v="0"/>
    <x v="1"/>
    <n v="786"/>
    <x v="1"/>
    <n v="26232"/>
    <s v="DMC España"/>
    <d v="2025-11-21T00:00:00"/>
    <d v="2025-11-27T00:00:00"/>
    <s v="PKT"/>
    <x v="0"/>
    <s v="EUR"/>
    <n v="5111.29"/>
    <n v="5111.29"/>
    <n v="5929.096399999999"/>
    <n v="1022"/>
    <n v="1022"/>
    <n v="1185.52"/>
    <s v="Exclusive Spain/Tailor-Made Travel"/>
    <s v="Spain"/>
    <x v="30"/>
    <x v="0"/>
    <n v="0.1999495235058077"/>
  </r>
  <r>
    <x v="0"/>
    <x v="1"/>
    <n v="786"/>
    <x v="1"/>
    <n v="25363"/>
    <s v="22-23NOV -27-30NOV 3 habitaciones Premier"/>
    <d v="2025-11-21T00:00:00"/>
    <d v="2025-11-22T00:00:00"/>
    <s v="HTL"/>
    <x v="4"/>
    <s v="EUR"/>
    <n v="11607"/>
    <n v="11607"/>
    <n v="13464.12"/>
    <n v="2323"/>
    <n v="2323"/>
    <n v="2694.68"/>
    <s v="ROSEWOOD VILLA MAGNA"/>
    <s v="Spain"/>
    <x v="30"/>
    <x v="0"/>
    <n v="0.2001378478504351"/>
  </r>
  <r>
    <x v="0"/>
    <x v="1"/>
    <n v="786"/>
    <x v="1"/>
    <n v="32407"/>
    <s v="23-25NOV -2 habitaciones Jr Suites Doble en Palacio de Patos Hospes"/>
    <d v="2025-11-21T00:00:00"/>
    <d v="2025-11-22T00:00:00"/>
    <s v="HTL"/>
    <x v="4"/>
    <s v="EUR"/>
    <n v="1965"/>
    <n v="1965"/>
    <n v="2279.4"/>
    <n v="327"/>
    <n v="327"/>
    <n v="379.32"/>
    <s v="Hospes Palacio de los Patos"/>
    <s v="Spain"/>
    <x v="30"/>
    <x v="0"/>
    <n v="0.166412213740458"/>
  </r>
  <r>
    <x v="0"/>
    <x v="1"/>
    <n v="786"/>
    <x v="1"/>
    <n v="25269"/>
    <s v="25-27NOV -2 habitaciones Grand Deluxe Hotel Alfonso XIII"/>
    <d v="2025-11-21T00:00:00"/>
    <d v="2025-11-30T00:00:00"/>
    <s v="HTL"/>
    <x v="4"/>
    <s v="EUR"/>
    <n v="2362.8"/>
    <n v="2362.8"/>
    <n v="2740.848"/>
    <n v="201.24"/>
    <n v="201.24"/>
    <n v="233.4384"/>
    <s v="HOTEL ALFONSO XIII"/>
    <s v="Spain"/>
    <x v="30"/>
    <x v="0"/>
    <n v="0.08517013712544438"/>
  </r>
  <r>
    <x v="0"/>
    <x v="1"/>
    <n v="786"/>
    <x v="1"/>
    <n v="28491"/>
    <s v="Seguro asistencia y cancelacion"/>
    <d v="2025-11-21T00:00:00"/>
    <d v="2025-11-30T00:00:00"/>
    <s v="SEG"/>
    <x v="3"/>
    <s v="EUR"/>
    <n v="438.25"/>
    <n v="438.25"/>
    <n v="508.3699999999999"/>
    <n v="0"/>
    <n v="0"/>
    <n v="0"/>
    <s v="AON"/>
    <s v="United Kingdom"/>
    <x v="30"/>
    <x v="0"/>
    <n v="0"/>
  </r>
  <r>
    <x v="0"/>
    <x v="1"/>
    <n v="786"/>
    <x v="1"/>
    <n v="0"/>
    <s v="SOBRECOMISION"/>
    <d v="2025-11-21T00:00:00"/>
    <d v="2025-11-30T00:00:00"/>
    <s v="HPS"/>
    <x v="1"/>
    <s v="EUR"/>
    <n v="1578"/>
    <n v="1578"/>
    <n v="1830.48"/>
    <n v="1578"/>
    <n v="1578"/>
    <n v="1830.48"/>
    <s v="FEES"/>
    <n v="0"/>
    <x v="30"/>
    <x v="0"/>
    <n v="1"/>
  </r>
  <r>
    <x v="0"/>
    <x v="1"/>
    <n v="786"/>
    <x v="1"/>
    <n v="28934"/>
    <s v="FERNANDEZ GUILLEN TOMAS"/>
    <d v="2025-11-21T00:00:00"/>
    <d v="2025-11-30T00:00:00"/>
    <s v="VLO"/>
    <x v="2"/>
    <s v="EUR"/>
    <n v="692.78"/>
    <n v="692.78"/>
    <n v="803.6247999999999"/>
    <n v="0"/>
    <n v="0"/>
    <n v="0"/>
    <s v="F1S USA"/>
    <s v="United States"/>
    <x v="30"/>
    <x v="0"/>
    <n v="0"/>
  </r>
  <r>
    <x v="1"/>
    <x v="1"/>
    <n v="787"/>
    <x v="27"/>
    <n v="31778"/>
    <s v="Oriunda Travel Designers"/>
    <d v="2025-11-03T00:00:00"/>
    <d v="2025-11-09T00:00:00"/>
    <s v="PKT"/>
    <x v="0"/>
    <s v="USD"/>
    <n v="9224.879999999999"/>
    <n v="7933.3968"/>
    <n v="9224.879999999999"/>
    <n v="0"/>
    <n v="0"/>
    <n v="0"/>
    <s v="Oriunda Travel Designers"/>
    <s v="Argentina"/>
    <x v="34"/>
    <x v="0"/>
    <n v="0"/>
  </r>
  <r>
    <x v="1"/>
    <x v="1"/>
    <n v="788"/>
    <x v="34"/>
    <n v="32235"/>
    <s v="TOUR MEXICO"/>
    <d v="2025-11-15T00:00:00"/>
    <d v="2025-11-15T00:00:00"/>
    <s v="ATR"/>
    <x v="0"/>
    <s v="USD"/>
    <n v="1750"/>
    <n v="1505"/>
    <n v="1750"/>
    <n v="350"/>
    <n v="301"/>
    <n v="350"/>
    <s v="THE TRAVELING BEETLE"/>
    <s v="Mexico"/>
    <x v="17"/>
    <x v="0"/>
    <n v="0.2"/>
  </r>
  <r>
    <x v="0"/>
    <x v="1"/>
    <n v="789"/>
    <x v="2"/>
    <n v="28934"/>
    <s v="DIAZ GENARO"/>
    <d v="2026-04-23T00:00:00"/>
    <d v="2026-04-24T00:00:00"/>
    <s v="VLO"/>
    <x v="2"/>
    <s v="EUR"/>
    <n v="3410.74"/>
    <n v="3410.74"/>
    <n v="3956.4584"/>
    <n v="0"/>
    <n v="0"/>
    <n v="0"/>
    <s v="F1S USA"/>
    <s v="United States"/>
    <x v="3"/>
    <x v="1"/>
    <n v="0"/>
  </r>
  <r>
    <x v="0"/>
    <x v="1"/>
    <n v="789"/>
    <x v="2"/>
    <n v="28934"/>
    <s v="LLAMAS MARIA ALEJANDRA"/>
    <d v="2026-04-23T00:00:00"/>
    <d v="2026-04-24T00:00:00"/>
    <s v="VLO"/>
    <x v="2"/>
    <s v="EUR"/>
    <n v="3410.74"/>
    <n v="3410.74"/>
    <n v="3956.4584"/>
    <n v="0"/>
    <n v="0"/>
    <n v="0"/>
    <s v="F1S USA"/>
    <s v="United States"/>
    <x v="3"/>
    <x v="1"/>
    <n v="0"/>
  </r>
  <r>
    <x v="0"/>
    <x v="1"/>
    <n v="789"/>
    <x v="2"/>
    <n v="28934"/>
    <s v="DIAZ GENARO"/>
    <d v="2026-04-04T00:00:00"/>
    <d v="2026-04-04T00:00:00"/>
    <s v="VLO"/>
    <x v="2"/>
    <s v="EUR"/>
    <n v="577.53"/>
    <n v="577.53"/>
    <n v="669.9347999999999"/>
    <n v="0"/>
    <n v="0"/>
    <n v="0"/>
    <s v="F1S USA"/>
    <s v="United States"/>
    <x v="37"/>
    <x v="1"/>
    <n v="0"/>
  </r>
  <r>
    <x v="0"/>
    <x v="1"/>
    <n v="789"/>
    <x v="2"/>
    <n v="28934"/>
    <s v="LLAMAS MARIA ALEJANDRA"/>
    <d v="2026-04-04T00:00:00"/>
    <d v="2026-04-04T00:00:00"/>
    <s v="VLO"/>
    <x v="2"/>
    <s v="EUR"/>
    <n v="577.53"/>
    <n v="577.53"/>
    <n v="669.9347999999999"/>
    <n v="0"/>
    <n v="0"/>
    <n v="0"/>
    <s v="F1S USA"/>
    <s v="United States"/>
    <x v="37"/>
    <x v="1"/>
    <n v="0"/>
  </r>
  <r>
    <x v="0"/>
    <x v="1"/>
    <n v="789"/>
    <x v="2"/>
    <n v="28934"/>
    <s v="DIAZ GENARO"/>
    <d v="2026-05-16T00:00:00"/>
    <d v="2026-05-16T00:00:00"/>
    <s v="VLO"/>
    <x v="2"/>
    <s v="EUR"/>
    <n v="356.77"/>
    <n v="356.77"/>
    <n v="413.8532"/>
    <n v="0"/>
    <n v="0"/>
    <n v="0"/>
    <s v="REEMBOLSOS"/>
    <s v="United States"/>
    <x v="6"/>
    <x v="1"/>
    <n v="0"/>
  </r>
  <r>
    <x v="0"/>
    <x v="1"/>
    <n v="789"/>
    <x v="2"/>
    <n v="28934"/>
    <s v="LLAMAS MARIA ALEJANDRA"/>
    <d v="2026-05-16T00:00:00"/>
    <d v="2026-05-16T00:00:00"/>
    <s v="VLO"/>
    <x v="2"/>
    <s v="EUR"/>
    <n v="356.77"/>
    <n v="356.77"/>
    <n v="413.8532"/>
    <n v="0"/>
    <n v="0"/>
    <n v="0"/>
    <s v="REEMBOLSOS"/>
    <s v="United States"/>
    <x v="6"/>
    <x v="1"/>
    <n v="0"/>
  </r>
  <r>
    <x v="0"/>
    <x v="1"/>
    <n v="789"/>
    <x v="2"/>
    <n v="0"/>
    <s v="Fee emision"/>
    <d v="2026-04-23T00:00:00"/>
    <d v="2026-04-24T00:00:00"/>
    <s v="HPS"/>
    <x v="1"/>
    <s v="EUR"/>
    <n v="422"/>
    <n v="422"/>
    <n v="489.52"/>
    <n v="422"/>
    <n v="422"/>
    <n v="489.52"/>
    <s v="FEES"/>
    <n v="0"/>
    <x v="3"/>
    <x v="1"/>
    <n v="1"/>
  </r>
  <r>
    <x v="0"/>
    <x v="1"/>
    <n v="789"/>
    <x v="2"/>
    <n v="25263"/>
    <s v="Hospedajes en Antibes"/>
    <d v="2026-04-24T00:00:00"/>
    <d v="2026-04-28T00:00:00"/>
    <s v="HTL"/>
    <x v="4"/>
    <s v="EUR"/>
    <n v="7440"/>
    <n v="7440"/>
    <n v="8630.4"/>
    <n v="676.36"/>
    <n v="676.36"/>
    <n v="784.5776"/>
    <s v="HOTEL DU CAP EDEN ROC"/>
    <s v="France"/>
    <x v="3"/>
    <x v="1"/>
    <n v="0.09090860215053763"/>
  </r>
  <r>
    <x v="0"/>
    <x v="1"/>
    <n v="789"/>
    <x v="2"/>
    <n v="32365"/>
    <s v="Hospedaje en St. Tropez"/>
    <d v="2026-04-28T00:00:00"/>
    <d v="2026-05-02T00:00:00"/>
    <s v="HTL"/>
    <x v="4"/>
    <s v="EUR"/>
    <n v="5410"/>
    <n v="5410"/>
    <n v="6275.599999999999"/>
    <n v="491.82"/>
    <n v="491.82"/>
    <n v="570.5111999999999"/>
    <s v="Château de la Messardière"/>
    <s v="France"/>
    <x v="4"/>
    <x v="1"/>
    <n v="0.09090942698706099"/>
  </r>
  <r>
    <x v="0"/>
    <x v="1"/>
    <n v="789"/>
    <x v="2"/>
    <n v="32366"/>
    <s v="Hospedaje Cassis"/>
    <d v="2026-05-02T00:00:00"/>
    <d v="2026-05-04T00:00:00"/>
    <s v="HTL"/>
    <x v="4"/>
    <s v="EUR"/>
    <n v="3050"/>
    <n v="3050"/>
    <n v="3538"/>
    <n v="305"/>
    <n v="305"/>
    <n v="353.8"/>
    <s v="HOTEL LES ROCHES BLANCHES"/>
    <s v="France"/>
    <x v="4"/>
    <x v="1"/>
    <n v="0.1"/>
  </r>
  <r>
    <x v="0"/>
    <x v="1"/>
    <n v="789"/>
    <x v="2"/>
    <n v="28494"/>
    <s v="Hospedaje Versailles"/>
    <d v="2026-05-04T00:00:00"/>
    <d v="2026-05-06T00:00:00"/>
    <s v="HTL"/>
    <x v="4"/>
    <s v="EUR"/>
    <n v="8919.6"/>
    <n v="8919.6"/>
    <n v="10346.736"/>
    <n v="702"/>
    <n v="702"/>
    <n v="814.3199999999999"/>
    <s v="AIRELLES CHATEAU DE VERSAILLES, LE GRAND CONTROLE"/>
    <s v="France"/>
    <x v="52"/>
    <x v="1"/>
    <n v="0.07870308085564376"/>
  </r>
  <r>
    <x v="0"/>
    <x v="1"/>
    <n v="789"/>
    <x v="2"/>
    <n v="32457"/>
    <s v="Hospedaje en Paris"/>
    <d v="2026-05-06T00:00:00"/>
    <d v="2026-05-11T00:00:00"/>
    <s v="HTL"/>
    <x v="4"/>
    <s v="EUR"/>
    <n v="12314.3"/>
    <n v="12314.3"/>
    <n v="14284.588"/>
    <n v="1215.5"/>
    <n v="1215.5"/>
    <n v="1409.98"/>
    <s v="Four Seasons Hotel George V, Paris"/>
    <s v="France"/>
    <x v="52"/>
    <x v="1"/>
    <n v="0.09870638201115776"/>
  </r>
  <r>
    <x v="0"/>
    <x v="1"/>
    <n v="789"/>
    <x v="2"/>
    <n v="25386"/>
    <s v="Hospedaje Connaught"/>
    <d v="2026-05-11T00:00:00"/>
    <d v="2026-05-16T00:00:00"/>
    <s v="HTL"/>
    <x v="4"/>
    <s v="EUR"/>
    <n v="7397"/>
    <n v="7397"/>
    <n v="8580.519999999999"/>
    <n v="614"/>
    <n v="614"/>
    <n v="712.2399999999999"/>
    <s v="THE CONNAUGHT"/>
    <s v="United Kingdom"/>
    <x v="6"/>
    <x v="1"/>
    <n v="0.08300662430715156"/>
  </r>
  <r>
    <x v="0"/>
    <x v="1"/>
    <n v="789"/>
    <x v="2"/>
    <n v="0"/>
    <s v="Extra Fee de Connaught"/>
    <d v="2026-05-11T00:00:00"/>
    <d v="2026-05-16T00:00:00"/>
    <s v="HPS"/>
    <x v="1"/>
    <s v="EUR"/>
    <n v="666"/>
    <n v="666"/>
    <n v="772.5599999999999"/>
    <n v="666"/>
    <n v="666"/>
    <n v="772.5599999999999"/>
    <s v="FEES"/>
    <n v="0"/>
    <x v="6"/>
    <x v="1"/>
    <n v="1"/>
  </r>
  <r>
    <x v="0"/>
    <x v="1"/>
    <n v="789"/>
    <x v="2"/>
    <n v="24017"/>
    <s v="Billete Paris - Londres"/>
    <d v="2026-05-11T00:00:00"/>
    <d v="2026-05-11T00:00:00"/>
    <s v="TRN"/>
    <x v="5"/>
    <s v="EUR"/>
    <n v="750"/>
    <n v="750"/>
    <n v="869.9999999999999"/>
    <n v="0"/>
    <n v="0"/>
    <n v="0"/>
    <s v="Eurostar"/>
    <s v="United Kingdom"/>
    <x v="6"/>
    <x v="1"/>
    <n v="0"/>
  </r>
  <r>
    <x v="0"/>
    <x v="1"/>
    <n v="789"/>
    <x v="2"/>
    <n v="0"/>
    <s v="Fee emision tren"/>
    <d v="2026-05-11T00:00:00"/>
    <d v="2026-05-11T00:00:00"/>
    <s v="HPS"/>
    <x v="1"/>
    <s v="EUR"/>
    <n v="60"/>
    <n v="60"/>
    <n v="69.59999999999999"/>
    <n v="60"/>
    <n v="60"/>
    <n v="69.59999999999999"/>
    <s v="FEES"/>
    <n v="0"/>
    <x v="6"/>
    <x v="1"/>
    <n v="1"/>
  </r>
  <r>
    <x v="0"/>
    <x v="1"/>
    <n v="789"/>
    <x v="2"/>
    <n v="28420"/>
    <s v="Alquiler auto Antibes - Marsella | 25/04 al 04/05"/>
    <d v="2026-04-25T00:00:00"/>
    <d v="2026-05-04T00:00:00"/>
    <s v="AUT"/>
    <x v="5"/>
    <s v="EUR"/>
    <n v="1383.89"/>
    <n v="1383.89"/>
    <n v="1605.3124"/>
    <n v="138.39"/>
    <n v="138.39"/>
    <n v="160.5324"/>
    <s v="SIXT MÉXICO"/>
    <s v="Mexico"/>
    <x v="3"/>
    <x v="1"/>
    <n v="0.1000007226007847"/>
  </r>
  <r>
    <x v="0"/>
    <x v="1"/>
    <n v="789"/>
    <x v="2"/>
    <n v="25857"/>
    <s v="Reembolso de boleto de avión + alquiler auto | Cobro duplicado"/>
    <d v="2026-04-04T00:00:00"/>
    <d v="2026-05-16T00:00:00"/>
    <s v="OTR"/>
    <x v="3"/>
    <s v="EUR"/>
    <n v="9569.1"/>
    <n v="9569.1"/>
    <n v="11100.156"/>
    <n v="0"/>
    <n v="0"/>
    <n v="0"/>
    <s v="GANNET"/>
    <s v="United States"/>
    <x v="37"/>
    <x v="1"/>
    <n v="0"/>
  </r>
  <r>
    <x v="0"/>
    <x v="1"/>
    <n v="789"/>
    <x v="2"/>
    <n v="28934"/>
    <s v="Reembolso billete Air France 0577339523587"/>
    <d v="2026-04-04T00:00:00"/>
    <d v="2026-05-16T00:00:00"/>
    <s v="OTR"/>
    <x v="3"/>
    <s v="EUR"/>
    <n v="-3403"/>
    <n v="-3403"/>
    <n v="-3947.48"/>
    <n v="0"/>
    <n v="0"/>
    <n v="0"/>
    <s v="F1S USA"/>
    <s v="United States"/>
    <x v="37"/>
    <x v="1"/>
    <n v="0"/>
  </r>
  <r>
    <x v="0"/>
    <x v="1"/>
    <n v="789"/>
    <x v="2"/>
    <n v="28934"/>
    <s v="LLAMAS MARIA ALEJANDRA"/>
    <d v="2026-04-24T00:00:00"/>
    <d v="2026-04-24T00:00:00"/>
    <s v="VLO"/>
    <x v="2"/>
    <s v="EUR"/>
    <n v="348.81"/>
    <n v="348.81"/>
    <n v="404.6196"/>
    <n v="0"/>
    <n v="0"/>
    <n v="0"/>
    <s v="F1S USA"/>
    <s v="United States"/>
    <x v="3"/>
    <x v="1"/>
    <n v="0"/>
  </r>
  <r>
    <x v="1"/>
    <x v="1"/>
    <n v="790"/>
    <x v="16"/>
    <n v="27301"/>
    <s v="MEX/CDG/MEX - Daniella Kosberg"/>
    <d v="2025-12-22T00:00:00"/>
    <d v="2025-12-31T00:00:00"/>
    <s v="VLO"/>
    <x v="2"/>
    <s v="USD"/>
    <n v="2470.05"/>
    <n v="2124.243"/>
    <n v="2470.05"/>
    <n v="0"/>
    <n v="0"/>
    <n v="0"/>
    <s v="TURISMO EX MAR, S.A. DE C.V."/>
    <s v="Mexico"/>
    <x v="1"/>
    <x v="0"/>
    <n v="0"/>
  </r>
  <r>
    <x v="1"/>
    <x v="1"/>
    <n v="790"/>
    <x v="16"/>
    <n v="27301"/>
    <s v="MEX/CDG/MEX - Mónica Berger"/>
    <d v="2025-12-22T00:00:00"/>
    <d v="2025-12-31T00:00:00"/>
    <s v="VLO"/>
    <x v="2"/>
    <s v="USD"/>
    <n v="2470.05"/>
    <n v="2124.243"/>
    <n v="2470.05"/>
    <n v="0"/>
    <n v="0"/>
    <n v="0"/>
    <s v="TURISMO EX MAR, S.A. DE C.V."/>
    <s v="Mexico"/>
    <x v="1"/>
    <x v="0"/>
    <n v="0"/>
  </r>
  <r>
    <x v="1"/>
    <x v="1"/>
    <n v="790"/>
    <x v="16"/>
    <n v="29471"/>
    <s v="Hospedaje"/>
    <d v="2025-12-27T00:00:00"/>
    <d v="2025-12-31T00:00:00"/>
    <s v="HTL"/>
    <x v="4"/>
    <s v="USD"/>
    <n v="6142.37"/>
    <n v="5282.4382"/>
    <n v="6142.37"/>
    <n v="0"/>
    <n v="0"/>
    <n v="0"/>
    <s v="J.K. PLACE PARIS"/>
    <s v="France"/>
    <x v="1"/>
    <x v="0"/>
    <n v="0"/>
  </r>
  <r>
    <x v="1"/>
    <x v="1"/>
    <n v="790"/>
    <x v="16"/>
    <n v="27704"/>
    <s v="Servicios de traslado"/>
    <d v="2025-12-22T00:00:00"/>
    <d v="2025-12-31T00:00:00"/>
    <s v="TRF"/>
    <x v="5"/>
    <s v="USD"/>
    <n v="734.54"/>
    <n v="631.7044"/>
    <n v="734.54"/>
    <n v="0"/>
    <n v="0"/>
    <n v="0"/>
    <s v="Blacklane"/>
    <s v="Germany"/>
    <x v="1"/>
    <x v="0"/>
    <n v="0"/>
  </r>
  <r>
    <x v="1"/>
    <x v="1"/>
    <n v="790"/>
    <x v="16"/>
    <n v="27704"/>
    <s v="Traslados"/>
    <d v="2025-12-22T00:00:00"/>
    <d v="2025-12-31T00:00:00"/>
    <s v="TRF"/>
    <x v="5"/>
    <s v="USD"/>
    <n v="849.5599999999999"/>
    <n v="730.6215999999999"/>
    <n v="849.5599999999999"/>
    <n v="0"/>
    <n v="0"/>
    <n v="0"/>
    <s v="Blacklane"/>
    <s v="Germany"/>
    <x v="1"/>
    <x v="0"/>
    <n v="0"/>
  </r>
  <r>
    <x v="1"/>
    <x v="1"/>
    <n v="790"/>
    <x v="16"/>
    <n v="33890"/>
    <s v="Paquete de Tours"/>
    <d v="2025-12-26T00:00:00"/>
    <d v="2025-12-26T00:00:00"/>
    <s v="ATR"/>
    <x v="0"/>
    <s v="USD"/>
    <n v="1165.02"/>
    <n v="1001.9172"/>
    <n v="1165.02"/>
    <n v="0"/>
    <n v="0"/>
    <n v="0"/>
    <s v="Label West"/>
    <s v="France"/>
    <x v="1"/>
    <x v="0"/>
    <n v="0"/>
  </r>
  <r>
    <x v="1"/>
    <x v="1"/>
    <n v="790"/>
    <x v="16"/>
    <n v="33917"/>
    <s v="Hospedaje Francia"/>
    <d v="2025-12-24T00:00:00"/>
    <d v="2025-12-26T00:00:00"/>
    <s v="HTL"/>
    <x v="4"/>
    <s v="USD"/>
    <n v="1815.71"/>
    <n v="1561.5106"/>
    <n v="1815.71"/>
    <n v="0"/>
    <n v="0"/>
    <n v="0"/>
    <s v="Les Sources De Cheverny"/>
    <s v="France"/>
    <x v="1"/>
    <x v="0"/>
    <n v="0"/>
  </r>
  <r>
    <x v="1"/>
    <x v="1"/>
    <n v="790"/>
    <x v="16"/>
    <n v="0"/>
    <s v="Sobrecomisión"/>
    <d v="2025-12-22T00:00:00"/>
    <d v="2025-12-31T00:00:00"/>
    <s v="HPS"/>
    <x v="1"/>
    <s v="USD"/>
    <n v="729.01"/>
    <n v="626.9485999999999"/>
    <n v="729.01"/>
    <n v="729.01"/>
    <n v="626.9485999999999"/>
    <n v="729.01"/>
    <s v="FEES"/>
    <n v="0"/>
    <x v="1"/>
    <x v="0"/>
    <n v="1"/>
  </r>
  <r>
    <x v="1"/>
    <x v="1"/>
    <n v="791"/>
    <x v="23"/>
    <n v="28934"/>
    <s v="BRACHET PASCALE"/>
    <d v="2025-10-27T00:00:00"/>
    <d v="2025-11-01T00:00:00"/>
    <s v="VLO"/>
    <x v="2"/>
    <s v="EUR"/>
    <n v="318.4"/>
    <n v="318.4"/>
    <n v="369.3439999999999"/>
    <n v="0"/>
    <n v="0"/>
    <n v="0"/>
    <s v="F1S USA"/>
    <s v="United States"/>
    <x v="22"/>
    <x v="0"/>
    <n v="0"/>
  </r>
  <r>
    <x v="1"/>
    <x v="1"/>
    <n v="791"/>
    <x v="23"/>
    <n v="28934"/>
    <s v="TELLAECHE BRACHET AXELLE"/>
    <d v="2025-10-27T00:00:00"/>
    <d v="2025-11-01T00:00:00"/>
    <s v="VLO"/>
    <x v="2"/>
    <s v="EUR"/>
    <n v="318.4"/>
    <n v="318.4"/>
    <n v="369.3439999999999"/>
    <n v="0"/>
    <n v="0"/>
    <n v="0"/>
    <s v="F1S USA"/>
    <s v="United States"/>
    <x v="22"/>
    <x v="0"/>
    <n v="0"/>
  </r>
  <r>
    <x v="1"/>
    <x v="1"/>
    <n v="791"/>
    <x v="23"/>
    <n v="28934"/>
    <s v="BRACHET PASCALE"/>
    <d v="2025-10-27T00:00:00"/>
    <d v="2025-11-01T00:00:00"/>
    <s v="VLO"/>
    <x v="2"/>
    <s v="EUR"/>
    <n v="27.46"/>
    <n v="27.46"/>
    <n v="31.8536"/>
    <n v="0"/>
    <n v="0"/>
    <n v="0"/>
    <s v="F1S USA"/>
    <s v="United States"/>
    <x v="22"/>
    <x v="0"/>
    <n v="0"/>
  </r>
  <r>
    <x v="1"/>
    <x v="1"/>
    <n v="791"/>
    <x v="23"/>
    <n v="28934"/>
    <s v="TELLAECHE BRACHET AXELLE"/>
    <d v="2025-10-27T00:00:00"/>
    <d v="2025-11-01T00:00:00"/>
    <s v="VLO"/>
    <x v="2"/>
    <s v="EUR"/>
    <n v="27.46"/>
    <n v="27.46"/>
    <n v="31.8536"/>
    <n v="0"/>
    <n v="0"/>
    <n v="0"/>
    <s v="F1S USA"/>
    <s v="United States"/>
    <x v="22"/>
    <x v="0"/>
    <n v="0"/>
  </r>
  <r>
    <x v="1"/>
    <x v="1"/>
    <n v="791"/>
    <x v="23"/>
    <n v="0"/>
    <s v="fee de emision"/>
    <d v="2025-10-27T00:00:00"/>
    <d v="2025-11-01T00:00:00"/>
    <s v="HPS"/>
    <x v="1"/>
    <s v="EUR"/>
    <n v="60"/>
    <n v="60"/>
    <n v="69.59999999999999"/>
    <n v="60"/>
    <n v="60"/>
    <n v="69.59999999999999"/>
    <s v="FEES"/>
    <n v="0"/>
    <x v="22"/>
    <x v="0"/>
    <n v="1"/>
  </r>
  <r>
    <x v="1"/>
    <x v="1"/>
    <n v="791"/>
    <x v="23"/>
    <n v="28749"/>
    <s v="Sao Lourenco Do Barrocal 27-28 Oct"/>
    <d v="2025-10-27T00:00:00"/>
    <d v="2025-10-28T00:00:00"/>
    <s v="HTL"/>
    <x v="4"/>
    <s v="EUR"/>
    <n v="720"/>
    <n v="720"/>
    <n v="835.1999999999999"/>
    <n v="64.45"/>
    <n v="64.45"/>
    <n v="74.762"/>
    <s v="SAO LOURENCO DO BARROCAL"/>
    <s v="Portugal"/>
    <x v="22"/>
    <x v="0"/>
    <n v="0.08951388888888889"/>
  </r>
  <r>
    <x v="1"/>
    <x v="1"/>
    <n v="791"/>
    <x v="23"/>
    <n v="32160"/>
    <s v="LX Boutique Lisboa - 28-30 Oct"/>
    <d v="2025-10-28T00:00:00"/>
    <d v="2025-10-30T00:00:00"/>
    <s v="HTL"/>
    <x v="4"/>
    <s v="EUR"/>
    <n v="571"/>
    <n v="571"/>
    <n v="662.3599999999999"/>
    <n v="57.1"/>
    <n v="57.1"/>
    <n v="66.23599999999999"/>
    <s v="LX BOUTIQUE HOTEL"/>
    <s v="Portugal"/>
    <x v="22"/>
    <x v="0"/>
    <n v="0.1"/>
  </r>
  <r>
    <x v="1"/>
    <x v="1"/>
    <n v="792"/>
    <x v="37"/>
    <n v="27079"/>
    <s v="Hospedaje Hotel Claridges"/>
    <d v="2025-10-22T00:00:00"/>
    <d v="2025-10-23T00:00:00"/>
    <s v="HTL"/>
    <x v="4"/>
    <s v="GBP"/>
    <n v="930"/>
    <n v="1069.5"/>
    <n v="1246.2"/>
    <n v="72.84999999999999"/>
    <n v="83.77749999999999"/>
    <n v="97.619"/>
    <s v="CLARIDGE S HOTEL"/>
    <s v="United Kingdom"/>
    <x v="21"/>
    <x v="0"/>
    <n v="0.07833333333333332"/>
  </r>
  <r>
    <x v="1"/>
    <x v="1"/>
    <n v="793"/>
    <x v="39"/>
    <n v="32225"/>
    <s v="Hospedaje Casa Angelina"/>
    <d v="2026-04-28T00:00:00"/>
    <d v="2026-04-30T00:00:00"/>
    <s v="HTL"/>
    <x v="4"/>
    <s v="EUR"/>
    <n v="1474"/>
    <n v="1474"/>
    <n v="1709.84"/>
    <n v="0"/>
    <n v="0"/>
    <n v="0"/>
    <s v="CASA ANGELINA HOTEL"/>
    <s v="Italy"/>
    <x v="4"/>
    <x v="1"/>
    <n v="0"/>
  </r>
  <r>
    <x v="1"/>
    <x v="1"/>
    <n v="793"/>
    <x v="39"/>
    <n v="29689"/>
    <s v="Hospedaje Hotel La Palma"/>
    <d v="2026-05-02T00:00:00"/>
    <d v="2026-05-05T00:00:00"/>
    <s v="HTL"/>
    <x v="4"/>
    <s v="EUR"/>
    <n v="3000"/>
    <n v="3000"/>
    <n v="3480"/>
    <n v="0"/>
    <n v="0"/>
    <n v="0"/>
    <s v="HOTEL LA PALMA"/>
    <s v="Italy"/>
    <x v="4"/>
    <x v="1"/>
    <n v="0"/>
  </r>
  <r>
    <x v="1"/>
    <x v="1"/>
    <n v="794"/>
    <x v="25"/>
    <n v="28934"/>
    <s v="SOBRINO GULIAS SARA"/>
    <d v="2026-01-05T00:00:00"/>
    <d v="2026-01-11T00:00:00"/>
    <s v="VLO"/>
    <x v="2"/>
    <s v="USD"/>
    <n v="789.28"/>
    <n v="678.7808"/>
    <n v="789.28"/>
    <n v="0"/>
    <n v="0"/>
    <n v="0"/>
    <s v="F1S USA"/>
    <s v="United States"/>
    <x v="35"/>
    <x v="1"/>
    <n v="0"/>
  </r>
  <r>
    <x v="1"/>
    <x v="1"/>
    <n v="794"/>
    <x v="25"/>
    <n v="28934"/>
    <s v="SOBRINO GULIAS SARA"/>
    <d v="2026-01-05T00:00:00"/>
    <d v="2026-01-11T00:00:00"/>
    <s v="VLO"/>
    <x v="2"/>
    <s v="USD"/>
    <n v="1982.43"/>
    <n v="1704.8898"/>
    <n v="1982.43"/>
    <n v="163.84"/>
    <n v="140.9024"/>
    <n v="163.84"/>
    <s v="F1S USA"/>
    <s v="United States"/>
    <x v="35"/>
    <x v="1"/>
    <n v="0.08264604550980362"/>
  </r>
  <r>
    <x v="1"/>
    <x v="1"/>
    <n v="794"/>
    <x v="25"/>
    <n v="28934"/>
    <s v="SOBRINO GULIAS EMILIO"/>
    <d v="2026-01-05T00:00:00"/>
    <d v="2026-01-11T00:00:00"/>
    <s v="VLO"/>
    <x v="2"/>
    <s v="USD"/>
    <n v="789.28"/>
    <n v="678.7808"/>
    <n v="789.28"/>
    <n v="0"/>
    <n v="0"/>
    <n v="0"/>
    <s v="F1S USA"/>
    <s v="United States"/>
    <x v="35"/>
    <x v="1"/>
    <n v="0"/>
  </r>
  <r>
    <x v="1"/>
    <x v="1"/>
    <n v="794"/>
    <x v="25"/>
    <n v="28934"/>
    <s v="SOBRINO GULIAS EMILIO"/>
    <d v="2026-01-05T00:00:00"/>
    <d v="2026-01-11T00:00:00"/>
    <s v="VLO"/>
    <x v="2"/>
    <s v="USD"/>
    <n v="2152.43"/>
    <n v="1851.0898"/>
    <n v="2152.43"/>
    <n v="155.04"/>
    <n v="133.3344"/>
    <n v="155.04"/>
    <s v="F1S USA"/>
    <s v="United States"/>
    <x v="35"/>
    <x v="1"/>
    <n v="0.07203021701054158"/>
  </r>
  <r>
    <x v="1"/>
    <x v="1"/>
    <n v="794"/>
    <x v="25"/>
    <n v="28934"/>
    <s v="SOBRINO LOPEZ OSCAR"/>
    <d v="2026-01-06T00:00:00"/>
    <d v="2026-01-11T00:00:00"/>
    <s v="VLO"/>
    <x v="2"/>
    <s v="USD"/>
    <n v="322"/>
    <n v="276.92"/>
    <n v="322"/>
    <n v="0"/>
    <n v="0"/>
    <n v="0"/>
    <s v="F1S USA"/>
    <s v="United States"/>
    <x v="35"/>
    <x v="1"/>
    <n v="0"/>
  </r>
  <r>
    <x v="1"/>
    <x v="1"/>
    <n v="794"/>
    <x v="25"/>
    <n v="28934"/>
    <s v="GULIAS GONZALEZ MARIA ELENA"/>
    <d v="2026-01-06T00:00:00"/>
    <d v="2026-01-11T00:00:00"/>
    <s v="VLO"/>
    <x v="2"/>
    <s v="USD"/>
    <n v="322"/>
    <n v="276.92"/>
    <n v="322"/>
    <n v="0"/>
    <n v="0"/>
    <n v="0"/>
    <s v="F1S USA"/>
    <s v="United States"/>
    <x v="35"/>
    <x v="1"/>
    <n v="0"/>
  </r>
  <r>
    <x v="1"/>
    <x v="1"/>
    <n v="794"/>
    <x v="25"/>
    <n v="27945"/>
    <s v="2 Hours Private Tour of London in a restored classic Mini Cooper"/>
    <d v="2026-01-05T00:00:00"/>
    <d v="2026-01-11T00:00:00"/>
    <s v="PKT"/>
    <x v="0"/>
    <s v="USD"/>
    <n v="1073.44"/>
    <n v="923.1584"/>
    <n v="1073.44"/>
    <n v="231.3"/>
    <n v="198.918"/>
    <n v="231.3"/>
    <s v="SMALLCAR BIGCITY"/>
    <s v="United Kingdom"/>
    <x v="35"/>
    <x v="1"/>
    <n v="0.2154754806975704"/>
  </r>
  <r>
    <x v="1"/>
    <x v="1"/>
    <n v="794"/>
    <x v="25"/>
    <n v="29607"/>
    <s v="Tickets The Devil Wears Prada"/>
    <d v="2026-01-09T00:00:00"/>
    <d v="2026-01-09T00:00:00"/>
    <s v="BOL"/>
    <x v="3"/>
    <s v="USD"/>
    <n v="1340.55"/>
    <n v="1152.873"/>
    <n v="1340.55"/>
    <n v="206.7"/>
    <n v="177.762"/>
    <n v="206.7"/>
    <s v="Headout"/>
    <s v="United States"/>
    <x v="35"/>
    <x v="1"/>
    <n v="0.1541904442206557"/>
  </r>
  <r>
    <x v="1"/>
    <x v="1"/>
    <n v="794"/>
    <x v="25"/>
    <n v="33349"/>
    <s v="Alojamiento Familia Sobrino"/>
    <d v="2026-01-05T00:00:00"/>
    <d v="2026-01-11T00:00:00"/>
    <s v="HTL"/>
    <x v="4"/>
    <s v="USD"/>
    <n v="6897.97"/>
    <n v="5932.2542"/>
    <n v="6897.97"/>
    <n v="507.46"/>
    <n v="436.4156"/>
    <n v="507.46"/>
    <s v="1 HOTEL MAYFAIR"/>
    <s v="United Kingdom"/>
    <x v="35"/>
    <x v="1"/>
    <n v="0.07356657103466671"/>
  </r>
  <r>
    <x v="1"/>
    <x v="1"/>
    <n v="794"/>
    <x v="25"/>
    <n v="0"/>
    <s v="Fee por reservar restaurantes"/>
    <d v="2026-01-05T00:00:00"/>
    <d v="2026-01-11T00:00:00"/>
    <s v="HPS"/>
    <x v="1"/>
    <s v="USD"/>
    <n v="961.03"/>
    <n v="826.4857999999999"/>
    <n v="961.03"/>
    <n v="961.03"/>
    <n v="826.4857999999999"/>
    <n v="961.03"/>
    <s v="FEES"/>
    <n v="0"/>
    <x v="35"/>
    <x v="1"/>
    <n v="1"/>
  </r>
  <r>
    <x v="1"/>
    <x v="1"/>
    <n v="794"/>
    <x v="25"/>
    <n v="23966"/>
    <s v="Compra de asientos"/>
    <d v="2026-01-05T00:00:00"/>
    <d v="2026-01-11T00:00:00"/>
    <s v="ABC"/>
    <x v="2"/>
    <s v="USD"/>
    <n v="491"/>
    <n v="422.26"/>
    <n v="491"/>
    <n v="0"/>
    <n v="0"/>
    <n v="0"/>
    <s v="British Airways"/>
    <s v="United Kingdom"/>
    <x v="35"/>
    <x v="1"/>
    <n v="0"/>
  </r>
  <r>
    <x v="1"/>
    <x v="1"/>
    <n v="794"/>
    <x v="25"/>
    <n v="25694"/>
    <s v="Compra de asientos Copa Airlines"/>
    <d v="2026-01-05T00:00:00"/>
    <d v="2026-01-11T00:00:00"/>
    <s v="ABC"/>
    <x v="2"/>
    <s v="USD"/>
    <n v="77.90000000000001"/>
    <n v="66.994"/>
    <n v="77.90000000000001"/>
    <n v="0"/>
    <n v="0"/>
    <n v="0"/>
    <s v="Copa Airlines"/>
    <s v="Panama"/>
    <x v="35"/>
    <x v="1"/>
    <n v="0"/>
  </r>
  <r>
    <x v="1"/>
    <x v="1"/>
    <n v="795"/>
    <x v="20"/>
    <n v="32276"/>
    <s v="RESERVA HOTEL RITZ CARLTON FT LAUDERDALE"/>
    <d v="2025-10-28T00:00:00"/>
    <d v="2025-10-31T00:00:00"/>
    <s v="HTL"/>
    <x v="4"/>
    <s v="USD"/>
    <n v="5990.13"/>
    <n v="5151.5118"/>
    <n v="5990.13"/>
    <n v="0"/>
    <n v="0"/>
    <n v="0"/>
    <s v="THE RITZ CARLTON, FORT LAUDERDALE"/>
    <s v="United States"/>
    <x v="22"/>
    <x v="0"/>
    <n v="0"/>
  </r>
  <r>
    <x v="1"/>
    <x v="1"/>
    <n v="795"/>
    <x v="20"/>
    <n v="32276"/>
    <s v="HOSPEDAJE HT RITZ CARLTON FT LAUDERDALE"/>
    <d v="2025-10-28T00:00:00"/>
    <d v="2025-10-31T00:00:00"/>
    <s v="HTL"/>
    <x v="4"/>
    <s v="USD"/>
    <n v="5990.13"/>
    <n v="5151.5118"/>
    <n v="5990.13"/>
    <n v="0"/>
    <n v="0"/>
    <n v="0"/>
    <s v="THE RITZ CARLTON, FORT LAUDERDALE"/>
    <s v="United States"/>
    <x v="22"/>
    <x v="0"/>
    <n v="0"/>
  </r>
  <r>
    <x v="0"/>
    <x v="1"/>
    <n v="796"/>
    <x v="1"/>
    <n v="32291"/>
    <s v="Kasbah Tamadot"/>
    <d v="2027-02-23T00:00:00"/>
    <d v="2027-02-25T00:00:00"/>
    <s v="HTL"/>
    <x v="4"/>
    <s v="EUR"/>
    <n v="40526"/>
    <n v="40526"/>
    <n v="47010.16"/>
    <n v="8201"/>
    <n v="8201"/>
    <n v="9513.16"/>
    <s v="KASBAH TAMADOT"/>
    <s v="United Kingdom"/>
    <x v="39"/>
    <x v="4"/>
    <n v="0.2023639145240093"/>
  </r>
  <r>
    <x v="1"/>
    <x v="1"/>
    <n v="797"/>
    <x v="41"/>
    <n v="28934"/>
    <s v="REYES GRANDEL KIARA PATRICIA"/>
    <d v="2025-11-11T00:00:00"/>
    <d v="2025-11-16T00:00:00"/>
    <s v="VLO"/>
    <x v="2"/>
    <s v="USD"/>
    <n v="873.0700000000001"/>
    <n v="750.8402"/>
    <n v="873.0700000000001"/>
    <n v="13.5"/>
    <n v="11.61"/>
    <n v="13.5"/>
    <s v="F1S USA"/>
    <s v="United States"/>
    <x v="17"/>
    <x v="0"/>
    <n v="0.01546267767762035"/>
  </r>
  <r>
    <x v="1"/>
    <x v="1"/>
    <n v="797"/>
    <x v="41"/>
    <n v="28934"/>
    <s v="REYES GRANDEL NICOLAS EDWARD"/>
    <d v="2025-11-14T00:00:00"/>
    <d v="2025-11-16T00:00:00"/>
    <s v="VLO"/>
    <x v="2"/>
    <s v="USD"/>
    <n v="923.0700000000001"/>
    <n v="793.8402"/>
    <n v="923.0700000000001"/>
    <n v="14.5"/>
    <n v="12.47"/>
    <n v="14.5"/>
    <s v="F1S USA"/>
    <s v="United States"/>
    <x v="17"/>
    <x v="0"/>
    <n v="0.01570845114671693"/>
  </r>
  <r>
    <x v="1"/>
    <x v="1"/>
    <n v="797"/>
    <x v="41"/>
    <n v="28934"/>
    <s v="REYES GAMAS ADRIAN ALEJANDRO"/>
    <d v="2025-12-23T00:00:00"/>
    <d v="2025-12-26T00:00:00"/>
    <s v="VLO"/>
    <x v="2"/>
    <s v="USD"/>
    <n v="335.6"/>
    <n v="288.616"/>
    <n v="335.6"/>
    <n v="0"/>
    <n v="0"/>
    <n v="0"/>
    <s v="F1S USA"/>
    <s v="United States"/>
    <x v="1"/>
    <x v="0"/>
    <n v="0"/>
  </r>
  <r>
    <x v="1"/>
    <x v="1"/>
    <n v="797"/>
    <x v="41"/>
    <n v="28934"/>
    <s v="REYES GAMAS ADRIAN ALEJANDRO"/>
    <d v="2025-12-23T00:00:00"/>
    <d v="2025-12-26T00:00:00"/>
    <s v="VLO"/>
    <x v="2"/>
    <s v="USD"/>
    <n v="219.3"/>
    <n v="188.598"/>
    <n v="219.3"/>
    <n v="0"/>
    <n v="0"/>
    <n v="0"/>
    <s v="F1S USA"/>
    <s v="United States"/>
    <x v="1"/>
    <x v="0"/>
    <n v="0"/>
  </r>
  <r>
    <x v="1"/>
    <x v="1"/>
    <n v="797"/>
    <x v="41"/>
    <n v="28934"/>
    <s v="REYES GAMAS ADRIAN ALEJANDRO"/>
    <d v="2025-12-23T00:00:00"/>
    <d v="2025-12-26T00:00:00"/>
    <s v="VLO"/>
    <x v="2"/>
    <s v="USD"/>
    <n v="32.4"/>
    <n v="27.864"/>
    <n v="32.4"/>
    <n v="0"/>
    <n v="0"/>
    <n v="0"/>
    <s v="F1S USA"/>
    <s v="United States"/>
    <x v="1"/>
    <x v="0"/>
    <n v="0"/>
  </r>
  <r>
    <x v="0"/>
    <x v="1"/>
    <n v="798"/>
    <x v="21"/>
    <n v="25014"/>
    <s v="JANU"/>
    <d v="2025-12-03T00:00:00"/>
    <d v="2025-12-05T00:00:00"/>
    <s v="HTL"/>
    <x v="4"/>
    <s v="USD"/>
    <n v="5300"/>
    <n v="4558"/>
    <n v="5300"/>
    <n v="576"/>
    <n v="495.36"/>
    <n v="576"/>
    <s v="JANU TOKYO"/>
    <s v="Japan"/>
    <x v="10"/>
    <x v="0"/>
    <n v="0.1086792452830189"/>
  </r>
  <r>
    <x v="1"/>
    <x v="1"/>
    <n v="799"/>
    <x v="39"/>
    <n v="25053"/>
    <s v="Hospedaje Ritz Carlton Nikko"/>
    <d v="2025-12-28T00:00:00"/>
    <d v="2025-12-31T00:00:00"/>
    <s v="HTL"/>
    <x v="4"/>
    <s v="JPY"/>
    <n v="937000"/>
    <n v="5153.5"/>
    <n v="5996.8"/>
    <n v="68502.60000000001"/>
    <n v="376.7643"/>
    <n v="438.4166400000001"/>
    <s v="THE RITZ CARLTON NIKKO"/>
    <s v="Japan"/>
    <x v="31"/>
    <x v="0"/>
    <n v="0.07310843116328709"/>
  </r>
  <r>
    <x v="1"/>
    <x v="1"/>
    <n v="799"/>
    <x v="39"/>
    <n v="27697"/>
    <s v="Hospedaje Hilton Kyoto"/>
    <d v="2026-01-03T00:00:00"/>
    <d v="2026-01-07T00:00:00"/>
    <s v="HTL"/>
    <x v="4"/>
    <s v="JPY"/>
    <n v="181749"/>
    <n v="999.6194999999999"/>
    <n v="1163.1936"/>
    <n v="16159"/>
    <n v="88.8745"/>
    <n v="103.4176"/>
    <s v="HILTON KYOTO"/>
    <s v="Japan"/>
    <x v="40"/>
    <x v="1"/>
    <n v="0.08890832961942019"/>
  </r>
  <r>
    <x v="1"/>
    <x v="1"/>
    <n v="799"/>
    <x v="39"/>
    <n v="30698"/>
    <s v="Hospedaje Hilton Niseko"/>
    <d v="2026-01-10T00:00:00"/>
    <d v="2026-01-14T00:00:00"/>
    <s v="HTL"/>
    <x v="4"/>
    <s v="JPY"/>
    <n v="426520"/>
    <n v="2345.86"/>
    <n v="2729.728"/>
    <n v="30976"/>
    <n v="170.368"/>
    <n v="198.2464"/>
    <s v="HILTON NISEKO VILLAGE"/>
    <s v="Japan"/>
    <x v="35"/>
    <x v="1"/>
    <n v="0.07262496483166089"/>
  </r>
  <r>
    <x v="1"/>
    <x v="1"/>
    <n v="799"/>
    <x v="39"/>
    <n v="33565"/>
    <s v="Hospedaje Ac Hotel Tokyo Ginza"/>
    <d v="2025-12-27T00:00:00"/>
    <d v="2025-12-28T00:00:00"/>
    <s v="HTL"/>
    <x v="4"/>
    <s v="JPY"/>
    <n v="107925"/>
    <n v="593.5875"/>
    <n v="690.72"/>
    <n v="6951.64"/>
    <n v="38.23402"/>
    <n v="44.49049600000001"/>
    <s v="AC HOTEL TOKYO GINZA"/>
    <s v="Japan"/>
    <x v="1"/>
    <x v="0"/>
    <n v="0.06441176743108641"/>
  </r>
  <r>
    <x v="1"/>
    <x v="1"/>
    <n v="799"/>
    <x v="39"/>
    <n v="33565"/>
    <s v="Hospedaje AC Hotel"/>
    <d v="2025-12-31T00:00:00"/>
    <d v="2026-01-03T00:00:00"/>
    <s v="HTL"/>
    <x v="4"/>
    <s v="JPY"/>
    <n v="356665"/>
    <n v="1961.6575"/>
    <n v="2282.656"/>
    <n v="7820.59"/>
    <n v="43.013245"/>
    <n v="50.051776"/>
    <s v="AC HOTEL TOKYO GINZA"/>
    <s v="Japan"/>
    <x v="31"/>
    <x v="0"/>
    <n v="0.02192699031303885"/>
  </r>
  <r>
    <x v="1"/>
    <x v="1"/>
    <n v="799"/>
    <x v="39"/>
    <n v="33565"/>
    <s v="Hospedaje Ac Hotel Tokyo 3"/>
    <d v="2026-01-14T00:00:00"/>
    <d v="2026-01-15T00:00:00"/>
    <s v="HTL"/>
    <x v="4"/>
    <s v="JPY"/>
    <n v="61120"/>
    <n v="336.16"/>
    <n v="391.168"/>
    <n v="5520"/>
    <n v="30.36"/>
    <n v="35.328"/>
    <s v="AC HOTEL TOKYO GINZA"/>
    <s v="Japan"/>
    <x v="29"/>
    <x v="1"/>
    <n v="0.09031413612565446"/>
  </r>
  <r>
    <x v="1"/>
    <x v="1"/>
    <n v="799"/>
    <x v="39"/>
    <n v="33618"/>
    <s v="Hospedaje Canopy Hilton Osaka"/>
    <d v="2026-01-07T00:00:00"/>
    <d v="2026-01-10T00:00:00"/>
    <s v="HTL"/>
    <x v="4"/>
    <s v="JPY"/>
    <n v="162390"/>
    <n v="893.145"/>
    <n v="1039.296"/>
    <n v="14490"/>
    <n v="79.69499999999999"/>
    <n v="92.736"/>
    <s v="CANOPY BY HILTON OSAKA UMEDA"/>
    <s v="Japan"/>
    <x v="35"/>
    <x v="1"/>
    <n v="0.08922963236652504"/>
  </r>
  <r>
    <x v="0"/>
    <x v="1"/>
    <n v="800"/>
    <x v="4"/>
    <n v="32361"/>
    <s v="Reserva Total The Inn at Newport Ranch"/>
    <d v="2025-11-06T00:00:00"/>
    <d v="2025-11-08T00:00:00"/>
    <s v="HTL"/>
    <x v="4"/>
    <s v="USD"/>
    <n v="2610.35"/>
    <n v="2244.901"/>
    <n v="2610.35"/>
    <n v="260.68"/>
    <n v="224.1848"/>
    <n v="260.68"/>
    <s v="The Inn at Newport Ranch"/>
    <s v="United States"/>
    <x v="34"/>
    <x v="0"/>
    <n v="0.09986400291148698"/>
  </r>
  <r>
    <x v="0"/>
    <x v="1"/>
    <n v="800"/>
    <x v="4"/>
    <n v="32426"/>
    <s v="Reserva Total Stanly Ranch"/>
    <d v="2025-11-08T00:00:00"/>
    <d v="2025-11-10T00:00:00"/>
    <s v="HTL"/>
    <x v="4"/>
    <s v="USD"/>
    <n v="6962.99"/>
    <n v="5988.171399999999"/>
    <n v="6962.99"/>
    <n v="1044.45"/>
    <n v="898.227"/>
    <n v="1044.45"/>
    <s v="Stanly Ranch"/>
    <s v="United States"/>
    <x v="34"/>
    <x v="0"/>
    <n v="0.1500002154246954"/>
  </r>
  <r>
    <x v="0"/>
    <x v="1"/>
    <n v="800"/>
    <x v="4"/>
    <n v="32425"/>
    <s v="Reserva Total Post Ranch Inn"/>
    <d v="2025-11-12T00:00:00"/>
    <d v="2025-11-14T00:00:00"/>
    <s v="HTL"/>
    <x v="4"/>
    <s v="USD"/>
    <n v="5495.22"/>
    <n v="4725.889200000001"/>
    <n v="5495.22"/>
    <n v="465.3"/>
    <n v="400.158"/>
    <n v="465.3"/>
    <s v="Post Ranch Inn"/>
    <s v="United States"/>
    <x v="17"/>
    <x v="0"/>
    <n v="0.0846735890464804"/>
  </r>
  <r>
    <x v="0"/>
    <x v="1"/>
    <n v="800"/>
    <x v="4"/>
    <n v="26554"/>
    <s v="Reserva Total Four Seasons Embarcadero"/>
    <d v="2025-11-14T00:00:00"/>
    <d v="2025-11-15T00:00:00"/>
    <s v="HTL"/>
    <x v="4"/>
    <s v="USD"/>
    <n v="679.92"/>
    <n v="584.7311999999999"/>
    <n v="679.92"/>
    <n v="64.14"/>
    <n v="55.1604"/>
    <n v="64.14"/>
    <s v="FOUR SEASONS HOTEL SAN FRANCISCO AT EMBARCADERO"/>
    <s v="United States"/>
    <x v="17"/>
    <x v="0"/>
    <n v="0.09433462760324744"/>
  </r>
  <r>
    <x v="0"/>
    <x v="1"/>
    <n v="800"/>
    <x v="4"/>
    <n v="0"/>
    <s v="Honorarios agencia 24"/>
    <d v="2025-11-06T00:00:00"/>
    <d v="2025-11-15T00:00:00"/>
    <s v="HPS"/>
    <x v="1"/>
    <s v="USD"/>
    <n v="1428.76"/>
    <n v="1228.7336"/>
    <n v="1428.76"/>
    <n v="1428.76"/>
    <n v="1228.7336"/>
    <n v="1428.76"/>
    <s v="FEES"/>
    <n v="0"/>
    <x v="34"/>
    <x v="0"/>
    <n v="1"/>
  </r>
  <r>
    <x v="0"/>
    <x v="1"/>
    <n v="800"/>
    <x v="4"/>
    <n v="33029"/>
    <s v="Reserva Total Firefall Ranch"/>
    <d v="2025-11-10T00:00:00"/>
    <d v="2025-11-12T00:00:00"/>
    <s v="HTL"/>
    <x v="4"/>
    <s v="USD"/>
    <n v="994"/>
    <n v="854.84"/>
    <n v="994"/>
    <n v="91"/>
    <n v="78.26000000000001"/>
    <n v="91"/>
    <s v="Firefall Ranch"/>
    <s v="United States"/>
    <x v="17"/>
    <x v="0"/>
    <n v="0.09154929577464789"/>
  </r>
  <r>
    <x v="0"/>
    <x v="1"/>
    <n v="800"/>
    <x v="4"/>
    <n v="27914"/>
    <s v="Vuelos CDMX-SFO-SFO-CDMX"/>
    <d v="2025-11-06T00:00:00"/>
    <d v="2025-11-15T00:00:00"/>
    <s v="ABC"/>
    <x v="2"/>
    <s v="USD"/>
    <n v="3148.36"/>
    <n v="2707.5896"/>
    <n v="3148.36"/>
    <n v="0"/>
    <n v="0"/>
    <n v="0"/>
    <s v="Servivuelo"/>
    <s v="Spain"/>
    <x v="34"/>
    <x v="0"/>
    <n v="0"/>
  </r>
  <r>
    <x v="0"/>
    <x v="1"/>
    <n v="800"/>
    <x v="4"/>
    <n v="0"/>
    <s v="Sobrecomisión Firefall Ranch"/>
    <d v="2025-11-10T00:00:00"/>
    <d v="2025-11-12T00:00:00"/>
    <s v="HPS"/>
    <x v="1"/>
    <s v="USD"/>
    <n v="110.44"/>
    <n v="94.97839999999999"/>
    <n v="110.44"/>
    <n v="110.44"/>
    <n v="94.97839999999999"/>
    <n v="110.44"/>
    <s v="FEES"/>
    <n v="0"/>
    <x v="17"/>
    <x v="0"/>
    <n v="1"/>
  </r>
  <r>
    <x v="2"/>
    <x v="1"/>
    <n v="801"/>
    <x v="17"/>
    <n v="32341"/>
    <s v="Cala de Mar Resort &amp; Spa Ixtapa"/>
    <d v="2025-10-24T00:00:00"/>
    <d v="2025-10-26T00:00:00"/>
    <s v="HTL"/>
    <x v="4"/>
    <s v="USD"/>
    <n v="858.4"/>
    <n v="738.2239999999999"/>
    <n v="858.4"/>
    <n v="85.84"/>
    <n v="73.8224"/>
    <n v="85.84"/>
    <s v="CALA DE MAR RESORT AND SPA IXTAPA"/>
    <s v="Mexico"/>
    <x v="21"/>
    <x v="0"/>
    <n v="0.1"/>
  </r>
  <r>
    <x v="1"/>
    <x v="1"/>
    <n v="802"/>
    <x v="27"/>
    <n v="32341"/>
    <s v="Cala de Mar Resort &amp; Spa Ixtapa"/>
    <d v="2025-10-24T00:00:00"/>
    <d v="2025-10-26T00:00:00"/>
    <s v="HTL"/>
    <x v="4"/>
    <s v="USD"/>
    <n v="858.4"/>
    <n v="738.2239999999999"/>
    <n v="858.4"/>
    <n v="66.03"/>
    <n v="56.7858"/>
    <n v="66.03"/>
    <s v="CALA DE MAR RESORT AND SPA IXTAPA"/>
    <s v="Mexico"/>
    <x v="21"/>
    <x v="0"/>
    <n v="0.07692218080149114"/>
  </r>
  <r>
    <x v="1"/>
    <x v="1"/>
    <n v="803"/>
    <x v="27"/>
    <n v="32339"/>
    <s v="Crowne Plaza Merida by IHG"/>
    <d v="2025-10-25T00:00:00"/>
    <d v="2025-10-28T00:00:00"/>
    <s v="HTL"/>
    <x v="4"/>
    <s v="MXN"/>
    <n v="10075"/>
    <n v="483.6"/>
    <n v="564.2"/>
    <n v="782.73"/>
    <n v="37.57104"/>
    <n v="43.83288"/>
    <s v="CROWNE PLAZA MERIDA BY IHG"/>
    <s v="Mexico"/>
    <x v="21"/>
    <x v="0"/>
    <n v="0.07769032258064516"/>
  </r>
  <r>
    <x v="1"/>
    <x v="1"/>
    <n v="804"/>
    <x v="25"/>
    <n v="28934"/>
    <s v="BERGER WEITZNER TAMARA"/>
    <d v="2025-11-09T00:00:00"/>
    <d v="2025-11-09T00:00:00"/>
    <s v="VLO"/>
    <x v="2"/>
    <s v="USD"/>
    <n v="540.48"/>
    <n v="464.8128"/>
    <n v="540.48"/>
    <n v="0"/>
    <n v="0"/>
    <n v="0"/>
    <s v="F1S USA"/>
    <s v="United States"/>
    <x v="17"/>
    <x v="0"/>
    <n v="0"/>
  </r>
  <r>
    <x v="1"/>
    <x v="1"/>
    <n v="804"/>
    <x v="25"/>
    <n v="0"/>
    <s v="Fee emisión de Boleto de Aeromexico pasajero Tamara Berger"/>
    <d v="2025-11-09T00:00:00"/>
    <d v="2025-11-09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804"/>
    <x v="25"/>
    <n v="27931"/>
    <s v="Sixty Beverly Hills / Sixty Beverly Hills - Los Angeles"/>
    <d v="2025-11-06T00:00:00"/>
    <d v="2025-11-09T00:00:00"/>
    <s v="HTL"/>
    <x v="4"/>
    <s v="USD"/>
    <n v="1094.26"/>
    <n v="941.0636"/>
    <n v="1094.26"/>
    <n v="0"/>
    <n v="0"/>
    <n v="0"/>
    <s v="Bedsonline"/>
    <s v="Spain"/>
    <x v="34"/>
    <x v="0"/>
    <n v="0"/>
  </r>
  <r>
    <x v="1"/>
    <x v="1"/>
    <n v="804"/>
    <x v="25"/>
    <n v="23590"/>
    <s v="Compra de Maleta de 25 kg para Tamara Berger - Aeromexico"/>
    <d v="2025-11-06T00:00:00"/>
    <d v="2025-11-09T00:00:00"/>
    <s v="ABC"/>
    <x v="2"/>
    <s v="USD"/>
    <n v="38.04"/>
    <n v="32.7144"/>
    <n v="38.04"/>
    <n v="0"/>
    <n v="0"/>
    <n v="0"/>
    <s v="AEROMÉXICO"/>
    <s v="Mexico"/>
    <x v="34"/>
    <x v="0"/>
    <n v="0"/>
  </r>
  <r>
    <x v="1"/>
    <x v="1"/>
    <n v="804"/>
    <x v="25"/>
    <n v="0"/>
    <s v="bendsoline"/>
    <d v="2025-11-06T00:00:00"/>
    <d v="2025-11-09T00:00:00"/>
    <s v="HPS"/>
    <x v="1"/>
    <s v="USD"/>
    <n v="387.7"/>
    <n v="333.422"/>
    <n v="387.7"/>
    <n v="387.7"/>
    <n v="333.422"/>
    <n v="387.7"/>
    <s v="FEES"/>
    <n v="0"/>
    <x v="34"/>
    <x v="0"/>
    <n v="1"/>
  </r>
  <r>
    <x v="1"/>
    <x v="1"/>
    <n v="805"/>
    <x v="36"/>
    <n v="27931"/>
    <s v="HOTEL ROMA"/>
    <d v="2025-09-26T00:00:00"/>
    <d v="2025-09-30T00:00:00"/>
    <s v="HTL"/>
    <x v="4"/>
    <s v="USD"/>
    <n v="1238.3"/>
    <n v="1064.938"/>
    <n v="1238.3"/>
    <n v="173.36"/>
    <n v="149.0896"/>
    <n v="173.36"/>
    <s v="Bedsonline"/>
    <s v="Spain"/>
    <x v="26"/>
    <x v="0"/>
    <n v="0.1399983848825002"/>
  </r>
  <r>
    <x v="1"/>
    <x v="1"/>
    <n v="806"/>
    <x v="36"/>
    <n v="27633"/>
    <s v="ALOJAMIENTO"/>
    <d v="2025-11-12T00:00:00"/>
    <d v="2025-11-17T00:00:00"/>
    <s v="HTL"/>
    <x v="4"/>
    <s v="USD"/>
    <n v="14262"/>
    <n v="12265.32"/>
    <n v="14262"/>
    <n v="1038"/>
    <n v="892.6799999999999"/>
    <n v="1038"/>
    <s v="FOUR SEASONS RESORT TAMARINDO"/>
    <s v="Mexico"/>
    <x v="17"/>
    <x v="0"/>
    <n v="0.07278081615481699"/>
  </r>
  <r>
    <x v="1"/>
    <x v="1"/>
    <n v="807"/>
    <x v="37"/>
    <n v="25036"/>
    <s v="Hospedaje de Lujo"/>
    <d v="2025-12-16T00:00:00"/>
    <d v="2025-12-26T00:00:00"/>
    <s v="HTL"/>
    <x v="4"/>
    <s v="USD"/>
    <n v="143332"/>
    <n v="123265.52"/>
    <n v="143332"/>
    <n v="16490"/>
    <n v="14181.4"/>
    <n v="16490"/>
    <s v="HUMMINGBIRD TRAVEL"/>
    <s v="United Kingdom"/>
    <x v="0"/>
    <x v="0"/>
    <n v="0.1150475818379706"/>
  </r>
  <r>
    <x v="1"/>
    <x v="1"/>
    <n v="807"/>
    <x v="37"/>
    <n v="25623"/>
    <s v="Business Upgrade Ivy Cabahug"/>
    <d v="2025-12-26T00:00:00"/>
    <d v="2025-12-26T00:00:00"/>
    <s v="BBF"/>
    <x v="2"/>
    <s v="USD"/>
    <n v="1487.65"/>
    <n v="1279.379"/>
    <n v="1487.65"/>
    <n v="0"/>
    <n v="0"/>
    <n v="0"/>
    <s v="Qatar Airways"/>
    <s v="Qatar"/>
    <x v="1"/>
    <x v="0"/>
    <n v="0"/>
  </r>
  <r>
    <x v="1"/>
    <x v="1"/>
    <n v="807"/>
    <x v="37"/>
    <n v="27766"/>
    <s v="Hospedaje The Peninsula Bevery Hills"/>
    <d v="2025-12-14T00:00:00"/>
    <d v="2025-12-17T00:00:00"/>
    <s v="HTL"/>
    <x v="4"/>
    <s v="USD"/>
    <n v="1383.74"/>
    <n v="1190.0164"/>
    <n v="1383.74"/>
    <n v="0"/>
    <n v="0"/>
    <n v="0"/>
    <s v="THE PENINSULA BEVERLY HILLS"/>
    <s v="United States"/>
    <x v="0"/>
    <x v="0"/>
    <n v="0"/>
  </r>
  <r>
    <x v="0"/>
    <x v="1"/>
    <n v="808"/>
    <x v="4"/>
    <n v="27914"/>
    <s v="Vuelos Servivuelo"/>
    <d v="2025-12-17T00:00:00"/>
    <d v="2025-12-21T00:00:00"/>
    <s v="ABC"/>
    <x v="2"/>
    <s v="EUR"/>
    <n v="2852.52"/>
    <n v="2852.52"/>
    <n v="3308.9232"/>
    <n v="228.2"/>
    <n v="228.2"/>
    <n v="264.712"/>
    <s v="Servivuelo"/>
    <s v="Spain"/>
    <x v="0"/>
    <x v="0"/>
    <n v="0.07999943909245159"/>
  </r>
  <r>
    <x v="0"/>
    <x v="1"/>
    <n v="808"/>
    <x v="4"/>
    <n v="32456"/>
    <s v="Balder Lodge Reserva"/>
    <d v="2025-12-17T00:00:00"/>
    <d v="2025-12-21T00:00:00"/>
    <s v="HTL"/>
    <x v="4"/>
    <s v="EUR"/>
    <n v="16729.21"/>
    <n v="16729.21"/>
    <n v="19405.8836"/>
    <n v="1840.21"/>
    <n v="1840.21"/>
    <n v="2134.6436"/>
    <s v="Balder Luxury Lodge Oy"/>
    <s v="Finland"/>
    <x v="0"/>
    <x v="0"/>
    <n v="0.1099998146953741"/>
  </r>
  <r>
    <x v="0"/>
    <x v="1"/>
    <n v="808"/>
    <x v="4"/>
    <n v="0"/>
    <s v="Sobrecomisión"/>
    <d v="2025-12-17T00:00:00"/>
    <d v="2025-12-21T00:00:00"/>
    <s v="HPS"/>
    <x v="1"/>
    <s v="EUR"/>
    <n v="0.79"/>
    <n v="0.79"/>
    <n v="0.9164"/>
    <n v="0.79"/>
    <n v="0.79"/>
    <n v="0.9164"/>
    <s v="FEES"/>
    <n v="0"/>
    <x v="0"/>
    <x v="0"/>
    <n v="1"/>
  </r>
  <r>
    <x v="0"/>
    <x v="1"/>
    <n v="808"/>
    <x v="4"/>
    <n v="32456"/>
    <s v="Segunda Reservación Balder Lodge"/>
    <d v="2025-12-17T00:00:00"/>
    <d v="2025-12-21T00:00:00"/>
    <s v="HTL"/>
    <x v="4"/>
    <s v="EUR"/>
    <n v="7682"/>
    <n v="7682"/>
    <n v="8911.119999999999"/>
    <n v="844"/>
    <n v="844"/>
    <n v="979.04"/>
    <s v="Balder Luxury Lodge Oy"/>
    <s v="Finland"/>
    <x v="0"/>
    <x v="0"/>
    <n v="0.109867222077584"/>
  </r>
  <r>
    <x v="0"/>
    <x v="1"/>
    <n v="808"/>
    <x v="4"/>
    <n v="32800"/>
    <s v="Segundo Pago por Transferencia para Segunda Reservacion"/>
    <d v="2025-12-17T00:00:00"/>
    <d v="2025-12-21T00:00:00"/>
    <s v="HTL"/>
    <x v="4"/>
    <s v="EUR"/>
    <n v="7682"/>
    <n v="7682"/>
    <n v="8911.119999999999"/>
    <n v="844"/>
    <n v="844"/>
    <n v="979.04"/>
    <s v="NORDIC INCOMING OU"/>
    <s v="Estonia"/>
    <x v="0"/>
    <x v="0"/>
    <n v="0.109867222077584"/>
  </r>
  <r>
    <x v="0"/>
    <x v="1"/>
    <n v="808"/>
    <x v="4"/>
    <n v="27914"/>
    <s v="Vuelos Servivuelo 3 Pax"/>
    <d v="2025-12-17T00:00:00"/>
    <d v="2025-12-21T00:00:00"/>
    <s v="ABC"/>
    <x v="2"/>
    <s v="EUR"/>
    <n v="2825.93"/>
    <n v="2825.93"/>
    <n v="3278.0788"/>
    <n v="865.1900000000001"/>
    <n v="865.1900000000001"/>
    <n v="1003.6204"/>
    <s v="Servivuelo"/>
    <s v="Spain"/>
    <x v="0"/>
    <x v="0"/>
    <n v="0.3061611575658279"/>
  </r>
  <r>
    <x v="0"/>
    <x v="1"/>
    <n v="808"/>
    <x v="4"/>
    <n v="0"/>
    <s v="Honorarios"/>
    <d v="2025-12-17T00:00:00"/>
    <d v="2025-12-21T00:00:00"/>
    <s v="HPS"/>
    <x v="1"/>
    <s v="EUR"/>
    <n v="87.93000000000001"/>
    <n v="87.93000000000001"/>
    <n v="101.9988"/>
    <n v="87.93000000000001"/>
    <n v="87.93000000000001"/>
    <n v="101.9988"/>
    <s v="FEES"/>
    <n v="0"/>
    <x v="0"/>
    <x v="0"/>
    <n v="1"/>
  </r>
  <r>
    <x v="1"/>
    <x v="1"/>
    <n v="809"/>
    <x v="39"/>
    <n v="32410"/>
    <s v="Hospedaje Casa Luna"/>
    <d v="2026-02-12T00:00:00"/>
    <d v="2026-02-15T00:00:00"/>
    <s v="HTL"/>
    <x v="4"/>
    <s v="MXN"/>
    <n v="174190.5"/>
    <n v="8361.144"/>
    <n v="9754.668"/>
    <n v="22720.5"/>
    <n v="1090.584"/>
    <n v="1272.348"/>
    <s v="CASA LUNA CABOS"/>
    <s v="Mexico"/>
    <x v="43"/>
    <x v="1"/>
    <n v="0.1304347826086956"/>
  </r>
  <r>
    <x v="1"/>
    <x v="1"/>
    <n v="809"/>
    <x v="39"/>
    <n v="0"/>
    <s v="Honorario servicio hotel"/>
    <d v="2026-02-12T00:00:00"/>
    <d v="2026-02-15T00:00:00"/>
    <s v="HPS"/>
    <x v="1"/>
    <s v="MXN"/>
    <n v="278.5"/>
    <n v="13.368"/>
    <n v="15.596"/>
    <n v="278.5"/>
    <n v="13.368"/>
    <n v="15.596"/>
    <s v="FEES"/>
    <n v="0"/>
    <x v="43"/>
    <x v="1"/>
    <n v="1"/>
  </r>
  <r>
    <x v="1"/>
    <x v="1"/>
    <n v="810"/>
    <x v="16"/>
    <n v="27301"/>
    <s v="Vuelo MEX-CDG-MEX/Esther Sampson"/>
    <d v="2026-02-07T00:00:00"/>
    <d v="2026-03-07T00:00:00"/>
    <s v="VLO"/>
    <x v="2"/>
    <s v="USD"/>
    <n v="2023.73"/>
    <n v="1740.4078"/>
    <n v="2023.73"/>
    <n v="0"/>
    <n v="0"/>
    <n v="0"/>
    <s v="TURISMO EX MAR, S.A. DE C.V."/>
    <s v="Mexico"/>
    <x v="41"/>
    <x v="1"/>
    <n v="0"/>
  </r>
  <r>
    <x v="1"/>
    <x v="1"/>
    <n v="810"/>
    <x v="16"/>
    <n v="27301"/>
    <s v="Vuelo MEX-CDG-MEX/Helena Elliot"/>
    <d v="2026-02-07T00:00:00"/>
    <d v="2026-03-07T00:00:00"/>
    <s v="VLO"/>
    <x v="2"/>
    <s v="USD"/>
    <n v="2023.73"/>
    <n v="1740.4078"/>
    <n v="2023.73"/>
    <n v="0"/>
    <n v="0"/>
    <n v="0"/>
    <s v="TURISMO EX MAR, S.A. DE C.V."/>
    <s v="Mexico"/>
    <x v="41"/>
    <x v="1"/>
    <n v="0"/>
  </r>
  <r>
    <x v="1"/>
    <x v="1"/>
    <n v="810"/>
    <x v="16"/>
    <n v="0"/>
    <s v="Sobrecomisión"/>
    <d v="2026-02-07T00:00:00"/>
    <d v="2026-03-07T00:00:00"/>
    <s v="HPS"/>
    <x v="1"/>
    <s v="USD"/>
    <n v="598.54"/>
    <n v="514.7443999999999"/>
    <n v="598.54"/>
    <n v="598.54"/>
    <n v="514.7443999999999"/>
    <n v="598.54"/>
    <s v="FEES"/>
    <n v="0"/>
    <x v="41"/>
    <x v="1"/>
    <n v="1"/>
  </r>
  <r>
    <x v="1"/>
    <x v="1"/>
    <n v="811"/>
    <x v="22"/>
    <n v="28934"/>
    <s v="ARNAUD BAILLERES MAURICIO MR"/>
    <d v="2025-11-14T00:00:00"/>
    <d v="2025-11-17T00:00:00"/>
    <s v="VLO"/>
    <x v="2"/>
    <s v="USD"/>
    <n v="918.01"/>
    <n v="789.4886"/>
    <n v="918.01"/>
    <n v="0"/>
    <n v="0"/>
    <n v="0"/>
    <s v="F1S USA"/>
    <s v="United States"/>
    <x v="17"/>
    <x v="0"/>
    <n v="0"/>
  </r>
  <r>
    <x v="1"/>
    <x v="1"/>
    <n v="811"/>
    <x v="22"/>
    <n v="28934"/>
    <s v="SERNA BARRERA LUISA GABRIELA MRS"/>
    <d v="2025-11-14T00:00:00"/>
    <d v="2025-11-17T00:00:00"/>
    <s v="VLO"/>
    <x v="2"/>
    <s v="USD"/>
    <n v="918.01"/>
    <n v="789.4886"/>
    <n v="918.01"/>
    <n v="0"/>
    <n v="0"/>
    <n v="0"/>
    <s v="F1S USA"/>
    <s v="United States"/>
    <x v="17"/>
    <x v="0"/>
    <n v="0"/>
  </r>
  <r>
    <x v="1"/>
    <x v="1"/>
    <n v="811"/>
    <x v="22"/>
    <n v="28934"/>
    <s v="LARA HERRERA ANA LETICIA MSS"/>
    <d v="2026-02-01T00:00:00"/>
    <d v="2026-02-24T00:00:00"/>
    <s v="VLO"/>
    <x v="2"/>
    <s v="USD"/>
    <n v="1285.01"/>
    <n v="1105.1086"/>
    <n v="1285.01"/>
    <n v="0"/>
    <n v="0"/>
    <n v="0"/>
    <s v="F1S USA"/>
    <s v="United States"/>
    <x v="41"/>
    <x v="1"/>
    <n v="0"/>
  </r>
  <r>
    <x v="1"/>
    <x v="1"/>
    <n v="811"/>
    <x v="22"/>
    <n v="28934"/>
    <s v="CARBAJALES NALES LEONARDO MR"/>
    <d v="2025-12-13T00:00:00"/>
    <d v="2025-12-13T00:00:00"/>
    <s v="VLO"/>
    <x v="2"/>
    <s v="USD"/>
    <n v="228.3"/>
    <n v="196.338"/>
    <n v="228.3"/>
    <n v="0"/>
    <n v="0"/>
    <n v="0"/>
    <s v="F1S USA"/>
    <s v="United States"/>
    <x v="28"/>
    <x v="0"/>
    <n v="0"/>
  </r>
  <r>
    <x v="1"/>
    <x v="1"/>
    <n v="811"/>
    <x v="22"/>
    <n v="28934"/>
    <s v="LARA HERRERA ANA LETICIA MSS"/>
    <d v="2026-01-31T00:00:00"/>
    <d v="2026-02-24T00:00:00"/>
    <s v="VLO"/>
    <x v="2"/>
    <s v="USD"/>
    <n v="1256.64"/>
    <n v="1080.7104"/>
    <n v="1256.64"/>
    <n v="0"/>
    <n v="0"/>
    <n v="0"/>
    <s v="F1S USA"/>
    <s v="United States"/>
    <x v="42"/>
    <x v="1"/>
    <n v="0"/>
  </r>
  <r>
    <x v="1"/>
    <x v="1"/>
    <n v="811"/>
    <x v="22"/>
    <n v="28934"/>
    <s v="LARA HERRERA ANA LETICIA MSS"/>
    <d v="2026-01-31T00:00:00"/>
    <d v="2026-02-24T00:00:00"/>
    <s v="VLO"/>
    <x v="2"/>
    <s v="USD"/>
    <n v="310"/>
    <n v="266.6"/>
    <n v="310"/>
    <n v="0"/>
    <n v="0"/>
    <n v="0"/>
    <s v="F1S USA"/>
    <s v="United States"/>
    <x v="42"/>
    <x v="1"/>
    <n v="0"/>
  </r>
  <r>
    <x v="1"/>
    <x v="1"/>
    <n v="811"/>
    <x v="22"/>
    <n v="28934"/>
    <s v="FUSTER SANCHEZ NAVARRO MONICA MRS"/>
    <d v="2026-02-13T00:00:00"/>
    <d v="2026-02-13T00:00:00"/>
    <s v="VLO"/>
    <x v="2"/>
    <s v="USD"/>
    <n v="298.9"/>
    <n v="257.054"/>
    <n v="298.9"/>
    <n v="0"/>
    <n v="0"/>
    <n v="0"/>
    <s v="F1S USA"/>
    <s v="United States"/>
    <x v="43"/>
    <x v="1"/>
    <n v="0"/>
  </r>
  <r>
    <x v="1"/>
    <x v="1"/>
    <n v="811"/>
    <x v="22"/>
    <n v="28934"/>
    <s v="FUSTER SANCHEZ NAVARRO MONICA MRS"/>
    <d v="2026-02-05T00:00:00"/>
    <d v="2026-02-06T00:00:00"/>
    <s v="VLO"/>
    <x v="2"/>
    <s v="USD"/>
    <n v="1059.2"/>
    <n v="910.912"/>
    <n v="1059.2"/>
    <n v="0"/>
    <n v="0"/>
    <n v="0"/>
    <s v="F1S USA"/>
    <s v="United States"/>
    <x v="41"/>
    <x v="1"/>
    <n v="0"/>
  </r>
  <r>
    <x v="1"/>
    <x v="1"/>
    <n v="811"/>
    <x v="22"/>
    <n v="28934"/>
    <s v="CARBAJALES NALES LEONARDO MR"/>
    <d v="2026-02-09T00:00:00"/>
    <d v="2026-02-15T00:00:00"/>
    <s v="VLO"/>
    <x v="2"/>
    <s v="USD"/>
    <n v="940.2"/>
    <n v="808.572"/>
    <n v="940.2"/>
    <n v="41.39"/>
    <n v="35.5954"/>
    <n v="41.39"/>
    <s v="F1S USA"/>
    <s v="United States"/>
    <x v="43"/>
    <x v="1"/>
    <n v="0.04402254839395873"/>
  </r>
  <r>
    <x v="0"/>
    <x v="1"/>
    <n v="812"/>
    <x v="1"/>
    <n v="32500"/>
    <s v="Viaje Marruecos, Hoteles + guías + tren + traslados"/>
    <d v="2025-12-03T00:00:00"/>
    <d v="2025-12-18T00:00:00"/>
    <s v="PKT"/>
    <x v="0"/>
    <s v="USD"/>
    <n v="30717"/>
    <n v="26416.62"/>
    <n v="30717"/>
    <n v="5449"/>
    <n v="4686.14"/>
    <n v="5449"/>
    <s v="EXO TRAVEL MOROCCO"/>
    <s v="Morocco"/>
    <x v="10"/>
    <x v="0"/>
    <n v="0.1773936256795911"/>
  </r>
  <r>
    <x v="0"/>
    <x v="1"/>
    <n v="812"/>
    <x v="1"/>
    <n v="26624"/>
    <s v="Vuelo 06DEC - Rak - Tánger 3 pax"/>
    <d v="2025-12-03T00:00:00"/>
    <d v="2025-12-18T00:00:00"/>
    <s v="ABC"/>
    <x v="2"/>
    <s v="USD"/>
    <n v="283.97"/>
    <n v="244.2142"/>
    <n v="283.97"/>
    <n v="0"/>
    <n v="0"/>
    <n v="0"/>
    <s v="Ryanair"/>
    <s v="Ireland"/>
    <x v="10"/>
    <x v="0"/>
    <n v="0"/>
  </r>
  <r>
    <x v="0"/>
    <x v="1"/>
    <n v="812"/>
    <x v="1"/>
    <n v="0"/>
    <s v="sobrecomision"/>
    <d v="2025-12-03T00:00:00"/>
    <d v="2025-12-18T00:00:00"/>
    <s v="HPS"/>
    <x v="1"/>
    <s v="USD"/>
    <n v="394.03"/>
    <n v="338.8658"/>
    <n v="394.03"/>
    <n v="394.03"/>
    <n v="338.8658"/>
    <n v="394.03"/>
    <s v="FEES"/>
    <n v="0"/>
    <x v="10"/>
    <x v="0"/>
    <n v="1"/>
  </r>
  <r>
    <x v="0"/>
    <x v="1"/>
    <n v="812"/>
    <x v="1"/>
    <n v="32500"/>
    <s v="EXTRAS DMC"/>
    <d v="2025-12-03T00:00:00"/>
    <d v="2025-12-18T00:00:00"/>
    <s v="PKT"/>
    <x v="0"/>
    <s v="USD"/>
    <n v="430"/>
    <n v="369.8"/>
    <n v="430"/>
    <n v="80"/>
    <n v="68.8"/>
    <n v="80"/>
    <s v="REEMBOLSOS"/>
    <s v="Morocco"/>
    <x v="10"/>
    <x v="0"/>
    <n v="0.186046511627907"/>
  </r>
  <r>
    <x v="1"/>
    <x v="1"/>
    <n v="813"/>
    <x v="22"/>
    <n v="25372"/>
    <s v="QUEEN OF CLUBS"/>
    <d v="2025-12-14T00:00:00"/>
    <d v="2026-01-02T00:00:00"/>
    <s v="PKT"/>
    <x v="0"/>
    <s v="EUR"/>
    <n v="85064.13"/>
    <n v="85064.13"/>
    <n v="98674.39079999999"/>
    <n v="6990.15"/>
    <n v="6990.15"/>
    <n v="8108.573999999999"/>
    <s v="REEMBOLSOS"/>
    <s v="United Kingdom"/>
    <x v="0"/>
    <x v="0"/>
    <n v="0.08217506015755406"/>
  </r>
  <r>
    <x v="1"/>
    <x v="1"/>
    <n v="813"/>
    <x v="22"/>
    <n v="0"/>
    <s v="FEE STRIPE"/>
    <d v="2025-12-14T00:00:00"/>
    <d v="2026-01-02T00:00:00"/>
    <s v="HPS"/>
    <x v="1"/>
    <s v="EUR"/>
    <n v="5114.2"/>
    <n v="5114.2"/>
    <n v="5932.472"/>
    <n v="5114.2"/>
    <n v="5114.2"/>
    <n v="5932.472"/>
    <s v="FEES"/>
    <n v="0"/>
    <x v="0"/>
    <x v="0"/>
    <n v="1"/>
  </r>
  <r>
    <x v="1"/>
    <x v="1"/>
    <n v="814"/>
    <x v="33"/>
    <n v="32507"/>
    <s v="Tour Camino de Santiago"/>
    <d v="2026-04-28T00:00:00"/>
    <d v="2026-05-04T00:00:00"/>
    <s v="HTL"/>
    <x v="4"/>
    <s v="USD"/>
    <n v="11072.64"/>
    <n v="9522.4704"/>
    <n v="11072.64"/>
    <n v="1470"/>
    <n v="1264.2"/>
    <n v="1470"/>
    <s v="REEMBOLSOS"/>
    <s v="Spain"/>
    <x v="4"/>
    <x v="1"/>
    <n v="0.1327596670712676"/>
  </r>
  <r>
    <x v="1"/>
    <x v="1"/>
    <n v="814"/>
    <x v="33"/>
    <n v="34353"/>
    <s v="Pago a Catedral Santiago por Misa con Botafumeiro"/>
    <d v="2026-05-04T00:00:00"/>
    <d v="2026-05-04T00:00:00"/>
    <s v="EXC"/>
    <x v="0"/>
    <s v="EUR"/>
    <n v="572"/>
    <n v="572"/>
    <n v="663.52"/>
    <n v="72"/>
    <n v="72"/>
    <n v="83.52"/>
    <s v="Catedral de Santiago"/>
    <s v="Spain"/>
    <x v="52"/>
    <x v="1"/>
    <n v="0.1258741258741259"/>
  </r>
  <r>
    <x v="1"/>
    <x v="1"/>
    <n v="815"/>
    <x v="30"/>
    <n v="32554"/>
    <s v="Estadia Hotel"/>
    <d v="2025-12-16T00:00:00"/>
    <d v="2025-12-20T00:00:00"/>
    <s v="HTL"/>
    <x v="4"/>
    <s v="MXN"/>
    <n v="182057.96"/>
    <n v="8738.782079999999"/>
    <n v="10195.24576"/>
    <n v="12584.3"/>
    <n v="604.0463999999999"/>
    <n v="704.7207999999999"/>
    <s v="AMANERA HOTEL"/>
    <s v="Dominican Republic"/>
    <x v="0"/>
    <x v="0"/>
    <n v="0.06912249263915733"/>
  </r>
  <r>
    <x v="1"/>
    <x v="1"/>
    <n v="815"/>
    <x v="30"/>
    <n v="27301"/>
    <s v="VALLS MARTINEZ ANDRES"/>
    <d v="2025-12-16T00:00:00"/>
    <d v="2025-12-21T00:00:00"/>
    <s v="VLO"/>
    <x v="2"/>
    <s v="MXN"/>
    <n v="18721"/>
    <n v="898.6080000000001"/>
    <n v="1048.376"/>
    <n v="0"/>
    <n v="0"/>
    <n v="0"/>
    <s v="TURISMO EX MAR, S.A. DE C.V."/>
    <s v="Mexico"/>
    <x v="0"/>
    <x v="0"/>
    <n v="0"/>
  </r>
  <r>
    <x v="1"/>
    <x v="1"/>
    <n v="815"/>
    <x v="30"/>
    <n v="27301"/>
    <s v="COSSIO INARRA DANIELA"/>
    <d v="2025-12-16T00:00:00"/>
    <d v="2025-12-21T00:00:00"/>
    <s v="VLO"/>
    <x v="2"/>
    <s v="MXN"/>
    <n v="18721"/>
    <n v="898.6080000000001"/>
    <n v="1048.376"/>
    <n v="0"/>
    <n v="0"/>
    <n v="0"/>
    <s v="TURISMO EX MAR, S.A. DE C.V."/>
    <s v="Mexico"/>
    <x v="0"/>
    <x v="0"/>
    <n v="0"/>
  </r>
  <r>
    <x v="1"/>
    <x v="1"/>
    <n v="815"/>
    <x v="30"/>
    <n v="0"/>
    <s v="Fee por emision de vuelos"/>
    <d v="2025-12-16T00:00:00"/>
    <d v="2025-12-21T00:00:00"/>
    <s v="HPS"/>
    <x v="1"/>
    <s v="MXN"/>
    <n v="1299.2"/>
    <n v="62.3616"/>
    <n v="72.7552"/>
    <n v="1299.2"/>
    <n v="62.3616"/>
    <n v="72.7552"/>
    <s v="FEES"/>
    <n v="0"/>
    <x v="0"/>
    <x v="0"/>
    <n v="1"/>
  </r>
  <r>
    <x v="1"/>
    <x v="1"/>
    <n v="815"/>
    <x v="30"/>
    <n v="0"/>
    <s v="Excedente de boletos aereos"/>
    <d v="2025-12-16T00:00:00"/>
    <d v="2025-12-21T00:00:00"/>
    <s v="HPS"/>
    <x v="1"/>
    <s v="MXN"/>
    <n v="3558"/>
    <n v="170.784"/>
    <n v="199.248"/>
    <n v="3558"/>
    <n v="170.784"/>
    <n v="199.248"/>
    <s v="FEES"/>
    <n v="0"/>
    <x v="0"/>
    <x v="0"/>
    <n v="1"/>
  </r>
  <r>
    <x v="1"/>
    <x v="1"/>
    <n v="815"/>
    <x v="30"/>
    <n v="29473"/>
    <s v="Servicios en Republica Dominicana"/>
    <d v="2025-12-16T00:00:00"/>
    <d v="2025-12-21T00:00:00"/>
    <s v="PKT"/>
    <x v="0"/>
    <s v="MXN"/>
    <n v="26189"/>
    <n v="1257.072"/>
    <n v="1466.584"/>
    <n v="3626.45"/>
    <n v="174.0696"/>
    <n v="203.0812"/>
    <s v="TRAVELWISE CONSULTORES DE VIAJES"/>
    <s v="Dominican Republic"/>
    <x v="0"/>
    <x v="0"/>
    <n v="0.1384722593455267"/>
  </r>
  <r>
    <x v="1"/>
    <x v="1"/>
    <n v="815"/>
    <x v="30"/>
    <n v="0"/>
    <s v="honorarios"/>
    <d v="2025-12-16T00:00:00"/>
    <d v="2025-12-21T00:00:00"/>
    <s v="HPS"/>
    <x v="1"/>
    <s v="MXN"/>
    <n v="1237.2"/>
    <n v="59.3856"/>
    <n v="69.28320000000001"/>
    <n v="1237.2"/>
    <n v="59.3856"/>
    <n v="69.28320000000001"/>
    <s v="FEES"/>
    <n v="0"/>
    <x v="0"/>
    <x v="0"/>
    <n v="1"/>
  </r>
  <r>
    <x v="1"/>
    <x v="1"/>
    <n v="815"/>
    <x v="30"/>
    <n v="0"/>
    <s v="Fee de planeacion"/>
    <d v="2025-12-16T00:00:00"/>
    <d v="2025-12-21T00:00:00"/>
    <s v="HPS"/>
    <x v="1"/>
    <s v="MXN"/>
    <n v="1314.84"/>
    <n v="63.11232"/>
    <n v="73.63104"/>
    <n v="1314.84"/>
    <n v="63.11232"/>
    <n v="73.63104"/>
    <s v="FEES"/>
    <n v="0"/>
    <x v="0"/>
    <x v="0"/>
    <n v="1"/>
  </r>
  <r>
    <x v="2"/>
    <x v="1"/>
    <n v="816"/>
    <x v="17"/>
    <n v="23931"/>
    <s v="POSIBLE TOUR EN AMS"/>
    <d v="2025-11-22T00:00:00"/>
    <d v="2025-11-24T00:00:00"/>
    <s v="PKT"/>
    <x v="0"/>
    <s v="USD"/>
    <n v="2000"/>
    <n v="1720"/>
    <n v="2000"/>
    <n v="0"/>
    <n v="0"/>
    <n v="0"/>
    <s v="ABERCROMBIE AND KENT EUROPE"/>
    <s v="United Kingdom"/>
    <x v="30"/>
    <x v="0"/>
    <n v="0"/>
  </r>
  <r>
    <x v="1"/>
    <x v="1"/>
    <n v="817"/>
    <x v="25"/>
    <n v="28934"/>
    <s v="BARRAGAN PEREZ DOMINGO ISRAEL"/>
    <d v="2025-11-26T00:00:00"/>
    <d v="2025-12-07T00:00:00"/>
    <s v="VLO"/>
    <x v="2"/>
    <s v="USD"/>
    <n v="871.27"/>
    <n v="749.2922"/>
    <n v="871.27"/>
    <n v="26.6"/>
    <n v="22.876"/>
    <n v="26.6"/>
    <s v="F1S USA"/>
    <s v="United States"/>
    <x v="32"/>
    <x v="0"/>
    <n v="0.03053014564945425"/>
  </r>
  <r>
    <x v="0"/>
    <x v="1"/>
    <n v="818"/>
    <x v="0"/>
    <n v="27142"/>
    <s v="Itinerario completo China"/>
    <d v="2025-11-12T00:00:00"/>
    <d v="2025-11-20T00:00:00"/>
    <s v="PKT"/>
    <x v="0"/>
    <s v="USD"/>
    <n v="13600"/>
    <n v="11696"/>
    <n v="13600"/>
    <n v="4930"/>
    <n v="4239.8"/>
    <n v="4930"/>
    <s v="Imperial Tours"/>
    <s v="Hong Kong"/>
    <x v="17"/>
    <x v="0"/>
    <n v="0.3625"/>
  </r>
  <r>
    <x v="0"/>
    <x v="1"/>
    <n v="818"/>
    <x v="0"/>
    <n v="32794"/>
    <s v="Estancia Amanfayun"/>
    <d v="2025-11-14T00:00:00"/>
    <d v="2025-11-17T00:00:00"/>
    <s v="HTL"/>
    <x v="4"/>
    <s v="USD"/>
    <n v="3347.69"/>
    <n v="2879.0134"/>
    <n v="3347.69"/>
    <n v="122.61"/>
    <n v="105.4446"/>
    <n v="122.61"/>
    <s v="Amanfayun"/>
    <s v="China"/>
    <x v="17"/>
    <x v="0"/>
    <n v="0.03662525502660043"/>
  </r>
  <r>
    <x v="0"/>
    <x v="1"/>
    <n v="818"/>
    <x v="0"/>
    <n v="32795"/>
    <s v="Estancia Amanyangyun"/>
    <d v="2025-11-19T00:00:00"/>
    <d v="2025-11-20T00:00:00"/>
    <s v="HTL"/>
    <x v="4"/>
    <s v="USD"/>
    <n v="1073.75"/>
    <n v="923.425"/>
    <n v="1073.75"/>
    <n v="88.05"/>
    <n v="75.723"/>
    <n v="88.05"/>
    <s v="Amanyangyun"/>
    <s v="China"/>
    <x v="30"/>
    <x v="0"/>
    <n v="0.08200232828870779"/>
  </r>
  <r>
    <x v="0"/>
    <x v="1"/>
    <n v="818"/>
    <x v="0"/>
    <n v="27142"/>
    <s v="Reembolso Imperial Tours (cancelaciones en destino)"/>
    <d v="2025-11-12T00:00:00"/>
    <d v="2025-11-20T00:00:00"/>
    <s v="PKT"/>
    <x v="0"/>
    <s v="USD"/>
    <n v="-1925"/>
    <n v="-1655.5"/>
    <n v="-1925"/>
    <n v="0"/>
    <n v="0"/>
    <n v="0"/>
    <s v="Imperial Tours"/>
    <s v="Hong Kong"/>
    <x v="17"/>
    <x v="0"/>
    <n v="0"/>
  </r>
  <r>
    <x v="0"/>
    <x v="1"/>
    <n v="818"/>
    <x v="0"/>
    <n v="32795"/>
    <s v="Reembolso Amanyangyun"/>
    <d v="2025-11-19T00:00:00"/>
    <d v="2025-11-20T00:00:00"/>
    <s v="HTL"/>
    <x v="4"/>
    <s v="USD"/>
    <n v="-985.7"/>
    <n v="-847.702"/>
    <n v="-985.7"/>
    <n v="0"/>
    <n v="0"/>
    <n v="0"/>
    <s v="Amanyangyun"/>
    <s v="China"/>
    <x v="30"/>
    <x v="0"/>
    <n v="0"/>
  </r>
  <r>
    <x v="0"/>
    <x v="1"/>
    <n v="818"/>
    <x v="0"/>
    <n v="0"/>
    <s v="Comision viaje"/>
    <d v="2025-11-12T00:00:00"/>
    <d v="2025-11-20T00:00:00"/>
    <s v="HPS"/>
    <x v="1"/>
    <s v="USD"/>
    <n v="1736.26"/>
    <n v="1493.1836"/>
    <n v="1736.26"/>
    <n v="1736.26"/>
    <n v="1493.1836"/>
    <n v="1736.26"/>
    <s v="FEES"/>
    <n v="0"/>
    <x v="17"/>
    <x v="0"/>
    <n v="1"/>
  </r>
  <r>
    <x v="0"/>
    <x v="1"/>
    <n v="818"/>
    <x v="0"/>
    <n v="25857"/>
    <s v="Reembolso clientes"/>
    <d v="2025-11-12T00:00:00"/>
    <d v="2025-11-20T00:00:00"/>
    <s v="OTR"/>
    <x v="3"/>
    <s v="USD"/>
    <n v="1650"/>
    <n v="1419"/>
    <n v="1650"/>
    <n v="0"/>
    <n v="0"/>
    <n v="0"/>
    <s v="GANNET"/>
    <s v="United States"/>
    <x v="17"/>
    <x v="0"/>
    <n v="0"/>
  </r>
  <r>
    <x v="1"/>
    <x v="1"/>
    <n v="819"/>
    <x v="25"/>
    <n v="28934"/>
    <s v="VAINER ZONENSZAIN JULIO DAVID VIAJE A CHICAGO"/>
    <d v="2025-11-09T00:00:00"/>
    <d v="2025-11-11T00:00:00"/>
    <s v="VLO"/>
    <x v="2"/>
    <s v="USD"/>
    <n v="2156.71"/>
    <n v="1854.7706"/>
    <n v="2156.71"/>
    <n v="37.66"/>
    <n v="32.3876"/>
    <n v="37.66"/>
    <s v="F1S USA"/>
    <s v="United States"/>
    <x v="17"/>
    <x v="0"/>
    <n v="0.01746178206620269"/>
  </r>
  <r>
    <x v="1"/>
    <x v="1"/>
    <n v="819"/>
    <x v="25"/>
    <n v="0"/>
    <s v="Fee de emisión boleto aereo de David Vainer"/>
    <d v="2025-11-09T00:00:00"/>
    <d v="2025-11-11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819"/>
    <x v="25"/>
    <n v="28934"/>
    <s v="VAINER ZONENSZAIN JULIO DAVID"/>
    <d v="2026-04-13T00:00:00"/>
    <d v="2026-04-15T00:00:00"/>
    <s v="VLO"/>
    <x v="2"/>
    <s v="USD"/>
    <n v="413.9"/>
    <n v="355.954"/>
    <n v="413.9"/>
    <n v="37.66"/>
    <n v="32.3876"/>
    <n v="37.66"/>
    <s v="F1S USA"/>
    <s v="United States"/>
    <x v="2"/>
    <x v="1"/>
    <n v="0.0909881613916405"/>
  </r>
  <r>
    <x v="1"/>
    <x v="1"/>
    <n v="819"/>
    <x v="25"/>
    <n v="28934"/>
    <s v="VAINER ZONENSZAIN JULIO DAVID"/>
    <d v="2026-04-13T00:00:00"/>
    <d v="2026-04-15T00:00:00"/>
    <s v="VLO"/>
    <x v="2"/>
    <s v="USD"/>
    <n v="200"/>
    <n v="172"/>
    <n v="200"/>
    <n v="0"/>
    <n v="0"/>
    <n v="0"/>
    <s v="F1S USA"/>
    <s v="United States"/>
    <x v="2"/>
    <x v="1"/>
    <n v="0"/>
  </r>
  <r>
    <x v="1"/>
    <x v="1"/>
    <n v="819"/>
    <x v="25"/>
    <n v="0"/>
    <s v="Fee por cambio de boleto aereo de David Vainer a Chicago"/>
    <d v="2025-11-09T00:00:00"/>
    <d v="2025-11-11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819"/>
    <x v="25"/>
    <n v="28934"/>
    <s v="VAINER ZONENSZAIN JULIO DAVID"/>
    <d v="2026-03-19T00:00:00"/>
    <d v="2026-03-22T00:00:00"/>
    <s v="VLO"/>
    <x v="2"/>
    <s v="USD"/>
    <n v="235.36"/>
    <n v="202.4096"/>
    <n v="235.36"/>
    <n v="0"/>
    <n v="0"/>
    <n v="0"/>
    <s v="F1S USA"/>
    <s v="United States"/>
    <x v="46"/>
    <x v="1"/>
    <n v="0"/>
  </r>
  <r>
    <x v="1"/>
    <x v="1"/>
    <n v="819"/>
    <x v="25"/>
    <n v="28934"/>
    <s v="VAINER ZONENSZAIN JULIO DAVID"/>
    <d v="2026-03-19T00:00:00"/>
    <d v="2026-03-22T00:00:00"/>
    <s v="VLO"/>
    <x v="2"/>
    <s v="USD"/>
    <n v="200"/>
    <n v="172"/>
    <n v="200"/>
    <n v="0"/>
    <n v="0"/>
    <n v="0"/>
    <s v="F1S USA"/>
    <s v="United States"/>
    <x v="46"/>
    <x v="1"/>
    <n v="0"/>
  </r>
  <r>
    <x v="1"/>
    <x v="1"/>
    <n v="819"/>
    <x v="25"/>
    <n v="0"/>
    <s v="Fee por cambio de boleto aereo de David Vainer a Miami"/>
    <d v="2025-11-09T00:00:00"/>
    <d v="2025-11-11T00:00:00"/>
    <s v="HPS"/>
    <x v="1"/>
    <s v="USD"/>
    <n v="35"/>
    <n v="30.1"/>
    <n v="35"/>
    <n v="35"/>
    <n v="30.1"/>
    <n v="35"/>
    <s v="FEES"/>
    <n v="0"/>
    <x v="17"/>
    <x v="0"/>
    <n v="1"/>
  </r>
  <r>
    <x v="1"/>
    <x v="1"/>
    <n v="820"/>
    <x v="20"/>
    <n v="27301"/>
    <s v="vuelo MEX CUN MEX"/>
    <d v="2025-12-10T00:00:00"/>
    <d v="2025-12-16T00:00:00"/>
    <s v="VLO"/>
    <x v="2"/>
    <s v="MXN"/>
    <n v="4444"/>
    <n v="213.312"/>
    <n v="248.864"/>
    <n v="0"/>
    <n v="0"/>
    <n v="0"/>
    <s v="TURISMO EX MAR, S.A. DE C.V."/>
    <s v="Mexico"/>
    <x v="28"/>
    <x v="0"/>
    <n v="0"/>
  </r>
  <r>
    <x v="1"/>
    <x v="1"/>
    <n v="820"/>
    <x v="20"/>
    <n v="27301"/>
    <s v="PAGO DE MALETA"/>
    <d v="2025-12-10T00:00:00"/>
    <d v="2025-12-16T00:00:00"/>
    <s v="VLO"/>
    <x v="2"/>
    <s v="MXN"/>
    <n v="600"/>
    <n v="28.8"/>
    <n v="33.6"/>
    <n v="0"/>
    <n v="0"/>
    <n v="0"/>
    <s v="TURISMO EX MAR, S.A. DE C.V."/>
    <s v="Mexico"/>
    <x v="28"/>
    <x v="0"/>
    <n v="0"/>
  </r>
  <r>
    <x v="1"/>
    <x v="1"/>
    <n v="820"/>
    <x v="20"/>
    <n v="27301"/>
    <s v="Vuelo CUN MEX"/>
    <d v="2025-12-15T00:00:00"/>
    <d v="2025-12-16T00:00:00"/>
    <s v="VLO"/>
    <x v="2"/>
    <s v="MXN"/>
    <n v="5411"/>
    <n v="259.728"/>
    <n v="303.016"/>
    <n v="0"/>
    <n v="0"/>
    <n v="0"/>
    <s v="TURISMO EX MAR, S.A. DE C.V."/>
    <s v="Mexico"/>
    <x v="0"/>
    <x v="0"/>
    <n v="0"/>
  </r>
  <r>
    <x v="1"/>
    <x v="1"/>
    <n v="820"/>
    <x v="20"/>
    <n v="27301"/>
    <s v="PAGO DE MALETA"/>
    <d v="2025-12-10T00:00:00"/>
    <d v="2025-12-16T00:00:00"/>
    <s v="VLO"/>
    <x v="2"/>
    <s v="MXN"/>
    <n v="1100"/>
    <n v="52.8"/>
    <n v="61.6"/>
    <n v="0"/>
    <n v="0"/>
    <n v="0"/>
    <s v="TURISMO EX MAR, S.A. DE C.V."/>
    <s v="Mexico"/>
    <x v="28"/>
    <x v="0"/>
    <n v="0"/>
  </r>
  <r>
    <x v="1"/>
    <x v="1"/>
    <n v="820"/>
    <x v="20"/>
    <n v="27301"/>
    <s v="PAGO DE ASIENTO"/>
    <d v="2025-12-10T00:00:00"/>
    <d v="2025-12-16T00:00:00"/>
    <s v="VLO"/>
    <x v="2"/>
    <s v="MXN"/>
    <n v="300"/>
    <n v="14.4"/>
    <n v="16.8"/>
    <n v="0"/>
    <n v="0"/>
    <n v="0"/>
    <s v="TURISMO EX MAR, S.A. DE C.V."/>
    <s v="Mexico"/>
    <x v="28"/>
    <x v="0"/>
    <n v="0"/>
  </r>
  <r>
    <x v="1"/>
    <x v="1"/>
    <n v="820"/>
    <x v="20"/>
    <n v="27301"/>
    <s v="VUELO MEX SJD MEX"/>
    <d v="2025-12-30T00:00:00"/>
    <d v="2026-01-06T00:00:00"/>
    <s v="VLO"/>
    <x v="2"/>
    <s v="MXN"/>
    <n v="8508"/>
    <n v="408.384"/>
    <n v="476.448"/>
    <n v="0"/>
    <n v="0"/>
    <n v="0"/>
    <s v="TURISMO EX MAR, S.A. DE C.V."/>
    <s v="Mexico"/>
    <x v="31"/>
    <x v="0"/>
    <n v="0"/>
  </r>
  <r>
    <x v="1"/>
    <x v="1"/>
    <n v="820"/>
    <x v="20"/>
    <n v="27301"/>
    <s v="PAGO DE EQUIPAJE"/>
    <d v="2025-12-30T00:00:00"/>
    <d v="2026-01-06T00:00:00"/>
    <s v="VLO"/>
    <x v="2"/>
    <s v="MXN"/>
    <n v="1100"/>
    <n v="52.8"/>
    <n v="61.6"/>
    <n v="0"/>
    <n v="0"/>
    <n v="0"/>
    <s v="TURISMO EX MAR, S.A. DE C.V."/>
    <s v="Mexico"/>
    <x v="31"/>
    <x v="0"/>
    <n v="0"/>
  </r>
  <r>
    <x v="1"/>
    <x v="1"/>
    <n v="820"/>
    <x v="20"/>
    <n v="27301"/>
    <s v="PAGO DE MALETA"/>
    <d v="2025-12-30T00:00:00"/>
    <d v="2026-01-06T00:00:00"/>
    <s v="VLO"/>
    <x v="2"/>
    <s v="MXN"/>
    <n v="1100"/>
    <n v="52.8"/>
    <n v="61.6"/>
    <n v="0"/>
    <n v="0"/>
    <n v="0"/>
    <s v="TURISMO EX MAR, S.A. DE C.V."/>
    <s v="Mexico"/>
    <x v="31"/>
    <x v="0"/>
    <n v="0"/>
  </r>
  <r>
    <x v="1"/>
    <x v="1"/>
    <n v="820"/>
    <x v="20"/>
    <n v="27301"/>
    <s v="PAGO DE ASIENTOS"/>
    <d v="2025-12-30T00:00:00"/>
    <d v="2026-01-06T00:00:00"/>
    <s v="VLO"/>
    <x v="2"/>
    <s v="MXN"/>
    <n v="400"/>
    <n v="19.2"/>
    <n v="22.4"/>
    <n v="0"/>
    <n v="0"/>
    <n v="0"/>
    <s v="TURISMO EX MAR, S.A. DE C.V."/>
    <s v="Mexico"/>
    <x v="31"/>
    <x v="0"/>
    <n v="0"/>
  </r>
  <r>
    <x v="0"/>
    <x v="1"/>
    <n v="821"/>
    <x v="1"/>
    <n v="27914"/>
    <s v="Emisión billetes PAR-LIS-PAR"/>
    <d v="2025-11-11T00:00:00"/>
    <d v="2025-11-12T00:00:00"/>
    <s v="ABC"/>
    <x v="2"/>
    <s v="EUR"/>
    <n v="1139.36"/>
    <n v="1139.36"/>
    <n v="1321.6576"/>
    <n v="0"/>
    <n v="0"/>
    <n v="0"/>
    <s v="Servivuelo"/>
    <s v="Spain"/>
    <x v="17"/>
    <x v="0"/>
    <n v="0"/>
  </r>
  <r>
    <x v="0"/>
    <x v="1"/>
    <n v="821"/>
    <x v="1"/>
    <n v="0"/>
    <s v="Fee emisión aereos"/>
    <d v="2025-11-11T00:00:00"/>
    <d v="2025-11-12T00:00:00"/>
    <s v="HPS"/>
    <x v="1"/>
    <s v="EUR"/>
    <n v="60.64"/>
    <n v="60.64"/>
    <n v="70.3424"/>
    <n v="60.64"/>
    <n v="60.64"/>
    <n v="70.3424"/>
    <s v="FEES"/>
    <n v="0"/>
    <x v="17"/>
    <x v="0"/>
    <n v="1"/>
  </r>
  <r>
    <x v="0"/>
    <x v="1"/>
    <n v="821"/>
    <x v="1"/>
    <n v="33027"/>
    <s v="Hotel Pousada Lisboa"/>
    <d v="2025-11-11T00:00:00"/>
    <d v="2025-11-12T00:00:00"/>
    <s v="HTL"/>
    <x v="4"/>
    <s v="EUR"/>
    <n v="442"/>
    <n v="442"/>
    <n v="512.7199999999999"/>
    <n v="42"/>
    <n v="42"/>
    <n v="48.72"/>
    <s v="Pousada Lisboa Praça do Comércio"/>
    <s v="Portugal"/>
    <x v="17"/>
    <x v="0"/>
    <n v="0.09502262443438915"/>
  </r>
  <r>
    <x v="0"/>
    <x v="1"/>
    <n v="821"/>
    <x v="1"/>
    <n v="0"/>
    <s v="SOBRECOMISION"/>
    <d v="2025-11-11T00:00:00"/>
    <d v="2025-11-12T00:00:00"/>
    <s v="HPS"/>
    <x v="1"/>
    <s v="EUR"/>
    <n v="60"/>
    <n v="60"/>
    <n v="69.59999999999999"/>
    <n v="60"/>
    <n v="60"/>
    <n v="69.59999999999999"/>
    <s v="FEES"/>
    <n v="0"/>
    <x v="17"/>
    <x v="0"/>
    <n v="1"/>
  </r>
  <r>
    <x v="1"/>
    <x v="1"/>
    <n v="822"/>
    <x v="18"/>
    <n v="32544"/>
    <s v="Hospedaje, transporte y tours"/>
    <d v="2025-11-12T00:00:00"/>
    <d v="2025-11-16T00:00:00"/>
    <s v="PKT"/>
    <x v="0"/>
    <s v="USD"/>
    <n v="10240"/>
    <n v="8806.4"/>
    <n v="10240"/>
    <n v="1210"/>
    <n v="1040.6"/>
    <n v="1210"/>
    <s v="ICELAND ENCOUNTER"/>
    <s v="Iceland"/>
    <x v="17"/>
    <x v="0"/>
    <n v="0.1181640625"/>
  </r>
  <r>
    <x v="1"/>
    <x v="1"/>
    <n v="822"/>
    <x v="18"/>
    <n v="0"/>
    <s v="."/>
    <d v="2025-11-12T00:00:00"/>
    <d v="2025-11-16T00:00:00"/>
    <s v="HPS"/>
    <x v="1"/>
    <s v="USD"/>
    <n v="409.6"/>
    <n v="352.256"/>
    <n v="409.6"/>
    <n v="409.6"/>
    <n v="352.256"/>
    <n v="409.6"/>
    <s v="FEES"/>
    <n v="0"/>
    <x v="17"/>
    <x v="0"/>
    <n v="1"/>
  </r>
  <r>
    <x v="1"/>
    <x v="1"/>
    <n v="823"/>
    <x v="22"/>
    <n v="25372"/>
    <s v="WIMBLEDON"/>
    <d v="2026-07-07T00:00:00"/>
    <d v="2026-07-14T00:00:00"/>
    <s v="PKT"/>
    <x v="0"/>
    <s v="GBP"/>
    <n v="39415"/>
    <n v="45327.25"/>
    <n v="52816.10000000001"/>
    <n v="2415"/>
    <n v="2777.25"/>
    <n v="3236.1"/>
    <s v="Queen Of Clubs Lifestyle Luxury Services LTD"/>
    <s v="United Kingdom"/>
    <x v="20"/>
    <x v="1"/>
    <n v="0.06127108968666752"/>
  </r>
  <r>
    <x v="1"/>
    <x v="1"/>
    <n v="823"/>
    <x v="22"/>
    <n v="0"/>
    <s v="FEE STRIPE"/>
    <d v="2026-07-07T00:00:00"/>
    <d v="2026-07-14T00:00:00"/>
    <s v="HPS"/>
    <x v="1"/>
    <s v="GBP"/>
    <n v="2952.85"/>
    <n v="3395.7775"/>
    <n v="3956.819"/>
    <n v="2952.85"/>
    <n v="3395.7775"/>
    <n v="3956.819"/>
    <s v="FEES"/>
    <n v="0"/>
    <x v="20"/>
    <x v="1"/>
    <n v="1"/>
  </r>
  <r>
    <x v="1"/>
    <x v="1"/>
    <n v="824"/>
    <x v="25"/>
    <n v="27301"/>
    <s v="Vuelo MEX-TIJ-MEX/Sharon Vainer"/>
    <d v="2025-11-21T00:00:00"/>
    <d v="2025-11-23T00:00:00"/>
    <s v="VLO"/>
    <x v="2"/>
    <s v="MXN"/>
    <n v="22543"/>
    <n v="1082.064"/>
    <n v="1262.408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Camila Vainer"/>
    <d v="2025-11-21T00:00:00"/>
    <d v="2025-11-23T00:00:00"/>
    <s v="VLO"/>
    <x v="2"/>
    <s v="MXN"/>
    <n v="22543"/>
    <n v="1082.064"/>
    <n v="1262.408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Batsheva Zonenszain"/>
    <d v="2025-11-20T00:00:00"/>
    <d v="2025-11-26T00:00:00"/>
    <s v="VLO"/>
    <x v="2"/>
    <s v="MXN"/>
    <n v="17405"/>
    <n v="835.4400000000001"/>
    <n v="974.6800000000001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David Vainer"/>
    <d v="2025-11-20T00:00:00"/>
    <d v="2025-11-23T00:00:00"/>
    <s v="VLO"/>
    <x v="2"/>
    <s v="MXN"/>
    <n v="22543"/>
    <n v="1082.064"/>
    <n v="1262.408"/>
    <n v="0"/>
    <n v="0"/>
    <n v="0"/>
    <s v="TURISMO EX MAR, S.A. DE C.V."/>
    <s v="Mexico"/>
    <x v="30"/>
    <x v="0"/>
    <n v="0"/>
  </r>
  <r>
    <x v="1"/>
    <x v="1"/>
    <n v="824"/>
    <x v="25"/>
    <n v="27301"/>
    <s v="Vuelo MEX-TIJ-MEX/Liora Lozowsy"/>
    <d v="2025-11-20T00:00:00"/>
    <d v="2025-11-23T00:00:00"/>
    <s v="VLO"/>
    <x v="2"/>
    <s v="MXN"/>
    <n v="22543"/>
    <n v="1082.064"/>
    <n v="1262.408"/>
    <n v="0"/>
    <n v="0"/>
    <n v="0"/>
    <s v="TURISMO EX MAR, S.A. DE C.V."/>
    <s v="Mexico"/>
    <x v="30"/>
    <x v="0"/>
    <n v="0"/>
  </r>
  <r>
    <x v="1"/>
    <x v="1"/>
    <n v="824"/>
    <x v="25"/>
    <n v="0"/>
    <s v="Fee de emisión de boletos aéreos"/>
    <d v="2025-11-20T00:00:00"/>
    <d v="2025-11-26T00:00:00"/>
    <s v="HPS"/>
    <x v="1"/>
    <s v="MXN"/>
    <n v="3298.75"/>
    <n v="158.34"/>
    <n v="184.73"/>
    <n v="3298.75"/>
    <n v="158.34"/>
    <n v="184.73"/>
    <s v="FEES"/>
    <n v="0"/>
    <x v="30"/>
    <x v="0"/>
    <n v="1"/>
  </r>
  <r>
    <x v="1"/>
    <x v="1"/>
    <n v="825"/>
    <x v="30"/>
    <n v="31575"/>
    <s v="Estadia"/>
    <d v="2026-05-22T00:00:00"/>
    <d v="2026-05-25T00:00:00"/>
    <s v="HTL"/>
    <x v="4"/>
    <s v="MXN"/>
    <n v="10000"/>
    <n v="480"/>
    <n v="560"/>
    <n v="1000"/>
    <n v="48"/>
    <n v="56"/>
    <s v="HOTEL CAP ROCAT"/>
    <s v="Spain"/>
    <x v="7"/>
    <x v="1"/>
    <n v="0.1"/>
  </r>
  <r>
    <x v="0"/>
    <x v="1"/>
    <n v="826"/>
    <x v="2"/>
    <n v="0"/>
    <s v="Fee emision"/>
    <d v="2026-03-10T00:00:00"/>
    <d v="2026-04-17T00:00:00"/>
    <s v="HPS"/>
    <x v="1"/>
    <s v="EUR"/>
    <n v="399.63"/>
    <n v="399.63"/>
    <n v="463.5708"/>
    <n v="399.63"/>
    <n v="399.63"/>
    <n v="463.5708"/>
    <s v="FEES"/>
    <n v="0"/>
    <x v="50"/>
    <x v="1"/>
    <n v="1"/>
  </r>
  <r>
    <x v="0"/>
    <x v="1"/>
    <n v="826"/>
    <x v="2"/>
    <n v="28934"/>
    <s v="NAHUM DELAS VIGO ALFONSO"/>
    <d v="2026-03-10T00:00:00"/>
    <d v="2026-04-18T00:00:00"/>
    <s v="VLO"/>
    <x v="2"/>
    <s v="EUR"/>
    <n v="4374.13"/>
    <n v="4374.13"/>
    <n v="5073.9908"/>
    <n v="0"/>
    <n v="0"/>
    <n v="0"/>
    <s v="F1S USA"/>
    <s v="United States"/>
    <x v="50"/>
    <x v="1"/>
    <n v="0"/>
  </r>
  <r>
    <x v="0"/>
    <x v="1"/>
    <n v="826"/>
    <x v="2"/>
    <n v="28934"/>
    <s v="DOMECQ PEREZ TRISTAN LEOPOLDO"/>
    <d v="2026-03-10T00:00:00"/>
    <d v="2026-04-18T00:00:00"/>
    <s v="VLO"/>
    <x v="2"/>
    <s v="EUR"/>
    <n v="4374.13"/>
    <n v="4374.13"/>
    <n v="5073.9908"/>
    <n v="0"/>
    <n v="0"/>
    <n v="0"/>
    <s v="F1S USA"/>
    <s v="United States"/>
    <x v="50"/>
    <x v="1"/>
    <n v="0"/>
  </r>
  <r>
    <x v="0"/>
    <x v="1"/>
    <n v="826"/>
    <x v="2"/>
    <n v="28934"/>
    <s v="CATUBIG QUINTOS FE"/>
    <d v="2026-03-18T00:00:00"/>
    <d v="2026-04-18T00:00:00"/>
    <s v="VLO"/>
    <x v="2"/>
    <s v="EUR"/>
    <n v="862.11"/>
    <n v="862.11"/>
    <n v="1000.0476"/>
    <n v="0"/>
    <n v="0"/>
    <n v="0"/>
    <s v="F1S USA"/>
    <s v="United States"/>
    <x v="46"/>
    <x v="1"/>
    <n v="0"/>
  </r>
  <r>
    <x v="1"/>
    <x v="1"/>
    <n v="827"/>
    <x v="34"/>
    <n v="34242"/>
    <s v="site"/>
    <d v="2025-11-08T00:00:00"/>
    <d v="2025-11-15T00:00:00"/>
    <s v="HTL"/>
    <x v="4"/>
    <s v="USD"/>
    <n v="7090.71"/>
    <n v="6098.0106"/>
    <n v="7090.71"/>
    <n v="1590.71"/>
    <n v="1368.0106"/>
    <n v="1590.71"/>
    <s v="Define Living at Brittmoore"/>
    <s v="United States"/>
    <x v="34"/>
    <x v="0"/>
    <n v="0.2243371961340966"/>
  </r>
  <r>
    <x v="1"/>
    <x v="1"/>
    <n v="828"/>
    <x v="20"/>
    <n v="27301"/>
    <s v="VUELOS MEX DEN'EGE MEX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415"/>
    <n v="499.92"/>
    <n v="583.24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"/>
    <n v="520.016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"/>
    <n v="520.016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"/>
    <n v="520.016"/>
    <n v="0"/>
    <n v="0"/>
    <n v="0"/>
    <s v="TURISMO EX MAR, S.A. DE C.V."/>
    <s v="Mexico"/>
    <x v="0"/>
    <x v="0"/>
    <n v="0"/>
  </r>
  <r>
    <x v="1"/>
    <x v="1"/>
    <n v="828"/>
    <x v="20"/>
    <n v="27301"/>
    <s v="VUELO CON AA EGE-PHX-MEX"/>
    <d v="2025-12-20T00:00:00"/>
    <d v="2025-12-27T00:00:00"/>
    <s v="VLO"/>
    <x v="2"/>
    <s v="MXN"/>
    <n v="9286"/>
    <n v="445.728"/>
    <n v="520.016"/>
    <n v="0"/>
    <n v="0"/>
    <n v="0"/>
    <s v="TURISMO EX MAR, S.A. DE C.V."/>
    <s v="Mexico"/>
    <x v="0"/>
    <x v="0"/>
    <n v="0"/>
  </r>
  <r>
    <x v="1"/>
    <x v="1"/>
    <n v="828"/>
    <x v="20"/>
    <n v="27301"/>
    <s v="VUELO EGE PHX MEX"/>
    <d v="2025-12-20T00:00:00"/>
    <d v="2025-12-27T00:00:00"/>
    <s v="VLO"/>
    <x v="2"/>
    <s v="MXN"/>
    <n v="10309"/>
    <n v="494.832"/>
    <n v="577.304"/>
    <n v="0"/>
    <n v="0"/>
    <n v="0"/>
    <s v="TURISMO EX MAR, S.A. DE C.V."/>
    <s v="Mexico"/>
    <x v="0"/>
    <x v="0"/>
    <n v="0"/>
  </r>
  <r>
    <x v="1"/>
    <x v="1"/>
    <n v="828"/>
    <x v="20"/>
    <n v="27301"/>
    <s v="VUELO EGE PHX MEX"/>
    <d v="2025-12-20T00:00:00"/>
    <d v="2025-12-27T00:00:00"/>
    <s v="VLO"/>
    <x v="2"/>
    <s v="MXN"/>
    <n v="10309"/>
    <n v="494.832"/>
    <n v="577.304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285"/>
    <n v="493.68"/>
    <n v="575.96"/>
    <n v="0"/>
    <n v="0"/>
    <n v="0"/>
    <s v="TURISMO EX MAR, S.A. DE C.V."/>
    <s v="Mexico"/>
    <x v="0"/>
    <x v="0"/>
    <n v="0"/>
  </r>
  <r>
    <x v="1"/>
    <x v="1"/>
    <n v="828"/>
    <x v="20"/>
    <n v="27301"/>
    <s v="VUELO MEX DEN"/>
    <d v="2025-12-20T00:00:00"/>
    <d v="2025-12-27T00:00:00"/>
    <s v="VLO"/>
    <x v="2"/>
    <s v="MXN"/>
    <n v="10285"/>
    <n v="493.68"/>
    <n v="575.96"/>
    <n v="0"/>
    <n v="0"/>
    <n v="0"/>
    <s v="TURISMO EX MAR, S.A. DE C.V."/>
    <s v="Mexico"/>
    <x v="0"/>
    <x v="0"/>
    <n v="0"/>
  </r>
  <r>
    <x v="1"/>
    <x v="1"/>
    <n v="828"/>
    <x v="20"/>
    <n v="27301"/>
    <s v="PAGO DE MALETA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PAGO DE ASIENTO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700"/>
    <n v="33.6"/>
    <n v="39.2"/>
    <n v="0"/>
    <n v="0"/>
    <n v="0"/>
    <s v="TURISMO EX MAR, S.A. DE C.V."/>
    <s v="Mexico"/>
    <x v="0"/>
    <x v="0"/>
    <n v="0"/>
  </r>
  <r>
    <x v="1"/>
    <x v="1"/>
    <n v="828"/>
    <x v="20"/>
    <n v="27301"/>
    <s v="GOROZPE JAVIER"/>
    <d v="2025-12-20T00:00:00"/>
    <d v="2025-12-27T00:00:00"/>
    <s v="VLO"/>
    <x v="2"/>
    <s v="MXN"/>
    <n v="180"/>
    <n v="8.640000000000001"/>
    <n v="10.08"/>
    <n v="0"/>
    <n v="0"/>
    <n v="0"/>
    <s v="TURISMO EX MAR, S.A. DE C.V."/>
    <s v="Mexico"/>
    <x v="0"/>
    <x v="0"/>
    <n v="0"/>
  </r>
  <r>
    <x v="0"/>
    <x v="1"/>
    <n v="829"/>
    <x v="11"/>
    <n v="30801"/>
    <s v="Viaje en Saudi y Qatar"/>
    <d v="2025-10-24T00:00:00"/>
    <d v="2025-11-03T00:00:00"/>
    <s v="PKT"/>
    <x v="0"/>
    <s v="USD"/>
    <n v="6388.26"/>
    <n v="5493.903600000001"/>
    <n v="6388.26"/>
    <n v="0"/>
    <n v="0"/>
    <n v="0"/>
    <s v="LEVEL UP TRAVEL"/>
    <s v="United Arab Emirates"/>
    <x v="21"/>
    <x v="0"/>
    <n v="0"/>
  </r>
  <r>
    <x v="0"/>
    <x v="1"/>
    <n v="830"/>
    <x v="1"/>
    <n v="27633"/>
    <s v="4 Habitaciones con tarifa especial para Mexicanos"/>
    <d v="2025-12-24T00:00:00"/>
    <d v="2026-01-02T00:00:00"/>
    <s v="HTL"/>
    <x v="4"/>
    <s v="USD"/>
    <n v="91607"/>
    <n v="78782.02"/>
    <n v="91607"/>
    <n v="9160"/>
    <n v="7877.599999999999"/>
    <n v="9160"/>
    <s v="FOUR SEASONS RESORT TAMARINDO"/>
    <s v="Mexico"/>
    <x v="1"/>
    <x v="0"/>
    <n v="0.09999235866254762"/>
  </r>
  <r>
    <x v="0"/>
    <x v="1"/>
    <n v="830"/>
    <x v="1"/>
    <n v="28491"/>
    <s v="Seguro asistencia y cancelacion AON"/>
    <d v="2025-12-24T00:00:00"/>
    <d v="2026-01-02T00:00:00"/>
    <s v="SEG"/>
    <x v="3"/>
    <s v="USD"/>
    <n v="2238"/>
    <n v="1924.68"/>
    <n v="2238"/>
    <n v="665"/>
    <n v="571.9"/>
    <n v="665"/>
    <s v="AON"/>
    <s v="United Kingdom"/>
    <x v="1"/>
    <x v="0"/>
    <n v="0.2971403038427167"/>
  </r>
  <r>
    <x v="0"/>
    <x v="1"/>
    <n v="830"/>
    <x v="1"/>
    <n v="0"/>
    <s v="SOBRECOMISION"/>
    <d v="2025-12-24T00:00:00"/>
    <d v="2026-01-02T00:00:00"/>
    <s v="HPS"/>
    <x v="1"/>
    <s v="USD"/>
    <n v="1000"/>
    <n v="860"/>
    <n v="1000"/>
    <n v="1000"/>
    <n v="860"/>
    <n v="1000"/>
    <s v="FEES"/>
    <n v="0"/>
    <x v="1"/>
    <x v="0"/>
    <n v="1"/>
  </r>
  <r>
    <x v="0"/>
    <x v="1"/>
    <n v="830"/>
    <x v="1"/>
    <n v="27633"/>
    <s v="Habitacion para Jessica Zundelevich y Ross Karpman (quinta)"/>
    <d v="2025-12-24T00:00:00"/>
    <d v="2026-01-02T00:00:00"/>
    <s v="HTL"/>
    <x v="4"/>
    <s v="USD"/>
    <n v="22902"/>
    <n v="19695.72"/>
    <n v="22902"/>
    <n v="2300"/>
    <n v="1978"/>
    <n v="2300"/>
    <s v="FOUR SEASONS RESORT TAMARINDO"/>
    <s v="Mexico"/>
    <x v="1"/>
    <x v="0"/>
    <n v="0.1004279102261811"/>
  </r>
  <r>
    <x v="0"/>
    <x v="1"/>
    <n v="831"/>
    <x v="2"/>
    <n v="28934"/>
    <s v="BOTERO ZEA LINA BEATRIZ"/>
    <d v="2025-12-19T00:00:00"/>
    <d v="2026-01-05T00:00:00"/>
    <s v="VLO"/>
    <x v="2"/>
    <s v="USD"/>
    <n v="1169.05"/>
    <n v="1005.383"/>
    <n v="1169.05"/>
    <n v="20.2"/>
    <n v="17.372"/>
    <n v="20.2"/>
    <s v="F1S USA"/>
    <s v="United States"/>
    <x v="0"/>
    <x v="0"/>
    <n v="0.01727898721183867"/>
  </r>
  <r>
    <x v="0"/>
    <x v="1"/>
    <n v="831"/>
    <x v="2"/>
    <n v="28934"/>
    <s v="BOTERO ZEA LINA BEATRIZ"/>
    <d v="2025-12-19T00:00:00"/>
    <d v="2026-01-05T00:00:00"/>
    <s v="VLO"/>
    <x v="2"/>
    <s v="USD"/>
    <n v="869"/>
    <n v="747.34"/>
    <n v="869"/>
    <n v="65.68000000000001"/>
    <n v="56.48480000000001"/>
    <n v="65.68000000000001"/>
    <s v="F1S USA"/>
    <s v="United States"/>
    <x v="0"/>
    <x v="0"/>
    <n v="0.07558112773302647"/>
  </r>
  <r>
    <x v="0"/>
    <x v="1"/>
    <n v="831"/>
    <x v="2"/>
    <n v="28934"/>
    <s v="BOTERO ZEA LINA BEATRIZ"/>
    <d v="2025-12-19T00:00:00"/>
    <d v="2026-01-05T00:00:00"/>
    <s v="VLO"/>
    <x v="2"/>
    <s v="USD"/>
    <n v="787.36"/>
    <n v="677.1296"/>
    <n v="787.36"/>
    <n v="0"/>
    <n v="0"/>
    <n v="0"/>
    <s v="F1S USA"/>
    <s v="United States"/>
    <x v="0"/>
    <x v="0"/>
    <n v="0"/>
  </r>
  <r>
    <x v="0"/>
    <x v="1"/>
    <n v="831"/>
    <x v="2"/>
    <n v="0"/>
    <s v="Fee emision"/>
    <d v="2025-12-19T00:00:00"/>
    <d v="2026-01-05T00:00:00"/>
    <s v="HPS"/>
    <x v="1"/>
    <s v="USD"/>
    <n v="276"/>
    <n v="237.36"/>
    <n v="276"/>
    <n v="276"/>
    <n v="237.36"/>
    <n v="276"/>
    <s v="FEES"/>
    <n v="0"/>
    <x v="0"/>
    <x v="0"/>
    <n v="1"/>
  </r>
  <r>
    <x v="0"/>
    <x v="1"/>
    <n v="831"/>
    <x v="2"/>
    <n v="28934"/>
    <s v="BOTERO ZEA LINA BEATRIZ"/>
    <d v="2025-12-19T00:00:00"/>
    <d v="2026-01-04T00:00:00"/>
    <s v="VLO"/>
    <x v="2"/>
    <s v="USD"/>
    <n v="1418.27"/>
    <n v="1219.7122"/>
    <n v="1418.27"/>
    <n v="0"/>
    <n v="0"/>
    <n v="0"/>
    <s v="F1S USA"/>
    <s v="United States"/>
    <x v="0"/>
    <x v="0"/>
    <n v="0"/>
  </r>
  <r>
    <x v="0"/>
    <x v="1"/>
    <n v="831"/>
    <x v="2"/>
    <n v="0"/>
    <s v="Comisión pago AMEX"/>
    <d v="2025-12-19T00:00:00"/>
    <d v="2026-01-05T00:00:00"/>
    <s v="CPT"/>
    <x v="1"/>
    <s v="USD"/>
    <n v="60.7"/>
    <n v="52.202"/>
    <n v="60.7"/>
    <n v="60.7"/>
    <n v="52.202"/>
    <n v="60.7"/>
    <s v="FEES"/>
    <n v="0"/>
    <x v="0"/>
    <x v="0"/>
    <n v="1"/>
  </r>
  <r>
    <x v="0"/>
    <x v="1"/>
    <n v="831"/>
    <x v="2"/>
    <n v="0"/>
    <s v="Billete AM 7347597384 - Asumido por Gannet"/>
    <d v="2025-12-19T00:00:00"/>
    <d v="2026-01-05T00:00:00"/>
    <s v="DES"/>
    <x v="9"/>
    <s v="USD"/>
    <n v="-1418.27"/>
    <n v="-1219.7122"/>
    <n v="-1418.27"/>
    <n v="-1418.27"/>
    <n v="-1219.7122"/>
    <n v="-1418.27"/>
    <s v="FEES"/>
    <n v="0"/>
    <x v="0"/>
    <x v="0"/>
    <n v="1"/>
  </r>
  <r>
    <x v="0"/>
    <x v="1"/>
    <n v="832"/>
    <x v="1"/>
    <n v="32425"/>
    <s v="20-23DEC"/>
    <d v="2025-12-20T00:00:00"/>
    <d v="2025-12-23T00:00:00"/>
    <s v="HTL"/>
    <x v="4"/>
    <s v="USD"/>
    <n v="28049.14"/>
    <n v="24122.2604"/>
    <n v="28049.14"/>
    <n v="2527.5"/>
    <n v="2173.65"/>
    <n v="2527.5"/>
    <s v="Post Ranch Inn"/>
    <s v="United States"/>
    <x v="0"/>
    <x v="0"/>
    <n v="0.09010971459374512"/>
  </r>
  <r>
    <x v="0"/>
    <x v="1"/>
    <n v="832"/>
    <x v="1"/>
    <n v="32426"/>
    <s v="23-26 DEC"/>
    <d v="2025-12-23T00:00:00"/>
    <d v="2025-12-26T00:00:00"/>
    <s v="HTL"/>
    <x v="4"/>
    <s v="USD"/>
    <n v="9729.27"/>
    <n v="8367.172200000001"/>
    <n v="9729.27"/>
    <n v="1178.1"/>
    <n v="1013.166"/>
    <n v="1178.1"/>
    <s v="Stanly Ranch"/>
    <s v="United States"/>
    <x v="1"/>
    <x v="0"/>
    <n v="0.121088221418462"/>
  </r>
  <r>
    <x v="0"/>
    <x v="1"/>
    <n v="832"/>
    <x v="1"/>
    <n v="28934"/>
    <s v="FERNANDEZ SENDEROS SERAPION VICTOR"/>
    <d v="2025-12-20T00:00:00"/>
    <d v="2025-12-26T00:00:00"/>
    <s v="VLO"/>
    <x v="2"/>
    <s v="USD"/>
    <n v="1392.65"/>
    <n v="1197.679"/>
    <n v="1392.65"/>
    <n v="24.5"/>
    <n v="21.07"/>
    <n v="24.5"/>
    <s v="F1S USA"/>
    <s v="United States"/>
    <x v="0"/>
    <x v="0"/>
    <n v="0.01759235988941945"/>
  </r>
  <r>
    <x v="0"/>
    <x v="1"/>
    <n v="832"/>
    <x v="1"/>
    <n v="28934"/>
    <s v="FERNANDEZ GUILLEN ALEXA"/>
    <d v="2025-12-20T00:00:00"/>
    <d v="2025-12-26T00:00:00"/>
    <s v="VLO"/>
    <x v="2"/>
    <s v="USD"/>
    <n v="1392.65"/>
    <n v="1197.679"/>
    <n v="1392.65"/>
    <n v="24.5"/>
    <n v="21.07"/>
    <n v="24.5"/>
    <s v="F1S USA"/>
    <s v="United States"/>
    <x v="0"/>
    <x v="0"/>
    <n v="0.01759235988941945"/>
  </r>
  <r>
    <x v="0"/>
    <x v="1"/>
    <n v="832"/>
    <x v="1"/>
    <n v="28934"/>
    <s v="FERNANDEZ SENDEROS SERAPION VICTOR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28934"/>
    <s v="FERNANDEZ GUILLEN ALEXA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28934"/>
    <s v="GUILLEN NICOLE"/>
    <d v="2025-12-20T00:00:00"/>
    <d v="2025-12-26T00:00:00"/>
    <s v="VLO"/>
    <x v="2"/>
    <s v="USD"/>
    <n v="2084.3"/>
    <n v="1792.498"/>
    <n v="2084.3"/>
    <n v="134.73"/>
    <n v="115.8678"/>
    <n v="134.73"/>
    <s v="F1S USA"/>
    <s v="United States"/>
    <x v="0"/>
    <x v="0"/>
    <n v="0.06464040685122102"/>
  </r>
  <r>
    <x v="0"/>
    <x v="1"/>
    <n v="832"/>
    <x v="1"/>
    <n v="28934"/>
    <s v="GUILLEN NICOLE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28934"/>
    <s v="FERNANDEZ GUILLEN SERAPION"/>
    <d v="2025-12-20T00:00:00"/>
    <d v="2025-12-26T00:00:00"/>
    <s v="VLO"/>
    <x v="2"/>
    <s v="USD"/>
    <n v="773.3"/>
    <n v="665.0379999999999"/>
    <n v="773.3"/>
    <n v="35.26"/>
    <n v="30.3236"/>
    <n v="35.26"/>
    <s v="F1S USA"/>
    <s v="United States"/>
    <x v="0"/>
    <x v="0"/>
    <n v="0.04559679296521402"/>
  </r>
  <r>
    <x v="0"/>
    <x v="1"/>
    <n v="832"/>
    <x v="1"/>
    <n v="28934"/>
    <s v="FERNANDEZ GUILLEN TOMAS"/>
    <d v="2025-12-20T00:00:00"/>
    <d v="2025-12-26T00:00:00"/>
    <s v="VLO"/>
    <x v="2"/>
    <s v="USD"/>
    <n v="773.3"/>
    <n v="665.0379999999999"/>
    <n v="773.3"/>
    <n v="35.26"/>
    <n v="30.3236"/>
    <n v="35.26"/>
    <s v="F1S USA"/>
    <s v="United States"/>
    <x v="0"/>
    <x v="0"/>
    <n v="0.04559679296521402"/>
  </r>
  <r>
    <x v="0"/>
    <x v="1"/>
    <n v="832"/>
    <x v="1"/>
    <n v="28934"/>
    <s v="FERNANDEZ GUILLEN SERAPION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28934"/>
    <s v="FERNANDEZ GUILLEN TOMAS"/>
    <d v="2025-12-20T00:00:00"/>
    <d v="2025-12-26T00:00:00"/>
    <s v="VLO"/>
    <x v="2"/>
    <s v="USD"/>
    <n v="1569.76"/>
    <n v="1349.9936"/>
    <n v="1569.76"/>
    <n v="74.5"/>
    <n v="64.06999999999999"/>
    <n v="74.5"/>
    <s v="F1S USA"/>
    <s v="United States"/>
    <x v="0"/>
    <x v="0"/>
    <n v="0.04745948425236979"/>
  </r>
  <r>
    <x v="0"/>
    <x v="1"/>
    <n v="832"/>
    <x v="1"/>
    <n v="0"/>
    <s v="Fee emisión aéreos"/>
    <d v="2025-12-20T00:00:00"/>
    <d v="2025-12-26T00:00:00"/>
    <s v="HPS"/>
    <x v="1"/>
    <s v="USD"/>
    <n v="340"/>
    <n v="292.4"/>
    <n v="340"/>
    <n v="340"/>
    <n v="292.4"/>
    <n v="340"/>
    <s v="FEES"/>
    <n v="0"/>
    <x v="0"/>
    <x v="0"/>
    <n v="1"/>
  </r>
  <r>
    <x v="0"/>
    <x v="1"/>
    <n v="832"/>
    <x v="1"/>
    <n v="0"/>
    <s v="Sobrecomision"/>
    <d v="2025-12-20T00:00:00"/>
    <d v="2025-12-26T00:00:00"/>
    <s v="HPS"/>
    <x v="1"/>
    <s v="USD"/>
    <n v="326"/>
    <n v="280.36"/>
    <n v="326"/>
    <n v="326"/>
    <n v="280.36"/>
    <n v="326"/>
    <s v="FEES"/>
    <n v="0"/>
    <x v="0"/>
    <x v="0"/>
    <n v="1"/>
  </r>
  <r>
    <x v="0"/>
    <x v="1"/>
    <n v="832"/>
    <x v="1"/>
    <n v="28934"/>
    <s v="FERNANDEZ GUILLEN SERAPION"/>
    <d v="2025-12-17T00:00:00"/>
    <d v="2025-12-26T00:00:00"/>
    <s v="VLO"/>
    <x v="2"/>
    <s v="USD"/>
    <n v="10"/>
    <n v="8.6"/>
    <n v="10"/>
    <n v="0"/>
    <n v="0"/>
    <n v="0"/>
    <s v="F1S USA"/>
    <s v="United States"/>
    <x v="0"/>
    <x v="0"/>
    <n v="0"/>
  </r>
  <r>
    <x v="0"/>
    <x v="1"/>
    <n v="832"/>
    <x v="1"/>
    <n v="0"/>
    <s v="Fee reemisión billete AS | EWR-LAX"/>
    <d v="2025-12-17T00:00:00"/>
    <d v="2025-12-26T00:00:00"/>
    <s v="HPS"/>
    <x v="1"/>
    <s v="USD"/>
    <n v="50"/>
    <n v="43"/>
    <n v="50"/>
    <n v="50"/>
    <n v="43"/>
    <n v="50"/>
    <s v="FEES"/>
    <n v="0"/>
    <x v="0"/>
    <x v="0"/>
    <n v="1"/>
  </r>
  <r>
    <x v="0"/>
    <x v="1"/>
    <n v="833"/>
    <x v="21"/>
    <n v="25918"/>
    <s v="VIAJE PERU 7 NOCHES"/>
    <d v="2025-11-22T00:00:00"/>
    <d v="2025-11-30T00:00:00"/>
    <s v="HTL"/>
    <x v="4"/>
    <s v="USD"/>
    <n v="9930"/>
    <n v="8539.799999999999"/>
    <n v="9930"/>
    <n v="1392"/>
    <n v="1197.12"/>
    <n v="1392"/>
    <s v="ANDEAN LUX"/>
    <s v="Peru"/>
    <x v="30"/>
    <x v="0"/>
    <n v="0.1401812688821752"/>
  </r>
  <r>
    <x v="0"/>
    <x v="1"/>
    <n v="834"/>
    <x v="0"/>
    <n v="28934"/>
    <s v="SANDLER CHEJANOVIESKI SIMON"/>
    <d v="2025-12-22T00:00:00"/>
    <d v="2025-12-22T00:00:00"/>
    <s v="VLO"/>
    <x v="2"/>
    <s v="USD"/>
    <n v="1273.6"/>
    <n v="1095.296"/>
    <n v="1273.6"/>
    <n v="0"/>
    <n v="0"/>
    <n v="0"/>
    <s v="F1S USA"/>
    <s v="United States"/>
    <x v="1"/>
    <x v="0"/>
    <n v="0"/>
  </r>
  <r>
    <x v="0"/>
    <x v="1"/>
    <n v="834"/>
    <x v="0"/>
    <n v="28934"/>
    <s v="WINTERMANN KLEIMAN GALIA"/>
    <d v="2025-12-22T00:00:00"/>
    <d v="2025-12-22T00:00:00"/>
    <s v="VLO"/>
    <x v="2"/>
    <s v="USD"/>
    <n v="1273.6"/>
    <n v="1095.296"/>
    <n v="1273.6"/>
    <n v="0"/>
    <n v="0"/>
    <n v="0"/>
    <s v="F1S USA"/>
    <s v="United States"/>
    <x v="1"/>
    <x v="0"/>
    <n v="0"/>
  </r>
  <r>
    <x v="0"/>
    <x v="1"/>
    <n v="834"/>
    <x v="0"/>
    <n v="28934"/>
    <s v="SANDLER WINTERMANN DANIEL"/>
    <d v="2025-12-22T00:00:00"/>
    <d v="2025-12-22T00:00:00"/>
    <s v="VLO"/>
    <x v="2"/>
    <s v="USD"/>
    <n v="1273.6"/>
    <n v="1095.296"/>
    <n v="1273.6"/>
    <n v="0"/>
    <n v="0"/>
    <n v="0"/>
    <s v="F1S USA"/>
    <s v="United States"/>
    <x v="1"/>
    <x v="0"/>
    <n v="0"/>
  </r>
  <r>
    <x v="0"/>
    <x v="1"/>
    <n v="834"/>
    <x v="0"/>
    <n v="28934"/>
    <s v="SANDLER CHEJANOVIESKI SIMON"/>
    <d v="2026-01-01T00:00:00"/>
    <d v="2026-01-01T00:00:00"/>
    <s v="VLO"/>
    <x v="2"/>
    <s v="USD"/>
    <n v="1483.9"/>
    <n v="1276.154"/>
    <n v="1483.9"/>
    <n v="0"/>
    <n v="0"/>
    <n v="0"/>
    <s v="F1S USA"/>
    <s v="United States"/>
    <x v="40"/>
    <x v="1"/>
    <n v="0"/>
  </r>
  <r>
    <x v="0"/>
    <x v="1"/>
    <n v="834"/>
    <x v="0"/>
    <n v="28934"/>
    <s v="WINTERMANN KLEIMAN GALIA"/>
    <d v="2026-01-01T00:00:00"/>
    <d v="2026-01-01T00:00:00"/>
    <s v="VLO"/>
    <x v="2"/>
    <s v="USD"/>
    <n v="1483.9"/>
    <n v="1276.154"/>
    <n v="1483.9"/>
    <n v="0"/>
    <n v="0"/>
    <n v="0"/>
    <s v="F1S USA"/>
    <s v="United States"/>
    <x v="40"/>
    <x v="1"/>
    <n v="0"/>
  </r>
  <r>
    <x v="0"/>
    <x v="1"/>
    <n v="834"/>
    <x v="0"/>
    <n v="28934"/>
    <s v="SANDLER WINTERMANN DANIEL"/>
    <d v="2026-01-01T00:00:00"/>
    <d v="2026-01-01T00:00:00"/>
    <s v="VLO"/>
    <x v="2"/>
    <s v="USD"/>
    <n v="1483.9"/>
    <n v="1276.154"/>
    <n v="1483.9"/>
    <n v="0"/>
    <n v="0"/>
    <n v="0"/>
    <s v="F1S USA"/>
    <s v="United States"/>
    <x v="40"/>
    <x v="1"/>
    <n v="0"/>
  </r>
  <r>
    <x v="0"/>
    <x v="1"/>
    <n v="834"/>
    <x v="0"/>
    <n v="0"/>
    <s v="Fee emisión aereos TG+JL"/>
    <d v="2025-12-17T00:00:00"/>
    <d v="2026-01-04T00:00:00"/>
    <s v="HPS"/>
    <x v="1"/>
    <s v="USD"/>
    <n v="546"/>
    <n v="469.56"/>
    <n v="546"/>
    <n v="546"/>
    <n v="469.56"/>
    <n v="546"/>
    <s v="FEES"/>
    <n v="0"/>
    <x v="0"/>
    <x v="0"/>
    <n v="1"/>
  </r>
  <r>
    <x v="0"/>
    <x v="1"/>
    <n v="834"/>
    <x v="0"/>
    <n v="33422"/>
    <s v="Itinerario Amankora"/>
    <d v="2025-12-24T00:00:00"/>
    <d v="2025-12-30T00:00:00"/>
    <s v="PKT"/>
    <x v="0"/>
    <s v="USD"/>
    <n v="28197"/>
    <n v="24249.42"/>
    <n v="28197"/>
    <n v="-685.96"/>
    <n v="-589.9256"/>
    <n v="-685.96"/>
    <s v="BHUTAN RESORT PRIVATE LIMITED AMANKORA"/>
    <s v="Kingdom of Bhutan"/>
    <x v="1"/>
    <x v="0"/>
    <n v="-0.02432741071745221"/>
  </r>
  <r>
    <x v="0"/>
    <x v="1"/>
    <n v="834"/>
    <x v="0"/>
    <n v="25360"/>
    <s v="Itinerario Japon"/>
    <d v="2025-12-17T00:00:00"/>
    <d v="2025-12-22T00:00:00"/>
    <s v="PKT"/>
    <x v="0"/>
    <s v="USD"/>
    <n v="13385"/>
    <n v="11511.1"/>
    <n v="13385"/>
    <n v="2214.87"/>
    <n v="1904.7882"/>
    <n v="2214.87"/>
    <s v="Luxury Japan"/>
    <s v="Japan"/>
    <x v="0"/>
    <x v="0"/>
    <n v="0.1654740381023534"/>
  </r>
  <r>
    <x v="0"/>
    <x v="1"/>
    <n v="834"/>
    <x v="0"/>
    <n v="28454"/>
    <s v="Four Seasons Bangkok (22-24dec)"/>
    <d v="2025-12-22T00:00:00"/>
    <d v="2025-12-24T00:00:00"/>
    <s v="HTL"/>
    <x v="4"/>
    <s v="USD"/>
    <n v="6356"/>
    <n v="5466.16"/>
    <n v="6356"/>
    <n v="673.23"/>
    <n v="578.9778"/>
    <n v="673.23"/>
    <s v="FOUR SEASONS HOTEL BANGKOK AT CHAO PHRAYA RIVER"/>
    <s v="Thailand"/>
    <x v="1"/>
    <x v="0"/>
    <n v="0.1059203901825047"/>
  </r>
  <r>
    <x v="0"/>
    <x v="1"/>
    <n v="834"/>
    <x v="0"/>
    <n v="28454"/>
    <s v="Four Seasons Bangkok (30dec-01jan)"/>
    <d v="2025-12-30T00:00:00"/>
    <d v="2026-01-01T00:00:00"/>
    <s v="HTL"/>
    <x v="4"/>
    <s v="USD"/>
    <n v="8913"/>
    <n v="7665.18"/>
    <n v="8913"/>
    <n v="944.08"/>
    <n v="811.9088"/>
    <n v="944.08"/>
    <s v="FOUR SEASONS HOTEL BANGKOK AT CHAO PHRAYA RIVER"/>
    <s v="Thailand"/>
    <x v="31"/>
    <x v="0"/>
    <n v="0.1059216874228655"/>
  </r>
  <r>
    <x v="0"/>
    <x v="1"/>
    <n v="834"/>
    <x v="0"/>
    <n v="25904"/>
    <s v="Primera Estancia Four Seasons Otemachi"/>
    <d v="2025-12-17T00:00:00"/>
    <d v="2026-01-20T00:00:00"/>
    <s v="HTL"/>
    <x v="4"/>
    <s v="USD"/>
    <n v="10181"/>
    <n v="8755.66"/>
    <n v="10181"/>
    <n v="2332"/>
    <n v="2005.52"/>
    <n v="2332"/>
    <s v="FOUR SEASONS HOTEL TOKYO AT OTEMACHI"/>
    <s v="Japan"/>
    <x v="0"/>
    <x v="0"/>
    <n v="0.2290541204203909"/>
  </r>
  <r>
    <x v="0"/>
    <x v="1"/>
    <n v="834"/>
    <x v="0"/>
    <n v="25904"/>
    <s v="Segunda estancia Four Seasons Otemachi"/>
    <d v="2025-12-17T00:00:00"/>
    <d v="2026-01-20T00:00:00"/>
    <s v="HTL"/>
    <x v="4"/>
    <s v="USD"/>
    <n v="12169"/>
    <n v="10465.34"/>
    <n v="12169"/>
    <n v="2265"/>
    <n v="1947.9"/>
    <n v="2265"/>
    <s v="FOUR SEASONS HOTEL TOKYO AT OTEMACHI"/>
    <s v="Japan"/>
    <x v="0"/>
    <x v="0"/>
    <n v="0.186128687648944"/>
  </r>
  <r>
    <x v="0"/>
    <x v="1"/>
    <n v="834"/>
    <x v="0"/>
    <n v="25904"/>
    <s v="Traslados Four Seasons Otemachi segunda estancia"/>
    <d v="2026-01-01T00:00:00"/>
    <d v="2026-01-04T00:00:00"/>
    <s v="HTL"/>
    <x v="4"/>
    <s v="USD"/>
    <n v="320.12"/>
    <n v="275.3032"/>
    <n v="320.12"/>
    <n v="0"/>
    <n v="0"/>
    <n v="0"/>
    <s v="FOUR SEASONS HOTEL TOKYO AT OTEMACHI"/>
    <s v="Japan"/>
    <x v="40"/>
    <x v="1"/>
    <n v="0"/>
  </r>
  <r>
    <x v="0"/>
    <x v="1"/>
    <n v="834"/>
    <x v="0"/>
    <n v="25360"/>
    <s v="Servicio extra"/>
    <d v="2026-01-03T00:00:00"/>
    <d v="2026-01-03T00:00:00"/>
    <s v="PKT"/>
    <x v="0"/>
    <s v="USD"/>
    <n v="159"/>
    <n v="136.74"/>
    <n v="159"/>
    <n v="0"/>
    <n v="0"/>
    <n v="0"/>
    <s v="Luxury Japan"/>
    <s v="Japan"/>
    <x v="40"/>
    <x v="1"/>
    <n v="0"/>
  </r>
  <r>
    <x v="0"/>
    <x v="1"/>
    <n v="834"/>
    <x v="0"/>
    <n v="0"/>
    <s v="Honoriario terrestre"/>
    <d v="2025-12-17T00:00:00"/>
    <d v="2026-01-20T00:00:00"/>
    <s v="HPS"/>
    <x v="1"/>
    <s v="USD"/>
    <n v="2045.17"/>
    <n v="1758.8462"/>
    <n v="2045.17"/>
    <n v="2045.17"/>
    <n v="1758.8462"/>
    <n v="2045.17"/>
    <s v="FEES"/>
    <n v="0"/>
    <x v="0"/>
    <x v="0"/>
    <n v="1"/>
  </r>
  <r>
    <x v="1"/>
    <x v="1"/>
    <n v="835"/>
    <x v="23"/>
    <n v="25360"/>
    <s v="SERVICIOS + BENESSE HOUSE LUX JAPAN"/>
    <d v="2026-04-18T00:00:00"/>
    <d v="2026-05-03T00:00:00"/>
    <s v="HTL"/>
    <x v="4"/>
    <s v="USD"/>
    <n v="40027"/>
    <n v="34423.22"/>
    <n v="40027"/>
    <n v="4999"/>
    <n v="4299.14"/>
    <n v="4999"/>
    <s v="Luxury Japan"/>
    <s v="Japan"/>
    <x v="2"/>
    <x v="1"/>
    <n v="0.1248906987783246"/>
  </r>
  <r>
    <x v="1"/>
    <x v="1"/>
    <n v="835"/>
    <x v="23"/>
    <n v="25907"/>
    <s v="OKURA TOKYO 18-22 APR - ALEJANDRA"/>
    <d v="2026-04-18T00:00:00"/>
    <d v="2026-04-22T00:00:00"/>
    <s v="HTL"/>
    <x v="4"/>
    <s v="USD"/>
    <n v="6617.81"/>
    <n v="5691.3166"/>
    <n v="6617.81"/>
    <n v="521.09"/>
    <n v="448.1374"/>
    <n v="521.09"/>
    <s v="THE OKURA TOKYO"/>
    <s v="Japan"/>
    <x v="2"/>
    <x v="1"/>
    <n v="0.0787405501215659"/>
  </r>
  <r>
    <x v="1"/>
    <x v="1"/>
    <n v="835"/>
    <x v="23"/>
    <n v="25907"/>
    <s v="OKURA TOKYO 18-22 APR - GERALDINE"/>
    <d v="2026-04-18T00:00:00"/>
    <d v="2026-04-22T00:00:00"/>
    <s v="HTL"/>
    <x v="4"/>
    <s v="USD"/>
    <n v="3152.77"/>
    <n v="2711.3822"/>
    <n v="3152.77"/>
    <n v="248.82"/>
    <n v="213.9852"/>
    <n v="248.82"/>
    <s v="THE OKURA TOKYO"/>
    <s v="Japan"/>
    <x v="2"/>
    <x v="1"/>
    <n v="0.07892107575243357"/>
  </r>
  <r>
    <x v="1"/>
    <x v="1"/>
    <n v="835"/>
    <x v="23"/>
    <n v="24989"/>
    <s v="HYATT KANAZAWA 22-23 APR - ALEJANDRA"/>
    <d v="2026-04-22T00:00:00"/>
    <d v="2026-04-23T00:00:00"/>
    <s v="HTL"/>
    <x v="4"/>
    <s v="USD"/>
    <n v="896.99"/>
    <n v="771.4114"/>
    <n v="896.99"/>
    <n v="72.2"/>
    <n v="62.092"/>
    <n v="72.2"/>
    <s v="HYATT CENTRIC KANAZAWA"/>
    <s v="Japan"/>
    <x v="3"/>
    <x v="1"/>
    <n v="0.0804914213090447"/>
  </r>
  <r>
    <x v="1"/>
    <x v="1"/>
    <n v="835"/>
    <x v="23"/>
    <n v="24989"/>
    <s v="HYATT KANAZAWA 22-23 APR - GERALDINE"/>
    <d v="2026-04-22T00:00:00"/>
    <d v="2026-04-23T00:00:00"/>
    <s v="HTL"/>
    <x v="4"/>
    <s v="USD"/>
    <n v="257.9"/>
    <n v="221.794"/>
    <n v="257.9"/>
    <n v="20.39"/>
    <n v="17.5354"/>
    <n v="20.39"/>
    <s v="HYATT CENTRIC KANAZAWA"/>
    <s v="Japan"/>
    <x v="3"/>
    <x v="1"/>
    <n v="0.07906165180302444"/>
  </r>
  <r>
    <x v="1"/>
    <x v="1"/>
    <n v="835"/>
    <x v="23"/>
    <n v="27261"/>
    <s v="ACE KYOTO 23-26 APR - ALEJANDRA"/>
    <d v="2026-04-23T00:00:00"/>
    <d v="2026-04-26T00:00:00"/>
    <s v="HTL"/>
    <x v="4"/>
    <s v="USD"/>
    <n v="5052.14"/>
    <n v="4344.8404"/>
    <n v="5052.14"/>
    <n v="406.45"/>
    <n v="349.547"/>
    <n v="406.45"/>
    <s v="ACE HOTEL KYOTO"/>
    <s v="Japan"/>
    <x v="3"/>
    <x v="1"/>
    <n v="0.08045105638402736"/>
  </r>
  <r>
    <x v="1"/>
    <x v="1"/>
    <n v="835"/>
    <x v="23"/>
    <n v="27261"/>
    <s v="ACE KYOTO 23-26 APR - GERALDINE"/>
    <d v="2026-04-23T00:00:00"/>
    <d v="2026-04-26T00:00:00"/>
    <s v="HTL"/>
    <x v="4"/>
    <s v="USD"/>
    <n v="1651.66"/>
    <n v="1420.4276"/>
    <n v="1651.66"/>
    <n v="132.88"/>
    <n v="114.2768"/>
    <n v="132.88"/>
    <s v="ACE HOTEL KYOTO"/>
    <s v="Japan"/>
    <x v="3"/>
    <x v="1"/>
    <n v="0.08045239334972087"/>
  </r>
  <r>
    <x v="1"/>
    <x v="1"/>
    <n v="835"/>
    <x v="23"/>
    <n v="29097"/>
    <s v="ST REGIS OSAKA 29-30 APR - ALEJANDRA"/>
    <d v="2026-04-29T00:00:00"/>
    <d v="2026-04-30T00:00:00"/>
    <s v="HTL"/>
    <x v="4"/>
    <s v="USD"/>
    <n v="1680.69"/>
    <n v="1445.3934"/>
    <n v="1680.69"/>
    <n v="123.16"/>
    <n v="105.9176"/>
    <n v="123.16"/>
    <s v="THE ST. REGIS OSAKA"/>
    <s v="Japan"/>
    <x v="4"/>
    <x v="1"/>
    <n v="0.07327942690204618"/>
  </r>
  <r>
    <x v="1"/>
    <x v="1"/>
    <n v="835"/>
    <x v="23"/>
    <n v="29097"/>
    <s v="ST REGIS OSAKA 29-30 APR - GERALDINE"/>
    <d v="2026-04-29T00:00:00"/>
    <d v="2026-04-30T00:00:00"/>
    <s v="HTL"/>
    <x v="4"/>
    <s v="USD"/>
    <n v="786.02"/>
    <n v="675.9771999999999"/>
    <n v="786.02"/>
    <n v="61.88"/>
    <n v="53.2168"/>
    <n v="61.88"/>
    <s v="THE ST. REGIS OSAKA"/>
    <s v="Japan"/>
    <x v="4"/>
    <x v="1"/>
    <n v="0.0787257321696649"/>
  </r>
  <r>
    <x v="1"/>
    <x v="1"/>
    <n v="835"/>
    <x v="23"/>
    <n v="25907"/>
    <s v="OKURA TOKYO 2-3 MAY - ALEJANDRA"/>
    <d v="2026-05-02T00:00:00"/>
    <d v="2026-05-03T00:00:00"/>
    <s v="HTL"/>
    <x v="4"/>
    <s v="USD"/>
    <n v="1512.32"/>
    <n v="1300.5952"/>
    <n v="1512.32"/>
    <n v="119.04"/>
    <n v="102.3744"/>
    <n v="119.04"/>
    <s v="THE OKURA TOKYO"/>
    <s v="Japan"/>
    <x v="4"/>
    <x v="1"/>
    <n v="0.07871349978840458"/>
  </r>
  <r>
    <x v="1"/>
    <x v="1"/>
    <n v="835"/>
    <x v="23"/>
    <n v="25907"/>
    <s v="OKURA TOKYO 2-3 MAY - GERALDINE"/>
    <d v="2026-05-02T00:00:00"/>
    <d v="2026-05-03T00:00:00"/>
    <s v="HTL"/>
    <x v="4"/>
    <s v="USD"/>
    <n v="701.67"/>
    <n v="603.4362"/>
    <n v="701.67"/>
    <n v="55.37"/>
    <n v="47.61819999999999"/>
    <n v="55.37"/>
    <s v="THE OKURA TOKYO"/>
    <s v="Japan"/>
    <x v="4"/>
    <x v="1"/>
    <n v="0.07891173913663119"/>
  </r>
  <r>
    <x v="1"/>
    <x v="1"/>
    <n v="835"/>
    <x v="23"/>
    <n v="27490"/>
    <s v="HOSHINOYA FUJI 30 APR - 2 MAY - ALEJANDRA"/>
    <d v="2026-04-30T00:00:00"/>
    <d v="2026-05-02T00:00:00"/>
    <s v="HTL"/>
    <x v="4"/>
    <s v="USD"/>
    <n v="4780"/>
    <n v="4110.8"/>
    <n v="4780"/>
    <n v="478"/>
    <n v="411.08"/>
    <n v="478"/>
    <s v="HOSHINOYA FUJI"/>
    <s v="Japan"/>
    <x v="4"/>
    <x v="1"/>
    <n v="0.1"/>
  </r>
  <r>
    <x v="1"/>
    <x v="1"/>
    <n v="835"/>
    <x v="23"/>
    <n v="27490"/>
    <s v="HOSHINOYA FUJI 30 APR - 2 MAY - GERALDINE"/>
    <d v="2026-04-30T00:00:00"/>
    <d v="2026-05-02T00:00:00"/>
    <s v="HTL"/>
    <x v="4"/>
    <s v="USD"/>
    <n v="1860"/>
    <n v="1599.6"/>
    <n v="1860"/>
    <n v="186"/>
    <n v="159.96"/>
    <n v="186"/>
    <s v="HOSHINOYA FUJI"/>
    <s v="Japan"/>
    <x v="4"/>
    <x v="1"/>
    <n v="0.1"/>
  </r>
  <r>
    <x v="0"/>
    <x v="1"/>
    <n v="836"/>
    <x v="42"/>
    <n v="28934"/>
    <s v="HAIAT CAROL STELLA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MOHNBLATT DANIEL JEFF ALEXANDRE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MOHNBLATT NICOLAS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HARRIS MOLLY"/>
    <d v="2025-12-07T00:00:00"/>
    <d v="2025-12-17T00:00:00"/>
    <s v="VLO"/>
    <x v="2"/>
    <s v="USD"/>
    <n v="631.1"/>
    <n v="542.746"/>
    <n v="631.1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4T00:00:00"/>
    <d v="2025-12-26T00:00:00"/>
    <s v="VLO"/>
    <x v="2"/>
    <s v="USD"/>
    <n v="2878.4"/>
    <n v="2475.424"/>
    <n v="2878.4"/>
    <n v="0"/>
    <n v="0"/>
    <n v="0"/>
    <s v="F1S USA"/>
    <s v="United States"/>
    <x v="10"/>
    <x v="0"/>
    <n v="0"/>
  </r>
  <r>
    <x v="0"/>
    <x v="1"/>
    <n v="836"/>
    <x v="42"/>
    <n v="28934"/>
    <s v="HAIAT CAROL STELLA"/>
    <d v="2025-12-04T00:00:00"/>
    <d v="2025-12-26T00:00:00"/>
    <s v="VLO"/>
    <x v="2"/>
    <s v="USD"/>
    <n v="10333.3"/>
    <n v="8886.637999999999"/>
    <n v="10333.3"/>
    <n v="0"/>
    <n v="0"/>
    <n v="0"/>
    <s v="F1S USA"/>
    <s v="United States"/>
    <x v="10"/>
    <x v="0"/>
    <n v="0"/>
  </r>
  <r>
    <x v="0"/>
    <x v="1"/>
    <n v="836"/>
    <x v="42"/>
    <n v="28934"/>
    <s v="MOHNBLATT DANIEL JEFF ALEXANDRE"/>
    <d v="2025-12-04T00:00:00"/>
    <d v="2025-12-26T00:00:00"/>
    <s v="VLO"/>
    <x v="2"/>
    <s v="USD"/>
    <n v="10333.3"/>
    <n v="8886.637999999999"/>
    <n v="10333.3"/>
    <n v="0"/>
    <n v="0"/>
    <n v="0"/>
    <s v="F1S USA"/>
    <s v="United States"/>
    <x v="10"/>
    <x v="0"/>
    <n v="0"/>
  </r>
  <r>
    <x v="0"/>
    <x v="1"/>
    <n v="836"/>
    <x v="42"/>
    <n v="28934"/>
    <s v="HAIAT CAROL STELLA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HAIAT CAROL STELLA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MOHNBLATT DANIEL JEFF ALEXANDRE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MOHNBLATT DANIEL JEFF ALEXANDRE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MOHNBLATT EMMANUELLE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MOHNBLATT NICOLAS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MOHNBLATT NICOLAS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28934"/>
    <s v="HARRIS MOLLY"/>
    <d v="2025-12-07T00:00:00"/>
    <d v="2025-12-17T00:00:00"/>
    <s v="VLO"/>
    <x v="2"/>
    <s v="USD"/>
    <n v="3"/>
    <n v="2.58"/>
    <n v="3"/>
    <n v="0"/>
    <n v="0"/>
    <n v="0"/>
    <s v="F1S USA"/>
    <s v="United States"/>
    <x v="28"/>
    <x v="0"/>
    <n v="0"/>
  </r>
  <r>
    <x v="0"/>
    <x v="1"/>
    <n v="836"/>
    <x v="42"/>
    <n v="28934"/>
    <s v="HARRIS MOLLY"/>
    <d v="2025-12-07T00:00:00"/>
    <d v="2025-12-17T00:00:00"/>
    <s v="VLO"/>
    <x v="2"/>
    <s v="USD"/>
    <n v="60"/>
    <n v="51.6"/>
    <n v="60"/>
    <n v="0"/>
    <n v="0"/>
    <n v="0"/>
    <s v="F1S USA"/>
    <s v="United States"/>
    <x v="28"/>
    <x v="0"/>
    <n v="0"/>
  </r>
  <r>
    <x v="0"/>
    <x v="1"/>
    <n v="836"/>
    <x v="42"/>
    <n v="0"/>
    <s v="Fee reemision"/>
    <d v="2025-12-04T00:00:00"/>
    <d v="2025-12-26T00:00:00"/>
    <s v="HPS"/>
    <x v="1"/>
    <s v="USD"/>
    <n v="100"/>
    <n v="86"/>
    <n v="100"/>
    <n v="100"/>
    <n v="86"/>
    <n v="100"/>
    <s v="FEES"/>
    <n v="0"/>
    <x v="10"/>
    <x v="0"/>
    <n v="1"/>
  </r>
  <r>
    <x v="1"/>
    <x v="1"/>
    <n v="837"/>
    <x v="39"/>
    <n v="28934"/>
    <s v="CHEJA ACHAR ALBERTO"/>
    <d v="2026-01-17T00:00:00"/>
    <d v="2026-01-18T00:00:00"/>
    <s v="VLO"/>
    <x v="2"/>
    <s v="USD"/>
    <n v="615"/>
    <n v="528.9"/>
    <n v="615"/>
    <n v="0"/>
    <n v="0"/>
    <n v="0"/>
    <s v="F1S USA"/>
    <s v="United States"/>
    <x v="29"/>
    <x v="1"/>
    <n v="0"/>
  </r>
  <r>
    <x v="1"/>
    <x v="1"/>
    <n v="837"/>
    <x v="39"/>
    <n v="28934"/>
    <s v="GOLDBERG BRAVERMAN ARIELA"/>
    <d v="2026-01-17T00:00:00"/>
    <d v="2026-01-18T00:00:00"/>
    <s v="VLO"/>
    <x v="2"/>
    <s v="USD"/>
    <n v="615"/>
    <n v="528.9"/>
    <n v="615"/>
    <n v="0"/>
    <n v="0"/>
    <n v="0"/>
    <s v="F1S USA"/>
    <s v="United States"/>
    <x v="29"/>
    <x v="1"/>
    <n v="0"/>
  </r>
  <r>
    <x v="1"/>
    <x v="1"/>
    <n v="837"/>
    <x v="39"/>
    <n v="25908"/>
    <s v="Hospedaje Mandapa Ritz Carlton"/>
    <d v="2026-01-11T00:00:00"/>
    <d v="2026-01-15T00:00:00"/>
    <s v="HTL"/>
    <x v="4"/>
    <s v="USD"/>
    <n v="4591.37"/>
    <n v="3948.5782"/>
    <n v="4591.37"/>
    <n v="369.14"/>
    <n v="317.4604"/>
    <n v="369.14"/>
    <s v="MANDAPA A RITZ CARLTON RESERVE"/>
    <s v="Indonesia"/>
    <x v="29"/>
    <x v="1"/>
    <n v="0.08039866096611686"/>
  </r>
  <r>
    <x v="1"/>
    <x v="1"/>
    <n v="837"/>
    <x v="39"/>
    <n v="34235"/>
    <s v="Tramite VISA Express Vietnam"/>
    <d v="2026-01-11T00:00:00"/>
    <d v="2026-01-18T00:00:00"/>
    <s v="VIS"/>
    <x v="7"/>
    <s v="USD"/>
    <n v="716"/>
    <n v="615.76"/>
    <n v="716"/>
    <n v="0"/>
    <n v="0"/>
    <n v="0"/>
    <s v="Indochina Restort (Hoi An) "/>
    <s v="Vietnam"/>
    <x v="29"/>
    <x v="1"/>
    <n v="0"/>
  </r>
  <r>
    <x v="1"/>
    <x v="1"/>
    <n v="838"/>
    <x v="23"/>
    <n v="25362"/>
    <s v="AMAN TOKYO 23-26 MAR"/>
    <d v="2026-03-23T00:00:00"/>
    <d v="2026-03-26T00:00:00"/>
    <s v="HTL"/>
    <x v="4"/>
    <s v="USD"/>
    <n v="13559.05"/>
    <n v="11660.783"/>
    <n v="13559.05"/>
    <n v="1285.5"/>
    <n v="1105.53"/>
    <n v="1285.5"/>
    <s v="AMAN TOKYO"/>
    <s v="Japan"/>
    <x v="36"/>
    <x v="1"/>
    <n v="0.09480752707601196"/>
  </r>
  <r>
    <x v="1"/>
    <x v="1"/>
    <n v="838"/>
    <x v="23"/>
    <n v="30268"/>
    <s v="PATINA OSAKA 1-2 APR"/>
    <d v="2026-04-01T00:00:00"/>
    <d v="2026-04-02T00:00:00"/>
    <s v="HTL"/>
    <x v="4"/>
    <s v="USD"/>
    <n v="1156.29"/>
    <n v="994.4094"/>
    <n v="1156.29"/>
    <n v="90.89"/>
    <n v="78.16540000000001"/>
    <n v="90.89"/>
    <s v="PATINA OSAKA"/>
    <s v="Japan"/>
    <x v="37"/>
    <x v="1"/>
    <n v="0.07860484826470868"/>
  </r>
  <r>
    <x v="1"/>
    <x v="1"/>
    <n v="838"/>
    <x v="23"/>
    <n v="26070"/>
    <s v="FS SEOUL 2-4 APR"/>
    <d v="2026-04-02T00:00:00"/>
    <d v="2026-04-04T00:00:00"/>
    <s v="HTL"/>
    <x v="4"/>
    <s v="USD"/>
    <n v="1662.46"/>
    <n v="1429.7156"/>
    <n v="1662.46"/>
    <n v="151.13"/>
    <n v="129.9718"/>
    <n v="151.13"/>
    <s v="FOUR SEASONS HOTEL SEOUL"/>
    <s v="South Korea"/>
    <x v="37"/>
    <x v="1"/>
    <n v="0.09090745040482176"/>
  </r>
  <r>
    <x v="1"/>
    <x v="1"/>
    <n v="838"/>
    <x v="23"/>
    <n v="25365"/>
    <s v="SHINMONZEN 29 MAR - 1 APR"/>
    <d v="2026-03-29T00:00:00"/>
    <d v="2026-04-01T00:00:00"/>
    <s v="HTL"/>
    <x v="4"/>
    <s v="USD"/>
    <n v="9970"/>
    <n v="8574.200000000001"/>
    <n v="9970"/>
    <n v="750"/>
    <n v="645"/>
    <n v="750"/>
    <s v="THE SHINMONZEN"/>
    <s v="Japan"/>
    <x v="37"/>
    <x v="1"/>
    <n v="0.07522567703109329"/>
  </r>
  <r>
    <x v="1"/>
    <x v="1"/>
    <n v="838"/>
    <x v="23"/>
    <n v="32097"/>
    <s v="ROKA + SERVICIOS NAOSHIMA 27-29 MAR"/>
    <d v="2026-03-27T00:00:00"/>
    <d v="2026-03-29T00:00:00"/>
    <s v="PKT"/>
    <x v="0"/>
    <s v="USD"/>
    <n v="6921"/>
    <n v="5952.059999999999"/>
    <n v="6921"/>
    <n v="783"/>
    <n v="673.38"/>
    <n v="783"/>
    <s v="SETOUCHI ISLANDER"/>
    <s v="Japan"/>
    <x v="36"/>
    <x v="1"/>
    <n v="0.1131339401820546"/>
  </r>
  <r>
    <x v="1"/>
    <x v="1"/>
    <n v="838"/>
    <x v="23"/>
    <n v="33012"/>
    <s v="ASABA RYOKAN 26-27 MAR"/>
    <d v="2026-03-26T00:00:00"/>
    <d v="2026-03-27T00:00:00"/>
    <s v="HTL"/>
    <x v="4"/>
    <s v="USD"/>
    <n v="2905"/>
    <n v="2498.3"/>
    <n v="2905"/>
    <n v="239"/>
    <n v="205.54"/>
    <n v="239"/>
    <s v="ASABA RYOKAN"/>
    <s v="Japan"/>
    <x v="36"/>
    <x v="1"/>
    <n v="0.08227194492254733"/>
  </r>
  <r>
    <x v="1"/>
    <x v="1"/>
    <n v="839"/>
    <x v="25"/>
    <n v="27301"/>
    <s v="Boleto de Avión CDMX-Ginebra de Moises Vainer"/>
    <d v="2025-12-18T00:00:00"/>
    <d v="2025-12-18T00:00:00"/>
    <s v="VLO"/>
    <x v="2"/>
    <s v="MXN"/>
    <n v="40532"/>
    <n v="1945.536"/>
    <n v="2269.792"/>
    <n v="0"/>
    <n v="0"/>
    <n v="0"/>
    <s v="TURISMO EX MAR, S.A. DE C.V."/>
    <s v="Mexico"/>
    <x v="0"/>
    <x v="0"/>
    <n v="0"/>
  </r>
  <r>
    <x v="1"/>
    <x v="1"/>
    <n v="839"/>
    <x v="25"/>
    <n v="0"/>
    <s v="Fee de Emisión de Boleto Aereo - 35 USD"/>
    <d v="2025-12-18T00:00:00"/>
    <d v="2025-12-18T00:00:00"/>
    <s v="HPS"/>
    <x v="1"/>
    <s v="MXN"/>
    <n v="664.3"/>
    <n v="31.8864"/>
    <n v="37.2008"/>
    <n v="664.3"/>
    <n v="31.8864"/>
    <n v="37.2008"/>
    <s v="FEES"/>
    <n v="0"/>
    <x v="0"/>
    <x v="0"/>
    <n v="1"/>
  </r>
  <r>
    <x v="0"/>
    <x v="1"/>
    <n v="840"/>
    <x v="2"/>
    <n v="28934"/>
    <s v="ROMERO DURAN JOSE CARLOS"/>
    <d v="2025-11-19T00:00:00"/>
    <d v="2025-11-26T00:00:00"/>
    <s v="VLO"/>
    <x v="2"/>
    <s v="USD"/>
    <n v="6083.58"/>
    <n v="5231.8788"/>
    <n v="6083.58"/>
    <n v="0"/>
    <n v="0"/>
    <n v="0"/>
    <s v="F1S USA"/>
    <s v="United States"/>
    <x v="30"/>
    <x v="0"/>
    <n v="0"/>
  </r>
  <r>
    <x v="1"/>
    <x v="1"/>
    <n v="841"/>
    <x v="22"/>
    <n v="23362"/>
    <s v="MUWA NISEKO"/>
    <d v="2025-12-26T00:00:00"/>
    <d v="2026-01-06T00:00:00"/>
    <s v="HTL"/>
    <x v="4"/>
    <s v="USD"/>
    <n v="23503.08"/>
    <n v="20212.6488"/>
    <n v="23503.08"/>
    <n v="4202.4"/>
    <n v="3614.064"/>
    <n v="4202.4"/>
    <s v="SKIUSA VACATIONS LLC"/>
    <s v="United States"/>
    <x v="1"/>
    <x v="0"/>
    <n v="0.1788020974272308"/>
  </r>
  <r>
    <x v="1"/>
    <x v="1"/>
    <n v="841"/>
    <x v="22"/>
    <n v="0"/>
    <s v="FEE STRIPE"/>
    <d v="2025-12-26T00:00:00"/>
    <d v="2026-01-06T00:00:00"/>
    <s v="HPS"/>
    <x v="1"/>
    <s v="USD"/>
    <n v="979.3200000000001"/>
    <n v="842.2152"/>
    <n v="979.3200000000001"/>
    <n v="979.3200000000001"/>
    <n v="842.2152"/>
    <n v="979.3200000000001"/>
    <s v="FEES"/>
    <n v="0"/>
    <x v="1"/>
    <x v="0"/>
    <n v="1"/>
  </r>
  <r>
    <x v="1"/>
    <x v="1"/>
    <n v="841"/>
    <x v="22"/>
    <n v="28934"/>
    <s v="ARNAUD BAILLERES MAURICIO MR"/>
    <d v="2025-12-28T00:00:00"/>
    <d v="2026-01-03T00:00:00"/>
    <s v="VLO"/>
    <x v="2"/>
    <s v="USD"/>
    <n v="623.2"/>
    <n v="535.952"/>
    <n v="623.2"/>
    <n v="0"/>
    <n v="0"/>
    <n v="0"/>
    <s v="F1S USA"/>
    <s v="United States"/>
    <x v="31"/>
    <x v="0"/>
    <n v="0"/>
  </r>
  <r>
    <x v="1"/>
    <x v="1"/>
    <n v="841"/>
    <x v="22"/>
    <n v="28934"/>
    <s v="SERNA BARRERA LUISA GABRIELA MRS"/>
    <d v="2025-12-28T00:00:00"/>
    <d v="2026-01-03T00:00:00"/>
    <s v="VLO"/>
    <x v="2"/>
    <s v="USD"/>
    <n v="623.2"/>
    <n v="535.952"/>
    <n v="623.2"/>
    <n v="0"/>
    <n v="0"/>
    <n v="0"/>
    <s v="F1S USA"/>
    <s v="United States"/>
    <x v="31"/>
    <x v="0"/>
    <n v="0"/>
  </r>
  <r>
    <x v="1"/>
    <x v="1"/>
    <n v="841"/>
    <x v="22"/>
    <n v="28934"/>
    <s v="ARNAUD SERNA MAURICIO GABRIEL MR"/>
    <d v="2025-12-28T00:00:00"/>
    <d v="2026-01-03T00:00:00"/>
    <s v="VLO"/>
    <x v="2"/>
    <s v="USD"/>
    <n v="623.2"/>
    <n v="535.952"/>
    <n v="623.2"/>
    <n v="0"/>
    <n v="0"/>
    <n v="0"/>
    <s v="F1S USA"/>
    <s v="United States"/>
    <x v="31"/>
    <x v="0"/>
    <n v="0"/>
  </r>
  <r>
    <x v="1"/>
    <x v="1"/>
    <n v="841"/>
    <x v="22"/>
    <n v="28934"/>
    <s v="ARNAUD BAILLERES MAURICIO MR"/>
    <d v="2026-01-03T00:00:00"/>
    <d v="2026-01-03T00:00:00"/>
    <s v="VLO"/>
    <x v="2"/>
    <s v="USD"/>
    <n v="284.3"/>
    <n v="244.498"/>
    <n v="284.3"/>
    <n v="0"/>
    <n v="0"/>
    <n v="0"/>
    <s v="F1S USA"/>
    <s v="United States"/>
    <x v="40"/>
    <x v="1"/>
    <n v="0"/>
  </r>
  <r>
    <x v="1"/>
    <x v="1"/>
    <n v="841"/>
    <x v="22"/>
    <n v="28934"/>
    <s v="SERNA BARRERA LUISA GABRIELA MRS"/>
    <d v="2026-01-03T00:00:00"/>
    <d v="2026-01-03T00:00:00"/>
    <s v="VLO"/>
    <x v="2"/>
    <s v="USD"/>
    <n v="284.3"/>
    <n v="244.498"/>
    <n v="284.3"/>
    <n v="0"/>
    <n v="0"/>
    <n v="0"/>
    <s v="F1S USA"/>
    <s v="United States"/>
    <x v="40"/>
    <x v="1"/>
    <n v="0"/>
  </r>
  <r>
    <x v="1"/>
    <x v="1"/>
    <n v="841"/>
    <x v="22"/>
    <n v="28934"/>
    <s v="ARNAUD SERNA MAURICIO GABRIEL MR"/>
    <d v="2026-01-03T00:00:00"/>
    <d v="2026-01-03T00:00:00"/>
    <s v="VLO"/>
    <x v="2"/>
    <s v="USD"/>
    <n v="284.3"/>
    <n v="244.498"/>
    <n v="284.3"/>
    <n v="0"/>
    <n v="0"/>
    <n v="0"/>
    <s v="F1S USA"/>
    <s v="United States"/>
    <x v="40"/>
    <x v="1"/>
    <n v="0"/>
  </r>
  <r>
    <x v="1"/>
    <x v="1"/>
    <n v="841"/>
    <x v="22"/>
    <n v="0"/>
    <s v="FEE TKTS"/>
    <d v="2025-12-26T00:00:00"/>
    <d v="2026-01-06T00:00:00"/>
    <s v="HPS"/>
    <x v="1"/>
    <s v="USD"/>
    <n v="105"/>
    <n v="90.3"/>
    <n v="105"/>
    <n v="105"/>
    <n v="90.3"/>
    <n v="105"/>
    <s v="FEES"/>
    <n v="0"/>
    <x v="1"/>
    <x v="0"/>
    <n v="1"/>
  </r>
  <r>
    <x v="1"/>
    <x v="1"/>
    <n v="841"/>
    <x v="22"/>
    <n v="27301"/>
    <s v="VUELO MEX-NRT-MEX MAURICIO ARNAUD"/>
    <d v="2025-12-26T00:00:00"/>
    <d v="2026-01-06T00:00:00"/>
    <s v="VLO"/>
    <x v="2"/>
    <s v="USD"/>
    <n v="9754"/>
    <n v="8388.440000000001"/>
    <n v="9754"/>
    <n v="0"/>
    <n v="0"/>
    <n v="0"/>
    <s v="TURISMO EX MAR, S.A. DE C.V."/>
    <s v="Mexico"/>
    <x v="1"/>
    <x v="0"/>
    <n v="0"/>
  </r>
  <r>
    <x v="1"/>
    <x v="1"/>
    <n v="841"/>
    <x v="22"/>
    <n v="27301"/>
    <s v="VUELO MEX-NRT-MEX GABRIELA SERNA"/>
    <d v="2025-12-26T00:00:00"/>
    <d v="2026-01-06T00:00:00"/>
    <s v="VLO"/>
    <x v="2"/>
    <s v="USD"/>
    <n v="9754"/>
    <n v="8388.440000000001"/>
    <n v="9754"/>
    <n v="0"/>
    <n v="0"/>
    <n v="0"/>
    <s v="TURISMO EX MAR, S.A. DE C.V."/>
    <s v="Mexico"/>
    <x v="1"/>
    <x v="0"/>
    <n v="0"/>
  </r>
  <r>
    <x v="1"/>
    <x v="1"/>
    <n v="841"/>
    <x v="22"/>
    <n v="27301"/>
    <s v="VUELO MEX-NRT-MEX MAURICIO JR"/>
    <d v="2025-12-26T00:00:00"/>
    <d v="2026-01-06T00:00:00"/>
    <s v="VLO"/>
    <x v="2"/>
    <s v="USD"/>
    <n v="9754"/>
    <n v="8388.440000000001"/>
    <n v="9754"/>
    <n v="0"/>
    <n v="0"/>
    <n v="0"/>
    <s v="TURISMO EX MAR, S.A. DE C.V."/>
    <s v="Mexico"/>
    <x v="1"/>
    <x v="0"/>
    <n v="0"/>
  </r>
  <r>
    <x v="1"/>
    <x v="1"/>
    <n v="842"/>
    <x v="39"/>
    <n v="0"/>
    <s v="Fee por emisión de vuelo"/>
    <d v="2026-02-13T00:00:00"/>
    <d v="2026-02-20T00:00:00"/>
    <s v="HPS"/>
    <x v="1"/>
    <s v="USD"/>
    <n v="1"/>
    <n v="0.86"/>
    <n v="1"/>
    <n v="1"/>
    <n v="0.86"/>
    <n v="1"/>
    <s v="FEES"/>
    <n v="0"/>
    <x v="43"/>
    <x v="1"/>
    <n v="1"/>
  </r>
  <r>
    <x v="1"/>
    <x v="1"/>
    <n v="842"/>
    <x v="39"/>
    <n v="28934"/>
    <s v="GUERRA FERNANDEZ HECTOR ENRIQUE"/>
    <d v="2026-02-13T00:00:00"/>
    <d v="2026-02-20T00:00:00"/>
    <s v="VLO"/>
    <x v="2"/>
    <s v="USD"/>
    <n v="558.2"/>
    <n v="480.052"/>
    <n v="558.2"/>
    <n v="0"/>
    <n v="0"/>
    <n v="0"/>
    <s v="F1S USA"/>
    <s v="United States"/>
    <x v="43"/>
    <x v="1"/>
    <n v="0"/>
  </r>
  <r>
    <x v="1"/>
    <x v="1"/>
    <n v="842"/>
    <x v="39"/>
    <n v="28934"/>
    <s v="MALO FELIX MARIA CHRISTEENA"/>
    <d v="2026-02-13T00:00:00"/>
    <d v="2026-02-20T00:00:00"/>
    <s v="VLO"/>
    <x v="2"/>
    <s v="USD"/>
    <n v="558.2"/>
    <n v="480.052"/>
    <n v="558.2"/>
    <n v="0"/>
    <n v="0"/>
    <n v="0"/>
    <s v="F1S USA"/>
    <s v="United States"/>
    <x v="43"/>
    <x v="1"/>
    <n v="0"/>
  </r>
  <r>
    <x v="1"/>
    <x v="1"/>
    <n v="842"/>
    <x v="39"/>
    <n v="28934"/>
    <s v="GUERRA FERNANDEZ HECTOR ENRIQUE"/>
    <d v="2026-02-13T00:00:00"/>
    <d v="2026-02-20T00:00:00"/>
    <s v="VLO"/>
    <x v="2"/>
    <s v="USD"/>
    <n v="46.4"/>
    <n v="39.904"/>
    <n v="46.4"/>
    <n v="0"/>
    <n v="0"/>
    <n v="0"/>
    <s v="F1S USA"/>
    <s v="United States"/>
    <x v="43"/>
    <x v="1"/>
    <n v="0"/>
  </r>
  <r>
    <x v="1"/>
    <x v="1"/>
    <n v="842"/>
    <x v="39"/>
    <n v="28934"/>
    <s v="MALO FELIX MARIA CHRISTEENA"/>
    <d v="2026-02-13T00:00:00"/>
    <d v="2026-02-20T00:00:00"/>
    <s v="VLO"/>
    <x v="2"/>
    <s v="USD"/>
    <n v="46.4"/>
    <n v="39.904"/>
    <n v="46.4"/>
    <n v="0"/>
    <n v="0"/>
    <n v="0"/>
    <s v="F1S USA"/>
    <s v="United States"/>
    <x v="43"/>
    <x v="1"/>
    <n v="0"/>
  </r>
  <r>
    <x v="1"/>
    <x v="1"/>
    <n v="843"/>
    <x v="22"/>
    <n v="26512"/>
    <s v="FOUR SEASONS MIAMI"/>
    <d v="2025-11-23T00:00:00"/>
    <d v="2025-11-27T00:00:00"/>
    <s v="HTL"/>
    <x v="4"/>
    <s v="USD"/>
    <n v="3350.45"/>
    <n v="2881.387"/>
    <n v="3350.45"/>
    <n v="335.05"/>
    <n v="288.143"/>
    <n v="335.05"/>
    <s v="FOUR SEASONS"/>
    <s v="United States"/>
    <x v="32"/>
    <x v="0"/>
    <n v="0.1000014923368503"/>
  </r>
  <r>
    <x v="1"/>
    <x v="1"/>
    <n v="843"/>
    <x v="22"/>
    <n v="28934"/>
    <s v="CORCUERA DELLAVEDOVA VIVIANA MRS"/>
    <d v="2026-01-14T00:00:00"/>
    <d v="2026-01-17T00:00:00"/>
    <s v="VLO"/>
    <x v="2"/>
    <s v="USD"/>
    <n v="1314.25"/>
    <n v="1130.255"/>
    <n v="1314.25"/>
    <n v="8.4"/>
    <n v="7.224"/>
    <n v="8.4"/>
    <s v="F1S USA"/>
    <s v="United States"/>
    <x v="29"/>
    <x v="1"/>
    <n v="0.006391478029294274"/>
  </r>
  <r>
    <x v="1"/>
    <x v="1"/>
    <n v="843"/>
    <x v="22"/>
    <n v="0"/>
    <s v="FEE TKT STRIPE"/>
    <d v="2025-11-23T00:00:00"/>
    <d v="2026-01-17T00:00:00"/>
    <s v="HPS"/>
    <x v="1"/>
    <s v="USD"/>
    <n v="35"/>
    <n v="30.1"/>
    <n v="35"/>
    <n v="35"/>
    <n v="30.1"/>
    <n v="35"/>
    <s v="FEES"/>
    <n v="0"/>
    <x v="32"/>
    <x v="0"/>
    <n v="1"/>
  </r>
  <r>
    <x v="1"/>
    <x v="1"/>
    <n v="844"/>
    <x v="30"/>
    <n v="33114"/>
    <s v="Estadia Tenerife"/>
    <d v="2025-12-25T00:00:00"/>
    <d v="2025-12-30T00:00:00"/>
    <s v="HTL"/>
    <x v="4"/>
    <s v="EUR"/>
    <n v="12165.93"/>
    <n v="12165.93"/>
    <n v="14112.4788"/>
    <n v="1216.59"/>
    <n v="1216.59"/>
    <n v="1411.2444"/>
    <s v="THE RITZ CARLTON TENERIFE ABAMA"/>
    <s v="Spain"/>
    <x v="1"/>
    <x v="0"/>
    <n v="0.099999753409727"/>
  </r>
  <r>
    <x v="1"/>
    <x v="1"/>
    <n v="845"/>
    <x v="18"/>
    <n v="27053"/>
    <s v="Hospedaje"/>
    <d v="2026-04-02T00:00:00"/>
    <d v="2026-04-06T00:00:00"/>
    <s v="HTL"/>
    <x v="4"/>
    <s v="USD"/>
    <n v="4049.36"/>
    <n v="3482.4496"/>
    <n v="4049.36"/>
    <n v="477.41"/>
    <n v="410.5726"/>
    <n v="477.41"/>
    <s v="Hoshinoya Tokyo"/>
    <s v="Japan"/>
    <x v="37"/>
    <x v="1"/>
    <n v="0.1178976430843393"/>
  </r>
  <r>
    <x v="1"/>
    <x v="1"/>
    <n v="845"/>
    <x v="18"/>
    <n v="25035"/>
    <s v="Hospedaje"/>
    <d v="2026-04-06T00:00:00"/>
    <d v="2026-04-08T00:00:00"/>
    <s v="HTL"/>
    <x v="4"/>
    <s v="USD"/>
    <n v="1681.73"/>
    <n v="1446.2878"/>
    <n v="1681.73"/>
    <n v="252.26"/>
    <n v="216.9436"/>
    <n v="252.26"/>
    <s v="BENESSE HOUSE HOTEL"/>
    <s v="Japan"/>
    <x v="38"/>
    <x v="1"/>
    <n v="0.1500002973128861"/>
  </r>
  <r>
    <x v="1"/>
    <x v="1"/>
    <n v="845"/>
    <x v="18"/>
    <n v="33409"/>
    <s v="Pago Total Hospedaje"/>
    <d v="2026-04-08T00:00:00"/>
    <d v="2026-04-11T00:00:00"/>
    <s v="HTL"/>
    <x v="4"/>
    <s v="USD"/>
    <n v="2954"/>
    <n v="2540.44"/>
    <n v="2954"/>
    <n v="295.4"/>
    <n v="254.044"/>
    <n v="295.4"/>
    <s v="DUSIT THANI KYOTO"/>
    <s v="Japan"/>
    <x v="38"/>
    <x v="1"/>
    <n v="0.09999999999999999"/>
  </r>
  <r>
    <x v="1"/>
    <x v="1"/>
    <n v="846"/>
    <x v="30"/>
    <n v="31583"/>
    <s v="Circuito por egipto"/>
    <d v="2026-03-27T00:00:00"/>
    <d v="2026-04-03T00:00:00"/>
    <s v="PKT"/>
    <x v="0"/>
    <s v="USD"/>
    <n v="101740"/>
    <n v="87496.39999999999"/>
    <n v="101740"/>
    <n v="0"/>
    <n v="0"/>
    <n v="0"/>
    <s v="ABERCROMBIE AND KENT EGYPT"/>
    <s v="Egypt"/>
    <x v="36"/>
    <x v="1"/>
    <n v="0"/>
  </r>
  <r>
    <x v="1"/>
    <x v="1"/>
    <n v="846"/>
    <x v="30"/>
    <n v="26659"/>
    <s v="Estadia hotel Al Moudira Luxor"/>
    <d v="2026-04-03T00:00:00"/>
    <d v="2026-04-04T00:00:00"/>
    <s v="HTL"/>
    <x v="4"/>
    <s v="USD"/>
    <n v="4321.2"/>
    <n v="3716.232"/>
    <n v="4321.2"/>
    <n v="581.7"/>
    <n v="500.2620000000001"/>
    <n v="581.7"/>
    <s v="EGYPT BEYOND"/>
    <s v="Egypt"/>
    <x v="37"/>
    <x v="1"/>
    <n v="0.1346153846153846"/>
  </r>
  <r>
    <x v="1"/>
    <x v="1"/>
    <n v="847"/>
    <x v="16"/>
    <n v="28934"/>
    <s v="Vuelo MIA-SFO/Mila Jusidman"/>
    <d v="2025-11-21T00:00:00"/>
    <d v="2025-11-21T00:00:00"/>
    <s v="VLO"/>
    <x v="2"/>
    <s v="USD"/>
    <n v="383.49"/>
    <n v="329.8014"/>
    <n v="383.49"/>
    <n v="23.98"/>
    <n v="20.6228"/>
    <n v="23.98"/>
    <s v="F1S USA"/>
    <s v="United States"/>
    <x v="30"/>
    <x v="0"/>
    <n v="0.06253096560536128"/>
  </r>
  <r>
    <x v="1"/>
    <x v="1"/>
    <n v="847"/>
    <x v="16"/>
    <n v="28934"/>
    <s v="Vuelo MIA-SFO/Galia Jusidman"/>
    <d v="2025-11-21T00:00:00"/>
    <d v="2025-11-21T00:00:00"/>
    <s v="VLO"/>
    <x v="2"/>
    <s v="USD"/>
    <n v="383.49"/>
    <n v="329.8014"/>
    <n v="383.49"/>
    <n v="23.98"/>
    <n v="20.6228"/>
    <n v="23.98"/>
    <s v="F1S USA"/>
    <s v="United States"/>
    <x v="30"/>
    <x v="0"/>
    <n v="0.06253096560536128"/>
  </r>
  <r>
    <x v="1"/>
    <x v="1"/>
    <n v="847"/>
    <x v="16"/>
    <n v="28934"/>
    <s v="Vuelo MIA-SFO/Franco Blanque"/>
    <d v="2025-11-21T00:00:00"/>
    <d v="2025-11-21T00:00:00"/>
    <s v="VLO"/>
    <x v="2"/>
    <s v="USD"/>
    <n v="383.49"/>
    <n v="329.8014"/>
    <n v="383.49"/>
    <n v="23.98"/>
    <n v="20.6228"/>
    <n v="23.98"/>
    <s v="F1S USA"/>
    <s v="United States"/>
    <x v="30"/>
    <x v="0"/>
    <n v="0.06253096560536128"/>
  </r>
  <r>
    <x v="1"/>
    <x v="1"/>
    <n v="847"/>
    <x v="16"/>
    <n v="0"/>
    <s v="Fee de emisión WBKWIB"/>
    <d v="2025-11-21T00:00:00"/>
    <d v="2025-11-21T00:00:00"/>
    <s v="HPS"/>
    <x v="1"/>
    <s v="USD"/>
    <n v="150"/>
    <n v="129"/>
    <n v="150"/>
    <n v="150"/>
    <n v="129"/>
    <n v="150"/>
    <s v="FEES"/>
    <n v="0"/>
    <x v="30"/>
    <x v="0"/>
    <n v="1"/>
  </r>
  <r>
    <x v="1"/>
    <x v="1"/>
    <n v="848"/>
    <x v="20"/>
    <n v="26659"/>
    <s v="PAQUETE EN EGIPTO PARA 4 PERSONAS"/>
    <d v="2025-12-19T00:00:00"/>
    <d v="2025-12-30T00:00:00"/>
    <s v="PKT"/>
    <x v="0"/>
    <s v="USD"/>
    <n v="30677"/>
    <n v="26382.22"/>
    <n v="30677"/>
    <n v="4590.5"/>
    <n v="3947.83"/>
    <n v="4590.5"/>
    <s v="EGYPT BEYOND"/>
    <s v="Egypt"/>
    <x v="0"/>
    <x v="0"/>
    <n v="0.1496397952863709"/>
  </r>
  <r>
    <x v="1"/>
    <x v="1"/>
    <n v="848"/>
    <x v="20"/>
    <n v="23789"/>
    <s v="safari en Botswana y Sudafrica"/>
    <d v="2025-12-31T00:00:00"/>
    <d v="2026-01-07T00:00:00"/>
    <s v="PKT"/>
    <x v="0"/>
    <s v="USD"/>
    <n v="39565"/>
    <n v="34025.9"/>
    <n v="39565"/>
    <n v="8503.629999999999"/>
    <n v="7313.121799999999"/>
    <n v="8503.629999999999"/>
    <s v="TRIUMPH TRAVEL"/>
    <s v="South Africa"/>
    <x v="31"/>
    <x v="0"/>
    <n v="0.2149280930115"/>
  </r>
  <r>
    <x v="1"/>
    <x v="1"/>
    <n v="848"/>
    <x v="20"/>
    <n v="28934"/>
    <s v="ROMANO MUSSALI EMILIO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DRIJANSKI ROTH ALISA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ROMANO DRIJANSKI MARGOT ANDREA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ROMANO DRIJANSKI LAURA NATALIA"/>
    <d v="2025-12-30T00:00:00"/>
    <d v="2026-01-02T00:00:00"/>
    <s v="VLO"/>
    <x v="2"/>
    <s v="USD"/>
    <n v="1765.09"/>
    <n v="1517.9774"/>
    <n v="1765.09"/>
    <n v="0"/>
    <n v="0"/>
    <n v="0"/>
    <s v="F1S USA"/>
    <s v="United States"/>
    <x v="31"/>
    <x v="0"/>
    <n v="0"/>
  </r>
  <r>
    <x v="1"/>
    <x v="1"/>
    <n v="848"/>
    <x v="20"/>
    <n v="28934"/>
    <s v="ROMANO MUSSALI EMILIO"/>
    <d v="2025-12-30T00:00:00"/>
    <d v="2026-01-02T00:00:00"/>
    <s v="VLO"/>
    <x v="2"/>
    <s v="USD"/>
    <n v="563.1"/>
    <n v="484.266"/>
    <n v="563.1"/>
    <n v="0"/>
    <n v="0"/>
    <n v="0"/>
    <s v="F1S USA"/>
    <s v="United States"/>
    <x v="31"/>
    <x v="0"/>
    <n v="0"/>
  </r>
  <r>
    <x v="1"/>
    <x v="1"/>
    <n v="848"/>
    <x v="20"/>
    <n v="28934"/>
    <s v="DRIJANSKI ROTH ALISA"/>
    <d v="2025-12-30T00:00:00"/>
    <d v="2026-01-02T00:00:00"/>
    <s v="VLO"/>
    <x v="2"/>
    <s v="USD"/>
    <n v="563.1"/>
    <n v="484.266"/>
    <n v="563.1"/>
    <n v="0"/>
    <n v="0"/>
    <n v="0"/>
    <s v="F1S USA"/>
    <s v="United States"/>
    <x v="31"/>
    <x v="0"/>
    <n v="0"/>
  </r>
  <r>
    <x v="1"/>
    <x v="1"/>
    <n v="848"/>
    <x v="20"/>
    <n v="28934"/>
    <s v="ROMANO DRIJANSKI MARGOT ANDREA"/>
    <d v="2025-12-30T00:00:00"/>
    <d v="2026-01-02T00:00:00"/>
    <s v="VLO"/>
    <x v="2"/>
    <s v="USD"/>
    <n v="563.1"/>
    <n v="484.266"/>
    <n v="563.1"/>
    <n v="0"/>
    <n v="0"/>
    <n v="0"/>
    <s v="F1S USA"/>
    <s v="United States"/>
    <x v="31"/>
    <x v="0"/>
    <n v="0"/>
  </r>
  <r>
    <x v="1"/>
    <x v="1"/>
    <n v="848"/>
    <x v="20"/>
    <n v="28934"/>
    <s v="ROMANO DRIJANSKI LAURA NATALIA"/>
    <d v="2025-12-30T00:00:00"/>
    <d v="2026-01-02T00:00:00"/>
    <s v="VLO"/>
    <x v="2"/>
    <s v="USD"/>
    <n v="563.1"/>
    <n v="484.266"/>
    <n v="563.1"/>
    <n v="0"/>
    <n v="0"/>
    <n v="0"/>
    <s v="F1S USA"/>
    <s v="United States"/>
    <x v="31"/>
    <x v="0"/>
    <n v="0"/>
  </r>
  <r>
    <x v="1"/>
    <x v="1"/>
    <n v="848"/>
    <x v="20"/>
    <n v="28934"/>
    <s v="ROMANO MUSSALI EMILIO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28934"/>
    <s v="DRIJANSKI ROTH ALISA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28934"/>
    <s v="ROMANO DRIJANSKI MARGOT ANDREA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28934"/>
    <s v="ROMANO DRIJANSKI LAURA NATALIA"/>
    <d v="2025-12-30T00:00:00"/>
    <d v="2026-01-02T00:00:00"/>
    <s v="VLO"/>
    <x v="2"/>
    <s v="USD"/>
    <n v="3"/>
    <n v="2.58"/>
    <n v="3"/>
    <n v="0"/>
    <n v="0"/>
    <n v="0"/>
    <s v="F1S USA"/>
    <s v="United States"/>
    <x v="31"/>
    <x v="0"/>
    <n v="0"/>
  </r>
  <r>
    <x v="1"/>
    <x v="1"/>
    <n v="848"/>
    <x v="20"/>
    <n v="0"/>
    <s v="EMISION DE BOLETOS POR 140 USD"/>
    <d v="2025-12-19T00:00:00"/>
    <d v="2026-01-07T00:00:00"/>
    <s v="HPS"/>
    <x v="1"/>
    <s v="USD"/>
    <n v="140"/>
    <n v="120.4"/>
    <n v="140"/>
    <n v="140"/>
    <n v="120.4"/>
    <n v="140"/>
    <s v="FEES"/>
    <n v="0"/>
    <x v="0"/>
    <x v="0"/>
    <n v="1"/>
  </r>
  <r>
    <x v="1"/>
    <x v="1"/>
    <n v="848"/>
    <x v="20"/>
    <n v="26659"/>
    <s v="NOCHE ADICIONAL Y VUELOS EN CAIRO"/>
    <d v="2025-12-18T00:00:00"/>
    <d v="2026-01-07T00:00:00"/>
    <s v="PKT"/>
    <x v="0"/>
    <s v="USD"/>
    <n v="1900"/>
    <n v="1634"/>
    <n v="1900"/>
    <n v="380"/>
    <n v="326.8"/>
    <n v="380"/>
    <s v="EGYPT BEYOND"/>
    <s v="Egypt"/>
    <x v="0"/>
    <x v="0"/>
    <n v="0.2"/>
  </r>
  <r>
    <x v="1"/>
    <x v="1"/>
    <n v="848"/>
    <x v="20"/>
    <n v="0"/>
    <s v="fee por bolsa 35 Y ANTIFAZ 30"/>
    <d v="2025-12-18T00:00:00"/>
    <d v="2026-01-07T00:00:00"/>
    <s v="HPS"/>
    <x v="1"/>
    <s v="USD"/>
    <n v="0"/>
    <n v="0"/>
    <n v="0"/>
    <n v="0"/>
    <n v="0"/>
    <n v="0"/>
    <s v="FEES"/>
    <n v="0"/>
    <x v="0"/>
    <x v="0"/>
    <s v="0"/>
  </r>
  <r>
    <x v="1"/>
    <x v="1"/>
    <n v="848"/>
    <x v="20"/>
    <n v="26659"/>
    <s v="TOUR EN FELUCCA POR EL NILO"/>
    <d v="2025-12-23T00:00:00"/>
    <d v="2025-12-23T00:00:00"/>
    <s v="EXC"/>
    <x v="0"/>
    <s v="USD"/>
    <n v="750"/>
    <n v="645"/>
    <n v="750"/>
    <n v="150"/>
    <n v="129"/>
    <n v="150"/>
    <s v="EGYPT BEYOND"/>
    <s v="Egypt"/>
    <x v="1"/>
    <x v="0"/>
    <n v="0.2"/>
  </r>
  <r>
    <x v="1"/>
    <x v="1"/>
    <n v="848"/>
    <x v="20"/>
    <n v="26659"/>
    <s v="VUELO CAI - ASW"/>
    <d v="2025-12-23T00:00:00"/>
    <d v="2025-12-23T00:00:00"/>
    <s v="ABC"/>
    <x v="2"/>
    <s v="USD"/>
    <n v="1365"/>
    <n v="1173.9"/>
    <n v="1365"/>
    <n v="0"/>
    <n v="0"/>
    <n v="0"/>
    <s v="EGYPT BEYOND"/>
    <s v="Egypt"/>
    <x v="1"/>
    <x v="0"/>
    <n v="0"/>
  </r>
  <r>
    <x v="1"/>
    <x v="1"/>
    <n v="848"/>
    <x v="20"/>
    <n v="28934"/>
    <s v="ROMANO MUSSALI EMILIO"/>
    <d v="2026-01-02T00:00:00"/>
    <d v="2026-01-02T00:00:00"/>
    <s v="VLO"/>
    <x v="2"/>
    <s v="USD"/>
    <n v="378.2"/>
    <n v="325.252"/>
    <n v="378.2"/>
    <n v="0"/>
    <n v="0"/>
    <n v="0"/>
    <s v="F1S USA"/>
    <s v="United States"/>
    <x v="40"/>
    <x v="1"/>
    <n v="0"/>
  </r>
  <r>
    <x v="1"/>
    <x v="1"/>
    <n v="848"/>
    <x v="20"/>
    <n v="28934"/>
    <s v="DRIJANSKI ROTH ALISA"/>
    <d v="2026-01-02T00:00:00"/>
    <d v="2026-01-02T00:00:00"/>
    <s v="VLO"/>
    <x v="2"/>
    <s v="USD"/>
    <n v="378.2"/>
    <n v="325.252"/>
    <n v="378.2"/>
    <n v="0"/>
    <n v="0"/>
    <n v="0"/>
    <s v="F1S USA"/>
    <s v="United States"/>
    <x v="40"/>
    <x v="1"/>
    <n v="0"/>
  </r>
  <r>
    <x v="1"/>
    <x v="1"/>
    <n v="848"/>
    <x v="20"/>
    <n v="28934"/>
    <s v="ROMANO DRIJANSKI LAURA NATALIA"/>
    <d v="2026-01-02T00:00:00"/>
    <d v="2026-01-02T00:00:00"/>
    <s v="VLO"/>
    <x v="2"/>
    <s v="USD"/>
    <n v="378.2"/>
    <n v="325.252"/>
    <n v="378.2"/>
    <n v="0"/>
    <n v="0"/>
    <n v="0"/>
    <s v="F1S USA"/>
    <s v="United States"/>
    <x v="40"/>
    <x v="1"/>
    <n v="0"/>
  </r>
  <r>
    <x v="1"/>
    <x v="1"/>
    <n v="848"/>
    <x v="20"/>
    <n v="28934"/>
    <s v="ROMANO DRIJANSKI MARGOT ANDREA"/>
    <d v="2026-01-02T00:00:00"/>
    <d v="2026-01-02T00:00:00"/>
    <s v="VLO"/>
    <x v="2"/>
    <s v="USD"/>
    <n v="378.2"/>
    <n v="325.252"/>
    <n v="378.2"/>
    <n v="0"/>
    <n v="0"/>
    <n v="0"/>
    <s v="F1S USA"/>
    <s v="United States"/>
    <x v="40"/>
    <x v="1"/>
    <n v="0"/>
  </r>
  <r>
    <x v="1"/>
    <x v="1"/>
    <n v="848"/>
    <x v="20"/>
    <n v="23789"/>
    <s v="Extras en Sudafrica"/>
    <d v="2025-12-31T00:00:00"/>
    <d v="2026-01-07T00:00:00"/>
    <s v="PKT"/>
    <x v="0"/>
    <s v="USD"/>
    <n v="486.43"/>
    <n v="418.3298"/>
    <n v="486.43"/>
    <n v="0"/>
    <n v="0"/>
    <n v="0"/>
    <s v="TRIUMPH TRAVEL"/>
    <s v="South Africa"/>
    <x v="31"/>
    <x v="0"/>
    <n v="0"/>
  </r>
  <r>
    <x v="1"/>
    <x v="1"/>
    <n v="849"/>
    <x v="19"/>
    <n v="23362"/>
    <s v="Lift Tickets"/>
    <d v="2025-12-22T00:00:00"/>
    <d v="2025-12-27T00:00:00"/>
    <s v="EXC"/>
    <x v="0"/>
    <s v="USD"/>
    <n v="1840"/>
    <n v="1582.4"/>
    <n v="1840"/>
    <n v="263.2"/>
    <n v="226.352"/>
    <n v="263.2"/>
    <s v="SKIUSA VACATIONS LLC"/>
    <s v="United States"/>
    <x v="1"/>
    <x v="0"/>
    <n v="0.1430434782608695"/>
  </r>
  <r>
    <x v="1"/>
    <x v="1"/>
    <n v="849"/>
    <x v="19"/>
    <n v="28420"/>
    <s v="Renta Camioneta en Eagle Vail Colorado"/>
    <d v="2025-12-22T00:00:00"/>
    <d v="2025-12-27T00:00:00"/>
    <s v="AUT"/>
    <x v="5"/>
    <s v="USD"/>
    <n v="2206.02"/>
    <n v="1897.1772"/>
    <n v="2206.02"/>
    <n v="220.6"/>
    <n v="189.716"/>
    <n v="220.6"/>
    <s v="SIXT MÉXICO"/>
    <s v="Mexico"/>
    <x v="1"/>
    <x v="0"/>
    <n v="0.0999990933899058"/>
  </r>
  <r>
    <x v="1"/>
    <x v="1"/>
    <n v="850"/>
    <x v="36"/>
    <n v="31778"/>
    <s v="PAQUETE CON DMC"/>
    <d v="2025-12-25T00:00:00"/>
    <d v="2026-01-07T00:00:00"/>
    <s v="PKT"/>
    <x v="0"/>
    <s v="USD"/>
    <n v="113807"/>
    <n v="97874.02"/>
    <n v="113807"/>
    <n v="0"/>
    <n v="0"/>
    <n v="0"/>
    <s v="Oriunda Travel Designers"/>
    <s v="Argentina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27301"/>
    <s v="boletos exmar"/>
    <d v="2025-12-25T00:00:00"/>
    <d v="2026-01-07T00:00:00"/>
    <s v="VLO"/>
    <x v="2"/>
    <s v="USD"/>
    <n v="5610.09"/>
    <n v="4824.6774"/>
    <n v="5610.09"/>
    <n v="0"/>
    <n v="0"/>
    <n v="0"/>
    <s v="TURISMO EX MAR, S.A. DE C.V."/>
    <s v="Mexico"/>
    <x v="1"/>
    <x v="0"/>
    <n v="0"/>
  </r>
  <r>
    <x v="1"/>
    <x v="1"/>
    <n v="850"/>
    <x v="36"/>
    <n v="0"/>
    <s v="fee por creación de reservación y emisiones desde su origen"/>
    <d v="2025-12-25T00:00:00"/>
    <d v="2026-01-07T00:00:00"/>
    <s v="HPS"/>
    <x v="1"/>
    <s v="USD"/>
    <n v="240"/>
    <n v="206.4"/>
    <n v="240"/>
    <n v="240"/>
    <n v="206.4"/>
    <n v="240"/>
    <s v="FEES"/>
    <n v="0"/>
    <x v="1"/>
    <x v="0"/>
    <n v="1"/>
  </r>
  <r>
    <x v="1"/>
    <x v="1"/>
    <n v="850"/>
    <x v="36"/>
    <n v="0"/>
    <s v="utilidad"/>
    <d v="2025-12-25T00:00:00"/>
    <d v="2026-01-07T00:00:00"/>
    <s v="HPS"/>
    <x v="1"/>
    <s v="USD"/>
    <n v="19904.15"/>
    <n v="17117.569"/>
    <n v="19904.15"/>
    <n v="19904.15"/>
    <n v="17117.569"/>
    <n v="19904.15"/>
    <s v="FEES"/>
    <n v="0"/>
    <x v="1"/>
    <x v="0"/>
    <n v="1"/>
  </r>
  <r>
    <x v="1"/>
    <x v="1"/>
    <n v="850"/>
    <x v="36"/>
    <n v="25689"/>
    <s v="alojamiento"/>
    <d v="2025-12-25T00:00:00"/>
    <d v="2026-01-07T00:00:00"/>
    <s v="HTL"/>
    <x v="4"/>
    <s v="USD"/>
    <n v="3429.78"/>
    <n v="2949.6108"/>
    <n v="3429.78"/>
    <n v="0"/>
    <n v="0"/>
    <n v="0"/>
    <s v="AMAN NEW YORK"/>
    <s v="United States"/>
    <x v="1"/>
    <x v="0"/>
    <n v="0"/>
  </r>
  <r>
    <x v="1"/>
    <x v="1"/>
    <n v="850"/>
    <x v="36"/>
    <n v="31778"/>
    <s v="EXTRAS VUELOS JETSMART"/>
    <d v="2025-12-25T00:00:00"/>
    <d v="2026-01-07T00:00:00"/>
    <s v="PKT"/>
    <x v="0"/>
    <s v="USD"/>
    <n v="2499"/>
    <n v="2149.14"/>
    <n v="2499"/>
    <n v="0"/>
    <n v="0"/>
    <n v="0"/>
    <s v="Oriunda Travel Designers"/>
    <s v="Argentina"/>
    <x v="1"/>
    <x v="0"/>
    <n v="0"/>
  </r>
  <r>
    <x v="1"/>
    <x v="1"/>
    <n v="850"/>
    <x v="36"/>
    <n v="33941"/>
    <s v="SEGURO DE VIAJE SUPER"/>
    <d v="2025-12-25T00:00:00"/>
    <d v="2026-01-07T00:00:00"/>
    <s v="SEG"/>
    <x v="3"/>
    <s v="USD"/>
    <n v="749.26"/>
    <n v="644.3636"/>
    <n v="749.26"/>
    <n v="172.9"/>
    <n v="148.694"/>
    <n v="172.9"/>
    <s v="Terrawind Global Protection"/>
    <s v="Mexico"/>
    <x v="1"/>
    <x v="0"/>
    <n v="0.2307610175373035"/>
  </r>
  <r>
    <x v="1"/>
    <x v="1"/>
    <n v="851"/>
    <x v="25"/>
    <n v="27931"/>
    <s v="Hospedaje Laura Caraza"/>
    <d v="2025-11-26T00:00:00"/>
    <d v="2025-11-28T00:00:00"/>
    <s v="HTL"/>
    <x v="4"/>
    <s v="USD"/>
    <n v="430"/>
    <n v="369.8"/>
    <n v="430"/>
    <n v="71.42"/>
    <n v="61.4212"/>
    <n v="71.42"/>
    <s v="Bedsonline"/>
    <s v="Spain"/>
    <x v="32"/>
    <x v="0"/>
    <n v="0.166093023255814"/>
  </r>
  <r>
    <x v="1"/>
    <x v="1"/>
    <n v="852"/>
    <x v="30"/>
    <n v="25762"/>
    <s v="Estadia"/>
    <d v="2026-04-04T00:00:00"/>
    <d v="2026-04-11T00:00:00"/>
    <s v="HTL"/>
    <x v="4"/>
    <s v="USD"/>
    <n v="4277.86"/>
    <n v="3678.9596"/>
    <n v="4277.86"/>
    <n v="427.79"/>
    <n v="367.8994"/>
    <n v="427.79"/>
    <s v="PULSO HOTEL FARIA LIMA"/>
    <s v="Brazil"/>
    <x v="37"/>
    <x v="1"/>
    <n v="0.1000009350469628"/>
  </r>
  <r>
    <x v="1"/>
    <x v="1"/>
    <n v="852"/>
    <x v="30"/>
    <n v="25762"/>
    <s v="Estadia"/>
    <d v="2026-04-04T00:00:00"/>
    <d v="2026-04-11T00:00:00"/>
    <s v="HTL"/>
    <x v="4"/>
    <s v="USD"/>
    <n v="6872.06"/>
    <n v="5909.9716"/>
    <n v="6872.06"/>
    <n v="687.21"/>
    <n v="591.0006000000001"/>
    <n v="687.21"/>
    <s v="PULSO HOTEL FARIA LIMA"/>
    <s v="Brazil"/>
    <x v="37"/>
    <x v="1"/>
    <n v="0.1000005820670949"/>
  </r>
  <r>
    <x v="2"/>
    <x v="1"/>
    <n v="853"/>
    <x v="17"/>
    <n v="28934"/>
    <s v="GUZMAN LAGUNEZ BRAULIO MIGUEL"/>
    <d v="2026-05-31T00:00:00"/>
    <d v="2026-07-20T00:00:00"/>
    <s v="VLO"/>
    <x v="2"/>
    <s v="USD"/>
    <n v="5759.73"/>
    <n v="4953.3678"/>
    <n v="5759.73"/>
    <n v="112.68"/>
    <n v="96.90480000000001"/>
    <n v="112.68"/>
    <s v="F1S USA"/>
    <s v="United States"/>
    <x v="14"/>
    <x v="1"/>
    <n v="0.01956341703517353"/>
  </r>
  <r>
    <x v="2"/>
    <x v="1"/>
    <n v="853"/>
    <x v="17"/>
    <n v="28934"/>
    <s v="ROMO DE VIVAR FERNEL BRENDA FERNANDA"/>
    <d v="2026-05-31T00:00:00"/>
    <d v="2026-07-20T00:00:00"/>
    <s v="VLO"/>
    <x v="2"/>
    <s v="USD"/>
    <n v="5759.73"/>
    <n v="4953.3678"/>
    <n v="5759.73"/>
    <n v="112.68"/>
    <n v="96.90480000000001"/>
    <n v="112.68"/>
    <s v="F1S USA"/>
    <s v="United States"/>
    <x v="14"/>
    <x v="1"/>
    <n v="0.01956341703517353"/>
  </r>
  <r>
    <x v="2"/>
    <x v="1"/>
    <n v="853"/>
    <x v="17"/>
    <n v="0"/>
    <s v="fee de emisionde 2 boletos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2"/>
    <x v="1"/>
    <n v="853"/>
    <x v="17"/>
    <n v="28934"/>
    <s v="OBREGON GUTIERREZ DANIELA"/>
    <d v="2026-01-16T00:00:00"/>
    <d v="2026-06-30T00:00:00"/>
    <s v="VLO"/>
    <x v="2"/>
    <s v="USD"/>
    <n v="4615.93"/>
    <n v="3969.6998"/>
    <n v="4615.93"/>
    <n v="750.24"/>
    <n v="645.2064"/>
    <n v="750.24"/>
    <s v="F1S USA"/>
    <s v="United States"/>
    <x v="29"/>
    <x v="1"/>
    <n v="0.1625327940415041"/>
  </r>
  <r>
    <x v="2"/>
    <x v="1"/>
    <n v="853"/>
    <x v="17"/>
    <n v="0"/>
    <s v="fee por creación de reservación y emisiones desde su origen"/>
    <d v="2026-05-31T00:00:00"/>
    <d v="2026-07-20T00:00:00"/>
    <s v="HPS"/>
    <x v="1"/>
    <s v="USD"/>
    <n v="35"/>
    <n v="30.1"/>
    <n v="35"/>
    <n v="35"/>
    <n v="30.1"/>
    <n v="35"/>
    <s v="FEES"/>
    <n v="0"/>
    <x v="14"/>
    <x v="1"/>
    <n v="1"/>
  </r>
  <r>
    <x v="2"/>
    <x v="1"/>
    <n v="853"/>
    <x v="17"/>
    <n v="28934"/>
    <s v="OBREGON GUTIERREZ DANIELA"/>
    <d v="2026-01-26T00:00:00"/>
    <d v="2026-06-30T00:00:00"/>
    <s v="VLO"/>
    <x v="2"/>
    <s v="USD"/>
    <n v="1664.3"/>
    <n v="1431.298"/>
    <n v="1664.3"/>
    <n v="965.7"/>
    <n v="830.5020000000001"/>
    <n v="965.7"/>
    <s v="F1S USA"/>
    <s v="United States"/>
    <x v="42"/>
    <x v="1"/>
    <n v="0.5802439464038935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1"/>
    <n v="35"/>
    <n v="35"/>
    <n v="30.1"/>
    <n v="35"/>
    <s v="FEES"/>
    <n v="0"/>
    <x v="35"/>
    <x v="1"/>
    <n v="1"/>
  </r>
  <r>
    <x v="2"/>
    <x v="1"/>
    <n v="853"/>
    <x v="17"/>
    <n v="28934"/>
    <s v="KRYZDA KENNETH BRYAN"/>
    <d v="2026-01-07T00:00:00"/>
    <d v="2026-01-22T00:00:00"/>
    <s v="VLO"/>
    <x v="2"/>
    <s v="USD"/>
    <n v="8927.73"/>
    <n v="7677.8478"/>
    <n v="8927.73"/>
    <n v="812.83"/>
    <n v="699.0338"/>
    <n v="812.83"/>
    <s v="F1S USA"/>
    <s v="United States"/>
    <x v="35"/>
    <x v="1"/>
    <n v="0.09104554013170202"/>
  </r>
  <r>
    <x v="2"/>
    <x v="1"/>
    <n v="853"/>
    <x v="17"/>
    <n v="28934"/>
    <s v="KRYZDA KENNETH BRYAN"/>
    <d v="2026-01-07T00:00:00"/>
    <d v="2026-01-22T00:00:00"/>
    <s v="VLO"/>
    <x v="2"/>
    <s v="USD"/>
    <n v="1377.1"/>
    <n v="1184.306"/>
    <n v="1377.1"/>
    <n v="978.0700000000001"/>
    <n v="841.1402"/>
    <n v="978.0700000000001"/>
    <s v="F1S USA"/>
    <s v="United States"/>
    <x v="35"/>
    <x v="1"/>
    <n v="0.7102389078498295"/>
  </r>
  <r>
    <x v="2"/>
    <x v="1"/>
    <n v="853"/>
    <x v="17"/>
    <n v="0"/>
    <s v="fee por creación de reservación y emisiones desde su origen mas revisado"/>
    <d v="2026-01-07T00:00:00"/>
    <d v="2026-07-20T00:00:00"/>
    <s v="HPS"/>
    <x v="1"/>
    <s v="USD"/>
    <n v="70"/>
    <n v="60.2"/>
    <n v="70"/>
    <n v="70"/>
    <n v="60.2"/>
    <n v="70"/>
    <s v="FEES"/>
    <n v="0"/>
    <x v="35"/>
    <x v="1"/>
    <n v="1"/>
  </r>
  <r>
    <x v="2"/>
    <x v="1"/>
    <n v="853"/>
    <x v="17"/>
    <n v="28934"/>
    <s v="MURGUIA GUZMAN SOFIA PATRICIA"/>
    <d v="2026-04-07T00:00:00"/>
    <d v="2026-04-25T00:00:00"/>
    <s v="VLO"/>
    <x v="2"/>
    <s v="USD"/>
    <n v="6012.79"/>
    <n v="5170.9994"/>
    <n v="6012.79"/>
    <n v="423.05"/>
    <n v="363.823"/>
    <n v="423.05"/>
    <s v="F1S USA"/>
    <s v="United States"/>
    <x v="38"/>
    <x v="1"/>
    <n v="0.0703583527779949"/>
  </r>
  <r>
    <x v="2"/>
    <x v="1"/>
    <n v="853"/>
    <x v="17"/>
    <n v="28934"/>
    <s v="KRYZDA KENNETH BRYAN"/>
    <d v="2026-04-07T00:00:00"/>
    <d v="2026-04-25T00:00:00"/>
    <s v="VLO"/>
    <x v="2"/>
    <s v="USD"/>
    <n v="6012.79"/>
    <n v="5170.9994"/>
    <n v="6012.79"/>
    <n v="423.05"/>
    <n v="363.823"/>
    <n v="423.05"/>
    <s v="F1S USA"/>
    <s v="United States"/>
    <x v="38"/>
    <x v="1"/>
    <n v="0.0703583527779949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70"/>
    <n v="60.2"/>
    <n v="70"/>
    <n v="70"/>
    <n v="60.2"/>
    <n v="70"/>
    <s v="FEES"/>
    <n v="0"/>
    <x v="35"/>
    <x v="1"/>
    <n v="1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1"/>
    <n v="35"/>
    <n v="35"/>
    <n v="30.1"/>
    <n v="35"/>
    <s v="FEES"/>
    <n v="0"/>
    <x v="35"/>
    <x v="1"/>
    <n v="1"/>
  </r>
  <r>
    <x v="2"/>
    <x v="1"/>
    <n v="853"/>
    <x v="17"/>
    <n v="28934"/>
    <s v="LARIS RODRIGUEZ ARTURO"/>
    <d v="2026-03-17T00:00:00"/>
    <d v="2026-04-11T00:00:00"/>
    <s v="VLO"/>
    <x v="2"/>
    <s v="USD"/>
    <n v="2800.23"/>
    <n v="2408.1978"/>
    <n v="2800.23"/>
    <n v="337.48"/>
    <n v="290.2328"/>
    <n v="337.48"/>
    <s v="F1S USA"/>
    <s v="United States"/>
    <x v="46"/>
    <x v="1"/>
    <n v="0.1205186716805405"/>
  </r>
  <r>
    <x v="2"/>
    <x v="1"/>
    <n v="853"/>
    <x v="17"/>
    <n v="28934"/>
    <s v="GARCIA DE ALBA JIMENEZ MARIA DE LOURDES"/>
    <d v="2026-03-17T00:00:00"/>
    <d v="2026-04-11T00:00:00"/>
    <s v="VLO"/>
    <x v="2"/>
    <s v="USD"/>
    <n v="2800.23"/>
    <n v="2408.1978"/>
    <n v="2800.23"/>
    <n v="337.48"/>
    <n v="290.2328"/>
    <n v="337.48"/>
    <s v="F1S USA"/>
    <s v="United States"/>
    <x v="46"/>
    <x v="1"/>
    <n v="0.1205186716805405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1"/>
    <n v="35"/>
    <n v="35"/>
    <n v="30.1"/>
    <n v="35"/>
    <s v="FEES"/>
    <n v="0"/>
    <x v="35"/>
    <x v="1"/>
    <n v="1"/>
  </r>
  <r>
    <x v="2"/>
    <x v="1"/>
    <n v="853"/>
    <x v="17"/>
    <n v="0"/>
    <s v="fee por creación de reservación y emisiones desde su origen"/>
    <d v="2026-01-07T00:00:00"/>
    <d v="2026-07-20T00:00:00"/>
    <s v="HPS"/>
    <x v="1"/>
    <s v="USD"/>
    <n v="35"/>
    <n v="30.1"/>
    <n v="35"/>
    <n v="35"/>
    <n v="30.1"/>
    <n v="35"/>
    <s v="FEES"/>
    <n v="0"/>
    <x v="35"/>
    <x v="1"/>
    <n v="1"/>
  </r>
  <r>
    <x v="1"/>
    <x v="1"/>
    <n v="854"/>
    <x v="24"/>
    <n v="27781"/>
    <s v="Estancia completa Hotel Pierre"/>
    <d v="2025-11-20T00:00:00"/>
    <d v="2025-11-21T00:00:00"/>
    <s v="HTL"/>
    <x v="4"/>
    <s v="USD"/>
    <n v="2588.88"/>
    <n v="2226.4368"/>
    <n v="2588.88"/>
    <n v="0"/>
    <n v="0"/>
    <n v="0"/>
    <s v="THE PIERRE A TAJ HOTEL NEW YORK"/>
    <s v="United States"/>
    <x v="30"/>
    <x v="0"/>
    <n v="0"/>
  </r>
  <r>
    <x v="1"/>
    <x v="1"/>
    <n v="855"/>
    <x v="23"/>
    <n v="0"/>
    <s v="FEE DE PLANEACION"/>
    <d v="2026-08-24T00:00:00"/>
    <d v="2026-09-06T00:00:00"/>
    <s v="HPS"/>
    <x v="1"/>
    <s v="USD"/>
    <n v="500"/>
    <n v="430"/>
    <n v="500"/>
    <n v="500"/>
    <n v="430"/>
    <n v="500"/>
    <s v="FEES"/>
    <n v="0"/>
    <x v="12"/>
    <x v="1"/>
    <n v="1"/>
  </r>
  <r>
    <x v="1"/>
    <x v="1"/>
    <n v="855"/>
    <x v="23"/>
    <n v="28731"/>
    <s v="LAND SERVICES - SINAGPORE &amp; INDONESIA"/>
    <d v="2026-08-26T00:00:00"/>
    <d v="2026-09-06T00:00:00"/>
    <s v="PKT"/>
    <x v="0"/>
    <s v="USD"/>
    <n v="5984"/>
    <n v="5146.24"/>
    <n v="5984"/>
    <n v="973"/>
    <n v="836.78"/>
    <n v="973"/>
    <s v="ASIA EXOTICA"/>
    <s v="Thailand"/>
    <x v="12"/>
    <x v="1"/>
    <n v="0.1626002673796791"/>
  </r>
  <r>
    <x v="1"/>
    <x v="1"/>
    <n v="855"/>
    <x v="23"/>
    <n v="30693"/>
    <s v="ALILA ULUWATU 2-5 SEP"/>
    <d v="2026-09-02T00:00:00"/>
    <d v="2026-09-05T00:00:00"/>
    <s v="HTL"/>
    <x v="4"/>
    <s v="USD"/>
    <n v="3012"/>
    <n v="2590.32"/>
    <n v="3012"/>
    <n v="248.91"/>
    <n v="214.0626"/>
    <n v="248.91"/>
    <s v="ALILA VILLAS ULUWATU"/>
    <s v="Bali"/>
    <x v="19"/>
    <x v="1"/>
    <n v="0.08263944223107569"/>
  </r>
  <r>
    <x v="1"/>
    <x v="1"/>
    <n v="855"/>
    <x v="23"/>
    <n v="34779"/>
    <s v="SIX SENSES ULUWATU 2-5 SEP"/>
    <d v="2026-09-02T00:00:00"/>
    <d v="2026-09-05T00:00:00"/>
    <s v="HTL"/>
    <x v="4"/>
    <s v="USD"/>
    <n v="3449"/>
    <n v="2966.14"/>
    <n v="3449"/>
    <n v="285.05"/>
    <n v="245.143"/>
    <n v="285.05"/>
    <e v="#N/A"/>
    <e v="#N/A"/>
    <x v="19"/>
    <x v="1"/>
    <n v="0.08264714409973906"/>
  </r>
  <r>
    <x v="1"/>
    <x v="1"/>
    <n v="855"/>
    <x v="23"/>
    <n v="34785"/>
    <s v="POTATO HEADS SEMINYAK 31 AUG - 2 SEP"/>
    <d v="2026-08-31T00:00:00"/>
    <d v="2026-09-02T00:00:00"/>
    <s v="HTL"/>
    <x v="4"/>
    <s v="USD"/>
    <n v="1385.62"/>
    <n v="1191.6332"/>
    <n v="1385.62"/>
    <n v="171.69"/>
    <n v="147.6534"/>
    <n v="171.69"/>
    <e v="#N/A"/>
    <e v="#N/A"/>
    <x v="19"/>
    <x v="1"/>
    <n v="0.1239084308829261"/>
  </r>
  <r>
    <x v="1"/>
    <x v="1"/>
    <n v="856"/>
    <x v="43"/>
    <n v="24166"/>
    <s v="Reservacion hotel cliente paga directo"/>
    <d v="2025-11-21T00:00:00"/>
    <d v="2025-11-24T00:00:00"/>
    <s v="HTL"/>
    <x v="4"/>
    <s v="EUR"/>
    <n v="8775"/>
    <n v="8775"/>
    <n v="10179"/>
    <n v="797.73"/>
    <n v="797.73"/>
    <n v="925.3668"/>
    <s v="LE BRISTOL PARIS"/>
    <s v="France"/>
    <x v="30"/>
    <x v="0"/>
    <n v="0.0909094017094017"/>
  </r>
  <r>
    <x v="1"/>
    <x v="1"/>
    <n v="857"/>
    <x v="43"/>
    <n v="24166"/>
    <s v="Reservacion de habitacion de Hotel"/>
    <d v="2025-11-23T00:00:00"/>
    <d v="2025-11-26T00:00:00"/>
    <s v="HTL"/>
    <x v="4"/>
    <s v="EUR"/>
    <n v="9081"/>
    <n v="9081"/>
    <n v="10533.96"/>
    <n v="825.55"/>
    <n v="825.55"/>
    <n v="957.6379999999999"/>
    <s v="LE BRISTOL PARIS"/>
    <s v="France"/>
    <x v="32"/>
    <x v="0"/>
    <n v="0.09090959145468561"/>
  </r>
  <r>
    <x v="1"/>
    <x v="1"/>
    <n v="858"/>
    <x v="24"/>
    <n v="28064"/>
    <s v="Estancia completa Hotel Esencia"/>
    <d v="2025-11-14T00:00:00"/>
    <d v="2025-11-17T00:00:00"/>
    <s v="HTL"/>
    <x v="4"/>
    <s v="USD"/>
    <n v="6523.9"/>
    <n v="5610.553999999999"/>
    <n v="6523.9"/>
    <n v="541.1"/>
    <n v="465.346"/>
    <n v="541.1"/>
    <s v="HOTEL ESENCIA"/>
    <s v="Mexico"/>
    <x v="17"/>
    <x v="0"/>
    <n v="0.08294118548720858"/>
  </r>
  <r>
    <x v="1"/>
    <x v="1"/>
    <n v="859"/>
    <x v="43"/>
    <n v="26659"/>
    <s v="Crucero Privado"/>
    <d v="2026-11-25T00:00:00"/>
    <d v="2026-11-29T00:00:00"/>
    <s v="CRC"/>
    <x v="8"/>
    <s v="USD"/>
    <n v="72800"/>
    <n v="62608"/>
    <n v="72800"/>
    <n v="1820"/>
    <n v="1565.2"/>
    <n v="1820"/>
    <s v="EGYPT BEYOND"/>
    <s v="Egypt"/>
    <x v="32"/>
    <x v="1"/>
    <n v="0.025"/>
  </r>
  <r>
    <x v="1"/>
    <x v="1"/>
    <n v="860"/>
    <x v="24"/>
    <n v="27779"/>
    <s v="Estancia Completa"/>
    <d v="2025-12-12T00:00:00"/>
    <d v="2025-12-15T00:00:00"/>
    <s v="HTL"/>
    <x v="4"/>
    <s v="GBP"/>
    <n v="10493"/>
    <n v="12066.95"/>
    <n v="14060.62"/>
    <n v="1311.57"/>
    <n v="1508.3055"/>
    <n v="1757.5038"/>
    <s v="THE LANESBOROUGH"/>
    <s v="United Kingdom"/>
    <x v="28"/>
    <x v="0"/>
    <n v="0.1249947584103688"/>
  </r>
  <r>
    <x v="1"/>
    <x v="1"/>
    <n v="861"/>
    <x v="24"/>
    <n v="31729"/>
    <s v="Estancia"/>
    <d v="2025-09-30T00:00:00"/>
    <d v="2025-10-02T00:00:00"/>
    <s v="HTL"/>
    <x v="4"/>
    <s v="EUR"/>
    <n v="275.92"/>
    <n v="275.92"/>
    <n v="320.0672"/>
    <n v="27.59"/>
    <n v="27.59"/>
    <n v="32.0044"/>
    <s v="BEST WESTERN PREMIER CMC GIRONA"/>
    <s v="Spain"/>
    <x v="23"/>
    <x v="0"/>
    <n v="0.09999275152218033"/>
  </r>
  <r>
    <x v="1"/>
    <x v="1"/>
    <n v="862"/>
    <x v="20"/>
    <n v="29952"/>
    <s v="HOTEL MARRIOT AEROPUERTO HOUSTON"/>
    <d v="2025-12-17T00:00:00"/>
    <d v="2025-12-18T00:00:00"/>
    <s v="HTL"/>
    <x v="4"/>
    <s v="USD"/>
    <n v="263.72"/>
    <n v="226.7992"/>
    <n v="263.72"/>
    <n v="0"/>
    <n v="0"/>
    <n v="0"/>
    <s v="HOUSTON AIRPORT MARRIOTT AT GEORGE BUSH INTERCONTINENTAL"/>
    <s v="United States"/>
    <x v="0"/>
    <x v="0"/>
    <n v="0"/>
  </r>
  <r>
    <x v="1"/>
    <x v="1"/>
    <n v="863"/>
    <x v="22"/>
    <n v="25372"/>
    <s v="QUEEN OF CLUBS"/>
    <d v="2025-12-29T00:00:00"/>
    <d v="2026-01-03T00:00:00"/>
    <s v="BOL"/>
    <x v="3"/>
    <s v="EUR"/>
    <n v="13654.07"/>
    <n v="13654.07"/>
    <n v="15838.7212"/>
    <n v="1154.07"/>
    <n v="1154.07"/>
    <n v="1338.7212"/>
    <s v="Queen Of Clubs Lifestyle Luxury Services LTD"/>
    <s v="United Kingdom"/>
    <x v="31"/>
    <x v="0"/>
    <n v="0.08452205093426354"/>
  </r>
  <r>
    <x v="1"/>
    <x v="1"/>
    <n v="863"/>
    <x v="22"/>
    <n v="0"/>
    <s v="FEE STRIPE"/>
    <d v="2025-12-29T00:00:00"/>
    <d v="2026-01-03T00:00:00"/>
    <s v="HPS"/>
    <x v="1"/>
    <s v="EUR"/>
    <n v="838.54"/>
    <n v="838.54"/>
    <n v="972.7063999999999"/>
    <n v="838.54"/>
    <n v="838.54"/>
    <n v="972.7063999999999"/>
    <s v="FEES"/>
    <n v="0"/>
    <x v="31"/>
    <x v="0"/>
    <n v="1"/>
  </r>
  <r>
    <x v="1"/>
    <x v="1"/>
    <n v="864"/>
    <x v="37"/>
    <n v="0"/>
    <s v="fee de emisión de boleto"/>
    <d v="2025-12-15T00:00:00"/>
    <d v="2025-12-15T00:00:00"/>
    <s v="HPS"/>
    <x v="1"/>
    <s v="USD"/>
    <n v="35"/>
    <n v="30.1"/>
    <n v="35"/>
    <n v="35"/>
    <n v="30.1"/>
    <n v="35"/>
    <s v="FEES"/>
    <n v="0"/>
    <x v="0"/>
    <x v="0"/>
    <n v="1"/>
  </r>
  <r>
    <x v="1"/>
    <x v="1"/>
    <n v="864"/>
    <x v="37"/>
    <n v="28934"/>
    <s v="VAINER LOZOWSKY SHARON"/>
    <d v="2025-12-15T00:00:00"/>
    <d v="2025-12-15T00:00:00"/>
    <s v="VLO"/>
    <x v="2"/>
    <s v="USD"/>
    <n v="252.76"/>
    <n v="217.3736"/>
    <n v="252.76"/>
    <n v="1.45"/>
    <n v="1.247"/>
    <n v="1.45"/>
    <s v="F1S USA"/>
    <s v="United States"/>
    <x v="0"/>
    <x v="0"/>
    <n v="0.005736667194176294"/>
  </r>
  <r>
    <x v="2"/>
    <x v="1"/>
    <n v="865"/>
    <x v="17"/>
    <n v="30141"/>
    <s v="Estadia"/>
    <d v="2026-01-03T00:00:00"/>
    <d v="2026-01-07T00:00:00"/>
    <s v="HTL"/>
    <x v="4"/>
    <s v="USD"/>
    <n v="2770.92"/>
    <n v="2382.9912"/>
    <n v="2770.92"/>
    <n v="277.09"/>
    <n v="238.2974"/>
    <n v="277.09"/>
    <s v="L'ERMITAGE BEVERLY HILLS"/>
    <s v="United States"/>
    <x v="40"/>
    <x v="1"/>
    <n v="0.09999927821806474"/>
  </r>
  <r>
    <x v="2"/>
    <x v="1"/>
    <n v="865"/>
    <x v="17"/>
    <n v="30141"/>
    <s v="Estadia"/>
    <d v="2026-01-03T00:00:00"/>
    <d v="2026-01-07T00:00:00"/>
    <s v="HTL"/>
    <x v="4"/>
    <s v="USD"/>
    <n v="2844.22"/>
    <n v="2446.0292"/>
    <n v="2844.22"/>
    <n v="284.42"/>
    <n v="244.6012"/>
    <n v="284.42"/>
    <s v="L'ERMITAGE BEVERLY HILLS"/>
    <s v="United States"/>
    <x v="40"/>
    <x v="1"/>
    <n v="0.09999929681951468"/>
  </r>
  <r>
    <x v="1"/>
    <x v="1"/>
    <n v="866"/>
    <x v="44"/>
    <n v="33418"/>
    <s v="2 cabinas - Ocean View Balcony"/>
    <d v="2026-11-02T00:00:00"/>
    <d v="2026-11-06T00:00:00"/>
    <s v="CRC"/>
    <x v="8"/>
    <s v="MXN"/>
    <n v="83104"/>
    <n v="3988.992"/>
    <n v="4653.824000000001"/>
    <n v="9972.48"/>
    <n v="478.67904"/>
    <n v="558.45888"/>
    <s v="IC TRAVELIZ"/>
    <s v="United States"/>
    <x v="34"/>
    <x v="1"/>
    <n v="0.12"/>
  </r>
  <r>
    <x v="0"/>
    <x v="1"/>
    <n v="867"/>
    <x v="2"/>
    <n v="25338"/>
    <s v="Itinerario Marruecos (Tanger, Fez, Marrakech)"/>
    <d v="2026-05-27T00:00:00"/>
    <d v="2026-06-02T00:00:00"/>
    <s v="PKT"/>
    <x v="0"/>
    <s v="EUR"/>
    <n v="14239"/>
    <n v="14239"/>
    <n v="16517.24"/>
    <n v="2931.86"/>
    <n v="2931.86"/>
    <n v="3400.9576"/>
    <s v="EXO Travel"/>
    <s v="Singapore"/>
    <x v="13"/>
    <x v="1"/>
    <n v="0.2059035044595828"/>
  </r>
  <r>
    <x v="0"/>
    <x v="1"/>
    <n v="867"/>
    <x v="2"/>
    <n v="28491"/>
    <s v="Seguro"/>
    <d v="2026-05-27T00:00:00"/>
    <d v="2026-06-02T00:00:00"/>
    <s v="HTL"/>
    <x v="4"/>
    <s v="EUR"/>
    <n v="383"/>
    <n v="383"/>
    <n v="444.28"/>
    <n v="126.35"/>
    <n v="126.35"/>
    <n v="146.566"/>
    <s v="AON"/>
    <s v="United Kingdom"/>
    <x v="13"/>
    <x v="1"/>
    <n v="0.3298955613577023"/>
  </r>
  <r>
    <x v="0"/>
    <x v="1"/>
    <n v="867"/>
    <x v="2"/>
    <n v="27914"/>
    <s v="Billete IB | MAD-TNG//RAK-MAD"/>
    <d v="2026-05-27T00:00:00"/>
    <d v="2026-06-02T00:00:00"/>
    <s v="ABC"/>
    <x v="2"/>
    <s v="EUR"/>
    <n v="1092.8"/>
    <n v="1092.8"/>
    <n v="1267.648"/>
    <n v="0"/>
    <n v="0"/>
    <n v="0"/>
    <s v="Servivuelo"/>
    <s v="Spain"/>
    <x v="13"/>
    <x v="1"/>
    <n v="0"/>
  </r>
  <r>
    <x v="0"/>
    <x v="1"/>
    <n v="867"/>
    <x v="2"/>
    <n v="0"/>
    <s v="Fee emisión aereos"/>
    <d v="2026-05-27T00:00:00"/>
    <d v="2026-06-02T00:00:00"/>
    <s v="HPS"/>
    <x v="1"/>
    <s v="EUR"/>
    <n v="352.46"/>
    <n v="352.46"/>
    <n v="408.8536"/>
    <n v="352.46"/>
    <n v="352.46"/>
    <n v="408.8536"/>
    <s v="FEES"/>
    <n v="0"/>
    <x v="13"/>
    <x v="1"/>
    <n v="1"/>
  </r>
  <r>
    <x v="1"/>
    <x v="1"/>
    <n v="868"/>
    <x v="16"/>
    <n v="28934"/>
    <s v="PMI-MAD-MEX-LHR/Yulia Terentyeva"/>
    <d v="2025-12-26T00:00:00"/>
    <d v="2026-01-09T00:00:00"/>
    <s v="VLO"/>
    <x v="2"/>
    <s v="USD"/>
    <n v="568.7"/>
    <n v="489.0820000000001"/>
    <n v="568.7"/>
    <n v="0"/>
    <n v="0"/>
    <n v="0"/>
    <s v="F1S USA"/>
    <s v="United States"/>
    <x v="1"/>
    <x v="0"/>
    <n v="0"/>
  </r>
  <r>
    <x v="1"/>
    <x v="1"/>
    <n v="868"/>
    <x v="16"/>
    <n v="28934"/>
    <s v="PMI-MAD-MEX-LHR/Yulia Terentyeva"/>
    <d v="2025-12-26T00:00:00"/>
    <d v="2026-01-09T00:00:00"/>
    <s v="VLO"/>
    <x v="2"/>
    <s v="USD"/>
    <n v="7170.38"/>
    <n v="6166.5268"/>
    <n v="7170.38"/>
    <n v="0"/>
    <n v="0"/>
    <n v="0"/>
    <s v="F1S USA"/>
    <s v="United States"/>
    <x v="1"/>
    <x v="0"/>
    <n v="0"/>
  </r>
  <r>
    <x v="1"/>
    <x v="1"/>
    <n v="868"/>
    <x v="16"/>
    <n v="0"/>
    <s v="Fee de emisión"/>
    <d v="2025-12-26T00:00:00"/>
    <d v="2026-01-09T00:00:00"/>
    <s v="HPS"/>
    <x v="1"/>
    <s v="USD"/>
    <n v="150"/>
    <n v="129"/>
    <n v="150"/>
    <n v="150"/>
    <n v="129"/>
    <n v="150"/>
    <s v="FEES"/>
    <n v="0"/>
    <x v="1"/>
    <x v="0"/>
    <n v="1"/>
  </r>
  <r>
    <x v="1"/>
    <x v="1"/>
    <n v="868"/>
    <x v="16"/>
    <n v="0"/>
    <s v="Sobrecomision"/>
    <d v="2025-12-26T00:00:00"/>
    <d v="2026-01-09T00:00:00"/>
    <s v="HPS"/>
    <x v="1"/>
    <s v="USD"/>
    <n v="15.25"/>
    <n v="13.115"/>
    <n v="15.25"/>
    <n v="15.25"/>
    <n v="13.115"/>
    <n v="15.25"/>
    <s v="FEES"/>
    <n v="0"/>
    <x v="1"/>
    <x v="0"/>
    <n v="1"/>
  </r>
  <r>
    <x v="1"/>
    <x v="1"/>
    <n v="869"/>
    <x v="16"/>
    <n v="28934"/>
    <s v="MEX-MIA-MEX/Denise Dryjansky"/>
    <d v="2025-12-02T00:00:00"/>
    <d v="2025-12-05T00:00:00"/>
    <s v="VLO"/>
    <x v="2"/>
    <s v="USD"/>
    <n v="1300.81"/>
    <n v="1118.6966"/>
    <n v="1300.81"/>
    <n v="21.2"/>
    <n v="18.232"/>
    <n v="21.2"/>
    <s v="F1S USA"/>
    <s v="United States"/>
    <x v="10"/>
    <x v="0"/>
    <n v="0.0162975376880559"/>
  </r>
  <r>
    <x v="1"/>
    <x v="1"/>
    <n v="869"/>
    <x v="16"/>
    <n v="0"/>
    <s v="Fee de emisión"/>
    <d v="2025-12-02T00:00:00"/>
    <d v="2025-12-05T00:00:00"/>
    <s v="HPS"/>
    <x v="1"/>
    <s v="USD"/>
    <n v="35"/>
    <n v="30.1"/>
    <n v="35"/>
    <n v="35"/>
    <n v="30.1"/>
    <n v="35"/>
    <s v="FEES"/>
    <n v="0"/>
    <x v="10"/>
    <x v="0"/>
    <n v="1"/>
  </r>
  <r>
    <x v="1"/>
    <x v="1"/>
    <n v="870"/>
    <x v="34"/>
    <n v="23789"/>
    <s v="Africa Luna de Miel"/>
    <d v="2026-04-26T00:00:00"/>
    <d v="2026-05-02T00:00:00"/>
    <s v="PKT"/>
    <x v="0"/>
    <s v="USD"/>
    <n v="19002"/>
    <n v="16341.72"/>
    <n v="19002"/>
    <n v="2850.3"/>
    <n v="2451.258"/>
    <n v="2850.3"/>
    <s v="TRIUMPH TRAVEL"/>
    <s v="South Africa"/>
    <x v="4"/>
    <x v="1"/>
    <n v="0.15"/>
  </r>
  <r>
    <x v="1"/>
    <x v="1"/>
    <n v="871"/>
    <x v="20"/>
    <n v="27301"/>
    <s v="VUELO CDG MEX EN AM CLASE D"/>
    <d v="2025-12-02T00:00:00"/>
    <d v="2025-12-02T00:00:00"/>
    <s v="VLO"/>
    <x v="2"/>
    <s v="MXN"/>
    <n v="103792"/>
    <n v="4982.016000000001"/>
    <n v="5812.352"/>
    <n v="0"/>
    <n v="0"/>
    <n v="0"/>
    <s v="TURISMO EX MAR, S.A. DE C.V."/>
    <s v="Mexico"/>
    <x v="10"/>
    <x v="0"/>
    <n v="0"/>
  </r>
  <r>
    <x v="1"/>
    <x v="1"/>
    <n v="871"/>
    <x v="20"/>
    <n v="0"/>
    <s v="EMISION DE BOLETO"/>
    <d v="2025-12-02T00:00:00"/>
    <d v="2025-12-02T00:00:00"/>
    <s v="HPS"/>
    <x v="1"/>
    <s v="MXN"/>
    <n v="800"/>
    <n v="38.4"/>
    <n v="44.8"/>
    <n v="800"/>
    <n v="38.4"/>
    <n v="44.8"/>
    <s v="FEES"/>
    <n v="0"/>
    <x v="10"/>
    <x v="0"/>
    <n v="1"/>
  </r>
  <r>
    <x v="1"/>
    <x v="1"/>
    <n v="872"/>
    <x v="44"/>
    <n v="33418"/>
    <s v="Pago 1 cabinas Ocean View Balcony,"/>
    <d v="2026-11-02T00:00:00"/>
    <d v="2026-11-06T00:00:00"/>
    <s v="CRC"/>
    <x v="8"/>
    <s v="MXN"/>
    <n v="41552"/>
    <n v="1994.496"/>
    <n v="2326.912"/>
    <n v="4986.24"/>
    <n v="239.33952"/>
    <n v="279.22944"/>
    <s v="IC TRAVELIZ"/>
    <s v="United States"/>
    <x v="34"/>
    <x v="1"/>
    <n v="0.12"/>
  </r>
  <r>
    <x v="1"/>
    <x v="1"/>
    <n v="873"/>
    <x v="37"/>
    <n v="30769"/>
    <s v="Hospedaje Hotel St Regis"/>
    <d v="2025-10-27T00:00:00"/>
    <d v="2025-12-31T00:00:00"/>
    <s v="HTL"/>
    <x v="4"/>
    <s v="USD"/>
    <n v="4827"/>
    <n v="4151.22"/>
    <n v="4827"/>
    <n v="536.09"/>
    <n v="461.0374"/>
    <n v="536.09"/>
    <s v="THE ST. REGIS VENICE"/>
    <s v="Italy"/>
    <x v="22"/>
    <x v="0"/>
    <n v="0.1110607002278848"/>
  </r>
  <r>
    <x v="1"/>
    <x v="1"/>
    <n v="874"/>
    <x v="34"/>
    <n v="31860"/>
    <s v="BANFF"/>
    <d v="2026-07-27T00:00:00"/>
    <d v="2026-08-02T00:00:00"/>
    <s v="PKT"/>
    <x v="0"/>
    <s v="USD"/>
    <n v="18040"/>
    <n v="15514.4"/>
    <n v="18040"/>
    <n v="2962"/>
    <n v="2547.32"/>
    <n v="2962"/>
    <s v="Evergreen Adventures"/>
    <s v="Canada"/>
    <x v="9"/>
    <x v="1"/>
    <n v="0.1641906873614191"/>
  </r>
  <r>
    <x v="1"/>
    <x v="1"/>
    <n v="875"/>
    <x v="16"/>
    <n v="27301"/>
    <s v="MEX-LAX/Mónica Berger"/>
    <d v="2026-01-03T00:00:00"/>
    <d v="2026-01-03T00:00:00"/>
    <s v="VLO"/>
    <x v="2"/>
    <s v="USD"/>
    <n v="1055.36"/>
    <n v="907.6095999999999"/>
    <n v="1055.36"/>
    <n v="0"/>
    <n v="0"/>
    <n v="0"/>
    <s v="TURISMO EX MAR, S.A. DE C.V."/>
    <s v="Mexico"/>
    <x v="40"/>
    <x v="1"/>
    <n v="0"/>
  </r>
  <r>
    <x v="1"/>
    <x v="1"/>
    <n v="875"/>
    <x v="16"/>
    <n v="30141"/>
    <s v="Hospedaje"/>
    <d v="2026-01-03T00:00:00"/>
    <d v="2026-01-03T00:00:00"/>
    <s v="HTL"/>
    <x v="4"/>
    <s v="USD"/>
    <n v="2717.76"/>
    <n v="2337.2736"/>
    <n v="2717.76"/>
    <n v="0"/>
    <n v="0"/>
    <n v="0"/>
    <s v="L'ERMITAGE BEVERLY HILLS"/>
    <s v="United States"/>
    <x v="40"/>
    <x v="1"/>
    <n v="0"/>
  </r>
  <r>
    <x v="1"/>
    <x v="1"/>
    <n v="875"/>
    <x v="16"/>
    <n v="30141"/>
    <s v="Estadia"/>
    <d v="2026-01-03T00:00:00"/>
    <d v="2026-01-07T00:00:00"/>
    <s v="HTL"/>
    <x v="4"/>
    <s v="USD"/>
    <n v="2844.22"/>
    <n v="2446.0292"/>
    <n v="2844.22"/>
    <n v="284.42"/>
    <n v="244.6012"/>
    <n v="284.42"/>
    <s v="L'ERMITAGE BEVERLY HILLS"/>
    <s v="United States"/>
    <x v="40"/>
    <x v="1"/>
    <n v="0.09999929681951468"/>
  </r>
  <r>
    <x v="1"/>
    <x v="1"/>
    <n v="876"/>
    <x v="23"/>
    <n v="33488"/>
    <s v="VETTA 30 MAY - 1 JUN"/>
    <d v="2025-05-30T00:00:00"/>
    <d v="2025-06-01T00:00:00"/>
    <s v="HTL"/>
    <x v="4"/>
    <s v="USD"/>
    <n v="508.64"/>
    <n v="437.4304"/>
    <n v="508.64"/>
    <n v="39.79"/>
    <n v="34.2194"/>
    <n v="39.79"/>
    <s v="VETTA DISTRITO UNO AUTOGRAPH COLLECTION"/>
    <s v="Mexico"/>
    <x v="13"/>
    <x v="0"/>
    <n v="0.07822821642025794"/>
  </r>
  <r>
    <x v="1"/>
    <x v="1"/>
    <n v="877"/>
    <x v="39"/>
    <n v="30897"/>
    <s v="Hospedaje St. Regis NYC"/>
    <d v="2025-11-17T00:00:00"/>
    <d v="2025-11-26T00:00:00"/>
    <s v="HTL"/>
    <x v="4"/>
    <s v="USD"/>
    <n v="10000"/>
    <n v="8600"/>
    <n v="10000"/>
    <n v="1057.5"/>
    <n v="909.4499999999999"/>
    <n v="1057.5"/>
    <s v="THE ST. REGIS NEW YORK"/>
    <s v="United States"/>
    <x v="30"/>
    <x v="0"/>
    <n v="0.10575"/>
  </r>
  <r>
    <x v="0"/>
    <x v="1"/>
    <n v="878"/>
    <x v="21"/>
    <n v="33509"/>
    <s v="GUIA BERLIN"/>
    <d v="2025-12-04T00:00:00"/>
    <d v="2025-12-05T00:00:00"/>
    <s v="PKT"/>
    <x v="0"/>
    <s v="EUR"/>
    <n v="1100"/>
    <n v="1100"/>
    <n v="1276"/>
    <n v="280"/>
    <n v="280"/>
    <n v="324.8"/>
    <s v="GUILLERMO FUNKE"/>
    <s v="NA"/>
    <x v="10"/>
    <x v="0"/>
    <n v="0.2545454545454545"/>
  </r>
  <r>
    <x v="1"/>
    <x v="1"/>
    <n v="879"/>
    <x v="37"/>
    <n v="33511"/>
    <s v="Hospedaje The Mercer"/>
    <d v="2025-10-20T00:00:00"/>
    <d v="2025-10-24T00:00:00"/>
    <s v="HTL"/>
    <x v="4"/>
    <s v="USD"/>
    <n v="5281.02"/>
    <n v="4541.6772"/>
    <n v="5281.02"/>
    <n v="647.1900000000001"/>
    <n v="556.5834"/>
    <n v="647.1900000000001"/>
    <s v="THE MERCER HOTEL"/>
    <s v="United States"/>
    <x v="21"/>
    <x v="0"/>
    <n v="0.1225501891680016"/>
  </r>
  <r>
    <x v="1"/>
    <x v="1"/>
    <n v="880"/>
    <x v="39"/>
    <n v="25908"/>
    <s v="Hospedaje Mandapa"/>
    <d v="2025-10-25T00:00:00"/>
    <d v="2025-10-29T00:00:00"/>
    <s v="HTL"/>
    <x v="4"/>
    <s v="USD"/>
    <n v="7141.22"/>
    <n v="6141.4492"/>
    <n v="7141.22"/>
    <n v="419.24"/>
    <n v="360.5464"/>
    <n v="419.24"/>
    <s v="MANDAPA A RITZ CARLTON RESERVE"/>
    <s v="Indonesia"/>
    <x v="21"/>
    <x v="0"/>
    <n v="0.05870705565715662"/>
  </r>
  <r>
    <x v="1"/>
    <x v="1"/>
    <n v="881"/>
    <x v="37"/>
    <n v="27966"/>
    <s v="Hospedaje Rosewood Mandarina"/>
    <d v="2026-01-28T00:00:00"/>
    <d v="2026-02-01T00:00:00"/>
    <s v="HTL"/>
    <x v="4"/>
    <s v="MXN"/>
    <n v="81600"/>
    <n v="3916.8"/>
    <n v="4569.6"/>
    <n v="6000"/>
    <n v="288"/>
    <n v="336"/>
    <s v="ROSEWOOD MANDARINA"/>
    <s v="Mexico"/>
    <x v="42"/>
    <x v="1"/>
    <n v="0.07352941176470587"/>
  </r>
  <r>
    <x v="1"/>
    <x v="1"/>
    <n v="882"/>
    <x v="39"/>
    <n v="30698"/>
    <s v="Hospedaje Hilton Niseko"/>
    <d v="2026-01-10T00:00:00"/>
    <d v="2026-01-14T00:00:00"/>
    <s v="HTL"/>
    <x v="4"/>
    <s v="JPY"/>
    <n v="427120"/>
    <n v="2349.16"/>
    <n v="2733.568"/>
    <n v="30976"/>
    <n v="170.368"/>
    <n v="198.2464"/>
    <s v="HILTON NISEKO VILLAGE"/>
    <s v="Japan"/>
    <x v="35"/>
    <x v="1"/>
    <n v="0.07252294437160517"/>
  </r>
  <r>
    <x v="1"/>
    <x v="1"/>
    <n v="883"/>
    <x v="27"/>
    <n v="33519"/>
    <s v="Encore Las Vegas"/>
    <d v="2026-02-12T00:00:00"/>
    <d v="2026-02-15T00:00:00"/>
    <s v="HTL"/>
    <x v="4"/>
    <s v="USD"/>
    <n v="2304.39"/>
    <n v="1981.7754"/>
    <n v="2304.39"/>
    <n v="230.44"/>
    <n v="198.1784"/>
    <n v="230.44"/>
    <s v="WYNN AND ENCORE LAS VEGAS"/>
    <s v="United States"/>
    <x v="43"/>
    <x v="1"/>
    <n v="0.100000433954322"/>
  </r>
  <r>
    <x v="1"/>
    <x v="1"/>
    <n v="883"/>
    <x v="27"/>
    <n v="34188"/>
    <s v="Shutters on the Beach"/>
    <d v="2026-02-15T00:00:00"/>
    <d v="2026-02-17T00:00:00"/>
    <s v="HTL"/>
    <x v="4"/>
    <s v="USD"/>
    <n v="2545"/>
    <n v="2188.7"/>
    <n v="2545"/>
    <n v="254.5"/>
    <n v="218.87"/>
    <n v="254.5"/>
    <s v="Shutters on the Beach"/>
    <s v="United States"/>
    <x v="44"/>
    <x v="1"/>
    <n v="0.1"/>
  </r>
  <r>
    <x v="1"/>
    <x v="1"/>
    <n v="884"/>
    <x v="39"/>
    <n v="33513"/>
    <s v="Hospedaje Live Aqua CDMX"/>
    <d v="2025-10-11T00:00:00"/>
    <d v="2025-10-13T00:00:00"/>
    <s v="HTL"/>
    <x v="4"/>
    <s v="USD"/>
    <n v="759.0700000000001"/>
    <n v="652.8002"/>
    <n v="759.0700000000001"/>
    <n v="59.71"/>
    <n v="51.3506"/>
    <n v="59.71"/>
    <s v="LIVE AQUA CD DE MÉXICO BOSQUES"/>
    <s v="Mexico"/>
    <x v="24"/>
    <x v="0"/>
    <n v="0.07866204697853953"/>
  </r>
  <r>
    <x v="2"/>
    <x v="1"/>
    <n v="885"/>
    <x v="17"/>
    <n v="0"/>
    <s v="Honorarios"/>
    <d v="2025-12-20T00:00:00"/>
    <d v="2025-12-27T00:00:00"/>
    <s v="HPS"/>
    <x v="1"/>
    <s v="USD"/>
    <n v="1"/>
    <n v="0.86"/>
    <n v="1"/>
    <n v="1"/>
    <n v="0.86"/>
    <n v="1"/>
    <s v="FEES"/>
    <n v="0"/>
    <x v="0"/>
    <x v="0"/>
    <n v="1"/>
  </r>
  <r>
    <x v="0"/>
    <x v="1"/>
    <n v="886"/>
    <x v="1"/>
    <n v="23789"/>
    <s v="Viaje doce personas con tirumph hoteles, actividades, vuelos privados, y hoteles"/>
    <d v="2026-07-23T00:00:00"/>
    <d v="2026-08-07T00:00:00"/>
    <s v="PKT"/>
    <x v="0"/>
    <s v="USD"/>
    <n v="329131"/>
    <n v="283052.66"/>
    <n v="329131"/>
    <n v="48637"/>
    <n v="41827.82"/>
    <n v="48637"/>
    <s v="TRIUMPH TRAVEL"/>
    <s v="South Africa"/>
    <x v="8"/>
    <x v="1"/>
    <n v="0.1477739866496927"/>
  </r>
  <r>
    <x v="0"/>
    <x v="1"/>
    <n v="886"/>
    <x v="1"/>
    <n v="28491"/>
    <s v="Seguro de AON asistencia en viaje + cancelación"/>
    <d v="2026-07-23T00:00:00"/>
    <d v="2026-08-07T00:00:00"/>
    <s v="SEG"/>
    <x v="3"/>
    <s v="USD"/>
    <n v="6657"/>
    <n v="5725.02"/>
    <n v="6657"/>
    <n v="1902"/>
    <n v="1635.72"/>
    <n v="1902"/>
    <s v="AON"/>
    <s v="United Kingdom"/>
    <x v="8"/>
    <x v="1"/>
    <n v="0.2857142857142857"/>
  </r>
  <r>
    <x v="1"/>
    <x v="1"/>
    <n v="887"/>
    <x v="30"/>
    <n v="25409"/>
    <s v="Viaje Egipto"/>
    <d v="2025-03-18T00:00:00"/>
    <d v="2026-03-29T00:00:00"/>
    <s v="PKT"/>
    <x v="0"/>
    <s v="MXN"/>
    <n v="320516"/>
    <n v="15384.768"/>
    <n v="17948.896"/>
    <n v="63107.44"/>
    <n v="3029.15712"/>
    <n v="3534.01664"/>
    <s v="Nubia Tours"/>
    <s v="Egypt"/>
    <x v="46"/>
    <x v="0"/>
    <n v="0.1968932596188646"/>
  </r>
  <r>
    <x v="1"/>
    <x v="1"/>
    <n v="887"/>
    <x v="30"/>
    <n v="34443"/>
    <s v="Viaje Etiopia"/>
    <d v="2025-03-15T00:00:00"/>
    <d v="2026-03-18T00:00:00"/>
    <s v="PKT"/>
    <x v="0"/>
    <s v="MXN"/>
    <n v="102042.4"/>
    <n v="4898.0352"/>
    <n v="5714.3744"/>
    <n v="22392.4"/>
    <n v="1074.8352"/>
    <n v="1253.9744"/>
    <s v="Red Jackal Tour Opera"/>
    <s v="Ethiopia"/>
    <x v="50"/>
    <x v="0"/>
    <n v="0.2194421142583867"/>
  </r>
  <r>
    <x v="1"/>
    <x v="1"/>
    <n v="887"/>
    <x v="30"/>
    <n v="25857"/>
    <s v="visa de Etiopia"/>
    <d v="2025-03-15T00:00:00"/>
    <d v="2026-03-29T00:00:00"/>
    <s v="VIS"/>
    <x v="7"/>
    <s v="MXN"/>
    <n v="2199.76"/>
    <n v="105.58848"/>
    <n v="123.18656"/>
    <n v="0"/>
    <n v="0"/>
    <n v="0"/>
    <s v="GANNET"/>
    <s v="United States"/>
    <x v="50"/>
    <x v="0"/>
    <n v="0"/>
  </r>
  <r>
    <x v="1"/>
    <x v="1"/>
    <n v="887"/>
    <x v="30"/>
    <n v="25857"/>
    <s v="fee por emision de Visa de Etiopia"/>
    <d v="2025-03-15T00:00:00"/>
    <d v="2026-03-29T00:00:00"/>
    <s v="VIS"/>
    <x v="7"/>
    <s v="MXN"/>
    <n v="1241.8"/>
    <n v="59.6064"/>
    <n v="69.5408"/>
    <n v="0"/>
    <n v="0"/>
    <n v="0"/>
    <s v="GANNET"/>
    <s v="United States"/>
    <x v="50"/>
    <x v="0"/>
    <n v="0"/>
  </r>
  <r>
    <x v="1"/>
    <x v="1"/>
    <n v="888"/>
    <x v="20"/>
    <n v="27301"/>
    <s v="VUELO DE EGE A IAH"/>
    <d v="2025-12-22T00:00:00"/>
    <d v="2025-12-22T00:00:00"/>
    <s v="VLO"/>
    <x v="2"/>
    <s v="MXN"/>
    <n v="7383"/>
    <n v="354.384"/>
    <n v="413.448"/>
    <n v="0"/>
    <n v="0"/>
    <n v="0"/>
    <s v="TURISMO EX MAR, S.A. DE C.V."/>
    <s v="Mexico"/>
    <x v="1"/>
    <x v="0"/>
    <n v="0"/>
  </r>
  <r>
    <x v="1"/>
    <x v="1"/>
    <n v="888"/>
    <x v="20"/>
    <n v="27301"/>
    <s v="VUELO EGE IAH"/>
    <d v="2025-12-22T00:00:00"/>
    <d v="2025-12-22T00:00:00"/>
    <s v="VLO"/>
    <x v="2"/>
    <s v="MXN"/>
    <n v="7383"/>
    <n v="354.384"/>
    <n v="413.448"/>
    <n v="0"/>
    <n v="0"/>
    <n v="0"/>
    <s v="TURISMO EX MAR, S.A. DE C.V."/>
    <s v="Mexico"/>
    <x v="1"/>
    <x v="0"/>
    <n v="0"/>
  </r>
  <r>
    <x v="1"/>
    <x v="1"/>
    <n v="888"/>
    <x v="20"/>
    <n v="27301"/>
    <s v="VUELO EGE IAH"/>
    <d v="2025-12-22T00:00:00"/>
    <d v="2025-12-22T00:00:00"/>
    <s v="VLO"/>
    <x v="2"/>
    <s v="MXN"/>
    <n v="7383"/>
    <n v="354.384"/>
    <n v="413.448"/>
    <n v="0"/>
    <n v="0"/>
    <n v="0"/>
    <s v="TURISMO EX MAR, S.A. DE C.V."/>
    <s v="Mexico"/>
    <x v="1"/>
    <x v="0"/>
    <n v="0"/>
  </r>
  <r>
    <x v="1"/>
    <x v="1"/>
    <n v="888"/>
    <x v="20"/>
    <n v="0"/>
    <s v="EMISION DE BOLETOS DE AVION"/>
    <d v="2025-12-22T00:00:00"/>
    <d v="2025-12-22T00:00:00"/>
    <s v="HPS"/>
    <x v="1"/>
    <s v="MXN"/>
    <n v="2100"/>
    <n v="100.8"/>
    <n v="117.6"/>
    <n v="2100"/>
    <n v="100.8"/>
    <n v="117.6"/>
    <s v="FEES"/>
    <n v="0"/>
    <x v="1"/>
    <x v="0"/>
    <n v="1"/>
  </r>
  <r>
    <x v="1"/>
    <x v="1"/>
    <n v="889"/>
    <x v="24"/>
    <n v="29952"/>
    <s v="HOTEL HOUSTON"/>
    <d v="2025-12-22T00:00:00"/>
    <d v="2025-12-22T00:00:00"/>
    <s v="HTL"/>
    <x v="4"/>
    <s v="USD"/>
    <n v="558.38"/>
    <n v="480.2068"/>
    <n v="558.38"/>
    <n v="47.43"/>
    <n v="40.7898"/>
    <n v="47.43"/>
    <s v="HOUSTON AIRPORT MARRIOTT AT GEORGE BUSH INTERCONTINENTAL"/>
    <s v="United States"/>
    <x v="1"/>
    <x v="0"/>
    <n v="0.08494215408861348"/>
  </r>
  <r>
    <x v="1"/>
    <x v="1"/>
    <n v="889"/>
    <x v="24"/>
    <n v="25053"/>
    <s v="Ritz Carlton Nikko"/>
    <d v="2025-12-22T00:00:00"/>
    <d v="2025-12-22T00:00:00"/>
    <s v="HTL"/>
    <x v="4"/>
    <s v="USD"/>
    <n v="2445.1"/>
    <n v="2102.786"/>
    <n v="2445.1"/>
    <n v="0"/>
    <n v="0"/>
    <n v="0"/>
    <s v="THE RITZ CARLTON NIKKO"/>
    <s v="Japan"/>
    <x v="1"/>
    <x v="0"/>
    <n v="0"/>
  </r>
  <r>
    <x v="1"/>
    <x v="1"/>
    <n v="889"/>
    <x v="24"/>
    <n v="27261"/>
    <s v="ACE HOTEL KYOTO"/>
    <d v="2025-12-25T00:00:00"/>
    <d v="2025-12-27T00:00:00"/>
    <s v="HTL"/>
    <x v="4"/>
    <s v="USD"/>
    <n v="2547.4"/>
    <n v="2190.764"/>
    <n v="2547.4"/>
    <n v="188.74"/>
    <n v="162.3164"/>
    <n v="188.74"/>
    <s v="ACE HOTEL KYOTO"/>
    <s v="Japan"/>
    <x v="1"/>
    <x v="0"/>
    <n v="0.07409123027400487"/>
  </r>
  <r>
    <x v="1"/>
    <x v="1"/>
    <n v="889"/>
    <x v="24"/>
    <n v="26428"/>
    <s v="Trenes y Tours"/>
    <d v="2025-12-25T00:00:00"/>
    <d v="2025-12-28T00:00:00"/>
    <s v="PKT"/>
    <x v="0"/>
    <s v="USD"/>
    <n v="7800"/>
    <n v="6708"/>
    <n v="7800"/>
    <n v="2000"/>
    <n v="1720"/>
    <n v="2000"/>
    <s v="México Kanko S.A."/>
    <s v="Mexico"/>
    <x v="1"/>
    <x v="0"/>
    <n v="0.2564102564102564"/>
  </r>
  <r>
    <x v="1"/>
    <x v="1"/>
    <n v="890"/>
    <x v="25"/>
    <n v="27301"/>
    <s v="1395516720946 WEITZNER GELRUD/SANDRA"/>
    <d v="2025-12-26T00:00:00"/>
    <d v="2026-01-03T00:00:00"/>
    <s v="VLO"/>
    <x v="2"/>
    <s v="MXN"/>
    <n v="17014"/>
    <n v="816.672"/>
    <n v="952.784"/>
    <n v="0"/>
    <n v="0"/>
    <n v="0"/>
    <s v="TURISMO EX MAR, S.A. DE C.V."/>
    <s v="Mexico"/>
    <x v="1"/>
    <x v="0"/>
    <n v="0"/>
  </r>
  <r>
    <x v="1"/>
    <x v="1"/>
    <n v="890"/>
    <x v="25"/>
    <n v="27301"/>
    <s v="1395516720945 BERGER WEITZNER/TAMARA"/>
    <d v="2025-12-26T00:00:00"/>
    <d v="2026-01-03T00:00:00"/>
    <s v="VLO"/>
    <x v="2"/>
    <s v="MXN"/>
    <n v="17014"/>
    <n v="816.672"/>
    <n v="952.784"/>
    <n v="0"/>
    <n v="0"/>
    <n v="0"/>
    <s v="TURISMO EX MAR, S.A. DE C.V."/>
    <s v="Mexico"/>
    <x v="1"/>
    <x v="0"/>
    <n v="0"/>
  </r>
  <r>
    <x v="1"/>
    <x v="1"/>
    <n v="890"/>
    <x v="25"/>
    <n v="27301"/>
    <s v="ASIENTO WEITZNER GELRUD/SANDRA"/>
    <d v="2025-12-26T00:00:00"/>
    <d v="2026-01-03T00:00:00"/>
    <s v="VLO"/>
    <x v="2"/>
    <s v="MXN"/>
    <n v="400"/>
    <n v="19.2"/>
    <n v="22.4"/>
    <n v="0"/>
    <n v="0"/>
    <n v="0"/>
    <s v="TURISMO EX MAR, S.A. DE C.V."/>
    <s v="Mexico"/>
    <x v="1"/>
    <x v="0"/>
    <n v="0"/>
  </r>
  <r>
    <x v="1"/>
    <x v="1"/>
    <n v="890"/>
    <x v="25"/>
    <n v="27301"/>
    <s v="ASIENTO BERGER WEITZNER TAMARA"/>
    <d v="2025-12-26T00:00:00"/>
    <d v="2026-01-03T00:00:00"/>
    <s v="VLO"/>
    <x v="2"/>
    <s v="MXN"/>
    <n v="400"/>
    <n v="19.2"/>
    <n v="22.4"/>
    <n v="0"/>
    <n v="0"/>
    <n v="0"/>
    <s v="TURISMO EX MAR, S.A. DE C.V."/>
    <s v="Mexico"/>
    <x v="1"/>
    <x v="0"/>
    <n v="0"/>
  </r>
  <r>
    <x v="1"/>
    <x v="1"/>
    <n v="890"/>
    <x v="25"/>
    <n v="23590"/>
    <s v="Compra de maletas aeromexico"/>
    <d v="2025-12-26T00:00:00"/>
    <d v="2026-01-03T00:00:00"/>
    <s v="ABC"/>
    <x v="2"/>
    <s v="MXN"/>
    <n v="4200"/>
    <n v="201.6"/>
    <n v="235.2"/>
    <n v="0"/>
    <n v="0"/>
    <n v="0"/>
    <s v="AEROMÉXICO"/>
    <s v="Mexico"/>
    <x v="1"/>
    <x v="0"/>
    <n v="0"/>
  </r>
  <r>
    <x v="1"/>
    <x v="1"/>
    <n v="890"/>
    <x v="25"/>
    <n v="23590"/>
    <s v="Compra de maletas aeromexico"/>
    <d v="2025-12-26T00:00:00"/>
    <d v="2026-01-03T00:00:00"/>
    <s v="ABC"/>
    <x v="2"/>
    <s v="MXN"/>
    <n v="1400"/>
    <n v="67.2"/>
    <n v="78.40000000000001"/>
    <n v="0"/>
    <n v="0"/>
    <n v="0"/>
    <s v="AEROMÉXICO"/>
    <s v="Mexico"/>
    <x v="1"/>
    <x v="0"/>
    <n v="0"/>
  </r>
  <r>
    <x v="1"/>
    <x v="1"/>
    <n v="891"/>
    <x v="34"/>
    <n v="33697"/>
    <s v="FIFA 2026"/>
    <d v="2026-06-11T00:00:00"/>
    <d v="2026-07-23T00:00:00"/>
    <s v="BOL"/>
    <x v="3"/>
    <s v="MXN"/>
    <n v="5550906"/>
    <n v="266443.488"/>
    <n v="310850.736"/>
    <n v="236410"/>
    <n v="11347.68"/>
    <n v="13238.96"/>
    <s v="EVENTOS ESPECIALES MUNDOMEX S.A. DE C.V."/>
    <s v="Mexico"/>
    <x v="15"/>
    <x v="1"/>
    <n v="0.04258944395743686"/>
  </r>
  <r>
    <x v="1"/>
    <x v="1"/>
    <n v="892"/>
    <x v="39"/>
    <n v="33615"/>
    <s v="Hospedaje FS Cabo Costa Palmas"/>
    <d v="2025-10-09T00:00:00"/>
    <d v="2025-10-12T00:00:00"/>
    <s v="HTL"/>
    <x v="4"/>
    <s v="USD"/>
    <n v="4772.49"/>
    <n v="4104.341399999999"/>
    <n v="4772.49"/>
    <n v="387.25"/>
    <n v="333.035"/>
    <n v="387.25"/>
    <s v="FOUR SEASONS RESORT LOS CABOS AT COSTA PALMAS"/>
    <s v="Mexico"/>
    <x v="24"/>
    <x v="0"/>
    <n v="0.08114212916108782"/>
  </r>
  <r>
    <x v="1"/>
    <x v="1"/>
    <n v="893"/>
    <x v="30"/>
    <n v="26659"/>
    <s v="Circuito por Egipto"/>
    <d v="2025-12-20T00:00:00"/>
    <d v="2026-01-01T00:00:00"/>
    <s v="PKT"/>
    <x v="0"/>
    <s v="USD"/>
    <n v="41625"/>
    <n v="35797.5"/>
    <n v="41625"/>
    <n v="8325"/>
    <n v="7159.5"/>
    <n v="8325"/>
    <s v="EGYPT BEYOND"/>
    <s v="Egypt"/>
    <x v="0"/>
    <x v="0"/>
    <n v="0.2"/>
  </r>
  <r>
    <x v="1"/>
    <x v="1"/>
    <n v="893"/>
    <x v="30"/>
    <n v="33657"/>
    <s v="Estadía Aswan"/>
    <d v="2025-12-28T00:00:00"/>
    <d v="2025-12-30T00:00:00"/>
    <s v="HTL"/>
    <x v="4"/>
    <s v="USD"/>
    <n v="6870.84"/>
    <n v="5908.9224"/>
    <n v="6870.84"/>
    <n v="799.2"/>
    <n v="687.312"/>
    <n v="799.2"/>
    <s v="SOFITEL LEGEND OLD CATARACT ASWAN"/>
    <s v="Egypt"/>
    <x v="31"/>
    <x v="0"/>
    <n v="0.1163176554831724"/>
  </r>
  <r>
    <x v="1"/>
    <x v="1"/>
    <n v="893"/>
    <x v="30"/>
    <n v="30100"/>
    <s v="Estadía Atenas"/>
    <d v="2026-01-01T00:00:00"/>
    <d v="2026-01-06T00:00:00"/>
    <s v="HTL"/>
    <x v="4"/>
    <s v="USD"/>
    <n v="11880"/>
    <n v="10216.8"/>
    <n v="11880"/>
    <n v="1215.84"/>
    <n v="1045.6224"/>
    <n v="1215.84"/>
    <s v="THE DOLLI AT ACROPOLIS A HOTEL TO LIVE"/>
    <s v="Greece"/>
    <x v="40"/>
    <x v="1"/>
    <n v="0.1023434343434343"/>
  </r>
  <r>
    <x v="1"/>
    <x v="1"/>
    <n v="893"/>
    <x v="30"/>
    <n v="27301"/>
    <s v="Vuelo MEX-CDG-MEX/Denise Dryjansky"/>
    <d v="2025-12-19T00:00:00"/>
    <d v="2026-01-06T00:00:00"/>
    <s v="VLO"/>
    <x v="2"/>
    <s v="USD"/>
    <n v="8561.99"/>
    <n v="7363.3114"/>
    <n v="8561.99"/>
    <n v="0"/>
    <n v="0"/>
    <n v="0"/>
    <s v="TURISMO EX MAR, S.A. DE C.V."/>
    <s v="Mexico"/>
    <x v="0"/>
    <x v="0"/>
    <n v="0"/>
  </r>
  <r>
    <x v="1"/>
    <x v="1"/>
    <n v="893"/>
    <x v="30"/>
    <n v="27301"/>
    <s v="Vuelo MEX-CDG-MEX/Alan Kam"/>
    <d v="2025-12-19T00:00:00"/>
    <d v="2026-01-06T00:00:00"/>
    <s v="VLO"/>
    <x v="2"/>
    <s v="USD"/>
    <n v="8561.99"/>
    <n v="7363.3114"/>
    <n v="8561.99"/>
    <n v="0"/>
    <n v="0"/>
    <n v="0"/>
    <s v="TURISMO EX MAR, S.A. DE C.V."/>
    <s v="Mexico"/>
    <x v="0"/>
    <x v="0"/>
    <n v="0"/>
  </r>
  <r>
    <x v="1"/>
    <x v="1"/>
    <n v="893"/>
    <x v="30"/>
    <n v="27301"/>
    <s v="Vuelo MEX-CDG-MEX/Elías Kam"/>
    <d v="2025-12-19T00:00:00"/>
    <d v="2026-01-04T00:00:00"/>
    <s v="VLO"/>
    <x v="2"/>
    <s v="USD"/>
    <n v="11355.31"/>
    <n v="9765.5666"/>
    <n v="11355.31"/>
    <n v="0"/>
    <n v="0"/>
    <n v="0"/>
    <s v="TURISMO EX MAR, S.A. DE C.V."/>
    <s v="Mexico"/>
    <x v="0"/>
    <x v="0"/>
    <n v="0"/>
  </r>
  <r>
    <x v="1"/>
    <x v="1"/>
    <n v="893"/>
    <x v="30"/>
    <n v="27301"/>
    <s v="Vuelo MEX-CDG-MEX/Arturo Kam"/>
    <d v="2025-12-19T00:00:00"/>
    <d v="2026-01-04T00:00:00"/>
    <s v="VLO"/>
    <x v="2"/>
    <s v="USD"/>
    <n v="11355.31"/>
    <n v="9765.5666"/>
    <n v="11355.31"/>
    <n v="0"/>
    <n v="0"/>
    <n v="0"/>
    <s v="TURISMO EX MAR, S.A. DE C.V."/>
    <s v="Mexico"/>
    <x v="0"/>
    <x v="0"/>
    <n v="0"/>
  </r>
  <r>
    <x v="1"/>
    <x v="1"/>
    <n v="893"/>
    <x v="30"/>
    <n v="0"/>
    <s v="Fee de emisión FZVSIC/YVCRUS"/>
    <d v="2025-12-19T00:00:00"/>
    <d v="2026-01-04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7301"/>
    <s v="Vuelo CDG-CAI/Denise Dryjansky"/>
    <d v="2025-12-19T00:00:00"/>
    <d v="2026-01-06T00:00:00"/>
    <s v="VLO"/>
    <x v="2"/>
    <s v="USD"/>
    <n v="1975.28"/>
    <n v="1698.7408"/>
    <n v="1975.28"/>
    <n v="0"/>
    <n v="0"/>
    <n v="0"/>
    <s v="TURISMO EX MAR, S.A. DE C.V."/>
    <s v="Mexico"/>
    <x v="0"/>
    <x v="0"/>
    <n v="0"/>
  </r>
  <r>
    <x v="1"/>
    <x v="1"/>
    <n v="893"/>
    <x v="30"/>
    <n v="27301"/>
    <s v="Vuelo CDG-CAI/Alan Kam"/>
    <d v="2025-12-19T00:00:00"/>
    <d v="2026-01-06T00:00:00"/>
    <s v="VLO"/>
    <x v="2"/>
    <s v="USD"/>
    <n v="1975.27"/>
    <n v="1698.7322"/>
    <n v="1975.27"/>
    <n v="0"/>
    <n v="0"/>
    <n v="0"/>
    <s v="TURISMO EX MAR, S.A. DE C.V."/>
    <s v="Mexico"/>
    <x v="0"/>
    <x v="0"/>
    <n v="0"/>
  </r>
  <r>
    <x v="1"/>
    <x v="1"/>
    <n v="893"/>
    <x v="30"/>
    <n v="27301"/>
    <s v="Vuelo CDG-CAI/Arturo Kam"/>
    <d v="2025-12-20T00:00:00"/>
    <d v="2025-12-20T00:00:00"/>
    <s v="VLO"/>
    <x v="2"/>
    <s v="USD"/>
    <n v="1975.27"/>
    <n v="1698.7322"/>
    <n v="1975.27"/>
    <n v="0"/>
    <n v="0"/>
    <n v="0"/>
    <s v="TURISMO EX MAR, S.A. DE C.V."/>
    <s v="Mexico"/>
    <x v="0"/>
    <x v="0"/>
    <n v="0"/>
  </r>
  <r>
    <x v="1"/>
    <x v="1"/>
    <n v="893"/>
    <x v="30"/>
    <n v="27301"/>
    <s v="Vuelo CDG-CAI-CDG/Elías Kam"/>
    <d v="2025-12-20T00:00:00"/>
    <d v="2026-01-17T00:00:00"/>
    <s v="VLO"/>
    <x v="2"/>
    <s v="USD"/>
    <n v="2517.36"/>
    <n v="2164.9296"/>
    <n v="2517.36"/>
    <n v="0"/>
    <n v="0"/>
    <n v="0"/>
    <s v="REEMBOLSOS"/>
    <s v="Mexico"/>
    <x v="0"/>
    <x v="0"/>
    <n v="0"/>
  </r>
  <r>
    <x v="1"/>
    <x v="1"/>
    <n v="893"/>
    <x v="30"/>
    <n v="0"/>
    <s v="Fee de emisión DGPHGY/CLXWGR/JHCUUZ"/>
    <d v="2025-12-20T00:00:00"/>
    <d v="2026-01-17T00:00:00"/>
    <s v="HPS"/>
    <x v="1"/>
    <s v="USD"/>
    <n v="100"/>
    <n v="86"/>
    <n v="100"/>
    <n v="100"/>
    <n v="86"/>
    <n v="100"/>
    <s v="REEMBOLSOS"/>
    <n v="0"/>
    <x v="0"/>
    <x v="0"/>
    <n v="1"/>
  </r>
  <r>
    <x v="1"/>
    <x v="1"/>
    <n v="893"/>
    <x v="30"/>
    <n v="27301"/>
    <s v="Vuelo CAI-ATH-CDG/Denise Dryjansky"/>
    <d v="2026-01-01T00:00:00"/>
    <d v="2026-01-06T00:00:00"/>
    <s v="VLO"/>
    <x v="2"/>
    <s v="USD"/>
    <n v="1026.69"/>
    <n v="882.9534"/>
    <n v="1026.69"/>
    <n v="0"/>
    <n v="0"/>
    <n v="0"/>
    <s v="REEMBOLSOS"/>
    <s v="Mexico"/>
    <x v="40"/>
    <x v="1"/>
    <n v="0"/>
  </r>
  <r>
    <x v="1"/>
    <x v="1"/>
    <n v="893"/>
    <x v="30"/>
    <n v="27301"/>
    <s v="Vuelo CAI-ATH-CDG/Alan Kam"/>
    <d v="2026-01-01T00:00:00"/>
    <d v="2026-01-06T00:00:00"/>
    <s v="VLO"/>
    <x v="2"/>
    <s v="USD"/>
    <n v="1026.68"/>
    <n v="882.9448"/>
    <n v="1026.68"/>
    <n v="0"/>
    <n v="0"/>
    <n v="0"/>
    <s v="REEMBOLSOS"/>
    <s v="Mexico"/>
    <x v="40"/>
    <x v="1"/>
    <n v="0"/>
  </r>
  <r>
    <x v="1"/>
    <x v="1"/>
    <n v="893"/>
    <x v="30"/>
    <n v="27301"/>
    <s v="Vuelo CAI-ATH-CDG/Elías Kam Okon"/>
    <d v="2025-12-20T00:00:00"/>
    <d v="2026-01-04T00:00:00"/>
    <s v="VLO"/>
    <x v="2"/>
    <s v="USD"/>
    <n v="498.31"/>
    <n v="428.5466"/>
    <n v="498.31"/>
    <n v="0"/>
    <n v="0"/>
    <n v="0"/>
    <s v="TURISMO EX MAR, S.A. DE C.V."/>
    <s v="Mexico"/>
    <x v="0"/>
    <x v="0"/>
    <n v="0"/>
  </r>
  <r>
    <x v="1"/>
    <x v="1"/>
    <n v="893"/>
    <x v="30"/>
    <n v="27301"/>
    <s v="Vuelo CAI-ATH-CDG/Arturo Kam Dryjansky"/>
    <d v="2025-12-20T00:00:00"/>
    <d v="2026-01-04T00:00:00"/>
    <s v="VLO"/>
    <x v="2"/>
    <s v="USD"/>
    <n v="498.31"/>
    <n v="428.5466"/>
    <n v="498.31"/>
    <n v="0"/>
    <n v="0"/>
    <n v="0"/>
    <s v="TURISMO EX MAR, S.A. DE C.V."/>
    <s v="Mexico"/>
    <x v="0"/>
    <x v="0"/>
    <n v="0"/>
  </r>
  <r>
    <x v="1"/>
    <x v="1"/>
    <n v="893"/>
    <x v="30"/>
    <n v="27301"/>
    <s v="Vuelo CAI-ATH-CDG/Elías Kam Okon"/>
    <d v="2025-12-20T00:00:00"/>
    <d v="2026-01-04T00:00:00"/>
    <s v="VLO"/>
    <x v="2"/>
    <s v="USD"/>
    <n v="838.6900000000001"/>
    <n v="721.2734"/>
    <n v="838.6900000000001"/>
    <n v="0"/>
    <n v="0"/>
    <n v="0"/>
    <s v="TURISMO EX MAR, S.A. DE C.V."/>
    <s v="Mexico"/>
    <x v="0"/>
    <x v="0"/>
    <n v="0"/>
  </r>
  <r>
    <x v="1"/>
    <x v="1"/>
    <n v="893"/>
    <x v="30"/>
    <n v="27301"/>
    <s v="Vuelo CAI-ATH-CDG/Arturo Kam Dryjansky"/>
    <d v="2025-12-20T00:00:00"/>
    <d v="2026-01-04T00:00:00"/>
    <s v="VLO"/>
    <x v="2"/>
    <s v="USD"/>
    <n v="838.6900000000001"/>
    <n v="721.2734"/>
    <n v="838.6900000000001"/>
    <n v="0"/>
    <n v="0"/>
    <n v="0"/>
    <s v="TURISMO EX MAR, S.A. DE C.V."/>
    <s v="Mexico"/>
    <x v="0"/>
    <x v="0"/>
    <n v="0"/>
  </r>
  <r>
    <x v="1"/>
    <x v="1"/>
    <n v="893"/>
    <x v="30"/>
    <n v="0"/>
    <s v="Fee de emisión GUASMS/JGHLQC"/>
    <d v="2025-12-20T00:00:00"/>
    <d v="2026-01-04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8934"/>
    <s v="Vuelo ASW-CAI/Alan Kam"/>
    <d v="2025-12-30T00:00:00"/>
    <d v="2025-12-30T00:00:00"/>
    <s v="VLO"/>
    <x v="2"/>
    <s v="USD"/>
    <n v="295.65"/>
    <n v="254.259"/>
    <n v="295.65"/>
    <n v="0"/>
    <n v="0"/>
    <n v="0"/>
    <s v="F1S USA"/>
    <s v="United States"/>
    <x v="31"/>
    <x v="0"/>
    <n v="0"/>
  </r>
  <r>
    <x v="1"/>
    <x v="1"/>
    <n v="893"/>
    <x v="30"/>
    <n v="28934"/>
    <s v="Vuelo ASW-CAI/Arturo Kam"/>
    <d v="2025-12-30T00:00:00"/>
    <d v="2025-12-30T00:00:00"/>
    <s v="VLO"/>
    <x v="2"/>
    <s v="USD"/>
    <n v="295.65"/>
    <n v="254.259"/>
    <n v="295.65"/>
    <n v="0"/>
    <n v="0"/>
    <n v="0"/>
    <s v="F1S USA"/>
    <s v="United States"/>
    <x v="31"/>
    <x v="0"/>
    <n v="0"/>
  </r>
  <r>
    <x v="1"/>
    <x v="1"/>
    <n v="893"/>
    <x v="30"/>
    <n v="28934"/>
    <s v="Vuelo ASW-CAI/Denise Dryjansky"/>
    <d v="2025-12-30T00:00:00"/>
    <d v="2025-12-30T00:00:00"/>
    <s v="VLO"/>
    <x v="2"/>
    <s v="USD"/>
    <n v="295.65"/>
    <n v="254.259"/>
    <n v="295.65"/>
    <n v="0"/>
    <n v="0"/>
    <n v="0"/>
    <s v="F1S USA"/>
    <s v="United States"/>
    <x v="31"/>
    <x v="0"/>
    <n v="0"/>
  </r>
  <r>
    <x v="1"/>
    <x v="1"/>
    <n v="893"/>
    <x v="30"/>
    <n v="28934"/>
    <s v="Vuelo ASW-CAI/Elías Kam"/>
    <d v="2025-12-30T00:00:00"/>
    <d v="2025-12-30T00:00:00"/>
    <s v="VLO"/>
    <x v="2"/>
    <s v="USD"/>
    <n v="154.95"/>
    <n v="133.257"/>
    <n v="154.95"/>
    <n v="0"/>
    <n v="0"/>
    <n v="0"/>
    <s v="F1S USA"/>
    <s v="United States"/>
    <x v="31"/>
    <x v="0"/>
    <n v="0"/>
  </r>
  <r>
    <x v="1"/>
    <x v="1"/>
    <n v="893"/>
    <x v="30"/>
    <n v="0"/>
    <s v="Fee de emisión SCNOKV/UNTGJN"/>
    <d v="2025-12-20T00:00:00"/>
    <d v="2026-01-06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8934"/>
    <s v="Vuelo CAI-LXR/Alan Kam"/>
    <d v="2025-12-22T00:00:00"/>
    <d v="2025-12-22T00:00:00"/>
    <s v="VLO"/>
    <x v="2"/>
    <s v="USD"/>
    <n v="167.95"/>
    <n v="144.437"/>
    <n v="167.95"/>
    <n v="0"/>
    <n v="0"/>
    <n v="0"/>
    <s v="F1S USA"/>
    <s v="United States"/>
    <x v="1"/>
    <x v="0"/>
    <n v="0"/>
  </r>
  <r>
    <x v="1"/>
    <x v="1"/>
    <n v="893"/>
    <x v="30"/>
    <n v="28934"/>
    <s v="Vuelo CAI-LXR/Denise Dryjansky"/>
    <d v="2025-12-22T00:00:00"/>
    <d v="2025-12-22T00:00:00"/>
    <s v="VLO"/>
    <x v="2"/>
    <s v="USD"/>
    <n v="167.95"/>
    <n v="144.437"/>
    <n v="167.95"/>
    <n v="0"/>
    <n v="0"/>
    <n v="0"/>
    <s v="F1S USA"/>
    <s v="United States"/>
    <x v="1"/>
    <x v="0"/>
    <n v="0"/>
  </r>
  <r>
    <x v="1"/>
    <x v="1"/>
    <n v="893"/>
    <x v="30"/>
    <n v="28934"/>
    <s v="Vuelo CAI-LXR/Arturo Kam"/>
    <d v="2025-12-22T00:00:00"/>
    <d v="2025-12-30T00:00:00"/>
    <s v="VLO"/>
    <x v="2"/>
    <s v="USD"/>
    <n v="268.65"/>
    <n v="231.039"/>
    <n v="268.65"/>
    <n v="0"/>
    <n v="0"/>
    <n v="0"/>
    <s v="F1S USA"/>
    <s v="United States"/>
    <x v="1"/>
    <x v="0"/>
    <n v="0"/>
  </r>
  <r>
    <x v="1"/>
    <x v="1"/>
    <n v="893"/>
    <x v="30"/>
    <n v="28934"/>
    <s v="Vuelo CAI-LXR/Elías Kam"/>
    <d v="2025-12-22T00:00:00"/>
    <d v="2025-12-30T00:00:00"/>
    <s v="VLO"/>
    <x v="2"/>
    <s v="USD"/>
    <n v="268.65"/>
    <n v="231.039"/>
    <n v="268.65"/>
    <n v="0"/>
    <n v="0"/>
    <n v="0"/>
    <s v="F1S USA"/>
    <s v="United States"/>
    <x v="1"/>
    <x v="0"/>
    <n v="0"/>
  </r>
  <r>
    <x v="1"/>
    <x v="1"/>
    <n v="893"/>
    <x v="30"/>
    <n v="0"/>
    <s v="Fee de emisión HKRFGI/UHWHMF"/>
    <d v="2025-12-20T00:00:00"/>
    <d v="2026-01-06T00:00:00"/>
    <s v="HPS"/>
    <x v="1"/>
    <s v="USD"/>
    <n v="100"/>
    <n v="86"/>
    <n v="100"/>
    <n v="100"/>
    <n v="86"/>
    <n v="100"/>
    <s v="FEES"/>
    <n v="0"/>
    <x v="0"/>
    <x v="0"/>
    <n v="1"/>
  </r>
  <r>
    <x v="1"/>
    <x v="1"/>
    <n v="893"/>
    <x v="30"/>
    <n v="27301"/>
    <s v="Revisado CDG-CAI/Arturo Kam"/>
    <d v="2025-12-20T00:00:00"/>
    <d v="2025-12-20T00:00:00"/>
    <s v="VLO"/>
    <x v="2"/>
    <s v="USD"/>
    <n v="0.22"/>
    <n v="0.1892"/>
    <n v="0.22"/>
    <n v="0"/>
    <n v="0"/>
    <n v="0"/>
    <s v="TURISMO EX MAR, S.A. DE C.V."/>
    <s v="Mexico"/>
    <x v="0"/>
    <x v="0"/>
    <n v="0"/>
  </r>
  <r>
    <x v="1"/>
    <x v="1"/>
    <n v="893"/>
    <x v="30"/>
    <n v="27301"/>
    <s v="Vuelo CDG-CAI-CDG/Elías Kam Okon"/>
    <d v="2025-12-20T00:00:00"/>
    <d v="2026-01-17T00:00:00"/>
    <s v="VLO"/>
    <x v="2"/>
    <s v="USD"/>
    <n v="2853.73"/>
    <n v="2454.2078"/>
    <n v="2853.73"/>
    <n v="0"/>
    <n v="0"/>
    <n v="0"/>
    <s v="TURISMO EX MAR, S.A. DE C.V."/>
    <s v="Mexico"/>
    <x v="0"/>
    <x v="0"/>
    <n v="0"/>
  </r>
  <r>
    <x v="1"/>
    <x v="1"/>
    <n v="893"/>
    <x v="30"/>
    <n v="26659"/>
    <s v="reembolso"/>
    <d v="2025-12-19T00:00:00"/>
    <d v="2026-01-17T00:00:00"/>
    <s v="OTR"/>
    <x v="3"/>
    <s v="USD"/>
    <n v="-255"/>
    <n v="-219.3"/>
    <n v="-255"/>
    <n v="0"/>
    <n v="0"/>
    <n v="0"/>
    <s v="EGYPT BEYOND"/>
    <s v="Egypt"/>
    <x v="0"/>
    <x v="0"/>
    <n v="0"/>
  </r>
  <r>
    <x v="1"/>
    <x v="1"/>
    <n v="893"/>
    <x v="30"/>
    <n v="27301"/>
    <s v="Reembolso vuelo Elías Kam Okon"/>
    <d v="2025-12-19T00:00:00"/>
    <d v="2026-01-17T00:00:00"/>
    <s v="VLO"/>
    <x v="2"/>
    <s v="USD"/>
    <n v="-2509.61"/>
    <n v="-2158.2646"/>
    <n v="-2509.61"/>
    <n v="0"/>
    <n v="0"/>
    <n v="0"/>
    <s v="TURISMO EX MAR, S.A. DE C.V."/>
    <s v="Mexico"/>
    <x v="0"/>
    <x v="0"/>
    <n v="0"/>
  </r>
  <r>
    <x v="1"/>
    <x v="1"/>
    <n v="893"/>
    <x v="30"/>
    <n v="27301"/>
    <s v="Cargo por penalidad de reembolso"/>
    <d v="2025-12-19T00:00:00"/>
    <d v="2026-01-17T00:00:00"/>
    <s v="VLO"/>
    <x v="2"/>
    <s v="USD"/>
    <n v="99.5"/>
    <n v="85.56999999999999"/>
    <n v="99.5"/>
    <n v="0"/>
    <n v="0"/>
    <n v="0"/>
    <s v="TURISMO EX MAR, S.A. DE C.V."/>
    <s v="Mexico"/>
    <x v="0"/>
    <x v="0"/>
    <n v="0"/>
  </r>
  <r>
    <x v="1"/>
    <x v="1"/>
    <n v="893"/>
    <x v="30"/>
    <n v="0"/>
    <s v="Fee por trámite de reembolso 647MXN"/>
    <d v="2025-12-19T00:00:00"/>
    <d v="2026-01-17T00:00:00"/>
    <s v="HPS"/>
    <x v="1"/>
    <s v="USD"/>
    <n v="35.73"/>
    <n v="30.7278"/>
    <n v="35.73"/>
    <n v="35.73"/>
    <n v="30.7278"/>
    <n v="35.73"/>
    <s v="FEES"/>
    <n v="0"/>
    <x v="0"/>
    <x v="0"/>
    <n v="1"/>
  </r>
  <r>
    <x v="1"/>
    <x v="1"/>
    <n v="893"/>
    <x v="30"/>
    <n v="0"/>
    <s v="."/>
    <d v="2025-12-19T00:00:00"/>
    <d v="2026-01-17T00:00:00"/>
    <s v="HPS"/>
    <x v="1"/>
    <s v="USD"/>
    <n v="3255.03"/>
    <n v="2799.3258"/>
    <n v="3255.03"/>
    <n v="3255.03"/>
    <n v="2799.3258"/>
    <n v="3255.03"/>
    <s v="FEES"/>
    <n v="0"/>
    <x v="0"/>
    <x v="0"/>
    <n v="1"/>
  </r>
  <r>
    <x v="1"/>
    <x v="1"/>
    <n v="894"/>
    <x v="20"/>
    <n v="33665"/>
    <s v="VUELO MEX SJD TLC"/>
    <d v="2025-12-05T00:00:00"/>
    <d v="2025-12-07T00:00:00"/>
    <s v="ABC"/>
    <x v="2"/>
    <s v="MXN"/>
    <n v="6055.53"/>
    <n v="290.66544"/>
    <n v="339.10968"/>
    <n v="0"/>
    <n v="0"/>
    <n v="0"/>
    <s v="VIVA AEROBUS"/>
    <s v="Mexico"/>
    <x v="10"/>
    <x v="0"/>
    <n v="0"/>
  </r>
  <r>
    <x v="1"/>
    <x v="1"/>
    <n v="894"/>
    <x v="20"/>
    <n v="0"/>
    <s v="EMISION DE BOLETO"/>
    <d v="2025-12-05T00:00:00"/>
    <d v="2025-12-07T00:00:00"/>
    <s v="HPS"/>
    <x v="1"/>
    <s v="MXN"/>
    <n v="800"/>
    <n v="38.4"/>
    <n v="44.8"/>
    <n v="800"/>
    <n v="38.4"/>
    <n v="44.8"/>
    <s v="FEES"/>
    <n v="0"/>
    <x v="10"/>
    <x v="0"/>
    <n v="1"/>
  </r>
  <r>
    <x v="1"/>
    <x v="1"/>
    <n v="895"/>
    <x v="33"/>
    <n v="24995"/>
    <s v="Cairo-Abu Simbel-Crucero Nilo-Cairo"/>
    <d v="2026-04-01T00:00:00"/>
    <d v="2026-04-09T00:00:00"/>
    <s v="PKT"/>
    <x v="0"/>
    <s v="MXN"/>
    <n v="351300"/>
    <n v="16862.4"/>
    <n v="19672.8"/>
    <n v="52695"/>
    <n v="2529.36"/>
    <n v="2950.92"/>
    <s v="AFRO ASIAN TRAVEL"/>
    <s v="Egypt"/>
    <x v="37"/>
    <x v="1"/>
    <n v="0.15"/>
  </r>
  <r>
    <x v="1"/>
    <x v="1"/>
    <n v="896"/>
    <x v="40"/>
    <n v="31311"/>
    <s v="Hospedaje Excursiones Aéreos"/>
    <d v="2025-12-18T00:00:00"/>
    <d v="2025-12-26T00:00:00"/>
    <s v="HTL"/>
    <x v="4"/>
    <s v="USD"/>
    <n v="11918"/>
    <n v="10249.48"/>
    <n v="11918"/>
    <n v="1771.95"/>
    <n v="1523.877"/>
    <n v="1771.95"/>
    <s v="DESTINATION ASIA TAILANDIA"/>
    <s v="Thailand"/>
    <x v="0"/>
    <x v="0"/>
    <n v="0.1486784695418694"/>
  </r>
  <r>
    <x v="1"/>
    <x v="1"/>
    <n v="896"/>
    <x v="40"/>
    <n v="28934"/>
    <s v="SIDDIQ ANAS"/>
    <d v="2025-12-18T00:00:00"/>
    <d v="2025-12-26T00:00:00"/>
    <s v="VLO"/>
    <x v="2"/>
    <s v="USD"/>
    <n v="339.3"/>
    <n v="291.798"/>
    <n v="339.3"/>
    <n v="0"/>
    <n v="0"/>
    <n v="0"/>
    <s v="F1S USA"/>
    <s v="United States"/>
    <x v="0"/>
    <x v="0"/>
    <n v="0"/>
  </r>
  <r>
    <x v="1"/>
    <x v="1"/>
    <n v="896"/>
    <x v="40"/>
    <n v="28934"/>
    <s v="HALLQVIST SOPHIA GABRIELLA"/>
    <d v="2025-12-18T00:00:00"/>
    <d v="2025-12-26T00:00:00"/>
    <s v="VLO"/>
    <x v="2"/>
    <s v="USD"/>
    <n v="339.3"/>
    <n v="291.798"/>
    <n v="339.3"/>
    <n v="0"/>
    <n v="0"/>
    <n v="0"/>
    <s v="F1S USA"/>
    <s v="United States"/>
    <x v="0"/>
    <x v="0"/>
    <n v="0"/>
  </r>
  <r>
    <x v="1"/>
    <x v="1"/>
    <n v="896"/>
    <x v="40"/>
    <n v="28934"/>
    <s v="HALLQVIST GIULIA SABRINA"/>
    <d v="2025-12-18T00:00:00"/>
    <d v="2025-12-26T00:00:00"/>
    <s v="VLO"/>
    <x v="2"/>
    <s v="USD"/>
    <n v="339.3"/>
    <n v="291.798"/>
    <n v="339.3"/>
    <n v="0"/>
    <n v="0"/>
    <n v="0"/>
    <s v="F1S USA"/>
    <s v="United States"/>
    <x v="0"/>
    <x v="0"/>
    <n v="0"/>
  </r>
  <r>
    <x v="1"/>
    <x v="1"/>
    <n v="897"/>
    <x v="40"/>
    <n v="29394"/>
    <s v="Hospedaje, Excursiones, Tren, Aéreos Internos"/>
    <d v="2025-12-15T00:00:00"/>
    <d v="2025-12-26T00:00:00"/>
    <s v="HTL"/>
    <x v="4"/>
    <s v="USD"/>
    <n v="21206"/>
    <n v="18237.16"/>
    <n v="21206"/>
    <n v="0"/>
    <n v="0"/>
    <n v="0"/>
    <s v="Peru Legacy Co."/>
    <s v="Peru"/>
    <x v="0"/>
    <x v="0"/>
    <n v="0"/>
  </r>
  <r>
    <x v="1"/>
    <x v="1"/>
    <n v="898"/>
    <x v="23"/>
    <n v="23789"/>
    <s v="VIAJE ANIVERSARIO RUANDA 1-8 FEB"/>
    <d v="2026-02-01T00:00:00"/>
    <d v="2026-02-08T00:00:00"/>
    <s v="PKT"/>
    <x v="0"/>
    <s v="USD"/>
    <n v="45938.59"/>
    <n v="39507.1874"/>
    <n v="45938.59"/>
    <n v="6247.59"/>
    <n v="5372.9274"/>
    <n v="6247.59"/>
    <s v="TRIUMPH TRAVEL"/>
    <s v="South Africa"/>
    <x v="41"/>
    <x v="1"/>
    <n v="0.1359987322205579"/>
  </r>
  <r>
    <x v="1"/>
    <x v="1"/>
    <n v="899"/>
    <x v="16"/>
    <n v="28934"/>
    <s v="ENGELBERT STIG OSCAR ALBERT"/>
    <d v="2025-12-15T00:00:00"/>
    <d v="2026-02-04T00:00:00"/>
    <s v="VLO"/>
    <x v="2"/>
    <s v="USD"/>
    <n v="5562"/>
    <n v="4783.32"/>
    <n v="5562"/>
    <n v="0"/>
    <n v="0"/>
    <n v="0"/>
    <s v="F1S USA"/>
    <s v="United States"/>
    <x v="0"/>
    <x v="0"/>
    <n v="0"/>
  </r>
  <r>
    <x v="1"/>
    <x v="1"/>
    <n v="899"/>
    <x v="16"/>
    <n v="28934"/>
    <s v="ENGELBERT GIOVANNA"/>
    <d v="2025-12-15T00:00:00"/>
    <d v="2026-02-04T00:00:00"/>
    <s v="VLO"/>
    <x v="2"/>
    <s v="USD"/>
    <n v="5562"/>
    <n v="4783.32"/>
    <n v="5562"/>
    <n v="0"/>
    <n v="0"/>
    <n v="0"/>
    <s v="F1S USA"/>
    <s v="United States"/>
    <x v="0"/>
    <x v="0"/>
    <n v="0"/>
  </r>
  <r>
    <x v="1"/>
    <x v="1"/>
    <n v="899"/>
    <x v="16"/>
    <n v="28934"/>
    <s v="ENGELBERT ADRIAN ROCCO ALBERT"/>
    <d v="2025-12-15T00:00:00"/>
    <d v="2026-02-04T00:00:00"/>
    <s v="VLO"/>
    <x v="2"/>
    <s v="USD"/>
    <n v="5562"/>
    <n v="4783.32"/>
    <n v="5562"/>
    <n v="0"/>
    <n v="0"/>
    <n v="0"/>
    <s v="F1S USA"/>
    <s v="United States"/>
    <x v="0"/>
    <x v="0"/>
    <n v="0"/>
  </r>
  <r>
    <x v="1"/>
    <x v="1"/>
    <n v="899"/>
    <x v="16"/>
    <n v="28934"/>
    <s v="ENGELBERT ARKI PETER ALBERT"/>
    <d v="2025-12-15T00:00:00"/>
    <d v="2026-02-04T00:00:00"/>
    <s v="VLO"/>
    <x v="2"/>
    <s v="USD"/>
    <n v="4378"/>
    <n v="3765.08"/>
    <n v="4378"/>
    <n v="0"/>
    <n v="0"/>
    <n v="0"/>
    <s v="F1S USA"/>
    <s v="United States"/>
    <x v="0"/>
    <x v="0"/>
    <n v="0"/>
  </r>
  <r>
    <x v="1"/>
    <x v="1"/>
    <n v="899"/>
    <x v="16"/>
    <n v="28934"/>
    <s v="ENGELBERT TALITHA ITALIA"/>
    <d v="2025-12-15T00:00:00"/>
    <d v="2026-02-04T00:00:00"/>
    <s v="VLO"/>
    <x v="2"/>
    <s v="USD"/>
    <n v="4378"/>
    <n v="3765.08"/>
    <n v="4378"/>
    <n v="0"/>
    <n v="0"/>
    <n v="0"/>
    <s v="F1S USA"/>
    <s v="United States"/>
    <x v="0"/>
    <x v="0"/>
    <n v="0"/>
  </r>
  <r>
    <x v="1"/>
    <x v="1"/>
    <n v="899"/>
    <x v="16"/>
    <n v="28934"/>
    <s v="ENGELBERT STIG OSCAR ALBERT"/>
    <d v="2025-12-15T00:00:00"/>
    <d v="2026-02-04T00:00:00"/>
    <s v="VLO"/>
    <x v="2"/>
    <s v="USD"/>
    <n v="3909.6"/>
    <n v="3362.256"/>
    <n v="3909.6"/>
    <n v="0"/>
    <n v="0"/>
    <n v="0"/>
    <s v="F1S USA"/>
    <s v="United States"/>
    <x v="0"/>
    <x v="0"/>
    <n v="0"/>
  </r>
  <r>
    <x v="1"/>
    <x v="1"/>
    <n v="899"/>
    <x v="16"/>
    <n v="28934"/>
    <s v="ENGELBERT GIOVANNA"/>
    <d v="2025-12-15T00:00:00"/>
    <d v="2026-02-04T00:00:00"/>
    <s v="VLO"/>
    <x v="2"/>
    <s v="USD"/>
    <n v="3909.6"/>
    <n v="3362.256"/>
    <n v="3909.6"/>
    <n v="0"/>
    <n v="0"/>
    <n v="0"/>
    <s v="F1S USA"/>
    <s v="United States"/>
    <x v="0"/>
    <x v="0"/>
    <n v="0"/>
  </r>
  <r>
    <x v="1"/>
    <x v="1"/>
    <n v="899"/>
    <x v="16"/>
    <n v="28934"/>
    <s v="ENGELBERT ADRIAN ROCCO ALBERT"/>
    <d v="2025-12-15T00:00:00"/>
    <d v="2026-02-04T00:00:00"/>
    <s v="VLO"/>
    <x v="2"/>
    <s v="USD"/>
    <n v="3909.6"/>
    <n v="3362.256"/>
    <n v="3909.6"/>
    <n v="0"/>
    <n v="0"/>
    <n v="0"/>
    <s v="F1S USA"/>
    <s v="United States"/>
    <x v="0"/>
    <x v="0"/>
    <n v="0"/>
  </r>
  <r>
    <x v="1"/>
    <x v="1"/>
    <n v="899"/>
    <x v="16"/>
    <n v="28934"/>
    <s v="ENGELBERT ARKI PETER ALBERT"/>
    <d v="2025-12-15T00:00:00"/>
    <d v="2026-02-04T00:00:00"/>
    <s v="VLO"/>
    <x v="2"/>
    <s v="USD"/>
    <n v="3155.2"/>
    <n v="2713.472"/>
    <n v="3155.2"/>
    <n v="0"/>
    <n v="0"/>
    <n v="0"/>
    <s v="F1S USA"/>
    <s v="United States"/>
    <x v="0"/>
    <x v="0"/>
    <n v="0"/>
  </r>
  <r>
    <x v="1"/>
    <x v="1"/>
    <n v="899"/>
    <x v="16"/>
    <n v="28934"/>
    <s v="ENGELBERT TALITHA ITALIA"/>
    <d v="2025-12-15T00:00:00"/>
    <d v="2026-02-04T00:00:00"/>
    <s v="VLO"/>
    <x v="2"/>
    <s v="USD"/>
    <n v="3155.2"/>
    <n v="2713.472"/>
    <n v="3155.2"/>
    <n v="0"/>
    <n v="0"/>
    <n v="0"/>
    <s v="F1S USA"/>
    <s v="United States"/>
    <x v="0"/>
    <x v="0"/>
    <n v="0"/>
  </r>
  <r>
    <x v="1"/>
    <x v="1"/>
    <n v="899"/>
    <x v="16"/>
    <n v="28934"/>
    <s v="ENGELBERT ELVIRA INGRID CHRISTEL"/>
    <d v="2025-12-16T00:00:00"/>
    <d v="2026-02-06T00:00:00"/>
    <s v="VLO"/>
    <x v="2"/>
    <s v="USD"/>
    <n v="3457"/>
    <n v="2973.02"/>
    <n v="3457"/>
    <n v="0"/>
    <n v="0"/>
    <n v="0"/>
    <s v="F1S USA"/>
    <s v="United States"/>
    <x v="0"/>
    <x v="0"/>
    <n v="0"/>
  </r>
  <r>
    <x v="1"/>
    <x v="1"/>
    <n v="899"/>
    <x v="16"/>
    <n v="28934"/>
    <s v="ENGELBERT ELVIRA INGRID CHRISTEL"/>
    <d v="2025-12-16T00:00:00"/>
    <d v="2026-02-06T00:00:00"/>
    <s v="VLO"/>
    <x v="2"/>
    <s v="USD"/>
    <n v="3536.6"/>
    <n v="3041.476"/>
    <n v="3536.6"/>
    <n v="0"/>
    <n v="0"/>
    <n v="0"/>
    <s v="F1S USA"/>
    <s v="United States"/>
    <x v="0"/>
    <x v="0"/>
    <n v="0"/>
  </r>
  <r>
    <x v="1"/>
    <x v="1"/>
    <n v="899"/>
    <x v="16"/>
    <n v="28934"/>
    <s v="CABAHUG ALVERO IVY"/>
    <d v="2025-12-15T00:00:00"/>
    <d v="2026-02-06T00:00:00"/>
    <s v="VLO"/>
    <x v="2"/>
    <s v="USD"/>
    <n v="1554.6"/>
    <n v="1336.956"/>
    <n v="1554.6"/>
    <n v="0"/>
    <n v="0"/>
    <n v="0"/>
    <s v="F1S USA"/>
    <s v="United States"/>
    <x v="0"/>
    <x v="0"/>
    <n v="0"/>
  </r>
  <r>
    <x v="1"/>
    <x v="1"/>
    <n v="899"/>
    <x v="16"/>
    <n v="28934"/>
    <s v="CABAHUG ALVERO IVY"/>
    <d v="2025-12-15T00:00:00"/>
    <d v="2026-02-06T00:00:00"/>
    <s v="VLO"/>
    <x v="2"/>
    <s v="USD"/>
    <n v="2604.1"/>
    <n v="2239.526"/>
    <n v="2604.1"/>
    <n v="0"/>
    <n v="0"/>
    <n v="0"/>
    <s v="F1S USA"/>
    <s v="United States"/>
    <x v="0"/>
    <x v="0"/>
    <n v="0"/>
  </r>
  <r>
    <x v="1"/>
    <x v="1"/>
    <n v="899"/>
    <x v="16"/>
    <n v="0"/>
    <s v="Fee de emisión KYKCLF"/>
    <d v="2025-12-15T00:00:00"/>
    <d v="2026-02-04T00:00:00"/>
    <s v="HPS"/>
    <x v="1"/>
    <s v="USD"/>
    <n v="500"/>
    <n v="430"/>
    <n v="500"/>
    <n v="500"/>
    <n v="430"/>
    <n v="500"/>
    <s v="FEES"/>
    <n v="0"/>
    <x v="0"/>
    <x v="0"/>
    <n v="1"/>
  </r>
  <r>
    <x v="1"/>
    <x v="1"/>
    <n v="899"/>
    <x v="16"/>
    <n v="34341"/>
    <s v="Hospedaje"/>
    <d v="2025-12-15T00:00:00"/>
    <d v="2026-02-06T00:00:00"/>
    <s v="HTL"/>
    <x v="4"/>
    <s v="USD"/>
    <n v="653.5"/>
    <n v="562.01"/>
    <n v="653.5"/>
    <n v="65.34999999999999"/>
    <n v="56.20099999999999"/>
    <n v="65.34999999999999"/>
    <s v="Grand Hotel et de Milan"/>
    <s v="Italy"/>
    <x v="0"/>
    <x v="0"/>
    <n v="0.09999999999999999"/>
  </r>
  <r>
    <x v="1"/>
    <x v="1"/>
    <n v="900"/>
    <x v="25"/>
    <n v="33689"/>
    <s v="Cobro extra por daños en renta de auto viaje de vearano Sr. Ari"/>
    <d v="2025-12-09T00:00:00"/>
    <d v="2026-01-09T00:00:00"/>
    <s v="AUT"/>
    <x v="5"/>
    <s v="MXN"/>
    <n v="13767.72"/>
    <n v="660.85056"/>
    <n v="770.9923199999999"/>
    <n v="0"/>
    <n v="0"/>
    <n v="0"/>
    <s v="MERCURE FINANCES"/>
    <s v="France"/>
    <x v="28"/>
    <x v="0"/>
    <n v="0"/>
  </r>
  <r>
    <x v="1"/>
    <x v="1"/>
    <n v="901"/>
    <x v="23"/>
    <n v="25363"/>
    <s v="ROSEWOOD 21-23 DEC"/>
    <d v="2025-12-21T00:00:00"/>
    <d v="2025-12-23T00:00:00"/>
    <s v="HTL"/>
    <x v="4"/>
    <s v="EUR"/>
    <n v="2156"/>
    <n v="2156"/>
    <n v="2500.96"/>
    <n v="323.4"/>
    <n v="323.4"/>
    <n v="375.1439999999999"/>
    <s v="ROSEWOOD VILLA MAGNA"/>
    <s v="Spain"/>
    <x v="1"/>
    <x v="0"/>
    <n v="0.15"/>
  </r>
  <r>
    <x v="1"/>
    <x v="1"/>
    <n v="901"/>
    <x v="23"/>
    <n v="33673"/>
    <s v="AC BAQUEIRA 26-31 DEC"/>
    <d v="2025-12-26T00:00:00"/>
    <d v="2025-12-31T00:00:00"/>
    <s v="HTL"/>
    <x v="4"/>
    <s v="EUR"/>
    <n v="6429.5"/>
    <n v="6429.5"/>
    <n v="7458.219999999999"/>
    <n v="618.72"/>
    <n v="618.72"/>
    <n v="717.7152"/>
    <s v="AC BAQUEIRA "/>
    <s v="Spain"/>
    <x v="1"/>
    <x v="0"/>
    <n v="0.09623143323742127"/>
  </r>
  <r>
    <x v="1"/>
    <x v="1"/>
    <n v="901"/>
    <x v="23"/>
    <n v="33769"/>
    <s v="WESTIN VALENCIA 23-26 DEC"/>
    <d v="2025-12-23T00:00:00"/>
    <d v="2025-12-26T00:00:00"/>
    <s v="HTL"/>
    <x v="4"/>
    <s v="EUR"/>
    <n v="1765.5"/>
    <n v="1765.5"/>
    <n v="2047.98"/>
    <n v="176.55"/>
    <n v="176.55"/>
    <n v="204.798"/>
    <s v="WESTIN VALENCIA "/>
    <s v="Spain"/>
    <x v="1"/>
    <x v="0"/>
    <n v="0.1"/>
  </r>
  <r>
    <x v="1"/>
    <x v="1"/>
    <n v="902"/>
    <x v="23"/>
    <n v="25907"/>
    <s v="THE OKURA 11-12 ABR - 2 CUARTOS"/>
    <d v="2026-04-11T00:00:00"/>
    <d v="2026-04-12T00:00:00"/>
    <s v="HTL"/>
    <x v="4"/>
    <s v="USD"/>
    <n v="1795.38"/>
    <n v="1544.0268"/>
    <n v="1795.38"/>
    <n v="140.44"/>
    <n v="120.7784"/>
    <n v="140.44"/>
    <s v="THE OKURA TOKYO"/>
    <s v="Japan"/>
    <x v="38"/>
    <x v="1"/>
    <n v="0.07822299457496462"/>
  </r>
  <r>
    <x v="1"/>
    <x v="1"/>
    <n v="902"/>
    <x v="23"/>
    <n v="25053"/>
    <s v="RITZ NIKKO 12-14 ABR"/>
    <d v="2026-04-12T00:00:00"/>
    <d v="2026-04-14T00:00:00"/>
    <s v="HTL"/>
    <x v="4"/>
    <s v="USD"/>
    <n v="2282.35"/>
    <n v="1962.821"/>
    <n v="2282.35"/>
    <n v="180.12"/>
    <n v="154.9032"/>
    <n v="180.12"/>
    <s v="THE RITZ CARLTON NIKKO"/>
    <s v="Japan"/>
    <x v="2"/>
    <x v="1"/>
    <n v="0.07891865840033299"/>
  </r>
  <r>
    <x v="1"/>
    <x v="1"/>
    <n v="903"/>
    <x v="23"/>
    <n v="26070"/>
    <s v="FS SEOUL - 6-10 MAY - 2 CUARTOS"/>
    <d v="2026-05-06T00:00:00"/>
    <d v="2026-05-27T00:00:00"/>
    <s v="HTL"/>
    <x v="4"/>
    <s v="USD"/>
    <n v="5337.08"/>
    <n v="4589.8888"/>
    <n v="5337.08"/>
    <n v="485.19"/>
    <n v="417.2634"/>
    <n v="485.19"/>
    <s v="FOUR SEASONS HOTEL SEOUL"/>
    <s v="South Korea"/>
    <x v="52"/>
    <x v="1"/>
    <n v="0.09090926124397611"/>
  </r>
  <r>
    <x v="1"/>
    <x v="1"/>
    <n v="903"/>
    <x v="23"/>
    <n v="25057"/>
    <s v="MITSUI KYOTO - 14-17 MAY - 2 CUARTOS"/>
    <d v="2026-05-14T00:00:00"/>
    <d v="2026-05-17T00:00:00"/>
    <s v="HTL"/>
    <x v="4"/>
    <s v="USD"/>
    <n v="7893.34"/>
    <n v="6788.2724"/>
    <n v="7893.34"/>
    <n v="0"/>
    <n v="0"/>
    <n v="0"/>
    <s v="HOTEL THE MITSUI KYOTO"/>
    <s v="Japan"/>
    <x v="6"/>
    <x v="1"/>
    <n v="0"/>
  </r>
  <r>
    <x v="1"/>
    <x v="1"/>
    <n v="903"/>
    <x v="23"/>
    <n v="30268"/>
    <s v="PATINA OSAKA - 19-21 MAY - 2 CUARTOS"/>
    <d v="2026-05-19T00:00:00"/>
    <d v="2026-05-21T00:00:00"/>
    <s v="HTL"/>
    <x v="4"/>
    <s v="USD"/>
    <n v="2727.36"/>
    <n v="2345.5296"/>
    <n v="2727.36"/>
    <n v="213.57"/>
    <n v="183.6702"/>
    <n v="213.57"/>
    <s v="PATINA OSAKA"/>
    <s v="Japan"/>
    <x v="7"/>
    <x v="1"/>
    <n v="0.07830649419218584"/>
  </r>
  <r>
    <x v="1"/>
    <x v="1"/>
    <n v="903"/>
    <x v="23"/>
    <n v="25907"/>
    <s v="THE OKURA - 22-27 MAY - 2 CUARTOS"/>
    <d v="2026-05-22T00:00:00"/>
    <d v="2026-05-27T00:00:00"/>
    <s v="HTL"/>
    <x v="4"/>
    <s v="USD"/>
    <n v="6320.06"/>
    <n v="5435.251600000001"/>
    <n v="6320.06"/>
    <n v="497.58"/>
    <n v="427.9188"/>
    <n v="497.58"/>
    <s v="THE OKURA TOKYO"/>
    <s v="Japan"/>
    <x v="7"/>
    <x v="1"/>
    <n v="0.07873026521900107"/>
  </r>
  <r>
    <x v="1"/>
    <x v="1"/>
    <n v="903"/>
    <x v="23"/>
    <n v="28731"/>
    <s v="VIETNAM 10-14 MAY"/>
    <d v="2026-05-10T00:00:00"/>
    <d v="2026-05-14T00:00:00"/>
    <s v="PKT"/>
    <x v="0"/>
    <s v="USD"/>
    <n v="7870"/>
    <n v="6768.2"/>
    <n v="7870"/>
    <n v="1286"/>
    <n v="1105.96"/>
    <n v="1286"/>
    <s v="ASIA EXOTICA"/>
    <s v="Thailand"/>
    <x v="6"/>
    <x v="1"/>
    <n v="0.1634053367217281"/>
  </r>
  <r>
    <x v="1"/>
    <x v="1"/>
    <n v="903"/>
    <x v="23"/>
    <n v="25360"/>
    <s v="SERVICIOS LUX JAPAN 14-27 MAY"/>
    <d v="2026-05-14T00:00:00"/>
    <d v="2026-05-27T00:00:00"/>
    <s v="PKT"/>
    <x v="0"/>
    <s v="USD"/>
    <n v="23543"/>
    <n v="20246.98"/>
    <n v="23543"/>
    <n v="3134"/>
    <n v="2695.24"/>
    <n v="3134"/>
    <s v="Luxury Japan"/>
    <s v="Japan"/>
    <x v="6"/>
    <x v="1"/>
    <n v="0.1331181242832264"/>
  </r>
  <r>
    <x v="1"/>
    <x v="1"/>
    <n v="903"/>
    <x v="23"/>
    <n v="33686"/>
    <s v="SERVICIOS SEUL 6-10 MAY"/>
    <d v="2026-05-06T00:00:00"/>
    <d v="2026-05-10T00:00:00"/>
    <s v="PKT"/>
    <x v="0"/>
    <s v="USD"/>
    <n v="1548"/>
    <n v="1331.28"/>
    <n v="1548"/>
    <n v="428"/>
    <n v="368.08"/>
    <n v="428"/>
    <s v="E LINK KOREA CO"/>
    <s v="South Korea"/>
    <x v="52"/>
    <x v="1"/>
    <n v="0.2764857881136951"/>
  </r>
  <r>
    <x v="1"/>
    <x v="1"/>
    <n v="903"/>
    <x v="23"/>
    <n v="32097"/>
    <s v="TOUR EN TESHIMA - SETOUCHI"/>
    <d v="2026-05-18T00:00:00"/>
    <d v="2026-05-18T00:00:00"/>
    <s v="ATR"/>
    <x v="0"/>
    <s v="USD"/>
    <n v="1757"/>
    <n v="1511.02"/>
    <n v="1757"/>
    <n v="233"/>
    <n v="200.38"/>
    <n v="233"/>
    <s v="SETOUCHI ISLANDER"/>
    <s v="Japan"/>
    <x v="7"/>
    <x v="1"/>
    <n v="0.1326124075128059"/>
  </r>
  <r>
    <x v="1"/>
    <x v="1"/>
    <n v="904"/>
    <x v="23"/>
    <n v="33690"/>
    <s v="INTERCONTINENTAL TOKYO BAY 28-31 DEC - 2 CUARTOS"/>
    <d v="2025-12-28T00:00:00"/>
    <d v="2025-12-31T00:00:00"/>
    <s v="HTL"/>
    <x v="4"/>
    <s v="USD"/>
    <n v="4310"/>
    <n v="3706.6"/>
    <n v="4310"/>
    <n v="294.82"/>
    <n v="253.5452"/>
    <n v="294.82"/>
    <s v="INTERCONTINENTAL TOKYO BAY"/>
    <s v="Japan"/>
    <x v="31"/>
    <x v="0"/>
    <n v="0.06840371229698376"/>
  </r>
  <r>
    <x v="1"/>
    <x v="1"/>
    <n v="904"/>
    <x v="23"/>
    <n v="33694"/>
    <s v="HYATT PLACE 31 DEC - 3 ENE - 2 CUARTOS"/>
    <d v="2025-12-31T00:00:00"/>
    <d v="2026-01-03T00:00:00"/>
    <s v="HTL"/>
    <x v="4"/>
    <s v="USD"/>
    <n v="2508"/>
    <n v="2156.88"/>
    <n v="2508"/>
    <n v="207.28"/>
    <n v="178.2608"/>
    <n v="207.28"/>
    <s v="HYATT PLACE KYOTO"/>
    <s v="Japan"/>
    <x v="31"/>
    <x v="0"/>
    <n v="0.0826475279106858"/>
  </r>
  <r>
    <x v="1"/>
    <x v="1"/>
    <n v="904"/>
    <x v="23"/>
    <n v="26428"/>
    <s v="MEXICO KANKO TOUR KIOTO"/>
    <d v="2026-01-02T00:00:00"/>
    <d v="2026-01-02T00:00:00"/>
    <s v="ATR"/>
    <x v="0"/>
    <s v="USD"/>
    <n v="1390"/>
    <n v="1195.4"/>
    <n v="1390"/>
    <n v="140"/>
    <n v="120.4"/>
    <n v="140"/>
    <s v="México Kanko S.A."/>
    <s v="Mexico"/>
    <x v="40"/>
    <x v="1"/>
    <n v="0.1007194244604317"/>
  </r>
  <r>
    <x v="1"/>
    <x v="1"/>
    <n v="905"/>
    <x v="24"/>
    <n v="27633"/>
    <s v="Hotel Four Seasons Tamarindo"/>
    <d v="2026-01-03T00:00:00"/>
    <d v="2026-01-09T00:00:00"/>
    <s v="HTL"/>
    <x v="4"/>
    <s v="USD"/>
    <n v="11144"/>
    <n v="9583.84"/>
    <n v="11144"/>
    <n v="0"/>
    <n v="0"/>
    <n v="0"/>
    <s v="FOUR SEASONS RESORT TAMARINDO"/>
    <s v="Mexico"/>
    <x v="40"/>
    <x v="1"/>
    <n v="0"/>
  </r>
  <r>
    <x v="2"/>
    <x v="1"/>
    <n v="906"/>
    <x v="17"/>
    <n v="0"/>
    <s v="Fee emision"/>
    <d v="2025-12-19T00:00:00"/>
    <d v="2026-01-05T00:00:00"/>
    <s v="HPS"/>
    <x v="1"/>
    <s v="USD"/>
    <n v="1"/>
    <n v="0.86"/>
    <n v="1"/>
    <n v="1"/>
    <n v="0.86"/>
    <n v="1"/>
    <s v="FEES"/>
    <n v="0"/>
    <x v="0"/>
    <x v="0"/>
    <n v="1"/>
  </r>
  <r>
    <x v="1"/>
    <x v="1"/>
    <n v="907"/>
    <x v="27"/>
    <n v="33711"/>
    <s v="Hotel Indigo"/>
    <d v="2026-04-16T00:00:00"/>
    <d v="2026-04-19T00:00:00"/>
    <s v="HTL"/>
    <x v="4"/>
    <s v="MXN"/>
    <n v="23996"/>
    <n v="1151.808"/>
    <n v="1343.776"/>
    <n v="10"/>
    <n v="0.48"/>
    <n v="0.5600000000000001"/>
    <s v="HOTEL INDIGO LA PAZ PUERTA CORTEZ"/>
    <s v="Mexico"/>
    <x v="2"/>
    <x v="1"/>
    <n v="0.0004167361226871146"/>
  </r>
  <r>
    <x v="1"/>
    <x v="1"/>
    <n v="908"/>
    <x v="19"/>
    <n v="0"/>
    <s v="COMPRA BOLETOS DE AVION"/>
    <d v="2026-01-01T00:00:00"/>
    <d v="2026-01-05T00:00:00"/>
    <s v="HPS"/>
    <x v="1"/>
    <s v="USD"/>
    <n v="105"/>
    <n v="90.3"/>
    <n v="105"/>
    <n v="105"/>
    <n v="90.3"/>
    <n v="105"/>
    <s v="FEES"/>
    <n v="0"/>
    <x v="40"/>
    <x v="1"/>
    <n v="1"/>
  </r>
  <r>
    <x v="1"/>
    <x v="1"/>
    <n v="908"/>
    <x v="19"/>
    <n v="29688"/>
    <s v="Hospedaje Londres Raddisson Mayfair por plataforma TABLET"/>
    <d v="2026-01-05T00:00:00"/>
    <d v="2026-01-07T00:00:00"/>
    <s v="HTL"/>
    <x v="4"/>
    <s v="USD"/>
    <n v="1489.2"/>
    <n v="1280.712"/>
    <n v="1489.2"/>
    <n v="148.92"/>
    <n v="128.0712"/>
    <n v="148.92"/>
    <s v="TABLET HOTELS"/>
    <s v="United States"/>
    <x v="35"/>
    <x v="1"/>
    <n v="0.09999999999999999"/>
  </r>
  <r>
    <x v="1"/>
    <x v="1"/>
    <n v="908"/>
    <x v="19"/>
    <n v="28934"/>
    <s v="ESTRADA JIMENEZ SUSANA MARIA"/>
    <d v="2026-01-01T00:00:00"/>
    <d v="2026-01-05T00:00:00"/>
    <s v="VLO"/>
    <x v="2"/>
    <s v="USD"/>
    <n v="298.6"/>
    <n v="256.796"/>
    <n v="298.6"/>
    <n v="0"/>
    <n v="0"/>
    <n v="0"/>
    <s v="F1S USA"/>
    <s v="United States"/>
    <x v="40"/>
    <x v="1"/>
    <n v="0"/>
  </r>
  <r>
    <x v="1"/>
    <x v="1"/>
    <n v="908"/>
    <x v="19"/>
    <n v="28934"/>
    <s v="ESTRADA JIMENEZ JOSE PABLO"/>
    <d v="2026-01-01T00:00:00"/>
    <d v="2026-01-05T00:00:00"/>
    <s v="VLO"/>
    <x v="2"/>
    <s v="USD"/>
    <n v="298.6"/>
    <n v="256.796"/>
    <n v="298.6"/>
    <n v="0"/>
    <n v="0"/>
    <n v="0"/>
    <s v="F1S USA"/>
    <s v="United States"/>
    <x v="40"/>
    <x v="1"/>
    <n v="0"/>
  </r>
  <r>
    <x v="1"/>
    <x v="1"/>
    <n v="908"/>
    <x v="19"/>
    <n v="28934"/>
    <s v="ESTRADA RIVERO LUIS ENRIQUE"/>
    <d v="2026-01-01T00:00:00"/>
    <d v="2026-01-05T00:00:00"/>
    <s v="VLO"/>
    <x v="2"/>
    <s v="USD"/>
    <n v="298.6"/>
    <n v="256.796"/>
    <n v="298.6"/>
    <n v="0"/>
    <n v="0"/>
    <n v="0"/>
    <s v="F1S USA"/>
    <s v="United States"/>
    <x v="40"/>
    <x v="1"/>
    <n v="0"/>
  </r>
  <r>
    <x v="1"/>
    <x v="1"/>
    <n v="908"/>
    <x v="19"/>
    <n v="25372"/>
    <s v="Circuito guía y tour"/>
    <d v="2026-01-02T00:00:00"/>
    <d v="2026-01-05T00:00:00"/>
    <s v="PKT"/>
    <x v="0"/>
    <s v="USD"/>
    <n v="4792.03"/>
    <n v="4121.145799999999"/>
    <n v="4792.03"/>
    <n v="479.2"/>
    <n v="412.112"/>
    <n v="479.2"/>
    <s v="Queen Of Clubs Lifestyle Luxury Services LTD"/>
    <s v="United Kingdom"/>
    <x v="40"/>
    <x v="1"/>
    <n v="0.0999993739605136"/>
  </r>
  <r>
    <x v="1"/>
    <x v="1"/>
    <n v="909"/>
    <x v="20"/>
    <n v="27301"/>
    <s v="VUELO MEX PAR MEX"/>
    <d v="2026-01-08T00:00:00"/>
    <d v="2026-03-24T00:00:00"/>
    <s v="VLO"/>
    <x v="2"/>
    <s v="MXN"/>
    <n v="28856"/>
    <n v="1385.088"/>
    <n v="1615.936"/>
    <n v="0"/>
    <n v="0"/>
    <n v="0"/>
    <s v="TURISMO EX MAR, S.A. DE C.V."/>
    <s v="Mexico"/>
    <x v="35"/>
    <x v="1"/>
    <n v="0"/>
  </r>
  <r>
    <x v="1"/>
    <x v="1"/>
    <n v="909"/>
    <x v="20"/>
    <n v="27721"/>
    <s v="PAGO DE MALETA DE IDA"/>
    <d v="2026-01-08T00:00:00"/>
    <d v="2026-03-24T00:00:00"/>
    <s v="VLO"/>
    <x v="2"/>
    <s v="MXN"/>
    <n v="1368"/>
    <n v="65.664"/>
    <n v="76.608"/>
    <n v="0"/>
    <n v="0"/>
    <n v="0"/>
    <s v="TURISMO EXMAR"/>
    <s v="Mexico"/>
    <x v="35"/>
    <x v="1"/>
    <n v="0"/>
  </r>
  <r>
    <x v="1"/>
    <x v="1"/>
    <n v="909"/>
    <x v="20"/>
    <n v="27301"/>
    <s v="PAGO DE EQUIPAJE DOCUMENTADO"/>
    <d v="2026-01-08T00:00:00"/>
    <d v="2026-03-24T00:00:00"/>
    <s v="VLO"/>
    <x v="2"/>
    <s v="MXN"/>
    <n v="1368"/>
    <n v="65.664"/>
    <n v="76.608"/>
    <n v="0"/>
    <n v="0"/>
    <n v="0"/>
    <s v="TURISMO EX MAR, S.A. DE C.V."/>
    <s v="Mexico"/>
    <x v="35"/>
    <x v="1"/>
    <n v="0"/>
  </r>
  <r>
    <x v="1"/>
    <x v="1"/>
    <n v="909"/>
    <x v="20"/>
    <n v="0"/>
    <s v="FEE POR EMISION DE BOLETO"/>
    <d v="2026-01-08T00:00:00"/>
    <d v="2026-03-24T00:00:00"/>
    <s v="HPS"/>
    <x v="1"/>
    <s v="MXN"/>
    <n v="35"/>
    <n v="1.68"/>
    <n v="1.96"/>
    <n v="35"/>
    <n v="1.68"/>
    <n v="1.96"/>
    <s v="FEES"/>
    <n v="0"/>
    <x v="35"/>
    <x v="1"/>
    <n v="1"/>
  </r>
  <r>
    <x v="1"/>
    <x v="1"/>
    <n v="910"/>
    <x v="39"/>
    <n v="28934"/>
    <s v="ELIAS SLIM JOHANNA"/>
    <d v="2026-01-23T00:00:00"/>
    <d v="2026-01-26T00:00:00"/>
    <s v="VLO"/>
    <x v="2"/>
    <s v="USD"/>
    <n v="350.53"/>
    <n v="301.4558"/>
    <n v="350.53"/>
    <n v="0"/>
    <n v="0"/>
    <n v="0"/>
    <s v="F1S USA"/>
    <s v="United States"/>
    <x v="48"/>
    <x v="1"/>
    <n v="0"/>
  </r>
  <r>
    <x v="1"/>
    <x v="1"/>
    <n v="910"/>
    <x v="39"/>
    <n v="28934"/>
    <s v="MALDONADO SALOMON ARTURO JOSE"/>
    <d v="2026-01-23T00:00:00"/>
    <d v="2026-01-26T00:00:00"/>
    <s v="VLO"/>
    <x v="2"/>
    <s v="USD"/>
    <n v="350.53"/>
    <n v="301.4558"/>
    <n v="350.53"/>
    <n v="0"/>
    <n v="0"/>
    <n v="0"/>
    <s v="F1S USA"/>
    <s v="United States"/>
    <x v="48"/>
    <x v="1"/>
    <n v="0"/>
  </r>
  <r>
    <x v="1"/>
    <x v="1"/>
    <n v="910"/>
    <x v="39"/>
    <n v="28934"/>
    <s v="ELIAS SLIM JOHANNA"/>
    <d v="2026-01-23T00:00:00"/>
    <d v="2026-01-26T00:00:00"/>
    <s v="VLO"/>
    <x v="2"/>
    <s v="USD"/>
    <n v="33"/>
    <n v="28.38"/>
    <n v="33"/>
    <n v="0"/>
    <n v="0"/>
    <n v="0"/>
    <s v="F1S USA"/>
    <s v="United States"/>
    <x v="48"/>
    <x v="1"/>
    <n v="0"/>
  </r>
  <r>
    <x v="1"/>
    <x v="1"/>
    <n v="910"/>
    <x v="39"/>
    <n v="28934"/>
    <s v="MALDONADO SALOMON ARTURO JOSE"/>
    <d v="2026-01-23T00:00:00"/>
    <d v="2026-01-26T00:00:00"/>
    <s v="VLO"/>
    <x v="2"/>
    <s v="USD"/>
    <n v="33"/>
    <n v="28.38"/>
    <n v="33"/>
    <n v="0"/>
    <n v="0"/>
    <n v="0"/>
    <s v="F1S USA"/>
    <s v="United States"/>
    <x v="48"/>
    <x v="1"/>
    <n v="0"/>
  </r>
  <r>
    <x v="1"/>
    <x v="1"/>
    <n v="911"/>
    <x v="22"/>
    <n v="33752"/>
    <s v="HOTEL HASSLER ROMA"/>
    <d v="2025-10-15T00:00:00"/>
    <d v="2025-10-21T00:00:00"/>
    <s v="HTL"/>
    <x v="4"/>
    <s v="USD"/>
    <n v="13252"/>
    <n v="11396.72"/>
    <n v="13252"/>
    <n v="1042.77"/>
    <n v="896.7822"/>
    <n v="1042.77"/>
    <s v="HOTEL HASSLER ROMA"/>
    <s v="Italy"/>
    <x v="25"/>
    <x v="0"/>
    <n v="0.0786877452460006"/>
  </r>
  <r>
    <x v="1"/>
    <x v="1"/>
    <n v="912"/>
    <x v="22"/>
    <n v="31083"/>
    <s v="BAIRRO HOTEL"/>
    <d v="2025-07-09T00:00:00"/>
    <d v="2025-07-11T00:00:00"/>
    <s v="HTL"/>
    <x v="4"/>
    <s v="USD"/>
    <n v="2058"/>
    <n v="1769.88"/>
    <n v="2058"/>
    <n v="170.37"/>
    <n v="146.5182"/>
    <n v="170.37"/>
    <s v="BAIRRO ALTO HOTEL"/>
    <s v="Portugal"/>
    <x v="20"/>
    <x v="0"/>
    <n v="0.08278425655976676"/>
  </r>
  <r>
    <x v="1"/>
    <x v="1"/>
    <n v="913"/>
    <x v="23"/>
    <n v="28531"/>
    <s v="CRUCERO FERNANDO &amp; OLGA - RSV 4636955"/>
    <d v="2026-09-05T00:00:00"/>
    <d v="2026-09-13T00:00:00"/>
    <s v="CRC"/>
    <x v="8"/>
    <s v="MXN"/>
    <n v="138446.04"/>
    <n v="6645.409920000001"/>
    <n v="7752.97824"/>
    <n v="16187.2"/>
    <n v="776.9856000000001"/>
    <n v="906.4832"/>
    <s v="NAO TRAVEL COLLECTION"/>
    <s v="Mexico"/>
    <x v="19"/>
    <x v="1"/>
    <n v="0.1169206428728478"/>
  </r>
  <r>
    <x v="1"/>
    <x v="1"/>
    <n v="913"/>
    <x v="23"/>
    <n v="28531"/>
    <s v="CRUCERO GABRIEL &amp; EUGENIA - RSV 4636955"/>
    <d v="2026-09-05T00:00:00"/>
    <d v="2026-09-13T00:00:00"/>
    <s v="CRC"/>
    <x v="8"/>
    <s v="MXN"/>
    <n v="160846.04"/>
    <n v="7720.609920000001"/>
    <n v="9007.37824"/>
    <n v="19323.2"/>
    <n v="927.5136000000001"/>
    <n v="1082.0992"/>
    <s v="NAO TRAVEL COLLECTION"/>
    <s v="Mexico"/>
    <x v="19"/>
    <x v="1"/>
    <n v="0.1201347574363659"/>
  </r>
  <r>
    <x v="0"/>
    <x v="1"/>
    <n v="914"/>
    <x v="2"/>
    <n v="28934"/>
    <s v="ROMANDIA CUEVAS TRIANA"/>
    <d v="2026-03-29T00:00:00"/>
    <d v="2026-04-15T00:00:00"/>
    <s v="VLO"/>
    <x v="2"/>
    <s v="USD"/>
    <n v="7520.6"/>
    <n v="6467.716"/>
    <n v="7520.6"/>
    <n v="0"/>
    <n v="0"/>
    <n v="0"/>
    <s v="F1S USA"/>
    <s v="United States"/>
    <x v="37"/>
    <x v="1"/>
    <n v="0"/>
  </r>
  <r>
    <x v="0"/>
    <x v="1"/>
    <n v="914"/>
    <x v="2"/>
    <n v="0"/>
    <s v="Fee emisión"/>
    <d v="2026-03-29T00:00:00"/>
    <d v="2026-04-15T00:00:00"/>
    <s v="HPS"/>
    <x v="1"/>
    <s v="USD"/>
    <n v="70"/>
    <n v="60.2"/>
    <n v="70"/>
    <n v="70"/>
    <n v="60.2"/>
    <n v="70"/>
    <s v="FEES"/>
    <n v="0"/>
    <x v="37"/>
    <x v="1"/>
    <n v="1"/>
  </r>
  <r>
    <x v="1"/>
    <x v="1"/>
    <n v="915"/>
    <x v="22"/>
    <n v="33779"/>
    <s v="SINGAPORE"/>
    <d v="2025-12-19T00:00:00"/>
    <d v="2025-12-21T00:00:00"/>
    <s v="PKT"/>
    <x v="0"/>
    <s v="USD"/>
    <n v="32361.01"/>
    <n v="27830.4686"/>
    <n v="32361.01"/>
    <n v="4059.6"/>
    <n v="3491.256"/>
    <n v="4059.6"/>
    <s v="DESTINATION ASIA SINGAPORE"/>
    <s v="Singapore"/>
    <x v="0"/>
    <x v="0"/>
    <n v="0.1254472589081738"/>
  </r>
  <r>
    <x v="1"/>
    <x v="1"/>
    <n v="915"/>
    <x v="22"/>
    <n v="0"/>
    <s v="COMISION TRANSFERENCIA"/>
    <d v="2025-12-19T00:00:00"/>
    <d v="2025-12-21T00:00:00"/>
    <s v="HPS"/>
    <x v="1"/>
    <s v="USD"/>
    <n v="58.89"/>
    <n v="50.6454"/>
    <n v="58.89"/>
    <n v="58.89"/>
    <n v="50.6454"/>
    <n v="58.89"/>
    <s v="Recepciones Vip"/>
    <s v="Mexico"/>
    <x v="0"/>
    <x v="0"/>
    <n v="1"/>
  </r>
  <r>
    <x v="1"/>
    <x v="1"/>
    <n v="916"/>
    <x v="35"/>
    <n v="27650"/>
    <s v="Tour wild china que incluye traslados, trenes, museos, etc"/>
    <d v="2026-10-07T00:00:00"/>
    <d v="2026-10-15T00:00:00"/>
    <s v="PKT"/>
    <x v="0"/>
    <s v="USD"/>
    <n v="21125"/>
    <n v="18167.5"/>
    <n v="21125"/>
    <n v="4225"/>
    <n v="3633.5"/>
    <n v="4225"/>
    <s v="WILDCHINA"/>
    <s v="China"/>
    <x v="24"/>
    <x v="1"/>
    <n v="0.2"/>
  </r>
  <r>
    <x v="1"/>
    <x v="1"/>
    <n v="917"/>
    <x v="22"/>
    <n v="25372"/>
    <s v="Queen of clubs Italia"/>
    <d v="2026-03-30T00:00:00"/>
    <d v="2026-04-10T00:00:00"/>
    <s v="PKT"/>
    <x v="0"/>
    <s v="EUR"/>
    <n v="25000"/>
    <n v="25000"/>
    <n v="29000"/>
    <n v="1500"/>
    <n v="1500"/>
    <n v="1740"/>
    <s v="Queen Of Clubs Lifestyle Luxury Services LTD"/>
    <s v="United Kingdom"/>
    <x v="37"/>
    <x v="1"/>
    <n v="0.06"/>
  </r>
  <r>
    <x v="1"/>
    <x v="1"/>
    <n v="917"/>
    <x v="22"/>
    <n v="34285"/>
    <s v="The Langham"/>
    <d v="2026-03-30T00:00:00"/>
    <d v="2026-04-10T00:00:00"/>
    <s v="HTL"/>
    <x v="4"/>
    <s v="EUR"/>
    <n v="1610.49"/>
    <n v="1610.49"/>
    <n v="1868.1684"/>
    <n v="161.05"/>
    <n v="161.05"/>
    <n v="186.818"/>
    <s v="The Langham"/>
    <s v="United Kingdom"/>
    <x v="37"/>
    <x v="1"/>
    <n v="0.100000620929034"/>
  </r>
  <r>
    <x v="1"/>
    <x v="1"/>
    <n v="917"/>
    <x v="22"/>
    <n v="34439"/>
    <s v="MUNICPAL HOTEL"/>
    <d v="2026-03-30T00:00:00"/>
    <d v="2026-04-10T00:00:00"/>
    <s v="HTL"/>
    <x v="4"/>
    <s v="EUR"/>
    <n v="363"/>
    <n v="363"/>
    <n v="421.08"/>
    <n v="0"/>
    <n v="0"/>
    <n v="0"/>
    <s v="The Municipal Hotel And Spa MGallery Liverpool"/>
    <s v="United Kingdom"/>
    <x v="37"/>
    <x v="1"/>
    <n v="0"/>
  </r>
  <r>
    <x v="1"/>
    <x v="1"/>
    <n v="918"/>
    <x v="27"/>
    <n v="0"/>
    <s v="Planning fee"/>
    <d v="2025-12-20T00:00:00"/>
    <d v="2025-12-28T00:00:00"/>
    <s v="HPS"/>
    <x v="1"/>
    <s v="USD"/>
    <n v="400"/>
    <n v="344"/>
    <n v="400"/>
    <n v="400"/>
    <n v="344"/>
    <n v="400"/>
    <s v="FEES"/>
    <n v="0"/>
    <x v="0"/>
    <x v="0"/>
    <n v="1"/>
  </r>
  <r>
    <x v="1"/>
    <x v="1"/>
    <n v="919"/>
    <x v="39"/>
    <n v="33612"/>
    <s v="Hospedaje Pen NYC"/>
    <d v="2025-12-21T00:00:00"/>
    <d v="2025-12-28T00:00:00"/>
    <s v="HTL"/>
    <x v="4"/>
    <s v="USD"/>
    <n v="16765"/>
    <n v="14417.9"/>
    <n v="16765"/>
    <n v="1425"/>
    <n v="1225.5"/>
    <n v="1425"/>
    <s v="THE PENINSULA NEW YORK"/>
    <s v="United States"/>
    <x v="1"/>
    <x v="0"/>
    <n v="0.08499850879809126"/>
  </r>
  <r>
    <x v="1"/>
    <x v="1"/>
    <n v="920"/>
    <x v="39"/>
    <n v="28495"/>
    <s v="Hospedaje Hotel Nizuc King 1"/>
    <d v="2025-10-24T00:00:00"/>
    <d v="2025-10-27T00:00:00"/>
    <s v="HTL"/>
    <x v="4"/>
    <s v="USD"/>
    <n v="2533.76"/>
    <n v="2179.0336"/>
    <n v="2533.76"/>
    <n v="180.95"/>
    <n v="155.617"/>
    <n v="180.95"/>
    <s v="NIZUC RESORT &amp; SPA CANCUN"/>
    <s v="Mexico"/>
    <x v="21"/>
    <x v="0"/>
    <n v="0.07141560368779994"/>
  </r>
  <r>
    <x v="1"/>
    <x v="1"/>
    <n v="920"/>
    <x v="39"/>
    <n v="28495"/>
    <s v="Hospedaje Nizuc King 2"/>
    <d v="2025-10-24T00:00:00"/>
    <d v="2025-10-27T00:00:00"/>
    <s v="HTL"/>
    <x v="4"/>
    <s v="USD"/>
    <n v="2533.76"/>
    <n v="2179.0336"/>
    <n v="2533.76"/>
    <n v="180.95"/>
    <n v="155.617"/>
    <n v="180.95"/>
    <s v="NIZUC RESORT &amp; SPA CANCUN"/>
    <s v="Mexico"/>
    <x v="21"/>
    <x v="0"/>
    <n v="0.07141560368779994"/>
  </r>
  <r>
    <x v="1"/>
    <x v="1"/>
    <n v="921"/>
    <x v="39"/>
    <n v="28495"/>
    <s v="Hospedaje Nizuc"/>
    <d v="2025-10-24T00:00:00"/>
    <d v="2025-10-27T00:00:00"/>
    <s v="HTL"/>
    <x v="4"/>
    <s v="USD"/>
    <n v="2533.76"/>
    <n v="2179.0336"/>
    <n v="2533.76"/>
    <n v="180.95"/>
    <n v="155.617"/>
    <n v="180.95"/>
    <s v="NIZUC RESORT &amp; SPA CANCUN"/>
    <s v="Mexico"/>
    <x v="21"/>
    <x v="0"/>
    <n v="0.07141560368779994"/>
  </r>
  <r>
    <x v="1"/>
    <x v="1"/>
    <n v="922"/>
    <x v="39"/>
    <n v="25652"/>
    <s v="Hospedaje FS Mad"/>
    <d v="2025-11-09T00:00:00"/>
    <d v="2025-11-11T00:00:00"/>
    <s v="HTL"/>
    <x v="4"/>
    <s v="EUR"/>
    <n v="2403.5"/>
    <n v="2403.5"/>
    <n v="2788.06"/>
    <n v="216.35"/>
    <n v="216.35"/>
    <n v="250.966"/>
    <s v="FOUR SEASONS HOTEL MADRID"/>
    <s v="Spain"/>
    <x v="17"/>
    <x v="0"/>
    <n v="0.09001456209694196"/>
  </r>
  <r>
    <x v="1"/>
    <x v="1"/>
    <n v="923"/>
    <x v="39"/>
    <n v="28512"/>
    <s v="Hospedaje MO Ritz Madrid"/>
    <d v="2025-11-12T00:00:00"/>
    <d v="2025-11-13T00:00:00"/>
    <s v="HTL"/>
    <x v="4"/>
    <s v="EUR"/>
    <n v="1039.5"/>
    <n v="1039.5"/>
    <n v="1205.82"/>
    <n v="93.56"/>
    <n v="93.56"/>
    <n v="108.5296"/>
    <s v="MANDARIN ORIENTAL RITZ MADRID"/>
    <s v="Spain"/>
    <x v="17"/>
    <x v="0"/>
    <n v="0.09000481000481002"/>
  </r>
  <r>
    <x v="1"/>
    <x v="1"/>
    <n v="924"/>
    <x v="18"/>
    <n v="26659"/>
    <s v="Hospedaje"/>
    <d v="2026-04-11T00:00:00"/>
    <d v="2026-04-13T00:00:00"/>
    <s v="HTL"/>
    <x v="4"/>
    <s v="USD"/>
    <n v="2600"/>
    <n v="2236"/>
    <n v="2600"/>
    <n v="260"/>
    <n v="223.6"/>
    <n v="260"/>
    <s v="EGYPT BEYOND"/>
    <s v="Egypt"/>
    <x v="38"/>
    <x v="1"/>
    <n v="0.1"/>
  </r>
  <r>
    <x v="1"/>
    <x v="1"/>
    <n v="924"/>
    <x v="18"/>
    <n v="24995"/>
    <s v="DMC hotel, crucero y tour"/>
    <d v="2026-04-10T00:00:00"/>
    <d v="2026-04-23T00:00:00"/>
    <s v="PKT"/>
    <x v="0"/>
    <s v="USD"/>
    <n v="30941"/>
    <n v="26609.26"/>
    <n v="30941"/>
    <n v="448.97"/>
    <n v="386.1142"/>
    <n v="448.97"/>
    <s v="AFRO ASIAN TRAVEL"/>
    <s v="Egypt"/>
    <x v="38"/>
    <x v="1"/>
    <n v="0.01451052002197731"/>
  </r>
  <r>
    <x v="1"/>
    <x v="1"/>
    <n v="924"/>
    <x v="18"/>
    <n v="31639"/>
    <s v="hoteles, transporte y tour"/>
    <d v="2026-04-20T00:00:00"/>
    <d v="2026-04-23T00:00:00"/>
    <s v="PKT"/>
    <x v="0"/>
    <s v="USD"/>
    <n v="7718"/>
    <n v="6637.48"/>
    <n v="7718"/>
    <n v="1158"/>
    <n v="995.88"/>
    <n v="1158"/>
    <s v="ABERCROMBIE AND KENT JORDAN"/>
    <s v="Jordan"/>
    <x v="3"/>
    <x v="1"/>
    <n v="0.1500388701736201"/>
  </r>
  <r>
    <x v="1"/>
    <x v="1"/>
    <n v="924"/>
    <x v="18"/>
    <n v="27721"/>
    <s v="GARZA LAGUERA GONDA BARBARA"/>
    <d v="2026-04-08T00:00:00"/>
    <d v="2026-04-24T00:00:00"/>
    <s v="VLO"/>
    <x v="2"/>
    <s v="USD"/>
    <n v="4311.11"/>
    <n v="3707.554599999999"/>
    <n v="4311.11"/>
    <n v="0"/>
    <n v="0"/>
    <n v="0"/>
    <s v="TURISMO EXMAR"/>
    <s v="Mexico"/>
    <x v="38"/>
    <x v="1"/>
    <n v="0"/>
  </r>
  <r>
    <x v="1"/>
    <x v="1"/>
    <n v="924"/>
    <x v="18"/>
    <n v="27721"/>
    <s v="BRANIFF GARZA LAGUERA LORENZA"/>
    <d v="2026-04-08T00:00:00"/>
    <d v="2026-04-24T00:00:00"/>
    <s v="VLO"/>
    <x v="2"/>
    <s v="USD"/>
    <n v="4311.11"/>
    <n v="3707.554599999999"/>
    <n v="4311.11"/>
    <n v="0"/>
    <n v="0"/>
    <n v="0"/>
    <s v="TURISMO EXMAR"/>
    <s v="Mexico"/>
    <x v="38"/>
    <x v="1"/>
    <n v="0"/>
  </r>
  <r>
    <x v="1"/>
    <x v="1"/>
    <n v="924"/>
    <x v="18"/>
    <n v="28934"/>
    <s v="BRANIFF GARZA LAGUERA EUGENIA"/>
    <d v="2026-04-08T00:00:00"/>
    <d v="2026-04-23T00:00:00"/>
    <s v="VLO"/>
    <x v="2"/>
    <s v="USD"/>
    <n v="3679.74"/>
    <n v="3164.5764"/>
    <n v="3679.74"/>
    <n v="0"/>
    <n v="0"/>
    <n v="0"/>
    <s v="F1S USA"/>
    <s v="United States"/>
    <x v="38"/>
    <x v="1"/>
    <n v="0"/>
  </r>
  <r>
    <x v="1"/>
    <x v="1"/>
    <n v="924"/>
    <x v="18"/>
    <n v="28934"/>
    <s v="BRANIFF GARZA LAGUERA EUGENIA"/>
    <d v="2026-04-08T00:00:00"/>
    <d v="2026-04-23T00:00:00"/>
    <s v="VLO"/>
    <x v="2"/>
    <s v="USD"/>
    <n v="3307.33"/>
    <n v="2844.3038"/>
    <n v="3307.33"/>
    <n v="0"/>
    <n v="0"/>
    <n v="0"/>
    <s v="F1S USA"/>
    <s v="United States"/>
    <x v="38"/>
    <x v="1"/>
    <n v="0"/>
  </r>
  <r>
    <x v="1"/>
    <x v="1"/>
    <n v="924"/>
    <x v="18"/>
    <n v="26591"/>
    <s v="total de vuelos Paris - Cairo Easy Yet"/>
    <d v="2026-04-11T00:00:00"/>
    <d v="2026-04-11T00:00:00"/>
    <s v="ABC"/>
    <x v="2"/>
    <s v="USD"/>
    <n v="3664.48"/>
    <n v="3151.4528"/>
    <n v="3664.48"/>
    <n v="0"/>
    <n v="0"/>
    <n v="0"/>
    <s v="EasyJet"/>
    <s v="United KIngdom"/>
    <x v="38"/>
    <x v="1"/>
    <n v="0"/>
  </r>
  <r>
    <x v="1"/>
    <x v="1"/>
    <n v="924"/>
    <x v="18"/>
    <n v="28934"/>
    <s v="GARZA BARBARA"/>
    <d v="2026-04-23T00:00:00"/>
    <d v="2026-04-23T00:00:00"/>
    <s v="VLO"/>
    <x v="2"/>
    <s v="USD"/>
    <n v="628.3"/>
    <n v="540.338"/>
    <n v="628.3"/>
    <n v="0"/>
    <n v="0"/>
    <n v="0"/>
    <s v="F1S USA"/>
    <s v="United States"/>
    <x v="3"/>
    <x v="1"/>
    <n v="0"/>
  </r>
  <r>
    <x v="1"/>
    <x v="1"/>
    <n v="924"/>
    <x v="18"/>
    <n v="28934"/>
    <s v="BRANIFF BARBARA"/>
    <d v="2026-04-23T00:00:00"/>
    <d v="2026-04-23T00:00:00"/>
    <s v="VLO"/>
    <x v="2"/>
    <s v="USD"/>
    <n v="628.3"/>
    <n v="540.338"/>
    <n v="628.3"/>
    <n v="0"/>
    <n v="0"/>
    <n v="0"/>
    <s v="F1S USA"/>
    <s v="United States"/>
    <x v="3"/>
    <x v="1"/>
    <n v="0"/>
  </r>
  <r>
    <x v="1"/>
    <x v="1"/>
    <n v="924"/>
    <x v="18"/>
    <n v="28934"/>
    <s v="BRANIFF LORENZA"/>
    <d v="2026-04-23T00:00:00"/>
    <d v="2026-04-23T00:00:00"/>
    <s v="VLO"/>
    <x v="2"/>
    <s v="USD"/>
    <n v="628.3"/>
    <n v="540.338"/>
    <n v="628.3"/>
    <n v="0"/>
    <n v="0"/>
    <n v="0"/>
    <s v="F1S USA"/>
    <s v="United States"/>
    <x v="3"/>
    <x v="1"/>
    <n v="0"/>
  </r>
  <r>
    <x v="1"/>
    <x v="1"/>
    <n v="924"/>
    <x v="18"/>
    <n v="28934"/>
    <s v="GARZA BARBARA"/>
    <d v="2026-04-23T00:00:00"/>
    <d v="2026-04-23T00:00:00"/>
    <s v="VLO"/>
    <x v="2"/>
    <s v="USD"/>
    <n v="30"/>
    <n v="25.8"/>
    <n v="30"/>
    <n v="0"/>
    <n v="0"/>
    <n v="0"/>
    <s v="F1S USA"/>
    <s v="United States"/>
    <x v="3"/>
    <x v="1"/>
    <n v="0"/>
  </r>
  <r>
    <x v="1"/>
    <x v="1"/>
    <n v="924"/>
    <x v="18"/>
    <n v="28934"/>
    <s v="BRANIFF BARBARA"/>
    <d v="2026-04-23T00:00:00"/>
    <d v="2026-04-23T00:00:00"/>
    <s v="VLO"/>
    <x v="2"/>
    <s v="USD"/>
    <n v="30"/>
    <n v="25.8"/>
    <n v="30"/>
    <n v="0"/>
    <n v="0"/>
    <n v="0"/>
    <s v="F1S USA"/>
    <s v="United States"/>
    <x v="3"/>
    <x v="1"/>
    <n v="0"/>
  </r>
  <r>
    <x v="1"/>
    <x v="1"/>
    <n v="924"/>
    <x v="18"/>
    <n v="28934"/>
    <s v="BRANIFF LORENZA"/>
    <d v="2026-04-23T00:00:00"/>
    <d v="2026-04-23T00:00:00"/>
    <s v="VLO"/>
    <x v="2"/>
    <s v="USD"/>
    <n v="30"/>
    <n v="25.8"/>
    <n v="30"/>
    <n v="0"/>
    <n v="0"/>
    <n v="0"/>
    <s v="F1S USA"/>
    <s v="United States"/>
    <x v="3"/>
    <x v="1"/>
    <n v="0"/>
  </r>
  <r>
    <x v="1"/>
    <x v="1"/>
    <n v="925"/>
    <x v="39"/>
    <n v="33830"/>
    <s v="Hospedaje Parador de Cordoba"/>
    <d v="2025-11-11T00:00:00"/>
    <d v="2025-11-12T00:00:00"/>
    <s v="HTL"/>
    <x v="4"/>
    <s v="EUR"/>
    <n v="136"/>
    <n v="136"/>
    <n v="157.76"/>
    <n v="12.3"/>
    <n v="12.3"/>
    <n v="14.268"/>
    <s v="Parador de Cordoba"/>
    <s v="Spain"/>
    <x v="17"/>
    <x v="0"/>
    <n v="0.09044117647058825"/>
  </r>
  <r>
    <x v="1"/>
    <x v="1"/>
    <n v="926"/>
    <x v="37"/>
    <n v="27766"/>
    <s v="Hospedaje Pen Bev Hills"/>
    <d v="2025-12-14T00:00:00"/>
    <d v="2025-12-17T00:00:00"/>
    <s v="HTL"/>
    <x v="4"/>
    <s v="USD"/>
    <n v="1383.74"/>
    <n v="1190.0164"/>
    <n v="1383.74"/>
    <n v="0"/>
    <n v="0"/>
    <n v="0"/>
    <s v="THE PENINSULA BEVERLY HILLS"/>
    <s v="United States"/>
    <x v="0"/>
    <x v="0"/>
    <n v="0"/>
  </r>
  <r>
    <x v="1"/>
    <x v="1"/>
    <n v="927"/>
    <x v="34"/>
    <n v="30966"/>
    <s v="TOURS MEXICO"/>
    <d v="2025-12-21T00:00:00"/>
    <d v="2025-12-24T00:00:00"/>
    <s v="PKT"/>
    <x v="0"/>
    <s v="USD"/>
    <n v="1997.17"/>
    <n v="1717.5662"/>
    <n v="1997.17"/>
    <n v="205.6"/>
    <n v="176.816"/>
    <n v="205.6"/>
    <s v="ARTS AND FUN"/>
    <s v="Mexico"/>
    <x v="1"/>
    <x v="0"/>
    <n v="0.1029456681203903"/>
  </r>
  <r>
    <x v="1"/>
    <x v="1"/>
    <n v="927"/>
    <x v="34"/>
    <n v="33843"/>
    <s v="TRASLADOS"/>
    <d v="2025-12-21T00:00:00"/>
    <d v="2025-12-24T00:00:00"/>
    <s v="TRF"/>
    <x v="5"/>
    <s v="USD"/>
    <n v="1059.09"/>
    <n v="910.8173999999999"/>
    <n v="1059.09"/>
    <n v="106.71"/>
    <n v="91.77059999999999"/>
    <n v="106.71"/>
    <n v="0"/>
    <n v="0"/>
    <x v="1"/>
    <x v="0"/>
    <n v="0.1007563096620684"/>
  </r>
  <r>
    <x v="1"/>
    <x v="1"/>
    <n v="927"/>
    <x v="34"/>
    <n v="0"/>
    <s v="FEE STRIPE"/>
    <d v="2025-12-21T00:00:00"/>
    <d v="2025-12-24T00:00:00"/>
    <s v="HPS"/>
    <x v="1"/>
    <s v="USD"/>
    <n v="143.74"/>
    <n v="123.6164"/>
    <n v="143.74"/>
    <n v="143.74"/>
    <n v="123.6164"/>
    <n v="143.74"/>
    <s v="FEES"/>
    <n v="0"/>
    <x v="1"/>
    <x v="0"/>
    <n v="1"/>
  </r>
  <r>
    <x v="1"/>
    <x v="1"/>
    <n v="928"/>
    <x v="35"/>
    <n v="23789"/>
    <s v="Hoteles, translado, tour, etc"/>
    <d v="2026-07-01T00:00:00"/>
    <d v="2026-07-16T00:00:00"/>
    <s v="PKT"/>
    <x v="0"/>
    <s v="USD"/>
    <n v="31181"/>
    <n v="26815.66"/>
    <n v="31181"/>
    <n v="3000"/>
    <n v="2580"/>
    <n v="3000"/>
    <s v="TRIUMPH TRAVEL"/>
    <s v="South Africa"/>
    <x v="16"/>
    <x v="1"/>
    <n v="0.09621243706103076"/>
  </r>
  <r>
    <x v="1"/>
    <x v="1"/>
    <n v="929"/>
    <x v="39"/>
    <n v="33833"/>
    <s v="Hospedaje Casa Brera"/>
    <d v="2026-02-13T00:00:00"/>
    <d v="2026-02-15T00:00:00"/>
    <s v="HTL"/>
    <x v="4"/>
    <s v="EUR"/>
    <n v="4000"/>
    <n v="4000"/>
    <n v="4640"/>
    <n v="0"/>
    <n v="0"/>
    <n v="0"/>
    <s v="Casa Brera"/>
    <s v="Italy"/>
    <x v="43"/>
    <x v="1"/>
    <n v="0"/>
  </r>
  <r>
    <x v="1"/>
    <x v="1"/>
    <n v="929"/>
    <x v="39"/>
    <n v="28512"/>
    <s v="Hospedaje Mandarin Oriental Ritz Madrid"/>
    <d v="2026-02-20T00:00:00"/>
    <d v="2026-02-22T00:00:00"/>
    <s v="HTL"/>
    <x v="4"/>
    <s v="EUR"/>
    <n v="1762.2"/>
    <n v="1762.2"/>
    <n v="2044.152"/>
    <n v="158.6"/>
    <n v="158.6"/>
    <n v="183.976"/>
    <s v="MANDARIN ORIENTAL RITZ MADRID"/>
    <s v="Spain"/>
    <x v="44"/>
    <x v="1"/>
    <n v="0.09000113494495517"/>
  </r>
  <r>
    <x v="1"/>
    <x v="1"/>
    <n v="929"/>
    <x v="39"/>
    <n v="29025"/>
    <s v="Hospedaje Lefay Dolomites"/>
    <d v="2026-02-15T00:00:00"/>
    <d v="2026-02-20T00:00:00"/>
    <s v="HTL"/>
    <x v="4"/>
    <s v="EUR"/>
    <n v="6425"/>
    <n v="6425"/>
    <n v="7452.999999999999"/>
    <n v="639.5"/>
    <n v="639.5"/>
    <n v="741.8199999999999"/>
    <s v="LEFAY RESORT AND SPA DOLOMITI"/>
    <s v="Italy"/>
    <x v="44"/>
    <x v="1"/>
    <n v="0.09953307392996109"/>
  </r>
  <r>
    <x v="1"/>
    <x v="1"/>
    <n v="930"/>
    <x v="30"/>
    <n v="33615"/>
    <s v="Estadia Los Cabos"/>
    <d v="2025-09-12T00:00:00"/>
    <d v="2025-09-16T00:00:00"/>
    <s v="HTL"/>
    <x v="4"/>
    <s v="USD"/>
    <n v="3485"/>
    <n v="2997.1"/>
    <n v="3485"/>
    <n v="348.5"/>
    <n v="299.71"/>
    <n v="348.5"/>
    <s v="FOUR SEASONS RESORT LOS CABOS AT COSTA PALMAS"/>
    <s v="Mexico"/>
    <x v="27"/>
    <x v="0"/>
    <n v="0.1"/>
  </r>
  <r>
    <x v="1"/>
    <x v="1"/>
    <n v="931"/>
    <x v="30"/>
    <n v="25409"/>
    <s v="Viaje Egipto"/>
    <d v="2026-03-15T00:00:00"/>
    <d v="2026-03-30T00:00:00"/>
    <s v="PKT"/>
    <x v="0"/>
    <s v="USD"/>
    <n v="20200"/>
    <n v="17372"/>
    <n v="20200"/>
    <n v="3958"/>
    <n v="3403.88"/>
    <n v="3958"/>
    <s v="Nubia Tours"/>
    <s v="Egypt"/>
    <x v="46"/>
    <x v="1"/>
    <n v="0.1959405940594059"/>
  </r>
  <r>
    <x v="1"/>
    <x v="1"/>
    <n v="932"/>
    <x v="30"/>
    <n v="25409"/>
    <s v="Viaje Egipto"/>
    <d v="2026-03-15T00:00:00"/>
    <d v="2026-03-29T00:00:00"/>
    <s v="PKT"/>
    <x v="0"/>
    <s v="MXN"/>
    <n v="358904.88"/>
    <n v="17227.43424"/>
    <n v="20098.67328"/>
    <n v="69345.8"/>
    <n v="3328.5984"/>
    <n v="3883.3648"/>
    <s v="Nubia Tours"/>
    <s v="Egypt"/>
    <x v="46"/>
    <x v="1"/>
    <n v="0.1932149821980688"/>
  </r>
  <r>
    <x v="1"/>
    <x v="1"/>
    <n v="933"/>
    <x v="34"/>
    <n v="30966"/>
    <s v="FUN &amp; ARTS MEXICO"/>
    <d v="2025-12-26T00:00:00"/>
    <d v="2025-12-29T00:00:00"/>
    <s v="PKT"/>
    <x v="0"/>
    <s v="USD"/>
    <n v="2553.6"/>
    <n v="2196.096"/>
    <n v="2553.6"/>
    <n v="335.14"/>
    <n v="288.2204"/>
    <n v="335.14"/>
    <s v="ARTS AND FUN"/>
    <s v="Mexico"/>
    <x v="1"/>
    <x v="0"/>
    <n v="0.1312421679197995"/>
  </r>
  <r>
    <x v="1"/>
    <x v="1"/>
    <n v="933"/>
    <x v="34"/>
    <n v="0"/>
    <s v="FEE STRIPE"/>
    <d v="2025-12-26T00:00:00"/>
    <d v="2025-12-29T00:00:00"/>
    <s v="HPS"/>
    <x v="1"/>
    <s v="USD"/>
    <n v="106.4"/>
    <n v="91.504"/>
    <n v="106.4"/>
    <n v="106.4"/>
    <n v="91.504"/>
    <n v="106.4"/>
    <s v="FEES"/>
    <n v="0"/>
    <x v="1"/>
    <x v="0"/>
    <n v="1"/>
  </r>
  <r>
    <x v="1"/>
    <x v="1"/>
    <n v="934"/>
    <x v="30"/>
    <n v="23789"/>
    <s v="Viaje de familiarizacion Triumph Travel"/>
    <d v="2026-02-05T00:00:00"/>
    <d v="2026-02-21T00:00:00"/>
    <s v="PKT"/>
    <x v="0"/>
    <s v="USD"/>
    <n v="1200"/>
    <n v="1032"/>
    <n v="1200"/>
    <n v="0"/>
    <n v="0"/>
    <n v="0"/>
    <s v="TRIUMPH TRAVEL"/>
    <s v="South Africa"/>
    <x v="41"/>
    <x v="1"/>
    <n v="0"/>
  </r>
  <r>
    <x v="1"/>
    <x v="1"/>
    <n v="934"/>
    <x v="30"/>
    <n v="23789"/>
    <s v="Extension Victoria Falls"/>
    <d v="2026-02-05T00:00:00"/>
    <d v="2026-02-21T00:00:00"/>
    <s v="PKT"/>
    <x v="0"/>
    <s v="USD"/>
    <n v="835"/>
    <n v="718.1"/>
    <n v="835"/>
    <n v="0"/>
    <n v="0"/>
    <n v="0"/>
    <s v="TRIUMPH TRAVEL"/>
    <s v="South Africa"/>
    <x v="41"/>
    <x v="1"/>
    <n v="0"/>
  </r>
  <r>
    <x v="1"/>
    <x v="1"/>
    <n v="934"/>
    <x v="30"/>
    <n v="25240"/>
    <s v="Pago imp boleto con puntos segmento JNB-ATL-MEX"/>
    <d v="2026-02-20T00:00:00"/>
    <d v="2026-02-21T00:00:00"/>
    <s v="ABC"/>
    <x v="2"/>
    <s v="USD"/>
    <n v="112.14"/>
    <n v="96.4404"/>
    <n v="112.14"/>
    <n v="0"/>
    <n v="0"/>
    <n v="0"/>
    <s v="DELTA AIR LINES"/>
    <s v="United States"/>
    <x v="44"/>
    <x v="1"/>
    <n v="0"/>
  </r>
  <r>
    <x v="1"/>
    <x v="1"/>
    <n v="934"/>
    <x v="30"/>
    <n v="23921"/>
    <s v="Imp Vuelo Mexico CDG JNB compra con puntos"/>
    <d v="2026-02-05T00:00:00"/>
    <d v="2026-02-08T00:00:00"/>
    <s v="ABC"/>
    <x v="2"/>
    <s v="USD"/>
    <n v="359.74"/>
    <n v="309.3764"/>
    <n v="359.74"/>
    <n v="0"/>
    <n v="0"/>
    <n v="0"/>
    <s v="Air France"/>
    <s v="France"/>
    <x v="41"/>
    <x v="1"/>
    <n v="0"/>
  </r>
  <r>
    <x v="1"/>
    <x v="1"/>
    <n v="934"/>
    <x v="30"/>
    <n v="25240"/>
    <s v="Asientos Seg vuelo JNB ATL MEX"/>
    <d v="2026-02-05T00:00:00"/>
    <d v="2026-02-21T00:00:00"/>
    <s v="ABC"/>
    <x v="2"/>
    <s v="USD"/>
    <n v="99.98999999999999"/>
    <n v="85.9914"/>
    <n v="99.98999999999999"/>
    <n v="0"/>
    <n v="0"/>
    <n v="0"/>
    <s v="DELTA AIR LINES"/>
    <s v="United States"/>
    <x v="41"/>
    <x v="1"/>
    <n v="0"/>
  </r>
  <r>
    <x v="1"/>
    <x v="1"/>
    <n v="934"/>
    <x v="30"/>
    <n v="28934"/>
    <s v="PAGAN DEL VALLE MARIELLA"/>
    <d v="2026-02-09T00:00:00"/>
    <d v="2026-02-20T00:00:00"/>
    <s v="VLO"/>
    <x v="2"/>
    <s v="USD"/>
    <n v="753.2"/>
    <n v="647.7520000000001"/>
    <n v="753.2"/>
    <n v="0"/>
    <n v="0"/>
    <n v="0"/>
    <s v="F1S USA"/>
    <s v="United States"/>
    <x v="43"/>
    <x v="1"/>
    <n v="0"/>
  </r>
  <r>
    <x v="1"/>
    <x v="1"/>
    <n v="934"/>
    <x v="30"/>
    <n v="28934"/>
    <s v="PAGAN DEL VALLE MARIELLA"/>
    <d v="2026-02-09T00:00:00"/>
    <d v="2026-02-20T00:00:00"/>
    <s v="VLO"/>
    <x v="2"/>
    <s v="USD"/>
    <n v="205.5"/>
    <n v="176.73"/>
    <n v="205.5"/>
    <n v="0"/>
    <n v="0"/>
    <n v="0"/>
    <s v="F1S USA"/>
    <s v="United States"/>
    <x v="43"/>
    <x v="1"/>
    <n v="0"/>
  </r>
  <r>
    <x v="1"/>
    <x v="1"/>
    <n v="934"/>
    <x v="30"/>
    <n v="23921"/>
    <s v="Pago asientos de Air France"/>
    <d v="2026-02-05T00:00:00"/>
    <d v="2026-02-06T00:00:00"/>
    <s v="ABC"/>
    <x v="2"/>
    <s v="USD"/>
    <n v="61.5"/>
    <n v="52.89"/>
    <n v="61.5"/>
    <n v="0"/>
    <n v="0"/>
    <n v="0"/>
    <s v="Air France"/>
    <s v="France"/>
    <x v="41"/>
    <x v="1"/>
    <n v="0"/>
  </r>
  <r>
    <x v="1"/>
    <x v="1"/>
    <n v="934"/>
    <x v="30"/>
    <n v="23921"/>
    <s v="asiento PAR JNB"/>
    <d v="2026-02-07T00:00:00"/>
    <d v="2026-02-07T00:00:00"/>
    <s v="ABC"/>
    <x v="2"/>
    <s v="USD"/>
    <n v="61.5"/>
    <n v="52.89"/>
    <n v="61.5"/>
    <n v="0"/>
    <n v="0"/>
    <n v="0"/>
    <s v="Air France"/>
    <s v="France"/>
    <x v="41"/>
    <x v="1"/>
    <n v="0"/>
  </r>
  <r>
    <x v="2"/>
    <x v="1"/>
    <n v="935"/>
    <x v="17"/>
    <n v="29154"/>
    <s v="RESERVA HOTEL SAN PROPE"/>
    <d v="2026-09-16T00:00:00"/>
    <d v="2026-09-20T00:00:00"/>
    <s v="HTL"/>
    <x v="4"/>
    <s v="EUR"/>
    <n v="5421"/>
    <n v="5421"/>
    <n v="6288.36"/>
    <n v="769"/>
    <n v="769"/>
    <n v="892.04"/>
    <s v="HOTEL LILY OF THE VALLEY"/>
    <s v="France"/>
    <x v="51"/>
    <x v="1"/>
    <n v="0.1418557461722929"/>
  </r>
  <r>
    <x v="1"/>
    <x v="1"/>
    <n v="936"/>
    <x v="33"/>
    <n v="33870"/>
    <s v="Reserva hotel St-Tropez"/>
    <d v="2026-09-16T00:00:00"/>
    <d v="2026-09-20T00:00:00"/>
    <s v="HTL"/>
    <x v="4"/>
    <s v="EUR"/>
    <n v="5421"/>
    <n v="5421"/>
    <n v="6288.36"/>
    <n v="769"/>
    <n v="769"/>
    <n v="892.04"/>
    <s v="Hotel Le Yaca Saint Tropez"/>
    <s v="France"/>
    <x v="51"/>
    <x v="1"/>
    <n v="0.1418557461722929"/>
  </r>
  <r>
    <x v="1"/>
    <x v="1"/>
    <n v="937"/>
    <x v="20"/>
    <n v="28934"/>
    <s v="CERRILLO ANA CRISTINA"/>
    <d v="2026-02-24T00:00:00"/>
    <d v="2026-03-11T00:00:00"/>
    <s v="VLO"/>
    <x v="2"/>
    <s v="USD"/>
    <n v="2176.46"/>
    <n v="1871.7556"/>
    <n v="2176.46"/>
    <n v="138.96"/>
    <n v="119.5056"/>
    <n v="138.96"/>
    <s v="F1S USA"/>
    <s v="United States"/>
    <x v="39"/>
    <x v="1"/>
    <n v="0.0638467970925264"/>
  </r>
  <r>
    <x v="1"/>
    <x v="1"/>
    <n v="937"/>
    <x v="20"/>
    <n v="28934"/>
    <s v="LOWENTHAL MADELEINE"/>
    <d v="2026-02-24T00:00:00"/>
    <d v="2026-03-11T00:00:00"/>
    <s v="VLO"/>
    <x v="2"/>
    <s v="USD"/>
    <n v="2176.46"/>
    <n v="1871.7556"/>
    <n v="2176.46"/>
    <n v="138.96"/>
    <n v="119.5056"/>
    <n v="138.96"/>
    <s v="F1S USA"/>
    <s v="United States"/>
    <x v="39"/>
    <x v="1"/>
    <n v="0.0638467970925264"/>
  </r>
  <r>
    <x v="1"/>
    <x v="1"/>
    <n v="937"/>
    <x v="20"/>
    <n v="28934"/>
    <s v="CERRILLO JOSE LEON"/>
    <d v="2026-02-24T00:00:00"/>
    <d v="2026-03-11T00:00:00"/>
    <s v="VLO"/>
    <x v="2"/>
    <s v="USD"/>
    <n v="2176.46"/>
    <n v="1871.7556"/>
    <n v="2176.46"/>
    <n v="138.96"/>
    <n v="119.5056"/>
    <n v="138.96"/>
    <s v="F1S USA"/>
    <s v="United States"/>
    <x v="39"/>
    <x v="1"/>
    <n v="0.0638467970925264"/>
  </r>
  <r>
    <x v="1"/>
    <x v="1"/>
    <n v="937"/>
    <x v="20"/>
    <n v="27301"/>
    <s v="VUELO MEX CDG MEX CON AF"/>
    <d v="2026-02-19T00:00:00"/>
    <d v="2026-03-11T00:00:00"/>
    <s v="VLO"/>
    <x v="2"/>
    <s v="USD"/>
    <n v="2814.61"/>
    <n v="2420.5646"/>
    <n v="2814.61"/>
    <n v="0"/>
    <n v="0"/>
    <n v="0"/>
    <s v="TURISMO EX MAR, S.A. DE C.V."/>
    <s v="Mexico"/>
    <x v="44"/>
    <x v="1"/>
    <n v="0"/>
  </r>
  <r>
    <x v="1"/>
    <x v="1"/>
    <n v="937"/>
    <x v="20"/>
    <n v="27301"/>
    <s v="VUELO MEX CDG MEX CON AF"/>
    <d v="2026-02-19T00:00:00"/>
    <d v="2026-03-11T00:00:00"/>
    <s v="VLO"/>
    <x v="2"/>
    <s v="USD"/>
    <n v="2814.61"/>
    <n v="2420.5646"/>
    <n v="2814.61"/>
    <n v="0"/>
    <n v="0"/>
    <n v="0"/>
    <s v="TURISMO EX MAR, S.A. DE C.V."/>
    <s v="Mexico"/>
    <x v="44"/>
    <x v="1"/>
    <n v="0"/>
  </r>
  <r>
    <x v="1"/>
    <x v="1"/>
    <n v="937"/>
    <x v="20"/>
    <n v="27301"/>
    <s v="VUELO MEX CDG MEX CON AF"/>
    <d v="2026-02-19T00:00:00"/>
    <d v="2026-03-11T00:00:00"/>
    <s v="VLO"/>
    <x v="2"/>
    <s v="USD"/>
    <n v="2814.61"/>
    <n v="2420.5646"/>
    <n v="2814.61"/>
    <n v="0"/>
    <n v="0"/>
    <n v="0"/>
    <s v="TURISMO EX MAR, S.A. DE C.V."/>
    <s v="Mexico"/>
    <x v="44"/>
    <x v="1"/>
    <n v="0"/>
  </r>
  <r>
    <x v="1"/>
    <x v="1"/>
    <n v="937"/>
    <x v="20"/>
    <n v="0"/>
    <s v="EMISION DE DOS BOLETOS"/>
    <d v="2026-02-19T00:00:00"/>
    <d v="2026-03-11T00:00:00"/>
    <s v="HPS"/>
    <x v="1"/>
    <s v="USD"/>
    <n v="80"/>
    <n v="68.8"/>
    <n v="80"/>
    <n v="80"/>
    <n v="68.8"/>
    <n v="80"/>
    <s v="FEES"/>
    <n v="0"/>
    <x v="44"/>
    <x v="1"/>
    <n v="1"/>
  </r>
  <r>
    <x v="1"/>
    <x v="1"/>
    <n v="937"/>
    <x v="20"/>
    <n v="0"/>
    <s v="EMISION DE BOLETO DE AVION"/>
    <d v="2026-02-19T00:00:00"/>
    <d v="2026-03-11T00:00:00"/>
    <s v="HPS"/>
    <x v="1"/>
    <s v="USD"/>
    <n v="40"/>
    <n v="34.4"/>
    <n v="40"/>
    <n v="40"/>
    <n v="34.4"/>
    <n v="40"/>
    <s v="FEES"/>
    <n v="0"/>
    <x v="44"/>
    <x v="1"/>
    <n v="1"/>
  </r>
  <r>
    <x v="1"/>
    <x v="1"/>
    <n v="938"/>
    <x v="22"/>
    <n v="33978"/>
    <s v="LAX Y BOSTON"/>
    <d v="2026-01-19T00:00:00"/>
    <d v="2026-01-27T00:00:00"/>
    <s v="PKT"/>
    <x v="0"/>
    <s v="USD"/>
    <n v="35310.02"/>
    <n v="30366.6172"/>
    <n v="35310.02"/>
    <n v="2147.47"/>
    <n v="1846.8242"/>
    <n v="2147.47"/>
    <s v="Made USA Travel LLC"/>
    <s v="United States"/>
    <x v="48"/>
    <x v="1"/>
    <n v="0.06081758095860609"/>
  </r>
  <r>
    <x v="1"/>
    <x v="1"/>
    <n v="938"/>
    <x v="22"/>
    <n v="28934"/>
    <s v="SASMITO ADITYA MR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28934"/>
    <s v="HANIMAR YUNIKE ENGELIN MRS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28934"/>
    <s v="SASMITO JANESSA ANNAMARIE MSS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28934"/>
    <s v="SASMITO JAZIEL ARELI MR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28934"/>
    <s v="PITOY MARIA MAGDALENA MRS"/>
    <d v="2026-01-27T00:00:00"/>
    <d v="2026-01-27T00:00:00"/>
    <s v="VLO"/>
    <x v="2"/>
    <s v="USD"/>
    <n v="1898.49"/>
    <n v="1632.7014"/>
    <n v="1898.49"/>
    <n v="350.36"/>
    <n v="301.3096"/>
    <n v="350.36"/>
    <s v="F1S USA"/>
    <s v="United States"/>
    <x v="42"/>
    <x v="1"/>
    <n v="0.1845466660345854"/>
  </r>
  <r>
    <x v="1"/>
    <x v="1"/>
    <n v="938"/>
    <x v="22"/>
    <n v="34294"/>
    <s v="TRANSFERS Y GUIAS"/>
    <d v="2026-01-19T00:00:00"/>
    <d v="2026-01-29T00:00:00"/>
    <s v="PKT"/>
    <x v="0"/>
    <s v="USD"/>
    <n v="1680"/>
    <n v="1444.8"/>
    <n v="1680"/>
    <n v="0"/>
    <n v="0"/>
    <n v="0"/>
    <s v="Curious Korea"/>
    <s v="South Korea"/>
    <x v="48"/>
    <x v="1"/>
    <n v="0"/>
  </r>
  <r>
    <x v="1"/>
    <x v="1"/>
    <n v="938"/>
    <x v="22"/>
    <n v="0"/>
    <s v="FEE STRIPE"/>
    <d v="2026-01-19T00:00:00"/>
    <d v="2026-01-29T00:00:00"/>
    <s v="HPS"/>
    <x v="1"/>
    <s v="USD"/>
    <n v="1886.18"/>
    <n v="1622.1148"/>
    <n v="1886.18"/>
    <n v="1886.18"/>
    <n v="1622.1148"/>
    <n v="1886.18"/>
    <s v="FEES"/>
    <n v="0"/>
    <x v="48"/>
    <x v="1"/>
    <n v="1"/>
  </r>
  <r>
    <x v="1"/>
    <x v="1"/>
    <n v="938"/>
    <x v="22"/>
    <n v="34330"/>
    <s v="THE MAYBOURNE BEVERLY HILLS"/>
    <d v="2026-01-19T00:00:00"/>
    <d v="2026-01-29T00:00:00"/>
    <s v="HTL"/>
    <x v="4"/>
    <s v="USD"/>
    <n v="29184"/>
    <n v="25098.24"/>
    <n v="29184"/>
    <n v="2171.4"/>
    <n v="1867.404"/>
    <n v="2171.4"/>
    <s v="The Maybourne Beverly Hills"/>
    <s v="United States"/>
    <x v="48"/>
    <x v="1"/>
    <n v="0.07440378289473684"/>
  </r>
  <r>
    <x v="1"/>
    <x v="1"/>
    <n v="938"/>
    <x v="22"/>
    <n v="30165"/>
    <s v="FOUR SEASONS BOSTON"/>
    <d v="2026-01-19T00:00:00"/>
    <d v="2026-01-29T00:00:00"/>
    <s v="HTL"/>
    <x v="4"/>
    <s v="USD"/>
    <n v="21430"/>
    <n v="18429.8"/>
    <n v="21430"/>
    <n v="2143"/>
    <n v="1842.98"/>
    <n v="2143"/>
    <s v="FOUR SEASONS HOTEL BOSTON"/>
    <s v="United States"/>
    <x v="48"/>
    <x v="1"/>
    <n v="0.1"/>
  </r>
  <r>
    <x v="1"/>
    <x v="1"/>
    <n v="938"/>
    <x v="22"/>
    <n v="28934"/>
    <s v="SANCHEZ NAVARRO LEBRIJA EDUARDO MR"/>
    <d v="2026-02-13T00:00:00"/>
    <d v="2026-02-13T00:00:00"/>
    <s v="VLO"/>
    <x v="2"/>
    <s v="USD"/>
    <n v="297.5"/>
    <n v="255.85"/>
    <n v="297.5"/>
    <n v="0"/>
    <n v="0"/>
    <n v="0"/>
    <s v="F1S USA"/>
    <s v="United States"/>
    <x v="43"/>
    <x v="1"/>
    <n v="0"/>
  </r>
  <r>
    <x v="1"/>
    <x v="1"/>
    <n v="938"/>
    <x v="22"/>
    <n v="28934"/>
    <s v="SANCHEZ NAVARRO SENDEROS FERNANDO MR"/>
    <d v="2026-02-13T00:00:00"/>
    <d v="2026-02-13T00:00:00"/>
    <s v="VLO"/>
    <x v="2"/>
    <s v="USD"/>
    <n v="297.5"/>
    <n v="255.85"/>
    <n v="297.5"/>
    <n v="0"/>
    <n v="0"/>
    <n v="0"/>
    <s v="F1S USA"/>
    <s v="United States"/>
    <x v="43"/>
    <x v="1"/>
    <n v="0"/>
  </r>
  <r>
    <x v="1"/>
    <x v="1"/>
    <n v="938"/>
    <x v="22"/>
    <n v="28934"/>
    <s v="SASMITO ADITYA MR"/>
    <d v="2026-02-20T00:00:00"/>
    <d v="2026-02-21T00:00:00"/>
    <s v="VLO"/>
    <x v="2"/>
    <s v="USD"/>
    <n v="2536.1"/>
    <n v="2181.046"/>
    <n v="2536.1"/>
    <n v="0"/>
    <n v="0"/>
    <n v="0"/>
    <s v="F1S USA"/>
    <s v="United States"/>
    <x v="44"/>
    <x v="1"/>
    <n v="0"/>
  </r>
  <r>
    <x v="1"/>
    <x v="1"/>
    <n v="939"/>
    <x v="30"/>
    <n v="25409"/>
    <s v="Viaje egipto"/>
    <d v="2026-03-18T00:00:00"/>
    <d v="2026-03-29T00:00:00"/>
    <s v="PKT"/>
    <x v="0"/>
    <s v="MXN"/>
    <n v="348413"/>
    <n v="16723.824"/>
    <n v="19511.128"/>
    <n v="68965.72"/>
    <n v="3310.35456"/>
    <n v="3862.08032"/>
    <s v="Nubia Tours"/>
    <s v="Egypt"/>
    <x v="46"/>
    <x v="1"/>
    <n v="0.197942441872146"/>
  </r>
  <r>
    <x v="1"/>
    <x v="1"/>
    <n v="940"/>
    <x v="30"/>
    <n v="25409"/>
    <s v="viaje Egipto"/>
    <d v="2026-03-18T00:00:00"/>
    <d v="2026-03-29T00:00:00"/>
    <s v="PKT"/>
    <x v="0"/>
    <s v="USD"/>
    <n v="17946"/>
    <n v="15433.56"/>
    <n v="17946"/>
    <n v="3524"/>
    <n v="3030.64"/>
    <n v="3524"/>
    <s v="Nubia Tours"/>
    <s v="Egypt"/>
    <x v="46"/>
    <x v="1"/>
    <n v="0.1963668784130168"/>
  </r>
  <r>
    <x v="1"/>
    <x v="1"/>
    <n v="940"/>
    <x v="30"/>
    <n v="34443"/>
    <s v="Viaje Etiopia"/>
    <d v="2026-03-15T00:00:00"/>
    <d v="2026-03-18T00:00:00"/>
    <s v="PKT"/>
    <x v="0"/>
    <s v="USD"/>
    <n v="5704"/>
    <n v="4905.44"/>
    <n v="5704"/>
    <n v="67763.52"/>
    <n v="58276.6272"/>
    <n v="67763.52"/>
    <s v="Red Jackal Tour Opera"/>
    <s v="Ethiopia"/>
    <x v="46"/>
    <x v="1"/>
    <n v="11.88"/>
  </r>
  <r>
    <x v="1"/>
    <x v="1"/>
    <n v="941"/>
    <x v="23"/>
    <n v="25362"/>
    <s v="AMAN TOKYO 28-31 DEC"/>
    <d v="2025-12-28T00:00:00"/>
    <d v="2025-12-31T00:00:00"/>
    <s v="HTL"/>
    <x v="4"/>
    <s v="USD"/>
    <n v="14763"/>
    <n v="12696.18"/>
    <n v="14763"/>
    <n v="1399.68"/>
    <n v="1203.7248"/>
    <n v="1399.68"/>
    <s v="AMAN TOKYO"/>
    <s v="Japan"/>
    <x v="31"/>
    <x v="0"/>
    <n v="0.0948099979678927"/>
  </r>
  <r>
    <x v="1"/>
    <x v="1"/>
    <n v="941"/>
    <x v="23"/>
    <n v="25017"/>
    <s v="AMAN KYOTO"/>
    <d v="2025-12-31T00:00:00"/>
    <d v="2026-01-02T00:00:00"/>
    <s v="HTL"/>
    <x v="4"/>
    <s v="USD"/>
    <n v="5437"/>
    <n v="4675.82"/>
    <n v="5437"/>
    <n v="513.24"/>
    <n v="441.3864"/>
    <n v="513.24"/>
    <s v="AMAN KYOTO"/>
    <s v="Japan"/>
    <x v="31"/>
    <x v="0"/>
    <n v="0.09439764576052971"/>
  </r>
  <r>
    <x v="1"/>
    <x v="1"/>
    <n v="942"/>
    <x v="39"/>
    <n v="27613"/>
    <s v="Hospedaje Sommerro Oslo"/>
    <d v="2025-12-20T00:00:00"/>
    <d v="2025-12-23T00:00:00"/>
    <s v="HTL"/>
    <x v="4"/>
    <s v="USD"/>
    <n v="1155.89"/>
    <n v="994.0654000000001"/>
    <n v="1155.89"/>
    <n v="91.73"/>
    <n v="78.8878"/>
    <n v="91.73"/>
    <s v="SOMMERRO"/>
    <s v="Norway"/>
    <x v="0"/>
    <x v="0"/>
    <n v="0.07935876251200373"/>
  </r>
  <r>
    <x v="1"/>
    <x v="1"/>
    <n v="943"/>
    <x v="39"/>
    <n v="27613"/>
    <s v="Hospedaje Hotel Sommerro"/>
    <d v="2025-12-20T00:00:00"/>
    <d v="2025-12-23T00:00:00"/>
    <s v="HTL"/>
    <x v="4"/>
    <s v="USD"/>
    <n v="1080"/>
    <n v="928.8"/>
    <n v="1080"/>
    <n v="88.75"/>
    <n v="76.325"/>
    <n v="88.75"/>
    <s v="SOMMERRO"/>
    <s v="Norway"/>
    <x v="0"/>
    <x v="0"/>
    <n v="0.08217592592592593"/>
  </r>
  <r>
    <x v="1"/>
    <x v="1"/>
    <n v="944"/>
    <x v="39"/>
    <n v="27966"/>
    <s v="Hospedaje RW Mandarina"/>
    <d v="2025-11-13T00:00:00"/>
    <d v="2025-11-15T00:00:00"/>
    <s v="HTL"/>
    <x v="4"/>
    <s v="MXN"/>
    <n v="84200"/>
    <n v="4041.6"/>
    <n v="4715.2"/>
    <n v="5520"/>
    <n v="264.96"/>
    <n v="309.12"/>
    <s v="ROSEWOOD MANDARINA"/>
    <s v="Mexico"/>
    <x v="17"/>
    <x v="0"/>
    <n v="0.0655581947743468"/>
  </r>
  <r>
    <x v="1"/>
    <x v="1"/>
    <n v="945"/>
    <x v="39"/>
    <n v="33964"/>
    <s v="Hospedaje Brown's Hotel"/>
    <d v="2025-12-18T00:00:00"/>
    <d v="2025-12-21T00:00:00"/>
    <s v="HTL"/>
    <x v="4"/>
    <s v="GBP"/>
    <n v="2308"/>
    <n v="2654.2"/>
    <n v="3092.72"/>
    <n v="268.9"/>
    <n v="309.235"/>
    <n v="360.326"/>
    <s v="Hospedaje Brown's Hotel"/>
    <s v="United Kingdom"/>
    <x v="0"/>
    <x v="0"/>
    <n v="0.1165077989601386"/>
  </r>
  <r>
    <x v="1"/>
    <x v="1"/>
    <n v="946"/>
    <x v="39"/>
    <n v="33964"/>
    <s v="Hospedaje Brown's Hotel"/>
    <d v="2025-12-18T00:00:00"/>
    <d v="2025-12-21T00:00:00"/>
    <s v="HTL"/>
    <x v="4"/>
    <s v="GBP"/>
    <n v="2464"/>
    <n v="2833.6"/>
    <n v="3301.76"/>
    <n v="230.8"/>
    <n v="265.42"/>
    <n v="309.272"/>
    <s v="Hospedaje Brown's Hotel"/>
    <s v="United Kingdom"/>
    <x v="0"/>
    <x v="0"/>
    <n v="0.09366883116883118"/>
  </r>
  <r>
    <x v="1"/>
    <x v="1"/>
    <n v="947"/>
    <x v="27"/>
    <n v="33969"/>
    <s v="Hotel Indigo Downtown"/>
    <d v="2025-12-27T00:00:00"/>
    <d v="2025-12-28T00:00:00"/>
    <s v="HTL"/>
    <x v="4"/>
    <s v="USD"/>
    <n v="142.08"/>
    <n v="122.1888"/>
    <n v="142.08"/>
    <n v="9.51"/>
    <n v="8.178599999999999"/>
    <n v="9.51"/>
    <s v="Hotel Indigo Downtown"/>
    <s v="United Arab Emirates"/>
    <x v="1"/>
    <x v="0"/>
    <n v="0.06693412162162161"/>
  </r>
  <r>
    <x v="1"/>
    <x v="1"/>
    <n v="948"/>
    <x v="39"/>
    <n v="26070"/>
    <s v="Hospedaje FS Seoul"/>
    <d v="2025-10-16T00:00:00"/>
    <d v="2025-10-20T00:00:00"/>
    <s v="HTL"/>
    <x v="4"/>
    <s v="USD"/>
    <n v="3052"/>
    <n v="2624.72"/>
    <n v="3052"/>
    <n v="277.32"/>
    <n v="238.4952"/>
    <n v="277.32"/>
    <s v="FOUR SEASONS HOTEL SEOUL"/>
    <s v="South Korea"/>
    <x v="25"/>
    <x v="0"/>
    <n v="0.09086500655307994"/>
  </r>
  <r>
    <x v="1"/>
    <x v="1"/>
    <n v="949"/>
    <x v="31"/>
    <n v="25427"/>
    <s v="Hospedaje en Templeton Garden"/>
    <d v="2025-12-06T00:00:00"/>
    <d v="2025-12-10T00:00:00"/>
    <s v="HTL"/>
    <x v="4"/>
    <s v="USD"/>
    <n v="1685.86"/>
    <n v="1449.8396"/>
    <n v="1685.86"/>
    <n v="296.58"/>
    <n v="255.0588"/>
    <n v="296.58"/>
    <s v="Expedia TAAP"/>
    <s v="United States"/>
    <x v="10"/>
    <x v="0"/>
    <n v="0.1759220813116154"/>
  </r>
  <r>
    <x v="1"/>
    <x v="1"/>
    <n v="950"/>
    <x v="16"/>
    <n v="28934"/>
    <s v="VALANCI BUZALI SIMON"/>
    <d v="2026-01-04T00:00:00"/>
    <d v="2026-01-04T00:00:00"/>
    <s v="VLO"/>
    <x v="2"/>
    <s v="USD"/>
    <n v="266.33"/>
    <n v="229.0438"/>
    <n v="266.33"/>
    <n v="0"/>
    <n v="0"/>
    <n v="0"/>
    <s v="F1S USA"/>
    <s v="United States"/>
    <x v="35"/>
    <x v="1"/>
    <n v="0"/>
  </r>
  <r>
    <x v="1"/>
    <x v="1"/>
    <n v="950"/>
    <x v="16"/>
    <n v="28934"/>
    <s v="PENAGOS MALDA ROCIO"/>
    <d v="2026-01-04T00:00:00"/>
    <d v="2026-01-04T00:00:00"/>
    <s v="VLO"/>
    <x v="2"/>
    <s v="USD"/>
    <n v="266.33"/>
    <n v="229.0438"/>
    <n v="266.33"/>
    <n v="0"/>
    <n v="0"/>
    <n v="0"/>
    <s v="F1S USA"/>
    <s v="United States"/>
    <x v="35"/>
    <x v="1"/>
    <n v="0"/>
  </r>
  <r>
    <x v="1"/>
    <x v="1"/>
    <n v="950"/>
    <x v="16"/>
    <n v="28934"/>
    <s v="PENAGOS MALDA ROCIO"/>
    <d v="2026-01-04T00:00:00"/>
    <d v="2026-01-04T00:00:00"/>
    <s v="VLO"/>
    <x v="2"/>
    <s v="USD"/>
    <n v="50"/>
    <n v="43"/>
    <n v="50"/>
    <n v="0"/>
    <n v="0"/>
    <n v="0"/>
    <s v="F1S USA"/>
    <s v="United States"/>
    <x v="35"/>
    <x v="1"/>
    <n v="0"/>
  </r>
  <r>
    <x v="1"/>
    <x v="1"/>
    <n v="950"/>
    <x v="16"/>
    <n v="0"/>
    <s v="Fee de emisión QNTBAH"/>
    <d v="2026-01-04T00:00:00"/>
    <d v="2026-01-04T00:00:00"/>
    <s v="HPS"/>
    <x v="1"/>
    <s v="USD"/>
    <n v="70"/>
    <n v="60.2"/>
    <n v="70"/>
    <n v="70"/>
    <n v="60.2"/>
    <n v="70"/>
    <s v="FEES"/>
    <n v="0"/>
    <x v="35"/>
    <x v="1"/>
    <n v="1"/>
  </r>
  <r>
    <x v="1"/>
    <x v="1"/>
    <n v="951"/>
    <x v="30"/>
    <n v="34443"/>
    <s v="Circuito Etiopia"/>
    <d v="2026-03-13T00:00:00"/>
    <d v="2026-03-19T00:00:00"/>
    <s v="PKT"/>
    <x v="0"/>
    <s v="MXN"/>
    <n v="189207.2"/>
    <n v="9081.945600000001"/>
    <n v="10595.6032"/>
    <n v="17994.4"/>
    <n v="863.7312000000001"/>
    <n v="1007.6864"/>
    <s v="Red Jackal Tour Opera"/>
    <s v="Ethiopia"/>
    <x v="50"/>
    <x v="1"/>
    <n v="0.09510420322271033"/>
  </r>
  <r>
    <x v="1"/>
    <x v="1"/>
    <n v="951"/>
    <x v="30"/>
    <n v="25857"/>
    <s v="fee por emision visa de Etiopia"/>
    <d v="2026-03-13T00:00:00"/>
    <d v="2026-03-19T00:00:00"/>
    <s v="VIS"/>
    <x v="7"/>
    <s v="MXN"/>
    <n v="1863.75"/>
    <n v="89.46000000000001"/>
    <n v="104.37"/>
    <n v="0"/>
    <n v="0"/>
    <n v="0"/>
    <s v="GANNET"/>
    <s v="United States"/>
    <x v="50"/>
    <x v="1"/>
    <n v="0"/>
  </r>
  <r>
    <x v="1"/>
    <x v="1"/>
    <n v="951"/>
    <x v="30"/>
    <n v="25857"/>
    <s v="Emision de visa de Etiopia"/>
    <d v="2026-03-13T00:00:00"/>
    <d v="2026-03-19T00:00:00"/>
    <s v="VIS"/>
    <x v="7"/>
    <s v="MXN"/>
    <n v="3301.5"/>
    <n v="158.472"/>
    <n v="184.884"/>
    <n v="0"/>
    <n v="0"/>
    <n v="0"/>
    <s v="GANNET"/>
    <s v="United States"/>
    <x v="50"/>
    <x v="1"/>
    <n v="0"/>
  </r>
  <r>
    <x v="1"/>
    <x v="1"/>
    <n v="952"/>
    <x v="27"/>
    <n v="0"/>
    <s v="Planning fee"/>
    <d v="2026-03-27T00:00:00"/>
    <d v="2026-04-11T00:00:00"/>
    <s v="HPS"/>
    <x v="1"/>
    <s v="USD"/>
    <n v="350"/>
    <n v="301"/>
    <n v="350"/>
    <n v="350"/>
    <n v="301"/>
    <n v="350"/>
    <s v="FEES"/>
    <n v="0"/>
    <x v="36"/>
    <x v="1"/>
    <n v="1"/>
  </r>
  <r>
    <x v="1"/>
    <x v="1"/>
    <n v="952"/>
    <x v="27"/>
    <n v="28058"/>
    <s v="El Callejon Hotel Boutique"/>
    <d v="2026-03-30T00:00:00"/>
    <d v="2026-04-02T00:00:00"/>
    <s v="HTL"/>
    <x v="4"/>
    <s v="USD"/>
    <n v="3564"/>
    <n v="3065.04"/>
    <n v="3564"/>
    <n v="178.2"/>
    <n v="153.252"/>
    <n v="178.2"/>
    <s v="EL CALLEJON HOTEL BOUTIQUE"/>
    <s v="Mexico"/>
    <x v="37"/>
    <x v="1"/>
    <n v="0.05"/>
  </r>
  <r>
    <x v="1"/>
    <x v="1"/>
    <n v="952"/>
    <x v="27"/>
    <n v="27633"/>
    <s v="Four Seasons Tamarindo"/>
    <d v="2026-04-03T00:00:00"/>
    <d v="2026-04-05T00:00:00"/>
    <s v="HTL"/>
    <x v="4"/>
    <s v="USD"/>
    <n v="3100"/>
    <n v="2666"/>
    <n v="3100"/>
    <n v="310"/>
    <n v="266.6"/>
    <n v="310"/>
    <s v="FOUR SEASONS RESORT TAMARINDO"/>
    <s v="Mexico"/>
    <x v="37"/>
    <x v="1"/>
    <n v="0.1"/>
  </r>
  <r>
    <x v="1"/>
    <x v="1"/>
    <n v="952"/>
    <x v="27"/>
    <n v="0"/>
    <s v="Fee de emisión de vuelos Oaxaca"/>
    <d v="2026-03-30T00:00:00"/>
    <d v="2026-04-02T00:00:00"/>
    <s v="HPS"/>
    <x v="1"/>
    <s v="USD"/>
    <n v="175"/>
    <n v="150.5"/>
    <n v="175"/>
    <n v="175"/>
    <n v="150.5"/>
    <n v="175"/>
    <s v="FEES"/>
    <n v="0"/>
    <x v="37"/>
    <x v="1"/>
    <n v="1"/>
  </r>
  <r>
    <x v="1"/>
    <x v="1"/>
    <n v="952"/>
    <x v="27"/>
    <n v="29707"/>
    <s v="Kimpton Virgilio Cuarto #1: 27-30 marzo"/>
    <d v="2026-03-27T00:00:00"/>
    <d v="2026-03-30T00:00:00"/>
    <s v="HTL"/>
    <x v="4"/>
    <s v="USD"/>
    <n v="1624"/>
    <n v="1396.64"/>
    <n v="1624"/>
    <n v="162.4"/>
    <n v="139.664"/>
    <n v="162.4"/>
    <s v="KIMPTON VIRGILIO"/>
    <s v="Mexico"/>
    <x v="36"/>
    <x v="1"/>
    <n v="0.1"/>
  </r>
  <r>
    <x v="1"/>
    <x v="1"/>
    <n v="952"/>
    <x v="27"/>
    <n v="29707"/>
    <s v="Kimpton Virgilio Cuarto #2: 27-30 marzo"/>
    <d v="2026-03-27T00:00:00"/>
    <d v="2026-03-30T00:00:00"/>
    <s v="HTL"/>
    <x v="4"/>
    <s v="USD"/>
    <n v="1624"/>
    <n v="1396.64"/>
    <n v="1624"/>
    <n v="162.4"/>
    <n v="139.664"/>
    <n v="162.4"/>
    <s v="KIMPTON VIRGILIO"/>
    <s v="Mexico"/>
    <x v="36"/>
    <x v="1"/>
    <n v="0.1"/>
  </r>
  <r>
    <x v="1"/>
    <x v="1"/>
    <n v="952"/>
    <x v="27"/>
    <n v="29707"/>
    <s v="Kimpton Virgilio Cuarto #1: 2-3 abril"/>
    <d v="2026-04-02T00:00:00"/>
    <d v="2026-04-03T00:00:00"/>
    <s v="HTL"/>
    <x v="4"/>
    <s v="USD"/>
    <n v="541.33"/>
    <n v="465.5438"/>
    <n v="541.33"/>
    <n v="54.13"/>
    <n v="46.5518"/>
    <n v="54.13"/>
    <s v="KIMPTON VIRGILIO"/>
    <s v="Mexico"/>
    <x v="37"/>
    <x v="1"/>
    <n v="0.09999445809395378"/>
  </r>
  <r>
    <x v="1"/>
    <x v="1"/>
    <n v="952"/>
    <x v="27"/>
    <n v="29707"/>
    <s v="Kimpton Virgilio Cuarto #2: 2-3 abril"/>
    <d v="2026-04-02T00:00:00"/>
    <d v="2026-04-03T00:00:00"/>
    <s v="HTL"/>
    <x v="4"/>
    <s v="USD"/>
    <n v="541.33"/>
    <n v="465.5438"/>
    <n v="541.33"/>
    <n v="54.13"/>
    <n v="46.5518"/>
    <n v="54.13"/>
    <s v="KIMPTON VIRGILIO"/>
    <s v="Mexico"/>
    <x v="37"/>
    <x v="1"/>
    <n v="0.09999445809395378"/>
  </r>
  <r>
    <x v="1"/>
    <x v="1"/>
    <n v="952"/>
    <x v="27"/>
    <n v="29707"/>
    <s v="Kimpton Virgilio Cuarto #1: 9-11 abril"/>
    <d v="2026-04-09T00:00:00"/>
    <d v="2026-04-11T00:00:00"/>
    <s v="HTL"/>
    <x v="4"/>
    <s v="USD"/>
    <n v="1082.67"/>
    <n v="931.0962000000001"/>
    <n v="1082.67"/>
    <n v="108.27"/>
    <n v="93.1122"/>
    <n v="108.27"/>
    <s v="KIMPTON VIRGILIO"/>
    <s v="Mexico"/>
    <x v="38"/>
    <x v="1"/>
    <n v="0.1000027709274294"/>
  </r>
  <r>
    <x v="1"/>
    <x v="1"/>
    <n v="952"/>
    <x v="27"/>
    <n v="29707"/>
    <s v="Kimpton Virgilio Cuarto #2: 9-11 abril"/>
    <d v="2026-04-09T00:00:00"/>
    <d v="2026-04-11T00:00:00"/>
    <s v="HTL"/>
    <x v="4"/>
    <s v="USD"/>
    <n v="1082.67"/>
    <n v="931.0962000000001"/>
    <n v="1082.67"/>
    <n v="108.27"/>
    <n v="93.1122"/>
    <n v="108.27"/>
    <s v="KIMPTON VIRGILIO"/>
    <s v="Mexico"/>
    <x v="38"/>
    <x v="1"/>
    <n v="0.1000027709274294"/>
  </r>
  <r>
    <x v="1"/>
    <x v="1"/>
    <n v="952"/>
    <x v="27"/>
    <n v="28934"/>
    <s v="FRIEDLANDER ALON"/>
    <d v="2026-04-09T00:00:00"/>
    <d v="2026-04-09T00:00:00"/>
    <s v="VLO"/>
    <x v="2"/>
    <s v="USD"/>
    <n v="128.43"/>
    <n v="110.4498"/>
    <n v="128.43"/>
    <n v="0"/>
    <n v="0"/>
    <n v="0"/>
    <s v="F1S USA"/>
    <s v="United States"/>
    <x v="38"/>
    <x v="1"/>
    <n v="0"/>
  </r>
  <r>
    <x v="1"/>
    <x v="1"/>
    <n v="952"/>
    <x v="27"/>
    <n v="28934"/>
    <s v="SLATER PATRICIA"/>
    <d v="2026-04-09T00:00:00"/>
    <d v="2026-04-09T00:00:00"/>
    <s v="VLO"/>
    <x v="2"/>
    <s v="USD"/>
    <n v="128.43"/>
    <n v="110.4498"/>
    <n v="128.43"/>
    <n v="0"/>
    <n v="0"/>
    <n v="0"/>
    <s v="F1S USA"/>
    <s v="United States"/>
    <x v="38"/>
    <x v="1"/>
    <n v="0"/>
  </r>
  <r>
    <x v="1"/>
    <x v="1"/>
    <n v="952"/>
    <x v="27"/>
    <n v="28934"/>
    <s v="FRIEDLANDER BENJAMIN CHD"/>
    <d v="2026-04-09T00:00:00"/>
    <d v="2026-04-09T00:00:00"/>
    <s v="VLO"/>
    <x v="2"/>
    <s v="USD"/>
    <n v="112.13"/>
    <n v="96.4318"/>
    <n v="112.13"/>
    <n v="0"/>
    <n v="0"/>
    <n v="0"/>
    <s v="F1S USA"/>
    <s v="United States"/>
    <x v="38"/>
    <x v="1"/>
    <n v="0"/>
  </r>
  <r>
    <x v="1"/>
    <x v="1"/>
    <n v="952"/>
    <x v="27"/>
    <n v="28934"/>
    <s v="FRIEDLANDER NARA CHD"/>
    <d v="2026-04-09T00:00:00"/>
    <d v="2026-04-09T00:00:00"/>
    <s v="VLO"/>
    <x v="2"/>
    <s v="USD"/>
    <n v="112.13"/>
    <n v="96.4318"/>
    <n v="112.13"/>
    <n v="0"/>
    <n v="0"/>
    <n v="0"/>
    <s v="F1S USA"/>
    <s v="United States"/>
    <x v="38"/>
    <x v="1"/>
    <n v="0"/>
  </r>
  <r>
    <x v="1"/>
    <x v="1"/>
    <n v="952"/>
    <x v="27"/>
    <n v="28934"/>
    <s v="FRIEDLANDER ALON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SLATER PATRICIA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FRIEDLANDER BENJAMIN CHD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FRIEDLANDER NARA CHD"/>
    <d v="2026-04-09T00:00:00"/>
    <d v="2026-04-09T00:00:00"/>
    <s v="VLO"/>
    <x v="2"/>
    <s v="USD"/>
    <n v="61"/>
    <n v="52.46"/>
    <n v="61"/>
    <n v="0"/>
    <n v="0"/>
    <n v="0"/>
    <s v="F1S USA"/>
    <s v="United States"/>
    <x v="38"/>
    <x v="1"/>
    <n v="0"/>
  </r>
  <r>
    <x v="1"/>
    <x v="1"/>
    <n v="952"/>
    <x v="27"/>
    <n v="28934"/>
    <s v="FRIEDLANDER BENJAMIN CHD"/>
    <d v="2026-04-03T00:00:00"/>
    <d v="2026-04-03T00:00:00"/>
    <s v="VLO"/>
    <x v="2"/>
    <s v="USD"/>
    <n v="246.35"/>
    <n v="211.861"/>
    <n v="246.35"/>
    <n v="0"/>
    <n v="0"/>
    <n v="0"/>
    <s v="F1S USA"/>
    <s v="United States"/>
    <x v="37"/>
    <x v="1"/>
    <n v="0"/>
  </r>
  <r>
    <x v="1"/>
    <x v="1"/>
    <n v="952"/>
    <x v="27"/>
    <n v="28934"/>
    <s v="FRIEDLANDER NARA CHD"/>
    <d v="2026-04-03T00:00:00"/>
    <d v="2026-04-03T00:00:00"/>
    <s v="VLO"/>
    <x v="2"/>
    <s v="USD"/>
    <n v="246.35"/>
    <n v="211.861"/>
    <n v="246.35"/>
    <n v="0"/>
    <n v="0"/>
    <n v="0"/>
    <s v="F1S USA"/>
    <s v="United States"/>
    <x v="37"/>
    <x v="1"/>
    <n v="0"/>
  </r>
  <r>
    <x v="1"/>
    <x v="1"/>
    <n v="952"/>
    <x v="27"/>
    <n v="28934"/>
    <s v="FRIEDLANDER ALON"/>
    <d v="2026-04-03T00:00:00"/>
    <d v="2026-04-03T00:00:00"/>
    <s v="VLO"/>
    <x v="2"/>
    <s v="USD"/>
    <n v="246.35"/>
    <n v="211.861"/>
    <n v="246.35"/>
    <n v="0"/>
    <n v="0"/>
    <n v="0"/>
    <s v="F1S USA"/>
    <s v="United States"/>
    <x v="37"/>
    <x v="1"/>
    <n v="0"/>
  </r>
  <r>
    <x v="1"/>
    <x v="1"/>
    <n v="952"/>
    <x v="27"/>
    <n v="28934"/>
    <s v="SLATER PATRICIA"/>
    <d v="2026-04-03T00:00:00"/>
    <d v="2026-04-03T00:00:00"/>
    <s v="VLO"/>
    <x v="2"/>
    <s v="USD"/>
    <n v="246.35"/>
    <n v="211.861"/>
    <n v="246.35"/>
    <n v="0"/>
    <n v="0"/>
    <n v="0"/>
    <s v="F1S USA"/>
    <s v="United States"/>
    <x v="37"/>
    <x v="1"/>
    <n v="0"/>
  </r>
  <r>
    <x v="1"/>
    <x v="1"/>
    <n v="952"/>
    <x v="27"/>
    <n v="28934"/>
    <s v="FRIEDLANDER BENJAMIN CHD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28934"/>
    <s v="FRIEDLANDER NARA CHD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28934"/>
    <s v="FRIEDLANDER ALON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28934"/>
    <s v="SLATER PATRICIA"/>
    <d v="2026-04-03T00:00:00"/>
    <d v="2026-04-03T00:00:00"/>
    <s v="VLO"/>
    <x v="2"/>
    <s v="USD"/>
    <n v="61"/>
    <n v="52.46"/>
    <n v="61"/>
    <n v="0"/>
    <n v="0"/>
    <n v="0"/>
    <s v="F1S USA"/>
    <s v="United States"/>
    <x v="37"/>
    <x v="1"/>
    <n v="0"/>
  </r>
  <r>
    <x v="1"/>
    <x v="1"/>
    <n v="952"/>
    <x v="27"/>
    <n v="0"/>
    <s v="Fee de emission de vuelos Manzanillo"/>
    <d v="2026-03-27T00:00:00"/>
    <d v="2026-04-11T00:00:00"/>
    <s v="HPS"/>
    <x v="1"/>
    <s v="USD"/>
    <n v="140"/>
    <n v="120.4"/>
    <n v="140"/>
    <n v="140"/>
    <n v="120.4"/>
    <n v="140"/>
    <s v="FEES"/>
    <n v="0"/>
    <x v="36"/>
    <x v="1"/>
    <n v="1"/>
  </r>
  <r>
    <x v="1"/>
    <x v="1"/>
    <n v="952"/>
    <x v="27"/>
    <n v="0"/>
    <s v="Fee de emission de vuelos Colima"/>
    <d v="2026-03-27T00:00:00"/>
    <d v="2026-04-11T00:00:00"/>
    <s v="HPS"/>
    <x v="1"/>
    <s v="USD"/>
    <n v="140"/>
    <n v="120.4"/>
    <n v="140"/>
    <n v="140"/>
    <n v="120.4"/>
    <n v="140"/>
    <s v="FEES"/>
    <n v="0"/>
    <x v="36"/>
    <x v="1"/>
    <n v="1"/>
  </r>
  <r>
    <x v="1"/>
    <x v="1"/>
    <n v="952"/>
    <x v="27"/>
    <n v="27301"/>
    <s v="FRIEDLANDER ALON"/>
    <d v="2026-03-30T00:00:00"/>
    <d v="2026-04-02T00:00:00"/>
    <s v="VLO"/>
    <x v="2"/>
    <s v="USD"/>
    <n v="328.2"/>
    <n v="282.252"/>
    <n v="328.2"/>
    <n v="0"/>
    <n v="0"/>
    <n v="0"/>
    <s v="TURISMO EX MAR, S.A. DE C.V."/>
    <s v="Mexico"/>
    <x v="37"/>
    <x v="1"/>
    <n v="0"/>
  </r>
  <r>
    <x v="1"/>
    <x v="1"/>
    <n v="952"/>
    <x v="27"/>
    <n v="27301"/>
    <s v="SLATER PATRICIA"/>
    <d v="2026-03-30T00:00:00"/>
    <d v="2026-04-02T00:00:00"/>
    <s v="VLO"/>
    <x v="2"/>
    <s v="USD"/>
    <n v="328.2"/>
    <n v="282.252"/>
    <n v="328.2"/>
    <n v="0"/>
    <n v="0"/>
    <n v="0"/>
    <s v="TURISMO EX MAR, S.A. DE C.V."/>
    <s v="Mexico"/>
    <x v="37"/>
    <x v="1"/>
    <n v="0"/>
  </r>
  <r>
    <x v="1"/>
    <x v="1"/>
    <n v="952"/>
    <x v="27"/>
    <n v="27301"/>
    <s v="FRIEDLANDER BENJAMIN"/>
    <d v="2026-03-30T00:00:00"/>
    <d v="2026-04-02T00:00:00"/>
    <s v="VLO"/>
    <x v="2"/>
    <s v="USD"/>
    <n v="291.87"/>
    <n v="251.0082"/>
    <n v="291.87"/>
    <n v="0"/>
    <n v="0"/>
    <n v="0"/>
    <s v="TURISMO EX MAR, S.A. DE C.V."/>
    <s v="Mexico"/>
    <x v="37"/>
    <x v="1"/>
    <n v="0"/>
  </r>
  <r>
    <x v="1"/>
    <x v="1"/>
    <n v="952"/>
    <x v="27"/>
    <n v="27301"/>
    <s v="FRIEDLANDER NARA CHD"/>
    <d v="2026-03-30T00:00:00"/>
    <d v="2026-04-02T00:00:00"/>
    <s v="VLO"/>
    <x v="2"/>
    <s v="USD"/>
    <n v="291.87"/>
    <n v="251.0082"/>
    <n v="291.87"/>
    <n v="0"/>
    <n v="0"/>
    <n v="0"/>
    <s v="TURISMO EX MAR, S.A. DE C.V."/>
    <s v="Mexico"/>
    <x v="37"/>
    <x v="1"/>
    <n v="0"/>
  </r>
  <r>
    <x v="1"/>
    <x v="1"/>
    <n v="952"/>
    <x v="27"/>
    <n v="27301"/>
    <s v="FRIEDLANDER BENJAMIN"/>
    <d v="2026-03-30T00:00:00"/>
    <d v="2026-04-02T00:00:00"/>
    <s v="VLO"/>
    <x v="2"/>
    <s v="USD"/>
    <n v="11.11"/>
    <n v="9.554599999999999"/>
    <n v="11.11"/>
    <n v="0"/>
    <n v="0"/>
    <n v="0"/>
    <s v="TURISMO EX MAR, S.A. DE C.V."/>
    <s v="Mexico"/>
    <x v="37"/>
    <x v="1"/>
    <n v="0"/>
  </r>
  <r>
    <x v="1"/>
    <x v="1"/>
    <n v="952"/>
    <x v="27"/>
    <n v="27301"/>
    <s v="FRIEDLANDER NARA CHD"/>
    <d v="2026-03-30T00:00:00"/>
    <d v="2026-04-02T00:00:00"/>
    <s v="VLO"/>
    <x v="2"/>
    <s v="USD"/>
    <n v="11.11"/>
    <n v="9.554599999999999"/>
    <n v="11.11"/>
    <n v="0"/>
    <n v="0"/>
    <n v="0"/>
    <s v="TURISMO EX MAR, S.A. DE C.V."/>
    <s v="Mexico"/>
    <x v="37"/>
    <x v="1"/>
    <n v="0"/>
  </r>
  <r>
    <x v="1"/>
    <x v="1"/>
    <n v="952"/>
    <x v="27"/>
    <n v="27301"/>
    <s v="FRIEDLANDER ALON"/>
    <d v="2026-03-30T00:00:00"/>
    <d v="2026-04-02T00:00:00"/>
    <s v="VLO"/>
    <x v="2"/>
    <s v="USD"/>
    <n v="61.1"/>
    <n v="52.546"/>
    <n v="61.1"/>
    <n v="0"/>
    <n v="0"/>
    <n v="0"/>
    <s v="TURISMO EX MAR, S.A. DE C.V."/>
    <s v="Mexico"/>
    <x v="37"/>
    <x v="1"/>
    <n v="0"/>
  </r>
  <r>
    <x v="1"/>
    <x v="1"/>
    <n v="952"/>
    <x v="27"/>
    <n v="27301"/>
    <s v="SLATER PATRICIA"/>
    <d v="2026-03-30T00:00:00"/>
    <d v="2026-04-02T00:00:00"/>
    <s v="VLO"/>
    <x v="2"/>
    <s v="USD"/>
    <n v="61.1"/>
    <n v="52.546"/>
    <n v="61.1"/>
    <n v="0"/>
    <n v="0"/>
    <n v="0"/>
    <s v="TURISMO EX MAR, S.A. DE C.V."/>
    <s v="Mexico"/>
    <x v="37"/>
    <x v="1"/>
    <n v="0"/>
  </r>
  <r>
    <x v="1"/>
    <x v="1"/>
    <n v="952"/>
    <x v="27"/>
    <n v="27301"/>
    <s v="FRIEDLANDER BENJAMIN"/>
    <d v="2026-03-30T00:00:00"/>
    <d v="2026-04-02T00:00:00"/>
    <s v="VLO"/>
    <x v="2"/>
    <s v="USD"/>
    <n v="61.1"/>
    <n v="52.546"/>
    <n v="61.1"/>
    <n v="0"/>
    <n v="0"/>
    <n v="0"/>
    <s v="TURISMO EX MAR, S.A. DE C.V."/>
    <s v="Mexico"/>
    <x v="37"/>
    <x v="1"/>
    <n v="0"/>
  </r>
  <r>
    <x v="1"/>
    <x v="1"/>
    <n v="952"/>
    <x v="27"/>
    <n v="27301"/>
    <s v="FRIEDLANDER NARA CHD"/>
    <d v="2026-03-30T00:00:00"/>
    <d v="2026-04-02T00:00:00"/>
    <s v="VLO"/>
    <x v="2"/>
    <s v="USD"/>
    <n v="61.1"/>
    <n v="52.546"/>
    <n v="61.1"/>
    <n v="0"/>
    <n v="0"/>
    <n v="0"/>
    <s v="TURISMO EX MAR, S.A. DE C.V."/>
    <s v="Mexico"/>
    <x v="37"/>
    <x v="1"/>
    <n v="0"/>
  </r>
  <r>
    <x v="1"/>
    <x v="1"/>
    <n v="953"/>
    <x v="25"/>
    <n v="34184"/>
    <s v="Alojamiento Tokyo - Sr. Bezerra"/>
    <d v="2026-01-07T00:00:00"/>
    <d v="2026-01-13T00:00:00"/>
    <s v="HTL"/>
    <x v="4"/>
    <s v="USD"/>
    <n v="3702.8"/>
    <n v="3184.408"/>
    <n v="3702.8"/>
    <n v="370.28"/>
    <n v="318.4408"/>
    <n v="370.28"/>
    <s v="Cerulean Tower Tokyu Hotel"/>
    <s v="Japan"/>
    <x v="35"/>
    <x v="1"/>
    <n v="0.09999999999999999"/>
  </r>
  <r>
    <x v="1"/>
    <x v="1"/>
    <n v="953"/>
    <x v="25"/>
    <n v="26070"/>
    <s v="Alojamiento Four Seasons Seoul - Sr. Bezerra"/>
    <d v="2026-01-13T00:00:00"/>
    <d v="2026-01-18T00:00:00"/>
    <s v="HTL"/>
    <x v="4"/>
    <s v="USD"/>
    <n v="6770"/>
    <n v="5822.2"/>
    <n v="6770"/>
    <n v="677"/>
    <n v="582.22"/>
    <n v="677"/>
    <s v="FOUR SEASONS HOTEL SEOUL"/>
    <s v="South Korea"/>
    <x v="29"/>
    <x v="1"/>
    <n v="0.1"/>
  </r>
  <r>
    <x v="1"/>
    <x v="1"/>
    <n v="954"/>
    <x v="25"/>
    <n v="33665"/>
    <s v="Vuelo Viva Aerobus"/>
    <d v="2026-03-17T00:00:00"/>
    <d v="2026-03-22T00:00:00"/>
    <s v="ABC"/>
    <x v="2"/>
    <s v="USD"/>
    <n v="622.45"/>
    <n v="535.307"/>
    <n v="622.45"/>
    <n v="0"/>
    <n v="0"/>
    <n v="0"/>
    <s v="VIVA AEROBUS"/>
    <s v="Mexico"/>
    <x v="46"/>
    <x v="1"/>
    <n v="0"/>
  </r>
  <r>
    <x v="1"/>
    <x v="1"/>
    <n v="954"/>
    <x v="25"/>
    <n v="28934"/>
    <s v="Vuelo MEX-LAX-MEX/Tamara Berger"/>
    <d v="2026-03-17T00:00:00"/>
    <d v="2026-03-22T00:00:00"/>
    <s v="VLO"/>
    <x v="2"/>
    <s v="USD"/>
    <n v="519.6799999999999"/>
    <n v="446.9247999999999"/>
    <n v="519.6799999999999"/>
    <n v="6"/>
    <n v="5.16"/>
    <n v="6"/>
    <s v="F1S USA"/>
    <s v="United States"/>
    <x v="46"/>
    <x v="1"/>
    <n v="0.01154556650246306"/>
  </r>
  <r>
    <x v="1"/>
    <x v="1"/>
    <n v="954"/>
    <x v="25"/>
    <n v="23590"/>
    <s v="Compra de maletas MEX-LAX-MEX"/>
    <d v="2026-03-17T00:00:00"/>
    <d v="2026-03-22T00:00:00"/>
    <s v="OTR"/>
    <x v="3"/>
    <s v="USD"/>
    <n v="77.98999999999999"/>
    <n v="67.0714"/>
    <n v="77.98999999999999"/>
    <n v="0"/>
    <n v="0"/>
    <n v="0"/>
    <s v="AEROMÉXICO"/>
    <s v="Mexico"/>
    <x v="46"/>
    <x v="1"/>
    <n v="0"/>
  </r>
  <r>
    <x v="1"/>
    <x v="1"/>
    <n v="954"/>
    <x v="25"/>
    <n v="34228"/>
    <s v="Hospedaje Beverly Hills 17-19 MAR"/>
    <d v="2026-03-17T00:00:00"/>
    <d v="2026-03-19T00:00:00"/>
    <s v="HTL"/>
    <x v="4"/>
    <s v="USD"/>
    <n v="955.1"/>
    <n v="821.386"/>
    <n v="955.1"/>
    <n v="95.51000000000001"/>
    <n v="82.1386"/>
    <n v="95.51000000000001"/>
    <s v="Sixty Beverly Hills"/>
    <s v="United States"/>
    <x v="46"/>
    <x v="1"/>
    <n v="0.1"/>
  </r>
  <r>
    <x v="1"/>
    <x v="1"/>
    <n v="954"/>
    <x v="25"/>
    <n v="0"/>
    <s v="Fee por asesoria para vuelos y hoteles"/>
    <d v="2026-03-17T00:00:00"/>
    <d v="2026-03-22T00:00:00"/>
    <s v="HPS"/>
    <x v="1"/>
    <s v="USD"/>
    <n v="153.34"/>
    <n v="131.8724"/>
    <n v="153.34"/>
    <n v="153.34"/>
    <n v="131.8724"/>
    <n v="153.34"/>
    <s v="FEES"/>
    <n v="0"/>
    <x v="46"/>
    <x v="1"/>
    <n v="1"/>
  </r>
  <r>
    <x v="1"/>
    <x v="1"/>
    <n v="955"/>
    <x v="23"/>
    <n v="23789"/>
    <s v="BOTSUANA &amp; SUDAFRICA"/>
    <d v="2026-09-15T00:00:00"/>
    <d v="2026-09-24T00:00:00"/>
    <s v="PKT"/>
    <x v="0"/>
    <s v="USD"/>
    <n v="127190"/>
    <n v="109383.4"/>
    <n v="127190"/>
    <n v="21365"/>
    <n v="18373.9"/>
    <n v="21365"/>
    <s v="TRIUMPH TRAVEL"/>
    <s v="South Africa"/>
    <x v="51"/>
    <x v="1"/>
    <n v="0.1679770422203003"/>
  </r>
  <r>
    <x v="1"/>
    <x v="1"/>
    <n v="956"/>
    <x v="22"/>
    <n v="29146"/>
    <s v="THE WOODWARD GENEVE"/>
    <d v="2025-12-18T00:00:00"/>
    <d v="2025-12-20T00:00:00"/>
    <s v="HTL"/>
    <x v="4"/>
    <s v="USD"/>
    <n v="15485"/>
    <n v="13317.1"/>
    <n v="15485"/>
    <n v="1981.78"/>
    <n v="1704.3308"/>
    <n v="1981.78"/>
    <s v="THE WOODWARD AUBERGE COLLECTION"/>
    <s v="Switzerland"/>
    <x v="0"/>
    <x v="0"/>
    <n v="0.1279806264126574"/>
  </r>
  <r>
    <x v="1"/>
    <x v="1"/>
    <n v="956"/>
    <x v="22"/>
    <n v="23527"/>
    <s v="PORTRAIT MILANO"/>
    <d v="2025-12-27T00:00:00"/>
    <d v="2025-12-30T00:00:00"/>
    <s v="HTL"/>
    <x v="4"/>
    <s v="USD"/>
    <n v="18076"/>
    <n v="15545.36"/>
    <n v="18076"/>
    <n v="1807.6"/>
    <n v="1554.536"/>
    <n v="1807.6"/>
    <s v="PORTRAIT MILANO HOTEL LUNGARNO COLLECTION"/>
    <s v="Italy"/>
    <x v="1"/>
    <x v="0"/>
    <n v="0.09999999999999999"/>
  </r>
  <r>
    <x v="1"/>
    <x v="1"/>
    <n v="956"/>
    <x v="22"/>
    <n v="27965"/>
    <s v="AMAN VENICE"/>
    <d v="2025-12-30T00:00:00"/>
    <d v="2026-01-02T00:00:00"/>
    <s v="HTL"/>
    <x v="4"/>
    <s v="USD"/>
    <n v="29511"/>
    <n v="25379.46"/>
    <n v="29511"/>
    <n v="2951.1"/>
    <n v="2537.946"/>
    <n v="2951.1"/>
    <s v="AMAN VENICE"/>
    <s v="Italy"/>
    <x v="31"/>
    <x v="0"/>
    <n v="0.09999999999999999"/>
  </r>
  <r>
    <x v="1"/>
    <x v="1"/>
    <n v="957"/>
    <x v="25"/>
    <n v="24267"/>
    <s v="Alojamiento"/>
    <d v="2026-01-23T00:00:00"/>
    <d v="2026-01-25T00:00:00"/>
    <s v="HTL"/>
    <x v="4"/>
    <s v="USD"/>
    <n v="3000"/>
    <n v="2580"/>
    <n v="3000"/>
    <n v="0"/>
    <n v="0"/>
    <n v="0"/>
    <s v="THE MARK HOTEL"/>
    <s v="United States"/>
    <x v="48"/>
    <x v="1"/>
    <n v="0"/>
  </r>
  <r>
    <x v="1"/>
    <x v="1"/>
    <n v="957"/>
    <x v="25"/>
    <n v="28934"/>
    <s v="MEX-LAX-MEX/David Vainer"/>
    <d v="2026-01-23T00:00:00"/>
    <d v="2026-01-25T00:00:00"/>
    <s v="VLO"/>
    <x v="2"/>
    <s v="USD"/>
    <n v="1442.18"/>
    <n v="1240.2748"/>
    <n v="1442.18"/>
    <n v="23.74"/>
    <n v="20.4164"/>
    <n v="23.74"/>
    <s v="F1S USA"/>
    <s v="United States"/>
    <x v="48"/>
    <x v="1"/>
    <n v="0.01646119069741641"/>
  </r>
  <r>
    <x v="1"/>
    <x v="1"/>
    <n v="957"/>
    <x v="25"/>
    <n v="28934"/>
    <s v="MEX-LAX-MEX/Liora Lozowsky"/>
    <d v="2026-01-23T00:00:00"/>
    <d v="2026-01-25T00:00:00"/>
    <s v="VLO"/>
    <x v="2"/>
    <s v="USD"/>
    <n v="1442.18"/>
    <n v="1240.2748"/>
    <n v="1442.18"/>
    <n v="23.74"/>
    <n v="20.4164"/>
    <n v="23.74"/>
    <s v="F1S USA"/>
    <s v="United States"/>
    <x v="48"/>
    <x v="1"/>
    <n v="0.01646119069741641"/>
  </r>
  <r>
    <x v="1"/>
    <x v="1"/>
    <n v="957"/>
    <x v="25"/>
    <n v="0"/>
    <s v="Fee de emisión JDGJKN"/>
    <d v="2026-01-23T00:00:00"/>
    <d v="2026-01-25T00:00:00"/>
    <s v="HPS"/>
    <x v="1"/>
    <s v="USD"/>
    <n v="70"/>
    <n v="60.2"/>
    <n v="70"/>
    <n v="70"/>
    <n v="60.2"/>
    <n v="70"/>
    <s v="FEES"/>
    <n v="0"/>
    <x v="48"/>
    <x v="1"/>
    <n v="1"/>
  </r>
  <r>
    <x v="2"/>
    <x v="1"/>
    <n v="958"/>
    <x v="17"/>
    <n v="30111"/>
    <s v="HOSPEDAJE CON TRASLADOS Y VUELO"/>
    <d v="2026-01-21T00:00:00"/>
    <d v="2026-01-29T00:00:00"/>
    <s v="HTL"/>
    <x v="4"/>
    <s v="USD"/>
    <n v="3500"/>
    <n v="3010"/>
    <n v="3500"/>
    <n v="0"/>
    <n v="0"/>
    <n v="0"/>
    <s v="Caprice DMC &amp; EVENTS"/>
    <s v="Morocco"/>
    <x v="48"/>
    <x v="1"/>
    <n v="0"/>
  </r>
  <r>
    <x v="2"/>
    <x v="1"/>
    <n v="958"/>
    <x v="17"/>
    <n v="29954"/>
    <s v="EXCURSION 1 DIA"/>
    <d v="2026-01-28T00:00:00"/>
    <d v="2026-01-28T00:00:00"/>
    <s v="EXC"/>
    <x v="0"/>
    <s v="USD"/>
    <n v="950"/>
    <n v="817"/>
    <n v="950"/>
    <n v="0"/>
    <n v="0"/>
    <n v="0"/>
    <s v="DIVITA DMC AND TOUR OPERATOR"/>
    <s v="Italy"/>
    <x v="42"/>
    <x v="1"/>
    <n v="0"/>
  </r>
  <r>
    <x v="1"/>
    <x v="1"/>
    <n v="959"/>
    <x v="20"/>
    <n v="27301"/>
    <s v="VUELO SJD EWR MEX"/>
    <d v="2026-01-07T00:00:00"/>
    <d v="2026-01-11T00:00:00"/>
    <s v="VLO"/>
    <x v="2"/>
    <s v="MXN"/>
    <n v="7228"/>
    <n v="346.944"/>
    <n v="404.768"/>
    <n v="0"/>
    <n v="0"/>
    <n v="0"/>
    <s v="TURISMO EX MAR, S.A. DE C.V."/>
    <s v="Mexico"/>
    <x v="35"/>
    <x v="1"/>
    <n v="0"/>
  </r>
  <r>
    <x v="1"/>
    <x v="1"/>
    <n v="959"/>
    <x v="20"/>
    <n v="27301"/>
    <s v="VUELO SJD EWR"/>
    <d v="2026-01-07T00:00:00"/>
    <d v="2026-01-11T00:00:00"/>
    <s v="VLO"/>
    <x v="2"/>
    <s v="MXN"/>
    <n v="7228"/>
    <n v="346.944"/>
    <n v="404.768"/>
    <n v="0"/>
    <n v="0"/>
    <n v="0"/>
    <s v="TURISMO EX MAR, S.A. DE C.V."/>
    <s v="Mexico"/>
    <x v="35"/>
    <x v="1"/>
    <n v="0"/>
  </r>
  <r>
    <x v="1"/>
    <x v="1"/>
    <n v="959"/>
    <x v="20"/>
    <n v="27301"/>
    <s v="VUELO EWR MEX"/>
    <d v="2026-01-11T00:00:00"/>
    <d v="2026-01-11T00:00:00"/>
    <s v="VLO"/>
    <x v="2"/>
    <s v="MXN"/>
    <n v="7542"/>
    <n v="362.016"/>
    <n v="422.352"/>
    <n v="0"/>
    <n v="0"/>
    <n v="0"/>
    <s v="TURISMO EX MAR, S.A. DE C.V."/>
    <s v="Mexico"/>
    <x v="29"/>
    <x v="1"/>
    <n v="0"/>
  </r>
  <r>
    <x v="1"/>
    <x v="1"/>
    <n v="959"/>
    <x v="20"/>
    <n v="27301"/>
    <s v="VUELO EWR MEX"/>
    <d v="2026-01-11T00:00:00"/>
    <d v="2026-01-11T00:00:00"/>
    <s v="VLO"/>
    <x v="2"/>
    <s v="MXN"/>
    <n v="7542"/>
    <n v="362.016"/>
    <n v="422.352"/>
    <n v="0"/>
    <n v="0"/>
    <n v="0"/>
    <s v="TURISMO EX MAR, S.A. DE C.V."/>
    <s v="Mexico"/>
    <x v="29"/>
    <x v="1"/>
    <n v="0"/>
  </r>
  <r>
    <x v="1"/>
    <x v="1"/>
    <n v="959"/>
    <x v="20"/>
    <n v="0"/>
    <s v="EMISION DE BOLETO"/>
    <d v="2026-01-11T00:00:00"/>
    <d v="2026-01-11T00:00:00"/>
    <s v="HPS"/>
    <x v="1"/>
    <s v="MXN"/>
    <n v="1459.2"/>
    <n v="70.0416"/>
    <n v="81.71520000000001"/>
    <n v="1459.2"/>
    <n v="70.0416"/>
    <n v="81.71520000000001"/>
    <s v="FEES"/>
    <n v="0"/>
    <x v="29"/>
    <x v="1"/>
    <n v="1"/>
  </r>
  <r>
    <x v="1"/>
    <x v="1"/>
    <n v="960"/>
    <x v="16"/>
    <n v="25409"/>
    <s v="Hospedaje y traslados"/>
    <d v="2026-01-13T00:00:00"/>
    <d v="2026-01-16T00:00:00"/>
    <s v="PKT"/>
    <x v="0"/>
    <s v="USD"/>
    <n v="3920"/>
    <n v="3371.2"/>
    <n v="3920"/>
    <n v="1280"/>
    <n v="1100.8"/>
    <n v="1280"/>
    <s v="Nubia Tours"/>
    <s v="Egypt"/>
    <x v="29"/>
    <x v="1"/>
    <n v="0.3265306122448979"/>
  </r>
  <r>
    <x v="1"/>
    <x v="1"/>
    <n v="961"/>
    <x v="23"/>
    <n v="28934"/>
    <s v="CRUZALEGUI DIAZ WILLIANS EDUARDO"/>
    <d v="2026-09-15T00:00:00"/>
    <d v="2026-09-21T00:00:00"/>
    <s v="VLO"/>
    <x v="2"/>
    <s v="USD"/>
    <n v="899.7"/>
    <n v="773.7420000000001"/>
    <n v="899.7"/>
    <n v="0"/>
    <n v="0"/>
    <n v="0"/>
    <s v="F1S USA"/>
    <s v="United States"/>
    <x v="51"/>
    <x v="1"/>
    <n v="0"/>
  </r>
  <r>
    <x v="1"/>
    <x v="1"/>
    <n v="961"/>
    <x v="23"/>
    <n v="28934"/>
    <s v="LARA BLANCO NATALIA"/>
    <d v="2026-09-15T00:00:00"/>
    <d v="2026-09-21T00:00:00"/>
    <s v="VLO"/>
    <x v="2"/>
    <s v="USD"/>
    <n v="899.7"/>
    <n v="773.7420000000001"/>
    <n v="899.7"/>
    <n v="0"/>
    <n v="0"/>
    <n v="0"/>
    <s v="F1S USA"/>
    <s v="United States"/>
    <x v="51"/>
    <x v="1"/>
    <n v="0"/>
  </r>
  <r>
    <x v="1"/>
    <x v="1"/>
    <n v="961"/>
    <x v="23"/>
    <n v="0"/>
    <s v="FEE DE EMISION"/>
    <s v="0000-00-00"/>
    <s v="0000-00-00"/>
    <s v="HPS"/>
    <x v="1"/>
    <s v="USD"/>
    <n v="70"/>
    <n v="60.2"/>
    <n v="70"/>
    <n v="70"/>
    <n v="60.2"/>
    <n v="70"/>
    <s v="FEES"/>
    <n v="0"/>
    <x v="49"/>
    <x v="3"/>
    <n v="1"/>
  </r>
  <r>
    <x v="1"/>
    <x v="1"/>
    <n v="962"/>
    <x v="43"/>
    <n v="24267"/>
    <s v="The Mark Hotel"/>
    <d v="2026-01-06T00:00:00"/>
    <d v="2026-01-12T00:00:00"/>
    <s v="HTL"/>
    <x v="4"/>
    <s v="USD"/>
    <n v="1707"/>
    <n v="1468.02"/>
    <n v="1707"/>
    <n v="170.7"/>
    <n v="146.802"/>
    <n v="170.7"/>
    <s v="THE MARK HOTEL"/>
    <s v="United States"/>
    <x v="35"/>
    <x v="1"/>
    <n v="0.09999999999999999"/>
  </r>
  <r>
    <x v="1"/>
    <x v="1"/>
    <n v="963"/>
    <x v="38"/>
    <n v="27559"/>
    <s v="Hospedaje Sofitel Legend Santa Clara"/>
    <d v="2026-01-22T00:00:00"/>
    <d v="2026-01-25T00:00:00"/>
    <s v="HTL"/>
    <x v="4"/>
    <s v="USD"/>
    <n v="2595"/>
    <n v="2231.7"/>
    <n v="2595"/>
    <n v="359.25"/>
    <n v="308.955"/>
    <n v="359.25"/>
    <s v="SOFITEL LEGEND SANTA CLARA CARTAGENA"/>
    <s v="Colombia"/>
    <x v="48"/>
    <x v="1"/>
    <n v="0.1384393063583815"/>
  </r>
  <r>
    <x v="1"/>
    <x v="1"/>
    <n v="964"/>
    <x v="34"/>
    <n v="23789"/>
    <s v="AFRICA"/>
    <d v="2026-06-06T00:00:00"/>
    <d v="2026-06-16T00:00:00"/>
    <s v="PKT"/>
    <x v="0"/>
    <s v="USD"/>
    <n v="223460"/>
    <n v="192175.6"/>
    <n v="223460"/>
    <n v="33580"/>
    <n v="28878.8"/>
    <n v="33580"/>
    <s v="TRIUMPH TRAVEL"/>
    <s v="South Africa"/>
    <x v="14"/>
    <x v="1"/>
    <n v="0.1502729795041618"/>
  </r>
  <r>
    <x v="1"/>
    <x v="1"/>
    <n v="965"/>
    <x v="34"/>
    <n v="28752"/>
    <s v="AT SLOANE"/>
    <d v="2025-12-17T00:00:00"/>
    <d v="2025-12-19T00:00:00"/>
    <s v="HTL"/>
    <x v="4"/>
    <s v="USD"/>
    <n v="2685"/>
    <n v="2309.1"/>
    <n v="2685"/>
    <n v="200.08"/>
    <n v="172.0688"/>
    <n v="200.08"/>
    <s v="AT SLOANE"/>
    <s v="United Kingdom"/>
    <x v="0"/>
    <x v="0"/>
    <n v="0.07451769087523277"/>
  </r>
  <r>
    <x v="1"/>
    <x v="1"/>
    <n v="966"/>
    <x v="34"/>
    <n v="33519"/>
    <s v="WYNN LAS VEGAS"/>
    <d v="2025-12-02T00:00:00"/>
    <d v="2025-12-04T00:00:00"/>
    <s v="HTL"/>
    <x v="4"/>
    <s v="USD"/>
    <n v="4363"/>
    <n v="3752.18"/>
    <n v="4363"/>
    <n v="378"/>
    <n v="325.08"/>
    <n v="378"/>
    <s v="WYNN AND ENCORE LAS VEGAS"/>
    <s v="United States"/>
    <x v="10"/>
    <x v="0"/>
    <n v="0.08663763465505386"/>
  </r>
  <r>
    <x v="2"/>
    <x v="1"/>
    <n v="967"/>
    <x v="17"/>
    <n v="23931"/>
    <s v="HOTEL, TRASLADOS, EXCURSIONES"/>
    <d v="2026-04-07T00:00:00"/>
    <d v="2026-04-23T00:00:00"/>
    <s v="PKT"/>
    <x v="0"/>
    <s v="USD"/>
    <n v="2820"/>
    <n v="2425.2"/>
    <n v="2820"/>
    <n v="282"/>
    <n v="242.52"/>
    <n v="282"/>
    <s v="ABERCROMBIE AND KENT EUROPE"/>
    <s v="United Kingdom"/>
    <x v="38"/>
    <x v="1"/>
    <n v="0.1"/>
  </r>
  <r>
    <x v="2"/>
    <x v="1"/>
    <n v="967"/>
    <x v="17"/>
    <n v="26512"/>
    <s v="SOLO HOTEL CON DESAYUNOS EN KYOTO"/>
    <d v="2026-04-21T00:00:00"/>
    <d v="2026-04-23T00:00:00"/>
    <s v="HTL"/>
    <x v="4"/>
    <s v="USD"/>
    <n v="1300"/>
    <n v="1118"/>
    <n v="1300"/>
    <n v="154"/>
    <n v="132.44"/>
    <n v="154"/>
    <s v="FOUR SEASONS"/>
    <s v="United States"/>
    <x v="3"/>
    <x v="1"/>
    <n v="0.1184615384615385"/>
  </r>
  <r>
    <x v="2"/>
    <x v="1"/>
    <n v="967"/>
    <x v="17"/>
    <n v="25024"/>
    <s v="COMPRA VUELO WEB IBERIA"/>
    <d v="2026-04-07T00:00:00"/>
    <d v="2026-04-25T00:00:00"/>
    <s v="ABC"/>
    <x v="2"/>
    <s v="USD"/>
    <n v="850"/>
    <n v="731"/>
    <n v="850"/>
    <n v="0"/>
    <n v="0"/>
    <n v="0"/>
    <s v="Iberia"/>
    <s v="Spain"/>
    <x v="38"/>
    <x v="1"/>
    <n v="0"/>
  </r>
  <r>
    <x v="2"/>
    <x v="1"/>
    <n v="967"/>
    <x v="17"/>
    <n v="0"/>
    <s v="SE COBRA FEE DE 80USD POR COMPRA TKT EN IBERIA"/>
    <d v="2026-04-07T00:00:00"/>
    <d v="2026-04-25T00:00:00"/>
    <s v="HPS"/>
    <x v="1"/>
    <s v="USD"/>
    <n v="80"/>
    <n v="68.8"/>
    <n v="80"/>
    <n v="80"/>
    <n v="68.8"/>
    <n v="80"/>
    <s v="FEES"/>
    <n v="0"/>
    <x v="38"/>
    <x v="1"/>
    <n v="1"/>
  </r>
  <r>
    <x v="1"/>
    <x v="1"/>
    <n v="968"/>
    <x v="23"/>
    <n v="28934"/>
    <s v="RIBAUDO BERNALES JUAN ENRIQUE"/>
    <d v="2026-09-14T00:00:00"/>
    <d v="2026-10-01T00:00:00"/>
    <s v="VLO"/>
    <x v="2"/>
    <s v="USD"/>
    <n v="5705.6"/>
    <n v="4906.816"/>
    <n v="5705.6"/>
    <n v="0"/>
    <n v="0"/>
    <n v="0"/>
    <s v="F1S USA"/>
    <s v="United States"/>
    <x v="51"/>
    <x v="1"/>
    <n v="0"/>
  </r>
  <r>
    <x v="1"/>
    <x v="1"/>
    <n v="968"/>
    <x v="23"/>
    <n v="28934"/>
    <s v="RENDON VENTURA ADRIANA ISABEL"/>
    <d v="2026-09-14T00:00:00"/>
    <d v="2026-10-01T00:00:00"/>
    <s v="VLO"/>
    <x v="2"/>
    <s v="USD"/>
    <n v="5705.6"/>
    <n v="4906.816"/>
    <n v="5705.6"/>
    <n v="0"/>
    <n v="0"/>
    <n v="0"/>
    <s v="F1S USA"/>
    <s v="United States"/>
    <x v="51"/>
    <x v="1"/>
    <n v="0"/>
  </r>
  <r>
    <x v="1"/>
    <x v="1"/>
    <n v="968"/>
    <x v="23"/>
    <n v="28934"/>
    <s v="RIBAUDO BERNALES JUAN ENRIQUE"/>
    <d v="2026-09-14T00:00:00"/>
    <d v="2026-10-01T00:00:00"/>
    <s v="VLO"/>
    <x v="2"/>
    <s v="USD"/>
    <n v="896.1"/>
    <n v="770.646"/>
    <n v="896.1"/>
    <n v="0"/>
    <n v="0"/>
    <n v="0"/>
    <s v="F1S USA"/>
    <s v="United States"/>
    <x v="51"/>
    <x v="1"/>
    <n v="0"/>
  </r>
  <r>
    <x v="1"/>
    <x v="1"/>
    <n v="968"/>
    <x v="23"/>
    <n v="28934"/>
    <s v="RENDON VENTURA ADRIANA ISABEL"/>
    <d v="2026-09-14T00:00:00"/>
    <d v="2026-10-01T00:00:00"/>
    <s v="VLO"/>
    <x v="2"/>
    <s v="USD"/>
    <n v="896.1"/>
    <n v="770.646"/>
    <n v="896.1"/>
    <n v="0"/>
    <n v="0"/>
    <n v="0"/>
    <s v="F1S USA"/>
    <s v="United States"/>
    <x v="51"/>
    <x v="1"/>
    <n v="0"/>
  </r>
  <r>
    <x v="1"/>
    <x v="1"/>
    <n v="968"/>
    <x v="23"/>
    <n v="28934"/>
    <s v="RIBAUDO BERNALES JUAN ENRIQUE"/>
    <d v="2026-09-14T00:00:00"/>
    <d v="2026-10-01T00:00:00"/>
    <s v="VLO"/>
    <x v="2"/>
    <s v="USD"/>
    <n v="5072.1"/>
    <n v="4362.006"/>
    <n v="5072.1"/>
    <n v="0"/>
    <n v="0"/>
    <n v="0"/>
    <s v="F1S USA"/>
    <s v="United States"/>
    <x v="51"/>
    <x v="1"/>
    <n v="0"/>
  </r>
  <r>
    <x v="1"/>
    <x v="1"/>
    <n v="968"/>
    <x v="23"/>
    <n v="28934"/>
    <s v="RENDON VENTURA ADRIANA ISABEL"/>
    <d v="2026-09-14T00:00:00"/>
    <d v="2026-10-01T00:00:00"/>
    <s v="VLO"/>
    <x v="2"/>
    <s v="USD"/>
    <n v="5072.1"/>
    <n v="4362.006"/>
    <n v="5072.1"/>
    <n v="0"/>
    <n v="0"/>
    <n v="0"/>
    <s v="F1S USA"/>
    <s v="United States"/>
    <x v="51"/>
    <x v="1"/>
    <n v="0"/>
  </r>
  <r>
    <x v="1"/>
    <x v="1"/>
    <n v="968"/>
    <x v="23"/>
    <n v="32017"/>
    <s v="CHEVAL BLANC JE - 24-27 SEP"/>
    <d v="2026-09-24T00:00:00"/>
    <d v="2026-09-27T00:00:00"/>
    <s v="HTL"/>
    <x v="4"/>
    <s v="USD"/>
    <n v="16185.24"/>
    <n v="13919.3064"/>
    <n v="16185.24"/>
    <n v="900"/>
    <n v="774"/>
    <n v="900"/>
    <s v="CHEVAL BLANC MALDIVES"/>
    <s v="Maldives"/>
    <x v="26"/>
    <x v="1"/>
    <n v="0.05560621899953291"/>
  </r>
  <r>
    <x v="1"/>
    <x v="1"/>
    <n v="968"/>
    <x v="23"/>
    <n v="28934"/>
    <s v="RIBAUDO BERNALES JUAN ENRIQUE"/>
    <d v="2026-09-14T00:00:00"/>
    <d v="2026-10-01T00:00:00"/>
    <s v="VLO"/>
    <x v="2"/>
    <s v="USD"/>
    <n v="5151"/>
    <n v="4429.86"/>
    <n v="5151"/>
    <n v="181.44"/>
    <n v="156.0384"/>
    <n v="181.44"/>
    <s v="F1S USA"/>
    <s v="United States"/>
    <x v="51"/>
    <x v="1"/>
    <n v="0.03522422830518346"/>
  </r>
  <r>
    <x v="1"/>
    <x v="1"/>
    <n v="968"/>
    <x v="23"/>
    <n v="28934"/>
    <s v="RENDON VENTURA ADRIANA ISABEL"/>
    <d v="2026-09-14T00:00:00"/>
    <d v="2026-10-01T00:00:00"/>
    <s v="VLO"/>
    <x v="2"/>
    <s v="USD"/>
    <n v="5151"/>
    <n v="4429.86"/>
    <n v="5151"/>
    <n v="181.44"/>
    <n v="156.0384"/>
    <n v="181.44"/>
    <s v="F1S USA"/>
    <s v="United States"/>
    <x v="51"/>
    <x v="1"/>
    <n v="0.03522422830518346"/>
  </r>
  <r>
    <x v="1"/>
    <x v="1"/>
    <n v="968"/>
    <x v="23"/>
    <n v="28934"/>
    <s v="RIBAUDO BERNALES JUAN ENRIQUE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28934"/>
    <s v="RENDON VENTURA ADRIANA ISABEL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28934"/>
    <s v="RIBAUDO BERNALES JUAN ENRIQUE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28934"/>
    <s v="RENDON VENTURA ADRIANA ISABEL"/>
    <d v="2026-09-14T00:00:00"/>
    <d v="2026-10-01T00:00:00"/>
    <s v="VLO"/>
    <x v="2"/>
    <s v="USD"/>
    <n v="0"/>
    <n v="0"/>
    <n v="0"/>
    <n v="0"/>
    <n v="0"/>
    <n v="0"/>
    <s v="F1S USA"/>
    <s v="United States"/>
    <x v="51"/>
    <x v="1"/>
    <s v="0"/>
  </r>
  <r>
    <x v="1"/>
    <x v="1"/>
    <n v="968"/>
    <x v="23"/>
    <n v="0"/>
    <s v="FEE DE EMISION"/>
    <d v="2026-09-14T00:00:00"/>
    <d v="2026-10-01T00:00:00"/>
    <s v="HPS"/>
    <x v="1"/>
    <s v="USD"/>
    <n v="100"/>
    <n v="86"/>
    <n v="100"/>
    <n v="100"/>
    <n v="86"/>
    <n v="100"/>
    <s v="FEES"/>
    <n v="0"/>
    <x v="51"/>
    <x v="1"/>
    <n v="1"/>
  </r>
  <r>
    <x v="1"/>
    <x v="1"/>
    <n v="968"/>
    <x v="23"/>
    <n v="34261"/>
    <s v="RITZ CARLTON MALDIVES 27-30 SEP"/>
    <d v="2026-09-27T00:00:00"/>
    <d v="2026-09-30T00:00:00"/>
    <s v="HTL"/>
    <x v="4"/>
    <s v="USD"/>
    <n v="9461.950000000001"/>
    <n v="8137.277000000001"/>
    <n v="9461.950000000001"/>
    <n v="570"/>
    <n v="490.2"/>
    <n v="570"/>
    <s v="The Ritz Carlton Maldives"/>
    <s v="Maldives"/>
    <x v="23"/>
    <x v="1"/>
    <n v="0.06024128218813246"/>
  </r>
  <r>
    <x v="1"/>
    <x v="1"/>
    <n v="969"/>
    <x v="34"/>
    <n v="33843"/>
    <s v="TRASLADOS ZONA MACO"/>
    <d v="2026-02-04T00:00:00"/>
    <d v="2026-02-05T00:00:00"/>
    <s v="TRF"/>
    <x v="5"/>
    <s v="USD"/>
    <n v="1492"/>
    <n v="1283.12"/>
    <n v="1492"/>
    <n v="186"/>
    <n v="159.96"/>
    <n v="186"/>
    <n v="0"/>
    <n v="0"/>
    <x v="41"/>
    <x v="1"/>
    <n v="0.1246648793565684"/>
  </r>
  <r>
    <x v="1"/>
    <x v="1"/>
    <n v="969"/>
    <x v="34"/>
    <n v="0"/>
    <s v="FEE STRIPE"/>
    <d v="2026-02-04T00:00:00"/>
    <d v="2026-02-05T00:00:00"/>
    <s v="HPS"/>
    <x v="1"/>
    <s v="USD"/>
    <n v="62.53"/>
    <n v="53.7758"/>
    <n v="62.53"/>
    <n v="62.53"/>
    <n v="53.7758"/>
    <n v="62.53"/>
    <s v="FEES"/>
    <n v="0"/>
    <x v="41"/>
    <x v="1"/>
    <n v="1"/>
  </r>
  <r>
    <x v="1"/>
    <x v="1"/>
    <n v="969"/>
    <x v="34"/>
    <n v="30966"/>
    <s v="TOURS"/>
    <d v="2026-02-04T00:00:00"/>
    <d v="2026-02-05T00:00:00"/>
    <s v="PKT"/>
    <x v="0"/>
    <s v="USD"/>
    <n v="2767"/>
    <n v="2379.62"/>
    <n v="2767"/>
    <n v="253"/>
    <n v="217.58"/>
    <n v="253"/>
    <s v="ARTS AND FUN"/>
    <s v="Mexico"/>
    <x v="41"/>
    <x v="1"/>
    <n v="0.09143476689555476"/>
  </r>
  <r>
    <x v="1"/>
    <x v="1"/>
    <n v="970"/>
    <x v="31"/>
    <n v="34251"/>
    <s v="Hospedaje"/>
    <d v="2025-12-10T00:00:00"/>
    <d v="2025-12-14T00:00:00"/>
    <s v="HTL"/>
    <x v="4"/>
    <s v="EUR"/>
    <n v="2320"/>
    <n v="2320"/>
    <n v="2691.2"/>
    <n v="232"/>
    <n v="232"/>
    <n v="269.12"/>
    <s v="Hotel Experimental Marais"/>
    <s v="France"/>
    <x v="28"/>
    <x v="0"/>
    <n v="0.1"/>
  </r>
  <r>
    <x v="1"/>
    <x v="1"/>
    <n v="971"/>
    <x v="31"/>
    <n v="25379"/>
    <s v="Pago de Hospedaje"/>
    <d v="2025-11-29T00:00:00"/>
    <d v="2025-12-01T00:00:00"/>
    <s v="HTL"/>
    <x v="4"/>
    <s v="MXN"/>
    <n v="90124.48"/>
    <n v="4325.97504"/>
    <n v="5046.97088"/>
    <n v="9221.82"/>
    <n v="442.64736"/>
    <n v="516.42192"/>
    <s v="ONE&amp;ONLY MANDARINA"/>
    <s v="Mexico"/>
    <x v="32"/>
    <x v="0"/>
    <n v="0.1023231423915012"/>
  </r>
  <r>
    <x v="1"/>
    <x v="1"/>
    <n v="972"/>
    <x v="31"/>
    <n v="24006"/>
    <s v="Pago de Hospedaje"/>
    <d v="2026-01-21T00:00:00"/>
    <d v="2026-01-23T00:00:00"/>
    <s v="HTL"/>
    <x v="4"/>
    <s v="GBP"/>
    <n v="2040"/>
    <n v="2346"/>
    <n v="2733.6"/>
    <n v="204"/>
    <n v="234.6"/>
    <n v="273.36"/>
    <s v="ESTELLE MANOR"/>
    <s v="United Kingdom"/>
    <x v="48"/>
    <x v="1"/>
    <n v="0.09999999999999999"/>
  </r>
  <r>
    <x v="1"/>
    <x v="1"/>
    <n v="973"/>
    <x v="31"/>
    <n v="29688"/>
    <s v="Pago de Hospedaje"/>
    <d v="2026-01-18T00:00:00"/>
    <d v="2026-01-21T00:00:00"/>
    <s v="HTL"/>
    <x v="4"/>
    <s v="EUR"/>
    <n v="2422.38"/>
    <n v="2422.38"/>
    <n v="2809.9608"/>
    <n v="242.24"/>
    <n v="242.24"/>
    <n v="280.9984"/>
    <s v="TABLET HOTELS"/>
    <s v="United States"/>
    <x v="48"/>
    <x v="1"/>
    <n v="0.1000008256342935"/>
  </r>
  <r>
    <x v="1"/>
    <x v="1"/>
    <n v="974"/>
    <x v="16"/>
    <n v="34275"/>
    <s v="Servicios"/>
    <d v="2026-07-18T00:00:00"/>
    <d v="2026-08-01T00:00:00"/>
    <s v="PKT"/>
    <x v="0"/>
    <s v="EUR"/>
    <n v="95200"/>
    <n v="95200"/>
    <n v="110432"/>
    <n v="0"/>
    <n v="0"/>
    <n v="0"/>
    <s v="Homanie"/>
    <s v="France"/>
    <x v="5"/>
    <x v="1"/>
    <n v="0"/>
  </r>
  <r>
    <x v="1"/>
    <x v="1"/>
    <n v="975"/>
    <x v="23"/>
    <n v="34260"/>
    <s v="AMOMOXTLI 10-11 ENE"/>
    <d v="2026-01-10T00:00:00"/>
    <d v="2026-01-11T00:00:00"/>
    <s v="HTL"/>
    <x v="4"/>
    <s v="MXN"/>
    <n v="11920.39"/>
    <n v="572.17872"/>
    <n v="667.54184"/>
    <n v="1065.71"/>
    <n v="51.15408"/>
    <n v="59.67976"/>
    <s v="AMOMOXTLI "/>
    <s v="Mexico"/>
    <x v="35"/>
    <x v="1"/>
    <n v="0.08940227626780668"/>
  </r>
  <r>
    <x v="1"/>
    <x v="1"/>
    <n v="976"/>
    <x v="31"/>
    <n v="23331"/>
    <s v="Pago de DMC - Turquia (Hoteles/Tours/Transportes)"/>
    <d v="2026-06-06T00:00:00"/>
    <d v="2026-06-17T00:00:00"/>
    <s v="PKT"/>
    <x v="0"/>
    <s v="EUR"/>
    <n v="18431"/>
    <n v="18431"/>
    <n v="21379.96"/>
    <n v="0"/>
    <n v="0"/>
    <n v="0"/>
    <s v="Icons &amp; Styles"/>
    <s v="Turkey"/>
    <x v="14"/>
    <x v="1"/>
    <n v="0"/>
  </r>
  <r>
    <x v="1"/>
    <x v="1"/>
    <n v="976"/>
    <x v="31"/>
    <n v="29989"/>
    <s v="Pago de DMC - Croacia (Hoteles/Tours/Transportes)"/>
    <d v="2026-06-17T00:00:00"/>
    <d v="2026-06-26T00:00:00"/>
    <s v="PKT"/>
    <x v="0"/>
    <s v="EUR"/>
    <n v="19771"/>
    <n v="19771"/>
    <n v="22934.36"/>
    <n v="0"/>
    <n v="0"/>
    <n v="0"/>
    <s v="CALVADOS CLUB Luxury Travel DMC"/>
    <s v="Croatia"/>
    <x v="33"/>
    <x v="1"/>
    <n v="0"/>
  </r>
  <r>
    <x v="1"/>
    <x v="1"/>
    <n v="977"/>
    <x v="12"/>
    <n v="33565"/>
    <s v="SOLO HOTEL"/>
    <d v="2026-01-21T00:00:00"/>
    <d v="2026-01-23T00:00:00"/>
    <s v="HTL"/>
    <x v="4"/>
    <s v="USD"/>
    <n v="1500"/>
    <n v="1290"/>
    <n v="1500"/>
    <n v="150"/>
    <n v="129"/>
    <n v="150"/>
    <s v="AC HOTEL TOKYO GINZA"/>
    <s v="Japan"/>
    <x v="48"/>
    <x v="1"/>
    <n v="0.1"/>
  </r>
  <r>
    <x v="1"/>
    <x v="1"/>
    <n v="978"/>
    <x v="35"/>
    <n v="26428"/>
    <s v="Trenes y choferes"/>
    <d v="2026-02-05T00:00:00"/>
    <d v="2026-02-08T00:00:00"/>
    <s v="TRN"/>
    <x v="5"/>
    <s v="MXN"/>
    <n v="35200"/>
    <n v="1689.6"/>
    <n v="1971.2"/>
    <n v="0"/>
    <n v="0"/>
    <n v="0"/>
    <s v="México Kanko S.A."/>
    <s v="Mexico"/>
    <x v="41"/>
    <x v="1"/>
    <n v="0"/>
  </r>
  <r>
    <x v="1"/>
    <x v="1"/>
    <n v="978"/>
    <x v="35"/>
    <n v="25107"/>
    <s v="guia personal"/>
    <d v="2026-02-05T00:00:00"/>
    <d v="2026-02-05T00:00:00"/>
    <s v="GUI"/>
    <x v="0"/>
    <s v="MXN"/>
    <n v="11437.74"/>
    <n v="549.01152"/>
    <n v="640.5134399999999"/>
    <n v="0"/>
    <n v="0"/>
    <n v="0"/>
    <s v="AI OYAMA BRIDGE INTERNATIONAL"/>
    <s v="Japan"/>
    <x v="41"/>
    <x v="1"/>
    <n v="0"/>
  </r>
  <r>
    <x v="1"/>
    <x v="1"/>
    <n v="978"/>
    <x v="35"/>
    <n v="0"/>
    <s v="fee por servicio"/>
    <d v="2026-02-05T00:00:00"/>
    <d v="2026-02-08T00:00:00"/>
    <s v="HPS"/>
    <x v="1"/>
    <s v="MXN"/>
    <n v="19362.26"/>
    <n v="929.38848"/>
    <n v="1084.28656"/>
    <n v="19362.26"/>
    <n v="929.38848"/>
    <n v="1084.28656"/>
    <s v="FEES"/>
    <n v="0"/>
    <x v="41"/>
    <x v="1"/>
    <n v="1"/>
  </r>
  <r>
    <x v="1"/>
    <x v="1"/>
    <n v="979"/>
    <x v="22"/>
    <n v="34325"/>
    <s v="FORTE DEI MARMI"/>
    <d v="2025-12-09T00:00:00"/>
    <d v="2025-12-12T00:00:00"/>
    <s v="HTL"/>
    <x v="4"/>
    <s v="USD"/>
    <n v="2523"/>
    <n v="2169.78"/>
    <n v="2523"/>
    <n v="252.3"/>
    <n v="216.978"/>
    <n v="252.3"/>
    <s v="Hotel Principe Forte dei Marmi"/>
    <s v="Italy"/>
    <x v="28"/>
    <x v="0"/>
    <n v="0.1"/>
  </r>
  <r>
    <x v="1"/>
    <x v="1"/>
    <n v="980"/>
    <x v="22"/>
    <n v="34328"/>
    <s v="THE RITZ CARLTON VIENNA"/>
    <d v="2025-12-30T00:00:00"/>
    <d v="2026-01-02T00:00:00"/>
    <s v="HTL"/>
    <x v="4"/>
    <s v="USD"/>
    <n v="6766"/>
    <n v="5818.76"/>
    <n v="6766"/>
    <n v="676.6"/>
    <n v="581.876"/>
    <n v="676.6"/>
    <s v="THE RITZ CARLTON VIENNA"/>
    <s v="Austria"/>
    <x v="31"/>
    <x v="0"/>
    <n v="0.1"/>
  </r>
  <r>
    <x v="1"/>
    <x v="1"/>
    <n v="981"/>
    <x v="22"/>
    <n v="25514"/>
    <s v="CANCELAR FOLIO"/>
    <d v="2025-12-20T00:00:00"/>
    <d v="2026-01-02T00:00:00"/>
    <s v="HTL"/>
    <x v="4"/>
    <s v="USD"/>
    <n v="0"/>
    <n v="0"/>
    <n v="0"/>
    <n v="0"/>
    <n v="0"/>
    <n v="0"/>
    <s v="STRIPE"/>
    <s v="Mexico"/>
    <x v="0"/>
    <x v="0"/>
    <s v="0"/>
  </r>
  <r>
    <x v="1"/>
    <x v="1"/>
    <n v="982"/>
    <x v="16"/>
    <n v="28934"/>
    <s v="Vuelo AMS-GVA/Sergio Berger"/>
    <d v="2026-02-02T00:00:00"/>
    <d v="2026-02-02T00:00:00"/>
    <s v="VLO"/>
    <x v="2"/>
    <s v="USD"/>
    <n v="325.5"/>
    <n v="279.93"/>
    <n v="325.5"/>
    <n v="0"/>
    <n v="0"/>
    <n v="0"/>
    <s v="F1S USA"/>
    <s v="United States"/>
    <x v="41"/>
    <x v="1"/>
    <n v="0"/>
  </r>
  <r>
    <x v="1"/>
    <x v="1"/>
    <n v="982"/>
    <x v="16"/>
    <n v="28934"/>
    <s v="Vuelo AMS-GVA/Andres Carretero"/>
    <d v="2026-02-02T00:00:00"/>
    <d v="2026-02-02T00:00:00"/>
    <s v="VLO"/>
    <x v="2"/>
    <s v="USD"/>
    <n v="325.5"/>
    <n v="279.93"/>
    <n v="325.5"/>
    <n v="0"/>
    <n v="0"/>
    <n v="0"/>
    <s v="F1S USA"/>
    <s v="United States"/>
    <x v="41"/>
    <x v="1"/>
    <n v="0"/>
  </r>
  <r>
    <x v="1"/>
    <x v="1"/>
    <n v="982"/>
    <x v="16"/>
    <n v="28934"/>
    <s v="Vuelo AMS-GVA/Sergio Berger"/>
    <d v="2026-02-02T00:00:00"/>
    <d v="2026-02-02T00:00:00"/>
    <s v="VLO"/>
    <x v="2"/>
    <s v="USD"/>
    <n v="23.3"/>
    <n v="20.038"/>
    <n v="23.3"/>
    <n v="0"/>
    <n v="0"/>
    <n v="0"/>
    <s v="F1S USA"/>
    <s v="United States"/>
    <x v="41"/>
    <x v="1"/>
    <n v="0"/>
  </r>
  <r>
    <x v="1"/>
    <x v="1"/>
    <n v="982"/>
    <x v="16"/>
    <n v="28934"/>
    <s v="Vuelo AMS-GVA/Andres Carretero"/>
    <d v="2026-02-02T00:00:00"/>
    <d v="2026-02-02T00:00:00"/>
    <s v="VLO"/>
    <x v="2"/>
    <s v="USD"/>
    <n v="23.3"/>
    <n v="20.038"/>
    <n v="23.3"/>
    <n v="0"/>
    <n v="0"/>
    <n v="0"/>
    <s v="F1S USA"/>
    <s v="United States"/>
    <x v="41"/>
    <x v="1"/>
    <n v="0"/>
  </r>
  <r>
    <x v="1"/>
    <x v="1"/>
    <n v="982"/>
    <x v="16"/>
    <n v="28934"/>
    <s v="Vuelo GVA-MAD/Sergio Berger"/>
    <d v="2026-02-08T00:00:00"/>
    <d v="2026-02-13T00:00:00"/>
    <s v="VLO"/>
    <x v="2"/>
    <s v="USD"/>
    <n v="872.1"/>
    <n v="750.006"/>
    <n v="872.1"/>
    <n v="0"/>
    <n v="0"/>
    <n v="0"/>
    <s v="F1S USA"/>
    <s v="United States"/>
    <x v="43"/>
    <x v="1"/>
    <n v="0"/>
  </r>
  <r>
    <x v="1"/>
    <x v="1"/>
    <n v="982"/>
    <x v="16"/>
    <n v="28934"/>
    <s v="Vuelo GVA-MAD/Andres Carretero"/>
    <d v="2026-02-08T00:00:00"/>
    <d v="2026-02-13T00:00:00"/>
    <s v="VLO"/>
    <x v="2"/>
    <s v="USD"/>
    <n v="872.1"/>
    <n v="750.006"/>
    <n v="872.1"/>
    <n v="0"/>
    <n v="0"/>
    <n v="0"/>
    <s v="F1S USA"/>
    <s v="United States"/>
    <x v="43"/>
    <x v="1"/>
    <n v="0"/>
  </r>
  <r>
    <x v="1"/>
    <x v="1"/>
    <n v="982"/>
    <x v="16"/>
    <n v="28934"/>
    <s v="Vuelo GVA-MAD/Sergio Berger"/>
    <d v="2026-02-08T00:00:00"/>
    <d v="2026-02-13T00:00:00"/>
    <s v="VLO"/>
    <x v="2"/>
    <s v="USD"/>
    <n v="60.6"/>
    <n v="52.116"/>
    <n v="60.6"/>
    <n v="0"/>
    <n v="0"/>
    <n v="0"/>
    <s v="F1S USA"/>
    <s v="United States"/>
    <x v="43"/>
    <x v="1"/>
    <n v="0"/>
  </r>
  <r>
    <x v="1"/>
    <x v="1"/>
    <n v="982"/>
    <x v="16"/>
    <n v="28934"/>
    <s v="Vuelo GVA-MAD/Andres Carretero"/>
    <d v="2026-02-08T00:00:00"/>
    <d v="2026-02-13T00:00:00"/>
    <s v="VLO"/>
    <x v="2"/>
    <s v="USD"/>
    <n v="60.6"/>
    <n v="52.116"/>
    <n v="60.6"/>
    <n v="0"/>
    <n v="0"/>
    <n v="0"/>
    <s v="F1S USA"/>
    <s v="United States"/>
    <x v="43"/>
    <x v="1"/>
    <n v="0"/>
  </r>
  <r>
    <x v="1"/>
    <x v="1"/>
    <n v="983"/>
    <x v="33"/>
    <n v="0"/>
    <s v="Reservación hotel (4 habitaciones)"/>
    <d v="2026-01-30T00:00:00"/>
    <d v="2026-02-02T00:00:00"/>
    <s v="HPS"/>
    <x v="1"/>
    <s v="MXN"/>
    <n v="35"/>
    <n v="1.68"/>
    <n v="1.96"/>
    <n v="35"/>
    <n v="1.68"/>
    <n v="1.96"/>
    <s v="FEES"/>
    <n v="0"/>
    <x v="42"/>
    <x v="1"/>
    <n v="1"/>
  </r>
  <r>
    <x v="1"/>
    <x v="1"/>
    <n v="984"/>
    <x v="30"/>
    <n v="26673"/>
    <s v="Estadia Hotel Madrid"/>
    <d v="2026-04-12T00:00:00"/>
    <d v="2026-04-16T00:00:00"/>
    <s v="HTL"/>
    <x v="4"/>
    <s v="EUR"/>
    <n v="6240"/>
    <n v="6240"/>
    <n v="7238.4"/>
    <n v="624"/>
    <n v="624"/>
    <n v="723.8399999999999"/>
    <s v="URSO HOTEL AND SPA"/>
    <s v="Spain"/>
    <x v="2"/>
    <x v="1"/>
    <n v="0.09999999999999999"/>
  </r>
  <r>
    <x v="1"/>
    <x v="1"/>
    <n v="984"/>
    <x v="30"/>
    <n v="30572"/>
    <s v="compra boletos de tren de Florencia a Roma"/>
    <d v="2026-04-18T00:00:00"/>
    <d v="2026-04-18T00:00:00"/>
    <s v="TRN"/>
    <x v="5"/>
    <s v="EUR"/>
    <n v="380.04"/>
    <n v="380.04"/>
    <n v="440.8464"/>
    <n v="0"/>
    <n v="0"/>
    <n v="0"/>
    <s v="Rail Europe"/>
    <s v="France"/>
    <x v="2"/>
    <x v="1"/>
    <n v="0"/>
  </r>
  <r>
    <x v="1"/>
    <x v="1"/>
    <n v="984"/>
    <x v="30"/>
    <n v="0"/>
    <s v="Fee de emision de tickets de tren"/>
    <d v="2026-04-12T00:00:00"/>
    <d v="2026-04-18T00:00:00"/>
    <s v="HPS"/>
    <x v="1"/>
    <s v="EUR"/>
    <n v="183.04"/>
    <n v="183.04"/>
    <n v="212.3264"/>
    <n v="183.04"/>
    <n v="183.04"/>
    <n v="212.3264"/>
    <s v="FEES"/>
    <n v="0"/>
    <x v="2"/>
    <x v="1"/>
    <n v="1"/>
  </r>
  <r>
    <x v="1"/>
    <x v="1"/>
    <n v="984"/>
    <x v="30"/>
    <n v="28934"/>
    <s v="LARRINAGA CUBILLAS MONICA"/>
    <d v="2026-04-16T00:00:00"/>
    <d v="2026-04-16T00:00:00"/>
    <s v="VLO"/>
    <x v="2"/>
    <s v="EUR"/>
    <n v="216.82"/>
    <n v="216.82"/>
    <n v="251.5112"/>
    <n v="0"/>
    <n v="0"/>
    <n v="0"/>
    <s v="F1S USA"/>
    <s v="United States"/>
    <x v="2"/>
    <x v="1"/>
    <n v="0"/>
  </r>
  <r>
    <x v="1"/>
    <x v="1"/>
    <n v="984"/>
    <x v="30"/>
    <n v="28934"/>
    <s v="LARRINAGA CUBILLAS ELSA"/>
    <d v="2026-04-16T00:00:00"/>
    <d v="2026-04-16T00:00:00"/>
    <s v="VLO"/>
    <x v="2"/>
    <s v="EUR"/>
    <n v="216.82"/>
    <n v="216.82"/>
    <n v="251.5112"/>
    <n v="0"/>
    <n v="0"/>
    <n v="0"/>
    <s v="F1S USA"/>
    <s v="United States"/>
    <x v="2"/>
    <x v="1"/>
    <n v="0"/>
  </r>
  <r>
    <x v="1"/>
    <x v="1"/>
    <n v="984"/>
    <x v="30"/>
    <n v="28934"/>
    <s v="LARRINAGA CUBILLAS MARIA BELEN"/>
    <d v="2026-04-16T00:00:00"/>
    <d v="2026-04-16T00:00:00"/>
    <s v="VLO"/>
    <x v="2"/>
    <s v="EUR"/>
    <n v="216.82"/>
    <n v="216.82"/>
    <n v="251.5112"/>
    <n v="0"/>
    <n v="0"/>
    <n v="0"/>
    <s v="F1S USA"/>
    <s v="United States"/>
    <x v="2"/>
    <x v="1"/>
    <n v="0"/>
  </r>
  <r>
    <x v="1"/>
    <x v="1"/>
    <n v="984"/>
    <x v="30"/>
    <n v="28934"/>
    <s v="LARRINAGA CUBILLAS LUCIA"/>
    <d v="2026-04-16T00:00:00"/>
    <d v="2026-04-16T00:00:00"/>
    <s v="VLO"/>
    <x v="2"/>
    <s v="EUR"/>
    <n v="226.87"/>
    <n v="226.87"/>
    <n v="263.1692"/>
    <n v="0"/>
    <n v="0"/>
    <n v="0"/>
    <s v="F1S USA"/>
    <s v="United States"/>
    <x v="2"/>
    <x v="1"/>
    <n v="0"/>
  </r>
  <r>
    <x v="1"/>
    <x v="1"/>
    <n v="984"/>
    <x v="30"/>
    <n v="28934"/>
    <s v="LARRINAGA CUBILLAS GUADALUPE LORENIA"/>
    <d v="2026-04-16T00:00:00"/>
    <d v="2026-04-16T00:00:00"/>
    <s v="VLO"/>
    <x v="2"/>
    <s v="EUR"/>
    <n v="226.87"/>
    <n v="226.87"/>
    <n v="263.1692"/>
    <n v="0"/>
    <n v="0"/>
    <n v="0"/>
    <s v="F1S USA"/>
    <s v="United States"/>
    <x v="2"/>
    <x v="1"/>
    <n v="0"/>
  </r>
  <r>
    <x v="1"/>
    <x v="1"/>
    <n v="984"/>
    <x v="30"/>
    <n v="28934"/>
    <s v="CUBILLAS CORRAL MARIA GUADALUPE CONCEPCION"/>
    <d v="2026-04-16T00:00:00"/>
    <d v="2026-04-16T00:00:00"/>
    <s v="VLO"/>
    <x v="2"/>
    <s v="EUR"/>
    <n v="226.87"/>
    <n v="226.87"/>
    <n v="263.1692"/>
    <n v="0"/>
    <n v="0"/>
    <n v="0"/>
    <s v="F1S USA"/>
    <s v="United States"/>
    <x v="2"/>
    <x v="1"/>
    <n v="0"/>
  </r>
  <r>
    <x v="1"/>
    <x v="1"/>
    <n v="984"/>
    <x v="30"/>
    <n v="28934"/>
    <s v="LARRINAGA CUBILLAS MONICA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ELSA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MARIA BELEN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GUADALUPE LORENIA"/>
    <d v="2026-04-22T00:00:00"/>
    <d v="2026-04-22T00:00:00"/>
    <s v="VLO"/>
    <x v="2"/>
    <s v="EUR"/>
    <n v="362.81"/>
    <n v="362.81"/>
    <n v="420.8596"/>
    <n v="0"/>
    <n v="0"/>
    <n v="0"/>
    <s v="F1S USA"/>
    <s v="United States"/>
    <x v="3"/>
    <x v="1"/>
    <n v="0"/>
  </r>
  <r>
    <x v="1"/>
    <x v="1"/>
    <n v="984"/>
    <x v="30"/>
    <n v="28934"/>
    <s v="LARRINAGA CUBILLAS LUCIA"/>
    <d v="2026-04-22T00:00:00"/>
    <d v="2026-04-22T00:00:00"/>
    <s v="VLO"/>
    <x v="2"/>
    <s v="EUR"/>
    <n v="389.63"/>
    <n v="389.63"/>
    <n v="451.9707999999999"/>
    <n v="0"/>
    <n v="0"/>
    <n v="0"/>
    <s v="F1S USA"/>
    <s v="United States"/>
    <x v="3"/>
    <x v="1"/>
    <n v="0"/>
  </r>
  <r>
    <x v="1"/>
    <x v="1"/>
    <n v="984"/>
    <x v="30"/>
    <n v="28934"/>
    <s v="CUBILLAS CORRAL MARIA GUADALUPE CONCEPCION"/>
    <d v="2026-04-22T00:00:00"/>
    <d v="2026-04-22T00:00:00"/>
    <s v="VLO"/>
    <x v="2"/>
    <s v="EUR"/>
    <n v="389.63"/>
    <n v="389.63"/>
    <n v="451.9707999999999"/>
    <n v="0"/>
    <n v="0"/>
    <n v="0"/>
    <s v="F1S USA"/>
    <s v="United States"/>
    <x v="3"/>
    <x v="1"/>
    <n v="0"/>
  </r>
  <r>
    <x v="1"/>
    <x v="1"/>
    <n v="984"/>
    <x v="30"/>
    <n v="0"/>
    <s v="Fee por compra de vuelos"/>
    <d v="2026-04-12T00:00:00"/>
    <d v="2026-04-22T00:00:00"/>
    <s v="HPS"/>
    <x v="1"/>
    <s v="EUR"/>
    <n v="176"/>
    <n v="176"/>
    <n v="204.16"/>
    <n v="176"/>
    <n v="176"/>
    <n v="204.16"/>
    <s v="FEES"/>
    <n v="0"/>
    <x v="2"/>
    <x v="1"/>
    <n v="1"/>
  </r>
  <r>
    <x v="1"/>
    <x v="1"/>
    <n v="985"/>
    <x v="16"/>
    <n v="27301"/>
    <s v="Vuelo TGZ-MEX/Simón Valanci Buzali"/>
    <d v="2026-01-20T00:00:00"/>
    <d v="2026-01-20T00:00:00"/>
    <s v="VLO"/>
    <x v="2"/>
    <s v="USD"/>
    <n v="422.56"/>
    <n v="363.4016"/>
    <n v="422.56"/>
    <n v="0"/>
    <n v="0"/>
    <n v="0"/>
    <s v="TURISMO EX MAR, S.A. DE C.V."/>
    <s v="Mexico"/>
    <x v="48"/>
    <x v="1"/>
    <n v="0"/>
  </r>
  <r>
    <x v="1"/>
    <x v="1"/>
    <n v="985"/>
    <x v="16"/>
    <n v="27301"/>
    <s v="Vuelo TGZ-MEX/Rocio Penagos Malda"/>
    <d v="2026-01-20T00:00:00"/>
    <d v="2026-01-20T00:00:00"/>
    <s v="VLO"/>
    <x v="2"/>
    <s v="USD"/>
    <n v="422.56"/>
    <n v="363.4016"/>
    <n v="422.56"/>
    <n v="0"/>
    <n v="0"/>
    <n v="0"/>
    <s v="TURISMO EX MAR, S.A. DE C.V."/>
    <s v="Mexico"/>
    <x v="48"/>
    <x v="1"/>
    <n v="0"/>
  </r>
  <r>
    <x v="1"/>
    <x v="1"/>
    <n v="985"/>
    <x v="16"/>
    <n v="27301"/>
    <s v="Vuelo TGZ-MEX/Rocio Penagos Malda"/>
    <d v="2026-01-20T00:00:00"/>
    <d v="2026-01-20T00:00:00"/>
    <s v="VLO"/>
    <x v="2"/>
    <s v="USD"/>
    <n v="382.07"/>
    <n v="328.5802"/>
    <n v="382.07"/>
    <n v="0"/>
    <n v="0"/>
    <n v="0"/>
    <s v="TURISMO EX MAR, S.A. DE C.V."/>
    <s v="Mexico"/>
    <x v="48"/>
    <x v="1"/>
    <n v="0"/>
  </r>
  <r>
    <x v="1"/>
    <x v="1"/>
    <n v="985"/>
    <x v="16"/>
    <n v="0"/>
    <s v="Fee de emisión OXYMZI/DDJXAI"/>
    <d v="2026-01-20T00:00:00"/>
    <d v="2026-01-20T00:00:00"/>
    <s v="HPS"/>
    <x v="1"/>
    <s v="USD"/>
    <n v="105"/>
    <n v="90.3"/>
    <n v="105"/>
    <n v="105"/>
    <n v="90.3"/>
    <n v="105"/>
    <s v="FEES"/>
    <n v="0"/>
    <x v="48"/>
    <x v="1"/>
    <n v="1"/>
  </r>
  <r>
    <x v="1"/>
    <x v="1"/>
    <n v="986"/>
    <x v="30"/>
    <n v="25704"/>
    <s v="Estadia en Viena"/>
    <d v="2026-01-16T00:00:00"/>
    <d v="2026-01-18T00:00:00"/>
    <s v="HTL"/>
    <x v="4"/>
    <s v="EUR"/>
    <n v="5224"/>
    <n v="5224"/>
    <n v="6059.839999999999"/>
    <n v="522.4"/>
    <n v="522.4"/>
    <n v="605.9839999999999"/>
    <s v="ROSEWOOD VIENNA"/>
    <s v="Austria"/>
    <x v="29"/>
    <x v="1"/>
    <n v="0.1"/>
  </r>
  <r>
    <x v="1"/>
    <x v="1"/>
    <n v="987"/>
    <x v="16"/>
    <n v="34338"/>
    <s v="Hospedaje"/>
    <d v="2025-09-04T00:00:00"/>
    <d v="2025-09-06T00:00:00"/>
    <s v="HTL"/>
    <x v="4"/>
    <s v="USD"/>
    <n v="5251"/>
    <n v="4515.86"/>
    <n v="5251"/>
    <n v="493.59"/>
    <n v="424.4874"/>
    <n v="493.59"/>
    <s v="Hotel Ritz Paris"/>
    <s v="France"/>
    <x v="19"/>
    <x v="0"/>
    <n v="0.09399923824033517"/>
  </r>
  <r>
    <x v="1"/>
    <x v="1"/>
    <n v="988"/>
    <x v="37"/>
    <n v="25780"/>
    <s v="Traslado ZHR - Hotel Davos"/>
    <d v="2026-01-18T00:00:00"/>
    <d v="2026-01-18T00:00:00"/>
    <s v="TRF"/>
    <x v="5"/>
    <s v="USD"/>
    <n v="742.15"/>
    <n v="638.249"/>
    <n v="742.15"/>
    <n v="0"/>
    <n v="0"/>
    <n v="0"/>
    <s v="ROLZO"/>
    <s v="United Kingdom"/>
    <x v="48"/>
    <x v="1"/>
    <n v="0"/>
  </r>
  <r>
    <x v="1"/>
    <x v="1"/>
    <n v="988"/>
    <x v="37"/>
    <n v="25780"/>
    <s v="Traslado Hotel Davos - ZHR"/>
    <d v="2026-01-22T00:00:00"/>
    <d v="2026-01-22T00:00:00"/>
    <s v="TRF"/>
    <x v="5"/>
    <s v="USD"/>
    <n v="930"/>
    <n v="799.8"/>
    <n v="930"/>
    <n v="0"/>
    <n v="0"/>
    <n v="0"/>
    <s v="ROLZO"/>
    <s v="United Kingdom"/>
    <x v="48"/>
    <x v="1"/>
    <n v="0"/>
  </r>
  <r>
    <x v="1"/>
    <x v="1"/>
    <n v="988"/>
    <x v="37"/>
    <n v="25780"/>
    <s v="Traslado AMS - Hotel de L'Europe"/>
    <d v="2026-01-22T00:00:00"/>
    <d v="2026-01-22T00:00:00"/>
    <s v="TRF"/>
    <x v="5"/>
    <s v="USD"/>
    <n v="145"/>
    <n v="124.7"/>
    <n v="145"/>
    <n v="0"/>
    <n v="0"/>
    <n v="0"/>
    <s v="ROLZO"/>
    <s v="United Kingdom"/>
    <x v="48"/>
    <x v="1"/>
    <n v="0"/>
  </r>
  <r>
    <x v="1"/>
    <x v="1"/>
    <n v="988"/>
    <x v="37"/>
    <n v="25780"/>
    <s v="Traslado Hotel de L'Europe - AMS Flor"/>
    <d v="2026-01-23T00:00:00"/>
    <d v="2026-01-23T00:00:00"/>
    <s v="TRF"/>
    <x v="5"/>
    <s v="USD"/>
    <n v="145"/>
    <n v="124.7"/>
    <n v="145"/>
    <n v="0"/>
    <n v="0"/>
    <n v="0"/>
    <s v="ROLZO"/>
    <s v="United Kingdom"/>
    <x v="48"/>
    <x v="1"/>
    <n v="0"/>
  </r>
  <r>
    <x v="1"/>
    <x v="1"/>
    <n v="988"/>
    <x v="37"/>
    <n v="25780"/>
    <s v="Traslado Hotel de L'Europe - AMS Enrique"/>
    <d v="2026-01-23T00:00:00"/>
    <d v="2026-01-23T00:00:00"/>
    <s v="TRF"/>
    <x v="5"/>
    <s v="USD"/>
    <n v="145"/>
    <n v="124.7"/>
    <n v="145"/>
    <n v="0"/>
    <n v="0"/>
    <n v="0"/>
    <s v="ROLZO"/>
    <s v="United Kingdom"/>
    <x v="48"/>
    <x v="1"/>
    <n v="0"/>
  </r>
  <r>
    <x v="1"/>
    <x v="1"/>
    <n v="988"/>
    <x v="37"/>
    <n v="29472"/>
    <s v="Hospedaje Hotel de L'Europe"/>
    <d v="2026-01-21T00:00:00"/>
    <d v="2026-01-23T00:00:00"/>
    <s v="HTL"/>
    <x v="4"/>
    <s v="USD"/>
    <n v="1201.26"/>
    <n v="1033.0836"/>
    <n v="1201.26"/>
    <n v="107.85"/>
    <n v="92.75099999999999"/>
    <n v="107.85"/>
    <s v="DE L EUROPE AMSTERDAM"/>
    <s v="Netherlands"/>
    <x v="48"/>
    <x v="1"/>
    <n v="0.08978073023325508"/>
  </r>
  <r>
    <x v="1"/>
    <x v="1"/>
    <n v="988"/>
    <x v="37"/>
    <n v="0"/>
    <s v="Honorarios reservación traslados"/>
    <d v="2026-01-18T00:00:00"/>
    <d v="2026-01-23T00:00:00"/>
    <s v="HPS"/>
    <x v="1"/>
    <s v="USD"/>
    <n v="316.81"/>
    <n v="272.4566"/>
    <n v="316.81"/>
    <n v="316.81"/>
    <n v="272.4566"/>
    <n v="316.81"/>
    <s v="FEES"/>
    <n v="0"/>
    <x v="48"/>
    <x v="1"/>
    <n v="1"/>
  </r>
  <r>
    <x v="1"/>
    <x v="1"/>
    <n v="989"/>
    <x v="30"/>
    <n v="26659"/>
    <s v="Barco por el Nilo"/>
    <d v="2026-01-28T00:00:00"/>
    <d v="2026-02-01T00:00:00"/>
    <s v="CRC"/>
    <x v="8"/>
    <s v="USD"/>
    <n v="7025.53"/>
    <n v="6041.9558"/>
    <n v="7025.53"/>
    <n v="1305.53"/>
    <n v="1122.7558"/>
    <n v="1305.53"/>
    <s v="EGYPT BEYOND"/>
    <s v="Egypt"/>
    <x v="42"/>
    <x v="1"/>
    <n v="0.1858265497407313"/>
  </r>
  <r>
    <x v="1"/>
    <x v="1"/>
    <n v="990"/>
    <x v="20"/>
    <n v="27301"/>
    <s v="VUELO MEX CDG CON AF"/>
    <d v="2026-01-30T00:00:00"/>
    <d v="2026-01-30T00:00:00"/>
    <s v="VLO"/>
    <x v="2"/>
    <s v="MXN"/>
    <n v="24572"/>
    <n v="1179.456"/>
    <n v="1376.032"/>
    <n v="0"/>
    <n v="0"/>
    <n v="0"/>
    <s v="TURISMO EX MAR, S.A. DE C.V."/>
    <s v="Mexico"/>
    <x v="42"/>
    <x v="1"/>
    <n v="0"/>
  </r>
  <r>
    <x v="1"/>
    <x v="1"/>
    <n v="990"/>
    <x v="20"/>
    <n v="27301"/>
    <s v="VUELO MEX CDG"/>
    <d v="2026-01-30T00:00:00"/>
    <d v="2026-01-30T00:00:00"/>
    <s v="VLO"/>
    <x v="2"/>
    <s v="MXN"/>
    <n v="24572"/>
    <n v="1179.456"/>
    <n v="1376.032"/>
    <n v="0"/>
    <n v="0"/>
    <n v="0"/>
    <s v="TURISMO EX MAR, S.A. DE C.V."/>
    <s v="Mexico"/>
    <x v="42"/>
    <x v="1"/>
    <n v="0"/>
  </r>
  <r>
    <x v="1"/>
    <x v="1"/>
    <n v="990"/>
    <x v="20"/>
    <n v="27301"/>
    <s v="VUELO MEX CDG CON AF"/>
    <d v="2026-01-30T00:00:00"/>
    <d v="2026-01-30T00:00:00"/>
    <s v="VLO"/>
    <x v="2"/>
    <s v="MXN"/>
    <n v="24572"/>
    <n v="1179.456"/>
    <n v="1376.032"/>
    <n v="0"/>
    <n v="0"/>
    <n v="0"/>
    <s v="TURISMO EX MAR, S.A. DE C.V."/>
    <s v="Mexico"/>
    <x v="42"/>
    <x v="1"/>
    <n v="0"/>
  </r>
  <r>
    <x v="1"/>
    <x v="1"/>
    <n v="990"/>
    <x v="20"/>
    <n v="27301"/>
    <s v="PAGO DE ASIENTO"/>
    <d v="2026-01-30T00:00:00"/>
    <d v="2026-01-30T00:00:00"/>
    <s v="VLO"/>
    <x v="2"/>
    <s v="MXN"/>
    <n v="1082"/>
    <n v="51.936"/>
    <n v="60.592"/>
    <n v="0"/>
    <n v="0"/>
    <n v="0"/>
    <s v="TURISMO EX MAR, S.A. DE C.V."/>
    <s v="Mexico"/>
    <x v="42"/>
    <x v="1"/>
    <n v="0"/>
  </r>
  <r>
    <x v="1"/>
    <x v="1"/>
    <n v="990"/>
    <x v="20"/>
    <n v="27301"/>
    <s v="PAGO DE ASIENTO"/>
    <d v="2026-01-30T00:00:00"/>
    <d v="2026-01-30T00:00:00"/>
    <s v="VLO"/>
    <x v="2"/>
    <s v="MXN"/>
    <n v="1082"/>
    <n v="51.936"/>
    <n v="60.592"/>
    <n v="0"/>
    <n v="0"/>
    <n v="0"/>
    <s v="TURISMO EX MAR, S.A. DE C.V."/>
    <s v="Mexico"/>
    <x v="42"/>
    <x v="1"/>
    <n v="0"/>
  </r>
  <r>
    <x v="1"/>
    <x v="1"/>
    <n v="990"/>
    <x v="20"/>
    <n v="27301"/>
    <s v="PAGO DE ASIENTO"/>
    <d v="2026-01-30T00:00:00"/>
    <d v="2026-01-30T00:00:00"/>
    <s v="VLO"/>
    <x v="2"/>
    <s v="MXN"/>
    <n v="1082"/>
    <n v="51.936"/>
    <n v="60.592"/>
    <n v="0"/>
    <n v="0"/>
    <n v="0"/>
    <s v="TURISMO EX MAR, S.A. DE C.V."/>
    <s v="Mexico"/>
    <x v="42"/>
    <x v="1"/>
    <n v="0"/>
  </r>
  <r>
    <x v="1"/>
    <x v="1"/>
    <n v="990"/>
    <x v="20"/>
    <n v="27301"/>
    <s v="PAGO DE EQUIPAJE"/>
    <d v="2026-01-30T00:00:00"/>
    <d v="2026-01-30T00:00:00"/>
    <s v="VLO"/>
    <x v="2"/>
    <s v="MXN"/>
    <n v="1327"/>
    <n v="63.696"/>
    <n v="74.312"/>
    <n v="0"/>
    <n v="0"/>
    <n v="0"/>
    <s v="TURISMO EX MAR, S.A. DE C.V."/>
    <s v="Mexico"/>
    <x v="42"/>
    <x v="1"/>
    <n v="0"/>
  </r>
  <r>
    <x v="1"/>
    <x v="1"/>
    <n v="990"/>
    <x v="20"/>
    <n v="27301"/>
    <s v="PAGO DE EQUIPAJE"/>
    <d v="2026-01-30T00:00:00"/>
    <d v="2026-01-30T00:00:00"/>
    <s v="VLO"/>
    <x v="2"/>
    <s v="MXN"/>
    <n v="1327"/>
    <n v="63.696"/>
    <n v="74.312"/>
    <n v="0"/>
    <n v="0"/>
    <n v="0"/>
    <s v="TURISMO EX MAR, S.A. DE C.V."/>
    <s v="Mexico"/>
    <x v="42"/>
    <x v="1"/>
    <n v="0"/>
  </r>
  <r>
    <x v="1"/>
    <x v="1"/>
    <n v="990"/>
    <x v="20"/>
    <n v="27301"/>
    <s v="PAGO DE EQUIPAJE"/>
    <d v="2026-01-30T00:00:00"/>
    <d v="2026-01-30T00:00:00"/>
    <s v="VLO"/>
    <x v="2"/>
    <s v="MXN"/>
    <n v="1327"/>
    <n v="63.696"/>
    <n v="74.312"/>
    <n v="0"/>
    <n v="0"/>
    <n v="0"/>
    <s v="TURISMO EX MAR, S.A. DE C.V."/>
    <s v="Mexico"/>
    <x v="42"/>
    <x v="1"/>
    <n v="0"/>
  </r>
  <r>
    <x v="1"/>
    <x v="1"/>
    <n v="990"/>
    <x v="20"/>
    <n v="0"/>
    <s v="EMISION DE BOLETOS"/>
    <d v="2026-01-30T00:00:00"/>
    <d v="2026-01-30T00:00:00"/>
    <s v="HPS"/>
    <x v="1"/>
    <s v="MXN"/>
    <n v="1884.75"/>
    <n v="90.468"/>
    <n v="105.546"/>
    <n v="1884.75"/>
    <n v="90.468"/>
    <n v="105.546"/>
    <s v="FEES"/>
    <n v="0"/>
    <x v="42"/>
    <x v="1"/>
    <n v="1"/>
  </r>
  <r>
    <x v="1"/>
    <x v="1"/>
    <n v="990"/>
    <x v="20"/>
    <n v="27301"/>
    <s v="VUELOS MIA MEX"/>
    <d v="2026-02-08T00:00:00"/>
    <d v="2026-02-08T00:00:00"/>
    <s v="VLO"/>
    <x v="2"/>
    <s v="MXN"/>
    <n v="4058"/>
    <n v="194.784"/>
    <n v="227.248"/>
    <n v="0"/>
    <n v="0"/>
    <n v="0"/>
    <s v="TURISMO EX MAR, S.A. DE C.V."/>
    <s v="Mexico"/>
    <x v="43"/>
    <x v="1"/>
    <n v="0"/>
  </r>
  <r>
    <x v="1"/>
    <x v="1"/>
    <n v="990"/>
    <x v="20"/>
    <n v="27301"/>
    <s v="VUELOS MIA MEX"/>
    <d v="2026-02-08T00:00:00"/>
    <d v="2026-02-08T00:00:00"/>
    <s v="VLO"/>
    <x v="2"/>
    <s v="MXN"/>
    <n v="4058"/>
    <n v="194.784"/>
    <n v="227.248"/>
    <n v="0"/>
    <n v="0"/>
    <n v="0"/>
    <s v="TURISMO EX MAR, S.A. DE C.V."/>
    <s v="Mexico"/>
    <x v="43"/>
    <x v="1"/>
    <n v="0"/>
  </r>
  <r>
    <x v="1"/>
    <x v="1"/>
    <n v="990"/>
    <x v="20"/>
    <n v="27301"/>
    <s v="VUELOS MIA MEX"/>
    <d v="2026-02-08T00:00:00"/>
    <d v="2026-02-08T00:00:00"/>
    <s v="VLO"/>
    <x v="2"/>
    <s v="MXN"/>
    <n v="4058"/>
    <n v="194.784"/>
    <n v="227.248"/>
    <n v="0"/>
    <n v="0"/>
    <n v="0"/>
    <s v="TURISMO EX MAR, S.A. DE C.V."/>
    <s v="Mexico"/>
    <x v="43"/>
    <x v="1"/>
    <n v="0"/>
  </r>
  <r>
    <x v="1"/>
    <x v="1"/>
    <n v="990"/>
    <x v="20"/>
    <n v="0"/>
    <s v="EMISION DE BOLETOS DE AVION"/>
    <d v="2026-02-08T00:00:00"/>
    <d v="2026-02-08T00:00:00"/>
    <s v="HPS"/>
    <x v="1"/>
    <s v="MXN"/>
    <n v="1920.75"/>
    <n v="92.196"/>
    <n v="107.562"/>
    <n v="1920.75"/>
    <n v="92.196"/>
    <n v="107.562"/>
    <s v="FEES"/>
    <n v="0"/>
    <x v="43"/>
    <x v="1"/>
    <n v="1"/>
  </r>
  <r>
    <x v="1"/>
    <x v="1"/>
    <n v="991"/>
    <x v="23"/>
    <n v="0"/>
    <s v="FEE DE EMISION"/>
    <d v="2026-09-14T00:00:00"/>
    <d v="2026-09-24T00:00:00"/>
    <s v="HPS"/>
    <x v="1"/>
    <s v="USD"/>
    <n v="70"/>
    <n v="60.2"/>
    <n v="70"/>
    <n v="70"/>
    <n v="60.2"/>
    <n v="70"/>
    <s v="FEES"/>
    <n v="0"/>
    <x v="51"/>
    <x v="1"/>
    <n v="1"/>
  </r>
  <r>
    <x v="1"/>
    <x v="1"/>
    <n v="991"/>
    <x v="23"/>
    <n v="28934"/>
    <s v="BRESCIA MOREYRA MARIO AUGUSTO MIGUEL"/>
    <d v="2026-09-15T00:00:00"/>
    <d v="2026-09-21T00:00:00"/>
    <s v="VLO"/>
    <x v="2"/>
    <s v="USD"/>
    <n v="925.8"/>
    <n v="796.188"/>
    <n v="925.8"/>
    <n v="0"/>
    <n v="0"/>
    <n v="0"/>
    <s v="F1S USA"/>
    <s v="United States"/>
    <x v="51"/>
    <x v="1"/>
    <n v="0"/>
  </r>
  <r>
    <x v="1"/>
    <x v="1"/>
    <n v="991"/>
    <x v="23"/>
    <n v="28934"/>
    <s v="MARTINEZ BUENAVENTURA FANY LUCIA"/>
    <d v="2026-09-15T00:00:00"/>
    <d v="2026-09-21T00:00:00"/>
    <s v="VLO"/>
    <x v="2"/>
    <s v="USD"/>
    <n v="925.8"/>
    <n v="796.188"/>
    <n v="925.8"/>
    <n v="0"/>
    <n v="0"/>
    <n v="0"/>
    <s v="F1S USA"/>
    <s v="United States"/>
    <x v="51"/>
    <x v="1"/>
    <n v="0"/>
  </r>
  <r>
    <x v="1"/>
    <x v="1"/>
    <n v="992"/>
    <x v="39"/>
    <n v="28934"/>
    <s v="GRISI CHECA MONICA DEL CARMEN"/>
    <d v="2026-01-15T00:00:00"/>
    <d v="2026-01-15T00:00:00"/>
    <s v="VLO"/>
    <x v="2"/>
    <s v="USD"/>
    <n v="322.5"/>
    <n v="277.35"/>
    <n v="322.5"/>
    <n v="0"/>
    <n v="0"/>
    <n v="0"/>
    <s v="F1S USA"/>
    <s v="United States"/>
    <x v="29"/>
    <x v="1"/>
    <n v="0"/>
  </r>
  <r>
    <x v="1"/>
    <x v="1"/>
    <n v="992"/>
    <x v="39"/>
    <n v="28934"/>
    <s v="BARROSO GRISI ALEXIS"/>
    <d v="2026-01-15T00:00:00"/>
    <d v="2026-01-15T00:00:00"/>
    <s v="VLO"/>
    <x v="2"/>
    <s v="USD"/>
    <n v="322.5"/>
    <n v="277.35"/>
    <n v="322.5"/>
    <n v="0"/>
    <n v="0"/>
    <n v="0"/>
    <s v="F1S USA"/>
    <s v="United States"/>
    <x v="29"/>
    <x v="1"/>
    <n v="0"/>
  </r>
  <r>
    <x v="1"/>
    <x v="1"/>
    <n v="992"/>
    <x v="39"/>
    <n v="28934"/>
    <s v="BARROSO GRISI ALBERTO"/>
    <d v="2026-01-15T00:00:00"/>
    <d v="2026-01-15T00:00:00"/>
    <s v="VLO"/>
    <x v="2"/>
    <s v="USD"/>
    <n v="322.5"/>
    <n v="277.35"/>
    <n v="322.5"/>
    <n v="0"/>
    <n v="0"/>
    <n v="0"/>
    <s v="F1S USA"/>
    <s v="United States"/>
    <x v="29"/>
    <x v="1"/>
    <n v="0"/>
  </r>
  <r>
    <x v="0"/>
    <x v="1"/>
    <n v="993"/>
    <x v="2"/>
    <n v="28934"/>
    <s v="GONZALEZ PATRICIO"/>
    <d v="2026-06-03T00:00:00"/>
    <d v="2026-06-04T00:00:00"/>
    <s v="VLO"/>
    <x v="2"/>
    <s v="USD"/>
    <n v="1916.8"/>
    <n v="1648.448"/>
    <n v="1916.8"/>
    <n v="122.67"/>
    <n v="105.4962"/>
    <n v="122.67"/>
    <s v="F1S USA"/>
    <s v="United States"/>
    <x v="14"/>
    <x v="1"/>
    <n v="0.06399728714524207"/>
  </r>
  <r>
    <x v="0"/>
    <x v="1"/>
    <n v="993"/>
    <x v="2"/>
    <n v="28934"/>
    <s v="TORRADO PAULA"/>
    <d v="2026-06-03T00:00:00"/>
    <d v="2026-06-04T00:00:00"/>
    <s v="VLO"/>
    <x v="2"/>
    <s v="USD"/>
    <n v="1916.8"/>
    <n v="1648.448"/>
    <n v="1916.8"/>
    <n v="122.67"/>
    <n v="105.4962"/>
    <n v="122.67"/>
    <s v="F1S USA"/>
    <s v="United States"/>
    <x v="14"/>
    <x v="1"/>
    <n v="0.06399728714524207"/>
  </r>
  <r>
    <x v="0"/>
    <x v="1"/>
    <n v="993"/>
    <x v="2"/>
    <n v="28934"/>
    <s v="GONZALEZ PATRICIO"/>
    <d v="2026-06-21T00:00:00"/>
    <d v="2026-06-22T00:00:00"/>
    <s v="VLO"/>
    <x v="2"/>
    <s v="USD"/>
    <n v="1370.15"/>
    <n v="1178.329"/>
    <n v="1370.15"/>
    <n v="54.5"/>
    <n v="46.87"/>
    <n v="54.5"/>
    <s v="F1S USA"/>
    <s v="United States"/>
    <x v="18"/>
    <x v="1"/>
    <n v="0.03977666678830784"/>
  </r>
  <r>
    <x v="0"/>
    <x v="1"/>
    <n v="993"/>
    <x v="2"/>
    <n v="28934"/>
    <s v="TORRADO PAULA"/>
    <d v="2026-06-21T00:00:00"/>
    <d v="2026-06-22T00:00:00"/>
    <s v="VLO"/>
    <x v="2"/>
    <s v="USD"/>
    <n v="1370.15"/>
    <n v="1178.329"/>
    <n v="1370.15"/>
    <n v="54.5"/>
    <n v="46.87"/>
    <n v="54.5"/>
    <s v="F1S USA"/>
    <s v="United States"/>
    <x v="18"/>
    <x v="1"/>
    <n v="0.03977666678830784"/>
  </r>
  <r>
    <x v="0"/>
    <x v="1"/>
    <n v="993"/>
    <x v="2"/>
    <n v="0"/>
    <s v="Fee emisión"/>
    <d v="2026-06-06T00:00:00"/>
    <d v="2026-06-21T00:00:00"/>
    <s v="HPS"/>
    <x v="1"/>
    <s v="USD"/>
    <n v="220"/>
    <n v="189.2"/>
    <n v="220"/>
    <n v="220"/>
    <n v="189.2"/>
    <n v="220"/>
    <s v="FEES"/>
    <n v="0"/>
    <x v="14"/>
    <x v="1"/>
    <n v="1"/>
  </r>
  <r>
    <x v="2"/>
    <x v="1"/>
    <n v="994"/>
    <x v="45"/>
    <n v="28934"/>
    <s v="CHECA PATJANE PEDRO ALBERTO MR"/>
    <d v="2026-06-17T00:00:00"/>
    <d v="2026-07-11T00:00:00"/>
    <s v="VLO"/>
    <x v="2"/>
    <s v="MXN"/>
    <n v="88722.85000000001"/>
    <n v="4258.696800000001"/>
    <n v="4968.479600000001"/>
    <n v="0"/>
    <n v="0"/>
    <n v="0"/>
    <s v="F1S USA"/>
    <s v="United States"/>
    <x v="33"/>
    <x v="1"/>
    <n v="0"/>
  </r>
  <r>
    <x v="2"/>
    <x v="1"/>
    <n v="994"/>
    <x v="45"/>
    <n v="28934"/>
    <s v="DE LA ROSA ARIAS LEONOR MRS"/>
    <d v="2026-06-19T00:00:00"/>
    <d v="2026-07-11T00:00:00"/>
    <s v="VLO"/>
    <x v="2"/>
    <s v="MXN"/>
    <n v="64173.09"/>
    <n v="3080.30832"/>
    <n v="3593.69304"/>
    <n v="0"/>
    <n v="0"/>
    <n v="0"/>
    <s v="F1S USA"/>
    <s v="United States"/>
    <x v="33"/>
    <x v="1"/>
    <n v="0"/>
  </r>
  <r>
    <x v="2"/>
    <x v="1"/>
    <n v="994"/>
    <x v="45"/>
    <n v="28934"/>
    <s v="CHECA DE LA ROSA PIERO MR"/>
    <d v="2026-06-19T00:00:00"/>
    <d v="2026-07-11T00:00:00"/>
    <s v="VLO"/>
    <x v="2"/>
    <s v="MXN"/>
    <n v="26793.09"/>
    <n v="1286.06832"/>
    <n v="1500.41304"/>
    <n v="0"/>
    <n v="0"/>
    <n v="0"/>
    <s v="F1S USA"/>
    <s v="United States"/>
    <x v="33"/>
    <x v="1"/>
    <n v="0"/>
  </r>
  <r>
    <x v="2"/>
    <x v="1"/>
    <n v="994"/>
    <x v="45"/>
    <n v="28934"/>
    <s v="CHECA DE LA ROSA LUCIANA MRS"/>
    <d v="2026-06-19T00:00:00"/>
    <d v="2026-07-11T00:00:00"/>
    <s v="VLO"/>
    <x v="2"/>
    <s v="MXN"/>
    <n v="26793.09"/>
    <n v="1286.06832"/>
    <n v="1500.41304"/>
    <n v="0"/>
    <n v="0"/>
    <n v="0"/>
    <s v="F1S USA"/>
    <s v="United States"/>
    <x v="33"/>
    <x v="1"/>
    <n v="0"/>
  </r>
  <r>
    <x v="2"/>
    <x v="1"/>
    <n v="994"/>
    <x v="45"/>
    <n v="28934"/>
    <s v="CHECA DE LA ROSA SOFIA MRS"/>
    <d v="2026-06-19T00:00:00"/>
    <d v="2026-07-11T00:00:00"/>
    <s v="VLO"/>
    <x v="2"/>
    <s v="MXN"/>
    <n v="26793.09"/>
    <n v="1286.06832"/>
    <n v="1500.41304"/>
    <n v="0"/>
    <n v="0"/>
    <n v="0"/>
    <s v="F1S USA"/>
    <s v="United States"/>
    <x v="33"/>
    <x v="1"/>
    <n v="0"/>
  </r>
  <r>
    <x v="2"/>
    <x v="1"/>
    <n v="994"/>
    <x v="45"/>
    <n v="28934"/>
    <s v="CHECA PATJANE PEDRO ALBERTO MR"/>
    <d v="2026-06-20T00:00:00"/>
    <d v="2026-06-20T00:00:00"/>
    <s v="VLO"/>
    <x v="2"/>
    <s v="MXN"/>
    <n v="1562.84"/>
    <n v="75.01631999999999"/>
    <n v="87.51904"/>
    <n v="0"/>
    <n v="0"/>
    <n v="0"/>
    <s v="F1S USA"/>
    <s v="United States"/>
    <x v="33"/>
    <x v="1"/>
    <n v="0"/>
  </r>
  <r>
    <x v="2"/>
    <x v="1"/>
    <n v="994"/>
    <x v="45"/>
    <n v="28934"/>
    <s v="CHECA PATJANE PEDRO ALBERTO MR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8934"/>
    <s v="DE LA ROSA ARIAS LEONOR MRS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8934"/>
    <s v="CHECA DE LA ROSA PIERO MR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8934"/>
    <s v="CHECA DE LA ROSA LUCIANA MRS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8934"/>
    <s v="CHECA DE LA ROSA SOFIA MRS"/>
    <d v="2026-06-29T00:00:00"/>
    <d v="2026-06-29T00:00:00"/>
    <s v="VLO"/>
    <x v="2"/>
    <s v="MXN"/>
    <n v="1486.3"/>
    <n v="71.3424"/>
    <n v="83.2328"/>
    <n v="0"/>
    <n v="0"/>
    <n v="0"/>
    <s v="F1S USA"/>
    <s v="United States"/>
    <x v="16"/>
    <x v="1"/>
    <n v="0"/>
  </r>
  <r>
    <x v="2"/>
    <x v="1"/>
    <n v="994"/>
    <x v="45"/>
    <n v="27436"/>
    <s v="Billete VY | BIO BCN"/>
    <d v="2026-06-02T00:00:00"/>
    <d v="2026-07-02T00:00:00"/>
    <s v="ABC"/>
    <x v="2"/>
    <s v="MXN"/>
    <n v="18278"/>
    <n v="877.3440000000001"/>
    <n v="1023.568"/>
    <n v="0"/>
    <n v="0"/>
    <n v="0"/>
    <s v="Vueling Airlines"/>
    <s v="Spain"/>
    <x v="14"/>
    <x v="1"/>
    <n v="0"/>
  </r>
  <r>
    <x v="2"/>
    <x v="1"/>
    <n v="994"/>
    <x v="45"/>
    <n v="0"/>
    <s v="Fee emisión aéreos"/>
    <d v="2026-06-02T00:00:00"/>
    <d v="2026-07-02T00:00:00"/>
    <s v="HPS"/>
    <x v="1"/>
    <s v="MXN"/>
    <n v="10681"/>
    <n v="512.688"/>
    <n v="598.136"/>
    <n v="10681"/>
    <n v="512.688"/>
    <n v="598.136"/>
    <s v="FEES"/>
    <n v="0"/>
    <x v="14"/>
    <x v="1"/>
    <n v="1"/>
  </r>
  <r>
    <x v="1"/>
    <x v="1"/>
    <n v="995"/>
    <x v="23"/>
    <n v="32097"/>
    <s v="SETOUCHI - TAKAMATSU 9-11 ABR"/>
    <d v="2026-04-09T00:00:00"/>
    <d v="2026-04-11T00:00:00"/>
    <s v="PKT"/>
    <x v="0"/>
    <s v="USD"/>
    <n v="18100"/>
    <n v="15566"/>
    <n v="18100"/>
    <n v="1811"/>
    <n v="1557.46"/>
    <n v="1811"/>
    <s v="SETOUCHI ISLANDER"/>
    <s v="Japan"/>
    <x v="38"/>
    <x v="1"/>
    <n v="0.1000552486187845"/>
  </r>
  <r>
    <x v="1"/>
    <x v="1"/>
    <n v="995"/>
    <x v="23"/>
    <n v="25360"/>
    <s v="SERVICIOS LUXURY JAPAN"/>
    <d v="2026-04-01T00:00:00"/>
    <d v="2026-04-13T00:00:00"/>
    <s v="PKT"/>
    <x v="0"/>
    <s v="USD"/>
    <n v="13255"/>
    <n v="11399.3"/>
    <n v="13255"/>
    <n v="1676.62"/>
    <n v="1441.8932"/>
    <n v="1676.62"/>
    <s v="Luxury Japan"/>
    <s v="Japan"/>
    <x v="37"/>
    <x v="1"/>
    <n v="0.1264896265560166"/>
  </r>
  <r>
    <x v="1"/>
    <x v="1"/>
    <n v="995"/>
    <x v="23"/>
    <n v="25907"/>
    <s v="THE OKURA TOKYO 30 MAR - 03 APR - 3 ROOMS"/>
    <d v="2026-03-30T00:00:00"/>
    <d v="2026-04-03T00:00:00"/>
    <s v="HTL"/>
    <x v="4"/>
    <s v="USD"/>
    <n v="13935"/>
    <n v="11984.1"/>
    <n v="13935"/>
    <n v="1099.5"/>
    <n v="945.5699999999999"/>
    <n v="1099.5"/>
    <s v="THE OKURA TOKYO"/>
    <s v="Japan"/>
    <x v="37"/>
    <x v="1"/>
    <n v="0.07890204520990313"/>
  </r>
  <r>
    <x v="1"/>
    <x v="1"/>
    <n v="995"/>
    <x v="23"/>
    <n v="24989"/>
    <s v="HYATT CENTRIC KANAZAWA 3-5 APR - 3 ROOMS"/>
    <d v="2026-04-03T00:00:00"/>
    <d v="2026-04-05T00:00:00"/>
    <s v="HTL"/>
    <x v="4"/>
    <s v="USD"/>
    <n v="3373"/>
    <n v="2900.78"/>
    <n v="3373"/>
    <n v="266.6"/>
    <n v="229.276"/>
    <n v="266.6"/>
    <s v="HYATT CENTRIC KANAZAWA"/>
    <s v="Japan"/>
    <x v="37"/>
    <x v="1"/>
    <n v="0.07903943077379189"/>
  </r>
  <r>
    <x v="1"/>
    <x v="1"/>
    <n v="995"/>
    <x v="23"/>
    <n v="33409"/>
    <s v="DUSIT THANI KYOTO 5-9 APR - 3 ROOMS"/>
    <d v="2026-04-05T00:00:00"/>
    <d v="2026-04-09T00:00:00"/>
    <s v="HTL"/>
    <x v="4"/>
    <s v="USD"/>
    <n v="19084"/>
    <n v="16412.24"/>
    <n v="19084"/>
    <n v="1508.8"/>
    <n v="1297.568"/>
    <n v="1508.8"/>
    <s v="DUSIT THANI KYOTO"/>
    <s v="Japan"/>
    <x v="38"/>
    <x v="1"/>
    <n v="0.07906099350241039"/>
  </r>
  <r>
    <x v="1"/>
    <x v="1"/>
    <n v="995"/>
    <x v="23"/>
    <n v="30268"/>
    <s v="PATINA OSAKA 11-13 APR - 3 ROOMS"/>
    <d v="2026-04-11T00:00:00"/>
    <d v="2026-04-13T00:00:00"/>
    <s v="HTL"/>
    <x v="4"/>
    <s v="USD"/>
    <n v="6486"/>
    <n v="5577.96"/>
    <n v="6486"/>
    <n v="510.2"/>
    <n v="438.772"/>
    <n v="510.2"/>
    <s v="PATINA OSAKA"/>
    <s v="Japan"/>
    <x v="38"/>
    <x v="1"/>
    <n v="0.07866173296330559"/>
  </r>
  <r>
    <x v="1"/>
    <x v="1"/>
    <n v="995"/>
    <x v="23"/>
    <n v="34783"/>
    <s v="GRAND HYATT TOKYO 13-15 ABR"/>
    <d v="2026-04-13T00:00:00"/>
    <d v="2026-04-15T00:00:00"/>
    <s v="HTL"/>
    <x v="4"/>
    <s v="USD"/>
    <n v="4694"/>
    <n v="4036.84"/>
    <n v="4694"/>
    <n v="408.8"/>
    <n v="351.568"/>
    <n v="408.8"/>
    <e v="#N/A"/>
    <e v="#N/A"/>
    <x v="2"/>
    <x v="1"/>
    <n v="0.08708990200255645"/>
  </r>
  <r>
    <x v="1"/>
    <x v="1"/>
    <n v="996"/>
    <x v="24"/>
    <n v="0"/>
    <s v="Reservaciones y Actividades."/>
    <d v="2026-02-26T00:00:00"/>
    <d v="2026-03-01T00:00:00"/>
    <s v="HPS"/>
    <x v="1"/>
    <s v="USD"/>
    <n v="1170"/>
    <n v="1006.2"/>
    <n v="1170"/>
    <n v="1170"/>
    <n v="1006.2"/>
    <n v="1170"/>
    <s v="FEES"/>
    <n v="0"/>
    <x v="39"/>
    <x v="1"/>
    <n v="1"/>
  </r>
  <r>
    <x v="1"/>
    <x v="1"/>
    <n v="996"/>
    <x v="24"/>
    <n v="34670"/>
    <s v="Teotihuacan"/>
    <d v="2026-02-28T00:00:00"/>
    <d v="2026-02-28T00:00:00"/>
    <s v="GUI"/>
    <x v="0"/>
    <s v="USD"/>
    <n v="825"/>
    <n v="709.5"/>
    <n v="825"/>
    <n v="325"/>
    <n v="279.5"/>
    <n v="325"/>
    <e v="#N/A"/>
    <e v="#N/A"/>
    <x v="39"/>
    <x v="1"/>
    <n v="0.3939393939393939"/>
  </r>
  <r>
    <x v="1"/>
    <x v="1"/>
    <n v="997"/>
    <x v="36"/>
    <n v="27633"/>
    <s v="ALOJAMIENTO"/>
    <d v="2026-02-26T00:00:00"/>
    <d v="2026-03-02T00:00:00"/>
    <s v="HTL"/>
    <x v="4"/>
    <s v="USD"/>
    <n v="8610"/>
    <n v="7404.599999999999"/>
    <n v="8610"/>
    <n v="861"/>
    <n v="740.46"/>
    <n v="861"/>
    <s v="FOUR SEASONS RESORT TAMARINDO"/>
    <s v="Mexico"/>
    <x v="39"/>
    <x v="1"/>
    <n v="0.1"/>
  </r>
  <r>
    <x v="0"/>
    <x v="1"/>
    <n v="998"/>
    <x v="11"/>
    <n v="25427"/>
    <s v="Hotel - The Click Clack Hotel Medellin"/>
    <d v="2025-11-18T00:00:00"/>
    <d v="2025-11-20T00:00:00"/>
    <s v="HTL"/>
    <x v="4"/>
    <s v="USD"/>
    <n v="494.88"/>
    <n v="425.5968"/>
    <n v="494.88"/>
    <n v="54.44"/>
    <n v="46.8184"/>
    <n v="54.44"/>
    <s v="Expedia TAAP"/>
    <s v="United States"/>
    <x v="30"/>
    <x v="0"/>
    <n v="0.1100064662140317"/>
  </r>
  <r>
    <x v="0"/>
    <x v="1"/>
    <n v="999"/>
    <x v="11"/>
    <n v="25427"/>
    <s v="Hotel Medellin"/>
    <d v="2026-01-28T00:00:00"/>
    <d v="2026-02-01T00:00:00"/>
    <s v="HTL"/>
    <x v="4"/>
    <s v="USD"/>
    <n v="1436"/>
    <n v="1234.96"/>
    <n v="1436"/>
    <n v="157.05"/>
    <n v="135.063"/>
    <n v="157.05"/>
    <s v="Expedia TAAP"/>
    <s v="United States"/>
    <x v="42"/>
    <x v="1"/>
    <n v="0.109366295264624"/>
  </r>
  <r>
    <x v="0"/>
    <x v="1"/>
    <n v="1000"/>
    <x v="11"/>
    <n v="25427"/>
    <s v="Hotel Tokio - The Royal Park Canvas"/>
    <d v="2026-04-08T00:00:00"/>
    <d v="2026-04-12T00:00:00"/>
    <s v="HTL"/>
    <x v="4"/>
    <s v="USD"/>
    <n v="1605.44"/>
    <n v="1380.6784"/>
    <n v="1605.44"/>
    <n v="144.49"/>
    <n v="124.2614"/>
    <n v="144.49"/>
    <s v="Expedia TAAP"/>
    <s v="United States"/>
    <x v="38"/>
    <x v="1"/>
    <n v="0.09000024915288021"/>
  </r>
  <r>
    <x v="0"/>
    <x v="1"/>
    <n v="1000"/>
    <x v="11"/>
    <n v="25427"/>
    <s v="Hotel Kioto - THE GATE HOTEL KYOTO TAKASEGAWA"/>
    <d v="2026-04-12T00:00:00"/>
    <d v="2026-04-15T00:00:00"/>
    <s v="HTL"/>
    <x v="4"/>
    <s v="USD"/>
    <n v="1100"/>
    <n v="946"/>
    <n v="1100"/>
    <n v="120.75"/>
    <n v="103.845"/>
    <n v="120.75"/>
    <s v="Expedia TAAP"/>
    <s v="United States"/>
    <x v="2"/>
    <x v="1"/>
    <n v="0.1097727272727273"/>
  </r>
  <r>
    <x v="0"/>
    <x v="1"/>
    <n v="1000"/>
    <x v="11"/>
    <n v="25427"/>
    <s v="Hotel Koyasan - Sojiin"/>
    <d v="2026-04-15T00:00:00"/>
    <d v="2026-04-16T00:00:00"/>
    <s v="HTL"/>
    <x v="4"/>
    <s v="USD"/>
    <n v="969.08"/>
    <n v="833.4088"/>
    <n v="969.08"/>
    <n v="102.01"/>
    <n v="87.7286"/>
    <n v="102.01"/>
    <s v="Expedia TAAP"/>
    <s v="United States"/>
    <x v="2"/>
    <x v="1"/>
    <n v="0.1052647872208693"/>
  </r>
  <r>
    <x v="0"/>
    <x v="1"/>
    <n v="1000"/>
    <x v="11"/>
    <n v="25427"/>
    <s v="Hotel Osaka - The Westin Osaka"/>
    <d v="2026-04-16T00:00:00"/>
    <d v="2026-04-17T00:00:00"/>
    <s v="HTL"/>
    <x v="4"/>
    <s v="USD"/>
    <n v="332.39"/>
    <n v="285.8554"/>
    <n v="332.39"/>
    <n v="36.56"/>
    <n v="31.4416"/>
    <n v="36.56"/>
    <s v="Expedia TAAP"/>
    <s v="United States"/>
    <x v="2"/>
    <x v="1"/>
    <n v="0.1099912753091248"/>
  </r>
  <r>
    <x v="0"/>
    <x v="1"/>
    <n v="1000"/>
    <x v="11"/>
    <n v="25427"/>
    <s v="Hotel Hiroshima - Sheraton Grand Hiroshima Hotel"/>
    <d v="2026-04-17T00:00:00"/>
    <d v="2026-04-19T00:00:00"/>
    <s v="HTL"/>
    <x v="4"/>
    <s v="USD"/>
    <n v="996.91"/>
    <n v="857.3425999999999"/>
    <n v="996.91"/>
    <n v="109.66"/>
    <n v="94.30759999999999"/>
    <n v="109.66"/>
    <s v="Expedia TAAP"/>
    <s v="United States"/>
    <x v="2"/>
    <x v="1"/>
    <n v="0.1099998996900422"/>
  </r>
  <r>
    <x v="0"/>
    <x v="1"/>
    <n v="1000"/>
    <x v="11"/>
    <n v="25427"/>
    <s v="Hotel Hakone - Hakone Kowakien TEN-YU"/>
    <d v="2026-04-20T00:00:00"/>
    <d v="2026-04-21T00:00:00"/>
    <s v="HTL"/>
    <x v="4"/>
    <s v="USD"/>
    <n v="594.52"/>
    <n v="511.2872"/>
    <n v="594.52"/>
    <n v="75.92"/>
    <n v="65.2912"/>
    <n v="75.92"/>
    <s v="Expedia TAAP"/>
    <s v="United States"/>
    <x v="3"/>
    <x v="1"/>
    <n v="0.1276996568660432"/>
  </r>
  <r>
    <x v="0"/>
    <x v="1"/>
    <n v="1000"/>
    <x v="11"/>
    <n v="25427"/>
    <s v="Hotel Hakone - Hakone Kowakien TEN-YU 2"/>
    <d v="2026-04-21T00:00:00"/>
    <d v="2026-04-22T00:00:00"/>
    <s v="HTL"/>
    <x v="4"/>
    <s v="USD"/>
    <n v="575.79"/>
    <n v="495.1794"/>
    <n v="575.79"/>
    <n v="74.7"/>
    <n v="64.242"/>
    <n v="74.7"/>
    <s v="Expedia TAAP"/>
    <s v="United States"/>
    <x v="3"/>
    <x v="1"/>
    <n v="0.1297347991455218"/>
  </r>
  <r>
    <x v="0"/>
    <x v="1"/>
    <n v="1000"/>
    <x v="11"/>
    <n v="31027"/>
    <s v="Hotel Naoshima - Ryokan ROKA"/>
    <d v="2026-04-19T00:00:00"/>
    <d v="2026-04-20T00:00:00"/>
    <s v="HTL"/>
    <x v="4"/>
    <s v="USD"/>
    <n v="973.36"/>
    <n v="837.0896"/>
    <n v="973.36"/>
    <n v="0"/>
    <n v="0"/>
    <n v="0"/>
    <s v="NAOSHIMA RYOKAN ROKA"/>
    <s v="Japan"/>
    <x v="3"/>
    <x v="1"/>
    <n v="0"/>
  </r>
  <r>
    <x v="0"/>
    <x v="1"/>
    <n v="1001"/>
    <x v="11"/>
    <n v="25427"/>
    <s v="Hotel NYC - The Westin New York at Times Square"/>
    <d v="2026-06-26T00:00:00"/>
    <d v="2026-07-01T00:00:00"/>
    <s v="HTL"/>
    <x v="4"/>
    <s v="USD"/>
    <n v="3372.84"/>
    <n v="2900.6424"/>
    <n v="3372.84"/>
    <n v="337.28"/>
    <n v="290.0608"/>
    <n v="337.28"/>
    <s v="Expedia TAAP"/>
    <s v="United States"/>
    <x v="18"/>
    <x v="1"/>
    <n v="0.09999881405581051"/>
  </r>
  <r>
    <x v="1"/>
    <x v="1"/>
    <n v="1002"/>
    <x v="25"/>
    <n v="0"/>
    <s v="Fee de emision 70 usd"/>
    <s v="0000-00-00"/>
    <s v="0000-00-00"/>
    <s v="HPS"/>
    <x v="1"/>
    <s v="MXN"/>
    <n v="70"/>
    <n v="3.36"/>
    <n v="3.92"/>
    <n v="70"/>
    <n v="3.36"/>
    <n v="3.92"/>
    <s v="FEES"/>
    <n v="0"/>
    <x v="49"/>
    <x v="3"/>
    <n v="1"/>
  </r>
  <r>
    <x v="1"/>
    <x v="1"/>
    <n v="1002"/>
    <x v="25"/>
    <n v="27301"/>
    <s v="BERGER ALAZRAKI/ARI - MEX/JFK/MEX"/>
    <d v="2026-02-18T00:00:00"/>
    <d v="2026-02-21T00:00:00"/>
    <s v="VLO"/>
    <x v="2"/>
    <s v="MXN"/>
    <n v="72680"/>
    <n v="3488.64"/>
    <n v="4070.08"/>
    <n v="0"/>
    <n v="0"/>
    <n v="0"/>
    <s v="TURISMO EX MAR, S.A. DE C.V."/>
    <s v="Mexico"/>
    <x v="44"/>
    <x v="1"/>
    <n v="0"/>
  </r>
  <r>
    <x v="0"/>
    <x v="1"/>
    <n v="1003"/>
    <x v="2"/>
    <n v="25024"/>
    <s v="Billete IB | MEX MAD MEX"/>
    <d v="2026-02-21T00:00:00"/>
    <d v="2026-02-28T00:00:00"/>
    <s v="ABC"/>
    <x v="2"/>
    <s v="USD"/>
    <n v="305.62"/>
    <n v="262.8332"/>
    <n v="305.62"/>
    <n v="0"/>
    <n v="0"/>
    <n v="0"/>
    <s v="Iberia"/>
    <s v="Spain"/>
    <x v="44"/>
    <x v="1"/>
    <n v="0"/>
  </r>
  <r>
    <x v="1"/>
    <x v="1"/>
    <n v="1004"/>
    <x v="25"/>
    <n v="27301"/>
    <s v="Vuelo MEX-PVR-MEX/Ari Berger Alazraki"/>
    <d v="2026-02-05T00:00:00"/>
    <d v="2026-02-08T00:00:00"/>
    <s v="VLO"/>
    <x v="2"/>
    <s v="MXN"/>
    <n v="7264"/>
    <n v="348.672"/>
    <n v="406.784"/>
    <n v="0"/>
    <n v="0"/>
    <n v="0"/>
    <s v="TURISMO EX MAR, S.A. DE C.V."/>
    <s v="Mexico"/>
    <x v="41"/>
    <x v="1"/>
    <n v="0"/>
  </r>
  <r>
    <x v="1"/>
    <x v="1"/>
    <n v="1004"/>
    <x v="25"/>
    <n v="27301"/>
    <s v="Vuelo MEX-PVR-MEX/Sandra Vainer Zonenszain"/>
    <d v="2026-02-05T00:00:00"/>
    <d v="2026-02-08T00:00:00"/>
    <s v="VLO"/>
    <x v="2"/>
    <s v="MXN"/>
    <n v="7264"/>
    <n v="348.672"/>
    <n v="406.784"/>
    <n v="0"/>
    <n v="0"/>
    <n v="0"/>
    <s v="TURISMO EX MAR, S.A. DE C.V."/>
    <s v="Mexico"/>
    <x v="41"/>
    <x v="1"/>
    <n v="0"/>
  </r>
  <r>
    <x v="1"/>
    <x v="1"/>
    <n v="1004"/>
    <x v="25"/>
    <n v="27301"/>
    <s v="Asientos MEX-PVR-MEX/Ari Berger Alazraki"/>
    <d v="2026-02-05T00:00:00"/>
    <d v="2026-02-08T00:00:00"/>
    <s v="VLO"/>
    <x v="2"/>
    <s v="MXN"/>
    <n v="150"/>
    <n v="7.2"/>
    <n v="8.4"/>
    <n v="0"/>
    <n v="0"/>
    <n v="0"/>
    <s v="TURISMO EX MAR, S.A. DE C.V."/>
    <s v="Mexico"/>
    <x v="41"/>
    <x v="1"/>
    <n v="0"/>
  </r>
  <r>
    <x v="1"/>
    <x v="1"/>
    <n v="1004"/>
    <x v="25"/>
    <n v="27301"/>
    <s v="Asientos MEX-PVR-MEX/Sandra Vainer Zonenszain"/>
    <d v="2026-02-05T00:00:00"/>
    <d v="2026-02-08T00:00:00"/>
    <s v="VLO"/>
    <x v="2"/>
    <s v="MXN"/>
    <n v="150"/>
    <n v="7.2"/>
    <n v="8.4"/>
    <n v="0"/>
    <n v="0"/>
    <n v="0"/>
    <s v="TURISMO EX MAR, S.A. DE C.V."/>
    <s v="Mexico"/>
    <x v="41"/>
    <x v="1"/>
    <n v="0"/>
  </r>
  <r>
    <x v="1"/>
    <x v="1"/>
    <n v="1004"/>
    <x v="25"/>
    <n v="0"/>
    <s v="Fee de emisión YEURMS"/>
    <d v="2026-02-05T00:00:00"/>
    <d v="2026-02-08T00:00:00"/>
    <s v="HPS"/>
    <x v="1"/>
    <s v="MXN"/>
    <n v="1222"/>
    <n v="58.656"/>
    <n v="68.432"/>
    <n v="1222"/>
    <n v="58.656"/>
    <n v="68.432"/>
    <s v="FEES"/>
    <n v="0"/>
    <x v="41"/>
    <x v="1"/>
    <n v="1"/>
  </r>
  <r>
    <x v="1"/>
    <x v="1"/>
    <n v="1005"/>
    <x v="43"/>
    <n v="27723"/>
    <s v="FORESTIS"/>
    <d v="2026-04-30T00:00:00"/>
    <d v="2026-05-03T00:00:00"/>
    <s v="HTL"/>
    <x v="4"/>
    <s v="EUR"/>
    <n v="3727"/>
    <n v="3727"/>
    <n v="4323.32"/>
    <n v="372.7"/>
    <n v="372.7"/>
    <n v="432.3319999999999"/>
    <s v="FORESTIS DOLOMITES"/>
    <s v="Italy"/>
    <x v="4"/>
    <x v="1"/>
    <n v="0.09999999999999999"/>
  </r>
  <r>
    <x v="1"/>
    <x v="1"/>
    <n v="1005"/>
    <x v="43"/>
    <n v="30988"/>
    <s v="Reservacion de Hotel"/>
    <d v="2026-05-08T00:00:00"/>
    <d v="2026-05-12T00:00:00"/>
    <s v="HTL"/>
    <x v="4"/>
    <s v="EUR"/>
    <n v="6776"/>
    <n v="6776"/>
    <n v="7860.16"/>
    <n v="677.6"/>
    <n v="677.6"/>
    <n v="786.016"/>
    <s v="SIX SENSES ROME"/>
    <s v="Italy"/>
    <x v="52"/>
    <x v="1"/>
    <n v="0.09999999999999999"/>
  </r>
  <r>
    <x v="1"/>
    <x v="1"/>
    <n v="1006"/>
    <x v="39"/>
    <n v="34196"/>
    <s v="Hospedaje y servicios"/>
    <d v="2025-12-28T00:00:00"/>
    <d v="2026-01-03T00:00:00"/>
    <s v="PKT"/>
    <x v="0"/>
    <s v="USD"/>
    <n v="12022.15"/>
    <n v="10339.049"/>
    <n v="12022.15"/>
    <n v="652.21"/>
    <n v="560.9006000000001"/>
    <n v="652.21"/>
    <s v="Ski Madness"/>
    <s v="Canada"/>
    <x v="31"/>
    <x v="0"/>
    <n v="0.05425069559105485"/>
  </r>
  <r>
    <x v="1"/>
    <x v="1"/>
    <n v="1007"/>
    <x v="43"/>
    <n v="34422"/>
    <s v="Reserva de Hotel"/>
    <d v="2025-12-01T00:00:00"/>
    <d v="2025-12-02T00:00:00"/>
    <s v="HTL"/>
    <x v="4"/>
    <s v="USD"/>
    <n v="219"/>
    <n v="188.34"/>
    <n v="219"/>
    <n v="21.9"/>
    <n v="18.834"/>
    <n v="21.9"/>
    <s v="Thompson San Antonio Riverwalk by Hyatt"/>
    <s v="United States"/>
    <x v="10"/>
    <x v="0"/>
    <n v="0.09999999999999999"/>
  </r>
  <r>
    <x v="1"/>
    <x v="1"/>
    <n v="1008"/>
    <x v="43"/>
    <n v="34422"/>
    <s v="Hospedaje Habitacion"/>
    <d v="2025-12-01T00:00:00"/>
    <d v="2025-12-02T00:00:00"/>
    <s v="HTL"/>
    <x v="4"/>
    <s v="USD"/>
    <n v="219"/>
    <n v="188.34"/>
    <n v="219"/>
    <n v="21.9"/>
    <n v="18.834"/>
    <n v="21.9"/>
    <s v="Thompson San Antonio Riverwalk by Hyatt"/>
    <s v="United States"/>
    <x v="10"/>
    <x v="0"/>
    <n v="0.09999999999999999"/>
  </r>
  <r>
    <x v="1"/>
    <x v="1"/>
    <n v="1009"/>
    <x v="20"/>
    <n v="27301"/>
    <s v="VUELO MEX LHR MAD/BCN MEX"/>
    <d v="2026-04-22T00:00:00"/>
    <d v="2026-05-06T00:00:00"/>
    <s v="VLO"/>
    <x v="2"/>
    <s v="MXN"/>
    <n v="19238"/>
    <n v="923.424"/>
    <n v="1077.328"/>
    <n v="0"/>
    <n v="0"/>
    <n v="0"/>
    <s v="TURISMO EX MAR, S.A. DE C.V."/>
    <s v="Mexico"/>
    <x v="3"/>
    <x v="1"/>
    <n v="0"/>
  </r>
  <r>
    <x v="1"/>
    <x v="1"/>
    <n v="1010"/>
    <x v="22"/>
    <n v="34332"/>
    <s v="PRINCE DE GALLES"/>
    <d v="2026-01-03T00:00:00"/>
    <d v="2026-01-05T00:00:00"/>
    <s v="HTL"/>
    <x v="4"/>
    <s v="USD"/>
    <n v="9639"/>
    <n v="8289.539999999999"/>
    <n v="9639"/>
    <n v="963.9"/>
    <n v="828.954"/>
    <n v="963.9"/>
    <s v="PRINCE DE GALLES"/>
    <s v="France"/>
    <x v="40"/>
    <x v="1"/>
    <n v="0.09999999999999999"/>
  </r>
  <r>
    <x v="1"/>
    <x v="1"/>
    <n v="1011"/>
    <x v="25"/>
    <n v="27301"/>
    <s v="Vuelo MEX-DFW-BZN-DFW-MEX/Sergio Berger"/>
    <d v="2026-03-28T00:00:00"/>
    <d v="2026-04-05T00:00:00"/>
    <s v="VLO"/>
    <x v="2"/>
    <s v="MXN"/>
    <n v="45226"/>
    <n v="2170.848"/>
    <n v="2532.656"/>
    <n v="0"/>
    <n v="0"/>
    <n v="0"/>
    <s v="TURISMO EX MAR, S.A. DE C.V."/>
    <s v="Mexico"/>
    <x v="36"/>
    <x v="1"/>
    <n v="0"/>
  </r>
  <r>
    <x v="1"/>
    <x v="1"/>
    <n v="1011"/>
    <x v="25"/>
    <n v="27301"/>
    <s v="Vuelo MEX-DFW-BZN-DFW-MEX/Andres Carretero"/>
    <d v="2026-03-28T00:00:00"/>
    <d v="2026-04-05T00:00:00"/>
    <s v="VLO"/>
    <x v="2"/>
    <s v="MXN"/>
    <n v="45226"/>
    <n v="2170.848"/>
    <n v="2532.656"/>
    <n v="0"/>
    <n v="0"/>
    <n v="0"/>
    <s v="TURISMO EX MAR, S.A. DE C.V."/>
    <s v="Mexico"/>
    <x v="36"/>
    <x v="1"/>
    <n v="0"/>
  </r>
  <r>
    <x v="1"/>
    <x v="1"/>
    <n v="1011"/>
    <x v="25"/>
    <n v="0"/>
    <s v="Fee de emisión EFHFFZ"/>
    <d v="2026-03-28T00:00:00"/>
    <d v="2026-04-05T00:00:00"/>
    <s v="HPS"/>
    <x v="1"/>
    <s v="MXN"/>
    <n v="1250.2"/>
    <n v="60.00960000000001"/>
    <n v="70.0112"/>
    <n v="1250.2"/>
    <n v="60.00960000000001"/>
    <n v="70.0112"/>
    <s v="FEES"/>
    <n v="0"/>
    <x v="36"/>
    <x v="1"/>
    <n v="1"/>
  </r>
  <r>
    <x v="1"/>
    <x v="1"/>
    <n v="1011"/>
    <x v="25"/>
    <n v="34446"/>
    <s v="Alojamiento Cabaña del 28 marzo al 01 de abril"/>
    <d v="2026-03-28T00:00:00"/>
    <d v="2026-04-05T00:00:00"/>
    <s v="HTL"/>
    <x v="4"/>
    <s v="MXN"/>
    <n v="9201.6"/>
    <n v="441.6768"/>
    <n v="515.2896000000001"/>
    <n v="720"/>
    <n v="34.56"/>
    <n v="40.32"/>
    <s v="Lone Mountain Ranch"/>
    <s v="United States"/>
    <x v="36"/>
    <x v="1"/>
    <n v="0.07824726134585289"/>
  </r>
  <r>
    <x v="1"/>
    <x v="1"/>
    <n v="1012"/>
    <x v="33"/>
    <n v="32077"/>
    <s v="HOTEL OAXACA"/>
    <d v="2026-01-31T00:00:00"/>
    <d v="2026-02-04T00:00:00"/>
    <s v="HTL"/>
    <x v="4"/>
    <s v="MXN"/>
    <n v="119771.09"/>
    <n v="5749.01232"/>
    <n v="6707.18104"/>
    <n v="13051.09"/>
    <n v="626.45232"/>
    <n v="730.86104"/>
    <s v="CASA OAXACA HOTEL"/>
    <s v="Mexico"/>
    <x v="42"/>
    <x v="1"/>
    <n v="0.1089669468650573"/>
  </r>
  <r>
    <x v="1"/>
    <x v="1"/>
    <n v="1012"/>
    <x v="33"/>
    <n v="0"/>
    <s v="Comision pago con tarjeta"/>
    <d v="2026-01-31T00:00:00"/>
    <d v="2026-02-04T00:00:00"/>
    <s v="HPS"/>
    <x v="1"/>
    <s v="MXN"/>
    <n v="8584.969999999999"/>
    <n v="412.07856"/>
    <n v="480.75832"/>
    <n v="8584.969999999999"/>
    <n v="412.07856"/>
    <n v="480.75832"/>
    <s v="FEES"/>
    <n v="0"/>
    <x v="42"/>
    <x v="1"/>
    <n v="1"/>
  </r>
  <r>
    <x v="1"/>
    <x v="1"/>
    <n v="1012"/>
    <x v="33"/>
    <n v="30026"/>
    <s v="Excursión/Transporte"/>
    <d v="2026-01-31T00:00:00"/>
    <d v="2026-02-04T00:00:00"/>
    <s v="EXC"/>
    <x v="0"/>
    <s v="MXN"/>
    <n v="91633.94"/>
    <n v="4398.42912"/>
    <n v="5131.50064"/>
    <n v="11633.94"/>
    <n v="558.42912"/>
    <n v="651.5006400000001"/>
    <s v="TRAVEL OAXACA PREMIUM"/>
    <s v="Mexico"/>
    <x v="42"/>
    <x v="1"/>
    <n v="0.1269610364893183"/>
  </r>
  <r>
    <x v="2"/>
    <x v="1"/>
    <n v="1013"/>
    <x v="17"/>
    <n v="33349"/>
    <s v="Hotel en la playa all inclusive"/>
    <d v="2026-02-19T00:00:00"/>
    <d v="2026-02-22T00:00:00"/>
    <s v="HTL"/>
    <x v="4"/>
    <s v="MXN"/>
    <n v="3000"/>
    <n v="144"/>
    <n v="168"/>
    <n v="600"/>
    <n v="28.8"/>
    <n v="33.6"/>
    <s v="1 HOTEL MAYFAIR"/>
    <s v="United Kingdom"/>
    <x v="44"/>
    <x v="1"/>
    <n v="0.2"/>
  </r>
  <r>
    <x v="1"/>
    <x v="1"/>
    <n v="1014"/>
    <x v="20"/>
    <n v="27085"/>
    <s v="HOTEL LE Coucou MéribeL"/>
    <d v="2025-02-11T00:00:00"/>
    <d v="2025-02-15T00:00:00"/>
    <s v="HTL"/>
    <x v="4"/>
    <s v="USD"/>
    <n v="3300.7"/>
    <n v="2838.602"/>
    <n v="3300.7"/>
    <n v="337.27"/>
    <n v="290.0522"/>
    <n v="337.27"/>
    <s v="HOTEL LE COUCOU"/>
    <s v="France"/>
    <x v="43"/>
    <x v="0"/>
    <n v="0.1021813554700518"/>
  </r>
  <r>
    <x v="1"/>
    <x v="1"/>
    <n v="1015"/>
    <x v="22"/>
    <n v="25379"/>
    <s v="ONE &amp; ONLY AESTHESIS"/>
    <d v="2026-04-05T00:00:00"/>
    <d v="2026-04-12T00:00:00"/>
    <s v="HTL"/>
    <x v="4"/>
    <s v="USD"/>
    <n v="55900"/>
    <n v="48074"/>
    <n v="55900"/>
    <n v="8385"/>
    <n v="7211.099999999999"/>
    <n v="8385"/>
    <s v="ONE&amp;ONLY MANDARINA"/>
    <s v="Mexico"/>
    <x v="38"/>
    <x v="1"/>
    <n v="0.15"/>
  </r>
  <r>
    <x v="1"/>
    <x v="1"/>
    <n v="1016"/>
    <x v="39"/>
    <n v="27105"/>
    <s v="Hospedaje Peninsula Chicago"/>
    <d v="2025-11-03T00:00:00"/>
    <d v="2025-11-07T00:00:00"/>
    <s v="HTL"/>
    <x v="4"/>
    <s v="USD"/>
    <n v="2644"/>
    <n v="2273.84"/>
    <n v="2644"/>
    <n v="225.03"/>
    <n v="193.5258"/>
    <n v="225.03"/>
    <s v="THE PENINSULA CHICAGO"/>
    <s v="United States"/>
    <x v="34"/>
    <x v="0"/>
    <n v="0.08510968229954614"/>
  </r>
  <r>
    <x v="0"/>
    <x v="1"/>
    <n v="1017"/>
    <x v="2"/>
    <n v="28934"/>
    <s v="GOROZPE ALONSO JAIME"/>
    <d v="2026-02-08T00:00:00"/>
    <d v="2026-02-09T00:00:00"/>
    <s v="VLO"/>
    <x v="2"/>
    <s v="EUR"/>
    <n v="609.05"/>
    <n v="609.05"/>
    <n v="706.4979999999999"/>
    <n v="0"/>
    <n v="0"/>
    <n v="0"/>
    <s v="F1S USA"/>
    <s v="United States"/>
    <x v="43"/>
    <x v="1"/>
    <n v="0"/>
  </r>
  <r>
    <x v="1"/>
    <x v="1"/>
    <n v="1018"/>
    <x v="35"/>
    <n v="30306"/>
    <s v="Hospedaje"/>
    <d v="2026-01-29T00:00:00"/>
    <d v="2026-02-02T00:00:00"/>
    <s v="HTL"/>
    <x v="4"/>
    <s v="USD"/>
    <n v="2212.96"/>
    <n v="1903.1456"/>
    <n v="2212.96"/>
    <n v="221.3"/>
    <n v="190.318"/>
    <n v="221.3"/>
    <s v="Banyan Tree Veya Valle de Guadalupe"/>
    <s v="Mexico"/>
    <x v="42"/>
    <x v="1"/>
    <n v="0.1000018075338009"/>
  </r>
  <r>
    <x v="1"/>
    <x v="1"/>
    <n v="1018"/>
    <x v="35"/>
    <n v="30306"/>
    <s v="hospedaje"/>
    <d v="2026-01-29T00:00:00"/>
    <d v="2026-02-01T00:00:00"/>
    <s v="HTL"/>
    <x v="4"/>
    <s v="USD"/>
    <n v="1545.62"/>
    <n v="1329.2332"/>
    <n v="1545.62"/>
    <n v="154.56"/>
    <n v="132.9216"/>
    <n v="154.56"/>
    <s v="Banyan Tree Veya Valle de Guadalupe"/>
    <s v="Mexico"/>
    <x v="42"/>
    <x v="1"/>
    <n v="0.09999870602088483"/>
  </r>
  <r>
    <x v="1"/>
    <x v="1"/>
    <n v="1018"/>
    <x v="35"/>
    <n v="30306"/>
    <s v="hospedaje"/>
    <d v="2026-01-29T00:00:00"/>
    <d v="2026-02-02T00:00:00"/>
    <s v="HTL"/>
    <x v="4"/>
    <s v="USD"/>
    <n v="1553.42"/>
    <n v="1335.9412"/>
    <n v="1553.42"/>
    <n v="155.34"/>
    <n v="133.5924"/>
    <n v="155.34"/>
    <s v="Banyan Tree Veya Valle de Guadalupe"/>
    <s v="Mexico"/>
    <x v="42"/>
    <x v="1"/>
    <n v="0.09999871251818568"/>
  </r>
  <r>
    <x v="0"/>
    <x v="1"/>
    <n v="1019"/>
    <x v="1"/>
    <n v="23789"/>
    <s v="Africa con Tirumph 2 paises"/>
    <d v="2026-09-25T00:00:00"/>
    <d v="2026-10-08T00:00:00"/>
    <s v="PKT"/>
    <x v="0"/>
    <s v="USD"/>
    <n v="64332"/>
    <n v="55325.52"/>
    <n v="64332"/>
    <n v="13752"/>
    <n v="11826.72"/>
    <n v="13752"/>
    <s v="TRIUMPH TRAVEL"/>
    <s v="South Africa"/>
    <x v="26"/>
    <x v="1"/>
    <n v="0.2137660884163402"/>
  </r>
  <r>
    <x v="0"/>
    <x v="1"/>
    <n v="1019"/>
    <x v="1"/>
    <n v="28491"/>
    <s v="Seguro asistencia y cancelación"/>
    <d v="2026-09-25T00:00:00"/>
    <d v="2026-10-08T00:00:00"/>
    <s v="SEG"/>
    <x v="3"/>
    <s v="USD"/>
    <n v="1566"/>
    <n v="1346.76"/>
    <n v="1566"/>
    <n v="278"/>
    <n v="239.08"/>
    <n v="278"/>
    <s v="AON"/>
    <s v="United Kingdom"/>
    <x v="26"/>
    <x v="1"/>
    <n v="0.177522349936143"/>
  </r>
  <r>
    <x v="0"/>
    <x v="1"/>
    <n v="1019"/>
    <x v="1"/>
    <n v="28934"/>
    <s v="LEAL VARGAS GABRIELA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28934"/>
    <s v="PANDAL LEAL NICOLAS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28934"/>
    <s v="PANDAL GONZALEZ OSCAR ARCADIO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28934"/>
    <s v="PANDAL LEAL SANTIAGO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28934"/>
    <s v="PANDAL LEAL OSCAR"/>
    <d v="2026-09-28T00:00:00"/>
    <d v="2026-10-03T00:00:00"/>
    <s v="VLO"/>
    <x v="2"/>
    <s v="USD"/>
    <n v="605.9"/>
    <n v="521.074"/>
    <n v="605.9"/>
    <n v="0"/>
    <n v="0"/>
    <n v="0"/>
    <s v="F1S USA"/>
    <s v="United States"/>
    <x v="23"/>
    <x v="1"/>
    <n v="0"/>
  </r>
  <r>
    <x v="0"/>
    <x v="1"/>
    <n v="1019"/>
    <x v="1"/>
    <n v="0"/>
    <s v="Fee emision"/>
    <d v="2026-09-25T00:00:00"/>
    <d v="2026-10-08T00:00:00"/>
    <s v="HPS"/>
    <x v="1"/>
    <s v="USD"/>
    <n v="250"/>
    <n v="215"/>
    <n v="250"/>
    <n v="250"/>
    <n v="215"/>
    <n v="250"/>
    <s v="FEES"/>
    <n v="0"/>
    <x v="26"/>
    <x v="1"/>
    <n v="1"/>
  </r>
  <r>
    <x v="0"/>
    <x v="1"/>
    <n v="1019"/>
    <x v="1"/>
    <n v="0"/>
    <s v="Extra"/>
    <d v="2026-09-25T00:00:00"/>
    <d v="2026-10-08T00:00:00"/>
    <s v="HPS"/>
    <x v="1"/>
    <s v="USD"/>
    <n v="4890.5"/>
    <n v="4205.83"/>
    <n v="4890.5"/>
    <n v="4890.5"/>
    <n v="4205.83"/>
    <n v="4890.5"/>
    <s v="FEES"/>
    <n v="0"/>
    <x v="26"/>
    <x v="1"/>
    <n v="1"/>
  </r>
  <r>
    <x v="0"/>
    <x v="1"/>
    <n v="1019"/>
    <x v="1"/>
    <n v="25656"/>
    <s v="Compra asientos EBB-NBO-CPT"/>
    <d v="2026-09-25T00:00:00"/>
    <d v="2026-10-08T00:00:00"/>
    <s v="ABC"/>
    <x v="2"/>
    <s v="USD"/>
    <n v="425"/>
    <n v="365.5"/>
    <n v="425"/>
    <n v="0"/>
    <n v="0"/>
    <n v="0"/>
    <s v="Kenya Airways"/>
    <s v="Kenya"/>
    <x v="26"/>
    <x v="1"/>
    <n v="0"/>
  </r>
  <r>
    <x v="1"/>
    <x v="1"/>
    <n v="1020"/>
    <x v="46"/>
    <n v="28934"/>
    <s v="venta de boleto de avion"/>
    <d v="2025-05-21T00:00:00"/>
    <s v="0000-00-00"/>
    <s v="VLO"/>
    <x v="2"/>
    <s v="USD"/>
    <n v="11118.81"/>
    <n v="9562.176599999999"/>
    <n v="11118.81"/>
    <n v="1012"/>
    <n v="870.3199999999999"/>
    <n v="1012"/>
    <s v="F1S USA"/>
    <s v="United States"/>
    <x v="7"/>
    <x v="0"/>
    <n v="0.09101693436617768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1"/>
    <n v="26.66"/>
    <n v="31"/>
    <n v="31"/>
    <n v="26.66"/>
    <n v="31"/>
    <s v="FEES"/>
    <n v="0"/>
    <x v="7"/>
    <x v="0"/>
    <n v="1"/>
  </r>
  <r>
    <x v="1"/>
    <x v="1"/>
    <n v="1020"/>
    <x v="46"/>
    <n v="28934"/>
    <s v="GUZMAN LAGUNEZ BRAULIO MIGUEL"/>
    <d v="2026-05-31T00:00:00"/>
    <d v="2026-07-20T00:00:00"/>
    <s v="VLO"/>
    <x v="2"/>
    <s v="USD"/>
    <n v="5759.73"/>
    <n v="4953.3678"/>
    <n v="5759.73"/>
    <n v="112.68"/>
    <n v="96.90480000000001"/>
    <n v="112.68"/>
    <s v="F1S USA"/>
    <s v="United States"/>
    <x v="14"/>
    <x v="1"/>
    <n v="0.01956341703517353"/>
  </r>
  <r>
    <x v="1"/>
    <x v="1"/>
    <n v="1020"/>
    <x v="46"/>
    <n v="28934"/>
    <s v="ROMO DE VIVAR FERNEL BRENDA FERNANDA"/>
    <d v="2026-05-31T00:00:00"/>
    <d v="2026-07-20T00:00:00"/>
    <s v="VLO"/>
    <x v="2"/>
    <s v="USD"/>
    <n v="5759.73"/>
    <n v="4953.3678"/>
    <n v="5759.73"/>
    <n v="112.68"/>
    <n v="96.90480000000001"/>
    <n v="112.68"/>
    <s v="F1S USA"/>
    <s v="United States"/>
    <x v="14"/>
    <x v="1"/>
    <n v="0.01956341703517353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n v="30.1"/>
    <n v="35"/>
    <n v="35"/>
    <n v="30.1"/>
    <n v="35"/>
    <s v="FEES"/>
    <n v="0"/>
    <x v="7"/>
    <x v="0"/>
    <n v="1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KRYZDA KENNETH BRYAN"/>
    <d v="2026-01-07T00:00:00"/>
    <d v="2026-01-22T00:00:00"/>
    <s v="VLO"/>
    <x v="2"/>
    <s v="USD"/>
    <n v="8927.73"/>
    <m/>
    <m/>
    <n v="812.83"/>
    <m/>
    <m/>
    <s v="F1S USA"/>
    <s v="United States"/>
    <x v="35"/>
    <x v="1"/>
    <s v="0"/>
  </r>
  <r>
    <x v="1"/>
    <x v="1"/>
    <n v="1020"/>
    <x v="46"/>
    <n v="28934"/>
    <s v="KRYZDA KENNETH BRYAN"/>
    <d v="2026-01-07T00:00:00"/>
    <d v="2026-01-22T00:00:00"/>
    <s v="VLO"/>
    <x v="2"/>
    <s v="USD"/>
    <n v="1377.1"/>
    <m/>
    <m/>
    <n v="0"/>
    <m/>
    <m/>
    <s v="F1S USA"/>
    <s v="United States"/>
    <x v="35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revisado de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OBREGON GUTIERREZ DANIELA"/>
    <d v="2026-01-26T00:00:00"/>
    <d v="2026-06-30T00:00:00"/>
    <s v="VLO"/>
    <x v="2"/>
    <s v="USD"/>
    <n v="4615.93"/>
    <m/>
    <m/>
    <n v="750.24"/>
    <m/>
    <m/>
    <s v="F1S USA"/>
    <s v="United States"/>
    <x v="42"/>
    <x v="1"/>
    <s v="0"/>
  </r>
  <r>
    <x v="1"/>
    <x v="1"/>
    <n v="1020"/>
    <x v="46"/>
    <n v="28934"/>
    <s v="OBREGON GUTIERREZ DANIELA"/>
    <d v="2026-01-26T00:00:00"/>
    <d v="2026-06-30T00:00:00"/>
    <s v="VLO"/>
    <x v="2"/>
    <s v="USD"/>
    <n v="1664.3"/>
    <m/>
    <m/>
    <n v="0"/>
    <m/>
    <m/>
    <s v="F1S USA"/>
    <s v="United States"/>
    <x v="42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revisado 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MURGUIA GUZMAN SOFIA PATRICIA"/>
    <d v="2026-04-07T00:00:00"/>
    <d v="2026-04-25T00:00:00"/>
    <s v="VLO"/>
    <x v="2"/>
    <s v="USD"/>
    <n v="6012.79"/>
    <m/>
    <m/>
    <n v="423.05"/>
    <m/>
    <m/>
    <s v="F1S USA"/>
    <s v="United States"/>
    <x v="38"/>
    <x v="1"/>
    <s v="0"/>
  </r>
  <r>
    <x v="1"/>
    <x v="1"/>
    <n v="1020"/>
    <x v="46"/>
    <n v="28934"/>
    <s v="KRYZDA KENNETH BRYAN"/>
    <d v="2026-04-07T00:00:00"/>
    <d v="2026-04-25T00:00:00"/>
    <s v="VLO"/>
    <x v="2"/>
    <s v="USD"/>
    <n v="6012.79"/>
    <m/>
    <m/>
    <n v="423.05"/>
    <m/>
    <m/>
    <s v="F1S USA"/>
    <s v="United States"/>
    <x v="38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28934"/>
    <s v="LARIS RODRIGUEZ ARTURO"/>
    <d v="2026-03-17T00:00:00"/>
    <d v="2026-04-11T00:00:00"/>
    <s v="VLO"/>
    <x v="2"/>
    <s v="USD"/>
    <n v="2800.23"/>
    <m/>
    <m/>
    <n v="337.48"/>
    <m/>
    <m/>
    <s v="F1S USA"/>
    <s v="United States"/>
    <x v="46"/>
    <x v="1"/>
    <s v="0"/>
  </r>
  <r>
    <x v="1"/>
    <x v="1"/>
    <n v="1020"/>
    <x v="46"/>
    <n v="28934"/>
    <s v="GARCIA DE ALBA JIMENEZ MARIA DE LOURDES"/>
    <d v="2026-03-17T00:00:00"/>
    <d v="2026-04-11T00:00:00"/>
    <s v="VLO"/>
    <x v="2"/>
    <s v="USD"/>
    <n v="2800.23"/>
    <m/>
    <m/>
    <n v="337.48"/>
    <m/>
    <m/>
    <s v="F1S USA"/>
    <s v="United States"/>
    <x v="46"/>
    <x v="1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0"/>
    <x v="46"/>
    <n v="0"/>
    <s v="fee por creación de reservación y emisiones desde su origen"/>
    <d v="2025-05-21T00:00:00"/>
    <s v="0000-00-00"/>
    <s v="HPS"/>
    <x v="1"/>
    <s v="USD"/>
    <n v="35"/>
    <m/>
    <m/>
    <n v="35"/>
    <m/>
    <m/>
    <s v="FEES"/>
    <n v="0"/>
    <x v="7"/>
    <x v="0"/>
    <s v="0"/>
  </r>
  <r>
    <x v="1"/>
    <x v="1"/>
    <n v="1021"/>
    <x v="12"/>
    <n v="34260"/>
    <s v="HOTEL"/>
    <d v="2026-02-17T00:00:00"/>
    <d v="2026-02-26T00:00:00"/>
    <s v="HTL"/>
    <x v="4"/>
    <s v="USD"/>
    <n v="0"/>
    <m/>
    <m/>
    <n v="0"/>
    <m/>
    <m/>
    <s v="AMOMOXTLI "/>
    <s v="Mexico"/>
    <x v="44"/>
    <x v="1"/>
    <s v="0"/>
  </r>
  <r>
    <x v="1"/>
    <x v="1"/>
    <n v="1022"/>
    <x v="34"/>
    <n v="34765"/>
    <s v="Uzbekistan Tour Gannet"/>
    <d v="2026-05-06T00:00:00"/>
    <d v="2026-05-12T00:00:00"/>
    <s v="PKT"/>
    <x v="0"/>
    <s v="USD"/>
    <n v="10000"/>
    <m/>
    <m/>
    <n v="0"/>
    <m/>
    <m/>
    <e v="#N/A"/>
    <e v="#N/A"/>
    <x v="52"/>
    <x v="1"/>
    <s v="0"/>
  </r>
  <r>
    <x v="1"/>
    <x v="1"/>
    <n v="1023"/>
    <x v="37"/>
    <n v="0"/>
    <s v="Honorario Servicio Aereo"/>
    <d v="2026-01-23T00:00:00"/>
    <d v="2026-01-26T00:00:00"/>
    <s v="HPS"/>
    <x v="1"/>
    <s v="USD"/>
    <n v="100"/>
    <m/>
    <m/>
    <n v="100"/>
    <m/>
    <m/>
    <s v="FEES"/>
    <n v="0"/>
    <x v="48"/>
    <x v="1"/>
    <s v="0"/>
  </r>
  <r>
    <x v="1"/>
    <x v="1"/>
    <n v="1023"/>
    <x v="37"/>
    <n v="0"/>
    <s v="Honorario Servicio Aereo"/>
    <d v="2026-01-23T00:00:00"/>
    <d v="2026-01-26T00:00:00"/>
    <s v="HPS"/>
    <x v="1"/>
    <s v="USD"/>
    <n v="100"/>
    <m/>
    <m/>
    <n v="100"/>
    <m/>
    <m/>
    <s v="FEES"/>
    <n v="0"/>
    <x v="48"/>
    <x v="1"/>
    <s v="0"/>
  </r>
  <r>
    <x v="1"/>
    <x v="1"/>
    <n v="1023"/>
    <x v="37"/>
    <n v="28934"/>
    <s v="ENGELBERT STIG OSCAR ALBERT"/>
    <d v="2026-01-23T00:00:00"/>
    <d v="2026-01-23T00:00:00"/>
    <s v="VLO"/>
    <x v="2"/>
    <s v="USD"/>
    <n v="1388.4"/>
    <m/>
    <m/>
    <n v="0"/>
    <m/>
    <m/>
    <s v="F1S USA"/>
    <s v="United States"/>
    <x v="48"/>
    <x v="1"/>
    <s v="0"/>
  </r>
  <r>
    <x v="1"/>
    <x v="1"/>
    <n v="1023"/>
    <x v="37"/>
    <n v="28934"/>
    <s v="ENGELBERT STIG OSCAR ALBERT"/>
    <d v="2026-01-26T00:00:00"/>
    <d v="2026-05-05T00:00:00"/>
    <s v="VLO"/>
    <x v="2"/>
    <s v="USD"/>
    <n v="4343.53"/>
    <m/>
    <m/>
    <n v="390.75"/>
    <m/>
    <m/>
    <s v="F1S USA"/>
    <s v="United States"/>
    <x v="42"/>
    <x v="1"/>
    <s v="0"/>
  </r>
  <r>
    <x v="1"/>
    <x v="1"/>
    <n v="1023"/>
    <x v="37"/>
    <n v="0"/>
    <s v="comisión pago con tarjeta"/>
    <d v="2026-01-23T00:00:00"/>
    <d v="2026-05-05T00:00:00"/>
    <s v="HPS"/>
    <x v="1"/>
    <s v="USD"/>
    <n v="236.07"/>
    <m/>
    <m/>
    <n v="236.07"/>
    <m/>
    <m/>
    <s v="FEES"/>
    <n v="0"/>
    <x v="48"/>
    <x v="1"/>
    <s v="0"/>
  </r>
  <r>
    <x v="1"/>
    <x v="1"/>
    <n v="1024"/>
    <x v="16"/>
    <n v="23362"/>
    <s v="Servicios en Aspen"/>
    <d v="2026-02-27T00:00:00"/>
    <d v="2026-03-05T00:00:00"/>
    <s v="PKT"/>
    <x v="0"/>
    <s v="USD"/>
    <n v="12996"/>
    <m/>
    <m/>
    <n v="1104"/>
    <m/>
    <m/>
    <s v="SKIUSA VACATIONS LLC"/>
    <s v="United States"/>
    <x v="39"/>
    <x v="1"/>
    <s v="0"/>
  </r>
  <r>
    <x v="1"/>
    <x v="1"/>
    <n v="1025"/>
    <x v="16"/>
    <n v="27301"/>
    <s v="Vuelos MEX-MAD-MEX/Rocío Penagos"/>
    <d v="2026-05-01T00:00:00"/>
    <d v="2026-05-13T00:00:00"/>
    <s v="VLO"/>
    <x v="2"/>
    <s v="USD"/>
    <n v="3961.98"/>
    <m/>
    <m/>
    <n v="0"/>
    <m/>
    <m/>
    <s v="TURISMO EX MAR, S.A. DE C.V."/>
    <s v="Mexico"/>
    <x v="4"/>
    <x v="1"/>
    <s v="0"/>
  </r>
  <r>
    <x v="1"/>
    <x v="1"/>
    <n v="1025"/>
    <x v="16"/>
    <n v="27301"/>
    <s v="Vuelos MEX-MAD-MEX/Mónica Berger"/>
    <d v="2026-05-01T00:00:00"/>
    <d v="2026-05-13T00:00:00"/>
    <s v="VLO"/>
    <x v="2"/>
    <s v="USD"/>
    <n v="3961.98"/>
    <m/>
    <m/>
    <n v="0"/>
    <m/>
    <m/>
    <s v="TURISMO EX MAR, S.A. DE C.V."/>
    <s v="Mexico"/>
    <x v="4"/>
    <x v="1"/>
    <s v="0"/>
  </r>
  <r>
    <x v="1"/>
    <x v="1"/>
    <n v="1025"/>
    <x v="16"/>
    <n v="0"/>
    <s v="Fee de emisión OGMIHF"/>
    <d v="2026-05-01T00:00:00"/>
    <d v="2026-05-13T00:00:00"/>
    <s v="HPS"/>
    <x v="1"/>
    <s v="USD"/>
    <n v="35"/>
    <m/>
    <m/>
    <n v="35"/>
    <m/>
    <m/>
    <s v="FEES"/>
    <n v="0"/>
    <x v="4"/>
    <x v="1"/>
    <s v="0"/>
  </r>
  <r>
    <x v="1"/>
    <x v="1"/>
    <n v="1026"/>
    <x v="16"/>
    <n v="27301"/>
    <s v="Vuelo MEX-LAX/LAS-MEX//Lara Kosberg"/>
    <d v="2026-05-25T00:00:00"/>
    <d v="2026-05-31T00:00:00"/>
    <s v="VLO"/>
    <x v="2"/>
    <s v="USD"/>
    <n v="2406.48"/>
    <m/>
    <m/>
    <n v="0"/>
    <m/>
    <m/>
    <s v="TURISMO EX MAR, S.A. DE C.V."/>
    <s v="Mexico"/>
    <x v="13"/>
    <x v="1"/>
    <s v="0"/>
  </r>
  <r>
    <x v="1"/>
    <x v="1"/>
    <n v="1026"/>
    <x v="16"/>
    <n v="0"/>
    <s v="Fee de emisión JTBRHN"/>
    <d v="2026-05-25T00:00:00"/>
    <d v="2026-05-31T00:00:00"/>
    <s v="HPS"/>
    <x v="1"/>
    <s v="USD"/>
    <n v="35"/>
    <m/>
    <m/>
    <n v="35"/>
    <m/>
    <m/>
    <s v="FEES"/>
    <n v="0"/>
    <x v="13"/>
    <x v="1"/>
    <s v="0"/>
  </r>
  <r>
    <x v="1"/>
    <x v="1"/>
    <n v="1026"/>
    <x v="16"/>
    <n v="27301"/>
    <s v="Vuelo MEX-LAX/LAS-MEX//Tamara Berger"/>
    <d v="2026-05-25T00:00:00"/>
    <d v="2026-05-31T00:00:00"/>
    <s v="VLO"/>
    <x v="2"/>
    <s v="USD"/>
    <n v="1665.76"/>
    <m/>
    <m/>
    <n v="0"/>
    <m/>
    <m/>
    <s v="TURISMO EX MAR, S.A. DE C.V."/>
    <s v="Mexico"/>
    <x v="13"/>
    <x v="1"/>
    <s v="0"/>
  </r>
  <r>
    <x v="1"/>
    <x v="1"/>
    <n v="1026"/>
    <x v="16"/>
    <n v="0"/>
    <s v="Fee de emisión WBROOT"/>
    <d v="2026-05-25T00:00:00"/>
    <d v="2026-05-31T00:00:00"/>
    <s v="HPS"/>
    <x v="1"/>
    <s v="USD"/>
    <n v="35"/>
    <m/>
    <m/>
    <n v="35"/>
    <m/>
    <m/>
    <s v="FEES"/>
    <n v="0"/>
    <x v="13"/>
    <x v="1"/>
    <s v="0"/>
  </r>
  <r>
    <x v="1"/>
    <x v="1"/>
    <n v="1026"/>
    <x v="16"/>
    <n v="27301"/>
    <s v="Vuelo LAX-LAS//Lara Kosberg Berger"/>
    <d v="2026-05-25T00:00:00"/>
    <d v="2026-05-31T00:00:00"/>
    <s v="VLO"/>
    <x v="2"/>
    <s v="USD"/>
    <n v="318.36"/>
    <m/>
    <m/>
    <n v="0"/>
    <m/>
    <m/>
    <s v="TURISMO EX MAR, S.A. DE C.V."/>
    <s v="Mexico"/>
    <x v="13"/>
    <x v="1"/>
    <s v="0"/>
  </r>
  <r>
    <x v="1"/>
    <x v="1"/>
    <n v="1026"/>
    <x v="16"/>
    <n v="27301"/>
    <s v="Vuelo LAX-LAS//Tamara Berger"/>
    <d v="2026-05-25T00:00:00"/>
    <d v="2026-05-31T00:00:00"/>
    <s v="VLO"/>
    <x v="2"/>
    <s v="USD"/>
    <n v="318.36"/>
    <m/>
    <m/>
    <n v="0"/>
    <m/>
    <m/>
    <s v="TURISMO EX MAR, S.A. DE C.V."/>
    <s v="Mexico"/>
    <x v="13"/>
    <x v="1"/>
    <s v="0"/>
  </r>
  <r>
    <x v="0"/>
    <x v="1"/>
    <n v="1027"/>
    <x v="13"/>
    <n v="28934"/>
    <s v="CESPEDES SERRANO IRENE"/>
    <d v="2026-08-16T00:00:00"/>
    <d v="2026-08-17T00:00:00"/>
    <s v="VLO"/>
    <x v="2"/>
    <s v="EUR"/>
    <n v="265.78"/>
    <m/>
    <m/>
    <n v="5.2"/>
    <m/>
    <m/>
    <s v="F1S USA"/>
    <s v="United States"/>
    <x v="11"/>
    <x v="1"/>
    <s v="0"/>
  </r>
  <r>
    <x v="0"/>
    <x v="1"/>
    <n v="1027"/>
    <x v="13"/>
    <n v="28934"/>
    <s v="YANEZ CARVAJAL SERGIO"/>
    <d v="2026-08-16T00:00:00"/>
    <d v="2026-08-17T00:00:00"/>
    <s v="VLO"/>
    <x v="2"/>
    <s v="EUR"/>
    <n v="265.78"/>
    <m/>
    <m/>
    <n v="5.2"/>
    <m/>
    <m/>
    <s v="F1S USA"/>
    <s v="United States"/>
    <x v="11"/>
    <x v="1"/>
    <s v="0"/>
  </r>
  <r>
    <x v="0"/>
    <x v="1"/>
    <n v="1027"/>
    <x v="13"/>
    <n v="28934"/>
    <s v="YANEZ CARVAJAL SERGIO"/>
    <d v="2026-08-16T00:00:00"/>
    <d v="2026-08-17T00:00:00"/>
    <s v="VLO"/>
    <x v="2"/>
    <s v="EUR"/>
    <n v="3.42"/>
    <m/>
    <m/>
    <n v="0"/>
    <m/>
    <m/>
    <s v="F1S USA"/>
    <s v="United States"/>
    <x v="11"/>
    <x v="1"/>
    <s v="0"/>
  </r>
  <r>
    <x v="0"/>
    <x v="1"/>
    <n v="1027"/>
    <x v="13"/>
    <n v="28934"/>
    <s v="CESPEDES SERRANO IRENE"/>
    <d v="2026-08-21T00:00:00"/>
    <d v="2026-08-23T00:00:00"/>
    <s v="VLO"/>
    <x v="2"/>
    <s v="EUR"/>
    <n v="840.72"/>
    <m/>
    <m/>
    <n v="0"/>
    <m/>
    <m/>
    <s v="F1S USA"/>
    <s v="United States"/>
    <x v="11"/>
    <x v="1"/>
    <s v="0"/>
  </r>
  <r>
    <x v="0"/>
    <x v="1"/>
    <n v="1027"/>
    <x v="13"/>
    <n v="28934"/>
    <s v="YANEZ CARVAJAL SERGIO"/>
    <d v="2026-08-21T00:00:00"/>
    <d v="2026-08-23T00:00:00"/>
    <s v="VLO"/>
    <x v="2"/>
    <s v="EUR"/>
    <n v="840.72"/>
    <m/>
    <m/>
    <n v="0"/>
    <m/>
    <m/>
    <s v="F1S USA"/>
    <s v="United States"/>
    <x v="11"/>
    <x v="1"/>
    <s v="0"/>
  </r>
  <r>
    <x v="0"/>
    <x v="1"/>
    <n v="1027"/>
    <x v="13"/>
    <n v="28934"/>
    <s v="YANEZ CARVAJAL SERGIO"/>
    <d v="2026-08-21T00:00:00"/>
    <d v="2026-08-23T00:00:00"/>
    <s v="VLO"/>
    <x v="2"/>
    <s v="EUR"/>
    <n v="3.42"/>
    <m/>
    <m/>
    <n v="0"/>
    <m/>
    <m/>
    <s v="F1S USA"/>
    <s v="United States"/>
    <x v="11"/>
    <x v="1"/>
    <s v="0"/>
  </r>
  <r>
    <x v="1"/>
    <x v="1"/>
    <n v="1028"/>
    <x v="12"/>
    <n v="32457"/>
    <s v="VIAJE PARIS 3D 4N SOLO AVION Y HTL"/>
    <d v="2026-02-10T00:00:00"/>
    <d v="2026-02-17T00:00:00"/>
    <s v="HTL"/>
    <x v="4"/>
    <s v="USD"/>
    <n v="5000"/>
    <m/>
    <m/>
    <n v="700"/>
    <m/>
    <m/>
    <s v="Four Seasons Hotel George V, Paris"/>
    <s v="France"/>
    <x v="43"/>
    <x v="1"/>
    <s v="0"/>
  </r>
  <r>
    <x v="1"/>
    <x v="1"/>
    <n v="1028"/>
    <x v="12"/>
    <n v="24237"/>
    <s v="VIAJE A ROMA"/>
    <d v="2026-02-17T00:00:00"/>
    <d v="2026-02-19T00:00:00"/>
    <s v="HTL"/>
    <x v="4"/>
    <s v="USD"/>
    <n v="2500"/>
    <m/>
    <m/>
    <n v="500"/>
    <m/>
    <m/>
    <s v="BULGARI HOTEL ROMA"/>
    <s v="Italy"/>
    <x v="44"/>
    <x v="1"/>
    <s v="0"/>
  </r>
  <r>
    <x v="1"/>
    <x v="1"/>
    <n v="1029"/>
    <x v="44"/>
    <n v="27387"/>
    <s v="Luna de miel en Portugal, hoteles, desayunos y traslados incluidos"/>
    <d v="2026-03-21T00:00:00"/>
    <d v="2026-03-29T00:00:00"/>
    <s v="HTL"/>
    <x v="4"/>
    <s v="EUR"/>
    <n v="7880"/>
    <m/>
    <m/>
    <n v="746"/>
    <m/>
    <m/>
    <s v="TEMPO VIP"/>
    <s v="Portugal"/>
    <x v="46"/>
    <x v="1"/>
    <s v="0"/>
  </r>
  <r>
    <x v="0"/>
    <x v="1"/>
    <n v="1030"/>
    <x v="2"/>
    <n v="0"/>
    <s v="Fee emision"/>
    <d v="2026-02-01T00:00:00"/>
    <d v="2026-02-08T00:00:00"/>
    <s v="HPS"/>
    <x v="1"/>
    <s v="EUR"/>
    <n v="156.5"/>
    <m/>
    <m/>
    <n v="156.5"/>
    <m/>
    <m/>
    <s v="FEES"/>
    <n v="0"/>
    <x v="41"/>
    <x v="1"/>
    <s v="0"/>
  </r>
  <r>
    <x v="0"/>
    <x v="1"/>
    <n v="1030"/>
    <x v="2"/>
    <n v="27914"/>
    <s v="Billete AF | CDG - GVA - CDG"/>
    <d v="2026-02-01T00:00:00"/>
    <d v="2026-02-08T00:00:00"/>
    <s v="ABC"/>
    <x v="2"/>
    <s v="EUR"/>
    <n v="929.2"/>
    <m/>
    <m/>
    <n v="0"/>
    <m/>
    <m/>
    <s v="Servivuelo"/>
    <s v="Spain"/>
    <x v="41"/>
    <x v="1"/>
    <s v="0"/>
  </r>
  <r>
    <x v="0"/>
    <x v="1"/>
    <n v="1030"/>
    <x v="2"/>
    <n v="34804"/>
    <s v="Reserva 1 noche - Ginebra"/>
    <d v="2026-02-01T00:00:00"/>
    <d v="2026-02-02T00:00:00"/>
    <s v="HTL"/>
    <x v="4"/>
    <s v="EUR"/>
    <n v="619.35"/>
    <m/>
    <m/>
    <n v="61"/>
    <m/>
    <m/>
    <e v="#N/A"/>
    <e v="#N/A"/>
    <x v="41"/>
    <x v="1"/>
    <s v="0"/>
  </r>
  <r>
    <x v="1"/>
    <x v="1"/>
    <n v="1031"/>
    <x v="24"/>
    <n v="34861"/>
    <s v="Viaje completo"/>
    <d v="2026-03-27T00:00:00"/>
    <d v="2026-04-10T00:00:00"/>
    <s v="PKT"/>
    <x v="0"/>
    <s v="EUR"/>
    <n v="38888"/>
    <m/>
    <m/>
    <n v="0"/>
    <m/>
    <m/>
    <e v="#N/A"/>
    <e v="#N/A"/>
    <x v="36"/>
    <x v="1"/>
    <s v="0"/>
  </r>
  <r>
    <x v="1"/>
    <x v="1"/>
    <n v="1031"/>
    <x v="24"/>
    <n v="28934"/>
    <s v="MANCERA ARRIGUNAGA SARA GABRIELA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28934"/>
    <s v="NICOLAU GUTIERREZ LUIS ALFONSO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28934"/>
    <s v="NICOLAU MANCERA JOAQUIN GABRIEL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28934"/>
    <s v="NICOLAU MANCERA ESTEBAN JAVIER"/>
    <d v="2026-03-28T00:00:00"/>
    <d v="2026-04-10T00:00:00"/>
    <s v="VLO"/>
    <x v="2"/>
    <s v="EUR"/>
    <n v="418.47"/>
    <m/>
    <m/>
    <n v="0"/>
    <m/>
    <m/>
    <s v="F1S USA"/>
    <s v="United States"/>
    <x v="36"/>
    <x v="1"/>
    <s v="0"/>
  </r>
  <r>
    <x v="1"/>
    <x v="1"/>
    <n v="1031"/>
    <x v="24"/>
    <n v="34682"/>
    <s v="Estancia completa Hotel Cristine Bedfor"/>
    <d v="2026-04-05T00:00:00"/>
    <d v="2026-04-08T00:00:00"/>
    <s v="HTL"/>
    <x v="4"/>
    <s v="EUR"/>
    <n v="2508"/>
    <m/>
    <m/>
    <n v="228"/>
    <m/>
    <m/>
    <e v="#N/A"/>
    <e v="#N/A"/>
    <x v="38"/>
    <x v="1"/>
    <s v="0"/>
  </r>
  <r>
    <x v="2"/>
    <x v="1"/>
    <n v="1032"/>
    <x v="17"/>
    <n v="29851"/>
    <s v="HOTEL CHATEAU SAINT MARTIN - 3 noches - 2 Junior Suites"/>
    <d v="2026-06-14T00:00:00"/>
    <d v="2026-06-17T00:00:00"/>
    <s v="HTL"/>
    <x v="4"/>
    <s v="EUR"/>
    <n v="7440"/>
    <m/>
    <m/>
    <n v="744"/>
    <m/>
    <m/>
    <s v="CHATEAU SAINT-MARTIN AND SPA"/>
    <s v="France"/>
    <x v="33"/>
    <x v="1"/>
    <s v="0"/>
  </r>
  <r>
    <x v="2"/>
    <x v="1"/>
    <n v="1032"/>
    <x v="17"/>
    <n v="28232"/>
    <s v="HOTEL DU COUVENT - 2 noches - Colettine 1"/>
    <d v="2026-06-17T00:00:00"/>
    <d v="2026-06-19T00:00:00"/>
    <s v="HTL"/>
    <x v="4"/>
    <s v="EUR"/>
    <n v="1900"/>
    <m/>
    <m/>
    <n v="190"/>
    <m/>
    <m/>
    <s v="HOTEL DU COUVENT"/>
    <s v="France"/>
    <x v="33"/>
    <x v="1"/>
    <s v="0"/>
  </r>
  <r>
    <x v="2"/>
    <x v="1"/>
    <n v="1032"/>
    <x v="17"/>
    <n v="28232"/>
    <s v="HOTEL DU COUVENT - 2 noches - Colettine 2"/>
    <d v="2026-06-17T00:00:00"/>
    <d v="2026-06-19T00:00:00"/>
    <s v="HTL"/>
    <x v="4"/>
    <s v="EUR"/>
    <n v="1900"/>
    <m/>
    <m/>
    <n v="190"/>
    <m/>
    <m/>
    <s v="HOTEL DU COUVENT"/>
    <s v="France"/>
    <x v="33"/>
    <x v="1"/>
    <s v="0"/>
  </r>
  <r>
    <x v="2"/>
    <x v="1"/>
    <n v="1032"/>
    <x v="17"/>
    <n v="28491"/>
    <s v="Seguro AON"/>
    <d v="2026-06-14T00:00:00"/>
    <d v="2026-06-19T00:00:00"/>
    <s v="SEG"/>
    <x v="3"/>
    <s v="EUR"/>
    <n v="100"/>
    <m/>
    <m/>
    <n v="12"/>
    <m/>
    <m/>
    <s v="AON"/>
    <s v="United Kingdom"/>
    <x v="33"/>
    <x v="1"/>
    <s v="0"/>
  </r>
  <r>
    <x v="2"/>
    <x v="1"/>
    <n v="1033"/>
    <x v="17"/>
    <n v="34572"/>
    <s v="The Shelborne by Proper"/>
    <d v="2026-02-06T00:00:00"/>
    <d v="2026-02-09T00:00:00"/>
    <s v="HTL"/>
    <x v="4"/>
    <s v="USD"/>
    <n v="3000.27"/>
    <m/>
    <m/>
    <n v="300.03"/>
    <m/>
    <m/>
    <e v="#N/A"/>
    <e v="#N/A"/>
    <x v="41"/>
    <x v="1"/>
    <s v="0"/>
  </r>
  <r>
    <x v="2"/>
    <x v="1"/>
    <n v="1034"/>
    <x v="17"/>
    <n v="27301"/>
    <s v="Vuelos MEX-CDG-FCO//LIN-CDG-MEX/José Sayeg Trabulse"/>
    <d v="2026-09-26T00:00:00"/>
    <d v="2026-10-14T00:00:00"/>
    <s v="VLO"/>
    <x v="2"/>
    <s v="USD"/>
    <n v="4442.2"/>
    <m/>
    <m/>
    <n v="0"/>
    <m/>
    <m/>
    <s v="TURISMO EX MAR, S.A. DE C.V."/>
    <s v="Mexico"/>
    <x v="26"/>
    <x v="1"/>
    <s v="0"/>
  </r>
  <r>
    <x v="2"/>
    <x v="1"/>
    <n v="1034"/>
    <x v="17"/>
    <n v="27301"/>
    <s v="Vuelos MEX-CDG-FCO//LIN-CDG-MEX/Julia Sayeg Velasco"/>
    <d v="2026-09-26T00:00:00"/>
    <d v="2026-10-14T00:00:00"/>
    <s v="VLO"/>
    <x v="2"/>
    <s v="USD"/>
    <n v="1262.84"/>
    <m/>
    <m/>
    <n v="0"/>
    <m/>
    <m/>
    <s v="TURISMO EX MAR, S.A. DE C.V."/>
    <s v="Mexico"/>
    <x v="26"/>
    <x v="1"/>
    <s v="0"/>
  </r>
  <r>
    <x v="2"/>
    <x v="1"/>
    <n v="1034"/>
    <x v="17"/>
    <n v="27301"/>
    <s v="Vuelos MEX-CDG-FCO//LIN-CDG-MEX/Edda Eileen Velasco Lazcano"/>
    <d v="2026-09-26T00:00:00"/>
    <d v="2026-10-14T00:00:00"/>
    <s v="VLO"/>
    <x v="2"/>
    <s v="USD"/>
    <n v="4442.2"/>
    <m/>
    <m/>
    <n v="0"/>
    <m/>
    <m/>
    <s v="TURISMO EX MAR, S.A. DE C.V."/>
    <s v="Mexico"/>
    <x v="26"/>
    <x v="1"/>
    <s v="0"/>
  </r>
  <r>
    <x v="2"/>
    <x v="1"/>
    <n v="1034"/>
    <x v="17"/>
    <n v="0"/>
    <s v="Fee de emisión KOMIGQ/OIZIWS"/>
    <d v="2026-09-26T00:00:00"/>
    <d v="2026-10-14T00:00:00"/>
    <s v="HPS"/>
    <x v="1"/>
    <s v="USD"/>
    <n v="70"/>
    <m/>
    <m/>
    <n v="70"/>
    <m/>
    <m/>
    <s v="FEES"/>
    <n v="0"/>
    <x v="26"/>
    <x v="1"/>
    <s v="0"/>
  </r>
  <r>
    <x v="2"/>
    <x v="1"/>
    <n v="1035"/>
    <x v="17"/>
    <n v="31643"/>
    <s v="PAQ COMPLETO A RWANDA"/>
    <d v="2026-03-04T00:00:00"/>
    <d v="2026-03-20T00:00:00"/>
    <s v="PKT"/>
    <x v="0"/>
    <s v="EUR"/>
    <n v="1040"/>
    <m/>
    <m/>
    <n v="200"/>
    <m/>
    <m/>
    <s v="ANDBEYOND SOUTH AFRICA"/>
    <s v="South Africa"/>
    <x v="47"/>
    <x v="1"/>
    <s v="0"/>
  </r>
  <r>
    <x v="2"/>
    <x v="1"/>
    <n v="1035"/>
    <x v="17"/>
    <n v="31643"/>
    <s v="visita gorilas"/>
    <d v="2026-03-17T00:00:00"/>
    <d v="2026-03-17T00:00:00"/>
    <s v="BOL"/>
    <x v="3"/>
    <s v="EUR"/>
    <n v="800"/>
    <m/>
    <m/>
    <n v="50"/>
    <m/>
    <m/>
    <s v="ANDBEYOND SOUTH AFRICA"/>
    <s v="South Africa"/>
    <x v="46"/>
    <x v="1"/>
    <s v="0"/>
  </r>
  <r>
    <x v="2"/>
    <x v="1"/>
    <n v="1035"/>
    <x v="17"/>
    <n v="23996"/>
    <s v="BOLETOS AVION RWANDA"/>
    <d v="2026-03-20T00:00:00"/>
    <d v="2026-03-21T00:00:00"/>
    <s v="ABC"/>
    <x v="2"/>
    <s v="EUR"/>
    <n v="2000"/>
    <m/>
    <m/>
    <n v="200"/>
    <m/>
    <m/>
    <s v="South African Airways"/>
    <s v="South Africa"/>
    <x v="46"/>
    <x v="1"/>
    <s v="0"/>
  </r>
  <r>
    <x v="2"/>
    <x v="1"/>
    <n v="1036"/>
    <x v="17"/>
    <n v="0"/>
    <s v="FEE EMISION BOLETO"/>
    <d v="2026-02-23T00:00:00"/>
    <d v="2026-02-23T00:00:00"/>
    <s v="HPS"/>
    <x v="1"/>
    <s v="USD"/>
    <n v="35"/>
    <m/>
    <m/>
    <n v="35"/>
    <m/>
    <m/>
    <s v="FEES"/>
    <n v="0"/>
    <x v="39"/>
    <x v="1"/>
    <s v="0"/>
  </r>
  <r>
    <x v="2"/>
    <x v="1"/>
    <n v="1036"/>
    <x v="17"/>
    <n v="28934"/>
    <s v="ORTIZ CABRERA LILIA ISAURA"/>
    <d v="2026-02-22T00:00:00"/>
    <d v="2026-02-22T00:00:00"/>
    <s v="VLO"/>
    <x v="2"/>
    <s v="USD"/>
    <n v="521.3"/>
    <m/>
    <m/>
    <n v="0"/>
    <m/>
    <m/>
    <s v="F1S USA"/>
    <s v="United States"/>
    <x v="39"/>
    <x v="1"/>
    <s v="0"/>
  </r>
  <r>
    <x v="2"/>
    <x v="1"/>
    <n v="1036"/>
    <x v="17"/>
    <n v="0"/>
    <s v="FEE EMISION BOLETO"/>
    <d v="2026-02-22T00:00:00"/>
    <d v="2026-02-22T00:00:00"/>
    <s v="HPS"/>
    <x v="1"/>
    <s v="USD"/>
    <n v="35"/>
    <m/>
    <m/>
    <n v="35"/>
    <m/>
    <m/>
    <s v="FEES"/>
    <n v="0"/>
    <x v="39"/>
    <x v="1"/>
    <s v="0"/>
  </r>
  <r>
    <x v="2"/>
    <x v="1"/>
    <n v="1037"/>
    <x v="17"/>
    <n v="34632"/>
    <s v="Hospedaje Secrets Bahia Mita"/>
    <d v="2025-12-27T00:00:00"/>
    <d v="2026-01-02T00:00:00"/>
    <s v="HTL"/>
    <x v="4"/>
    <s v="USD"/>
    <n v="5589"/>
    <m/>
    <m/>
    <n v="630.4400000000001"/>
    <m/>
    <m/>
    <e v="#N/A"/>
    <e v="#N/A"/>
    <x v="1"/>
    <x v="0"/>
    <s v="0"/>
  </r>
  <r>
    <x v="2"/>
    <x v="1"/>
    <n v="1038"/>
    <x v="17"/>
    <n v="25269"/>
    <s v="HOTEL ALFONSO XIII - 2 NOCHES GRAND DELUXE"/>
    <d v="2026-02-08T00:00:00"/>
    <d v="2026-02-18T00:00:00"/>
    <s v="HTL"/>
    <x v="4"/>
    <s v="EUR"/>
    <n v="2200"/>
    <m/>
    <m/>
    <n v="200"/>
    <m/>
    <m/>
    <s v="HOTEL ALFONSO XIII"/>
    <s v="Spain"/>
    <x v="43"/>
    <x v="1"/>
    <s v="0"/>
  </r>
  <r>
    <x v="2"/>
    <x v="1"/>
    <n v="1038"/>
    <x v="17"/>
    <n v="28491"/>
    <s v="Seguro de viaje asistencia y cancelacion"/>
    <d v="2026-02-08T00:00:00"/>
    <d v="2026-02-18T00:00:00"/>
    <s v="SEG"/>
    <x v="3"/>
    <s v="EUR"/>
    <n v="101.08"/>
    <m/>
    <m/>
    <n v="-19.52"/>
    <m/>
    <m/>
    <s v="AON"/>
    <s v="United Kingdom"/>
    <x v="43"/>
    <x v="1"/>
    <s v="0"/>
  </r>
  <r>
    <x v="2"/>
    <x v="1"/>
    <n v="1038"/>
    <x v="17"/>
    <n v="30308"/>
    <s v="Alojamiento Palace Madrid - I estancia"/>
    <d v="2026-02-08T00:00:00"/>
    <d v="2026-02-09T00:00:00"/>
    <s v="HTL"/>
    <x v="4"/>
    <s v="EUR"/>
    <n v="477.08"/>
    <m/>
    <m/>
    <n v="86.03"/>
    <m/>
    <m/>
    <s v="THE PALACE A LUXURY COLLECTION HOTEL MADRID"/>
    <s v="Spain"/>
    <x v="43"/>
    <x v="1"/>
    <s v="0"/>
  </r>
  <r>
    <x v="2"/>
    <x v="1"/>
    <n v="1038"/>
    <x v="17"/>
    <n v="30308"/>
    <s v="Alojamiento Palace Madrid - II estancia"/>
    <d v="2026-02-10T00:00:00"/>
    <d v="2026-02-13T00:00:00"/>
    <s v="HTL"/>
    <x v="4"/>
    <s v="EUR"/>
    <n v="1140.38"/>
    <m/>
    <m/>
    <n v="86.03"/>
    <m/>
    <m/>
    <s v="THE PALACE A LUXURY COLLECTION HOTEL MADRID"/>
    <s v="Spain"/>
    <x v="43"/>
    <x v="1"/>
    <s v="0"/>
  </r>
  <r>
    <x v="2"/>
    <x v="1"/>
    <n v="1038"/>
    <x v="17"/>
    <n v="30308"/>
    <s v="Alojamiento Palace Madrid - III estancia"/>
    <d v="2026-02-15T00:00:00"/>
    <d v="2026-02-18T00:00:00"/>
    <s v="HTL"/>
    <x v="4"/>
    <s v="EUR"/>
    <n v="1235.42"/>
    <m/>
    <m/>
    <n v="86.03"/>
    <m/>
    <m/>
    <s v="THE PALACE A LUXURY COLLECTION HOTEL MADRID"/>
    <s v="Spain"/>
    <x v="44"/>
    <x v="1"/>
    <s v="0"/>
  </r>
  <r>
    <x v="2"/>
    <x v="1"/>
    <n v="1038"/>
    <x v="17"/>
    <n v="30984"/>
    <s v="Traslados Madrid y Sevilla"/>
    <d v="2026-02-08T00:00:00"/>
    <d v="2026-02-18T00:00:00"/>
    <s v="TRF"/>
    <x v="5"/>
    <s v="EUR"/>
    <n v="378.96"/>
    <m/>
    <m/>
    <n v="11.37"/>
    <m/>
    <m/>
    <s v="Limouxine"/>
    <s v="Spain"/>
    <x v="43"/>
    <x v="1"/>
    <s v="0"/>
  </r>
  <r>
    <x v="2"/>
    <x v="1"/>
    <n v="1039"/>
    <x v="17"/>
    <n v="28934"/>
    <s v="PEYRELONGUE NUNEZ IAN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NUNEZ ANDRES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NUNEZ PAULA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RIEDEL BARBARA JERONIMO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DIENER VERONICA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ORBEA OYHANARTE MARTIN HORACIO ENRIQUE"/>
    <d v="2026-03-27T00:00:00"/>
    <d v="2026-04-04T00:00:00"/>
    <s v="VLO"/>
    <x v="2"/>
    <s v="USD"/>
    <n v="1139.81"/>
    <m/>
    <m/>
    <n v="0"/>
    <m/>
    <m/>
    <s v="F1S USA"/>
    <s v="United States"/>
    <x v="36"/>
    <x v="1"/>
    <s v="0"/>
  </r>
  <r>
    <x v="2"/>
    <x v="1"/>
    <n v="1039"/>
    <x v="17"/>
    <n v="28934"/>
    <s v="PEYRELONGUE AUSCHITZKY HERVEJOSEPHMARIE"/>
    <d v="2026-03-25T00:00:00"/>
    <d v="2026-04-04T00:00:00"/>
    <s v="VLO"/>
    <x v="2"/>
    <s v="USD"/>
    <n v="3193.81"/>
    <m/>
    <m/>
    <n v="0"/>
    <m/>
    <m/>
    <s v="F1S USA"/>
    <s v="United States"/>
    <x v="36"/>
    <x v="1"/>
    <s v="0"/>
  </r>
  <r>
    <x v="2"/>
    <x v="1"/>
    <n v="1039"/>
    <x v="17"/>
    <n v="28934"/>
    <s v="DIENER DE PEYRELONGUE ENRIQUETANOEMI"/>
    <d v="2026-03-25T00:00:00"/>
    <d v="2026-04-04T00:00:00"/>
    <s v="VLO"/>
    <x v="2"/>
    <s v="USD"/>
    <n v="3193.81"/>
    <m/>
    <m/>
    <n v="0"/>
    <m/>
    <m/>
    <s v="F1S USA"/>
    <s v="United States"/>
    <x v="36"/>
    <x v="1"/>
    <s v="0"/>
  </r>
  <r>
    <x v="2"/>
    <x v="1"/>
    <n v="1039"/>
    <x v="17"/>
    <n v="28934"/>
    <s v="NUNEZ BACHMANN JESSICA"/>
    <d v="2026-03-25T00:00:00"/>
    <d v="2026-04-04T00:00:00"/>
    <s v="VLO"/>
    <x v="2"/>
    <s v="USD"/>
    <n v="3193.81"/>
    <m/>
    <m/>
    <n v="0"/>
    <m/>
    <m/>
    <s v="F1S USA"/>
    <s v="United States"/>
    <x v="36"/>
    <x v="1"/>
    <s v="0"/>
  </r>
  <r>
    <x v="2"/>
    <x v="1"/>
    <n v="1039"/>
    <x v="17"/>
    <n v="28934"/>
    <s v="DE PEYRELONGUE LOUIS JOSEPH"/>
    <d v="2026-03-27T00:00:00"/>
    <d v="2026-04-04T00:00:00"/>
    <s v="VLO"/>
    <x v="2"/>
    <s v="USD"/>
    <n v="2307.71"/>
    <m/>
    <m/>
    <n v="0"/>
    <m/>
    <m/>
    <s v="F1S USA"/>
    <s v="United States"/>
    <x v="36"/>
    <x v="1"/>
    <s v="0"/>
  </r>
  <r>
    <x v="2"/>
    <x v="1"/>
    <n v="1039"/>
    <x v="17"/>
    <n v="0"/>
    <s v="FEE 8 BOLETOS AVION"/>
    <d v="2026-03-27T00:00:00"/>
    <d v="2026-04-04T00:00:00"/>
    <s v="HPS"/>
    <x v="1"/>
    <s v="USD"/>
    <n v="280"/>
    <m/>
    <m/>
    <n v="280"/>
    <m/>
    <m/>
    <s v="FEES"/>
    <n v="0"/>
    <x v="36"/>
    <x v="1"/>
    <s v="0"/>
  </r>
  <r>
    <x v="2"/>
    <x v="1"/>
    <n v="1040"/>
    <x v="17"/>
    <n v="26512"/>
    <s v="FOUR SEASONS NASHVILLE"/>
    <d v="2025-11-08T00:00:00"/>
    <d v="2025-11-09T00:00:00"/>
    <s v="HTL"/>
    <x v="4"/>
    <s v="USD"/>
    <n v="1024"/>
    <m/>
    <m/>
    <n v="102.4"/>
    <m/>
    <m/>
    <s v="FOUR SEASONS"/>
    <s v="United States"/>
    <x v="34"/>
    <x v="0"/>
    <s v="0"/>
  </r>
  <r>
    <x v="2"/>
    <x v="1"/>
    <n v="1041"/>
    <x v="17"/>
    <n v="27672"/>
    <s v="RECOLECCION EN AEROPUERTO, TRASLADO AL HOTEL, TRASLADO A UNA BODA Y REGRESO, TRASLADO REGRESO AL AEROPUERTO."/>
    <d v="2026-01-31T00:00:00"/>
    <d v="2026-02-01T00:00:00"/>
    <s v="TRF"/>
    <x v="5"/>
    <s v="MXN"/>
    <n v="8150"/>
    <m/>
    <m/>
    <n v="1022.96"/>
    <m/>
    <m/>
    <s v="MX3 TRAVEL"/>
    <s v="Mexico"/>
    <x v="42"/>
    <x v="1"/>
    <s v="0"/>
  </r>
  <r>
    <x v="2"/>
    <x v="1"/>
    <n v="1042"/>
    <x v="17"/>
    <n v="34566"/>
    <s v="Tour en Bici por Valle de la Loire, incluye hoteles, bicis, ciertas comidas"/>
    <d v="2026-07-04T00:00:00"/>
    <d v="2026-07-12T00:00:00"/>
    <s v="PKT"/>
    <x v="0"/>
    <s v="EUR"/>
    <n v="9283.870000000001"/>
    <m/>
    <m/>
    <n v="1856.77"/>
    <m/>
    <m/>
    <e v="#N/A"/>
    <e v="#N/A"/>
    <x v="16"/>
    <x v="1"/>
    <s v="0"/>
  </r>
  <r>
    <x v="2"/>
    <x v="1"/>
    <n v="1043"/>
    <x v="17"/>
    <n v="28934"/>
    <s v="VALLS AGIS ALBERTO"/>
    <d v="2026-09-25T00:00:00"/>
    <d v="2026-10-11T00:00:00"/>
    <s v="VLO"/>
    <x v="2"/>
    <s v="USD"/>
    <n v="5929.13"/>
    <m/>
    <m/>
    <n v="0"/>
    <m/>
    <m/>
    <s v="F1S USA"/>
    <s v="United States"/>
    <x v="26"/>
    <x v="1"/>
    <s v="0"/>
  </r>
  <r>
    <x v="2"/>
    <x v="1"/>
    <n v="1043"/>
    <x v="17"/>
    <n v="28934"/>
    <s v="VALLS MARTINEZ ANDRES"/>
    <d v="2026-09-25T00:00:00"/>
    <d v="2026-10-11T00:00:00"/>
    <s v="VLO"/>
    <x v="2"/>
    <s v="USD"/>
    <n v="5929.13"/>
    <m/>
    <m/>
    <n v="0"/>
    <m/>
    <m/>
    <s v="F1S USA"/>
    <s v="United States"/>
    <x v="26"/>
    <x v="1"/>
    <s v="0"/>
  </r>
  <r>
    <x v="2"/>
    <x v="1"/>
    <n v="1043"/>
    <x v="17"/>
    <n v="28934"/>
    <s v="VALLS MARTINEZ ALBERTO"/>
    <d v="2026-09-25T00:00:00"/>
    <d v="2026-10-11T00:00:00"/>
    <s v="VLO"/>
    <x v="2"/>
    <s v="USD"/>
    <n v="5929.13"/>
    <m/>
    <m/>
    <n v="0"/>
    <m/>
    <m/>
    <s v="F1S USA"/>
    <s v="United States"/>
    <x v="26"/>
    <x v="1"/>
    <s v="0"/>
  </r>
  <r>
    <x v="2"/>
    <x v="1"/>
    <n v="1044"/>
    <x v="17"/>
    <n v="25036"/>
    <s v="Patina Maldvies - DMC Hummingbird"/>
    <d v="2026-02-22T00:00:00"/>
    <d v="2026-02-28T00:00:00"/>
    <s v="HTL"/>
    <x v="4"/>
    <s v="EUR"/>
    <n v="17536"/>
    <m/>
    <m/>
    <n v="3679"/>
    <m/>
    <m/>
    <s v="HUMMINGBIRD TRAVEL"/>
    <s v="United Kingdom"/>
    <x v="39"/>
    <x v="1"/>
    <s v="0"/>
  </r>
  <r>
    <x v="2"/>
    <x v="1"/>
    <n v="1044"/>
    <x v="17"/>
    <n v="27914"/>
    <s v="Billete EY | MAD MLE MAD"/>
    <d v="2026-02-21T00:00:00"/>
    <d v="2026-02-28T00:00:00"/>
    <s v="ABC"/>
    <x v="2"/>
    <s v="EUR"/>
    <n v="10164"/>
    <m/>
    <m/>
    <n v="0"/>
    <m/>
    <m/>
    <s v="Servivuelo"/>
    <s v="Spain"/>
    <x v="44"/>
    <x v="1"/>
    <s v="0"/>
  </r>
  <r>
    <x v="2"/>
    <x v="1"/>
    <n v="1044"/>
    <x v="17"/>
    <n v="0"/>
    <s v="Fee emision"/>
    <d v="2026-02-22T00:00:00"/>
    <d v="2026-02-28T00:00:00"/>
    <s v="HPS"/>
    <x v="1"/>
    <s v="EUR"/>
    <n v="130"/>
    <m/>
    <m/>
    <n v="130"/>
    <m/>
    <m/>
    <s v="FEES"/>
    <n v="0"/>
    <x v="39"/>
    <x v="1"/>
    <s v="0"/>
  </r>
  <r>
    <x v="2"/>
    <x v="1"/>
    <n v="1045"/>
    <x v="17"/>
    <n v="25780"/>
    <s v="Traslado ZRH - Zermatt"/>
    <d v="2025-12-20T00:00:00"/>
    <d v="2025-12-20T00:00:00"/>
    <s v="TRF"/>
    <x v="5"/>
    <s v="USD"/>
    <n v="2065"/>
    <m/>
    <m/>
    <n v="294.53"/>
    <m/>
    <m/>
    <s v="ROLZO"/>
    <s v="United Kingdom"/>
    <x v="0"/>
    <x v="0"/>
    <s v="0"/>
  </r>
  <r>
    <x v="2"/>
    <x v="1"/>
    <n v="1046"/>
    <x v="17"/>
    <n v="23789"/>
    <s v="TRIUMPH AFRICA"/>
    <d v="2026-05-09T00:00:00"/>
    <d v="2026-05-19T00:00:00"/>
    <s v="PKT"/>
    <x v="0"/>
    <s v="USD"/>
    <n v="290000"/>
    <m/>
    <m/>
    <n v="29000"/>
    <m/>
    <m/>
    <s v="TRIUMPH TRAVEL"/>
    <s v="South Africa"/>
    <x v="52"/>
    <x v="1"/>
    <s v="0"/>
  </r>
  <r>
    <x v="2"/>
    <x v="1"/>
    <n v="1047"/>
    <x v="17"/>
    <n v="32500"/>
    <s v="Hospedaje, tours, guias."/>
    <d v="2026-03-07T00:00:00"/>
    <d v="2026-03-11T00:00:00"/>
    <s v="PKT"/>
    <x v="0"/>
    <s v="USD"/>
    <n v="18319"/>
    <m/>
    <m/>
    <n v="2871"/>
    <m/>
    <m/>
    <s v="EXO TRAVEL MOROCCO"/>
    <s v="Morocco"/>
    <x v="47"/>
    <x v="1"/>
    <s v="0"/>
  </r>
  <r>
    <x v="2"/>
    <x v="1"/>
    <n v="1048"/>
    <x v="17"/>
    <n v="33418"/>
    <s v="Utopia of the Seas - 2 a 6 de noviembre, 2026"/>
    <d v="2026-11-02T00:00:00"/>
    <d v="2026-11-06T00:00:00"/>
    <s v="CRC"/>
    <x v="8"/>
    <s v="MXN"/>
    <n v="79800"/>
    <m/>
    <m/>
    <n v="9576"/>
    <m/>
    <m/>
    <s v="IC TRAVELIZ"/>
    <s v="United States"/>
    <x v="34"/>
    <x v="1"/>
    <s v="0"/>
  </r>
  <r>
    <x v="2"/>
    <x v="1"/>
    <n v="1049"/>
    <x v="17"/>
    <n v="27301"/>
    <s v="Vuelo MEX-MIA-MEX/Sergio Berger Alazraki"/>
    <d v="2026-02-26T00:00:00"/>
    <d v="2026-03-01T00:00:00"/>
    <s v="VLO"/>
    <x v="2"/>
    <s v="USD"/>
    <n v="498.88"/>
    <m/>
    <m/>
    <n v="0"/>
    <m/>
    <m/>
    <s v="TURISMO EX MAR, S.A. DE C.V."/>
    <s v="Mexico"/>
    <x v="39"/>
    <x v="1"/>
    <s v="0"/>
  </r>
  <r>
    <x v="2"/>
    <x v="1"/>
    <n v="1049"/>
    <x v="17"/>
    <n v="27301"/>
    <s v="Vuelo MEX-MIA-MEX/Andres Carretero Martínez"/>
    <d v="2026-02-26T00:00:00"/>
    <d v="2026-03-01T00:00:00"/>
    <s v="VLO"/>
    <x v="2"/>
    <s v="USD"/>
    <n v="498.88"/>
    <m/>
    <m/>
    <n v="0"/>
    <m/>
    <m/>
    <s v="TURISMO EX MAR, S.A. DE C.V."/>
    <s v="Mexico"/>
    <x v="39"/>
    <x v="1"/>
    <s v="0"/>
  </r>
  <r>
    <x v="2"/>
    <x v="1"/>
    <n v="1049"/>
    <x v="17"/>
    <n v="0"/>
    <s v="Fee de emisión LVCFYX"/>
    <d v="2026-02-26T00:00:00"/>
    <d v="2026-03-01T00:00:00"/>
    <s v="HPS"/>
    <x v="1"/>
    <s v="USD"/>
    <n v="70"/>
    <m/>
    <m/>
    <n v="70"/>
    <m/>
    <m/>
    <s v="FEES"/>
    <n v="0"/>
    <x v="39"/>
    <x v="1"/>
    <s v="0"/>
  </r>
  <r>
    <x v="2"/>
    <x v="1"/>
    <n v="1050"/>
    <x v="17"/>
    <n v="27914"/>
    <s v="Billete IB | MAD DBV MAD"/>
    <d v="2026-06-13T00:00:00"/>
    <d v="2026-06-20T00:00:00"/>
    <s v="ABC"/>
    <x v="2"/>
    <s v="EUR"/>
    <n v="871.1799999999999"/>
    <m/>
    <m/>
    <n v="0"/>
    <m/>
    <m/>
    <s v="Servivuelo"/>
    <s v="Spain"/>
    <x v="15"/>
    <x v="1"/>
    <s v="0"/>
  </r>
  <r>
    <x v="2"/>
    <x v="1"/>
    <n v="1050"/>
    <x v="17"/>
    <n v="0"/>
    <s v="Fee emisión"/>
    <d v="2026-06-13T00:00:00"/>
    <d v="2026-06-20T00:00:00"/>
    <s v="HPS"/>
    <x v="1"/>
    <s v="EUR"/>
    <n v="60"/>
    <m/>
    <m/>
    <n v="60"/>
    <m/>
    <m/>
    <s v="FEES"/>
    <n v="0"/>
    <x v="15"/>
    <x v="1"/>
    <s v="0"/>
  </r>
  <r>
    <x v="2"/>
    <x v="1"/>
    <n v="1050"/>
    <x v="17"/>
    <n v="34806"/>
    <s v="DMC Croacia"/>
    <d v="2026-06-13T00:00:00"/>
    <d v="2026-06-20T00:00:00"/>
    <s v="HTL"/>
    <x v="4"/>
    <s v="EUR"/>
    <n v="2454"/>
    <m/>
    <m/>
    <n v="0"/>
    <m/>
    <m/>
    <e v="#N/A"/>
    <e v="#N/A"/>
    <x v="15"/>
    <x v="1"/>
    <s v="0"/>
  </r>
  <r>
    <x v="2"/>
    <x v="1"/>
    <n v="1051"/>
    <x v="17"/>
    <n v="34803"/>
    <s v="Hotel"/>
    <d v="2026-07-23T00:00:00"/>
    <d v="2026-07-26T00:00:00"/>
    <s v="HTL"/>
    <x v="4"/>
    <s v="EUR"/>
    <n v="1930.5"/>
    <m/>
    <m/>
    <n v="0"/>
    <m/>
    <m/>
    <e v="#N/A"/>
    <e v="#N/A"/>
    <x v="8"/>
    <x v="1"/>
    <s v="0"/>
  </r>
  <r>
    <x v="2"/>
    <x v="1"/>
    <n v="1051"/>
    <x v="17"/>
    <n v="27436"/>
    <s v="Billete VY | BCN MAH BCN"/>
    <d v="2026-07-23T00:00:00"/>
    <d v="2026-07-26T00:00:00"/>
    <s v="ABC"/>
    <x v="2"/>
    <s v="EUR"/>
    <n v="637"/>
    <m/>
    <m/>
    <n v="0"/>
    <m/>
    <m/>
    <s v="Vueling Airlines"/>
    <s v="Spain"/>
    <x v="8"/>
    <x v="1"/>
    <s v="0"/>
  </r>
  <r>
    <x v="2"/>
    <x v="1"/>
    <n v="1051"/>
    <x v="17"/>
    <n v="0"/>
    <s v="Fee emisión"/>
    <d v="2026-07-23T00:00:00"/>
    <d v="2026-07-26T00:00:00"/>
    <s v="HPS"/>
    <x v="1"/>
    <s v="EUR"/>
    <n v="60"/>
    <m/>
    <m/>
    <n v="60"/>
    <m/>
    <m/>
    <s v="FEES"/>
    <n v="0"/>
    <x v="8"/>
    <x v="1"/>
    <s v="0"/>
  </r>
  <r>
    <x v="2"/>
    <x v="1"/>
    <n v="1052"/>
    <x v="17"/>
    <n v="34732"/>
    <s v="Crucero Salerno - Nápoles"/>
    <d v="2027-06-25T00:00:00"/>
    <d v="2027-06-30T00:00:00"/>
    <s v="CRC"/>
    <x v="8"/>
    <s v="USD"/>
    <n v="62000"/>
    <m/>
    <m/>
    <n v="0"/>
    <m/>
    <m/>
    <e v="#N/A"/>
    <e v="#N/A"/>
    <x v="18"/>
    <x v="4"/>
    <s v="0"/>
  </r>
  <r>
    <x v="2"/>
    <x v="1"/>
    <n v="1053"/>
    <x v="17"/>
    <n v="23590"/>
    <s v="Boleto avión Mex-Mad-Mex"/>
    <d v="2026-04-25T00:00:00"/>
    <d v="2026-05-10T00:00:00"/>
    <s v="VLO"/>
    <x v="2"/>
    <s v="MXN"/>
    <n v="100"/>
    <m/>
    <m/>
    <n v="0"/>
    <m/>
    <m/>
    <s v="AEROMÉXICO"/>
    <s v="Mexico"/>
    <x v="3"/>
    <x v="1"/>
    <s v="0"/>
  </r>
  <r>
    <x v="2"/>
    <x v="1"/>
    <n v="1054"/>
    <x v="17"/>
    <n v="27613"/>
    <s v="Somero"/>
    <d v="2026-03-04T00:00:00"/>
    <d v="2026-03-07T00:00:00"/>
    <s v="HTL"/>
    <x v="4"/>
    <s v="USD"/>
    <n v="1565.74"/>
    <m/>
    <m/>
    <n v="234.86"/>
    <m/>
    <m/>
    <s v="SOMMERRO"/>
    <s v="Norway"/>
    <x v="47"/>
    <x v="1"/>
    <s v="0"/>
  </r>
  <r>
    <x v="2"/>
    <x v="1"/>
    <n v="1054"/>
    <x v="17"/>
    <n v="24991"/>
    <s v="Sanders"/>
    <d v="2026-03-07T00:00:00"/>
    <d v="2026-03-10T00:00:00"/>
    <s v="HTL"/>
    <x v="4"/>
    <s v="USD"/>
    <n v="2373.49"/>
    <m/>
    <m/>
    <n v="189.87"/>
    <m/>
    <m/>
    <s v="HOTEL SANDERS"/>
    <s v="Denmark"/>
    <x v="47"/>
    <x v="1"/>
    <s v="0"/>
  </r>
  <r>
    <x v="2"/>
    <x v="1"/>
    <n v="1054"/>
    <x v="17"/>
    <n v="27238"/>
    <s v="Ett Hem"/>
    <d v="2026-03-10T00:00:00"/>
    <d v="2026-03-13T00:00:00"/>
    <s v="HTL"/>
    <x v="4"/>
    <s v="USD"/>
    <n v="3012.32"/>
    <m/>
    <m/>
    <n v="451.85"/>
    <m/>
    <m/>
    <s v="ETT HEM"/>
    <s v="Sweden"/>
    <x v="50"/>
    <x v="1"/>
    <s v="0"/>
  </r>
  <r>
    <x v="2"/>
    <x v="1"/>
    <n v="1054"/>
    <x v="17"/>
    <n v="25926"/>
    <s v="Badrutts Palace Hotel"/>
    <d v="2026-03-13T00:00:00"/>
    <d v="2026-03-17T00:00:00"/>
    <s v="HTL"/>
    <x v="4"/>
    <s v="USD"/>
    <n v="8617.200000000001"/>
    <m/>
    <m/>
    <n v="861.72"/>
    <m/>
    <m/>
    <s v="BADRUTT'S PALACE HOTEL ST. MORITZ"/>
    <s v="Switzerland"/>
    <x v="50"/>
    <x v="1"/>
    <s v="0"/>
  </r>
  <r>
    <x v="2"/>
    <x v="1"/>
    <n v="1054"/>
    <x v="17"/>
    <n v="0"/>
    <s v="Planning fee"/>
    <d v="2026-03-04T00:00:00"/>
    <d v="2026-03-17T00:00:00"/>
    <s v="HPS"/>
    <x v="1"/>
    <s v="USD"/>
    <n v="350"/>
    <m/>
    <m/>
    <n v="350"/>
    <m/>
    <m/>
    <s v="FEES"/>
    <n v="0"/>
    <x v="47"/>
    <x v="1"/>
    <s v="0"/>
  </r>
  <r>
    <x v="2"/>
    <x v="1"/>
    <n v="1054"/>
    <x v="17"/>
    <n v="0"/>
    <s v="Concierge fee"/>
    <d v="2026-03-04T00:00:00"/>
    <d v="2026-03-17T00:00:00"/>
    <s v="HPS"/>
    <x v="1"/>
    <s v="USD"/>
    <n v="150"/>
    <m/>
    <m/>
    <n v="150"/>
    <m/>
    <m/>
    <s v="FEES"/>
    <n v="0"/>
    <x v="47"/>
    <x v="1"/>
    <s v="0"/>
  </r>
  <r>
    <x v="2"/>
    <x v="1"/>
    <n v="1055"/>
    <x v="17"/>
    <n v="34738"/>
    <s v="Hyatt Regency Miami"/>
    <d v="2026-02-05T00:00:00"/>
    <d v="2026-02-06T00:00:00"/>
    <s v="HTL"/>
    <x v="4"/>
    <s v="USD"/>
    <n v="447.48"/>
    <m/>
    <m/>
    <n v="44.75"/>
    <m/>
    <m/>
    <e v="#N/A"/>
    <e v="#N/A"/>
    <x v="41"/>
    <x v="1"/>
    <s v="0"/>
  </r>
  <r>
    <x v="2"/>
    <x v="1"/>
    <n v="1056"/>
    <x v="17"/>
    <n v="0"/>
    <s v="Fee Vuelos Sr Claudio González y Sra Luara Caraza"/>
    <d v="2026-05-15T00:00:00"/>
    <d v="2026-06-05T00:00:00"/>
    <s v="HPS"/>
    <x v="1"/>
    <s v="USD"/>
    <n v="70"/>
    <m/>
    <m/>
    <n v="70"/>
    <m/>
    <m/>
    <s v="FEES"/>
    <n v="0"/>
    <x v="6"/>
    <x v="1"/>
    <s v="0"/>
  </r>
  <r>
    <x v="2"/>
    <x v="1"/>
    <n v="1057"/>
    <x v="17"/>
    <n v="33565"/>
    <s v="SOLO HOTEL CON DESAYUNOS"/>
    <d v="2026-02-24T00:00:00"/>
    <d v="2026-02-25T00:00:00"/>
    <s v="HTL"/>
    <x v="4"/>
    <s v="USD"/>
    <n v="1100"/>
    <m/>
    <m/>
    <n v="150"/>
    <m/>
    <m/>
    <s v="AC HOTEL TOKYO GINZA"/>
    <s v="Japan"/>
    <x v="39"/>
    <x v="1"/>
    <s v="0"/>
  </r>
  <r>
    <x v="2"/>
    <x v="1"/>
    <n v="1057"/>
    <x v="17"/>
    <n v="0"/>
    <s v="COMISION PAGO CON TARJETA"/>
    <d v="2026-02-24T00:00:00"/>
    <d v="2026-02-25T00:00:00"/>
    <s v="HPS"/>
    <x v="1"/>
    <s v="USD"/>
    <n v="40"/>
    <m/>
    <m/>
    <n v="40"/>
    <m/>
    <m/>
    <s v="FEES"/>
    <n v="0"/>
    <x v="39"/>
    <x v="1"/>
    <s v="0"/>
  </r>
  <r>
    <x v="2"/>
    <x v="1"/>
    <n v="1057"/>
    <x v="17"/>
    <n v="25780"/>
    <s v="TRANSFER ATO-HTL"/>
    <d v="2026-02-24T00:00:00"/>
    <d v="2026-02-25T00:00:00"/>
    <s v="TRF"/>
    <x v="5"/>
    <s v="USD"/>
    <n v="250"/>
    <m/>
    <m/>
    <n v="0"/>
    <m/>
    <m/>
    <s v="ROLZO"/>
    <s v="United Kingdom"/>
    <x v="39"/>
    <x v="1"/>
    <s v="0"/>
  </r>
  <r>
    <x v="2"/>
    <x v="1"/>
    <n v="1057"/>
    <x v="17"/>
    <n v="0"/>
    <s v="COMISION PAGO CON TARJETA"/>
    <d v="2026-02-24T00:00:00"/>
    <d v="2026-02-25T00:00:00"/>
    <s v="HPS"/>
    <x v="1"/>
    <s v="USD"/>
    <n v="10"/>
    <m/>
    <m/>
    <n v="10"/>
    <m/>
    <m/>
    <s v="FEES"/>
    <n v="0"/>
    <x v="39"/>
    <x v="1"/>
    <s v="0"/>
  </r>
  <r>
    <x v="2"/>
    <x v="1"/>
    <n v="1058"/>
    <x v="17"/>
    <n v="28934"/>
    <s v="ZESATI GONZALEZ ALEXIA NATALIA"/>
    <d v="2026-03-27T00:00:00"/>
    <d v="2026-04-04T00:00:00"/>
    <s v="VLO"/>
    <x v="2"/>
    <s v="USD"/>
    <n v="1347.78"/>
    <m/>
    <m/>
    <n v="45.95"/>
    <m/>
    <m/>
    <s v="F1S USA"/>
    <s v="United States"/>
    <x v="36"/>
    <x v="1"/>
    <s v="0"/>
  </r>
  <r>
    <x v="2"/>
    <x v="1"/>
    <n v="1058"/>
    <x v="17"/>
    <n v="28934"/>
    <s v="GARDUNO ZESATI GILLIAN"/>
    <d v="2026-03-27T00:00:00"/>
    <d v="2026-04-04T00:00:00"/>
    <s v="VLO"/>
    <x v="2"/>
    <s v="USD"/>
    <n v="1347.78"/>
    <m/>
    <m/>
    <n v="45.95"/>
    <m/>
    <m/>
    <s v="F1S USA"/>
    <s v="United States"/>
    <x v="36"/>
    <x v="1"/>
    <s v="0"/>
  </r>
  <r>
    <x v="2"/>
    <x v="1"/>
    <n v="1058"/>
    <x v="17"/>
    <n v="28934"/>
    <s v="GARDUNO ZESATI FABIAN"/>
    <d v="2026-03-27T00:00:00"/>
    <d v="2026-04-04T00:00:00"/>
    <s v="VLO"/>
    <x v="2"/>
    <s v="USD"/>
    <n v="1347.78"/>
    <m/>
    <m/>
    <n v="45.95"/>
    <m/>
    <m/>
    <s v="F1S USA"/>
    <s v="United States"/>
    <x v="36"/>
    <x v="1"/>
    <s v="0"/>
  </r>
  <r>
    <x v="2"/>
    <x v="1"/>
    <n v="1058"/>
    <x v="17"/>
    <n v="28934"/>
    <s v="ZESATI GONZALEZ ALEXIA NATALIA"/>
    <d v="2026-03-27T00:00:00"/>
    <d v="2026-04-04T00:00:00"/>
    <s v="VLO"/>
    <x v="2"/>
    <s v="USD"/>
    <n v="21"/>
    <m/>
    <m/>
    <n v="0"/>
    <m/>
    <m/>
    <s v="F1S USA"/>
    <s v="United States"/>
    <x v="36"/>
    <x v="1"/>
    <s v="0"/>
  </r>
  <r>
    <x v="2"/>
    <x v="1"/>
    <n v="1058"/>
    <x v="17"/>
    <n v="28934"/>
    <s v="GARDUNO ZESATI GILLIAN"/>
    <d v="2026-03-27T00:00:00"/>
    <d v="2026-04-04T00:00:00"/>
    <s v="VLO"/>
    <x v="2"/>
    <s v="USD"/>
    <n v="10"/>
    <m/>
    <m/>
    <n v="0"/>
    <m/>
    <m/>
    <s v="F1S USA"/>
    <s v="United States"/>
    <x v="36"/>
    <x v="1"/>
    <s v="0"/>
  </r>
  <r>
    <x v="2"/>
    <x v="1"/>
    <n v="1058"/>
    <x v="17"/>
    <n v="28934"/>
    <s v="GARDUNO ZESATI FABIAN"/>
    <d v="2026-03-27T00:00:00"/>
    <d v="2026-04-04T00:00:00"/>
    <s v="VLO"/>
    <x v="2"/>
    <s v="USD"/>
    <n v="20"/>
    <m/>
    <m/>
    <n v="0"/>
    <m/>
    <m/>
    <s v="F1S USA"/>
    <s v="United States"/>
    <x v="36"/>
    <x v="1"/>
    <s v="0"/>
  </r>
  <r>
    <x v="2"/>
    <x v="1"/>
    <n v="1058"/>
    <x v="17"/>
    <n v="0"/>
    <s v="Fee por emision de vuelos"/>
    <d v="2026-03-27T00:00:00"/>
    <d v="2026-04-04T00:00:00"/>
    <s v="HPS"/>
    <x v="1"/>
    <s v="USD"/>
    <n v="175"/>
    <m/>
    <m/>
    <n v="175"/>
    <m/>
    <m/>
    <s v="FEES"/>
    <n v="0"/>
    <x v="36"/>
    <x v="1"/>
    <s v="0"/>
  </r>
  <r>
    <x v="2"/>
    <x v="1"/>
    <n v="1058"/>
    <x v="17"/>
    <n v="28934"/>
    <s v="GARDUNO ZESATI IAN"/>
    <d v="2026-03-27T00:00:00"/>
    <d v="2026-04-04T00:00:00"/>
    <s v="VLO"/>
    <x v="2"/>
    <s v="USD"/>
    <n v="1552.58"/>
    <m/>
    <m/>
    <n v="55.95"/>
    <m/>
    <m/>
    <s v="F1S USA"/>
    <s v="United States"/>
    <x v="36"/>
    <x v="1"/>
    <s v="0"/>
  </r>
  <r>
    <x v="2"/>
    <x v="1"/>
    <n v="1058"/>
    <x v="17"/>
    <n v="28934"/>
    <s v="GARDUNO ZESATI IAN"/>
    <d v="2026-03-27T00:00:00"/>
    <d v="2026-04-04T00:00:00"/>
    <s v="VLO"/>
    <x v="2"/>
    <s v="USD"/>
    <n v="20"/>
    <m/>
    <m/>
    <n v="0"/>
    <m/>
    <m/>
    <s v="F1S USA"/>
    <s v="United States"/>
    <x v="36"/>
    <x v="1"/>
    <s v="0"/>
  </r>
  <r>
    <x v="2"/>
    <x v="1"/>
    <n v="1058"/>
    <x v="17"/>
    <n v="28934"/>
    <s v="GARDUNO ZESATI STEFAN"/>
    <d v="2026-03-27T00:00:00"/>
    <d v="2026-04-01T00:00:00"/>
    <s v="VLO"/>
    <x v="2"/>
    <s v="USD"/>
    <n v="1294.58"/>
    <m/>
    <m/>
    <n v="43.15"/>
    <m/>
    <m/>
    <s v="F1S USA"/>
    <s v="United States"/>
    <x v="36"/>
    <x v="1"/>
    <s v="0"/>
  </r>
  <r>
    <x v="2"/>
    <x v="1"/>
    <n v="1058"/>
    <x v="17"/>
    <n v="28934"/>
    <s v="GARDUNO ZESATI STEFAN"/>
    <d v="2026-03-27T00:00:00"/>
    <d v="2026-04-01T00:00:00"/>
    <s v="VLO"/>
    <x v="2"/>
    <s v="USD"/>
    <n v="20"/>
    <m/>
    <m/>
    <n v="0"/>
    <m/>
    <m/>
    <s v="F1S USA"/>
    <s v="United States"/>
    <x v="36"/>
    <x v="1"/>
    <s v="0"/>
  </r>
  <r>
    <x v="2"/>
    <x v="1"/>
    <n v="1059"/>
    <x v="17"/>
    <n v="27193"/>
    <s v="Grand Hotel Bellevue"/>
    <d v="2026-03-14T00:00:00"/>
    <d v="2026-03-18T00:00:00"/>
    <s v="HTL"/>
    <x v="4"/>
    <s v="GBP"/>
    <n v="873"/>
    <m/>
    <m/>
    <n v="87.3"/>
    <m/>
    <m/>
    <s v="GRAND HOTEL BELLEVUE LONDON"/>
    <s v="United Kingdom"/>
    <x v="50"/>
    <x v="1"/>
    <s v="0"/>
  </r>
  <r>
    <x v="2"/>
    <x v="1"/>
    <n v="1060"/>
    <x v="17"/>
    <n v="29142"/>
    <s v="Reserva en Rosewood Schloss Fuschl"/>
    <d v="2026-03-20T00:00:00"/>
    <d v="2026-03-23T00:00:00"/>
    <s v="HTL"/>
    <x v="4"/>
    <s v="EUR"/>
    <n v="3800"/>
    <m/>
    <m/>
    <n v="380"/>
    <m/>
    <m/>
    <s v="ROSEWOOD SCHLOSS FUSCHL"/>
    <s v="Austria"/>
    <x v="46"/>
    <x v="1"/>
    <s v="0"/>
  </r>
  <r>
    <x v="2"/>
    <x v="1"/>
    <n v="1061"/>
    <x v="17"/>
    <n v="25427"/>
    <s v="5 noches, dos cuartos dobles Experimental Chalet Val d?Isère"/>
    <d v="2026-03-03T00:00:00"/>
    <d v="2026-03-08T00:00:00"/>
    <s v="HTL"/>
    <x v="4"/>
    <s v="EUR"/>
    <n v="9817"/>
    <m/>
    <m/>
    <n v="638.11"/>
    <m/>
    <m/>
    <s v="Expedia TAAP"/>
    <s v="United States"/>
    <x v="47"/>
    <x v="1"/>
    <s v="0"/>
  </r>
  <r>
    <x v="2"/>
    <x v="1"/>
    <n v="1061"/>
    <x v="17"/>
    <n v="34859"/>
    <s v="Traslado del aeropuerto de Ginebra a Experimental Chalet Val D'isere"/>
    <d v="2026-03-03T00:00:00"/>
    <d v="2026-03-08T00:00:00"/>
    <s v="TRF"/>
    <x v="5"/>
    <s v="EUR"/>
    <n v="1200"/>
    <m/>
    <m/>
    <n v="240"/>
    <m/>
    <m/>
    <e v="#N/A"/>
    <e v="#N/A"/>
    <x v="47"/>
    <x v="1"/>
    <s v="0"/>
  </r>
  <r>
    <x v="2"/>
    <x v="1"/>
    <n v="1062"/>
    <x v="17"/>
    <n v="34767"/>
    <s v="Hospedaje"/>
    <d v="2026-12-26T00:00:00"/>
    <d v="2027-01-02T00:00:00"/>
    <s v="HTL"/>
    <x v="4"/>
    <s v="EUR"/>
    <n v="37100"/>
    <m/>
    <m/>
    <n v="3710"/>
    <m/>
    <m/>
    <e v="#N/A"/>
    <e v="#N/A"/>
    <x v="1"/>
    <x v="1"/>
    <s v="0"/>
  </r>
  <r>
    <x v="2"/>
    <x v="1"/>
    <n v="1062"/>
    <x v="17"/>
    <n v="34767"/>
    <s v="Hospedaje"/>
    <d v="2026-12-26T00:00:00"/>
    <d v="2027-01-02T00:00:00"/>
    <s v="HTL"/>
    <x v="4"/>
    <s v="EUR"/>
    <n v="37100"/>
    <m/>
    <m/>
    <n v="3710"/>
    <m/>
    <m/>
    <e v="#N/A"/>
    <e v="#N/A"/>
    <x v="1"/>
    <x v="1"/>
    <s v="0"/>
  </r>
  <r>
    <x v="2"/>
    <x v="1"/>
    <n v="1062"/>
    <x v="17"/>
    <n v="28491"/>
    <s v="Seguro y número"/>
    <d v="2026-12-26T00:00:00"/>
    <d v="2027-01-02T00:00:00"/>
    <s v="SEG"/>
    <x v="3"/>
    <s v="EUR"/>
    <n v="4800"/>
    <m/>
    <m/>
    <n v="1119.55"/>
    <m/>
    <m/>
    <s v="AON"/>
    <s v="United Kingdom"/>
    <x v="1"/>
    <x v="1"/>
    <s v="0"/>
  </r>
  <r>
    <x v="2"/>
    <x v="1"/>
    <n v="1063"/>
    <x v="17"/>
    <n v="27931"/>
    <s v="ALOJAMIENTO HILTON MIDTOWN"/>
    <d v="2026-02-10T00:00:00"/>
    <d v="2026-02-17T00:00:00"/>
    <s v="HTL"/>
    <x v="4"/>
    <s v="USD"/>
    <n v="1845.54"/>
    <m/>
    <m/>
    <n v="221.46"/>
    <m/>
    <m/>
    <s v="Bedsonline"/>
    <s v="Spain"/>
    <x v="43"/>
    <x v="1"/>
    <s v="0"/>
  </r>
  <r>
    <x v="2"/>
    <x v="1"/>
    <n v="1064"/>
    <x v="17"/>
    <n v="24894"/>
    <s v="Gooleta en Croacia Split - Dubrovnik"/>
    <d v="2026-07-25T00:00:00"/>
    <d v="2026-08-01T00:00:00"/>
    <s v="CRC"/>
    <x v="8"/>
    <s v="EUR"/>
    <n v="31000"/>
    <m/>
    <m/>
    <n v="2325"/>
    <m/>
    <m/>
    <s v="DAWE YACHTS"/>
    <s v="Argentina"/>
    <x v="8"/>
    <x v="1"/>
    <s v="0"/>
  </r>
  <r>
    <x v="2"/>
    <x v="1"/>
    <n v="1065"/>
    <x v="17"/>
    <n v="28064"/>
    <s v="Estancia completa Hotel Esencia"/>
    <d v="2025-07-23T00:00:00"/>
    <d v="2025-07-26T00:00:00"/>
    <s v="HTL"/>
    <x v="4"/>
    <s v="USD"/>
    <n v="3014.1"/>
    <m/>
    <m/>
    <n v="249.99"/>
    <m/>
    <m/>
    <s v="HOTEL ESENCIA"/>
    <s v="Mexico"/>
    <x v="8"/>
    <x v="0"/>
    <s v="0"/>
  </r>
  <r>
    <x v="2"/>
    <x v="1"/>
    <n v="1066"/>
    <x v="17"/>
    <n v="0"/>
    <s v="Fee de emisión de boletos de avión"/>
    <d v="2026-06-16T00:00:00"/>
    <d v="2026-07-06T00:00:00"/>
    <s v="HPS"/>
    <x v="1"/>
    <s v="USD"/>
    <n v="70"/>
    <m/>
    <m/>
    <n v="70"/>
    <m/>
    <m/>
    <s v="FEES"/>
    <n v="0"/>
    <x v="33"/>
    <x v="1"/>
    <s v="0"/>
  </r>
  <r>
    <x v="2"/>
    <x v="1"/>
    <n v="1067"/>
    <x v="17"/>
    <n v="27633"/>
    <s v="Reservacion de habitacion"/>
    <d v="2026-02-06T00:00:00"/>
    <d v="2026-02-12T00:00:00"/>
    <s v="HTL"/>
    <x v="4"/>
    <s v="USD"/>
    <n v="8760"/>
    <m/>
    <m/>
    <n v="876"/>
    <m/>
    <m/>
    <s v="FOUR SEASONS RESORT TAMARINDO"/>
    <s v="Mexico"/>
    <x v="41"/>
    <x v="1"/>
    <s v="0"/>
  </r>
  <r>
    <x v="2"/>
    <x v="1"/>
    <n v="1068"/>
    <x v="17"/>
    <n v="34777"/>
    <s v="NH COLLECTION COPENHAGUEN 29 JUN - 1 JUL"/>
    <d v="2026-06-29T00:00:00"/>
    <d v="2026-07-01T00:00:00"/>
    <s v="HTL"/>
    <x v="4"/>
    <s v="EUR"/>
    <n v="2182.94"/>
    <m/>
    <m/>
    <n v="218.29"/>
    <m/>
    <m/>
    <e v="#N/A"/>
    <e v="#N/A"/>
    <x v="16"/>
    <x v="1"/>
    <s v="0"/>
  </r>
  <r>
    <x v="2"/>
    <x v="1"/>
    <n v="1068"/>
    <x v="17"/>
    <n v="27238"/>
    <s v="ETT HEM 8-10 JUL"/>
    <d v="2026-07-08T00:00:00"/>
    <d v="2026-07-10T00:00:00"/>
    <s v="HTL"/>
    <x v="4"/>
    <s v="EUR"/>
    <n v="2932.5"/>
    <m/>
    <m/>
    <n v="439.88"/>
    <m/>
    <m/>
    <s v="ETT HEM"/>
    <s v="Sweden"/>
    <x v="20"/>
    <x v="1"/>
    <s v="0"/>
  </r>
  <r>
    <x v="2"/>
    <x v="1"/>
    <n v="1068"/>
    <x v="17"/>
    <n v="34781"/>
    <s v="HOTEL PARALADA 10-13 JUL"/>
    <d v="2026-07-10T00:00:00"/>
    <d v="2026-07-13T00:00:00"/>
    <s v="HTL"/>
    <x v="4"/>
    <s v="EUR"/>
    <n v="2149.2"/>
    <m/>
    <m/>
    <n v="195.38"/>
    <m/>
    <m/>
    <e v="#N/A"/>
    <e v="#N/A"/>
    <x v="20"/>
    <x v="1"/>
    <s v="0"/>
  </r>
  <r>
    <x v="2"/>
    <x v="1"/>
    <n v="1069"/>
    <x v="17"/>
    <n v="30383"/>
    <s v="Circuito pot marruecos"/>
    <d v="2026-04-27T00:00:00"/>
    <d v="2026-05-05T00:00:00"/>
    <s v="PKT"/>
    <x v="0"/>
    <s v="USD"/>
    <n v="17500"/>
    <m/>
    <m/>
    <n v="3000"/>
    <m/>
    <m/>
    <s v="ASIBI"/>
    <s v="United Kingdom"/>
    <x v="4"/>
    <x v="1"/>
    <s v="0"/>
  </r>
  <r>
    <x v="2"/>
    <x v="1"/>
    <n v="1069"/>
    <x v="17"/>
    <n v="0"/>
    <s v="fee emision vuelos"/>
    <d v="2026-04-27T00:00:00"/>
    <d v="2026-05-05T00:00:00"/>
    <s v="HPS"/>
    <x v="1"/>
    <s v="USD"/>
    <n v="70"/>
    <m/>
    <m/>
    <n v="70"/>
    <m/>
    <m/>
    <s v="FEES"/>
    <n v="0"/>
    <x v="4"/>
    <x v="1"/>
    <s v="0"/>
  </r>
  <r>
    <x v="2"/>
    <x v="1"/>
    <n v="1069"/>
    <x v="17"/>
    <n v="28934"/>
    <s v="AUDIFFRED DOMINGUEZ JORGE EDUARDO"/>
    <d v="2026-04-27T00:00:00"/>
    <d v="2026-05-05T00:00:00"/>
    <s v="VLO"/>
    <x v="2"/>
    <s v="USD"/>
    <n v="948.6"/>
    <m/>
    <m/>
    <n v="0"/>
    <m/>
    <m/>
    <s v="F1S USA"/>
    <s v="United States"/>
    <x v="4"/>
    <x v="1"/>
    <s v="0"/>
  </r>
  <r>
    <x v="2"/>
    <x v="1"/>
    <n v="1069"/>
    <x v="17"/>
    <n v="28934"/>
    <s v="CHAVERO BRUNET LAURA ANDREA"/>
    <d v="2026-04-27T00:00:00"/>
    <d v="2026-05-05T00:00:00"/>
    <s v="VLO"/>
    <x v="2"/>
    <s v="USD"/>
    <n v="948.6"/>
    <m/>
    <m/>
    <n v="0"/>
    <m/>
    <m/>
    <s v="F1S USA"/>
    <s v="United States"/>
    <x v="4"/>
    <x v="1"/>
    <s v="0"/>
  </r>
  <r>
    <x v="2"/>
    <x v="1"/>
    <n v="1069"/>
    <x v="17"/>
    <n v="28934"/>
    <s v="AUDIFFRED DOMINGUEZ JORGE EDUARDO"/>
    <d v="2026-04-27T00:00:00"/>
    <d v="2026-05-05T00:00:00"/>
    <s v="VLO"/>
    <x v="2"/>
    <s v="USD"/>
    <n v="0"/>
    <m/>
    <m/>
    <n v="0"/>
    <m/>
    <m/>
    <s v="F1S USA"/>
    <s v="United States"/>
    <x v="4"/>
    <x v="1"/>
    <s v="0"/>
  </r>
  <r>
    <x v="2"/>
    <x v="1"/>
    <n v="1069"/>
    <x v="17"/>
    <n v="28934"/>
    <s v="CHAVERO BRUNET LAURA ANDREA"/>
    <d v="2026-04-27T00:00:00"/>
    <d v="2026-05-05T00:00:00"/>
    <s v="VLO"/>
    <x v="2"/>
    <s v="USD"/>
    <n v="0"/>
    <m/>
    <m/>
    <n v="0"/>
    <m/>
    <m/>
    <s v="F1S USA"/>
    <s v="United States"/>
    <x v="4"/>
    <x v="1"/>
    <s v="0"/>
  </r>
  <r>
    <x v="2"/>
    <x v="1"/>
    <n v="1070"/>
    <x v="17"/>
    <n v="34443"/>
    <s v="Etiopia"/>
    <d v="2026-03-15T00:00:00"/>
    <d v="2026-03-23T00:00:00"/>
    <s v="PKT"/>
    <x v="0"/>
    <s v="USD"/>
    <n v="5704"/>
    <m/>
    <m/>
    <n v="1188"/>
    <m/>
    <m/>
    <s v="Red Jackal Tour Opera"/>
    <s v="Ethiopia"/>
    <x v="46"/>
    <x v="1"/>
    <s v="0"/>
  </r>
  <r>
    <x v="2"/>
    <x v="1"/>
    <n v="1070"/>
    <x v="17"/>
    <n v="25409"/>
    <s v="Egipto"/>
    <d v="2026-03-18T00:00:00"/>
    <d v="2026-03-23T00:00:00"/>
    <s v="PKT"/>
    <x v="0"/>
    <s v="USD"/>
    <n v="5613"/>
    <m/>
    <m/>
    <n v="1123"/>
    <m/>
    <m/>
    <s v="Nubia Tours"/>
    <s v="Egypt"/>
    <x v="46"/>
    <x v="1"/>
    <s v="0"/>
  </r>
  <r>
    <x v="2"/>
    <x v="1"/>
    <n v="1070"/>
    <x v="17"/>
    <n v="24399"/>
    <s v="Visa de Etiopia"/>
    <d v="2026-03-15T00:00:00"/>
    <d v="2026-03-18T00:00:00"/>
    <s v="VIS"/>
    <x v="7"/>
    <s v="USD"/>
    <n v="124"/>
    <m/>
    <m/>
    <n v="0"/>
    <m/>
    <m/>
    <s v="Ethiopian Airlines"/>
    <s v="Ethiopia"/>
    <x v="46"/>
    <x v="1"/>
    <s v="0"/>
  </r>
  <r>
    <x v="2"/>
    <x v="1"/>
    <n v="1070"/>
    <x v="17"/>
    <n v="0"/>
    <s v="Fee por emision de Visa Etiopia"/>
    <d v="2026-03-15T00:00:00"/>
    <d v="2026-03-23T00:00:00"/>
    <s v="HPS"/>
    <x v="1"/>
    <s v="USD"/>
    <n v="70"/>
    <m/>
    <m/>
    <n v="70"/>
    <m/>
    <m/>
    <s v="FEES"/>
    <n v="0"/>
    <x v="46"/>
    <x v="1"/>
    <s v="0"/>
  </r>
  <r>
    <x v="2"/>
    <x v="1"/>
    <n v="1071"/>
    <x v="17"/>
    <n v="34738"/>
    <s v="Hyatt Regency"/>
    <d v="2026-02-05T00:00:00"/>
    <d v="2026-02-06T00:00:00"/>
    <s v="HTL"/>
    <x v="4"/>
    <s v="USD"/>
    <n v="394.37"/>
    <m/>
    <m/>
    <n v="39.44"/>
    <m/>
    <m/>
    <e v="#N/A"/>
    <e v="#N/A"/>
    <x v="41"/>
    <x v="1"/>
    <s v="0"/>
  </r>
  <r>
    <x v="2"/>
    <x v="1"/>
    <n v="1071"/>
    <x v="17"/>
    <n v="34738"/>
    <s v="Hyatt Regency cuarto 2"/>
    <d v="2026-02-05T00:00:00"/>
    <d v="2026-02-06T00:00:00"/>
    <s v="HTL"/>
    <x v="4"/>
    <s v="USD"/>
    <n v="394.37"/>
    <m/>
    <m/>
    <n v="39.44"/>
    <m/>
    <m/>
    <e v="#N/A"/>
    <e v="#N/A"/>
    <x v="41"/>
    <x v="1"/>
    <s v="0"/>
  </r>
  <r>
    <x v="2"/>
    <x v="1"/>
    <n v="1072"/>
    <x v="17"/>
    <n v="30263"/>
    <s v="Hospedaje"/>
    <d v="2025-12-25T00:00:00"/>
    <d v="2025-12-25T00:00:00"/>
    <s v="HTL"/>
    <x v="4"/>
    <s v="USD"/>
    <n v="337.5"/>
    <m/>
    <m/>
    <n v="33.75"/>
    <m/>
    <m/>
    <s v="THE WESTIN DENVER INTERNATIONAL AIRPORT"/>
    <s v="United States"/>
    <x v="1"/>
    <x v="0"/>
    <s v="0"/>
  </r>
  <r>
    <x v="2"/>
    <x v="1"/>
    <n v="1072"/>
    <x v="17"/>
    <n v="30263"/>
    <s v="Hospedaje"/>
    <d v="2025-12-25T00:00:00"/>
    <d v="2025-12-25T00:00:00"/>
    <s v="HTL"/>
    <x v="4"/>
    <s v="USD"/>
    <n v="371.3"/>
    <m/>
    <m/>
    <n v="37.13"/>
    <m/>
    <m/>
    <s v="THE WESTIN DENVER INTERNATIONAL AIRPORT"/>
    <s v="United States"/>
    <x v="1"/>
    <x v="0"/>
    <s v="0"/>
  </r>
  <r>
    <x v="2"/>
    <x v="1"/>
    <n v="1073"/>
    <x v="17"/>
    <n v="27301"/>
    <s v="Vuelo MEX-TGZ/Simon Valanci Buzali"/>
    <d v="2026-02-09T00:00:00"/>
    <d v="2026-02-09T00:00:00"/>
    <s v="VLO"/>
    <x v="2"/>
    <s v="USD"/>
    <n v="403.6"/>
    <m/>
    <m/>
    <n v="0"/>
    <m/>
    <m/>
    <s v="TURISMO EX MAR, S.A. DE C.V."/>
    <s v="Mexico"/>
    <x v="43"/>
    <x v="1"/>
    <s v="0"/>
  </r>
  <r>
    <x v="2"/>
    <x v="1"/>
    <n v="1073"/>
    <x v="17"/>
    <n v="0"/>
    <s v="Fee de emisión JGVLAZ"/>
    <d v="2026-02-09T00:00:00"/>
    <d v="2026-02-09T00:00:00"/>
    <s v="HPS"/>
    <x v="1"/>
    <s v="USD"/>
    <n v="35"/>
    <m/>
    <m/>
    <n v="35"/>
    <m/>
    <m/>
    <s v="FEES"/>
    <n v="0"/>
    <x v="43"/>
    <x v="1"/>
    <s v="0"/>
  </r>
  <r>
    <x v="2"/>
    <x v="1"/>
    <n v="1073"/>
    <x v="17"/>
    <n v="27301"/>
    <s v="Vuelo MEX-TGZ/Rocio Penagos Malda"/>
    <d v="2026-02-12T00:00:00"/>
    <d v="2026-02-12T00:00:00"/>
    <s v="VLO"/>
    <x v="2"/>
    <s v="USD"/>
    <n v="321.36"/>
    <m/>
    <m/>
    <n v="0"/>
    <m/>
    <m/>
    <s v="TURISMO EX MAR, S.A. DE C.V."/>
    <s v="Mexico"/>
    <x v="43"/>
    <x v="1"/>
    <s v="0"/>
  </r>
  <r>
    <x v="2"/>
    <x v="1"/>
    <n v="1073"/>
    <x v="17"/>
    <n v="0"/>
    <s v="Fee de emisión KTGTTT"/>
    <d v="2026-02-09T00:00:00"/>
    <d v="2026-02-12T00:00:00"/>
    <s v="HPS"/>
    <x v="1"/>
    <s v="USD"/>
    <n v="35"/>
    <m/>
    <m/>
    <n v="35"/>
    <m/>
    <m/>
    <s v="FEES"/>
    <n v="0"/>
    <x v="43"/>
    <x v="1"/>
    <s v="0"/>
  </r>
  <r>
    <x v="2"/>
    <x v="1"/>
    <n v="1073"/>
    <x v="17"/>
    <n v="27301"/>
    <s v="Vuelo MEX-TGZ/Salomon Ison Valanci"/>
    <d v="2026-02-12T00:00:00"/>
    <d v="2026-02-12T00:00:00"/>
    <s v="VLO"/>
    <x v="2"/>
    <s v="USD"/>
    <n v="275.03"/>
    <m/>
    <m/>
    <n v="0"/>
    <m/>
    <m/>
    <s v="TURISMO EX MAR, S.A. DE C.V."/>
    <s v="Mexico"/>
    <x v="43"/>
    <x v="1"/>
    <s v="0"/>
  </r>
  <r>
    <x v="2"/>
    <x v="1"/>
    <n v="1073"/>
    <x v="17"/>
    <n v="27301"/>
    <s v="Vuelo MEX-TGZ/Salomon Ison Valanci"/>
    <d v="2026-02-12T00:00:00"/>
    <d v="2026-02-12T00:00:00"/>
    <s v="VLO"/>
    <x v="2"/>
    <s v="USD"/>
    <n v="63.62"/>
    <m/>
    <m/>
    <n v="0"/>
    <m/>
    <m/>
    <s v="TURISMO EX MAR, S.A. DE C.V."/>
    <s v="Mexico"/>
    <x v="43"/>
    <x v="1"/>
    <s v="0"/>
  </r>
  <r>
    <x v="2"/>
    <x v="1"/>
    <n v="1073"/>
    <x v="17"/>
    <n v="27301"/>
    <s v="Vuelo MEX-TGZ/Salomon Ison Valanci"/>
    <d v="2026-02-12T00:00:00"/>
    <d v="2026-02-12T00:00:00"/>
    <s v="VLO"/>
    <x v="2"/>
    <s v="USD"/>
    <n v="17.34"/>
    <m/>
    <m/>
    <n v="0"/>
    <m/>
    <m/>
    <s v="TURISMO EX MAR, S.A. DE C.V."/>
    <s v="Mexico"/>
    <x v="43"/>
    <x v="1"/>
    <s v="0"/>
  </r>
  <r>
    <x v="2"/>
    <x v="1"/>
    <n v="1073"/>
    <x v="17"/>
    <n v="0"/>
    <s v="Fee de emisión QJBLUT"/>
    <d v="2026-02-09T00:00:00"/>
    <d v="2026-02-12T00:00:00"/>
    <s v="HPS"/>
    <x v="1"/>
    <s v="USD"/>
    <n v="35"/>
    <m/>
    <m/>
    <n v="35"/>
    <m/>
    <m/>
    <s v="FEES"/>
    <n v="0"/>
    <x v="43"/>
    <x v="1"/>
    <s v="0"/>
  </r>
  <r>
    <x v="2"/>
    <x v="1"/>
    <n v="1074"/>
    <x v="17"/>
    <n v="34809"/>
    <s v="Globo aerostático"/>
    <d v="2026-02-08T00:00:00"/>
    <d v="2026-02-08T00:00:00"/>
    <s v="ATR"/>
    <x v="0"/>
    <s v="MXN"/>
    <n v="14395"/>
    <m/>
    <m/>
    <n v="0"/>
    <m/>
    <m/>
    <e v="#N/A"/>
    <e v="#N/A"/>
    <x v="43"/>
    <x v="1"/>
    <s v="0"/>
  </r>
  <r>
    <x v="2"/>
    <x v="1"/>
    <n v="1075"/>
    <x v="17"/>
    <n v="34800"/>
    <s v="Reserva hotel Le Burgundy"/>
    <d v="2026-02-24T00:00:00"/>
    <d v="2026-03-02T00:00:00"/>
    <s v="HTL"/>
    <x v="4"/>
    <s v="EUR"/>
    <n v="3786"/>
    <m/>
    <m/>
    <n v="408"/>
    <m/>
    <m/>
    <e v="#N/A"/>
    <e v="#N/A"/>
    <x v="39"/>
    <x v="1"/>
    <s v="0"/>
  </r>
  <r>
    <x v="2"/>
    <x v="1"/>
    <n v="1075"/>
    <x v="17"/>
    <n v="27704"/>
    <s v="Traslados Aeropuerto - Hotel - Aeropuerto"/>
    <d v="2026-02-24T00:00:00"/>
    <d v="2026-03-02T00:00:00"/>
    <s v="TRF"/>
    <x v="5"/>
    <s v="EUR"/>
    <n v="328"/>
    <m/>
    <m/>
    <n v="53.68"/>
    <m/>
    <m/>
    <s v="Blacklane"/>
    <s v="Germany"/>
    <x v="39"/>
    <x v="1"/>
    <s v="0"/>
  </r>
  <r>
    <x v="2"/>
    <x v="1"/>
    <n v="1076"/>
    <x v="17"/>
    <n v="27301"/>
    <s v="Vuelo MEX-DXB/ULH-DXB-MEX//Claudio X. González Laporte"/>
    <d v="2026-03-20T00:00:00"/>
    <d v="2026-03-30T00:00:00"/>
    <s v="VLO"/>
    <x v="2"/>
    <s v="USD"/>
    <n v="7441.31"/>
    <m/>
    <m/>
    <n v="0"/>
    <m/>
    <m/>
    <s v="TURISMO EX MAR, S.A. DE C.V."/>
    <s v="Mexico"/>
    <x v="46"/>
    <x v="1"/>
    <s v="0"/>
  </r>
  <r>
    <x v="2"/>
    <x v="1"/>
    <n v="1076"/>
    <x v="17"/>
    <n v="27301"/>
    <s v="Vuelo MEX-DXB/ULH-DXB-MEX//Valeria González Guajardo"/>
    <d v="2026-03-20T00:00:00"/>
    <d v="2026-03-30T00:00:00"/>
    <s v="VLO"/>
    <x v="2"/>
    <s v="USD"/>
    <n v="7441.31"/>
    <m/>
    <m/>
    <n v="0"/>
    <m/>
    <m/>
    <s v="TURISMO EX MAR, S.A. DE C.V."/>
    <s v="Mexico"/>
    <x v="46"/>
    <x v="1"/>
    <s v="0"/>
  </r>
  <r>
    <x v="2"/>
    <x v="1"/>
    <n v="1076"/>
    <x v="17"/>
    <n v="27301"/>
    <s v="Vuelo AUH-RUH//Claudio X. González Laporte"/>
    <d v="2026-03-25T00:00:00"/>
    <d v="2026-03-25T00:00:00"/>
    <s v="VLO"/>
    <x v="2"/>
    <s v="USD"/>
    <n v="2926.31"/>
    <m/>
    <m/>
    <n v="0"/>
    <m/>
    <m/>
    <s v="TURISMO EX MAR, S.A. DE C.V."/>
    <s v="Mexico"/>
    <x v="36"/>
    <x v="1"/>
    <s v="0"/>
  </r>
  <r>
    <x v="2"/>
    <x v="1"/>
    <n v="1076"/>
    <x v="17"/>
    <n v="27301"/>
    <s v="Vuelo AUH-RUH//Valeria González Guajardo"/>
    <d v="2026-03-25T00:00:00"/>
    <d v="2026-03-25T00:00:00"/>
    <s v="VLO"/>
    <x v="2"/>
    <s v="USD"/>
    <n v="2926.31"/>
    <m/>
    <m/>
    <n v="0"/>
    <m/>
    <m/>
    <s v="TURISMO EX MAR, S.A. DE C.V."/>
    <s v="Mexico"/>
    <x v="36"/>
    <x v="1"/>
    <s v="0"/>
  </r>
  <r>
    <x v="2"/>
    <x v="1"/>
    <n v="1076"/>
    <x v="17"/>
    <n v="27301"/>
    <s v="Asiento AUH-RUH//Claudio X. González Laporte"/>
    <d v="2026-03-25T00:00:00"/>
    <d v="2026-03-25T00:00:00"/>
    <s v="VLO"/>
    <x v="2"/>
    <s v="USD"/>
    <n v="0"/>
    <m/>
    <m/>
    <n v="0"/>
    <m/>
    <m/>
    <s v="TURISMO EX MAR, S.A. DE C.V."/>
    <s v="Mexico"/>
    <x v="36"/>
    <x v="1"/>
    <s v="0"/>
  </r>
  <r>
    <x v="2"/>
    <x v="1"/>
    <n v="1076"/>
    <x v="17"/>
    <n v="27301"/>
    <s v="Asiento AUH-RUH//Valeria González Guajardo"/>
    <d v="2026-03-25T00:00:00"/>
    <d v="2026-03-25T00:00:00"/>
    <s v="VLO"/>
    <x v="2"/>
    <s v="USD"/>
    <n v="0"/>
    <m/>
    <m/>
    <n v="0"/>
    <m/>
    <m/>
    <s v="TURISMO EX MAR, S.A. DE C.V."/>
    <s v="Mexico"/>
    <x v="36"/>
    <x v="1"/>
    <s v="0"/>
  </r>
  <r>
    <x v="2"/>
    <x v="1"/>
    <n v="1076"/>
    <x v="17"/>
    <n v="27301"/>
    <s v="Vuelo RUH-ULH//CLaudio X. González Guajardo"/>
    <d v="2026-03-27T00:00:00"/>
    <d v="2026-03-27T00:00:00"/>
    <s v="VLO"/>
    <x v="2"/>
    <s v="USD"/>
    <n v="349.4"/>
    <m/>
    <m/>
    <n v="0"/>
    <m/>
    <m/>
    <s v="TURISMO EX MAR, S.A. DE C.V."/>
    <s v="Mexico"/>
    <x v="36"/>
    <x v="1"/>
    <s v="0"/>
  </r>
  <r>
    <x v="2"/>
    <x v="1"/>
    <n v="1076"/>
    <x v="17"/>
    <n v="27301"/>
    <s v="Vuelo RUH-ULH//Valeria González Guajardo"/>
    <d v="2026-03-27T00:00:00"/>
    <d v="2026-03-27T00:00:00"/>
    <s v="VLO"/>
    <x v="2"/>
    <s v="USD"/>
    <n v="349.4"/>
    <m/>
    <m/>
    <n v="0"/>
    <m/>
    <m/>
    <s v="TURISMO EX MAR, S.A. DE C.V."/>
    <s v="Mexico"/>
    <x v="36"/>
    <x v="1"/>
    <s v="0"/>
  </r>
  <r>
    <x v="2"/>
    <x v="1"/>
    <n v="1076"/>
    <x v="17"/>
    <n v="0"/>
    <s v="Fee de emisión IVVKFG/OILTLA/QBZTVP"/>
    <d v="2026-03-20T00:00:00"/>
    <d v="2026-03-30T00:00:00"/>
    <s v="HPS"/>
    <x v="1"/>
    <s v="USD"/>
    <n v="100"/>
    <m/>
    <m/>
    <n v="100"/>
    <m/>
    <m/>
    <s v="FEES"/>
    <n v="0"/>
    <x v="46"/>
    <x v="1"/>
    <s v="0"/>
  </r>
  <r>
    <x v="2"/>
    <x v="1"/>
    <n v="1076"/>
    <x v="17"/>
    <n v="34868"/>
    <s v="Vuelo Web"/>
    <d v="2026-03-20T00:00:00"/>
    <d v="2026-03-30T00:00:00"/>
    <s v="ABC"/>
    <x v="2"/>
    <s v="USD"/>
    <n v="143.09"/>
    <m/>
    <m/>
    <n v="0"/>
    <m/>
    <m/>
    <e v="#N/A"/>
    <e v="#N/A"/>
    <x v="46"/>
    <x v="1"/>
    <s v="0"/>
  </r>
  <r>
    <x v="2"/>
    <x v="1"/>
    <n v="1077"/>
    <x v="17"/>
    <n v="28799"/>
    <s v="Placeholder"/>
    <d v="2026-03-27T00:00:00"/>
    <d v="2026-04-09T00:00:00"/>
    <s v="HTL"/>
    <x v="4"/>
    <s v="EUR"/>
    <n v="1"/>
    <m/>
    <m/>
    <n v="0"/>
    <m/>
    <m/>
    <s v="THE LARGO HOME OF PORTO"/>
    <s v="Portugal"/>
    <x v="36"/>
    <x v="1"/>
    <s v="0"/>
  </r>
  <r>
    <x v="2"/>
    <x v="1"/>
    <n v="1078"/>
    <x v="17"/>
    <n v="34777"/>
    <s v="NH CPH - 29 JUN - 1 JUL"/>
    <d v="2026-06-29T00:00:00"/>
    <d v="2026-07-01T00:00:00"/>
    <s v="HTL"/>
    <x v="4"/>
    <s v="EUR"/>
    <n v="2295.73"/>
    <m/>
    <m/>
    <n v="229.57"/>
    <m/>
    <m/>
    <e v="#N/A"/>
    <e v="#N/A"/>
    <x v="16"/>
    <x v="1"/>
    <s v="0"/>
  </r>
  <r>
    <x v="2"/>
    <x v="1"/>
    <n v="1078"/>
    <x v="17"/>
    <n v="27238"/>
    <s v="ETT HEM - 8- 10 JUL"/>
    <d v="2026-07-08T00:00:00"/>
    <d v="2026-07-10T00:00:00"/>
    <s v="HTL"/>
    <x v="4"/>
    <s v="EUR"/>
    <n v="1645.8"/>
    <m/>
    <m/>
    <n v="164.58"/>
    <m/>
    <m/>
    <s v="ETT HEM"/>
    <s v="Sweden"/>
    <x v="20"/>
    <x v="1"/>
    <s v="0"/>
  </r>
  <r>
    <x v="2"/>
    <x v="1"/>
    <n v="1078"/>
    <x v="17"/>
    <n v="34781"/>
    <s v="PERALADA 10-13 JUL"/>
    <d v="2026-07-10T00:00:00"/>
    <d v="2026-07-13T00:00:00"/>
    <s v="HTL"/>
    <x v="4"/>
    <s v="EUR"/>
    <n v="1318.5"/>
    <m/>
    <m/>
    <n v="131.85"/>
    <m/>
    <m/>
    <e v="#N/A"/>
    <e v="#N/A"/>
    <x v="20"/>
    <x v="1"/>
    <s v="0"/>
  </r>
  <r>
    <x v="2"/>
    <x v="1"/>
    <n v="1078"/>
    <x v="17"/>
    <n v="0"/>
    <s v="FEE DE EMISION"/>
    <d v="2026-06-29T00:00:00"/>
    <d v="2026-07-13T00:00:00"/>
    <s v="HPS"/>
    <x v="1"/>
    <s v="EUR"/>
    <n v="70"/>
    <m/>
    <m/>
    <n v="70"/>
    <m/>
    <m/>
    <s v="FEES"/>
    <n v="0"/>
    <x v="16"/>
    <x v="1"/>
    <s v="0"/>
  </r>
  <r>
    <x v="2"/>
    <x v="1"/>
    <n v="1079"/>
    <x v="17"/>
    <n v="26216"/>
    <s v="TRASLADO A DISPOSICION"/>
    <d v="2026-02-05T00:00:00"/>
    <d v="2026-02-05T00:00:00"/>
    <s v="TRF"/>
    <x v="5"/>
    <s v="MXN"/>
    <n v="16125"/>
    <m/>
    <m/>
    <n v="2418.75"/>
    <m/>
    <m/>
    <s v="FINAUTOS"/>
    <s v="MEXICO"/>
    <x v="41"/>
    <x v="1"/>
    <s v="0"/>
  </r>
  <r>
    <x v="3"/>
    <x v="2"/>
    <m/>
    <x v="47"/>
    <m/>
    <m/>
    <m/>
    <m/>
    <m/>
    <x v="10"/>
    <m/>
    <m/>
    <m/>
    <m/>
    <m/>
    <m/>
    <m/>
    <m/>
    <m/>
    <x v="54"/>
    <x v="5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2582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E4:H11" firstHeaderRow="0" firstDataRow="1" firstDataCol="1" rowPageCount="2" colPageCount="1"/>
  <pivotFields count="26"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m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54">
        <item t="data" h="0" sd="1" x="16"/>
        <item t="data" h="0" sd="1" x="17"/>
        <item t="data" h="0" sd="1" x="18"/>
        <item t="data" h="0" sd="1" x="19"/>
        <item t="data" h="0" sd="1" x="20"/>
        <item t="data" h="0" sd="1" x="21"/>
        <item t="data" h="0" sd="1" x="22"/>
        <item t="data" h="1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h="1" sd="1" x="0"/>
        <item t="data" sd="1" x="1"/>
        <item t="data" h="1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0" dragToCol="0" dragToPage="0" dragToData="1" dragOff="1" showAll="0" topAutoShow="1" itemPageCount="10" sortType="manual" defaultSubtotal="0"/>
    <pivotField dataField="1" showDropDowns="1" compact="0" outline="0" subtotalTop="1" dragToRow="0" dragToCol="0" dragToPage="0" dragToData="1" dragOff="1" showAll="0" topAutoShow="1" itemPageCount="10" sortType="manual" defaultSubtotal="0"/>
  </pivotFields>
  <rowFields count="1">
    <field x="7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2">
    <pageField fld="18" item="1" hier="-1"/>
    <pageField fld="0" hier="-1"/>
  </pageFields>
  <dataFields count="3">
    <dataField name="Venta 2025 USD" fld="12" subtotal="sum" showDataAs="normal" baseField="0" baseItem="0" numFmtId="170"/>
    <dataField name="Rentabilidad en USD 2025" fld="15" subtotal="sum" showDataAs="normal" baseField="0" baseItem="0" numFmtId="169"/>
    <dataField name="Suma de Rentabilidad %" fld="25" subtotal="sum" showDataAs="normal" baseField="0" baseItem="0" numFmtId="167"/>
  </dataFields>
  <formats count="9">
    <format action="formatting" dxfId="94">
      <pivotArea type="normal" dataOnly="1" outline="0" fieldPosition="0">
        <references count="1">
          <reference field="4294967294" selected="0">
            <x v="0"/>
            <x v="1"/>
          </reference>
        </references>
      </pivotArea>
    </format>
    <format action="formatting" dxfId="95">
      <pivotArea type="normal" dataOnly="1" outline="0" fieldPosition="0">
        <references count="1">
          <reference field="4294967294" selected="0">
            <x v="0"/>
          </reference>
        </references>
      </pivotArea>
    </format>
    <format action="formatting" dxfId="96">
      <pivotArea type="normal" dataOnly="1" outline="0" fieldPosition="0">
        <references count="1">
          <reference field="4294967294" selected="0">
            <x v="1"/>
          </reference>
        </references>
      </pivotArea>
    </format>
    <format action="formatting" dxfId="97">
      <pivotArea type="normal" dataOnly="1" outline="0" fieldPosition="0">
        <references count="1">
          <reference field="4294967294" selected="0">
            <x v="1"/>
          </reference>
        </references>
      </pivotArea>
    </format>
    <format action="formatting" dxfId="98">
      <pivotArea type="normal" dataOnly="1" outline="0" fieldPosition="0">
        <references count="1">
          <reference field="4294967294" selected="0">
            <x v="0"/>
          </reference>
        </references>
      </pivotArea>
    </format>
    <format action="formatting" dxfId="99">
      <pivotArea type="normal" dataOnly="1" outline="0" collapsedLevelsAreSubtotals="1" fieldPosition="0"/>
    </format>
    <format action="formatting" dxfId="100">
      <pivotArea type="normal" dataOnly="1" outline="0" fieldPosition="0">
        <references count="1">
          <reference field="7" selected="0"/>
        </references>
      </pivotArea>
    </format>
    <format action="formatting" dxfId="101">
      <pivotArea type="normal" dataOnly="0" labelOnly="1" outline="0" fieldPosition="0">
        <references count="1">
          <reference field="7"/>
        </references>
      </pivotArea>
    </format>
    <format action="formatting" dxfId="102">
      <pivotArea type="normal" dataOnly="1" outline="0" fieldPosition="0">
        <references count="1">
          <reference field="4294967294" selected="0">
            <x v="2"/>
          </reference>
        </references>
      </pivotArea>
    </format>
  </formats>
  <pivotTableStyleInfo name="PivotStyleLight21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 dinámica1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D11" firstHeaderRow="0" firstDataRow="1" firstDataCol="1" rowPageCount="2" colPageCount="1"/>
  <pivotFields count="26"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55">
        <item t="data" h="0" sd="1" x="16"/>
        <item t="data" h="0" sd="1" x="17"/>
        <item t="data" h="0" sd="1" x="18"/>
        <item t="data" h="0" sd="1" x="19"/>
        <item t="data" h="0" sd="1" x="20"/>
        <item t="data" h="0" sd="1" x="21"/>
        <item t="data" h="0" sd="1" x="22"/>
        <item t="data" h="1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ata" h="1" sd="1" x="5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0" dragToCol="0" dragToPage="0" dragToData="1" dragOff="1" showAll="0" topAutoShow="1" itemPageCount="10" sortType="manual" defaultSubtotal="0"/>
    <pivotField dataField="1" showDropDowns="1" compact="0" outline="0" subtotalTop="1" dragToRow="0" dragToCol="0" dragToPage="0" dragToData="1" dragOff="1" showAll="0" topAutoShow="1" itemPageCount="10" sortType="manual" defaultSubtotal="0"/>
  </pivotFields>
  <rowFields count="1">
    <field x="7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2">
    <pageField fld="0" hier="-1"/>
    <pageField fld="18" item="2" hier="-1"/>
  </pageFields>
  <dataFields count="3">
    <dataField name="Suma de Total Venta USD" fld="12" subtotal="sum" showDataAs="normal" baseField="0" baseItem="0" numFmtId="172"/>
    <dataField name="Suma de Rentabilidad en USD" fld="15" subtotal="sum" showDataAs="normal" baseField="0" baseItem="0" numFmtId="172"/>
    <dataField name="Suma de Rentabilidad%" fld="25" subtotal="sum" showDataAs="normal" baseField="0" baseItem="0" numFmtId="167"/>
  </dataFields>
  <formats count="5">
    <format action="formatting" dxfId="103">
      <pivotArea type="normal" dataOnly="1" outline="0" fieldPosition="0">
        <references count="1">
          <reference field="4294967294" selected="0">
            <x v="2"/>
          </reference>
        </references>
      </pivotArea>
    </format>
    <format action="formatting" dxfId="104">
      <pivotArea type="normal" dataOnly="1" outline="0" fieldPosition="0">
        <references count="1">
          <reference field="4294967294" selected="0">
            <x v="0"/>
            <x v="1"/>
          </reference>
        </references>
      </pivotArea>
    </format>
    <format action="formatting" dxfId="105">
      <pivotArea type="normal" dataOnly="1" outline="0" fieldPosition="0">
        <references count="1">
          <reference field="7" selected="0"/>
        </references>
      </pivotArea>
    </format>
    <format action="formatting" dxfId="106">
      <pivotArea type="normal" dataOnly="0" labelOnly="1" outline="0" fieldPosition="0">
        <references count="1">
          <reference field="7"/>
        </references>
      </pivotArea>
    </format>
    <format action="formatting" dxfId="107">
      <pivotArea type="normal" dataOnly="1" outline="0" fieldPosition="0">
        <references count="2">
          <reference field="4294967294" selected="0">
            <x v="2"/>
          </reference>
          <reference field="7" selected="0">
            <x v="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aDinámica2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M31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25">
    <i t="data" r="0" i="0">
      <x v="14"/>
    </i>
    <i t="data" r="0" i="0">
      <x v="25"/>
    </i>
    <i t="data" r="0" i="0">
      <x v="27"/>
    </i>
    <i t="data" r="0" i="0">
      <x v="28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grand" r="0" i="0">
      <x v="0"/>
    </i>
  </rowItems>
  <colFields count="1">
    <field x="19"/>
  </colFields>
  <col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colItems>
  <pageFields count="3">
    <pageField fld="0" hier="-1"/>
    <pageField fld="18" item="1" hier="-1"/>
    <pageField fld="20" item="2" hier="-1"/>
  </pageFields>
  <dataFields count="1">
    <dataField name="Suma de Total Venta USD" fld="12" subtotal="sum" showDataAs="normal" baseField="0" baseItem="0" numFmtId="172"/>
  </dataFields>
  <formats count="1">
    <format action="formatting" dxfId="91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aDinámica3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9:N47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h="0" sd="1" x="16"/>
        <item t="data" h="0" sd="1" x="17"/>
        <item t="data" h="0" sd="1" x="18"/>
        <item t="data" h="0" sd="1" x="19"/>
        <item t="data" h="0" sd="1" x="20"/>
        <item t="data" h="0" sd="1" x="21"/>
        <item t="data" h="0" sd="1" x="22"/>
        <item t="data" h="1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ata" h="1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19"/>
  </colFields>
  <col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colItems>
  <pageFields count="3">
    <pageField fld="0" hier="-1"/>
    <pageField fld="18" item="2" hier="-1"/>
    <pageField fld="20" item="2" hier="-1"/>
  </pageFields>
  <dataFields count="1">
    <dataField name="Suma de Total Venta USD" fld="12" subtotal="sum" showDataAs="normal" baseField="0" baseItem="0" numFmtId="172"/>
  </dataFields>
  <formats count="1">
    <format action="formatting" dxfId="92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aDinámica4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5:R8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h="0" sd="1" x="16"/>
        <item t="data" h="0" sd="1" x="17"/>
        <item t="data" h="0" sd="1" x="18"/>
        <item t="data" h="0" sd="1" x="19"/>
        <item t="data" h="0" sd="1" x="20"/>
        <item t="data" h="0" sd="1" x="21"/>
        <item t="data" h="0" sd="1" x="22"/>
        <item t="data" h="1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ata" h="1" sd="1" x="48"/>
        <item t="data" h="1" sd="1" x="49"/>
        <item t="data" h="1" sd="1" x="50"/>
        <item t="data" h="1" sd="1" x="51"/>
        <item t="data" h="1" sd="1" x="52"/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h="1" sd="1" x="14"/>
        <item t="data" h="1" sd="1" x="15"/>
        <item t="data" h="1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2">
    <i t="data" r="0" i="0">
      <x v="5"/>
    </i>
    <i t="grand" r="0" i="0">
      <x v="0"/>
    </i>
  </rowItems>
  <colFields count="1">
    <field x="19"/>
  </colFields>
  <colItems count="2">
    <i t="data" r="0" i="0">
      <x v="5"/>
    </i>
    <i t="grand" r="0" i="0">
      <x v="0"/>
    </i>
  </colItems>
  <pageFields count="3">
    <pageField fld="0" hier="-1"/>
    <pageField fld="18" item="2" hier="-1"/>
    <pageField fld="20" item="3" hier="-1"/>
  </pageFields>
  <dataFields count="1">
    <dataField name="Suma de Total Venta USD" fld="12" subtotal="sum" showDataAs="normal" baseField="0" baseItem="0" numFmtId="172"/>
  </dataFields>
  <formats count="1">
    <format action="formatting" dxfId="93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aDinámica12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9:N48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19"/>
  </colFields>
  <col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colItems>
  <pageFields count="3">
    <pageField fld="0" hier="-1"/>
    <pageField fld="18" item="2" hier="-1"/>
    <pageField fld="20" item="2" hier="-1"/>
  </pageFields>
  <dataFields count="1">
    <dataField name="Suma de Total Venta USD" fld="12" subtotal="sum" showDataAs="normal" baseField="0" baseItem="0" numFmtId="171"/>
  </dataFields>
  <formats count="1">
    <format action="formatting" dxfId="88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TablaDinámica13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5:R8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2">
    <i t="data" r="0" i="0">
      <x v="5"/>
    </i>
    <i t="grand" r="0" i="0">
      <x v="0"/>
    </i>
  </rowItems>
  <colFields count="1">
    <field x="19"/>
  </colFields>
  <colItems count="2">
    <i t="data" r="0" i="0">
      <x v="5"/>
    </i>
    <i t="grand" r="0" i="0">
      <x v="0"/>
    </i>
  </colItems>
  <pageFields count="3">
    <pageField fld="0" hier="-1"/>
    <pageField fld="18" item="2" hier="-1"/>
    <pageField fld="20" item="3" hier="-1"/>
  </pageFields>
  <dataFields count="1">
    <dataField name="Suma de Total Venta USD" fld="12" subtotal="sum" showDataAs="normal" baseField="0" baseItem="0" numFmtId="171"/>
  </dataFields>
  <formats count="1">
    <format action="formatting" dxfId="89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TablaDinámica11" cacheId="258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M31" firstHeaderRow="1" firstDataRow="2" firstDataCol="1" rowPageCount="3" colPageCount="1"/>
  <pivotFields count="26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5"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5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1" x="7"/>
        <item t="data" sd="1" x="8"/>
        <item t="data" sd="1" x="5"/>
        <item t="data" sd="1" x="9"/>
        <item t="data" sd="1" x="4"/>
        <item t="data" sd="1" x="10"/>
        <item t="data" sd="1" x="3"/>
        <item t="data" sd="1" x="11"/>
        <item t="data" sd="1" x="6"/>
        <item t="data" sd="1" x="0"/>
        <item t="data" sd="1" x="2"/>
        <item t="data" sd="1" x="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4"/>
        <item t="data" sd="1" x="3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7"/>
  </rowFields>
  <rowItems count="25">
    <i t="data" r="0" i="0">
      <x v="14"/>
    </i>
    <i t="data" r="0" i="0">
      <x v="25"/>
    </i>
    <i t="data" r="0" i="0">
      <x v="27"/>
    </i>
    <i t="data" r="0" i="0">
      <x v="28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grand" r="0" i="0">
      <x v="0"/>
    </i>
  </rowItems>
  <colFields count="1">
    <field x="19"/>
  </colFields>
  <col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colItems>
  <pageFields count="3">
    <pageField fld="0" hier="-1"/>
    <pageField fld="18" item="1" hier="-1"/>
    <pageField fld="20" item="2" hier="-1"/>
  </pageFields>
  <dataFields count="1">
    <dataField name="Suma de Total Venta USD" fld="12" subtotal="sum" showDataAs="normal" baseField="0" baseItem="0" numFmtId="171"/>
  </dataFields>
  <formats count="1">
    <format action="formatting" dxfId="90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Tabla dinámica2" cacheId="2584" dataOnRows="0" dataCaption="Valor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O18" firstHeaderRow="1" firstDataRow="3" firstDataCol="1" rowPageCount="4" colPageCount="1"/>
  <pivotFields count="24">
    <pivotField axis="axisPage" showDropDowns="1" compact="0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49">
        <item t="data" sd="1" x="10"/>
        <item t="data" sd="1" x="45"/>
        <item t="data" sd="1" x="9"/>
        <item t="data" sd="1" x="8"/>
        <item t="data" sd="1" x="7"/>
        <item t="data" sd="1" x="1"/>
        <item t="data" sd="1" x="29"/>
        <item t="data" sd="1" x="5"/>
        <item t="data" sd="1" x="42"/>
        <item t="data" sd="1" x="38"/>
        <item t="data" sd="1" x="27"/>
        <item t="data" sd="1" x="0"/>
        <item t="data" sd="1" x="16"/>
        <item t="data" sd="1" x="46"/>
        <item t="data" sd="1" x="28"/>
        <item t="data" sd="1" x="6"/>
        <item t="data" sd="1" x="4"/>
        <item t="data" sd="1" x="26"/>
        <item t="data" sd="1" x="3"/>
        <item t="data" sd="1" x="44"/>
        <item t="data" sd="1" x="13"/>
        <item t="data" sd="1" x="25"/>
        <item t="data" sd="1" x="14"/>
        <item t="data" sd="1" x="32"/>
        <item t="data" sd="1" x="12"/>
        <item t="data" sd="1" x="18"/>
        <item t="data" sd="1" x="23"/>
        <item t="data" sd="1" x="19"/>
        <item t="data" sd="1" x="37"/>
        <item t="data" sd="1" x="34"/>
        <item t="data" sd="1" x="15"/>
        <item t="data" sd="1" x="36"/>
        <item t="data" sd="1" x="24"/>
        <item t="data" sd="1" x="43"/>
        <item t="data" sd="1" x="30"/>
        <item t="data" sd="1" x="2"/>
        <item t="data" sd="1" x="33"/>
        <item t="data" sd="1" x="35"/>
        <item t="data" sd="1" x="20"/>
        <item t="data" sd="1" x="11"/>
        <item t="data" sd="1" x="31"/>
        <item t="data" sd="1" x="21"/>
        <item t="data" sd="1" x="40"/>
        <item t="data" sd="1" x="41"/>
        <item t="data" sd="1" x="22"/>
        <item t="data" sd="1" x="39"/>
        <item t="data" h="1" sd="1" x="17"/>
        <item t="data" h="1" sd="1" x="4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13">
        <item t="data" sd="1" x="8"/>
        <item t="data" sd="1" x="9"/>
        <item t="data" sd="1" x="0"/>
        <item t="data" sd="1" x="1"/>
        <item t="data" sd="1" x="4"/>
        <item t="data" sd="1" x="3"/>
        <item t="data" sd="1" x="6"/>
        <item t="data" sd="1" x="5"/>
        <item t="data" sd="1" x="7"/>
        <item t="data" sd="1" x="2"/>
        <item t="data" sd="1" m="1" x="11"/>
        <item t="data" sd="1" x="1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56">
        <item t="data" sd="1" x="40"/>
        <item t="data" sd="1" x="35"/>
        <item t="data" sd="1" x="29"/>
        <item t="data" sd="1" x="48"/>
        <item t="data" sd="1" x="42"/>
        <item t="data" sd="1" x="41"/>
        <item t="data" sd="1" x="43"/>
        <item t="data" sd="1" x="44"/>
        <item t="data" sd="1" x="39"/>
        <item t="data" sd="1" x="47"/>
        <item t="data" sd="1" x="50"/>
        <item t="data" sd="1" x="46"/>
        <item t="data" sd="1" x="36"/>
        <item t="data" sd="1" x="37"/>
        <item t="data" sd="1" x="38"/>
        <item t="data" sd="1" x="2"/>
        <item t="data" sd="1" x="3"/>
        <item t="data" sd="1" x="4"/>
        <item t="data" sd="1" x="52"/>
        <item t="data" sd="1" x="6"/>
        <item t="data" sd="1" x="7"/>
        <item t="data" sd="1" x="13"/>
        <item t="data" sd="1" x="14"/>
        <item t="data" sd="1" x="15"/>
        <item t="data" sd="1" x="33"/>
        <item t="data" sd="1" x="18"/>
        <item t="data" sd="1" x="16"/>
        <item t="data" sd="1" x="20"/>
        <item t="data" sd="1" x="5"/>
        <item t="data" sd="1" x="8"/>
        <item t="data" sd="1" x="9"/>
        <item t="data" sd="1" x="45"/>
        <item t="data" sd="1" x="53"/>
        <item t="data" sd="1" x="11"/>
        <item t="data" sd="1" x="12"/>
        <item t="data" sd="1" x="19"/>
        <item t="data" sd="1" x="27"/>
        <item t="data" sd="1" x="51"/>
        <item t="data" sd="1" x="26"/>
        <item t="data" sd="1" x="23"/>
        <item t="data" sd="1" x="24"/>
        <item t="data" sd="1" x="25"/>
        <item t="data" sd="1" x="21"/>
        <item t="data" sd="1" x="22"/>
        <item t="data" sd="1" x="34"/>
        <item t="data" sd="1" x="17"/>
        <item t="data" sd="1" x="30"/>
        <item t="data" sd="1" x="32"/>
        <item t="data" sd="1" x="10"/>
        <item t="data" sd="1" x="28"/>
        <item t="data" sd="1" x="0"/>
        <item t="data" sd="1" x="1"/>
        <item t="data" sd="1" x="31"/>
        <item t="data" sd="1" x="49"/>
        <item t="data" sd="1" x="54"/>
        <item t="default" sd="1"/>
      </items>
    </pivotField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2"/>
        <item t="data" sd="1" x="0"/>
        <item t="data" sd="1" x="1"/>
        <item t="data" sd="1" x="4"/>
        <item t="data" sd="1" x="3"/>
        <item t="data" sd="1" x="5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0" dragToCol="0" dragToPage="0" dragToData="1" dragOff="1" showAll="0" topAutoShow="1" itemPageCount="10" sortType="manual" defaultSubtotal="0"/>
    <pivotField dataField="1" showDropDowns="1" compact="0" outline="0" subtotalTop="1" dragToRow="0" dragToCol="0" dragToPage="0" dragToData="1" dragOff="1" showAll="0" topAutoShow="1" itemPageCount="10" sortType="manual" defaultSubtotal="0"/>
  </pivotFields>
  <rowFields count="1">
    <field x="3"/>
  </rowFields>
  <rowItems count="10">
    <i t="data" r="0" i="0">
      <x v="12"/>
    </i>
    <i t="data" r="0" i="0">
      <x v="21"/>
    </i>
    <i t="data" r="0" i="0">
      <x v="24"/>
    </i>
    <i t="data" r="0" i="0">
      <x v="26"/>
    </i>
    <i t="data" r="0" i="0">
      <x v="29"/>
    </i>
    <i t="data" r="0" i="0">
      <x v="34"/>
    </i>
    <i t="data" r="0" i="0">
      <x v="35"/>
    </i>
    <i t="data" r="0" i="0">
      <x v="37"/>
    </i>
    <i t="data" r="0" i="0">
      <x v="44"/>
    </i>
    <i t="grand" r="0" i="0">
      <x v="0"/>
    </i>
  </rowItems>
  <colFields count="2">
    <field x="9"/>
    <field x="-2"/>
  </colFields>
  <colItems count="14">
    <i t="data" r="0" i="0">
      <x v="2"/>
      <x v="0"/>
    </i>
    <i t="data" r="1" i="1">
      <x v="1"/>
    </i>
    <i t="data" r="0" i="0">
      <x v="3"/>
      <x v="0"/>
    </i>
    <i t="data" r="1" i="1">
      <x v="1"/>
    </i>
    <i t="data" r="0" i="0">
      <x v="4"/>
      <x v="0"/>
    </i>
    <i t="data" r="1" i="1">
      <x v="1"/>
    </i>
    <i t="data" r="0" i="0">
      <x v="7"/>
      <x v="0"/>
    </i>
    <i t="data" r="1" i="1">
      <x v="1"/>
    </i>
    <i t="data" r="0" i="0">
      <x v="8"/>
      <x v="0"/>
    </i>
    <i t="data" r="1" i="1">
      <x v="1"/>
    </i>
    <i t="data" r="0" i="0">
      <x v="9"/>
      <x v="0"/>
    </i>
    <i t="data" r="1" i="1">
      <x v="1"/>
    </i>
    <i t="grand" r="0" i="0">
      <x v="0"/>
    </i>
    <i t="grand" r="0" i="1">
      <x v="0"/>
    </i>
  </colItems>
  <pageFields count="4">
    <pageField fld="19" item="5" hier="-1"/>
    <pageField fld="20" item="2" hier="-1"/>
    <pageField fld="1" hier="-1"/>
    <pageField fld="0" hier="-1"/>
  </pageFields>
  <dataFields count="2">
    <dataField name="Suma de Rentabilidad %" fld="22" subtotal="sum" showDataAs="normal" baseField="0" baseItem="0"/>
    <dataField name="Suma de K USD" fld="23" subtotal="sum" showDataAs="normal" baseField="0" baseItem="0"/>
  </dataFields>
  <formats count="64">
    <format action="formatting" dxfId="24">
      <pivotArea type="normal" dataOnly="0" labelOnly="1" outline="0" fieldPosition="0">
        <references count="1">
          <reference field="9">
            <x v="2"/>
          </reference>
        </references>
      </pivotArea>
    </format>
    <format action="formatting" dxfId="25">
      <pivotArea type="normal" dataOnly="0" labelOnly="1" outline="0" fieldPosition="0">
        <references count="1">
          <reference field="9">
            <x v="3"/>
            <x v="4"/>
            <x v="7"/>
            <x v="8"/>
            <x v="9"/>
          </reference>
        </references>
      </pivotArea>
    </format>
    <format action="formatting" dxfId="26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2"/>
          </reference>
        </references>
      </pivotArea>
    </format>
    <format action="formatting" dxfId="27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3"/>
          </reference>
        </references>
      </pivotArea>
    </format>
    <format action="formatting" dxfId="28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4"/>
          </reference>
        </references>
      </pivotArea>
    </format>
    <format action="formatting" dxfId="29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7"/>
          </reference>
        </references>
      </pivotArea>
    </format>
    <format action="formatting" dxfId="30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8"/>
          </reference>
        </references>
      </pivotArea>
    </format>
    <format action="formatting" dxfId="31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9"/>
          </reference>
        </references>
      </pivotArea>
    </format>
    <format action="formatting" dxfId="32">
      <pivotArea type="normal" dataOnly="1" outline="0" fieldPosition="0">
        <references count="3">
          <reference field="4294967294" selected="0">
            <x v="0"/>
          </reference>
          <reference field="3" selected="0">
            <x v="12"/>
            <x v="21"/>
            <x v="24"/>
            <x v="26"/>
            <x v="29"/>
            <x v="34"/>
            <x v="35"/>
            <x v="37"/>
            <x v="44"/>
          </reference>
          <reference field="9" selected="0">
            <x v="2"/>
          </reference>
        </references>
      </pivotArea>
    </format>
    <format action="formatting" dxfId="33">
      <pivotArea field="9" type="normal" dataOnly="1" grandRow="1" outline="0" axis="axisCol" fieldPosition="0">
        <references count="2">
          <reference field="4294967294" selected="0">
            <x v="0"/>
          </reference>
          <reference field="9" selected="0">
            <x v="2"/>
          </reference>
        </references>
      </pivotArea>
    </format>
    <format action="formatting" dxfId="34">
      <pivotArea type="normal" dataOnly="1" outline="0" fieldPosition="0">
        <references count="2">
          <reference field="4294967294" selected="0">
            <x v="0"/>
          </reference>
          <reference field="9" selected="0">
            <x v="3"/>
          </reference>
        </references>
      </pivotArea>
    </format>
    <format action="formatting" dxfId="35">
      <pivotArea type="normal" dataOnly="0" labelOnly="1" outline="0" fieldPosition="0">
        <references count="2">
          <reference field="4294967294">
            <x v="1"/>
          </reference>
          <reference field="9" selected="0">
            <x v="8"/>
          </reference>
        </references>
      </pivotArea>
    </format>
    <format action="formatting" dxfId="36">
      <pivotArea type="normal" dataOnly="1" outline="0" fieldPosition="0">
        <references count="2">
          <reference field="4294967294" selected="0">
            <x v="1"/>
          </reference>
          <reference field="9" selected="0">
            <x v="3"/>
          </reference>
        </references>
      </pivotArea>
    </format>
    <format action="formatting" dxfId="37">
      <pivotArea type="normal" dataOnly="1" outline="0" fieldPosition="0">
        <references count="2">
          <reference field="4294967294" selected="0">
            <x v="0"/>
          </reference>
          <reference field="9" selected="0">
            <x v="4"/>
          </reference>
        </references>
      </pivotArea>
    </format>
    <format action="formatting" dxfId="38">
      <pivotArea type="normal" dataOnly="1" outline="0" fieldPosition="0">
        <references count="2">
          <reference field="4294967294" selected="0">
            <x v="0"/>
          </reference>
          <reference field="9" selected="0">
            <x v="7"/>
          </reference>
        </references>
      </pivotArea>
    </format>
    <format action="formatting" dxfId="39">
      <pivotArea type="normal" dataOnly="1" outline="0" fieldPosition="0">
        <references count="2">
          <reference field="4294967294" selected="0">
            <x v="0"/>
          </reference>
          <reference field="9" selected="0">
            <x v="8"/>
          </reference>
        </references>
      </pivotArea>
    </format>
    <format action="formatting" dxfId="40">
      <pivotArea type="normal" dataOnly="1" outline="0" fieldPosition="0">
        <references count="2">
          <reference field="4294967294" selected="0">
            <x v="0"/>
          </reference>
          <reference field="9" selected="0">
            <x v="9"/>
          </reference>
        </references>
      </pivotArea>
    </format>
    <format action="formatting" dxfId="41">
      <pivotArea field="9" type="normal" dataOnly="1" grandCol="1" outline="0" axis="axisCol" fieldPosition="0">
        <references count="1">
          <reference field="4294967294" selected="0">
            <x v="0"/>
          </reference>
        </references>
      </pivotArea>
    </format>
    <format action="formatting" dxfId="42">
      <pivotArea field="9" type="normal" dataOnly="1" grandCol="1" outline="0" axis="axisCol" fieldPosition="0">
        <references count="1">
          <reference field="4294967294" selected="0">
            <x v="1"/>
          </reference>
        </references>
      </pivotArea>
    </format>
    <format action="formatting" dxfId="43">
      <pivotArea type="normal" dataOnly="1" outline="0" fieldPosition="0">
        <references count="2">
          <reference field="4294967294" selected="0">
            <x v="1"/>
          </reference>
          <reference field="9" selected="0">
            <x v="8"/>
          </reference>
        </references>
      </pivotArea>
    </format>
    <format action="formatting" dxfId="44">
      <pivotArea type="normal" dataOnly="1" outline="0" fieldPosition="0">
        <references count="3">
          <reference field="4294967294" selected="0">
            <x v="1"/>
          </reference>
          <reference field="3" selected="0">
            <x v="12"/>
          </reference>
          <reference field="9" selected="0">
            <x v="3"/>
          </reference>
        </references>
      </pivotArea>
    </format>
    <format action="formatting" dxfId="45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2"/>
          </reference>
        </references>
      </pivotArea>
    </format>
    <format action="formatting" dxfId="46">
      <pivotArea field="9" type="button" dataOnly="0" labelOnly="1" outline="0" axis="axisCol" fieldPosition="0"/>
    </format>
    <format action="formatting" dxfId="47">
      <pivotArea field="-2" type="button" dataOnly="0" labelOnly="1" outline="0" axis="axisCol" fieldPosition="1"/>
    </format>
    <format action="formatting" dxfId="48">
      <pivotArea type="normal" dataOnly="0" labelOnly="1" outline="0" fieldPosition="0">
        <references count="1">
          <reference field="9">
            <x v="2"/>
          </reference>
        </references>
      </pivotArea>
    </format>
    <format action="formatting" dxfId="49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2"/>
          </reference>
        </references>
      </pivotArea>
    </format>
    <format action="formatting" dxfId="50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3"/>
          </reference>
        </references>
      </pivotArea>
    </format>
    <format action="formatting" dxfId="51">
      <pivotArea type="topRight" dataOnly="0" labelOnly="1" outline="0" offset="A1:B1" fieldPosition="0"/>
    </format>
    <format action="formatting" dxfId="52">
      <pivotArea type="normal" dataOnly="0" labelOnly="1" outline="0" fieldPosition="0">
        <references count="1">
          <reference field="9">
            <x v="3"/>
          </reference>
        </references>
      </pivotArea>
    </format>
    <format action="formatting" dxfId="53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3"/>
          </reference>
        </references>
      </pivotArea>
    </format>
    <format action="formatting" dxfId="54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4"/>
          </reference>
        </references>
      </pivotArea>
    </format>
    <format action="formatting" dxfId="55">
      <pivotArea type="topRight" dataOnly="0" labelOnly="1" outline="0" offset="C1:D1" fieldPosition="0"/>
    </format>
    <format action="formatting" dxfId="56">
      <pivotArea type="normal" dataOnly="0" labelOnly="1" outline="0" fieldPosition="0">
        <references count="1">
          <reference field="9">
            <x v="4"/>
          </reference>
        </references>
      </pivotArea>
    </format>
    <format action="formatting" dxfId="57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4"/>
          </reference>
        </references>
      </pivotArea>
    </format>
    <format action="formatting" dxfId="58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7"/>
          </reference>
        </references>
      </pivotArea>
    </format>
    <format action="formatting" dxfId="59">
      <pivotArea type="topRight" dataOnly="0" labelOnly="1" outline="0" offset="E1:F1" fieldPosition="0"/>
    </format>
    <format action="formatting" dxfId="60">
      <pivotArea type="normal" dataOnly="0" labelOnly="1" outline="0" fieldPosition="0">
        <references count="1">
          <reference field="9">
            <x v="7"/>
          </reference>
        </references>
      </pivotArea>
    </format>
    <format action="formatting" dxfId="61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7"/>
          </reference>
        </references>
      </pivotArea>
    </format>
    <format action="formatting" dxfId="62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8"/>
          </reference>
        </references>
      </pivotArea>
    </format>
    <format action="formatting" dxfId="63">
      <pivotArea type="topRight" dataOnly="0" labelOnly="1" outline="0" offset="G1:H1" fieldPosition="0"/>
    </format>
    <format action="formatting" dxfId="64">
      <pivotArea type="normal" dataOnly="0" labelOnly="1" outline="0" fieldPosition="0">
        <references count="1">
          <reference field="9">
            <x v="8"/>
          </reference>
        </references>
      </pivotArea>
    </format>
    <format action="formatting" dxfId="65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8"/>
          </reference>
        </references>
      </pivotArea>
    </format>
    <format action="formatting" dxfId="66">
      <pivotArea type="normal" dataOnly="1" outline="0" fieldPosition="0">
        <references count="2">
          <reference field="4294967294" selected="0">
            <x v="0"/>
            <x v="1"/>
          </reference>
          <reference field="9" selected="0">
            <x v="9"/>
          </reference>
        </references>
      </pivotArea>
    </format>
    <format action="formatting" dxfId="67">
      <pivotArea type="topRight" dataOnly="0" labelOnly="1" outline="0" offset="I1:J1" fieldPosition="0"/>
    </format>
    <format action="formatting" dxfId="68">
      <pivotArea type="normal" dataOnly="0" labelOnly="1" outline="0" fieldPosition="0">
        <references count="1">
          <reference field="9">
            <x v="9"/>
          </reference>
        </references>
      </pivotArea>
    </format>
    <format action="formatting" dxfId="69">
      <pivotArea type="normal" dataOnly="0" labelOnly="1" outline="0" fieldPosition="0">
        <references count="2">
          <reference field="4294967294">
            <x v="0"/>
            <x v="1"/>
          </reference>
          <reference field="9" selected="0">
            <x v="9"/>
          </reference>
        </references>
      </pivotArea>
    </format>
    <format action="formatting" dxfId="70">
      <pivotArea type="normal" dataOnly="1" outline="0" fieldPosition="0">
        <references count="2">
          <reference field="4294967294" selected="0">
            <x v="1"/>
          </reference>
          <reference field="9" selected="0">
            <x v="9"/>
          </reference>
        </references>
      </pivotArea>
    </format>
    <format action="formatting" dxfId="71">
      <pivotArea field="9" type="normal" dataOnly="1" grandCol="1" outline="0" axis="axisCol" fieldPosition="0">
        <references count="1">
          <reference field="4294967294" selected="0">
            <x v="0"/>
            <x v="1"/>
          </reference>
        </references>
      </pivotArea>
    </format>
    <format action="formatting" dxfId="72">
      <pivotArea type="topRight" dataOnly="0" labelOnly="1" outline="0" offset="K1:L1" fieldPosition="0"/>
    </format>
    <format action="formatting" dxfId="73">
      <pivotArea field="9" type="normal" dataOnly="0" labelOnly="1" grandCol="1" outline="0" axis="axisCol" fieldPosition="0">
        <references count="1">
          <reference field="4294967294" selected="0">
            <x v="0"/>
          </reference>
        </references>
      </pivotArea>
    </format>
    <format action="formatting" dxfId="74">
      <pivotArea field="9" type="normal" dataOnly="0" labelOnly="1" grandCol="1" outline="0" axis="axisCol" fieldPosition="0">
        <references count="1">
          <reference field="4294967294" selected="0">
            <x v="1"/>
          </reference>
        </references>
      </pivotArea>
    </format>
    <format action="formatting" dxfId="75">
      <pivotArea type="normal" dataOnly="0" labelOnly="1" outline="0" fieldPosition="0">
        <references count="1">
          <reference field="9">
            <x v="2"/>
            <x v="3"/>
            <x v="4"/>
            <x v="7"/>
            <x v="8"/>
            <x v="9"/>
          </reference>
        </references>
      </pivotArea>
    </format>
    <format action="formatting" dxfId="76">
      <pivotArea field="9" type="normal" dataOnly="0" labelOnly="1" grandCol="1" outline="0" offset="IV1" axis="axisCol" fieldPosition="0">
        <references count="1">
          <reference field="4294967294" selected="0">
            <x v="0"/>
          </reference>
        </references>
      </pivotArea>
    </format>
    <format action="formatting" dxfId="77">
      <pivotArea field="9" type="normal" dataOnly="0" labelOnly="1" grandCol="1" outline="0" offset="IV1" axis="axisCol" fieldPosition="0">
        <references count="1">
          <reference field="4294967294" selected="0">
            <x v="1"/>
          </reference>
        </references>
      </pivotArea>
    </format>
    <format action="formatting" dxfId="78">
      <pivotArea type="normal" dataOnly="1" outline="0" collapsedLevelsAreSubtotals="1" fieldPosition="0"/>
    </format>
    <format action="formatting" dxfId="79">
      <pivotArea type="normal" dataOnly="1" outline="0" fieldPosition="0">
        <references count="1">
          <reference field="3" selected="0">
            <x v="12"/>
            <x v="21"/>
            <x v="24"/>
            <x v="26"/>
            <x v="29"/>
            <x v="34"/>
            <x v="35"/>
            <x v="37"/>
            <x v="44"/>
          </reference>
        </references>
      </pivotArea>
    </format>
    <format action="formatting" dxfId="80">
      <pivotArea type="normal" dataOnly="0" labelOnly="1" outline="0" fieldPosition="0">
        <references count="1">
          <reference field="3">
            <x v="12"/>
            <x v="21"/>
            <x v="24"/>
            <x v="26"/>
            <x v="29"/>
            <x v="34"/>
            <x v="35"/>
            <x v="37"/>
            <x v="44"/>
          </reference>
        </references>
      </pivotArea>
    </format>
    <format action="formatting" dxfId="81">
      <pivotArea type="normal" dataOnly="0" labelOnly="1" outline="0" fieldPosition="0">
        <references count="1">
          <reference field="9">
            <x v="2"/>
            <x v="3"/>
            <x v="4"/>
            <x v="7"/>
            <x v="8"/>
            <x v="9"/>
          </reference>
        </references>
      </pivotArea>
    </format>
    <format action="formatting" dxfId="82">
      <pivotArea field="9" type="normal" dataOnly="0" labelOnly="1" grandCol="1" outline="0" offset="IV1" axis="axisCol" fieldPosition="0">
        <references count="1">
          <reference field="4294967294" selected="0">
            <x v="0"/>
          </reference>
        </references>
      </pivotArea>
    </format>
    <format action="formatting" dxfId="83">
      <pivotArea field="9" type="normal" dataOnly="0" labelOnly="1" grandCol="1" outline="0" offset="IV1" axis="axisCol" fieldPosition="0">
        <references count="1">
          <reference field="4294967294" selected="0">
            <x v="1"/>
          </reference>
        </references>
      </pivotArea>
    </format>
    <format action="formatting" dxfId="84">
      <pivotArea type="normal" dataOnly="1" outline="0" fieldPosition="0">
        <references count="2">
          <reference field="4294967294" selected="0">
            <x v="1"/>
          </reference>
          <reference field="9" selected="0">
            <x v="7"/>
          </reference>
        </references>
      </pivotArea>
    </format>
    <format action="formatting" dxfId="85">
      <pivotArea type="normal" dataOnly="1" outline="0" fieldPosition="0">
        <references count="2">
          <reference field="4294967294" selected="0">
            <x v="1"/>
          </reference>
          <reference field="9" selected="0">
            <x v="4"/>
          </reference>
        </references>
      </pivotArea>
    </format>
    <format action="formatting" dxfId="86">
      <pivotArea type="normal" dataOnly="1" outline="0" fieldPosition="0">
        <references count="2">
          <reference field="4294967294" selected="0">
            <x v="1"/>
          </reference>
          <reference field="9" selected="0">
            <x v="2"/>
          </reference>
        </references>
      </pivotArea>
    </format>
    <format action="formatting" dxfId="87">
      <pivotArea type="normal" dataOnly="1" outline="0" fieldPosition="0">
        <references count="3">
          <reference field="4294967294" selected="0">
            <x v="0"/>
          </reference>
          <reference field="3" selected="0">
            <x v="34"/>
            <x v="35"/>
            <x v="37"/>
          </reference>
          <reference field="9" selected="0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a1" displayName="Tabla1" ref="A3:X23" headerRowCount="1" totalsRowShown="0">
  <autoFilter ref="A3:X23"/>
  <tableColumns count="24">
    <tableColumn id="1" name="Compañia"/>
    <tableColumn id="2" name="folio"/>
    <tableColumn id="3" name="cerrada"/>
    <tableColumn id="4" name="fecha" dataDxfId="23"/>
    <tableColumn id="5" name="fecha_inicio" dataDxfId="22"/>
    <tableColumn id="6" name="fecha_fin" dataDxfId="21"/>
    <tableColumn id="7" name="vendedor"/>
    <tableColumn id="8" name="Semana"/>
    <tableColumn id="9" name="usuarios_invitados"/>
    <tableColumn id="10" name="total_cliente"/>
    <tableColumn id="11" name="moneda"/>
    <tableColumn id="12" name="Total Venta EUR"/>
    <tableColumn id="13" name="Total Venta USD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20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A3:X26" headerRowCount="1" totalsRowShown="0">
  <autoFilter ref="A3:X26">
    <filterColumn colId="0" hiddenButton="0" showButton="1">
      <filters>
        <filter val="SL"/>
      </filters>
    </filterColumn>
  </autoFilter>
  <sortState ref="A4:X24">
    <sortCondition ref="B3:B26"/>
  </sortState>
  <tableColumns count="24">
    <tableColumn id="1" name="Compañia"/>
    <tableColumn id="2" name="folio"/>
    <tableColumn id="3" name="cerrada"/>
    <tableColumn id="4" name="fecha" dataDxfId="19"/>
    <tableColumn id="5" name="fecha_inicio" dataDxfId="18"/>
    <tableColumn id="6" name="fecha_fin" dataDxfId="17"/>
    <tableColumn id="7" name="vendedor"/>
    <tableColumn id="8" name="Semana"/>
    <tableColumn id="9" name="usuarios_invitados"/>
    <tableColumn id="10" name="total_cliente" dataDxfId="16"/>
    <tableColumn id="11" name="moneda"/>
    <tableColumn id="12" name="Total Venta EUR" dataDxfId="15"/>
    <tableColumn id="13" name="Total Venta USD" dataDxfId="14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13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3:X26" headerRowCount="1" totalsRowShown="0">
  <autoFilter ref="A3:X26"/>
  <tableColumns count="24">
    <tableColumn id="1" name="Compañia"/>
    <tableColumn id="2" name="folio"/>
    <tableColumn id="3" name="cerrada"/>
    <tableColumn id="4" name="fecha" dataDxfId="12"/>
    <tableColumn id="5" name="fecha_inicio" dataDxfId="11"/>
    <tableColumn id="6" name="fecha_fin" dataDxfId="10"/>
    <tableColumn id="7" name="vendedor"/>
    <tableColumn id="8" name="Semana"/>
    <tableColumn id="9" name="usuarios_invitados"/>
    <tableColumn id="10" name="total_cliente"/>
    <tableColumn id="11" name="moneda"/>
    <tableColumn id="12" name="Total Venta EUR"/>
    <tableColumn id="13" name="Total Venta USD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9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3:X26" headerRowCount="1" totalsRowShown="0">
  <autoFilter ref="A3:X26"/>
  <tableColumns count="24">
    <tableColumn id="1" name="Compañia"/>
    <tableColumn id="2" name="folio"/>
    <tableColumn id="3" name="cerrada"/>
    <tableColumn id="4" name="fecha" dataDxfId="8"/>
    <tableColumn id="5" name="fecha_inicio" dataDxfId="7"/>
    <tableColumn id="6" name="fecha_fin" dataDxfId="6"/>
    <tableColumn id="7" name="vendedor"/>
    <tableColumn id="8" name="Semana"/>
    <tableColumn id="9" name="usuarios_invitados"/>
    <tableColumn id="10" name="total_cliente"/>
    <tableColumn id="11" name="moneda"/>
    <tableColumn id="12" name="Total Venta EUR"/>
    <tableColumn id="13" name="Total Venta USD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5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X34" headerRowCount="1" totalsRowShown="0">
  <autoFilter ref="A3:X34"/>
  <sortState ref="A4:X34">
    <sortCondition descending="1" ref="M3:M34"/>
  </sortState>
  <tableColumns count="24">
    <tableColumn id="1" name="Compañia"/>
    <tableColumn id="2" name="folio"/>
    <tableColumn id="3" name="cerrada"/>
    <tableColumn id="4" name="fecha" dataDxfId="4"/>
    <tableColumn id="5" name="fecha_inicio" dataDxfId="3"/>
    <tableColumn id="6" name="fecha_fin" dataDxfId="2"/>
    <tableColumn id="7" name="vendedor"/>
    <tableColumn id="8" name="Semana"/>
    <tableColumn id="9" name="usuarios_invitados"/>
    <tableColumn id="10" name="total_cliente"/>
    <tableColumn id="11" name="moneda"/>
    <tableColumn id="12" name="Total Venta EUR"/>
    <tableColumn id="13" name="Total Venta USD" dataDxfId="1"/>
    <tableColumn id="14" name="Rentabilidad"/>
    <tableColumn id="15" name="Rentabilidad en EUR"/>
    <tableColumn id="16" name="Rentabilidad en USD"/>
    <tableColumn id="17" name="% Rentabilidad"/>
    <tableColumn id="18" name="Mes"/>
    <tableColumn id="19" name="Año"/>
    <tableColumn id="20" name="Mes Inicio"/>
    <tableColumn id="21" name="Año Inicio"/>
    <tableColumn id="22" name="Fecha 45 dias fin" dataDxfId="0"/>
    <tableColumn id="23" name="mes 45 dias fin"/>
    <tableColumn id="24" name="Año 45 dias f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3.xml" Id="rId1"/><Relationship Type="http://schemas.openxmlformats.org/officeDocument/2006/relationships/pivotTable" Target="/xl/pivotTables/pivotTable4.xml" Id="rId2"/><Relationship Type="http://schemas.openxmlformats.org/officeDocument/2006/relationships/pivotTable" Target="/xl/pivotTables/pivotTable5.xml" Id="rId3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6.xml" Id="rId1"/><Relationship Type="http://schemas.openxmlformats.org/officeDocument/2006/relationships/pivotTable" Target="/xl/pivotTables/pivotTable7.xml" Id="rId2"/><Relationship Type="http://schemas.openxmlformats.org/officeDocument/2006/relationships/pivotTable" Target="/xl/pivotTables/pivotTable8.xml" Id="rId3"/></Relationships>
</file>

<file path=xl/worksheets/_rels/sheet11.xml.rels><Relationships xmlns="http://schemas.openxmlformats.org/package/2006/relationships"><Relationship Type="http://schemas.openxmlformats.org/officeDocument/2006/relationships/pivotTable" Target="/xl/pivotTables/pivot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D6" sqref="D6"/>
    </sheetView>
  </sheetViews>
  <sheetFormatPr baseColWidth="8" defaultColWidth="8.7109375" defaultRowHeight="14.45"/>
  <cols>
    <col width="12.5703125" bestFit="1" customWidth="1" min="1" max="1"/>
    <col width="10.28515625" bestFit="1" customWidth="1" min="3" max="3"/>
    <col width="11.28515625" bestFit="1" customWidth="1" min="4" max="4"/>
    <col width="14.28515625" bestFit="1" customWidth="1" min="5" max="5"/>
    <col width="11.5703125" bestFit="1" customWidth="1" min="6" max="6"/>
    <col width="11.7109375" bestFit="1" customWidth="1" min="7" max="7"/>
    <col width="10.7109375" bestFit="1" customWidth="1" min="8" max="8"/>
    <col width="20.42578125" bestFit="1" customWidth="1" min="9" max="9"/>
    <col width="14.5703125" bestFit="1" customWidth="1" min="10" max="10"/>
    <col width="10.7109375" bestFit="1" customWidth="1" min="11" max="11"/>
    <col width="17.5703125" bestFit="1" customWidth="1" min="12" max="12"/>
    <col width="17.7109375" bestFit="1" customWidth="1" min="13" max="13"/>
    <col width="14.7109375" bestFit="1" customWidth="1" min="14" max="14"/>
    <col width="21.7109375" bestFit="1" customWidth="1" min="15" max="16"/>
    <col width="16.7109375" bestFit="1" customWidth="1" min="17" max="17"/>
    <col width="12.42578125" bestFit="1" customWidth="1" min="20" max="20"/>
    <col width="12.28515625" bestFit="1" customWidth="1" min="21" max="21"/>
    <col width="18.28515625" bestFit="1" customWidth="1" min="22" max="22"/>
    <col width="16.7109375" bestFit="1" customWidth="1" min="23" max="23"/>
    <col width="16.42578125" bestFit="1" customWidth="1" min="24" max="24"/>
  </cols>
  <sheetData>
    <row r="1">
      <c r="A1" s="66" t="inlineStr">
        <is>
          <t>Detalles de Suma de Total Venta EUR - Semana: 2, Año: 2026, Compañia: LLC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LLC</t>
        </is>
      </c>
      <c r="B4" t="n">
        <v>973</v>
      </c>
      <c r="C4" t="n">
        <v>0</v>
      </c>
      <c r="D4" s="63" t="n">
        <v>46031</v>
      </c>
      <c r="E4" s="63" t="n">
        <v>46040</v>
      </c>
      <c r="F4" s="63" t="n">
        <v>46043</v>
      </c>
      <c r="G4" t="inlineStr">
        <is>
          <t>PaulinaV</t>
        </is>
      </c>
      <c r="H4" t="n">
        <v>2</v>
      </c>
      <c r="J4" t="n">
        <v>2422.38</v>
      </c>
      <c r="K4" t="inlineStr">
        <is>
          <t>EUR</t>
        </is>
      </c>
      <c r="L4" t="n">
        <v>2422.38</v>
      </c>
      <c r="M4" t="n">
        <v>2809.9608</v>
      </c>
      <c r="N4" t="n">
        <v>242.24</v>
      </c>
      <c r="O4" t="n">
        <v>242.24</v>
      </c>
      <c r="P4" t="n">
        <v>280.9984</v>
      </c>
      <c r="Q4" t="n">
        <v>0.1000008256342935</v>
      </c>
      <c r="R4" t="n">
        <v>1</v>
      </c>
      <c r="S4" t="n">
        <v>2026</v>
      </c>
      <c r="T4" t="n">
        <v>1</v>
      </c>
      <c r="U4" t="n">
        <v>2026</v>
      </c>
      <c r="V4" s="63" t="n">
        <v>46088</v>
      </c>
      <c r="W4" t="inlineStr">
        <is>
          <t>marzo</t>
        </is>
      </c>
      <c r="X4" t="n">
        <v>2026</v>
      </c>
    </row>
    <row r="5">
      <c r="A5" t="inlineStr">
        <is>
          <t>LLC</t>
        </is>
      </c>
      <c r="B5" t="n">
        <v>972</v>
      </c>
      <c r="C5" t="n">
        <v>0</v>
      </c>
      <c r="D5" s="63" t="n">
        <v>46031</v>
      </c>
      <c r="E5" s="63" t="n">
        <v>46043</v>
      </c>
      <c r="F5" s="63" t="n">
        <v>46045</v>
      </c>
      <c r="G5" t="inlineStr">
        <is>
          <t>PaulinaV</t>
        </is>
      </c>
      <c r="H5" t="n">
        <v>2</v>
      </c>
      <c r="J5" t="n">
        <v>1650</v>
      </c>
      <c r="K5" t="inlineStr">
        <is>
          <t>GBP</t>
        </is>
      </c>
      <c r="L5" t="n">
        <v>1897.5</v>
      </c>
      <c r="M5" t="n">
        <v>2211</v>
      </c>
      <c r="N5" t="n">
        <v>165</v>
      </c>
      <c r="O5" t="n">
        <v>189.75</v>
      </c>
      <c r="P5" t="n">
        <v>221.1</v>
      </c>
      <c r="Q5" t="n">
        <v>0.09999999999999999</v>
      </c>
      <c r="R5" t="n">
        <v>1</v>
      </c>
      <c r="S5" t="n">
        <v>2026</v>
      </c>
      <c r="T5" t="n">
        <v>1</v>
      </c>
      <c r="U5" t="n">
        <v>2026</v>
      </c>
      <c r="V5" s="63" t="n">
        <v>46090</v>
      </c>
      <c r="W5" t="inlineStr">
        <is>
          <t>marzo</t>
        </is>
      </c>
      <c r="X5" t="n">
        <v>2026</v>
      </c>
    </row>
    <row r="6">
      <c r="A6" t="inlineStr">
        <is>
          <t>LLC</t>
        </is>
      </c>
      <c r="B6" t="n">
        <v>971</v>
      </c>
      <c r="C6" t="n">
        <v>0</v>
      </c>
      <c r="D6" s="63" t="n">
        <v>46031</v>
      </c>
      <c r="E6" s="63" t="n">
        <v>45990</v>
      </c>
      <c r="F6" s="63" t="n">
        <v>45992</v>
      </c>
      <c r="G6" t="inlineStr">
        <is>
          <t>PaulinaV</t>
        </is>
      </c>
      <c r="H6" t="n">
        <v>2</v>
      </c>
      <c r="J6" t="n">
        <v>90124.48</v>
      </c>
      <c r="K6" t="inlineStr">
        <is>
          <t>MXN</t>
        </is>
      </c>
      <c r="L6" t="n">
        <v>4325.97504</v>
      </c>
      <c r="M6" t="n">
        <v>5046.97088</v>
      </c>
      <c r="N6" t="n">
        <v>13518.67</v>
      </c>
      <c r="O6" t="n">
        <v>648.89616</v>
      </c>
      <c r="P6" t="n">
        <v>757.04552</v>
      </c>
      <c r="Q6" t="n">
        <v>0.1499999778084711</v>
      </c>
      <c r="R6" t="n">
        <v>1</v>
      </c>
      <c r="S6" t="n">
        <v>2026</v>
      </c>
      <c r="T6" t="n">
        <v>11</v>
      </c>
      <c r="U6" t="n">
        <v>2025</v>
      </c>
      <c r="V6" s="63" t="n">
        <v>46037</v>
      </c>
      <c r="W6" t="inlineStr">
        <is>
          <t>enero</t>
        </is>
      </c>
      <c r="X6" t="n">
        <v>2026</v>
      </c>
    </row>
    <row r="7">
      <c r="A7" t="inlineStr">
        <is>
          <t>LLC</t>
        </is>
      </c>
      <c r="B7" t="n">
        <v>970</v>
      </c>
      <c r="C7" t="n">
        <v>0</v>
      </c>
      <c r="D7" s="63" t="n">
        <v>46031</v>
      </c>
      <c r="E7" s="63" t="n">
        <v>46001</v>
      </c>
      <c r="F7" s="63" t="n">
        <v>46005</v>
      </c>
      <c r="G7" t="inlineStr">
        <is>
          <t>PaulinaV</t>
        </is>
      </c>
      <c r="H7" t="n">
        <v>2</v>
      </c>
      <c r="J7" t="n">
        <v>2320</v>
      </c>
      <c r="K7" t="inlineStr">
        <is>
          <t>EUR</t>
        </is>
      </c>
      <c r="L7" t="n">
        <v>2320</v>
      </c>
      <c r="M7" t="n">
        <v>2691.2</v>
      </c>
      <c r="N7" t="n">
        <v>232</v>
      </c>
      <c r="O7" t="n">
        <v>232</v>
      </c>
      <c r="P7" t="n">
        <v>269.12</v>
      </c>
      <c r="Q7" t="n">
        <v>0.1</v>
      </c>
      <c r="R7" t="n">
        <v>1</v>
      </c>
      <c r="S7" t="n">
        <v>2026</v>
      </c>
      <c r="T7" t="n">
        <v>12</v>
      </c>
      <c r="U7" t="n">
        <v>2025</v>
      </c>
      <c r="V7" s="63" t="n">
        <v>46050</v>
      </c>
      <c r="W7" t="inlineStr">
        <is>
          <t>enero</t>
        </is>
      </c>
      <c r="X7" t="n">
        <v>2026</v>
      </c>
    </row>
    <row r="8">
      <c r="A8" t="inlineStr">
        <is>
          <t>LLC</t>
        </is>
      </c>
      <c r="B8" t="n">
        <v>969</v>
      </c>
      <c r="C8" t="n">
        <v>0</v>
      </c>
      <c r="D8" s="63" t="n">
        <v>46031</v>
      </c>
      <c r="E8" s="63" t="n">
        <v>46057</v>
      </c>
      <c r="F8" s="63" t="n">
        <v>46058</v>
      </c>
      <c r="G8" t="inlineStr">
        <is>
          <t>ManonR</t>
        </is>
      </c>
      <c r="H8" t="n">
        <v>2</v>
      </c>
      <c r="J8" t="n">
        <v>1562.33</v>
      </c>
      <c r="K8" t="inlineStr">
        <is>
          <t>USD</t>
        </is>
      </c>
      <c r="L8" t="n">
        <v>1343.6038</v>
      </c>
      <c r="M8" t="n">
        <v>1562.33</v>
      </c>
      <c r="N8" t="n">
        <v>256.33</v>
      </c>
      <c r="O8" t="n">
        <v>220.4438</v>
      </c>
      <c r="P8" t="n">
        <v>256.33</v>
      </c>
      <c r="Q8" t="n">
        <v>0.1640690507127175</v>
      </c>
      <c r="R8" t="n">
        <v>1</v>
      </c>
      <c r="S8" t="n">
        <v>2026</v>
      </c>
      <c r="T8" t="n">
        <v>2</v>
      </c>
      <c r="U8" t="n">
        <v>2026</v>
      </c>
      <c r="V8" s="63" t="n">
        <v>46103</v>
      </c>
      <c r="W8" t="inlineStr">
        <is>
          <t>marzo</t>
        </is>
      </c>
      <c r="X8" t="n">
        <v>2026</v>
      </c>
    </row>
    <row r="9">
      <c r="A9" t="inlineStr">
        <is>
          <t>LLC</t>
        </is>
      </c>
      <c r="B9" t="n">
        <v>968</v>
      </c>
      <c r="C9" t="n">
        <v>0</v>
      </c>
      <c r="D9" s="63" t="n">
        <v>46031</v>
      </c>
      <c r="E9" s="63" t="n">
        <v>46279</v>
      </c>
      <c r="F9" s="63" t="n">
        <v>46296</v>
      </c>
      <c r="G9" t="inlineStr">
        <is>
          <t>LucianaE</t>
        </is>
      </c>
      <c r="H9" t="n">
        <v>2</v>
      </c>
      <c r="J9" t="n">
        <v>49934.84</v>
      </c>
      <c r="K9" t="inlineStr">
        <is>
          <t>USD</t>
        </is>
      </c>
      <c r="L9" t="n">
        <v>42943.9624</v>
      </c>
      <c r="M9" t="n">
        <v>49934.84</v>
      </c>
      <c r="N9" t="n">
        <v>1362.88</v>
      </c>
      <c r="O9" t="n">
        <v>1172.0768</v>
      </c>
      <c r="P9" t="n">
        <v>1362.88</v>
      </c>
      <c r="Q9" t="n">
        <v>0.02729316845713334</v>
      </c>
      <c r="R9" t="n">
        <v>1</v>
      </c>
      <c r="S9" t="n">
        <v>2026</v>
      </c>
      <c r="T9" t="n">
        <v>9</v>
      </c>
      <c r="U9" t="n">
        <v>2026</v>
      </c>
      <c r="V9" s="63" t="n">
        <v>46341</v>
      </c>
      <c r="W9" t="inlineStr">
        <is>
          <t>noviembre</t>
        </is>
      </c>
      <c r="X9" t="n">
        <v>2026</v>
      </c>
    </row>
    <row r="10">
      <c r="A10" t="inlineStr">
        <is>
          <t>LLC</t>
        </is>
      </c>
      <c r="B10" t="n">
        <v>967</v>
      </c>
      <c r="C10" t="n">
        <v>0</v>
      </c>
      <c r="D10" s="63" t="n">
        <v>46031</v>
      </c>
      <c r="E10" t="n">
        <v>46119</v>
      </c>
      <c r="F10" t="n">
        <v>46137</v>
      </c>
      <c r="G10" t="inlineStr">
        <is>
          <t>JorgeP</t>
        </is>
      </c>
      <c r="H10" t="n">
        <v>2</v>
      </c>
      <c r="J10" t="n">
        <v>5050</v>
      </c>
      <c r="K10" t="inlineStr">
        <is>
          <t>USD</t>
        </is>
      </c>
      <c r="L10" t="n">
        <v>4343</v>
      </c>
      <c r="M10" t="n">
        <v>5050</v>
      </c>
      <c r="N10" t="n">
        <v>516</v>
      </c>
      <c r="O10" t="n">
        <v>443.76</v>
      </c>
      <c r="P10" t="n">
        <v>516</v>
      </c>
      <c r="Q10" t="n">
        <v>0.1021782178217822</v>
      </c>
      <c r="R10" t="n">
        <v>1</v>
      </c>
      <c r="S10" t="n">
        <v>2026</v>
      </c>
      <c r="T10" t="n">
        <v>4</v>
      </c>
      <c r="U10" t="n">
        <v>2026</v>
      </c>
      <c r="V10" s="63" t="n">
        <v>46182</v>
      </c>
      <c r="W10" t="inlineStr">
        <is>
          <t>junio</t>
        </is>
      </c>
      <c r="X10" t="n">
        <v>2026</v>
      </c>
    </row>
    <row r="11">
      <c r="A11" t="inlineStr">
        <is>
          <t>LLC</t>
        </is>
      </c>
      <c r="B11" t="n">
        <v>966</v>
      </c>
      <c r="C11" t="n">
        <v>0</v>
      </c>
      <c r="D11" s="63" t="n">
        <v>46031</v>
      </c>
      <c r="E11" s="63" t="n">
        <v>45993</v>
      </c>
      <c r="F11" s="63" t="n">
        <v>45995</v>
      </c>
      <c r="G11" t="inlineStr">
        <is>
          <t>ManonR</t>
        </is>
      </c>
      <c r="H11" t="n">
        <v>2</v>
      </c>
      <c r="J11" t="n">
        <v>4363</v>
      </c>
      <c r="K11" t="inlineStr">
        <is>
          <t>USD</t>
        </is>
      </c>
      <c r="L11" t="n">
        <v>3752.18</v>
      </c>
      <c r="M11" t="n">
        <v>4363</v>
      </c>
      <c r="N11" t="n">
        <v>378</v>
      </c>
      <c r="O11" t="n">
        <v>325.08</v>
      </c>
      <c r="P11" t="n">
        <v>378</v>
      </c>
      <c r="Q11" t="n">
        <v>0.08663763465505386</v>
      </c>
      <c r="R11" t="n">
        <v>1</v>
      </c>
      <c r="S11" t="n">
        <v>2026</v>
      </c>
      <c r="T11" t="n">
        <v>12</v>
      </c>
      <c r="U11" t="n">
        <v>2025</v>
      </c>
      <c r="V11" s="63" t="n">
        <v>46040</v>
      </c>
      <c r="W11" t="inlineStr">
        <is>
          <t>enero</t>
        </is>
      </c>
      <c r="X11" t="n">
        <v>2026</v>
      </c>
    </row>
    <row r="12">
      <c r="A12" t="inlineStr">
        <is>
          <t>LLC</t>
        </is>
      </c>
      <c r="B12" t="n">
        <v>965</v>
      </c>
      <c r="C12" t="n">
        <v>0</v>
      </c>
      <c r="D12" s="63" t="n">
        <v>46031</v>
      </c>
      <c r="E12" s="63" t="n">
        <v>46008</v>
      </c>
      <c r="F12" s="63" t="n">
        <v>46010</v>
      </c>
      <c r="G12" t="inlineStr">
        <is>
          <t>ManonR</t>
        </is>
      </c>
      <c r="H12" t="n">
        <v>2</v>
      </c>
      <c r="J12" t="n">
        <v>2685</v>
      </c>
      <c r="K12" t="inlineStr">
        <is>
          <t>USD</t>
        </is>
      </c>
      <c r="L12" t="n">
        <v>2309.1</v>
      </c>
      <c r="M12" t="n">
        <v>2685</v>
      </c>
      <c r="N12" t="n">
        <v>268.5</v>
      </c>
      <c r="O12" t="n">
        <v>230.91</v>
      </c>
      <c r="P12" t="n">
        <v>268.5</v>
      </c>
      <c r="Q12" t="n">
        <v>0.1</v>
      </c>
      <c r="R12" t="n">
        <v>1</v>
      </c>
      <c r="S12" t="n">
        <v>2026</v>
      </c>
      <c r="T12" t="n">
        <v>12</v>
      </c>
      <c r="U12" t="n">
        <v>2025</v>
      </c>
      <c r="V12" s="63" t="n">
        <v>46055</v>
      </c>
      <c r="W12" t="inlineStr">
        <is>
          <t>febrero</t>
        </is>
      </c>
      <c r="X12" t="n">
        <v>2026</v>
      </c>
    </row>
    <row r="13">
      <c r="A13" t="inlineStr">
        <is>
          <t>LLC</t>
        </is>
      </c>
      <c r="B13" t="n">
        <v>964</v>
      </c>
      <c r="C13" t="n">
        <v>0</v>
      </c>
      <c r="D13" s="63" t="n">
        <v>46031</v>
      </c>
      <c r="E13" s="63" t="n">
        <v>46179</v>
      </c>
      <c r="F13" s="63" t="n">
        <v>46189</v>
      </c>
      <c r="G13" t="inlineStr">
        <is>
          <t>ManonR</t>
        </is>
      </c>
      <c r="H13" t="n">
        <v>2</v>
      </c>
      <c r="J13" t="n">
        <v>223460</v>
      </c>
      <c r="K13" t="inlineStr">
        <is>
          <t>USD</t>
        </is>
      </c>
      <c r="L13" t="n">
        <v>192175.6</v>
      </c>
      <c r="M13" t="n">
        <v>223460</v>
      </c>
      <c r="N13" t="n">
        <v>33580</v>
      </c>
      <c r="O13" t="n">
        <v>28878.8</v>
      </c>
      <c r="P13" t="n">
        <v>33580</v>
      </c>
      <c r="Q13" t="n">
        <v>0.1502729795041618</v>
      </c>
      <c r="R13" t="n">
        <v>1</v>
      </c>
      <c r="S13" t="n">
        <v>2026</v>
      </c>
      <c r="T13" t="n">
        <v>6</v>
      </c>
      <c r="U13" t="n">
        <v>2026</v>
      </c>
      <c r="V13" s="63" t="n">
        <v>46234</v>
      </c>
      <c r="W13" t="inlineStr">
        <is>
          <t>julio</t>
        </is>
      </c>
      <c r="X13" t="n">
        <v>2026</v>
      </c>
    </row>
    <row r="14">
      <c r="A14" t="inlineStr">
        <is>
          <t>LLC</t>
        </is>
      </c>
      <c r="B14" t="n">
        <v>963</v>
      </c>
      <c r="C14" t="n">
        <v>0</v>
      </c>
      <c r="D14" s="63" t="n">
        <v>46030</v>
      </c>
      <c r="E14" s="63" t="n">
        <v>46044</v>
      </c>
      <c r="F14" s="63" t="n">
        <v>46047</v>
      </c>
      <c r="G14" t="inlineStr">
        <is>
          <t>CatalinaF</t>
        </is>
      </c>
      <c r="H14" t="n">
        <v>2</v>
      </c>
      <c r="J14" t="n">
        <v>2595</v>
      </c>
      <c r="K14" t="inlineStr">
        <is>
          <t>USD</t>
        </is>
      </c>
      <c r="L14" t="n">
        <v>2231.7</v>
      </c>
      <c r="M14" t="n">
        <v>2595</v>
      </c>
      <c r="N14" t="n">
        <v>359.25</v>
      </c>
      <c r="O14" t="n">
        <v>308.955</v>
      </c>
      <c r="P14" t="n">
        <v>359.25</v>
      </c>
      <c r="Q14" t="n">
        <v>0.1384393063583815</v>
      </c>
      <c r="R14" t="n">
        <v>1</v>
      </c>
      <c r="S14" t="n">
        <v>2026</v>
      </c>
      <c r="T14" t="n">
        <v>1</v>
      </c>
      <c r="U14" t="n">
        <v>2026</v>
      </c>
      <c r="V14" s="63" t="n">
        <v>46092</v>
      </c>
      <c r="W14" t="inlineStr">
        <is>
          <t>marzo</t>
        </is>
      </c>
      <c r="X14" t="n">
        <v>2026</v>
      </c>
    </row>
    <row r="15">
      <c r="A15" t="inlineStr">
        <is>
          <t>LLC</t>
        </is>
      </c>
      <c r="B15" t="n">
        <v>962</v>
      </c>
      <c r="C15" t="n">
        <v>0</v>
      </c>
      <c r="D15" s="63" t="n">
        <v>46030</v>
      </c>
      <c r="E15" s="63" t="n">
        <v>46028</v>
      </c>
      <c r="F15" s="63" t="n">
        <v>46034</v>
      </c>
      <c r="G15" t="inlineStr">
        <is>
          <t>MariellaG</t>
        </is>
      </c>
      <c r="H15" t="n">
        <v>2</v>
      </c>
      <c r="J15" t="n">
        <v>1707</v>
      </c>
      <c r="K15" t="inlineStr">
        <is>
          <t>USD</t>
        </is>
      </c>
      <c r="L15" t="n">
        <v>1468.02</v>
      </c>
      <c r="M15" t="n">
        <v>1707</v>
      </c>
      <c r="N15" t="n">
        <v>170.7</v>
      </c>
      <c r="O15" t="n">
        <v>146.802</v>
      </c>
      <c r="P15" t="n">
        <v>170.7</v>
      </c>
      <c r="Q15" t="n">
        <v>0.09999999999999999</v>
      </c>
      <c r="R15" t="n">
        <v>1</v>
      </c>
      <c r="S15" t="n">
        <v>2026</v>
      </c>
      <c r="T15" t="n">
        <v>1</v>
      </c>
      <c r="U15" t="n">
        <v>2026</v>
      </c>
      <c r="V15" s="63" t="n">
        <v>46079</v>
      </c>
      <c r="W15" t="inlineStr">
        <is>
          <t>febrero</t>
        </is>
      </c>
      <c r="X15" t="n">
        <v>2026</v>
      </c>
    </row>
    <row r="16">
      <c r="A16" t="inlineStr">
        <is>
          <t>LLC</t>
        </is>
      </c>
      <c r="B16" t="n">
        <v>961</v>
      </c>
      <c r="C16" t="n">
        <v>0</v>
      </c>
      <c r="D16" s="63" t="n">
        <v>46030</v>
      </c>
      <c r="E16" s="63" t="n">
        <v>46280</v>
      </c>
      <c r="F16" s="63" t="n">
        <v>46286</v>
      </c>
      <c r="G16" t="inlineStr">
        <is>
          <t>LucianaE</t>
        </is>
      </c>
      <c r="H16" t="n">
        <v>2</v>
      </c>
      <c r="J16" t="n">
        <v>1869.4</v>
      </c>
      <c r="K16" t="inlineStr">
        <is>
          <t>USD</t>
        </is>
      </c>
      <c r="L16" t="n">
        <v>1607.684</v>
      </c>
      <c r="M16" t="n">
        <v>1869.4</v>
      </c>
      <c r="N16" t="n">
        <v>70</v>
      </c>
      <c r="O16" t="n">
        <v>60.2</v>
      </c>
      <c r="P16" t="n">
        <v>70</v>
      </c>
      <c r="Q16" t="n">
        <v>0.03744516957312506</v>
      </c>
      <c r="R16" t="n">
        <v>1</v>
      </c>
      <c r="S16" t="n">
        <v>2026</v>
      </c>
      <c r="T16" t="n">
        <v>9</v>
      </c>
      <c r="U16" t="n">
        <v>2026</v>
      </c>
      <c r="V16" s="63" t="n">
        <v>46331</v>
      </c>
      <c r="W16" t="inlineStr">
        <is>
          <t>noviembre</t>
        </is>
      </c>
      <c r="X16" t="n">
        <v>2026</v>
      </c>
    </row>
    <row r="17">
      <c r="A17" t="inlineStr">
        <is>
          <t>LLC</t>
        </is>
      </c>
      <c r="B17" t="n">
        <v>960</v>
      </c>
      <c r="C17" t="n">
        <v>0</v>
      </c>
      <c r="D17" s="63" t="n">
        <v>46029</v>
      </c>
      <c r="E17" s="63" t="n">
        <v>46035</v>
      </c>
      <c r="F17" s="63" t="n">
        <v>46038</v>
      </c>
      <c r="G17" t="inlineStr">
        <is>
          <t>DianaM</t>
        </is>
      </c>
      <c r="H17" t="n">
        <v>2</v>
      </c>
      <c r="J17" t="n">
        <v>2640</v>
      </c>
      <c r="K17" t="inlineStr">
        <is>
          <t>USD</t>
        </is>
      </c>
      <c r="L17" t="n">
        <v>2270.4</v>
      </c>
      <c r="M17" t="n">
        <v>2640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2026</v>
      </c>
      <c r="T17" t="n">
        <v>1</v>
      </c>
      <c r="U17" t="n">
        <v>2026</v>
      </c>
      <c r="V17" s="63" t="n">
        <v>46083</v>
      </c>
      <c r="W17" t="inlineStr">
        <is>
          <t>marzo</t>
        </is>
      </c>
      <c r="X17" t="n">
        <v>2026</v>
      </c>
    </row>
    <row r="18">
      <c r="A18" t="inlineStr">
        <is>
          <t>LLC</t>
        </is>
      </c>
      <c r="B18" t="n">
        <v>959</v>
      </c>
      <c r="C18" t="n">
        <v>0</v>
      </c>
      <c r="D18" s="63" t="n">
        <v>46029</v>
      </c>
      <c r="E18" s="63" t="n">
        <v>46029</v>
      </c>
      <c r="F18" s="63" t="n">
        <v>46033</v>
      </c>
      <c r="G18" t="inlineStr">
        <is>
          <t>MinervaH</t>
        </is>
      </c>
      <c r="H18" t="n">
        <v>2</v>
      </c>
      <c r="I18" t="inlineStr">
        <is>
          <t>DIANAM</t>
        </is>
      </c>
      <c r="J18" t="n">
        <v>30999.2</v>
      </c>
      <c r="K18" t="inlineStr">
        <is>
          <t>MXN</t>
        </is>
      </c>
      <c r="L18" t="n">
        <v>1487.9616</v>
      </c>
      <c r="M18" t="n">
        <v>1735.9552</v>
      </c>
      <c r="N18" t="n">
        <v>1459.2</v>
      </c>
      <c r="O18" t="n">
        <v>70.0416</v>
      </c>
      <c r="P18" t="n">
        <v>81.71520000000001</v>
      </c>
      <c r="Q18" t="n">
        <v>0.04707218250793569</v>
      </c>
      <c r="R18" t="n">
        <v>1</v>
      </c>
      <c r="S18" t="n">
        <v>2026</v>
      </c>
      <c r="T18" t="n">
        <v>1</v>
      </c>
      <c r="U18" t="n">
        <v>2026</v>
      </c>
      <c r="V18" s="63" t="n">
        <v>46078</v>
      </c>
      <c r="W18" t="inlineStr">
        <is>
          <t>febrero</t>
        </is>
      </c>
      <c r="X18" t="n">
        <v>2026</v>
      </c>
    </row>
    <row r="19">
      <c r="A19" t="inlineStr">
        <is>
          <t>LLC</t>
        </is>
      </c>
      <c r="B19" t="n">
        <v>957</v>
      </c>
      <c r="C19" t="n">
        <v>0</v>
      </c>
      <c r="D19" s="63" t="n">
        <v>46029</v>
      </c>
      <c r="E19" s="63" t="n">
        <v>46045</v>
      </c>
      <c r="F19" s="63" t="n">
        <v>46047</v>
      </c>
      <c r="G19" t="inlineStr">
        <is>
          <t>IsraelB</t>
        </is>
      </c>
      <c r="H19" t="n">
        <v>2</v>
      </c>
      <c r="J19" t="n">
        <v>5954.36</v>
      </c>
      <c r="K19" t="inlineStr">
        <is>
          <t>USD</t>
        </is>
      </c>
      <c r="L19" t="n">
        <v>5120.749599999999</v>
      </c>
      <c r="M19" t="n">
        <v>5954.36</v>
      </c>
      <c r="N19" t="n">
        <v>117.48</v>
      </c>
      <c r="O19" t="n">
        <v>101.0328</v>
      </c>
      <c r="P19" t="n">
        <v>117.48</v>
      </c>
      <c r="Q19" t="n">
        <v>0.01973008014295408</v>
      </c>
      <c r="R19" t="n">
        <v>1</v>
      </c>
      <c r="S19" t="n">
        <v>2026</v>
      </c>
      <c r="T19" t="n">
        <v>1</v>
      </c>
      <c r="U19" t="n">
        <v>2026</v>
      </c>
      <c r="V19" s="63" t="n">
        <v>46092</v>
      </c>
      <c r="W19" t="inlineStr">
        <is>
          <t>marzo</t>
        </is>
      </c>
      <c r="X19" t="n">
        <v>2026</v>
      </c>
    </row>
    <row r="20">
      <c r="A20" t="inlineStr">
        <is>
          <t>LLC</t>
        </is>
      </c>
      <c r="B20" t="n">
        <v>956</v>
      </c>
      <c r="C20" t="n">
        <v>0</v>
      </c>
      <c r="D20" s="63" t="n">
        <v>46029</v>
      </c>
      <c r="E20" s="63" t="n">
        <v>46009</v>
      </c>
      <c r="F20" s="63" t="n">
        <v>46024</v>
      </c>
      <c r="G20" t="inlineStr">
        <is>
          <t>VeronicaN</t>
        </is>
      </c>
      <c r="H20" t="n">
        <v>2</v>
      </c>
      <c r="J20" t="n">
        <v>63072</v>
      </c>
      <c r="K20" t="inlineStr">
        <is>
          <t>USD</t>
        </is>
      </c>
      <c r="L20" t="n">
        <v>54241.92</v>
      </c>
      <c r="M20" t="n">
        <v>63072</v>
      </c>
      <c r="N20" t="n">
        <v>7081.45</v>
      </c>
      <c r="O20" t="n">
        <v>6090.047</v>
      </c>
      <c r="P20" t="n">
        <v>7081.45</v>
      </c>
      <c r="Q20" t="n">
        <v>0.1122756532217149</v>
      </c>
      <c r="R20" t="n">
        <v>1</v>
      </c>
      <c r="S20" t="n">
        <v>2026</v>
      </c>
      <c r="T20" t="n">
        <v>12</v>
      </c>
      <c r="U20" t="n">
        <v>2025</v>
      </c>
      <c r="V20" s="63" t="n">
        <v>46069</v>
      </c>
      <c r="W20" t="inlineStr">
        <is>
          <t>febrero</t>
        </is>
      </c>
      <c r="X20" t="n">
        <v>2026</v>
      </c>
    </row>
    <row r="21">
      <c r="A21" t="inlineStr">
        <is>
          <t>LLC</t>
        </is>
      </c>
      <c r="B21" t="n">
        <v>955</v>
      </c>
      <c r="C21" t="n">
        <v>0</v>
      </c>
      <c r="D21" s="63" t="n">
        <v>46028</v>
      </c>
      <c r="E21" s="63" t="n">
        <v>46280</v>
      </c>
      <c r="F21" s="63" t="n">
        <v>46289</v>
      </c>
      <c r="G21" t="inlineStr">
        <is>
          <t>LucianaE</t>
        </is>
      </c>
      <c r="H21" t="n">
        <v>2</v>
      </c>
      <c r="I21" t="inlineStr">
        <is>
          <t>DIANAM</t>
        </is>
      </c>
      <c r="J21" t="n">
        <v>127190</v>
      </c>
      <c r="K21" t="inlineStr">
        <is>
          <t>USD</t>
        </is>
      </c>
      <c r="L21" t="n">
        <v>109383.4</v>
      </c>
      <c r="M21" t="n">
        <v>127190</v>
      </c>
      <c r="N21" t="n">
        <v>21365</v>
      </c>
      <c r="O21" t="n">
        <v>18373.9</v>
      </c>
      <c r="P21" t="n">
        <v>21365</v>
      </c>
      <c r="Q21" t="n">
        <v>0.1679770422203004</v>
      </c>
      <c r="R21" t="n">
        <v>1</v>
      </c>
      <c r="S21" t="n">
        <v>2026</v>
      </c>
      <c r="T21" t="n">
        <v>9</v>
      </c>
      <c r="U21" t="n">
        <v>2026</v>
      </c>
      <c r="V21" s="63" t="n">
        <v>46334</v>
      </c>
      <c r="W21" t="inlineStr">
        <is>
          <t>noviembre</t>
        </is>
      </c>
      <c r="X21" t="n">
        <v>2026</v>
      </c>
    </row>
    <row r="22">
      <c r="A22" t="inlineStr">
        <is>
          <t>LLC</t>
        </is>
      </c>
      <c r="B22" t="n">
        <v>954</v>
      </c>
      <c r="C22" t="n">
        <v>0</v>
      </c>
      <c r="D22" s="63" t="n">
        <v>46028</v>
      </c>
      <c r="E22" t="n">
        <v>46098</v>
      </c>
      <c r="F22" t="n">
        <v>46103</v>
      </c>
      <c r="G22" t="inlineStr">
        <is>
          <t>IsraelB</t>
        </is>
      </c>
      <c r="H22" t="n">
        <v>2</v>
      </c>
      <c r="I22" t="inlineStr">
        <is>
          <t>DIANAM</t>
        </is>
      </c>
      <c r="J22" t="n">
        <v>2328.56</v>
      </c>
      <c r="K22" t="inlineStr">
        <is>
          <t>USD</t>
        </is>
      </c>
      <c r="L22" t="n">
        <v>2002.5616</v>
      </c>
      <c r="M22" t="n">
        <v>2328.56</v>
      </c>
      <c r="N22" t="n">
        <v>256.09</v>
      </c>
      <c r="O22" t="n">
        <v>220.2374</v>
      </c>
      <c r="P22" t="n">
        <v>256.09</v>
      </c>
      <c r="Q22" t="n">
        <v>0.1099778403820387</v>
      </c>
      <c r="R22" t="n">
        <v>1</v>
      </c>
      <c r="S22" t="n">
        <v>2026</v>
      </c>
      <c r="T22" t="n">
        <v>3</v>
      </c>
      <c r="U22" t="n">
        <v>2026</v>
      </c>
      <c r="V22" s="63" t="n">
        <v>46148</v>
      </c>
      <c r="W22" t="inlineStr">
        <is>
          <t>mayo</t>
        </is>
      </c>
      <c r="X22" t="n">
        <v>2026</v>
      </c>
    </row>
    <row r="23">
      <c r="A23" t="inlineStr">
        <is>
          <t>LLC</t>
        </is>
      </c>
      <c r="B23" t="n">
        <v>953</v>
      </c>
      <c r="C23" t="n">
        <v>0</v>
      </c>
      <c r="D23" s="63" t="n">
        <v>46028</v>
      </c>
      <c r="E23" s="63" t="n">
        <v>46029</v>
      </c>
      <c r="F23" s="63" t="n">
        <v>46040</v>
      </c>
      <c r="G23" t="inlineStr">
        <is>
          <t>IsraelB</t>
        </is>
      </c>
      <c r="H23" t="n">
        <v>2</v>
      </c>
      <c r="J23" t="n">
        <v>10472.8</v>
      </c>
      <c r="K23" t="inlineStr">
        <is>
          <t>USD</t>
        </is>
      </c>
      <c r="L23" t="n">
        <v>9006.607999999998</v>
      </c>
      <c r="M23" t="n">
        <v>10472.8</v>
      </c>
      <c r="N23" t="n">
        <v>1047.28</v>
      </c>
      <c r="O23" t="n">
        <v>900.6608</v>
      </c>
      <c r="P23" t="n">
        <v>1047.28</v>
      </c>
      <c r="Q23" t="n">
        <v>0.1</v>
      </c>
      <c r="R23" t="n">
        <v>1</v>
      </c>
      <c r="S23" t="n">
        <v>2026</v>
      </c>
      <c r="T23" t="n">
        <v>1</v>
      </c>
      <c r="U23" t="n">
        <v>2026</v>
      </c>
      <c r="V23" s="63" t="n">
        <v>46085</v>
      </c>
      <c r="W23" t="inlineStr">
        <is>
          <t>marzo</t>
        </is>
      </c>
      <c r="X23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J34" sqref="J34"/>
    </sheetView>
  </sheetViews>
  <sheetFormatPr baseColWidth="8" defaultColWidth="8.7109375" defaultRowHeight="14.45"/>
  <cols>
    <col width="12.42578125" bestFit="1" customWidth="1" min="1" max="1"/>
    <col width="9.28515625" bestFit="1" customWidth="1" min="2" max="2"/>
    <col width="10" bestFit="1" customWidth="1" min="3" max="3"/>
    <col width="10.42578125" bestFit="1" customWidth="1" min="4" max="4"/>
    <col width="14.140625" bestFit="1" customWidth="1" min="5" max="5"/>
    <col width="11.5703125" bestFit="1" customWidth="1" min="6" max="6"/>
    <col width="11.85546875" bestFit="1" customWidth="1" min="7" max="7"/>
    <col width="10.42578125" bestFit="1" customWidth="1" min="8" max="8"/>
    <col width="20.42578125" bestFit="1" customWidth="1" min="9" max="9"/>
    <col width="14.5703125" bestFit="1" customWidth="1" min="10" max="10"/>
    <col width="10.5703125" bestFit="1" customWidth="1" min="11" max="11"/>
    <col width="17.5703125" bestFit="1" customWidth="1" min="12" max="12"/>
    <col width="17.7109375" bestFit="1" customWidth="1" min="13" max="13"/>
    <col width="14.7109375" bestFit="1" customWidth="1" min="14" max="14"/>
    <col width="21.85546875" bestFit="1" customWidth="1" min="15" max="15"/>
    <col width="22" bestFit="1" customWidth="1" min="16" max="16"/>
    <col width="16.85546875" bestFit="1" customWidth="1" min="17" max="17"/>
    <col width="9.28515625" bestFit="1" customWidth="1" min="18" max="19"/>
    <col width="12.42578125" bestFit="1" customWidth="1" min="20" max="20"/>
    <col width="12.140625" bestFit="1" customWidth="1" min="21" max="21"/>
    <col width="18.140625" bestFit="1" customWidth="1" min="22" max="22"/>
    <col width="16.7109375" bestFit="1" customWidth="1" min="23" max="23"/>
    <col width="16.28515625" bestFit="1" customWidth="1" min="24" max="24"/>
  </cols>
  <sheetData>
    <row r="1">
      <c r="A1" s="66" t="inlineStr">
        <is>
          <t>Details for Suma de Rentabilidad% - Semana: 5, Compañia: LLC, Año: 2026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SL</t>
        </is>
      </c>
      <c r="B4" t="n">
        <v>97</v>
      </c>
      <c r="C4" t="n">
        <v>0</v>
      </c>
      <c r="D4" s="63" t="n">
        <v>46048</v>
      </c>
      <c r="E4" s="63" t="n">
        <v>46325</v>
      </c>
      <c r="F4" s="63" t="n">
        <v>46335</v>
      </c>
      <c r="G4" t="inlineStr">
        <is>
          <t>AlmudenaG</t>
        </is>
      </c>
      <c r="H4" t="n">
        <v>5</v>
      </c>
      <c r="I4" t="inlineStr">
        <is>
          <t>MARTINB</t>
        </is>
      </c>
      <c r="J4" s="158" t="n">
        <v>13627</v>
      </c>
      <c r="K4" t="inlineStr">
        <is>
          <t>EUR</t>
        </is>
      </c>
      <c r="L4" s="159" t="n">
        <v>13627</v>
      </c>
      <c r="M4" s="160" t="n">
        <v>15807</v>
      </c>
      <c r="N4" t="n">
        <v>660</v>
      </c>
      <c r="O4" t="n">
        <v>660</v>
      </c>
      <c r="P4" t="n">
        <v>766</v>
      </c>
      <c r="Q4" s="102" t="n">
        <v>0.048</v>
      </c>
      <c r="R4" t="n">
        <v>1</v>
      </c>
      <c r="S4" t="n">
        <v>2026</v>
      </c>
      <c r="T4" t="n">
        <v>10</v>
      </c>
      <c r="U4" t="n">
        <v>2026</v>
      </c>
      <c r="V4" s="63" t="n">
        <v>46380</v>
      </c>
      <c r="W4" t="inlineStr">
        <is>
          <t>diciembre</t>
        </is>
      </c>
      <c r="X4" t="n">
        <v>2026</v>
      </c>
    </row>
    <row r="5" hidden="1">
      <c r="A5" t="inlineStr">
        <is>
          <t>LLC</t>
        </is>
      </c>
      <c r="B5" t="n">
        <v>1047</v>
      </c>
      <c r="C5" t="n">
        <v>0</v>
      </c>
      <c r="D5" s="63" t="n">
        <v>46052</v>
      </c>
      <c r="E5" s="63" t="n">
        <v>46088</v>
      </c>
      <c r="F5" s="63" t="n">
        <v>46092</v>
      </c>
      <c r="G5" t="inlineStr">
        <is>
          <t>MarujaN</t>
        </is>
      </c>
      <c r="H5" t="n">
        <v>5</v>
      </c>
      <c r="I5" t="inlineStr">
        <is>
          <t>JORGEP</t>
        </is>
      </c>
      <c r="J5" s="158" t="n">
        <v>15448</v>
      </c>
      <c r="K5" t="inlineStr">
        <is>
          <t>USD</t>
        </is>
      </c>
      <c r="L5" s="159" t="n">
        <v>13285</v>
      </c>
      <c r="M5" s="160" t="n">
        <v>15448</v>
      </c>
      <c r="N5" t="n">
        <v>0</v>
      </c>
      <c r="O5" t="n">
        <v>0</v>
      </c>
      <c r="P5" t="n">
        <v>0</v>
      </c>
      <c r="Q5" s="102" t="n">
        <v>0</v>
      </c>
      <c r="R5" t="n">
        <v>1</v>
      </c>
      <c r="S5" t="n">
        <v>2026</v>
      </c>
      <c r="T5" t="n">
        <v>3</v>
      </c>
      <c r="U5" t="n">
        <v>2026</v>
      </c>
      <c r="V5" s="63" t="n">
        <v>46137</v>
      </c>
      <c r="W5" t="inlineStr">
        <is>
          <t>abril</t>
        </is>
      </c>
      <c r="X5" t="n">
        <v>2026</v>
      </c>
    </row>
    <row r="6" hidden="1">
      <c r="A6" t="inlineStr">
        <is>
          <t>LLC</t>
        </is>
      </c>
      <c r="B6" t="n">
        <v>1034</v>
      </c>
      <c r="C6" t="n">
        <v>0</v>
      </c>
      <c r="D6" s="63" t="n">
        <v>46049</v>
      </c>
      <c r="E6" s="63" t="n">
        <v>46291</v>
      </c>
      <c r="F6" s="63" t="n">
        <v>46309</v>
      </c>
      <c r="G6" t="inlineStr">
        <is>
          <t>DianaM</t>
        </is>
      </c>
      <c r="H6" t="n">
        <v>5</v>
      </c>
      <c r="I6" t="inlineStr">
        <is>
          <t>MARC1989</t>
        </is>
      </c>
      <c r="J6" s="158" t="n">
        <v>10217</v>
      </c>
      <c r="K6" t="inlineStr">
        <is>
          <t>USD</t>
        </is>
      </c>
      <c r="L6" s="159" t="n">
        <v>8787</v>
      </c>
      <c r="M6" s="160" t="n">
        <v>10217</v>
      </c>
      <c r="N6" t="n">
        <v>70</v>
      </c>
      <c r="O6" t="n">
        <v>60</v>
      </c>
      <c r="P6" t="n">
        <v>70</v>
      </c>
      <c r="Q6" s="102" t="n">
        <v>0.0069</v>
      </c>
      <c r="R6" t="n">
        <v>1</v>
      </c>
      <c r="S6" t="n">
        <v>2026</v>
      </c>
      <c r="T6" t="n">
        <v>9</v>
      </c>
      <c r="U6" t="n">
        <v>2026</v>
      </c>
      <c r="V6" s="63" t="n">
        <v>46354</v>
      </c>
      <c r="W6" t="inlineStr">
        <is>
          <t>noviembre</t>
        </is>
      </c>
      <c r="X6" t="n">
        <v>2026</v>
      </c>
    </row>
    <row r="7">
      <c r="A7" t="inlineStr">
        <is>
          <t>SL</t>
        </is>
      </c>
      <c r="B7" t="n">
        <v>98</v>
      </c>
      <c r="C7" t="n">
        <v>0</v>
      </c>
      <c r="D7" s="63" t="n">
        <v>46049</v>
      </c>
      <c r="E7" s="63" t="n">
        <v>46167</v>
      </c>
      <c r="F7" s="63" t="n">
        <v>46179</v>
      </c>
      <c r="G7" t="inlineStr">
        <is>
          <t>AnaTeresa</t>
        </is>
      </c>
      <c r="H7" t="n">
        <v>5</v>
      </c>
      <c r="J7" s="158" t="n">
        <v>8701</v>
      </c>
      <c r="K7" t="inlineStr">
        <is>
          <t>USD</t>
        </is>
      </c>
      <c r="L7" s="159" t="n">
        <v>7483</v>
      </c>
      <c r="M7" s="160" t="n">
        <v>8701</v>
      </c>
      <c r="N7" t="n">
        <v>931</v>
      </c>
      <c r="O7" t="n">
        <v>801</v>
      </c>
      <c r="P7" t="n">
        <v>931</v>
      </c>
      <c r="Q7" s="102" t="n">
        <v>0.107</v>
      </c>
      <c r="R7" t="n">
        <v>1</v>
      </c>
      <c r="S7" t="n">
        <v>2026</v>
      </c>
      <c r="T7" t="n">
        <v>5</v>
      </c>
      <c r="U7" t="n">
        <v>2026</v>
      </c>
      <c r="V7" s="63" t="n">
        <v>46224</v>
      </c>
      <c r="W7" t="inlineStr">
        <is>
          <t>julio</t>
        </is>
      </c>
      <c r="X7" t="n">
        <v>2026</v>
      </c>
    </row>
    <row r="8" hidden="1">
      <c r="A8" t="inlineStr">
        <is>
          <t>LLC</t>
        </is>
      </c>
      <c r="B8" t="n">
        <v>1039</v>
      </c>
      <c r="C8" t="n">
        <v>0</v>
      </c>
      <c r="D8" s="63" t="n">
        <v>46050</v>
      </c>
      <c r="E8" s="63" t="n">
        <v>46106</v>
      </c>
      <c r="F8" s="63" t="n">
        <v>46116</v>
      </c>
      <c r="G8" t="inlineStr">
        <is>
          <t>MartinO</t>
        </is>
      </c>
      <c r="H8" t="n">
        <v>5</v>
      </c>
      <c r="J8" s="158" t="n">
        <v>19008</v>
      </c>
      <c r="K8" t="inlineStr">
        <is>
          <t>USD</t>
        </is>
      </c>
      <c r="L8" s="159" t="n">
        <v>16347</v>
      </c>
      <c r="M8" s="160" t="n">
        <v>19008</v>
      </c>
      <c r="N8" t="n">
        <v>280</v>
      </c>
      <c r="O8" t="n">
        <v>241</v>
      </c>
      <c r="P8" t="n">
        <v>280</v>
      </c>
      <c r="Q8" s="102" t="n">
        <v>0.0147</v>
      </c>
      <c r="R8" t="n">
        <v>1</v>
      </c>
      <c r="S8" t="n">
        <v>2026</v>
      </c>
      <c r="T8" t="n">
        <v>3</v>
      </c>
      <c r="U8" t="n">
        <v>2026</v>
      </c>
      <c r="V8" s="63" t="n">
        <v>46161</v>
      </c>
      <c r="W8" t="inlineStr">
        <is>
          <t>mayo</t>
        </is>
      </c>
      <c r="X8" t="n">
        <v>2026</v>
      </c>
    </row>
    <row r="9">
      <c r="A9" t="inlineStr">
        <is>
          <t>SL</t>
        </is>
      </c>
      <c r="B9" t="n">
        <v>99</v>
      </c>
      <c r="C9" t="n">
        <v>0</v>
      </c>
      <c r="D9" s="63" t="n">
        <v>46050</v>
      </c>
      <c r="E9" s="63" t="n">
        <v>46125</v>
      </c>
      <c r="F9" s="63" t="n">
        <v>46135</v>
      </c>
      <c r="G9" t="inlineStr">
        <is>
          <t>FernandaS</t>
        </is>
      </c>
      <c r="H9" t="n">
        <v>5</v>
      </c>
      <c r="I9" t="inlineStr">
        <is>
          <t>JAIMEG,MARTINB</t>
        </is>
      </c>
      <c r="J9" s="158" t="n">
        <v>4045.41</v>
      </c>
      <c r="K9" t="inlineStr">
        <is>
          <t>EUR</t>
        </is>
      </c>
      <c r="L9" s="159" t="n">
        <v>4045</v>
      </c>
      <c r="M9" s="160" t="n">
        <v>4693</v>
      </c>
      <c r="N9" t="n">
        <v>32</v>
      </c>
      <c r="O9" t="n">
        <v>32</v>
      </c>
      <c r="P9" t="n">
        <v>38</v>
      </c>
      <c r="Q9" s="102" t="n">
        <v>0.008</v>
      </c>
      <c r="R9" t="n">
        <v>1</v>
      </c>
      <c r="S9" t="n">
        <v>2026</v>
      </c>
      <c r="T9" t="n">
        <v>4</v>
      </c>
      <c r="U9" t="n">
        <v>2026</v>
      </c>
      <c r="V9" s="63" t="n">
        <v>46180</v>
      </c>
      <c r="W9" t="inlineStr">
        <is>
          <t>junio</t>
        </is>
      </c>
      <c r="X9" t="n">
        <v>2026</v>
      </c>
    </row>
    <row r="10">
      <c r="A10" t="inlineStr">
        <is>
          <t>SL</t>
        </is>
      </c>
      <c r="B10" t="n">
        <v>100</v>
      </c>
      <c r="C10" t="n">
        <v>0</v>
      </c>
      <c r="D10" s="63" t="n">
        <v>46051</v>
      </c>
      <c r="E10" s="63" t="n">
        <v>46183</v>
      </c>
      <c r="F10" s="63" t="n">
        <v>46191</v>
      </c>
      <c r="G10" t="inlineStr">
        <is>
          <t>JimenaM</t>
        </is>
      </c>
      <c r="H10" t="n">
        <v>5</v>
      </c>
      <c r="J10" s="158" t="n">
        <v>50</v>
      </c>
      <c r="K10" t="inlineStr">
        <is>
          <t>EUR</t>
        </is>
      </c>
      <c r="L10" s="159" t="n">
        <v>50</v>
      </c>
      <c r="M10" s="160" t="n">
        <v>58</v>
      </c>
      <c r="N10" t="n">
        <v>0</v>
      </c>
      <c r="O10" t="n">
        <v>0</v>
      </c>
      <c r="P10" t="n">
        <v>0</v>
      </c>
      <c r="Q10" s="102" t="n">
        <v>0</v>
      </c>
      <c r="R10" t="n">
        <v>1</v>
      </c>
      <c r="S10" t="n">
        <v>2026</v>
      </c>
      <c r="T10" t="n">
        <v>6</v>
      </c>
      <c r="U10" t="n">
        <v>2026</v>
      </c>
      <c r="V10" s="63" t="n">
        <v>46236</v>
      </c>
      <c r="W10" t="inlineStr">
        <is>
          <t>agosto</t>
        </is>
      </c>
      <c r="X10" t="n">
        <v>2026</v>
      </c>
    </row>
    <row r="11" hidden="1">
      <c r="A11" t="inlineStr">
        <is>
          <t>LLC</t>
        </is>
      </c>
      <c r="B11" t="n">
        <v>1038</v>
      </c>
      <c r="C11" t="n">
        <v>0</v>
      </c>
      <c r="D11" s="63" t="n">
        <v>46050</v>
      </c>
      <c r="E11" s="63" t="n">
        <v>46061</v>
      </c>
      <c r="F11" s="63" t="n">
        <v>46071</v>
      </c>
      <c r="G11" t="inlineStr">
        <is>
          <t>JimenaM</t>
        </is>
      </c>
      <c r="H11" t="n">
        <v>5</v>
      </c>
      <c r="J11" s="158" t="n">
        <v>5333</v>
      </c>
      <c r="K11" t="inlineStr">
        <is>
          <t>EUR</t>
        </is>
      </c>
      <c r="L11" s="159" t="n">
        <v>5333</v>
      </c>
      <c r="M11" s="160" t="n">
        <v>6186</v>
      </c>
      <c r="N11" t="n">
        <v>450</v>
      </c>
      <c r="O11" t="n">
        <v>450</v>
      </c>
      <c r="P11" t="n">
        <v>522</v>
      </c>
      <c r="Q11" s="102" t="n">
        <v>0.0844</v>
      </c>
      <c r="R11" t="n">
        <v>1</v>
      </c>
      <c r="S11" t="n">
        <v>2026</v>
      </c>
      <c r="T11" t="n">
        <v>2</v>
      </c>
      <c r="U11" t="n">
        <v>2026</v>
      </c>
      <c r="V11" s="63" t="n">
        <v>46116</v>
      </c>
      <c r="W11" t="inlineStr">
        <is>
          <t>abril</t>
        </is>
      </c>
      <c r="X11" t="n">
        <v>2026</v>
      </c>
    </row>
    <row r="12" hidden="1">
      <c r="A12" t="inlineStr">
        <is>
          <t>LLC</t>
        </is>
      </c>
      <c r="B12" t="n">
        <v>1046</v>
      </c>
      <c r="C12" t="n">
        <v>0</v>
      </c>
      <c r="D12" s="63" t="n">
        <v>46051</v>
      </c>
      <c r="E12" s="63" t="n">
        <v>46151</v>
      </c>
      <c r="F12" s="63" t="n">
        <v>46161</v>
      </c>
      <c r="G12" t="inlineStr">
        <is>
          <t>VeronicaN</t>
        </is>
      </c>
      <c r="H12" t="n">
        <v>5</v>
      </c>
      <c r="J12" s="158" t="n">
        <v>290000</v>
      </c>
      <c r="K12" t="inlineStr">
        <is>
          <t>USD</t>
        </is>
      </c>
      <c r="L12" s="159" t="n">
        <v>249400</v>
      </c>
      <c r="M12" s="160" t="n">
        <v>290000</v>
      </c>
      <c r="N12" t="n">
        <v>29000</v>
      </c>
      <c r="O12" t="n">
        <v>24940</v>
      </c>
      <c r="P12" t="n">
        <v>29000</v>
      </c>
      <c r="Q12" s="102" t="n">
        <v>0.1</v>
      </c>
      <c r="R12" t="n">
        <v>1</v>
      </c>
      <c r="S12" t="n">
        <v>2026</v>
      </c>
      <c r="T12" t="n">
        <v>5</v>
      </c>
      <c r="U12" t="n">
        <v>2026</v>
      </c>
      <c r="V12" s="63" t="n">
        <v>46206</v>
      </c>
      <c r="W12" t="inlineStr">
        <is>
          <t>julio</t>
        </is>
      </c>
      <c r="X12" t="n">
        <v>2026</v>
      </c>
    </row>
    <row r="13" hidden="1">
      <c r="A13" t="inlineStr">
        <is>
          <t>LLC</t>
        </is>
      </c>
      <c r="B13" t="n">
        <v>1040</v>
      </c>
      <c r="C13" t="n">
        <v>0</v>
      </c>
      <c r="D13" s="63" t="n">
        <v>46050</v>
      </c>
      <c r="E13" s="63" t="n">
        <v>45969</v>
      </c>
      <c r="F13" s="63" t="n">
        <v>45970</v>
      </c>
      <c r="G13" t="inlineStr">
        <is>
          <t>ManonR</t>
        </is>
      </c>
      <c r="H13" t="n">
        <v>5</v>
      </c>
      <c r="J13" s="158" t="n">
        <v>1024</v>
      </c>
      <c r="K13" t="inlineStr">
        <is>
          <t>USD</t>
        </is>
      </c>
      <c r="L13" s="159" t="n">
        <v>881</v>
      </c>
      <c r="M13" s="160" t="n">
        <v>1024</v>
      </c>
      <c r="N13" t="n">
        <v>102</v>
      </c>
      <c r="O13" t="n">
        <v>88</v>
      </c>
      <c r="P13" t="n">
        <v>102</v>
      </c>
      <c r="Q13" s="102" t="n">
        <v>0.1</v>
      </c>
      <c r="R13" t="n">
        <v>1</v>
      </c>
      <c r="S13" t="n">
        <v>2026</v>
      </c>
      <c r="T13" t="n">
        <v>11</v>
      </c>
      <c r="U13" t="n">
        <v>2025</v>
      </c>
      <c r="V13" s="63" t="n">
        <v>46015</v>
      </c>
      <c r="W13" t="inlineStr">
        <is>
          <t>diciembre</t>
        </is>
      </c>
      <c r="X13" t="n">
        <v>2025</v>
      </c>
    </row>
    <row r="14" hidden="1">
      <c r="A14" t="inlineStr">
        <is>
          <t>LLC</t>
        </is>
      </c>
      <c r="B14" t="n">
        <v>1033</v>
      </c>
      <c r="C14" t="n">
        <v>0</v>
      </c>
      <c r="D14" s="63" t="n">
        <v>46049</v>
      </c>
      <c r="E14" s="63" t="n">
        <v>46059</v>
      </c>
      <c r="F14" s="63" t="n">
        <v>46062</v>
      </c>
      <c r="G14" t="inlineStr">
        <is>
          <t>ClaudiaF</t>
        </is>
      </c>
      <c r="H14" t="n">
        <v>5</v>
      </c>
      <c r="J14" s="158" t="n">
        <v>3000</v>
      </c>
      <c r="K14" t="inlineStr">
        <is>
          <t>USD</t>
        </is>
      </c>
      <c r="L14" s="159" t="n">
        <v>2580</v>
      </c>
      <c r="M14" s="160" t="n">
        <v>3000</v>
      </c>
      <c r="N14" t="n">
        <v>300</v>
      </c>
      <c r="O14" t="n">
        <v>258</v>
      </c>
      <c r="P14" t="n">
        <v>300</v>
      </c>
      <c r="Q14" s="102" t="n">
        <v>0.1</v>
      </c>
      <c r="R14" t="n">
        <v>1</v>
      </c>
      <c r="S14" t="n">
        <v>2026</v>
      </c>
      <c r="T14" t="n">
        <v>2</v>
      </c>
      <c r="U14" t="n">
        <v>2026</v>
      </c>
      <c r="V14" s="63" t="n">
        <v>46107</v>
      </c>
      <c r="W14" t="inlineStr">
        <is>
          <t>marzo</t>
        </is>
      </c>
      <c r="X14" t="n">
        <v>2026</v>
      </c>
    </row>
    <row r="15" hidden="1">
      <c r="A15" t="inlineStr">
        <is>
          <t>LLC</t>
        </is>
      </c>
      <c r="B15" t="n">
        <v>1032</v>
      </c>
      <c r="C15" t="n">
        <v>0</v>
      </c>
      <c r="D15" s="63" t="n">
        <v>46049</v>
      </c>
      <c r="E15" s="63" t="n">
        <v>46187</v>
      </c>
      <c r="F15" s="63" t="n">
        <v>46192</v>
      </c>
      <c r="G15" t="inlineStr">
        <is>
          <t>JimenaM</t>
        </is>
      </c>
      <c r="H15" t="n">
        <v>5</v>
      </c>
      <c r="J15" s="158" t="n">
        <v>11240</v>
      </c>
      <c r="K15" t="inlineStr">
        <is>
          <t>EUR</t>
        </is>
      </c>
      <c r="L15" s="159" t="n">
        <v>11240</v>
      </c>
      <c r="M15" s="160" t="n">
        <v>13038</v>
      </c>
      <c r="N15" t="n">
        <v>1124</v>
      </c>
      <c r="O15" t="n">
        <v>1124</v>
      </c>
      <c r="P15" t="n">
        <v>1304</v>
      </c>
      <c r="Q15" s="102" t="n">
        <v>0.1</v>
      </c>
      <c r="R15" t="n">
        <v>1</v>
      </c>
      <c r="S15" t="n">
        <v>2026</v>
      </c>
      <c r="T15" t="n">
        <v>6</v>
      </c>
      <c r="U15" t="n">
        <v>2026</v>
      </c>
      <c r="V15" s="63" t="n">
        <v>46237</v>
      </c>
      <c r="W15" t="inlineStr">
        <is>
          <t>agosto</t>
        </is>
      </c>
      <c r="X15" t="n">
        <v>2026</v>
      </c>
    </row>
    <row r="16">
      <c r="A16" t="inlineStr">
        <is>
          <t>SL</t>
        </is>
      </c>
      <c r="B16" t="n">
        <v>101</v>
      </c>
      <c r="C16" t="n">
        <v>0</v>
      </c>
      <c r="D16" s="63" t="n">
        <v>46051</v>
      </c>
      <c r="E16" s="63" t="n">
        <v>46073</v>
      </c>
      <c r="F16" s="63" t="n">
        <v>46076</v>
      </c>
      <c r="G16" t="inlineStr">
        <is>
          <t>MartinB</t>
        </is>
      </c>
      <c r="H16" t="n">
        <v>5</v>
      </c>
      <c r="I16" t="inlineStr">
        <is>
          <t>JAIMEG</t>
        </is>
      </c>
      <c r="J16" s="158" t="n">
        <v>5539</v>
      </c>
      <c r="K16" t="inlineStr">
        <is>
          <t>EUR</t>
        </is>
      </c>
      <c r="L16" s="159" t="n">
        <v>5539</v>
      </c>
      <c r="M16" s="160" t="n">
        <v>6425</v>
      </c>
      <c r="N16" t="n">
        <v>1066</v>
      </c>
      <c r="O16" t="n">
        <v>1066</v>
      </c>
      <c r="P16" t="n">
        <v>1237</v>
      </c>
      <c r="Q16" s="102" t="n">
        <v>0.192</v>
      </c>
      <c r="R16" t="n">
        <v>1</v>
      </c>
      <c r="S16" t="n">
        <v>2026</v>
      </c>
      <c r="T16" t="n">
        <v>2</v>
      </c>
      <c r="U16" t="n">
        <v>2026</v>
      </c>
      <c r="V16" s="63" t="n">
        <v>46121</v>
      </c>
      <c r="W16" t="inlineStr">
        <is>
          <t>abril</t>
        </is>
      </c>
      <c r="X16" t="n">
        <v>2026</v>
      </c>
    </row>
    <row r="17" hidden="1">
      <c r="A17" t="inlineStr">
        <is>
          <t>LLC</t>
        </is>
      </c>
      <c r="B17" t="n">
        <v>1037</v>
      </c>
      <c r="C17" t="n">
        <v>0</v>
      </c>
      <c r="D17" s="63" t="n">
        <v>46050</v>
      </c>
      <c r="E17" s="63" t="n">
        <v>46018</v>
      </c>
      <c r="F17" s="63" t="n">
        <v>46024</v>
      </c>
      <c r="G17" t="inlineStr">
        <is>
          <t>VivianaS</t>
        </is>
      </c>
      <c r="H17" t="n">
        <v>5</v>
      </c>
      <c r="J17" s="158" t="n">
        <v>5589</v>
      </c>
      <c r="K17" t="inlineStr">
        <is>
          <t>USD</t>
        </is>
      </c>
      <c r="L17" s="159" t="n">
        <v>4807</v>
      </c>
      <c r="M17" s="160" t="n">
        <v>5589</v>
      </c>
      <c r="N17" t="n">
        <v>630</v>
      </c>
      <c r="O17" t="n">
        <v>542</v>
      </c>
      <c r="P17" t="n">
        <v>630</v>
      </c>
      <c r="Q17" s="102" t="n">
        <v>0.1128</v>
      </c>
      <c r="R17" t="n">
        <v>1</v>
      </c>
      <c r="S17" t="n">
        <v>2026</v>
      </c>
      <c r="T17" t="n">
        <v>12</v>
      </c>
      <c r="U17" t="n">
        <v>2025</v>
      </c>
      <c r="V17" s="63" t="n">
        <v>46069</v>
      </c>
      <c r="W17" t="inlineStr">
        <is>
          <t>febrero</t>
        </is>
      </c>
      <c r="X17" t="n">
        <v>2026</v>
      </c>
    </row>
    <row r="18" hidden="1">
      <c r="A18" t="inlineStr">
        <is>
          <t>LLC</t>
        </is>
      </c>
      <c r="B18" t="n">
        <v>1036</v>
      </c>
      <c r="C18" t="n">
        <v>0</v>
      </c>
      <c r="D18" s="63" t="n">
        <v>46049</v>
      </c>
      <c r="E18" s="63" t="n">
        <v>46075</v>
      </c>
      <c r="F18" s="63" t="n">
        <v>46075</v>
      </c>
      <c r="G18" t="inlineStr">
        <is>
          <t>LidiaE</t>
        </is>
      </c>
      <c r="H18" t="n">
        <v>5</v>
      </c>
      <c r="J18" s="158" t="n">
        <v>591</v>
      </c>
      <c r="K18" t="inlineStr">
        <is>
          <t>USD</t>
        </is>
      </c>
      <c r="L18" s="159" t="n">
        <v>509</v>
      </c>
      <c r="M18" s="160" t="n">
        <v>591</v>
      </c>
      <c r="N18" t="n">
        <v>70</v>
      </c>
      <c r="O18" t="n">
        <v>60</v>
      </c>
      <c r="P18" t="n">
        <v>70</v>
      </c>
      <c r="Q18" s="102" t="n">
        <v>0.1184</v>
      </c>
      <c r="R18" t="n">
        <v>1</v>
      </c>
      <c r="S18" t="n">
        <v>2026</v>
      </c>
      <c r="T18" t="n">
        <v>2</v>
      </c>
      <c r="U18" t="n">
        <v>2026</v>
      </c>
      <c r="V18" s="63" t="n">
        <v>46120</v>
      </c>
      <c r="W18" t="inlineStr">
        <is>
          <t>abril</t>
        </is>
      </c>
      <c r="X18" t="n">
        <v>2026</v>
      </c>
    </row>
    <row r="19" hidden="1">
      <c r="A19" t="inlineStr">
        <is>
          <t>LLC</t>
        </is>
      </c>
      <c r="B19" t="n">
        <v>1048</v>
      </c>
      <c r="C19" t="n">
        <v>0</v>
      </c>
      <c r="D19" s="63" t="n">
        <v>46052</v>
      </c>
      <c r="E19" s="63" t="n">
        <v>46328</v>
      </c>
      <c r="F19" s="63" t="n">
        <v>46332</v>
      </c>
      <c r="G19" t="inlineStr">
        <is>
          <t>InesGR</t>
        </is>
      </c>
      <c r="H19" t="n">
        <v>5</v>
      </c>
      <c r="J19" s="158" t="n">
        <v>79800</v>
      </c>
      <c r="K19" t="inlineStr">
        <is>
          <t>MXN</t>
        </is>
      </c>
      <c r="L19" s="159" t="n">
        <v>3830</v>
      </c>
      <c r="M19" s="160" t="n">
        <v>4469</v>
      </c>
      <c r="N19" t="n">
        <v>9576</v>
      </c>
      <c r="O19" t="n">
        <v>460</v>
      </c>
      <c r="P19" t="n">
        <v>536</v>
      </c>
      <c r="Q19" s="102" t="n">
        <v>0.12</v>
      </c>
      <c r="R19" t="n">
        <v>1</v>
      </c>
      <c r="S19" t="n">
        <v>2026</v>
      </c>
      <c r="T19" t="n">
        <v>11</v>
      </c>
      <c r="U19" t="n">
        <v>2026</v>
      </c>
      <c r="V19" s="63" t="n">
        <v>46377</v>
      </c>
      <c r="W19" t="inlineStr">
        <is>
          <t>diciembre</t>
        </is>
      </c>
      <c r="X19" t="n">
        <v>2026</v>
      </c>
    </row>
    <row r="20" hidden="1">
      <c r="A20" t="inlineStr">
        <is>
          <t>LLC</t>
        </is>
      </c>
      <c r="B20" t="n">
        <v>1041</v>
      </c>
      <c r="C20" t="n">
        <v>0</v>
      </c>
      <c r="D20" s="63" t="n">
        <v>46050</v>
      </c>
      <c r="E20" s="63" t="n">
        <v>46053</v>
      </c>
      <c r="F20" s="63" t="n">
        <v>46054</v>
      </c>
      <c r="G20" t="inlineStr">
        <is>
          <t>LidiaE</t>
        </is>
      </c>
      <c r="H20" t="n">
        <v>5</v>
      </c>
      <c r="J20" s="158" t="n">
        <v>8150</v>
      </c>
      <c r="K20" t="inlineStr">
        <is>
          <t>MXN</t>
        </is>
      </c>
      <c r="L20" s="159" t="n">
        <v>391</v>
      </c>
      <c r="M20" s="160" t="n">
        <v>456</v>
      </c>
      <c r="N20" t="n">
        <v>1023</v>
      </c>
      <c r="O20" t="n">
        <v>49</v>
      </c>
      <c r="P20" t="n">
        <v>57</v>
      </c>
      <c r="Q20" s="102" t="n">
        <v>0.1255</v>
      </c>
      <c r="R20" t="n">
        <v>1</v>
      </c>
      <c r="S20" t="n">
        <v>2026</v>
      </c>
      <c r="T20" t="n">
        <v>1</v>
      </c>
      <c r="U20" t="n">
        <v>2026</v>
      </c>
      <c r="V20" s="63" t="n">
        <v>46099</v>
      </c>
      <c r="W20" t="inlineStr">
        <is>
          <t>marzo</t>
        </is>
      </c>
      <c r="X20" t="n">
        <v>2026</v>
      </c>
    </row>
    <row r="21" hidden="1">
      <c r="A21" t="inlineStr">
        <is>
          <t>LLC</t>
        </is>
      </c>
      <c r="B21" t="n">
        <v>1044</v>
      </c>
      <c r="C21" t="n">
        <v>0</v>
      </c>
      <c r="D21" s="63" t="n">
        <v>46051</v>
      </c>
      <c r="E21" s="63" t="n">
        <v>46074</v>
      </c>
      <c r="F21" s="63" t="n">
        <v>46081</v>
      </c>
      <c r="G21" t="inlineStr">
        <is>
          <t>RafaellaP</t>
        </is>
      </c>
      <c r="H21" t="n">
        <v>5</v>
      </c>
      <c r="I21" t="inlineStr">
        <is>
          <t>MARTINB</t>
        </is>
      </c>
      <c r="J21" s="158" t="n">
        <v>27630</v>
      </c>
      <c r="K21" t="inlineStr">
        <is>
          <t>EUR</t>
        </is>
      </c>
      <c r="L21" s="159" t="n">
        <v>27630</v>
      </c>
      <c r="M21" s="160" t="n">
        <v>32051</v>
      </c>
      <c r="N21" t="n">
        <v>3622</v>
      </c>
      <c r="O21" t="n">
        <v>3622</v>
      </c>
      <c r="P21" t="n">
        <v>4201</v>
      </c>
      <c r="Q21" s="102" t="n">
        <v>0.1311</v>
      </c>
      <c r="R21" t="n">
        <v>1</v>
      </c>
      <c r="S21" t="n">
        <v>2026</v>
      </c>
      <c r="T21" t="n">
        <v>2</v>
      </c>
      <c r="U21" t="n">
        <v>2026</v>
      </c>
      <c r="V21" s="63" t="n">
        <v>46126</v>
      </c>
      <c r="W21" t="inlineStr">
        <is>
          <t>abril</t>
        </is>
      </c>
      <c r="X21" t="n">
        <v>2026</v>
      </c>
    </row>
    <row r="22" hidden="1">
      <c r="A22" t="inlineStr">
        <is>
          <t>LLC</t>
        </is>
      </c>
      <c r="B22" t="n">
        <v>1045</v>
      </c>
      <c r="C22" t="n">
        <v>1</v>
      </c>
      <c r="D22" s="63" t="n">
        <v>46051</v>
      </c>
      <c r="E22" s="63" t="n">
        <v>46011</v>
      </c>
      <c r="F22" s="63" t="n">
        <v>46011</v>
      </c>
      <c r="G22" t="inlineStr">
        <is>
          <t>VivianaS</t>
        </is>
      </c>
      <c r="H22" t="n">
        <v>5</v>
      </c>
      <c r="J22" s="158" t="n">
        <v>2065</v>
      </c>
      <c r="K22" t="inlineStr">
        <is>
          <t>USD</t>
        </is>
      </c>
      <c r="L22" s="159" t="n">
        <v>1776</v>
      </c>
      <c r="M22" s="160" t="n">
        <v>2065</v>
      </c>
      <c r="N22" t="n">
        <v>295</v>
      </c>
      <c r="O22" t="n">
        <v>253</v>
      </c>
      <c r="P22" t="n">
        <v>295</v>
      </c>
      <c r="Q22" s="102" t="n">
        <v>0.1426</v>
      </c>
      <c r="R22" t="n">
        <v>1</v>
      </c>
      <c r="S22" t="n">
        <v>2026</v>
      </c>
      <c r="T22" t="n">
        <v>12</v>
      </c>
      <c r="U22" t="n">
        <v>2025</v>
      </c>
      <c r="V22" s="63" t="n">
        <v>46056</v>
      </c>
      <c r="W22" t="inlineStr">
        <is>
          <t>febrero</t>
        </is>
      </c>
      <c r="X22" t="n">
        <v>2026</v>
      </c>
    </row>
    <row r="23">
      <c r="A23" t="inlineStr">
        <is>
          <t>SL</t>
        </is>
      </c>
      <c r="B23" t="n">
        <v>102</v>
      </c>
      <c r="C23" t="n">
        <v>0</v>
      </c>
      <c r="D23" s="63" t="n">
        <v>46052</v>
      </c>
      <c r="E23" s="63" t="n">
        <v>46068</v>
      </c>
      <c r="F23" s="63" t="n">
        <v>46076</v>
      </c>
      <c r="G23" t="inlineStr">
        <is>
          <t>ConchaD</t>
        </is>
      </c>
      <c r="H23" t="n">
        <v>5</v>
      </c>
      <c r="I23" t="inlineStr">
        <is>
          <t>MARTINB,PEDROD</t>
        </is>
      </c>
      <c r="J23" s="158" t="n">
        <v>2648.81</v>
      </c>
      <c r="K23" t="inlineStr">
        <is>
          <t>EUR</t>
        </is>
      </c>
      <c r="L23" s="159" t="n">
        <v>2649</v>
      </c>
      <c r="M23" s="160" t="n">
        <v>3073</v>
      </c>
      <c r="N23" t="n">
        <v>478</v>
      </c>
      <c r="O23" t="n">
        <v>478</v>
      </c>
      <c r="P23" t="n">
        <v>555</v>
      </c>
      <c r="Q23" s="102" t="n">
        <v>0.181</v>
      </c>
      <c r="R23" t="n">
        <v>1</v>
      </c>
      <c r="S23" t="n">
        <v>2026</v>
      </c>
      <c r="T23" t="n">
        <v>2</v>
      </c>
      <c r="U23" t="n">
        <v>2026</v>
      </c>
      <c r="V23" s="63" t="n">
        <v>46121</v>
      </c>
      <c r="W23" t="inlineStr">
        <is>
          <t>abril</t>
        </is>
      </c>
      <c r="X23" t="n">
        <v>2026</v>
      </c>
    </row>
    <row r="24">
      <c r="A24" t="inlineStr">
        <is>
          <t>SL</t>
        </is>
      </c>
      <c r="B24" t="n">
        <v>103</v>
      </c>
      <c r="C24" t="n">
        <v>0</v>
      </c>
      <c r="D24" s="63" t="n">
        <v>46052</v>
      </c>
      <c r="E24" s="63" t="n">
        <v>46223</v>
      </c>
      <c r="F24" s="63" t="n">
        <v>46243</v>
      </c>
      <c r="G24" t="inlineStr">
        <is>
          <t>AlmudenaG</t>
        </is>
      </c>
      <c r="H24" t="n">
        <v>5</v>
      </c>
      <c r="I24" t="inlineStr">
        <is>
          <t>MARTINB</t>
        </is>
      </c>
      <c r="J24" s="158" t="n">
        <v>8981.6</v>
      </c>
      <c r="K24" t="inlineStr">
        <is>
          <t>EUR</t>
        </is>
      </c>
      <c r="L24" s="159" t="n">
        <v>8982</v>
      </c>
      <c r="M24" s="160" t="n">
        <v>10419</v>
      </c>
      <c r="N24" t="n">
        <v>250</v>
      </c>
      <c r="O24" t="n">
        <v>250</v>
      </c>
      <c r="P24" t="n">
        <v>290</v>
      </c>
      <c r="Q24" s="102" t="n">
        <v>0.028</v>
      </c>
      <c r="R24" t="n">
        <v>1</v>
      </c>
      <c r="S24" t="n">
        <v>2026</v>
      </c>
      <c r="T24" t="n">
        <v>7</v>
      </c>
      <c r="U24" t="n">
        <v>2026</v>
      </c>
      <c r="V24" s="63" t="n">
        <v>46288</v>
      </c>
      <c r="W24" t="inlineStr">
        <is>
          <t>septiembre</t>
        </is>
      </c>
      <c r="X24" t="n">
        <v>2026</v>
      </c>
    </row>
    <row r="25" hidden="1">
      <c r="A25" t="inlineStr">
        <is>
          <t>LLC</t>
        </is>
      </c>
      <c r="B25" t="n">
        <v>1042</v>
      </c>
      <c r="C25" t="n">
        <v>0</v>
      </c>
      <c r="D25" s="63" t="n">
        <v>46050</v>
      </c>
      <c r="E25" s="63" t="n">
        <v>46207</v>
      </c>
      <c r="F25" s="63" t="n">
        <v>46215</v>
      </c>
      <c r="G25" t="inlineStr">
        <is>
          <t>InesGR</t>
        </is>
      </c>
      <c r="H25" t="n">
        <v>5</v>
      </c>
      <c r="J25" s="158" t="n">
        <v>9284</v>
      </c>
      <c r="K25" t="inlineStr">
        <is>
          <t>EUR</t>
        </is>
      </c>
      <c r="L25" s="159" t="n">
        <v>9284</v>
      </c>
      <c r="M25" s="160" t="n">
        <v>10769</v>
      </c>
      <c r="N25" t="n">
        <v>1857</v>
      </c>
      <c r="O25" t="n">
        <v>1857</v>
      </c>
      <c r="P25" t="n">
        <v>2154</v>
      </c>
      <c r="Q25" s="102" t="n">
        <v>0.2</v>
      </c>
      <c r="R25" t="n">
        <v>1</v>
      </c>
      <c r="S25" t="n">
        <v>2026</v>
      </c>
      <c r="T25" t="n">
        <v>7</v>
      </c>
      <c r="U25" t="n">
        <v>2026</v>
      </c>
      <c r="V25" s="63" t="n">
        <v>46260</v>
      </c>
      <c r="W25" t="inlineStr">
        <is>
          <t>agosto</t>
        </is>
      </c>
      <c r="X25" t="n">
        <v>2026</v>
      </c>
    </row>
    <row r="26" hidden="1">
      <c r="A26" t="inlineStr">
        <is>
          <t>LLC</t>
        </is>
      </c>
      <c r="B26" t="n">
        <v>1043</v>
      </c>
      <c r="C26" t="n">
        <v>0</v>
      </c>
      <c r="D26" s="63" t="n">
        <v>46050</v>
      </c>
      <c r="E26" s="63" t="n">
        <v>46289</v>
      </c>
      <c r="F26" s="63" t="n">
        <v>46306</v>
      </c>
      <c r="G26" t="inlineStr">
        <is>
          <t>IsraelB</t>
        </is>
      </c>
      <c r="H26" t="n">
        <v>5</v>
      </c>
      <c r="I26" t="inlineStr">
        <is>
          <t>DIANAM,MARC1989</t>
        </is>
      </c>
      <c r="J26" s="158" t="n">
        <v>105</v>
      </c>
      <c r="K26" t="inlineStr">
        <is>
          <t>USD</t>
        </is>
      </c>
      <c r="L26" s="159" t="n">
        <v>90</v>
      </c>
      <c r="M26" s="160" t="n">
        <v>105</v>
      </c>
      <c r="N26" t="n">
        <v>105</v>
      </c>
      <c r="O26" t="n">
        <v>90</v>
      </c>
      <c r="P26" t="n">
        <v>105</v>
      </c>
      <c r="Q26" s="102" t="n">
        <v>1</v>
      </c>
      <c r="R26" t="n">
        <v>1</v>
      </c>
      <c r="S26" t="n">
        <v>2026</v>
      </c>
      <c r="T26" t="n">
        <v>9</v>
      </c>
      <c r="U26" t="n">
        <v>2026</v>
      </c>
      <c r="V26" s="63" t="n">
        <v>46351</v>
      </c>
      <c r="W26" t="inlineStr">
        <is>
          <t>noviembre</t>
        </is>
      </c>
      <c r="X26" t="n">
        <v>2026</v>
      </c>
    </row>
    <row r="27">
      <c r="M27" s="161" t="n"/>
    </row>
    <row r="28">
      <c r="M28" s="161" t="n"/>
    </row>
    <row r="29">
      <c r="M29" s="16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M1" workbookViewId="0">
      <selection activeCell="Q1" sqref="Q1:Q1048576"/>
    </sheetView>
  </sheetViews>
  <sheetFormatPr baseColWidth="8" defaultColWidth="8.7109375" defaultRowHeight="14.45"/>
  <cols>
    <col width="11.7109375" bestFit="1" customWidth="1" min="1" max="1"/>
    <col width="8.85546875" bestFit="1" customWidth="1" min="2" max="2"/>
    <col width="9.42578125" bestFit="1" customWidth="1" min="3" max="3"/>
    <col width="9.140625" bestFit="1" customWidth="1" min="4" max="4"/>
    <col width="13.42578125" bestFit="1" customWidth="1" min="5" max="5"/>
    <col width="10.85546875" bestFit="1" customWidth="1" min="6" max="7"/>
    <col width="9.85546875" bestFit="1" customWidth="1" min="8" max="8"/>
    <col width="18.85546875" bestFit="1" customWidth="1" min="9" max="9"/>
    <col width="13.5703125" bestFit="1" customWidth="1" min="10" max="10"/>
    <col width="9.85546875" bestFit="1" customWidth="1" min="11" max="11"/>
    <col width="16.28515625" bestFit="1" customWidth="1" min="12" max="12"/>
    <col width="16.42578125" bestFit="1" customWidth="1" min="13" max="13"/>
    <col width="13.85546875" bestFit="1" customWidth="1" min="14" max="14"/>
    <col width="20.42578125" bestFit="1" customWidth="1" min="15" max="15"/>
    <col width="20.5703125" bestFit="1" customWidth="1" min="16" max="16"/>
    <col width="15.85546875" bestFit="1" customWidth="1" style="102" min="17" max="17"/>
    <col width="8.85546875" bestFit="1" customWidth="1" min="18" max="19"/>
    <col width="11.5703125" bestFit="1" customWidth="1" min="20" max="20"/>
    <col width="11.42578125" bestFit="1" customWidth="1" min="21" max="21"/>
    <col width="17.140625" bestFit="1" customWidth="1" min="22" max="22"/>
    <col width="15.5703125" bestFit="1" customWidth="1" min="23" max="23"/>
    <col width="15.28515625" bestFit="1" customWidth="1" min="24" max="24"/>
  </cols>
  <sheetData>
    <row r="1">
      <c r="A1" s="66" t="inlineStr">
        <is>
          <t>Details for Suma de Rentabilidad% - Semana: 5, Compañia: LLC, Año: 2026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s="102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SL</t>
        </is>
      </c>
      <c r="B4" t="n">
        <v>103</v>
      </c>
      <c r="C4" t="n">
        <v>0</v>
      </c>
      <c r="D4" s="63" t="n">
        <v>46052</v>
      </c>
      <c r="E4" s="63" t="n">
        <v>46223</v>
      </c>
      <c r="F4" s="63" t="n">
        <v>46243</v>
      </c>
      <c r="G4" t="inlineStr">
        <is>
          <t>AlmudenaG</t>
        </is>
      </c>
      <c r="H4" t="n">
        <v>5</v>
      </c>
      <c r="I4" t="inlineStr">
        <is>
          <t>MARTINB</t>
        </is>
      </c>
      <c r="J4" t="n">
        <v>8981.6</v>
      </c>
      <c r="K4" t="inlineStr">
        <is>
          <t>EUR</t>
        </is>
      </c>
      <c r="L4" t="n">
        <v>8982</v>
      </c>
      <c r="M4" t="n">
        <v>10419</v>
      </c>
      <c r="N4" t="n">
        <v>250</v>
      </c>
      <c r="O4" t="n">
        <v>250</v>
      </c>
      <c r="P4" t="n">
        <v>290</v>
      </c>
      <c r="Q4" s="102" t="n">
        <v>0.028</v>
      </c>
      <c r="R4" t="n">
        <v>1</v>
      </c>
      <c r="S4" t="n">
        <v>2026</v>
      </c>
      <c r="T4" t="n">
        <v>7</v>
      </c>
      <c r="U4" t="n">
        <v>2026</v>
      </c>
      <c r="V4" s="63" t="n">
        <v>46288</v>
      </c>
      <c r="W4" t="inlineStr">
        <is>
          <t>septiembre</t>
        </is>
      </c>
      <c r="X4" t="n">
        <v>2026</v>
      </c>
    </row>
    <row r="5">
      <c r="A5" t="inlineStr">
        <is>
          <t>SL</t>
        </is>
      </c>
      <c r="B5" t="n">
        <v>102</v>
      </c>
      <c r="C5" t="n">
        <v>0</v>
      </c>
      <c r="D5" s="63" t="n">
        <v>46052</v>
      </c>
      <c r="E5" s="63" t="n">
        <v>46068</v>
      </c>
      <c r="F5" s="63" t="n">
        <v>46076</v>
      </c>
      <c r="G5" t="inlineStr">
        <is>
          <t>ConchaD</t>
        </is>
      </c>
      <c r="H5" t="n">
        <v>5</v>
      </c>
      <c r="I5" t="inlineStr">
        <is>
          <t>MARTINB,PEDROD</t>
        </is>
      </c>
      <c r="J5" t="n">
        <v>2648.81</v>
      </c>
      <c r="K5" t="inlineStr">
        <is>
          <t>EUR</t>
        </is>
      </c>
      <c r="L5" t="n">
        <v>2649</v>
      </c>
      <c r="M5" t="n">
        <v>3073</v>
      </c>
      <c r="N5" t="n">
        <v>478</v>
      </c>
      <c r="O5" t="n">
        <v>478</v>
      </c>
      <c r="P5" t="n">
        <v>555</v>
      </c>
      <c r="Q5" s="102" t="n">
        <v>0.181</v>
      </c>
      <c r="R5" t="n">
        <v>1</v>
      </c>
      <c r="S5" t="n">
        <v>2026</v>
      </c>
      <c r="T5" t="n">
        <v>2</v>
      </c>
      <c r="U5" t="n">
        <v>2026</v>
      </c>
      <c r="V5" s="63" t="n">
        <v>46121</v>
      </c>
      <c r="W5" t="inlineStr">
        <is>
          <t>abril</t>
        </is>
      </c>
      <c r="X5" t="n">
        <v>2026</v>
      </c>
    </row>
    <row r="6">
      <c r="A6" t="inlineStr">
        <is>
          <t>SL</t>
        </is>
      </c>
      <c r="B6" t="n">
        <v>101</v>
      </c>
      <c r="C6" t="n">
        <v>0</v>
      </c>
      <c r="D6" s="63" t="n">
        <v>46051</v>
      </c>
      <c r="E6" s="63" t="n">
        <v>46073</v>
      </c>
      <c r="F6" s="63" t="n">
        <v>46076</v>
      </c>
      <c r="G6" t="inlineStr">
        <is>
          <t>MartinB</t>
        </is>
      </c>
      <c r="H6" t="n">
        <v>5</v>
      </c>
      <c r="I6" t="inlineStr">
        <is>
          <t>JAIMEG</t>
        </is>
      </c>
      <c r="J6" t="n">
        <v>5539</v>
      </c>
      <c r="K6" t="inlineStr">
        <is>
          <t>EUR</t>
        </is>
      </c>
      <c r="L6" t="n">
        <v>5539</v>
      </c>
      <c r="M6" t="n">
        <v>6425</v>
      </c>
      <c r="N6" t="n">
        <v>1066</v>
      </c>
      <c r="O6" t="n">
        <v>1066</v>
      </c>
      <c r="P6" t="n">
        <v>1237</v>
      </c>
      <c r="Q6" s="102" t="n">
        <v>0.192</v>
      </c>
      <c r="R6" t="n">
        <v>1</v>
      </c>
      <c r="S6" t="n">
        <v>2026</v>
      </c>
      <c r="T6" t="n">
        <v>2</v>
      </c>
      <c r="U6" t="n">
        <v>2026</v>
      </c>
      <c r="V6" s="63" t="n">
        <v>46121</v>
      </c>
      <c r="W6" t="inlineStr">
        <is>
          <t>abril</t>
        </is>
      </c>
      <c r="X6" t="n">
        <v>2026</v>
      </c>
    </row>
    <row r="7">
      <c r="A7" t="inlineStr">
        <is>
          <t>SL</t>
        </is>
      </c>
      <c r="B7" t="n">
        <v>100</v>
      </c>
      <c r="C7" t="n">
        <v>0</v>
      </c>
      <c r="D7" s="63" t="n">
        <v>46051</v>
      </c>
      <c r="E7" s="63" t="n">
        <v>46183</v>
      </c>
      <c r="F7" s="63" t="n">
        <v>46191</v>
      </c>
      <c r="G7" t="inlineStr">
        <is>
          <t>JimenaM</t>
        </is>
      </c>
      <c r="H7" t="n">
        <v>5</v>
      </c>
      <c r="J7" t="n">
        <v>50</v>
      </c>
      <c r="K7" t="inlineStr">
        <is>
          <t>EUR</t>
        </is>
      </c>
      <c r="L7" t="n">
        <v>50</v>
      </c>
      <c r="M7" t="n">
        <v>58</v>
      </c>
      <c r="N7" t="n">
        <v>0</v>
      </c>
      <c r="O7" t="n">
        <v>0</v>
      </c>
      <c r="P7" t="n">
        <v>0</v>
      </c>
      <c r="Q7" s="102" t="n">
        <v>0</v>
      </c>
      <c r="R7" t="n">
        <v>1</v>
      </c>
      <c r="S7" t="n">
        <v>2026</v>
      </c>
      <c r="T7" t="n">
        <v>6</v>
      </c>
      <c r="U7" t="n">
        <v>2026</v>
      </c>
      <c r="V7" s="63" t="n">
        <v>46236</v>
      </c>
      <c r="W7" t="inlineStr">
        <is>
          <t>agosto</t>
        </is>
      </c>
      <c r="X7" t="n">
        <v>2026</v>
      </c>
    </row>
    <row r="8">
      <c r="A8" t="inlineStr">
        <is>
          <t>SL</t>
        </is>
      </c>
      <c r="B8" t="n">
        <v>99</v>
      </c>
      <c r="C8" t="n">
        <v>0</v>
      </c>
      <c r="D8" s="63" t="n">
        <v>46050</v>
      </c>
      <c r="E8" s="63" t="n">
        <v>46125</v>
      </c>
      <c r="F8" s="63" t="n">
        <v>46135</v>
      </c>
      <c r="G8" t="inlineStr">
        <is>
          <t>FernandaS</t>
        </is>
      </c>
      <c r="H8" t="n">
        <v>5</v>
      </c>
      <c r="I8" t="inlineStr">
        <is>
          <t>JAIMEG,MARTINB</t>
        </is>
      </c>
      <c r="J8" t="n">
        <v>4045.41</v>
      </c>
      <c r="K8" t="inlineStr">
        <is>
          <t>EUR</t>
        </is>
      </c>
      <c r="L8" t="n">
        <v>4045</v>
      </c>
      <c r="M8" t="n">
        <v>4693</v>
      </c>
      <c r="N8" t="n">
        <v>32</v>
      </c>
      <c r="O8" t="n">
        <v>32</v>
      </c>
      <c r="P8" t="n">
        <v>38</v>
      </c>
      <c r="Q8" s="102" t="n">
        <v>0.008</v>
      </c>
      <c r="R8" t="n">
        <v>1</v>
      </c>
      <c r="S8" t="n">
        <v>2026</v>
      </c>
      <c r="T8" t="n">
        <v>4</v>
      </c>
      <c r="U8" t="n">
        <v>2026</v>
      </c>
      <c r="V8" s="63" t="n">
        <v>46180</v>
      </c>
      <c r="W8" t="inlineStr">
        <is>
          <t>junio</t>
        </is>
      </c>
      <c r="X8" t="n">
        <v>2026</v>
      </c>
    </row>
    <row r="9">
      <c r="A9" t="inlineStr">
        <is>
          <t>SL</t>
        </is>
      </c>
      <c r="B9" t="n">
        <v>98</v>
      </c>
      <c r="C9" t="n">
        <v>0</v>
      </c>
      <c r="D9" s="63" t="n">
        <v>46049</v>
      </c>
      <c r="E9" s="63" t="n">
        <v>46167</v>
      </c>
      <c r="F9" s="63" t="n">
        <v>46179</v>
      </c>
      <c r="G9" t="inlineStr">
        <is>
          <t>AnaTeresa</t>
        </is>
      </c>
      <c r="H9" t="n">
        <v>5</v>
      </c>
      <c r="J9" t="n">
        <v>8701</v>
      </c>
      <c r="K9" t="inlineStr">
        <is>
          <t>USD</t>
        </is>
      </c>
      <c r="L9" t="n">
        <v>7483</v>
      </c>
      <c r="M9" t="n">
        <v>8701</v>
      </c>
      <c r="N9" t="n">
        <v>931</v>
      </c>
      <c r="O9" t="n">
        <v>801</v>
      </c>
      <c r="P9" t="n">
        <v>931</v>
      </c>
      <c r="Q9" s="102" t="n">
        <v>0.107</v>
      </c>
      <c r="R9" t="n">
        <v>1</v>
      </c>
      <c r="S9" t="n">
        <v>2026</v>
      </c>
      <c r="T9" t="n">
        <v>5</v>
      </c>
      <c r="U9" t="n">
        <v>2026</v>
      </c>
      <c r="V9" s="63" t="n">
        <v>46224</v>
      </c>
      <c r="W9" t="inlineStr">
        <is>
          <t>julio</t>
        </is>
      </c>
      <c r="X9" t="n">
        <v>2026</v>
      </c>
    </row>
    <row r="10">
      <c r="A10" t="inlineStr">
        <is>
          <t>SL</t>
        </is>
      </c>
      <c r="B10" t="n">
        <v>97</v>
      </c>
      <c r="C10" t="n">
        <v>0</v>
      </c>
      <c r="D10" s="63" t="n">
        <v>46048</v>
      </c>
      <c r="E10" s="63" t="n">
        <v>46325</v>
      </c>
      <c r="F10" s="63" t="n">
        <v>46335</v>
      </c>
      <c r="G10" t="inlineStr">
        <is>
          <t>AlmudenaG</t>
        </is>
      </c>
      <c r="H10" t="n">
        <v>5</v>
      </c>
      <c r="I10" t="inlineStr">
        <is>
          <t>MARTINB</t>
        </is>
      </c>
      <c r="J10" t="n">
        <v>13627</v>
      </c>
      <c r="K10" t="inlineStr">
        <is>
          <t>EUR</t>
        </is>
      </c>
      <c r="L10" t="n">
        <v>13627</v>
      </c>
      <c r="M10" t="n">
        <v>15807</v>
      </c>
      <c r="N10" t="n">
        <v>660</v>
      </c>
      <c r="O10" t="n">
        <v>660</v>
      </c>
      <c r="P10" t="n">
        <v>766</v>
      </c>
      <c r="Q10" s="102" t="n">
        <v>0.048</v>
      </c>
      <c r="R10" t="n">
        <v>1</v>
      </c>
      <c r="S10" t="n">
        <v>2026</v>
      </c>
      <c r="T10" t="n">
        <v>10</v>
      </c>
      <c r="U10" t="n">
        <v>2026</v>
      </c>
      <c r="V10" s="63" t="n">
        <v>46380</v>
      </c>
      <c r="W10" t="inlineStr">
        <is>
          <t>diciembre</t>
        </is>
      </c>
      <c r="X10" t="n">
        <v>2026</v>
      </c>
    </row>
    <row r="11">
      <c r="A11" t="inlineStr">
        <is>
          <t>LLC</t>
        </is>
      </c>
      <c r="B11" t="n">
        <v>1048</v>
      </c>
      <c r="C11" t="n">
        <v>0</v>
      </c>
      <c r="D11" s="63" t="n">
        <v>46052</v>
      </c>
      <c r="E11" s="63" t="n">
        <v>46328</v>
      </c>
      <c r="F11" s="63" t="n">
        <v>46332</v>
      </c>
      <c r="G11" t="inlineStr">
        <is>
          <t>InesGR</t>
        </is>
      </c>
      <c r="H11" t="n">
        <v>5</v>
      </c>
      <c r="J11" t="n">
        <v>79800</v>
      </c>
      <c r="K11" t="inlineStr">
        <is>
          <t>MXN</t>
        </is>
      </c>
      <c r="L11" t="n">
        <v>3830</v>
      </c>
      <c r="M11" t="n">
        <v>4469</v>
      </c>
      <c r="N11" t="n">
        <v>9576</v>
      </c>
      <c r="O11" t="n">
        <v>460</v>
      </c>
      <c r="P11" t="n">
        <v>536</v>
      </c>
      <c r="Q11" s="102" t="n">
        <v>0.12</v>
      </c>
      <c r="R11" t="n">
        <v>1</v>
      </c>
      <c r="S11" t="n">
        <v>2026</v>
      </c>
      <c r="T11" t="n">
        <v>11</v>
      </c>
      <c r="U11" t="n">
        <v>2026</v>
      </c>
      <c r="V11" s="63" t="n">
        <v>46377</v>
      </c>
      <c r="W11" t="inlineStr">
        <is>
          <t>diciembre</t>
        </is>
      </c>
      <c r="X11" t="n">
        <v>2026</v>
      </c>
    </row>
    <row r="12">
      <c r="A12" t="inlineStr">
        <is>
          <t>LLC</t>
        </is>
      </c>
      <c r="B12" t="n">
        <v>1047</v>
      </c>
      <c r="C12" t="n">
        <v>0</v>
      </c>
      <c r="D12" s="63" t="n">
        <v>46052</v>
      </c>
      <c r="E12" s="63" t="n">
        <v>46088</v>
      </c>
      <c r="F12" s="63" t="n">
        <v>46092</v>
      </c>
      <c r="G12" t="inlineStr">
        <is>
          <t>MarujaN</t>
        </is>
      </c>
      <c r="H12" t="n">
        <v>5</v>
      </c>
      <c r="I12" t="inlineStr">
        <is>
          <t>JORGEP</t>
        </is>
      </c>
      <c r="J12" t="n">
        <v>15448</v>
      </c>
      <c r="K12" t="inlineStr">
        <is>
          <t>USD</t>
        </is>
      </c>
      <c r="L12" t="n">
        <v>13285</v>
      </c>
      <c r="M12" t="n">
        <v>15448</v>
      </c>
      <c r="N12" t="n">
        <v>0</v>
      </c>
      <c r="O12" t="n">
        <v>0</v>
      </c>
      <c r="P12" t="n">
        <v>0</v>
      </c>
      <c r="Q12" s="102" t="n">
        <v>0</v>
      </c>
      <c r="R12" t="n">
        <v>1</v>
      </c>
      <c r="S12" t="n">
        <v>2026</v>
      </c>
      <c r="T12" t="n">
        <v>3</v>
      </c>
      <c r="U12" t="n">
        <v>2026</v>
      </c>
      <c r="V12" s="63" t="n">
        <v>46137</v>
      </c>
      <c r="W12" t="inlineStr">
        <is>
          <t>abril</t>
        </is>
      </c>
      <c r="X12" t="n">
        <v>2026</v>
      </c>
    </row>
    <row r="13">
      <c r="A13" t="inlineStr">
        <is>
          <t>LLC</t>
        </is>
      </c>
      <c r="B13" t="n">
        <v>1046</v>
      </c>
      <c r="C13" t="n">
        <v>0</v>
      </c>
      <c r="D13" s="63" t="n">
        <v>46051</v>
      </c>
      <c r="E13" s="63" t="n">
        <v>46151</v>
      </c>
      <c r="F13" s="63" t="n">
        <v>46161</v>
      </c>
      <c r="G13" t="inlineStr">
        <is>
          <t>VeronicaN</t>
        </is>
      </c>
      <c r="H13" t="n">
        <v>5</v>
      </c>
      <c r="J13" t="n">
        <v>290000</v>
      </c>
      <c r="K13" t="inlineStr">
        <is>
          <t>USD</t>
        </is>
      </c>
      <c r="L13" t="n">
        <v>249400</v>
      </c>
      <c r="M13" t="n">
        <v>290000</v>
      </c>
      <c r="N13" t="n">
        <v>29000</v>
      </c>
      <c r="O13" t="n">
        <v>24940</v>
      </c>
      <c r="P13" t="n">
        <v>29000</v>
      </c>
      <c r="Q13" s="102" t="n">
        <v>0.1</v>
      </c>
      <c r="R13" t="n">
        <v>1</v>
      </c>
      <c r="S13" t="n">
        <v>2026</v>
      </c>
      <c r="T13" t="n">
        <v>5</v>
      </c>
      <c r="U13" t="n">
        <v>2026</v>
      </c>
      <c r="V13" s="63" t="n">
        <v>46206</v>
      </c>
      <c r="W13" t="inlineStr">
        <is>
          <t>julio</t>
        </is>
      </c>
      <c r="X13" t="n">
        <v>2026</v>
      </c>
    </row>
    <row r="14">
      <c r="A14" t="inlineStr">
        <is>
          <t>LLC</t>
        </is>
      </c>
      <c r="B14" t="n">
        <v>1045</v>
      </c>
      <c r="C14" t="n">
        <v>1</v>
      </c>
      <c r="D14" s="63" t="n">
        <v>46051</v>
      </c>
      <c r="E14" s="63" t="n">
        <v>46011</v>
      </c>
      <c r="F14" s="63" t="n">
        <v>46011</v>
      </c>
      <c r="G14" t="inlineStr">
        <is>
          <t>VivianaS</t>
        </is>
      </c>
      <c r="H14" t="n">
        <v>5</v>
      </c>
      <c r="J14" t="n">
        <v>2065</v>
      </c>
      <c r="K14" t="inlineStr">
        <is>
          <t>USD</t>
        </is>
      </c>
      <c r="L14" t="n">
        <v>1776</v>
      </c>
      <c r="M14" t="n">
        <v>2065</v>
      </c>
      <c r="N14" t="n">
        <v>295</v>
      </c>
      <c r="O14" t="n">
        <v>253</v>
      </c>
      <c r="P14" t="n">
        <v>295</v>
      </c>
      <c r="Q14" s="102" t="n">
        <v>0.1426</v>
      </c>
      <c r="R14" t="n">
        <v>1</v>
      </c>
      <c r="S14" t="n">
        <v>2026</v>
      </c>
      <c r="T14" t="n">
        <v>12</v>
      </c>
      <c r="U14" t="n">
        <v>2025</v>
      </c>
      <c r="V14" s="63" t="n">
        <v>46056</v>
      </c>
      <c r="W14" t="inlineStr">
        <is>
          <t>febrero</t>
        </is>
      </c>
      <c r="X14" t="n">
        <v>2026</v>
      </c>
    </row>
    <row r="15">
      <c r="A15" t="inlineStr">
        <is>
          <t>LLC</t>
        </is>
      </c>
      <c r="B15" t="n">
        <v>1044</v>
      </c>
      <c r="C15" t="n">
        <v>0</v>
      </c>
      <c r="D15" s="63" t="n">
        <v>46051</v>
      </c>
      <c r="E15" s="63" t="n">
        <v>46074</v>
      </c>
      <c r="F15" s="63" t="n">
        <v>46081</v>
      </c>
      <c r="G15" t="inlineStr">
        <is>
          <t>RafaellaP</t>
        </is>
      </c>
      <c r="H15" t="n">
        <v>5</v>
      </c>
      <c r="I15" t="inlineStr">
        <is>
          <t>MARTINB</t>
        </is>
      </c>
      <c r="J15" t="n">
        <v>27630</v>
      </c>
      <c r="K15" t="inlineStr">
        <is>
          <t>EUR</t>
        </is>
      </c>
      <c r="L15" t="n">
        <v>27630</v>
      </c>
      <c r="M15" t="n">
        <v>32051</v>
      </c>
      <c r="N15" t="n">
        <v>3622</v>
      </c>
      <c r="O15" t="n">
        <v>3622</v>
      </c>
      <c r="P15" t="n">
        <v>4201</v>
      </c>
      <c r="Q15" s="102" t="n">
        <v>0.1311</v>
      </c>
      <c r="R15" t="n">
        <v>1</v>
      </c>
      <c r="S15" t="n">
        <v>2026</v>
      </c>
      <c r="T15" t="n">
        <v>2</v>
      </c>
      <c r="U15" t="n">
        <v>2026</v>
      </c>
      <c r="V15" s="63" t="n">
        <v>46126</v>
      </c>
      <c r="W15" t="inlineStr">
        <is>
          <t>abril</t>
        </is>
      </c>
      <c r="X15" t="n">
        <v>2026</v>
      </c>
    </row>
    <row r="16">
      <c r="A16" t="inlineStr">
        <is>
          <t>LLC</t>
        </is>
      </c>
      <c r="B16" t="n">
        <v>1043</v>
      </c>
      <c r="C16" t="n">
        <v>0</v>
      </c>
      <c r="D16" s="63" t="n">
        <v>46050</v>
      </c>
      <c r="E16" s="63" t="n">
        <v>46289</v>
      </c>
      <c r="F16" s="63" t="n">
        <v>46306</v>
      </c>
      <c r="G16" t="inlineStr">
        <is>
          <t>IsraelB</t>
        </is>
      </c>
      <c r="H16" t="n">
        <v>5</v>
      </c>
      <c r="I16" t="inlineStr">
        <is>
          <t>DIANAM,MARC1989</t>
        </is>
      </c>
      <c r="J16" t="n">
        <v>105</v>
      </c>
      <c r="K16" t="inlineStr">
        <is>
          <t>USD</t>
        </is>
      </c>
      <c r="L16" t="n">
        <v>90</v>
      </c>
      <c r="M16" t="n">
        <v>105</v>
      </c>
      <c r="N16" t="n">
        <v>105</v>
      </c>
      <c r="O16" t="n">
        <v>90</v>
      </c>
      <c r="P16" t="n">
        <v>105</v>
      </c>
      <c r="Q16" s="102" t="n">
        <v>1</v>
      </c>
      <c r="R16" t="n">
        <v>1</v>
      </c>
      <c r="S16" t="n">
        <v>2026</v>
      </c>
      <c r="T16" t="n">
        <v>9</v>
      </c>
      <c r="U16" t="n">
        <v>2026</v>
      </c>
      <c r="V16" s="63" t="n">
        <v>46351</v>
      </c>
      <c r="W16" t="inlineStr">
        <is>
          <t>noviembre</t>
        </is>
      </c>
      <c r="X16" t="n">
        <v>2026</v>
      </c>
    </row>
    <row r="17">
      <c r="A17" t="inlineStr">
        <is>
          <t>LLC</t>
        </is>
      </c>
      <c r="B17" t="n">
        <v>1042</v>
      </c>
      <c r="C17" t="n">
        <v>0</v>
      </c>
      <c r="D17" s="63" t="n">
        <v>46050</v>
      </c>
      <c r="E17" s="63" t="n">
        <v>46207</v>
      </c>
      <c r="F17" s="63" t="n">
        <v>46215</v>
      </c>
      <c r="G17" t="inlineStr">
        <is>
          <t>InesGR</t>
        </is>
      </c>
      <c r="H17" t="n">
        <v>5</v>
      </c>
      <c r="J17" t="n">
        <v>9284</v>
      </c>
      <c r="K17" t="inlineStr">
        <is>
          <t>EUR</t>
        </is>
      </c>
      <c r="L17" t="n">
        <v>9284</v>
      </c>
      <c r="M17" t="n">
        <v>10769</v>
      </c>
      <c r="N17" t="n">
        <v>1857</v>
      </c>
      <c r="O17" t="n">
        <v>1857</v>
      </c>
      <c r="P17" t="n">
        <v>2154</v>
      </c>
      <c r="Q17" s="102" t="n">
        <v>0.2</v>
      </c>
      <c r="R17" t="n">
        <v>1</v>
      </c>
      <c r="S17" t="n">
        <v>2026</v>
      </c>
      <c r="T17" t="n">
        <v>7</v>
      </c>
      <c r="U17" t="n">
        <v>2026</v>
      </c>
      <c r="V17" s="63" t="n">
        <v>46260</v>
      </c>
      <c r="W17" t="inlineStr">
        <is>
          <t>agosto</t>
        </is>
      </c>
      <c r="X17" t="n">
        <v>2026</v>
      </c>
    </row>
    <row r="18">
      <c r="A18" t="inlineStr">
        <is>
          <t>LLC</t>
        </is>
      </c>
      <c r="B18" t="n">
        <v>1041</v>
      </c>
      <c r="C18" t="n">
        <v>0</v>
      </c>
      <c r="D18" s="63" t="n">
        <v>46050</v>
      </c>
      <c r="E18" s="63" t="n">
        <v>46053</v>
      </c>
      <c r="F18" s="63" t="n">
        <v>46054</v>
      </c>
      <c r="G18" t="inlineStr">
        <is>
          <t>LidiaE</t>
        </is>
      </c>
      <c r="H18" t="n">
        <v>5</v>
      </c>
      <c r="J18" t="n">
        <v>8150</v>
      </c>
      <c r="K18" t="inlineStr">
        <is>
          <t>MXN</t>
        </is>
      </c>
      <c r="L18" t="n">
        <v>391</v>
      </c>
      <c r="M18" t="n">
        <v>456</v>
      </c>
      <c r="N18" t="n">
        <v>1023</v>
      </c>
      <c r="O18" t="n">
        <v>49</v>
      </c>
      <c r="P18" t="n">
        <v>57</v>
      </c>
      <c r="Q18" s="102" t="n">
        <v>0.1255</v>
      </c>
      <c r="R18" t="n">
        <v>1</v>
      </c>
      <c r="S18" t="n">
        <v>2026</v>
      </c>
      <c r="T18" t="n">
        <v>1</v>
      </c>
      <c r="U18" t="n">
        <v>2026</v>
      </c>
      <c r="V18" s="63" t="n">
        <v>46099</v>
      </c>
      <c r="W18" t="inlineStr">
        <is>
          <t>marzo</t>
        </is>
      </c>
      <c r="X18" t="n">
        <v>2026</v>
      </c>
    </row>
    <row r="19">
      <c r="A19" t="inlineStr">
        <is>
          <t>LLC</t>
        </is>
      </c>
      <c r="B19" t="n">
        <v>1040</v>
      </c>
      <c r="C19" t="n">
        <v>0</v>
      </c>
      <c r="D19" s="63" t="n">
        <v>46050</v>
      </c>
      <c r="E19" s="63" t="n">
        <v>45969</v>
      </c>
      <c r="F19" s="63" t="n">
        <v>45970</v>
      </c>
      <c r="G19" t="inlineStr">
        <is>
          <t>ManonR</t>
        </is>
      </c>
      <c r="H19" t="n">
        <v>5</v>
      </c>
      <c r="J19" t="n">
        <v>1024</v>
      </c>
      <c r="K19" t="inlineStr">
        <is>
          <t>USD</t>
        </is>
      </c>
      <c r="L19" t="n">
        <v>881</v>
      </c>
      <c r="M19" t="n">
        <v>1024</v>
      </c>
      <c r="N19" t="n">
        <v>102</v>
      </c>
      <c r="O19" t="n">
        <v>88</v>
      </c>
      <c r="P19" t="n">
        <v>102</v>
      </c>
      <c r="Q19" s="102" t="n">
        <v>0.1</v>
      </c>
      <c r="R19" t="n">
        <v>1</v>
      </c>
      <c r="S19" t="n">
        <v>2026</v>
      </c>
      <c r="T19" t="n">
        <v>11</v>
      </c>
      <c r="U19" t="n">
        <v>2025</v>
      </c>
      <c r="V19" s="63" t="n">
        <v>46015</v>
      </c>
      <c r="W19" t="inlineStr">
        <is>
          <t>diciembre</t>
        </is>
      </c>
      <c r="X19" t="n">
        <v>2025</v>
      </c>
    </row>
    <row r="20">
      <c r="A20" t="inlineStr">
        <is>
          <t>LLC</t>
        </is>
      </c>
      <c r="B20" t="n">
        <v>1039</v>
      </c>
      <c r="C20" t="n">
        <v>0</v>
      </c>
      <c r="D20" s="63" t="n">
        <v>46050</v>
      </c>
      <c r="E20" s="63" t="n">
        <v>46106</v>
      </c>
      <c r="F20" s="63" t="n">
        <v>46116</v>
      </c>
      <c r="G20" t="inlineStr">
        <is>
          <t>MartinO</t>
        </is>
      </c>
      <c r="H20" t="n">
        <v>5</v>
      </c>
      <c r="J20" t="n">
        <v>19008</v>
      </c>
      <c r="K20" t="inlineStr">
        <is>
          <t>USD</t>
        </is>
      </c>
      <c r="L20" t="n">
        <v>16347</v>
      </c>
      <c r="M20" t="n">
        <v>19008</v>
      </c>
      <c r="N20" t="n">
        <v>280</v>
      </c>
      <c r="O20" t="n">
        <v>241</v>
      </c>
      <c r="P20" t="n">
        <v>280</v>
      </c>
      <c r="Q20" s="102" t="n">
        <v>0.0147</v>
      </c>
      <c r="R20" t="n">
        <v>1</v>
      </c>
      <c r="S20" t="n">
        <v>2026</v>
      </c>
      <c r="T20" t="n">
        <v>3</v>
      </c>
      <c r="U20" t="n">
        <v>2026</v>
      </c>
      <c r="V20" s="63" t="n">
        <v>46161</v>
      </c>
      <c r="W20" t="inlineStr">
        <is>
          <t>mayo</t>
        </is>
      </c>
      <c r="X20" t="n">
        <v>2026</v>
      </c>
    </row>
    <row r="21">
      <c r="A21" t="inlineStr">
        <is>
          <t>LLC</t>
        </is>
      </c>
      <c r="B21" t="n">
        <v>1038</v>
      </c>
      <c r="C21" t="n">
        <v>0</v>
      </c>
      <c r="D21" s="63" t="n">
        <v>46050</v>
      </c>
      <c r="E21" s="63" t="n">
        <v>46061</v>
      </c>
      <c r="F21" s="63" t="n">
        <v>46071</v>
      </c>
      <c r="G21" t="inlineStr">
        <is>
          <t>JimenaM</t>
        </is>
      </c>
      <c r="H21" t="n">
        <v>5</v>
      </c>
      <c r="J21" t="n">
        <v>5333</v>
      </c>
      <c r="K21" t="inlineStr">
        <is>
          <t>EUR</t>
        </is>
      </c>
      <c r="L21" t="n">
        <v>5333</v>
      </c>
      <c r="M21" t="n">
        <v>6186</v>
      </c>
      <c r="N21" t="n">
        <v>450</v>
      </c>
      <c r="O21" t="n">
        <v>450</v>
      </c>
      <c r="P21" t="n">
        <v>522</v>
      </c>
      <c r="Q21" s="102" t="n">
        <v>0.0844</v>
      </c>
      <c r="R21" t="n">
        <v>1</v>
      </c>
      <c r="S21" t="n">
        <v>2026</v>
      </c>
      <c r="T21" t="n">
        <v>2</v>
      </c>
      <c r="U21" t="n">
        <v>2026</v>
      </c>
      <c r="V21" s="63" t="n">
        <v>46116</v>
      </c>
      <c r="W21" t="inlineStr">
        <is>
          <t>abril</t>
        </is>
      </c>
      <c r="X21" t="n">
        <v>2026</v>
      </c>
    </row>
    <row r="22">
      <c r="A22" t="inlineStr">
        <is>
          <t>LLC</t>
        </is>
      </c>
      <c r="B22" t="n">
        <v>1037</v>
      </c>
      <c r="C22" t="n">
        <v>0</v>
      </c>
      <c r="D22" s="63" t="n">
        <v>46050</v>
      </c>
      <c r="E22" s="63" t="n">
        <v>46018</v>
      </c>
      <c r="F22" s="63" t="n">
        <v>46024</v>
      </c>
      <c r="G22" t="inlineStr">
        <is>
          <t>VivianaS</t>
        </is>
      </c>
      <c r="H22" t="n">
        <v>5</v>
      </c>
      <c r="J22" t="n">
        <v>5589</v>
      </c>
      <c r="K22" t="inlineStr">
        <is>
          <t>USD</t>
        </is>
      </c>
      <c r="L22" t="n">
        <v>4807</v>
      </c>
      <c r="M22" t="n">
        <v>5589</v>
      </c>
      <c r="N22" t="n">
        <v>630</v>
      </c>
      <c r="O22" t="n">
        <v>542</v>
      </c>
      <c r="P22" t="n">
        <v>630</v>
      </c>
      <c r="Q22" s="102" t="n">
        <v>0.1128</v>
      </c>
      <c r="R22" t="n">
        <v>1</v>
      </c>
      <c r="S22" t="n">
        <v>2026</v>
      </c>
      <c r="T22" t="n">
        <v>12</v>
      </c>
      <c r="U22" t="n">
        <v>2025</v>
      </c>
      <c r="V22" s="63" t="n">
        <v>46069</v>
      </c>
      <c r="W22" t="inlineStr">
        <is>
          <t>febrero</t>
        </is>
      </c>
      <c r="X22" t="n">
        <v>2026</v>
      </c>
    </row>
    <row r="23">
      <c r="A23" t="inlineStr">
        <is>
          <t>LLC</t>
        </is>
      </c>
      <c r="B23" t="n">
        <v>1036</v>
      </c>
      <c r="C23" t="n">
        <v>0</v>
      </c>
      <c r="D23" s="63" t="n">
        <v>46049</v>
      </c>
      <c r="E23" s="63" t="n">
        <v>46075</v>
      </c>
      <c r="F23" s="63" t="n">
        <v>46075</v>
      </c>
      <c r="G23" t="inlineStr">
        <is>
          <t>LidiaE</t>
        </is>
      </c>
      <c r="H23" t="n">
        <v>5</v>
      </c>
      <c r="J23" t="n">
        <v>591</v>
      </c>
      <c r="K23" t="inlineStr">
        <is>
          <t>USD</t>
        </is>
      </c>
      <c r="L23" t="n">
        <v>509</v>
      </c>
      <c r="M23" t="n">
        <v>591</v>
      </c>
      <c r="N23" t="n">
        <v>70</v>
      </c>
      <c r="O23" t="n">
        <v>60</v>
      </c>
      <c r="P23" t="n">
        <v>70</v>
      </c>
      <c r="Q23" s="102" t="n">
        <v>0.1184</v>
      </c>
      <c r="R23" t="n">
        <v>1</v>
      </c>
      <c r="S23" t="n">
        <v>2026</v>
      </c>
      <c r="T23" t="n">
        <v>2</v>
      </c>
      <c r="U23" t="n">
        <v>2026</v>
      </c>
      <c r="V23" s="63" t="n">
        <v>46120</v>
      </c>
      <c r="W23" t="inlineStr">
        <is>
          <t>abril</t>
        </is>
      </c>
      <c r="X23" t="n">
        <v>2026</v>
      </c>
    </row>
    <row r="24">
      <c r="A24" t="inlineStr">
        <is>
          <t>LLC</t>
        </is>
      </c>
      <c r="B24" t="n">
        <v>1034</v>
      </c>
      <c r="C24" t="n">
        <v>0</v>
      </c>
      <c r="D24" s="63" t="n">
        <v>46049</v>
      </c>
      <c r="E24" s="63" t="n">
        <v>46291</v>
      </c>
      <c r="F24" s="63" t="n">
        <v>46309</v>
      </c>
      <c r="G24" t="inlineStr">
        <is>
          <t>DianaM</t>
        </is>
      </c>
      <c r="H24" t="n">
        <v>5</v>
      </c>
      <c r="I24" t="inlineStr">
        <is>
          <t>MARC1989</t>
        </is>
      </c>
      <c r="J24" t="n">
        <v>10217</v>
      </c>
      <c r="K24" t="inlineStr">
        <is>
          <t>USD</t>
        </is>
      </c>
      <c r="L24" t="n">
        <v>8787</v>
      </c>
      <c r="M24" t="n">
        <v>10217</v>
      </c>
      <c r="N24" t="n">
        <v>70</v>
      </c>
      <c r="O24" t="n">
        <v>60</v>
      </c>
      <c r="P24" t="n">
        <v>70</v>
      </c>
      <c r="Q24" s="102" t="n">
        <v>0.0069</v>
      </c>
      <c r="R24" t="n">
        <v>1</v>
      </c>
      <c r="S24" t="n">
        <v>2026</v>
      </c>
      <c r="T24" t="n">
        <v>9</v>
      </c>
      <c r="U24" t="n">
        <v>2026</v>
      </c>
      <c r="V24" s="63" t="n">
        <v>46354</v>
      </c>
      <c r="W24" t="inlineStr">
        <is>
          <t>noviembre</t>
        </is>
      </c>
      <c r="X24" t="n">
        <v>2026</v>
      </c>
    </row>
    <row r="25">
      <c r="A25" t="inlineStr">
        <is>
          <t>LLC</t>
        </is>
      </c>
      <c r="B25" t="n">
        <v>1033</v>
      </c>
      <c r="C25" t="n">
        <v>0</v>
      </c>
      <c r="D25" s="63" t="n">
        <v>46049</v>
      </c>
      <c r="E25" s="63" t="n">
        <v>46059</v>
      </c>
      <c r="F25" s="63" t="n">
        <v>46062</v>
      </c>
      <c r="G25" t="inlineStr">
        <is>
          <t>ClaudiaF</t>
        </is>
      </c>
      <c r="H25" t="n">
        <v>5</v>
      </c>
      <c r="J25" t="n">
        <v>3000</v>
      </c>
      <c r="K25" t="inlineStr">
        <is>
          <t>USD</t>
        </is>
      </c>
      <c r="L25" t="n">
        <v>2580</v>
      </c>
      <c r="M25" t="n">
        <v>3000</v>
      </c>
      <c r="N25" t="n">
        <v>300</v>
      </c>
      <c r="O25" t="n">
        <v>258</v>
      </c>
      <c r="P25" t="n">
        <v>300</v>
      </c>
      <c r="Q25" s="102" t="n">
        <v>0.1</v>
      </c>
      <c r="R25" t="n">
        <v>1</v>
      </c>
      <c r="S25" t="n">
        <v>2026</v>
      </c>
      <c r="T25" t="n">
        <v>2</v>
      </c>
      <c r="U25" t="n">
        <v>2026</v>
      </c>
      <c r="V25" s="63" t="n">
        <v>46107</v>
      </c>
      <c r="W25" t="inlineStr">
        <is>
          <t>marzo</t>
        </is>
      </c>
      <c r="X25" t="n">
        <v>2026</v>
      </c>
    </row>
    <row r="26">
      <c r="A26" t="inlineStr">
        <is>
          <t>LLC</t>
        </is>
      </c>
      <c r="B26" t="n">
        <v>1032</v>
      </c>
      <c r="C26" t="n">
        <v>0</v>
      </c>
      <c r="D26" s="63" t="n">
        <v>46049</v>
      </c>
      <c r="E26" s="63" t="n">
        <v>46187</v>
      </c>
      <c r="F26" s="63" t="n">
        <v>46192</v>
      </c>
      <c r="G26" t="inlineStr">
        <is>
          <t>JimenaM</t>
        </is>
      </c>
      <c r="H26" t="n">
        <v>5</v>
      </c>
      <c r="J26" t="n">
        <v>11240</v>
      </c>
      <c r="K26" t="inlineStr">
        <is>
          <t>EUR</t>
        </is>
      </c>
      <c r="L26" t="n">
        <v>11240</v>
      </c>
      <c r="M26" t="n">
        <v>13038</v>
      </c>
      <c r="N26" t="n">
        <v>1124</v>
      </c>
      <c r="O26" t="n">
        <v>1124</v>
      </c>
      <c r="P26" t="n">
        <v>1304</v>
      </c>
      <c r="Q26" s="102" t="n">
        <v>0.1</v>
      </c>
      <c r="R26" t="n">
        <v>1</v>
      </c>
      <c r="S26" t="n">
        <v>2026</v>
      </c>
      <c r="T26" t="n">
        <v>6</v>
      </c>
      <c r="U26" t="n">
        <v>2026</v>
      </c>
      <c r="V26" s="63" t="n">
        <v>46237</v>
      </c>
      <c r="W26" t="inlineStr">
        <is>
          <t>agosto</t>
        </is>
      </c>
      <c r="X26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B4" sqref="B4:B7"/>
    </sheetView>
  </sheetViews>
  <sheetFormatPr baseColWidth="8" defaultColWidth="8.7109375" defaultRowHeight="14.45"/>
  <cols>
    <col width="11.7109375" bestFit="1" customWidth="1" min="1" max="1"/>
    <col width="8.85546875" bestFit="1" customWidth="1" min="2" max="2"/>
    <col width="9.42578125" bestFit="1" customWidth="1" min="3" max="3"/>
    <col width="9.140625" bestFit="1" customWidth="1" min="4" max="4"/>
    <col width="13.42578125" bestFit="1" customWidth="1" min="5" max="5"/>
    <col width="10.85546875" bestFit="1" customWidth="1" min="6" max="7"/>
    <col width="9.85546875" bestFit="1" customWidth="1" min="8" max="8"/>
    <col width="18.85546875" bestFit="1" customWidth="1" min="9" max="9"/>
    <col width="13.5703125" bestFit="1" customWidth="1" min="10" max="10"/>
    <col width="9.85546875" bestFit="1" customWidth="1" min="11" max="11"/>
    <col width="16.28515625" bestFit="1" customWidth="1" min="12" max="12"/>
    <col width="16.42578125" bestFit="1" customWidth="1" min="13" max="13"/>
    <col width="13.85546875" bestFit="1" customWidth="1" min="14" max="14"/>
    <col width="20.42578125" bestFit="1" customWidth="1" min="15" max="15"/>
    <col width="20.5703125" bestFit="1" customWidth="1" min="16" max="16"/>
    <col width="15.85546875" bestFit="1" customWidth="1" min="17" max="17"/>
    <col width="8.85546875" bestFit="1" customWidth="1" min="18" max="19"/>
    <col width="11.5703125" bestFit="1" customWidth="1" min="20" max="20"/>
    <col width="11.42578125" bestFit="1" customWidth="1" min="21" max="21"/>
    <col width="17.140625" bestFit="1" customWidth="1" min="22" max="22"/>
    <col width="15.5703125" bestFit="1" customWidth="1" min="23" max="23"/>
    <col width="15.28515625" bestFit="1" customWidth="1" min="24" max="24"/>
  </cols>
  <sheetData>
    <row r="1">
      <c r="A1" s="66" t="inlineStr">
        <is>
          <t>Details for Suma de Total Venta USD - Semana: 5, Compañia: LLC, Año: 2026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SL</t>
        </is>
      </c>
      <c r="B4" t="n">
        <v>103</v>
      </c>
      <c r="C4" t="n">
        <v>0</v>
      </c>
      <c r="D4" s="63" t="n">
        <v>46052</v>
      </c>
      <c r="E4" s="63" t="n">
        <v>46223</v>
      </c>
      <c r="F4" s="63" t="n">
        <v>46243</v>
      </c>
      <c r="G4" t="inlineStr">
        <is>
          <t>AlmudenaG</t>
        </is>
      </c>
      <c r="H4" t="n">
        <v>5</v>
      </c>
      <c r="I4" t="inlineStr">
        <is>
          <t>MARTINB</t>
        </is>
      </c>
      <c r="J4" t="n">
        <v>8981.6</v>
      </c>
      <c r="K4" t="inlineStr">
        <is>
          <t>EUR</t>
        </is>
      </c>
      <c r="L4" t="n">
        <v>8982</v>
      </c>
      <c r="M4" t="n">
        <v>10419</v>
      </c>
      <c r="N4" t="n">
        <v>250</v>
      </c>
      <c r="O4" t="n">
        <v>250</v>
      </c>
      <c r="P4" t="n">
        <v>290</v>
      </c>
      <c r="Q4" t="n">
        <v>0.028</v>
      </c>
      <c r="R4" t="n">
        <v>1</v>
      </c>
      <c r="S4" t="n">
        <v>2026</v>
      </c>
      <c r="T4" t="n">
        <v>7</v>
      </c>
      <c r="U4" t="n">
        <v>2026</v>
      </c>
      <c r="V4" s="63" t="n">
        <v>46288</v>
      </c>
      <c r="W4" t="inlineStr">
        <is>
          <t>septiembre</t>
        </is>
      </c>
      <c r="X4" t="n">
        <v>2026</v>
      </c>
    </row>
    <row r="5">
      <c r="A5" t="inlineStr">
        <is>
          <t>SL</t>
        </is>
      </c>
      <c r="B5" t="n">
        <v>102</v>
      </c>
      <c r="C5" t="n">
        <v>0</v>
      </c>
      <c r="D5" s="63" t="n">
        <v>46052</v>
      </c>
      <c r="E5" s="63" t="n">
        <v>46068</v>
      </c>
      <c r="F5" s="63" t="n">
        <v>46076</v>
      </c>
      <c r="G5" t="inlineStr">
        <is>
          <t>ConchaD</t>
        </is>
      </c>
      <c r="H5" t="n">
        <v>5</v>
      </c>
      <c r="I5" t="inlineStr">
        <is>
          <t>MARTINB,PEDROD</t>
        </is>
      </c>
      <c r="J5" t="n">
        <v>2648.81</v>
      </c>
      <c r="K5" t="inlineStr">
        <is>
          <t>EUR</t>
        </is>
      </c>
      <c r="L5" t="n">
        <v>2649</v>
      </c>
      <c r="M5" t="n">
        <v>3073</v>
      </c>
      <c r="N5" t="n">
        <v>478</v>
      </c>
      <c r="O5" t="n">
        <v>478</v>
      </c>
      <c r="P5" t="n">
        <v>555</v>
      </c>
      <c r="Q5" t="n">
        <v>0.181</v>
      </c>
      <c r="R5" t="n">
        <v>1</v>
      </c>
      <c r="S5" t="n">
        <v>2026</v>
      </c>
      <c r="T5" t="n">
        <v>2</v>
      </c>
      <c r="U5" t="n">
        <v>2026</v>
      </c>
      <c r="V5" s="63" t="n">
        <v>46121</v>
      </c>
      <c r="W5" t="inlineStr">
        <is>
          <t>abril</t>
        </is>
      </c>
      <c r="X5" t="n">
        <v>2026</v>
      </c>
    </row>
    <row r="6">
      <c r="A6" t="inlineStr">
        <is>
          <t>SL</t>
        </is>
      </c>
      <c r="B6" t="n">
        <v>101</v>
      </c>
      <c r="C6" t="n">
        <v>0</v>
      </c>
      <c r="D6" s="63" t="n">
        <v>46051</v>
      </c>
      <c r="E6" s="63" t="n">
        <v>46073</v>
      </c>
      <c r="F6" s="63" t="n">
        <v>46076</v>
      </c>
      <c r="G6" t="inlineStr">
        <is>
          <t>MartinB</t>
        </is>
      </c>
      <c r="H6" t="n">
        <v>5</v>
      </c>
      <c r="I6" t="inlineStr">
        <is>
          <t>JAIMEG</t>
        </is>
      </c>
      <c r="J6" t="n">
        <v>5539</v>
      </c>
      <c r="K6" t="inlineStr">
        <is>
          <t>EUR</t>
        </is>
      </c>
      <c r="L6" t="n">
        <v>5539</v>
      </c>
      <c r="M6" t="n">
        <v>6425</v>
      </c>
      <c r="N6" t="n">
        <v>1066</v>
      </c>
      <c r="O6" t="n">
        <v>1066</v>
      </c>
      <c r="P6" t="n">
        <v>1237</v>
      </c>
      <c r="Q6" t="n">
        <v>0.192</v>
      </c>
      <c r="R6" t="n">
        <v>1</v>
      </c>
      <c r="S6" t="n">
        <v>2026</v>
      </c>
      <c r="T6" t="n">
        <v>2</v>
      </c>
      <c r="U6" t="n">
        <v>2026</v>
      </c>
      <c r="V6" s="63" t="n">
        <v>46121</v>
      </c>
      <c r="W6" t="inlineStr">
        <is>
          <t>abril</t>
        </is>
      </c>
      <c r="X6" t="n">
        <v>2026</v>
      </c>
    </row>
    <row r="7">
      <c r="A7" t="inlineStr">
        <is>
          <t>SL</t>
        </is>
      </c>
      <c r="B7" t="n">
        <v>100</v>
      </c>
      <c r="C7" t="n">
        <v>0</v>
      </c>
      <c r="D7" s="63" t="n">
        <v>46051</v>
      </c>
      <c r="E7" s="63" t="n">
        <v>46183</v>
      </c>
      <c r="F7" s="63" t="n">
        <v>46191</v>
      </c>
      <c r="G7" t="inlineStr">
        <is>
          <t>JimenaM</t>
        </is>
      </c>
      <c r="H7" t="n">
        <v>5</v>
      </c>
      <c r="J7" t="n">
        <v>50</v>
      </c>
      <c r="K7" t="inlineStr">
        <is>
          <t>EUR</t>
        </is>
      </c>
      <c r="L7" t="n">
        <v>50</v>
      </c>
      <c r="M7" t="n">
        <v>58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2026</v>
      </c>
      <c r="T7" t="n">
        <v>6</v>
      </c>
      <c r="U7" t="n">
        <v>2026</v>
      </c>
      <c r="V7" s="63" t="n">
        <v>46236</v>
      </c>
      <c r="W7" t="inlineStr">
        <is>
          <t>agosto</t>
        </is>
      </c>
      <c r="X7" t="n">
        <v>2026</v>
      </c>
    </row>
    <row r="8">
      <c r="A8" t="inlineStr">
        <is>
          <t>SL</t>
        </is>
      </c>
      <c r="B8" t="n">
        <v>99</v>
      </c>
      <c r="C8" t="n">
        <v>0</v>
      </c>
      <c r="D8" s="63" t="n">
        <v>46050</v>
      </c>
      <c r="E8" s="63" t="n">
        <v>46125</v>
      </c>
      <c r="F8" s="63" t="n">
        <v>46135</v>
      </c>
      <c r="G8" t="inlineStr">
        <is>
          <t>FernandaS</t>
        </is>
      </c>
      <c r="H8" t="n">
        <v>5</v>
      </c>
      <c r="I8" t="inlineStr">
        <is>
          <t>JAIMEG,MARTINB</t>
        </is>
      </c>
      <c r="J8" t="n">
        <v>4045.41</v>
      </c>
      <c r="K8" t="inlineStr">
        <is>
          <t>EUR</t>
        </is>
      </c>
      <c r="L8" t="n">
        <v>4045</v>
      </c>
      <c r="M8" t="n">
        <v>4693</v>
      </c>
      <c r="N8" t="n">
        <v>32</v>
      </c>
      <c r="O8" t="n">
        <v>32</v>
      </c>
      <c r="P8" t="n">
        <v>38</v>
      </c>
      <c r="Q8" t="n">
        <v>0.008</v>
      </c>
      <c r="R8" t="n">
        <v>1</v>
      </c>
      <c r="S8" t="n">
        <v>2026</v>
      </c>
      <c r="T8" t="n">
        <v>4</v>
      </c>
      <c r="U8" t="n">
        <v>2026</v>
      </c>
      <c r="V8" s="63" t="n">
        <v>46180</v>
      </c>
      <c r="W8" t="inlineStr">
        <is>
          <t>junio</t>
        </is>
      </c>
      <c r="X8" t="n">
        <v>2026</v>
      </c>
    </row>
    <row r="9">
      <c r="A9" t="inlineStr">
        <is>
          <t>SL</t>
        </is>
      </c>
      <c r="B9" t="n">
        <v>98</v>
      </c>
      <c r="C9" t="n">
        <v>0</v>
      </c>
      <c r="D9" s="63" t="n">
        <v>46049</v>
      </c>
      <c r="E9" s="63" t="n">
        <v>46167</v>
      </c>
      <c r="F9" s="63" t="n">
        <v>46179</v>
      </c>
      <c r="G9" t="inlineStr">
        <is>
          <t>AnaTeresa</t>
        </is>
      </c>
      <c r="H9" t="n">
        <v>5</v>
      </c>
      <c r="J9" t="n">
        <v>8701</v>
      </c>
      <c r="K9" t="inlineStr">
        <is>
          <t>USD</t>
        </is>
      </c>
      <c r="L9" t="n">
        <v>7483</v>
      </c>
      <c r="M9" t="n">
        <v>8701</v>
      </c>
      <c r="N9" t="n">
        <v>931</v>
      </c>
      <c r="O9" t="n">
        <v>801</v>
      </c>
      <c r="P9" t="n">
        <v>931</v>
      </c>
      <c r="Q9" t="n">
        <v>0.107</v>
      </c>
      <c r="R9" t="n">
        <v>1</v>
      </c>
      <c r="S9" t="n">
        <v>2026</v>
      </c>
      <c r="T9" t="n">
        <v>5</v>
      </c>
      <c r="U9" t="n">
        <v>2026</v>
      </c>
      <c r="V9" s="63" t="n">
        <v>46224</v>
      </c>
      <c r="W9" t="inlineStr">
        <is>
          <t>julio</t>
        </is>
      </c>
      <c r="X9" t="n">
        <v>2026</v>
      </c>
    </row>
    <row r="10">
      <c r="A10" t="inlineStr">
        <is>
          <t>SL</t>
        </is>
      </c>
      <c r="B10" t="n">
        <v>97</v>
      </c>
      <c r="C10" t="n">
        <v>0</v>
      </c>
      <c r="D10" s="63" t="n">
        <v>46048</v>
      </c>
      <c r="E10" s="63" t="n">
        <v>46325</v>
      </c>
      <c r="F10" s="63" t="n">
        <v>46335</v>
      </c>
      <c r="G10" t="inlineStr">
        <is>
          <t>AlmudenaG</t>
        </is>
      </c>
      <c r="H10" t="n">
        <v>5</v>
      </c>
      <c r="I10" t="inlineStr">
        <is>
          <t>MARTINB</t>
        </is>
      </c>
      <c r="J10" t="n">
        <v>13627</v>
      </c>
      <c r="K10" t="inlineStr">
        <is>
          <t>EUR</t>
        </is>
      </c>
      <c r="L10" t="n">
        <v>13627</v>
      </c>
      <c r="M10" t="n">
        <v>15807</v>
      </c>
      <c r="N10" t="n">
        <v>660</v>
      </c>
      <c r="O10" t="n">
        <v>660</v>
      </c>
      <c r="P10" t="n">
        <v>766</v>
      </c>
      <c r="Q10" t="n">
        <v>0.048</v>
      </c>
      <c r="R10" t="n">
        <v>1</v>
      </c>
      <c r="S10" t="n">
        <v>2026</v>
      </c>
      <c r="T10" t="n">
        <v>10</v>
      </c>
      <c r="U10" t="n">
        <v>2026</v>
      </c>
      <c r="V10" s="63" t="n">
        <v>46380</v>
      </c>
      <c r="W10" t="inlineStr">
        <is>
          <t>diciembre</t>
        </is>
      </c>
      <c r="X10" t="n">
        <v>2026</v>
      </c>
    </row>
    <row r="11">
      <c r="A11" t="inlineStr">
        <is>
          <t>LLC</t>
        </is>
      </c>
      <c r="B11" t="n">
        <v>1048</v>
      </c>
      <c r="C11" t="n">
        <v>0</v>
      </c>
      <c r="D11" s="63" t="n">
        <v>46052</v>
      </c>
      <c r="E11" s="63" t="n">
        <v>46328</v>
      </c>
      <c r="F11" s="63" t="n">
        <v>46332</v>
      </c>
      <c r="G11" t="inlineStr">
        <is>
          <t>InesGR</t>
        </is>
      </c>
      <c r="H11" t="n">
        <v>5</v>
      </c>
      <c r="J11" t="n">
        <v>79800</v>
      </c>
      <c r="K11" t="inlineStr">
        <is>
          <t>MXN</t>
        </is>
      </c>
      <c r="L11" t="n">
        <v>3830</v>
      </c>
      <c r="M11" t="n">
        <v>4469</v>
      </c>
      <c r="N11" t="n">
        <v>9576</v>
      </c>
      <c r="O11" t="n">
        <v>460</v>
      </c>
      <c r="P11" t="n">
        <v>536</v>
      </c>
      <c r="Q11" t="n">
        <v>0.12</v>
      </c>
      <c r="R11" t="n">
        <v>1</v>
      </c>
      <c r="S11" t="n">
        <v>2026</v>
      </c>
      <c r="T11" t="n">
        <v>11</v>
      </c>
      <c r="U11" t="n">
        <v>2026</v>
      </c>
      <c r="V11" s="63" t="n">
        <v>46377</v>
      </c>
      <c r="W11" t="inlineStr">
        <is>
          <t>diciembre</t>
        </is>
      </c>
      <c r="X11" t="n">
        <v>2026</v>
      </c>
    </row>
    <row r="12">
      <c r="A12" t="inlineStr">
        <is>
          <t>LLC</t>
        </is>
      </c>
      <c r="B12" t="n">
        <v>1047</v>
      </c>
      <c r="C12" t="n">
        <v>0</v>
      </c>
      <c r="D12" s="63" t="n">
        <v>46052</v>
      </c>
      <c r="E12" s="63" t="n">
        <v>46088</v>
      </c>
      <c r="F12" s="63" t="n">
        <v>46092</v>
      </c>
      <c r="G12" t="inlineStr">
        <is>
          <t>MarujaN</t>
        </is>
      </c>
      <c r="H12" t="n">
        <v>5</v>
      </c>
      <c r="I12" t="inlineStr">
        <is>
          <t>JORGEP</t>
        </is>
      </c>
      <c r="J12" t="n">
        <v>15448</v>
      </c>
      <c r="K12" t="inlineStr">
        <is>
          <t>USD</t>
        </is>
      </c>
      <c r="L12" t="n">
        <v>13285</v>
      </c>
      <c r="M12" t="n">
        <v>15448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2026</v>
      </c>
      <c r="T12" t="n">
        <v>3</v>
      </c>
      <c r="U12" t="n">
        <v>2026</v>
      </c>
      <c r="V12" s="63" t="n">
        <v>46137</v>
      </c>
      <c r="W12" t="inlineStr">
        <is>
          <t>abril</t>
        </is>
      </c>
      <c r="X12" t="n">
        <v>2026</v>
      </c>
    </row>
    <row r="13">
      <c r="A13" t="inlineStr">
        <is>
          <t>LLC</t>
        </is>
      </c>
      <c r="B13" t="n">
        <v>1046</v>
      </c>
      <c r="C13" t="n">
        <v>0</v>
      </c>
      <c r="D13" s="63" t="n">
        <v>46051</v>
      </c>
      <c r="E13" s="63" t="n">
        <v>46151</v>
      </c>
      <c r="F13" s="63" t="n">
        <v>46161</v>
      </c>
      <c r="G13" t="inlineStr">
        <is>
          <t>VeronicaN</t>
        </is>
      </c>
      <c r="H13" t="n">
        <v>5</v>
      </c>
      <c r="J13" t="n">
        <v>290000</v>
      </c>
      <c r="K13" t="inlineStr">
        <is>
          <t>USD</t>
        </is>
      </c>
      <c r="L13" t="n">
        <v>249400</v>
      </c>
      <c r="M13" t="n">
        <v>290000</v>
      </c>
      <c r="N13" t="n">
        <v>29000</v>
      </c>
      <c r="O13" t="n">
        <v>24940</v>
      </c>
      <c r="P13" t="n">
        <v>29000</v>
      </c>
      <c r="Q13" t="n">
        <v>0.1</v>
      </c>
      <c r="R13" t="n">
        <v>1</v>
      </c>
      <c r="S13" t="n">
        <v>2026</v>
      </c>
      <c r="T13" t="n">
        <v>5</v>
      </c>
      <c r="U13" t="n">
        <v>2026</v>
      </c>
      <c r="V13" s="63" t="n">
        <v>46206</v>
      </c>
      <c r="W13" t="inlineStr">
        <is>
          <t>julio</t>
        </is>
      </c>
      <c r="X13" t="n">
        <v>2026</v>
      </c>
    </row>
    <row r="14">
      <c r="A14" t="inlineStr">
        <is>
          <t>LLC</t>
        </is>
      </c>
      <c r="B14" t="n">
        <v>1045</v>
      </c>
      <c r="C14" t="n">
        <v>1</v>
      </c>
      <c r="D14" s="63" t="n">
        <v>46051</v>
      </c>
      <c r="E14" s="63" t="n">
        <v>46011</v>
      </c>
      <c r="F14" s="63" t="n">
        <v>46011</v>
      </c>
      <c r="G14" t="inlineStr">
        <is>
          <t>VivianaS</t>
        </is>
      </c>
      <c r="H14" t="n">
        <v>5</v>
      </c>
      <c r="J14" t="n">
        <v>2065</v>
      </c>
      <c r="K14" t="inlineStr">
        <is>
          <t>USD</t>
        </is>
      </c>
      <c r="L14" t="n">
        <v>1776</v>
      </c>
      <c r="M14" t="n">
        <v>2065</v>
      </c>
      <c r="N14" t="n">
        <v>295</v>
      </c>
      <c r="O14" t="n">
        <v>253</v>
      </c>
      <c r="P14" t="n">
        <v>295</v>
      </c>
      <c r="Q14" t="n">
        <v>0.1426</v>
      </c>
      <c r="R14" t="n">
        <v>1</v>
      </c>
      <c r="S14" t="n">
        <v>2026</v>
      </c>
      <c r="T14" t="n">
        <v>12</v>
      </c>
      <c r="U14" t="n">
        <v>2025</v>
      </c>
      <c r="V14" s="63" t="n">
        <v>46056</v>
      </c>
      <c r="W14" t="inlineStr">
        <is>
          <t>febrero</t>
        </is>
      </c>
      <c r="X14" t="n">
        <v>2026</v>
      </c>
    </row>
    <row r="15">
      <c r="A15" t="inlineStr">
        <is>
          <t>LLC</t>
        </is>
      </c>
      <c r="B15" t="n">
        <v>1044</v>
      </c>
      <c r="C15" t="n">
        <v>0</v>
      </c>
      <c r="D15" s="63" t="n">
        <v>46051</v>
      </c>
      <c r="E15" s="63" t="n">
        <v>46074</v>
      </c>
      <c r="F15" s="63" t="n">
        <v>46081</v>
      </c>
      <c r="G15" t="inlineStr">
        <is>
          <t>RafaellaP</t>
        </is>
      </c>
      <c r="H15" t="n">
        <v>5</v>
      </c>
      <c r="I15" t="inlineStr">
        <is>
          <t>MARTINB</t>
        </is>
      </c>
      <c r="J15" t="n">
        <v>27630</v>
      </c>
      <c r="K15" t="inlineStr">
        <is>
          <t>EUR</t>
        </is>
      </c>
      <c r="L15" t="n">
        <v>27630</v>
      </c>
      <c r="M15" t="n">
        <v>32051</v>
      </c>
      <c r="N15" t="n">
        <v>3622</v>
      </c>
      <c r="O15" t="n">
        <v>3622</v>
      </c>
      <c r="P15" t="n">
        <v>4201</v>
      </c>
      <c r="Q15" t="n">
        <v>0.1311</v>
      </c>
      <c r="R15" t="n">
        <v>1</v>
      </c>
      <c r="S15" t="n">
        <v>2026</v>
      </c>
      <c r="T15" t="n">
        <v>2</v>
      </c>
      <c r="U15" t="n">
        <v>2026</v>
      </c>
      <c r="V15" s="63" t="n">
        <v>46126</v>
      </c>
      <c r="W15" t="inlineStr">
        <is>
          <t>abril</t>
        </is>
      </c>
      <c r="X15" t="n">
        <v>2026</v>
      </c>
    </row>
    <row r="16">
      <c r="A16" t="inlineStr">
        <is>
          <t>LLC</t>
        </is>
      </c>
      <c r="B16" t="n">
        <v>1043</v>
      </c>
      <c r="C16" t="n">
        <v>0</v>
      </c>
      <c r="D16" s="63" t="n">
        <v>46050</v>
      </c>
      <c r="E16" s="63" t="n">
        <v>46289</v>
      </c>
      <c r="F16" s="63" t="n">
        <v>46306</v>
      </c>
      <c r="G16" t="inlineStr">
        <is>
          <t>IsraelB</t>
        </is>
      </c>
      <c r="H16" t="n">
        <v>5</v>
      </c>
      <c r="I16" t="inlineStr">
        <is>
          <t>DIANAM,MARC1989</t>
        </is>
      </c>
      <c r="J16" t="n">
        <v>105</v>
      </c>
      <c r="K16" t="inlineStr">
        <is>
          <t>USD</t>
        </is>
      </c>
      <c r="L16" t="n">
        <v>90</v>
      </c>
      <c r="M16" t="n">
        <v>105</v>
      </c>
      <c r="N16" t="n">
        <v>105</v>
      </c>
      <c r="O16" t="n">
        <v>90</v>
      </c>
      <c r="P16" t="n">
        <v>105</v>
      </c>
      <c r="Q16" t="n">
        <v>1</v>
      </c>
      <c r="R16" t="n">
        <v>1</v>
      </c>
      <c r="S16" t="n">
        <v>2026</v>
      </c>
      <c r="T16" t="n">
        <v>9</v>
      </c>
      <c r="U16" t="n">
        <v>2026</v>
      </c>
      <c r="V16" s="63" t="n">
        <v>46351</v>
      </c>
      <c r="W16" t="inlineStr">
        <is>
          <t>noviembre</t>
        </is>
      </c>
      <c r="X16" t="n">
        <v>2026</v>
      </c>
    </row>
    <row r="17">
      <c r="A17" t="inlineStr">
        <is>
          <t>LLC</t>
        </is>
      </c>
      <c r="B17" t="n">
        <v>1042</v>
      </c>
      <c r="C17" t="n">
        <v>0</v>
      </c>
      <c r="D17" s="63" t="n">
        <v>46050</v>
      </c>
      <c r="E17" s="63" t="n">
        <v>46207</v>
      </c>
      <c r="F17" s="63" t="n">
        <v>46215</v>
      </c>
      <c r="G17" t="inlineStr">
        <is>
          <t>InesGR</t>
        </is>
      </c>
      <c r="H17" t="n">
        <v>5</v>
      </c>
      <c r="J17" t="n">
        <v>9284</v>
      </c>
      <c r="K17" t="inlineStr">
        <is>
          <t>EUR</t>
        </is>
      </c>
      <c r="L17" t="n">
        <v>9284</v>
      </c>
      <c r="M17" t="n">
        <v>10769</v>
      </c>
      <c r="N17" t="n">
        <v>1857</v>
      </c>
      <c r="O17" t="n">
        <v>1857</v>
      </c>
      <c r="P17" t="n">
        <v>2154</v>
      </c>
      <c r="Q17" t="n">
        <v>0.2</v>
      </c>
      <c r="R17" t="n">
        <v>1</v>
      </c>
      <c r="S17" t="n">
        <v>2026</v>
      </c>
      <c r="T17" t="n">
        <v>7</v>
      </c>
      <c r="U17" t="n">
        <v>2026</v>
      </c>
      <c r="V17" s="63" t="n">
        <v>46260</v>
      </c>
      <c r="W17" t="inlineStr">
        <is>
          <t>agosto</t>
        </is>
      </c>
      <c r="X17" t="n">
        <v>2026</v>
      </c>
    </row>
    <row r="18">
      <c r="A18" t="inlineStr">
        <is>
          <t>LLC</t>
        </is>
      </c>
      <c r="B18" t="n">
        <v>1041</v>
      </c>
      <c r="C18" t="n">
        <v>0</v>
      </c>
      <c r="D18" s="63" t="n">
        <v>46050</v>
      </c>
      <c r="E18" s="63" t="n">
        <v>46053</v>
      </c>
      <c r="F18" s="63" t="n">
        <v>46054</v>
      </c>
      <c r="G18" t="inlineStr">
        <is>
          <t>LidiaE</t>
        </is>
      </c>
      <c r="H18" t="n">
        <v>5</v>
      </c>
      <c r="J18" t="n">
        <v>8150</v>
      </c>
      <c r="K18" t="inlineStr">
        <is>
          <t>MXN</t>
        </is>
      </c>
      <c r="L18" t="n">
        <v>391</v>
      </c>
      <c r="M18" t="n">
        <v>456</v>
      </c>
      <c r="N18" t="n">
        <v>1023</v>
      </c>
      <c r="O18" t="n">
        <v>49</v>
      </c>
      <c r="P18" t="n">
        <v>57</v>
      </c>
      <c r="Q18" t="n">
        <v>0.1255</v>
      </c>
      <c r="R18" t="n">
        <v>1</v>
      </c>
      <c r="S18" t="n">
        <v>2026</v>
      </c>
      <c r="T18" t="n">
        <v>1</v>
      </c>
      <c r="U18" t="n">
        <v>2026</v>
      </c>
      <c r="V18" s="63" t="n">
        <v>46099</v>
      </c>
      <c r="W18" t="inlineStr">
        <is>
          <t>marzo</t>
        </is>
      </c>
      <c r="X18" t="n">
        <v>2026</v>
      </c>
    </row>
    <row r="19">
      <c r="A19" t="inlineStr">
        <is>
          <t>LLC</t>
        </is>
      </c>
      <c r="B19" t="n">
        <v>1040</v>
      </c>
      <c r="C19" t="n">
        <v>0</v>
      </c>
      <c r="D19" s="63" t="n">
        <v>46050</v>
      </c>
      <c r="E19" s="63" t="n">
        <v>45969</v>
      </c>
      <c r="F19" s="63" t="n">
        <v>45970</v>
      </c>
      <c r="G19" t="inlineStr">
        <is>
          <t>ManonR</t>
        </is>
      </c>
      <c r="H19" t="n">
        <v>5</v>
      </c>
      <c r="J19" t="n">
        <v>1024</v>
      </c>
      <c r="K19" t="inlineStr">
        <is>
          <t>USD</t>
        </is>
      </c>
      <c r="L19" t="n">
        <v>881</v>
      </c>
      <c r="M19" t="n">
        <v>1024</v>
      </c>
      <c r="N19" t="n">
        <v>102</v>
      </c>
      <c r="O19" t="n">
        <v>88</v>
      </c>
      <c r="P19" t="n">
        <v>102</v>
      </c>
      <c r="Q19" t="n">
        <v>0.1</v>
      </c>
      <c r="R19" t="n">
        <v>1</v>
      </c>
      <c r="S19" t="n">
        <v>2026</v>
      </c>
      <c r="T19" t="n">
        <v>11</v>
      </c>
      <c r="U19" t="n">
        <v>2025</v>
      </c>
      <c r="V19" s="63" t="n">
        <v>46015</v>
      </c>
      <c r="W19" t="inlineStr">
        <is>
          <t>diciembre</t>
        </is>
      </c>
      <c r="X19" t="n">
        <v>2025</v>
      </c>
    </row>
    <row r="20">
      <c r="A20" t="inlineStr">
        <is>
          <t>LLC</t>
        </is>
      </c>
      <c r="B20" t="n">
        <v>1039</v>
      </c>
      <c r="C20" t="n">
        <v>0</v>
      </c>
      <c r="D20" s="63" t="n">
        <v>46050</v>
      </c>
      <c r="E20" s="63" t="n">
        <v>46106</v>
      </c>
      <c r="F20" s="63" t="n">
        <v>46116</v>
      </c>
      <c r="G20" t="inlineStr">
        <is>
          <t>MartinO</t>
        </is>
      </c>
      <c r="H20" t="n">
        <v>5</v>
      </c>
      <c r="J20" t="n">
        <v>19008</v>
      </c>
      <c r="K20" t="inlineStr">
        <is>
          <t>USD</t>
        </is>
      </c>
      <c r="L20" t="n">
        <v>16347</v>
      </c>
      <c r="M20" t="n">
        <v>19008</v>
      </c>
      <c r="N20" t="n">
        <v>280</v>
      </c>
      <c r="O20" t="n">
        <v>241</v>
      </c>
      <c r="P20" t="n">
        <v>280</v>
      </c>
      <c r="Q20" t="n">
        <v>0.0147</v>
      </c>
      <c r="R20" t="n">
        <v>1</v>
      </c>
      <c r="S20" t="n">
        <v>2026</v>
      </c>
      <c r="T20" t="n">
        <v>3</v>
      </c>
      <c r="U20" t="n">
        <v>2026</v>
      </c>
      <c r="V20" s="63" t="n">
        <v>46161</v>
      </c>
      <c r="W20" t="inlineStr">
        <is>
          <t>mayo</t>
        </is>
      </c>
      <c r="X20" t="n">
        <v>2026</v>
      </c>
    </row>
    <row r="21">
      <c r="A21" t="inlineStr">
        <is>
          <t>LLC</t>
        </is>
      </c>
      <c r="B21" t="n">
        <v>1038</v>
      </c>
      <c r="C21" t="n">
        <v>0</v>
      </c>
      <c r="D21" s="63" t="n">
        <v>46050</v>
      </c>
      <c r="E21" s="63" t="n">
        <v>46061</v>
      </c>
      <c r="F21" s="63" t="n">
        <v>46071</v>
      </c>
      <c r="G21" t="inlineStr">
        <is>
          <t>JimenaM</t>
        </is>
      </c>
      <c r="H21" t="n">
        <v>5</v>
      </c>
      <c r="J21" t="n">
        <v>5333</v>
      </c>
      <c r="K21" t="inlineStr">
        <is>
          <t>EUR</t>
        </is>
      </c>
      <c r="L21" t="n">
        <v>5333</v>
      </c>
      <c r="M21" t="n">
        <v>6186</v>
      </c>
      <c r="N21" t="n">
        <v>450</v>
      </c>
      <c r="O21" t="n">
        <v>450</v>
      </c>
      <c r="P21" t="n">
        <v>522</v>
      </c>
      <c r="Q21" t="n">
        <v>0.0844</v>
      </c>
      <c r="R21" t="n">
        <v>1</v>
      </c>
      <c r="S21" t="n">
        <v>2026</v>
      </c>
      <c r="T21" t="n">
        <v>2</v>
      </c>
      <c r="U21" t="n">
        <v>2026</v>
      </c>
      <c r="V21" s="63" t="n">
        <v>46116</v>
      </c>
      <c r="W21" t="inlineStr">
        <is>
          <t>abril</t>
        </is>
      </c>
      <c r="X21" t="n">
        <v>2026</v>
      </c>
    </row>
    <row r="22">
      <c r="A22" t="inlineStr">
        <is>
          <t>LLC</t>
        </is>
      </c>
      <c r="B22" t="n">
        <v>1037</v>
      </c>
      <c r="C22" t="n">
        <v>0</v>
      </c>
      <c r="D22" s="63" t="n">
        <v>46050</v>
      </c>
      <c r="E22" s="63" t="n">
        <v>46018</v>
      </c>
      <c r="F22" s="63" t="n">
        <v>46024</v>
      </c>
      <c r="G22" t="inlineStr">
        <is>
          <t>VivianaS</t>
        </is>
      </c>
      <c r="H22" t="n">
        <v>5</v>
      </c>
      <c r="J22" t="n">
        <v>5589</v>
      </c>
      <c r="K22" t="inlineStr">
        <is>
          <t>USD</t>
        </is>
      </c>
      <c r="L22" t="n">
        <v>4807</v>
      </c>
      <c r="M22" t="n">
        <v>5589</v>
      </c>
      <c r="N22" t="n">
        <v>630</v>
      </c>
      <c r="O22" t="n">
        <v>542</v>
      </c>
      <c r="P22" t="n">
        <v>630</v>
      </c>
      <c r="Q22" t="n">
        <v>0.1128</v>
      </c>
      <c r="R22" t="n">
        <v>1</v>
      </c>
      <c r="S22" t="n">
        <v>2026</v>
      </c>
      <c r="T22" t="n">
        <v>12</v>
      </c>
      <c r="U22" t="n">
        <v>2025</v>
      </c>
      <c r="V22" s="63" t="n">
        <v>46069</v>
      </c>
      <c r="W22" t="inlineStr">
        <is>
          <t>febrero</t>
        </is>
      </c>
      <c r="X22" t="n">
        <v>2026</v>
      </c>
    </row>
    <row r="23">
      <c r="A23" t="inlineStr">
        <is>
          <t>LLC</t>
        </is>
      </c>
      <c r="B23" t="n">
        <v>1036</v>
      </c>
      <c r="C23" t="n">
        <v>0</v>
      </c>
      <c r="D23" s="63" t="n">
        <v>46049</v>
      </c>
      <c r="E23" s="63" t="n">
        <v>46075</v>
      </c>
      <c r="F23" s="63" t="n">
        <v>46075</v>
      </c>
      <c r="G23" t="inlineStr">
        <is>
          <t>LidiaE</t>
        </is>
      </c>
      <c r="H23" t="n">
        <v>5</v>
      </c>
      <c r="J23" t="n">
        <v>591</v>
      </c>
      <c r="K23" t="inlineStr">
        <is>
          <t>USD</t>
        </is>
      </c>
      <c r="L23" t="n">
        <v>509</v>
      </c>
      <c r="M23" t="n">
        <v>591</v>
      </c>
      <c r="N23" t="n">
        <v>70</v>
      </c>
      <c r="O23" t="n">
        <v>60</v>
      </c>
      <c r="P23" t="n">
        <v>70</v>
      </c>
      <c r="Q23" t="n">
        <v>0.1184</v>
      </c>
      <c r="R23" t="n">
        <v>1</v>
      </c>
      <c r="S23" t="n">
        <v>2026</v>
      </c>
      <c r="T23" t="n">
        <v>2</v>
      </c>
      <c r="U23" t="n">
        <v>2026</v>
      </c>
      <c r="V23" s="63" t="n">
        <v>46120</v>
      </c>
      <c r="W23" t="inlineStr">
        <is>
          <t>abril</t>
        </is>
      </c>
      <c r="X23" t="n">
        <v>2026</v>
      </c>
    </row>
    <row r="24">
      <c r="A24" t="inlineStr">
        <is>
          <t>LLC</t>
        </is>
      </c>
      <c r="B24" t="n">
        <v>1034</v>
      </c>
      <c r="C24" t="n">
        <v>0</v>
      </c>
      <c r="D24" s="63" t="n">
        <v>46049</v>
      </c>
      <c r="E24" s="63" t="n">
        <v>46291</v>
      </c>
      <c r="F24" s="63" t="n">
        <v>46309</v>
      </c>
      <c r="G24" t="inlineStr">
        <is>
          <t>DianaM</t>
        </is>
      </c>
      <c r="H24" t="n">
        <v>5</v>
      </c>
      <c r="I24" t="inlineStr">
        <is>
          <t>MARC1989</t>
        </is>
      </c>
      <c r="J24" t="n">
        <v>10217</v>
      </c>
      <c r="K24" t="inlineStr">
        <is>
          <t>USD</t>
        </is>
      </c>
      <c r="L24" t="n">
        <v>8787</v>
      </c>
      <c r="M24" t="n">
        <v>10217</v>
      </c>
      <c r="N24" t="n">
        <v>70</v>
      </c>
      <c r="O24" t="n">
        <v>60</v>
      </c>
      <c r="P24" t="n">
        <v>70</v>
      </c>
      <c r="Q24" t="n">
        <v>0.0069</v>
      </c>
      <c r="R24" t="n">
        <v>1</v>
      </c>
      <c r="S24" t="n">
        <v>2026</v>
      </c>
      <c r="T24" t="n">
        <v>9</v>
      </c>
      <c r="U24" t="n">
        <v>2026</v>
      </c>
      <c r="V24" s="63" t="n">
        <v>46354</v>
      </c>
      <c r="W24" t="inlineStr">
        <is>
          <t>noviembre</t>
        </is>
      </c>
      <c r="X24" t="n">
        <v>2026</v>
      </c>
    </row>
    <row r="25">
      <c r="A25" t="inlineStr">
        <is>
          <t>LLC</t>
        </is>
      </c>
      <c r="B25" t="n">
        <v>1033</v>
      </c>
      <c r="C25" t="n">
        <v>0</v>
      </c>
      <c r="D25" s="63" t="n">
        <v>46049</v>
      </c>
      <c r="E25" s="63" t="n">
        <v>46059</v>
      </c>
      <c r="F25" s="63" t="n">
        <v>46062</v>
      </c>
      <c r="G25" t="inlineStr">
        <is>
          <t>ClaudiaF</t>
        </is>
      </c>
      <c r="H25" t="n">
        <v>5</v>
      </c>
      <c r="J25" t="n">
        <v>3000</v>
      </c>
      <c r="K25" t="inlineStr">
        <is>
          <t>USD</t>
        </is>
      </c>
      <c r="L25" t="n">
        <v>2580</v>
      </c>
      <c r="M25" t="n">
        <v>3000</v>
      </c>
      <c r="N25" t="n">
        <v>300</v>
      </c>
      <c r="O25" t="n">
        <v>258</v>
      </c>
      <c r="P25" t="n">
        <v>300</v>
      </c>
      <c r="Q25" t="n">
        <v>0.1</v>
      </c>
      <c r="R25" t="n">
        <v>1</v>
      </c>
      <c r="S25" t="n">
        <v>2026</v>
      </c>
      <c r="T25" t="n">
        <v>2</v>
      </c>
      <c r="U25" t="n">
        <v>2026</v>
      </c>
      <c r="V25" s="63" t="n">
        <v>46107</v>
      </c>
      <c r="W25" t="inlineStr">
        <is>
          <t>marzo</t>
        </is>
      </c>
      <c r="X25" t="n">
        <v>2026</v>
      </c>
    </row>
    <row r="26">
      <c r="A26" t="inlineStr">
        <is>
          <t>LLC</t>
        </is>
      </c>
      <c r="B26" t="n">
        <v>1032</v>
      </c>
      <c r="C26" t="n">
        <v>0</v>
      </c>
      <c r="D26" s="63" t="n">
        <v>46049</v>
      </c>
      <c r="E26" s="63" t="n">
        <v>46187</v>
      </c>
      <c r="F26" s="63" t="n">
        <v>46192</v>
      </c>
      <c r="G26" t="inlineStr">
        <is>
          <t>JimenaM</t>
        </is>
      </c>
      <c r="H26" t="n">
        <v>5</v>
      </c>
      <c r="J26" t="n">
        <v>11240</v>
      </c>
      <c r="K26" t="inlineStr">
        <is>
          <t>EUR</t>
        </is>
      </c>
      <c r="L26" t="n">
        <v>11240</v>
      </c>
      <c r="M26" t="n">
        <v>13038</v>
      </c>
      <c r="N26" t="n">
        <v>1124</v>
      </c>
      <c r="O26" t="n">
        <v>1124</v>
      </c>
      <c r="P26" t="n">
        <v>1304</v>
      </c>
      <c r="Q26" t="n">
        <v>0.1</v>
      </c>
      <c r="R26" t="n">
        <v>1</v>
      </c>
      <c r="S26" t="n">
        <v>2026</v>
      </c>
      <c r="T26" t="n">
        <v>6</v>
      </c>
      <c r="U26" t="n">
        <v>2026</v>
      </c>
      <c r="V26" s="63" t="n">
        <v>46237</v>
      </c>
      <c r="W26" t="inlineStr">
        <is>
          <t>agosto</t>
        </is>
      </c>
      <c r="X26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E27" sqref="E27"/>
    </sheetView>
  </sheetViews>
  <sheetFormatPr baseColWidth="8" defaultColWidth="8.7109375" defaultRowHeight="14.45"/>
  <cols>
    <col width="12" bestFit="1" customWidth="1" min="1" max="1"/>
    <col width="22.5703125" bestFit="1" customWidth="1" min="2" max="2"/>
    <col width="26.7109375" bestFit="1" customWidth="1" min="3" max="3"/>
    <col width="21.42578125" bestFit="1" customWidth="1" min="4" max="4"/>
    <col width="12" bestFit="1" customWidth="1" min="5" max="5"/>
    <col width="14.140625" bestFit="1" customWidth="1" min="6" max="6"/>
    <col width="22.5703125" bestFit="1" customWidth="1" min="7" max="7"/>
    <col width="21.85546875" bestFit="1" customWidth="1" min="8" max="8"/>
    <col width="11.85546875" bestFit="1" customWidth="1" min="9" max="9"/>
  </cols>
  <sheetData>
    <row r="1">
      <c r="A1" s="1" t="inlineStr">
        <is>
          <t>Compañia</t>
        </is>
      </c>
      <c r="B1" t="inlineStr">
        <is>
          <t>(Todas)</t>
        </is>
      </c>
      <c r="E1" s="1" t="inlineStr">
        <is>
          <t>Año</t>
        </is>
      </c>
      <c r="F1" s="2" t="n">
        <v>2025</v>
      </c>
    </row>
    <row r="2">
      <c r="A2" s="1" t="inlineStr">
        <is>
          <t>Año</t>
        </is>
      </c>
      <c r="B2" s="2" t="n">
        <v>2026</v>
      </c>
      <c r="E2" s="1" t="inlineStr">
        <is>
          <t>Compañia</t>
        </is>
      </c>
      <c r="F2" t="inlineStr">
        <is>
          <t>(Todas)</t>
        </is>
      </c>
    </row>
    <row r="3"/>
    <row r="4">
      <c r="A4" s="1" t="inlineStr">
        <is>
          <t>Semana</t>
        </is>
      </c>
      <c r="B4" t="inlineStr">
        <is>
          <t>Suma de Total Venta USD</t>
        </is>
      </c>
      <c r="C4" t="inlineStr">
        <is>
          <t>Suma de Rentabilidad en USD</t>
        </is>
      </c>
      <c r="D4" t="inlineStr">
        <is>
          <t>Suma de Rentabilidad%</t>
        </is>
      </c>
      <c r="E4" s="1" t="inlineStr">
        <is>
          <t>Semana</t>
        </is>
      </c>
      <c r="F4" t="inlineStr">
        <is>
          <t>Venta 2025 USD</t>
        </is>
      </c>
      <c r="G4" t="inlineStr">
        <is>
          <t>Rentabilidad en USD 2025</t>
        </is>
      </c>
      <c r="H4" t="inlineStr">
        <is>
          <t>Suma de Rentabilidad %</t>
        </is>
      </c>
      <c r="I4" s="162" t="inlineStr">
        <is>
          <t>Diferencia %</t>
        </is>
      </c>
    </row>
    <row r="5">
      <c r="A5" s="86" t="n">
        <v>1</v>
      </c>
      <c r="B5" s="163" t="n">
        <v>17426.28</v>
      </c>
      <c r="C5" s="163" t="n">
        <v>1942.8</v>
      </c>
      <c r="D5" s="107" t="n">
        <v>0.1114867889188054</v>
      </c>
      <c r="E5" s="86" t="n">
        <v>1</v>
      </c>
      <c r="F5" s="163" t="n">
        <v>331410.82</v>
      </c>
      <c r="G5" s="163" t="n">
        <v>45760.84</v>
      </c>
      <c r="H5" s="107" t="n">
        <v>0.1380788955532592</v>
      </c>
      <c r="I5" s="88" t="n"/>
    </row>
    <row r="6">
      <c r="A6" s="86" t="n">
        <v>2</v>
      </c>
      <c r="B6" s="163" t="n">
        <v>634881.6640800001</v>
      </c>
      <c r="C6" s="163" t="n">
        <v>83534.24672000001</v>
      </c>
      <c r="D6" s="107" t="n">
        <v>0.1315745145058624</v>
      </c>
      <c r="E6" s="86" t="n">
        <v>2</v>
      </c>
      <c r="F6" s="163" t="n">
        <v>158504.53</v>
      </c>
      <c r="G6" s="163" t="n">
        <v>17110.48776</v>
      </c>
      <c r="H6" s="107" t="n">
        <v>0.1079495189191123</v>
      </c>
      <c r="I6" s="88">
        <f>IF(F6=0,0,(B6-F6)/F6)</f>
        <v/>
      </c>
    </row>
    <row r="7">
      <c r="A7" s="86" t="n">
        <v>3</v>
      </c>
      <c r="B7" s="163" t="n">
        <v>348924.00064</v>
      </c>
      <c r="C7" s="163" t="n">
        <v>18575.69632</v>
      </c>
      <c r="D7" s="107" t="n">
        <v>0.0532370839665035</v>
      </c>
      <c r="E7" s="86" t="n">
        <v>3</v>
      </c>
      <c r="F7" s="163" t="n">
        <v>722051.3876799999</v>
      </c>
      <c r="G7" s="163" t="n">
        <v>76485.37716</v>
      </c>
      <c r="H7" s="107" t="n">
        <v>0.1059278861103677</v>
      </c>
      <c r="I7" s="88">
        <f>IF(F7=0,0,(B7-F7)/F7)</f>
        <v/>
      </c>
    </row>
    <row r="8">
      <c r="A8" s="86" t="n">
        <v>4</v>
      </c>
      <c r="B8" s="163" t="n">
        <v>344420.5955999999</v>
      </c>
      <c r="C8" s="163" t="n">
        <v>41629.0972</v>
      </c>
      <c r="D8" s="107" t="n">
        <v>0.1208670379524772</v>
      </c>
      <c r="E8" s="86" t="n">
        <v>4</v>
      </c>
      <c r="F8" s="163" t="n">
        <v>442177.7764</v>
      </c>
      <c r="G8" s="163" t="n">
        <v>22552.76352</v>
      </c>
      <c r="H8" s="107" t="n">
        <v>0.05100383765012755</v>
      </c>
      <c r="I8" s="88">
        <f>IF(F8=0,0,(B8-F8)/F8)</f>
        <v/>
      </c>
    </row>
    <row r="9">
      <c r="A9" s="86" t="n">
        <v>5</v>
      </c>
      <c r="B9" s="163" t="n">
        <v>541013.7112</v>
      </c>
      <c r="C9" s="163" t="n">
        <v>56300.87776</v>
      </c>
      <c r="D9" s="107" t="n">
        <v>0.1040655284597526</v>
      </c>
      <c r="E9" s="86" t="n">
        <v>5</v>
      </c>
      <c r="F9" s="163" t="n">
        <v>454663.12344</v>
      </c>
      <c r="G9" s="163" t="n">
        <v>42064.43504</v>
      </c>
      <c r="H9" s="107" t="n">
        <v>0.09251780685827068</v>
      </c>
      <c r="I9" s="88">
        <f>IF(F9=0,0,(B9-F9)/F9)</f>
        <v/>
      </c>
    </row>
    <row r="10">
      <c r="A10" s="86" t="n">
        <v>6</v>
      </c>
      <c r="B10" s="163" t="n">
        <v>333971.976</v>
      </c>
      <c r="C10" s="163" t="n">
        <v>26692.76839999999</v>
      </c>
      <c r="D10" s="110" t="n">
        <v>0.07992517432061423</v>
      </c>
      <c r="E10" s="86" t="n">
        <v>6</v>
      </c>
      <c r="F10" s="163" t="n">
        <v>170929.4872</v>
      </c>
      <c r="G10" s="163" t="n">
        <v>21136.4772</v>
      </c>
      <c r="H10" s="107" t="n">
        <v>0.1236561201126683</v>
      </c>
      <c r="I10" s="88">
        <f>IF(F10=0,0,(B10-F10)/F10)</f>
        <v/>
      </c>
    </row>
    <row r="11">
      <c r="A11" t="inlineStr">
        <is>
          <t>Total general</t>
        </is>
      </c>
      <c r="B11" s="164" t="n">
        <v>2220638.22752</v>
      </c>
      <c r="C11" s="164" t="n">
        <v>228675.4864</v>
      </c>
      <c r="D11" s="106" t="n">
        <v>0.1029773709044826</v>
      </c>
      <c r="E11" t="inlineStr">
        <is>
          <t>Total general</t>
        </is>
      </c>
      <c r="F11" s="164" t="n">
        <v>2279737.124719999</v>
      </c>
      <c r="G11" s="164" t="n">
        <v>225110.38068</v>
      </c>
      <c r="H11" s="106" t="n">
        <v>0.09874400791172287</v>
      </c>
      <c r="I11" s="165">
        <f>AVERAGE(I6:I10)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G25" sqref="G25"/>
    </sheetView>
  </sheetViews>
  <sheetFormatPr baseColWidth="8" defaultColWidth="11.42578125" defaultRowHeight="14.45"/>
  <cols>
    <col width="12.42578125" customWidth="1" min="1" max="1"/>
    <col width="9.28515625" bestFit="1" customWidth="1" min="2" max="2"/>
    <col width="10" customWidth="1" min="3" max="3"/>
    <col width="10.42578125" bestFit="1" customWidth="1" min="4" max="4"/>
    <col width="14.140625" customWidth="1" min="5" max="5"/>
    <col width="11.5703125" customWidth="1" min="6" max="6"/>
    <col width="11.85546875" customWidth="1" min="7" max="7"/>
    <col width="10.42578125" customWidth="1" min="8" max="8"/>
    <col width="20.42578125" customWidth="1" min="9" max="9"/>
    <col width="14.5703125" customWidth="1" min="10" max="10"/>
    <col width="10.5703125" customWidth="1" min="11" max="11"/>
    <col width="17.5703125" customWidth="1" min="12" max="12"/>
    <col width="17.7109375" customWidth="1" style="158" min="13" max="13"/>
    <col width="14.7109375" customWidth="1" min="14" max="14"/>
    <col width="21.85546875" customWidth="1" min="15" max="15"/>
    <col width="22" customWidth="1" min="16" max="16"/>
    <col width="16.85546875" customWidth="1" min="17" max="17"/>
    <col width="9.28515625" bestFit="1" customWidth="1" min="18" max="19"/>
    <col width="12.42578125" customWidth="1" min="20" max="20"/>
    <col width="12.140625" customWidth="1" min="21" max="21"/>
    <col width="18.140625" customWidth="1" min="22" max="22"/>
    <col width="16.7109375" customWidth="1" min="23" max="23"/>
    <col width="16.28515625" customWidth="1" min="24" max="24"/>
  </cols>
  <sheetData>
    <row r="1">
      <c r="A1" s="66" t="inlineStr">
        <is>
          <t>Details for Suma de Rentabilidad% - Semana: 6, Compañia: LLC, Año: 2026 (+)</t>
        </is>
      </c>
    </row>
    <row r="3">
      <c r="A3" t="inlineStr">
        <is>
          <t>Compañia</t>
        </is>
      </c>
      <c r="B3" t="inlineStr">
        <is>
          <t>folio</t>
        </is>
      </c>
      <c r="C3" t="inlineStr">
        <is>
          <t>cerrada</t>
        </is>
      </c>
      <c r="D3" t="inlineStr">
        <is>
          <t>fecha</t>
        </is>
      </c>
      <c r="E3" t="inlineStr">
        <is>
          <t>fecha_inicio</t>
        </is>
      </c>
      <c r="F3" t="inlineStr">
        <is>
          <t>fecha_fin</t>
        </is>
      </c>
      <c r="G3" t="inlineStr">
        <is>
          <t>vendedor</t>
        </is>
      </c>
      <c r="H3" t="inlineStr">
        <is>
          <t>Semana</t>
        </is>
      </c>
      <c r="I3" t="inlineStr">
        <is>
          <t>usuarios_invitados</t>
        </is>
      </c>
      <c r="J3" t="inlineStr">
        <is>
          <t>total_cliente</t>
        </is>
      </c>
      <c r="K3" t="inlineStr">
        <is>
          <t>moneda</t>
        </is>
      </c>
      <c r="L3" t="inlineStr">
        <is>
          <t>Total Venta EUR</t>
        </is>
      </c>
      <c r="M3" s="158" t="inlineStr">
        <is>
          <t>Total Venta USD</t>
        </is>
      </c>
      <c r="N3" t="inlineStr">
        <is>
          <t>Rentabilidad</t>
        </is>
      </c>
      <c r="O3" t="inlineStr">
        <is>
          <t>Rentabilidad en EUR</t>
        </is>
      </c>
      <c r="P3" t="inlineStr">
        <is>
          <t>Rentabilidad en USD</t>
        </is>
      </c>
      <c r="Q3" t="inlineStr">
        <is>
          <t>% Rentabilidad</t>
        </is>
      </c>
      <c r="R3" t="inlineStr">
        <is>
          <t>Mes</t>
        </is>
      </c>
      <c r="S3" t="inlineStr">
        <is>
          <t>Año</t>
        </is>
      </c>
      <c r="T3" t="inlineStr">
        <is>
          <t>Mes Inicio</t>
        </is>
      </c>
      <c r="U3" t="inlineStr">
        <is>
          <t>Año Inicio</t>
        </is>
      </c>
      <c r="V3" t="inlineStr">
        <is>
          <t>Fecha 45 dias fin</t>
        </is>
      </c>
      <c r="W3" t="inlineStr">
        <is>
          <t>mes 45 dias fin</t>
        </is>
      </c>
      <c r="X3" t="inlineStr">
        <is>
          <t>Año 45 dias fin</t>
        </is>
      </c>
    </row>
    <row r="4">
      <c r="A4" t="inlineStr">
        <is>
          <t>LLC</t>
        </is>
      </c>
      <c r="B4" t="n">
        <v>1062</v>
      </c>
      <c r="C4" t="n">
        <v>0</v>
      </c>
      <c r="D4" s="63" t="n">
        <v>46057</v>
      </c>
      <c r="E4" s="63" t="n">
        <v>46382</v>
      </c>
      <c r="F4" s="63" t="n">
        <v>46389</v>
      </c>
      <c r="G4" t="inlineStr">
        <is>
          <t>DianaM</t>
        </is>
      </c>
      <c r="H4" t="n">
        <v>6</v>
      </c>
      <c r="I4" t="inlineStr">
        <is>
          <t>MARC1989</t>
        </is>
      </c>
      <c r="J4" t="n">
        <v>79000</v>
      </c>
      <c r="K4" t="inlineStr">
        <is>
          <t>EUR</t>
        </is>
      </c>
      <c r="L4" t="n">
        <v>79000</v>
      </c>
      <c r="M4" s="158" t="n">
        <v>91640</v>
      </c>
      <c r="N4" t="n">
        <v>8539.549999999999</v>
      </c>
      <c r="O4" t="n">
        <v>8539.549999999999</v>
      </c>
      <c r="P4" t="n">
        <v>9905.877999999999</v>
      </c>
      <c r="Q4" s="102" t="n">
        <v>0.1080955696202532</v>
      </c>
      <c r="R4" t="n">
        <v>2</v>
      </c>
      <c r="S4" t="n">
        <v>2026</v>
      </c>
      <c r="T4" t="n">
        <v>12</v>
      </c>
      <c r="U4" t="n">
        <v>2026</v>
      </c>
      <c r="V4" s="63" t="n">
        <v>46434</v>
      </c>
      <c r="W4" t="inlineStr">
        <is>
          <t>febrero</t>
        </is>
      </c>
      <c r="X4" t="n">
        <v>2027</v>
      </c>
    </row>
    <row r="5">
      <c r="A5" t="inlineStr">
        <is>
          <t>LLC</t>
        </is>
      </c>
      <c r="B5" t="n">
        <v>1052</v>
      </c>
      <c r="C5" t="n">
        <v>0</v>
      </c>
      <c r="D5" s="63" t="n">
        <v>46056</v>
      </c>
      <c r="E5" s="63" t="n">
        <v>46563</v>
      </c>
      <c r="F5" s="63" t="n">
        <v>46568</v>
      </c>
      <c r="G5" t="inlineStr">
        <is>
          <t>DianaM</t>
        </is>
      </c>
      <c r="H5" t="n">
        <v>6</v>
      </c>
      <c r="I5" t="inlineStr">
        <is>
          <t>MARC1989</t>
        </is>
      </c>
      <c r="J5" t="n">
        <v>62000</v>
      </c>
      <c r="K5" t="inlineStr">
        <is>
          <t>USD</t>
        </is>
      </c>
      <c r="L5" t="n">
        <v>53320</v>
      </c>
      <c r="M5" s="158" t="n">
        <v>62000</v>
      </c>
      <c r="N5" t="n">
        <v>0</v>
      </c>
      <c r="O5" t="n">
        <v>0</v>
      </c>
      <c r="P5" t="n">
        <v>0</v>
      </c>
      <c r="Q5" s="102" t="n">
        <v>0</v>
      </c>
      <c r="R5" t="n">
        <v>2</v>
      </c>
      <c r="S5" t="n">
        <v>2026</v>
      </c>
      <c r="T5" t="n">
        <v>6</v>
      </c>
      <c r="U5" t="n">
        <v>2027</v>
      </c>
      <c r="V5" s="63" t="n">
        <v>46613</v>
      </c>
      <c r="W5" t="inlineStr">
        <is>
          <t>agosto</t>
        </is>
      </c>
      <c r="X5" t="n">
        <v>2027</v>
      </c>
    </row>
    <row r="6">
      <c r="A6" t="inlineStr">
        <is>
          <t>LLC</t>
        </is>
      </c>
      <c r="B6" t="n">
        <v>1064</v>
      </c>
      <c r="C6" t="n">
        <v>0</v>
      </c>
      <c r="D6" s="63" t="n">
        <v>46057</v>
      </c>
      <c r="E6" s="63" t="n">
        <v>46228</v>
      </c>
      <c r="F6" s="63" t="n">
        <v>46235</v>
      </c>
      <c r="G6" t="inlineStr">
        <is>
          <t>MariaM</t>
        </is>
      </c>
      <c r="H6" t="n">
        <v>6</v>
      </c>
      <c r="J6" t="n">
        <v>31000</v>
      </c>
      <c r="K6" t="inlineStr">
        <is>
          <t>EUR</t>
        </is>
      </c>
      <c r="L6" t="n">
        <v>31000</v>
      </c>
      <c r="M6" s="158" t="n">
        <v>35960</v>
      </c>
      <c r="N6" t="n">
        <v>2325</v>
      </c>
      <c r="O6" t="n">
        <v>2325</v>
      </c>
      <c r="P6" t="n">
        <v>2697</v>
      </c>
      <c r="Q6" s="102" t="n">
        <v>0.075</v>
      </c>
      <c r="R6" t="n">
        <v>2</v>
      </c>
      <c r="S6" t="n">
        <v>2026</v>
      </c>
      <c r="T6" t="n">
        <v>7</v>
      </c>
      <c r="U6" t="n">
        <v>2026</v>
      </c>
      <c r="V6" s="63" t="n">
        <v>46280</v>
      </c>
      <c r="W6" t="inlineStr">
        <is>
          <t>septiembre</t>
        </is>
      </c>
      <c r="X6" t="n">
        <v>2026</v>
      </c>
    </row>
    <row r="7">
      <c r="A7" t="inlineStr">
        <is>
          <t>LLC</t>
        </is>
      </c>
      <c r="B7" t="n">
        <v>1076</v>
      </c>
      <c r="C7" t="n">
        <v>0</v>
      </c>
      <c r="D7" s="63" t="n">
        <v>46058</v>
      </c>
      <c r="E7" s="63" t="n">
        <v>46101</v>
      </c>
      <c r="F7" s="63" t="n">
        <v>46111</v>
      </c>
      <c r="G7" t="inlineStr">
        <is>
          <t>DianaM</t>
        </is>
      </c>
      <c r="H7" t="n">
        <v>6</v>
      </c>
      <c r="I7" t="inlineStr">
        <is>
          <t>MARC1989</t>
        </is>
      </c>
      <c r="J7" t="n">
        <v>21677.13</v>
      </c>
      <c r="K7" t="inlineStr">
        <is>
          <t>USD</t>
        </is>
      </c>
      <c r="L7" t="n">
        <v>18642.3318</v>
      </c>
      <c r="M7" s="158" t="n">
        <v>21677.13</v>
      </c>
      <c r="N7" t="n">
        <v>100</v>
      </c>
      <c r="O7" t="n">
        <v>86</v>
      </c>
      <c r="P7" t="n">
        <v>100</v>
      </c>
      <c r="Q7" s="102" t="n">
        <v>0.004613156815500945</v>
      </c>
      <c r="R7" t="n">
        <v>2</v>
      </c>
      <c r="S7" t="n">
        <v>2026</v>
      </c>
      <c r="T7" t="n">
        <v>3</v>
      </c>
      <c r="U7" t="n">
        <v>2026</v>
      </c>
      <c r="V7" s="63" t="n">
        <v>46156</v>
      </c>
      <c r="W7" t="inlineStr">
        <is>
          <t>mayo</t>
        </is>
      </c>
      <c r="X7" t="n">
        <v>2026</v>
      </c>
    </row>
    <row r="8">
      <c r="A8" t="inlineStr">
        <is>
          <t>LLC</t>
        </is>
      </c>
      <c r="B8" t="n">
        <v>1069</v>
      </c>
      <c r="C8" t="n">
        <v>0</v>
      </c>
      <c r="D8" s="63" t="n">
        <v>46057</v>
      </c>
      <c r="E8" s="63" t="n">
        <v>46139</v>
      </c>
      <c r="F8" s="63" t="n">
        <v>46147</v>
      </c>
      <c r="G8" t="inlineStr">
        <is>
          <t>MariellaP</t>
        </is>
      </c>
      <c r="H8" t="n">
        <v>6</v>
      </c>
      <c r="I8" t="inlineStr">
        <is>
          <t>JORGEP,MARC1989</t>
        </is>
      </c>
      <c r="J8" t="n">
        <v>19467.2</v>
      </c>
      <c r="K8" t="inlineStr">
        <is>
          <t>USD</t>
        </is>
      </c>
      <c r="L8" t="n">
        <v>16741.792</v>
      </c>
      <c r="M8" s="158" t="n">
        <v>19467.2</v>
      </c>
      <c r="N8" t="n">
        <v>3070</v>
      </c>
      <c r="O8" t="n">
        <v>2640.2</v>
      </c>
      <c r="P8" t="n">
        <v>3070</v>
      </c>
      <c r="Q8" s="102" t="n">
        <v>0.1577011588723596</v>
      </c>
      <c r="R8" t="n">
        <v>2</v>
      </c>
      <c r="S8" t="n">
        <v>2026</v>
      </c>
      <c r="T8" t="n">
        <v>4</v>
      </c>
      <c r="U8" t="n">
        <v>2026</v>
      </c>
      <c r="V8" s="63" t="n">
        <v>46192</v>
      </c>
      <c r="W8" t="inlineStr">
        <is>
          <t>junio</t>
        </is>
      </c>
      <c r="X8" t="n">
        <v>2026</v>
      </c>
    </row>
    <row r="9">
      <c r="A9" t="inlineStr">
        <is>
          <t>LLC</t>
        </is>
      </c>
      <c r="B9" t="n">
        <v>1054</v>
      </c>
      <c r="C9" t="n">
        <v>0</v>
      </c>
      <c r="D9" s="63" t="n">
        <v>46056</v>
      </c>
      <c r="E9" s="63" t="n">
        <v>46085</v>
      </c>
      <c r="F9" s="63" t="n">
        <v>46098</v>
      </c>
      <c r="G9" t="inlineStr">
        <is>
          <t>ClaudiaF</t>
        </is>
      </c>
      <c r="H9" t="n">
        <v>6</v>
      </c>
      <c r="I9" t="inlineStr">
        <is>
          <t>JORGEP</t>
        </is>
      </c>
      <c r="J9" t="n">
        <v>16068.75</v>
      </c>
      <c r="K9" t="inlineStr">
        <is>
          <t>USD</t>
        </is>
      </c>
      <c r="L9" t="n">
        <v>13819.125</v>
      </c>
      <c r="M9" s="158" t="n">
        <v>16068.75</v>
      </c>
      <c r="N9" t="n">
        <v>2238.3</v>
      </c>
      <c r="O9" t="n">
        <v>1924.938</v>
      </c>
      <c r="P9" t="n">
        <v>2238.3</v>
      </c>
      <c r="Q9" s="102" t="n">
        <v>0.1392952158693116</v>
      </c>
      <c r="R9" t="n">
        <v>2</v>
      </c>
      <c r="S9" t="n">
        <v>2026</v>
      </c>
      <c r="T9" t="n">
        <v>3</v>
      </c>
      <c r="U9" t="n">
        <v>2026</v>
      </c>
      <c r="V9" s="63" t="n">
        <v>46143</v>
      </c>
      <c r="W9" t="inlineStr">
        <is>
          <t>mayo</t>
        </is>
      </c>
      <c r="X9" t="n">
        <v>2026</v>
      </c>
    </row>
    <row r="10">
      <c r="A10" t="inlineStr">
        <is>
          <t>LLC</t>
        </is>
      </c>
      <c r="B10" t="n">
        <v>1061</v>
      </c>
      <c r="C10" t="n">
        <v>0</v>
      </c>
      <c r="D10" s="63" t="n">
        <v>46057</v>
      </c>
      <c r="E10" s="63" t="n">
        <v>46084</v>
      </c>
      <c r="F10" s="63" t="n">
        <v>46089</v>
      </c>
      <c r="G10" t="inlineStr">
        <is>
          <t>InesGR</t>
        </is>
      </c>
      <c r="H10" t="n">
        <v>6</v>
      </c>
      <c r="J10" t="n">
        <v>11017</v>
      </c>
      <c r="K10" t="inlineStr">
        <is>
          <t>EUR</t>
        </is>
      </c>
      <c r="L10" t="n">
        <v>11017</v>
      </c>
      <c r="M10" s="158" t="n">
        <v>12779.72</v>
      </c>
      <c r="N10" t="n">
        <v>878.11</v>
      </c>
      <c r="O10" t="n">
        <v>878.11</v>
      </c>
      <c r="P10" t="n">
        <v>1018.6076</v>
      </c>
      <c r="Q10" s="102" t="n">
        <v>0.07970500136153218</v>
      </c>
      <c r="R10" t="n">
        <v>2</v>
      </c>
      <c r="S10" t="n">
        <v>2026</v>
      </c>
      <c r="T10" t="n">
        <v>3</v>
      </c>
      <c r="U10" t="n">
        <v>2026</v>
      </c>
      <c r="V10" s="63" t="n">
        <v>46134</v>
      </c>
      <c r="W10" t="inlineStr">
        <is>
          <t>abril</t>
        </is>
      </c>
      <c r="X10" t="n">
        <v>2026</v>
      </c>
    </row>
    <row r="11">
      <c r="A11" t="inlineStr">
        <is>
          <t>LLC</t>
        </is>
      </c>
      <c r="B11" t="n">
        <v>1070</v>
      </c>
      <c r="C11" t="n">
        <v>0</v>
      </c>
      <c r="D11" s="63" t="n">
        <v>46057</v>
      </c>
      <c r="E11" s="63" t="n">
        <v>46096</v>
      </c>
      <c r="F11" s="63" t="n">
        <v>46104</v>
      </c>
      <c r="G11" t="inlineStr">
        <is>
          <t>MariellaP</t>
        </is>
      </c>
      <c r="H11" t="n">
        <v>6</v>
      </c>
      <c r="I11" t="inlineStr">
        <is>
          <t>JORGEP,LUISHDZ</t>
        </is>
      </c>
      <c r="J11" t="n">
        <v>11511</v>
      </c>
      <c r="K11" t="inlineStr">
        <is>
          <t>USD</t>
        </is>
      </c>
      <c r="L11" t="n">
        <v>9899.459999999999</v>
      </c>
      <c r="M11" s="158" t="n">
        <v>11511</v>
      </c>
      <c r="N11" t="n">
        <v>2381</v>
      </c>
      <c r="O11" t="n">
        <v>2047.66</v>
      </c>
      <c r="P11" t="n">
        <v>2381</v>
      </c>
      <c r="Q11" s="102" t="n">
        <v>0.2068456259230302</v>
      </c>
      <c r="R11" t="n">
        <v>2</v>
      </c>
      <c r="S11" t="n">
        <v>2026</v>
      </c>
      <c r="T11" t="n">
        <v>3</v>
      </c>
      <c r="U11" t="n">
        <v>2026</v>
      </c>
      <c r="V11" s="63" t="n">
        <v>46149</v>
      </c>
      <c r="W11" t="inlineStr">
        <is>
          <t>mayo</t>
        </is>
      </c>
      <c r="X11" t="n">
        <v>2026</v>
      </c>
    </row>
    <row r="12">
      <c r="A12" t="inlineStr">
        <is>
          <t>LLC</t>
        </is>
      </c>
      <c r="B12" t="n">
        <v>1067</v>
      </c>
      <c r="C12" t="n">
        <v>0</v>
      </c>
      <c r="D12" s="63" t="n">
        <v>46057</v>
      </c>
      <c r="E12" s="63" t="n">
        <v>46059</v>
      </c>
      <c r="F12" s="63" t="n">
        <v>46065</v>
      </c>
      <c r="G12" t="inlineStr">
        <is>
          <t>MariellaG</t>
        </is>
      </c>
      <c r="H12" t="n">
        <v>6</v>
      </c>
      <c r="J12" t="n">
        <v>8760</v>
      </c>
      <c r="K12" t="inlineStr">
        <is>
          <t>USD</t>
        </is>
      </c>
      <c r="L12" t="n">
        <v>7533.599999999999</v>
      </c>
      <c r="M12" s="158" t="n">
        <v>8760</v>
      </c>
      <c r="N12" t="n">
        <v>876</v>
      </c>
      <c r="O12" t="n">
        <v>753.36</v>
      </c>
      <c r="P12" t="n">
        <v>876</v>
      </c>
      <c r="Q12" s="102" t="n">
        <v>0.1</v>
      </c>
      <c r="R12" t="n">
        <v>2</v>
      </c>
      <c r="S12" t="n">
        <v>2026</v>
      </c>
      <c r="T12" t="n">
        <v>2</v>
      </c>
      <c r="U12" t="n">
        <v>2026</v>
      </c>
      <c r="V12" s="63" t="n">
        <v>46110</v>
      </c>
      <c r="W12" t="inlineStr">
        <is>
          <t>marzo</t>
        </is>
      </c>
      <c r="X12" t="n">
        <v>2026</v>
      </c>
    </row>
    <row r="13">
      <c r="A13" t="inlineStr">
        <is>
          <t>LLC</t>
        </is>
      </c>
      <c r="B13" t="n">
        <v>1068</v>
      </c>
      <c r="C13" t="n">
        <v>0</v>
      </c>
      <c r="D13" s="63" t="n">
        <v>46057</v>
      </c>
      <c r="E13" s="63" t="n">
        <v>46202</v>
      </c>
      <c r="F13" s="63" t="n">
        <v>46216</v>
      </c>
      <c r="G13" t="inlineStr">
        <is>
          <t>LucianaE</t>
        </is>
      </c>
      <c r="H13" t="n">
        <v>6</v>
      </c>
      <c r="J13" t="n">
        <v>7264.64</v>
      </c>
      <c r="K13" t="inlineStr">
        <is>
          <t>EUR</t>
        </is>
      </c>
      <c r="L13" t="n">
        <v>7264.64</v>
      </c>
      <c r="M13" s="158" t="n">
        <v>8426.982399999999</v>
      </c>
      <c r="N13" t="n">
        <v>853.55</v>
      </c>
      <c r="O13" t="n">
        <v>853.55</v>
      </c>
      <c r="P13" t="n">
        <v>990.1179999999998</v>
      </c>
      <c r="Q13" s="102" t="n">
        <v>0.1174937780812263</v>
      </c>
      <c r="R13" t="n">
        <v>2</v>
      </c>
      <c r="S13" t="n">
        <v>2026</v>
      </c>
      <c r="T13" t="n">
        <v>6</v>
      </c>
      <c r="U13" t="n">
        <v>2026</v>
      </c>
      <c r="V13" s="63" t="n">
        <v>46261</v>
      </c>
      <c r="W13" t="inlineStr">
        <is>
          <t>agosto</t>
        </is>
      </c>
      <c r="X13" t="n">
        <v>2026</v>
      </c>
    </row>
    <row r="14">
      <c r="A14" t="inlineStr">
        <is>
          <t>LLC</t>
        </is>
      </c>
      <c r="B14" t="n">
        <v>1058</v>
      </c>
      <c r="C14" t="n">
        <v>0</v>
      </c>
      <c r="D14" s="63" t="n">
        <v>46056</v>
      </c>
      <c r="E14" s="63" t="n">
        <v>46108</v>
      </c>
      <c r="F14" s="63" t="n">
        <v>46116</v>
      </c>
      <c r="G14" t="inlineStr">
        <is>
          <t>MariellaP</t>
        </is>
      </c>
      <c r="H14" t="n">
        <v>6</v>
      </c>
      <c r="I14" t="inlineStr">
        <is>
          <t>JAIMEG,JORGEP</t>
        </is>
      </c>
      <c r="J14" t="n">
        <v>7156.5</v>
      </c>
      <c r="K14" t="inlineStr">
        <is>
          <t>USD</t>
        </is>
      </c>
      <c r="L14" t="n">
        <v>6154.59</v>
      </c>
      <c r="M14" s="158" t="n">
        <v>7156.5</v>
      </c>
      <c r="N14" t="n">
        <v>411.95</v>
      </c>
      <c r="O14" t="n">
        <v>354.277</v>
      </c>
      <c r="P14" t="n">
        <v>411.95</v>
      </c>
      <c r="Q14" s="102" t="n">
        <v>0.05756305456577936</v>
      </c>
      <c r="R14" t="n">
        <v>2</v>
      </c>
      <c r="S14" t="n">
        <v>2026</v>
      </c>
      <c r="T14" t="n">
        <v>3</v>
      </c>
      <c r="U14" t="n">
        <v>2026</v>
      </c>
      <c r="V14" s="63" t="n">
        <v>46161</v>
      </c>
      <c r="W14" t="inlineStr">
        <is>
          <t>mayo</t>
        </is>
      </c>
      <c r="X14" t="n">
        <v>2026</v>
      </c>
    </row>
    <row r="15">
      <c r="A15" t="inlineStr">
        <is>
          <t>LLC</t>
        </is>
      </c>
      <c r="B15" t="n">
        <v>1078</v>
      </c>
      <c r="C15" t="n">
        <v>0</v>
      </c>
      <c r="D15" s="63" t="n">
        <v>46059</v>
      </c>
      <c r="E15" s="63" t="n">
        <v>46202</v>
      </c>
      <c r="F15" s="63" t="n">
        <v>46216</v>
      </c>
      <c r="G15" t="inlineStr">
        <is>
          <t>LucianaE</t>
        </is>
      </c>
      <c r="H15" t="n">
        <v>6</v>
      </c>
      <c r="J15" t="n">
        <v>5330.03</v>
      </c>
      <c r="K15" t="inlineStr">
        <is>
          <t>EUR</t>
        </is>
      </c>
      <c r="L15" t="n">
        <v>5330.03</v>
      </c>
      <c r="M15" s="158" t="n">
        <v>6182.8348</v>
      </c>
      <c r="N15" t="n">
        <v>596</v>
      </c>
      <c r="O15" t="n">
        <v>596</v>
      </c>
      <c r="P15" t="n">
        <v>691.3599999999999</v>
      </c>
      <c r="Q15" s="102" t="n">
        <v>0.1118192580529566</v>
      </c>
      <c r="R15" t="n">
        <v>2</v>
      </c>
      <c r="S15" t="n">
        <v>2026</v>
      </c>
      <c r="T15" t="n">
        <v>6</v>
      </c>
      <c r="U15" t="n">
        <v>2026</v>
      </c>
      <c r="V15" s="63" t="n">
        <v>46261</v>
      </c>
      <c r="W15" t="inlineStr">
        <is>
          <t>agosto</t>
        </is>
      </c>
      <c r="X15" t="n">
        <v>2026</v>
      </c>
    </row>
    <row r="16">
      <c r="A16" t="inlineStr">
        <is>
          <t>LLC</t>
        </is>
      </c>
      <c r="B16" t="n">
        <v>1075</v>
      </c>
      <c r="C16" t="n">
        <v>0</v>
      </c>
      <c r="D16" s="63" t="n">
        <v>46058</v>
      </c>
      <c r="E16" s="63" t="n">
        <v>46077</v>
      </c>
      <c r="F16" s="63" t="n">
        <v>46083</v>
      </c>
      <c r="G16" t="inlineStr">
        <is>
          <t>MartinB</t>
        </is>
      </c>
      <c r="H16" t="n">
        <v>6</v>
      </c>
      <c r="J16" t="n">
        <v>4114</v>
      </c>
      <c r="K16" t="inlineStr">
        <is>
          <t>EUR</t>
        </is>
      </c>
      <c r="L16" t="n">
        <v>4114</v>
      </c>
      <c r="M16" s="158" t="n">
        <v>4772.24</v>
      </c>
      <c r="N16" t="n">
        <v>461.68</v>
      </c>
      <c r="O16" t="n">
        <v>461.68</v>
      </c>
      <c r="P16" t="n">
        <v>535.5487999999999</v>
      </c>
      <c r="Q16" s="102" t="n">
        <v>0.1122216820612543</v>
      </c>
      <c r="R16" t="n">
        <v>2</v>
      </c>
      <c r="S16" t="n">
        <v>2026</v>
      </c>
      <c r="T16" t="n">
        <v>2</v>
      </c>
      <c r="U16" t="n">
        <v>2026</v>
      </c>
      <c r="V16" s="63" t="n">
        <v>46128</v>
      </c>
      <c r="W16" t="inlineStr">
        <is>
          <t>abril</t>
        </is>
      </c>
      <c r="X16" t="n">
        <v>2026</v>
      </c>
    </row>
    <row r="17">
      <c r="A17" t="inlineStr">
        <is>
          <t>LLC</t>
        </is>
      </c>
      <c r="B17" t="n">
        <v>1060</v>
      </c>
      <c r="C17" t="n">
        <v>0</v>
      </c>
      <c r="D17" s="63" t="n">
        <v>46057</v>
      </c>
      <c r="E17" s="63" t="n">
        <v>46101</v>
      </c>
      <c r="F17" s="63" t="n">
        <v>46104</v>
      </c>
      <c r="G17" t="inlineStr">
        <is>
          <t>FernandaS</t>
        </is>
      </c>
      <c r="H17" t="n">
        <v>6</v>
      </c>
      <c r="J17" t="n">
        <v>3800</v>
      </c>
      <c r="K17" t="inlineStr">
        <is>
          <t>EUR</t>
        </is>
      </c>
      <c r="L17" t="n">
        <v>3800</v>
      </c>
      <c r="M17" s="158" t="n">
        <v>4408</v>
      </c>
      <c r="N17" t="n">
        <v>380</v>
      </c>
      <c r="O17" t="n">
        <v>380</v>
      </c>
      <c r="P17" t="n">
        <v>440.8</v>
      </c>
      <c r="Q17" s="102" t="n">
        <v>0.1</v>
      </c>
      <c r="R17" t="n">
        <v>2</v>
      </c>
      <c r="S17" t="n">
        <v>2026</v>
      </c>
      <c r="T17" t="n">
        <v>3</v>
      </c>
      <c r="U17" t="n">
        <v>2026</v>
      </c>
      <c r="V17" s="63" t="n">
        <v>46149</v>
      </c>
      <c r="W17" t="inlineStr">
        <is>
          <t>mayo</t>
        </is>
      </c>
      <c r="X17" t="n">
        <v>2026</v>
      </c>
    </row>
    <row r="18">
      <c r="A18" t="inlineStr">
        <is>
          <t>LLC</t>
        </is>
      </c>
      <c r="B18" t="n">
        <v>1050</v>
      </c>
      <c r="C18" t="n">
        <v>0</v>
      </c>
      <c r="D18" s="63" t="n">
        <v>46056</v>
      </c>
      <c r="E18" s="63" t="n">
        <v>46186</v>
      </c>
      <c r="F18" s="63" t="n">
        <v>46193</v>
      </c>
      <c r="G18" t="inlineStr">
        <is>
          <t>IreneC</t>
        </is>
      </c>
      <c r="H18" t="n">
        <v>6</v>
      </c>
      <c r="I18" t="inlineStr">
        <is>
          <t>MARTINB</t>
        </is>
      </c>
      <c r="J18" t="n">
        <v>3385.18</v>
      </c>
      <c r="K18" t="inlineStr">
        <is>
          <t>EUR</t>
        </is>
      </c>
      <c r="L18" t="n">
        <v>3385.18</v>
      </c>
      <c r="M18" s="158" t="n">
        <v>3926.808799999999</v>
      </c>
      <c r="N18" t="n">
        <v>60</v>
      </c>
      <c r="O18" t="n">
        <v>60</v>
      </c>
      <c r="P18" t="n">
        <v>69.59999999999999</v>
      </c>
      <c r="Q18" s="102" t="n">
        <v>0.01772431598910545</v>
      </c>
      <c r="R18" t="n">
        <v>2</v>
      </c>
      <c r="S18" t="n">
        <v>2026</v>
      </c>
      <c r="T18" t="n">
        <v>6</v>
      </c>
      <c r="U18" t="n">
        <v>2026</v>
      </c>
      <c r="V18" s="63" t="n">
        <v>46238</v>
      </c>
      <c r="W18" t="inlineStr">
        <is>
          <t>agosto</t>
        </is>
      </c>
      <c r="X18" t="n">
        <v>2026</v>
      </c>
    </row>
    <row r="19">
      <c r="A19" t="inlineStr">
        <is>
          <t>SL</t>
        </is>
      </c>
      <c r="B19" t="n">
        <v>106</v>
      </c>
      <c r="C19" t="n">
        <v>0</v>
      </c>
      <c r="D19" s="63" t="n">
        <v>46059</v>
      </c>
      <c r="E19" s="63" t="n">
        <v>46072</v>
      </c>
      <c r="F19" t="n">
        <v>46080</v>
      </c>
      <c r="G19" t="inlineStr">
        <is>
          <t>MartinB</t>
        </is>
      </c>
      <c r="H19" t="n">
        <v>6</v>
      </c>
      <c r="J19" t="n">
        <v>2650</v>
      </c>
      <c r="K19" t="inlineStr">
        <is>
          <t>EUR</t>
        </is>
      </c>
      <c r="L19" t="n">
        <v>2650</v>
      </c>
      <c r="M19" s="158" t="n">
        <v>3074</v>
      </c>
      <c r="N19" t="n">
        <v>85.40000000000001</v>
      </c>
      <c r="O19" t="n">
        <v>85.40000000000001</v>
      </c>
      <c r="P19" t="n">
        <v>99.06399999999999</v>
      </c>
      <c r="Q19" s="102" t="n">
        <v>0.03222641509433963</v>
      </c>
      <c r="R19" t="n">
        <v>2</v>
      </c>
      <c r="S19" t="n">
        <v>2026</v>
      </c>
      <c r="T19" t="n">
        <v>2</v>
      </c>
      <c r="U19" t="n">
        <v>2026</v>
      </c>
      <c r="V19" t="n">
        <v>46125</v>
      </c>
      <c r="W19" t="inlineStr">
        <is>
          <t>abril</t>
        </is>
      </c>
      <c r="X19" t="n">
        <v>2026</v>
      </c>
    </row>
    <row r="20">
      <c r="A20" t="inlineStr">
        <is>
          <t>LLC</t>
        </is>
      </c>
      <c r="B20" t="n">
        <v>1051</v>
      </c>
      <c r="C20" t="n">
        <v>0</v>
      </c>
      <c r="D20" s="63" t="n">
        <v>46056</v>
      </c>
      <c r="E20" s="63" t="n">
        <v>46226</v>
      </c>
      <c r="F20" s="63" t="n">
        <v>46229</v>
      </c>
      <c r="G20" t="inlineStr">
        <is>
          <t>IreneC</t>
        </is>
      </c>
      <c r="H20" t="n">
        <v>6</v>
      </c>
      <c r="I20" t="inlineStr">
        <is>
          <t>MARTINB</t>
        </is>
      </c>
      <c r="J20" t="n">
        <v>2627.5</v>
      </c>
      <c r="K20" t="inlineStr">
        <is>
          <t>EUR</t>
        </is>
      </c>
      <c r="L20" t="n">
        <v>2627.5</v>
      </c>
      <c r="M20" s="158" t="n">
        <v>3047.9</v>
      </c>
      <c r="N20" t="n">
        <v>60</v>
      </c>
      <c r="O20" t="n">
        <v>60</v>
      </c>
      <c r="P20" t="n">
        <v>69.59999999999999</v>
      </c>
      <c r="Q20" s="102" t="n">
        <v>0.02283539486203616</v>
      </c>
      <c r="R20" t="n">
        <v>2</v>
      </c>
      <c r="S20" t="n">
        <v>2026</v>
      </c>
      <c r="T20" t="n">
        <v>7</v>
      </c>
      <c r="U20" t="n">
        <v>2026</v>
      </c>
      <c r="V20" s="63" t="n">
        <v>46274</v>
      </c>
      <c r="W20" t="inlineStr">
        <is>
          <t>septiembre</t>
        </is>
      </c>
      <c r="X20" t="n">
        <v>2026</v>
      </c>
    </row>
    <row r="21">
      <c r="A21" t="inlineStr">
        <is>
          <t>LLC</t>
        </is>
      </c>
      <c r="B21" t="n">
        <v>1065</v>
      </c>
      <c r="C21" t="n">
        <v>1</v>
      </c>
      <c r="D21" s="63" t="n">
        <v>46057</v>
      </c>
      <c r="E21" s="63" t="n">
        <v>45861</v>
      </c>
      <c r="F21" s="63" t="n">
        <v>45864</v>
      </c>
      <c r="G21" t="inlineStr">
        <is>
          <t>MariaM</t>
        </is>
      </c>
      <c r="H21" t="n">
        <v>6</v>
      </c>
      <c r="J21" t="n">
        <v>3014.1</v>
      </c>
      <c r="K21" t="inlineStr">
        <is>
          <t>USD</t>
        </is>
      </c>
      <c r="L21" t="n">
        <v>2592.126</v>
      </c>
      <c r="M21" s="158" t="n">
        <v>3014.1</v>
      </c>
      <c r="N21" t="n">
        <v>249.99</v>
      </c>
      <c r="O21" t="n">
        <v>214.9914</v>
      </c>
      <c r="P21" t="n">
        <v>249.99</v>
      </c>
      <c r="Q21" s="102" t="n">
        <v>0.08294018114860158</v>
      </c>
      <c r="R21" t="n">
        <v>2</v>
      </c>
      <c r="S21" t="n">
        <v>2026</v>
      </c>
      <c r="T21" t="n">
        <v>7</v>
      </c>
      <c r="U21" t="n">
        <v>2025</v>
      </c>
      <c r="V21" s="63" t="n">
        <v>45909</v>
      </c>
      <c r="W21" t="inlineStr">
        <is>
          <t>septiembre</t>
        </is>
      </c>
      <c r="X21" t="n">
        <v>2025</v>
      </c>
    </row>
    <row r="22">
      <c r="A22" t="inlineStr">
        <is>
          <t>LLC</t>
        </is>
      </c>
      <c r="B22" t="n">
        <v>1063</v>
      </c>
      <c r="C22" t="n">
        <v>0</v>
      </c>
      <c r="D22" s="63" t="n">
        <v>46057</v>
      </c>
      <c r="E22" s="63" t="n">
        <v>46063</v>
      </c>
      <c r="F22" s="63" t="n">
        <v>46070</v>
      </c>
      <c r="G22" t="inlineStr">
        <is>
          <t>MariaJose</t>
        </is>
      </c>
      <c r="H22" t="n">
        <v>6</v>
      </c>
      <c r="J22" t="n">
        <v>1845.54</v>
      </c>
      <c r="K22" t="inlineStr">
        <is>
          <t>USD</t>
        </is>
      </c>
      <c r="L22" t="n">
        <v>1587.1644</v>
      </c>
      <c r="M22" s="158" t="n">
        <v>1845.54</v>
      </c>
      <c r="N22" t="n">
        <v>221.46</v>
      </c>
      <c r="O22" t="n">
        <v>190.4556</v>
      </c>
      <c r="P22" t="n">
        <v>221.46</v>
      </c>
      <c r="Q22" s="102" t="n">
        <v>0.1199973991352125</v>
      </c>
      <c r="R22" t="n">
        <v>2</v>
      </c>
      <c r="S22" t="n">
        <v>2026</v>
      </c>
      <c r="T22" t="n">
        <v>2</v>
      </c>
      <c r="U22" t="n">
        <v>2026</v>
      </c>
      <c r="V22" s="63" t="n">
        <v>46115</v>
      </c>
      <c r="W22" t="inlineStr">
        <is>
          <t>abril</t>
        </is>
      </c>
      <c r="X22" t="n">
        <v>2026</v>
      </c>
    </row>
    <row r="23">
      <c r="A23" t="inlineStr">
        <is>
          <t>SL</t>
        </is>
      </c>
      <c r="B23" t="n">
        <v>105</v>
      </c>
      <c r="C23" t="n">
        <v>0</v>
      </c>
      <c r="D23" s="63" t="n">
        <v>46058</v>
      </c>
      <c r="E23" s="63" t="n">
        <v>46101</v>
      </c>
      <c r="F23" t="n">
        <v>46103</v>
      </c>
      <c r="G23" t="inlineStr">
        <is>
          <t>AndreaG</t>
        </is>
      </c>
      <c r="H23" t="n">
        <v>6</v>
      </c>
      <c r="I23" t="inlineStr">
        <is>
          <t>IRENEC,MARTINB</t>
        </is>
      </c>
      <c r="J23" t="n">
        <v>1584</v>
      </c>
      <c r="K23" t="inlineStr">
        <is>
          <t>EUR</t>
        </is>
      </c>
      <c r="L23" t="n">
        <v>1584</v>
      </c>
      <c r="M23" s="158" t="n">
        <v>1837.44</v>
      </c>
      <c r="N23" t="n">
        <v>0</v>
      </c>
      <c r="O23" t="n">
        <v>0</v>
      </c>
      <c r="P23" t="n">
        <v>0</v>
      </c>
      <c r="Q23" s="102" t="n">
        <v>0</v>
      </c>
      <c r="R23" t="n">
        <v>2</v>
      </c>
      <c r="S23" t="n">
        <v>2026</v>
      </c>
      <c r="T23" t="n">
        <v>3</v>
      </c>
      <c r="U23" t="n">
        <v>2026</v>
      </c>
      <c r="V23" t="n">
        <v>46148</v>
      </c>
      <c r="W23" t="inlineStr">
        <is>
          <t>mayo</t>
        </is>
      </c>
      <c r="X23" t="n">
        <v>2026</v>
      </c>
    </row>
    <row r="24">
      <c r="A24" t="inlineStr">
        <is>
          <t>LLC</t>
        </is>
      </c>
      <c r="B24" t="n">
        <v>1073</v>
      </c>
      <c r="C24" t="n">
        <v>0</v>
      </c>
      <c r="D24" s="63" t="n">
        <v>46058</v>
      </c>
      <c r="E24" s="63" t="n">
        <v>46062</v>
      </c>
      <c r="F24" s="63" t="n">
        <v>46065</v>
      </c>
      <c r="G24" t="inlineStr">
        <is>
          <t>DianaM</t>
        </is>
      </c>
      <c r="H24" t="n">
        <v>6</v>
      </c>
      <c r="I24" t="inlineStr">
        <is>
          <t>MARC1989</t>
        </is>
      </c>
      <c r="J24" t="n">
        <v>1185.95</v>
      </c>
      <c r="K24" t="inlineStr">
        <is>
          <t>USD</t>
        </is>
      </c>
      <c r="L24" t="n">
        <v>1019.917</v>
      </c>
      <c r="M24" s="158" t="n">
        <v>1185.95</v>
      </c>
      <c r="N24" t="n">
        <v>105</v>
      </c>
      <c r="O24" t="n">
        <v>90.3</v>
      </c>
      <c r="P24" t="n">
        <v>105</v>
      </c>
      <c r="Q24" s="102" t="n">
        <v>0.08853661621484885</v>
      </c>
      <c r="R24" t="n">
        <v>2</v>
      </c>
      <c r="S24" t="n">
        <v>2026</v>
      </c>
      <c r="T24" t="n">
        <v>2</v>
      </c>
      <c r="U24" t="n">
        <v>2026</v>
      </c>
      <c r="V24" s="63" t="n">
        <v>46110</v>
      </c>
      <c r="W24" t="inlineStr">
        <is>
          <t>marzo</t>
        </is>
      </c>
      <c r="X24" t="n">
        <v>2026</v>
      </c>
    </row>
    <row r="25">
      <c r="A25" t="inlineStr">
        <is>
          <t>LLC</t>
        </is>
      </c>
      <c r="B25" t="n">
        <v>1059</v>
      </c>
      <c r="C25" t="n">
        <v>0</v>
      </c>
      <c r="D25" s="63" t="n">
        <v>46056</v>
      </c>
      <c r="E25" s="63" t="n">
        <v>46095</v>
      </c>
      <c r="F25" s="63" t="n">
        <v>46099</v>
      </c>
      <c r="G25" t="inlineStr">
        <is>
          <t>ClaudiaF</t>
        </is>
      </c>
      <c r="H25" t="n">
        <v>6</v>
      </c>
      <c r="J25" t="n">
        <v>873</v>
      </c>
      <c r="K25" t="inlineStr">
        <is>
          <t>GBP</t>
        </is>
      </c>
      <c r="L25" t="n">
        <v>1003.95</v>
      </c>
      <c r="M25" s="158" t="n">
        <v>1169.82</v>
      </c>
      <c r="N25" t="n">
        <v>87.3</v>
      </c>
      <c r="O25" t="n">
        <v>100.395</v>
      </c>
      <c r="P25" t="n">
        <v>116.982</v>
      </c>
      <c r="Q25" s="102" t="n">
        <v>0.1</v>
      </c>
      <c r="R25" t="n">
        <v>2</v>
      </c>
      <c r="S25" t="n">
        <v>2026</v>
      </c>
      <c r="T25" t="n">
        <v>3</v>
      </c>
      <c r="U25" t="n">
        <v>2026</v>
      </c>
      <c r="V25" s="63" t="n">
        <v>46144</v>
      </c>
      <c r="W25" t="inlineStr">
        <is>
          <t>mayo</t>
        </is>
      </c>
      <c r="X25" t="n">
        <v>2026</v>
      </c>
    </row>
    <row r="26">
      <c r="A26" t="inlineStr">
        <is>
          <t>LLC</t>
        </is>
      </c>
      <c r="B26" t="n">
        <v>1049</v>
      </c>
      <c r="C26" t="n">
        <v>0</v>
      </c>
      <c r="D26" s="63" t="n">
        <v>46055</v>
      </c>
      <c r="E26" s="63" t="n">
        <v>46079</v>
      </c>
      <c r="F26" s="63" t="n">
        <v>46082</v>
      </c>
      <c r="G26" t="inlineStr">
        <is>
          <t>DianaM</t>
        </is>
      </c>
      <c r="H26" t="n">
        <v>6</v>
      </c>
      <c r="I26" t="inlineStr">
        <is>
          <t>MARC1989</t>
        </is>
      </c>
      <c r="J26" t="n">
        <v>1067.76</v>
      </c>
      <c r="K26" t="inlineStr">
        <is>
          <t>USD</t>
        </is>
      </c>
      <c r="L26" t="n">
        <v>918.2736</v>
      </c>
      <c r="M26" s="158" t="n">
        <v>1067.76</v>
      </c>
      <c r="N26" t="n">
        <v>70</v>
      </c>
      <c r="O26" t="n">
        <v>60.2</v>
      </c>
      <c r="P26" t="n">
        <v>70</v>
      </c>
      <c r="Q26" s="102" t="n">
        <v>0.06555780325166703</v>
      </c>
      <c r="R26" t="n">
        <v>2</v>
      </c>
      <c r="S26" t="n">
        <v>2026</v>
      </c>
      <c r="T26" t="n">
        <v>2</v>
      </c>
      <c r="U26" t="n">
        <v>2026</v>
      </c>
      <c r="V26" s="63" t="n">
        <v>46127</v>
      </c>
      <c r="W26" t="inlineStr">
        <is>
          <t>abril</t>
        </is>
      </c>
      <c r="X26" t="n">
        <v>2026</v>
      </c>
    </row>
    <row r="27">
      <c r="A27" t="inlineStr">
        <is>
          <t>LLC</t>
        </is>
      </c>
      <c r="B27" t="n">
        <v>1074</v>
      </c>
      <c r="C27" t="n">
        <v>0</v>
      </c>
      <c r="D27" s="63" t="n">
        <v>46058</v>
      </c>
      <c r="E27" s="63" t="n">
        <v>46061</v>
      </c>
      <c r="F27" s="63" t="n">
        <v>46061</v>
      </c>
      <c r="G27" t="inlineStr">
        <is>
          <t>JimenaT</t>
        </is>
      </c>
      <c r="H27" t="n">
        <v>6</v>
      </c>
      <c r="J27" t="n">
        <v>14395</v>
      </c>
      <c r="K27" t="inlineStr">
        <is>
          <t>MXN</t>
        </is>
      </c>
      <c r="L27" t="n">
        <v>690.96</v>
      </c>
      <c r="M27" s="158" t="n">
        <v>806.12</v>
      </c>
      <c r="N27" t="n">
        <v>0</v>
      </c>
      <c r="O27" t="n">
        <v>0</v>
      </c>
      <c r="P27" t="n">
        <v>0</v>
      </c>
      <c r="Q27" s="102" t="n">
        <v>0</v>
      </c>
      <c r="R27" t="n">
        <v>2</v>
      </c>
      <c r="S27" t="n">
        <v>2026</v>
      </c>
      <c r="T27" t="n">
        <v>2</v>
      </c>
      <c r="U27" t="n">
        <v>2026</v>
      </c>
      <c r="V27" s="63" t="n">
        <v>46106</v>
      </c>
      <c r="W27" t="inlineStr">
        <is>
          <t>marzo</t>
        </is>
      </c>
      <c r="X27" t="n">
        <v>2026</v>
      </c>
    </row>
    <row r="28">
      <c r="A28" t="inlineStr">
        <is>
          <t>LLC</t>
        </is>
      </c>
      <c r="B28" t="n">
        <v>1071</v>
      </c>
      <c r="C28" t="n">
        <v>0</v>
      </c>
      <c r="D28" s="63" t="n">
        <v>46058</v>
      </c>
      <c r="E28" s="63" t="n">
        <v>46058</v>
      </c>
      <c r="F28" s="63" t="n">
        <v>46059</v>
      </c>
      <c r="G28" t="inlineStr">
        <is>
          <t>ClaudiaF</t>
        </is>
      </c>
      <c r="H28" t="n">
        <v>6</v>
      </c>
      <c r="J28" t="n">
        <v>788.74</v>
      </c>
      <c r="K28" t="inlineStr">
        <is>
          <t>USD</t>
        </is>
      </c>
      <c r="L28" t="n">
        <v>678.3164</v>
      </c>
      <c r="M28" s="158" t="n">
        <v>788.74</v>
      </c>
      <c r="N28" t="n">
        <v>78.88</v>
      </c>
      <c r="O28" t="n">
        <v>67.8368</v>
      </c>
      <c r="P28" t="n">
        <v>78.88</v>
      </c>
      <c r="Q28" s="102" t="n">
        <v>0.1000076070695032</v>
      </c>
      <c r="R28" t="n">
        <v>2</v>
      </c>
      <c r="S28" t="n">
        <v>2026</v>
      </c>
      <c r="T28" t="n">
        <v>2</v>
      </c>
      <c r="U28" t="n">
        <v>2026</v>
      </c>
      <c r="V28" s="63" t="n">
        <v>46104</v>
      </c>
      <c r="W28" t="inlineStr">
        <is>
          <t>marzo</t>
        </is>
      </c>
      <c r="X28" t="n">
        <v>2026</v>
      </c>
    </row>
    <row r="29">
      <c r="A29" t="inlineStr">
        <is>
          <t>LLC</t>
        </is>
      </c>
      <c r="B29" t="n">
        <v>1072</v>
      </c>
      <c r="C29" t="n">
        <v>1</v>
      </c>
      <c r="D29" s="63" t="n">
        <v>46058</v>
      </c>
      <c r="E29" s="63" t="n">
        <v>46016</v>
      </c>
      <c r="F29" s="63" t="n">
        <v>46016</v>
      </c>
      <c r="G29" t="inlineStr">
        <is>
          <t>DianaM</t>
        </is>
      </c>
      <c r="H29" t="n">
        <v>6</v>
      </c>
      <c r="I29" t="inlineStr">
        <is>
          <t>MARC1989</t>
        </is>
      </c>
      <c r="J29" t="n">
        <v>708.8</v>
      </c>
      <c r="K29" t="inlineStr">
        <is>
          <t>USD</t>
        </is>
      </c>
      <c r="L29" t="n">
        <v>609.568</v>
      </c>
      <c r="M29" s="158" t="n">
        <v>708.8</v>
      </c>
      <c r="N29" t="n">
        <v>70.88</v>
      </c>
      <c r="O29" t="n">
        <v>60.95679999999999</v>
      </c>
      <c r="P29" t="n">
        <v>70.88</v>
      </c>
      <c r="Q29" s="102" t="n">
        <v>0.09999999999999999</v>
      </c>
      <c r="R29" t="n">
        <v>2</v>
      </c>
      <c r="S29" t="n">
        <v>2026</v>
      </c>
      <c r="T29" t="n">
        <v>12</v>
      </c>
      <c r="U29" t="n">
        <v>2025</v>
      </c>
      <c r="V29" s="63" t="n">
        <v>46061</v>
      </c>
      <c r="W29" t="inlineStr">
        <is>
          <t>febrero</t>
        </is>
      </c>
      <c r="X29" t="n">
        <v>2026</v>
      </c>
    </row>
    <row r="30">
      <c r="A30" t="inlineStr">
        <is>
          <t>LLC</t>
        </is>
      </c>
      <c r="B30" t="n">
        <v>1055</v>
      </c>
      <c r="C30" t="n">
        <v>0</v>
      </c>
      <c r="D30" s="63" t="n">
        <v>46056</v>
      </c>
      <c r="E30" s="63" t="n">
        <v>46058</v>
      </c>
      <c r="F30" s="63" t="n">
        <v>46059</v>
      </c>
      <c r="G30" t="inlineStr">
        <is>
          <t>ClaudiaF</t>
        </is>
      </c>
      <c r="H30" t="n">
        <v>6</v>
      </c>
      <c r="J30" t="n">
        <v>447.48</v>
      </c>
      <c r="K30" t="inlineStr">
        <is>
          <t>USD</t>
        </is>
      </c>
      <c r="L30" t="n">
        <v>384.8328</v>
      </c>
      <c r="M30" s="158" t="n">
        <v>447.48</v>
      </c>
      <c r="N30" t="n">
        <v>44.75</v>
      </c>
      <c r="O30" t="n">
        <v>38.485</v>
      </c>
      <c r="P30" t="n">
        <v>44.75</v>
      </c>
      <c r="Q30" s="102" t="n">
        <v>0.100004469473496</v>
      </c>
      <c r="R30" t="n">
        <v>2</v>
      </c>
      <c r="S30" t="n">
        <v>2026</v>
      </c>
      <c r="T30" t="n">
        <v>2</v>
      </c>
      <c r="U30" t="n">
        <v>2026</v>
      </c>
      <c r="V30" s="63" t="n">
        <v>46104</v>
      </c>
      <c r="W30" t="inlineStr">
        <is>
          <t>marzo</t>
        </is>
      </c>
      <c r="X30" t="n">
        <v>2026</v>
      </c>
    </row>
    <row r="31">
      <c r="A31" t="inlineStr">
        <is>
          <t>LLC</t>
        </is>
      </c>
      <c r="B31" t="n">
        <v>1053</v>
      </c>
      <c r="C31" t="n">
        <v>0</v>
      </c>
      <c r="D31" s="63" t="n">
        <v>46056</v>
      </c>
      <c r="E31" s="63" t="n">
        <v>46137</v>
      </c>
      <c r="F31" s="63" t="n">
        <v>46152</v>
      </c>
      <c r="G31" t="inlineStr">
        <is>
          <t>MartinO</t>
        </is>
      </c>
      <c r="H31" t="n">
        <v>6</v>
      </c>
      <c r="J31" t="n">
        <v>100</v>
      </c>
      <c r="K31" t="inlineStr">
        <is>
          <t>USD</t>
        </is>
      </c>
      <c r="L31" t="n">
        <v>86</v>
      </c>
      <c r="M31" s="158" t="n">
        <v>100</v>
      </c>
      <c r="N31" t="n">
        <v>0</v>
      </c>
      <c r="O31" t="n">
        <v>0</v>
      </c>
      <c r="P31" t="n">
        <v>0</v>
      </c>
      <c r="Q31" s="102" t="n">
        <v>0</v>
      </c>
      <c r="R31" t="n">
        <v>2</v>
      </c>
      <c r="S31" t="n">
        <v>2026</v>
      </c>
      <c r="T31" t="n">
        <v>4</v>
      </c>
      <c r="U31" t="n">
        <v>2026</v>
      </c>
      <c r="V31" s="63" t="n">
        <v>46197</v>
      </c>
      <c r="W31" t="inlineStr">
        <is>
          <t>junio</t>
        </is>
      </c>
      <c r="X31" t="n">
        <v>2026</v>
      </c>
    </row>
    <row r="32">
      <c r="A32" t="inlineStr">
        <is>
          <t>LLC</t>
        </is>
      </c>
      <c r="B32" t="n">
        <v>1066</v>
      </c>
      <c r="C32" t="n">
        <v>0</v>
      </c>
      <c r="D32" s="63" t="n">
        <v>46057</v>
      </c>
      <c r="E32" s="63" t="n">
        <v>46189</v>
      </c>
      <c r="F32" s="63" t="n">
        <v>46209</v>
      </c>
      <c r="G32" t="inlineStr">
        <is>
          <t>PaulinaA</t>
        </is>
      </c>
      <c r="H32" t="n">
        <v>6</v>
      </c>
      <c r="J32" t="n">
        <v>70</v>
      </c>
      <c r="K32" t="inlineStr">
        <is>
          <t>USD</t>
        </is>
      </c>
      <c r="L32" t="n">
        <v>60.2</v>
      </c>
      <c r="M32" s="158" t="n">
        <v>70</v>
      </c>
      <c r="N32" t="n">
        <v>70</v>
      </c>
      <c r="O32" t="n">
        <v>60.2</v>
      </c>
      <c r="P32" t="n">
        <v>70</v>
      </c>
      <c r="Q32" s="102" t="n">
        <v>1</v>
      </c>
      <c r="R32" t="n">
        <v>2</v>
      </c>
      <c r="S32" t="n">
        <v>2026</v>
      </c>
      <c r="T32" t="n">
        <v>6</v>
      </c>
      <c r="U32" t="n">
        <v>2026</v>
      </c>
      <c r="V32" s="63" t="n">
        <v>46254</v>
      </c>
      <c r="W32" t="inlineStr">
        <is>
          <t>agosto</t>
        </is>
      </c>
      <c r="X32" t="n">
        <v>2026</v>
      </c>
    </row>
    <row r="33">
      <c r="A33" t="inlineStr">
        <is>
          <t>LLC</t>
        </is>
      </c>
      <c r="B33" t="n">
        <v>1056</v>
      </c>
      <c r="C33" t="n">
        <v>0</v>
      </c>
      <c r="D33" s="63" t="n">
        <v>46056</v>
      </c>
      <c r="E33" s="63" t="n">
        <v>46157</v>
      </c>
      <c r="F33" s="63" t="n">
        <v>46178</v>
      </c>
      <c r="G33" t="inlineStr">
        <is>
          <t>IsraelB</t>
        </is>
      </c>
      <c r="H33" t="n">
        <v>6</v>
      </c>
      <c r="I33" t="inlineStr">
        <is>
          <t>DIANAM,MARC1989</t>
        </is>
      </c>
      <c r="J33" t="n">
        <v>70</v>
      </c>
      <c r="K33" t="inlineStr">
        <is>
          <t>USD</t>
        </is>
      </c>
      <c r="L33" t="n">
        <v>60.2</v>
      </c>
      <c r="M33" s="158" t="n">
        <v>70</v>
      </c>
      <c r="N33" t="n">
        <v>70</v>
      </c>
      <c r="O33" t="n">
        <v>60.2</v>
      </c>
      <c r="P33" t="n">
        <v>70</v>
      </c>
      <c r="Q33" s="102" t="n">
        <v>1</v>
      </c>
      <c r="R33" t="n">
        <v>2</v>
      </c>
      <c r="S33" t="n">
        <v>2026</v>
      </c>
      <c r="T33" t="n">
        <v>5</v>
      </c>
      <c r="U33" t="n">
        <v>2026</v>
      </c>
      <c r="V33" s="63" t="n">
        <v>46223</v>
      </c>
      <c r="W33" t="inlineStr">
        <is>
          <t>julio</t>
        </is>
      </c>
      <c r="X33" t="n">
        <v>2026</v>
      </c>
    </row>
    <row r="34">
      <c r="A34" t="inlineStr">
        <is>
          <t>LLC</t>
        </is>
      </c>
      <c r="B34" t="n">
        <v>1077</v>
      </c>
      <c r="C34" t="n">
        <v>0</v>
      </c>
      <c r="D34" s="63" t="n">
        <v>46059</v>
      </c>
      <c r="E34" s="63" t="n">
        <v>46108</v>
      </c>
      <c r="F34" s="63" t="n">
        <v>46121</v>
      </c>
      <c r="G34" t="inlineStr">
        <is>
          <t>FernandaS</t>
        </is>
      </c>
      <c r="H34" t="n">
        <v>6</v>
      </c>
      <c r="I34" t="inlineStr">
        <is>
          <t>JAIMEG</t>
        </is>
      </c>
      <c r="J34" t="n">
        <v>1</v>
      </c>
      <c r="K34" t="inlineStr">
        <is>
          <t>EUR</t>
        </is>
      </c>
      <c r="L34" t="n">
        <v>1</v>
      </c>
      <c r="M34" s="158" t="n">
        <v>1.16</v>
      </c>
      <c r="N34" t="n">
        <v>0</v>
      </c>
      <c r="O34" t="n">
        <v>0</v>
      </c>
      <c r="P34" t="n">
        <v>0</v>
      </c>
      <c r="Q34" s="102" t="n">
        <v>0</v>
      </c>
      <c r="R34" t="n">
        <v>2</v>
      </c>
      <c r="S34" t="n">
        <v>2026</v>
      </c>
      <c r="T34" t="n">
        <v>3</v>
      </c>
      <c r="U34" t="n">
        <v>2026</v>
      </c>
      <c r="V34" s="63" t="n">
        <v>46166</v>
      </c>
      <c r="W34" t="inlineStr">
        <is>
          <t>mayo</t>
        </is>
      </c>
      <c r="X34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Q18" sqref="Q18"/>
    </sheetView>
  </sheetViews>
  <sheetFormatPr baseColWidth="8" defaultColWidth="11.42578125" defaultRowHeight="14.45"/>
  <cols>
    <col width="22.5703125" bestFit="1" customWidth="1" min="1" max="1"/>
    <col width="21.85546875" bestFit="1" customWidth="1" min="2" max="2"/>
    <col width="20" bestFit="1" customWidth="1" min="3" max="3"/>
    <col width="8.42578125" bestFit="1" customWidth="1" min="4" max="8"/>
    <col width="7.42578125" bestFit="1" customWidth="1" min="9" max="9"/>
    <col width="8.42578125" bestFit="1" customWidth="1" min="10" max="10"/>
    <col width="7.42578125" bestFit="1" customWidth="1" min="11" max="12"/>
    <col width="12" bestFit="1" customWidth="1" min="13" max="15"/>
    <col width="22.5703125" bestFit="1" customWidth="1" min="16" max="16"/>
    <col width="21.85546875" bestFit="1" customWidth="1" min="17" max="17"/>
    <col width="20" bestFit="1" customWidth="1" min="18" max="18"/>
  </cols>
  <sheetData>
    <row r="1">
      <c r="A1" s="1" t="inlineStr">
        <is>
          <t>Compañia</t>
        </is>
      </c>
      <c r="B1" t="inlineStr">
        <is>
          <t>(Todas)</t>
        </is>
      </c>
      <c r="P1" s="1" t="inlineStr">
        <is>
          <t>Compañia</t>
        </is>
      </c>
      <c r="Q1" t="inlineStr">
        <is>
          <t>(Todas)</t>
        </is>
      </c>
    </row>
    <row r="2">
      <c r="A2" s="1" t="inlineStr">
        <is>
          <t>Año</t>
        </is>
      </c>
      <c r="B2" s="2" t="n">
        <v>2025</v>
      </c>
      <c r="C2" s="3" t="inlineStr">
        <is>
          <t>Venta 2025, Inicio 2026</t>
        </is>
      </c>
      <c r="P2" s="1" t="inlineStr">
        <is>
          <t>Año</t>
        </is>
      </c>
      <c r="Q2" s="2" t="n">
        <v>2026</v>
      </c>
      <c r="R2" s="3" t="inlineStr">
        <is>
          <t>Venta 2026, Inicio 2027</t>
        </is>
      </c>
    </row>
    <row r="3">
      <c r="A3" s="1" t="inlineStr">
        <is>
          <t>Año Inicio</t>
        </is>
      </c>
      <c r="B3" s="2" t="n">
        <v>2026</v>
      </c>
      <c r="P3" s="1" t="inlineStr">
        <is>
          <t>Año Inicio</t>
        </is>
      </c>
      <c r="Q3" s="2" t="n">
        <v>2027</v>
      </c>
    </row>
    <row r="5">
      <c r="A5" s="1" t="inlineStr">
        <is>
          <t>Suma de Total Venta USD</t>
        </is>
      </c>
      <c r="B5" s="1" t="inlineStr">
        <is>
          <t>Etiquetas de columna</t>
        </is>
      </c>
      <c r="P5" s="1" t="inlineStr">
        <is>
          <t>Suma de Total Venta USD</t>
        </is>
      </c>
      <c r="Q5" s="1" t="inlineStr">
        <is>
          <t>Etiquetas de columna</t>
        </is>
      </c>
    </row>
    <row r="6">
      <c r="A6" s="1" t="inlineStr">
        <is>
          <t>Etiquetas de fila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inlineStr">
        <is>
          <t>Total general</t>
        </is>
      </c>
      <c r="P6" s="1" t="inlineStr">
        <is>
          <t>Etiquetas de fila</t>
        </is>
      </c>
      <c r="Q6" t="n">
        <v>6</v>
      </c>
      <c r="R6" t="inlineStr">
        <is>
          <t>Total general</t>
        </is>
      </c>
    </row>
    <row r="7">
      <c r="A7" s="2" t="n">
        <v>15</v>
      </c>
      <c r="B7" s="164" t="n"/>
      <c r="C7" s="164" t="n">
        <v>22879.21</v>
      </c>
      <c r="D7" s="164" t="n"/>
      <c r="E7" s="164" t="n"/>
      <c r="F7" s="164" t="n"/>
      <c r="G7" s="164" t="n"/>
      <c r="H7" s="164" t="n"/>
      <c r="I7" s="164" t="n"/>
      <c r="J7" s="164" t="n"/>
      <c r="K7" s="164" t="n"/>
      <c r="L7" s="164" t="n"/>
      <c r="M7" s="164" t="n">
        <v>22879.21</v>
      </c>
      <c r="P7" s="2" t="n">
        <v>6</v>
      </c>
      <c r="Q7" s="164" t="n">
        <v>62000</v>
      </c>
      <c r="R7" s="164" t="n">
        <v>62000</v>
      </c>
    </row>
    <row r="8">
      <c r="A8" s="2" t="n">
        <v>26</v>
      </c>
      <c r="B8" s="164" t="n"/>
      <c r="C8" s="164" t="n"/>
      <c r="D8" s="164" t="n"/>
      <c r="E8" s="164" t="n">
        <v>12575</v>
      </c>
      <c r="F8" s="164" t="n"/>
      <c r="G8" s="164" t="n"/>
      <c r="H8" s="164" t="n"/>
      <c r="I8" s="164" t="n"/>
      <c r="J8" s="164" t="n"/>
      <c r="K8" s="164" t="n"/>
      <c r="L8" s="164" t="n"/>
      <c r="M8" s="164" t="n">
        <v>12575</v>
      </c>
      <c r="P8" s="2" t="inlineStr">
        <is>
          <t>Total general</t>
        </is>
      </c>
      <c r="Q8" s="164" t="n">
        <v>62000</v>
      </c>
      <c r="R8" s="164" t="n">
        <v>62000</v>
      </c>
    </row>
    <row r="9">
      <c r="A9" s="2" t="n">
        <v>28</v>
      </c>
      <c r="B9" s="164" t="n"/>
      <c r="C9" s="164" t="n"/>
      <c r="D9" s="164" t="n">
        <v>11490</v>
      </c>
      <c r="E9" s="164" t="n"/>
      <c r="F9" s="164" t="n"/>
      <c r="G9" s="164" t="n"/>
      <c r="H9" s="164" t="n"/>
      <c r="I9" s="164" t="n"/>
      <c r="J9" s="164" t="n"/>
      <c r="K9" s="164" t="n"/>
      <c r="L9" s="164" t="n"/>
      <c r="M9" s="164" t="n">
        <v>11490</v>
      </c>
    </row>
    <row r="10">
      <c r="A10" s="2" t="n">
        <v>29</v>
      </c>
      <c r="B10" s="164" t="n">
        <v>22527.7</v>
      </c>
      <c r="C10" s="164" t="n"/>
      <c r="D10" s="164" t="n"/>
      <c r="E10" s="164" t="n"/>
      <c r="F10" s="164" t="n"/>
      <c r="G10" s="164" t="n"/>
      <c r="H10" s="164" t="n"/>
      <c r="I10" s="164" t="n"/>
      <c r="J10" s="164" t="n"/>
      <c r="K10" s="164" t="n"/>
      <c r="L10" s="164" t="n"/>
      <c r="M10" s="164" t="n">
        <v>22527.7</v>
      </c>
    </row>
    <row r="11">
      <c r="A11" s="2" t="n">
        <v>34</v>
      </c>
      <c r="B11" s="164" t="n">
        <v>38065.4116</v>
      </c>
      <c r="C11" s="164" t="n">
        <v>406684.93</v>
      </c>
      <c r="D11" s="164" t="n"/>
      <c r="E11" s="164" t="n"/>
      <c r="F11" s="164" t="n"/>
      <c r="G11" s="164" t="n"/>
      <c r="H11" s="164" t="n"/>
      <c r="I11" s="164" t="n"/>
      <c r="J11" s="164" t="n"/>
      <c r="K11" s="164" t="n"/>
      <c r="L11" s="164" t="n"/>
      <c r="M11" s="164" t="n">
        <v>444750.3416</v>
      </c>
    </row>
    <row r="12">
      <c r="A12" s="2" t="n">
        <v>35</v>
      </c>
      <c r="B12" s="164" t="n"/>
      <c r="C12" s="164" t="n"/>
      <c r="D12" s="164" t="n">
        <v>19968.9152</v>
      </c>
      <c r="E12" s="164" t="n"/>
      <c r="F12" s="164" t="n">
        <v>2240</v>
      </c>
      <c r="G12" s="164" t="n"/>
      <c r="H12" s="164" t="n"/>
      <c r="I12" s="164" t="n"/>
      <c r="J12" s="164" t="n"/>
      <c r="K12" s="164" t="n"/>
      <c r="L12" s="164" t="n"/>
      <c r="M12" s="164" t="n">
        <v>22208.9152</v>
      </c>
    </row>
    <row r="13">
      <c r="A13" s="2" t="n">
        <v>36</v>
      </c>
      <c r="B13" s="164" t="n"/>
      <c r="C13" s="164" t="n"/>
      <c r="D13" s="164" t="n"/>
      <c r="E13" s="164" t="n"/>
      <c r="F13" s="164" t="n">
        <v>10970.35</v>
      </c>
      <c r="G13" s="164" t="n"/>
      <c r="H13" s="164" t="n"/>
      <c r="I13" s="164" t="n"/>
      <c r="J13" s="164" t="n"/>
      <c r="K13" s="164" t="n"/>
      <c r="L13" s="164" t="n"/>
      <c r="M13" s="164" t="n">
        <v>10970.35</v>
      </c>
    </row>
    <row r="14">
      <c r="A14" s="2" t="n">
        <v>37</v>
      </c>
      <c r="B14" s="164" t="n"/>
      <c r="C14" s="164" t="n"/>
      <c r="D14" s="164" t="n"/>
      <c r="E14" s="164" t="n"/>
      <c r="F14" s="164" t="n"/>
      <c r="G14" s="164" t="n"/>
      <c r="H14" s="164" t="n">
        <v>4878</v>
      </c>
      <c r="I14" s="164" t="n"/>
      <c r="J14" s="164" t="n"/>
      <c r="K14" s="164" t="n"/>
      <c r="L14" s="164" t="n"/>
      <c r="M14" s="164" t="n">
        <v>4878</v>
      </c>
    </row>
    <row r="15">
      <c r="A15" s="2" t="n">
        <v>38</v>
      </c>
      <c r="B15" s="164" t="n">
        <v>51990.79</v>
      </c>
      <c r="C15" s="164" t="n"/>
      <c r="D15" s="164" t="n"/>
      <c r="E15" s="164" t="n"/>
      <c r="F15" s="164" t="n">
        <v>129987.86</v>
      </c>
      <c r="G15" s="164" t="n"/>
      <c r="H15" s="164" t="n"/>
      <c r="I15" s="164" t="n"/>
      <c r="J15" s="164" t="n"/>
      <c r="K15" s="164" t="n"/>
      <c r="L15" s="164" t="n"/>
      <c r="M15" s="164" t="n">
        <v>181978.65</v>
      </c>
    </row>
    <row r="16">
      <c r="A16" s="2" t="n">
        <v>39</v>
      </c>
      <c r="B16" s="164" t="n"/>
      <c r="C16" s="164" t="n">
        <v>113590.32</v>
      </c>
      <c r="D16" s="164" t="n"/>
      <c r="E16" s="164" t="n"/>
      <c r="F16" s="164" t="n"/>
      <c r="G16" s="164" t="n">
        <v>70705.31599999999</v>
      </c>
      <c r="H16" s="164" t="n"/>
      <c r="I16" s="164" t="n"/>
      <c r="J16" s="164" t="n"/>
      <c r="K16" s="164" t="n"/>
      <c r="L16" s="164" t="n"/>
      <c r="M16" s="164" t="n">
        <v>184295.636</v>
      </c>
    </row>
    <row r="17">
      <c r="A17" s="2" t="n">
        <v>40</v>
      </c>
      <c r="B17" s="164" t="n">
        <v>10671.6404</v>
      </c>
      <c r="C17" s="164" t="n">
        <v>43089.2</v>
      </c>
      <c r="D17" s="164" t="n">
        <v>14720.13</v>
      </c>
      <c r="E17" s="164" t="n"/>
      <c r="F17" s="164" t="n"/>
      <c r="G17" s="164" t="n"/>
      <c r="H17" s="164" t="n"/>
      <c r="I17" s="164" t="n"/>
      <c r="J17" s="164" t="n"/>
      <c r="K17" s="164" t="n"/>
      <c r="L17" s="164" t="n"/>
      <c r="M17" s="164" t="n">
        <v>68480.97040000001</v>
      </c>
    </row>
    <row r="18">
      <c r="A18" s="2" t="n">
        <v>41</v>
      </c>
      <c r="B18" s="164" t="n"/>
      <c r="C18" s="164" t="n"/>
      <c r="D18" s="164" t="n"/>
      <c r="E18" s="164" t="n">
        <v>12874.88</v>
      </c>
      <c r="F18" s="164" t="n"/>
      <c r="G18" s="164" t="n"/>
      <c r="H18" s="164" t="n"/>
      <c r="I18" s="164" t="n"/>
      <c r="J18" s="164" t="n"/>
      <c r="K18" s="164" t="n"/>
      <c r="L18" s="164" t="n"/>
      <c r="M18" s="164" t="n">
        <v>12874.88</v>
      </c>
    </row>
    <row r="19">
      <c r="A19" s="2" t="n">
        <v>42</v>
      </c>
      <c r="B19" s="164" t="n"/>
      <c r="C19" s="164" t="n"/>
      <c r="D19" s="164" t="n">
        <v>88656.24000000001</v>
      </c>
      <c r="E19" s="164" t="n">
        <v>73100.62479999999</v>
      </c>
      <c r="F19" s="164" t="n"/>
      <c r="G19" s="164" t="n"/>
      <c r="H19" s="164" t="n"/>
      <c r="I19" s="164" t="n"/>
      <c r="J19" s="164" t="n"/>
      <c r="K19" s="164" t="n"/>
      <c r="L19" s="164" t="n"/>
      <c r="M19" s="164" t="n">
        <v>161756.8648</v>
      </c>
    </row>
    <row r="20">
      <c r="A20" s="2" t="n">
        <v>43</v>
      </c>
      <c r="B20" s="164" t="n">
        <v>17199.31</v>
      </c>
      <c r="C20" s="164" t="n"/>
      <c r="D20" s="164" t="n"/>
      <c r="E20" s="164" t="n">
        <v>5189.839999999999</v>
      </c>
      <c r="F20" s="164" t="n"/>
      <c r="G20" s="164" t="n"/>
      <c r="H20" s="164" t="n"/>
      <c r="I20" s="164" t="n"/>
      <c r="J20" s="164" t="n"/>
      <c r="K20" s="164" t="n"/>
      <c r="L20" s="164" t="n"/>
      <c r="M20" s="164" t="n">
        <v>22389.15</v>
      </c>
    </row>
    <row r="21">
      <c r="A21" s="2" t="n">
        <v>44</v>
      </c>
      <c r="B21" s="164" t="n"/>
      <c r="C21" s="164" t="n">
        <v>14416.264</v>
      </c>
      <c r="D21" s="164" t="n"/>
      <c r="E21" s="164" t="n">
        <v>13507.7824</v>
      </c>
      <c r="F21" s="164" t="n"/>
      <c r="G21" s="164" t="n"/>
      <c r="H21" s="164" t="n"/>
      <c r="I21" s="164" t="n"/>
      <c r="J21" s="164" t="n">
        <v>12410.086</v>
      </c>
      <c r="K21" s="164" t="n"/>
      <c r="L21" s="164" t="n"/>
      <c r="M21" s="164" t="n">
        <v>40334.1324</v>
      </c>
    </row>
    <row r="22">
      <c r="A22" s="2" t="n">
        <v>45</v>
      </c>
      <c r="B22" s="164" t="n"/>
      <c r="C22" s="164" t="n"/>
      <c r="D22" s="164" t="n">
        <v>11611.6</v>
      </c>
      <c r="E22" s="164" t="n"/>
      <c r="F22" s="164" t="n">
        <v>560</v>
      </c>
      <c r="G22" s="164" t="n"/>
      <c r="H22" s="164" t="n">
        <v>56772.919</v>
      </c>
      <c r="I22" s="164" t="n"/>
      <c r="J22" s="164" t="n"/>
      <c r="K22" s="164" t="n"/>
      <c r="L22" s="164" t="n"/>
      <c r="M22" s="164" t="n">
        <v>68944.519</v>
      </c>
    </row>
    <row r="23">
      <c r="A23" s="2" t="n">
        <v>46</v>
      </c>
      <c r="B23" s="164" t="n">
        <v>6537.37</v>
      </c>
      <c r="C23" s="164" t="n">
        <v>1210.2</v>
      </c>
      <c r="D23" s="164" t="n">
        <v>218022.244</v>
      </c>
      <c r="E23" s="164" t="n">
        <v>68976.97</v>
      </c>
      <c r="F23" s="164" t="n"/>
      <c r="G23" s="164" t="n"/>
      <c r="H23" s="164" t="n">
        <v>21067.7228</v>
      </c>
      <c r="I23" s="164" t="n"/>
      <c r="J23" s="164" t="n"/>
      <c r="K23" s="164" t="n"/>
      <c r="L23" s="164" t="n"/>
      <c r="M23" s="164" t="n">
        <v>315814.5068</v>
      </c>
    </row>
    <row r="24">
      <c r="A24" s="2" t="n">
        <v>47</v>
      </c>
      <c r="B24" s="164" t="n">
        <v>7951.799999999999</v>
      </c>
      <c r="C24" s="164" t="n">
        <v>14719.6344</v>
      </c>
      <c r="D24" s="164" t="n">
        <v>106061.2</v>
      </c>
      <c r="E24" s="164" t="n">
        <v>19835.01</v>
      </c>
      <c r="F24" s="164" t="n"/>
      <c r="G24" s="164" t="n"/>
      <c r="H24" s="164" t="n"/>
      <c r="I24" s="164" t="n"/>
      <c r="J24" s="164" t="n"/>
      <c r="K24" s="164" t="n"/>
      <c r="L24" s="164" t="n"/>
      <c r="M24" s="164" t="n">
        <v>148567.6444</v>
      </c>
    </row>
    <row r="25">
      <c r="A25" s="2" t="n">
        <v>48</v>
      </c>
      <c r="B25" s="164" t="n">
        <v>4614.48</v>
      </c>
      <c r="C25" s="164" t="n"/>
      <c r="D25" s="164" t="n"/>
      <c r="E25" s="164" t="n"/>
      <c r="F25" s="164" t="n">
        <v>18638.0216</v>
      </c>
      <c r="G25" s="164" t="n">
        <v>25591.34</v>
      </c>
      <c r="H25" s="164" t="n"/>
      <c r="I25" s="164" t="n">
        <v>14330.62</v>
      </c>
      <c r="J25" s="164" t="n"/>
      <c r="K25" s="164" t="n"/>
      <c r="L25" s="164" t="n">
        <v>77453.82399999999</v>
      </c>
      <c r="M25" s="164" t="n">
        <v>140628.2856</v>
      </c>
    </row>
    <row r="26">
      <c r="A26" s="2" t="n">
        <v>49</v>
      </c>
      <c r="B26" s="164" t="n">
        <v>13920.508</v>
      </c>
      <c r="C26" s="164" t="n"/>
      <c r="D26" s="164" t="n"/>
      <c r="E26" s="164" t="n">
        <v>19002</v>
      </c>
      <c r="F26" s="164" t="n"/>
      <c r="G26" s="164" t="n">
        <v>316077.6960000001</v>
      </c>
      <c r="H26" s="164" t="n">
        <v>373409.7048</v>
      </c>
      <c r="I26" s="164" t="n"/>
      <c r="J26" s="164" t="n"/>
      <c r="K26" s="164" t="n"/>
      <c r="L26" s="164" t="n">
        <v>2326.912</v>
      </c>
      <c r="M26" s="164" t="n">
        <v>724736.8208000001</v>
      </c>
    </row>
    <row r="27">
      <c r="A27" s="2" t="n">
        <v>50</v>
      </c>
      <c r="B27" s="164" t="n">
        <v>29549.826</v>
      </c>
      <c r="C27" s="164" t="n">
        <v>45938.59</v>
      </c>
      <c r="D27" s="164" t="n">
        <v>7590.6</v>
      </c>
      <c r="E27" s="164" t="n">
        <v>29207.666</v>
      </c>
      <c r="F27" s="164" t="n">
        <v>56995.84</v>
      </c>
      <c r="G27" s="164" t="n"/>
      <c r="H27" s="164" t="n"/>
      <c r="I27" s="164" t="n"/>
      <c r="J27" s="164" t="n">
        <v>16760.35648</v>
      </c>
      <c r="K27" s="164" t="n"/>
      <c r="L27" s="164" t="n"/>
      <c r="M27" s="164" t="n">
        <v>186042.87848</v>
      </c>
    </row>
    <row r="28">
      <c r="A28" s="2" t="n">
        <v>51</v>
      </c>
      <c r="B28" s="164" t="n">
        <v>102113.75</v>
      </c>
      <c r="C28" s="164" t="n">
        <v>32918.932</v>
      </c>
      <c r="D28" s="164" t="n">
        <v>71587.92168</v>
      </c>
      <c r="E28" s="164" t="n">
        <v>62507.67</v>
      </c>
      <c r="F28" s="164" t="n"/>
      <c r="G28" s="164" t="n"/>
      <c r="H28" s="164" t="n">
        <v>31181</v>
      </c>
      <c r="I28" s="164" t="n"/>
      <c r="J28" s="164" t="n">
        <v>6288.36</v>
      </c>
      <c r="K28" s="164" t="n">
        <v>21125</v>
      </c>
      <c r="L28" s="164" t="n"/>
      <c r="M28" s="164" t="n">
        <v>327722.63368</v>
      </c>
    </row>
    <row r="29">
      <c r="A29" s="2" t="n">
        <v>52</v>
      </c>
      <c r="B29" s="164" t="n"/>
      <c r="C29" s="164" t="n"/>
      <c r="D29" s="164" t="n">
        <v>43161.128</v>
      </c>
      <c r="E29" s="164" t="n"/>
      <c r="F29" s="164" t="n">
        <v>110454.5388</v>
      </c>
      <c r="G29" s="164" t="n"/>
      <c r="H29" s="164" t="n"/>
      <c r="I29" s="164" t="n"/>
      <c r="J29" s="164" t="n"/>
      <c r="K29" s="164" t="n"/>
      <c r="L29" s="164" t="n"/>
      <c r="M29" s="164" t="n">
        <v>153615.6668</v>
      </c>
    </row>
    <row r="30">
      <c r="A30" s="2" t="n">
        <v>53</v>
      </c>
      <c r="B30" s="164" t="n">
        <v>7270.459999999999</v>
      </c>
      <c r="C30" s="164" t="n"/>
      <c r="D30" s="164" t="n">
        <v>10884.8572</v>
      </c>
      <c r="E30" s="164" t="n"/>
      <c r="F30" s="164" t="n"/>
      <c r="G30" s="164" t="n"/>
      <c r="H30" s="164" t="n"/>
      <c r="I30" s="164" t="n"/>
      <c r="J30" s="164" t="n"/>
      <c r="K30" s="164" t="n"/>
      <c r="L30" s="164" t="n"/>
      <c r="M30" s="164" t="n">
        <v>18155.3172</v>
      </c>
    </row>
    <row r="31">
      <c r="A31" s="2" t="inlineStr">
        <is>
          <t>Total general</t>
        </is>
      </c>
      <c r="B31" s="164" t="n">
        <v>312413.046</v>
      </c>
      <c r="C31" s="164" t="n">
        <v>695447.2803999998</v>
      </c>
      <c r="D31" s="164" t="n">
        <v>603754.83608</v>
      </c>
      <c r="E31" s="164" t="n">
        <v>316777.4432</v>
      </c>
      <c r="F31" s="164" t="n">
        <v>329846.6104</v>
      </c>
      <c r="G31" s="164" t="n">
        <v>412374.3520000001</v>
      </c>
      <c r="H31" s="164" t="n">
        <v>487309.3466</v>
      </c>
      <c r="I31" s="164" t="n">
        <v>14330.62</v>
      </c>
      <c r="J31" s="164" t="n">
        <v>35458.80248</v>
      </c>
      <c r="K31" s="164" t="n">
        <v>21125</v>
      </c>
      <c r="L31" s="164" t="n">
        <v>79780.73599999999</v>
      </c>
      <c r="M31" s="164" t="n">
        <v>3308618.07316</v>
      </c>
    </row>
    <row r="35">
      <c r="A35" s="1" t="inlineStr">
        <is>
          <t>Compañia</t>
        </is>
      </c>
      <c r="B35" t="inlineStr">
        <is>
          <t>(Todas)</t>
        </is>
      </c>
    </row>
    <row r="36">
      <c r="A36" s="1" t="inlineStr">
        <is>
          <t>Año</t>
        </is>
      </c>
      <c r="B36" s="2" t="n">
        <v>2026</v>
      </c>
      <c r="C36" s="3" t="inlineStr">
        <is>
          <t>Venta 2026, Inicio 2026</t>
        </is>
      </c>
    </row>
    <row r="37">
      <c r="A37" s="1" t="inlineStr">
        <is>
          <t>Año Inicio</t>
        </is>
      </c>
      <c r="B37" s="2" t="n">
        <v>2026</v>
      </c>
    </row>
    <row r="39">
      <c r="A39" s="1" t="inlineStr">
        <is>
          <t>Suma de Total Venta USD</t>
        </is>
      </c>
      <c r="B39" s="1" t="inlineStr">
        <is>
          <t>Etiquetas de columna</t>
        </is>
      </c>
    </row>
    <row r="40">
      <c r="A40" s="1" t="inlineStr">
        <is>
          <t>Etiquetas de fila</t>
        </is>
      </c>
      <c r="B40" t="n">
        <v>1</v>
      </c>
      <c r="C40" t="n">
        <v>2</v>
      </c>
      <c r="D40" t="n">
        <v>3</v>
      </c>
      <c r="E40" t="n">
        <v>4</v>
      </c>
      <c r="F40" t="n">
        <v>5</v>
      </c>
      <c r="G40" t="n">
        <v>6</v>
      </c>
      <c r="H40" t="n">
        <v>7</v>
      </c>
      <c r="I40" t="n">
        <v>8</v>
      </c>
      <c r="J40" t="n">
        <v>9</v>
      </c>
      <c r="K40" t="n">
        <v>10</v>
      </c>
      <c r="L40" t="n">
        <v>11</v>
      </c>
      <c r="M40" t="n">
        <v>12</v>
      </c>
      <c r="N40" t="inlineStr">
        <is>
          <t>Total general</t>
        </is>
      </c>
    </row>
    <row r="41">
      <c r="A41" s="2" t="n">
        <v>1</v>
      </c>
      <c r="B41" s="164" t="n"/>
      <c r="C41" s="164" t="n"/>
      <c r="D41" s="164" t="n">
        <v>17426.28</v>
      </c>
      <c r="E41" s="164" t="n"/>
      <c r="F41" s="164" t="n"/>
      <c r="G41" s="164" t="n"/>
      <c r="H41" s="164" t="n"/>
      <c r="I41" s="164" t="n"/>
      <c r="J41" s="164" t="n"/>
      <c r="K41" s="164" t="n"/>
      <c r="L41" s="164" t="n"/>
      <c r="M41" s="164" t="n"/>
      <c r="N41" s="164" t="n">
        <v>17426.28</v>
      </c>
    </row>
    <row r="42">
      <c r="A42" s="2" t="n">
        <v>2</v>
      </c>
      <c r="B42" s="164" t="n">
        <v>47646.792</v>
      </c>
      <c r="C42" s="164" t="n">
        <v>11950.3628</v>
      </c>
      <c r="D42" s="164" t="n">
        <v>2328.56</v>
      </c>
      <c r="E42" s="164" t="n">
        <v>16669.2</v>
      </c>
      <c r="F42" s="164" t="n"/>
      <c r="G42" s="164" t="n">
        <v>223460</v>
      </c>
      <c r="H42" s="164" t="n"/>
      <c r="I42" s="164" t="n"/>
      <c r="J42" s="164" t="n">
        <v>192705.5948</v>
      </c>
      <c r="K42" s="164" t="n"/>
      <c r="L42" s="164" t="n"/>
      <c r="M42" s="164" t="n"/>
      <c r="N42" s="164" t="n">
        <v>494760.5096</v>
      </c>
    </row>
    <row r="43">
      <c r="A43" s="2" t="n">
        <v>3</v>
      </c>
      <c r="B43" s="164" t="n">
        <v>26543.44184</v>
      </c>
      <c r="C43" s="164" t="n">
        <v>25726.016</v>
      </c>
      <c r="D43" s="164" t="n">
        <v>78927</v>
      </c>
      <c r="E43" s="164" t="n">
        <v>19374.644</v>
      </c>
      <c r="F43" s="164" t="n"/>
      <c r="G43" s="164" t="n">
        <v>69669.8588</v>
      </c>
      <c r="H43" s="164" t="n">
        <v>110432</v>
      </c>
      <c r="I43" s="164" t="n"/>
      <c r="J43" s="164" t="n">
        <v>3216.16</v>
      </c>
      <c r="K43" s="164" t="n"/>
      <c r="L43" s="164" t="n"/>
      <c r="M43" s="164" t="n"/>
      <c r="N43" s="164" t="n">
        <v>333889.12064</v>
      </c>
    </row>
    <row r="44">
      <c r="A44" s="2" t="n">
        <v>4</v>
      </c>
      <c r="B44" s="164" t="n">
        <v>42512.7488</v>
      </c>
      <c r="C44" s="164" t="n">
        <v>23586.0624</v>
      </c>
      <c r="D44" s="164" t="n">
        <v>64752.4736</v>
      </c>
      <c r="E44" s="164" t="n">
        <v>69160.808</v>
      </c>
      <c r="F44" s="164" t="n">
        <v>22737.92</v>
      </c>
      <c r="G44" s="164" t="n"/>
      <c r="H44" s="164" t="n">
        <v>26197.7184</v>
      </c>
      <c r="I44" s="164" t="n">
        <v>2575.0144</v>
      </c>
      <c r="J44" s="164" t="n">
        <v>74493</v>
      </c>
      <c r="K44" s="164" t="n"/>
      <c r="L44" s="164" t="n"/>
      <c r="M44" s="164" t="n"/>
      <c r="N44" s="164" t="n">
        <v>326015.7456</v>
      </c>
    </row>
    <row r="45">
      <c r="A45" s="2" t="n">
        <v>5</v>
      </c>
      <c r="B45" s="164" t="n">
        <v>456.4</v>
      </c>
      <c r="C45" s="164" t="n">
        <v>82321.988</v>
      </c>
      <c r="D45" s="164" t="n">
        <v>37327</v>
      </c>
      <c r="E45" s="164" t="n">
        <v>30014.8028</v>
      </c>
      <c r="F45" s="164" t="n">
        <v>298701</v>
      </c>
      <c r="G45" s="164" t="n">
        <v>13212.4</v>
      </c>
      <c r="H45" s="164" t="n">
        <v>21187.9452</v>
      </c>
      <c r="I45" s="164" t="n"/>
      <c r="J45" s="164" t="n">
        <v>28004.63</v>
      </c>
      <c r="K45" s="164" t="n">
        <v>16640.7452</v>
      </c>
      <c r="L45" s="164" t="n">
        <v>4468.8</v>
      </c>
      <c r="M45" s="164" t="n"/>
      <c r="N45" s="164" t="n">
        <v>532335.7112</v>
      </c>
    </row>
    <row r="46">
      <c r="A46" s="2" t="n">
        <v>6</v>
      </c>
      <c r="B46" s="164" t="n"/>
      <c r="C46" s="164" t="n">
        <v>22747.83</v>
      </c>
      <c r="D46" s="164" t="n">
        <v>76609.51999999999</v>
      </c>
      <c r="E46" s="164" t="n">
        <v>19567.2</v>
      </c>
      <c r="F46" s="164" t="n">
        <v>70</v>
      </c>
      <c r="G46" s="164" t="n">
        <v>18606.626</v>
      </c>
      <c r="H46" s="164" t="n">
        <v>39007.9</v>
      </c>
      <c r="I46" s="164" t="n"/>
      <c r="J46" s="164" t="n"/>
      <c r="K46" s="164" t="n"/>
      <c r="L46" s="164" t="n"/>
      <c r="M46" s="164" t="n">
        <v>91640</v>
      </c>
      <c r="N46" s="164" t="n">
        <v>268249.076</v>
      </c>
    </row>
    <row r="47">
      <c r="A47" s="2" t="inlineStr">
        <is>
          <t>Total general</t>
        </is>
      </c>
      <c r="B47" s="164" t="n">
        <v>117159.38264</v>
      </c>
      <c r="C47" s="164" t="n">
        <v>166332.2592</v>
      </c>
      <c r="D47" s="164" t="n">
        <v>277370.8336</v>
      </c>
      <c r="E47" s="164" t="n">
        <v>154786.6548</v>
      </c>
      <c r="F47" s="164" t="n">
        <v>321508.92</v>
      </c>
      <c r="G47" s="164" t="n">
        <v>324948.8848</v>
      </c>
      <c r="H47" s="164" t="n">
        <v>196825.5636</v>
      </c>
      <c r="I47" s="164" t="n">
        <v>2575.0144</v>
      </c>
      <c r="J47" s="164" t="n">
        <v>298419.3848</v>
      </c>
      <c r="K47" s="164" t="n">
        <v>16640.7452</v>
      </c>
      <c r="L47" s="164" t="n">
        <v>4468.8</v>
      </c>
      <c r="M47" s="164" t="n">
        <v>91640</v>
      </c>
      <c r="N47" s="164" t="n">
        <v>1972676.44304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K116" sqref="K116"/>
    </sheetView>
  </sheetViews>
  <sheetFormatPr baseColWidth="8" defaultColWidth="8.7109375" defaultRowHeight="14.45"/>
  <cols>
    <col width="12.5703125" customWidth="1" min="3" max="3"/>
    <col width="10.28515625" bestFit="1" customWidth="1" min="4" max="4"/>
    <col width="12.28515625" customWidth="1" min="5" max="5"/>
    <col width="11.28515625" bestFit="1" customWidth="1" min="6" max="7"/>
    <col width="12.28515625" bestFit="1" customWidth="1" min="8" max="10"/>
    <col width="14.5703125" customWidth="1" min="11" max="11"/>
    <col width="12.28515625" bestFit="1" customWidth="1" min="12" max="13"/>
    <col width="12.42578125" bestFit="1" customWidth="1" min="14" max="14"/>
    <col width="12.42578125" customWidth="1" min="15" max="15"/>
    <col width="12.28515625" customWidth="1" min="16" max="16"/>
    <col width="12" customWidth="1" min="17" max="17"/>
    <col width="12.28515625" customWidth="1" min="18" max="19"/>
    <col width="12.42578125" customWidth="1" min="20" max="20"/>
    <col width="11" bestFit="1" customWidth="1" min="21" max="21"/>
    <col width="13.42578125" customWidth="1" min="22" max="22"/>
    <col width="12.7109375" customWidth="1" min="23" max="23"/>
    <col width="11.5703125" customWidth="1" min="24" max="24"/>
    <col width="12" customWidth="1" min="25" max="25"/>
    <col width="10.42578125" customWidth="1" min="26" max="26"/>
    <col width="10.7109375" customWidth="1" min="27" max="27"/>
    <col width="11.42578125" bestFit="1" customWidth="1" min="28" max="28"/>
    <col width="9.28515625" customWidth="1" min="29" max="29"/>
    <col width="12.42578125" customWidth="1" min="30" max="30"/>
  </cols>
  <sheetData>
    <row r="1" ht="15" customHeight="1" thickBot="1">
      <c r="A1" s="166" t="inlineStr">
        <is>
          <t>SEMANA DE VENTA</t>
        </is>
      </c>
      <c r="B1" s="167" t="n"/>
      <c r="C1" s="4" t="inlineStr">
        <is>
          <t>ENE</t>
        </is>
      </c>
      <c r="D1" s="4" t="inlineStr">
        <is>
          <t>FEB</t>
        </is>
      </c>
      <c r="E1" s="4" t="inlineStr">
        <is>
          <t>MAR</t>
        </is>
      </c>
      <c r="F1" s="4" t="inlineStr">
        <is>
          <t>ABR</t>
        </is>
      </c>
      <c r="G1" s="4" t="inlineStr">
        <is>
          <t>MAY</t>
        </is>
      </c>
      <c r="H1" s="4" t="inlineStr">
        <is>
          <t>JUN</t>
        </is>
      </c>
      <c r="I1" s="4" t="inlineStr">
        <is>
          <t>JUL</t>
        </is>
      </c>
      <c r="J1" s="4" t="inlineStr">
        <is>
          <t>AGO</t>
        </is>
      </c>
      <c r="K1" s="4" t="inlineStr">
        <is>
          <t>SEP</t>
        </is>
      </c>
      <c r="L1" s="4" t="inlineStr">
        <is>
          <t>OCT</t>
        </is>
      </c>
      <c r="M1" s="4" t="inlineStr">
        <is>
          <t>NOV</t>
        </is>
      </c>
      <c r="N1" s="5" t="inlineStr">
        <is>
          <t>DIC</t>
        </is>
      </c>
      <c r="O1" s="6" t="inlineStr">
        <is>
          <t>TOTAL 2026</t>
        </is>
      </c>
      <c r="P1" s="4" t="inlineStr">
        <is>
          <t>ENE</t>
        </is>
      </c>
      <c r="Q1" s="4" t="inlineStr">
        <is>
          <t>FEB</t>
        </is>
      </c>
      <c r="R1" s="4" t="inlineStr">
        <is>
          <t>MAR</t>
        </is>
      </c>
      <c r="S1" s="4" t="inlineStr">
        <is>
          <t>ABR</t>
        </is>
      </c>
      <c r="T1" s="4" t="inlineStr">
        <is>
          <t>MAY</t>
        </is>
      </c>
      <c r="U1" s="4" t="inlineStr">
        <is>
          <t>JUN</t>
        </is>
      </c>
      <c r="V1" s="4" t="inlineStr">
        <is>
          <t>JUL</t>
        </is>
      </c>
      <c r="W1" s="4" t="inlineStr">
        <is>
          <t>AGO</t>
        </is>
      </c>
      <c r="X1" s="4" t="inlineStr">
        <is>
          <t>SEP</t>
        </is>
      </c>
      <c r="Y1" s="4" t="inlineStr">
        <is>
          <t>OCT</t>
        </is>
      </c>
      <c r="Z1" s="4" t="inlineStr">
        <is>
          <t>NOV</t>
        </is>
      </c>
      <c r="AA1" s="5" t="inlineStr">
        <is>
          <t>DIC</t>
        </is>
      </c>
      <c r="AB1" s="6" t="inlineStr">
        <is>
          <t>TOTAL 2027</t>
        </is>
      </c>
    </row>
    <row r="2" hidden="1" ht="16.5" customHeight="1">
      <c r="A2" s="168" t="inlineStr">
        <is>
          <t>WEEK 53</t>
        </is>
      </c>
      <c r="B2" s="169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0" t="n"/>
      <c r="N2" s="171" t="n"/>
      <c r="O2" s="172" t="n"/>
      <c r="P2" s="170" t="n"/>
      <c r="Q2" s="170" t="n"/>
      <c r="R2" s="170" t="n"/>
      <c r="S2" s="170" t="n"/>
      <c r="T2" s="170" t="n"/>
      <c r="U2" s="170" t="n"/>
      <c r="V2" s="170" t="n"/>
      <c r="W2" s="170" t="n"/>
      <c r="X2" s="170" t="n"/>
      <c r="Y2" s="170" t="n"/>
      <c r="Z2" s="170" t="n"/>
      <c r="AA2" s="171" t="n"/>
      <c r="AB2" s="172" t="n"/>
    </row>
    <row r="3" hidden="1">
      <c r="A3" s="173" t="n"/>
      <c r="B3" s="174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</row>
    <row r="4" hidden="1" ht="15.95" customHeight="1">
      <c r="A4" s="168" t="inlineStr">
        <is>
          <t>WEEK 52</t>
        </is>
      </c>
      <c r="B4" s="169" t="n"/>
      <c r="C4" s="170" t="n"/>
      <c r="D4" s="170" t="n"/>
      <c r="E4" s="170" t="n"/>
      <c r="F4" s="170" t="n"/>
      <c r="G4" s="170" t="n"/>
      <c r="H4" s="170" t="n"/>
      <c r="I4" s="170" t="n"/>
      <c r="J4" s="170" t="n"/>
      <c r="K4" s="170" t="n"/>
      <c r="L4" s="170" t="n"/>
      <c r="M4" s="170" t="n"/>
      <c r="N4" s="171" t="n"/>
      <c r="O4" s="172" t="n"/>
      <c r="P4" s="170" t="n"/>
      <c r="Q4" s="170" t="n"/>
      <c r="R4" s="170" t="n"/>
      <c r="S4" s="170" t="n"/>
      <c r="T4" s="170" t="n"/>
      <c r="U4" s="170" t="n"/>
      <c r="V4" s="170" t="n"/>
      <c r="W4" s="170" t="n"/>
      <c r="X4" s="170" t="n"/>
      <c r="Y4" s="170" t="n"/>
      <c r="Z4" s="170" t="n"/>
      <c r="AA4" s="171" t="n"/>
      <c r="AB4" s="172" t="n"/>
    </row>
    <row r="5" hidden="1">
      <c r="A5" s="173" t="n"/>
      <c r="B5" s="174" t="n"/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</row>
    <row r="6" hidden="1" ht="15.95" customHeight="1">
      <c r="A6" s="168" t="inlineStr">
        <is>
          <t>WEEK 51</t>
        </is>
      </c>
      <c r="B6" s="169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171" t="n"/>
      <c r="O6" s="172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171" t="n"/>
      <c r="AB6" s="172" t="n"/>
    </row>
    <row r="7" hidden="1">
      <c r="A7" s="173" t="n"/>
      <c r="B7" s="174" t="n"/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</row>
    <row r="8" hidden="1" ht="15.95" customHeight="1">
      <c r="A8" s="168" t="inlineStr">
        <is>
          <t>WEEK 50</t>
        </is>
      </c>
      <c r="B8" s="169" t="n"/>
      <c r="C8" s="170" t="n"/>
      <c r="D8" s="170" t="n"/>
      <c r="E8" s="170" t="n"/>
      <c r="F8" s="170" t="n"/>
      <c r="G8" s="170" t="n"/>
      <c r="H8" s="170" t="n"/>
      <c r="I8" s="170" t="n"/>
      <c r="J8" s="170" t="n"/>
      <c r="K8" s="170" t="n"/>
      <c r="L8" s="170" t="n"/>
      <c r="M8" s="170" t="n"/>
      <c r="N8" s="171" t="n"/>
      <c r="O8" s="172" t="n"/>
      <c r="P8" s="170" t="n"/>
      <c r="Q8" s="170" t="n"/>
      <c r="R8" s="170" t="n"/>
      <c r="S8" s="170" t="n"/>
      <c r="T8" s="170" t="n"/>
      <c r="U8" s="170" t="n"/>
      <c r="V8" s="170" t="n"/>
      <c r="W8" s="170" t="n"/>
      <c r="X8" s="170" t="n"/>
      <c r="Y8" s="170" t="n"/>
      <c r="Z8" s="170" t="n"/>
      <c r="AA8" s="171" t="n"/>
      <c r="AB8" s="172" t="n"/>
      <c r="AD8" s="175" t="n"/>
    </row>
    <row r="9" hidden="1">
      <c r="A9" s="173" t="n"/>
      <c r="B9" s="174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4" t="n"/>
      <c r="O9" s="5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  <c r="AA9" s="65" t="n"/>
      <c r="AB9" s="65" t="n"/>
    </row>
    <row r="10" hidden="1">
      <c r="A10" s="168" t="inlineStr">
        <is>
          <t>WEEK 49</t>
        </is>
      </c>
      <c r="B10" s="169" t="n"/>
      <c r="C10" s="176" t="n"/>
      <c r="D10" s="176" t="n"/>
      <c r="E10" s="176" t="n"/>
      <c r="F10" s="176" t="n"/>
      <c r="G10" s="176" t="n"/>
      <c r="H10" s="176" t="n"/>
      <c r="I10" s="176" t="n"/>
      <c r="J10" s="176" t="n"/>
      <c r="K10" s="176" t="n"/>
      <c r="L10" s="176" t="n"/>
      <c r="M10" s="176" t="n"/>
      <c r="N10" s="177" t="n"/>
      <c r="O10" s="178" t="n"/>
      <c r="P10" s="176" t="n"/>
      <c r="Q10" s="176" t="n"/>
      <c r="R10" s="176" t="n"/>
      <c r="S10" s="176" t="n"/>
      <c r="T10" s="176" t="n"/>
      <c r="U10" s="52" t="n"/>
      <c r="V10" s="176" t="n"/>
      <c r="W10" s="176" t="n"/>
      <c r="X10" s="176" t="n"/>
      <c r="Y10" s="176" t="n"/>
      <c r="Z10" s="52" t="n"/>
      <c r="AA10" s="177" t="n"/>
      <c r="AB10" s="176" t="n"/>
    </row>
    <row r="11" hidden="1">
      <c r="A11" s="173" t="n"/>
      <c r="B11" s="174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64" t="n"/>
      <c r="O11" s="55" t="n"/>
      <c r="P11" s="179" t="n"/>
      <c r="Q11" s="179" t="n"/>
      <c r="R11" s="179" t="n"/>
      <c r="S11" s="179" t="n"/>
      <c r="T11" s="179" t="n"/>
      <c r="U11" s="179" t="n"/>
      <c r="V11" s="179" t="n"/>
      <c r="W11" s="179" t="n"/>
      <c r="X11" s="179" t="n"/>
      <c r="Y11" s="179" t="n"/>
      <c r="Z11" s="179" t="n"/>
      <c r="AA11" s="180" t="n"/>
      <c r="AB11" s="181" t="n"/>
    </row>
    <row r="12" hidden="1" ht="15.95" customHeight="1">
      <c r="A12" s="168" t="inlineStr">
        <is>
          <t>WEEK 48</t>
        </is>
      </c>
      <c r="B12" s="169" t="n"/>
      <c r="C12" s="170" t="n"/>
      <c r="D12" s="170" t="n"/>
      <c r="E12" s="170" t="n"/>
      <c r="F12" s="170" t="n"/>
      <c r="G12" s="170" t="n"/>
      <c r="H12" s="170" t="n"/>
      <c r="I12" s="170" t="n"/>
      <c r="J12" s="170" t="n"/>
      <c r="K12" s="170" t="n"/>
      <c r="L12" s="170" t="n"/>
      <c r="M12" s="170" t="n"/>
      <c r="N12" s="171" t="n"/>
      <c r="O12" s="172" t="n"/>
      <c r="P12" s="170" t="n"/>
      <c r="Q12" s="170" t="n"/>
      <c r="R12" s="170" t="n"/>
      <c r="S12" s="170" t="n"/>
      <c r="T12" s="170" t="n"/>
      <c r="U12" s="170" t="n"/>
      <c r="V12" s="170" t="n"/>
      <c r="W12" s="170" t="n"/>
      <c r="X12" s="170" t="n"/>
      <c r="Y12" s="170" t="n"/>
      <c r="Z12" s="170" t="n"/>
      <c r="AA12" s="171" t="n"/>
      <c r="AB12" s="172" t="n"/>
    </row>
    <row r="13" hidden="1">
      <c r="A13" s="173" t="n"/>
      <c r="B13" s="174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</row>
    <row r="14" hidden="1" ht="15.95" customHeight="1">
      <c r="A14" s="168" t="inlineStr">
        <is>
          <t>WEEK 47</t>
        </is>
      </c>
      <c r="B14" s="169" t="n"/>
      <c r="C14" s="170" t="n"/>
      <c r="D14" s="170" t="n"/>
      <c r="E14" s="170" t="n"/>
      <c r="F14" s="170" t="n"/>
      <c r="G14" s="170" t="n"/>
      <c r="H14" s="170" t="n"/>
      <c r="I14" s="170" t="n"/>
      <c r="J14" s="170" t="n"/>
      <c r="K14" s="170" t="n"/>
      <c r="L14" s="170" t="n"/>
      <c r="M14" s="170" t="n"/>
      <c r="N14" s="171" t="n"/>
      <c r="O14" s="172" t="n"/>
      <c r="P14" s="170" t="n"/>
      <c r="Q14" s="170" t="n"/>
      <c r="R14" s="170" t="n"/>
      <c r="S14" s="170" t="n"/>
      <c r="T14" s="170" t="n"/>
      <c r="U14" s="170" t="n"/>
      <c r="V14" s="170" t="n"/>
      <c r="W14" s="170" t="n"/>
      <c r="X14" s="170" t="n"/>
      <c r="Y14" s="170" t="n"/>
      <c r="Z14" s="170" t="n"/>
      <c r="AA14" s="171" t="n"/>
      <c r="AB14" s="172" t="n"/>
    </row>
    <row r="15" hidden="1">
      <c r="A15" s="173" t="n"/>
      <c r="B15" s="17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</row>
    <row r="16" hidden="1" ht="15.95" customHeight="1">
      <c r="A16" s="168" t="inlineStr">
        <is>
          <t>WEEK 46</t>
        </is>
      </c>
      <c r="B16" s="169" t="n"/>
      <c r="C16" s="170" t="n"/>
      <c r="D16" s="170" t="n"/>
      <c r="E16" s="170" t="n"/>
      <c r="F16" s="170" t="n"/>
      <c r="G16" s="170" t="n"/>
      <c r="H16" s="170" t="n"/>
      <c r="I16" s="170" t="n"/>
      <c r="J16" s="170" t="n"/>
      <c r="K16" s="170" t="n"/>
      <c r="L16" s="170" t="n"/>
      <c r="M16" s="170" t="n"/>
      <c r="N16" s="171" t="n"/>
      <c r="O16" s="172" t="n"/>
      <c r="P16" s="170" t="n"/>
      <c r="Q16" s="170" t="n"/>
      <c r="R16" s="170" t="n"/>
      <c r="S16" s="170" t="n"/>
      <c r="T16" s="170" t="n"/>
      <c r="U16" s="170" t="n"/>
      <c r="V16" s="170" t="n"/>
      <c r="W16" s="170" t="n"/>
      <c r="X16" s="170" t="n"/>
      <c r="Y16" s="170" t="n"/>
      <c r="Z16" s="170" t="n"/>
      <c r="AA16" s="171" t="n"/>
      <c r="AB16" s="172" t="n"/>
    </row>
    <row r="17" hidden="1">
      <c r="A17" s="173" t="n"/>
      <c r="B17" s="17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</row>
    <row r="18" hidden="1" ht="15.95" customHeight="1">
      <c r="A18" s="168" t="inlineStr">
        <is>
          <t>WEEK 45</t>
        </is>
      </c>
      <c r="B18" s="169" t="n"/>
      <c r="C18" s="170" t="n"/>
      <c r="D18" s="170" t="n"/>
      <c r="E18" s="170" t="n"/>
      <c r="F18" s="170" t="n"/>
      <c r="G18" s="170" t="n"/>
      <c r="H18" s="170" t="n"/>
      <c r="I18" s="170" t="n"/>
      <c r="J18" s="170" t="n"/>
      <c r="K18" s="170" t="n"/>
      <c r="L18" s="170" t="n"/>
      <c r="M18" s="170" t="n"/>
      <c r="N18" s="171" t="n"/>
      <c r="O18" s="172" t="n"/>
      <c r="P18" s="170" t="n"/>
      <c r="Q18" s="170" t="n"/>
      <c r="R18" s="170" t="n"/>
      <c r="S18" s="170" t="n"/>
      <c r="T18" s="170" t="n"/>
      <c r="U18" s="170" t="n"/>
      <c r="V18" s="170" t="n"/>
      <c r="W18" s="170" t="n"/>
      <c r="X18" s="170" t="n"/>
      <c r="Y18" s="170" t="n"/>
      <c r="Z18" s="170" t="n"/>
      <c r="AA18" s="171" t="n"/>
      <c r="AB18" s="183" t="n"/>
    </row>
    <row r="19" hidden="1">
      <c r="A19" s="173" t="n"/>
      <c r="B19" s="174" t="n"/>
      <c r="C19" s="182" t="n"/>
      <c r="D19" s="182" t="n"/>
      <c r="E19" s="182" t="n"/>
      <c r="F19" s="182" t="n"/>
      <c r="G19" s="182" t="n"/>
      <c r="H19" s="14" t="n"/>
      <c r="I19" s="14" t="n"/>
      <c r="J19" s="14" t="n"/>
      <c r="K19" s="14" t="n"/>
      <c r="L19" s="12" t="n"/>
      <c r="M19" s="12" t="n"/>
      <c r="N19" s="12" t="n"/>
      <c r="O19" s="12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idden="1" ht="15.95" customHeight="1">
      <c r="A20" s="168" t="inlineStr">
        <is>
          <t>WEEK 44</t>
        </is>
      </c>
      <c r="B20" s="169" t="n"/>
      <c r="C20" s="170" t="n"/>
      <c r="D20" s="170" t="n"/>
      <c r="E20" s="170" t="n"/>
      <c r="F20" s="170" t="n"/>
      <c r="G20" s="170" t="n"/>
      <c r="H20" s="170" t="n"/>
      <c r="I20" s="170" t="n"/>
      <c r="J20" s="170" t="n"/>
      <c r="K20" s="170" t="n"/>
      <c r="L20" s="170" t="n"/>
      <c r="M20" s="170" t="n"/>
      <c r="N20" s="171" t="n"/>
      <c r="O20" s="172" t="n"/>
      <c r="P20" s="170" t="n"/>
      <c r="Q20" s="170" t="n"/>
      <c r="R20" s="170" t="n"/>
      <c r="S20" s="170" t="n"/>
      <c r="T20" s="170" t="n"/>
      <c r="U20" s="170" t="n"/>
      <c r="V20" s="170" t="n"/>
      <c r="W20" s="170" t="n"/>
      <c r="X20" s="170" t="n"/>
      <c r="Y20" s="170" t="n"/>
      <c r="Z20" s="170" t="n"/>
      <c r="AA20" s="171" t="n"/>
      <c r="AB20" s="172" t="n"/>
    </row>
    <row r="21" hidden="1">
      <c r="A21" s="173" t="n"/>
      <c r="B21" s="174" t="n"/>
      <c r="C21" s="182" t="n"/>
      <c r="D21" s="182" t="n"/>
      <c r="E21" s="182" t="n"/>
      <c r="F21" s="182" t="n"/>
      <c r="G21" s="182" t="n"/>
      <c r="H21" s="182" t="n"/>
      <c r="I21" s="182" t="n"/>
      <c r="J21" s="18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</row>
    <row r="22" hidden="1" ht="15.95" customHeight="1">
      <c r="A22" s="168" t="inlineStr">
        <is>
          <t>WEEK 43</t>
        </is>
      </c>
      <c r="B22" s="169" t="n"/>
      <c r="C22" s="170" t="n"/>
      <c r="D22" s="170" t="n"/>
      <c r="E22" s="170" t="n"/>
      <c r="F22" s="170" t="n"/>
      <c r="G22" s="170" t="n"/>
      <c r="H22" s="170" t="n"/>
      <c r="I22" s="170" t="n"/>
      <c r="J22" s="170" t="n"/>
      <c r="K22" s="170" t="n"/>
      <c r="L22" s="170" t="n"/>
      <c r="M22" s="170" t="n"/>
      <c r="N22" s="171" t="n"/>
      <c r="O22" s="172" t="n"/>
      <c r="P22" s="170" t="n"/>
      <c r="Q22" s="170" t="n"/>
      <c r="R22" s="170" t="n"/>
      <c r="S22" s="170" t="n"/>
      <c r="T22" s="170" t="n"/>
      <c r="U22" s="170" t="n"/>
      <c r="V22" s="170" t="n"/>
      <c r="W22" s="170" t="n"/>
      <c r="X22" s="170" t="n"/>
      <c r="Y22" s="170" t="n"/>
      <c r="Z22" s="170" t="n"/>
      <c r="AA22" s="171" t="n"/>
      <c r="AB22" s="172" t="n"/>
    </row>
    <row r="23" hidden="1">
      <c r="A23" s="173" t="n"/>
      <c r="B23" s="174" t="n"/>
      <c r="C23" s="182" t="n"/>
      <c r="D23" s="182" t="n"/>
      <c r="E23" s="182" t="n"/>
      <c r="F23" s="182" t="n"/>
      <c r="G23" s="182" t="n"/>
      <c r="H23" s="182" t="n"/>
      <c r="I23" s="182" t="n"/>
      <c r="J23" s="182" t="n"/>
      <c r="K23" s="18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</row>
    <row r="24" hidden="1" ht="15.95" customHeight="1">
      <c r="A24" s="168" t="inlineStr">
        <is>
          <t>WEEK 42</t>
        </is>
      </c>
      <c r="B24" s="169" t="n"/>
      <c r="C24" s="170" t="n"/>
      <c r="D24" s="170" t="n"/>
      <c r="E24" s="170" t="n"/>
      <c r="F24" s="170" t="n"/>
      <c r="G24" s="170" t="n"/>
      <c r="H24" s="170" t="n"/>
      <c r="I24" s="170" t="n"/>
      <c r="J24" s="170" t="n"/>
      <c r="K24" s="170" t="n"/>
      <c r="L24" s="170" t="n"/>
      <c r="M24" s="170" t="n"/>
      <c r="N24" s="171" t="n"/>
      <c r="O24" s="172" t="n"/>
      <c r="P24" s="170" t="n"/>
      <c r="Q24" s="170" t="n"/>
      <c r="R24" s="170" t="n"/>
      <c r="S24" s="170" t="n"/>
      <c r="T24" s="170" t="n"/>
      <c r="U24" s="170" t="n"/>
      <c r="V24" s="170" t="n"/>
      <c r="W24" s="170" t="n"/>
      <c r="X24" s="170" t="n"/>
      <c r="Y24" s="170" t="n"/>
      <c r="Z24" s="170" t="n"/>
      <c r="AA24" s="171" t="n"/>
      <c r="AB24" s="172" t="n"/>
    </row>
    <row r="25" hidden="1">
      <c r="A25" s="173" t="n"/>
      <c r="B25" s="17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</row>
    <row r="26" hidden="1" ht="15.95" customHeight="1">
      <c r="A26" s="168" t="inlineStr">
        <is>
          <t>WEEK 41</t>
        </is>
      </c>
      <c r="B26" s="169" t="n"/>
      <c r="C26" s="170" t="n"/>
      <c r="D26" s="170" t="n"/>
      <c r="E26" s="170" t="n"/>
      <c r="F26" s="170" t="n"/>
      <c r="G26" s="170" t="n"/>
      <c r="H26" s="170" t="n"/>
      <c r="I26" s="170" t="n"/>
      <c r="J26" s="170" t="n"/>
      <c r="K26" s="170" t="n"/>
      <c r="L26" s="170" t="n"/>
      <c r="M26" s="170" t="n"/>
      <c r="N26" s="171" t="n"/>
      <c r="O26" s="172" t="n"/>
      <c r="P26" s="170" t="n"/>
      <c r="Q26" s="170" t="n"/>
      <c r="R26" s="170" t="n"/>
      <c r="S26" s="170" t="n"/>
      <c r="T26" s="170" t="n"/>
      <c r="U26" s="170" t="n"/>
      <c r="V26" s="170" t="n"/>
      <c r="W26" s="170" t="n"/>
      <c r="X26" s="170" t="n"/>
      <c r="Y26" s="170" t="n"/>
      <c r="Z26" s="170" t="n"/>
      <c r="AA26" s="171" t="n"/>
      <c r="AB26" s="172" t="n"/>
    </row>
    <row r="27" hidden="1">
      <c r="A27" s="173" t="n"/>
      <c r="B27" s="174" t="n"/>
      <c r="C27" s="14" t="n"/>
      <c r="D27" s="14" t="n"/>
      <c r="E27" s="14" t="n"/>
      <c r="F27" s="14" t="n"/>
      <c r="G27" s="14" t="n"/>
      <c r="H27" s="14" t="n"/>
      <c r="I27" s="14" t="n"/>
      <c r="J27" s="12" t="n"/>
      <c r="K27" s="12" t="n"/>
      <c r="L27" s="12" t="n"/>
      <c r="M27" s="12" t="n"/>
      <c r="N27" s="12" t="n"/>
      <c r="O27" s="12" t="n"/>
      <c r="P27" s="182" t="n"/>
      <c r="Q27" s="182" t="n"/>
      <c r="R27" s="182" t="n"/>
      <c r="S27" s="14" t="n"/>
      <c r="T27" s="182" t="n"/>
      <c r="U27" s="182" t="n"/>
      <c r="V27" s="182" t="n"/>
      <c r="W27" s="182" t="n"/>
      <c r="X27" s="182" t="n"/>
      <c r="Y27" s="182" t="n"/>
      <c r="Z27" s="182" t="n"/>
      <c r="AA27" s="181" t="n"/>
      <c r="AB27" s="181" t="n"/>
    </row>
    <row r="28" hidden="1" ht="15.95" customHeight="1">
      <c r="A28" s="168" t="inlineStr">
        <is>
          <t>WEEK 40</t>
        </is>
      </c>
      <c r="B28" s="169" t="n"/>
      <c r="C28" s="170" t="n"/>
      <c r="D28" s="170" t="n"/>
      <c r="E28" s="170" t="n"/>
      <c r="F28" s="170" t="n"/>
      <c r="G28" s="170" t="n"/>
      <c r="H28" s="170" t="n"/>
      <c r="I28" s="170" t="n"/>
      <c r="J28" s="170" t="n"/>
      <c r="K28" s="170" t="n"/>
      <c r="L28" s="170" t="n"/>
      <c r="M28" s="170" t="n"/>
      <c r="N28" s="171" t="n"/>
      <c r="O28" s="172" t="n"/>
      <c r="P28" s="170" t="n"/>
      <c r="Q28" s="170" t="n"/>
      <c r="R28" s="170" t="n"/>
      <c r="S28" s="170" t="n"/>
      <c r="T28" s="170" t="n"/>
      <c r="U28" s="170" t="n"/>
      <c r="V28" s="170" t="n"/>
      <c r="W28" s="170" t="n"/>
      <c r="X28" s="170" t="n"/>
      <c r="Y28" s="170" t="n"/>
      <c r="Z28" s="170" t="n"/>
      <c r="AA28" s="171" t="n"/>
      <c r="AB28" s="172" t="n"/>
    </row>
    <row r="29" hidden="1">
      <c r="A29" s="173" t="n"/>
      <c r="B29" s="17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2" t="n"/>
      <c r="O29" s="12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2" t="n"/>
      <c r="AB29" s="12" t="n"/>
    </row>
    <row r="30" hidden="1" ht="15.95" customHeight="1">
      <c r="A30" s="168" t="inlineStr">
        <is>
          <t>WEEK 39</t>
        </is>
      </c>
      <c r="B30" s="169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6" t="n"/>
      <c r="O30" s="17" t="n"/>
      <c r="P30" s="15" t="n"/>
      <c r="Q30" s="170" t="n"/>
      <c r="R30" s="170" t="n"/>
      <c r="S30" s="170" t="n"/>
      <c r="T30" s="15" t="n"/>
      <c r="U30" s="170" t="n"/>
      <c r="V30" s="170" t="n"/>
      <c r="W30" s="170" t="n"/>
      <c r="X30" s="170" t="n"/>
      <c r="Y30" s="170" t="n"/>
      <c r="Z30" s="170" t="n"/>
      <c r="AA30" s="171" t="n"/>
      <c r="AB30" s="17" t="n"/>
    </row>
    <row r="31" hidden="1">
      <c r="A31" s="173" t="n"/>
      <c r="B31" s="17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</row>
    <row r="32" hidden="1" ht="15.95" customHeight="1">
      <c r="A32" s="168" t="inlineStr">
        <is>
          <t>WEEK 38</t>
        </is>
      </c>
      <c r="B32" s="169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6" t="n"/>
      <c r="O32" s="17" t="n"/>
      <c r="P32" s="15" t="n"/>
      <c r="Q32" s="170" t="n"/>
      <c r="R32" s="170" t="n"/>
      <c r="S32" s="170" t="n"/>
      <c r="T32" s="15" t="n"/>
      <c r="U32" s="170" t="n"/>
      <c r="V32" s="170" t="n"/>
      <c r="W32" s="170" t="n"/>
      <c r="X32" s="170" t="n"/>
      <c r="Y32" s="170" t="n"/>
      <c r="Z32" s="170" t="n"/>
      <c r="AA32" s="171" t="n"/>
      <c r="AB32" s="17" t="n"/>
    </row>
    <row r="33" hidden="1">
      <c r="A33" s="173" t="n"/>
      <c r="B33" s="17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</row>
    <row r="34" hidden="1" ht="15.95" customHeight="1">
      <c r="A34" s="168" t="inlineStr">
        <is>
          <t>WEEK 37</t>
        </is>
      </c>
      <c r="B34" s="169" t="n"/>
      <c r="C34" s="170" t="n"/>
      <c r="D34" s="170" t="n"/>
      <c r="E34" s="170" t="n"/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1" t="n"/>
      <c r="O34" s="172" t="n"/>
      <c r="P34" s="170" t="n"/>
      <c r="Q34" s="170" t="n"/>
      <c r="R34" s="170" t="n"/>
      <c r="S34" s="170" t="n"/>
      <c r="T34" s="170" t="n"/>
      <c r="U34" s="170" t="n"/>
      <c r="V34" s="170" t="n"/>
      <c r="W34" s="170" t="n"/>
      <c r="X34" s="170" t="n"/>
      <c r="Y34" s="170" t="n"/>
      <c r="Z34" s="170" t="n"/>
      <c r="AA34" s="171" t="n"/>
      <c r="AB34" s="172" t="n"/>
    </row>
    <row r="35" hidden="1">
      <c r="A35" s="173" t="n"/>
      <c r="B35" s="174" t="n"/>
      <c r="C35" s="182" t="n"/>
      <c r="D35" s="182" t="n"/>
      <c r="E35" s="182" t="n"/>
      <c r="F35" s="182" t="n"/>
      <c r="G35" s="182" t="n"/>
      <c r="H35" s="182" t="n"/>
      <c r="I35" s="182" t="n"/>
      <c r="J35" s="182" t="n"/>
      <c r="K35" s="182" t="n"/>
      <c r="L35" s="182" t="n"/>
      <c r="M35" s="182" t="n"/>
      <c r="N35" s="181" t="n"/>
      <c r="O35" s="181" t="n"/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1" t="n"/>
      <c r="AB35" s="181" t="n"/>
    </row>
    <row r="36" hidden="1" ht="15.95" customHeight="1">
      <c r="A36" s="168" t="inlineStr">
        <is>
          <t>WEEK 36</t>
        </is>
      </c>
      <c r="B36" s="169" t="n"/>
      <c r="C36" s="170" t="n"/>
      <c r="D36" s="170" t="n"/>
      <c r="E36" s="170" t="n"/>
      <c r="F36" s="170" t="n"/>
      <c r="G36" s="170" t="n"/>
      <c r="H36" s="170" t="n"/>
      <c r="I36" s="170" t="n"/>
      <c r="J36" s="170" t="n"/>
      <c r="K36" s="170" t="n"/>
      <c r="L36" s="170" t="n"/>
      <c r="M36" s="170" t="n"/>
      <c r="N36" s="171" t="n"/>
      <c r="O36" s="172" t="n"/>
      <c r="P36" s="170" t="n"/>
      <c r="Q36" s="170" t="n"/>
      <c r="R36" s="170" t="n"/>
      <c r="S36" s="170" t="n"/>
      <c r="T36" s="170" t="n"/>
      <c r="U36" s="170" t="n"/>
      <c r="V36" s="170" t="n"/>
      <c r="W36" s="170" t="n"/>
      <c r="X36" s="170" t="n"/>
      <c r="Y36" s="170" t="n"/>
      <c r="Z36" s="170" t="n"/>
      <c r="AA36" s="171" t="n"/>
      <c r="AB36" s="172" t="n"/>
    </row>
    <row r="37" hidden="1">
      <c r="A37" s="173" t="n"/>
      <c r="B37" s="174" t="n"/>
      <c r="C37" s="182" t="n"/>
      <c r="D37" s="182" t="n"/>
      <c r="E37" s="182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82" t="n"/>
      <c r="V37" s="182" t="n"/>
      <c r="W37" s="182" t="n"/>
      <c r="X37" s="182" t="n"/>
      <c r="Y37" s="182" t="n"/>
      <c r="Z37" s="182" t="n"/>
      <c r="AA37" s="181" t="n"/>
      <c r="AB37" s="181" t="n"/>
    </row>
    <row r="38" hidden="1" ht="15.95" customHeight="1">
      <c r="A38" s="168" t="inlineStr">
        <is>
          <t>WEEK 35</t>
        </is>
      </c>
      <c r="B38" s="169" t="n"/>
      <c r="C38" s="170" t="n"/>
      <c r="D38" s="170" t="n"/>
      <c r="E38" s="170" t="n"/>
      <c r="F38" s="170" t="n"/>
      <c r="G38" s="170" t="n"/>
      <c r="H38" s="170" t="n"/>
      <c r="I38" s="170" t="n"/>
      <c r="J38" s="170" t="n"/>
      <c r="K38" s="170" t="n"/>
      <c r="L38" s="170" t="n"/>
      <c r="M38" s="170" t="n"/>
      <c r="N38" s="171" t="n"/>
      <c r="O38" s="172" t="n"/>
      <c r="P38" s="170" t="n"/>
      <c r="Q38" s="170" t="n"/>
      <c r="R38" s="170" t="n"/>
      <c r="S38" s="170" t="n"/>
      <c r="T38" s="170" t="n"/>
      <c r="U38" s="170" t="n"/>
      <c r="V38" s="170" t="n"/>
      <c r="W38" s="170" t="n"/>
      <c r="X38" s="170" t="n"/>
      <c r="Y38" s="170" t="n"/>
      <c r="Z38" s="170" t="n"/>
      <c r="AA38" s="171" t="n"/>
      <c r="AB38" s="172" t="n"/>
    </row>
    <row r="39" hidden="1">
      <c r="A39" s="173" t="n"/>
      <c r="B39" s="17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1" t="n"/>
      <c r="AB39" s="181" t="n"/>
    </row>
    <row r="40" hidden="1" ht="15.95" customHeight="1">
      <c r="A40" s="168" t="inlineStr">
        <is>
          <t>WEEK 34</t>
        </is>
      </c>
      <c r="B40" s="169" t="n"/>
      <c r="C40" s="170" t="n"/>
      <c r="D40" s="170" t="n"/>
      <c r="E40" s="170" t="n"/>
      <c r="F40" s="170" t="n"/>
      <c r="G40" s="170" t="n"/>
      <c r="H40" s="170" t="n"/>
      <c r="I40" s="170" t="n"/>
      <c r="J40" s="170" t="n"/>
      <c r="K40" s="170" t="n"/>
      <c r="L40" s="170" t="n"/>
      <c r="M40" s="170" t="n"/>
      <c r="N40" s="171" t="n"/>
      <c r="O40" s="172" t="n"/>
      <c r="P40" s="170" t="n"/>
      <c r="Q40" s="170" t="n"/>
      <c r="R40" s="170" t="n"/>
      <c r="S40" s="170" t="n"/>
      <c r="T40" s="170" t="n"/>
      <c r="U40" s="170" t="n"/>
      <c r="V40" s="170" t="n"/>
      <c r="W40" s="170" t="n"/>
      <c r="X40" s="170" t="n"/>
      <c r="Y40" s="170" t="n"/>
      <c r="Z40" s="170" t="n"/>
      <c r="AA40" s="171" t="n"/>
      <c r="AB40" s="172" t="n"/>
    </row>
    <row r="41" hidden="1">
      <c r="A41" s="173" t="n"/>
      <c r="B41" s="17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84" t="n"/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1" t="n"/>
      <c r="AB41" s="181" t="n"/>
    </row>
    <row r="42" hidden="1" ht="15.95" customHeight="1">
      <c r="A42" s="168" t="inlineStr">
        <is>
          <t>WEEK 33</t>
        </is>
      </c>
      <c r="B42" s="169" t="n"/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5" t="n"/>
      <c r="L42" s="185" t="n"/>
      <c r="M42" s="185" t="n"/>
      <c r="N42" s="186" t="n"/>
      <c r="O42" s="187" t="n"/>
      <c r="P42" s="170" t="n"/>
      <c r="Q42" s="170" t="n"/>
      <c r="R42" s="170" t="n"/>
      <c r="S42" s="170" t="n"/>
      <c r="T42" s="170" t="n"/>
      <c r="U42" s="170" t="n"/>
      <c r="V42" s="170" t="n"/>
      <c r="W42" s="170" t="n"/>
      <c r="X42" s="170" t="n"/>
      <c r="Y42" s="170" t="n"/>
      <c r="Z42" s="170" t="n"/>
      <c r="AA42" s="171" t="n"/>
      <c r="AB42" s="172" t="n"/>
    </row>
    <row r="43" hidden="1">
      <c r="A43" s="173" t="n"/>
      <c r="B43" s="174" t="n"/>
      <c r="C43" s="184" t="n"/>
      <c r="D43" s="184" t="n"/>
      <c r="E43" s="184" t="n"/>
      <c r="F43" s="184" t="n"/>
      <c r="G43" s="184" t="n"/>
      <c r="H43" s="184" t="n"/>
      <c r="I43" s="184" t="n"/>
      <c r="J43" s="184" t="n"/>
      <c r="K43" s="184" t="n"/>
      <c r="L43" s="184" t="n"/>
      <c r="M43" s="184" t="n"/>
      <c r="N43" s="188" t="n"/>
      <c r="O43" s="189" t="n"/>
      <c r="P43" s="190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1" t="n"/>
      <c r="AB43" s="181" t="n"/>
    </row>
    <row r="44" hidden="1" ht="15.95" customHeight="1">
      <c r="A44" s="168" t="inlineStr">
        <is>
          <t>WEEK 32</t>
        </is>
      </c>
      <c r="B44" s="169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6" t="n"/>
      <c r="O44" s="191" t="n"/>
      <c r="P44" s="170" t="n"/>
      <c r="Q44" s="170" t="n"/>
      <c r="R44" s="170" t="n"/>
      <c r="S44" s="170" t="n"/>
      <c r="T44" s="170" t="n"/>
      <c r="U44" s="170" t="n"/>
      <c r="V44" s="170" t="n"/>
      <c r="W44" s="170" t="n"/>
      <c r="X44" s="170" t="n"/>
      <c r="Y44" s="170" t="n"/>
      <c r="Z44" s="170" t="n"/>
      <c r="AA44" s="171" t="n"/>
      <c r="AB44" s="172" t="n"/>
    </row>
    <row r="45" hidden="1">
      <c r="A45" s="173" t="n"/>
      <c r="B45" s="174" t="n"/>
      <c r="C45" s="184" t="n"/>
      <c r="D45" s="184" t="n"/>
      <c r="E45" s="184" t="n"/>
      <c r="F45" s="184" t="n"/>
      <c r="G45" s="184" t="n"/>
      <c r="H45" s="184" t="n"/>
      <c r="I45" s="184" t="n"/>
      <c r="J45" s="184" t="n"/>
      <c r="K45" s="184" t="n"/>
      <c r="L45" s="184" t="n"/>
      <c r="M45" s="184" t="n"/>
      <c r="N45" s="188" t="n"/>
      <c r="O45" s="189" t="n"/>
      <c r="P45" s="190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1" t="n"/>
      <c r="AB45" s="181" t="n"/>
    </row>
    <row r="46" hidden="1" ht="15.95" customHeight="1">
      <c r="A46" s="168" t="inlineStr">
        <is>
          <t>WEEK 31</t>
        </is>
      </c>
      <c r="B46" s="169" t="n"/>
      <c r="C46" s="185" t="n"/>
      <c r="D46" s="185" t="n"/>
      <c r="E46" s="185" t="n"/>
      <c r="F46" s="185" t="n"/>
      <c r="G46" s="185" t="n"/>
      <c r="H46" s="185" t="n"/>
      <c r="I46" s="185" t="n"/>
      <c r="J46" s="185" t="n"/>
      <c r="K46" s="185" t="n"/>
      <c r="L46" s="185" t="n"/>
      <c r="M46" s="185" t="n"/>
      <c r="N46" s="186" t="n"/>
      <c r="O46" s="191" t="n"/>
      <c r="P46" s="170" t="n"/>
      <c r="Q46" s="170" t="n"/>
      <c r="R46" s="170" t="n"/>
      <c r="S46" s="170" t="n"/>
      <c r="T46" s="170" t="n"/>
      <c r="U46" s="170" t="n"/>
      <c r="V46" s="170" t="n"/>
      <c r="W46" s="170" t="n"/>
      <c r="X46" s="170" t="n"/>
      <c r="Y46" s="170" t="n"/>
      <c r="Z46" s="170" t="n"/>
      <c r="AA46" s="171" t="n"/>
      <c r="AB46" s="172" t="n"/>
    </row>
    <row r="47" hidden="1">
      <c r="A47" s="173" t="n"/>
      <c r="B47" s="174" t="n"/>
      <c r="C47" s="184" t="n"/>
      <c r="D47" s="184" t="n"/>
      <c r="E47" s="184" t="n"/>
      <c r="F47" s="184" t="n"/>
      <c r="G47" s="184" t="n"/>
      <c r="H47" s="184" t="n"/>
      <c r="I47" s="184" t="n"/>
      <c r="J47" s="184" t="n"/>
      <c r="K47" s="184" t="n"/>
      <c r="L47" s="184" t="n"/>
      <c r="M47" s="184" t="n"/>
      <c r="N47" s="188" t="n"/>
      <c r="O47" s="189" t="n"/>
      <c r="P47" s="190" t="n"/>
      <c r="Q47" s="182" t="n"/>
      <c r="R47" s="182" t="n"/>
      <c r="S47" s="182" t="n"/>
      <c r="T47" s="182" t="n"/>
      <c r="U47" s="182" t="n"/>
      <c r="V47" s="182" t="n"/>
      <c r="W47" s="182" t="n"/>
      <c r="X47" s="182" t="n"/>
      <c r="Y47" s="182" t="n"/>
      <c r="Z47" s="182" t="n"/>
      <c r="AA47" s="181" t="n"/>
      <c r="AB47" s="181" t="n"/>
    </row>
    <row r="48" hidden="1" ht="15.95" customHeight="1">
      <c r="A48" s="168" t="inlineStr">
        <is>
          <t>WEEK 30</t>
        </is>
      </c>
      <c r="B48" s="169" t="n"/>
      <c r="C48" s="185" t="n"/>
      <c r="D48" s="185" t="n"/>
      <c r="E48" s="185" t="n"/>
      <c r="F48" s="185" t="n"/>
      <c r="G48" s="185" t="n"/>
      <c r="H48" s="185" t="n"/>
      <c r="I48" s="185" t="n"/>
      <c r="J48" s="185" t="n"/>
      <c r="K48" s="185" t="n"/>
      <c r="L48" s="185" t="n"/>
      <c r="M48" s="185" t="n"/>
      <c r="N48" s="186" t="n"/>
      <c r="O48" s="191" t="n"/>
      <c r="P48" s="170" t="n"/>
      <c r="Q48" s="170" t="n"/>
      <c r="R48" s="170" t="n"/>
      <c r="S48" s="170" t="n"/>
      <c r="T48" s="170" t="n"/>
      <c r="U48" s="170" t="n"/>
      <c r="V48" s="170" t="n"/>
      <c r="W48" s="170" t="n"/>
      <c r="X48" s="170" t="n"/>
      <c r="Y48" s="170" t="n"/>
      <c r="Z48" s="170" t="n"/>
      <c r="AA48" s="171" t="n"/>
      <c r="AB48" s="172" t="n"/>
    </row>
    <row r="49" hidden="1">
      <c r="A49" s="173" t="n"/>
      <c r="B49" s="174" t="n"/>
      <c r="C49" s="184" t="n"/>
      <c r="D49" s="184" t="n"/>
      <c r="E49" s="184" t="n"/>
      <c r="F49" s="184" t="n"/>
      <c r="G49" s="184" t="n"/>
      <c r="H49" s="184" t="n"/>
      <c r="I49" s="184" t="n"/>
      <c r="J49" s="184" t="n"/>
      <c r="K49" s="184" t="n"/>
      <c r="L49" s="184" t="n"/>
      <c r="M49" s="184" t="n"/>
      <c r="N49" s="188" t="n"/>
      <c r="O49" s="189" t="n"/>
      <c r="P49" s="190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1" t="n"/>
      <c r="AB49" s="181" t="n"/>
    </row>
    <row r="50" hidden="1" ht="15.95" customHeight="1">
      <c r="A50" s="168" t="inlineStr">
        <is>
          <t>WEEK 29</t>
        </is>
      </c>
      <c r="B50" s="169" t="n"/>
      <c r="C50" s="185" t="n"/>
      <c r="D50" s="185" t="n"/>
      <c r="E50" s="185" t="n"/>
      <c r="F50" s="185" t="n"/>
      <c r="G50" s="185" t="n"/>
      <c r="H50" s="185" t="n"/>
      <c r="I50" s="185" t="n"/>
      <c r="J50" s="185" t="n"/>
      <c r="K50" s="185" t="n"/>
      <c r="L50" s="185" t="n"/>
      <c r="M50" s="185" t="n"/>
      <c r="N50" s="186" t="n"/>
      <c r="O50" s="191" t="n"/>
      <c r="P50" s="185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1" t="n"/>
      <c r="AB50" s="192" t="n"/>
    </row>
    <row r="51" hidden="1">
      <c r="A51" s="173" t="n"/>
      <c r="B51" s="174" t="n"/>
      <c r="C51" s="184" t="n"/>
      <c r="D51" s="184" t="n"/>
      <c r="E51" s="184" t="n"/>
      <c r="F51" s="184" t="n"/>
      <c r="G51" s="184" t="n"/>
      <c r="H51" s="184" t="n"/>
      <c r="I51" s="184" t="n"/>
      <c r="J51" s="184" t="n"/>
      <c r="K51" s="184" t="n"/>
      <c r="L51" s="184" t="n"/>
      <c r="M51" s="184" t="n"/>
      <c r="N51" s="188" t="n"/>
      <c r="O51" s="189" t="n"/>
      <c r="P51" s="193" t="n"/>
      <c r="Q51" s="193" t="n"/>
      <c r="R51" s="193" t="n"/>
      <c r="S51" s="193" t="n"/>
      <c r="T51" s="193" t="n"/>
      <c r="U51" s="193" t="n"/>
      <c r="V51" s="193" t="n"/>
      <c r="W51" s="193" t="n"/>
      <c r="X51" s="193" t="n"/>
      <c r="Y51" s="193" t="n"/>
      <c r="Z51" s="193" t="n"/>
      <c r="AA51" s="194" t="n"/>
      <c r="AB51" s="189" t="n"/>
    </row>
    <row r="52" hidden="1" ht="15.95" customHeight="1">
      <c r="A52" s="168" t="inlineStr">
        <is>
          <t>WEEK 28</t>
        </is>
      </c>
      <c r="B52" s="169" t="n"/>
      <c r="C52" s="185" t="n"/>
      <c r="D52" s="185" t="n"/>
      <c r="E52" s="185" t="n"/>
      <c r="F52" s="185" t="n"/>
      <c r="G52" s="185" t="n"/>
      <c r="H52" s="185" t="n"/>
      <c r="I52" s="185" t="n"/>
      <c r="J52" s="185" t="n"/>
      <c r="K52" s="185" t="n"/>
      <c r="L52" s="185" t="n"/>
      <c r="M52" s="185" t="n"/>
      <c r="N52" s="186" t="n"/>
      <c r="O52" s="191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6" t="n"/>
      <c r="AB52" s="191" t="n"/>
    </row>
    <row r="53" hidden="1">
      <c r="A53" s="173" t="n"/>
      <c r="B53" s="174" t="n"/>
      <c r="C53" s="184" t="n"/>
      <c r="D53" s="184" t="n"/>
      <c r="E53" s="184" t="n"/>
      <c r="F53" s="184" t="n"/>
      <c r="G53" s="184" t="n"/>
      <c r="H53" s="184" t="n"/>
      <c r="I53" s="184" t="n"/>
      <c r="J53" s="184" t="n"/>
      <c r="K53" s="184" t="n"/>
      <c r="L53" s="184" t="n"/>
      <c r="M53" s="184" t="n"/>
      <c r="N53" s="188" t="n"/>
      <c r="O53" s="195" t="n"/>
      <c r="P53" s="193" t="n"/>
      <c r="Q53" s="193" t="n"/>
      <c r="R53" s="193" t="n"/>
      <c r="S53" s="193" t="n"/>
      <c r="T53" s="193" t="n"/>
      <c r="U53" s="193" t="n"/>
      <c r="V53" s="193" t="n"/>
      <c r="W53" s="193" t="n"/>
      <c r="X53" s="193" t="n"/>
      <c r="Y53" s="193" t="n"/>
      <c r="Z53" s="193" t="n"/>
      <c r="AA53" s="194" t="n"/>
      <c r="AB53" s="189" t="n"/>
    </row>
    <row r="54" hidden="1" ht="15.95" customHeight="1">
      <c r="A54" s="168" t="inlineStr">
        <is>
          <t>WEEK 27</t>
        </is>
      </c>
      <c r="B54" s="169" t="n"/>
      <c r="C54" s="185" t="n"/>
      <c r="D54" s="185" t="n"/>
      <c r="E54" s="185" t="n"/>
      <c r="F54" s="185" t="n"/>
      <c r="G54" s="185" t="n"/>
      <c r="H54" s="185" t="n"/>
      <c r="I54" s="185" t="n"/>
      <c r="J54" s="185" t="n"/>
      <c r="K54" s="185" t="n"/>
      <c r="L54" s="185" t="n"/>
      <c r="M54" s="185" t="n"/>
      <c r="N54" s="186" t="n"/>
      <c r="O54" s="191" t="n"/>
      <c r="P54" s="170" t="n"/>
      <c r="Q54" s="170" t="n"/>
      <c r="R54" s="170" t="n"/>
      <c r="S54" s="170" t="n"/>
      <c r="T54" s="170" t="n"/>
      <c r="U54" s="170" t="n"/>
      <c r="V54" s="170" t="n"/>
      <c r="W54" s="170" t="n"/>
      <c r="X54" s="170" t="n"/>
      <c r="Y54" s="170" t="n"/>
      <c r="Z54" s="170" t="n"/>
      <c r="AA54" s="171" t="n"/>
      <c r="AB54" s="196" t="n"/>
    </row>
    <row r="55" hidden="1">
      <c r="A55" s="173" t="n"/>
      <c r="B55" s="174" t="n"/>
      <c r="C55" s="184" t="n"/>
      <c r="D55" s="184" t="n"/>
      <c r="E55" s="184" t="n"/>
      <c r="F55" s="184" t="n"/>
      <c r="G55" s="184" t="n"/>
      <c r="H55" s="184" t="n"/>
      <c r="I55" s="184" t="n"/>
      <c r="J55" s="184" t="n"/>
      <c r="K55" s="184" t="n"/>
      <c r="L55" s="184" t="n"/>
      <c r="M55" s="184" t="n"/>
      <c r="N55" s="188" t="n"/>
      <c r="O55" s="189" t="n"/>
      <c r="P55" s="190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1" t="n"/>
      <c r="AB55" s="181" t="n"/>
    </row>
    <row r="56" hidden="1" ht="15.95" customHeight="1">
      <c r="A56" s="168" t="inlineStr">
        <is>
          <t>WEEK 26</t>
        </is>
      </c>
      <c r="B56" s="169" t="n"/>
      <c r="C56" s="185" t="n"/>
      <c r="D56" s="185" t="n"/>
      <c r="E56" s="185" t="n"/>
      <c r="F56" s="185" t="n"/>
      <c r="G56" s="185" t="n"/>
      <c r="H56" s="185" t="n"/>
      <c r="I56" s="185" t="n"/>
      <c r="J56" s="185" t="n"/>
      <c r="K56" s="185" t="n"/>
      <c r="L56" s="185" t="n"/>
      <c r="M56" s="185" t="n"/>
      <c r="N56" s="186" t="n"/>
      <c r="O56" s="191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6" t="n"/>
      <c r="AB56" s="187" t="n"/>
    </row>
    <row r="57" hidden="1">
      <c r="A57" s="173" t="n"/>
      <c r="B57" s="174" t="n"/>
      <c r="C57" s="184" t="n"/>
      <c r="D57" s="184" t="n"/>
      <c r="E57" s="184" t="n"/>
      <c r="F57" s="184" t="n"/>
      <c r="G57" s="184" t="n"/>
      <c r="H57" s="184" t="n"/>
      <c r="I57" s="184" t="n"/>
      <c r="J57" s="184" t="n"/>
      <c r="K57" s="184" t="n"/>
      <c r="L57" s="184" t="n"/>
      <c r="M57" s="184" t="n"/>
      <c r="N57" s="188" t="n"/>
      <c r="O57" s="189" t="n"/>
      <c r="P57" s="193" t="n"/>
      <c r="Q57" s="193" t="n"/>
      <c r="R57" s="193" t="n"/>
      <c r="S57" s="193" t="n"/>
      <c r="T57" s="193" t="n"/>
      <c r="U57" s="193" t="n"/>
      <c r="V57" s="193" t="n"/>
      <c r="W57" s="193" t="n"/>
      <c r="X57" s="193" t="n"/>
      <c r="Y57" s="193" t="n"/>
      <c r="Z57" s="193" t="n"/>
      <c r="AA57" s="194" t="n"/>
      <c r="AB57" s="189" t="n"/>
    </row>
    <row r="58" hidden="1" ht="15.95" customHeight="1">
      <c r="A58" s="168" t="inlineStr">
        <is>
          <t>WEEK 25</t>
        </is>
      </c>
      <c r="B58" s="169" t="n"/>
      <c r="C58" s="185" t="n"/>
      <c r="D58" s="185" t="n"/>
      <c r="E58" s="185" t="n"/>
      <c r="F58" s="185" t="n"/>
      <c r="G58" s="185" t="n"/>
      <c r="H58" s="185" t="n"/>
      <c r="I58" s="185" t="n"/>
      <c r="J58" s="185" t="n"/>
      <c r="K58" s="185" t="n"/>
      <c r="L58" s="185" t="n"/>
      <c r="M58" s="185" t="n"/>
      <c r="N58" s="186" t="n"/>
      <c r="O58" s="191" t="n"/>
      <c r="P58" s="170" t="n"/>
      <c r="Q58" s="170" t="n"/>
      <c r="R58" s="170" t="n"/>
      <c r="S58" s="170" t="n"/>
      <c r="T58" s="170" t="n"/>
      <c r="U58" s="170" t="n"/>
      <c r="V58" s="170" t="n"/>
      <c r="W58" s="170" t="n"/>
      <c r="X58" s="170" t="n"/>
      <c r="Y58" s="170" t="n"/>
      <c r="Z58" s="170" t="n"/>
      <c r="AA58" s="171" t="n"/>
      <c r="AB58" s="196" t="n"/>
    </row>
    <row r="59" hidden="1">
      <c r="A59" s="173" t="n"/>
      <c r="B59" s="174" t="n"/>
      <c r="C59" s="184" t="n"/>
      <c r="D59" s="184" t="n"/>
      <c r="E59" s="184" t="n"/>
      <c r="F59" s="184" t="n"/>
      <c r="G59" s="184" t="n"/>
      <c r="H59" s="184" t="n"/>
      <c r="I59" s="184" t="n"/>
      <c r="J59" s="184" t="n"/>
      <c r="K59" s="184" t="n"/>
      <c r="L59" s="184" t="n"/>
      <c r="M59" s="184" t="n"/>
      <c r="N59" s="188" t="n"/>
      <c r="O59" s="189" t="n"/>
      <c r="P59" s="190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1" t="n"/>
      <c r="AB59" s="181" t="n"/>
    </row>
    <row r="60" hidden="1" ht="15.95" customHeight="1">
      <c r="A60" s="168" t="inlineStr">
        <is>
          <t>WEEK 24</t>
        </is>
      </c>
      <c r="B60" s="169" t="n"/>
      <c r="C60" s="185" t="n"/>
      <c r="D60" s="185" t="n"/>
      <c r="E60" s="185" t="n"/>
      <c r="F60" s="185" t="n"/>
      <c r="G60" s="185" t="n"/>
      <c r="H60" s="185" t="n"/>
      <c r="I60" s="185" t="n"/>
      <c r="J60" s="185" t="n"/>
      <c r="K60" s="185" t="n"/>
      <c r="L60" s="185" t="n"/>
      <c r="M60" s="185" t="n"/>
      <c r="N60" s="186" t="n"/>
      <c r="O60" s="191" t="n"/>
      <c r="P60" s="170" t="n"/>
      <c r="Q60" s="170" t="n"/>
      <c r="R60" s="170" t="n"/>
      <c r="S60" s="170" t="n"/>
      <c r="T60" s="170" t="n"/>
      <c r="U60" s="170" t="n"/>
      <c r="V60" s="170" t="n"/>
      <c r="W60" s="170" t="n"/>
      <c r="X60" s="170" t="n"/>
      <c r="Y60" s="170" t="n"/>
      <c r="Z60" s="170" t="n"/>
      <c r="AA60" s="171" t="n"/>
      <c r="AB60" s="172" t="n"/>
    </row>
    <row r="61" hidden="1">
      <c r="A61" s="173" t="n"/>
      <c r="B61" s="174" t="n"/>
      <c r="C61" s="184" t="n"/>
      <c r="D61" s="184" t="n"/>
      <c r="E61" s="184" t="n"/>
      <c r="F61" s="184" t="n"/>
      <c r="G61" s="184" t="n"/>
      <c r="H61" s="184" t="n"/>
      <c r="I61" s="184" t="n"/>
      <c r="J61" s="184" t="n"/>
      <c r="K61" s="184" t="n"/>
      <c r="L61" s="184" t="n"/>
      <c r="M61" s="184" t="n"/>
      <c r="N61" s="188" t="n"/>
      <c r="O61" s="189" t="n"/>
      <c r="P61" s="193" t="n"/>
      <c r="Q61" s="184" t="n"/>
      <c r="R61" s="184" t="n"/>
      <c r="S61" s="184" t="n"/>
      <c r="T61" s="184" t="n"/>
      <c r="U61" s="184" t="n"/>
      <c r="V61" s="184" t="n"/>
      <c r="W61" s="184" t="n"/>
      <c r="X61" s="184" t="n"/>
      <c r="Y61" s="184" t="n"/>
      <c r="Z61" s="184" t="n"/>
      <c r="AA61" s="197" t="n"/>
      <c r="AB61" s="197" t="n"/>
    </row>
    <row r="62" hidden="1" ht="15.95" customHeight="1">
      <c r="A62" s="168" t="inlineStr">
        <is>
          <t>WEEK 23</t>
        </is>
      </c>
      <c r="B62" s="169" t="n"/>
      <c r="C62" s="185" t="n"/>
      <c r="D62" s="185" t="n"/>
      <c r="E62" s="185" t="n"/>
      <c r="F62" s="185" t="n"/>
      <c r="G62" s="185" t="n"/>
      <c r="H62" s="185" t="n"/>
      <c r="I62" s="185" t="n"/>
      <c r="J62" s="185" t="n"/>
      <c r="K62" s="185" t="n"/>
      <c r="L62" s="185" t="n"/>
      <c r="M62" s="185" t="n"/>
      <c r="N62" s="186" t="n"/>
      <c r="O62" s="191" t="n"/>
      <c r="P62" s="170" t="n"/>
      <c r="Q62" s="170" t="n"/>
      <c r="R62" s="170" t="n"/>
      <c r="S62" s="170" t="n"/>
      <c r="T62" s="170" t="n"/>
      <c r="U62" s="170" t="n"/>
      <c r="V62" s="170" t="n"/>
      <c r="W62" s="170" t="n"/>
      <c r="X62" s="170" t="n"/>
      <c r="Y62" s="170" t="n"/>
      <c r="Z62" s="170" t="n"/>
      <c r="AA62" s="171" t="n"/>
      <c r="AB62" s="172" t="n"/>
    </row>
    <row r="63" hidden="1">
      <c r="A63" s="173" t="n"/>
      <c r="B63" s="174" t="n"/>
      <c r="C63" s="184" t="n"/>
      <c r="D63" s="184" t="n"/>
      <c r="E63" s="184" t="n"/>
      <c r="F63" s="184" t="n"/>
      <c r="G63" s="184" t="n"/>
      <c r="H63" s="184" t="n"/>
      <c r="I63" s="184" t="n"/>
      <c r="J63" s="184" t="n"/>
      <c r="K63" s="184" t="n"/>
      <c r="L63" s="184" t="n"/>
      <c r="M63" s="184" t="n"/>
      <c r="N63" s="188" t="n"/>
      <c r="O63" s="189" t="n"/>
      <c r="P63" s="190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1" t="n"/>
      <c r="AB63" s="181" t="n"/>
    </row>
    <row r="64" hidden="1" ht="15.95" customHeight="1">
      <c r="A64" s="168" t="inlineStr">
        <is>
          <t>WEEK 22</t>
        </is>
      </c>
      <c r="B64" s="169" t="n"/>
      <c r="C64" s="185" t="n"/>
      <c r="D64" s="185" t="n"/>
      <c r="E64" s="185" t="n"/>
      <c r="F64" s="185" t="n"/>
      <c r="G64" s="185" t="n"/>
      <c r="H64" s="185" t="n"/>
      <c r="I64" s="185" t="n"/>
      <c r="J64" s="185" t="n"/>
      <c r="K64" s="185" t="n"/>
      <c r="L64" s="185" t="n"/>
      <c r="M64" s="185" t="n"/>
      <c r="N64" s="186" t="n"/>
      <c r="O64" s="191" t="n"/>
      <c r="P64" s="170" t="n"/>
      <c r="Q64" s="170" t="n"/>
      <c r="R64" s="170" t="n"/>
      <c r="S64" s="170" t="n"/>
      <c r="T64" s="170" t="n"/>
      <c r="U64" s="170" t="n"/>
      <c r="V64" s="170" t="n"/>
      <c r="W64" s="170" t="n"/>
      <c r="X64" s="170" t="n"/>
      <c r="Y64" s="170" t="n"/>
      <c r="Z64" s="170" t="n"/>
      <c r="AA64" s="171" t="n"/>
      <c r="AB64" s="172" t="n"/>
    </row>
    <row r="65" hidden="1">
      <c r="A65" s="173" t="n"/>
      <c r="B65" s="174" t="n"/>
      <c r="C65" s="184" t="n"/>
      <c r="D65" s="184" t="n"/>
      <c r="E65" s="184" t="n"/>
      <c r="F65" s="184" t="n"/>
      <c r="G65" s="184" t="n"/>
      <c r="H65" s="184" t="n"/>
      <c r="I65" s="184" t="n"/>
      <c r="J65" s="184" t="n"/>
      <c r="K65" s="184" t="n"/>
      <c r="L65" s="184" t="n"/>
      <c r="M65" s="184" t="n"/>
      <c r="N65" s="188" t="n"/>
      <c r="O65" s="189" t="n"/>
      <c r="P65" s="190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1" t="n"/>
      <c r="AB65" s="181" t="n"/>
    </row>
    <row r="66" hidden="1" ht="15.95" customHeight="1">
      <c r="A66" s="168" t="inlineStr">
        <is>
          <t>WEEK 21</t>
        </is>
      </c>
      <c r="B66" s="169" t="n"/>
      <c r="C66" s="185" t="n"/>
      <c r="D66" s="185" t="n"/>
      <c r="E66" s="185" t="n"/>
      <c r="F66" s="185" t="n"/>
      <c r="G66" s="185" t="n"/>
      <c r="H66" s="185" t="n"/>
      <c r="I66" s="185" t="n"/>
      <c r="J66" s="185" t="n"/>
      <c r="K66" s="185" t="n"/>
      <c r="L66" s="185" t="n"/>
      <c r="M66" s="185" t="n"/>
      <c r="N66" s="186" t="n"/>
      <c r="O66" s="191" t="n"/>
      <c r="P66" s="170" t="n"/>
      <c r="Q66" s="170" t="n"/>
      <c r="R66" s="170" t="n"/>
      <c r="S66" s="170" t="n"/>
      <c r="T66" s="170" t="n"/>
      <c r="U66" s="170" t="n"/>
      <c r="V66" s="170" t="n"/>
      <c r="W66" s="170" t="n"/>
      <c r="X66" s="170" t="n"/>
      <c r="Y66" s="170" t="n"/>
      <c r="Z66" s="170" t="n"/>
      <c r="AA66" s="171" t="n"/>
      <c r="AB66" s="172" t="n"/>
    </row>
    <row r="67" hidden="1">
      <c r="A67" s="173" t="n"/>
      <c r="B67" s="174" t="n"/>
      <c r="C67" s="184" t="n"/>
      <c r="D67" s="184" t="n"/>
      <c r="E67" s="184" t="n"/>
      <c r="F67" s="184" t="n"/>
      <c r="G67" s="184" t="n"/>
      <c r="H67" s="184" t="n"/>
      <c r="I67" s="184" t="n"/>
      <c r="J67" s="184" t="n"/>
      <c r="K67" s="184" t="n"/>
      <c r="L67" s="184" t="n"/>
      <c r="M67" s="184" t="n"/>
      <c r="N67" s="188" t="n"/>
      <c r="O67" s="189" t="n"/>
      <c r="P67" s="190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1" t="n"/>
      <c r="AB67" s="181" t="n"/>
    </row>
    <row r="68" hidden="1" ht="15.95" customHeight="1">
      <c r="A68" s="168" t="inlineStr">
        <is>
          <t>WEEK 20</t>
        </is>
      </c>
      <c r="B68" s="169" t="n"/>
      <c r="C68" s="185" t="n"/>
      <c r="D68" s="185" t="n"/>
      <c r="E68" s="185" t="n"/>
      <c r="F68" s="185" t="n"/>
      <c r="G68" s="185" t="n"/>
      <c r="H68" s="185" t="n"/>
      <c r="I68" s="185" t="n"/>
      <c r="J68" s="185" t="n"/>
      <c r="K68" s="185" t="n"/>
      <c r="L68" s="185" t="n"/>
      <c r="M68" s="185" t="n"/>
      <c r="N68" s="186" t="n"/>
      <c r="O68" s="191" t="n"/>
      <c r="P68" s="170" t="n"/>
      <c r="Q68" s="170" t="n"/>
      <c r="R68" s="170" t="n"/>
      <c r="S68" s="170" t="n"/>
      <c r="T68" s="170" t="n"/>
      <c r="U68" s="170" t="n"/>
      <c r="V68" s="170" t="n"/>
      <c r="W68" s="170" t="n"/>
      <c r="X68" s="170" t="n"/>
      <c r="Y68" s="170" t="n"/>
      <c r="Z68" s="170" t="n"/>
      <c r="AA68" s="171" t="n"/>
      <c r="AB68" s="172" t="n"/>
    </row>
    <row r="69" hidden="1">
      <c r="A69" s="173" t="n"/>
      <c r="B69" s="174" t="n"/>
      <c r="C69" s="184" t="n"/>
      <c r="D69" s="184" t="n"/>
      <c r="E69" s="184" t="n"/>
      <c r="F69" s="184" t="n"/>
      <c r="G69" s="184" t="n"/>
      <c r="H69" s="184" t="n"/>
      <c r="I69" s="184" t="n"/>
      <c r="J69" s="184" t="n"/>
      <c r="K69" s="184" t="n"/>
      <c r="L69" s="184" t="n"/>
      <c r="M69" s="184" t="n"/>
      <c r="N69" s="188" t="n"/>
      <c r="O69" s="189" t="n"/>
      <c r="P69" s="190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1" t="n"/>
      <c r="AB69" s="181" t="n"/>
    </row>
    <row r="70" hidden="1" ht="15.95" customHeight="1">
      <c r="A70" s="168" t="inlineStr">
        <is>
          <t>WEEK 19</t>
        </is>
      </c>
      <c r="B70" s="169" t="n"/>
      <c r="C70" s="198" t="n"/>
      <c r="D70" s="198" t="n"/>
      <c r="E70" s="198" t="n"/>
      <c r="F70" s="198" t="n"/>
      <c r="G70" s="198" t="n"/>
      <c r="H70" s="198" t="n"/>
      <c r="I70" s="198" t="n"/>
      <c r="J70" s="198" t="n"/>
      <c r="K70" s="198" t="n"/>
      <c r="L70" s="198" t="n"/>
      <c r="M70" s="198" t="n"/>
      <c r="N70" s="199" t="n"/>
      <c r="O70" s="191" t="n"/>
      <c r="P70" s="170" t="n"/>
      <c r="Q70" s="170" t="n"/>
      <c r="R70" s="170" t="n"/>
      <c r="S70" s="170" t="n"/>
      <c r="T70" s="170" t="n"/>
      <c r="U70" s="170" t="n"/>
      <c r="V70" s="170" t="n"/>
      <c r="W70" s="170" t="n"/>
      <c r="X70" s="170" t="n"/>
      <c r="Y70" s="170" t="n"/>
      <c r="Z70" s="170" t="n"/>
      <c r="AA70" s="171" t="n"/>
      <c r="AB70" s="172" t="n"/>
    </row>
    <row r="71" hidden="1">
      <c r="A71" s="173" t="n"/>
      <c r="B71" s="174" t="n"/>
      <c r="C71" s="200" t="n"/>
      <c r="D71" s="200" t="n"/>
      <c r="E71" s="200" t="n"/>
      <c r="F71" s="200" t="n"/>
      <c r="G71" s="200" t="n"/>
      <c r="H71" s="200" t="n"/>
      <c r="I71" s="200" t="n"/>
      <c r="J71" s="200" t="n"/>
      <c r="K71" s="200" t="n"/>
      <c r="L71" s="200" t="n"/>
      <c r="M71" s="200" t="n"/>
      <c r="N71" s="201" t="n"/>
      <c r="O71" s="202" t="n"/>
      <c r="P71" s="190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1" t="n"/>
      <c r="AB71" s="181" t="n"/>
    </row>
    <row r="72" hidden="1" ht="15.95" customHeight="1">
      <c r="A72" s="168" t="inlineStr">
        <is>
          <t>WEEK 18</t>
        </is>
      </c>
      <c r="B72" s="169" t="n"/>
      <c r="C72" s="185" t="n"/>
      <c r="D72" s="185" t="n"/>
      <c r="E72" s="203" t="n"/>
      <c r="F72" s="185" t="n"/>
      <c r="G72" s="203" t="n"/>
      <c r="H72" s="203" t="n"/>
      <c r="I72" s="203" t="n"/>
      <c r="J72" s="203" t="n"/>
      <c r="K72" s="185" t="n"/>
      <c r="L72" s="203" t="n"/>
      <c r="M72" s="185" t="n"/>
      <c r="N72" s="204" t="n"/>
      <c r="O72" s="191" t="n"/>
      <c r="P72" s="170" t="n"/>
      <c r="Q72" s="170" t="n"/>
      <c r="R72" s="170" t="n"/>
      <c r="S72" s="170" t="n"/>
      <c r="T72" s="170" t="n"/>
      <c r="U72" s="170" t="n"/>
      <c r="V72" s="170" t="n"/>
      <c r="W72" s="170" t="n"/>
      <c r="X72" s="170" t="n"/>
      <c r="Y72" s="170" t="n"/>
      <c r="Z72" s="170" t="n"/>
      <c r="AA72" s="171" t="n"/>
      <c r="AB72" s="172" t="n"/>
    </row>
    <row r="73" hidden="1">
      <c r="A73" s="173" t="n"/>
      <c r="B73" s="174" t="n"/>
      <c r="C73" s="205" t="n"/>
      <c r="D73" s="205" t="n"/>
      <c r="E73" s="205" t="n"/>
      <c r="F73" s="205" t="n"/>
      <c r="G73" s="205" t="n"/>
      <c r="H73" s="205" t="n"/>
      <c r="I73" s="205" t="n"/>
      <c r="J73" s="205" t="n"/>
      <c r="K73" s="205" t="n"/>
      <c r="L73" s="205" t="n"/>
      <c r="M73" s="205" t="n"/>
      <c r="N73" s="206" t="n"/>
      <c r="O73" s="207" t="n"/>
      <c r="P73" s="190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1" t="n"/>
      <c r="AB73" s="181" t="n"/>
    </row>
    <row r="74" hidden="1" ht="15.95" customHeight="1">
      <c r="A74" s="168" t="inlineStr">
        <is>
          <t>WEEK 17</t>
        </is>
      </c>
      <c r="B74" s="169" t="n"/>
      <c r="C74" s="203" t="n"/>
      <c r="D74" s="185" t="n"/>
      <c r="E74" s="203" t="n"/>
      <c r="F74" s="203" t="n"/>
      <c r="G74" s="203" t="n"/>
      <c r="H74" s="203" t="n"/>
      <c r="I74" s="185" t="n"/>
      <c r="J74" s="185" t="n"/>
      <c r="K74" s="185" t="n"/>
      <c r="L74" s="185" t="n"/>
      <c r="M74" s="185" t="n"/>
      <c r="N74" s="186" t="n"/>
      <c r="O74" s="208" t="n"/>
      <c r="P74" s="170" t="n"/>
      <c r="Q74" s="170" t="n"/>
      <c r="R74" s="170" t="n"/>
      <c r="S74" s="170" t="n"/>
      <c r="T74" s="170" t="n"/>
      <c r="U74" s="170" t="n"/>
      <c r="V74" s="170" t="n"/>
      <c r="W74" s="170" t="n"/>
      <c r="X74" s="170" t="n"/>
      <c r="Y74" s="170" t="n"/>
      <c r="Z74" s="170" t="n"/>
      <c r="AA74" s="171" t="n"/>
      <c r="AB74" s="172" t="n"/>
    </row>
    <row r="75" hidden="1">
      <c r="A75" s="173" t="n"/>
      <c r="B75" s="174" t="n"/>
      <c r="C75" s="205" t="n"/>
      <c r="D75" s="205" t="n"/>
      <c r="E75" s="205" t="n"/>
      <c r="F75" s="205" t="n"/>
      <c r="G75" s="205" t="n"/>
      <c r="H75" s="205" t="n"/>
      <c r="I75" s="205" t="n"/>
      <c r="J75" s="205" t="n"/>
      <c r="K75" s="205" t="n"/>
      <c r="L75" s="205" t="n"/>
      <c r="M75" s="205" t="n"/>
      <c r="N75" s="209" t="n"/>
      <c r="O75" s="209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1" t="n"/>
      <c r="AB75" s="181" t="n"/>
    </row>
    <row r="76" hidden="1" ht="15.95" customHeight="1">
      <c r="A76" s="168" t="inlineStr">
        <is>
          <t>WEEK 16</t>
        </is>
      </c>
      <c r="B76" s="169" t="n"/>
      <c r="C76" s="185" t="n"/>
      <c r="D76" s="185" t="n"/>
      <c r="E76" s="185" t="n"/>
      <c r="F76" s="203" t="n"/>
      <c r="G76" s="185" t="n"/>
      <c r="H76" s="203" t="n"/>
      <c r="I76" s="185" t="n"/>
      <c r="J76" s="185" t="n"/>
      <c r="K76" s="185" t="n"/>
      <c r="L76" s="203" t="n"/>
      <c r="M76" s="185" t="n"/>
      <c r="N76" s="204" t="n"/>
      <c r="O76" s="210" t="n"/>
      <c r="P76" s="170" t="n"/>
      <c r="Q76" s="170" t="n"/>
      <c r="R76" s="170" t="n"/>
      <c r="S76" s="170" t="n"/>
      <c r="T76" s="170" t="n"/>
      <c r="U76" s="170" t="n"/>
      <c r="V76" s="170" t="n"/>
      <c r="W76" s="170" t="n"/>
      <c r="X76" s="170" t="n"/>
      <c r="Y76" s="170" t="n"/>
      <c r="Z76" s="170" t="n"/>
      <c r="AA76" s="171" t="n"/>
      <c r="AB76" s="172" t="n"/>
    </row>
    <row r="77" hidden="1">
      <c r="A77" s="173" t="n"/>
      <c r="B77" s="174" t="n"/>
      <c r="C77" s="205" t="n"/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5" t="n"/>
      <c r="M77" s="205" t="n"/>
      <c r="N77" s="209" t="n"/>
      <c r="O77" s="209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1" t="n"/>
      <c r="AB77" s="181" t="n"/>
    </row>
    <row r="78" hidden="1" ht="15.95" customHeight="1">
      <c r="A78" s="168" t="inlineStr">
        <is>
          <t>WEEK 15</t>
        </is>
      </c>
      <c r="B78" s="169" t="n"/>
      <c r="C78" s="203" t="n"/>
      <c r="D78" s="185" t="n"/>
      <c r="E78" s="185" t="n"/>
      <c r="F78" s="203" t="n"/>
      <c r="G78" s="203" t="n"/>
      <c r="H78" s="185" t="n"/>
      <c r="I78" s="203" t="n"/>
      <c r="J78" s="185" t="n"/>
      <c r="K78" s="203" t="n"/>
      <c r="L78" s="185" t="n"/>
      <c r="M78" s="185" t="n"/>
      <c r="N78" s="186" t="n"/>
      <c r="O78" s="210" t="n"/>
      <c r="P78" s="170" t="n"/>
      <c r="Q78" s="170" t="n"/>
      <c r="R78" s="170" t="n"/>
      <c r="S78" s="170" t="n"/>
      <c r="T78" s="170" t="n"/>
      <c r="U78" s="170" t="n"/>
      <c r="V78" s="170" t="n"/>
      <c r="W78" s="170" t="n"/>
      <c r="X78" s="170" t="n"/>
      <c r="Y78" s="170" t="n"/>
      <c r="Z78" s="170" t="n"/>
      <c r="AA78" s="171" t="n"/>
      <c r="AB78" s="172" t="n"/>
    </row>
    <row r="79" hidden="1">
      <c r="A79" s="173" t="n"/>
      <c r="B79" s="174" t="n"/>
      <c r="C79" s="205" t="n"/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5" t="n"/>
      <c r="M79" s="205" t="n"/>
      <c r="N79" s="209" t="n"/>
      <c r="O79" s="209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1" t="n"/>
      <c r="AB79" s="181" t="n"/>
    </row>
    <row r="80" hidden="1" ht="15.95" customHeight="1">
      <c r="A80" s="168" t="inlineStr">
        <is>
          <t>WEEK 14</t>
        </is>
      </c>
      <c r="B80" s="169" t="n"/>
      <c r="C80" s="211" t="n"/>
      <c r="D80" s="211" t="n"/>
      <c r="E80" s="170" t="n"/>
      <c r="F80" s="211" t="n"/>
      <c r="G80" s="211" t="n"/>
      <c r="H80" s="211" t="n"/>
      <c r="I80" s="170" t="n"/>
      <c r="J80" s="211" t="n"/>
      <c r="K80" s="211" t="n"/>
      <c r="L80" s="170" t="n"/>
      <c r="M80" s="170" t="n"/>
      <c r="N80" s="171" t="n"/>
      <c r="O80" s="172" t="n"/>
      <c r="P80" s="170" t="n"/>
      <c r="Q80" s="170" t="n"/>
      <c r="R80" s="170" t="n"/>
      <c r="S80" s="170" t="n"/>
      <c r="T80" s="170" t="n"/>
      <c r="U80" s="170" t="n"/>
      <c r="V80" s="170" t="n"/>
      <c r="W80" s="170" t="n"/>
      <c r="X80" s="170" t="n"/>
      <c r="Y80" s="170" t="n"/>
      <c r="Z80" s="170" t="n"/>
      <c r="AA80" s="171" t="n"/>
      <c r="AB80" s="172" t="n"/>
    </row>
    <row r="81" hidden="1">
      <c r="A81" s="173" t="n"/>
      <c r="B81" s="174" t="n"/>
      <c r="C81" s="205" t="n"/>
      <c r="D81" s="205" t="n"/>
      <c r="E81" s="205" t="n"/>
      <c r="F81" s="205" t="n"/>
      <c r="G81" s="205" t="n"/>
      <c r="H81" s="205" t="n"/>
      <c r="I81" s="205" t="n"/>
      <c r="J81" s="205" t="n"/>
      <c r="K81" s="205" t="n"/>
      <c r="L81" s="205" t="n"/>
      <c r="M81" s="205" t="n"/>
      <c r="N81" s="209" t="n"/>
      <c r="O81" s="209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1" t="n"/>
      <c r="AB81" s="181" t="n"/>
    </row>
    <row r="82" hidden="1" ht="15.95" customHeight="1">
      <c r="A82" s="168" t="inlineStr">
        <is>
          <t>WEEK 13</t>
        </is>
      </c>
      <c r="B82" s="169" t="n"/>
      <c r="C82" s="170" t="n"/>
      <c r="D82" s="170" t="n"/>
      <c r="E82" s="211" t="n"/>
      <c r="F82" s="211" t="n"/>
      <c r="G82" s="170" t="n"/>
      <c r="H82" s="211" t="n"/>
      <c r="I82" s="211" t="n"/>
      <c r="J82" s="211" t="n"/>
      <c r="K82" s="170" t="n"/>
      <c r="L82" s="170" t="n"/>
      <c r="M82" s="170" t="n"/>
      <c r="N82" s="171" t="n"/>
      <c r="O82" s="172" t="n"/>
      <c r="P82" s="170" t="n"/>
      <c r="Q82" s="170" t="n"/>
      <c r="R82" s="170" t="n"/>
      <c r="S82" s="170" t="n"/>
      <c r="T82" s="170" t="n"/>
      <c r="U82" s="170" t="n"/>
      <c r="V82" s="170" t="n"/>
      <c r="W82" s="170" t="n"/>
      <c r="X82" s="170" t="n"/>
      <c r="Y82" s="170" t="n"/>
      <c r="Z82" s="170" t="n"/>
      <c r="AA82" s="171" t="n"/>
      <c r="AB82" s="172" t="n"/>
    </row>
    <row r="83" hidden="1">
      <c r="A83" s="173" t="n"/>
      <c r="B83" s="174" t="n"/>
      <c r="C83" s="205" t="n"/>
      <c r="D83" s="205" t="n"/>
      <c r="E83" s="205" t="n"/>
      <c r="F83" s="205" t="n"/>
      <c r="G83" s="205" t="n"/>
      <c r="H83" s="205" t="n"/>
      <c r="I83" s="205" t="n"/>
      <c r="J83" s="205" t="n"/>
      <c r="K83" s="205" t="n"/>
      <c r="L83" s="205" t="n"/>
      <c r="M83" s="205" t="n"/>
      <c r="N83" s="209" t="n"/>
      <c r="O83" s="209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1" t="n"/>
      <c r="AB83" s="181" t="n"/>
    </row>
    <row r="84" hidden="1" ht="15.95" customHeight="1">
      <c r="A84" s="168" t="inlineStr">
        <is>
          <t>WEEK 12</t>
        </is>
      </c>
      <c r="B84" s="169" t="n"/>
      <c r="C84" s="185" t="n"/>
      <c r="D84" s="185" t="n"/>
      <c r="E84" s="203" t="n"/>
      <c r="F84" s="203" t="n"/>
      <c r="G84" s="203" t="n"/>
      <c r="H84" s="203" t="n"/>
      <c r="I84" s="185" t="n"/>
      <c r="J84" s="185" t="n"/>
      <c r="K84" s="185" t="n"/>
      <c r="L84" s="203" t="n"/>
      <c r="M84" s="185" t="n"/>
      <c r="N84" s="186" t="n"/>
      <c r="O84" s="210" t="n"/>
      <c r="P84" s="170" t="n"/>
      <c r="Q84" s="170" t="n"/>
      <c r="R84" s="170" t="n"/>
      <c r="S84" s="170" t="n"/>
      <c r="T84" s="170" t="n"/>
      <c r="U84" s="170" t="n"/>
      <c r="V84" s="170" t="n"/>
      <c r="W84" s="170" t="n"/>
      <c r="X84" s="170" t="n"/>
      <c r="Y84" s="170" t="n"/>
      <c r="Z84" s="170" t="n"/>
      <c r="AA84" s="171" t="n"/>
      <c r="AB84" s="172" t="n"/>
    </row>
    <row r="85" hidden="1">
      <c r="A85" s="173" t="n"/>
      <c r="B85" s="174" t="n"/>
      <c r="C85" s="205" t="n"/>
      <c r="D85" s="205" t="n"/>
      <c r="E85" s="205" t="n"/>
      <c r="F85" s="205" t="n"/>
      <c r="G85" s="205" t="n"/>
      <c r="H85" s="205" t="n"/>
      <c r="I85" s="205" t="n"/>
      <c r="J85" s="205" t="n"/>
      <c r="K85" s="205" t="n"/>
      <c r="L85" s="205" t="n"/>
      <c r="M85" s="205" t="n"/>
      <c r="N85" s="209" t="n"/>
      <c r="O85" s="209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1" t="n"/>
      <c r="AB85" s="181" t="n"/>
    </row>
    <row r="86" hidden="1" ht="15.95" customHeight="1">
      <c r="A86" s="168" t="inlineStr">
        <is>
          <t>WEEK 11</t>
        </is>
      </c>
      <c r="B86" s="169" t="n"/>
      <c r="C86" s="185" t="n"/>
      <c r="D86" s="203" t="n"/>
      <c r="E86" s="203" t="n"/>
      <c r="F86" s="203" t="n"/>
      <c r="G86" s="203" t="n"/>
      <c r="H86" s="185" t="n"/>
      <c r="I86" s="203" t="n"/>
      <c r="J86" s="185" t="n"/>
      <c r="K86" s="185" t="n"/>
      <c r="L86" s="203" t="n"/>
      <c r="M86" s="185" t="n"/>
      <c r="N86" s="186" t="n"/>
      <c r="O86" s="210" t="n"/>
      <c r="P86" s="170" t="n"/>
      <c r="Q86" s="170" t="n"/>
      <c r="R86" s="170" t="n"/>
      <c r="S86" s="170" t="n"/>
      <c r="T86" s="170" t="n"/>
      <c r="U86" s="170" t="n"/>
      <c r="V86" s="170" t="n"/>
      <c r="W86" s="170" t="n"/>
      <c r="X86" s="170" t="n"/>
      <c r="Y86" s="170" t="n"/>
      <c r="Z86" s="170" t="n"/>
      <c r="AA86" s="171" t="n"/>
      <c r="AB86" s="172" t="n"/>
    </row>
    <row r="87" hidden="1">
      <c r="A87" s="173" t="n"/>
      <c r="B87" s="174" t="n"/>
      <c r="C87" s="205" t="n"/>
      <c r="D87" s="205" t="n"/>
      <c r="E87" s="205" t="n"/>
      <c r="F87" s="205" t="n"/>
      <c r="G87" s="205" t="n"/>
      <c r="H87" s="205" t="n"/>
      <c r="I87" s="205" t="n"/>
      <c r="J87" s="205" t="n"/>
      <c r="K87" s="205" t="n"/>
      <c r="L87" s="205" t="n"/>
      <c r="M87" s="205" t="n"/>
      <c r="N87" s="209" t="n"/>
      <c r="O87" s="209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1" t="n"/>
      <c r="AB87" s="181" t="n"/>
    </row>
    <row r="88" hidden="1" ht="15.95" customHeight="1">
      <c r="A88" s="168" t="inlineStr">
        <is>
          <t>WEEK 10</t>
        </is>
      </c>
      <c r="B88" s="169" t="n"/>
      <c r="C88" s="185" t="n"/>
      <c r="D88" s="203" t="n"/>
      <c r="E88" s="203" t="n"/>
      <c r="F88" s="203" t="n"/>
      <c r="G88" s="185" t="n"/>
      <c r="H88" s="185" t="n"/>
      <c r="I88" s="185" t="n"/>
      <c r="J88" s="185" t="n"/>
      <c r="K88" s="185" t="n"/>
      <c r="L88" s="185" t="n"/>
      <c r="M88" s="185" t="n"/>
      <c r="N88" s="186" t="n"/>
      <c r="O88" s="210" t="n"/>
      <c r="P88" s="170" t="n"/>
      <c r="Q88" s="170" t="n"/>
      <c r="R88" s="170" t="n"/>
      <c r="S88" s="170" t="n"/>
      <c r="T88" s="170" t="n"/>
      <c r="U88" s="170" t="n"/>
      <c r="V88" s="170" t="n"/>
      <c r="W88" s="170" t="n"/>
      <c r="X88" s="170" t="n"/>
      <c r="Y88" s="170" t="n"/>
      <c r="Z88" s="170" t="n"/>
      <c r="AA88" s="171" t="n"/>
      <c r="AB88" s="172" t="n"/>
    </row>
    <row r="89" hidden="1">
      <c r="A89" s="173" t="n"/>
      <c r="B89" s="174" t="n"/>
      <c r="C89" s="205" t="n"/>
      <c r="D89" s="205" t="n"/>
      <c r="E89" s="205" t="n"/>
      <c r="F89" s="205" t="n"/>
      <c r="G89" s="205" t="n"/>
      <c r="H89" s="205" t="n"/>
      <c r="I89" s="205" t="n"/>
      <c r="J89" s="205" t="n"/>
      <c r="K89" s="205" t="n"/>
      <c r="L89" s="205" t="n"/>
      <c r="M89" s="205" t="n"/>
      <c r="N89" s="209" t="n"/>
      <c r="O89" s="209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1" t="n"/>
      <c r="AB89" s="181" t="n"/>
    </row>
    <row r="90" hidden="1" ht="15.95" customHeight="1">
      <c r="A90" s="168" t="inlineStr">
        <is>
          <t>WEEK 9</t>
        </is>
      </c>
      <c r="B90" s="169" t="n"/>
      <c r="C90" s="185" t="n"/>
      <c r="D90" s="203" t="n"/>
      <c r="E90" s="185" t="n"/>
      <c r="F90" s="203" t="n"/>
      <c r="G90" s="203" t="n"/>
      <c r="H90" s="185" t="n"/>
      <c r="I90" s="203" t="n"/>
      <c r="J90" s="185" t="n"/>
      <c r="K90" s="185" t="n"/>
      <c r="L90" s="185" t="n"/>
      <c r="M90" s="185" t="n"/>
      <c r="N90" s="186" t="n"/>
      <c r="O90" s="210" t="n"/>
      <c r="P90" s="170" t="n"/>
      <c r="Q90" s="170" t="n"/>
      <c r="R90" s="170" t="n"/>
      <c r="S90" s="170" t="n"/>
      <c r="T90" s="170" t="n"/>
      <c r="U90" s="170" t="n"/>
      <c r="V90" s="170" t="n"/>
      <c r="W90" s="170" t="n"/>
      <c r="X90" s="170" t="n"/>
      <c r="Y90" s="170" t="n"/>
      <c r="Z90" s="170" t="n"/>
      <c r="AA90" s="171" t="n"/>
      <c r="AB90" s="172" t="n"/>
    </row>
    <row r="91" hidden="1">
      <c r="A91" s="173" t="n"/>
      <c r="B91" s="174" t="n"/>
      <c r="C91" s="205" t="n"/>
      <c r="D91" s="205" t="n"/>
      <c r="E91" s="205" t="n"/>
      <c r="F91" s="205" t="n"/>
      <c r="G91" s="205" t="n"/>
      <c r="H91" s="205" t="n"/>
      <c r="I91" s="205" t="n"/>
      <c r="J91" s="205" t="n"/>
      <c r="K91" s="205" t="n"/>
      <c r="L91" s="205" t="n"/>
      <c r="M91" s="205" t="n"/>
      <c r="N91" s="209" t="n"/>
      <c r="O91" s="209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1" t="n"/>
      <c r="AB91" s="181" t="n"/>
    </row>
    <row r="92" hidden="1" ht="15.95" customHeight="1">
      <c r="A92" s="168" t="inlineStr">
        <is>
          <t>WEEK 8</t>
        </is>
      </c>
      <c r="B92" s="169" t="n"/>
      <c r="C92" s="170" t="n"/>
      <c r="D92" s="211" t="n"/>
      <c r="E92" s="211" t="n"/>
      <c r="F92" s="211" t="n"/>
      <c r="G92" s="211" t="n"/>
      <c r="H92" s="211" t="n"/>
      <c r="I92" s="211" t="n"/>
      <c r="J92" s="170" t="n"/>
      <c r="K92" s="170" t="n"/>
      <c r="L92" s="211" t="n"/>
      <c r="M92" s="170" t="n"/>
      <c r="N92" s="171" t="n"/>
      <c r="O92" s="172" t="n"/>
      <c r="P92" s="170" t="n"/>
      <c r="Q92" s="170" t="n"/>
      <c r="R92" s="170" t="n"/>
      <c r="S92" s="170" t="n"/>
      <c r="T92" s="170" t="n"/>
      <c r="U92" s="170" t="n"/>
      <c r="V92" s="170" t="n"/>
      <c r="W92" s="170" t="n"/>
      <c r="X92" s="170" t="n"/>
      <c r="Y92" s="170" t="n"/>
      <c r="Z92" s="170" t="n"/>
      <c r="AA92" s="171" t="n"/>
      <c r="AB92" s="172" t="n"/>
    </row>
    <row r="93" hidden="1">
      <c r="A93" s="173" t="n"/>
      <c r="B93" s="174" t="n"/>
      <c r="C93" s="205" t="n"/>
      <c r="D93" s="205" t="n"/>
      <c r="E93" s="205" t="n"/>
      <c r="F93" s="205" t="n"/>
      <c r="G93" s="205" t="n"/>
      <c r="H93" s="205" t="n"/>
      <c r="I93" s="205" t="n"/>
      <c r="J93" s="205" t="n"/>
      <c r="K93" s="205" t="n"/>
      <c r="L93" s="205" t="n"/>
      <c r="M93" s="205" t="n"/>
      <c r="N93" s="209" t="n"/>
      <c r="O93" s="209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1" t="n"/>
      <c r="AB93" s="181" t="n"/>
    </row>
    <row r="94" ht="15.95" customHeight="1">
      <c r="A94" s="168" t="inlineStr">
        <is>
          <t>WEEK 7</t>
        </is>
      </c>
      <c r="B94" s="169" t="n"/>
      <c r="C94" s="212" t="n">
        <v>5882.67</v>
      </c>
      <c r="D94" s="213" t="n">
        <v>12490.88</v>
      </c>
      <c r="E94" s="213" t="n">
        <v>102092.66</v>
      </c>
      <c r="F94" s="213" t="n">
        <v>2968.72</v>
      </c>
      <c r="G94" s="213" t="n">
        <v>157193.01</v>
      </c>
      <c r="H94" s="213" t="n">
        <v>9979.629999999999</v>
      </c>
      <c r="I94" s="211" t="n"/>
      <c r="J94" s="212" t="n">
        <v>4554.75</v>
      </c>
      <c r="K94" s="170" t="n"/>
      <c r="L94" s="170" t="n"/>
      <c r="M94" s="212" t="n">
        <v>7446.71</v>
      </c>
      <c r="N94" s="214" t="n"/>
      <c r="O94" s="215" t="n">
        <v>302609.04</v>
      </c>
      <c r="P94" s="170" t="n"/>
      <c r="Q94" s="170" t="n"/>
      <c r="R94" s="170" t="n"/>
      <c r="S94" s="170" t="n"/>
      <c r="T94" s="170" t="n"/>
      <c r="U94" s="170" t="n"/>
      <c r="V94" s="170" t="n"/>
      <c r="W94" s="170" t="n"/>
      <c r="X94" s="170" t="n"/>
      <c r="Y94" s="170" t="n"/>
      <c r="Z94" s="170" t="n"/>
      <c r="AA94" s="171" t="n"/>
      <c r="AB94" s="172" t="n"/>
    </row>
    <row r="95">
      <c r="A95" s="173" t="n"/>
      <c r="B95" s="174" t="n"/>
      <c r="C95" s="67">
        <f>C94/$O$94</f>
        <v/>
      </c>
      <c r="D95" s="67">
        <f>D94/$O$94</f>
        <v/>
      </c>
      <c r="E95" s="67">
        <f>E94/$O$94</f>
        <v/>
      </c>
      <c r="F95" s="67">
        <f>F94/$O$94</f>
        <v/>
      </c>
      <c r="G95" s="67">
        <f>G94/$O$94</f>
        <v/>
      </c>
      <c r="H95" s="67">
        <f>H94/$O$94</f>
        <v/>
      </c>
      <c r="I95" s="67">
        <f>I94/$O$94</f>
        <v/>
      </c>
      <c r="J95" s="67">
        <f>J94/$O$94</f>
        <v/>
      </c>
      <c r="K95" s="67">
        <f>K94/$O$94</f>
        <v/>
      </c>
      <c r="L95" s="67">
        <f>L94/$O$94</f>
        <v/>
      </c>
      <c r="M95" s="67">
        <f>M94/$O$94</f>
        <v/>
      </c>
      <c r="N95" s="216">
        <f>N94/$O$94</f>
        <v/>
      </c>
      <c r="O95" s="209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1" t="n"/>
      <c r="AB95" s="181" t="n"/>
    </row>
    <row r="96" ht="16.5" customHeight="1" thickBot="1">
      <c r="A96" s="168" t="inlineStr">
        <is>
          <t>WEEK 6</t>
        </is>
      </c>
      <c r="B96" s="169" t="n"/>
      <c r="C96" s="217" t="n"/>
      <c r="D96" s="217" t="n">
        <v>22747.83</v>
      </c>
      <c r="E96" s="217" t="n">
        <v>76609.51999999999</v>
      </c>
      <c r="F96" s="217" t="n">
        <v>19567.2</v>
      </c>
      <c r="G96" s="217" t="n">
        <v>70</v>
      </c>
      <c r="H96" s="217" t="n">
        <v>18606.626</v>
      </c>
      <c r="I96" s="217" t="n">
        <v>39007.9</v>
      </c>
      <c r="J96" s="217" t="n"/>
      <c r="K96" s="185" t="n"/>
      <c r="L96" s="185" t="n"/>
      <c r="M96" s="185" t="n"/>
      <c r="N96" s="217" t="n">
        <v>91640</v>
      </c>
      <c r="O96" s="218" t="n">
        <v>268249.076</v>
      </c>
      <c r="P96" s="170" t="n"/>
      <c r="Q96" s="170" t="n"/>
      <c r="R96" s="170" t="n"/>
      <c r="S96" s="170" t="n"/>
      <c r="T96" s="170" t="n"/>
      <c r="U96" s="217" t="n">
        <v>62000</v>
      </c>
      <c r="V96" s="170" t="n"/>
      <c r="W96" s="170" t="n"/>
      <c r="X96" s="170" t="n"/>
      <c r="Y96" s="170" t="n"/>
      <c r="Z96" s="170" t="n"/>
      <c r="AA96" s="171" t="n"/>
      <c r="AB96" s="219" t="n">
        <v>62000</v>
      </c>
    </row>
    <row r="97" ht="15" customHeight="1" thickBot="1">
      <c r="A97" s="173" t="n"/>
      <c r="B97" s="174" t="n"/>
      <c r="C97" s="74">
        <f>C96/$O$96</f>
        <v/>
      </c>
      <c r="D97" s="74">
        <f>D96/$O$96</f>
        <v/>
      </c>
      <c r="E97" s="74">
        <f>E96/$O$96</f>
        <v/>
      </c>
      <c r="F97" s="74">
        <f>F96/$O$96</f>
        <v/>
      </c>
      <c r="G97" s="74">
        <f>G96/$O$96</f>
        <v/>
      </c>
      <c r="H97" s="74">
        <f>H96/$O$96</f>
        <v/>
      </c>
      <c r="I97" s="74">
        <f>I96/$O$96</f>
        <v/>
      </c>
      <c r="J97" s="74">
        <f>J96/$O$96</f>
        <v/>
      </c>
      <c r="K97" s="74">
        <f>K96/$O$96</f>
        <v/>
      </c>
      <c r="L97" s="74">
        <f>L96/$O$96</f>
        <v/>
      </c>
      <c r="M97" s="74">
        <f>M96/$O$96</f>
        <v/>
      </c>
      <c r="N97" s="74">
        <f>N96/$O$96</f>
        <v/>
      </c>
      <c r="O97" s="68">
        <f>O96/$O$96</f>
        <v/>
      </c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1" t="n"/>
      <c r="AB97" s="181" t="n"/>
    </row>
    <row r="98" ht="16.5" customHeight="1" thickBot="1">
      <c r="A98" s="168" t="inlineStr">
        <is>
          <t>WEEK 5</t>
        </is>
      </c>
      <c r="B98" s="169" t="n"/>
      <c r="C98" s="217" t="n">
        <v>456</v>
      </c>
      <c r="D98" s="217" t="n">
        <v>51326</v>
      </c>
      <c r="E98" s="217" t="n">
        <v>34456</v>
      </c>
      <c r="F98" s="217" t="n">
        <v>4693</v>
      </c>
      <c r="G98" s="217" t="n">
        <v>298701</v>
      </c>
      <c r="H98" s="217" t="n">
        <v>13096</v>
      </c>
      <c r="I98" s="217" t="n">
        <v>21188</v>
      </c>
      <c r="J98" s="217" t="n"/>
      <c r="K98" s="217" t="n">
        <v>10322</v>
      </c>
      <c r="L98" s="217" t="n">
        <v>15807</v>
      </c>
      <c r="M98" s="212" t="n">
        <v>4469</v>
      </c>
      <c r="N98" s="220" t="n"/>
      <c r="O98" s="215" t="n">
        <v>454514</v>
      </c>
      <c r="P98" s="170" t="n"/>
      <c r="Q98" s="170" t="n"/>
      <c r="R98" s="170" t="n"/>
      <c r="S98" s="170" t="n"/>
      <c r="T98" s="170" t="n"/>
      <c r="U98" s="170" t="n"/>
      <c r="V98" s="170" t="n"/>
      <c r="W98" s="170" t="n"/>
      <c r="X98" s="170" t="n"/>
      <c r="Y98" s="170" t="n"/>
      <c r="Z98" s="170" t="n"/>
      <c r="AA98" s="171" t="n"/>
      <c r="AB98" s="172" t="n"/>
    </row>
    <row r="99" ht="15" customHeight="1" thickBot="1">
      <c r="A99" s="173" t="n"/>
      <c r="B99" s="174" t="n"/>
      <c r="C99" s="67">
        <f>D98/$O$98</f>
        <v/>
      </c>
      <c r="D99" s="67">
        <f>E98/$O$98</f>
        <v/>
      </c>
      <c r="E99" s="67">
        <f>F98/$O$98</f>
        <v/>
      </c>
      <c r="F99" s="67">
        <f>G98/$O$98</f>
        <v/>
      </c>
      <c r="G99" s="67">
        <f>H98/$O$98</f>
        <v/>
      </c>
      <c r="H99" s="67">
        <f>I98/$O$98</f>
        <v/>
      </c>
      <c r="I99" s="67">
        <f>J98/$O$98</f>
        <v/>
      </c>
      <c r="J99" s="67">
        <f>K98/$O$98</f>
        <v/>
      </c>
      <c r="K99" s="67">
        <f>L98/$O$98</f>
        <v/>
      </c>
      <c r="L99" s="67">
        <f>M98/$O$98</f>
        <v/>
      </c>
      <c r="M99" s="67">
        <f>N98/$O$98</f>
        <v/>
      </c>
      <c r="N99" s="76">
        <f>O98/$O$98</f>
        <v/>
      </c>
      <c r="O99" s="68">
        <f>O98/$O$98</f>
        <v/>
      </c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1" t="n"/>
      <c r="AB99" s="181" t="n"/>
    </row>
    <row r="100" ht="16.5" customHeight="1" thickBot="1">
      <c r="A100" s="168" t="inlineStr">
        <is>
          <t>WEEK 4</t>
        </is>
      </c>
      <c r="B100" s="169" t="n"/>
      <c r="C100" s="217" t="n">
        <v>36650.8288</v>
      </c>
      <c r="D100" s="217" t="n">
        <v>29550.7576</v>
      </c>
      <c r="E100" s="217" t="n">
        <v>59901.49279999999</v>
      </c>
      <c r="F100" s="217" t="n">
        <v>69160.808</v>
      </c>
      <c r="G100" s="217" t="n">
        <v>12441.48</v>
      </c>
      <c r="H100" s="217" t="n"/>
      <c r="I100" s="217" t="n">
        <v>22152.7984</v>
      </c>
      <c r="J100" s="217" t="n">
        <v>2575.0144</v>
      </c>
      <c r="K100" s="217" t="n">
        <v>68072.5</v>
      </c>
      <c r="L100" s="217" t="n"/>
      <c r="M100" s="212" t="n"/>
      <c r="N100" s="220" t="n"/>
      <c r="O100" s="221" t="n">
        <v>300505.68</v>
      </c>
      <c r="P100" s="170" t="n"/>
      <c r="Q100" s="170" t="n"/>
      <c r="R100" s="170" t="n"/>
      <c r="S100" s="170" t="n"/>
      <c r="T100" s="170" t="n"/>
      <c r="U100" s="170" t="n"/>
      <c r="V100" s="170" t="n"/>
      <c r="W100" s="170" t="n"/>
      <c r="X100" s="170" t="n"/>
      <c r="Y100" s="170" t="n"/>
      <c r="Z100" s="170" t="n"/>
      <c r="AA100" s="171" t="n"/>
      <c r="AB100" s="172" t="n"/>
    </row>
    <row r="101" ht="15" customHeight="1" thickBot="1">
      <c r="A101" s="173" t="n"/>
      <c r="B101" s="174" t="n"/>
      <c r="C101" s="74">
        <f>C100/$O$100</f>
        <v/>
      </c>
      <c r="D101" s="74">
        <f>D100/$O$100</f>
        <v/>
      </c>
      <c r="E101" s="74">
        <f>E100/$O$100</f>
        <v/>
      </c>
      <c r="F101" s="74">
        <f>F100/$O$100</f>
        <v/>
      </c>
      <c r="G101" s="74">
        <f>G100/$O$100</f>
        <v/>
      </c>
      <c r="H101" s="74">
        <f>H100/$O$100</f>
        <v/>
      </c>
      <c r="I101" s="74">
        <f>I100/$O$100</f>
        <v/>
      </c>
      <c r="J101" s="74">
        <f>J100/$O$100</f>
        <v/>
      </c>
      <c r="K101" s="74">
        <f>K100/$O$100</f>
        <v/>
      </c>
      <c r="L101" s="74">
        <f>L100/$O$100</f>
        <v/>
      </c>
      <c r="M101" s="74">
        <f>M100/$O$100</f>
        <v/>
      </c>
      <c r="N101" s="74">
        <f>N100/$O$100</f>
        <v/>
      </c>
      <c r="O101" s="68">
        <f>O100/$O$100</f>
        <v/>
      </c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1" t="n"/>
      <c r="AB101" s="181" t="n"/>
    </row>
    <row r="102" ht="16.5" customHeight="1" thickBot="1">
      <c r="A102" s="168" t="inlineStr">
        <is>
          <t>WEEK 3</t>
        </is>
      </c>
      <c r="B102" s="169" t="n"/>
      <c r="C102" s="217" t="n">
        <v>23728.65784</v>
      </c>
      <c r="D102" s="217" t="n">
        <v>26321.152</v>
      </c>
      <c r="E102" s="217" t="n">
        <v>74233</v>
      </c>
      <c r="F102" s="217" t="n">
        <v>14385.89</v>
      </c>
      <c r="G102" s="222" t="n"/>
      <c r="H102" s="217" t="n">
        <v>69669.8588</v>
      </c>
      <c r="I102" s="217" t="n">
        <v>33129.6</v>
      </c>
      <c r="J102" s="223" t="n"/>
      <c r="K102" s="217" t="n">
        <v>4510.719999999999</v>
      </c>
      <c r="L102" s="222" t="n"/>
      <c r="M102" s="223" t="n"/>
      <c r="N102" s="224" t="n"/>
      <c r="O102" s="221" t="n">
        <v>245978.87864</v>
      </c>
      <c r="P102" s="170" t="n"/>
      <c r="Q102" s="170" t="n"/>
      <c r="R102" s="170" t="n"/>
      <c r="S102" s="170" t="n"/>
      <c r="T102" s="170" t="n"/>
      <c r="U102" s="170" t="n"/>
      <c r="V102" s="170" t="n"/>
      <c r="W102" s="170" t="n"/>
      <c r="X102" s="170" t="n"/>
      <c r="Y102" s="170" t="n"/>
      <c r="Z102" s="170" t="n"/>
      <c r="AA102" s="171" t="n"/>
      <c r="AB102" s="172" t="n"/>
    </row>
    <row r="103" ht="15" customHeight="1" thickBot="1">
      <c r="A103" s="173" t="n"/>
      <c r="B103" s="174" t="n"/>
      <c r="C103" s="74">
        <f>C102/$O$102</f>
        <v/>
      </c>
      <c r="D103" s="74">
        <f>D102/$O$102</f>
        <v/>
      </c>
      <c r="E103" s="74">
        <f>E102/$O$102</f>
        <v/>
      </c>
      <c r="F103" s="74">
        <f>F102/$O$102</f>
        <v/>
      </c>
      <c r="G103" s="74">
        <f>G102/$O$102</f>
        <v/>
      </c>
      <c r="H103" s="74">
        <f>H102/$O$102</f>
        <v/>
      </c>
      <c r="I103" s="74">
        <f>I102/$O$102</f>
        <v/>
      </c>
      <c r="J103" s="74">
        <f>J102/$O$102</f>
        <v/>
      </c>
      <c r="K103" s="74">
        <f>K102/$O$102</f>
        <v/>
      </c>
      <c r="L103" s="74">
        <f>L102/$O$102</f>
        <v/>
      </c>
      <c r="M103" s="74">
        <f>M102/$O$102</f>
        <v/>
      </c>
      <c r="N103" s="75">
        <f>N102/$O$102</f>
        <v/>
      </c>
      <c r="O103" s="77">
        <f>O102/O102</f>
        <v/>
      </c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1" t="n"/>
      <c r="AB103" s="181" t="n"/>
    </row>
    <row r="104" ht="16.5" customHeight="1" thickBot="1">
      <c r="A104" s="168" t="inlineStr">
        <is>
          <t>WEEK 2</t>
        </is>
      </c>
      <c r="B104" s="169" t="n"/>
      <c r="C104" s="222" t="n">
        <v>45844.192</v>
      </c>
      <c r="D104" s="222" t="n">
        <v>8053.202799999999</v>
      </c>
      <c r="E104" s="225" t="n">
        <v>2328.56</v>
      </c>
      <c r="F104" s="222" t="n">
        <v>16669.2</v>
      </c>
      <c r="G104" s="225" t="n"/>
      <c r="H104" s="222" t="n">
        <v>223460</v>
      </c>
      <c r="I104" s="225" t="n"/>
      <c r="J104" s="225" t="n"/>
      <c r="K104" s="225" t="n">
        <v>192705.5948</v>
      </c>
      <c r="L104" s="223" t="n"/>
      <c r="M104" s="223" t="n"/>
      <c r="N104" s="224" t="n"/>
      <c r="O104" s="221" t="n">
        <v>489060.7496</v>
      </c>
      <c r="P104" s="170" t="n"/>
      <c r="Q104" s="170" t="n"/>
      <c r="R104" s="170" t="n"/>
      <c r="S104" s="170" t="n"/>
      <c r="T104" s="170" t="n"/>
      <c r="U104" s="170" t="n"/>
      <c r="V104" s="170" t="n"/>
      <c r="W104" s="170" t="n"/>
      <c r="X104" s="170" t="n"/>
      <c r="Y104" s="170" t="n"/>
      <c r="Z104" s="170" t="n"/>
      <c r="AA104" s="171" t="n"/>
      <c r="AB104" s="172" t="n"/>
    </row>
    <row r="105" ht="15" customHeight="1" thickBot="1">
      <c r="A105" s="173" t="n"/>
      <c r="B105" s="174" t="n"/>
      <c r="C105" s="67">
        <f>C104/$O$104</f>
        <v/>
      </c>
      <c r="D105" s="67">
        <f>D104/$O$104</f>
        <v/>
      </c>
      <c r="E105" s="67">
        <f>E104/$O$104</f>
        <v/>
      </c>
      <c r="F105" s="67">
        <f>F104/$O$104</f>
        <v/>
      </c>
      <c r="G105" s="67">
        <f>G104/$O$104</f>
        <v/>
      </c>
      <c r="H105" s="67">
        <f>H104/$O$104</f>
        <v/>
      </c>
      <c r="I105" s="67">
        <f>I104/$O$104</f>
        <v/>
      </c>
      <c r="J105" s="67">
        <f>J104/$O$104</f>
        <v/>
      </c>
      <c r="K105" s="67">
        <f>K104/$O$104</f>
        <v/>
      </c>
      <c r="L105" s="67">
        <f>L104/$O$104</f>
        <v/>
      </c>
      <c r="M105" s="67">
        <f>M104/$O$104</f>
        <v/>
      </c>
      <c r="N105" s="76">
        <f>N104/$O$104</f>
        <v/>
      </c>
      <c r="O105" s="78">
        <f>O104/$O$104</f>
        <v/>
      </c>
      <c r="P105" s="190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1" t="n"/>
      <c r="AB105" s="181" t="n"/>
    </row>
    <row r="106" ht="16.5" customHeight="1" thickBot="1">
      <c r="A106" s="168" t="inlineStr">
        <is>
          <t>WEEK 1</t>
        </is>
      </c>
      <c r="B106" s="169" t="n"/>
      <c r="C106" s="211" t="n"/>
      <c r="D106" s="170" t="n"/>
      <c r="E106" s="226" t="n">
        <v>11029.5</v>
      </c>
      <c r="F106" s="227" t="n"/>
      <c r="G106" s="227" t="n"/>
      <c r="H106" s="227" t="n"/>
      <c r="I106" s="227" t="n"/>
      <c r="J106" s="211" t="n"/>
      <c r="K106" s="198" t="n"/>
      <c r="L106" s="170" t="n"/>
      <c r="M106" s="170" t="n"/>
      <c r="N106" s="171" t="n"/>
      <c r="O106" s="228" t="n">
        <v>11029.5</v>
      </c>
      <c r="P106" s="170" t="n"/>
      <c r="Q106" s="170" t="n"/>
      <c r="R106" s="170" t="n"/>
      <c r="S106" s="170" t="n"/>
      <c r="T106" s="170" t="n"/>
      <c r="U106" s="170" t="n"/>
      <c r="V106" s="170" t="n"/>
      <c r="W106" s="170" t="n"/>
      <c r="X106" s="170" t="n"/>
      <c r="Y106" s="170" t="n"/>
      <c r="Z106" s="170" t="n"/>
      <c r="AA106" s="171" t="n"/>
      <c r="AB106" s="172" t="n"/>
    </row>
    <row r="107" ht="15" customHeight="1" thickBot="1">
      <c r="A107" s="173" t="n"/>
      <c r="B107" s="174" t="n"/>
      <c r="C107" s="67">
        <f>C106/$O$106</f>
        <v/>
      </c>
      <c r="D107" s="67">
        <f>D106/$O$106</f>
        <v/>
      </c>
      <c r="E107" s="67">
        <f>E106/O106</f>
        <v/>
      </c>
      <c r="F107" s="67">
        <f>F106/$O$106</f>
        <v/>
      </c>
      <c r="G107" s="67">
        <f>G106/$O$106</f>
        <v/>
      </c>
      <c r="H107" s="67">
        <f>H106/$O$106</f>
        <v/>
      </c>
      <c r="I107" s="67">
        <f>I106/$O$106</f>
        <v/>
      </c>
      <c r="J107" s="67">
        <f>J106/$O$106</f>
        <v/>
      </c>
      <c r="K107" s="67">
        <f>K106/$O$106</f>
        <v/>
      </c>
      <c r="L107" s="67">
        <f>L106/$O$106</f>
        <v/>
      </c>
      <c r="M107" s="67">
        <f>M106/$O$106</f>
        <v/>
      </c>
      <c r="N107" s="67">
        <f>N106/$O$106</f>
        <v/>
      </c>
      <c r="O107" s="68">
        <f>O106/O106</f>
        <v/>
      </c>
      <c r="P107" s="190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1" t="n"/>
      <c r="AB107" s="181" t="n"/>
    </row>
  </sheetData>
  <mergeCells count="54">
    <mergeCell ref="A12:B13"/>
    <mergeCell ref="A46:B47"/>
    <mergeCell ref="A26:B27"/>
    <mergeCell ref="A2:B3"/>
    <mergeCell ref="A86:B87"/>
    <mergeCell ref="A74:B75"/>
    <mergeCell ref="A76:B77"/>
    <mergeCell ref="A18:B19"/>
    <mergeCell ref="A32:B33"/>
    <mergeCell ref="A14:B15"/>
    <mergeCell ref="A1:B1"/>
    <mergeCell ref="A104:B105"/>
    <mergeCell ref="A8:B9"/>
    <mergeCell ref="A22:B23"/>
    <mergeCell ref="A100:B101"/>
    <mergeCell ref="A42:B43"/>
    <mergeCell ref="A20:B21"/>
    <mergeCell ref="A96:B97"/>
    <mergeCell ref="A4:B5"/>
    <mergeCell ref="A72:B73"/>
    <mergeCell ref="A106:B107"/>
    <mergeCell ref="A68:B69"/>
    <mergeCell ref="A10:B11"/>
    <mergeCell ref="A62:B63"/>
    <mergeCell ref="A38:B39"/>
    <mergeCell ref="A44:B45"/>
    <mergeCell ref="A34:B35"/>
    <mergeCell ref="A52:B53"/>
    <mergeCell ref="A28:B29"/>
    <mergeCell ref="A92:B93"/>
    <mergeCell ref="A102:B103"/>
    <mergeCell ref="A82:B83"/>
    <mergeCell ref="A98:B99"/>
    <mergeCell ref="A64:B65"/>
    <mergeCell ref="A40:B41"/>
    <mergeCell ref="A58:B59"/>
    <mergeCell ref="A48:B49"/>
    <mergeCell ref="A30:B31"/>
    <mergeCell ref="A94:B95"/>
    <mergeCell ref="A88:B89"/>
    <mergeCell ref="A70:B71"/>
    <mergeCell ref="A24:B25"/>
    <mergeCell ref="A84:B85"/>
    <mergeCell ref="A60:B61"/>
    <mergeCell ref="A78:B79"/>
    <mergeCell ref="A36:B37"/>
    <mergeCell ref="A54:B55"/>
    <mergeCell ref="A16:B17"/>
    <mergeCell ref="A90:B91"/>
    <mergeCell ref="A50:B51"/>
    <mergeCell ref="A6:B7"/>
    <mergeCell ref="A66:B67"/>
    <mergeCell ref="A80:B81"/>
    <mergeCell ref="A56:B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G17" sqref="G17:G21"/>
    </sheetView>
  </sheetViews>
  <sheetFormatPr baseColWidth="8" defaultColWidth="8.7109375" defaultRowHeight="14.45"/>
  <cols>
    <col width="10.28515625" bestFit="1" customWidth="1" min="3" max="4"/>
    <col width="11.28515625" bestFit="1" customWidth="1" min="5" max="7"/>
    <col width="12.28515625" bestFit="1" customWidth="1" min="8" max="13"/>
    <col width="12.42578125" bestFit="1" customWidth="1" min="14" max="14"/>
    <col width="11.42578125" bestFit="1" customWidth="1" min="15" max="15"/>
    <col width="12.28515625" customWidth="1" min="16" max="16"/>
    <col width="12" customWidth="1" min="17" max="17"/>
    <col width="12.28515625" customWidth="1" min="18" max="19"/>
    <col width="12.42578125" customWidth="1" min="20" max="20"/>
    <col width="11" bestFit="1" customWidth="1" min="21" max="21"/>
    <col width="13.42578125" customWidth="1" min="22" max="22"/>
    <col width="12.7109375" customWidth="1" min="23" max="23"/>
    <col width="11.5703125" customWidth="1" min="24" max="24"/>
    <col width="12" customWidth="1" min="25" max="25"/>
    <col width="10.42578125" customWidth="1" min="26" max="26"/>
    <col width="10.7109375" customWidth="1" min="27" max="27"/>
    <col width="11.42578125" bestFit="1" customWidth="1" min="28" max="28"/>
    <col width="12.42578125" customWidth="1" min="30" max="30"/>
  </cols>
  <sheetData>
    <row r="1" ht="15" customHeight="1" thickBot="1">
      <c r="A1" s="166" t="inlineStr">
        <is>
          <t>SEMANA DE VENTA</t>
        </is>
      </c>
      <c r="B1" s="167" t="n"/>
      <c r="C1" s="4" t="inlineStr">
        <is>
          <t>ENE</t>
        </is>
      </c>
      <c r="D1" s="4" t="inlineStr">
        <is>
          <t>FEB</t>
        </is>
      </c>
      <c r="E1" s="4" t="inlineStr">
        <is>
          <t>MAR</t>
        </is>
      </c>
      <c r="F1" s="4" t="inlineStr">
        <is>
          <t>ABR</t>
        </is>
      </c>
      <c r="G1" s="4" t="inlineStr">
        <is>
          <t>MAY</t>
        </is>
      </c>
      <c r="H1" s="4" t="inlineStr">
        <is>
          <t>JUN</t>
        </is>
      </c>
      <c r="I1" s="4" t="inlineStr">
        <is>
          <t>JUL</t>
        </is>
      </c>
      <c r="J1" s="4" t="inlineStr">
        <is>
          <t>AGO</t>
        </is>
      </c>
      <c r="K1" s="4" t="inlineStr">
        <is>
          <t>SEP</t>
        </is>
      </c>
      <c r="L1" s="4" t="inlineStr">
        <is>
          <t>OCT</t>
        </is>
      </c>
      <c r="M1" s="4" t="inlineStr">
        <is>
          <t>NOV</t>
        </is>
      </c>
      <c r="N1" s="5" t="inlineStr">
        <is>
          <t>DIC</t>
        </is>
      </c>
      <c r="O1" s="6" t="inlineStr">
        <is>
          <t>TOTAL 2025</t>
        </is>
      </c>
      <c r="P1" s="4" t="inlineStr">
        <is>
          <t>ENE</t>
        </is>
      </c>
      <c r="Q1" s="4" t="inlineStr">
        <is>
          <t>FEB</t>
        </is>
      </c>
      <c r="R1" s="4" t="inlineStr">
        <is>
          <t>MAR</t>
        </is>
      </c>
      <c r="S1" s="4" t="inlineStr">
        <is>
          <t>ABR</t>
        </is>
      </c>
      <c r="T1" s="4" t="inlineStr">
        <is>
          <t>MAY</t>
        </is>
      </c>
      <c r="U1" s="4" t="inlineStr">
        <is>
          <t>JUN</t>
        </is>
      </c>
      <c r="V1" s="4" t="inlineStr">
        <is>
          <t>JUL</t>
        </is>
      </c>
      <c r="W1" s="4" t="inlineStr">
        <is>
          <t>AGO</t>
        </is>
      </c>
      <c r="X1" s="4" t="inlineStr">
        <is>
          <t>SEP</t>
        </is>
      </c>
      <c r="Y1" s="4" t="inlineStr">
        <is>
          <t>OCT</t>
        </is>
      </c>
      <c r="Z1" s="4" t="inlineStr">
        <is>
          <t>NOV</t>
        </is>
      </c>
      <c r="AA1" s="5" t="inlineStr">
        <is>
          <t>DIC</t>
        </is>
      </c>
      <c r="AB1" s="6" t="inlineStr">
        <is>
          <t>TOTAL 2026</t>
        </is>
      </c>
    </row>
    <row r="2" ht="16.5" customHeight="1">
      <c r="A2" s="168" t="inlineStr">
        <is>
          <t>WEEK 53</t>
        </is>
      </c>
      <c r="B2" s="169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>
        <v>2624.72</v>
      </c>
      <c r="M2" s="170" t="n"/>
      <c r="N2" s="171" t="n">
        <v>28660.8396</v>
      </c>
      <c r="O2" s="172" t="n">
        <v>31285.5596</v>
      </c>
      <c r="P2" s="170" t="n">
        <v>13398.1376</v>
      </c>
      <c r="Q2" s="170" t="n"/>
      <c r="R2" s="170" t="n">
        <v>4800</v>
      </c>
      <c r="S2" s="170" t="n"/>
      <c r="T2" s="170" t="n"/>
      <c r="U2" s="170" t="n"/>
      <c r="V2" s="170" t="n"/>
      <c r="W2" s="170" t="n"/>
      <c r="X2" s="170" t="n"/>
      <c r="Y2" s="170" t="n"/>
      <c r="Z2" s="170" t="n"/>
      <c r="AA2" s="171" t="n"/>
      <c r="AB2" s="172" t="n">
        <v>18198.1376</v>
      </c>
    </row>
    <row r="3">
      <c r="A3" s="173" t="n"/>
      <c r="B3" s="174" t="n"/>
      <c r="C3" s="65">
        <f>C2/$O$2</f>
        <v/>
      </c>
      <c r="D3" s="65">
        <f>D2/$O$2</f>
        <v/>
      </c>
      <c r="E3" s="65">
        <f>E2/$O$2</f>
        <v/>
      </c>
      <c r="F3" s="65">
        <f>F2/$O$2</f>
        <v/>
      </c>
      <c r="G3" s="65">
        <f>G2/$O$2</f>
        <v/>
      </c>
      <c r="H3" s="65">
        <f>H2/$O$2</f>
        <v/>
      </c>
      <c r="I3" s="65">
        <f>I2/$O$2</f>
        <v/>
      </c>
      <c r="J3" s="65">
        <f>J2/$O$2</f>
        <v/>
      </c>
      <c r="K3" s="65">
        <f>K2/$O$2</f>
        <v/>
      </c>
      <c r="L3" s="65">
        <f>L2/$O$2</f>
        <v/>
      </c>
      <c r="M3" s="65">
        <f>M2/$O$2</f>
        <v/>
      </c>
      <c r="N3" s="65">
        <f>N2/$O$2</f>
        <v/>
      </c>
      <c r="O3" s="65">
        <f>O2/$O$2</f>
        <v/>
      </c>
      <c r="P3" s="65">
        <f>P2/$AB$2</f>
        <v/>
      </c>
      <c r="Q3" s="65">
        <f>Q2/$AB$2</f>
        <v/>
      </c>
      <c r="R3" s="65">
        <f>R2/$AB$2</f>
        <v/>
      </c>
      <c r="S3" s="65">
        <f>S2/$AB$2</f>
        <v/>
      </c>
      <c r="T3" s="65">
        <f>T2/$AB$2</f>
        <v/>
      </c>
      <c r="U3" s="65">
        <f>U2/$AB$2</f>
        <v/>
      </c>
      <c r="V3" s="65">
        <f>V2/$AB$2</f>
        <v/>
      </c>
      <c r="W3" s="65">
        <f>W2/$AB$2</f>
        <v/>
      </c>
      <c r="X3" s="65">
        <f>X2/$AB$2</f>
        <v/>
      </c>
      <c r="Y3" s="65">
        <f>Y2/$AB$2</f>
        <v/>
      </c>
      <c r="Z3" s="65">
        <f>Z2/$AB$2</f>
        <v/>
      </c>
      <c r="AA3" s="65">
        <f>AA2/$AB$2</f>
        <v/>
      </c>
      <c r="AB3" s="65">
        <f>AB2/$AB$2</f>
        <v/>
      </c>
    </row>
    <row r="4" ht="15.95" customHeight="1">
      <c r="A4" s="168" t="inlineStr">
        <is>
          <t>WEEK 52</t>
        </is>
      </c>
      <c r="B4" s="169" t="n"/>
      <c r="C4" s="170" t="n"/>
      <c r="D4" s="170" t="n"/>
      <c r="E4" s="170" t="n"/>
      <c r="F4" s="170" t="n"/>
      <c r="G4" s="170" t="n"/>
      <c r="H4" s="170" t="n"/>
      <c r="I4" s="170" t="n"/>
      <c r="J4" s="170" t="n"/>
      <c r="K4" s="170" t="n"/>
      <c r="L4" s="170" t="n"/>
      <c r="M4" s="170" t="n">
        <v>4041.6</v>
      </c>
      <c r="N4" s="171" t="n">
        <v>24904.8542</v>
      </c>
      <c r="O4" s="172" t="n">
        <v>28946.4542</v>
      </c>
      <c r="P4" s="170" t="n"/>
      <c r="Q4" s="170" t="n"/>
      <c r="R4" s="170" t="n">
        <v>26908.32</v>
      </c>
      <c r="S4" s="170" t="n"/>
      <c r="T4" s="170" t="n">
        <v>26580.64</v>
      </c>
      <c r="U4" s="170" t="n"/>
      <c r="V4" s="170" t="n"/>
      <c r="W4" s="170" t="n"/>
      <c r="X4" s="170" t="n"/>
      <c r="Y4" s="170" t="n"/>
      <c r="Z4" s="170" t="n"/>
      <c r="AA4" s="171" t="n"/>
      <c r="AB4" s="172" t="n">
        <v>53488.96</v>
      </c>
    </row>
    <row r="5" ht="15" customHeight="1" thickBot="1">
      <c r="A5" s="173" t="n"/>
      <c r="B5" s="174" t="n"/>
      <c r="C5" s="65">
        <f>C4/$O$4</f>
        <v/>
      </c>
      <c r="D5" s="65">
        <f>D4/$O$4</f>
        <v/>
      </c>
      <c r="E5" s="65">
        <f>E4/$O$4</f>
        <v/>
      </c>
      <c r="F5" s="65">
        <f>F4/$O$4</f>
        <v/>
      </c>
      <c r="G5" s="65">
        <f>G4/$O$4</f>
        <v/>
      </c>
      <c r="H5" s="65">
        <f>H4/$O$4</f>
        <v/>
      </c>
      <c r="I5" s="65">
        <f>I4/$O$4</f>
        <v/>
      </c>
      <c r="J5" s="65">
        <f>J4/$O$4</f>
        <v/>
      </c>
      <c r="K5" s="65">
        <f>K4/$O$4</f>
        <v/>
      </c>
      <c r="L5" s="65">
        <f>L4/$O$4</f>
        <v/>
      </c>
      <c r="M5" s="65">
        <f>M4/$O$4</f>
        <v/>
      </c>
      <c r="N5" s="65">
        <f>N4/$O$4</f>
        <v/>
      </c>
      <c r="O5" s="65">
        <f>O4/$O$4</f>
        <v/>
      </c>
      <c r="P5" s="65">
        <f>P4/$AB$4</f>
        <v/>
      </c>
      <c r="Q5" s="65">
        <f>Q4/$AB$4</f>
        <v/>
      </c>
      <c r="R5" s="65">
        <f>R4/$AB$4</f>
        <v/>
      </c>
      <c r="S5" s="65">
        <f>S4/$AB$4</f>
        <v/>
      </c>
      <c r="T5" s="65">
        <f>T4/$AB$4</f>
        <v/>
      </c>
      <c r="U5" s="65">
        <f>U4/$AB$4</f>
        <v/>
      </c>
      <c r="V5" s="65">
        <f>V4/$AB$4</f>
        <v/>
      </c>
      <c r="W5" s="65">
        <f>W4/$AB$4</f>
        <v/>
      </c>
      <c r="X5" s="65">
        <f>X4/$AB$4</f>
        <v/>
      </c>
      <c r="Y5" s="65">
        <f>Y4/$AB$4</f>
        <v/>
      </c>
      <c r="Z5" s="65">
        <f>Z4/$AB$4</f>
        <v/>
      </c>
      <c r="AA5" s="65">
        <f>AA4/$AB$4</f>
        <v/>
      </c>
      <c r="AB5" s="65">
        <f>AB4/$AB$4</f>
        <v/>
      </c>
    </row>
    <row r="6" ht="16.5" customHeight="1" thickBot="1">
      <c r="A6" s="168" t="inlineStr">
        <is>
          <t>WEEK 51</t>
        </is>
      </c>
      <c r="B6" s="169" t="n"/>
      <c r="C6" s="170" t="n"/>
      <c r="D6" s="170" t="n"/>
      <c r="E6" s="170" t="n">
        <v>752</v>
      </c>
      <c r="F6" s="170" t="n"/>
      <c r="G6" s="170" t="n"/>
      <c r="H6" s="170" t="n"/>
      <c r="I6" s="170" t="n"/>
      <c r="J6" s="170" t="n"/>
      <c r="K6" s="170" t="n">
        <v>2962.25</v>
      </c>
      <c r="L6" s="170" t="n">
        <v>6461.088</v>
      </c>
      <c r="M6" s="170" t="n">
        <v>3558.6</v>
      </c>
      <c r="N6" s="171" t="n">
        <v>86370.829</v>
      </c>
      <c r="O6" s="172" t="n">
        <v>100104.767</v>
      </c>
      <c r="P6" s="170" t="n"/>
      <c r="Q6" s="170" t="n">
        <v>5147.5</v>
      </c>
      <c r="R6" s="170" t="n">
        <v>38600</v>
      </c>
      <c r="S6" s="170" t="n">
        <v>35070.15</v>
      </c>
      <c r="T6" s="170" t="n"/>
      <c r="U6" s="170" t="n"/>
      <c r="V6" s="170" t="n">
        <v>26503.85</v>
      </c>
      <c r="W6" s="170" t="n"/>
      <c r="X6" s="170" t="n">
        <v>5421</v>
      </c>
      <c r="Y6" s="170" t="n">
        <v>17956.25</v>
      </c>
      <c r="Z6" s="170" t="n"/>
      <c r="AA6" s="171" t="n"/>
      <c r="AB6" s="172" t="n">
        <v>128698.75</v>
      </c>
    </row>
    <row r="7" ht="15" customHeight="1" thickBot="1">
      <c r="A7" s="173" t="n"/>
      <c r="B7" s="174" t="n"/>
      <c r="C7" s="55">
        <f>C6/$O$6</f>
        <v/>
      </c>
      <c r="D7" s="55">
        <f>D6/$O$6</f>
        <v/>
      </c>
      <c r="E7" s="55">
        <f>E6/$O$6</f>
        <v/>
      </c>
      <c r="F7" s="55">
        <f>F6/$O$6</f>
        <v/>
      </c>
      <c r="G7" s="55">
        <f>G6/$O$6</f>
        <v/>
      </c>
      <c r="H7" s="55">
        <f>H6/$O$6</f>
        <v/>
      </c>
      <c r="I7" s="55">
        <f>I6/$O$6</f>
        <v/>
      </c>
      <c r="J7" s="55">
        <f>J6/$O$6</f>
        <v/>
      </c>
      <c r="K7" s="55">
        <f>K6/$O$6</f>
        <v/>
      </c>
      <c r="L7" s="55">
        <f>L6/$O$6</f>
        <v/>
      </c>
      <c r="M7" s="55">
        <f>M6/$O$6</f>
        <v/>
      </c>
      <c r="N7" s="55">
        <f>N6/$O$6</f>
        <v/>
      </c>
      <c r="O7" s="55">
        <f>O6/O6</f>
        <v/>
      </c>
      <c r="P7" s="65">
        <f>P6/$AB$6</f>
        <v/>
      </c>
      <c r="Q7" s="65">
        <f>Q6/$AB$6</f>
        <v/>
      </c>
      <c r="R7" s="65">
        <f>R6/$AB$6</f>
        <v/>
      </c>
      <c r="S7" s="65">
        <f>S6/$AB$6</f>
        <v/>
      </c>
      <c r="T7" s="65">
        <f>T6/$AB$6</f>
        <v/>
      </c>
      <c r="U7" s="65">
        <f>U6/$AB$6</f>
        <v/>
      </c>
      <c r="V7" s="65">
        <f>V6/$AB$6</f>
        <v/>
      </c>
      <c r="W7" s="65">
        <f>W6/$AB$6</f>
        <v/>
      </c>
      <c r="X7" s="65">
        <f>X6/$AB$6</f>
        <v/>
      </c>
      <c r="Y7" s="65">
        <f>Y6/$AB$6</f>
        <v/>
      </c>
      <c r="Z7" s="65">
        <f>Z6/$AB$6</f>
        <v/>
      </c>
      <c r="AA7" s="65">
        <f>AA6/$AB$6</f>
        <v/>
      </c>
      <c r="AB7" s="65">
        <f>AB6/$AB$6</f>
        <v/>
      </c>
    </row>
    <row r="8" ht="16.5" customHeight="1" thickBot="1">
      <c r="A8" s="168" t="inlineStr">
        <is>
          <t>WEEK 50</t>
        </is>
      </c>
      <c r="B8" s="169" t="n"/>
      <c r="C8" s="170" t="n"/>
      <c r="D8" s="170" t="n"/>
      <c r="E8" s="170" t="n"/>
      <c r="F8" s="170" t="n"/>
      <c r="G8" s="170" t="n"/>
      <c r="H8" s="170" t="n"/>
      <c r="I8" s="170" t="n">
        <v>1769.88</v>
      </c>
      <c r="J8" s="170" t="n"/>
      <c r="K8" s="170" t="n"/>
      <c r="L8" s="170" t="n">
        <v>11396.72</v>
      </c>
      <c r="M8" s="170" t="n"/>
      <c r="N8" s="171" t="n">
        <v>111034.745</v>
      </c>
      <c r="O8" s="172" t="n">
        <v>124201.345</v>
      </c>
      <c r="P8" s="170" t="n">
        <v>15082.7556</v>
      </c>
      <c r="Q8" s="170" t="n">
        <v>36687.6</v>
      </c>
      <c r="R8" s="170" t="n">
        <v>6527.916</v>
      </c>
      <c r="S8" s="170" t="n">
        <v>28237.7598</v>
      </c>
      <c r="T8" s="170" t="n">
        <v>49016.4224</v>
      </c>
      <c r="U8" s="170" t="n"/>
      <c r="V8" s="170" t="n"/>
      <c r="W8" s="170" t="n"/>
      <c r="X8" s="170" t="n">
        <v>14066.72776</v>
      </c>
      <c r="Y8" s="170" t="n"/>
      <c r="Z8" s="170" t="n"/>
      <c r="AA8" s="171" t="n"/>
      <c r="AB8" s="172" t="n">
        <v>149619.1816</v>
      </c>
      <c r="AD8" s="175" t="n"/>
    </row>
    <row r="9" ht="15" customHeight="1" thickBot="1">
      <c r="A9" s="173" t="n"/>
      <c r="B9" s="174" t="n"/>
      <c r="C9" s="56" t="e">
        <v>#DIV/0!</v>
      </c>
      <c r="D9" s="56" t="e">
        <v>#DIV/0!</v>
      </c>
      <c r="E9" s="56" t="e">
        <v>#DIV/0!</v>
      </c>
      <c r="F9" s="56" t="e">
        <v>#DIV/0!</v>
      </c>
      <c r="G9" s="56" t="e">
        <v>#DIV/0!</v>
      </c>
      <c r="H9" s="56" t="e">
        <v>#DIV/0!</v>
      </c>
      <c r="I9" s="56">
        <f>I8/O8</f>
        <v/>
      </c>
      <c r="J9" s="56" t="e">
        <v>#DIV/0!</v>
      </c>
      <c r="K9" s="56" t="e">
        <v>#DIV/0!</v>
      </c>
      <c r="L9" s="56">
        <f>L8/O8</f>
        <v/>
      </c>
      <c r="M9" s="56" t="e">
        <v>#DIV/0!</v>
      </c>
      <c r="N9" s="54">
        <f>N8/O8</f>
        <v/>
      </c>
      <c r="O9" s="55">
        <f>O8/O8</f>
        <v/>
      </c>
      <c r="P9" s="65">
        <f>P8/$AB$8</f>
        <v/>
      </c>
      <c r="Q9" s="65">
        <f>Q8/$AB$8</f>
        <v/>
      </c>
      <c r="R9" s="65">
        <f>R8/$AB$8</f>
        <v/>
      </c>
      <c r="S9" s="65">
        <f>S8/$AB$8</f>
        <v/>
      </c>
      <c r="T9" s="65">
        <f>T8/$AB$8</f>
        <v/>
      </c>
      <c r="U9" s="65">
        <f>U8/$AB$8</f>
        <v/>
      </c>
      <c r="V9" s="65">
        <f>V8/$AB$8</f>
        <v/>
      </c>
      <c r="W9" s="65">
        <f>W8/$AB$8</f>
        <v/>
      </c>
      <c r="X9" s="65">
        <f>X8/$AB$8</f>
        <v/>
      </c>
      <c r="Y9" s="65">
        <f>Y8/$AB$8</f>
        <v/>
      </c>
      <c r="Z9" s="65">
        <f>Z8/$AB$8</f>
        <v/>
      </c>
      <c r="AA9" s="65">
        <f>AA8/$AB$8</f>
        <v/>
      </c>
      <c r="AB9" s="65">
        <f>AB8/$AB$8</f>
        <v/>
      </c>
    </row>
    <row r="10">
      <c r="A10" s="168" t="inlineStr">
        <is>
          <t>WEEK 49</t>
        </is>
      </c>
      <c r="B10" s="169" t="n"/>
      <c r="C10" s="176" t="n"/>
      <c r="D10" s="176" t="n"/>
      <c r="E10" s="176" t="n">
        <v>9400</v>
      </c>
      <c r="F10" s="176" t="n"/>
      <c r="G10" s="176" t="n">
        <v>437</v>
      </c>
      <c r="H10" s="176" t="n"/>
      <c r="I10" s="176" t="n"/>
      <c r="J10" s="176" t="n"/>
      <c r="K10" s="176" t="n"/>
      <c r="L10" s="176" t="n">
        <v>19591</v>
      </c>
      <c r="M10" s="176" t="n">
        <v>8600</v>
      </c>
      <c r="N10" s="177" t="n">
        <v>68535</v>
      </c>
      <c r="O10" s="178" t="n">
        <v>106563</v>
      </c>
      <c r="P10" s="176" t="n">
        <v>7135</v>
      </c>
      <c r="Q10" s="176" t="n">
        <v>1982</v>
      </c>
      <c r="R10" s="176" t="n"/>
      <c r="S10" s="176" t="n">
        <v>16342</v>
      </c>
      <c r="T10" s="176" t="n"/>
      <c r="U10" s="52" t="n"/>
      <c r="V10" s="176" t="n">
        <v>265399</v>
      </c>
      <c r="W10" s="176" t="n">
        <v>319520.12</v>
      </c>
      <c r="X10" s="176" t="n"/>
      <c r="Y10" s="176" t="n">
        <v>1953</v>
      </c>
      <c r="Z10" s="52" t="n"/>
      <c r="AA10" s="177" t="n"/>
      <c r="AB10" s="176" t="n">
        <v>612331.12</v>
      </c>
    </row>
    <row r="11" ht="15" customHeight="1" thickBot="1">
      <c r="A11" s="173" t="n"/>
      <c r="B11" s="174" t="n"/>
      <c r="C11" s="179">
        <f>C10/O11</f>
        <v/>
      </c>
      <c r="D11" s="179">
        <f>D10/P11</f>
        <v/>
      </c>
      <c r="E11" s="179">
        <f>E10/Q11</f>
        <v/>
      </c>
      <c r="F11" s="179">
        <f>F10/R11</f>
        <v/>
      </c>
      <c r="G11" s="179">
        <f>G10/S11</f>
        <v/>
      </c>
      <c r="H11" s="179">
        <f>H10/T11</f>
        <v/>
      </c>
      <c r="I11" s="179">
        <f>I10/U11</f>
        <v/>
      </c>
      <c r="J11" s="179">
        <f>J10/V11</f>
        <v/>
      </c>
      <c r="K11" s="179">
        <f>K10/W11</f>
        <v/>
      </c>
      <c r="L11" s="179">
        <f>L10/X11</f>
        <v/>
      </c>
      <c r="M11" s="179">
        <f>M10/Y11</f>
        <v/>
      </c>
      <c r="N11" s="64">
        <f>N10/O10</f>
        <v/>
      </c>
      <c r="O11" s="55">
        <f>O10/O10</f>
        <v/>
      </c>
      <c r="P11" s="179" t="n"/>
      <c r="Q11" s="179" t="n"/>
      <c r="R11" s="179" t="n"/>
      <c r="S11" s="179" t="n"/>
      <c r="T11" s="179" t="n"/>
      <c r="U11" s="179" t="n"/>
      <c r="V11" s="179" t="n"/>
      <c r="W11" s="179" t="n"/>
      <c r="X11" s="179" t="n"/>
      <c r="Y11" s="179" t="n"/>
      <c r="Z11" s="179" t="n"/>
      <c r="AA11" s="180" t="n"/>
      <c r="AB11" s="181" t="n"/>
    </row>
    <row r="12" ht="15.95" customHeight="1">
      <c r="A12" s="168" t="inlineStr">
        <is>
          <t>WEEK 48</t>
        </is>
      </c>
      <c r="B12" s="169" t="n"/>
      <c r="C12" s="170" t="n"/>
      <c r="D12" s="170" t="n"/>
      <c r="E12" s="170" t="n"/>
      <c r="F12" s="170" t="n"/>
      <c r="G12" s="170" t="n"/>
      <c r="H12" s="170" t="n"/>
      <c r="I12" s="170" t="n"/>
      <c r="J12" s="170" t="n"/>
      <c r="K12" s="170" t="n">
        <v>275.92</v>
      </c>
      <c r="L12" s="170" t="n"/>
      <c r="M12" s="170" t="n">
        <v>25692.9908</v>
      </c>
      <c r="N12" s="171" t="n">
        <v>26187.1528</v>
      </c>
      <c r="O12" s="172" t="n">
        <v>52156.06359999999</v>
      </c>
      <c r="P12" s="170" t="n">
        <v>2383.9912</v>
      </c>
      <c r="Q12" s="170" t="n"/>
      <c r="R12" s="170" t="n"/>
      <c r="S12" s="170" t="n"/>
      <c r="T12" s="170" t="n">
        <v>15922</v>
      </c>
      <c r="U12" s="170" t="n">
        <v>280</v>
      </c>
      <c r="V12" s="170" t="n"/>
      <c r="W12" s="170" t="n">
        <v>430</v>
      </c>
      <c r="X12" s="170" t="n"/>
      <c r="Y12" s="170" t="n">
        <v>66513.88800000001</v>
      </c>
      <c r="Z12" s="170" t="n"/>
      <c r="AA12" s="171" t="n"/>
      <c r="AB12" s="172" t="n">
        <v>85529.87920000001</v>
      </c>
    </row>
    <row r="13" ht="15" customHeight="1" thickBot="1">
      <c r="A13" s="173" t="n"/>
      <c r="B13" s="174" t="n"/>
      <c r="C13" s="182" t="e">
        <v>#DIV/0!</v>
      </c>
      <c r="D13" s="182" t="e">
        <v>#DIV/0!</v>
      </c>
      <c r="E13" s="182" t="e">
        <v>#DIV/0!</v>
      </c>
      <c r="F13" s="182" t="e">
        <v>#DIV/0!</v>
      </c>
      <c r="G13" s="182" t="e">
        <v>#DIV/0!</v>
      </c>
      <c r="H13" s="182" t="e">
        <v>#DIV/0!</v>
      </c>
      <c r="I13" s="182" t="e">
        <v>#DIV/0!</v>
      </c>
      <c r="J13" s="182" t="e">
        <v>#DIV/0!</v>
      </c>
      <c r="K13" s="12">
        <f>K12/$O$12</f>
        <v/>
      </c>
      <c r="L13" s="12">
        <f>L12/$O$12</f>
        <v/>
      </c>
      <c r="M13" s="12">
        <f>M12/$O$12</f>
        <v/>
      </c>
      <c r="N13" s="12">
        <f>N12/$O$12</f>
        <v/>
      </c>
      <c r="O13" s="12">
        <f>O12/$O$12</f>
        <v/>
      </c>
      <c r="P13" s="12">
        <f>P12/$AB$12</f>
        <v/>
      </c>
      <c r="Q13" s="12">
        <f>Q12/$AB$12</f>
        <v/>
      </c>
      <c r="R13" s="12">
        <f>R12/$AB$12</f>
        <v/>
      </c>
      <c r="S13" s="12">
        <f>S12/$AB$12</f>
        <v/>
      </c>
      <c r="T13" s="12">
        <f>T12/$AB$12</f>
        <v/>
      </c>
      <c r="U13" s="12">
        <f>U12/$AB$12</f>
        <v/>
      </c>
      <c r="V13" s="12">
        <f>V12/$AB$12</f>
        <v/>
      </c>
      <c r="W13" s="12">
        <f>W12/$AB$12</f>
        <v/>
      </c>
      <c r="X13" s="12">
        <f>X12/$AB$12</f>
        <v/>
      </c>
      <c r="Y13" s="12">
        <f>Y12/$AB$12</f>
        <v/>
      </c>
      <c r="Z13" s="12">
        <f>Z12/$AB$12</f>
        <v/>
      </c>
      <c r="AA13" s="12">
        <f>AA12/$AB$12</f>
        <v/>
      </c>
      <c r="AB13" s="12">
        <f>AB12/$AB$12</f>
        <v/>
      </c>
    </row>
    <row r="14" ht="16.5" customHeight="1" thickBot="1">
      <c r="A14" s="168" t="inlineStr">
        <is>
          <t>WEEK 47</t>
        </is>
      </c>
      <c r="B14" s="169" t="n"/>
      <c r="C14" s="170" t="n"/>
      <c r="D14" s="170" t="n"/>
      <c r="E14" s="170" t="n"/>
      <c r="F14" s="170" t="n">
        <v>9589</v>
      </c>
      <c r="G14" s="170" t="n"/>
      <c r="H14" s="170" t="n"/>
      <c r="I14" s="170" t="n"/>
      <c r="J14" s="170" t="n"/>
      <c r="K14" s="170" t="n"/>
      <c r="L14" s="170" t="n"/>
      <c r="M14" s="170" t="n">
        <v>4469</v>
      </c>
      <c r="N14" s="171" t="n">
        <v>139444</v>
      </c>
      <c r="O14" s="172" t="n">
        <v>153502</v>
      </c>
      <c r="P14" s="170" t="n">
        <v>6855</v>
      </c>
      <c r="Q14" s="170" t="n">
        <v>5793</v>
      </c>
      <c r="R14" s="170" t="n">
        <v>87496</v>
      </c>
      <c r="S14" s="170" t="n">
        <v>3480</v>
      </c>
      <c r="T14" s="170" t="n">
        <v>9967</v>
      </c>
      <c r="U14" s="170" t="n"/>
      <c r="V14" s="170" t="n"/>
      <c r="W14" s="170" t="n"/>
      <c r="X14" s="170" t="n"/>
      <c r="Y14" s="170" t="n"/>
      <c r="Z14" s="170" t="n"/>
      <c r="AA14" s="171" t="n"/>
      <c r="AB14" s="172" t="n">
        <v>113591</v>
      </c>
    </row>
    <row r="15" ht="15" customHeight="1" thickBot="1">
      <c r="A15" s="173" t="n"/>
      <c r="B15" s="174" t="n"/>
      <c r="C15" s="12">
        <f>C14/$O$14</f>
        <v/>
      </c>
      <c r="D15" s="12">
        <f>D14/$O$14</f>
        <v/>
      </c>
      <c r="E15" s="12">
        <f>E14/$O$14</f>
        <v/>
      </c>
      <c r="F15" s="12">
        <f>F14/$O$14</f>
        <v/>
      </c>
      <c r="G15" s="12">
        <f>G14/$O$14</f>
        <v/>
      </c>
      <c r="H15" s="12">
        <f>H14/$O$14</f>
        <v/>
      </c>
      <c r="I15" s="12">
        <f>I14/$O$14</f>
        <v/>
      </c>
      <c r="J15" s="12">
        <f>J14/$O$14</f>
        <v/>
      </c>
      <c r="K15" s="12">
        <f>K14/$O$14</f>
        <v/>
      </c>
      <c r="L15" s="12">
        <f>L14/$O$14</f>
        <v/>
      </c>
      <c r="M15" s="12">
        <f>M14/$O$14</f>
        <v/>
      </c>
      <c r="N15" s="12">
        <f>N14/$O$14</f>
        <v/>
      </c>
      <c r="O15" s="12">
        <f>O14/$O$14</f>
        <v/>
      </c>
      <c r="P15" s="12">
        <f>P14/$AB$14</f>
        <v/>
      </c>
      <c r="Q15" s="12">
        <f>Q14/$AB$14</f>
        <v/>
      </c>
      <c r="R15" s="12">
        <f>R14/$AB$14</f>
        <v/>
      </c>
      <c r="S15" s="12">
        <f>S14/$AB$14</f>
        <v/>
      </c>
      <c r="T15" s="12">
        <f>T14/$AB$14</f>
        <v/>
      </c>
      <c r="U15" s="12">
        <f>U14/$AB$14</f>
        <v/>
      </c>
      <c r="V15" s="12">
        <f>V14/$AB$14</f>
        <v/>
      </c>
      <c r="W15" s="12">
        <f>W14/$AB$14</f>
        <v/>
      </c>
      <c r="X15" s="12">
        <f>X14/$AB$14</f>
        <v/>
      </c>
      <c r="Y15" s="12">
        <f>Y14/$AB$14</f>
        <v/>
      </c>
      <c r="Z15" s="12">
        <f>Z14/$AB$14</f>
        <v/>
      </c>
      <c r="AA15" s="12">
        <f>AA14/$AB$14</f>
        <v/>
      </c>
      <c r="AB15" s="12">
        <f>AB14/$AB$14</f>
        <v/>
      </c>
    </row>
    <row r="16" ht="16.5" customHeight="1" thickBot="1">
      <c r="A16" s="168" t="inlineStr">
        <is>
          <t>WEEK 46</t>
        </is>
      </c>
      <c r="B16" s="169" t="n"/>
      <c r="C16" s="170" t="n"/>
      <c r="D16" s="170" t="n"/>
      <c r="E16" s="170" t="n"/>
      <c r="F16" s="170" t="n">
        <v>59320</v>
      </c>
      <c r="G16" s="170" t="n"/>
      <c r="H16" s="170" t="n"/>
      <c r="I16" s="170" t="n"/>
      <c r="J16" s="170" t="n"/>
      <c r="K16" s="170" t="n"/>
      <c r="L16" s="170" t="n"/>
      <c r="M16" s="170" t="n">
        <v>18523.04</v>
      </c>
      <c r="N16" s="171" t="n">
        <v>188484.65</v>
      </c>
      <c r="O16" s="172" t="n">
        <v>266327.69</v>
      </c>
      <c r="P16" s="170" t="n">
        <v>1058</v>
      </c>
      <c r="Q16" s="170" t="n">
        <v>1</v>
      </c>
      <c r="R16" s="170" t="n">
        <v>58577.15</v>
      </c>
      <c r="S16" s="170" t="n"/>
      <c r="T16" s="170" t="n"/>
      <c r="U16" s="170" t="n"/>
      <c r="V16" s="170" t="n">
        <v>15912.45</v>
      </c>
      <c r="W16" s="170" t="n"/>
      <c r="X16" s="170" t="n"/>
      <c r="Y16" s="170" t="n"/>
      <c r="Z16" s="170" t="n"/>
      <c r="AA16" s="171" t="n"/>
      <c r="AB16" s="172" t="n">
        <v>75548.60000000001</v>
      </c>
    </row>
    <row r="17" ht="15" customHeight="1" thickBot="1">
      <c r="A17" s="173" t="n"/>
      <c r="B17" s="174" t="n"/>
      <c r="C17" s="12">
        <f>C16/$O$16</f>
        <v/>
      </c>
      <c r="D17" s="12">
        <f>D16/$O$16</f>
        <v/>
      </c>
      <c r="E17" s="12">
        <f>E16/$O$16</f>
        <v/>
      </c>
      <c r="F17" s="12">
        <f>F16/$O$16</f>
        <v/>
      </c>
      <c r="G17" s="12">
        <f>G16/$O$16</f>
        <v/>
      </c>
      <c r="H17" s="12">
        <f>H16/$O$16</f>
        <v/>
      </c>
      <c r="I17" s="12">
        <f>I16/$O$16</f>
        <v/>
      </c>
      <c r="J17" s="12">
        <f>J16/$O$16</f>
        <v/>
      </c>
      <c r="K17" s="12">
        <f>K16/$O$16</f>
        <v/>
      </c>
      <c r="L17" s="12">
        <f>L16/$O$16</f>
        <v/>
      </c>
      <c r="M17" s="12">
        <f>M16/$O$16</f>
        <v/>
      </c>
      <c r="N17" s="12">
        <f>N16/$O$16</f>
        <v/>
      </c>
      <c r="O17" s="12">
        <f>O16/$O$16</f>
        <v/>
      </c>
      <c r="P17" s="12">
        <f>P16/$AB$16</f>
        <v/>
      </c>
      <c r="Q17" s="12">
        <f>Q16/$AB$16</f>
        <v/>
      </c>
      <c r="R17" s="12">
        <f>R16/$AB$16</f>
        <v/>
      </c>
      <c r="S17" s="12">
        <f>S16/$AB$16</f>
        <v/>
      </c>
      <c r="T17" s="12">
        <f>T16/$AB$16</f>
        <v/>
      </c>
      <c r="U17" s="12">
        <f>U16/$AB$16</f>
        <v/>
      </c>
      <c r="V17" s="12">
        <f>V16/$AB$16</f>
        <v/>
      </c>
      <c r="W17" s="12">
        <f>W16/$AB$16</f>
        <v/>
      </c>
      <c r="X17" s="12">
        <f>X16/$AB$16</f>
        <v/>
      </c>
      <c r="Y17" s="12">
        <f>Y16/$AB$16</f>
        <v/>
      </c>
      <c r="Z17" s="12">
        <f>Z16/$AB$16</f>
        <v/>
      </c>
      <c r="AA17" s="12">
        <f>AA16/$AB$16</f>
        <v/>
      </c>
      <c r="AB17" s="12">
        <f>AB16/$AB$16</f>
        <v/>
      </c>
    </row>
    <row r="18" ht="16.5" customHeight="1" thickBot="1">
      <c r="A18" s="168" t="inlineStr">
        <is>
          <t>WEEK 45</t>
        </is>
      </c>
      <c r="B18" s="169" t="n"/>
      <c r="C18" s="170" t="n"/>
      <c r="D18" s="170" t="n"/>
      <c r="E18" s="170" t="n"/>
      <c r="F18" s="170" t="n"/>
      <c r="G18" s="170" t="n"/>
      <c r="H18" s="170" t="n"/>
      <c r="I18" s="170" t="n"/>
      <c r="J18" s="170" t="n"/>
      <c r="K18" s="170" t="n"/>
      <c r="L18" s="170" t="n">
        <v>5558</v>
      </c>
      <c r="M18" s="170" t="n">
        <v>37629.6</v>
      </c>
      <c r="N18" s="171" t="n">
        <v>11194</v>
      </c>
      <c r="O18" s="172" t="n">
        <v>54851.6</v>
      </c>
      <c r="P18" s="170" t="n"/>
      <c r="Q18" s="170" t="n"/>
      <c r="R18" s="170" t="n">
        <v>10010</v>
      </c>
      <c r="S18" s="170" t="n"/>
      <c r="T18" s="170" t="n"/>
      <c r="U18" s="170" t="n"/>
      <c r="V18" s="170" t="n">
        <v>48723</v>
      </c>
      <c r="W18" s="170" t="n"/>
      <c r="X18" s="170" t="n"/>
      <c r="Y18" s="170" t="n"/>
      <c r="Z18" s="170" t="n"/>
      <c r="AA18" s="171" t="n"/>
      <c r="AB18" s="183" t="n">
        <v>58733</v>
      </c>
    </row>
    <row r="19" ht="15" customHeight="1" thickBot="1">
      <c r="A19" s="173" t="n"/>
      <c r="B19" s="174" t="n"/>
      <c r="C19" s="182" t="e">
        <v>#DIV/0!</v>
      </c>
      <c r="D19" s="182" t="e">
        <v>#DIV/0!</v>
      </c>
      <c r="E19" s="182" t="e">
        <v>#DIV/0!</v>
      </c>
      <c r="F19" s="182" t="e">
        <v>#DIV/0!</v>
      </c>
      <c r="G19" s="182" t="e">
        <v>#DIV/0!</v>
      </c>
      <c r="H19" s="14" t="e">
        <v>#DIV/0!</v>
      </c>
      <c r="I19" s="14" t="e">
        <v>#DIV/0!</v>
      </c>
      <c r="J19" s="14" t="e">
        <v>#DIV/0!</v>
      </c>
      <c r="K19" s="14" t="e">
        <v>#DIV/0!</v>
      </c>
      <c r="L19" s="12">
        <f>L18/$O$18</f>
        <v/>
      </c>
      <c r="M19" s="12">
        <f>M18/$O$18</f>
        <v/>
      </c>
      <c r="N19" s="12">
        <f>N18/$O$18</f>
        <v/>
      </c>
      <c r="O19" s="12">
        <f>O18/$O$18</f>
        <v/>
      </c>
      <c r="P19" s="14" t="e">
        <v>#DIV/0!</v>
      </c>
      <c r="Q19" s="14" t="e">
        <v>#DIV/0!</v>
      </c>
      <c r="R19" s="14">
        <f>R18/$AB$18</f>
        <v/>
      </c>
      <c r="S19" s="14">
        <f>S18/$AB$18</f>
        <v/>
      </c>
      <c r="T19" s="14">
        <f>T18/$AB$18</f>
        <v/>
      </c>
      <c r="U19" s="14">
        <f>U18/$AB$18</f>
        <v/>
      </c>
      <c r="V19" s="14">
        <f>V18/$AB$18</f>
        <v/>
      </c>
      <c r="W19" s="14">
        <f>W18/$AB$18</f>
        <v/>
      </c>
      <c r="X19" s="14">
        <f>X18/$AB$18</f>
        <v/>
      </c>
      <c r="Y19" s="14">
        <f>Y18/$AB$18</f>
        <v/>
      </c>
      <c r="Z19" s="14">
        <f>Z18/$AB$18</f>
        <v/>
      </c>
      <c r="AA19" s="14">
        <f>AA18/$AB$18</f>
        <v/>
      </c>
      <c r="AB19" s="14">
        <f>AB18/$AB$18</f>
        <v/>
      </c>
    </row>
    <row r="20" ht="16.5" customHeight="1" thickBot="1">
      <c r="A20" s="168" t="inlineStr">
        <is>
          <t>WEEK 44</t>
        </is>
      </c>
      <c r="B20" s="169" t="n"/>
      <c r="C20" s="170" t="n"/>
      <c r="D20" s="170" t="n"/>
      <c r="E20" s="170" t="n"/>
      <c r="F20" s="170" t="n"/>
      <c r="G20" s="170" t="n"/>
      <c r="H20" s="170" t="n"/>
      <c r="I20" s="170" t="n"/>
      <c r="J20" s="170" t="n"/>
      <c r="K20" s="170" t="n">
        <v>1077</v>
      </c>
      <c r="L20" s="170" t="n">
        <v>1221</v>
      </c>
      <c r="M20" s="170" t="n">
        <v>55940</v>
      </c>
      <c r="N20" s="171" t="n">
        <v>246340</v>
      </c>
      <c r="O20" s="172" t="n">
        <v>304578</v>
      </c>
      <c r="P20" s="170" t="n"/>
      <c r="Q20" s="170" t="n">
        <v>13261</v>
      </c>
      <c r="R20" s="170" t="n"/>
      <c r="S20" s="170" t="n"/>
      <c r="T20" s="170" t="n"/>
      <c r="U20" s="170" t="n"/>
      <c r="V20" s="170" t="n"/>
      <c r="W20" s="170" t="n"/>
      <c r="X20" s="170" t="n">
        <v>5003.96</v>
      </c>
      <c r="Y20" s="170" t="n"/>
      <c r="Z20" s="170" t="n"/>
      <c r="AA20" s="171" t="n"/>
      <c r="AB20" s="172" t="n">
        <v>18264.96</v>
      </c>
    </row>
    <row r="21" ht="15" customHeight="1" thickBot="1">
      <c r="A21" s="173" t="n"/>
      <c r="B21" s="174" t="n"/>
      <c r="C21" s="182" t="e">
        <v>#DIV/0!</v>
      </c>
      <c r="D21" s="182" t="e">
        <v>#DIV/0!</v>
      </c>
      <c r="E21" s="182" t="e">
        <v>#DIV/0!</v>
      </c>
      <c r="F21" s="182" t="e">
        <v>#DIV/0!</v>
      </c>
      <c r="G21" s="182" t="e">
        <v>#DIV/0!</v>
      </c>
      <c r="H21" s="182" t="e">
        <v>#DIV/0!</v>
      </c>
      <c r="I21" s="182" t="e">
        <v>#DIV/0!</v>
      </c>
      <c r="J21" s="182" t="e">
        <v>#DIV/0!</v>
      </c>
      <c r="K21" s="12">
        <f>K20/$O$20</f>
        <v/>
      </c>
      <c r="L21" s="12">
        <f>L20/$O$20</f>
        <v/>
      </c>
      <c r="M21" s="12">
        <f>M20/$O$20</f>
        <v/>
      </c>
      <c r="N21" s="12">
        <f>N20/$O$20</f>
        <v/>
      </c>
      <c r="O21" s="12">
        <f>O20/$O$20</f>
        <v/>
      </c>
      <c r="P21" s="12">
        <f>P20/$AB$20</f>
        <v/>
      </c>
      <c r="Q21" s="12">
        <f>Q20/$AB$20</f>
        <v/>
      </c>
      <c r="R21" s="12">
        <f>R20/$AB$20</f>
        <v/>
      </c>
      <c r="S21" s="12">
        <f>S20/$AB$20</f>
        <v/>
      </c>
      <c r="T21" s="12">
        <f>T20/$AB$20</f>
        <v/>
      </c>
      <c r="U21" s="12">
        <f>U20/$AB$20</f>
        <v/>
      </c>
      <c r="V21" s="12">
        <f>V20/$AB$20</f>
        <v/>
      </c>
      <c r="W21" s="12">
        <f>W20/$AB$20</f>
        <v/>
      </c>
      <c r="X21" s="12">
        <f>X20/$AB$20</f>
        <v/>
      </c>
      <c r="Y21" s="12">
        <f>Y20/$AB$20</f>
        <v/>
      </c>
      <c r="Z21" s="12">
        <f>Z20/$AB$20</f>
        <v/>
      </c>
      <c r="AA21" s="12">
        <f>AA20/$AB$20</f>
        <v/>
      </c>
      <c r="AB21" s="12">
        <f>AB20/$AB$20</f>
        <v/>
      </c>
    </row>
    <row r="22" ht="16.5" customHeight="1" thickBot="1">
      <c r="A22" s="168" t="inlineStr">
        <is>
          <t>WEEK 43</t>
        </is>
      </c>
      <c r="B22" s="169" t="n"/>
      <c r="C22" s="170" t="n"/>
      <c r="D22" s="170" t="n"/>
      <c r="E22" s="170" t="n"/>
      <c r="F22" s="170" t="n"/>
      <c r="G22" s="170" t="n"/>
      <c r="H22" s="170" t="n"/>
      <c r="I22" s="170" t="n"/>
      <c r="J22" s="170" t="n"/>
      <c r="K22" s="170" t="n"/>
      <c r="L22" s="170" t="n">
        <v>13944</v>
      </c>
      <c r="M22" s="170" t="n">
        <v>2022</v>
      </c>
      <c r="N22" s="171" t="n">
        <v>4248</v>
      </c>
      <c r="O22" s="172">
        <f>SUM(L22:N22)</f>
        <v/>
      </c>
      <c r="P22" s="170" t="n">
        <v>679</v>
      </c>
      <c r="Q22" s="170" t="n"/>
      <c r="R22" s="170" t="n"/>
      <c r="S22" s="170" t="n">
        <v>1474</v>
      </c>
      <c r="T22" s="170" t="n"/>
      <c r="U22" s="170" t="n"/>
      <c r="V22" s="170" t="n"/>
      <c r="W22" s="170" t="n"/>
      <c r="X22" s="170" t="n"/>
      <c r="Y22" s="170" t="n"/>
      <c r="Z22" s="170" t="n"/>
      <c r="AA22" s="171" t="n"/>
      <c r="AB22" s="172">
        <f>P22+S22</f>
        <v/>
      </c>
    </row>
    <row r="23" ht="15" customHeight="1" thickBot="1">
      <c r="A23" s="173" t="n"/>
      <c r="B23" s="174" t="n"/>
      <c r="C23" s="182" t="e">
        <v>#DIV/0!</v>
      </c>
      <c r="D23" s="182" t="e">
        <v>#DIV/0!</v>
      </c>
      <c r="E23" s="182" t="e">
        <v>#DIV/0!</v>
      </c>
      <c r="F23" s="182" t="e">
        <v>#DIV/0!</v>
      </c>
      <c r="G23" s="182" t="e">
        <v>#DIV/0!</v>
      </c>
      <c r="H23" s="182" t="e">
        <v>#DIV/0!</v>
      </c>
      <c r="I23" s="182" t="e">
        <v>#DIV/0!</v>
      </c>
      <c r="J23" s="182" t="e">
        <v>#DIV/0!</v>
      </c>
      <c r="K23" s="182" t="e">
        <v>#DIV/0!</v>
      </c>
      <c r="L23" s="12">
        <f>L22/$O$22</f>
        <v/>
      </c>
      <c r="M23" s="12">
        <f>M22/$O$22</f>
        <v/>
      </c>
      <c r="N23" s="12">
        <f>N22/$O$22</f>
        <v/>
      </c>
      <c r="O23" s="12">
        <f>O22/$O$22</f>
        <v/>
      </c>
      <c r="P23" s="12">
        <f>P22/$AB$22</f>
        <v/>
      </c>
      <c r="Q23" s="12">
        <f>Q22/$AB$22</f>
        <v/>
      </c>
      <c r="R23" s="12">
        <f>R22/$AB$22</f>
        <v/>
      </c>
      <c r="S23" s="12">
        <f>S22/$AB$22</f>
        <v/>
      </c>
      <c r="T23" s="12">
        <f>T22/$AB$22</f>
        <v/>
      </c>
      <c r="U23" s="12">
        <f>U22/$AB$22</f>
        <v/>
      </c>
      <c r="V23" s="12">
        <f>V22/$AB$22</f>
        <v/>
      </c>
      <c r="W23" s="12">
        <f>W22/$AB$22</f>
        <v/>
      </c>
      <c r="X23" s="12">
        <f>X22/$AB$22</f>
        <v/>
      </c>
      <c r="Y23" s="12">
        <f>Y22/$AB$22</f>
        <v/>
      </c>
      <c r="Z23" s="12">
        <f>Z22/$AB$22</f>
        <v/>
      </c>
      <c r="AA23" s="12">
        <f>AA22/$AB$22</f>
        <v/>
      </c>
      <c r="AB23" s="12">
        <f>AB22/$AB$22</f>
        <v/>
      </c>
    </row>
    <row r="24" ht="16.5" customHeight="1" thickBot="1">
      <c r="A24" s="168" t="inlineStr">
        <is>
          <t>WEEK 42</t>
        </is>
      </c>
      <c r="B24" s="169" t="n"/>
      <c r="C24" s="170" t="n"/>
      <c r="D24" s="170" t="n"/>
      <c r="E24" s="170" t="n"/>
      <c r="F24" s="170" t="n"/>
      <c r="G24" s="170" t="n"/>
      <c r="H24" s="170" t="n"/>
      <c r="I24" s="170" t="n"/>
      <c r="J24" s="170" t="n"/>
      <c r="K24" s="170" t="n">
        <v>7245</v>
      </c>
      <c r="L24" s="170" t="n">
        <v>44140</v>
      </c>
      <c r="M24" s="170" t="n">
        <v>212608</v>
      </c>
      <c r="N24" s="171" t="n">
        <v>313282.83</v>
      </c>
      <c r="O24" s="172" t="n">
        <v>577275.8300000001</v>
      </c>
      <c r="P24" s="170" t="n">
        <v>2007</v>
      </c>
      <c r="Q24" s="170" t="n"/>
      <c r="R24" s="170" t="n">
        <v>73455</v>
      </c>
      <c r="S24" s="170" t="n">
        <v>8960</v>
      </c>
      <c r="T24" s="170" t="n"/>
      <c r="U24" s="170" t="n"/>
      <c r="V24" s="170" t="n"/>
      <c r="W24" s="170" t="n"/>
      <c r="X24" s="170" t="n"/>
      <c r="Y24" s="170" t="n"/>
      <c r="Z24" s="170" t="n"/>
      <c r="AA24" s="171" t="n"/>
      <c r="AB24" s="172" t="n">
        <v>84422</v>
      </c>
    </row>
    <row r="25" ht="15" customHeight="1" thickBot="1">
      <c r="A25" s="173" t="n"/>
      <c r="B25" s="174" t="n"/>
      <c r="C25" s="12">
        <f>C24/$O$24</f>
        <v/>
      </c>
      <c r="D25" s="12">
        <f>D24/$O$24</f>
        <v/>
      </c>
      <c r="E25" s="12">
        <f>E24/$O$24</f>
        <v/>
      </c>
      <c r="F25" s="12">
        <f>F24/$O$24</f>
        <v/>
      </c>
      <c r="G25" s="12">
        <f>G24/$O$24</f>
        <v/>
      </c>
      <c r="H25" s="12">
        <f>H24/$O$24</f>
        <v/>
      </c>
      <c r="I25" s="12">
        <f>I24/$O$24</f>
        <v/>
      </c>
      <c r="J25" s="12">
        <f>J24/$O$24</f>
        <v/>
      </c>
      <c r="K25" s="12">
        <f>K24/$O$24</f>
        <v/>
      </c>
      <c r="L25" s="12">
        <f>L24/$O$24</f>
        <v/>
      </c>
      <c r="M25" s="12">
        <f>M24/$O$24</f>
        <v/>
      </c>
      <c r="N25" s="12">
        <f>N24/$O$24</f>
        <v/>
      </c>
      <c r="O25" s="12">
        <f>O24/$O$24</f>
        <v/>
      </c>
      <c r="P25" s="12">
        <f>P24/$AB$24</f>
        <v/>
      </c>
      <c r="Q25" s="12">
        <f>Q24/$AB$24</f>
        <v/>
      </c>
      <c r="R25" s="12">
        <f>R24/$AB$24</f>
        <v/>
      </c>
      <c r="S25" s="12">
        <f>S24/$AB$24</f>
        <v/>
      </c>
      <c r="T25" s="12">
        <f>T24/$AB$24</f>
        <v/>
      </c>
      <c r="U25" s="12">
        <f>U24/$AB$24</f>
        <v/>
      </c>
      <c r="V25" s="12">
        <f>V24/$AB$24</f>
        <v/>
      </c>
      <c r="W25" s="12">
        <f>W24/$AB$24</f>
        <v/>
      </c>
      <c r="X25" s="12">
        <f>X24/$AB$24</f>
        <v/>
      </c>
      <c r="Y25" s="12">
        <f>Y24/$AB$24</f>
        <v/>
      </c>
      <c r="Z25" s="12">
        <f>Z24/$AB$24</f>
        <v/>
      </c>
      <c r="AA25" s="12">
        <f>AA24/$AB$24</f>
        <v/>
      </c>
      <c r="AB25" s="12">
        <f>AB24/$AB$24</f>
        <v/>
      </c>
    </row>
    <row r="26" ht="16.5" customHeight="1" thickBot="1">
      <c r="A26" s="168" t="inlineStr">
        <is>
          <t>WEEK 41</t>
        </is>
      </c>
      <c r="B26" s="169" t="n"/>
      <c r="C26" s="170" t="n"/>
      <c r="D26" s="170" t="n"/>
      <c r="E26" s="170" t="n"/>
      <c r="F26" s="170" t="n"/>
      <c r="G26" s="170" t="n"/>
      <c r="H26" s="170" t="n"/>
      <c r="I26" s="170" t="n"/>
      <c r="J26" s="170" t="n">
        <v>1002</v>
      </c>
      <c r="K26" s="170" t="n">
        <v>918</v>
      </c>
      <c r="L26" s="170" t="n">
        <v>230477.07</v>
      </c>
      <c r="M26" s="170" t="n">
        <v>113667.8</v>
      </c>
      <c r="N26" s="171" t="n">
        <v>517190.04</v>
      </c>
      <c r="O26" s="172" t="n">
        <v>863254.9099999999</v>
      </c>
      <c r="P26" s="170" t="n"/>
      <c r="Q26" s="170" t="n"/>
      <c r="R26" s="170" t="n"/>
      <c r="S26" s="170" t="n">
        <v>203</v>
      </c>
      <c r="T26" s="170" t="n"/>
      <c r="U26" s="170" t="n"/>
      <c r="V26" s="170" t="n"/>
      <c r="W26" s="170" t="n"/>
      <c r="X26" s="170" t="n"/>
      <c r="Y26" s="170" t="n"/>
      <c r="Z26" s="170" t="n"/>
      <c r="AA26" s="171" t="n"/>
      <c r="AB26" s="172" t="n">
        <v>203</v>
      </c>
    </row>
    <row r="27" ht="15" customHeight="1" thickBot="1">
      <c r="A27" s="173" t="n"/>
      <c r="B27" s="174" t="n"/>
      <c r="C27" s="14" t="e">
        <v>#DIV/0!</v>
      </c>
      <c r="D27" s="14" t="e">
        <v>#DIV/0!</v>
      </c>
      <c r="E27" s="14" t="e">
        <v>#DIV/0!</v>
      </c>
      <c r="F27" s="14" t="e">
        <v>#DIV/0!</v>
      </c>
      <c r="G27" s="14" t="e">
        <v>#DIV/0!</v>
      </c>
      <c r="H27" s="14" t="e">
        <v>#DIV/0!</v>
      </c>
      <c r="I27" s="14" t="e">
        <v>#DIV/0!</v>
      </c>
      <c r="J27" s="12">
        <f>J26/$O$26</f>
        <v/>
      </c>
      <c r="K27" s="12">
        <f>K26/$O$26</f>
        <v/>
      </c>
      <c r="L27" s="12">
        <f>L26/$O$26</f>
        <v/>
      </c>
      <c r="M27" s="12">
        <f>M26/$O$26</f>
        <v/>
      </c>
      <c r="N27" s="12">
        <f>N26/$O$26</f>
        <v/>
      </c>
      <c r="O27" s="12">
        <f>O26/$O$26</f>
        <v/>
      </c>
      <c r="P27" s="182" t="e">
        <v>#DIV/0!</v>
      </c>
      <c r="Q27" s="182" t="e">
        <v>#DIV/0!</v>
      </c>
      <c r="R27" s="182" t="e">
        <v>#DIV/0!</v>
      </c>
      <c r="S27" s="14">
        <f>S26/$AB26</f>
        <v/>
      </c>
      <c r="T27" s="182" t="e">
        <v>#DIV/0!</v>
      </c>
      <c r="U27" s="182" t="e">
        <v>#DIV/0!</v>
      </c>
      <c r="V27" s="182" t="e">
        <v>#DIV/0!</v>
      </c>
      <c r="W27" s="182" t="e">
        <v>#DIV/0!</v>
      </c>
      <c r="X27" s="182" t="e">
        <v>#DIV/0!</v>
      </c>
      <c r="Y27" s="182" t="e">
        <v>#DIV/0!</v>
      </c>
      <c r="Z27" s="182" t="e">
        <v>#DIV/0!</v>
      </c>
      <c r="AA27" s="181" t="e">
        <v>#DIV/0!</v>
      </c>
      <c r="AB27" s="181" t="e">
        <v>#DIV/0!</v>
      </c>
    </row>
    <row r="28" ht="16.5" customHeight="1" thickBot="1">
      <c r="A28" s="168" t="inlineStr">
        <is>
          <t>WEEK 40</t>
        </is>
      </c>
      <c r="B28" s="169" t="n"/>
      <c r="C28" s="170" t="n"/>
      <c r="D28" s="170" t="n"/>
      <c r="E28" s="170" t="n"/>
      <c r="F28" s="170" t="n"/>
      <c r="G28" s="170" t="n"/>
      <c r="H28" s="170" t="n"/>
      <c r="I28" s="170" t="n">
        <v>17807</v>
      </c>
      <c r="J28" s="170" t="n"/>
      <c r="K28" s="170" t="n"/>
      <c r="L28" s="170" t="n">
        <v>83153.38</v>
      </c>
      <c r="M28" s="170" t="n">
        <v>49947.54</v>
      </c>
      <c r="N28" s="171" t="n">
        <v>34081.1</v>
      </c>
      <c r="O28" s="172" t="n">
        <v>184989.02</v>
      </c>
      <c r="P28" s="170" t="n">
        <v>6460</v>
      </c>
      <c r="Q28" s="170" t="n">
        <v>36547</v>
      </c>
      <c r="R28" s="170" t="n">
        <v>1741</v>
      </c>
      <c r="S28" s="170" t="n"/>
      <c r="T28" s="170" t="n"/>
      <c r="U28" s="170" t="n"/>
      <c r="V28" s="170" t="n"/>
      <c r="W28" s="170" t="n"/>
      <c r="X28" s="170" t="n"/>
      <c r="Y28" s="170" t="n"/>
      <c r="Z28" s="170" t="n"/>
      <c r="AA28" s="171" t="n"/>
      <c r="AB28" s="172" t="n">
        <v>44748</v>
      </c>
    </row>
    <row r="29" ht="15" customHeight="1" thickBot="1">
      <c r="A29" s="173" t="n"/>
      <c r="B29" s="174" t="n"/>
      <c r="C29" s="14" t="e">
        <v>#DIV/0!</v>
      </c>
      <c r="D29" s="14" t="e">
        <v>#DIV/0!</v>
      </c>
      <c r="E29" s="14" t="e">
        <v>#DIV/0!</v>
      </c>
      <c r="F29" s="14" t="e">
        <v>#DIV/0!</v>
      </c>
      <c r="G29" s="14" t="e">
        <v>#DIV/0!</v>
      </c>
      <c r="H29" s="14" t="e">
        <v>#DIV/0!</v>
      </c>
      <c r="I29" s="14" t="n">
        <v>0.09625976720131821</v>
      </c>
      <c r="J29" s="14" t="n">
        <v>0</v>
      </c>
      <c r="K29" s="14" t="n">
        <v>0</v>
      </c>
      <c r="L29" s="14" t="n">
        <v>0.4495044084238081</v>
      </c>
      <c r="M29" s="14" t="n">
        <v>0.270002727729462</v>
      </c>
      <c r="N29" s="12" t="n">
        <v>0.1842330966454117</v>
      </c>
      <c r="O29" s="12" t="n">
        <v>1</v>
      </c>
      <c r="P29" s="14" t="n">
        <v>0.1443639939215161</v>
      </c>
      <c r="Q29" s="14" t="n">
        <v>0.816729239295611</v>
      </c>
      <c r="R29" s="14" t="n">
        <v>0.03890676678287298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2" t="n">
        <v>0</v>
      </c>
      <c r="AB29" s="12" t="n">
        <v>1</v>
      </c>
    </row>
    <row r="30" ht="16.5" customHeight="1" thickBot="1">
      <c r="A30" s="168" t="inlineStr">
        <is>
          <t>WEEK 39</t>
        </is>
      </c>
      <c r="B30" s="169" t="n"/>
      <c r="C30" s="15" t="n">
        <v>1666</v>
      </c>
      <c r="D30" s="15" t="n"/>
      <c r="E30" s="15" t="n"/>
      <c r="F30" s="15" t="n"/>
      <c r="G30" s="15" t="n"/>
      <c r="H30" s="15" t="n"/>
      <c r="I30" s="15" t="n">
        <v>23131</v>
      </c>
      <c r="J30" s="15" t="n">
        <v>5652</v>
      </c>
      <c r="K30" s="15" t="n">
        <v>5164</v>
      </c>
      <c r="L30" s="15" t="n">
        <v>25247.28</v>
      </c>
      <c r="M30" s="15" t="n">
        <v>62701.33</v>
      </c>
      <c r="N30" s="16" t="n">
        <v>60984.2</v>
      </c>
      <c r="O30" s="17" t="n">
        <v>184545.81</v>
      </c>
      <c r="P30" s="15" t="n"/>
      <c r="Q30" s="170" t="n"/>
      <c r="R30" s="170" t="n"/>
      <c r="S30" s="170" t="n"/>
      <c r="T30" s="15" t="n">
        <v>68850</v>
      </c>
      <c r="U30" s="170" t="n">
        <v>20725</v>
      </c>
      <c r="V30" s="170" t="n"/>
      <c r="W30" s="170" t="n"/>
      <c r="X30" s="170" t="n"/>
      <c r="Y30" s="170" t="n"/>
      <c r="Z30" s="170" t="n"/>
      <c r="AA30" s="171" t="n"/>
      <c r="AB30" s="17" t="n">
        <v>89575</v>
      </c>
    </row>
    <row r="31" ht="15" customHeight="1" thickBot="1">
      <c r="A31" s="173" t="n"/>
      <c r="B31" s="174" t="n"/>
      <c r="C31" s="12">
        <f>C30/$O$30</f>
        <v/>
      </c>
      <c r="D31" s="12">
        <f>D30/$O$30</f>
        <v/>
      </c>
      <c r="E31" s="12">
        <f>E30/$O$30</f>
        <v/>
      </c>
      <c r="F31" s="12">
        <f>F30/$O$30</f>
        <v/>
      </c>
      <c r="G31" s="12">
        <f>G30/$O$30</f>
        <v/>
      </c>
      <c r="H31" s="12">
        <f>H30/$O$30</f>
        <v/>
      </c>
      <c r="I31" s="12">
        <f>I30/$O$30</f>
        <v/>
      </c>
      <c r="J31" s="12">
        <f>J30/$O$30</f>
        <v/>
      </c>
      <c r="K31" s="12">
        <f>K30/$O$30</f>
        <v/>
      </c>
      <c r="L31" s="12">
        <f>L30/$O$30</f>
        <v/>
      </c>
      <c r="M31" s="12">
        <f>M30/$O$30</f>
        <v/>
      </c>
      <c r="N31" s="12">
        <f>N30/$O$30</f>
        <v/>
      </c>
      <c r="O31" s="12">
        <f>O30/$O$30</f>
        <v/>
      </c>
      <c r="P31" s="12">
        <f>P30/$AB30</f>
        <v/>
      </c>
      <c r="Q31" s="12">
        <f>Q30/$AB30</f>
        <v/>
      </c>
      <c r="R31" s="12">
        <f>R30/$AB30</f>
        <v/>
      </c>
      <c r="S31" s="12">
        <f>S30/$AB30</f>
        <v/>
      </c>
      <c r="T31" s="12">
        <f>T30/$AB30</f>
        <v/>
      </c>
      <c r="U31" s="12">
        <f>U30/$AB30</f>
        <v/>
      </c>
      <c r="V31" s="12">
        <f>V30/$AB30</f>
        <v/>
      </c>
      <c r="W31" s="12">
        <f>W30/$AB30</f>
        <v/>
      </c>
      <c r="X31" s="12">
        <f>X30/$AB30</f>
        <v/>
      </c>
      <c r="Y31" s="12">
        <f>Y30/$AB30</f>
        <v/>
      </c>
      <c r="Z31" s="12">
        <f>Z30/$AB30</f>
        <v/>
      </c>
      <c r="AA31" s="12">
        <f>AA30/$AB30</f>
        <v/>
      </c>
      <c r="AB31" s="12">
        <f>AB30/$AB30</f>
        <v/>
      </c>
    </row>
    <row r="32" ht="16.5" customHeight="1" thickBot="1">
      <c r="A32" s="168" t="inlineStr">
        <is>
          <t>WEEK 38</t>
        </is>
      </c>
      <c r="B32" s="169" t="n"/>
      <c r="C32" s="15" t="n">
        <v>7364</v>
      </c>
      <c r="D32" s="15" t="n"/>
      <c r="E32" s="15" t="n"/>
      <c r="F32" s="15" t="n">
        <v>40099</v>
      </c>
      <c r="G32" s="15" t="n"/>
      <c r="H32" s="15" t="n">
        <v>1878</v>
      </c>
      <c r="I32" s="15" t="n">
        <v>4266</v>
      </c>
      <c r="J32" s="15" t="n">
        <v>24982</v>
      </c>
      <c r="K32" s="15" t="n">
        <v>15061</v>
      </c>
      <c r="L32" s="15" t="n">
        <v>13800</v>
      </c>
      <c r="M32" s="15" t="n">
        <v>6202</v>
      </c>
      <c r="N32" s="16" t="n">
        <v>1200</v>
      </c>
      <c r="O32" s="17" t="n">
        <v>114852</v>
      </c>
      <c r="P32" s="15" t="n">
        <v>1689</v>
      </c>
      <c r="Q32" s="170" t="n"/>
      <c r="R32" s="170" t="n"/>
      <c r="S32" s="170" t="n"/>
      <c r="T32" s="15" t="n">
        <v>50223</v>
      </c>
      <c r="U32" s="170" t="n"/>
      <c r="V32" s="170" t="n"/>
      <c r="W32" s="170" t="n"/>
      <c r="X32" s="170" t="n"/>
      <c r="Y32" s="170" t="n"/>
      <c r="Z32" s="170" t="n"/>
      <c r="AA32" s="171" t="n"/>
      <c r="AB32" s="17" t="n">
        <v>51912</v>
      </c>
    </row>
    <row r="33" ht="15" customHeight="1" thickBot="1">
      <c r="A33" s="173" t="n"/>
      <c r="B33" s="174" t="n"/>
      <c r="C33" s="12" t="n">
        <v>0.06411729878452269</v>
      </c>
      <c r="D33" s="12" t="n">
        <v>0</v>
      </c>
      <c r="E33" s="12" t="n">
        <v>0</v>
      </c>
      <c r="F33" s="12" t="n">
        <v>0.3491362797339184</v>
      </c>
      <c r="G33" s="12" t="n">
        <v>0</v>
      </c>
      <c r="H33" s="12" t="n">
        <v>0.01635147842440706</v>
      </c>
      <c r="I33" s="12" t="n">
        <v>0.03714345418451572</v>
      </c>
      <c r="J33" s="12" t="n">
        <v>0.2175147145892105</v>
      </c>
      <c r="K33" s="12" t="n">
        <v>0.1311339811235329</v>
      </c>
      <c r="L33" s="12" t="n">
        <v>0.1201546337895727</v>
      </c>
      <c r="M33" s="12" t="n">
        <v>0.05399993034513983</v>
      </c>
      <c r="N33" s="12" t="n">
        <v>0.01044822902518023</v>
      </c>
      <c r="O33" s="12" t="n">
        <v>1</v>
      </c>
      <c r="P33" s="12" t="n">
        <v>0.03253582986592695</v>
      </c>
      <c r="Q33" s="12" t="n">
        <v>0</v>
      </c>
      <c r="R33" s="12" t="n">
        <v>0</v>
      </c>
      <c r="S33" s="12" t="n">
        <v>0</v>
      </c>
      <c r="T33" s="12" t="n">
        <v>0.967464170134073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1</v>
      </c>
    </row>
    <row r="34" ht="16.5" customHeight="1" thickBot="1">
      <c r="A34" s="168" t="inlineStr">
        <is>
          <t>WEEK 37</t>
        </is>
      </c>
      <c r="B34" s="169" t="n"/>
      <c r="C34" s="170" t="n"/>
      <c r="D34" s="170" t="n"/>
      <c r="E34" s="170" t="n"/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1" t="n"/>
      <c r="O34" s="172" t="inlineStr">
        <is>
          <t>- €</t>
        </is>
      </c>
      <c r="P34" s="170" t="n"/>
      <c r="Q34" s="170" t="n"/>
      <c r="R34" s="170" t="n"/>
      <c r="S34" s="170" t="n"/>
      <c r="T34" s="170" t="n"/>
      <c r="U34" s="170" t="n"/>
      <c r="V34" s="170" t="n"/>
      <c r="W34" s="170" t="n"/>
      <c r="X34" s="170" t="n"/>
      <c r="Y34" s="170" t="n"/>
      <c r="Z34" s="170" t="n"/>
      <c r="AA34" s="171" t="n"/>
      <c r="AB34" s="172" t="inlineStr">
        <is>
          <t>- €</t>
        </is>
      </c>
    </row>
    <row r="35" ht="15" customHeight="1" thickBot="1">
      <c r="A35" s="173" t="n"/>
      <c r="B35" s="174" t="n"/>
      <c r="C35" s="182" t="e">
        <v>#DIV/0!</v>
      </c>
      <c r="D35" s="182" t="e">
        <v>#DIV/0!</v>
      </c>
      <c r="E35" s="182" t="e">
        <v>#DIV/0!</v>
      </c>
      <c r="F35" s="182" t="e">
        <v>#DIV/0!</v>
      </c>
      <c r="G35" s="182" t="e">
        <v>#DIV/0!</v>
      </c>
      <c r="H35" s="182" t="e">
        <v>#DIV/0!</v>
      </c>
      <c r="I35" s="182" t="e">
        <v>#DIV/0!</v>
      </c>
      <c r="J35" s="182" t="e">
        <v>#DIV/0!</v>
      </c>
      <c r="K35" s="182" t="e">
        <v>#DIV/0!</v>
      </c>
      <c r="L35" s="182" t="e">
        <v>#DIV/0!</v>
      </c>
      <c r="M35" s="182" t="e">
        <v>#DIV/0!</v>
      </c>
      <c r="N35" s="181" t="e">
        <v>#DIV/0!</v>
      </c>
      <c r="O35" s="181" t="e">
        <v>#DIV/0!</v>
      </c>
      <c r="P35" s="182" t="e">
        <v>#DIV/0!</v>
      </c>
      <c r="Q35" s="182" t="e">
        <v>#DIV/0!</v>
      </c>
      <c r="R35" s="182" t="e">
        <v>#DIV/0!</v>
      </c>
      <c r="S35" s="182" t="e">
        <v>#DIV/0!</v>
      </c>
      <c r="T35" s="182" t="e">
        <v>#DIV/0!</v>
      </c>
      <c r="U35" s="182" t="e">
        <v>#DIV/0!</v>
      </c>
      <c r="V35" s="182" t="e">
        <v>#DIV/0!</v>
      </c>
      <c r="W35" s="182" t="e">
        <v>#DIV/0!</v>
      </c>
      <c r="X35" s="182" t="e">
        <v>#DIV/0!</v>
      </c>
      <c r="Y35" s="182" t="e">
        <v>#DIV/0!</v>
      </c>
      <c r="Z35" s="182" t="e">
        <v>#DIV/0!</v>
      </c>
      <c r="AA35" s="181" t="e">
        <v>#DIV/0!</v>
      </c>
      <c r="AB35" s="181" t="e">
        <v>#DIV/0!</v>
      </c>
    </row>
    <row r="36" ht="16.5" customHeight="1" thickBot="1">
      <c r="A36" s="168" t="inlineStr">
        <is>
          <t>WEEK 36</t>
        </is>
      </c>
      <c r="B36" s="169" t="n"/>
      <c r="C36" s="170" t="n"/>
      <c r="D36" s="170" t="n"/>
      <c r="E36" s="170" t="n"/>
      <c r="F36" s="170" t="n">
        <v>4700</v>
      </c>
      <c r="G36" s="170" t="n">
        <v>9324</v>
      </c>
      <c r="H36" s="170" t="n">
        <v>7190</v>
      </c>
      <c r="I36" s="170" t="n">
        <v>2502</v>
      </c>
      <c r="J36" s="170" t="n">
        <v>17000</v>
      </c>
      <c r="K36" s="170" t="n">
        <v>12758</v>
      </c>
      <c r="L36" s="170" t="n">
        <v>6994</v>
      </c>
      <c r="M36" s="170" t="n">
        <v>6545.7</v>
      </c>
      <c r="N36" s="171" t="n">
        <v>435368.25</v>
      </c>
      <c r="O36" s="172" t="n">
        <v>502382</v>
      </c>
      <c r="P36" s="170" t="n"/>
      <c r="Q36" s="170" t="n"/>
      <c r="R36" s="170" t="n"/>
      <c r="S36" s="170" t="n"/>
      <c r="T36" s="170" t="n">
        <v>9324</v>
      </c>
      <c r="U36" s="170" t="n"/>
      <c r="V36" s="170" t="n"/>
      <c r="W36" s="170" t="n"/>
      <c r="X36" s="170" t="n"/>
      <c r="Y36" s="170" t="n"/>
      <c r="Z36" s="170" t="n"/>
      <c r="AA36" s="171" t="n"/>
      <c r="AB36" s="172" t="inlineStr">
        <is>
          <t>- €</t>
        </is>
      </c>
    </row>
    <row r="37" ht="15" customHeight="1" thickBot="1">
      <c r="A37" s="173" t="n"/>
      <c r="B37" s="174" t="n"/>
      <c r="C37" s="182" t="e">
        <v>#DIV/0!</v>
      </c>
      <c r="D37" s="182" t="e">
        <v>#DIV/0!</v>
      </c>
      <c r="E37" s="182" t="e">
        <v>#DIV/0!</v>
      </c>
      <c r="F37" s="14">
        <f>F36/$O$36</f>
        <v/>
      </c>
      <c r="G37" s="14">
        <f>G36/$O$36</f>
        <v/>
      </c>
      <c r="H37" s="14">
        <f>H36/$O$36</f>
        <v/>
      </c>
      <c r="I37" s="14">
        <f>I36/$O$36</f>
        <v/>
      </c>
      <c r="J37" s="14">
        <f>J36/$O$36</f>
        <v/>
      </c>
      <c r="K37" s="14">
        <f>K36/$O$36</f>
        <v/>
      </c>
      <c r="L37" s="14">
        <f>L36/$O$36</f>
        <v/>
      </c>
      <c r="M37" s="14">
        <f>M36/$O$36</f>
        <v/>
      </c>
      <c r="N37" s="14">
        <f>N36/$O$36</f>
        <v/>
      </c>
      <c r="O37" s="14">
        <f>O36/$O$36</f>
        <v/>
      </c>
      <c r="P37" s="14">
        <f>P36/$O$36</f>
        <v/>
      </c>
      <c r="Q37" s="14">
        <f>Q36/$O$36</f>
        <v/>
      </c>
      <c r="R37" s="14">
        <f>R36/$O$36</f>
        <v/>
      </c>
      <c r="S37" s="14">
        <f>S36/$O$36</f>
        <v/>
      </c>
      <c r="T37" s="14">
        <f>T36/$O$36</f>
        <v/>
      </c>
      <c r="U37" s="182" t="e">
        <v>#DIV/0!</v>
      </c>
      <c r="V37" s="182" t="e">
        <v>#DIV/0!</v>
      </c>
      <c r="W37" s="182" t="e">
        <v>#DIV/0!</v>
      </c>
      <c r="X37" s="182" t="e">
        <v>#DIV/0!</v>
      </c>
      <c r="Y37" s="182" t="e">
        <v>#DIV/0!</v>
      </c>
      <c r="Z37" s="182" t="e">
        <v>#DIV/0!</v>
      </c>
      <c r="AA37" s="181" t="e">
        <v>#DIV/0!</v>
      </c>
      <c r="AB37" s="181" t="e">
        <v>#DIV/0!</v>
      </c>
    </row>
    <row r="38" ht="16.5" customHeight="1" thickBot="1">
      <c r="A38" s="168" t="inlineStr">
        <is>
          <t>WEEK 35</t>
        </is>
      </c>
      <c r="B38" s="169" t="n"/>
      <c r="C38" s="170" t="n"/>
      <c r="D38" s="170" t="n"/>
      <c r="E38" s="170" t="n"/>
      <c r="F38" s="170" t="n"/>
      <c r="G38" s="170" t="n">
        <v>7054</v>
      </c>
      <c r="H38" s="170" t="n">
        <v>1244</v>
      </c>
      <c r="I38" s="170" t="n">
        <v>37120</v>
      </c>
      <c r="J38" s="170" t="n">
        <v>13958</v>
      </c>
      <c r="K38" s="170" t="n">
        <v>77483</v>
      </c>
      <c r="L38" s="170" t="n">
        <v>35987</v>
      </c>
      <c r="M38" s="170" t="n">
        <v>7656</v>
      </c>
      <c r="N38" s="171" t="n">
        <v>1543</v>
      </c>
      <c r="O38" s="172" t="n">
        <v>182045</v>
      </c>
      <c r="P38" s="170" t="n"/>
      <c r="Q38" s="170" t="n"/>
      <c r="R38" s="170" t="n"/>
      <c r="S38" s="170" t="n"/>
      <c r="T38" s="170" t="n"/>
      <c r="U38" s="170" t="n"/>
      <c r="V38" s="170" t="n"/>
      <c r="W38" s="170" t="n"/>
      <c r="X38" s="170" t="n"/>
      <c r="Y38" s="170" t="n"/>
      <c r="Z38" s="170" t="n"/>
      <c r="AA38" s="171" t="n"/>
      <c r="AB38" s="172" t="inlineStr">
        <is>
          <t>- €</t>
        </is>
      </c>
    </row>
    <row r="39" ht="15" customHeight="1" thickBot="1">
      <c r="A39" s="173" t="n"/>
      <c r="B39" s="174" t="n"/>
      <c r="C39" s="14">
        <f>C38/$Q$41</f>
        <v/>
      </c>
      <c r="D39" s="14">
        <f>D38/$Q$41</f>
        <v/>
      </c>
      <c r="E39" s="14">
        <f>E38/$Q$41</f>
        <v/>
      </c>
      <c r="F39" s="14">
        <f>F38/$Q$41</f>
        <v/>
      </c>
      <c r="G39" s="14">
        <f>G38/$O$38</f>
        <v/>
      </c>
      <c r="H39" s="14">
        <f>H38/$O$38</f>
        <v/>
      </c>
      <c r="I39" s="14">
        <f>I38/$O$38</f>
        <v/>
      </c>
      <c r="J39" s="14">
        <f>J38/$O$38</f>
        <v/>
      </c>
      <c r="K39" s="14">
        <f>K38/$O$38</f>
        <v/>
      </c>
      <c r="L39" s="14">
        <f>L38/$O$38</f>
        <v/>
      </c>
      <c r="M39" s="14">
        <f>M38/$O$38</f>
        <v/>
      </c>
      <c r="N39" s="14">
        <f>N38/$O$38</f>
        <v/>
      </c>
      <c r="O39" s="14">
        <f>O38/$O$38</f>
        <v/>
      </c>
      <c r="P39" s="182" t="e">
        <v>#DIV/0!</v>
      </c>
      <c r="Q39" s="182" t="e">
        <v>#DIV/0!</v>
      </c>
      <c r="R39" s="182" t="e">
        <v>#DIV/0!</v>
      </c>
      <c r="S39" s="182" t="e">
        <v>#DIV/0!</v>
      </c>
      <c r="T39" s="182" t="e">
        <v>#DIV/0!</v>
      </c>
      <c r="U39" s="182" t="e">
        <v>#DIV/0!</v>
      </c>
      <c r="V39" s="182" t="e">
        <v>#DIV/0!</v>
      </c>
      <c r="W39" s="182" t="e">
        <v>#DIV/0!</v>
      </c>
      <c r="X39" s="182" t="e">
        <v>#DIV/0!</v>
      </c>
      <c r="Y39" s="182" t="e">
        <v>#DIV/0!</v>
      </c>
      <c r="Z39" s="182" t="e">
        <v>#DIV/0!</v>
      </c>
      <c r="AA39" s="181" t="e">
        <v>#DIV/0!</v>
      </c>
      <c r="AB39" s="181" t="e">
        <v>#DIV/0!</v>
      </c>
    </row>
    <row r="40" ht="16.5" customHeight="1" thickBot="1">
      <c r="A40" s="168" t="inlineStr">
        <is>
          <t>WEEK 34</t>
        </is>
      </c>
      <c r="B40" s="169" t="n"/>
      <c r="C40" s="170" t="n"/>
      <c r="D40" s="170" t="n"/>
      <c r="E40" s="170" t="n"/>
      <c r="F40" s="170" t="n"/>
      <c r="G40" s="170" t="n"/>
      <c r="H40" s="170" t="n"/>
      <c r="I40" s="170" t="n">
        <v>17803</v>
      </c>
      <c r="J40" s="170" t="n">
        <v>38116</v>
      </c>
      <c r="K40" s="170" t="n">
        <v>203489</v>
      </c>
      <c r="L40" s="170" t="n">
        <v>20268</v>
      </c>
      <c r="M40" s="170" t="n"/>
      <c r="N40" s="171" t="n"/>
      <c r="O40" s="172" t="n">
        <v>279676</v>
      </c>
      <c r="P40" s="170" t="n"/>
      <c r="Q40" s="170" t="n"/>
      <c r="R40" s="170" t="n"/>
      <c r="S40" s="170" t="n"/>
      <c r="T40" s="170" t="n"/>
      <c r="U40" s="170" t="n"/>
      <c r="V40" s="170" t="n"/>
      <c r="W40" s="170" t="n"/>
      <c r="X40" s="170" t="n"/>
      <c r="Y40" s="170" t="n"/>
      <c r="Z40" s="170" t="n"/>
      <c r="AA40" s="171" t="n"/>
      <c r="AB40" s="172" t="inlineStr">
        <is>
          <t>- €</t>
        </is>
      </c>
    </row>
    <row r="41" ht="15" customHeight="1" thickBot="1">
      <c r="A41" s="173" t="n"/>
      <c r="B41" s="174" t="n"/>
      <c r="C41" s="14">
        <f>C40/$Q40</f>
        <v/>
      </c>
      <c r="D41" s="14">
        <f>D40/$Q40</f>
        <v/>
      </c>
      <c r="E41" s="14">
        <f>E40/$Q40</f>
        <v/>
      </c>
      <c r="F41" s="14">
        <f>F40/$Q40</f>
        <v/>
      </c>
      <c r="G41" s="14">
        <f>G40/$Q40</f>
        <v/>
      </c>
      <c r="H41" s="14">
        <f>H40/$Q40</f>
        <v/>
      </c>
      <c r="I41" s="14">
        <f>I40/$Q40</f>
        <v/>
      </c>
      <c r="J41" s="14">
        <f>J40/$Q40</f>
        <v/>
      </c>
      <c r="K41" s="14">
        <f>K40/$Q40</f>
        <v/>
      </c>
      <c r="L41" s="14">
        <f>L40/$Q40</f>
        <v/>
      </c>
      <c r="M41" s="14">
        <f>M40/$Q40</f>
        <v/>
      </c>
      <c r="N41" s="14">
        <f>N40/$Q40</f>
        <v/>
      </c>
      <c r="O41" s="184">
        <f>O40/$AH$42</f>
        <v/>
      </c>
      <c r="P41" s="182" t="e">
        <v>#DIV/0!</v>
      </c>
      <c r="Q41" s="182" t="e">
        <v>#DIV/0!</v>
      </c>
      <c r="R41" s="182" t="e">
        <v>#DIV/0!</v>
      </c>
      <c r="S41" s="182" t="e">
        <v>#DIV/0!</v>
      </c>
      <c r="T41" s="182" t="e">
        <v>#DIV/0!</v>
      </c>
      <c r="U41" s="182" t="e">
        <v>#DIV/0!</v>
      </c>
      <c r="V41" s="182" t="e">
        <v>#DIV/0!</v>
      </c>
      <c r="W41" s="182" t="e">
        <v>#DIV/0!</v>
      </c>
      <c r="X41" s="182" t="e">
        <v>#DIV/0!</v>
      </c>
      <c r="Y41" s="182" t="e">
        <v>#DIV/0!</v>
      </c>
      <c r="Z41" s="182" t="e">
        <v>#DIV/0!</v>
      </c>
      <c r="AA41" s="181" t="e">
        <v>#DIV/0!</v>
      </c>
      <c r="AB41" s="181" t="e">
        <v>#DIV/0!</v>
      </c>
    </row>
    <row r="42" ht="16.5" customHeight="1" thickBot="1">
      <c r="A42" s="168" t="inlineStr">
        <is>
          <t>WEEK 33</t>
        </is>
      </c>
      <c r="B42" s="169" t="n"/>
      <c r="C42" s="185" t="n"/>
      <c r="D42" s="185" t="n"/>
      <c r="E42" s="185" t="n"/>
      <c r="F42" s="185" t="n">
        <v>5985</v>
      </c>
      <c r="G42" s="185" t="n">
        <v>14592</v>
      </c>
      <c r="H42" s="185" t="n">
        <v>13155</v>
      </c>
      <c r="I42" s="185" t="n"/>
      <c r="J42" s="185" t="n">
        <v>54975</v>
      </c>
      <c r="K42" s="185" t="n">
        <v>34940</v>
      </c>
      <c r="L42" s="185" t="n">
        <v>19019</v>
      </c>
      <c r="M42" s="185" t="n"/>
      <c r="N42" s="186" t="n">
        <v>6503</v>
      </c>
      <c r="O42" s="187" t="n">
        <v>149169</v>
      </c>
      <c r="P42" s="170" t="n"/>
      <c r="Q42" s="170" t="n"/>
      <c r="R42" s="170" t="n"/>
      <c r="S42" s="170" t="n"/>
      <c r="T42" s="170" t="n"/>
      <c r="U42" s="170" t="n"/>
      <c r="V42" s="170" t="n"/>
      <c r="W42" s="170" t="n"/>
      <c r="X42" s="170" t="n"/>
      <c r="Y42" s="170" t="n"/>
      <c r="Z42" s="170" t="n"/>
      <c r="AA42" s="171" t="n"/>
      <c r="AB42" s="172" t="inlineStr">
        <is>
          <t>- €</t>
        </is>
      </c>
    </row>
    <row r="43" ht="15" customHeight="1" thickBot="1">
      <c r="A43" s="173" t="n"/>
      <c r="B43" s="174" t="n"/>
      <c r="C43" s="184">
        <f>C42/$AH$44</f>
        <v/>
      </c>
      <c r="D43" s="184">
        <f>D42/$AH$44</f>
        <v/>
      </c>
      <c r="E43" s="184">
        <f>E42/$AH$44</f>
        <v/>
      </c>
      <c r="F43" s="184">
        <f>F42/$AH$44</f>
        <v/>
      </c>
      <c r="G43" s="184">
        <f>G42/$AH$44</f>
        <v/>
      </c>
      <c r="H43" s="184">
        <f>H42/$AH$44</f>
        <v/>
      </c>
      <c r="I43" s="184">
        <f>I42/$AH$44</f>
        <v/>
      </c>
      <c r="J43" s="184">
        <f>J42/$AH$44</f>
        <v/>
      </c>
      <c r="K43" s="184">
        <f>K42/$AH$44</f>
        <v/>
      </c>
      <c r="L43" s="184">
        <f>L42/$AH$44</f>
        <v/>
      </c>
      <c r="M43" s="184">
        <f>M42/$AH$44</f>
        <v/>
      </c>
      <c r="N43" s="188">
        <f>N42/$AH$44</f>
        <v/>
      </c>
      <c r="O43" s="189">
        <f>O42/$AH$44</f>
        <v/>
      </c>
      <c r="P43" s="190" t="e">
        <v>#DIV/0!</v>
      </c>
      <c r="Q43" s="182" t="e">
        <v>#DIV/0!</v>
      </c>
      <c r="R43" s="182" t="e">
        <v>#DIV/0!</v>
      </c>
      <c r="S43" s="182" t="e">
        <v>#DIV/0!</v>
      </c>
      <c r="T43" s="182" t="e">
        <v>#DIV/0!</v>
      </c>
      <c r="U43" s="182" t="e">
        <v>#DIV/0!</v>
      </c>
      <c r="V43" s="182" t="e">
        <v>#DIV/0!</v>
      </c>
      <c r="W43" s="182" t="e">
        <v>#DIV/0!</v>
      </c>
      <c r="X43" s="182" t="e">
        <v>#DIV/0!</v>
      </c>
      <c r="Y43" s="182" t="e">
        <v>#DIV/0!</v>
      </c>
      <c r="Z43" s="182" t="e">
        <v>#DIV/0!</v>
      </c>
      <c r="AA43" s="181" t="e">
        <v>#DIV/0!</v>
      </c>
      <c r="AB43" s="181" t="e">
        <v>#DIV/0!</v>
      </c>
    </row>
    <row r="44" ht="16.5" customHeight="1" thickBot="1">
      <c r="A44" s="168" t="inlineStr">
        <is>
          <t>WEEK 32</t>
        </is>
      </c>
      <c r="B44" s="169" t="n"/>
      <c r="C44" s="185" t="n">
        <v>6434</v>
      </c>
      <c r="D44" s="185" t="n"/>
      <c r="E44" s="185" t="n"/>
      <c r="F44" s="185" t="n"/>
      <c r="G44" s="185" t="n">
        <v>3058</v>
      </c>
      <c r="H44" s="185" t="n">
        <v>5573</v>
      </c>
      <c r="I44" s="185" t="n">
        <v>148645</v>
      </c>
      <c r="J44" s="185" t="n">
        <v>65135</v>
      </c>
      <c r="K44" s="185" t="n">
        <v>60216</v>
      </c>
      <c r="L44" s="185" t="n">
        <v>4053</v>
      </c>
      <c r="M44" s="185" t="n"/>
      <c r="N44" s="186" t="n"/>
      <c r="O44" s="191" t="n">
        <v>293114</v>
      </c>
      <c r="P44" s="170" t="n"/>
      <c r="Q44" s="170" t="n"/>
      <c r="R44" s="170" t="n"/>
      <c r="S44" s="170" t="n"/>
      <c r="T44" s="170" t="n"/>
      <c r="U44" s="170" t="n"/>
      <c r="V44" s="170" t="n"/>
      <c r="W44" s="170" t="n"/>
      <c r="X44" s="170" t="n"/>
      <c r="Y44" s="170" t="n"/>
      <c r="Z44" s="170" t="n"/>
      <c r="AA44" s="171" t="n"/>
      <c r="AB44" s="172" t="inlineStr">
        <is>
          <t>- €</t>
        </is>
      </c>
    </row>
    <row r="45" ht="15" customHeight="1" thickBot="1">
      <c r="A45" s="173" t="n"/>
      <c r="B45" s="174" t="n"/>
      <c r="C45" s="184">
        <f>C44/$AH$46</f>
        <v/>
      </c>
      <c r="D45" s="184">
        <f>D44/$AH$46</f>
        <v/>
      </c>
      <c r="E45" s="184">
        <f>E44/$AH$46</f>
        <v/>
      </c>
      <c r="F45" s="184">
        <f>F44/$AH$46</f>
        <v/>
      </c>
      <c r="G45" s="184">
        <f>G44/$AH$46</f>
        <v/>
      </c>
      <c r="H45" s="184">
        <f>H44/$AH$46</f>
        <v/>
      </c>
      <c r="I45" s="184">
        <f>I44/$AH$46</f>
        <v/>
      </c>
      <c r="J45" s="184">
        <f>J44/$AH$46</f>
        <v/>
      </c>
      <c r="K45" s="184">
        <f>K44/$AH$46</f>
        <v/>
      </c>
      <c r="L45" s="184">
        <f>L44/$AH$46</f>
        <v/>
      </c>
      <c r="M45" s="184">
        <f>M44/$AH$46</f>
        <v/>
      </c>
      <c r="N45" s="188">
        <f>N44/$AH$46</f>
        <v/>
      </c>
      <c r="O45" s="189">
        <f>O44/$AH$46</f>
        <v/>
      </c>
      <c r="P45" s="190" t="e">
        <v>#DIV/0!</v>
      </c>
      <c r="Q45" s="182" t="e">
        <v>#DIV/0!</v>
      </c>
      <c r="R45" s="182" t="e">
        <v>#DIV/0!</v>
      </c>
      <c r="S45" s="182" t="e">
        <v>#DIV/0!</v>
      </c>
      <c r="T45" s="182" t="e">
        <v>#DIV/0!</v>
      </c>
      <c r="U45" s="182" t="e">
        <v>#DIV/0!</v>
      </c>
      <c r="V45" s="182" t="e">
        <v>#DIV/0!</v>
      </c>
      <c r="W45" s="182" t="e">
        <v>#DIV/0!</v>
      </c>
      <c r="X45" s="182" t="e">
        <v>#DIV/0!</v>
      </c>
      <c r="Y45" s="182" t="e">
        <v>#DIV/0!</v>
      </c>
      <c r="Z45" s="182" t="e">
        <v>#DIV/0!</v>
      </c>
      <c r="AA45" s="181" t="e">
        <v>#DIV/0!</v>
      </c>
      <c r="AB45" s="181" t="e">
        <v>#DIV/0!</v>
      </c>
    </row>
    <row r="46" ht="16.5" customHeight="1" thickBot="1">
      <c r="A46" s="168" t="inlineStr">
        <is>
          <t>WEEK 31</t>
        </is>
      </c>
      <c r="B46" s="169" t="n"/>
      <c r="C46" s="185" t="n"/>
      <c r="D46" s="185" t="n">
        <v>6628</v>
      </c>
      <c r="E46" s="185" t="n">
        <v>12745</v>
      </c>
      <c r="F46" s="185" t="n"/>
      <c r="G46" s="185" t="n">
        <v>6191</v>
      </c>
      <c r="H46" s="185" t="n">
        <v>44805</v>
      </c>
      <c r="I46" s="185" t="n">
        <v>67662.88</v>
      </c>
      <c r="J46" s="185" t="n"/>
      <c r="K46" s="185" t="n">
        <v>8757</v>
      </c>
      <c r="L46" s="185" t="n">
        <v>16819</v>
      </c>
      <c r="M46" s="185" t="n">
        <v>1431</v>
      </c>
      <c r="N46" s="186" t="n"/>
      <c r="O46" s="191" t="n">
        <v>165038.88</v>
      </c>
      <c r="P46" s="170" t="n"/>
      <c r="Q46" s="170" t="n"/>
      <c r="R46" s="170" t="n"/>
      <c r="S46" s="170" t="n"/>
      <c r="T46" s="170" t="n"/>
      <c r="U46" s="170" t="n"/>
      <c r="V46" s="170" t="n"/>
      <c r="W46" s="170" t="n"/>
      <c r="X46" s="170" t="n"/>
      <c r="Y46" s="170" t="n"/>
      <c r="Z46" s="170" t="n"/>
      <c r="AA46" s="171" t="n"/>
      <c r="AB46" s="172" t="inlineStr">
        <is>
          <t>- €</t>
        </is>
      </c>
    </row>
    <row r="47" ht="15" customHeight="1" thickBot="1">
      <c r="A47" s="173" t="n"/>
      <c r="B47" s="174" t="n"/>
      <c r="C47" s="184">
        <f>C46/$AH$48</f>
        <v/>
      </c>
      <c r="D47" s="184">
        <f>D46/$AH$48</f>
        <v/>
      </c>
      <c r="E47" s="184">
        <f>E46/$AH$48</f>
        <v/>
      </c>
      <c r="F47" s="184">
        <f>F46/$AH$48</f>
        <v/>
      </c>
      <c r="G47" s="184">
        <f>G46/$AH$48</f>
        <v/>
      </c>
      <c r="H47" s="184">
        <f>H46/$AH$48</f>
        <v/>
      </c>
      <c r="I47" s="184">
        <f>I46/$AH$48</f>
        <v/>
      </c>
      <c r="J47" s="184">
        <f>J46/$AH$48</f>
        <v/>
      </c>
      <c r="K47" s="184">
        <f>K46/$AH$48</f>
        <v/>
      </c>
      <c r="L47" s="184">
        <f>L46/$AH$48</f>
        <v/>
      </c>
      <c r="M47" s="184">
        <f>M46/$AH$48</f>
        <v/>
      </c>
      <c r="N47" s="188">
        <f>N46/$AH$48</f>
        <v/>
      </c>
      <c r="O47" s="189">
        <f>O46/$AH$48</f>
        <v/>
      </c>
      <c r="P47" s="190" t="e">
        <v>#DIV/0!</v>
      </c>
      <c r="Q47" s="182" t="e">
        <v>#DIV/0!</v>
      </c>
      <c r="R47" s="182" t="e">
        <v>#DIV/0!</v>
      </c>
      <c r="S47" s="182" t="e">
        <v>#DIV/0!</v>
      </c>
      <c r="T47" s="182" t="e">
        <v>#DIV/0!</v>
      </c>
      <c r="U47" s="182" t="e">
        <v>#DIV/0!</v>
      </c>
      <c r="V47" s="182" t="e">
        <v>#DIV/0!</v>
      </c>
      <c r="W47" s="182" t="e">
        <v>#DIV/0!</v>
      </c>
      <c r="X47" s="182" t="e">
        <v>#DIV/0!</v>
      </c>
      <c r="Y47" s="182" t="e">
        <v>#DIV/0!</v>
      </c>
      <c r="Z47" s="182" t="e">
        <v>#DIV/0!</v>
      </c>
      <c r="AA47" s="181" t="e">
        <v>#DIV/0!</v>
      </c>
      <c r="AB47" s="181" t="e">
        <v>#DIV/0!</v>
      </c>
    </row>
    <row r="48" ht="16.5" customHeight="1" thickBot="1">
      <c r="A48" s="168" t="inlineStr">
        <is>
          <t>WEEK 30</t>
        </is>
      </c>
      <c r="B48" s="169" t="n"/>
      <c r="C48" s="185" t="n"/>
      <c r="D48" s="185" t="n"/>
      <c r="E48" s="185" t="n"/>
      <c r="F48" s="185" t="n"/>
      <c r="G48" s="185" t="n"/>
      <c r="H48" s="185" t="n"/>
      <c r="I48" s="185" t="n">
        <v>267343</v>
      </c>
      <c r="J48" s="185" t="n">
        <v>4400</v>
      </c>
      <c r="K48" s="185" t="n"/>
      <c r="L48" s="185" t="n">
        <v>84793.11</v>
      </c>
      <c r="M48" s="185" t="n"/>
      <c r="N48" s="186" t="n">
        <v>5785.1</v>
      </c>
      <c r="O48" s="191" t="n">
        <v>362321.21</v>
      </c>
      <c r="P48" s="170" t="n"/>
      <c r="Q48" s="170" t="n"/>
      <c r="R48" s="170" t="n"/>
      <c r="S48" s="170" t="n"/>
      <c r="T48" s="170" t="n"/>
      <c r="U48" s="170" t="n"/>
      <c r="V48" s="170" t="n"/>
      <c r="W48" s="170" t="n"/>
      <c r="X48" s="170" t="n"/>
      <c r="Y48" s="170" t="n"/>
      <c r="Z48" s="170" t="n"/>
      <c r="AA48" s="171" t="n"/>
      <c r="AB48" s="172" t="inlineStr">
        <is>
          <t>- €</t>
        </is>
      </c>
    </row>
    <row r="49" ht="15" customHeight="1" thickBot="1">
      <c r="A49" s="173" t="n"/>
      <c r="B49" s="174" t="n"/>
      <c r="C49" s="184">
        <f>C48/$AH$50</f>
        <v/>
      </c>
      <c r="D49" s="184">
        <f>D48/$AH$50</f>
        <v/>
      </c>
      <c r="E49" s="184">
        <f>E48/$AH$50</f>
        <v/>
      </c>
      <c r="F49" s="184">
        <f>F48/$AH$50</f>
        <v/>
      </c>
      <c r="G49" s="184">
        <f>G48/$AH$50</f>
        <v/>
      </c>
      <c r="H49" s="184">
        <f>H48/$AH$50</f>
        <v/>
      </c>
      <c r="I49" s="184">
        <f>I48/$AH$50</f>
        <v/>
      </c>
      <c r="J49" s="184">
        <f>J48/$AH$50</f>
        <v/>
      </c>
      <c r="K49" s="184">
        <f>K48/$AH$50</f>
        <v/>
      </c>
      <c r="L49" s="184">
        <f>L48/$AH$50</f>
        <v/>
      </c>
      <c r="M49" s="184">
        <f>M48/$AH$50</f>
        <v/>
      </c>
      <c r="N49" s="188">
        <f>N48/$AH$50</f>
        <v/>
      </c>
      <c r="O49" s="189">
        <f>O48/$AH$50</f>
        <v/>
      </c>
      <c r="P49" s="190" t="e">
        <v>#DIV/0!</v>
      </c>
      <c r="Q49" s="182" t="e">
        <v>#DIV/0!</v>
      </c>
      <c r="R49" s="182" t="e">
        <v>#DIV/0!</v>
      </c>
      <c r="S49" s="182" t="e">
        <v>#DIV/0!</v>
      </c>
      <c r="T49" s="182" t="e">
        <v>#DIV/0!</v>
      </c>
      <c r="U49" s="182" t="e">
        <v>#DIV/0!</v>
      </c>
      <c r="V49" s="182" t="e">
        <v>#DIV/0!</v>
      </c>
      <c r="W49" s="182" t="e">
        <v>#DIV/0!</v>
      </c>
      <c r="X49" s="182" t="e">
        <v>#DIV/0!</v>
      </c>
      <c r="Y49" s="182" t="e">
        <v>#DIV/0!</v>
      </c>
      <c r="Z49" s="182" t="e">
        <v>#DIV/0!</v>
      </c>
      <c r="AA49" s="181" t="e">
        <v>#DIV/0!</v>
      </c>
      <c r="AB49" s="181" t="e">
        <v>#DIV/0!</v>
      </c>
    </row>
    <row r="50" ht="16.5" customHeight="1" thickBot="1">
      <c r="A50" s="168" t="inlineStr">
        <is>
          <t>WEEK 29</t>
        </is>
      </c>
      <c r="B50" s="169" t="n"/>
      <c r="C50" s="185" t="n"/>
      <c r="D50" s="185" t="n"/>
      <c r="E50" s="185" t="n"/>
      <c r="F50" s="185" t="n">
        <v>75519</v>
      </c>
      <c r="G50" s="185" t="n"/>
      <c r="H50" s="185" t="n">
        <v>3063</v>
      </c>
      <c r="I50" s="185" t="n">
        <v>125193.41</v>
      </c>
      <c r="J50" s="185" t="n">
        <v>49495</v>
      </c>
      <c r="K50" s="185" t="n">
        <v>50172</v>
      </c>
      <c r="L50" s="185" t="n"/>
      <c r="M50" s="185" t="n"/>
      <c r="N50" s="186" t="n">
        <v>78838.92999999999</v>
      </c>
      <c r="O50" s="191" t="n">
        <v>382281.34</v>
      </c>
      <c r="P50" s="185" t="n">
        <v>16275</v>
      </c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1" t="n"/>
      <c r="AB50" s="192">
        <f>SUM(P50:AA50)</f>
        <v/>
      </c>
    </row>
    <row r="51" ht="15" customHeight="1" thickBot="1">
      <c r="A51" s="173" t="n"/>
      <c r="B51" s="174" t="n"/>
      <c r="C51" s="184">
        <f>C50/$AH$52</f>
        <v/>
      </c>
      <c r="D51" s="184">
        <f>D50/$AH$52</f>
        <v/>
      </c>
      <c r="E51" s="184">
        <f>E50/$AH$52</f>
        <v/>
      </c>
      <c r="F51" s="184">
        <f>F50/$AH$52</f>
        <v/>
      </c>
      <c r="G51" s="184">
        <f>G50/$AH$52</f>
        <v/>
      </c>
      <c r="H51" s="184">
        <f>H50/$AH$52</f>
        <v/>
      </c>
      <c r="I51" s="184">
        <f>I50/$AH$52</f>
        <v/>
      </c>
      <c r="J51" s="184">
        <f>J50/$AH$52</f>
        <v/>
      </c>
      <c r="K51" s="184">
        <f>K50/$AH$52</f>
        <v/>
      </c>
      <c r="L51" s="184">
        <f>L50/$AH$52</f>
        <v/>
      </c>
      <c r="M51" s="184">
        <f>M50/$AH$52</f>
        <v/>
      </c>
      <c r="N51" s="188">
        <f>N50/$AH$52</f>
        <v/>
      </c>
      <c r="O51" s="189">
        <f>O50/$AH$52</f>
        <v/>
      </c>
      <c r="P51" s="193">
        <f>P50/$AR$52</f>
        <v/>
      </c>
      <c r="Q51" s="193">
        <f>Q50/$AR$52</f>
        <v/>
      </c>
      <c r="R51" s="193">
        <f>R50/$AR$52</f>
        <v/>
      </c>
      <c r="S51" s="193">
        <f>S50/$AR$52</f>
        <v/>
      </c>
      <c r="T51" s="193">
        <f>T50/$AR$52</f>
        <v/>
      </c>
      <c r="U51" s="193">
        <f>U50/$AR$52</f>
        <v/>
      </c>
      <c r="V51" s="193">
        <f>V50/$AR$52</f>
        <v/>
      </c>
      <c r="W51" s="193">
        <f>W50/$AR$52</f>
        <v/>
      </c>
      <c r="X51" s="193">
        <f>X50/$AR$52</f>
        <v/>
      </c>
      <c r="Y51" s="193">
        <f>Y50/$AR$52</f>
        <v/>
      </c>
      <c r="Z51" s="193">
        <f>Z50/$AR$52</f>
        <v/>
      </c>
      <c r="AA51" s="194">
        <f>AA50/$AR$52</f>
        <v/>
      </c>
      <c r="AB51" s="189">
        <f>AB50/$AR$52</f>
        <v/>
      </c>
    </row>
    <row r="52" ht="16.5" customHeight="1" thickBot="1">
      <c r="A52" s="168" t="inlineStr">
        <is>
          <t>WEEK 28</t>
        </is>
      </c>
      <c r="B52" s="169" t="n"/>
      <c r="C52" s="185" t="n"/>
      <c r="D52" s="185" t="n"/>
      <c r="E52" s="185" t="n"/>
      <c r="F52" s="185" t="n">
        <v>17911</v>
      </c>
      <c r="G52" s="185" t="n"/>
      <c r="H52" s="185" t="n"/>
      <c r="I52" s="185" t="n">
        <v>94722.5</v>
      </c>
      <c r="J52" s="185" t="n"/>
      <c r="K52" s="185" t="n">
        <v>2400</v>
      </c>
      <c r="L52" s="185" t="n">
        <v>40018</v>
      </c>
      <c r="M52" s="185" t="n"/>
      <c r="N52" s="186" t="n">
        <v>136103</v>
      </c>
      <c r="O52" s="191" t="n">
        <v>291154.5</v>
      </c>
      <c r="P52" s="185" t="n"/>
      <c r="Q52" s="185" t="n"/>
      <c r="R52" s="185" t="n">
        <v>10456</v>
      </c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6" t="n"/>
      <c r="AB52" s="191">
        <f>SUM(P52:AA52)</f>
        <v/>
      </c>
    </row>
    <row r="53" ht="15" customHeight="1" thickBot="1">
      <c r="A53" s="173" t="n"/>
      <c r="B53" s="174" t="n"/>
      <c r="C53" s="184">
        <f>C52/$AH$54</f>
        <v/>
      </c>
      <c r="D53" s="184">
        <f>D52/$AH$54</f>
        <v/>
      </c>
      <c r="E53" s="184">
        <f>E52/$AH$54</f>
        <v/>
      </c>
      <c r="F53" s="184">
        <f>F52/$AH$54</f>
        <v/>
      </c>
      <c r="G53" s="184">
        <f>G52/$AH$54</f>
        <v/>
      </c>
      <c r="H53" s="184">
        <f>H52/$AH$54</f>
        <v/>
      </c>
      <c r="I53" s="184">
        <f>I52/$AH$54</f>
        <v/>
      </c>
      <c r="J53" s="184">
        <f>J52/$AH$54</f>
        <v/>
      </c>
      <c r="K53" s="184">
        <f>K52/$AH$54</f>
        <v/>
      </c>
      <c r="L53" s="184">
        <f>L52/$AH$54</f>
        <v/>
      </c>
      <c r="M53" s="184">
        <f>M52/$AH$54</f>
        <v/>
      </c>
      <c r="N53" s="188">
        <f>N52/$AH$54</f>
        <v/>
      </c>
      <c r="O53" s="195">
        <f>O52/$AH$54</f>
        <v/>
      </c>
      <c r="P53" s="193">
        <f>P52/$AR$54</f>
        <v/>
      </c>
      <c r="Q53" s="193">
        <f>Q52/$AR$54</f>
        <v/>
      </c>
      <c r="R53" s="193">
        <f>R52/$AR$54</f>
        <v/>
      </c>
      <c r="S53" s="193">
        <f>S52/$AR$54</f>
        <v/>
      </c>
      <c r="T53" s="193">
        <f>T52/$AR$54</f>
        <v/>
      </c>
      <c r="U53" s="193">
        <f>U52/$AR$54</f>
        <v/>
      </c>
      <c r="V53" s="193">
        <f>V52/$AR$54</f>
        <v/>
      </c>
      <c r="W53" s="193">
        <f>W52/$AR$54</f>
        <v/>
      </c>
      <c r="X53" s="193">
        <f>X52/$AR$54</f>
        <v/>
      </c>
      <c r="Y53" s="193">
        <f>Y52/$AR$54</f>
        <v/>
      </c>
      <c r="Z53" s="193">
        <f>Z52/$AR$54</f>
        <v/>
      </c>
      <c r="AA53" s="194">
        <f>AA52/$AR$54</f>
        <v/>
      </c>
      <c r="AB53" s="189">
        <f>AB52/$AR$54</f>
        <v/>
      </c>
    </row>
    <row r="54" ht="16.5" customHeight="1" thickBot="1">
      <c r="A54" s="168" t="inlineStr">
        <is>
          <t>WEEK 27</t>
        </is>
      </c>
      <c r="B54" s="169" t="n"/>
      <c r="C54" s="185" t="n"/>
      <c r="D54" s="185" t="n">
        <v>2925</v>
      </c>
      <c r="E54" s="185" t="n"/>
      <c r="F54" s="185" t="n">
        <v>57595</v>
      </c>
      <c r="G54" s="185" t="n">
        <v>3616</v>
      </c>
      <c r="H54" s="185" t="n">
        <v>8343</v>
      </c>
      <c r="I54" s="185" t="n">
        <v>89605</v>
      </c>
      <c r="J54" s="185" t="n">
        <v>4855</v>
      </c>
      <c r="K54" s="185" t="n"/>
      <c r="L54" s="185" t="n">
        <v>55895</v>
      </c>
      <c r="M54" s="185" t="n"/>
      <c r="N54" s="186" t="n">
        <v>30259.36</v>
      </c>
      <c r="O54" s="191" t="n">
        <v>253093.36</v>
      </c>
      <c r="P54" s="170" t="n"/>
      <c r="Q54" s="170" t="n"/>
      <c r="R54" s="170" t="n"/>
      <c r="S54" s="170" t="n"/>
      <c r="T54" s="170" t="n"/>
      <c r="U54" s="170" t="n"/>
      <c r="V54" s="170" t="n"/>
      <c r="W54" s="170" t="n"/>
      <c r="X54" s="170" t="n"/>
      <c r="Y54" s="170" t="n"/>
      <c r="Z54" s="170" t="n"/>
      <c r="AA54" s="171" t="n"/>
      <c r="AB54" s="196" t="inlineStr">
        <is>
          <t>- €</t>
        </is>
      </c>
    </row>
    <row r="55" ht="15" customHeight="1" thickBot="1">
      <c r="A55" s="173" t="n"/>
      <c r="B55" s="174" t="n"/>
      <c r="C55" s="184">
        <f>C54/$AH$56</f>
        <v/>
      </c>
      <c r="D55" s="184">
        <f>D54/$AH$56</f>
        <v/>
      </c>
      <c r="E55" s="184">
        <f>E54/$AH$56</f>
        <v/>
      </c>
      <c r="F55" s="184">
        <f>F54/$AH$56</f>
        <v/>
      </c>
      <c r="G55" s="184">
        <f>G54/$AH$56</f>
        <v/>
      </c>
      <c r="H55" s="184">
        <f>H54/$AH$56</f>
        <v/>
      </c>
      <c r="I55" s="184">
        <f>I54/$AH$56</f>
        <v/>
      </c>
      <c r="J55" s="184">
        <f>J54/$AH$56</f>
        <v/>
      </c>
      <c r="K55" s="184">
        <f>K54/$AH$56</f>
        <v/>
      </c>
      <c r="L55" s="184">
        <f>L54/$AH$56</f>
        <v/>
      </c>
      <c r="M55" s="184">
        <f>M54/$AH$56</f>
        <v/>
      </c>
      <c r="N55" s="188">
        <f>N54/$AH$56</f>
        <v/>
      </c>
      <c r="O55" s="189">
        <f>O54/$AH$56</f>
        <v/>
      </c>
      <c r="P55" s="190" t="e">
        <v>#DIV/0!</v>
      </c>
      <c r="Q55" s="182" t="e">
        <v>#DIV/0!</v>
      </c>
      <c r="R55" s="182" t="e">
        <v>#DIV/0!</v>
      </c>
      <c r="S55" s="182" t="e">
        <v>#DIV/0!</v>
      </c>
      <c r="T55" s="182" t="e">
        <v>#DIV/0!</v>
      </c>
      <c r="U55" s="182" t="e">
        <v>#DIV/0!</v>
      </c>
      <c r="V55" s="182" t="e">
        <v>#DIV/0!</v>
      </c>
      <c r="W55" s="182" t="e">
        <v>#DIV/0!</v>
      </c>
      <c r="X55" s="182" t="e">
        <v>#DIV/0!</v>
      </c>
      <c r="Y55" s="182" t="e">
        <v>#DIV/0!</v>
      </c>
      <c r="Z55" s="182" t="e">
        <v>#DIV/0!</v>
      </c>
      <c r="AA55" s="181" t="e">
        <v>#DIV/0!</v>
      </c>
      <c r="AB55" s="181" t="e">
        <v>#DIV/0!</v>
      </c>
    </row>
    <row r="56" ht="16.5" customHeight="1" thickBot="1">
      <c r="A56" s="168" t="inlineStr">
        <is>
          <t>WEEK 26</t>
        </is>
      </c>
      <c r="B56" s="169" t="n"/>
      <c r="C56" s="185" t="n"/>
      <c r="D56" s="185" t="n"/>
      <c r="E56" s="185" t="n">
        <v>1097</v>
      </c>
      <c r="F56" s="185" t="n">
        <v>10811</v>
      </c>
      <c r="G56" s="185" t="n">
        <v>15221</v>
      </c>
      <c r="H56" s="185" t="n">
        <v>8206.379999999999</v>
      </c>
      <c r="I56" s="185" t="n">
        <v>21878</v>
      </c>
      <c r="J56" s="185" t="n">
        <v>39235</v>
      </c>
      <c r="K56" s="185" t="n">
        <v>14954</v>
      </c>
      <c r="L56" s="185" t="n">
        <v>41845.26</v>
      </c>
      <c r="M56" s="185" t="n">
        <v>165555</v>
      </c>
      <c r="N56" s="186" t="n">
        <v>113222</v>
      </c>
      <c r="O56" s="191" t="n">
        <v>432024.64</v>
      </c>
      <c r="P56" s="185" t="n"/>
      <c r="Q56" s="185" t="n"/>
      <c r="R56" s="185" t="n"/>
      <c r="S56" s="185" t="n">
        <v>10101</v>
      </c>
      <c r="T56" s="185" t="n"/>
      <c r="U56" s="185" t="n"/>
      <c r="V56" s="185" t="n"/>
      <c r="W56" s="185" t="n"/>
      <c r="X56" s="185" t="n"/>
      <c r="Y56" s="185" t="n"/>
      <c r="Z56" s="185" t="n"/>
      <c r="AA56" s="186" t="n"/>
      <c r="AB56" s="187">
        <f>SUM(P56:AA56)</f>
        <v/>
      </c>
    </row>
    <row r="57" ht="15" customHeight="1" thickBot="1">
      <c r="A57" s="173" t="n"/>
      <c r="B57" s="174" t="n"/>
      <c r="C57" s="184">
        <f>C56/$AH$58</f>
        <v/>
      </c>
      <c r="D57" s="184">
        <f>D56/$AH$58</f>
        <v/>
      </c>
      <c r="E57" s="184">
        <f>E56/$AH$58</f>
        <v/>
      </c>
      <c r="F57" s="184">
        <f>F56/$AH$58</f>
        <v/>
      </c>
      <c r="G57" s="184">
        <f>G56/$AH$58</f>
        <v/>
      </c>
      <c r="H57" s="184">
        <f>H56/$AH$58</f>
        <v/>
      </c>
      <c r="I57" s="184">
        <f>I56/$AH$58</f>
        <v/>
      </c>
      <c r="J57" s="184">
        <f>J56/$AH$58</f>
        <v/>
      </c>
      <c r="K57" s="184">
        <f>K56/$AH$58</f>
        <v/>
      </c>
      <c r="L57" s="184">
        <f>L56/$AH$58</f>
        <v/>
      </c>
      <c r="M57" s="184">
        <f>M56/$AH$58</f>
        <v/>
      </c>
      <c r="N57" s="188">
        <f>N56/$AH$58</f>
        <v/>
      </c>
      <c r="O57" s="189">
        <f>O56/$AH$58</f>
        <v/>
      </c>
      <c r="P57" s="193">
        <f>P56/$AR$58</f>
        <v/>
      </c>
      <c r="Q57" s="193">
        <f>Q56/$AR$58</f>
        <v/>
      </c>
      <c r="R57" s="193">
        <f>R56/$AR$58</f>
        <v/>
      </c>
      <c r="S57" s="193">
        <f>S56/$AR$58</f>
        <v/>
      </c>
      <c r="T57" s="193">
        <f>T56/$AR$58</f>
        <v/>
      </c>
      <c r="U57" s="193">
        <f>U56/$AR$58</f>
        <v/>
      </c>
      <c r="V57" s="193">
        <f>V56/$AR$58</f>
        <v/>
      </c>
      <c r="W57" s="193">
        <f>W56/$AR$58</f>
        <v/>
      </c>
      <c r="X57" s="193">
        <f>X56/$AR$58</f>
        <v/>
      </c>
      <c r="Y57" s="193">
        <f>Y56/$AR$58</f>
        <v/>
      </c>
      <c r="Z57" s="193">
        <f>Z56/$AR$58</f>
        <v/>
      </c>
      <c r="AA57" s="194">
        <f>AA56/$AR$58</f>
        <v/>
      </c>
      <c r="AB57" s="189">
        <f>AB56/$AR$58</f>
        <v/>
      </c>
    </row>
    <row r="58" ht="16.5" customHeight="1" thickBot="1">
      <c r="A58" s="168" t="inlineStr">
        <is>
          <t>WEEK 25</t>
        </is>
      </c>
      <c r="B58" s="169" t="n"/>
      <c r="C58" s="185" t="n"/>
      <c r="D58" s="185" t="n"/>
      <c r="E58" s="185" t="n"/>
      <c r="F58" s="185" t="n"/>
      <c r="G58" s="185" t="n"/>
      <c r="H58" s="185" t="n">
        <v>192316.407</v>
      </c>
      <c r="I58" s="185" t="n">
        <v>148110.09</v>
      </c>
      <c r="J58" s="185" t="n">
        <v>109074.34</v>
      </c>
      <c r="K58" s="185" t="n">
        <v>13580</v>
      </c>
      <c r="L58" s="185" t="n">
        <v>56117</v>
      </c>
      <c r="M58" s="185" t="n"/>
      <c r="N58" s="186" t="n"/>
      <c r="O58" s="191" t="n">
        <v>519197.8369999999</v>
      </c>
      <c r="P58" s="170" t="n"/>
      <c r="Q58" s="170" t="n"/>
      <c r="R58" s="170" t="n"/>
      <c r="S58" s="170" t="n"/>
      <c r="T58" s="170" t="n"/>
      <c r="U58" s="170" t="n"/>
      <c r="V58" s="170" t="n"/>
      <c r="W58" s="170" t="n"/>
      <c r="X58" s="170" t="n"/>
      <c r="Y58" s="170" t="n"/>
      <c r="Z58" s="170" t="n"/>
      <c r="AA58" s="171" t="n"/>
      <c r="AB58" s="196" t="inlineStr">
        <is>
          <t>- €</t>
        </is>
      </c>
    </row>
    <row r="59" ht="15" customHeight="1" thickBot="1">
      <c r="A59" s="173" t="n"/>
      <c r="B59" s="174" t="n"/>
      <c r="C59" s="184">
        <f>C58/$AH$60</f>
        <v/>
      </c>
      <c r="D59" s="184">
        <f>D58/$AH$60</f>
        <v/>
      </c>
      <c r="E59" s="184">
        <f>E58/$AH$60</f>
        <v/>
      </c>
      <c r="F59" s="184">
        <f>F58/$AH$60</f>
        <v/>
      </c>
      <c r="G59" s="184">
        <f>G58/$AH$60</f>
        <v/>
      </c>
      <c r="H59" s="184">
        <f>H58/$AH$60</f>
        <v/>
      </c>
      <c r="I59" s="184">
        <f>I58/$AH$60</f>
        <v/>
      </c>
      <c r="J59" s="184">
        <f>J58/$AH$60</f>
        <v/>
      </c>
      <c r="K59" s="184">
        <f>K58/$AH$60</f>
        <v/>
      </c>
      <c r="L59" s="184">
        <f>L58/$AH$60</f>
        <v/>
      </c>
      <c r="M59" s="184">
        <f>M58/$AH$60</f>
        <v/>
      </c>
      <c r="N59" s="188">
        <f>N58/$AH$60</f>
        <v/>
      </c>
      <c r="O59" s="189">
        <f>O58/$AH$60</f>
        <v/>
      </c>
      <c r="P59" s="190" t="e">
        <v>#DIV/0!</v>
      </c>
      <c r="Q59" s="182" t="e">
        <v>#DIV/0!</v>
      </c>
      <c r="R59" s="182" t="e">
        <v>#DIV/0!</v>
      </c>
      <c r="S59" s="182" t="e">
        <v>#DIV/0!</v>
      </c>
      <c r="T59" s="182" t="e">
        <v>#DIV/0!</v>
      </c>
      <c r="U59" s="182" t="e">
        <v>#DIV/0!</v>
      </c>
      <c r="V59" s="182" t="e">
        <v>#DIV/0!</v>
      </c>
      <c r="W59" s="182" t="e">
        <v>#DIV/0!</v>
      </c>
      <c r="X59" s="182" t="e">
        <v>#DIV/0!</v>
      </c>
      <c r="Y59" s="182" t="e">
        <v>#DIV/0!</v>
      </c>
      <c r="Z59" s="182" t="e">
        <v>#DIV/0!</v>
      </c>
      <c r="AA59" s="181" t="e">
        <v>#DIV/0!</v>
      </c>
      <c r="AB59" s="181" t="e">
        <v>#DIV/0!</v>
      </c>
    </row>
    <row r="60" ht="16.5" customHeight="1" thickBot="1">
      <c r="A60" s="168" t="inlineStr">
        <is>
          <t>WEEK 24</t>
        </is>
      </c>
      <c r="B60" s="169" t="n"/>
      <c r="C60" s="185" t="n"/>
      <c r="D60" s="185" t="n"/>
      <c r="E60" s="185" t="n"/>
      <c r="F60" s="185" t="n"/>
      <c r="G60" s="185" t="n">
        <v>2081</v>
      </c>
      <c r="H60" s="185" t="n">
        <v>4792</v>
      </c>
      <c r="I60" s="185" t="n">
        <v>50463.68</v>
      </c>
      <c r="J60" s="185" t="n">
        <v>230761</v>
      </c>
      <c r="K60" s="185" t="n"/>
      <c r="L60" s="185" t="n">
        <v>68081</v>
      </c>
      <c r="M60" s="185" t="n"/>
      <c r="N60" s="186" t="n"/>
      <c r="O60" s="191" t="n">
        <v>356178.68</v>
      </c>
      <c r="P60" s="170" t="n"/>
      <c r="Q60" s="170" t="n"/>
      <c r="R60" s="170" t="n"/>
      <c r="S60" s="170" t="n"/>
      <c r="T60" s="170" t="n"/>
      <c r="U60" s="170" t="n"/>
      <c r="V60" s="170" t="n"/>
      <c r="W60" s="170" t="n"/>
      <c r="X60" s="170" t="n"/>
      <c r="Y60" s="170" t="n"/>
      <c r="Z60" s="170" t="n"/>
      <c r="AA60" s="171" t="n"/>
      <c r="AB60" s="172" t="inlineStr">
        <is>
          <t>- €</t>
        </is>
      </c>
    </row>
    <row r="61" ht="15" customHeight="1" thickBot="1">
      <c r="A61" s="173" t="n"/>
      <c r="B61" s="174" t="n"/>
      <c r="C61" s="184">
        <f>C60/$AH$62</f>
        <v/>
      </c>
      <c r="D61" s="184">
        <f>D60/$AH$62</f>
        <v/>
      </c>
      <c r="E61" s="184">
        <f>E60/$AH$62</f>
        <v/>
      </c>
      <c r="F61" s="184">
        <f>F60/$AH$62</f>
        <v/>
      </c>
      <c r="G61" s="184">
        <f>G60/$AH$62</f>
        <v/>
      </c>
      <c r="H61" s="184">
        <f>H60/$AH$62</f>
        <v/>
      </c>
      <c r="I61" s="184">
        <f>I60/$AH$62</f>
        <v/>
      </c>
      <c r="J61" s="184">
        <f>J60/$AH$62</f>
        <v/>
      </c>
      <c r="K61" s="184">
        <f>K60/$AH$62</f>
        <v/>
      </c>
      <c r="L61" s="184">
        <f>L60/$AH$62</f>
        <v/>
      </c>
      <c r="M61" s="184">
        <f>M60/$AH$62</f>
        <v/>
      </c>
      <c r="N61" s="188">
        <f>N60/$AH$62</f>
        <v/>
      </c>
      <c r="O61" s="189">
        <f>O60/$AH$62</f>
        <v/>
      </c>
      <c r="P61" s="193" t="e">
        <v>#DIV/0!</v>
      </c>
      <c r="Q61" s="184" t="e">
        <v>#DIV/0!</v>
      </c>
      <c r="R61" s="184" t="e">
        <v>#DIV/0!</v>
      </c>
      <c r="S61" s="184" t="e">
        <v>#DIV/0!</v>
      </c>
      <c r="T61" s="184" t="e">
        <v>#DIV/0!</v>
      </c>
      <c r="U61" s="184" t="e">
        <v>#DIV/0!</v>
      </c>
      <c r="V61" s="184" t="e">
        <v>#DIV/0!</v>
      </c>
      <c r="W61" s="184" t="e">
        <v>#DIV/0!</v>
      </c>
      <c r="X61" s="184" t="e">
        <v>#DIV/0!</v>
      </c>
      <c r="Y61" s="184" t="e">
        <v>#DIV/0!</v>
      </c>
      <c r="Z61" s="184" t="e">
        <v>#DIV/0!</v>
      </c>
      <c r="AA61" s="197" t="e">
        <v>#DIV/0!</v>
      </c>
      <c r="AB61" s="197" t="e">
        <v>#DIV/0!</v>
      </c>
    </row>
    <row r="62" ht="16.5" customHeight="1" thickBot="1">
      <c r="A62" s="168" t="inlineStr">
        <is>
          <t>WEEK 23</t>
        </is>
      </c>
      <c r="B62" s="169" t="n"/>
      <c r="C62" s="185" t="n"/>
      <c r="D62" s="185" t="n">
        <v>4764</v>
      </c>
      <c r="E62" s="185" t="n">
        <v>5520</v>
      </c>
      <c r="F62" s="185" t="n">
        <v>14534</v>
      </c>
      <c r="G62" s="185" t="n"/>
      <c r="H62" s="185" t="n">
        <v>27591.8</v>
      </c>
      <c r="I62" s="185" t="n">
        <v>98921.42</v>
      </c>
      <c r="J62" s="185" t="n">
        <v>599</v>
      </c>
      <c r="K62" s="185" t="n"/>
      <c r="L62" s="185" t="n"/>
      <c r="M62" s="185" t="n"/>
      <c r="N62" s="186" t="n"/>
      <c r="O62" s="191" t="n">
        <v>151930.22</v>
      </c>
      <c r="P62" s="170" t="n"/>
      <c r="Q62" s="170" t="n"/>
      <c r="R62" s="170" t="n"/>
      <c r="S62" s="170" t="n"/>
      <c r="T62" s="170" t="n"/>
      <c r="U62" s="170" t="n"/>
      <c r="V62" s="170" t="n"/>
      <c r="W62" s="170" t="n"/>
      <c r="X62" s="170" t="n"/>
      <c r="Y62" s="170" t="n"/>
      <c r="Z62" s="170" t="n"/>
      <c r="AA62" s="171" t="n"/>
      <c r="AB62" s="172" t="inlineStr">
        <is>
          <t>- €</t>
        </is>
      </c>
    </row>
    <row r="63" ht="15" customHeight="1" thickBot="1">
      <c r="A63" s="173" t="n"/>
      <c r="B63" s="174" t="n"/>
      <c r="C63" s="184">
        <f>C62/$AH$64</f>
        <v/>
      </c>
      <c r="D63" s="184">
        <f>D62/$AH$64</f>
        <v/>
      </c>
      <c r="E63" s="184">
        <f>E62/$AH$64</f>
        <v/>
      </c>
      <c r="F63" s="184">
        <f>F62/$AH$64</f>
        <v/>
      </c>
      <c r="G63" s="184">
        <f>G62/$AH$64</f>
        <v/>
      </c>
      <c r="H63" s="184">
        <f>H62/$AH$64</f>
        <v/>
      </c>
      <c r="I63" s="184">
        <f>I62/$AH$64</f>
        <v/>
      </c>
      <c r="J63" s="184">
        <f>J62/$AH$64</f>
        <v/>
      </c>
      <c r="K63" s="184">
        <f>K62/$AH$64</f>
        <v/>
      </c>
      <c r="L63" s="184">
        <f>L62/$AH$64</f>
        <v/>
      </c>
      <c r="M63" s="184">
        <f>M62/$AH$64</f>
        <v/>
      </c>
      <c r="N63" s="188">
        <f>N62/$AH$64</f>
        <v/>
      </c>
      <c r="O63" s="189">
        <f>O62/$AH$64</f>
        <v/>
      </c>
      <c r="P63" s="190" t="e">
        <v>#DIV/0!</v>
      </c>
      <c r="Q63" s="182" t="e">
        <v>#DIV/0!</v>
      </c>
      <c r="R63" s="182" t="e">
        <v>#DIV/0!</v>
      </c>
      <c r="S63" s="182" t="e">
        <v>#DIV/0!</v>
      </c>
      <c r="T63" s="182" t="e">
        <v>#DIV/0!</v>
      </c>
      <c r="U63" s="182" t="e">
        <v>#DIV/0!</v>
      </c>
      <c r="V63" s="182" t="e">
        <v>#DIV/0!</v>
      </c>
      <c r="W63" s="182" t="e">
        <v>#DIV/0!</v>
      </c>
      <c r="X63" s="182" t="e">
        <v>#DIV/0!</v>
      </c>
      <c r="Y63" s="182" t="e">
        <v>#DIV/0!</v>
      </c>
      <c r="Z63" s="182" t="e">
        <v>#DIV/0!</v>
      </c>
      <c r="AA63" s="181" t="e">
        <v>#DIV/0!</v>
      </c>
      <c r="AB63" s="181" t="e">
        <v>#DIV/0!</v>
      </c>
    </row>
    <row r="64" ht="16.5" customHeight="1" thickBot="1">
      <c r="A64" s="168" t="inlineStr">
        <is>
          <t>WEEK 22</t>
        </is>
      </c>
      <c r="B64" s="169" t="n"/>
      <c r="C64" s="185" t="n"/>
      <c r="D64" s="185" t="n">
        <v>1593</v>
      </c>
      <c r="E64" s="185" t="n">
        <v>2202</v>
      </c>
      <c r="F64" s="185" t="n"/>
      <c r="G64" s="185" t="n">
        <v>52424</v>
      </c>
      <c r="H64" s="185" t="n">
        <v>95253</v>
      </c>
      <c r="I64" s="185" t="n">
        <v>56630</v>
      </c>
      <c r="J64" s="185" t="n"/>
      <c r="K64" s="185" t="n">
        <v>53213</v>
      </c>
      <c r="L64" s="185" t="n">
        <v>182130</v>
      </c>
      <c r="M64" s="185" t="n"/>
      <c r="N64" s="186" t="n">
        <v>48959</v>
      </c>
      <c r="O64" s="191" t="n">
        <v>492404</v>
      </c>
      <c r="P64" s="170" t="n"/>
      <c r="Q64" s="170" t="n"/>
      <c r="R64" s="170" t="n"/>
      <c r="S64" s="170" t="n"/>
      <c r="T64" s="170" t="n"/>
      <c r="U64" s="170" t="n"/>
      <c r="V64" s="170" t="n"/>
      <c r="W64" s="170" t="n"/>
      <c r="X64" s="170" t="n"/>
      <c r="Y64" s="170" t="n"/>
      <c r="Z64" s="170" t="n"/>
      <c r="AA64" s="171" t="n"/>
      <c r="AB64" s="172" t="inlineStr">
        <is>
          <t>- €</t>
        </is>
      </c>
    </row>
    <row r="65" ht="15" customHeight="1" thickBot="1">
      <c r="A65" s="173" t="n"/>
      <c r="B65" s="174" t="n"/>
      <c r="C65" s="184">
        <f>C64/$AH$66</f>
        <v/>
      </c>
      <c r="D65" s="184">
        <f>D64/$AH$66</f>
        <v/>
      </c>
      <c r="E65" s="184">
        <f>E64/$AH$66</f>
        <v/>
      </c>
      <c r="F65" s="184">
        <f>F64/$AH$66</f>
        <v/>
      </c>
      <c r="G65" s="184">
        <f>G64/$AH$66</f>
        <v/>
      </c>
      <c r="H65" s="184">
        <f>H64/$AH$66</f>
        <v/>
      </c>
      <c r="I65" s="184">
        <f>I64/$AH$66</f>
        <v/>
      </c>
      <c r="J65" s="184">
        <f>J64/$AH$66</f>
        <v/>
      </c>
      <c r="K65" s="184">
        <f>K64/$AH$66</f>
        <v/>
      </c>
      <c r="L65" s="184">
        <f>L64/$AH$66</f>
        <v/>
      </c>
      <c r="M65" s="184">
        <f>M64/$AH$66</f>
        <v/>
      </c>
      <c r="N65" s="188">
        <f>N64/$AH$66</f>
        <v/>
      </c>
      <c r="O65" s="189">
        <f>O64/$AH$66</f>
        <v/>
      </c>
      <c r="P65" s="190" t="e">
        <v>#DIV/0!</v>
      </c>
      <c r="Q65" s="182" t="e">
        <v>#DIV/0!</v>
      </c>
      <c r="R65" s="182" t="e">
        <v>#DIV/0!</v>
      </c>
      <c r="S65" s="182" t="e">
        <v>#DIV/0!</v>
      </c>
      <c r="T65" s="182" t="e">
        <v>#DIV/0!</v>
      </c>
      <c r="U65" s="182" t="e">
        <v>#DIV/0!</v>
      </c>
      <c r="V65" s="182" t="e">
        <v>#DIV/0!</v>
      </c>
      <c r="W65" s="182" t="e">
        <v>#DIV/0!</v>
      </c>
      <c r="X65" s="182" t="e">
        <v>#DIV/0!</v>
      </c>
      <c r="Y65" s="182" t="e">
        <v>#DIV/0!</v>
      </c>
      <c r="Z65" s="182" t="e">
        <v>#DIV/0!</v>
      </c>
      <c r="AA65" s="181" t="e">
        <v>#DIV/0!</v>
      </c>
      <c r="AB65" s="181" t="e">
        <v>#DIV/0!</v>
      </c>
    </row>
    <row r="66" ht="16.5" customHeight="1" thickBot="1">
      <c r="A66" s="168" t="inlineStr">
        <is>
          <t>WEEK 21</t>
        </is>
      </c>
      <c r="B66" s="169" t="n"/>
      <c r="C66" s="185" t="n"/>
      <c r="D66" s="185" t="n"/>
      <c r="E66" s="185" t="n"/>
      <c r="F66" s="185" t="n"/>
      <c r="G66" s="185" t="n">
        <v>52100.36</v>
      </c>
      <c r="H66" s="185" t="n">
        <v>152681</v>
      </c>
      <c r="I66" s="185" t="n">
        <v>25675</v>
      </c>
      <c r="J66" s="185" t="n">
        <v>1614</v>
      </c>
      <c r="K66" s="185" t="n"/>
      <c r="L66" s="185" t="n"/>
      <c r="M66" s="185" t="n"/>
      <c r="N66" s="186" t="n"/>
      <c r="O66" s="191" t="n">
        <v>232070.36</v>
      </c>
      <c r="P66" s="170" t="n"/>
      <c r="Q66" s="170" t="n"/>
      <c r="R66" s="170" t="n"/>
      <c r="S66" s="170" t="n"/>
      <c r="T66" s="170" t="n"/>
      <c r="U66" s="170" t="n"/>
      <c r="V66" s="170" t="n"/>
      <c r="W66" s="170" t="n"/>
      <c r="X66" s="170" t="n"/>
      <c r="Y66" s="170" t="n"/>
      <c r="Z66" s="170" t="n"/>
      <c r="AA66" s="171" t="n"/>
      <c r="AB66" s="172" t="inlineStr">
        <is>
          <t>- €</t>
        </is>
      </c>
    </row>
    <row r="67" ht="15" customHeight="1" thickBot="1">
      <c r="A67" s="173" t="n"/>
      <c r="B67" s="174" t="n"/>
      <c r="C67" s="184">
        <f>C66/$AH$68</f>
        <v/>
      </c>
      <c r="D67" s="184">
        <f>D66/$AH$68</f>
        <v/>
      </c>
      <c r="E67" s="184">
        <f>E66/$AH$68</f>
        <v/>
      </c>
      <c r="F67" s="184">
        <f>F66/$AH$68</f>
        <v/>
      </c>
      <c r="G67" s="184">
        <f>G66/$AH$68</f>
        <v/>
      </c>
      <c r="H67" s="184">
        <f>H66/$AH$68</f>
        <v/>
      </c>
      <c r="I67" s="184">
        <f>I66/$AH$68</f>
        <v/>
      </c>
      <c r="J67" s="184">
        <f>J66/$AH$68</f>
        <v/>
      </c>
      <c r="K67" s="184">
        <f>K66/$AH$68</f>
        <v/>
      </c>
      <c r="L67" s="184">
        <f>L66/$AH$68</f>
        <v/>
      </c>
      <c r="M67" s="184">
        <f>M66/$AH$68</f>
        <v/>
      </c>
      <c r="N67" s="188">
        <f>N66/$AH$68</f>
        <v/>
      </c>
      <c r="O67" s="189">
        <f>O66/$AH$68</f>
        <v/>
      </c>
      <c r="P67" s="190" t="e">
        <v>#DIV/0!</v>
      </c>
      <c r="Q67" s="182" t="e">
        <v>#DIV/0!</v>
      </c>
      <c r="R67" s="182" t="e">
        <v>#DIV/0!</v>
      </c>
      <c r="S67" s="182" t="e">
        <v>#DIV/0!</v>
      </c>
      <c r="T67" s="182" t="e">
        <v>#DIV/0!</v>
      </c>
      <c r="U67" s="182" t="e">
        <v>#DIV/0!</v>
      </c>
      <c r="V67" s="182" t="e">
        <v>#DIV/0!</v>
      </c>
      <c r="W67" s="182" t="e">
        <v>#DIV/0!</v>
      </c>
      <c r="X67" s="182" t="e">
        <v>#DIV/0!</v>
      </c>
      <c r="Y67" s="182" t="e">
        <v>#DIV/0!</v>
      </c>
      <c r="Z67" s="182" t="e">
        <v>#DIV/0!</v>
      </c>
      <c r="AA67" s="181" t="e">
        <v>#DIV/0!</v>
      </c>
      <c r="AB67" s="181" t="e">
        <v>#DIV/0!</v>
      </c>
    </row>
    <row r="68" ht="16.5" customHeight="1" thickBot="1">
      <c r="A68" s="168" t="inlineStr">
        <is>
          <t>WEEK 20</t>
        </is>
      </c>
      <c r="B68" s="169" t="n"/>
      <c r="C68" s="185" t="n"/>
      <c r="D68" s="185" t="n">
        <v>900</v>
      </c>
      <c r="E68" s="185" t="n"/>
      <c r="F68" s="185" t="n"/>
      <c r="G68" s="185" t="n">
        <v>56549.64</v>
      </c>
      <c r="H68" s="185" t="n">
        <v>4949.91</v>
      </c>
      <c r="I68" s="185" t="n">
        <v>2012.61</v>
      </c>
      <c r="J68" s="185" t="n">
        <v>177620.63</v>
      </c>
      <c r="K68" s="185" t="n"/>
      <c r="L68" s="185" t="n"/>
      <c r="M68" s="185" t="n"/>
      <c r="N68" s="186" t="n"/>
      <c r="O68" s="191" t="n">
        <v>242032.79</v>
      </c>
      <c r="P68" s="170" t="n"/>
      <c r="Q68" s="170" t="n"/>
      <c r="R68" s="170" t="n"/>
      <c r="S68" s="170" t="n"/>
      <c r="T68" s="170" t="n"/>
      <c r="U68" s="170" t="n"/>
      <c r="V68" s="170" t="n"/>
      <c r="W68" s="170" t="n"/>
      <c r="X68" s="170" t="n"/>
      <c r="Y68" s="170" t="n"/>
      <c r="Z68" s="170" t="n"/>
      <c r="AA68" s="171" t="n"/>
      <c r="AB68" s="172" t="inlineStr">
        <is>
          <t>- €</t>
        </is>
      </c>
    </row>
    <row r="69" ht="15" customHeight="1" thickBot="1">
      <c r="A69" s="173" t="n"/>
      <c r="B69" s="174" t="n"/>
      <c r="C69" s="184">
        <f>C68/$AH$70</f>
        <v/>
      </c>
      <c r="D69" s="184">
        <f>D68/$AH$70</f>
        <v/>
      </c>
      <c r="E69" s="184">
        <f>E68/$AH$70</f>
        <v/>
      </c>
      <c r="F69" s="184">
        <f>F68/$AH$70</f>
        <v/>
      </c>
      <c r="G69" s="184">
        <f>G68/$AH$70</f>
        <v/>
      </c>
      <c r="H69" s="184">
        <f>H68/$AH$70</f>
        <v/>
      </c>
      <c r="I69" s="184">
        <f>I68/$AH$70</f>
        <v/>
      </c>
      <c r="J69" s="184">
        <f>J68/$AH$70</f>
        <v/>
      </c>
      <c r="K69" s="184">
        <f>K68/$AH$70</f>
        <v/>
      </c>
      <c r="L69" s="184">
        <f>L68/$AH$70</f>
        <v/>
      </c>
      <c r="M69" s="184">
        <f>M68/$AH$70</f>
        <v/>
      </c>
      <c r="N69" s="188">
        <f>N68/$AH$70</f>
        <v/>
      </c>
      <c r="O69" s="189">
        <f>O68/$AH$70</f>
        <v/>
      </c>
      <c r="P69" s="190" t="e">
        <v>#DIV/0!</v>
      </c>
      <c r="Q69" s="182" t="e">
        <v>#DIV/0!</v>
      </c>
      <c r="R69" s="182" t="e">
        <v>#DIV/0!</v>
      </c>
      <c r="S69" s="182" t="e">
        <v>#DIV/0!</v>
      </c>
      <c r="T69" s="182" t="e">
        <v>#DIV/0!</v>
      </c>
      <c r="U69" s="182" t="e">
        <v>#DIV/0!</v>
      </c>
      <c r="V69" s="182" t="e">
        <v>#DIV/0!</v>
      </c>
      <c r="W69" s="182" t="e">
        <v>#DIV/0!</v>
      </c>
      <c r="X69" s="182" t="e">
        <v>#DIV/0!</v>
      </c>
      <c r="Y69" s="182" t="e">
        <v>#DIV/0!</v>
      </c>
      <c r="Z69" s="182" t="e">
        <v>#DIV/0!</v>
      </c>
      <c r="AA69" s="181" t="e">
        <v>#DIV/0!</v>
      </c>
      <c r="AB69" s="181" t="e">
        <v>#DIV/0!</v>
      </c>
    </row>
    <row r="70" ht="16.5" customHeight="1" thickBot="1">
      <c r="A70" s="168" t="inlineStr">
        <is>
          <t>WEEK 19</t>
        </is>
      </c>
      <c r="B70" s="169" t="n"/>
      <c r="C70" s="198" t="n">
        <v>1324.64</v>
      </c>
      <c r="D70" s="198" t="n">
        <v>1461.63</v>
      </c>
      <c r="E70" s="198" t="n">
        <v>1507.33</v>
      </c>
      <c r="F70" s="198" t="n">
        <v>22307.16</v>
      </c>
      <c r="G70" s="198" t="n">
        <v>38450.22</v>
      </c>
      <c r="H70" s="198" t="n">
        <v>75991</v>
      </c>
      <c r="I70" s="198" t="n">
        <v>9557.049999999999</v>
      </c>
      <c r="J70" s="198" t="n">
        <v>35329.49</v>
      </c>
      <c r="K70" s="198" t="n"/>
      <c r="L70" s="198" t="n"/>
      <c r="M70" s="198" t="n"/>
      <c r="N70" s="199" t="n"/>
      <c r="O70" s="191" t="n">
        <v>185928.52</v>
      </c>
      <c r="P70" s="170" t="n"/>
      <c r="Q70" s="170" t="n"/>
      <c r="R70" s="170" t="n"/>
      <c r="S70" s="170" t="n"/>
      <c r="T70" s="170" t="n"/>
      <c r="U70" s="170" t="n"/>
      <c r="V70" s="170" t="n"/>
      <c r="W70" s="170" t="n"/>
      <c r="X70" s="170" t="n"/>
      <c r="Y70" s="170" t="n"/>
      <c r="Z70" s="170" t="n"/>
      <c r="AA70" s="171" t="n"/>
      <c r="AB70" s="172" t="inlineStr">
        <is>
          <t>- €</t>
        </is>
      </c>
    </row>
    <row r="71" ht="15" customHeight="1" thickBot="1">
      <c r="A71" s="173" t="n"/>
      <c r="B71" s="174" t="n"/>
      <c r="C71" s="200">
        <f>C70/$AH$72</f>
        <v/>
      </c>
      <c r="D71" s="200">
        <f>D70/$AH$72</f>
        <v/>
      </c>
      <c r="E71" s="200">
        <f>E70/$AH$72</f>
        <v/>
      </c>
      <c r="F71" s="200">
        <f>F70/$AH$72</f>
        <v/>
      </c>
      <c r="G71" s="200">
        <f>G70/$AH$72</f>
        <v/>
      </c>
      <c r="H71" s="200">
        <f>H70/$AH$72</f>
        <v/>
      </c>
      <c r="I71" s="200">
        <f>I70/$AH$72</f>
        <v/>
      </c>
      <c r="J71" s="200">
        <f>J70/$AH$72</f>
        <v/>
      </c>
      <c r="K71" s="200">
        <f>K70/$AH$72</f>
        <v/>
      </c>
      <c r="L71" s="200">
        <f>L70/$AH$72</f>
        <v/>
      </c>
      <c r="M71" s="200">
        <f>M70/$AH$72</f>
        <v/>
      </c>
      <c r="N71" s="201">
        <f>N70/$AH$72</f>
        <v/>
      </c>
      <c r="O71" s="202">
        <f>O70/$AH$72</f>
        <v/>
      </c>
      <c r="P71" s="190" t="e">
        <v>#DIV/0!</v>
      </c>
      <c r="Q71" s="182" t="e">
        <v>#DIV/0!</v>
      </c>
      <c r="R71" s="182" t="e">
        <v>#DIV/0!</v>
      </c>
      <c r="S71" s="182" t="e">
        <v>#DIV/0!</v>
      </c>
      <c r="T71" s="182" t="e">
        <v>#DIV/0!</v>
      </c>
      <c r="U71" s="182" t="e">
        <v>#DIV/0!</v>
      </c>
      <c r="V71" s="182" t="e">
        <v>#DIV/0!</v>
      </c>
      <c r="W71" s="182" t="e">
        <v>#DIV/0!</v>
      </c>
      <c r="X71" s="182" t="e">
        <v>#DIV/0!</v>
      </c>
      <c r="Y71" s="182" t="e">
        <v>#DIV/0!</v>
      </c>
      <c r="Z71" s="182" t="e">
        <v>#DIV/0!</v>
      </c>
      <c r="AA71" s="181" t="e">
        <v>#DIV/0!</v>
      </c>
      <c r="AB71" s="181" t="e">
        <v>#DIV/0!</v>
      </c>
    </row>
    <row r="72" ht="16.5" customHeight="1" thickBot="1">
      <c r="A72" s="168" t="inlineStr">
        <is>
          <t>WEEK 18</t>
        </is>
      </c>
      <c r="B72" s="169" t="n"/>
      <c r="C72" s="185" t="n"/>
      <c r="D72" s="185" t="n"/>
      <c r="E72" s="203" t="n">
        <v>30304.26</v>
      </c>
      <c r="F72" s="185" t="n">
        <v>12113.6</v>
      </c>
      <c r="G72" s="203" t="n">
        <v>24738.89</v>
      </c>
      <c r="H72" s="203" t="n">
        <v>3339.86</v>
      </c>
      <c r="I72" s="203" t="n">
        <v>131291.025</v>
      </c>
      <c r="J72" s="203" t="n">
        <v>189054</v>
      </c>
      <c r="K72" s="185" t="n"/>
      <c r="L72" s="203" t="n">
        <v>7838.76</v>
      </c>
      <c r="M72" s="185" t="n"/>
      <c r="N72" s="204" t="n">
        <v>31856.5</v>
      </c>
      <c r="O72" s="191" t="n">
        <v>430536.895</v>
      </c>
      <c r="P72" s="170" t="n"/>
      <c r="Q72" s="170" t="n"/>
      <c r="R72" s="170" t="n"/>
      <c r="S72" s="170" t="n"/>
      <c r="T72" s="170" t="n"/>
      <c r="U72" s="170" t="n"/>
      <c r="V72" s="170" t="n"/>
      <c r="W72" s="170" t="n"/>
      <c r="X72" s="170" t="n"/>
      <c r="Y72" s="170" t="n"/>
      <c r="Z72" s="170" t="n"/>
      <c r="AA72" s="171" t="n"/>
      <c r="AB72" s="172" t="inlineStr">
        <is>
          <t>- €</t>
        </is>
      </c>
    </row>
    <row r="73" ht="15" customHeight="1" thickBot="1">
      <c r="A73" s="173" t="n"/>
      <c r="B73" s="174" t="n"/>
      <c r="C73" s="205" t="n">
        <v>0</v>
      </c>
      <c r="D73" s="205" t="n">
        <v>0</v>
      </c>
      <c r="E73" s="205" t="n">
        <v>0.0187</v>
      </c>
      <c r="F73" s="205" t="n">
        <v>0</v>
      </c>
      <c r="G73" s="205" t="n">
        <v>0.1429</v>
      </c>
      <c r="H73" s="205" t="n">
        <v>0.0168</v>
      </c>
      <c r="I73" s="205" t="n">
        <v>0.4244</v>
      </c>
      <c r="J73" s="205" t="n">
        <v>0.2196</v>
      </c>
      <c r="K73" s="205" t="n">
        <v>0</v>
      </c>
      <c r="L73" s="205" t="n">
        <v>0.0192</v>
      </c>
      <c r="M73" s="205" t="n">
        <v>0</v>
      </c>
      <c r="N73" s="206" t="n">
        <v>0.1583</v>
      </c>
      <c r="O73" s="207">
        <f>O72/O72</f>
        <v/>
      </c>
      <c r="P73" s="190" t="e">
        <v>#DIV/0!</v>
      </c>
      <c r="Q73" s="182" t="e">
        <v>#DIV/0!</v>
      </c>
      <c r="R73" s="182" t="e">
        <v>#DIV/0!</v>
      </c>
      <c r="S73" s="182" t="e">
        <v>#DIV/0!</v>
      </c>
      <c r="T73" s="182" t="e">
        <v>#DIV/0!</v>
      </c>
      <c r="U73" s="182" t="e">
        <v>#DIV/0!</v>
      </c>
      <c r="V73" s="182" t="e">
        <v>#DIV/0!</v>
      </c>
      <c r="W73" s="182" t="e">
        <v>#DIV/0!</v>
      </c>
      <c r="X73" s="182" t="e">
        <v>#DIV/0!</v>
      </c>
      <c r="Y73" s="182" t="e">
        <v>#DIV/0!</v>
      </c>
      <c r="Z73" s="182" t="e">
        <v>#DIV/0!</v>
      </c>
      <c r="AA73" s="181" t="e">
        <v>#DIV/0!</v>
      </c>
      <c r="AB73" s="181" t="e">
        <v>#DIV/0!</v>
      </c>
    </row>
    <row r="74" ht="16.5" customHeight="1" thickBot="1">
      <c r="A74" s="168" t="inlineStr">
        <is>
          <t>WEEK 17</t>
        </is>
      </c>
      <c r="B74" s="169" t="n"/>
      <c r="C74" s="203" t="n">
        <v>784.8100000000001</v>
      </c>
      <c r="D74" s="185" t="n"/>
      <c r="E74" s="203" t="n">
        <v>23028.32</v>
      </c>
      <c r="F74" s="203" t="n">
        <v>5176.43</v>
      </c>
      <c r="G74" s="203" t="n">
        <v>73711.01999999999</v>
      </c>
      <c r="H74" s="203" t="n">
        <v>43468.66</v>
      </c>
      <c r="I74" s="185" t="n">
        <v>15651.31</v>
      </c>
      <c r="J74" s="185" t="n"/>
      <c r="K74" s="185" t="n"/>
      <c r="L74" s="185" t="n"/>
      <c r="M74" s="185" t="n">
        <v>26415.48</v>
      </c>
      <c r="N74" s="186" t="n">
        <v>28315.64</v>
      </c>
      <c r="O74" s="208" t="n">
        <v>216551.67</v>
      </c>
      <c r="P74" s="170" t="n"/>
      <c r="Q74" s="170" t="n"/>
      <c r="R74" s="170" t="n"/>
      <c r="S74" s="170" t="n"/>
      <c r="T74" s="170" t="n"/>
      <c r="U74" s="170" t="n"/>
      <c r="V74" s="170" t="n"/>
      <c r="W74" s="170" t="n"/>
      <c r="X74" s="170" t="n"/>
      <c r="Y74" s="170" t="n"/>
      <c r="Z74" s="170" t="n"/>
      <c r="AA74" s="171" t="n"/>
      <c r="AB74" s="172" t="inlineStr">
        <is>
          <t>- €</t>
        </is>
      </c>
    </row>
    <row r="75" ht="15" customHeight="1" thickBot="1">
      <c r="A75" s="173" t="n"/>
      <c r="B75" s="174" t="n"/>
      <c r="C75" s="205" t="n">
        <v>0.02</v>
      </c>
      <c r="D75" s="205" t="n">
        <v>0</v>
      </c>
      <c r="E75" s="205" t="n">
        <v>0.08</v>
      </c>
      <c r="F75" s="205" t="n">
        <v>0.15</v>
      </c>
      <c r="G75" s="205" t="n">
        <v>0.73</v>
      </c>
      <c r="H75" s="205" t="n">
        <v>0.03</v>
      </c>
      <c r="I75" s="205" t="n">
        <v>0</v>
      </c>
      <c r="J75" s="205" t="n">
        <v>0</v>
      </c>
      <c r="K75" s="205" t="n">
        <v>0</v>
      </c>
      <c r="L75" s="205" t="n">
        <v>0</v>
      </c>
      <c r="M75" s="205" t="n">
        <v>0</v>
      </c>
      <c r="N75" s="209" t="n">
        <v>0</v>
      </c>
      <c r="O75" s="209" t="n">
        <v>1</v>
      </c>
      <c r="P75" s="182" t="e">
        <v>#DIV/0!</v>
      </c>
      <c r="Q75" s="182" t="e">
        <v>#DIV/0!</v>
      </c>
      <c r="R75" s="182" t="e">
        <v>#DIV/0!</v>
      </c>
      <c r="S75" s="182" t="e">
        <v>#DIV/0!</v>
      </c>
      <c r="T75" s="182" t="e">
        <v>#DIV/0!</v>
      </c>
      <c r="U75" s="182" t="e">
        <v>#DIV/0!</v>
      </c>
      <c r="V75" s="182" t="e">
        <v>#DIV/0!</v>
      </c>
      <c r="W75" s="182" t="e">
        <v>#DIV/0!</v>
      </c>
      <c r="X75" s="182" t="e">
        <v>#DIV/0!</v>
      </c>
      <c r="Y75" s="182" t="e">
        <v>#DIV/0!</v>
      </c>
      <c r="Z75" s="182" t="e">
        <v>#DIV/0!</v>
      </c>
      <c r="AA75" s="181" t="e">
        <v>#DIV/0!</v>
      </c>
      <c r="AB75" s="181" t="e">
        <v>#DIV/0!</v>
      </c>
    </row>
    <row r="76" ht="16.5" customHeight="1" thickBot="1">
      <c r="A76" s="168" t="inlineStr">
        <is>
          <t>WEEK 16</t>
        </is>
      </c>
      <c r="B76" s="169" t="n"/>
      <c r="C76" s="185" t="n"/>
      <c r="D76" s="185" t="n"/>
      <c r="E76" s="185" t="n"/>
      <c r="F76" s="203" t="n">
        <v>41185.36</v>
      </c>
      <c r="G76" s="185" t="n">
        <v>1164</v>
      </c>
      <c r="H76" s="203" t="n">
        <v>1764.4</v>
      </c>
      <c r="I76" s="185" t="n"/>
      <c r="J76" s="185" t="n"/>
      <c r="K76" s="185" t="n"/>
      <c r="L76" s="203" t="n">
        <v>143683</v>
      </c>
      <c r="M76" s="185" t="n"/>
      <c r="N76" s="204" t="n">
        <v>257503.39</v>
      </c>
      <c r="O76" s="210" t="n">
        <v>445300.15</v>
      </c>
      <c r="P76" s="170" t="n"/>
      <c r="Q76" s="170" t="n"/>
      <c r="R76" s="170" t="n"/>
      <c r="S76" s="170" t="n"/>
      <c r="T76" s="170" t="n"/>
      <c r="U76" s="170" t="n"/>
      <c r="V76" s="170" t="n"/>
      <c r="W76" s="170" t="n"/>
      <c r="X76" s="170" t="n"/>
      <c r="Y76" s="170" t="n"/>
      <c r="Z76" s="170" t="n"/>
      <c r="AA76" s="171" t="n"/>
      <c r="AB76" s="172" t="inlineStr">
        <is>
          <t>- €</t>
        </is>
      </c>
    </row>
    <row r="77" ht="15" customHeight="1" thickBot="1">
      <c r="A77" s="173" t="n"/>
      <c r="B77" s="174" t="n"/>
      <c r="C77" s="205" t="n">
        <v>0</v>
      </c>
      <c r="D77" s="205" t="n">
        <v>0</v>
      </c>
      <c r="E77" s="205" t="n">
        <v>0</v>
      </c>
      <c r="F77" s="205" t="n">
        <v>0.1</v>
      </c>
      <c r="G77" s="205" t="n">
        <v>0</v>
      </c>
      <c r="H77" s="205" t="n">
        <v>0.01</v>
      </c>
      <c r="I77" s="205" t="n">
        <v>0</v>
      </c>
      <c r="J77" s="205" t="n">
        <v>0</v>
      </c>
      <c r="K77" s="205" t="n">
        <v>0</v>
      </c>
      <c r="L77" s="205" t="n">
        <v>0.25</v>
      </c>
      <c r="M77" s="205" t="n">
        <v>0</v>
      </c>
      <c r="N77" s="209" t="n">
        <v>0.63</v>
      </c>
      <c r="O77" s="209" t="n">
        <v>1</v>
      </c>
      <c r="P77" s="182" t="e">
        <v>#DIV/0!</v>
      </c>
      <c r="Q77" s="182" t="e">
        <v>#DIV/0!</v>
      </c>
      <c r="R77" s="182" t="e">
        <v>#DIV/0!</v>
      </c>
      <c r="S77" s="182" t="e">
        <v>#DIV/0!</v>
      </c>
      <c r="T77" s="182" t="e">
        <v>#DIV/0!</v>
      </c>
      <c r="U77" s="182" t="e">
        <v>#DIV/0!</v>
      </c>
      <c r="V77" s="182" t="e">
        <v>#DIV/0!</v>
      </c>
      <c r="W77" s="182" t="e">
        <v>#DIV/0!</v>
      </c>
      <c r="X77" s="182" t="e">
        <v>#DIV/0!</v>
      </c>
      <c r="Y77" s="182" t="e">
        <v>#DIV/0!</v>
      </c>
      <c r="Z77" s="182" t="e">
        <v>#DIV/0!</v>
      </c>
      <c r="AA77" s="181" t="e">
        <v>#DIV/0!</v>
      </c>
      <c r="AB77" s="181" t="e">
        <v>#DIV/0!</v>
      </c>
    </row>
    <row r="78" ht="16.5" customHeight="1" thickBot="1">
      <c r="A78" s="168" t="inlineStr">
        <is>
          <t>WEEK 15</t>
        </is>
      </c>
      <c r="B78" s="169" t="n"/>
      <c r="C78" s="203" t="n">
        <v>7901.53</v>
      </c>
      <c r="D78" s="185" t="n"/>
      <c r="E78" s="185" t="n"/>
      <c r="F78" s="203" t="n">
        <v>224401.42</v>
      </c>
      <c r="G78" s="203" t="n">
        <v>42336.57</v>
      </c>
      <c r="H78" s="185" t="n"/>
      <c r="I78" s="203" t="n">
        <v>3488.08</v>
      </c>
      <c r="J78" s="185" t="n"/>
      <c r="K78" s="203" t="n">
        <v>17922.34</v>
      </c>
      <c r="L78" s="185" t="n"/>
      <c r="M78" s="185" t="n"/>
      <c r="N78" s="186" t="n">
        <v>99532.79399999999</v>
      </c>
      <c r="O78" s="210" t="n">
        <v>395582.734</v>
      </c>
      <c r="P78" s="170" t="n"/>
      <c r="Q78" s="170" t="n"/>
      <c r="R78" s="170" t="n"/>
      <c r="S78" s="170" t="n"/>
      <c r="T78" s="170" t="n"/>
      <c r="U78" s="170" t="n"/>
      <c r="V78" s="170" t="n"/>
      <c r="W78" s="170" t="n"/>
      <c r="X78" s="170" t="n"/>
      <c r="Y78" s="170" t="n"/>
      <c r="Z78" s="170" t="n"/>
      <c r="AA78" s="171" t="n"/>
      <c r="AB78" s="172" t="inlineStr">
        <is>
          <t>- €</t>
        </is>
      </c>
    </row>
    <row r="79" ht="15" customHeight="1" thickBot="1">
      <c r="A79" s="173" t="n"/>
      <c r="B79" s="174" t="n"/>
      <c r="C79" s="205" t="n">
        <v>0.03</v>
      </c>
      <c r="D79" s="205" t="n">
        <v>0</v>
      </c>
      <c r="E79" s="205" t="n">
        <v>0</v>
      </c>
      <c r="F79" s="205" t="n">
        <v>0.76</v>
      </c>
      <c r="G79" s="205" t="n">
        <v>0.12</v>
      </c>
      <c r="H79" s="205" t="n">
        <v>0</v>
      </c>
      <c r="I79" s="205" t="n">
        <v>0.01</v>
      </c>
      <c r="J79" s="205" t="n">
        <v>0</v>
      </c>
      <c r="K79" s="205" t="n">
        <v>0.08</v>
      </c>
      <c r="L79" s="205" t="n">
        <v>0</v>
      </c>
      <c r="M79" s="205" t="n">
        <v>0</v>
      </c>
      <c r="N79" s="209" t="n">
        <v>0</v>
      </c>
      <c r="O79" s="209" t="n">
        <v>1</v>
      </c>
      <c r="P79" s="182" t="e">
        <v>#DIV/0!</v>
      </c>
      <c r="Q79" s="182" t="e">
        <v>#DIV/0!</v>
      </c>
      <c r="R79" s="182" t="e">
        <v>#DIV/0!</v>
      </c>
      <c r="S79" s="182" t="e">
        <v>#DIV/0!</v>
      </c>
      <c r="T79" s="182" t="e">
        <v>#DIV/0!</v>
      </c>
      <c r="U79" s="182" t="e">
        <v>#DIV/0!</v>
      </c>
      <c r="V79" s="182" t="e">
        <v>#DIV/0!</v>
      </c>
      <c r="W79" s="182" t="e">
        <v>#DIV/0!</v>
      </c>
      <c r="X79" s="182" t="e">
        <v>#DIV/0!</v>
      </c>
      <c r="Y79" s="182" t="e">
        <v>#DIV/0!</v>
      </c>
      <c r="Z79" s="182" t="e">
        <v>#DIV/0!</v>
      </c>
      <c r="AA79" s="181" t="e">
        <v>#DIV/0!</v>
      </c>
      <c r="AB79" s="181" t="e">
        <v>#DIV/0!</v>
      </c>
    </row>
    <row r="80" ht="16.5" customHeight="1" thickBot="1">
      <c r="A80" s="168" t="inlineStr">
        <is>
          <t>WEEK 14</t>
        </is>
      </c>
      <c r="B80" s="169" t="n"/>
      <c r="C80" s="211" t="n">
        <v>12120.11</v>
      </c>
      <c r="D80" s="211" t="n">
        <v>8350.08</v>
      </c>
      <c r="E80" s="170" t="n"/>
      <c r="F80" s="211" t="n">
        <v>121996.21</v>
      </c>
      <c r="G80" s="211" t="n">
        <v>7249.72</v>
      </c>
      <c r="H80" s="211" t="n">
        <v>32579.93</v>
      </c>
      <c r="I80" s="170" t="n"/>
      <c r="J80" s="211" t="n">
        <v>93002</v>
      </c>
      <c r="K80" s="211" t="n">
        <v>10123.78</v>
      </c>
      <c r="L80" s="170" t="n"/>
      <c r="M80" s="170" t="n"/>
      <c r="N80" s="171" t="n"/>
      <c r="O80" s="172" t="n">
        <v>285421.83</v>
      </c>
      <c r="P80" s="170" t="n"/>
      <c r="Q80" s="170" t="n"/>
      <c r="R80" s="170" t="n"/>
      <c r="S80" s="170" t="n"/>
      <c r="T80" s="170" t="n"/>
      <c r="U80" s="170" t="n"/>
      <c r="V80" s="170" t="n"/>
      <c r="W80" s="170" t="n"/>
      <c r="X80" s="170" t="n"/>
      <c r="Y80" s="170" t="n"/>
      <c r="Z80" s="170" t="n"/>
      <c r="AA80" s="171" t="n"/>
      <c r="AB80" s="172" t="inlineStr">
        <is>
          <t>- €</t>
        </is>
      </c>
    </row>
    <row r="81" ht="15" customHeight="1" thickBot="1">
      <c r="A81" s="173" t="n"/>
      <c r="B81" s="174" t="n"/>
      <c r="C81" s="205" t="n">
        <v>0.01</v>
      </c>
      <c r="D81" s="205" t="n">
        <v>0.02</v>
      </c>
      <c r="E81" s="205" t="n">
        <v>0</v>
      </c>
      <c r="F81" s="205" t="n">
        <v>0.23</v>
      </c>
      <c r="G81" s="205" t="n">
        <v>0.04</v>
      </c>
      <c r="H81" s="205" t="n">
        <v>0.08</v>
      </c>
      <c r="I81" s="205" t="n">
        <v>0</v>
      </c>
      <c r="J81" s="205" t="n">
        <v>0.5600000000000001</v>
      </c>
      <c r="K81" s="205" t="n">
        <v>0.06</v>
      </c>
      <c r="L81" s="205" t="n">
        <v>0</v>
      </c>
      <c r="M81" s="205" t="n">
        <v>0</v>
      </c>
      <c r="N81" s="209" t="n">
        <v>0</v>
      </c>
      <c r="O81" s="209" t="n">
        <v>1</v>
      </c>
      <c r="P81" s="182" t="e">
        <v>#DIV/0!</v>
      </c>
      <c r="Q81" s="182" t="e">
        <v>#DIV/0!</v>
      </c>
      <c r="R81" s="182" t="e">
        <v>#DIV/0!</v>
      </c>
      <c r="S81" s="182" t="e">
        <v>#DIV/0!</v>
      </c>
      <c r="T81" s="182" t="e">
        <v>#DIV/0!</v>
      </c>
      <c r="U81" s="182" t="e">
        <v>#DIV/0!</v>
      </c>
      <c r="V81" s="182" t="e">
        <v>#DIV/0!</v>
      </c>
      <c r="W81" s="182" t="e">
        <v>#DIV/0!</v>
      </c>
      <c r="X81" s="182" t="e">
        <v>#DIV/0!</v>
      </c>
      <c r="Y81" s="182" t="e">
        <v>#DIV/0!</v>
      </c>
      <c r="Z81" s="182" t="e">
        <v>#DIV/0!</v>
      </c>
      <c r="AA81" s="181" t="e">
        <v>#DIV/0!</v>
      </c>
      <c r="AB81" s="181" t="e">
        <v>#DIV/0!</v>
      </c>
    </row>
    <row r="82" ht="16.5" customHeight="1" thickBot="1">
      <c r="A82" s="168" t="inlineStr">
        <is>
          <t>WEEK 13</t>
        </is>
      </c>
      <c r="B82" s="169" t="n"/>
      <c r="C82" s="170" t="n"/>
      <c r="D82" s="170" t="n"/>
      <c r="E82" s="211" t="n">
        <v>8560.24</v>
      </c>
      <c r="F82" s="211" t="n">
        <v>55425.67999999999</v>
      </c>
      <c r="G82" s="170" t="n"/>
      <c r="H82" s="211" t="n">
        <v>30423.6</v>
      </c>
      <c r="I82" s="211" t="n">
        <v>21862.8</v>
      </c>
      <c r="J82" s="211" t="n">
        <v>21471.4</v>
      </c>
      <c r="K82" s="170" t="n"/>
      <c r="L82" s="170" t="n"/>
      <c r="M82" s="170" t="n"/>
      <c r="N82" s="171" t="n"/>
      <c r="O82" s="172" t="n">
        <v>137743.72</v>
      </c>
      <c r="P82" s="170" t="n"/>
      <c r="Q82" s="170" t="n"/>
      <c r="R82" s="170" t="n"/>
      <c r="S82" s="170" t="n"/>
      <c r="T82" s="170" t="n"/>
      <c r="U82" s="170" t="n"/>
      <c r="V82" s="170" t="n"/>
      <c r="W82" s="170" t="n"/>
      <c r="X82" s="170" t="n"/>
      <c r="Y82" s="170" t="n"/>
      <c r="Z82" s="170" t="n"/>
      <c r="AA82" s="171" t="n"/>
      <c r="AB82" s="172" t="inlineStr">
        <is>
          <t>- €</t>
        </is>
      </c>
    </row>
    <row r="83" ht="15" customHeight="1" thickBot="1">
      <c r="A83" s="173" t="n"/>
      <c r="B83" s="174" t="n"/>
      <c r="C83" s="205" t="n">
        <v>0</v>
      </c>
      <c r="D83" s="205" t="n">
        <v>0</v>
      </c>
      <c r="E83" s="205" t="n">
        <v>0.06</v>
      </c>
      <c r="F83" s="205" t="n">
        <v>0.36</v>
      </c>
      <c r="G83" s="205" t="n">
        <v>0</v>
      </c>
      <c r="H83" s="205" t="n">
        <v>0.36</v>
      </c>
      <c r="I83" s="205" t="n">
        <v>0.15</v>
      </c>
      <c r="J83" s="205" t="n">
        <v>0.07000000000000001</v>
      </c>
      <c r="K83" s="205" t="n">
        <v>0</v>
      </c>
      <c r="L83" s="205" t="n">
        <v>0</v>
      </c>
      <c r="M83" s="205" t="n">
        <v>0</v>
      </c>
      <c r="N83" s="209" t="n">
        <v>0</v>
      </c>
      <c r="O83" s="209" t="n">
        <v>1</v>
      </c>
      <c r="P83" s="182" t="e">
        <v>#DIV/0!</v>
      </c>
      <c r="Q83" s="182" t="e">
        <v>#DIV/0!</v>
      </c>
      <c r="R83" s="182" t="e">
        <v>#DIV/0!</v>
      </c>
      <c r="S83" s="182" t="e">
        <v>#DIV/0!</v>
      </c>
      <c r="T83" s="182" t="e">
        <v>#DIV/0!</v>
      </c>
      <c r="U83" s="182" t="e">
        <v>#DIV/0!</v>
      </c>
      <c r="V83" s="182" t="e">
        <v>#DIV/0!</v>
      </c>
      <c r="W83" s="182" t="e">
        <v>#DIV/0!</v>
      </c>
      <c r="X83" s="182" t="e">
        <v>#DIV/0!</v>
      </c>
      <c r="Y83" s="182" t="e">
        <v>#DIV/0!</v>
      </c>
      <c r="Z83" s="182" t="e">
        <v>#DIV/0!</v>
      </c>
      <c r="AA83" s="181" t="e">
        <v>#DIV/0!</v>
      </c>
      <c r="AB83" s="181" t="e">
        <v>#DIV/0!</v>
      </c>
    </row>
    <row r="84" ht="16.5" customHeight="1" thickBot="1">
      <c r="A84" s="168" t="inlineStr">
        <is>
          <t>WEEK 12</t>
        </is>
      </c>
      <c r="B84" s="169" t="n"/>
      <c r="C84" s="185" t="n"/>
      <c r="D84" s="185" t="n"/>
      <c r="E84" s="203" t="n">
        <v>14768.18</v>
      </c>
      <c r="F84" s="203" t="n">
        <v>60121.83</v>
      </c>
      <c r="G84" s="203" t="n">
        <v>3745.23</v>
      </c>
      <c r="H84" s="203" t="n">
        <v>110205.04</v>
      </c>
      <c r="I84" s="185" t="n"/>
      <c r="J84" s="185" t="n"/>
      <c r="K84" s="185" t="n"/>
      <c r="L84" s="203" t="n">
        <v>20898.24</v>
      </c>
      <c r="M84" s="185" t="n"/>
      <c r="N84" s="186" t="n"/>
      <c r="O84" s="210" t="n">
        <v>209738.52</v>
      </c>
      <c r="P84" s="170" t="n"/>
      <c r="Q84" s="170" t="n"/>
      <c r="R84" s="170" t="n"/>
      <c r="S84" s="170" t="n"/>
      <c r="T84" s="170" t="n"/>
      <c r="U84" s="170" t="n"/>
      <c r="V84" s="170" t="n"/>
      <c r="W84" s="170" t="n"/>
      <c r="X84" s="170" t="n"/>
      <c r="Y84" s="170" t="n"/>
      <c r="Z84" s="170" t="n"/>
      <c r="AA84" s="171" t="n"/>
      <c r="AB84" s="172" t="inlineStr">
        <is>
          <t>- €</t>
        </is>
      </c>
    </row>
    <row r="85" ht="15" customHeight="1" thickBot="1">
      <c r="A85" s="173" t="n"/>
      <c r="B85" s="174" t="n"/>
      <c r="C85" s="205" t="n">
        <v>0</v>
      </c>
      <c r="D85" s="205" t="n">
        <v>0</v>
      </c>
      <c r="E85" s="205" t="n">
        <v>0.12</v>
      </c>
      <c r="F85" s="205" t="n">
        <v>0.4</v>
      </c>
      <c r="G85" s="205" t="n">
        <v>0.03</v>
      </c>
      <c r="H85" s="205" t="n">
        <v>0.37</v>
      </c>
      <c r="I85" s="205" t="n">
        <v>0</v>
      </c>
      <c r="J85" s="205" t="n">
        <v>0</v>
      </c>
      <c r="K85" s="205" t="n">
        <v>0</v>
      </c>
      <c r="L85" s="205" t="n">
        <v>0.08</v>
      </c>
      <c r="M85" s="205" t="n">
        <v>0</v>
      </c>
      <c r="N85" s="209" t="n">
        <v>0</v>
      </c>
      <c r="O85" s="209" t="n">
        <v>1</v>
      </c>
      <c r="P85" s="182" t="e">
        <v>#DIV/0!</v>
      </c>
      <c r="Q85" s="182" t="e">
        <v>#DIV/0!</v>
      </c>
      <c r="R85" s="182" t="e">
        <v>#DIV/0!</v>
      </c>
      <c r="S85" s="182" t="e">
        <v>#DIV/0!</v>
      </c>
      <c r="T85" s="182" t="e">
        <v>#DIV/0!</v>
      </c>
      <c r="U85" s="182" t="e">
        <v>#DIV/0!</v>
      </c>
      <c r="V85" s="182" t="e">
        <v>#DIV/0!</v>
      </c>
      <c r="W85" s="182" t="e">
        <v>#DIV/0!</v>
      </c>
      <c r="X85" s="182" t="e">
        <v>#DIV/0!</v>
      </c>
      <c r="Y85" s="182" t="e">
        <v>#DIV/0!</v>
      </c>
      <c r="Z85" s="182" t="e">
        <v>#DIV/0!</v>
      </c>
      <c r="AA85" s="181" t="e">
        <v>#DIV/0!</v>
      </c>
      <c r="AB85" s="181" t="e">
        <v>#DIV/0!</v>
      </c>
    </row>
    <row r="86" ht="16.5" customHeight="1" thickBot="1">
      <c r="A86" s="168" t="inlineStr">
        <is>
          <t>WEEK 11</t>
        </is>
      </c>
      <c r="B86" s="169" t="n"/>
      <c r="C86" s="185" t="n"/>
      <c r="D86" s="203" t="n">
        <v>3999.45</v>
      </c>
      <c r="E86" s="203" t="n">
        <v>11200.07</v>
      </c>
      <c r="F86" s="203" t="n"/>
      <c r="G86" s="203" t="n">
        <v>13225.46</v>
      </c>
      <c r="H86" s="185" t="n"/>
      <c r="I86" s="203" t="n">
        <v>74780.22</v>
      </c>
      <c r="J86" s="185" t="n"/>
      <c r="K86" s="185" t="n"/>
      <c r="L86" s="203" t="n">
        <v>57811.67</v>
      </c>
      <c r="M86" s="185" t="n"/>
      <c r="N86" s="186" t="n"/>
      <c r="O86" s="210" t="n">
        <v>161016.87</v>
      </c>
      <c r="P86" s="170" t="n"/>
      <c r="Q86" s="170" t="n"/>
      <c r="R86" s="170" t="n"/>
      <c r="S86" s="170" t="n"/>
      <c r="T86" s="170" t="n"/>
      <c r="U86" s="170" t="n"/>
      <c r="V86" s="170" t="n"/>
      <c r="W86" s="170" t="n"/>
      <c r="X86" s="170" t="n"/>
      <c r="Y86" s="170" t="n"/>
      <c r="Z86" s="170" t="n"/>
      <c r="AA86" s="171" t="n"/>
      <c r="AB86" s="172" t="inlineStr">
        <is>
          <t>- €</t>
        </is>
      </c>
    </row>
    <row r="87" ht="15" customHeight="1" thickBot="1">
      <c r="A87" s="173" t="n"/>
      <c r="B87" s="174" t="n"/>
      <c r="C87" s="205" t="n">
        <v>0</v>
      </c>
      <c r="D87" s="205" t="n">
        <v>0.02</v>
      </c>
      <c r="E87" s="205" t="n">
        <v>0.04</v>
      </c>
      <c r="F87" s="205" t="n">
        <v>0.29</v>
      </c>
      <c r="G87" s="205" t="n">
        <v>0.07000000000000001</v>
      </c>
      <c r="H87" s="205" t="n">
        <v>0</v>
      </c>
      <c r="I87" s="205" t="n">
        <v>0.28</v>
      </c>
      <c r="J87" s="205" t="n">
        <v>0</v>
      </c>
      <c r="K87" s="205" t="n">
        <v>0</v>
      </c>
      <c r="L87" s="205" t="n">
        <v>0.3</v>
      </c>
      <c r="M87" s="205" t="n">
        <v>0</v>
      </c>
      <c r="N87" s="209" t="n">
        <v>0</v>
      </c>
      <c r="O87" s="209" t="n">
        <v>1</v>
      </c>
      <c r="P87" s="182" t="e">
        <v>#DIV/0!</v>
      </c>
      <c r="Q87" s="182" t="e">
        <v>#DIV/0!</v>
      </c>
      <c r="R87" s="182" t="e">
        <v>#DIV/0!</v>
      </c>
      <c r="S87" s="182" t="e">
        <v>#DIV/0!</v>
      </c>
      <c r="T87" s="182" t="e">
        <v>#DIV/0!</v>
      </c>
      <c r="U87" s="182" t="e">
        <v>#DIV/0!</v>
      </c>
      <c r="V87" s="182" t="e">
        <v>#DIV/0!</v>
      </c>
      <c r="W87" s="182" t="e">
        <v>#DIV/0!</v>
      </c>
      <c r="X87" s="182" t="e">
        <v>#DIV/0!</v>
      </c>
      <c r="Y87" s="182" t="e">
        <v>#DIV/0!</v>
      </c>
      <c r="Z87" s="182" t="e">
        <v>#DIV/0!</v>
      </c>
      <c r="AA87" s="181" t="e">
        <v>#DIV/0!</v>
      </c>
      <c r="AB87" s="181" t="e">
        <v>#DIV/0!</v>
      </c>
    </row>
    <row r="88" ht="16.5" customHeight="1" thickBot="1">
      <c r="A88" s="168" t="inlineStr">
        <is>
          <t>WEEK 10</t>
        </is>
      </c>
      <c r="B88" s="169" t="n"/>
      <c r="C88" s="185" t="n"/>
      <c r="D88" s="203" t="n">
        <v>927.48</v>
      </c>
      <c r="E88" s="203" t="n">
        <v>3798.35</v>
      </c>
      <c r="F88" s="203" t="n">
        <v>100007.82</v>
      </c>
      <c r="G88" s="185" t="n"/>
      <c r="H88" s="185" t="n"/>
      <c r="I88" s="185" t="n"/>
      <c r="J88" s="185" t="n"/>
      <c r="K88" s="185" t="n"/>
      <c r="L88" s="185" t="n"/>
      <c r="M88" s="185" t="n"/>
      <c r="N88" s="186" t="n">
        <v>4777.5</v>
      </c>
      <c r="O88" s="210" t="n">
        <v>109511.15</v>
      </c>
      <c r="P88" s="170" t="n"/>
      <c r="Q88" s="170" t="n"/>
      <c r="R88" s="170" t="n"/>
      <c r="S88" s="170" t="n"/>
      <c r="T88" s="170" t="n"/>
      <c r="U88" s="170" t="n"/>
      <c r="V88" s="170" t="n"/>
      <c r="W88" s="170" t="n"/>
      <c r="X88" s="170" t="n"/>
      <c r="Y88" s="170" t="n"/>
      <c r="Z88" s="170" t="n"/>
      <c r="AA88" s="171" t="n"/>
      <c r="AB88" s="172" t="inlineStr">
        <is>
          <t>- €</t>
        </is>
      </c>
    </row>
    <row r="89" ht="15" customHeight="1" thickBot="1">
      <c r="A89" s="173" t="n"/>
      <c r="B89" s="174" t="n"/>
      <c r="C89" s="205" t="n">
        <v>0</v>
      </c>
      <c r="D89" s="205" t="n">
        <v>0.02</v>
      </c>
      <c r="E89" s="205" t="n">
        <v>0.05</v>
      </c>
      <c r="F89" s="205" t="n">
        <v>0.93</v>
      </c>
      <c r="G89" s="205" t="n">
        <v>0</v>
      </c>
      <c r="H89" s="205" t="n">
        <v>0</v>
      </c>
      <c r="I89" s="205" t="n">
        <v>0</v>
      </c>
      <c r="J89" s="205" t="n">
        <v>0</v>
      </c>
      <c r="K89" s="205" t="n">
        <v>0</v>
      </c>
      <c r="L89" s="205" t="n">
        <v>0</v>
      </c>
      <c r="M89" s="205" t="n">
        <v>0</v>
      </c>
      <c r="N89" s="209" t="n">
        <v>0</v>
      </c>
      <c r="O89" s="209" t="n">
        <v>1</v>
      </c>
      <c r="P89" s="182" t="e">
        <v>#DIV/0!</v>
      </c>
      <c r="Q89" s="182" t="e">
        <v>#DIV/0!</v>
      </c>
      <c r="R89" s="182" t="e">
        <v>#DIV/0!</v>
      </c>
      <c r="S89" s="182" t="e">
        <v>#DIV/0!</v>
      </c>
      <c r="T89" s="182" t="e">
        <v>#DIV/0!</v>
      </c>
      <c r="U89" s="182" t="e">
        <v>#DIV/0!</v>
      </c>
      <c r="V89" s="182" t="e">
        <v>#DIV/0!</v>
      </c>
      <c r="W89" s="182" t="e">
        <v>#DIV/0!</v>
      </c>
      <c r="X89" s="182" t="e">
        <v>#DIV/0!</v>
      </c>
      <c r="Y89" s="182" t="e">
        <v>#DIV/0!</v>
      </c>
      <c r="Z89" s="182" t="e">
        <v>#DIV/0!</v>
      </c>
      <c r="AA89" s="181" t="e">
        <v>#DIV/0!</v>
      </c>
      <c r="AB89" s="181" t="e">
        <v>#DIV/0!</v>
      </c>
    </row>
    <row r="90" ht="16.5" customHeight="1" thickBot="1">
      <c r="A90" s="168" t="inlineStr">
        <is>
          <t>WEEK 9</t>
        </is>
      </c>
      <c r="B90" s="169" t="n"/>
      <c r="C90" s="185" t="n"/>
      <c r="D90" s="203" t="n">
        <v>6053.18</v>
      </c>
      <c r="E90" s="185" t="n"/>
      <c r="F90" s="203" t="n">
        <v>9275.539999999999</v>
      </c>
      <c r="G90" s="203" t="n">
        <v>2364.87</v>
      </c>
      <c r="H90" s="185" t="n"/>
      <c r="I90" s="203" t="n">
        <v>51985.57</v>
      </c>
      <c r="J90" s="185" t="n"/>
      <c r="K90" s="185" t="n"/>
      <c r="L90" s="185" t="n"/>
      <c r="M90" s="185" t="n"/>
      <c r="N90" s="186" t="n"/>
      <c r="O90" s="210" t="n">
        <v>69679.16</v>
      </c>
      <c r="P90" s="170" t="n"/>
      <c r="Q90" s="170" t="n"/>
      <c r="R90" s="170" t="n"/>
      <c r="S90" s="170" t="n"/>
      <c r="T90" s="170" t="n"/>
      <c r="U90" s="170" t="n"/>
      <c r="V90" s="170" t="n"/>
      <c r="W90" s="170" t="n"/>
      <c r="X90" s="170" t="n"/>
      <c r="Y90" s="170" t="n"/>
      <c r="Z90" s="170" t="n"/>
      <c r="AA90" s="171" t="n"/>
      <c r="AB90" s="172" t="inlineStr">
        <is>
          <t>- €</t>
        </is>
      </c>
    </row>
    <row r="91" ht="15" customHeight="1" thickBot="1">
      <c r="A91" s="173" t="n"/>
      <c r="B91" s="174" t="n"/>
      <c r="C91" s="205" t="n">
        <v>0</v>
      </c>
      <c r="D91" s="205" t="n">
        <v>0.07000000000000001</v>
      </c>
      <c r="E91" s="205" t="n">
        <v>0</v>
      </c>
      <c r="F91" s="205" t="n">
        <v>0.23</v>
      </c>
      <c r="G91" s="205" t="n">
        <v>0.03</v>
      </c>
      <c r="H91" s="205" t="n">
        <v>0</v>
      </c>
      <c r="I91" s="205" t="n">
        <v>0.66</v>
      </c>
      <c r="J91" s="205" t="n">
        <v>0</v>
      </c>
      <c r="K91" s="205" t="n">
        <v>0</v>
      </c>
      <c r="L91" s="205" t="n">
        <v>0</v>
      </c>
      <c r="M91" s="205" t="n">
        <v>0</v>
      </c>
      <c r="N91" s="209" t="n">
        <v>0</v>
      </c>
      <c r="O91" s="209" t="n">
        <v>1</v>
      </c>
      <c r="P91" s="182" t="e">
        <v>#DIV/0!</v>
      </c>
      <c r="Q91" s="182" t="e">
        <v>#DIV/0!</v>
      </c>
      <c r="R91" s="182" t="e">
        <v>#DIV/0!</v>
      </c>
      <c r="S91" s="182" t="e">
        <v>#DIV/0!</v>
      </c>
      <c r="T91" s="182" t="e">
        <v>#DIV/0!</v>
      </c>
      <c r="U91" s="182" t="e">
        <v>#DIV/0!</v>
      </c>
      <c r="V91" s="182" t="e">
        <v>#DIV/0!</v>
      </c>
      <c r="W91" s="182" t="e">
        <v>#DIV/0!</v>
      </c>
      <c r="X91" s="182" t="e">
        <v>#DIV/0!</v>
      </c>
      <c r="Y91" s="182" t="e">
        <v>#DIV/0!</v>
      </c>
      <c r="Z91" s="182" t="e">
        <v>#DIV/0!</v>
      </c>
      <c r="AA91" s="181" t="e">
        <v>#DIV/0!</v>
      </c>
      <c r="AB91" s="181" t="e">
        <v>#DIV/0!</v>
      </c>
    </row>
    <row r="92" ht="16.5" customHeight="1" thickBot="1">
      <c r="A92" s="168" t="inlineStr">
        <is>
          <t>WEEK 8</t>
        </is>
      </c>
      <c r="B92" s="169" t="n"/>
      <c r="C92" s="170" t="n"/>
      <c r="D92" s="211" t="n">
        <v>19808.85</v>
      </c>
      <c r="E92" s="211" t="n">
        <v>15995.47</v>
      </c>
      <c r="F92" s="211" t="n">
        <v>177332.74</v>
      </c>
      <c r="G92" s="211" t="n">
        <v>85993.18000000001</v>
      </c>
      <c r="H92" s="211" t="n">
        <v>44344.12</v>
      </c>
      <c r="I92" s="211" t="n">
        <v>27905.37</v>
      </c>
      <c r="J92" s="170" t="n"/>
      <c r="K92" s="170" t="n"/>
      <c r="L92" s="211" t="n">
        <v>28675.5</v>
      </c>
      <c r="M92" s="170" t="n"/>
      <c r="N92" s="171" t="n"/>
      <c r="O92" s="172" t="n">
        <v>400055.23</v>
      </c>
      <c r="P92" s="170" t="n"/>
      <c r="Q92" s="170" t="n"/>
      <c r="R92" s="170" t="n"/>
      <c r="S92" s="170" t="n"/>
      <c r="T92" s="170" t="n"/>
      <c r="U92" s="170" t="n"/>
      <c r="V92" s="170" t="n"/>
      <c r="W92" s="170" t="n"/>
      <c r="X92" s="170" t="n"/>
      <c r="Y92" s="170" t="n"/>
      <c r="Z92" s="170" t="n"/>
      <c r="AA92" s="171" t="n"/>
      <c r="AB92" s="172" t="inlineStr">
        <is>
          <t>- €</t>
        </is>
      </c>
    </row>
    <row r="93" ht="15" customHeight="1" thickBot="1">
      <c r="A93" s="173" t="n"/>
      <c r="B93" s="174" t="n"/>
      <c r="C93" s="205" t="n">
        <v>0</v>
      </c>
      <c r="D93" s="205" t="n">
        <v>0.06</v>
      </c>
      <c r="E93" s="205" t="n">
        <v>0.05</v>
      </c>
      <c r="F93" s="205" t="n">
        <v>0.49</v>
      </c>
      <c r="G93" s="205" t="n">
        <v>0.2</v>
      </c>
      <c r="H93" s="205" t="n">
        <v>0.06</v>
      </c>
      <c r="I93" s="205" t="n">
        <v>0.06</v>
      </c>
      <c r="J93" s="205" t="n">
        <v>0</v>
      </c>
      <c r="K93" s="205" t="n">
        <v>0</v>
      </c>
      <c r="L93" s="205" t="n">
        <v>0.08</v>
      </c>
      <c r="M93" s="205" t="n">
        <v>0</v>
      </c>
      <c r="N93" s="209" t="n">
        <v>0</v>
      </c>
      <c r="O93" s="209" t="n">
        <v>1</v>
      </c>
      <c r="P93" s="182" t="e">
        <v>#DIV/0!</v>
      </c>
      <c r="Q93" s="182" t="e">
        <v>#DIV/0!</v>
      </c>
      <c r="R93" s="182" t="e">
        <v>#DIV/0!</v>
      </c>
      <c r="S93" s="182" t="e">
        <v>#DIV/0!</v>
      </c>
      <c r="T93" s="182" t="e">
        <v>#DIV/0!</v>
      </c>
      <c r="U93" s="182" t="e">
        <v>#DIV/0!</v>
      </c>
      <c r="V93" s="182" t="e">
        <v>#DIV/0!</v>
      </c>
      <c r="W93" s="182" t="e">
        <v>#DIV/0!</v>
      </c>
      <c r="X93" s="182" t="e">
        <v>#DIV/0!</v>
      </c>
      <c r="Y93" s="182" t="e">
        <v>#DIV/0!</v>
      </c>
      <c r="Z93" s="182" t="e">
        <v>#DIV/0!</v>
      </c>
      <c r="AA93" s="181" t="e">
        <v>#DIV/0!</v>
      </c>
      <c r="AB93" s="181" t="e">
        <v>#DIV/0!</v>
      </c>
    </row>
    <row r="94" ht="16.5" customHeight="1" thickBot="1">
      <c r="A94" s="168" t="inlineStr">
        <is>
          <t>WEEK 7</t>
        </is>
      </c>
      <c r="B94" s="169" t="n"/>
      <c r="C94" s="170" t="n"/>
      <c r="D94" s="211" t="n">
        <v>6782.070000000001</v>
      </c>
      <c r="E94" s="211" t="n">
        <v>15796.13</v>
      </c>
      <c r="F94" s="211" t="n">
        <v>41196.84</v>
      </c>
      <c r="G94" s="211" t="n">
        <v>86305.55</v>
      </c>
      <c r="H94" s="211" t="n">
        <v>85316.17</v>
      </c>
      <c r="I94" s="211" t="n">
        <v>5116.02</v>
      </c>
      <c r="J94" s="170" t="n"/>
      <c r="K94" s="170" t="n"/>
      <c r="L94" s="170" t="n"/>
      <c r="M94" s="170" t="n"/>
      <c r="N94" s="214" t="n">
        <v>114786.15</v>
      </c>
      <c r="O94" s="172" t="n">
        <v>355298.93</v>
      </c>
      <c r="P94" s="170" t="n"/>
      <c r="Q94" s="170" t="n"/>
      <c r="R94" s="170" t="n"/>
      <c r="S94" s="170" t="n"/>
      <c r="T94" s="170" t="n"/>
      <c r="U94" s="170" t="n"/>
      <c r="V94" s="170" t="n"/>
      <c r="W94" s="170" t="n"/>
      <c r="X94" s="170" t="n"/>
      <c r="Y94" s="170" t="n"/>
      <c r="Z94" s="170" t="n"/>
      <c r="AA94" s="171" t="n"/>
      <c r="AB94" s="172" t="inlineStr">
        <is>
          <t>- €</t>
        </is>
      </c>
    </row>
    <row r="95" ht="15" customHeight="1" thickBot="1">
      <c r="A95" s="173" t="n"/>
      <c r="B95" s="174" t="n"/>
      <c r="C95" s="205" t="n">
        <v>0</v>
      </c>
      <c r="D95" s="205" t="n">
        <v>0.03</v>
      </c>
      <c r="E95" s="205" t="n">
        <v>0.09</v>
      </c>
      <c r="F95" s="205" t="n">
        <v>0.09</v>
      </c>
      <c r="G95" s="205" t="n">
        <v>0.16</v>
      </c>
      <c r="H95" s="205" t="n">
        <v>0.16</v>
      </c>
      <c r="I95" s="205" t="n">
        <v>0.02</v>
      </c>
      <c r="J95" s="205" t="n">
        <v>0</v>
      </c>
      <c r="K95" s="205" t="n">
        <v>0</v>
      </c>
      <c r="L95" s="205" t="n">
        <v>0</v>
      </c>
      <c r="M95" s="205" t="n">
        <v>0</v>
      </c>
      <c r="N95" s="209" t="n">
        <v>0.45</v>
      </c>
      <c r="O95" s="209" t="n">
        <v>1</v>
      </c>
      <c r="P95" s="182" t="e">
        <v>#DIV/0!</v>
      </c>
      <c r="Q95" s="182" t="e">
        <v>#DIV/0!</v>
      </c>
      <c r="R95" s="182" t="e">
        <v>#DIV/0!</v>
      </c>
      <c r="S95" s="182" t="e">
        <v>#DIV/0!</v>
      </c>
      <c r="T95" s="182" t="e">
        <v>#DIV/0!</v>
      </c>
      <c r="U95" s="182" t="e">
        <v>#DIV/0!</v>
      </c>
      <c r="V95" s="182" t="e">
        <v>#DIV/0!</v>
      </c>
      <c r="W95" s="182" t="e">
        <v>#DIV/0!</v>
      </c>
      <c r="X95" s="182" t="e">
        <v>#DIV/0!</v>
      </c>
      <c r="Y95" s="182" t="e">
        <v>#DIV/0!</v>
      </c>
      <c r="Z95" s="182" t="e">
        <v>#DIV/0!</v>
      </c>
      <c r="AA95" s="181" t="e">
        <v>#DIV/0!</v>
      </c>
      <c r="AB95" s="181" t="e">
        <v>#DIV/0!</v>
      </c>
    </row>
    <row r="96" ht="16.5" customHeight="1" thickBot="1">
      <c r="A96" s="168" t="inlineStr">
        <is>
          <t>WEEK 6</t>
        </is>
      </c>
      <c r="B96" s="169" t="n"/>
      <c r="C96" s="203" t="n">
        <v>31142.48</v>
      </c>
      <c r="D96" s="185" t="n"/>
      <c r="E96" s="185" t="n">
        <v>1148.81</v>
      </c>
      <c r="F96" s="203" t="n">
        <v>62506.41</v>
      </c>
      <c r="G96" s="185" t="n"/>
      <c r="H96" s="203" t="n">
        <v>32944.23</v>
      </c>
      <c r="I96" s="185" t="n"/>
      <c r="J96" s="185" t="n"/>
      <c r="K96" s="185" t="n"/>
      <c r="L96" s="185" t="n"/>
      <c r="M96" s="185" t="n"/>
      <c r="N96" s="186" t="n">
        <v>7735.780000000001</v>
      </c>
      <c r="O96" s="210" t="n">
        <v>135477.71</v>
      </c>
      <c r="P96" s="170" t="n"/>
      <c r="Q96" s="170" t="n"/>
      <c r="R96" s="170" t="n"/>
      <c r="S96" s="170" t="n"/>
      <c r="T96" s="170" t="n"/>
      <c r="U96" s="170" t="n"/>
      <c r="V96" s="170" t="n"/>
      <c r="W96" s="170" t="n"/>
      <c r="X96" s="170" t="n"/>
      <c r="Y96" s="170" t="n"/>
      <c r="Z96" s="170" t="n"/>
      <c r="AA96" s="171" t="n"/>
      <c r="AB96" s="172" t="inlineStr">
        <is>
          <t>- €</t>
        </is>
      </c>
    </row>
    <row r="97" ht="15" customHeight="1" thickBot="1">
      <c r="A97" s="173" t="n"/>
      <c r="B97" s="174" t="n"/>
      <c r="C97" s="205" t="n">
        <v>0.27</v>
      </c>
      <c r="D97" s="205" t="n">
        <v>0</v>
      </c>
      <c r="E97" s="205" t="n">
        <v>0</v>
      </c>
      <c r="F97" s="205" t="n">
        <v>0.63</v>
      </c>
      <c r="G97" s="205" t="n">
        <v>0</v>
      </c>
      <c r="H97" s="205" t="n">
        <v>0.1</v>
      </c>
      <c r="I97" s="205" t="n">
        <v>0</v>
      </c>
      <c r="J97" s="205" t="n">
        <v>0</v>
      </c>
      <c r="K97" s="205" t="n">
        <v>0</v>
      </c>
      <c r="L97" s="205" t="n">
        <v>0</v>
      </c>
      <c r="M97" s="205" t="n">
        <v>0</v>
      </c>
      <c r="N97" s="209" t="n">
        <v>0</v>
      </c>
      <c r="O97" s="209" t="n">
        <v>1</v>
      </c>
      <c r="P97" s="182" t="e">
        <v>#DIV/0!</v>
      </c>
      <c r="Q97" s="182" t="e">
        <v>#DIV/0!</v>
      </c>
      <c r="R97" s="182" t="e">
        <v>#DIV/0!</v>
      </c>
      <c r="S97" s="182" t="e">
        <v>#DIV/0!</v>
      </c>
      <c r="T97" s="182" t="e">
        <v>#DIV/0!</v>
      </c>
      <c r="U97" s="182" t="e">
        <v>#DIV/0!</v>
      </c>
      <c r="V97" s="182" t="e">
        <v>#DIV/0!</v>
      </c>
      <c r="W97" s="182" t="e">
        <v>#DIV/0!</v>
      </c>
      <c r="X97" s="182" t="e">
        <v>#DIV/0!</v>
      </c>
      <c r="Y97" s="182" t="e">
        <v>#DIV/0!</v>
      </c>
      <c r="Z97" s="182" t="e">
        <v>#DIV/0!</v>
      </c>
      <c r="AA97" s="181" t="e">
        <v>#DIV/0!</v>
      </c>
      <c r="AB97" s="181" t="e">
        <v>#DIV/0!</v>
      </c>
    </row>
    <row r="98" ht="16.5" customHeight="1" thickBot="1">
      <c r="A98" s="168" t="inlineStr">
        <is>
          <t>WEEK 5</t>
        </is>
      </c>
      <c r="B98" s="169" t="n"/>
      <c r="C98" s="211" t="n">
        <v>7968.19</v>
      </c>
      <c r="D98" s="211" t="n">
        <v>42142.76</v>
      </c>
      <c r="E98" s="170" t="n"/>
      <c r="F98" s="211" t="n">
        <v>168827.95</v>
      </c>
      <c r="G98" s="211" t="n">
        <v>116492.71</v>
      </c>
      <c r="H98" s="211" t="n">
        <v>7732.03</v>
      </c>
      <c r="I98" s="170" t="n"/>
      <c r="J98" s="170" t="n"/>
      <c r="K98" s="170" t="n"/>
      <c r="L98" s="170" t="n"/>
      <c r="M98" s="211" t="n">
        <v>4519.77</v>
      </c>
      <c r="N98" s="171" t="n">
        <v>21758.86</v>
      </c>
      <c r="O98" s="172" t="n">
        <v>369442.27</v>
      </c>
      <c r="P98" s="170" t="n"/>
      <c r="Q98" s="170" t="n"/>
      <c r="R98" s="170" t="n"/>
      <c r="S98" s="170" t="n"/>
      <c r="T98" s="170" t="n"/>
      <c r="U98" s="170" t="n"/>
      <c r="V98" s="170" t="n"/>
      <c r="W98" s="170" t="n"/>
      <c r="X98" s="170" t="n"/>
      <c r="Y98" s="170" t="n"/>
      <c r="Z98" s="170" t="n"/>
      <c r="AA98" s="171" t="n"/>
      <c r="AB98" s="172" t="inlineStr">
        <is>
          <t>- €</t>
        </is>
      </c>
    </row>
    <row r="99" ht="15" customHeight="1" thickBot="1">
      <c r="A99" s="173" t="n"/>
      <c r="B99" s="174" t="n"/>
      <c r="C99" s="205" t="n">
        <v>0.04</v>
      </c>
      <c r="D99" s="205" t="n">
        <v>0.19</v>
      </c>
      <c r="E99" s="205" t="n">
        <v>0</v>
      </c>
      <c r="F99" s="205" t="n">
        <v>0.28</v>
      </c>
      <c r="G99" s="205" t="n">
        <v>0.45</v>
      </c>
      <c r="H99" s="205" t="n">
        <v>0.03</v>
      </c>
      <c r="I99" s="205" t="n">
        <v>0</v>
      </c>
      <c r="J99" s="205" t="n">
        <v>0</v>
      </c>
      <c r="K99" s="205" t="n">
        <v>0</v>
      </c>
      <c r="L99" s="205" t="n">
        <v>0</v>
      </c>
      <c r="M99" s="205" t="n">
        <v>0.02</v>
      </c>
      <c r="N99" s="209" t="n">
        <v>0</v>
      </c>
      <c r="O99" s="209" t="n">
        <v>1</v>
      </c>
      <c r="P99" s="182" t="e">
        <v>#DIV/0!</v>
      </c>
      <c r="Q99" s="182" t="e">
        <v>#DIV/0!</v>
      </c>
      <c r="R99" s="182" t="e">
        <v>#DIV/0!</v>
      </c>
      <c r="S99" s="182" t="e">
        <v>#DIV/0!</v>
      </c>
      <c r="T99" s="182" t="e">
        <v>#DIV/0!</v>
      </c>
      <c r="U99" s="182" t="e">
        <v>#DIV/0!</v>
      </c>
      <c r="V99" s="182" t="e">
        <v>#DIV/0!</v>
      </c>
      <c r="W99" s="182" t="e">
        <v>#DIV/0!</v>
      </c>
      <c r="X99" s="182" t="e">
        <v>#DIV/0!</v>
      </c>
      <c r="Y99" s="182" t="e">
        <v>#DIV/0!</v>
      </c>
      <c r="Z99" s="182" t="e">
        <v>#DIV/0!</v>
      </c>
      <c r="AA99" s="181" t="e">
        <v>#DIV/0!</v>
      </c>
      <c r="AB99" s="181" t="e">
        <v>#DIV/0!</v>
      </c>
    </row>
    <row r="100" ht="16.5" customHeight="1" thickBot="1">
      <c r="A100" s="168" t="inlineStr">
        <is>
          <t>WEEK 4</t>
        </is>
      </c>
      <c r="B100" s="169" t="n"/>
      <c r="C100" s="211" t="n">
        <v>17715.19</v>
      </c>
      <c r="D100" s="211" t="n">
        <v>27.86</v>
      </c>
      <c r="E100" s="211" t="n">
        <v>161892.06</v>
      </c>
      <c r="F100" s="170" t="n"/>
      <c r="G100" s="170" t="n"/>
      <c r="H100" s="211" t="n">
        <v>170290.73</v>
      </c>
      <c r="I100" s="170" t="n"/>
      <c r="J100" s="170" t="n"/>
      <c r="K100" s="170" t="n"/>
      <c r="L100" s="170" t="n"/>
      <c r="M100" s="170" t="n"/>
      <c r="N100" s="171" t="n">
        <v>449.12</v>
      </c>
      <c r="O100" s="172" t="n">
        <v>350374.96</v>
      </c>
      <c r="P100" s="170" t="n"/>
      <c r="Q100" s="170" t="n"/>
      <c r="R100" s="170" t="n"/>
      <c r="S100" s="170" t="n"/>
      <c r="T100" s="170" t="n"/>
      <c r="U100" s="170" t="n"/>
      <c r="V100" s="170" t="n"/>
      <c r="W100" s="170" t="n"/>
      <c r="X100" s="170" t="n"/>
      <c r="Y100" s="170" t="n"/>
      <c r="Z100" s="170" t="n"/>
      <c r="AA100" s="171" t="n"/>
      <c r="AB100" s="172" t="inlineStr">
        <is>
          <t>- €</t>
        </is>
      </c>
    </row>
    <row r="101" ht="15" customHeight="1" thickBot="1">
      <c r="A101" s="173" t="n"/>
      <c r="B101" s="174" t="n"/>
      <c r="C101" s="205" t="n">
        <v>0.02</v>
      </c>
      <c r="D101" s="205" t="n">
        <v>0</v>
      </c>
      <c r="E101" s="205" t="n">
        <v>0.67</v>
      </c>
      <c r="F101" s="205" t="n">
        <v>0</v>
      </c>
      <c r="G101" s="205" t="n">
        <v>0</v>
      </c>
      <c r="H101" s="205" t="n">
        <v>0.31</v>
      </c>
      <c r="I101" s="205" t="n">
        <v>0</v>
      </c>
      <c r="J101" s="205" t="n">
        <v>0</v>
      </c>
      <c r="K101" s="205" t="n">
        <v>0</v>
      </c>
      <c r="L101" s="205" t="n">
        <v>0</v>
      </c>
      <c r="M101" s="205" t="n">
        <v>0</v>
      </c>
      <c r="N101" s="209" t="n">
        <v>0</v>
      </c>
      <c r="O101" s="209" t="n">
        <v>1</v>
      </c>
      <c r="P101" s="182" t="e">
        <v>#DIV/0!</v>
      </c>
      <c r="Q101" s="182" t="e">
        <v>#DIV/0!</v>
      </c>
      <c r="R101" s="182" t="e">
        <v>#DIV/0!</v>
      </c>
      <c r="S101" s="182" t="e">
        <v>#DIV/0!</v>
      </c>
      <c r="T101" s="182" t="e">
        <v>#DIV/0!</v>
      </c>
      <c r="U101" s="182" t="e">
        <v>#DIV/0!</v>
      </c>
      <c r="V101" s="182" t="e">
        <v>#DIV/0!</v>
      </c>
      <c r="W101" s="182" t="e">
        <v>#DIV/0!</v>
      </c>
      <c r="X101" s="182" t="e">
        <v>#DIV/0!</v>
      </c>
      <c r="Y101" s="182" t="e">
        <v>#DIV/0!</v>
      </c>
      <c r="Z101" s="182" t="e">
        <v>#DIV/0!</v>
      </c>
      <c r="AA101" s="181" t="e">
        <v>#DIV/0!</v>
      </c>
      <c r="AB101" s="181" t="e">
        <v>#DIV/0!</v>
      </c>
    </row>
    <row r="102" ht="16.5" customHeight="1" thickBot="1">
      <c r="A102" s="168" t="inlineStr">
        <is>
          <t>WEEK 3</t>
        </is>
      </c>
      <c r="B102" s="169" t="n"/>
      <c r="C102" s="203" t="n">
        <v>71936.89</v>
      </c>
      <c r="D102" s="203" t="n">
        <v>72669.08</v>
      </c>
      <c r="E102" s="185" t="n">
        <v>2883.75</v>
      </c>
      <c r="F102" s="203" t="n">
        <v>179286.09</v>
      </c>
      <c r="G102" s="203" t="n">
        <v>5099.06</v>
      </c>
      <c r="H102" s="203" t="n">
        <v>1630.47</v>
      </c>
      <c r="I102" s="185" t="n"/>
      <c r="J102" s="185" t="n"/>
      <c r="K102" s="185" t="n"/>
      <c r="L102" s="203" t="n">
        <v>294369.97</v>
      </c>
      <c r="M102" s="185" t="n"/>
      <c r="N102" s="186" t="n">
        <v>116306.26</v>
      </c>
      <c r="O102" s="210" t="n">
        <v>744181.5699999999</v>
      </c>
      <c r="P102" s="170" t="n"/>
      <c r="Q102" s="170" t="n"/>
      <c r="R102" s="170" t="n"/>
      <c r="S102" s="170" t="n"/>
      <c r="T102" s="170" t="n"/>
      <c r="U102" s="170" t="n"/>
      <c r="V102" s="170" t="n"/>
      <c r="W102" s="170" t="n"/>
      <c r="X102" s="170" t="n"/>
      <c r="Y102" s="170" t="n"/>
      <c r="Z102" s="170" t="n"/>
      <c r="AA102" s="171" t="n"/>
      <c r="AB102" s="172" t="inlineStr">
        <is>
          <t>- €</t>
        </is>
      </c>
    </row>
    <row r="103" ht="15" customHeight="1" thickBot="1">
      <c r="A103" s="173" t="n"/>
      <c r="B103" s="174" t="n"/>
      <c r="C103" s="205" t="n">
        <v>0.11</v>
      </c>
      <c r="D103" s="205" t="n">
        <v>0.11</v>
      </c>
      <c r="E103" s="205" t="n">
        <v>0</v>
      </c>
      <c r="F103" s="205" t="n">
        <v>0.28</v>
      </c>
      <c r="G103" s="205" t="n">
        <v>0.01</v>
      </c>
      <c r="H103" s="205" t="n">
        <v>0</v>
      </c>
      <c r="I103" s="205" t="n">
        <v>0</v>
      </c>
      <c r="J103" s="205" t="n">
        <v>0</v>
      </c>
      <c r="K103" s="205" t="n">
        <v>0</v>
      </c>
      <c r="L103" s="205" t="n">
        <v>0.48</v>
      </c>
      <c r="M103" s="205" t="n">
        <v>0</v>
      </c>
      <c r="N103" s="209" t="n">
        <v>0</v>
      </c>
      <c r="O103" s="209" t="n">
        <v>1</v>
      </c>
      <c r="P103" s="182" t="e">
        <v>#DIV/0!</v>
      </c>
      <c r="Q103" s="182" t="e">
        <v>#DIV/0!</v>
      </c>
      <c r="R103" s="182" t="e">
        <v>#DIV/0!</v>
      </c>
      <c r="S103" s="182" t="e">
        <v>#DIV/0!</v>
      </c>
      <c r="T103" s="182" t="e">
        <v>#DIV/0!</v>
      </c>
      <c r="U103" s="182" t="e">
        <v>#DIV/0!</v>
      </c>
      <c r="V103" s="182" t="e">
        <v>#DIV/0!</v>
      </c>
      <c r="W103" s="182" t="e">
        <v>#DIV/0!</v>
      </c>
      <c r="X103" s="182" t="e">
        <v>#DIV/0!</v>
      </c>
      <c r="Y103" s="182" t="e">
        <v>#DIV/0!</v>
      </c>
      <c r="Z103" s="182" t="e">
        <v>#DIV/0!</v>
      </c>
      <c r="AA103" s="181" t="e">
        <v>#DIV/0!</v>
      </c>
      <c r="AB103" s="181" t="e">
        <v>#DIV/0!</v>
      </c>
    </row>
    <row r="104" ht="16.5" customHeight="1" thickBot="1">
      <c r="A104" s="168" t="inlineStr">
        <is>
          <t>WEEK 2</t>
        </is>
      </c>
      <c r="B104" s="169" t="n"/>
      <c r="C104" s="203" t="n">
        <v>36542.25999999999</v>
      </c>
      <c r="D104" s="203" t="n">
        <v>1114.91</v>
      </c>
      <c r="E104" s="185" t="n"/>
      <c r="F104" s="203" t="n">
        <v>72604.34</v>
      </c>
      <c r="G104" s="185" t="n"/>
      <c r="H104" s="203" t="n">
        <v>29362.34</v>
      </c>
      <c r="I104" s="185" t="n"/>
      <c r="J104" s="185" t="n"/>
      <c r="K104" s="185" t="n"/>
      <c r="L104" s="185" t="n"/>
      <c r="M104" s="185" t="n"/>
      <c r="N104" s="186" t="n"/>
      <c r="O104" s="210" t="n">
        <v>139623.85</v>
      </c>
      <c r="P104" s="170" t="n"/>
      <c r="Q104" s="170" t="n"/>
      <c r="R104" s="170" t="n"/>
      <c r="S104" s="170" t="n"/>
      <c r="T104" s="170" t="n"/>
      <c r="U104" s="170" t="n"/>
      <c r="V104" s="170" t="n"/>
      <c r="W104" s="170" t="n"/>
      <c r="X104" s="170" t="n"/>
      <c r="Y104" s="170" t="n"/>
      <c r="Z104" s="170" t="n"/>
      <c r="AA104" s="171" t="n"/>
      <c r="AB104" s="172" t="inlineStr">
        <is>
          <t>- €</t>
        </is>
      </c>
    </row>
    <row r="105" ht="15" customHeight="1" thickBot="1">
      <c r="A105" s="173" t="n"/>
      <c r="B105" s="174" t="n"/>
      <c r="C105" s="205" t="n">
        <v>0.27</v>
      </c>
      <c r="D105" s="205" t="n">
        <v>0.01</v>
      </c>
      <c r="E105" s="205" t="n">
        <v>0</v>
      </c>
      <c r="F105" s="205" t="n">
        <v>0.52</v>
      </c>
      <c r="G105" s="205" t="n">
        <v>0</v>
      </c>
      <c r="H105" s="205" t="n">
        <v>0.2</v>
      </c>
      <c r="I105" s="205" t="n">
        <v>0</v>
      </c>
      <c r="J105" s="205" t="n">
        <v>0</v>
      </c>
      <c r="K105" s="205" t="n">
        <v>0</v>
      </c>
      <c r="L105" s="205" t="n">
        <v>0</v>
      </c>
      <c r="M105" s="205" t="n">
        <v>0</v>
      </c>
      <c r="N105" s="209" t="n">
        <v>0</v>
      </c>
      <c r="O105" s="209" t="n">
        <v>1</v>
      </c>
      <c r="P105" s="182" t="e">
        <v>#DIV/0!</v>
      </c>
      <c r="Q105" s="182" t="e">
        <v>#DIV/0!</v>
      </c>
      <c r="R105" s="182" t="e">
        <v>#DIV/0!</v>
      </c>
      <c r="S105" s="182" t="e">
        <v>#DIV/0!</v>
      </c>
      <c r="T105" s="182" t="e">
        <v>#DIV/0!</v>
      </c>
      <c r="U105" s="182" t="e">
        <v>#DIV/0!</v>
      </c>
      <c r="V105" s="182" t="e">
        <v>#DIV/0!</v>
      </c>
      <c r="W105" s="182" t="e">
        <v>#DIV/0!</v>
      </c>
      <c r="X105" s="182" t="e">
        <v>#DIV/0!</v>
      </c>
      <c r="Y105" s="182" t="e">
        <v>#DIV/0!</v>
      </c>
      <c r="Z105" s="182" t="e">
        <v>#DIV/0!</v>
      </c>
      <c r="AA105" s="181" t="e">
        <v>#DIV/0!</v>
      </c>
      <c r="AB105" s="181" t="e">
        <v>#DIV/0!</v>
      </c>
    </row>
    <row r="106" ht="16.5" customHeight="1" thickBot="1">
      <c r="A106" s="168" t="inlineStr">
        <is>
          <t>WEEK 1</t>
        </is>
      </c>
      <c r="B106" s="169" t="n"/>
      <c r="C106" s="211" t="n">
        <v>4381.49</v>
      </c>
      <c r="D106" s="170" t="n"/>
      <c r="E106" s="170" t="n"/>
      <c r="F106" s="170" t="n"/>
      <c r="G106" s="170" t="n"/>
      <c r="H106" s="170" t="n"/>
      <c r="I106" s="170" t="n"/>
      <c r="J106" s="211" t="n"/>
      <c r="K106" s="185" t="n">
        <v>306879.3</v>
      </c>
      <c r="L106" s="170" t="n"/>
      <c r="M106" s="170" t="n"/>
      <c r="N106" s="171" t="n"/>
      <c r="O106" s="192" t="n">
        <v>311260.79</v>
      </c>
      <c r="P106" s="170" t="n"/>
      <c r="Q106" s="170" t="n"/>
      <c r="R106" s="170" t="n"/>
      <c r="S106" s="170" t="n"/>
      <c r="T106" s="170" t="n"/>
      <c r="U106" s="170" t="n"/>
      <c r="V106" s="170" t="n"/>
      <c r="W106" s="170" t="n"/>
      <c r="X106" s="170" t="n"/>
      <c r="Y106" s="170" t="n"/>
      <c r="Z106" s="170" t="n"/>
      <c r="AA106" s="171" t="n"/>
      <c r="AB106" s="172" t="inlineStr">
        <is>
          <t>- €</t>
        </is>
      </c>
    </row>
    <row r="107" ht="15" customHeight="1" thickBot="1">
      <c r="A107" s="173" t="n"/>
      <c r="B107" s="174" t="n"/>
      <c r="C107" s="205">
        <f>C106/$AH$108</f>
        <v/>
      </c>
      <c r="D107" s="205">
        <f>D106/$AH$108</f>
        <v/>
      </c>
      <c r="E107" s="205">
        <f>E106/$AH$108</f>
        <v/>
      </c>
      <c r="F107" s="205">
        <f>F106/$AH$108</f>
        <v/>
      </c>
      <c r="G107" s="205">
        <f>G106/$AH$108</f>
        <v/>
      </c>
      <c r="H107" s="205">
        <f>H106/$AH$108</f>
        <v/>
      </c>
      <c r="I107" s="205">
        <f>I106/$AH$108</f>
        <v/>
      </c>
      <c r="J107" s="205">
        <f>J106/$AH$108</f>
        <v/>
      </c>
      <c r="K107" s="200">
        <f>K106/$AH$108</f>
        <v/>
      </c>
      <c r="L107" s="205">
        <f>L106/$AH$108</f>
        <v/>
      </c>
      <c r="M107" s="205">
        <f>M106/$AH$108</f>
        <v/>
      </c>
      <c r="N107" s="206">
        <f>N106/$AH$108</f>
        <v/>
      </c>
      <c r="O107" s="207">
        <f>O106/$AH$108</f>
        <v/>
      </c>
      <c r="P107" s="190" t="e">
        <v>#DIV/0!</v>
      </c>
      <c r="Q107" s="182" t="e">
        <v>#DIV/0!</v>
      </c>
      <c r="R107" s="182" t="e">
        <v>#DIV/0!</v>
      </c>
      <c r="S107" s="182" t="e">
        <v>#DIV/0!</v>
      </c>
      <c r="T107" s="182" t="e">
        <v>#DIV/0!</v>
      </c>
      <c r="U107" s="182" t="e">
        <v>#DIV/0!</v>
      </c>
      <c r="V107" s="182" t="e">
        <v>#DIV/0!</v>
      </c>
      <c r="W107" s="182" t="e">
        <v>#DIV/0!</v>
      </c>
      <c r="X107" s="182" t="e">
        <v>#DIV/0!</v>
      </c>
      <c r="Y107" s="182" t="e">
        <v>#DIV/0!</v>
      </c>
      <c r="Z107" s="182" t="e">
        <v>#DIV/0!</v>
      </c>
      <c r="AA107" s="181" t="e">
        <v>#DIV/0!</v>
      </c>
      <c r="AB107" s="181" t="e">
        <v>#DIV/0!</v>
      </c>
    </row>
  </sheetData>
  <mergeCells count="54">
    <mergeCell ref="A12:B13"/>
    <mergeCell ref="A46:B47"/>
    <mergeCell ref="A26:B27"/>
    <mergeCell ref="A2:B3"/>
    <mergeCell ref="A86:B87"/>
    <mergeCell ref="A74:B75"/>
    <mergeCell ref="A76:B77"/>
    <mergeCell ref="A18:B19"/>
    <mergeCell ref="A32:B33"/>
    <mergeCell ref="A1:B1"/>
    <mergeCell ref="A14:B15"/>
    <mergeCell ref="A104:B105"/>
    <mergeCell ref="A8:B9"/>
    <mergeCell ref="A22:B23"/>
    <mergeCell ref="A4:B5"/>
    <mergeCell ref="A42:B43"/>
    <mergeCell ref="A20:B21"/>
    <mergeCell ref="A96:B97"/>
    <mergeCell ref="A100:B101"/>
    <mergeCell ref="A72:B73"/>
    <mergeCell ref="A68:B69"/>
    <mergeCell ref="A106:B107"/>
    <mergeCell ref="A10:B11"/>
    <mergeCell ref="A62:B63"/>
    <mergeCell ref="A38:B39"/>
    <mergeCell ref="A44:B45"/>
    <mergeCell ref="A34:B35"/>
    <mergeCell ref="A52:B53"/>
    <mergeCell ref="A28:B29"/>
    <mergeCell ref="A92:B93"/>
    <mergeCell ref="A64:B65"/>
    <mergeCell ref="A102:B103"/>
    <mergeCell ref="A40:B41"/>
    <mergeCell ref="A98:B99"/>
    <mergeCell ref="A82:B83"/>
    <mergeCell ref="A58:B59"/>
    <mergeCell ref="A48:B49"/>
    <mergeCell ref="A30:B31"/>
    <mergeCell ref="A88:B89"/>
    <mergeCell ref="A94:B95"/>
    <mergeCell ref="A70:B71"/>
    <mergeCell ref="A24:B25"/>
    <mergeCell ref="A84:B85"/>
    <mergeCell ref="A60:B61"/>
    <mergeCell ref="A78:B79"/>
    <mergeCell ref="A36:B37"/>
    <mergeCell ref="A16:B17"/>
    <mergeCell ref="A54:B55"/>
    <mergeCell ref="A90:B91"/>
    <mergeCell ref="A6:B7"/>
    <mergeCell ref="A50:B51"/>
    <mergeCell ref="A66:B67"/>
    <mergeCell ref="A80:B81"/>
    <mergeCell ref="A56:B5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8"/>
  <sheetViews>
    <sheetView topLeftCell="A28" workbookViewId="0">
      <selection activeCell="C2" sqref="C2"/>
    </sheetView>
  </sheetViews>
  <sheetFormatPr baseColWidth="8" defaultColWidth="11.5703125" defaultRowHeight="14.45"/>
  <cols>
    <col width="22.5703125" bestFit="1" customWidth="1" min="1" max="1"/>
    <col width="21.85546875" bestFit="1" customWidth="1" min="2" max="2"/>
    <col width="20" bestFit="1" customWidth="1" min="3" max="3"/>
    <col width="10.85546875" bestFit="1" customWidth="1" min="4" max="8"/>
    <col width="8.85546875" bestFit="1" customWidth="1" min="9" max="9"/>
    <col width="10.85546875" bestFit="1" customWidth="1" min="10" max="10"/>
    <col width="9.85546875" bestFit="1" customWidth="1" min="11" max="11"/>
    <col width="8.85546875" bestFit="1" customWidth="1" min="12" max="12"/>
    <col width="9.85546875" bestFit="1" customWidth="1" min="13" max="13"/>
    <col width="12.42578125" bestFit="1" customWidth="1" min="14" max="14"/>
    <col width="13.42578125" bestFit="1" customWidth="1" min="15" max="15"/>
    <col width="22.5703125" bestFit="1" customWidth="1" min="16" max="16"/>
    <col width="21.85546875" bestFit="1" customWidth="1" min="17" max="17"/>
    <col width="20" bestFit="1" customWidth="1" min="18" max="18"/>
  </cols>
  <sheetData>
    <row r="1">
      <c r="A1" s="1" t="inlineStr">
        <is>
          <t>Compañia</t>
        </is>
      </c>
      <c r="B1" t="inlineStr">
        <is>
          <t>(Todas)</t>
        </is>
      </c>
      <c r="P1" s="1" t="inlineStr">
        <is>
          <t>Compañia</t>
        </is>
      </c>
      <c r="Q1" t="inlineStr">
        <is>
          <t>(Todas)</t>
        </is>
      </c>
    </row>
    <row r="2">
      <c r="A2" s="1" t="inlineStr">
        <is>
          <t>Año</t>
        </is>
      </c>
      <c r="B2" s="2" t="n">
        <v>2025</v>
      </c>
      <c r="C2" s="3" t="inlineStr">
        <is>
          <t>Venta 2025, Inicio 2026</t>
        </is>
      </c>
      <c r="P2" s="1" t="inlineStr">
        <is>
          <t>Año</t>
        </is>
      </c>
      <c r="Q2" s="2" t="n">
        <v>2026</v>
      </c>
      <c r="R2" s="3" t="inlineStr">
        <is>
          <t>Venta 2026, Inicio 2027</t>
        </is>
      </c>
    </row>
    <row r="3">
      <c r="A3" s="1" t="inlineStr">
        <is>
          <t>Año Inicio</t>
        </is>
      </c>
      <c r="B3" s="2" t="n">
        <v>2026</v>
      </c>
      <c r="P3" s="1" t="inlineStr">
        <is>
          <t>Año Inicio</t>
        </is>
      </c>
      <c r="Q3" s="2" t="n">
        <v>2027</v>
      </c>
    </row>
    <row r="5">
      <c r="A5" s="1" t="inlineStr">
        <is>
          <t>Suma de Total Venta USD</t>
        </is>
      </c>
      <c r="B5" s="1" t="inlineStr">
        <is>
          <t>Etiquetas de columna</t>
        </is>
      </c>
      <c r="P5" s="1" t="inlineStr">
        <is>
          <t>Suma de Total Venta USD</t>
        </is>
      </c>
      <c r="Q5" s="1" t="inlineStr">
        <is>
          <t>Etiquetas de columna</t>
        </is>
      </c>
    </row>
    <row r="6">
      <c r="A6" s="1" t="inlineStr">
        <is>
          <t>Etiquetas de fila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inlineStr">
        <is>
          <t>Total general</t>
        </is>
      </c>
      <c r="P6" s="1" t="inlineStr">
        <is>
          <t>Etiquetas de fila</t>
        </is>
      </c>
      <c r="Q6" t="n">
        <v>6</v>
      </c>
      <c r="R6" t="inlineStr">
        <is>
          <t>Total general</t>
        </is>
      </c>
    </row>
    <row r="7">
      <c r="A7" s="2" t="n">
        <v>15</v>
      </c>
      <c r="B7" s="229" t="n"/>
      <c r="C7" s="229" t="n">
        <v>22879.21</v>
      </c>
      <c r="D7" s="229" t="n"/>
      <c r="E7" s="229" t="n"/>
      <c r="F7" s="229" t="n"/>
      <c r="G7" s="229" t="n"/>
      <c r="H7" s="229" t="n"/>
      <c r="I7" s="229" t="n"/>
      <c r="J7" s="229" t="n"/>
      <c r="K7" s="229" t="n"/>
      <c r="L7" s="229" t="n"/>
      <c r="M7" s="229" t="n">
        <v>22879.21</v>
      </c>
      <c r="P7" s="2" t="n">
        <v>6</v>
      </c>
      <c r="Q7" s="229" t="n">
        <v>62000</v>
      </c>
      <c r="R7" s="229" t="n">
        <v>62000</v>
      </c>
    </row>
    <row r="8">
      <c r="A8" s="2" t="n">
        <v>26</v>
      </c>
      <c r="B8" s="229" t="n"/>
      <c r="C8" s="229" t="n"/>
      <c r="D8" s="229" t="n"/>
      <c r="E8" s="229" t="n">
        <v>12575</v>
      </c>
      <c r="F8" s="229" t="n"/>
      <c r="G8" s="229" t="n"/>
      <c r="H8" s="229" t="n"/>
      <c r="I8" s="229" t="n"/>
      <c r="J8" s="229" t="n"/>
      <c r="K8" s="229" t="n"/>
      <c r="L8" s="229" t="n"/>
      <c r="M8" s="229" t="n">
        <v>12575</v>
      </c>
      <c r="P8" s="2" t="inlineStr">
        <is>
          <t>Total general</t>
        </is>
      </c>
      <c r="Q8" s="229" t="n">
        <v>62000</v>
      </c>
      <c r="R8" s="229" t="n">
        <v>62000</v>
      </c>
    </row>
    <row r="9">
      <c r="A9" s="2" t="n">
        <v>28</v>
      </c>
      <c r="B9" s="229" t="n"/>
      <c r="C9" s="229" t="n"/>
      <c r="D9" s="229" t="n">
        <v>11490</v>
      </c>
      <c r="E9" s="229" t="n"/>
      <c r="F9" s="229" t="n"/>
      <c r="G9" s="229" t="n"/>
      <c r="H9" s="229" t="n"/>
      <c r="I9" s="229" t="n"/>
      <c r="J9" s="229" t="n"/>
      <c r="K9" s="229" t="n"/>
      <c r="L9" s="229" t="n"/>
      <c r="M9" s="229" t="n">
        <v>11490</v>
      </c>
    </row>
    <row r="10">
      <c r="A10" s="2" t="n">
        <v>29</v>
      </c>
      <c r="B10" s="229" t="n">
        <v>22527.7</v>
      </c>
      <c r="C10" s="229" t="n"/>
      <c r="D10" s="229" t="n"/>
      <c r="E10" s="229" t="n"/>
      <c r="F10" s="229" t="n"/>
      <c r="G10" s="229" t="n"/>
      <c r="H10" s="229" t="n"/>
      <c r="I10" s="229" t="n"/>
      <c r="J10" s="229" t="n"/>
      <c r="K10" s="229" t="n"/>
      <c r="L10" s="229" t="n"/>
      <c r="M10" s="229" t="n">
        <v>22527.7</v>
      </c>
    </row>
    <row r="11">
      <c r="A11" s="2" t="n">
        <v>34</v>
      </c>
      <c r="B11" s="229" t="n">
        <v>38065.4116</v>
      </c>
      <c r="C11" s="229" t="n">
        <v>406684.93</v>
      </c>
      <c r="D11" s="229" t="n"/>
      <c r="E11" s="229" t="n"/>
      <c r="F11" s="229" t="n"/>
      <c r="G11" s="229" t="n"/>
      <c r="H11" s="229" t="n"/>
      <c r="I11" s="229" t="n"/>
      <c r="J11" s="229" t="n"/>
      <c r="K11" s="229" t="n"/>
      <c r="L11" s="229" t="n"/>
      <c r="M11" s="229" t="n">
        <v>444750.3416</v>
      </c>
    </row>
    <row r="12">
      <c r="A12" s="2" t="n">
        <v>35</v>
      </c>
      <c r="B12" s="229" t="n"/>
      <c r="C12" s="229" t="n"/>
      <c r="D12" s="229" t="n">
        <v>19968.9152</v>
      </c>
      <c r="E12" s="229" t="n"/>
      <c r="F12" s="229" t="n">
        <v>2240</v>
      </c>
      <c r="G12" s="229" t="n"/>
      <c r="H12" s="229" t="n"/>
      <c r="I12" s="229" t="n"/>
      <c r="J12" s="229" t="n"/>
      <c r="K12" s="229" t="n"/>
      <c r="L12" s="229" t="n"/>
      <c r="M12" s="229" t="n">
        <v>22208.9152</v>
      </c>
    </row>
    <row r="13">
      <c r="A13" s="2" t="n">
        <v>36</v>
      </c>
      <c r="B13" s="229" t="n"/>
      <c r="C13" s="229" t="n"/>
      <c r="D13" s="229" t="n"/>
      <c r="E13" s="229" t="n"/>
      <c r="F13" s="229" t="n">
        <v>10970.35</v>
      </c>
      <c r="G13" s="229" t="n"/>
      <c r="H13" s="229" t="n"/>
      <c r="I13" s="229" t="n"/>
      <c r="J13" s="229" t="n"/>
      <c r="K13" s="229" t="n"/>
      <c r="L13" s="229" t="n"/>
      <c r="M13" s="229" t="n">
        <v>10970.35</v>
      </c>
    </row>
    <row r="14">
      <c r="A14" s="2" t="n">
        <v>37</v>
      </c>
      <c r="B14" s="229" t="n"/>
      <c r="C14" s="229" t="n"/>
      <c r="D14" s="229" t="n"/>
      <c r="E14" s="229" t="n"/>
      <c r="F14" s="229" t="n"/>
      <c r="G14" s="229" t="n"/>
      <c r="H14" s="229" t="n">
        <v>4878</v>
      </c>
      <c r="I14" s="229" t="n"/>
      <c r="J14" s="229" t="n"/>
      <c r="K14" s="229" t="n"/>
      <c r="L14" s="229" t="n"/>
      <c r="M14" s="229" t="n">
        <v>4878</v>
      </c>
    </row>
    <row r="15">
      <c r="A15" s="2" t="n">
        <v>38</v>
      </c>
      <c r="B15" s="229" t="n">
        <v>51990.79</v>
      </c>
      <c r="C15" s="229" t="n"/>
      <c r="D15" s="229" t="n"/>
      <c r="E15" s="229" t="n"/>
      <c r="F15" s="229" t="n">
        <v>129987.86</v>
      </c>
      <c r="G15" s="229" t="n"/>
      <c r="H15" s="229" t="n"/>
      <c r="I15" s="229" t="n"/>
      <c r="J15" s="229" t="n"/>
      <c r="K15" s="229" t="n"/>
      <c r="L15" s="229" t="n"/>
      <c r="M15" s="229" t="n">
        <v>181978.65</v>
      </c>
    </row>
    <row r="16">
      <c r="A16" s="2" t="n">
        <v>39</v>
      </c>
      <c r="B16" s="229" t="n"/>
      <c r="C16" s="229" t="n">
        <v>113590.32</v>
      </c>
      <c r="D16" s="229" t="n"/>
      <c r="E16" s="229" t="n"/>
      <c r="F16" s="229" t="n"/>
      <c r="G16" s="229" t="n">
        <v>70705.31599999999</v>
      </c>
      <c r="H16" s="229" t="n"/>
      <c r="I16" s="229" t="n"/>
      <c r="J16" s="229" t="n"/>
      <c r="K16" s="229" t="n"/>
      <c r="L16" s="229" t="n"/>
      <c r="M16" s="229" t="n">
        <v>184295.636</v>
      </c>
    </row>
    <row r="17">
      <c r="A17" s="2" t="n">
        <v>40</v>
      </c>
      <c r="B17" s="229" t="n">
        <v>10671.6404</v>
      </c>
      <c r="C17" s="229" t="n">
        <v>43089.2</v>
      </c>
      <c r="D17" s="229" t="n">
        <v>14720.13</v>
      </c>
      <c r="E17" s="229" t="n"/>
      <c r="F17" s="229" t="n"/>
      <c r="G17" s="229" t="n"/>
      <c r="H17" s="229" t="n"/>
      <c r="I17" s="229" t="n"/>
      <c r="J17" s="229" t="n"/>
      <c r="K17" s="229" t="n"/>
      <c r="L17" s="229" t="n"/>
      <c r="M17" s="229" t="n">
        <v>68480.97040000001</v>
      </c>
    </row>
    <row r="18">
      <c r="A18" s="2" t="n">
        <v>41</v>
      </c>
      <c r="B18" s="229" t="n"/>
      <c r="C18" s="229" t="n"/>
      <c r="D18" s="229" t="n"/>
      <c r="E18" s="229" t="n">
        <v>12874.88</v>
      </c>
      <c r="F18" s="229" t="n"/>
      <c r="G18" s="229" t="n"/>
      <c r="H18" s="229" t="n"/>
      <c r="I18" s="229" t="n"/>
      <c r="J18" s="229" t="n"/>
      <c r="K18" s="229" t="n"/>
      <c r="L18" s="229" t="n"/>
      <c r="M18" s="229" t="n">
        <v>12874.88</v>
      </c>
    </row>
    <row r="19">
      <c r="A19" s="2" t="n">
        <v>42</v>
      </c>
      <c r="B19" s="229" t="n"/>
      <c r="C19" s="229" t="n"/>
      <c r="D19" s="229" t="n">
        <v>88656.24000000001</v>
      </c>
      <c r="E19" s="229" t="n">
        <v>73100.62479999999</v>
      </c>
      <c r="F19" s="229" t="n"/>
      <c r="G19" s="229" t="n"/>
      <c r="H19" s="229" t="n"/>
      <c r="I19" s="229" t="n"/>
      <c r="J19" s="229" t="n"/>
      <c r="K19" s="229" t="n"/>
      <c r="L19" s="229" t="n"/>
      <c r="M19" s="229" t="n">
        <v>161756.8648</v>
      </c>
    </row>
    <row r="20">
      <c r="A20" s="2" t="n">
        <v>43</v>
      </c>
      <c r="B20" s="229" t="n">
        <v>17199.31</v>
      </c>
      <c r="C20" s="229" t="n"/>
      <c r="D20" s="229" t="n"/>
      <c r="E20" s="229" t="n">
        <v>5189.839999999999</v>
      </c>
      <c r="F20" s="229" t="n"/>
      <c r="G20" s="229" t="n"/>
      <c r="H20" s="229" t="n"/>
      <c r="I20" s="229" t="n"/>
      <c r="J20" s="229" t="n"/>
      <c r="K20" s="229" t="n"/>
      <c r="L20" s="229" t="n"/>
      <c r="M20" s="229" t="n">
        <v>22389.15</v>
      </c>
    </row>
    <row r="21">
      <c r="A21" s="2" t="n">
        <v>44</v>
      </c>
      <c r="B21" s="229" t="n"/>
      <c r="C21" s="229" t="n">
        <v>14416.264</v>
      </c>
      <c r="D21" s="229" t="n"/>
      <c r="E21" s="229" t="n">
        <v>13507.7824</v>
      </c>
      <c r="F21" s="229" t="n"/>
      <c r="G21" s="229" t="n"/>
      <c r="H21" s="229" t="n"/>
      <c r="I21" s="229" t="n"/>
      <c r="J21" s="229" t="n">
        <v>12410.086</v>
      </c>
      <c r="K21" s="229" t="n"/>
      <c r="L21" s="229" t="n"/>
      <c r="M21" s="229" t="n">
        <v>40334.1324</v>
      </c>
    </row>
    <row r="22">
      <c r="A22" s="2" t="n">
        <v>45</v>
      </c>
      <c r="B22" s="229" t="n"/>
      <c r="C22" s="229" t="n"/>
      <c r="D22" s="229" t="n">
        <v>11611.6</v>
      </c>
      <c r="E22" s="229" t="n"/>
      <c r="F22" s="229" t="n">
        <v>560</v>
      </c>
      <c r="G22" s="229" t="n"/>
      <c r="H22" s="229" t="n">
        <v>56772.919</v>
      </c>
      <c r="I22" s="229" t="n"/>
      <c r="J22" s="229" t="n"/>
      <c r="K22" s="229" t="n"/>
      <c r="L22" s="229" t="n"/>
      <c r="M22" s="229" t="n">
        <v>68944.519</v>
      </c>
    </row>
    <row r="23">
      <c r="A23" s="2" t="n">
        <v>46</v>
      </c>
      <c r="B23" s="229" t="n">
        <v>6537.37</v>
      </c>
      <c r="C23" s="229" t="n">
        <v>1210.2</v>
      </c>
      <c r="D23" s="229" t="n">
        <v>218022.244</v>
      </c>
      <c r="E23" s="229" t="n">
        <v>68976.97</v>
      </c>
      <c r="F23" s="229" t="n"/>
      <c r="G23" s="229" t="n"/>
      <c r="H23" s="229" t="n">
        <v>21067.7228</v>
      </c>
      <c r="I23" s="229" t="n"/>
      <c r="J23" s="229" t="n"/>
      <c r="K23" s="229" t="n"/>
      <c r="L23" s="229" t="n"/>
      <c r="M23" s="229" t="n">
        <v>315814.5068</v>
      </c>
    </row>
    <row r="24">
      <c r="A24" s="2" t="n">
        <v>47</v>
      </c>
      <c r="B24" s="229" t="n">
        <v>7951.799999999999</v>
      </c>
      <c r="C24" s="229" t="n">
        <v>14719.6344</v>
      </c>
      <c r="D24" s="229" t="n">
        <v>106061.2</v>
      </c>
      <c r="E24" s="229" t="n">
        <v>19835.01</v>
      </c>
      <c r="F24" s="229" t="n"/>
      <c r="G24" s="229" t="n"/>
      <c r="H24" s="229" t="n"/>
      <c r="I24" s="229" t="n"/>
      <c r="J24" s="229" t="n"/>
      <c r="K24" s="229" t="n"/>
      <c r="L24" s="229" t="n"/>
      <c r="M24" s="229" t="n">
        <v>148567.6444</v>
      </c>
    </row>
    <row r="25">
      <c r="A25" s="2" t="n">
        <v>48</v>
      </c>
      <c r="B25" s="229" t="n">
        <v>4614.48</v>
      </c>
      <c r="C25" s="229" t="n"/>
      <c r="D25" s="229" t="n"/>
      <c r="E25" s="229" t="n"/>
      <c r="F25" s="229" t="n">
        <v>18638.0216</v>
      </c>
      <c r="G25" s="229" t="n">
        <v>25591.34</v>
      </c>
      <c r="H25" s="229" t="n"/>
      <c r="I25" s="229" t="n">
        <v>14330.62</v>
      </c>
      <c r="J25" s="229" t="n"/>
      <c r="K25" s="229" t="n"/>
      <c r="L25" s="229" t="n">
        <v>77453.82399999999</v>
      </c>
      <c r="M25" s="229" t="n">
        <v>140628.2856</v>
      </c>
    </row>
    <row r="26">
      <c r="A26" s="2" t="n">
        <v>49</v>
      </c>
      <c r="B26" s="229" t="n">
        <v>13920.508</v>
      </c>
      <c r="C26" s="229" t="n"/>
      <c r="D26" s="229" t="n"/>
      <c r="E26" s="229" t="n">
        <v>19002</v>
      </c>
      <c r="F26" s="229" t="n"/>
      <c r="G26" s="229" t="n">
        <v>316077.6960000001</v>
      </c>
      <c r="H26" s="229" t="n">
        <v>373409.7048</v>
      </c>
      <c r="I26" s="229" t="n"/>
      <c r="J26" s="229" t="n"/>
      <c r="K26" s="229" t="n"/>
      <c r="L26" s="229" t="n">
        <v>2326.912</v>
      </c>
      <c r="M26" s="229" t="n">
        <v>724736.8208000001</v>
      </c>
    </row>
    <row r="27">
      <c r="A27" s="2" t="n">
        <v>50</v>
      </c>
      <c r="B27" s="229" t="n">
        <v>29549.826</v>
      </c>
      <c r="C27" s="229" t="n">
        <v>45938.59</v>
      </c>
      <c r="D27" s="229" t="n">
        <v>7590.6</v>
      </c>
      <c r="E27" s="229" t="n">
        <v>29207.666</v>
      </c>
      <c r="F27" s="229" t="n">
        <v>56995.84</v>
      </c>
      <c r="G27" s="229" t="n"/>
      <c r="H27" s="229" t="n"/>
      <c r="I27" s="229" t="n"/>
      <c r="J27" s="229" t="n">
        <v>16760.35648</v>
      </c>
      <c r="K27" s="229" t="n"/>
      <c r="L27" s="229" t="n"/>
      <c r="M27" s="229" t="n">
        <v>186042.87848</v>
      </c>
    </row>
    <row r="28">
      <c r="A28" s="2" t="n">
        <v>51</v>
      </c>
      <c r="B28" s="229" t="n">
        <v>102113.75</v>
      </c>
      <c r="C28" s="229" t="n">
        <v>32918.932</v>
      </c>
      <c r="D28" s="229" t="n">
        <v>71587.92168</v>
      </c>
      <c r="E28" s="229" t="n">
        <v>62507.67</v>
      </c>
      <c r="F28" s="229" t="n"/>
      <c r="G28" s="229" t="n"/>
      <c r="H28" s="229" t="n">
        <v>31181</v>
      </c>
      <c r="I28" s="229" t="n"/>
      <c r="J28" s="229" t="n">
        <v>6288.36</v>
      </c>
      <c r="K28" s="229" t="n">
        <v>21125</v>
      </c>
      <c r="L28" s="229" t="n"/>
      <c r="M28" s="229" t="n">
        <v>327722.63368</v>
      </c>
    </row>
    <row r="29">
      <c r="A29" s="2" t="n">
        <v>52</v>
      </c>
      <c r="B29" s="229" t="n"/>
      <c r="C29" s="229" t="n"/>
      <c r="D29" s="229" t="n">
        <v>43161.128</v>
      </c>
      <c r="E29" s="229" t="n"/>
      <c r="F29" s="229" t="n">
        <v>110454.5388</v>
      </c>
      <c r="G29" s="229" t="n"/>
      <c r="H29" s="229" t="n"/>
      <c r="I29" s="229" t="n"/>
      <c r="J29" s="229" t="n"/>
      <c r="K29" s="229" t="n"/>
      <c r="L29" s="229" t="n"/>
      <c r="M29" s="229" t="n">
        <v>153615.6668</v>
      </c>
    </row>
    <row r="30">
      <c r="A30" s="2" t="n">
        <v>53</v>
      </c>
      <c r="B30" s="229" t="n">
        <v>7270.459999999999</v>
      </c>
      <c r="C30" s="229" t="n"/>
      <c r="D30" s="229" t="n">
        <v>10884.8572</v>
      </c>
      <c r="E30" s="229" t="n"/>
      <c r="F30" s="229" t="n"/>
      <c r="G30" s="229" t="n"/>
      <c r="H30" s="229" t="n"/>
      <c r="I30" s="229" t="n"/>
      <c r="J30" s="229" t="n"/>
      <c r="K30" s="229" t="n"/>
      <c r="L30" s="229" t="n"/>
      <c r="M30" s="229" t="n">
        <v>18155.3172</v>
      </c>
    </row>
    <row r="31">
      <c r="A31" s="2" t="inlineStr">
        <is>
          <t>Total general</t>
        </is>
      </c>
      <c r="B31" s="229" t="n">
        <v>312413.046</v>
      </c>
      <c r="C31" s="229" t="n">
        <v>695447.2803999998</v>
      </c>
      <c r="D31" s="229" t="n">
        <v>603754.83608</v>
      </c>
      <c r="E31" s="229" t="n">
        <v>316777.4432</v>
      </c>
      <c r="F31" s="229" t="n">
        <v>329846.6104</v>
      </c>
      <c r="G31" s="229" t="n">
        <v>412374.3520000001</v>
      </c>
      <c r="H31" s="229" t="n">
        <v>487309.3466</v>
      </c>
      <c r="I31" s="229" t="n">
        <v>14330.62</v>
      </c>
      <c r="J31" s="229" t="n">
        <v>35458.80248</v>
      </c>
      <c r="K31" s="229" t="n">
        <v>21125</v>
      </c>
      <c r="L31" s="229" t="n">
        <v>79780.73599999999</v>
      </c>
      <c r="M31" s="229" t="n">
        <v>3308618.07316</v>
      </c>
    </row>
    <row r="35">
      <c r="A35" s="1" t="inlineStr">
        <is>
          <t>Compañia</t>
        </is>
      </c>
      <c r="B35" t="inlineStr">
        <is>
          <t>(Todas)</t>
        </is>
      </c>
    </row>
    <row r="36">
      <c r="A36" s="1" t="inlineStr">
        <is>
          <t>Año</t>
        </is>
      </c>
      <c r="B36" s="2" t="n">
        <v>2026</v>
      </c>
      <c r="C36" s="3" t="inlineStr">
        <is>
          <t>Venta 2026, Inicio 2026</t>
        </is>
      </c>
    </row>
    <row r="37">
      <c r="A37" s="1" t="inlineStr">
        <is>
          <t>Año Inicio</t>
        </is>
      </c>
      <c r="B37" s="2" t="n">
        <v>2026</v>
      </c>
    </row>
    <row r="39">
      <c r="A39" s="1" t="inlineStr">
        <is>
          <t>Suma de Total Venta USD</t>
        </is>
      </c>
      <c r="B39" s="1" t="inlineStr">
        <is>
          <t>Etiquetas de columna</t>
        </is>
      </c>
    </row>
    <row r="40">
      <c r="A40" s="1" t="inlineStr">
        <is>
          <t>Etiquetas de fila</t>
        </is>
      </c>
      <c r="B40" t="n">
        <v>1</v>
      </c>
      <c r="C40" t="n">
        <v>2</v>
      </c>
      <c r="D40" t="n">
        <v>3</v>
      </c>
      <c r="E40" t="n">
        <v>4</v>
      </c>
      <c r="F40" t="n">
        <v>5</v>
      </c>
      <c r="G40" t="n">
        <v>6</v>
      </c>
      <c r="H40" t="n">
        <v>7</v>
      </c>
      <c r="I40" t="n">
        <v>8</v>
      </c>
      <c r="J40" t="n">
        <v>9</v>
      </c>
      <c r="K40" t="n">
        <v>10</v>
      </c>
      <c r="L40" t="n">
        <v>11</v>
      </c>
      <c r="M40" t="n">
        <v>12</v>
      </c>
      <c r="N40" t="inlineStr">
        <is>
          <t>Total general</t>
        </is>
      </c>
    </row>
    <row r="41">
      <c r="A41" s="2" t="n">
        <v>1</v>
      </c>
      <c r="B41" s="229" t="n"/>
      <c r="C41" s="229" t="n"/>
      <c r="D41" s="229" t="n">
        <v>17426.28</v>
      </c>
      <c r="E41" s="229" t="n"/>
      <c r="F41" s="229" t="n"/>
      <c r="G41" s="229" t="n"/>
      <c r="H41" s="229" t="n"/>
      <c r="I41" s="229" t="n"/>
      <c r="J41" s="229" t="n"/>
      <c r="K41" s="229" t="n"/>
      <c r="L41" s="229" t="n"/>
      <c r="M41" s="229" t="n"/>
      <c r="N41" s="229" t="n">
        <v>17426.28</v>
      </c>
    </row>
    <row r="42">
      <c r="A42" s="2" t="n">
        <v>2</v>
      </c>
      <c r="B42" s="229" t="n">
        <v>47646.792</v>
      </c>
      <c r="C42" s="229" t="n">
        <v>11950.3628</v>
      </c>
      <c r="D42" s="229" t="n">
        <v>2328.56</v>
      </c>
      <c r="E42" s="229" t="n">
        <v>16669.2</v>
      </c>
      <c r="F42" s="229" t="n"/>
      <c r="G42" s="229" t="n">
        <v>223460</v>
      </c>
      <c r="H42" s="229" t="n"/>
      <c r="I42" s="229" t="n"/>
      <c r="J42" s="229" t="n">
        <v>192705.5948</v>
      </c>
      <c r="K42" s="229" t="n"/>
      <c r="L42" s="229" t="n"/>
      <c r="M42" s="229" t="n"/>
      <c r="N42" s="229" t="n">
        <v>494760.5096</v>
      </c>
    </row>
    <row r="43">
      <c r="A43" s="2" t="n">
        <v>3</v>
      </c>
      <c r="B43" s="229" t="n">
        <v>26543.44184</v>
      </c>
      <c r="C43" s="229" t="n">
        <v>25726.016</v>
      </c>
      <c r="D43" s="229" t="n">
        <v>78927</v>
      </c>
      <c r="E43" s="229" t="n">
        <v>19374.644</v>
      </c>
      <c r="F43" s="229" t="n"/>
      <c r="G43" s="229" t="n">
        <v>69669.8588</v>
      </c>
      <c r="H43" s="229" t="n">
        <v>110432</v>
      </c>
      <c r="I43" s="229" t="n"/>
      <c r="J43" s="229" t="n">
        <v>3216.16</v>
      </c>
      <c r="K43" s="229" t="n"/>
      <c r="L43" s="229" t="n"/>
      <c r="M43" s="229" t="n"/>
      <c r="N43" s="229" t="n">
        <v>333889.12064</v>
      </c>
    </row>
    <row r="44">
      <c r="A44" s="2" t="n">
        <v>4</v>
      </c>
      <c r="B44" s="229" t="n">
        <v>42512.7488</v>
      </c>
      <c r="C44" s="229" t="n">
        <v>23586.0624</v>
      </c>
      <c r="D44" s="229" t="n">
        <v>64752.4736</v>
      </c>
      <c r="E44" s="229" t="n">
        <v>69160.808</v>
      </c>
      <c r="F44" s="229" t="n">
        <v>22737.92</v>
      </c>
      <c r="G44" s="229" t="n"/>
      <c r="H44" s="229" t="n">
        <v>26197.7184</v>
      </c>
      <c r="I44" s="229" t="n">
        <v>2575.0144</v>
      </c>
      <c r="J44" s="229" t="n">
        <v>74493</v>
      </c>
      <c r="K44" s="229" t="n"/>
      <c r="L44" s="229" t="n"/>
      <c r="M44" s="229" t="n"/>
      <c r="N44" s="229" t="n">
        <v>326015.7456</v>
      </c>
    </row>
    <row r="45">
      <c r="A45" s="2" t="n">
        <v>5</v>
      </c>
      <c r="B45" s="229" t="n">
        <v>456.4</v>
      </c>
      <c r="C45" s="229" t="n">
        <v>82321.988</v>
      </c>
      <c r="D45" s="229" t="n">
        <v>37327</v>
      </c>
      <c r="E45" s="229" t="n">
        <v>30014.8028</v>
      </c>
      <c r="F45" s="229" t="n">
        <v>298701</v>
      </c>
      <c r="G45" s="229" t="n">
        <v>13212.4</v>
      </c>
      <c r="H45" s="229" t="n">
        <v>21187.9452</v>
      </c>
      <c r="I45" s="229" t="n"/>
      <c r="J45" s="229" t="n">
        <v>28004.63</v>
      </c>
      <c r="K45" s="229" t="n">
        <v>16640.7452</v>
      </c>
      <c r="L45" s="229" t="n">
        <v>4468.8</v>
      </c>
      <c r="M45" s="229" t="n"/>
      <c r="N45" s="229" t="n">
        <v>532335.7112</v>
      </c>
    </row>
    <row r="46">
      <c r="A46" s="2" t="n">
        <v>6</v>
      </c>
      <c r="B46" s="229" t="n"/>
      <c r="C46" s="229" t="n">
        <v>22747.83</v>
      </c>
      <c r="D46" s="229" t="n">
        <v>76609.51999999999</v>
      </c>
      <c r="E46" s="229" t="n">
        <v>19567.2</v>
      </c>
      <c r="F46" s="229" t="n">
        <v>70</v>
      </c>
      <c r="G46" s="229" t="n">
        <v>18606.626</v>
      </c>
      <c r="H46" s="229" t="n">
        <v>39007.9</v>
      </c>
      <c r="I46" s="229" t="n"/>
      <c r="J46" s="229" t="n"/>
      <c r="K46" s="229" t="n"/>
      <c r="L46" s="229" t="n"/>
      <c r="M46" s="229" t="n">
        <v>91640</v>
      </c>
      <c r="N46" s="229" t="n">
        <v>268249.076</v>
      </c>
    </row>
    <row r="47">
      <c r="A47" s="2" t="n">
        <v>7</v>
      </c>
      <c r="B47" s="229" t="n"/>
      <c r="C47" s="229" t="n">
        <v>903</v>
      </c>
      <c r="D47" s="229" t="n"/>
      <c r="E47" s="229" t="n"/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903</v>
      </c>
    </row>
    <row r="48">
      <c r="A48" s="2" t="inlineStr">
        <is>
          <t>Total general</t>
        </is>
      </c>
      <c r="B48" s="229" t="n">
        <v>117159.38264</v>
      </c>
      <c r="C48" s="229" t="n">
        <v>167235.2592</v>
      </c>
      <c r="D48" s="229" t="n">
        <v>277370.8336</v>
      </c>
      <c r="E48" s="229" t="n">
        <v>154786.6548</v>
      </c>
      <c r="F48" s="229" t="n">
        <v>321508.92</v>
      </c>
      <c r="G48" s="229" t="n">
        <v>324948.8848</v>
      </c>
      <c r="H48" s="229" t="n">
        <v>196825.5636</v>
      </c>
      <c r="I48" s="229" t="n">
        <v>2575.0144</v>
      </c>
      <c r="J48" s="229" t="n">
        <v>298419.3848</v>
      </c>
      <c r="K48" s="229" t="n">
        <v>16640.7452</v>
      </c>
      <c r="L48" s="229" t="n">
        <v>4468.8</v>
      </c>
      <c r="M48" s="229" t="n">
        <v>91640</v>
      </c>
      <c r="N48" s="229" t="n">
        <v>1973579.44304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C25" sqref="C25"/>
    </sheetView>
  </sheetViews>
  <sheetFormatPr baseColWidth="8" defaultColWidth="11.42578125" defaultRowHeight="14.45"/>
  <cols>
    <col width="12" bestFit="1" customWidth="1" min="1" max="1"/>
    <col width="24.140625" customWidth="1" min="2" max="2"/>
    <col width="19.85546875" customWidth="1" min="3" max="3"/>
    <col width="24.7109375" customWidth="1" min="4" max="4"/>
    <col width="19.42578125" customWidth="1" min="5" max="5"/>
    <col width="26.85546875" customWidth="1" min="6" max="6"/>
    <col width="18.42578125" customWidth="1" min="7" max="7"/>
    <col width="26.42578125" customWidth="1" min="8" max="8"/>
    <col width="22.7109375" customWidth="1" min="9" max="9"/>
    <col width="23.42578125" customWidth="1" min="10" max="10"/>
    <col width="21.42578125" customWidth="1" min="11" max="11"/>
    <col width="26.85546875" customWidth="1" min="12" max="12"/>
    <col width="19.140625" customWidth="1" min="13" max="13"/>
    <col width="26.5703125" bestFit="1" customWidth="1" min="14" max="14"/>
    <col width="18.5703125" bestFit="1" customWidth="1" min="15" max="15"/>
    <col width="21.85546875" bestFit="1" customWidth="1" min="16" max="17"/>
    <col width="26.5703125" bestFit="1" customWidth="1" min="18" max="18"/>
    <col width="18.5703125" bestFit="1" customWidth="1" min="19" max="19"/>
    <col width="21.85546875" bestFit="1" customWidth="1" min="20" max="23"/>
    <col width="26.5703125" bestFit="1" customWidth="1" min="24" max="24"/>
    <col width="18.5703125" bestFit="1" customWidth="1" min="25" max="25"/>
    <col width="26.5703125" bestFit="1" customWidth="1" min="26" max="26"/>
    <col width="18.5703125" bestFit="1" customWidth="1" min="27" max="27"/>
  </cols>
  <sheetData>
    <row r="1">
      <c r="A1" s="1" t="inlineStr">
        <is>
          <t>Semana</t>
        </is>
      </c>
      <c r="B1" s="2" t="n">
        <v>6</v>
      </c>
    </row>
    <row r="2">
      <c r="A2" s="1" t="inlineStr">
        <is>
          <t>Año</t>
        </is>
      </c>
      <c r="B2" s="2" t="n">
        <v>2026</v>
      </c>
      <c r="C2" s="132" t="inlineStr">
        <is>
          <t>Rentabilidad bruta por tipo de servicio y TA Week 6</t>
        </is>
      </c>
      <c r="D2" s="3" t="n"/>
    </row>
    <row r="3">
      <c r="A3" s="1" t="inlineStr">
        <is>
          <t>Compañía</t>
        </is>
      </c>
      <c r="B3" t="inlineStr">
        <is>
          <t>(Todas)</t>
        </is>
      </c>
    </row>
    <row r="4">
      <c r="A4" s="1" t="inlineStr">
        <is>
          <t>Oficina</t>
        </is>
      </c>
      <c r="B4" t="inlineStr">
        <is>
          <t>(Todas)</t>
        </is>
      </c>
    </row>
    <row r="6" ht="15" customHeight="1" thickBot="1">
      <c r="B6" s="133" t="inlineStr">
        <is>
          <t xml:space="preserve">tipo servicio </t>
        </is>
      </c>
      <c r="C6" s="134" t="inlineStr">
        <is>
          <t>Valores</t>
        </is>
      </c>
      <c r="D6" s="137" t="n"/>
      <c r="E6" s="138" t="n"/>
      <c r="F6" s="137" t="n"/>
      <c r="G6" s="138" t="n"/>
      <c r="H6" s="137" t="n"/>
      <c r="I6" s="138" t="n"/>
      <c r="J6" s="137" t="n"/>
      <c r="K6" s="138" t="n"/>
      <c r="L6" s="137" t="n"/>
      <c r="M6" s="138" t="n"/>
      <c r="N6" s="137" t="n"/>
      <c r="O6" s="138" t="n"/>
    </row>
    <row r="7" ht="15" customHeight="1" thickBot="1">
      <c r="B7" s="148" t="inlineStr">
        <is>
          <t>DMC</t>
        </is>
      </c>
      <c r="C7" s="149" t="n"/>
      <c r="D7" s="148" t="inlineStr">
        <is>
          <t>Honorarios</t>
        </is>
      </c>
      <c r="E7" s="149" t="n"/>
      <c r="F7" s="148" t="inlineStr">
        <is>
          <t>Hotel</t>
        </is>
      </c>
      <c r="G7" s="149" t="n"/>
      <c r="H7" s="148" t="inlineStr">
        <is>
          <t>Traslados</t>
        </is>
      </c>
      <c r="I7" s="149" t="n"/>
      <c r="J7" s="148" t="inlineStr">
        <is>
          <t>Visados</t>
        </is>
      </c>
      <c r="K7" s="149" t="n"/>
      <c r="L7" s="148" t="inlineStr">
        <is>
          <t>Vuelos</t>
        </is>
      </c>
      <c r="M7" s="149" t="n"/>
      <c r="N7" s="150" t="inlineStr">
        <is>
          <t>Total Suma de Rentabilidad %</t>
        </is>
      </c>
      <c r="O7" s="151" t="inlineStr">
        <is>
          <t>Total Suma de K USD</t>
        </is>
      </c>
    </row>
    <row r="8">
      <c r="A8" s="1" t="inlineStr">
        <is>
          <t>vendedor</t>
        </is>
      </c>
      <c r="B8" s="135" t="inlineStr">
        <is>
          <t>Suma de Rentabilidad %</t>
        </is>
      </c>
      <c r="C8" s="136" t="inlineStr">
        <is>
          <t>Suma de K USD</t>
        </is>
      </c>
      <c r="D8" s="135" t="inlineStr">
        <is>
          <t>Suma de Rentabilidad %</t>
        </is>
      </c>
      <c r="E8" s="136" t="inlineStr">
        <is>
          <t>Suma de K USD</t>
        </is>
      </c>
      <c r="F8" s="135" t="inlineStr">
        <is>
          <t>Suma de Rentabilidad %</t>
        </is>
      </c>
      <c r="G8" s="136" t="inlineStr">
        <is>
          <t>Suma de K USD</t>
        </is>
      </c>
      <c r="H8" s="135" t="inlineStr">
        <is>
          <t>Suma de Rentabilidad %</t>
        </is>
      </c>
      <c r="I8" s="136" t="inlineStr">
        <is>
          <t>Suma de K USD</t>
        </is>
      </c>
      <c r="J8" s="135" t="inlineStr">
        <is>
          <t>Suma de Rentabilidad %</t>
        </is>
      </c>
      <c r="K8" s="230" t="inlineStr">
        <is>
          <t>Suma de K USD</t>
        </is>
      </c>
      <c r="L8" s="135" t="inlineStr">
        <is>
          <t>Suma de Rentabilidad %</t>
        </is>
      </c>
      <c r="M8" s="136" t="inlineStr">
        <is>
          <t>Suma de K USD</t>
        </is>
      </c>
      <c r="N8" s="140" t="n"/>
      <c r="O8" s="141" t="n"/>
    </row>
    <row r="9">
      <c r="A9" s="86" t="inlineStr">
        <is>
          <t>DianaM</t>
        </is>
      </c>
      <c r="B9" s="145" t="n"/>
      <c r="C9" s="231" t="n">
        <v>0</v>
      </c>
      <c r="D9" s="146" t="n">
        <v>1</v>
      </c>
      <c r="E9" s="231" t="n">
        <v>0.59854</v>
      </c>
      <c r="F9" s="145" t="n"/>
      <c r="G9" s="231" t="n">
        <v>0</v>
      </c>
      <c r="H9" s="145" t="n"/>
      <c r="I9" s="231" t="n">
        <v>0</v>
      </c>
      <c r="J9" s="145" t="n"/>
      <c r="K9" s="231" t="n">
        <v>0</v>
      </c>
      <c r="L9" s="145" t="n">
        <v>0</v>
      </c>
      <c r="M9" s="231" t="n">
        <v>4.74506</v>
      </c>
      <c r="N9" s="145" t="n">
        <v>0.1120106295381391</v>
      </c>
      <c r="O9" s="231" t="n">
        <v>5.3436</v>
      </c>
    </row>
    <row r="10">
      <c r="A10" s="86" t="inlineStr">
        <is>
          <t>IsraelB</t>
        </is>
      </c>
      <c r="B10" s="145" t="n"/>
      <c r="C10" s="231" t="n">
        <v>0</v>
      </c>
      <c r="D10" s="146" t="n">
        <v>1</v>
      </c>
      <c r="E10" s="231" t="n">
        <v>0.06843200000000001</v>
      </c>
      <c r="F10" s="145" t="n"/>
      <c r="G10" s="231" t="n">
        <v>0</v>
      </c>
      <c r="H10" s="145" t="n"/>
      <c r="I10" s="231" t="n">
        <v>0</v>
      </c>
      <c r="J10" s="145" t="n"/>
      <c r="K10" s="231" t="n">
        <v>0</v>
      </c>
      <c r="L10" s="145" t="n">
        <v>0</v>
      </c>
      <c r="M10" s="231" t="n">
        <v>0.8303679999999999</v>
      </c>
      <c r="N10" s="145" t="n">
        <v>0.07613707165109035</v>
      </c>
      <c r="O10" s="231" t="n">
        <v>0.8987999999999999</v>
      </c>
    </row>
    <row r="11">
      <c r="A11" s="86" t="inlineStr">
        <is>
          <t>JorgeP</t>
        </is>
      </c>
      <c r="B11" s="145" t="n"/>
      <c r="C11" s="231" t="n">
        <v>0</v>
      </c>
      <c r="D11" s="146" t="n"/>
      <c r="E11" s="231" t="n">
        <v>0</v>
      </c>
      <c r="F11" s="145" t="n"/>
      <c r="G11" s="231" t="n">
        <v>0</v>
      </c>
      <c r="H11" s="145" t="n"/>
      <c r="I11" s="231" t="n">
        <v>0</v>
      </c>
      <c r="J11" s="145" t="n"/>
      <c r="K11" s="231" t="n">
        <v>0</v>
      </c>
      <c r="L11" s="145" t="n"/>
      <c r="M11" s="231" t="n">
        <v>0</v>
      </c>
      <c r="N11" s="145" t="n"/>
      <c r="O11" s="231" t="n">
        <v>0</v>
      </c>
    </row>
    <row r="12">
      <c r="A12" s="86" t="inlineStr">
        <is>
          <t>LucianaE</t>
        </is>
      </c>
      <c r="B12" s="145" t="n">
        <v>0.1359987322205579</v>
      </c>
      <c r="C12" s="231" t="n">
        <v>45.93859</v>
      </c>
      <c r="D12" s="146" t="n"/>
      <c r="E12" s="231" t="n">
        <v>0</v>
      </c>
      <c r="F12" s="145" t="n"/>
      <c r="G12" s="231" t="n">
        <v>0</v>
      </c>
      <c r="H12" s="145" t="n"/>
      <c r="I12" s="231" t="n">
        <v>0</v>
      </c>
      <c r="J12" s="145" t="n"/>
      <c r="K12" s="231" t="n">
        <v>0</v>
      </c>
      <c r="L12" s="145" t="n"/>
      <c r="M12" s="231" t="n">
        <v>0</v>
      </c>
      <c r="N12" s="145" t="n">
        <v>0.1359987322205579</v>
      </c>
      <c r="O12" s="231" t="n">
        <v>45.93859</v>
      </c>
    </row>
    <row r="13">
      <c r="A13" s="86" t="inlineStr">
        <is>
          <t>ManonR</t>
        </is>
      </c>
      <c r="B13" s="145" t="n">
        <v>0.09143476689555476</v>
      </c>
      <c r="C13" s="231" t="n">
        <v>2.767</v>
      </c>
      <c r="D13" s="146" t="n">
        <v>1</v>
      </c>
      <c r="E13" s="231" t="n">
        <v>0.06253</v>
      </c>
      <c r="F13" s="145" t="n"/>
      <c r="G13" s="231" t="n">
        <v>0</v>
      </c>
      <c r="H13" s="145" t="n">
        <v>0.1246648793565684</v>
      </c>
      <c r="I13" s="231" t="n">
        <v>1.492</v>
      </c>
      <c r="J13" s="145" t="n"/>
      <c r="K13" s="231" t="n">
        <v>0</v>
      </c>
      <c r="L13" s="145" t="n"/>
      <c r="M13" s="231" t="n">
        <v>0</v>
      </c>
      <c r="N13" s="145" t="n">
        <v>0.1160538050181301</v>
      </c>
      <c r="O13" s="231" t="n">
        <v>4.321530000000001</v>
      </c>
    </row>
    <row r="14">
      <c r="A14" s="86" t="inlineStr">
        <is>
          <t>MariellaP</t>
        </is>
      </c>
      <c r="B14" s="145" t="n">
        <v>0</v>
      </c>
      <c r="C14" s="231" t="n">
        <v>2.035</v>
      </c>
      <c r="D14" s="146" t="n"/>
      <c r="E14" s="231" t="n">
        <v>0</v>
      </c>
      <c r="F14" s="145" t="n"/>
      <c r="G14" s="231" t="n">
        <v>0</v>
      </c>
      <c r="H14" s="145" t="n"/>
      <c r="I14" s="231" t="n">
        <v>0</v>
      </c>
      <c r="J14" s="145" t="n"/>
      <c r="K14" s="231" t="n">
        <v>0</v>
      </c>
      <c r="L14" s="145" t="n">
        <v>0</v>
      </c>
      <c r="M14" s="231" t="n">
        <v>0.58273</v>
      </c>
      <c r="N14" s="145" t="n">
        <v>0</v>
      </c>
      <c r="O14" s="231" t="n">
        <v>2.617729999999999</v>
      </c>
    </row>
    <row r="15">
      <c r="A15" s="86" t="inlineStr">
        <is>
          <t>MartinB</t>
        </is>
      </c>
      <c r="B15" s="145" t="n"/>
      <c r="C15" s="231" t="n">
        <v>0</v>
      </c>
      <c r="D15" s="146" t="n">
        <v>1</v>
      </c>
      <c r="E15" s="231" t="n">
        <v>0.09566519999999999</v>
      </c>
      <c r="F15" s="145" t="n"/>
      <c r="G15" s="231" t="n">
        <v>0</v>
      </c>
      <c r="H15" s="145" t="n"/>
      <c r="I15" s="231" t="n">
        <v>0</v>
      </c>
      <c r="J15" s="145" t="n"/>
      <c r="K15" s="231" t="n">
        <v>0</v>
      </c>
      <c r="L15" s="145" t="n">
        <v>0</v>
      </c>
      <c r="M15" s="231" t="n">
        <v>1.1626912</v>
      </c>
      <c r="N15" s="145" t="n">
        <v>0.07602393089906803</v>
      </c>
      <c r="O15" s="231" t="n">
        <v>1.2583564</v>
      </c>
    </row>
    <row r="16">
      <c r="A16" s="86" t="inlineStr">
        <is>
          <t>MarujaN</t>
        </is>
      </c>
      <c r="B16" s="145" t="n">
        <v>0</v>
      </c>
      <c r="C16" s="231" t="n">
        <v>0.64051344</v>
      </c>
      <c r="D16" s="146" t="n">
        <v>1</v>
      </c>
      <c r="E16" s="231" t="n">
        <v>1.08428656</v>
      </c>
      <c r="F16" s="145" t="n"/>
      <c r="G16" s="231" t="n">
        <v>0</v>
      </c>
      <c r="H16" s="145" t="n">
        <v>0</v>
      </c>
      <c r="I16" s="231" t="n">
        <v>1.9712</v>
      </c>
      <c r="J16" s="145" t="n"/>
      <c r="K16" s="231" t="n">
        <v>0</v>
      </c>
      <c r="L16" s="145" t="n"/>
      <c r="M16" s="231" t="n">
        <v>0</v>
      </c>
      <c r="N16" s="145" t="n">
        <v>0.2933675757575758</v>
      </c>
      <c r="O16" s="231" t="n">
        <v>3.696</v>
      </c>
    </row>
    <row r="17">
      <c r="A17" s="86" t="inlineStr">
        <is>
          <t>VeronicaN</t>
        </is>
      </c>
      <c r="B17" s="145" t="n"/>
      <c r="C17" s="231" t="n">
        <v>0</v>
      </c>
      <c r="D17" s="146" t="n"/>
      <c r="E17" s="231" t="n">
        <v>0</v>
      </c>
      <c r="F17" s="145" t="n">
        <v>0.08220182948389355</v>
      </c>
      <c r="G17" s="231" t="n">
        <v>27.29185</v>
      </c>
      <c r="H17" s="145" t="n"/>
      <c r="I17" s="231" t="n">
        <v>0</v>
      </c>
      <c r="J17" s="145" t="n">
        <v>0</v>
      </c>
      <c r="K17" s="231" t="n">
        <v>1.36038</v>
      </c>
      <c r="L17" s="145" t="n">
        <v>0.001632183665914162</v>
      </c>
      <c r="M17" s="231" t="n">
        <v>25.63437</v>
      </c>
      <c r="N17" s="145" t="n">
        <v>0.04209657631901795</v>
      </c>
      <c r="O17" s="231" t="n">
        <v>54.28660000000001</v>
      </c>
    </row>
    <row r="18">
      <c r="A18" t="inlineStr">
        <is>
          <t>Total general</t>
        </is>
      </c>
      <c r="B18" s="142" t="n">
        <v>0.1265171349928486</v>
      </c>
      <c r="C18" s="232" t="n">
        <v>51.38110344</v>
      </c>
      <c r="D18" s="143" t="n">
        <v>1</v>
      </c>
      <c r="E18" s="232" t="n">
        <v>1.90945376</v>
      </c>
      <c r="F18" s="142" t="n">
        <v>0.08220182948389355</v>
      </c>
      <c r="G18" s="232" t="n">
        <v>27.29185</v>
      </c>
      <c r="H18" s="142" t="n">
        <v>0.05370755370755371</v>
      </c>
      <c r="I18" s="232" t="n">
        <v>3.4632</v>
      </c>
      <c r="J18" s="142" t="n">
        <v>0</v>
      </c>
      <c r="K18" s="232" t="n">
        <v>1.36038</v>
      </c>
      <c r="L18" s="142" t="n">
        <v>0.001269601629595594</v>
      </c>
      <c r="M18" s="232" t="n">
        <v>32.95521919999999</v>
      </c>
      <c r="N18" s="142" t="n"/>
      <c r="O18" s="232" t="n">
        <v>118.3612064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60"/>
  <sheetViews>
    <sheetView topLeftCell="F1" workbookViewId="0">
      <pane ySplit="1" topLeftCell="A2" activePane="bottomLeft" state="frozen"/>
      <selection pane="bottomLeft" activeCell="M16" sqref="M16"/>
    </sheetView>
  </sheetViews>
  <sheetFormatPr baseColWidth="8" defaultColWidth="8.7109375" defaultRowHeight="15" customHeight="1"/>
  <cols>
    <col width="12.28515625" customWidth="1" min="4" max="4"/>
    <col width="13" customWidth="1" min="5" max="5"/>
    <col width="14.42578125" customWidth="1" min="6" max="6"/>
    <col width="11.5703125" customWidth="1" min="10" max="10"/>
    <col width="17.28515625" bestFit="1" customWidth="1" min="12" max="13"/>
    <col width="14.28515625" bestFit="1" customWidth="1" min="14" max="14"/>
    <col width="21.28515625" bestFit="1" customWidth="1" min="15" max="15"/>
    <col width="18.7109375" customWidth="1" min="16" max="16"/>
    <col width="9.28515625" bestFit="1" customWidth="1" min="17" max="17"/>
    <col width="11" customWidth="1" min="22" max="22"/>
  </cols>
  <sheetData>
    <row r="1" ht="14.45" customHeight="1">
      <c r="A1" s="80" t="inlineStr">
        <is>
          <t>Compañia</t>
        </is>
      </c>
      <c r="B1" s="80" t="inlineStr">
        <is>
          <t>folio</t>
        </is>
      </c>
      <c r="C1" s="80" t="inlineStr">
        <is>
          <t>cerrada</t>
        </is>
      </c>
      <c r="D1" s="80" t="inlineStr">
        <is>
          <t>fecha</t>
        </is>
      </c>
      <c r="E1" s="80" t="inlineStr">
        <is>
          <t>fecha_inicio</t>
        </is>
      </c>
      <c r="F1" s="80" t="inlineStr">
        <is>
          <t>fecha_fin</t>
        </is>
      </c>
      <c r="G1" s="80" t="inlineStr">
        <is>
          <t>vendedor</t>
        </is>
      </c>
      <c r="H1" s="80" t="inlineStr">
        <is>
          <t>Semana</t>
        </is>
      </c>
      <c r="I1" s="80" t="inlineStr">
        <is>
          <t>usuarios_invitados</t>
        </is>
      </c>
      <c r="J1" s="80" t="inlineStr">
        <is>
          <t>total_cliente</t>
        </is>
      </c>
      <c r="K1" s="80" t="inlineStr">
        <is>
          <t>moneda</t>
        </is>
      </c>
      <c r="L1" s="80" t="inlineStr">
        <is>
          <t>Total Venta EUR</t>
        </is>
      </c>
      <c r="M1" s="80" t="inlineStr">
        <is>
          <t>Total Venta USD</t>
        </is>
      </c>
      <c r="N1" s="80" t="inlineStr">
        <is>
          <t>Rentabilidad</t>
        </is>
      </c>
      <c r="O1" s="80" t="inlineStr">
        <is>
          <t>Rentabilidad en EUR</t>
        </is>
      </c>
      <c r="P1" s="80" t="inlineStr">
        <is>
          <t>Rentabilidad en USD</t>
        </is>
      </c>
      <c r="Q1" s="80" t="inlineStr">
        <is>
          <t>% Rentabilidad</t>
        </is>
      </c>
      <c r="R1" s="80" t="inlineStr">
        <is>
          <t>Mes</t>
        </is>
      </c>
      <c r="S1" s="80" t="inlineStr">
        <is>
          <t>Año</t>
        </is>
      </c>
      <c r="T1" s="80" t="inlineStr">
        <is>
          <t>Mes Inicio</t>
        </is>
      </c>
      <c r="U1" s="80" t="inlineStr">
        <is>
          <t>Año Inicio</t>
        </is>
      </c>
      <c r="V1" s="80" t="inlineStr">
        <is>
          <t>Fecha 45 dias fin</t>
        </is>
      </c>
      <c r="W1" s="80" t="inlineStr">
        <is>
          <t>mes 45 dias fin</t>
        </is>
      </c>
      <c r="X1" s="80" t="inlineStr">
        <is>
          <t>Año 45 dias fin</t>
        </is>
      </c>
      <c r="Z1" t="inlineStr">
        <is>
          <t>Observaciones</t>
        </is>
      </c>
    </row>
    <row r="2" ht="14.45" customHeight="1">
      <c r="A2" s="81" t="inlineStr">
        <is>
          <t>LLC</t>
        </is>
      </c>
      <c r="B2" s="81" t="n">
        <v>1</v>
      </c>
      <c r="C2" s="81" t="n">
        <v>0</v>
      </c>
      <c r="D2" s="233" t="n">
        <v>45552</v>
      </c>
      <c r="E2" s="233" t="n">
        <v>45568</v>
      </c>
      <c r="F2" s="233" t="n">
        <v>45572</v>
      </c>
      <c r="G2" s="81" t="inlineStr">
        <is>
          <t>marc1989</t>
        </is>
      </c>
      <c r="H2" s="81" t="n">
        <v>38</v>
      </c>
      <c r="I2" s="81" t="n"/>
      <c r="J2" s="83" t="n">
        <v>250</v>
      </c>
      <c r="K2" s="83" t="inlineStr">
        <is>
          <t>EUR</t>
        </is>
      </c>
      <c r="L2" s="83" t="n">
        <v>250</v>
      </c>
      <c r="M2" s="83" t="n">
        <v>290</v>
      </c>
      <c r="N2" s="83" t="n">
        <v>0</v>
      </c>
      <c r="O2" s="83" t="n">
        <v>0</v>
      </c>
      <c r="P2" s="83" t="n">
        <v>0</v>
      </c>
      <c r="Q2" s="84" t="n">
        <v>0</v>
      </c>
      <c r="R2" s="81" t="n">
        <v>9</v>
      </c>
      <c r="S2" s="81" t="n">
        <v>2024</v>
      </c>
      <c r="T2" s="81" t="n">
        <v>10</v>
      </c>
      <c r="U2" s="81" t="n">
        <v>2024</v>
      </c>
      <c r="V2" s="233" t="n">
        <v>45617</v>
      </c>
      <c r="W2" s="81" t="inlineStr">
        <is>
          <t>noviembre</t>
        </is>
      </c>
      <c r="X2" s="81" t="n">
        <v>2024</v>
      </c>
      <c r="Z2" t="inlineStr">
        <is>
          <t>Sin comisión</t>
        </is>
      </c>
    </row>
    <row r="3" ht="14.45" customHeight="1">
      <c r="A3" s="81" t="inlineStr">
        <is>
          <t>LLC</t>
        </is>
      </c>
      <c r="B3" s="81" t="n">
        <v>2</v>
      </c>
      <c r="C3" s="81" t="n">
        <v>1</v>
      </c>
      <c r="D3" s="233" t="n">
        <v>45555</v>
      </c>
      <c r="E3" s="233" t="n">
        <v>45646</v>
      </c>
      <c r="F3" s="233" t="n">
        <v>45652</v>
      </c>
      <c r="G3" s="81" t="inlineStr">
        <is>
          <t>DianaM</t>
        </is>
      </c>
      <c r="H3" s="81" t="n">
        <v>38</v>
      </c>
      <c r="I3" s="81" t="inlineStr">
        <is>
          <t>MARC1989</t>
        </is>
      </c>
      <c r="J3" s="83" t="n">
        <v>11800</v>
      </c>
      <c r="K3" s="83" t="inlineStr">
        <is>
          <t>USD</t>
        </is>
      </c>
      <c r="L3" s="83" t="n">
        <v>10148</v>
      </c>
      <c r="M3" s="83" t="n">
        <v>11800</v>
      </c>
      <c r="N3" s="83" t="n">
        <v>1269.98</v>
      </c>
      <c r="O3" s="83" t="n">
        <v>1092.1828</v>
      </c>
      <c r="P3" s="83" t="n">
        <v>1269.98</v>
      </c>
      <c r="Q3" s="84" t="n">
        <v>0.1076254237288136</v>
      </c>
      <c r="R3" s="81" t="n">
        <v>9</v>
      </c>
      <c r="S3" s="81" t="n">
        <v>2024</v>
      </c>
      <c r="T3" s="81" t="n">
        <v>12</v>
      </c>
      <c r="U3" s="81" t="n">
        <v>2024</v>
      </c>
      <c r="V3" s="233" t="n">
        <v>45697</v>
      </c>
      <c r="W3" s="81" t="inlineStr">
        <is>
          <t>febrero</t>
        </is>
      </c>
      <c r="X3" s="81" t="n">
        <v>2025</v>
      </c>
    </row>
    <row r="4" ht="14.45" customHeight="1">
      <c r="A4" s="81" t="inlineStr">
        <is>
          <t>LLC</t>
        </is>
      </c>
      <c r="B4" s="81" t="n">
        <v>3</v>
      </c>
      <c r="C4" s="81" t="n">
        <v>1</v>
      </c>
      <c r="D4" s="233" t="n">
        <v>45558</v>
      </c>
      <c r="E4" s="233" t="n">
        <v>45568</v>
      </c>
      <c r="F4" s="233" t="n">
        <v>45572</v>
      </c>
      <c r="G4" s="81" t="inlineStr">
        <is>
          <t>DianaM</t>
        </is>
      </c>
      <c r="H4" s="81" t="n">
        <v>39</v>
      </c>
      <c r="I4" s="81" t="inlineStr">
        <is>
          <t>MARC1989</t>
        </is>
      </c>
      <c r="J4" s="83" t="n">
        <v>3400</v>
      </c>
      <c r="K4" s="83" t="inlineStr">
        <is>
          <t>EUR</t>
        </is>
      </c>
      <c r="L4" s="83" t="n">
        <v>3400</v>
      </c>
      <c r="M4" s="83" t="n">
        <v>3944</v>
      </c>
      <c r="N4" s="83" t="n">
        <v>340</v>
      </c>
      <c r="O4" s="83" t="n">
        <v>340</v>
      </c>
      <c r="P4" s="83" t="n">
        <v>394.4</v>
      </c>
      <c r="Q4" s="84" t="n">
        <v>0.1</v>
      </c>
      <c r="R4" s="81" t="n">
        <v>9</v>
      </c>
      <c r="S4" s="81" t="n">
        <v>2024</v>
      </c>
      <c r="T4" s="81" t="n">
        <v>10</v>
      </c>
      <c r="U4" s="81" t="n">
        <v>2024</v>
      </c>
      <c r="V4" s="233" t="n">
        <v>45617</v>
      </c>
      <c r="W4" s="81" t="inlineStr">
        <is>
          <t>noviembre</t>
        </is>
      </c>
      <c r="X4" s="81" t="n">
        <v>2024</v>
      </c>
      <c r="Z4" t="inlineStr">
        <is>
          <t>Rentabilidad Baja</t>
        </is>
      </c>
    </row>
    <row r="5" ht="14.45" customHeight="1">
      <c r="A5" s="81" t="inlineStr">
        <is>
          <t>LLC</t>
        </is>
      </c>
      <c r="B5" s="81" t="n">
        <v>4</v>
      </c>
      <c r="C5" s="81" t="n">
        <v>1</v>
      </c>
      <c r="D5" s="233" t="n">
        <v>45558</v>
      </c>
      <c r="E5" s="233" t="n">
        <v>45641</v>
      </c>
      <c r="F5" s="233" t="n">
        <v>45659</v>
      </c>
      <c r="G5" s="81" t="inlineStr">
        <is>
          <t>DianaM</t>
        </is>
      </c>
      <c r="H5" s="81" t="n">
        <v>39</v>
      </c>
      <c r="I5" s="81" t="inlineStr">
        <is>
          <t>MARC1989</t>
        </is>
      </c>
      <c r="J5" s="83" t="n">
        <v>354545.26</v>
      </c>
      <c r="K5" s="83" t="inlineStr">
        <is>
          <t>MXN</t>
        </is>
      </c>
      <c r="L5" s="83" t="n">
        <v>17018.17248</v>
      </c>
      <c r="M5" s="83" t="n">
        <v>19854.53456</v>
      </c>
      <c r="N5" s="83" t="n">
        <v>74463.89999999999</v>
      </c>
      <c r="O5" s="83" t="n">
        <v>3574.2672</v>
      </c>
      <c r="P5" s="83" t="n">
        <v>4169.9784</v>
      </c>
      <c r="Q5" s="84" t="n">
        <v>0.2100264998606948</v>
      </c>
      <c r="R5" s="81" t="n">
        <v>9</v>
      </c>
      <c r="S5" s="81" t="n">
        <v>2024</v>
      </c>
      <c r="T5" s="81" t="n">
        <v>12</v>
      </c>
      <c r="U5" s="81" t="n">
        <v>2024</v>
      </c>
      <c r="V5" s="233" t="n">
        <v>45704</v>
      </c>
      <c r="W5" s="81" t="inlineStr">
        <is>
          <t>febrero</t>
        </is>
      </c>
      <c r="X5" s="81" t="n">
        <v>2025</v>
      </c>
    </row>
    <row r="6" ht="14.45" customHeight="1">
      <c r="A6" s="81" t="inlineStr">
        <is>
          <t>LLC</t>
        </is>
      </c>
      <c r="B6" s="81" t="n">
        <v>6</v>
      </c>
      <c r="C6" s="81" t="n">
        <v>1</v>
      </c>
      <c r="D6" s="233" t="n">
        <v>45561</v>
      </c>
      <c r="E6" s="233" t="n">
        <v>45567</v>
      </c>
      <c r="F6" s="233" t="n">
        <v>45578</v>
      </c>
      <c r="G6" s="81" t="inlineStr">
        <is>
          <t>DianaM</t>
        </is>
      </c>
      <c r="H6" s="81" t="n">
        <v>39</v>
      </c>
      <c r="I6" s="81" t="inlineStr">
        <is>
          <t>MARC1989</t>
        </is>
      </c>
      <c r="J6" s="83" t="n">
        <v>18389.47</v>
      </c>
      <c r="K6" s="83" t="inlineStr">
        <is>
          <t>EUR</t>
        </is>
      </c>
      <c r="L6" s="83" t="n">
        <v>18389.47</v>
      </c>
      <c r="M6" s="83" t="n">
        <v>21331.7852</v>
      </c>
      <c r="N6" s="83" t="n">
        <v>2913.47</v>
      </c>
      <c r="O6" s="83" t="n">
        <v>2913.47</v>
      </c>
      <c r="P6" s="83" t="n">
        <v>3379.625199999999</v>
      </c>
      <c r="Q6" s="84" t="n">
        <v>0.1584314284207212</v>
      </c>
      <c r="R6" s="81" t="n">
        <v>9</v>
      </c>
      <c r="S6" s="81" t="n">
        <v>2024</v>
      </c>
      <c r="T6" s="81" t="n">
        <v>10</v>
      </c>
      <c r="U6" s="81" t="n">
        <v>2024</v>
      </c>
      <c r="V6" s="233" t="n">
        <v>45623</v>
      </c>
      <c r="W6" s="81" t="inlineStr">
        <is>
          <t>noviembre</t>
        </is>
      </c>
      <c r="X6" s="81" t="n">
        <v>2024</v>
      </c>
      <c r="Z6" t="inlineStr">
        <is>
          <t>Sin comisión</t>
        </is>
      </c>
    </row>
    <row r="7" ht="14.45" customHeight="1">
      <c r="A7" s="81" t="inlineStr">
        <is>
          <t>LLC</t>
        </is>
      </c>
      <c r="B7" s="81" t="n">
        <v>7</v>
      </c>
      <c r="C7" s="81" t="n">
        <v>1</v>
      </c>
      <c r="D7" s="233" t="n">
        <v>45565</v>
      </c>
      <c r="E7" s="233" t="n">
        <v>45601</v>
      </c>
      <c r="F7" s="233" t="n">
        <v>45614</v>
      </c>
      <c r="G7" s="81" t="inlineStr">
        <is>
          <t>DianaM</t>
        </is>
      </c>
      <c r="H7" s="81" t="n">
        <v>40</v>
      </c>
      <c r="I7" s="81" t="inlineStr">
        <is>
          <t>MARC1989</t>
        </is>
      </c>
      <c r="J7" s="83" t="n">
        <v>182190.48</v>
      </c>
      <c r="K7" s="83" t="inlineStr">
        <is>
          <t>EUR</t>
        </is>
      </c>
      <c r="L7" s="83" t="n">
        <v>182190.48</v>
      </c>
      <c r="M7" s="83" t="n">
        <v>211340.9568</v>
      </c>
      <c r="N7" s="83" t="n">
        <v>25479.17</v>
      </c>
      <c r="O7" s="83" t="n">
        <v>25479.17</v>
      </c>
      <c r="P7" s="83" t="n">
        <v>29555.83719999999</v>
      </c>
      <c r="Q7" s="84" t="n">
        <v>0.1398490744412112</v>
      </c>
      <c r="R7" s="81" t="n">
        <v>9</v>
      </c>
      <c r="S7" s="81" t="n">
        <v>2024</v>
      </c>
      <c r="T7" s="81" t="n">
        <v>11</v>
      </c>
      <c r="U7" s="81" t="n">
        <v>2024</v>
      </c>
      <c r="V7" s="233" t="n">
        <v>45659</v>
      </c>
      <c r="W7" s="81" t="inlineStr">
        <is>
          <t>enero</t>
        </is>
      </c>
      <c r="X7" s="81" t="n">
        <v>2025</v>
      </c>
      <c r="Z7" t="inlineStr">
        <is>
          <t>Rentabilidad Baja</t>
        </is>
      </c>
    </row>
    <row r="8" ht="14.45" customHeight="1">
      <c r="A8" s="81" t="inlineStr">
        <is>
          <t>LLC</t>
        </is>
      </c>
      <c r="B8" s="81" t="n">
        <v>8</v>
      </c>
      <c r="C8" s="81" t="n">
        <v>1</v>
      </c>
      <c r="D8" s="233" t="n">
        <v>45570</v>
      </c>
      <c r="E8" s="233" t="n">
        <v>45579</v>
      </c>
      <c r="F8" s="233" t="n">
        <v>45589</v>
      </c>
      <c r="G8" s="81" t="inlineStr">
        <is>
          <t>DianaM</t>
        </is>
      </c>
      <c r="H8" s="81" t="n">
        <v>40</v>
      </c>
      <c r="I8" s="81" t="inlineStr">
        <is>
          <t>MARC1989</t>
        </is>
      </c>
      <c r="J8" s="83" t="n">
        <v>6473.42</v>
      </c>
      <c r="K8" s="83" t="inlineStr">
        <is>
          <t>EUR</t>
        </is>
      </c>
      <c r="L8" s="83" t="n">
        <v>6473.42</v>
      </c>
      <c r="M8" s="83" t="n">
        <v>7509.1672</v>
      </c>
      <c r="N8" s="83" t="n">
        <v>1573.42</v>
      </c>
      <c r="O8" s="83" t="n">
        <v>1573.42</v>
      </c>
      <c r="P8" s="83" t="n">
        <v>1825.1672</v>
      </c>
      <c r="Q8" s="84" t="n">
        <v>0.2430585378362597</v>
      </c>
      <c r="R8" s="81" t="n">
        <v>10</v>
      </c>
      <c r="S8" s="81" t="n">
        <v>2024</v>
      </c>
      <c r="T8" s="81" t="n">
        <v>10</v>
      </c>
      <c r="U8" s="81" t="n">
        <v>2024</v>
      </c>
      <c r="V8" s="233" t="n">
        <v>45634</v>
      </c>
      <c r="W8" s="81" t="inlineStr">
        <is>
          <t>diciembre</t>
        </is>
      </c>
      <c r="X8" s="81" t="n">
        <v>2024</v>
      </c>
      <c r="Z8" t="inlineStr">
        <is>
          <t>Rentabilidad Baja</t>
        </is>
      </c>
    </row>
    <row r="9" ht="14.45" customHeight="1">
      <c r="A9" s="81" t="inlineStr">
        <is>
          <t>LLC</t>
        </is>
      </c>
      <c r="B9" s="81" t="n">
        <v>9</v>
      </c>
      <c r="C9" s="81" t="n">
        <v>1</v>
      </c>
      <c r="D9" s="233" t="n">
        <v>45573</v>
      </c>
      <c r="E9" s="233" t="n">
        <v>45653</v>
      </c>
      <c r="F9" s="233" t="n">
        <v>45661</v>
      </c>
      <c r="G9" s="81" t="inlineStr">
        <is>
          <t>DianaM</t>
        </is>
      </c>
      <c r="H9" s="81" t="n">
        <v>41</v>
      </c>
      <c r="I9" s="81" t="inlineStr">
        <is>
          <t>MARC1989</t>
        </is>
      </c>
      <c r="J9" s="83" t="n">
        <v>38649.61</v>
      </c>
      <c r="K9" s="83" t="inlineStr">
        <is>
          <t>USD</t>
        </is>
      </c>
      <c r="L9" s="83" t="n">
        <v>33238.6646</v>
      </c>
      <c r="M9" s="83" t="n">
        <v>38649.61</v>
      </c>
      <c r="N9" s="83" t="n">
        <v>3188.81</v>
      </c>
      <c r="O9" s="83" t="n">
        <v>2742.3766</v>
      </c>
      <c r="P9" s="83" t="n">
        <v>3188.81</v>
      </c>
      <c r="Q9" s="84" t="n">
        <v>0.08250561907351718</v>
      </c>
      <c r="R9" s="81" t="n">
        <v>10</v>
      </c>
      <c r="S9" s="81" t="n">
        <v>2024</v>
      </c>
      <c r="T9" s="81" t="n">
        <v>12</v>
      </c>
      <c r="U9" s="81" t="n">
        <v>2024</v>
      </c>
      <c r="V9" s="233" t="n">
        <v>45706</v>
      </c>
      <c r="W9" s="81" t="inlineStr">
        <is>
          <t>febrero</t>
        </is>
      </c>
      <c r="X9" s="81" t="n">
        <v>2025</v>
      </c>
      <c r="Z9" t="inlineStr">
        <is>
          <t>Rentabilidad Baja</t>
        </is>
      </c>
    </row>
    <row r="10" ht="14.45" customHeight="1">
      <c r="A10" s="81" t="inlineStr">
        <is>
          <t>LLC</t>
        </is>
      </c>
      <c r="B10" s="81" t="n">
        <v>10</v>
      </c>
      <c r="C10" s="81" t="n">
        <v>1</v>
      </c>
      <c r="D10" s="233" t="n">
        <v>45574</v>
      </c>
      <c r="E10" s="233" t="n">
        <v>45653</v>
      </c>
      <c r="F10" s="233" t="n">
        <v>45653</v>
      </c>
      <c r="G10" s="81" t="inlineStr">
        <is>
          <t>DianaM</t>
        </is>
      </c>
      <c r="H10" s="81" t="n">
        <v>41</v>
      </c>
      <c r="I10" s="81" t="inlineStr">
        <is>
          <t>MARC1989</t>
        </is>
      </c>
      <c r="J10" s="83" t="n">
        <v>1455.62</v>
      </c>
      <c r="K10" s="83" t="inlineStr">
        <is>
          <t>USD</t>
        </is>
      </c>
      <c r="L10" s="83" t="n">
        <v>1251.8332</v>
      </c>
      <c r="M10" s="83" t="n">
        <v>1455.62</v>
      </c>
      <c r="N10" s="83" t="n">
        <v>294.64</v>
      </c>
      <c r="O10" s="83" t="n">
        <v>253.3904</v>
      </c>
      <c r="P10" s="83" t="n">
        <v>294.64</v>
      </c>
      <c r="Q10" s="84" t="n">
        <v>0.2024154655748066</v>
      </c>
      <c r="R10" s="81" t="n">
        <v>10</v>
      </c>
      <c r="S10" s="81" t="n">
        <v>2024</v>
      </c>
      <c r="T10" s="81" t="n">
        <v>12</v>
      </c>
      <c r="U10" s="81" t="n">
        <v>2024</v>
      </c>
      <c r="V10" s="233" t="n">
        <v>45698</v>
      </c>
      <c r="W10" s="81" t="inlineStr">
        <is>
          <t>febrero</t>
        </is>
      </c>
      <c r="X10" s="81" t="n">
        <v>2025</v>
      </c>
      <c r="Z10" t="inlineStr">
        <is>
          <t>Sin comisión</t>
        </is>
      </c>
    </row>
    <row r="11" ht="14.45" customHeight="1">
      <c r="A11" s="81" t="inlineStr">
        <is>
          <t>LLC</t>
        </is>
      </c>
      <c r="B11" s="81" t="n">
        <v>11</v>
      </c>
      <c r="C11" s="81" t="n">
        <v>1</v>
      </c>
      <c r="D11" s="233" t="n">
        <v>45574</v>
      </c>
      <c r="E11" s="233" t="n">
        <v>45655</v>
      </c>
      <c r="F11" s="233" t="n">
        <v>45661</v>
      </c>
      <c r="G11" s="81" t="inlineStr">
        <is>
          <t>DianaM</t>
        </is>
      </c>
      <c r="H11" s="81" t="n">
        <v>41</v>
      </c>
      <c r="I11" s="81" t="inlineStr">
        <is>
          <t>MARC1989</t>
        </is>
      </c>
      <c r="J11" s="83" t="n">
        <v>1652.27</v>
      </c>
      <c r="K11" s="83" t="inlineStr">
        <is>
          <t>USD</t>
        </is>
      </c>
      <c r="L11" s="83" t="n">
        <v>1420.9522</v>
      </c>
      <c r="M11" s="83" t="n">
        <v>1652.27</v>
      </c>
      <c r="N11" s="83" t="n">
        <v>42.61</v>
      </c>
      <c r="O11" s="83" t="n">
        <v>36.6446</v>
      </c>
      <c r="P11" s="83" t="n">
        <v>42.61</v>
      </c>
      <c r="Q11" s="84" t="n">
        <v>0.02578876333771115</v>
      </c>
      <c r="R11" s="81" t="n">
        <v>10</v>
      </c>
      <c r="S11" s="81" t="n">
        <v>2024</v>
      </c>
      <c r="T11" s="81" t="n">
        <v>12</v>
      </c>
      <c r="U11" s="81" t="n">
        <v>2024</v>
      </c>
      <c r="V11" s="233" t="n">
        <v>45706</v>
      </c>
      <c r="W11" s="81" t="inlineStr">
        <is>
          <t>febrero</t>
        </is>
      </c>
      <c r="X11" s="81" t="n">
        <v>2025</v>
      </c>
      <c r="Z11" t="inlineStr">
        <is>
          <t>Sin comisión</t>
        </is>
      </c>
    </row>
    <row r="12" ht="14.45" customHeight="1">
      <c r="A12" s="81" t="inlineStr">
        <is>
          <t>LLC</t>
        </is>
      </c>
      <c r="B12" s="81" t="n">
        <v>12</v>
      </c>
      <c r="C12" s="81" t="n">
        <v>1</v>
      </c>
      <c r="D12" s="233" t="n">
        <v>45575</v>
      </c>
      <c r="E12" s="233" t="n">
        <v>45644</v>
      </c>
      <c r="F12" s="233" t="n">
        <v>45654</v>
      </c>
      <c r="G12" s="81" t="inlineStr">
        <is>
          <t>DianaM</t>
        </is>
      </c>
      <c r="H12" s="81" t="n">
        <v>41</v>
      </c>
      <c r="I12" s="81" t="inlineStr">
        <is>
          <t>MARC1989</t>
        </is>
      </c>
      <c r="J12" s="83" t="n">
        <v>31905.85</v>
      </c>
      <c r="K12" s="83" t="inlineStr">
        <is>
          <t>EUR</t>
        </is>
      </c>
      <c r="L12" s="83" t="n">
        <v>31905.85</v>
      </c>
      <c r="M12" s="83" t="n">
        <v>37010.78599999999</v>
      </c>
      <c r="N12" s="83" t="n">
        <v>9918.280000000001</v>
      </c>
      <c r="O12" s="83" t="n">
        <v>9918.280000000001</v>
      </c>
      <c r="P12" s="83" t="n">
        <v>11505.2048</v>
      </c>
      <c r="Q12" s="84" t="n">
        <v>0.3108608609392949</v>
      </c>
      <c r="R12" s="81" t="n">
        <v>10</v>
      </c>
      <c r="S12" s="81" t="n">
        <v>2024</v>
      </c>
      <c r="T12" s="81" t="n">
        <v>12</v>
      </c>
      <c r="U12" s="81" t="n">
        <v>2024</v>
      </c>
      <c r="V12" s="233" t="n">
        <v>45699</v>
      </c>
      <c r="W12" s="81" t="inlineStr">
        <is>
          <t>febrero</t>
        </is>
      </c>
      <c r="X12" s="81" t="n">
        <v>2025</v>
      </c>
      <c r="Z12" t="inlineStr">
        <is>
          <t>Sin comisión</t>
        </is>
      </c>
    </row>
    <row r="13" ht="14.45" customHeight="1">
      <c r="A13" s="81" t="inlineStr">
        <is>
          <t>LLC</t>
        </is>
      </c>
      <c r="B13" s="81" t="n">
        <v>13</v>
      </c>
      <c r="C13" s="81" t="n">
        <v>1</v>
      </c>
      <c r="D13" s="233" t="n">
        <v>45576</v>
      </c>
      <c r="E13" s="233" t="n">
        <v>45618</v>
      </c>
      <c r="F13" s="233" t="n">
        <v>45623</v>
      </c>
      <c r="G13" s="81" t="inlineStr">
        <is>
          <t>DianaM</t>
        </is>
      </c>
      <c r="H13" s="81" t="n">
        <v>41</v>
      </c>
      <c r="I13" s="81" t="inlineStr">
        <is>
          <t>MARC1989</t>
        </is>
      </c>
      <c r="J13" s="83" t="n">
        <v>6490.08</v>
      </c>
      <c r="K13" s="83" t="inlineStr">
        <is>
          <t>USD</t>
        </is>
      </c>
      <c r="L13" s="83" t="n">
        <v>5581.4688</v>
      </c>
      <c r="M13" s="83" t="n">
        <v>6490.08</v>
      </c>
      <c r="N13" s="83" t="n">
        <v>1244.92</v>
      </c>
      <c r="O13" s="83" t="n">
        <v>1070.6312</v>
      </c>
      <c r="P13" s="83" t="n">
        <v>1244.92</v>
      </c>
      <c r="Q13" s="84" t="n">
        <v>0.1918188989966225</v>
      </c>
      <c r="R13" s="81" t="n">
        <v>10</v>
      </c>
      <c r="S13" s="81" t="n">
        <v>2024</v>
      </c>
      <c r="T13" s="81" t="n">
        <v>11</v>
      </c>
      <c r="U13" s="81" t="n">
        <v>2024</v>
      </c>
      <c r="V13" s="233" t="n">
        <v>45668</v>
      </c>
      <c r="W13" s="81" t="inlineStr">
        <is>
          <t>enero</t>
        </is>
      </c>
      <c r="X13" s="81" t="n">
        <v>2025</v>
      </c>
    </row>
    <row r="14" ht="14.45" customHeight="1">
      <c r="A14" s="81" t="inlineStr">
        <is>
          <t>LLC</t>
        </is>
      </c>
      <c r="B14" s="81" t="n">
        <v>14</v>
      </c>
      <c r="C14" s="81" t="n">
        <v>1</v>
      </c>
      <c r="D14" s="233" t="n">
        <v>45583</v>
      </c>
      <c r="E14" s="233" t="n">
        <v>45964</v>
      </c>
      <c r="F14" s="233" t="n">
        <v>45991</v>
      </c>
      <c r="G14" s="81" t="inlineStr">
        <is>
          <t>DianaM</t>
        </is>
      </c>
      <c r="H14" s="81" t="n">
        <v>42</v>
      </c>
      <c r="I14" s="81" t="inlineStr">
        <is>
          <t>ISRAELB,MARC1989</t>
        </is>
      </c>
      <c r="J14" s="83" t="n">
        <v>53274.47</v>
      </c>
      <c r="K14" s="83" t="inlineStr">
        <is>
          <t>USD</t>
        </is>
      </c>
      <c r="L14" s="83" t="n">
        <v>45816.0442</v>
      </c>
      <c r="M14" s="83" t="n">
        <v>53274.47</v>
      </c>
      <c r="N14" s="83" t="n">
        <v>6880.99</v>
      </c>
      <c r="O14" s="83" t="n">
        <v>5917.6514</v>
      </c>
      <c r="P14" s="83" t="n">
        <v>6880.99</v>
      </c>
      <c r="Q14" s="84" t="n">
        <v>0.1291611160092254</v>
      </c>
      <c r="R14" s="81" t="n">
        <v>10</v>
      </c>
      <c r="S14" s="81" t="n">
        <v>2024</v>
      </c>
      <c r="T14" s="81" t="n">
        <v>11</v>
      </c>
      <c r="U14" s="81" t="n">
        <v>2025</v>
      </c>
      <c r="V14" s="233" t="n">
        <v>46036</v>
      </c>
      <c r="W14" s="81" t="inlineStr">
        <is>
          <t>enero</t>
        </is>
      </c>
      <c r="X14" s="81" t="n">
        <v>2026</v>
      </c>
      <c r="Z14" t="inlineStr">
        <is>
          <t>Sin comisión</t>
        </is>
      </c>
    </row>
    <row r="15" ht="14.45" customHeight="1">
      <c r="A15" s="81" t="inlineStr">
        <is>
          <t>LLC</t>
        </is>
      </c>
      <c r="B15" s="81" t="n">
        <v>15</v>
      </c>
      <c r="C15" s="81" t="n">
        <v>1</v>
      </c>
      <c r="D15" s="233" t="n">
        <v>45587</v>
      </c>
      <c r="E15" s="233" t="n">
        <v>45589</v>
      </c>
      <c r="F15" s="233" t="n">
        <v>45599</v>
      </c>
      <c r="G15" s="81" t="inlineStr">
        <is>
          <t>DianaM</t>
        </is>
      </c>
      <c r="H15" s="81" t="n">
        <v>43</v>
      </c>
      <c r="I15" s="81" t="inlineStr">
        <is>
          <t>MARC1989</t>
        </is>
      </c>
      <c r="J15" s="83" t="n">
        <v>2327</v>
      </c>
      <c r="K15" s="83" t="inlineStr">
        <is>
          <t>USD</t>
        </is>
      </c>
      <c r="L15" s="83" t="n">
        <v>2001.22</v>
      </c>
      <c r="M15" s="83" t="n">
        <v>2327</v>
      </c>
      <c r="N15" s="83" t="n">
        <v>0</v>
      </c>
      <c r="O15" s="83" t="n">
        <v>0</v>
      </c>
      <c r="P15" s="83" t="n">
        <v>0</v>
      </c>
      <c r="Q15" s="84" t="n">
        <v>0</v>
      </c>
      <c r="R15" s="81" t="n">
        <v>10</v>
      </c>
      <c r="S15" s="81" t="n">
        <v>2024</v>
      </c>
      <c r="T15" s="81" t="n">
        <v>10</v>
      </c>
      <c r="U15" s="81" t="n">
        <v>2024</v>
      </c>
      <c r="V15" s="233" t="n">
        <v>45644</v>
      </c>
      <c r="W15" s="81" t="inlineStr">
        <is>
          <t>diciembre</t>
        </is>
      </c>
      <c r="X15" s="81" t="n">
        <v>2024</v>
      </c>
      <c r="Z15" t="inlineStr">
        <is>
          <t>Sin comisión</t>
        </is>
      </c>
    </row>
    <row r="16" ht="14.45" customHeight="1">
      <c r="A16" s="81" t="inlineStr">
        <is>
          <t>LLC</t>
        </is>
      </c>
      <c r="B16" s="81" t="n">
        <v>16</v>
      </c>
      <c r="C16" s="81" t="n">
        <v>1</v>
      </c>
      <c r="D16" s="233" t="n">
        <v>45587</v>
      </c>
      <c r="E16" s="233" t="n">
        <v>45622</v>
      </c>
      <c r="F16" s="233" t="n">
        <v>45625</v>
      </c>
      <c r="G16" s="81" t="inlineStr">
        <is>
          <t>DianaM</t>
        </is>
      </c>
      <c r="H16" s="81" t="n">
        <v>43</v>
      </c>
      <c r="I16" s="81" t="inlineStr">
        <is>
          <t>MARC1989</t>
        </is>
      </c>
      <c r="J16" s="83" t="n">
        <v>6385.17</v>
      </c>
      <c r="K16" s="83" t="inlineStr">
        <is>
          <t>USD</t>
        </is>
      </c>
      <c r="L16" s="83" t="n">
        <v>5491.2462</v>
      </c>
      <c r="M16" s="83" t="n">
        <v>6385.17</v>
      </c>
      <c r="N16" s="83" t="n">
        <v>866.04</v>
      </c>
      <c r="O16" s="83" t="n">
        <v>744.7944</v>
      </c>
      <c r="P16" s="83" t="n">
        <v>866.04</v>
      </c>
      <c r="Q16" s="84" t="n">
        <v>0.1356330371783367</v>
      </c>
      <c r="R16" s="81" t="n">
        <v>10</v>
      </c>
      <c r="S16" s="81" t="n">
        <v>2024</v>
      </c>
      <c r="T16" s="81" t="n">
        <v>11</v>
      </c>
      <c r="U16" s="81" t="n">
        <v>2024</v>
      </c>
      <c r="V16" s="233" t="n">
        <v>45670</v>
      </c>
      <c r="W16" s="81" t="inlineStr">
        <is>
          <t>enero</t>
        </is>
      </c>
      <c r="X16" s="81" t="n">
        <v>2025</v>
      </c>
      <c r="Z16" t="inlineStr">
        <is>
          <t>Sin comisión</t>
        </is>
      </c>
    </row>
    <row r="17" ht="14.45" customHeight="1">
      <c r="A17" s="81" t="inlineStr">
        <is>
          <t>LLC</t>
        </is>
      </c>
      <c r="B17" s="81" t="n">
        <v>17</v>
      </c>
      <c r="C17" s="81" t="n">
        <v>1</v>
      </c>
      <c r="D17" s="233" t="n">
        <v>45587</v>
      </c>
      <c r="E17" s="233" t="n">
        <v>45589</v>
      </c>
      <c r="F17" s="233" t="n">
        <v>45589</v>
      </c>
      <c r="G17" s="81" t="inlineStr">
        <is>
          <t>DianaM</t>
        </is>
      </c>
      <c r="H17" s="81" t="n">
        <v>43</v>
      </c>
      <c r="I17" s="81" t="inlineStr">
        <is>
          <t>MARC1989</t>
        </is>
      </c>
      <c r="J17" s="83" t="n">
        <v>1590</v>
      </c>
      <c r="K17" s="83" t="inlineStr">
        <is>
          <t>EUR</t>
        </is>
      </c>
      <c r="L17" s="83" t="n">
        <v>1590</v>
      </c>
      <c r="M17" s="83" t="n">
        <v>1844.4</v>
      </c>
      <c r="N17" s="83" t="n">
        <v>280</v>
      </c>
      <c r="O17" s="83" t="n">
        <v>280</v>
      </c>
      <c r="P17" s="83" t="n">
        <v>324.8</v>
      </c>
      <c r="Q17" s="84" t="n">
        <v>0.1761006289308176</v>
      </c>
      <c r="R17" s="81" t="n">
        <v>10</v>
      </c>
      <c r="S17" s="81" t="n">
        <v>2024</v>
      </c>
      <c r="T17" s="81" t="n">
        <v>10</v>
      </c>
      <c r="U17" s="81" t="n">
        <v>2024</v>
      </c>
      <c r="V17" s="233" t="n">
        <v>45634</v>
      </c>
      <c r="W17" s="81" t="inlineStr">
        <is>
          <t>diciembre</t>
        </is>
      </c>
      <c r="X17" s="81" t="n">
        <v>2024</v>
      </c>
      <c r="Z17" t="inlineStr">
        <is>
          <t>Rentabilidad Baja</t>
        </is>
      </c>
    </row>
    <row r="18" ht="14.45" customHeight="1">
      <c r="A18" s="81" t="inlineStr">
        <is>
          <t>LLC</t>
        </is>
      </c>
      <c r="B18" s="81" t="n">
        <v>18</v>
      </c>
      <c r="C18" s="81" t="n">
        <v>1</v>
      </c>
      <c r="D18" s="233" t="n">
        <v>45590</v>
      </c>
      <c r="E18" s="233" t="n">
        <v>45591</v>
      </c>
      <c r="F18" s="233" t="n">
        <v>45605</v>
      </c>
      <c r="G18" s="81" t="inlineStr">
        <is>
          <t>DianaM</t>
        </is>
      </c>
      <c r="H18" s="81" t="n">
        <v>43</v>
      </c>
      <c r="I18" s="81" t="inlineStr">
        <is>
          <t>MARC1989</t>
        </is>
      </c>
      <c r="J18" s="83" t="n">
        <v>14493.36</v>
      </c>
      <c r="K18" s="83" t="inlineStr">
        <is>
          <t>USD</t>
        </is>
      </c>
      <c r="L18" s="83" t="n">
        <v>12464.2896</v>
      </c>
      <c r="M18" s="83" t="n">
        <v>14493.36</v>
      </c>
      <c r="N18" s="83" t="n">
        <v>2056.36</v>
      </c>
      <c r="O18" s="83" t="n">
        <v>1768.4696</v>
      </c>
      <c r="P18" s="83" t="n">
        <v>2056.36</v>
      </c>
      <c r="Q18" s="84" t="n">
        <v>0.1418829036193126</v>
      </c>
      <c r="R18" s="81" t="n">
        <v>10</v>
      </c>
      <c r="S18" s="81" t="n">
        <v>2024</v>
      </c>
      <c r="T18" s="81" t="n">
        <v>10</v>
      </c>
      <c r="U18" s="81" t="n">
        <v>2024</v>
      </c>
      <c r="V18" s="233" t="n">
        <v>45650</v>
      </c>
      <c r="W18" s="81" t="inlineStr">
        <is>
          <t>diciembre</t>
        </is>
      </c>
      <c r="X18" s="81" t="n">
        <v>2024</v>
      </c>
    </row>
    <row r="19" ht="14.45" customHeight="1">
      <c r="A19" s="81" t="inlineStr">
        <is>
          <t>LLC</t>
        </is>
      </c>
      <c r="B19" s="81" t="n">
        <v>19</v>
      </c>
      <c r="C19" s="81" t="n">
        <v>1</v>
      </c>
      <c r="D19" s="233" t="n">
        <v>45593</v>
      </c>
      <c r="E19" s="233" t="n">
        <v>45598</v>
      </c>
      <c r="F19" s="233" t="n">
        <v>45601</v>
      </c>
      <c r="G19" s="81" t="inlineStr">
        <is>
          <t>DianaM</t>
        </is>
      </c>
      <c r="H19" s="81" t="n">
        <v>44</v>
      </c>
      <c r="I19" s="81" t="inlineStr">
        <is>
          <t>MARC1989</t>
        </is>
      </c>
      <c r="J19" s="83" t="n">
        <v>1560</v>
      </c>
      <c r="K19" s="83" t="inlineStr">
        <is>
          <t>USD</t>
        </is>
      </c>
      <c r="L19" s="83" t="n">
        <v>1341.6</v>
      </c>
      <c r="M19" s="83" t="n">
        <v>1560</v>
      </c>
      <c r="N19" s="83" t="n">
        <v>0</v>
      </c>
      <c r="O19" s="83" t="n">
        <v>0</v>
      </c>
      <c r="P19" s="83" t="n">
        <v>0</v>
      </c>
      <c r="Q19" s="84" t="n">
        <v>0</v>
      </c>
      <c r="R19" s="81" t="n">
        <v>10</v>
      </c>
      <c r="S19" s="81" t="n">
        <v>2024</v>
      </c>
      <c r="T19" s="81" t="n">
        <v>11</v>
      </c>
      <c r="U19" s="81" t="n">
        <v>2024</v>
      </c>
      <c r="V19" s="233" t="n">
        <v>45646</v>
      </c>
      <c r="W19" s="81" t="inlineStr">
        <is>
          <t>diciembre</t>
        </is>
      </c>
      <c r="X19" s="81" t="n">
        <v>2024</v>
      </c>
      <c r="Z19" t="inlineStr">
        <is>
          <t>Sin comisión</t>
        </is>
      </c>
    </row>
    <row r="20" ht="14.45" customHeight="1">
      <c r="A20" s="81" t="inlineStr">
        <is>
          <t>LLC</t>
        </is>
      </c>
      <c r="B20" s="81" t="n">
        <v>20</v>
      </c>
      <c r="C20" s="81" t="n">
        <v>1</v>
      </c>
      <c r="D20" s="233" t="n">
        <v>45593</v>
      </c>
      <c r="E20" s="233" t="n">
        <v>45597</v>
      </c>
      <c r="F20" s="233" t="n">
        <v>45598</v>
      </c>
      <c r="G20" s="81" t="inlineStr">
        <is>
          <t>DianaM</t>
        </is>
      </c>
      <c r="H20" s="81" t="n">
        <v>44</v>
      </c>
      <c r="I20" s="81" t="inlineStr">
        <is>
          <t>MARC1989</t>
        </is>
      </c>
      <c r="J20" s="83" t="n">
        <v>803</v>
      </c>
      <c r="K20" s="83" t="inlineStr">
        <is>
          <t>USD</t>
        </is>
      </c>
      <c r="L20" s="83" t="n">
        <v>690.58</v>
      </c>
      <c r="M20" s="83" t="n">
        <v>803</v>
      </c>
      <c r="N20" s="83" t="n">
        <v>0</v>
      </c>
      <c r="O20" s="83" t="n">
        <v>0</v>
      </c>
      <c r="P20" s="83" t="n">
        <v>0</v>
      </c>
      <c r="Q20" s="84" t="n">
        <v>0</v>
      </c>
      <c r="R20" s="81" t="n">
        <v>10</v>
      </c>
      <c r="S20" s="81" t="n">
        <v>2024</v>
      </c>
      <c r="T20" s="81" t="n">
        <v>11</v>
      </c>
      <c r="U20" s="81" t="n">
        <v>2024</v>
      </c>
      <c r="V20" s="233" t="n">
        <v>45643</v>
      </c>
      <c r="W20" s="81" t="inlineStr">
        <is>
          <t>diciembre</t>
        </is>
      </c>
      <c r="X20" s="81" t="n">
        <v>2024</v>
      </c>
      <c r="Z20" t="inlineStr">
        <is>
          <t>Sin comisión</t>
        </is>
      </c>
    </row>
    <row r="21" ht="14.45" customHeight="1">
      <c r="A21" s="81" t="inlineStr">
        <is>
          <t>LLC</t>
        </is>
      </c>
      <c r="B21" s="81" t="n">
        <v>21</v>
      </c>
      <c r="C21" s="81" t="n">
        <v>1</v>
      </c>
      <c r="D21" s="233" t="n">
        <v>45593</v>
      </c>
      <c r="E21" s="233" t="n">
        <v>45596</v>
      </c>
      <c r="F21" s="233" t="n">
        <v>45603</v>
      </c>
      <c r="G21" s="81" t="inlineStr">
        <is>
          <t>DianaM</t>
        </is>
      </c>
      <c r="H21" s="81" t="n">
        <v>44</v>
      </c>
      <c r="I21" s="81" t="inlineStr">
        <is>
          <t>MARC1989</t>
        </is>
      </c>
      <c r="J21" s="83" t="n">
        <v>9852.219999999999</v>
      </c>
      <c r="K21" s="83" t="inlineStr">
        <is>
          <t>USD</t>
        </is>
      </c>
      <c r="L21" s="83" t="n">
        <v>8472.9092</v>
      </c>
      <c r="M21" s="83" t="n">
        <v>9852.219999999999</v>
      </c>
      <c r="N21" s="83" t="n">
        <v>1560.93</v>
      </c>
      <c r="O21" s="83" t="n">
        <v>1342.3998</v>
      </c>
      <c r="P21" s="83" t="n">
        <v>1560.93</v>
      </c>
      <c r="Q21" s="84" t="n">
        <v>0.1584343427166669</v>
      </c>
      <c r="R21" s="81" t="n">
        <v>10</v>
      </c>
      <c r="S21" s="81" t="n">
        <v>2024</v>
      </c>
      <c r="T21" s="81" t="n">
        <v>10</v>
      </c>
      <c r="U21" s="81" t="n">
        <v>2024</v>
      </c>
      <c r="V21" s="233" t="n">
        <v>45648</v>
      </c>
      <c r="W21" s="81" t="inlineStr">
        <is>
          <t>diciembre</t>
        </is>
      </c>
      <c r="X21" s="81" t="n">
        <v>2024</v>
      </c>
      <c r="Z21" t="inlineStr">
        <is>
          <t>Sin comisión</t>
        </is>
      </c>
    </row>
    <row r="22" ht="14.45" customHeight="1">
      <c r="A22" s="81" t="inlineStr">
        <is>
          <t>LLC</t>
        </is>
      </c>
      <c r="B22" s="81" t="n">
        <v>22</v>
      </c>
      <c r="C22" s="81" t="n">
        <v>1</v>
      </c>
      <c r="D22" s="233" t="n">
        <v>45594</v>
      </c>
      <c r="E22" s="233" t="n">
        <v>45475</v>
      </c>
      <c r="F22" s="233" t="n">
        <v>45478</v>
      </c>
      <c r="G22" s="81" t="inlineStr">
        <is>
          <t>DianaM</t>
        </is>
      </c>
      <c r="H22" s="81" t="n">
        <v>44</v>
      </c>
      <c r="I22" s="81" t="inlineStr">
        <is>
          <t>MARC1989</t>
        </is>
      </c>
      <c r="J22" s="83" t="n">
        <v>15077.2</v>
      </c>
      <c r="K22" s="83" t="inlineStr">
        <is>
          <t>EUR</t>
        </is>
      </c>
      <c r="L22" s="83" t="n">
        <v>15077.2</v>
      </c>
      <c r="M22" s="83" t="n">
        <v>17489.552</v>
      </c>
      <c r="N22" s="83" t="n">
        <v>1507.72</v>
      </c>
      <c r="O22" s="83" t="n">
        <v>1507.72</v>
      </c>
      <c r="P22" s="83" t="n">
        <v>1748.9552</v>
      </c>
      <c r="Q22" s="84" t="n">
        <v>0.09999999999999999</v>
      </c>
      <c r="R22" s="81" t="n">
        <v>10</v>
      </c>
      <c r="S22" s="81" t="n">
        <v>2024</v>
      </c>
      <c r="T22" s="81" t="n">
        <v>7</v>
      </c>
      <c r="U22" s="81" t="n">
        <v>2024</v>
      </c>
      <c r="V22" s="233" t="n">
        <v>45523</v>
      </c>
      <c r="W22" s="81" t="inlineStr">
        <is>
          <t>agosto</t>
        </is>
      </c>
      <c r="X22" s="81" t="n">
        <v>2024</v>
      </c>
      <c r="Z22" t="inlineStr">
        <is>
          <t>Sin comisión</t>
        </is>
      </c>
    </row>
    <row r="23" ht="14.45" customHeight="1">
      <c r="A23" s="81" t="inlineStr">
        <is>
          <t>LLC</t>
        </is>
      </c>
      <c r="B23" s="81" t="n">
        <v>23</v>
      </c>
      <c r="C23" s="81" t="n">
        <v>1</v>
      </c>
      <c r="D23" s="233" t="n">
        <v>45597</v>
      </c>
      <c r="E23" s="233" t="n">
        <v>45652</v>
      </c>
      <c r="F23" s="233" t="n">
        <v>45659</v>
      </c>
      <c r="G23" s="81" t="inlineStr">
        <is>
          <t>DianaM</t>
        </is>
      </c>
      <c r="H23" s="81" t="n">
        <v>44</v>
      </c>
      <c r="I23" s="81" t="inlineStr">
        <is>
          <t>MARC1989</t>
        </is>
      </c>
      <c r="J23" s="83" t="n">
        <v>6357.14</v>
      </c>
      <c r="K23" s="83" t="inlineStr">
        <is>
          <t>EUR</t>
        </is>
      </c>
      <c r="L23" s="83" t="n">
        <v>6357.14</v>
      </c>
      <c r="M23" s="83" t="n">
        <v>7374.2824</v>
      </c>
      <c r="N23" s="83" t="n">
        <v>957.6900000000001</v>
      </c>
      <c r="O23" s="83" t="n">
        <v>957.6900000000001</v>
      </c>
      <c r="P23" s="83" t="n">
        <v>1110.9204</v>
      </c>
      <c r="Q23" s="84" t="n">
        <v>0.1506479328754755</v>
      </c>
      <c r="R23" s="81" t="n">
        <v>11</v>
      </c>
      <c r="S23" s="81" t="n">
        <v>2024</v>
      </c>
      <c r="T23" s="81" t="n">
        <v>12</v>
      </c>
      <c r="U23" s="81" t="n">
        <v>2024</v>
      </c>
      <c r="V23" s="233" t="n">
        <v>45704</v>
      </c>
      <c r="W23" s="81" t="inlineStr">
        <is>
          <t>febrero</t>
        </is>
      </c>
      <c r="X23" s="81" t="n">
        <v>2025</v>
      </c>
    </row>
    <row r="24" ht="14.45" customHeight="1">
      <c r="A24" s="81" t="inlineStr">
        <is>
          <t>LLC</t>
        </is>
      </c>
      <c r="B24" s="81" t="n">
        <v>24</v>
      </c>
      <c r="C24" s="81" t="n">
        <v>1</v>
      </c>
      <c r="D24" s="233" t="n">
        <v>45597</v>
      </c>
      <c r="E24" s="233" t="n">
        <v>45630</v>
      </c>
      <c r="F24" s="233" t="n">
        <v>45634</v>
      </c>
      <c r="G24" s="81" t="inlineStr">
        <is>
          <t>DianaM</t>
        </is>
      </c>
      <c r="H24" s="81" t="n">
        <v>44</v>
      </c>
      <c r="I24" s="81" t="inlineStr">
        <is>
          <t>MARC1989</t>
        </is>
      </c>
      <c r="J24" s="83" t="n">
        <v>653.86</v>
      </c>
      <c r="K24" s="83" t="inlineStr">
        <is>
          <t>USD</t>
        </is>
      </c>
      <c r="L24" s="83" t="n">
        <v>562.3196</v>
      </c>
      <c r="M24" s="83" t="n">
        <v>653.86</v>
      </c>
      <c r="N24" s="83" t="n">
        <v>35</v>
      </c>
      <c r="O24" s="83" t="n">
        <v>30.1</v>
      </c>
      <c r="P24" s="83" t="n">
        <v>35</v>
      </c>
      <c r="Q24" s="84" t="n">
        <v>0.05352827822469641</v>
      </c>
      <c r="R24" s="81" t="n">
        <v>11</v>
      </c>
      <c r="S24" s="81" t="n">
        <v>2024</v>
      </c>
      <c r="T24" s="81" t="n">
        <v>12</v>
      </c>
      <c r="U24" s="81" t="n">
        <v>2024</v>
      </c>
      <c r="V24" s="233" t="n">
        <v>45679</v>
      </c>
      <c r="W24" s="81" t="inlineStr">
        <is>
          <t>enero</t>
        </is>
      </c>
      <c r="X24" s="81" t="n">
        <v>2025</v>
      </c>
      <c r="Z24" t="inlineStr">
        <is>
          <t>Sin comisión</t>
        </is>
      </c>
    </row>
    <row r="25" ht="14.45" customHeight="1">
      <c r="A25" s="81" t="inlineStr">
        <is>
          <t>LLC</t>
        </is>
      </c>
      <c r="B25" s="81" t="n">
        <v>25</v>
      </c>
      <c r="C25" s="81" t="n">
        <v>1</v>
      </c>
      <c r="D25" s="233" t="n">
        <v>45601</v>
      </c>
      <c r="E25" s="233" t="n">
        <v>45651</v>
      </c>
      <c r="F25" s="233" t="n">
        <v>45655</v>
      </c>
      <c r="G25" s="81" t="inlineStr">
        <is>
          <t>DianaM</t>
        </is>
      </c>
      <c r="H25" s="81" t="n">
        <v>45</v>
      </c>
      <c r="I25" s="81" t="inlineStr">
        <is>
          <t>MARC1989</t>
        </is>
      </c>
      <c r="J25" s="83" t="n">
        <v>6500</v>
      </c>
      <c r="K25" s="83" t="inlineStr">
        <is>
          <t>EUR</t>
        </is>
      </c>
      <c r="L25" s="83" t="n">
        <v>6500</v>
      </c>
      <c r="M25" s="83" t="n">
        <v>7539.999999999999</v>
      </c>
      <c r="N25" s="83" t="n">
        <v>1130</v>
      </c>
      <c r="O25" s="83" t="n">
        <v>1130</v>
      </c>
      <c r="P25" s="83" t="n">
        <v>1310.8</v>
      </c>
      <c r="Q25" s="84" t="n">
        <v>0.1738461538461538</v>
      </c>
      <c r="R25" s="81" t="n">
        <v>11</v>
      </c>
      <c r="S25" s="81" t="n">
        <v>2024</v>
      </c>
      <c r="T25" s="81" t="n">
        <v>12</v>
      </c>
      <c r="U25" s="81" t="n">
        <v>2024</v>
      </c>
      <c r="V25" s="233" t="n">
        <v>45700</v>
      </c>
      <c r="W25" s="81" t="inlineStr">
        <is>
          <t>febrero</t>
        </is>
      </c>
      <c r="X25" s="81" t="n">
        <v>2025</v>
      </c>
      <c r="Z25" t="inlineStr">
        <is>
          <t>Rentabilidad Baja</t>
        </is>
      </c>
    </row>
    <row r="26" ht="14.45" customHeight="1">
      <c r="A26" s="81" t="inlineStr">
        <is>
          <t>LLC</t>
        </is>
      </c>
      <c r="B26" s="81" t="n">
        <v>26</v>
      </c>
      <c r="C26" s="81" t="n">
        <v>1</v>
      </c>
      <c r="D26" s="233" t="n">
        <v>45602</v>
      </c>
      <c r="E26" s="233" t="n">
        <v>45623</v>
      </c>
      <c r="F26" s="233" t="n">
        <v>45626</v>
      </c>
      <c r="G26" s="81" t="inlineStr">
        <is>
          <t>DianaM</t>
        </is>
      </c>
      <c r="H26" s="81" t="n">
        <v>45</v>
      </c>
      <c r="I26" s="81" t="inlineStr">
        <is>
          <t>MARC1989</t>
        </is>
      </c>
      <c r="J26" s="83" t="n">
        <v>9724.969999999999</v>
      </c>
      <c r="K26" s="83" t="inlineStr">
        <is>
          <t>USD</t>
        </is>
      </c>
      <c r="L26" s="83" t="n">
        <v>8363.474199999999</v>
      </c>
      <c r="M26" s="83" t="n">
        <v>9724.969999999999</v>
      </c>
      <c r="N26" s="83" t="n">
        <v>722.22</v>
      </c>
      <c r="O26" s="83" t="n">
        <v>621.1092</v>
      </c>
      <c r="P26" s="83" t="n">
        <v>722.22</v>
      </c>
      <c r="Q26" s="84" t="n">
        <v>0.0742644964457474</v>
      </c>
      <c r="R26" s="81" t="n">
        <v>11</v>
      </c>
      <c r="S26" s="81" t="n">
        <v>2024</v>
      </c>
      <c r="T26" s="81" t="n">
        <v>11</v>
      </c>
      <c r="U26" s="81" t="n">
        <v>2024</v>
      </c>
      <c r="V26" s="233" t="n">
        <v>45671</v>
      </c>
      <c r="W26" s="81" t="inlineStr">
        <is>
          <t>enero</t>
        </is>
      </c>
      <c r="X26" s="81" t="n">
        <v>2025</v>
      </c>
      <c r="Z26" t="inlineStr">
        <is>
          <t>Sin comisión</t>
        </is>
      </c>
    </row>
    <row r="27" ht="14.45" customHeight="1">
      <c r="A27" s="81" t="inlineStr">
        <is>
          <t>LLC</t>
        </is>
      </c>
      <c r="B27" s="81" t="n">
        <v>27</v>
      </c>
      <c r="C27" s="81" t="n">
        <v>1</v>
      </c>
      <c r="D27" s="233" t="n">
        <v>45602</v>
      </c>
      <c r="E27" s="233" t="n">
        <v>45626</v>
      </c>
      <c r="F27" s="233" t="n">
        <v>45630</v>
      </c>
      <c r="G27" s="81" t="inlineStr">
        <is>
          <t>DianaM</t>
        </is>
      </c>
      <c r="H27" s="81" t="n">
        <v>45</v>
      </c>
      <c r="I27" s="81" t="inlineStr">
        <is>
          <t>MARC1989</t>
        </is>
      </c>
      <c r="J27" s="83" t="n">
        <v>8157.25</v>
      </c>
      <c r="K27" s="83" t="inlineStr">
        <is>
          <t>USD</t>
        </is>
      </c>
      <c r="L27" s="83" t="n">
        <v>7015.235</v>
      </c>
      <c r="M27" s="83" t="n">
        <v>8157.25</v>
      </c>
      <c r="N27" s="83" t="n">
        <v>7.05</v>
      </c>
      <c r="O27" s="83" t="n">
        <v>6.063</v>
      </c>
      <c r="P27" s="83" t="n">
        <v>7.05</v>
      </c>
      <c r="Q27" s="84" t="n">
        <v>0.0008642618529528947</v>
      </c>
      <c r="R27" s="81" t="n">
        <v>11</v>
      </c>
      <c r="S27" s="81" t="n">
        <v>2024</v>
      </c>
      <c r="T27" s="81" t="n">
        <v>11</v>
      </c>
      <c r="U27" s="81" t="n">
        <v>2024</v>
      </c>
      <c r="V27" s="233" t="n">
        <v>45675</v>
      </c>
      <c r="W27" s="81" t="inlineStr">
        <is>
          <t>enero</t>
        </is>
      </c>
      <c r="X27" s="81" t="n">
        <v>2025</v>
      </c>
      <c r="Z27" t="inlineStr">
        <is>
          <t>Sin comisión</t>
        </is>
      </c>
    </row>
    <row r="28" ht="14.45" customHeight="1">
      <c r="A28" s="81" t="inlineStr">
        <is>
          <t>LLC</t>
        </is>
      </c>
      <c r="B28" s="81" t="n">
        <v>28</v>
      </c>
      <c r="C28" s="81" t="n">
        <v>1</v>
      </c>
      <c r="D28" s="233" t="n">
        <v>45602</v>
      </c>
      <c r="E28" s="233" t="n">
        <v>45792</v>
      </c>
      <c r="F28" s="233" t="n">
        <v>45803</v>
      </c>
      <c r="G28" s="81" t="inlineStr">
        <is>
          <t>DianaM</t>
        </is>
      </c>
      <c r="H28" s="81" t="n">
        <v>45</v>
      </c>
      <c r="I28" s="81" t="inlineStr">
        <is>
          <t>ISRAELB,MARC1989</t>
        </is>
      </c>
      <c r="J28" s="83" t="n">
        <v>18964.32</v>
      </c>
      <c r="K28" s="83" t="inlineStr">
        <is>
          <t>USD</t>
        </is>
      </c>
      <c r="L28" s="83" t="n">
        <v>16309.3152</v>
      </c>
      <c r="M28" s="83" t="n">
        <v>18964.32</v>
      </c>
      <c r="N28" s="83" t="n">
        <v>2606.2</v>
      </c>
      <c r="O28" s="83" t="n">
        <v>2241.332</v>
      </c>
      <c r="P28" s="83" t="n">
        <v>2606.2</v>
      </c>
      <c r="Q28" s="84" t="n">
        <v>0.1374264935415559</v>
      </c>
      <c r="R28" s="81" t="n">
        <v>11</v>
      </c>
      <c r="S28" s="81" t="n">
        <v>2024</v>
      </c>
      <c r="T28" s="81" t="n">
        <v>5</v>
      </c>
      <c r="U28" s="81" t="n">
        <v>2025</v>
      </c>
      <c r="V28" s="233" t="n">
        <v>45848</v>
      </c>
      <c r="W28" s="81" t="inlineStr">
        <is>
          <t>julio</t>
        </is>
      </c>
      <c r="X28" s="81" t="n">
        <v>2025</v>
      </c>
      <c r="Z28" t="inlineStr">
        <is>
          <t>Sin comisión</t>
        </is>
      </c>
    </row>
    <row r="29" ht="14.45" customHeight="1">
      <c r="A29" s="81" t="inlineStr">
        <is>
          <t>LLC</t>
        </is>
      </c>
      <c r="B29" s="81" t="n">
        <v>29</v>
      </c>
      <c r="C29" s="81" t="n">
        <v>1</v>
      </c>
      <c r="D29" s="233" t="n">
        <v>45602</v>
      </c>
      <c r="E29" s="233" t="n">
        <v>45616</v>
      </c>
      <c r="F29" s="233" t="n">
        <v>45617</v>
      </c>
      <c r="G29" s="81" t="inlineStr">
        <is>
          <t>DianaM</t>
        </is>
      </c>
      <c r="H29" s="81" t="n">
        <v>45</v>
      </c>
      <c r="I29" s="81" t="inlineStr">
        <is>
          <t>MARC1989</t>
        </is>
      </c>
      <c r="J29" s="83" t="n">
        <v>4785.04</v>
      </c>
      <c r="K29" s="83" t="inlineStr">
        <is>
          <t>USD</t>
        </is>
      </c>
      <c r="L29" s="83" t="n">
        <v>4115.1344</v>
      </c>
      <c r="M29" s="83" t="n">
        <v>4785.04</v>
      </c>
      <c r="N29" s="83" t="n">
        <v>352.89</v>
      </c>
      <c r="O29" s="83" t="n">
        <v>303.4854</v>
      </c>
      <c r="P29" s="83" t="n">
        <v>352.89</v>
      </c>
      <c r="Q29" s="84" t="n">
        <v>0.07374859980271847</v>
      </c>
      <c r="R29" s="81" t="n">
        <v>11</v>
      </c>
      <c r="S29" s="81" t="n">
        <v>2024</v>
      </c>
      <c r="T29" s="81" t="n">
        <v>11</v>
      </c>
      <c r="U29" s="81" t="n">
        <v>2024</v>
      </c>
      <c r="V29" s="233" t="n">
        <v>45662</v>
      </c>
      <c r="W29" s="81" t="inlineStr">
        <is>
          <t>enero</t>
        </is>
      </c>
      <c r="X29" s="81" t="n">
        <v>2025</v>
      </c>
      <c r="Z29" t="inlineStr">
        <is>
          <t>Rentabilidad Baja</t>
        </is>
      </c>
    </row>
    <row r="30" ht="14.45" customHeight="1">
      <c r="A30" s="81" t="inlineStr">
        <is>
          <t>LLC</t>
        </is>
      </c>
      <c r="B30" s="81" t="n">
        <v>30</v>
      </c>
      <c r="C30" s="81" t="n">
        <v>1</v>
      </c>
      <c r="D30" s="233" t="n">
        <v>45566</v>
      </c>
      <c r="E30" s="233" t="n">
        <v>45577</v>
      </c>
      <c r="F30" s="233" t="n">
        <v>45583</v>
      </c>
      <c r="G30" s="81" t="inlineStr">
        <is>
          <t>LorenzaP</t>
        </is>
      </c>
      <c r="H30" s="81" t="n">
        <v>40</v>
      </c>
      <c r="I30" s="81" t="n"/>
      <c r="J30" s="83" t="n">
        <v>8563.26</v>
      </c>
      <c r="K30" s="83" t="inlineStr">
        <is>
          <t>EUR</t>
        </is>
      </c>
      <c r="L30" s="83" t="n">
        <v>8563.26</v>
      </c>
      <c r="M30" s="83" t="n">
        <v>9933.381599999999</v>
      </c>
      <c r="N30" s="83" t="n">
        <v>1030</v>
      </c>
      <c r="O30" s="83" t="n">
        <v>1030</v>
      </c>
      <c r="P30" s="83" t="n">
        <v>1194.8</v>
      </c>
      <c r="Q30" s="84" t="n">
        <v>0.1202812947405544</v>
      </c>
      <c r="R30" s="81" t="n">
        <v>10</v>
      </c>
      <c r="S30" s="81" t="n">
        <v>2024</v>
      </c>
      <c r="T30" s="81" t="n">
        <v>10</v>
      </c>
      <c r="U30" s="81" t="n">
        <v>2024</v>
      </c>
      <c r="V30" s="233" t="n">
        <v>45628</v>
      </c>
      <c r="W30" s="81" t="inlineStr">
        <is>
          <t>diciembre</t>
        </is>
      </c>
      <c r="X30" s="81" t="n">
        <v>2024</v>
      </c>
      <c r="Z30" t="inlineStr">
        <is>
          <t>Sin comisión</t>
        </is>
      </c>
    </row>
    <row r="31" ht="14.45" customHeight="1">
      <c r="A31" s="81" t="inlineStr">
        <is>
          <t>LLC</t>
        </is>
      </c>
      <c r="B31" s="81" t="n">
        <v>31</v>
      </c>
      <c r="C31" s="81" t="n">
        <v>0</v>
      </c>
      <c r="D31" s="233" t="n">
        <v>45602</v>
      </c>
      <c r="E31" s="233" t="n">
        <v>45608</v>
      </c>
      <c r="F31" s="233" t="n">
        <v>45618</v>
      </c>
      <c r="G31" s="81" t="inlineStr">
        <is>
          <t>LuciaS</t>
        </is>
      </c>
      <c r="H31" s="81" t="n">
        <v>45</v>
      </c>
      <c r="I31" s="81" t="inlineStr">
        <is>
          <t>MARC1989</t>
        </is>
      </c>
      <c r="J31" s="83" t="n">
        <v>21963.48</v>
      </c>
      <c r="K31" s="83" t="inlineStr">
        <is>
          <t>EUR</t>
        </is>
      </c>
      <c r="L31" s="83" t="n">
        <v>21963.48</v>
      </c>
      <c r="M31" s="83" t="n">
        <v>25477.6368</v>
      </c>
      <c r="N31" s="83" t="n">
        <v>3193.7</v>
      </c>
      <c r="O31" s="83" t="n">
        <v>3193.7</v>
      </c>
      <c r="P31" s="83" t="n">
        <v>3704.692</v>
      </c>
      <c r="Q31" s="84" t="n">
        <v>0.1454095616905882</v>
      </c>
      <c r="R31" s="81" t="n">
        <v>11</v>
      </c>
      <c r="S31" s="81" t="n">
        <v>2024</v>
      </c>
      <c r="T31" s="81" t="n">
        <v>11</v>
      </c>
      <c r="U31" s="81" t="n">
        <v>2024</v>
      </c>
      <c r="V31" s="233" t="n">
        <v>45663</v>
      </c>
      <c r="W31" s="81" t="inlineStr">
        <is>
          <t>enero</t>
        </is>
      </c>
      <c r="X31" s="81" t="n">
        <v>2025</v>
      </c>
    </row>
    <row r="32" ht="14.45" customHeight="1">
      <c r="A32" s="81" t="inlineStr">
        <is>
          <t>LLC</t>
        </is>
      </c>
      <c r="B32" s="81" t="n">
        <v>32</v>
      </c>
      <c r="C32" s="81" t="n">
        <v>1</v>
      </c>
      <c r="D32" s="233" t="n">
        <v>45603</v>
      </c>
      <c r="E32" s="233" t="n">
        <v>45652</v>
      </c>
      <c r="F32" s="233" t="n">
        <v>45659</v>
      </c>
      <c r="G32" s="81" t="inlineStr">
        <is>
          <t>DianaM</t>
        </is>
      </c>
      <c r="H32" s="81" t="n">
        <v>45</v>
      </c>
      <c r="I32" s="81" t="inlineStr">
        <is>
          <t>MARC1989</t>
        </is>
      </c>
      <c r="J32" s="83" t="n">
        <v>15253.98</v>
      </c>
      <c r="K32" s="83" t="inlineStr">
        <is>
          <t>USD</t>
        </is>
      </c>
      <c r="L32" s="83" t="n">
        <v>13118.4228</v>
      </c>
      <c r="M32" s="83" t="n">
        <v>15253.98</v>
      </c>
      <c r="N32" s="83" t="n">
        <v>1911.88</v>
      </c>
      <c r="O32" s="83" t="n">
        <v>1644.2168</v>
      </c>
      <c r="P32" s="83" t="n">
        <v>1911.88</v>
      </c>
      <c r="Q32" s="84" t="n">
        <v>0.1253364695640089</v>
      </c>
      <c r="R32" s="81" t="n">
        <v>11</v>
      </c>
      <c r="S32" s="81" t="n">
        <v>2024</v>
      </c>
      <c r="T32" s="81" t="n">
        <v>12</v>
      </c>
      <c r="U32" s="81" t="n">
        <v>2024</v>
      </c>
      <c r="V32" s="233" t="n">
        <v>45704</v>
      </c>
      <c r="W32" s="81" t="inlineStr">
        <is>
          <t>febrero</t>
        </is>
      </c>
      <c r="X32" s="81" t="n">
        <v>2025</v>
      </c>
    </row>
    <row r="33" ht="14.45" customHeight="1">
      <c r="A33" s="81" t="inlineStr">
        <is>
          <t>LLC</t>
        </is>
      </c>
      <c r="B33" s="81" t="n">
        <v>33</v>
      </c>
      <c r="C33" s="81" t="n">
        <v>1</v>
      </c>
      <c r="D33" s="233" t="n">
        <v>45604</v>
      </c>
      <c r="E33" s="233" t="n">
        <v>45722</v>
      </c>
      <c r="F33" s="233" t="n">
        <v>45744</v>
      </c>
      <c r="G33" s="81" t="inlineStr">
        <is>
          <t>DianaM</t>
        </is>
      </c>
      <c r="H33" s="81" t="n">
        <v>45</v>
      </c>
      <c r="I33" s="81" t="inlineStr">
        <is>
          <t>MARC1989</t>
        </is>
      </c>
      <c r="J33" s="83" t="n">
        <v>59502.97</v>
      </c>
      <c r="K33" s="83" t="inlineStr">
        <is>
          <t>USD</t>
        </is>
      </c>
      <c r="L33" s="83" t="n">
        <v>51172.5542</v>
      </c>
      <c r="M33" s="83" t="n">
        <v>59502.97</v>
      </c>
      <c r="N33" s="83" t="n">
        <v>4507.35</v>
      </c>
      <c r="O33" s="83" t="n">
        <v>3876.321</v>
      </c>
      <c r="P33" s="83" t="n">
        <v>4507.35</v>
      </c>
      <c r="Q33" s="84" t="n">
        <v>0.0757500003781324</v>
      </c>
      <c r="R33" s="81" t="n">
        <v>11</v>
      </c>
      <c r="S33" s="81" t="n">
        <v>2024</v>
      </c>
      <c r="T33" s="81" t="n">
        <v>3</v>
      </c>
      <c r="U33" s="81" t="n">
        <v>2025</v>
      </c>
      <c r="V33" s="233" t="n">
        <v>45789</v>
      </c>
      <c r="W33" s="81" t="inlineStr">
        <is>
          <t>mayo</t>
        </is>
      </c>
      <c r="X33" s="81" t="n">
        <v>2025</v>
      </c>
      <c r="Z33" t="inlineStr">
        <is>
          <t>Sin comisión</t>
        </is>
      </c>
    </row>
    <row r="34" ht="14.45" customHeight="1">
      <c r="A34" s="81" t="inlineStr">
        <is>
          <t>LLC</t>
        </is>
      </c>
      <c r="B34" s="81" t="n">
        <v>34</v>
      </c>
      <c r="C34" s="81" t="n">
        <v>1</v>
      </c>
      <c r="D34" s="233" t="n">
        <v>45608</v>
      </c>
      <c r="E34" s="233" t="n">
        <v>45608</v>
      </c>
      <c r="F34" s="233" t="n">
        <v>45616</v>
      </c>
      <c r="G34" s="81" t="inlineStr">
        <is>
          <t>DianaM</t>
        </is>
      </c>
      <c r="H34" s="81" t="n">
        <v>46</v>
      </c>
      <c r="I34" s="81" t="inlineStr">
        <is>
          <t>MARC1989</t>
        </is>
      </c>
      <c r="J34" s="83" t="n">
        <v>12168</v>
      </c>
      <c r="K34" s="83" t="inlineStr">
        <is>
          <t>USD</t>
        </is>
      </c>
      <c r="L34" s="83" t="n">
        <v>10464.48</v>
      </c>
      <c r="M34" s="83" t="n">
        <v>12168</v>
      </c>
      <c r="N34" s="83" t="n">
        <v>1822.71</v>
      </c>
      <c r="O34" s="83" t="n">
        <v>1567.5306</v>
      </c>
      <c r="P34" s="83" t="n">
        <v>1822.71</v>
      </c>
      <c r="Q34" s="84" t="n">
        <v>0.1497953648915188</v>
      </c>
      <c r="R34" s="81" t="n">
        <v>11</v>
      </c>
      <c r="S34" s="81" t="n">
        <v>2024</v>
      </c>
      <c r="T34" s="81" t="n">
        <v>11</v>
      </c>
      <c r="U34" s="81" t="n">
        <v>2024</v>
      </c>
      <c r="V34" s="233" t="n">
        <v>45661</v>
      </c>
      <c r="W34" s="81" t="inlineStr">
        <is>
          <t>enero</t>
        </is>
      </c>
      <c r="X34" s="81" t="n">
        <v>2025</v>
      </c>
      <c r="Z34" t="inlineStr">
        <is>
          <t>Sin comisión</t>
        </is>
      </c>
    </row>
    <row r="35" ht="14.45" customHeight="1">
      <c r="A35" s="81" t="inlineStr">
        <is>
          <t>LLC</t>
        </is>
      </c>
      <c r="B35" s="81" t="n">
        <v>35</v>
      </c>
      <c r="C35" s="81" t="n">
        <v>1</v>
      </c>
      <c r="D35" s="233" t="n">
        <v>45609</v>
      </c>
      <c r="E35" s="233" t="n">
        <v>45610</v>
      </c>
      <c r="F35" s="233" t="n">
        <v>45616</v>
      </c>
      <c r="G35" s="81" t="inlineStr">
        <is>
          <t>DianaM</t>
        </is>
      </c>
      <c r="H35" s="81" t="n">
        <v>46</v>
      </c>
      <c r="I35" s="81" t="inlineStr">
        <is>
          <t>MARC1989</t>
        </is>
      </c>
      <c r="J35" s="83" t="n">
        <v>16931.07</v>
      </c>
      <c r="K35" s="83" t="inlineStr">
        <is>
          <t>USD</t>
        </is>
      </c>
      <c r="L35" s="83" t="n">
        <v>14560.7202</v>
      </c>
      <c r="M35" s="83" t="n">
        <v>16931.07</v>
      </c>
      <c r="N35" s="83" t="n">
        <v>1537.62</v>
      </c>
      <c r="O35" s="83" t="n">
        <v>1322.3532</v>
      </c>
      <c r="P35" s="83" t="n">
        <v>1537.62</v>
      </c>
      <c r="Q35" s="84" t="n">
        <v>0.09081646936667322</v>
      </c>
      <c r="R35" s="81" t="n">
        <v>11</v>
      </c>
      <c r="S35" s="81" t="n">
        <v>2024</v>
      </c>
      <c r="T35" s="81" t="n">
        <v>11</v>
      </c>
      <c r="U35" s="81" t="n">
        <v>2024</v>
      </c>
      <c r="V35" s="233" t="n">
        <v>45661</v>
      </c>
      <c r="W35" s="81" t="inlineStr">
        <is>
          <t>enero</t>
        </is>
      </c>
      <c r="X35" s="81" t="n">
        <v>2025</v>
      </c>
    </row>
    <row r="36" ht="14.45" customHeight="1">
      <c r="A36" s="81" t="inlineStr">
        <is>
          <t>LLC</t>
        </is>
      </c>
      <c r="B36" s="81" t="n">
        <v>36</v>
      </c>
      <c r="C36" s="81" t="n">
        <v>1</v>
      </c>
      <c r="D36" s="233" t="n">
        <v>45610</v>
      </c>
      <c r="E36" s="233" t="n">
        <v>45624</v>
      </c>
      <c r="F36" s="233" t="n">
        <v>45624</v>
      </c>
      <c r="G36" s="81" t="inlineStr">
        <is>
          <t>DianaM</t>
        </is>
      </c>
      <c r="H36" s="81" t="n">
        <v>46</v>
      </c>
      <c r="I36" s="81" t="inlineStr">
        <is>
          <t>MARC1989</t>
        </is>
      </c>
      <c r="J36" s="83" t="n">
        <v>3721.4</v>
      </c>
      <c r="K36" s="83" t="inlineStr">
        <is>
          <t>USD</t>
        </is>
      </c>
      <c r="L36" s="83" t="n">
        <v>3200.404</v>
      </c>
      <c r="M36" s="83" t="n">
        <v>3721.4</v>
      </c>
      <c r="N36" s="83" t="n">
        <v>307.88</v>
      </c>
      <c r="O36" s="83" t="n">
        <v>264.7768</v>
      </c>
      <c r="P36" s="83" t="n">
        <v>307.88</v>
      </c>
      <c r="Q36" s="84" t="n">
        <v>0.08273230504648788</v>
      </c>
      <c r="R36" s="81" t="n">
        <v>11</v>
      </c>
      <c r="S36" s="81" t="n">
        <v>2024</v>
      </c>
      <c r="T36" s="81" t="n">
        <v>11</v>
      </c>
      <c r="U36" s="81" t="n">
        <v>2024</v>
      </c>
      <c r="V36" s="233" t="n">
        <v>45669</v>
      </c>
      <c r="W36" s="81" t="inlineStr">
        <is>
          <t>enero</t>
        </is>
      </c>
      <c r="X36" s="81" t="n">
        <v>2025</v>
      </c>
      <c r="Z36" t="inlineStr">
        <is>
          <t>Rentabilidad Baja</t>
        </is>
      </c>
    </row>
    <row r="37" ht="14.45" customHeight="1">
      <c r="A37" s="81" t="inlineStr">
        <is>
          <t>LLC</t>
        </is>
      </c>
      <c r="B37" s="81" t="n">
        <v>37</v>
      </c>
      <c r="C37" s="81" t="n">
        <v>1</v>
      </c>
      <c r="D37" s="233" t="n">
        <v>45610</v>
      </c>
      <c r="E37" s="233" t="n">
        <v>45611</v>
      </c>
      <c r="F37" s="233" t="n">
        <v>45616</v>
      </c>
      <c r="G37" s="81" t="inlineStr">
        <is>
          <t>DianaM</t>
        </is>
      </c>
      <c r="H37" s="81" t="n">
        <v>46</v>
      </c>
      <c r="I37" s="81" t="inlineStr">
        <is>
          <t>MARC1989</t>
        </is>
      </c>
      <c r="J37" s="83" t="n">
        <v>9836.93</v>
      </c>
      <c r="K37" s="83" t="inlineStr">
        <is>
          <t>USD</t>
        </is>
      </c>
      <c r="L37" s="83" t="n">
        <v>8459.7598</v>
      </c>
      <c r="M37" s="83" t="n">
        <v>9836.93</v>
      </c>
      <c r="N37" s="83" t="n">
        <v>936.17</v>
      </c>
      <c r="O37" s="83" t="n">
        <v>805.1061999999999</v>
      </c>
      <c r="P37" s="83" t="n">
        <v>936.17</v>
      </c>
      <c r="Q37" s="84" t="n">
        <v>0.09516891957145165</v>
      </c>
      <c r="R37" s="81" t="n">
        <v>11</v>
      </c>
      <c r="S37" s="81" t="n">
        <v>2024</v>
      </c>
      <c r="T37" s="81" t="n">
        <v>11</v>
      </c>
      <c r="U37" s="81" t="n">
        <v>2024</v>
      </c>
      <c r="V37" s="233" t="n">
        <v>45661</v>
      </c>
      <c r="W37" s="81" t="inlineStr">
        <is>
          <t>enero</t>
        </is>
      </c>
      <c r="X37" s="81" t="n">
        <v>2025</v>
      </c>
      <c r="Z37" t="inlineStr">
        <is>
          <t>Rentabilidad Baja</t>
        </is>
      </c>
    </row>
    <row r="38" ht="14.45" customHeight="1">
      <c r="A38" s="81" t="inlineStr">
        <is>
          <t>LLC</t>
        </is>
      </c>
      <c r="B38" s="81" t="n">
        <v>38</v>
      </c>
      <c r="C38" s="81" t="n">
        <v>1</v>
      </c>
      <c r="D38" s="233" t="n">
        <v>45610</v>
      </c>
      <c r="E38" s="233" t="n">
        <v>45648</v>
      </c>
      <c r="F38" s="233" t="n">
        <v>45653</v>
      </c>
      <c r="G38" s="81" t="inlineStr">
        <is>
          <t>MinervaH</t>
        </is>
      </c>
      <c r="H38" s="81" t="n">
        <v>46</v>
      </c>
      <c r="I38" s="81" t="inlineStr">
        <is>
          <t>JAIMEG</t>
        </is>
      </c>
      <c r="J38" s="83" t="n">
        <v>60452.52</v>
      </c>
      <c r="K38" s="83" t="inlineStr">
        <is>
          <t>MXN</t>
        </is>
      </c>
      <c r="L38" s="83" t="n">
        <v>2901.72096</v>
      </c>
      <c r="M38" s="83" t="n">
        <v>3385.34112</v>
      </c>
      <c r="N38" s="83" t="n">
        <v>0</v>
      </c>
      <c r="O38" s="83" t="n">
        <v>0</v>
      </c>
      <c r="P38" s="83" t="n">
        <v>0</v>
      </c>
      <c r="Q38" s="84" t="n">
        <v>0</v>
      </c>
      <c r="R38" s="81" t="n">
        <v>11</v>
      </c>
      <c r="S38" s="81" t="n">
        <v>2024</v>
      </c>
      <c r="T38" s="81" t="n">
        <v>12</v>
      </c>
      <c r="U38" s="81" t="n">
        <v>2024</v>
      </c>
      <c r="V38" s="233" t="n">
        <v>45698</v>
      </c>
      <c r="W38" s="81" t="inlineStr">
        <is>
          <t>febrero</t>
        </is>
      </c>
      <c r="X38" s="81" t="n">
        <v>2025</v>
      </c>
      <c r="Z38" t="inlineStr">
        <is>
          <t>Rentabilidad Baja</t>
        </is>
      </c>
    </row>
    <row r="39" ht="14.45" customHeight="1">
      <c r="A39" s="81" t="inlineStr">
        <is>
          <t>LLC</t>
        </is>
      </c>
      <c r="B39" s="81" t="n">
        <v>39</v>
      </c>
      <c r="C39" s="81" t="n">
        <v>1</v>
      </c>
      <c r="D39" s="233" t="n">
        <v>45610</v>
      </c>
      <c r="E39" s="233" t="n">
        <v>45620</v>
      </c>
      <c r="F39" s="233" t="n">
        <v>45635</v>
      </c>
      <c r="G39" s="81" t="inlineStr">
        <is>
          <t>MinervaH</t>
        </is>
      </c>
      <c r="H39" s="81" t="n">
        <v>46</v>
      </c>
      <c r="I39" s="81" t="inlineStr">
        <is>
          <t>JAIMEG</t>
        </is>
      </c>
      <c r="J39" s="83" t="n">
        <v>40255.75</v>
      </c>
      <c r="K39" s="83" t="inlineStr">
        <is>
          <t>MXN</t>
        </is>
      </c>
      <c r="L39" s="83" t="n">
        <v>1932.276</v>
      </c>
      <c r="M39" s="83" t="n">
        <v>2254.322</v>
      </c>
      <c r="N39" s="83" t="n">
        <v>0</v>
      </c>
      <c r="O39" s="83" t="n">
        <v>0</v>
      </c>
      <c r="P39" s="83" t="n">
        <v>0</v>
      </c>
      <c r="Q39" s="84" t="n">
        <v>0</v>
      </c>
      <c r="R39" s="81" t="n">
        <v>11</v>
      </c>
      <c r="S39" s="81" t="n">
        <v>2024</v>
      </c>
      <c r="T39" s="81" t="n">
        <v>11</v>
      </c>
      <c r="U39" s="81" t="n">
        <v>2024</v>
      </c>
      <c r="V39" s="233" t="n">
        <v>45680</v>
      </c>
      <c r="W39" s="81" t="inlineStr">
        <is>
          <t>enero</t>
        </is>
      </c>
      <c r="X39" s="81" t="n">
        <v>2025</v>
      </c>
      <c r="Z39" t="inlineStr">
        <is>
          <t>Sin comisión</t>
        </is>
      </c>
    </row>
    <row r="40" ht="14.45" customHeight="1">
      <c r="A40" s="81" t="inlineStr">
        <is>
          <t>LLC</t>
        </is>
      </c>
      <c r="B40" s="81" t="n">
        <v>40</v>
      </c>
      <c r="C40" s="81" t="n">
        <v>1</v>
      </c>
      <c r="D40" s="233" t="n">
        <v>45617</v>
      </c>
      <c r="E40" s="233" t="n">
        <v>45563</v>
      </c>
      <c r="F40" s="233" t="n">
        <v>45563</v>
      </c>
      <c r="G40" s="81" t="inlineStr">
        <is>
          <t>DianaM</t>
        </is>
      </c>
      <c r="H40" s="81" t="n">
        <v>47</v>
      </c>
      <c r="I40" s="81" t="inlineStr">
        <is>
          <t>MARC1989</t>
        </is>
      </c>
      <c r="J40" s="83" t="n">
        <v>600</v>
      </c>
      <c r="K40" s="83" t="inlineStr">
        <is>
          <t>EUR</t>
        </is>
      </c>
      <c r="L40" s="83" t="n">
        <v>600</v>
      </c>
      <c r="M40" s="83" t="n">
        <v>696</v>
      </c>
      <c r="N40" s="83" t="n">
        <v>60</v>
      </c>
      <c r="O40" s="83" t="n">
        <v>60</v>
      </c>
      <c r="P40" s="83" t="n">
        <v>69.59999999999999</v>
      </c>
      <c r="Q40" s="84" t="n">
        <v>0.1</v>
      </c>
      <c r="R40" s="81" t="n">
        <v>11</v>
      </c>
      <c r="S40" s="81" t="n">
        <v>2024</v>
      </c>
      <c r="T40" s="81" t="n">
        <v>9</v>
      </c>
      <c r="U40" s="81" t="n">
        <v>2024</v>
      </c>
      <c r="V40" s="233" t="n">
        <v>45608</v>
      </c>
      <c r="W40" s="81" t="inlineStr">
        <is>
          <t>noviembre</t>
        </is>
      </c>
      <c r="X40" s="81" t="n">
        <v>2024</v>
      </c>
      <c r="Z40" t="inlineStr">
        <is>
          <t>Sin comisión</t>
        </is>
      </c>
    </row>
    <row r="41" ht="14.45" customHeight="1">
      <c r="A41" s="81" t="inlineStr">
        <is>
          <t>LLC</t>
        </is>
      </c>
      <c r="B41" s="81" t="n">
        <v>41</v>
      </c>
      <c r="C41" s="81" t="n">
        <v>1</v>
      </c>
      <c r="D41" s="233" t="n">
        <v>45617</v>
      </c>
      <c r="E41" s="233" t="n">
        <v>45574</v>
      </c>
      <c r="F41" s="233" t="n">
        <v>45577</v>
      </c>
      <c r="G41" s="81" t="inlineStr">
        <is>
          <t>DianaM</t>
        </is>
      </c>
      <c r="H41" s="81" t="n">
        <v>47</v>
      </c>
      <c r="I41" s="81" t="inlineStr">
        <is>
          <t>MARC1989</t>
        </is>
      </c>
      <c r="J41" s="83" t="n">
        <v>2716.1</v>
      </c>
      <c r="K41" s="83" t="inlineStr">
        <is>
          <t>EUR</t>
        </is>
      </c>
      <c r="L41" s="83" t="n">
        <v>2716.1</v>
      </c>
      <c r="M41" s="83" t="n">
        <v>3150.675999999999</v>
      </c>
      <c r="N41" s="83" t="n">
        <v>560.6</v>
      </c>
      <c r="O41" s="83" t="n">
        <v>560.6</v>
      </c>
      <c r="P41" s="83" t="n">
        <v>650.2959999999999</v>
      </c>
      <c r="Q41" s="84" t="n">
        <v>0.2063988807481315</v>
      </c>
      <c r="R41" s="81" t="n">
        <v>11</v>
      </c>
      <c r="S41" s="81" t="n">
        <v>2024</v>
      </c>
      <c r="T41" s="81" t="n">
        <v>10</v>
      </c>
      <c r="U41" s="81" t="n">
        <v>2024</v>
      </c>
      <c r="V41" s="233" t="n">
        <v>45622</v>
      </c>
      <c r="W41" s="81" t="inlineStr">
        <is>
          <t>noviembre</t>
        </is>
      </c>
      <c r="X41" s="81" t="n">
        <v>2024</v>
      </c>
    </row>
    <row r="42" ht="14.45" customHeight="1">
      <c r="A42" s="81" t="inlineStr">
        <is>
          <t>LLC</t>
        </is>
      </c>
      <c r="B42" s="81" t="n">
        <v>43</v>
      </c>
      <c r="C42" s="81" t="n">
        <v>1</v>
      </c>
      <c r="D42" s="233" t="n">
        <v>45622</v>
      </c>
      <c r="E42" s="233" t="n">
        <v>45663</v>
      </c>
      <c r="F42" s="233" t="n">
        <v>45668</v>
      </c>
      <c r="G42" s="81" t="inlineStr">
        <is>
          <t>DianaM</t>
        </is>
      </c>
      <c r="H42" s="81" t="n">
        <v>48</v>
      </c>
      <c r="I42" s="81" t="inlineStr">
        <is>
          <t>MARC1989</t>
        </is>
      </c>
      <c r="J42" s="83" t="n">
        <v>27745.96</v>
      </c>
      <c r="K42" s="83" t="inlineStr">
        <is>
          <t>USD</t>
        </is>
      </c>
      <c r="L42" s="83" t="n">
        <v>23861.5256</v>
      </c>
      <c r="M42" s="83" t="n">
        <v>27745.96</v>
      </c>
      <c r="N42" s="83" t="n">
        <v>2759.08</v>
      </c>
      <c r="O42" s="83" t="n">
        <v>2372.8088</v>
      </c>
      <c r="P42" s="83" t="n">
        <v>2759.08</v>
      </c>
      <c r="Q42" s="84" t="n">
        <v>0.09944078345099611</v>
      </c>
      <c r="R42" s="81" t="n">
        <v>11</v>
      </c>
      <c r="S42" s="81" t="n">
        <v>2024</v>
      </c>
      <c r="T42" s="81" t="n">
        <v>1</v>
      </c>
      <c r="U42" s="81" t="n">
        <v>2025</v>
      </c>
      <c r="V42" s="233" t="n">
        <v>45713</v>
      </c>
      <c r="W42" s="81" t="inlineStr">
        <is>
          <t>febrero</t>
        </is>
      </c>
      <c r="X42" s="81" t="n">
        <v>2025</v>
      </c>
    </row>
    <row r="43" ht="14.45" customHeight="1">
      <c r="A43" s="81" t="inlineStr">
        <is>
          <t>LLC</t>
        </is>
      </c>
      <c r="B43" s="81" t="n">
        <v>44</v>
      </c>
      <c r="C43" s="81" t="n">
        <v>1</v>
      </c>
      <c r="D43" s="233" t="n">
        <v>45624</v>
      </c>
      <c r="E43" s="233" t="n">
        <v>45651</v>
      </c>
      <c r="F43" s="233" t="n">
        <v>45655</v>
      </c>
      <c r="G43" s="81" t="inlineStr">
        <is>
          <t>DianaM</t>
        </is>
      </c>
      <c r="H43" s="81" t="n">
        <v>48</v>
      </c>
      <c r="I43" s="81" t="inlineStr">
        <is>
          <t>MARC1989</t>
        </is>
      </c>
      <c r="J43" s="83" t="n">
        <v>35772.8</v>
      </c>
      <c r="K43" s="83" t="inlineStr">
        <is>
          <t>USD</t>
        </is>
      </c>
      <c r="L43" s="83" t="n">
        <v>30764.608</v>
      </c>
      <c r="M43" s="83" t="n">
        <v>35772.8</v>
      </c>
      <c r="N43" s="83" t="n">
        <v>3383.74</v>
      </c>
      <c r="O43" s="83" t="n">
        <v>2910.0164</v>
      </c>
      <c r="P43" s="83" t="n">
        <v>3383.74</v>
      </c>
      <c r="Q43" s="84" t="n">
        <v>0.09458974416316306</v>
      </c>
      <c r="R43" s="81" t="n">
        <v>11</v>
      </c>
      <c r="S43" s="81" t="n">
        <v>2024</v>
      </c>
      <c r="T43" s="81" t="n">
        <v>12</v>
      </c>
      <c r="U43" s="81" t="n">
        <v>2024</v>
      </c>
      <c r="V43" s="233" t="n">
        <v>45700</v>
      </c>
      <c r="W43" s="81" t="inlineStr">
        <is>
          <t>febrero</t>
        </is>
      </c>
      <c r="X43" s="81" t="n">
        <v>2025</v>
      </c>
    </row>
    <row r="44" ht="14.45" customHeight="1">
      <c r="A44" s="81" t="inlineStr">
        <is>
          <t>LLC</t>
        </is>
      </c>
      <c r="B44" s="81" t="n">
        <v>45</v>
      </c>
      <c r="C44" s="81" t="n">
        <v>0</v>
      </c>
      <c r="D44" s="233" t="n">
        <v>45625</v>
      </c>
      <c r="E44" s="233" t="n">
        <v>45716</v>
      </c>
      <c r="F44" s="233" t="n">
        <v>45736</v>
      </c>
      <c r="G44" s="81" t="inlineStr">
        <is>
          <t>DianaM</t>
        </is>
      </c>
      <c r="H44" s="81" t="n">
        <v>48</v>
      </c>
      <c r="I44" s="81" t="inlineStr">
        <is>
          <t>JORGEP,MARC1989</t>
        </is>
      </c>
      <c r="J44" s="83" t="n">
        <v>15699.59</v>
      </c>
      <c r="K44" s="83" t="inlineStr">
        <is>
          <t>USD</t>
        </is>
      </c>
      <c r="L44" s="83" t="n">
        <v>13501.6474</v>
      </c>
      <c r="M44" s="83" t="n">
        <v>15699.59</v>
      </c>
      <c r="N44" s="83" t="n">
        <v>0</v>
      </c>
      <c r="O44" s="83" t="n">
        <v>0</v>
      </c>
      <c r="P44" s="83" t="n">
        <v>0</v>
      </c>
      <c r="Q44" s="84" t="n">
        <v>0</v>
      </c>
      <c r="R44" s="81" t="n">
        <v>11</v>
      </c>
      <c r="S44" s="81" t="n">
        <v>2024</v>
      </c>
      <c r="T44" s="81" t="n">
        <v>2</v>
      </c>
      <c r="U44" s="81" t="n">
        <v>2025</v>
      </c>
      <c r="V44" s="233" t="n">
        <v>45781</v>
      </c>
      <c r="W44" s="81" t="inlineStr">
        <is>
          <t>mayo</t>
        </is>
      </c>
      <c r="X44" s="81" t="n">
        <v>2025</v>
      </c>
    </row>
    <row r="45" ht="14.45" customHeight="1">
      <c r="A45" s="81" t="inlineStr">
        <is>
          <t>LLC</t>
        </is>
      </c>
      <c r="B45" s="81" t="n">
        <v>46</v>
      </c>
      <c r="C45" s="81" t="n">
        <v>1</v>
      </c>
      <c r="D45" s="233" t="n">
        <v>45628</v>
      </c>
      <c r="E45" s="233" t="n">
        <v>45568</v>
      </c>
      <c r="F45" s="233" t="n">
        <v>45572</v>
      </c>
      <c r="G45" s="81" t="inlineStr">
        <is>
          <t>DianaM</t>
        </is>
      </c>
      <c r="H45" s="81" t="n">
        <v>49</v>
      </c>
      <c r="I45" s="81" t="inlineStr">
        <is>
          <t>MARC1989</t>
        </is>
      </c>
      <c r="J45" s="83" t="n">
        <v>3400</v>
      </c>
      <c r="K45" s="83" t="inlineStr">
        <is>
          <t>EUR</t>
        </is>
      </c>
      <c r="L45" s="83" t="n">
        <v>3400</v>
      </c>
      <c r="M45" s="83" t="n">
        <v>3944</v>
      </c>
      <c r="N45" s="83" t="n">
        <v>340</v>
      </c>
      <c r="O45" s="83" t="n">
        <v>340</v>
      </c>
      <c r="P45" s="83" t="n">
        <v>394.4</v>
      </c>
      <c r="Q45" s="84" t="n">
        <v>0.1</v>
      </c>
      <c r="R45" s="81" t="n">
        <v>12</v>
      </c>
      <c r="S45" s="81" t="n">
        <v>2024</v>
      </c>
      <c r="T45" s="81" t="n">
        <v>10</v>
      </c>
      <c r="U45" s="81" t="n">
        <v>2024</v>
      </c>
      <c r="V45" s="233" t="n">
        <v>45617</v>
      </c>
      <c r="W45" s="81" t="inlineStr">
        <is>
          <t>noviembre</t>
        </is>
      </c>
      <c r="X45" s="81" t="n">
        <v>2024</v>
      </c>
      <c r="Z45" t="inlineStr">
        <is>
          <t>Sin comisión</t>
        </is>
      </c>
    </row>
    <row r="46" ht="14.45" customHeight="1">
      <c r="A46" s="81" t="inlineStr">
        <is>
          <t>LLC</t>
        </is>
      </c>
      <c r="B46" s="81" t="n">
        <v>47</v>
      </c>
      <c r="C46" s="81" t="n">
        <v>1</v>
      </c>
      <c r="D46" s="233" t="n">
        <v>45630</v>
      </c>
      <c r="E46" s="233" t="n">
        <v>45697</v>
      </c>
      <c r="F46" s="233" t="n">
        <v>45705</v>
      </c>
      <c r="G46" s="81" t="inlineStr">
        <is>
          <t>DianaM</t>
        </is>
      </c>
      <c r="H46" s="81" t="n">
        <v>49</v>
      </c>
      <c r="I46" s="81" t="inlineStr">
        <is>
          <t>MARC1989</t>
        </is>
      </c>
      <c r="J46" s="83" t="n">
        <v>590274</v>
      </c>
      <c r="K46" s="83" t="inlineStr">
        <is>
          <t>MXN</t>
        </is>
      </c>
      <c r="L46" s="83" t="n">
        <v>28333.152</v>
      </c>
      <c r="M46" s="83" t="n">
        <v>33055.344</v>
      </c>
      <c r="N46" s="83" t="n">
        <v>140337.99</v>
      </c>
      <c r="O46" s="83" t="n">
        <v>6736.22352</v>
      </c>
      <c r="P46" s="83" t="n">
        <v>7858.927439999999</v>
      </c>
      <c r="Q46" s="84" t="n">
        <v>0.2377505870155216</v>
      </c>
      <c r="R46" s="81" t="n">
        <v>12</v>
      </c>
      <c r="S46" s="81" t="n">
        <v>2024</v>
      </c>
      <c r="T46" s="81" t="n">
        <v>2</v>
      </c>
      <c r="U46" s="81" t="n">
        <v>2025</v>
      </c>
      <c r="V46" s="233" t="n">
        <v>45750</v>
      </c>
      <c r="W46" s="81" t="inlineStr">
        <is>
          <t>abril</t>
        </is>
      </c>
      <c r="X46" s="81" t="n">
        <v>2025</v>
      </c>
      <c r="Z46" t="inlineStr">
        <is>
          <t>Sin comisión</t>
        </is>
      </c>
    </row>
    <row r="47" ht="14.45" customHeight="1">
      <c r="A47" s="81" t="inlineStr">
        <is>
          <t>LLC</t>
        </is>
      </c>
      <c r="B47" s="81" t="n">
        <v>48</v>
      </c>
      <c r="C47" s="81" t="n">
        <v>1</v>
      </c>
      <c r="D47" s="233" t="n">
        <v>45631</v>
      </c>
      <c r="E47" s="233" t="n">
        <v>45620</v>
      </c>
      <c r="F47" s="233" t="n">
        <v>45626</v>
      </c>
      <c r="G47" s="81" t="inlineStr">
        <is>
          <t>DianaM</t>
        </is>
      </c>
      <c r="H47" s="81" t="n">
        <v>49</v>
      </c>
      <c r="I47" s="81" t="n"/>
      <c r="J47" s="83" t="n">
        <v>99000</v>
      </c>
      <c r="K47" s="83" t="inlineStr">
        <is>
          <t>USD</t>
        </is>
      </c>
      <c r="L47" s="83" t="n">
        <v>85140</v>
      </c>
      <c r="M47" s="83" t="n">
        <v>99000</v>
      </c>
      <c r="N47" s="83" t="n">
        <v>9900</v>
      </c>
      <c r="O47" s="83" t="n">
        <v>8514</v>
      </c>
      <c r="P47" s="83" t="n">
        <v>9900</v>
      </c>
      <c r="Q47" s="84" t="n">
        <v>0.1</v>
      </c>
      <c r="R47" s="81" t="n">
        <v>12</v>
      </c>
      <c r="S47" s="81" t="n">
        <v>2024</v>
      </c>
      <c r="T47" s="81" t="n">
        <v>11</v>
      </c>
      <c r="U47" s="81" t="n">
        <v>2024</v>
      </c>
      <c r="V47" s="233" t="n">
        <v>45671</v>
      </c>
      <c r="W47" s="81" t="inlineStr">
        <is>
          <t>enero</t>
        </is>
      </c>
      <c r="X47" s="81" t="n">
        <v>2025</v>
      </c>
    </row>
    <row r="48" ht="14.45" customHeight="1">
      <c r="A48" s="81" t="inlineStr">
        <is>
          <t>LLC</t>
        </is>
      </c>
      <c r="B48" s="81" t="n">
        <v>49</v>
      </c>
      <c r="C48" s="81" t="n">
        <v>1</v>
      </c>
      <c r="D48" s="233" t="n">
        <v>45632</v>
      </c>
      <c r="E48" s="233" t="n">
        <v>45676</v>
      </c>
      <c r="F48" s="233" t="n">
        <v>45680</v>
      </c>
      <c r="G48" s="81" t="inlineStr">
        <is>
          <t>RafaellaP</t>
        </is>
      </c>
      <c r="H48" s="81" t="n">
        <v>49</v>
      </c>
      <c r="I48" s="81" t="n"/>
      <c r="J48" s="83" t="n">
        <v>4997.26</v>
      </c>
      <c r="K48" s="83" t="inlineStr">
        <is>
          <t>USD</t>
        </is>
      </c>
      <c r="L48" s="83" t="n">
        <v>4297.6436</v>
      </c>
      <c r="M48" s="83" t="n">
        <v>4997.26</v>
      </c>
      <c r="N48" s="83" t="n">
        <v>418</v>
      </c>
      <c r="O48" s="83" t="n">
        <v>359.48</v>
      </c>
      <c r="P48" s="83" t="n">
        <v>418</v>
      </c>
      <c r="Q48" s="84" t="n">
        <v>0.08364583791917971</v>
      </c>
      <c r="R48" s="81" t="n">
        <v>12</v>
      </c>
      <c r="S48" s="81" t="n">
        <v>2024</v>
      </c>
      <c r="T48" s="81" t="n">
        <v>1</v>
      </c>
      <c r="U48" s="81" t="n">
        <v>2025</v>
      </c>
      <c r="V48" s="233" t="n">
        <v>45725</v>
      </c>
      <c r="W48" s="81" t="inlineStr">
        <is>
          <t>marzo</t>
        </is>
      </c>
      <c r="X48" s="81" t="n">
        <v>2025</v>
      </c>
    </row>
    <row r="49" ht="14.45" customHeight="1">
      <c r="A49" s="81" t="inlineStr">
        <is>
          <t>LLC</t>
        </is>
      </c>
      <c r="B49" s="81" t="n">
        <v>50</v>
      </c>
      <c r="C49" s="81" t="n">
        <v>1</v>
      </c>
      <c r="D49" s="233" t="n">
        <v>45632</v>
      </c>
      <c r="E49" s="233" t="n">
        <v>45669</v>
      </c>
      <c r="F49" s="233" t="n">
        <v>45672</v>
      </c>
      <c r="G49" s="81" t="inlineStr">
        <is>
          <t>DianaM</t>
        </is>
      </c>
      <c r="H49" s="81" t="n">
        <v>49</v>
      </c>
      <c r="I49" s="81" t="inlineStr">
        <is>
          <t>MARC1989</t>
        </is>
      </c>
      <c r="J49" s="83" t="n">
        <v>8452.59</v>
      </c>
      <c r="K49" s="83" t="inlineStr">
        <is>
          <t>USD</t>
        </is>
      </c>
      <c r="L49" s="83" t="n">
        <v>7269.2274</v>
      </c>
      <c r="M49" s="83" t="n">
        <v>8452.59</v>
      </c>
      <c r="N49" s="83" t="n">
        <v>576.84</v>
      </c>
      <c r="O49" s="83" t="n">
        <v>496.0824</v>
      </c>
      <c r="P49" s="83" t="n">
        <v>576.84</v>
      </c>
      <c r="Q49" s="84" t="n">
        <v>0.06824417131317147</v>
      </c>
      <c r="R49" s="81" t="n">
        <v>12</v>
      </c>
      <c r="S49" s="81" t="n">
        <v>2024</v>
      </c>
      <c r="T49" s="81" t="n">
        <v>1</v>
      </c>
      <c r="U49" s="81" t="n">
        <v>2025</v>
      </c>
      <c r="V49" s="233" t="n">
        <v>45717</v>
      </c>
      <c r="W49" s="81" t="inlineStr">
        <is>
          <t>marzo</t>
        </is>
      </c>
      <c r="X49" s="81" t="n">
        <v>2025</v>
      </c>
    </row>
    <row r="50" ht="14.45" customHeight="1">
      <c r="A50" s="81" t="inlineStr">
        <is>
          <t>LLC</t>
        </is>
      </c>
      <c r="B50" s="81" t="n">
        <v>51</v>
      </c>
      <c r="C50" s="81" t="n">
        <v>1</v>
      </c>
      <c r="D50" s="233" t="n">
        <v>45635</v>
      </c>
      <c r="E50" s="233" t="n">
        <v>45676</v>
      </c>
      <c r="F50" s="233" t="n">
        <v>45680</v>
      </c>
      <c r="G50" s="81" t="inlineStr">
        <is>
          <t>DianaM</t>
        </is>
      </c>
      <c r="H50" s="81" t="n">
        <v>50</v>
      </c>
      <c r="I50" s="81" t="inlineStr">
        <is>
          <t>ISRAELB,MARC1989</t>
        </is>
      </c>
      <c r="J50" s="83" t="n">
        <v>35000</v>
      </c>
      <c r="K50" s="83" t="inlineStr">
        <is>
          <t>USD</t>
        </is>
      </c>
      <c r="L50" s="83" t="n">
        <v>30100</v>
      </c>
      <c r="M50" s="83" t="n">
        <v>35000</v>
      </c>
      <c r="N50" s="83" t="n">
        <v>6179.2</v>
      </c>
      <c r="O50" s="83" t="n">
        <v>5314.112</v>
      </c>
      <c r="P50" s="83" t="n">
        <v>6179.2</v>
      </c>
      <c r="Q50" s="84" t="n">
        <v>0.1765485714285714</v>
      </c>
      <c r="R50" s="81" t="n">
        <v>12</v>
      </c>
      <c r="S50" s="81" t="n">
        <v>2024</v>
      </c>
      <c r="T50" s="81" t="n">
        <v>1</v>
      </c>
      <c r="U50" s="81" t="n">
        <v>2025</v>
      </c>
      <c r="V50" s="233" t="n">
        <v>45725</v>
      </c>
      <c r="W50" s="81" t="inlineStr">
        <is>
          <t>marzo</t>
        </is>
      </c>
      <c r="X50" s="81" t="n">
        <v>2025</v>
      </c>
      <c r="Z50" t="inlineStr">
        <is>
          <t>Rentabilidad Baja</t>
        </is>
      </c>
    </row>
    <row r="51" ht="14.45" customHeight="1">
      <c r="A51" s="81" t="inlineStr">
        <is>
          <t>LLC</t>
        </is>
      </c>
      <c r="B51" s="81" t="n">
        <v>52</v>
      </c>
      <c r="C51" s="81" t="n">
        <v>1</v>
      </c>
      <c r="D51" s="233" t="n">
        <v>45636</v>
      </c>
      <c r="E51" s="233" t="n">
        <v>45630</v>
      </c>
      <c r="F51" s="233" t="n">
        <v>45634</v>
      </c>
      <c r="G51" s="81" t="inlineStr">
        <is>
          <t>DianaM</t>
        </is>
      </c>
      <c r="H51" s="81" t="n">
        <v>50</v>
      </c>
      <c r="I51" s="81" t="inlineStr">
        <is>
          <t>MARC1989</t>
        </is>
      </c>
      <c r="J51" s="83" t="n">
        <v>13500</v>
      </c>
      <c r="K51" s="83" t="inlineStr">
        <is>
          <t>USD</t>
        </is>
      </c>
      <c r="L51" s="83" t="n">
        <v>11610</v>
      </c>
      <c r="M51" s="83" t="n">
        <v>13500</v>
      </c>
      <c r="N51" s="83" t="n">
        <v>639.03</v>
      </c>
      <c r="O51" s="83" t="n">
        <v>549.5658</v>
      </c>
      <c r="P51" s="83" t="n">
        <v>639.03</v>
      </c>
      <c r="Q51" s="84" t="n">
        <v>0.04733555555555555</v>
      </c>
      <c r="R51" s="81" t="n">
        <v>12</v>
      </c>
      <c r="S51" s="81" t="n">
        <v>2024</v>
      </c>
      <c r="T51" s="81" t="n">
        <v>12</v>
      </c>
      <c r="U51" s="81" t="n">
        <v>2024</v>
      </c>
      <c r="V51" s="233" t="n">
        <v>45679</v>
      </c>
      <c r="W51" s="81" t="inlineStr">
        <is>
          <t>enero</t>
        </is>
      </c>
      <c r="X51" s="81" t="n">
        <v>2025</v>
      </c>
      <c r="Z51" t="inlineStr">
        <is>
          <t>Sin comisión</t>
        </is>
      </c>
    </row>
    <row r="52" ht="14.45" customHeight="1">
      <c r="A52" s="81" t="inlineStr">
        <is>
          <t>LLC</t>
        </is>
      </c>
      <c r="B52" s="81" t="n">
        <v>53</v>
      </c>
      <c r="C52" s="81" t="n">
        <v>1</v>
      </c>
      <c r="D52" s="233" t="n">
        <v>45636</v>
      </c>
      <c r="E52" s="233" t="n">
        <v>45628</v>
      </c>
      <c r="F52" s="233" t="n">
        <v>45628</v>
      </c>
      <c r="G52" s="81" t="inlineStr">
        <is>
          <t>DianaM</t>
        </is>
      </c>
      <c r="H52" s="81" t="n">
        <v>50</v>
      </c>
      <c r="I52" s="81" t="inlineStr">
        <is>
          <t>MARC1989</t>
        </is>
      </c>
      <c r="J52" s="83" t="n">
        <v>727.63</v>
      </c>
      <c r="K52" s="83" t="inlineStr">
        <is>
          <t>USD</t>
        </is>
      </c>
      <c r="L52" s="83" t="n">
        <v>625.7618</v>
      </c>
      <c r="M52" s="83" t="n">
        <v>727.63</v>
      </c>
      <c r="N52" s="83" t="n">
        <v>50</v>
      </c>
      <c r="O52" s="83" t="n">
        <v>43</v>
      </c>
      <c r="P52" s="83" t="n">
        <v>50</v>
      </c>
      <c r="Q52" s="84" t="n">
        <v>0.06871624314555475</v>
      </c>
      <c r="R52" s="81" t="n">
        <v>12</v>
      </c>
      <c r="S52" s="81" t="n">
        <v>2024</v>
      </c>
      <c r="T52" s="81" t="n">
        <v>12</v>
      </c>
      <c r="U52" s="81" t="n">
        <v>2024</v>
      </c>
      <c r="V52" s="233" t="n">
        <v>45673</v>
      </c>
      <c r="W52" s="81" t="inlineStr">
        <is>
          <t>enero</t>
        </is>
      </c>
      <c r="X52" s="81" t="n">
        <v>2025</v>
      </c>
      <c r="Z52" t="inlineStr">
        <is>
          <t>Sin comisión</t>
        </is>
      </c>
    </row>
    <row r="53" ht="14.45" customHeight="1">
      <c r="A53" s="81" t="inlineStr">
        <is>
          <t>LLC</t>
        </is>
      </c>
      <c r="B53" s="81" t="n">
        <v>54</v>
      </c>
      <c r="C53" s="81" t="n">
        <v>1</v>
      </c>
      <c r="D53" s="233" t="n">
        <v>45637</v>
      </c>
      <c r="E53" s="233" t="n">
        <v>45651</v>
      </c>
      <c r="F53" s="233" t="n">
        <v>45661</v>
      </c>
      <c r="G53" s="81" t="inlineStr">
        <is>
          <t>DianaM</t>
        </is>
      </c>
      <c r="H53" s="81" t="n">
        <v>50</v>
      </c>
      <c r="I53" s="81" t="inlineStr">
        <is>
          <t>MARC1989</t>
        </is>
      </c>
      <c r="J53" s="83" t="n">
        <v>3567</v>
      </c>
      <c r="K53" s="83" t="inlineStr">
        <is>
          <t>MXN</t>
        </is>
      </c>
      <c r="L53" s="83" t="n">
        <v>171.216</v>
      </c>
      <c r="M53" s="83" t="n">
        <v>199.752</v>
      </c>
      <c r="N53" s="83" t="n">
        <v>0</v>
      </c>
      <c r="O53" s="83" t="n">
        <v>0</v>
      </c>
      <c r="P53" s="83" t="n">
        <v>0</v>
      </c>
      <c r="Q53" s="84" t="n">
        <v>0</v>
      </c>
      <c r="R53" s="81" t="n">
        <v>12</v>
      </c>
      <c r="S53" s="81" t="n">
        <v>2024</v>
      </c>
      <c r="T53" s="81" t="n">
        <v>12</v>
      </c>
      <c r="U53" s="81" t="n">
        <v>2024</v>
      </c>
      <c r="V53" s="233" t="n">
        <v>45706</v>
      </c>
      <c r="W53" s="81" t="inlineStr">
        <is>
          <t>febrero</t>
        </is>
      </c>
      <c r="X53" s="81" t="n">
        <v>2025</v>
      </c>
      <c r="Z53" t="inlineStr">
        <is>
          <t>Sin comisión</t>
        </is>
      </c>
    </row>
    <row r="54" ht="14.45" customHeight="1">
      <c r="A54" s="81" t="inlineStr">
        <is>
          <t>LLC</t>
        </is>
      </c>
      <c r="B54" s="81" t="n">
        <v>55</v>
      </c>
      <c r="C54" s="81" t="n">
        <v>1</v>
      </c>
      <c r="D54" s="233" t="n">
        <v>45638</v>
      </c>
      <c r="E54" s="233" t="n">
        <v>45802</v>
      </c>
      <c r="F54" s="233" t="n">
        <v>45805</v>
      </c>
      <c r="G54" s="81" t="inlineStr">
        <is>
          <t>DianaM</t>
        </is>
      </c>
      <c r="H54" s="81" t="n">
        <v>50</v>
      </c>
      <c r="I54" s="81" t="inlineStr">
        <is>
          <t>MARC1989</t>
        </is>
      </c>
      <c r="J54" s="83" t="n">
        <v>5670.15</v>
      </c>
      <c r="K54" s="83" t="inlineStr">
        <is>
          <t>USD</t>
        </is>
      </c>
      <c r="L54" s="83" t="n">
        <v>4876.329</v>
      </c>
      <c r="M54" s="83" t="n">
        <v>5670.15</v>
      </c>
      <c r="N54" s="83" t="n">
        <v>515.46</v>
      </c>
      <c r="O54" s="83" t="n">
        <v>443.2956</v>
      </c>
      <c r="P54" s="83" t="n">
        <v>515.46</v>
      </c>
      <c r="Q54" s="84" t="n">
        <v>0.09090764794582155</v>
      </c>
      <c r="R54" s="81" t="n">
        <v>12</v>
      </c>
      <c r="S54" s="81" t="n">
        <v>2024</v>
      </c>
      <c r="T54" s="81" t="n">
        <v>5</v>
      </c>
      <c r="U54" s="81" t="n">
        <v>2025</v>
      </c>
      <c r="V54" s="233" t="n">
        <v>45850</v>
      </c>
      <c r="W54" s="81" t="inlineStr">
        <is>
          <t>julio</t>
        </is>
      </c>
      <c r="X54" s="81" t="n">
        <v>2025</v>
      </c>
      <c r="Z54" t="inlineStr">
        <is>
          <t>Sin comisión</t>
        </is>
      </c>
    </row>
    <row r="55" ht="14.45" customHeight="1">
      <c r="A55" s="81" t="inlineStr">
        <is>
          <t>LLC</t>
        </is>
      </c>
      <c r="B55" s="81" t="n">
        <v>56</v>
      </c>
      <c r="C55" s="81" t="n">
        <v>1</v>
      </c>
      <c r="D55" s="233" t="n">
        <v>45638</v>
      </c>
      <c r="E55" s="233" t="n">
        <v>45643</v>
      </c>
      <c r="F55" s="233" t="n">
        <v>45687</v>
      </c>
      <c r="G55" s="81" t="inlineStr">
        <is>
          <t>DianaM</t>
        </is>
      </c>
      <c r="H55" s="81" t="n">
        <v>50</v>
      </c>
      <c r="I55" s="81" t="inlineStr">
        <is>
          <t>MARC1989</t>
        </is>
      </c>
      <c r="J55" s="83" t="n">
        <v>114938.52</v>
      </c>
      <c r="K55" s="83" t="inlineStr">
        <is>
          <t>USD</t>
        </is>
      </c>
      <c r="L55" s="83" t="n">
        <v>98847.1272</v>
      </c>
      <c r="M55" s="83" t="n">
        <v>114938.52</v>
      </c>
      <c r="N55" s="83" t="n">
        <v>15368.53</v>
      </c>
      <c r="O55" s="83" t="n">
        <v>13216.9358</v>
      </c>
      <c r="P55" s="83" t="n">
        <v>15368.53</v>
      </c>
      <c r="Q55" s="84" t="n">
        <v>0.1337108743004521</v>
      </c>
      <c r="R55" s="81" t="n">
        <v>12</v>
      </c>
      <c r="S55" s="81" t="n">
        <v>2024</v>
      </c>
      <c r="T55" s="81" t="n">
        <v>12</v>
      </c>
      <c r="U55" s="81" t="n">
        <v>2024</v>
      </c>
      <c r="V55" s="233" t="n">
        <v>45732</v>
      </c>
      <c r="W55" s="81" t="inlineStr">
        <is>
          <t>marzo</t>
        </is>
      </c>
      <c r="X55" s="81" t="n">
        <v>2025</v>
      </c>
      <c r="Z55" t="inlineStr">
        <is>
          <t>Sin comisión</t>
        </is>
      </c>
    </row>
    <row r="56" ht="14.45" customHeight="1">
      <c r="A56" s="81" t="inlineStr">
        <is>
          <t>LLC</t>
        </is>
      </c>
      <c r="B56" s="81" t="n">
        <v>57</v>
      </c>
      <c r="C56" s="81" t="n">
        <v>0</v>
      </c>
      <c r="D56" s="233" t="n">
        <v>45639</v>
      </c>
      <c r="E56" s="233" t="n">
        <v>45994</v>
      </c>
      <c r="F56" s="233" t="n">
        <v>46024</v>
      </c>
      <c r="G56" s="81" t="inlineStr">
        <is>
          <t>VeronicaN</t>
        </is>
      </c>
      <c r="H56" s="81" t="n">
        <v>50</v>
      </c>
      <c r="I56" s="81" t="n"/>
      <c r="J56" s="83" t="n">
        <v>164698.71</v>
      </c>
      <c r="K56" s="83" t="inlineStr">
        <is>
          <t>USD</t>
        </is>
      </c>
      <c r="L56" s="83" t="n">
        <v>141640.8906</v>
      </c>
      <c r="M56" s="83" t="n">
        <v>164698.71</v>
      </c>
      <c r="N56" s="83" t="n">
        <v>14583.55</v>
      </c>
      <c r="O56" s="83" t="n">
        <v>12541.853</v>
      </c>
      <c r="P56" s="83" t="n">
        <v>14583.55</v>
      </c>
      <c r="Q56" s="84" t="n">
        <v>0.08854683804141514</v>
      </c>
      <c r="R56" s="81" t="n">
        <v>12</v>
      </c>
      <c r="S56" s="81" t="n">
        <v>2024</v>
      </c>
      <c r="T56" s="81" t="n">
        <v>12</v>
      </c>
      <c r="U56" s="81" t="n">
        <v>2025</v>
      </c>
      <c r="V56" s="233" t="n">
        <v>46069</v>
      </c>
      <c r="W56" s="81" t="inlineStr">
        <is>
          <t>febrero</t>
        </is>
      </c>
      <c r="X56" s="81" t="n">
        <v>2026</v>
      </c>
      <c r="Z56" t="inlineStr">
        <is>
          <t>Sin comisión</t>
        </is>
      </c>
    </row>
    <row r="57" ht="14.45" customHeight="1">
      <c r="A57" s="81" t="inlineStr">
        <is>
          <t>LLC</t>
        </is>
      </c>
      <c r="B57" s="81" t="n">
        <v>58</v>
      </c>
      <c r="C57" s="81" t="n">
        <v>1</v>
      </c>
      <c r="D57" s="233" t="n">
        <v>45642</v>
      </c>
      <c r="E57" s="233" t="n">
        <v>45651</v>
      </c>
      <c r="F57" s="233" t="n">
        <v>45661</v>
      </c>
      <c r="G57" s="81" t="inlineStr">
        <is>
          <t>DianaM</t>
        </is>
      </c>
      <c r="H57" s="81" t="n">
        <v>51</v>
      </c>
      <c r="I57" s="81" t="inlineStr">
        <is>
          <t>MARC1989</t>
        </is>
      </c>
      <c r="J57" s="83" t="n">
        <v>29795.29</v>
      </c>
      <c r="K57" s="83" t="inlineStr">
        <is>
          <t>USD</t>
        </is>
      </c>
      <c r="L57" s="83" t="n">
        <v>25623.9494</v>
      </c>
      <c r="M57" s="83" t="n">
        <v>29795.29</v>
      </c>
      <c r="N57" s="83" t="n">
        <v>2366.85</v>
      </c>
      <c r="O57" s="83" t="n">
        <v>2035.491</v>
      </c>
      <c r="P57" s="83" t="n">
        <v>2366.85</v>
      </c>
      <c r="Q57" s="84" t="n">
        <v>0.07943705196358215</v>
      </c>
      <c r="R57" s="81" t="n">
        <v>12</v>
      </c>
      <c r="S57" s="81" t="n">
        <v>2024</v>
      </c>
      <c r="T57" s="81" t="n">
        <v>12</v>
      </c>
      <c r="U57" s="81" t="n">
        <v>2024</v>
      </c>
      <c r="V57" s="233" t="n">
        <v>45706</v>
      </c>
      <c r="W57" s="81" t="inlineStr">
        <is>
          <t>febrero</t>
        </is>
      </c>
      <c r="X57" s="81" t="n">
        <v>2025</v>
      </c>
      <c r="Z57" t="inlineStr">
        <is>
          <t>Rentabilidad Baja</t>
        </is>
      </c>
    </row>
    <row r="58" ht="14.45" customHeight="1">
      <c r="A58" s="81" t="inlineStr">
        <is>
          <t>LLC</t>
        </is>
      </c>
      <c r="B58" s="81" t="n">
        <v>59</v>
      </c>
      <c r="C58" s="81" t="n">
        <v>1</v>
      </c>
      <c r="D58" s="233" t="n">
        <v>45642</v>
      </c>
      <c r="E58" s="233" t="n">
        <v>45648</v>
      </c>
      <c r="F58" s="233" t="n">
        <v>45653</v>
      </c>
      <c r="G58" s="81" t="inlineStr">
        <is>
          <t>MinervaH</t>
        </is>
      </c>
      <c r="H58" s="81" t="n">
        <v>51</v>
      </c>
      <c r="I58" s="81" t="inlineStr">
        <is>
          <t>JAIMEG</t>
        </is>
      </c>
      <c r="J58" s="83" t="n">
        <v>981.77</v>
      </c>
      <c r="K58" s="83" t="inlineStr">
        <is>
          <t>USD</t>
        </is>
      </c>
      <c r="L58" s="83" t="n">
        <v>844.3222</v>
      </c>
      <c r="M58" s="83" t="n">
        <v>981.77</v>
      </c>
      <c r="N58" s="83" t="n">
        <v>0</v>
      </c>
      <c r="O58" s="83" t="n">
        <v>0</v>
      </c>
      <c r="P58" s="83" t="n">
        <v>0</v>
      </c>
      <c r="Q58" s="84" t="n">
        <v>0</v>
      </c>
      <c r="R58" s="81" t="n">
        <v>12</v>
      </c>
      <c r="S58" s="81" t="n">
        <v>2024</v>
      </c>
      <c r="T58" s="81" t="n">
        <v>12</v>
      </c>
      <c r="U58" s="81" t="n">
        <v>2024</v>
      </c>
      <c r="V58" s="233" t="n">
        <v>45698</v>
      </c>
      <c r="W58" s="81" t="inlineStr">
        <is>
          <t>febrero</t>
        </is>
      </c>
      <c r="X58" s="81" t="n">
        <v>2025</v>
      </c>
    </row>
    <row r="59" ht="14.45" customHeight="1">
      <c r="A59" s="81" t="inlineStr">
        <is>
          <t>LLC</t>
        </is>
      </c>
      <c r="B59" s="81" t="n">
        <v>60</v>
      </c>
      <c r="C59" s="81" t="n">
        <v>1</v>
      </c>
      <c r="D59" s="233" t="n">
        <v>45642</v>
      </c>
      <c r="E59" s="233" t="n">
        <v>45631</v>
      </c>
      <c r="F59" s="233" t="n">
        <v>45632</v>
      </c>
      <c r="G59" s="81" t="inlineStr">
        <is>
          <t>MinervaH</t>
        </is>
      </c>
      <c r="H59" s="81" t="n">
        <v>51</v>
      </c>
      <c r="I59" s="81" t="inlineStr">
        <is>
          <t>JAIMEG</t>
        </is>
      </c>
      <c r="J59" s="83" t="n">
        <v>206.9</v>
      </c>
      <c r="K59" s="83" t="inlineStr">
        <is>
          <t>USD</t>
        </is>
      </c>
      <c r="L59" s="83" t="n">
        <v>177.934</v>
      </c>
      <c r="M59" s="83" t="n">
        <v>206.9</v>
      </c>
      <c r="N59" s="83" t="n">
        <v>0</v>
      </c>
      <c r="O59" s="83" t="n">
        <v>0</v>
      </c>
      <c r="P59" s="83" t="n">
        <v>0</v>
      </c>
      <c r="Q59" s="84" t="n">
        <v>0</v>
      </c>
      <c r="R59" s="81" t="n">
        <v>12</v>
      </c>
      <c r="S59" s="81" t="n">
        <v>2024</v>
      </c>
      <c r="T59" s="81" t="n">
        <v>12</v>
      </c>
      <c r="U59" s="81" t="n">
        <v>2024</v>
      </c>
      <c r="V59" s="233" t="n">
        <v>45677</v>
      </c>
      <c r="W59" s="81" t="inlineStr">
        <is>
          <t>enero</t>
        </is>
      </c>
      <c r="X59" s="81" t="n">
        <v>2025</v>
      </c>
      <c r="Z59" t="inlineStr">
        <is>
          <t>Rentabilidad Baja</t>
        </is>
      </c>
    </row>
    <row r="60" ht="14.45" customHeight="1">
      <c r="A60" s="81" t="inlineStr">
        <is>
          <t>LLC</t>
        </is>
      </c>
      <c r="B60" s="81" t="n">
        <v>61</v>
      </c>
      <c r="C60" s="81" t="n">
        <v>1</v>
      </c>
      <c r="D60" s="233" t="n">
        <v>45642</v>
      </c>
      <c r="E60" s="233" t="n">
        <v>45730</v>
      </c>
      <c r="F60" s="233" t="n">
        <v>45732</v>
      </c>
      <c r="G60" s="81" t="inlineStr">
        <is>
          <t>LucianaE</t>
        </is>
      </c>
      <c r="H60" s="81" t="n">
        <v>51</v>
      </c>
      <c r="I60" s="81" t="n"/>
      <c r="J60" s="83" t="n">
        <v>4265.61</v>
      </c>
      <c r="K60" s="83" t="inlineStr">
        <is>
          <t>USD</t>
        </is>
      </c>
      <c r="L60" s="83" t="n">
        <v>3668.4246</v>
      </c>
      <c r="M60" s="83" t="n">
        <v>4265.61</v>
      </c>
      <c r="N60" s="83" t="n">
        <v>358.2</v>
      </c>
      <c r="O60" s="83" t="n">
        <v>308.052</v>
      </c>
      <c r="P60" s="83" t="n">
        <v>358.2</v>
      </c>
      <c r="Q60" s="84" t="n">
        <v>0.08397392166653772</v>
      </c>
      <c r="R60" s="81" t="n">
        <v>12</v>
      </c>
      <c r="S60" s="81" t="n">
        <v>2024</v>
      </c>
      <c r="T60" s="81" t="n">
        <v>3</v>
      </c>
      <c r="U60" s="81" t="n">
        <v>2025</v>
      </c>
      <c r="V60" s="233" t="n">
        <v>45777</v>
      </c>
      <c r="W60" s="81" t="inlineStr">
        <is>
          <t>abril</t>
        </is>
      </c>
      <c r="X60" s="81" t="n">
        <v>2025</v>
      </c>
    </row>
    <row r="61" ht="14.45" customHeight="1">
      <c r="A61" s="81" t="inlineStr">
        <is>
          <t>LLC</t>
        </is>
      </c>
      <c r="B61" s="81" t="n">
        <v>62</v>
      </c>
      <c r="C61" s="81" t="n">
        <v>0</v>
      </c>
      <c r="D61" s="233" t="n">
        <v>45642</v>
      </c>
      <c r="E61" s="233" t="n">
        <v>45737</v>
      </c>
      <c r="F61" s="233" t="n">
        <v>45755</v>
      </c>
      <c r="G61" s="81" t="inlineStr">
        <is>
          <t>LucianaE</t>
        </is>
      </c>
      <c r="H61" s="81" t="n">
        <v>51</v>
      </c>
      <c r="I61" s="81" t="n"/>
      <c r="J61" s="83" t="n">
        <v>13321.75</v>
      </c>
      <c r="K61" s="83" t="inlineStr">
        <is>
          <t>USD</t>
        </is>
      </c>
      <c r="L61" s="83" t="n">
        <v>11456.705</v>
      </c>
      <c r="M61" s="83" t="n">
        <v>13321.75</v>
      </c>
      <c r="N61" s="83" t="n">
        <v>1122.55</v>
      </c>
      <c r="O61" s="83" t="n">
        <v>965.3929999999999</v>
      </c>
      <c r="P61" s="83" t="n">
        <v>1122.55</v>
      </c>
      <c r="Q61" s="84" t="n">
        <v>0.08426445474505977</v>
      </c>
      <c r="R61" s="81" t="n">
        <v>12</v>
      </c>
      <c r="S61" s="81" t="n">
        <v>2024</v>
      </c>
      <c r="T61" s="81" t="n">
        <v>3</v>
      </c>
      <c r="U61" s="81" t="n">
        <v>2025</v>
      </c>
      <c r="V61" s="233" t="n">
        <v>45800</v>
      </c>
      <c r="W61" s="81" t="inlineStr">
        <is>
          <t>mayo</t>
        </is>
      </c>
      <c r="X61" s="81" t="n">
        <v>2025</v>
      </c>
      <c r="Z61" t="inlineStr">
        <is>
          <t>Rentabilidad Baja</t>
        </is>
      </c>
    </row>
    <row r="62" ht="14.45" customHeight="1">
      <c r="A62" s="81" t="inlineStr">
        <is>
          <t>LLC</t>
        </is>
      </c>
      <c r="B62" s="81" t="n">
        <v>63</v>
      </c>
      <c r="C62" s="81" t="n">
        <v>1</v>
      </c>
      <c r="D62" s="233" t="n">
        <v>45642</v>
      </c>
      <c r="E62" s="233" t="n">
        <v>45682</v>
      </c>
      <c r="F62" s="233" t="n">
        <v>45688</v>
      </c>
      <c r="G62" s="81" t="inlineStr">
        <is>
          <t>MinervaH</t>
        </is>
      </c>
      <c r="H62" s="81" t="n">
        <v>51</v>
      </c>
      <c r="I62" s="81" t="inlineStr">
        <is>
          <t>JAIMEG</t>
        </is>
      </c>
      <c r="J62" s="83" t="n">
        <v>2268</v>
      </c>
      <c r="K62" s="83" t="inlineStr">
        <is>
          <t>EUR</t>
        </is>
      </c>
      <c r="L62" s="83" t="n">
        <v>2268</v>
      </c>
      <c r="M62" s="83" t="n">
        <v>2630.88</v>
      </c>
      <c r="N62" s="83" t="n">
        <v>0</v>
      </c>
      <c r="O62" s="83" t="n">
        <v>0</v>
      </c>
      <c r="P62" s="83" t="n">
        <v>0</v>
      </c>
      <c r="Q62" s="84" t="n">
        <v>0</v>
      </c>
      <c r="R62" s="81" t="n">
        <v>12</v>
      </c>
      <c r="S62" s="81" t="n">
        <v>2024</v>
      </c>
      <c r="T62" s="81" t="n">
        <v>1</v>
      </c>
      <c r="U62" s="81" t="n">
        <v>2025</v>
      </c>
      <c r="V62" s="233" t="n">
        <v>45733</v>
      </c>
      <c r="W62" s="81" t="inlineStr">
        <is>
          <t>marzo</t>
        </is>
      </c>
      <c r="X62" s="81" t="n">
        <v>2025</v>
      </c>
      <c r="Z62" t="inlineStr">
        <is>
          <t>Rentabilidad Baja</t>
        </is>
      </c>
    </row>
    <row r="63" ht="14.45" customHeight="1">
      <c r="A63" s="81" t="inlineStr">
        <is>
          <t>LLC</t>
        </is>
      </c>
      <c r="B63" s="81" t="n">
        <v>64</v>
      </c>
      <c r="C63" s="81" t="n">
        <v>1</v>
      </c>
      <c r="D63" s="233" t="n">
        <v>45642</v>
      </c>
      <c r="E63" s="233" t="n">
        <v>45639</v>
      </c>
      <c r="F63" s="233" t="n">
        <v>45646</v>
      </c>
      <c r="G63" s="81" t="inlineStr">
        <is>
          <t>MinervaH</t>
        </is>
      </c>
      <c r="H63" s="81" t="n">
        <v>51</v>
      </c>
      <c r="I63" s="81" t="inlineStr">
        <is>
          <t>JAIMEG</t>
        </is>
      </c>
      <c r="J63" s="83" t="n">
        <v>1062</v>
      </c>
      <c r="K63" s="83" t="inlineStr">
        <is>
          <t>USD</t>
        </is>
      </c>
      <c r="L63" s="83" t="n">
        <v>913.3199999999999</v>
      </c>
      <c r="M63" s="83" t="n">
        <v>1062</v>
      </c>
      <c r="N63" s="83" t="n">
        <v>10.62</v>
      </c>
      <c r="O63" s="83" t="n">
        <v>9.133199999999999</v>
      </c>
      <c r="P63" s="83" t="n">
        <v>10.62</v>
      </c>
      <c r="Q63" s="84" t="n">
        <v>0.009999999999999998</v>
      </c>
      <c r="R63" s="81" t="n">
        <v>12</v>
      </c>
      <c r="S63" s="81" t="n">
        <v>2024</v>
      </c>
      <c r="T63" s="81" t="n">
        <v>12</v>
      </c>
      <c r="U63" s="81" t="n">
        <v>2024</v>
      </c>
      <c r="V63" s="233" t="n">
        <v>45691</v>
      </c>
      <c r="W63" s="81" t="inlineStr">
        <is>
          <t>febrero</t>
        </is>
      </c>
      <c r="X63" s="81" t="n">
        <v>2025</v>
      </c>
      <c r="Z63" t="inlineStr">
        <is>
          <t>Rentabilidad Baja</t>
        </is>
      </c>
    </row>
    <row r="64" ht="14.45" customHeight="1">
      <c r="A64" s="81" t="inlineStr">
        <is>
          <t>LLC</t>
        </is>
      </c>
      <c r="B64" s="81" t="n">
        <v>65</v>
      </c>
      <c r="C64" s="81" t="n">
        <v>1</v>
      </c>
      <c r="D64" s="233" t="n">
        <v>45643</v>
      </c>
      <c r="E64" s="233" t="n">
        <v>45688</v>
      </c>
      <c r="F64" s="233" t="n">
        <v>45694</v>
      </c>
      <c r="G64" s="81" t="inlineStr">
        <is>
          <t>LucianaE</t>
        </is>
      </c>
      <c r="H64" s="81" t="n">
        <v>51</v>
      </c>
      <c r="I64" s="81" t="n"/>
      <c r="J64" s="83" t="n">
        <v>3305.25</v>
      </c>
      <c r="K64" s="83" t="inlineStr">
        <is>
          <t>USD</t>
        </is>
      </c>
      <c r="L64" s="83" t="n">
        <v>2842.515</v>
      </c>
      <c r="M64" s="83" t="n">
        <v>3305.25</v>
      </c>
      <c r="N64" s="83" t="n">
        <v>353.18</v>
      </c>
      <c r="O64" s="83" t="n">
        <v>303.7348</v>
      </c>
      <c r="P64" s="83" t="n">
        <v>353.18</v>
      </c>
      <c r="Q64" s="84" t="n">
        <v>0.1068542470312382</v>
      </c>
      <c r="R64" s="81" t="n">
        <v>12</v>
      </c>
      <c r="S64" s="81" t="n">
        <v>2024</v>
      </c>
      <c r="T64" s="81" t="n">
        <v>1</v>
      </c>
      <c r="U64" s="81" t="n">
        <v>2025</v>
      </c>
      <c r="V64" s="233" t="n">
        <v>45739</v>
      </c>
      <c r="W64" s="81" t="inlineStr">
        <is>
          <t>marzo</t>
        </is>
      </c>
      <c r="X64" s="81" t="n">
        <v>2025</v>
      </c>
      <c r="Z64" t="inlineStr">
        <is>
          <t>Rentabilidad Baja</t>
        </is>
      </c>
    </row>
    <row r="65" ht="14.45" customHeight="1">
      <c r="A65" s="81" t="inlineStr">
        <is>
          <t>LLC</t>
        </is>
      </c>
      <c r="B65" s="81" t="n">
        <v>66</v>
      </c>
      <c r="C65" s="81" t="n">
        <v>1</v>
      </c>
      <c r="D65" s="233" t="n">
        <v>45643</v>
      </c>
      <c r="E65" s="233" t="n">
        <v>45687</v>
      </c>
      <c r="F65" s="233" t="n">
        <v>45692</v>
      </c>
      <c r="G65" s="81" t="inlineStr">
        <is>
          <t>LucianaE</t>
        </is>
      </c>
      <c r="H65" s="81" t="n">
        <v>51</v>
      </c>
      <c r="I65" s="81" t="n"/>
      <c r="J65" s="83" t="n">
        <v>3113.15</v>
      </c>
      <c r="K65" s="83" t="inlineStr">
        <is>
          <t>USD</t>
        </is>
      </c>
      <c r="L65" s="83" t="n">
        <v>2677.309</v>
      </c>
      <c r="M65" s="83" t="n">
        <v>3113.15</v>
      </c>
      <c r="N65" s="83" t="n">
        <v>336.18</v>
      </c>
      <c r="O65" s="83" t="n">
        <v>289.1148</v>
      </c>
      <c r="P65" s="83" t="n">
        <v>336.18</v>
      </c>
      <c r="Q65" s="84" t="n">
        <v>0.107987087034033</v>
      </c>
      <c r="R65" s="81" t="n">
        <v>12</v>
      </c>
      <c r="S65" s="81" t="n">
        <v>2024</v>
      </c>
      <c r="T65" s="81" t="n">
        <v>1</v>
      </c>
      <c r="U65" s="81" t="n">
        <v>2025</v>
      </c>
      <c r="V65" s="233" t="n">
        <v>45737</v>
      </c>
      <c r="W65" s="81" t="inlineStr">
        <is>
          <t>marzo</t>
        </is>
      </c>
      <c r="X65" s="81" t="n">
        <v>2025</v>
      </c>
      <c r="Z65" t="inlineStr">
        <is>
          <t>Rentabilidad Baja</t>
        </is>
      </c>
    </row>
    <row r="66" ht="14.45" customHeight="1">
      <c r="A66" s="81" t="inlineStr">
        <is>
          <t>LLC</t>
        </is>
      </c>
      <c r="B66" s="81" t="n">
        <v>67</v>
      </c>
      <c r="C66" s="81" t="n">
        <v>1</v>
      </c>
      <c r="D66" s="233" t="n">
        <v>45643</v>
      </c>
      <c r="E66" s="233" t="n">
        <v>45687</v>
      </c>
      <c r="F66" s="233" t="n">
        <v>45692</v>
      </c>
      <c r="G66" s="81" t="inlineStr">
        <is>
          <t>LucianaE</t>
        </is>
      </c>
      <c r="H66" s="81" t="n">
        <v>51</v>
      </c>
      <c r="I66" s="81" t="n"/>
      <c r="J66" s="83" t="n">
        <v>3113.15</v>
      </c>
      <c r="K66" s="83" t="inlineStr">
        <is>
          <t>USD</t>
        </is>
      </c>
      <c r="L66" s="83" t="n">
        <v>2677.309</v>
      </c>
      <c r="M66" s="83" t="n">
        <v>3113.15</v>
      </c>
      <c r="N66" s="83" t="n">
        <v>336.18</v>
      </c>
      <c r="O66" s="83" t="n">
        <v>289.1148</v>
      </c>
      <c r="P66" s="83" t="n">
        <v>336.18</v>
      </c>
      <c r="Q66" s="84" t="n">
        <v>0.107987087034033</v>
      </c>
      <c r="R66" s="81" t="n">
        <v>12</v>
      </c>
      <c r="S66" s="81" t="n">
        <v>2024</v>
      </c>
      <c r="T66" s="81" t="n">
        <v>1</v>
      </c>
      <c r="U66" s="81" t="n">
        <v>2025</v>
      </c>
      <c r="V66" s="233" t="n">
        <v>45737</v>
      </c>
      <c r="W66" s="81" t="inlineStr">
        <is>
          <t>marzo</t>
        </is>
      </c>
      <c r="X66" s="81" t="n">
        <v>2025</v>
      </c>
    </row>
    <row r="67" ht="14.45" customHeight="1">
      <c r="A67" s="81" t="inlineStr">
        <is>
          <t>LLC</t>
        </is>
      </c>
      <c r="B67" s="81" t="n">
        <v>68</v>
      </c>
      <c r="C67" s="81" t="n">
        <v>1</v>
      </c>
      <c r="D67" s="233" t="n">
        <v>45643</v>
      </c>
      <c r="E67" s="233" t="n">
        <v>45687</v>
      </c>
      <c r="F67" s="233" t="n">
        <v>45692</v>
      </c>
      <c r="G67" s="81" t="inlineStr">
        <is>
          <t>LucianaE</t>
        </is>
      </c>
      <c r="H67" s="81" t="n">
        <v>51</v>
      </c>
      <c r="I67" s="81" t="n"/>
      <c r="J67" s="83" t="n">
        <v>3130.1</v>
      </c>
      <c r="K67" s="83" t="inlineStr">
        <is>
          <t>USD</t>
        </is>
      </c>
      <c r="L67" s="83" t="n">
        <v>2691.886</v>
      </c>
      <c r="M67" s="83" t="n">
        <v>3130.1</v>
      </c>
      <c r="N67" s="83" t="n">
        <v>311.24</v>
      </c>
      <c r="O67" s="83" t="n">
        <v>267.6664</v>
      </c>
      <c r="P67" s="83" t="n">
        <v>311.24</v>
      </c>
      <c r="Q67" s="84" t="n">
        <v>0.09943452285869461</v>
      </c>
      <c r="R67" s="81" t="n">
        <v>12</v>
      </c>
      <c r="S67" s="81" t="n">
        <v>2024</v>
      </c>
      <c r="T67" s="81" t="n">
        <v>1</v>
      </c>
      <c r="U67" s="81" t="n">
        <v>2025</v>
      </c>
      <c r="V67" s="233" t="n">
        <v>45737</v>
      </c>
      <c r="W67" s="81" t="inlineStr">
        <is>
          <t>marzo</t>
        </is>
      </c>
      <c r="X67" s="81" t="n">
        <v>2025</v>
      </c>
    </row>
    <row r="68" ht="14.45" customHeight="1">
      <c r="A68" s="81" t="inlineStr">
        <is>
          <t>LLC</t>
        </is>
      </c>
      <c r="B68" s="81" t="n">
        <v>69</v>
      </c>
      <c r="C68" s="81" t="n">
        <v>1</v>
      </c>
      <c r="D68" s="233" t="n">
        <v>45644</v>
      </c>
      <c r="E68" s="233" t="n">
        <v>45653</v>
      </c>
      <c r="F68" s="233" t="n">
        <v>45659</v>
      </c>
      <c r="G68" s="81" t="inlineStr">
        <is>
          <t>DianaM</t>
        </is>
      </c>
      <c r="H68" s="81" t="n">
        <v>51</v>
      </c>
      <c r="I68" s="81" t="inlineStr">
        <is>
          <t>MARC1989</t>
        </is>
      </c>
      <c r="J68" s="83" t="n">
        <v>1401</v>
      </c>
      <c r="K68" s="83" t="inlineStr">
        <is>
          <t>USD</t>
        </is>
      </c>
      <c r="L68" s="83" t="n">
        <v>1204.86</v>
      </c>
      <c r="M68" s="83" t="n">
        <v>1401</v>
      </c>
      <c r="N68" s="83" t="n">
        <v>35</v>
      </c>
      <c r="O68" s="83" t="n">
        <v>30.1</v>
      </c>
      <c r="P68" s="83" t="n">
        <v>35</v>
      </c>
      <c r="Q68" s="84" t="n">
        <v>0.02498215560314061</v>
      </c>
      <c r="R68" s="81" t="n">
        <v>12</v>
      </c>
      <c r="S68" s="81" t="n">
        <v>2024</v>
      </c>
      <c r="T68" s="81" t="n">
        <v>12</v>
      </c>
      <c r="U68" s="81" t="n">
        <v>2024</v>
      </c>
      <c r="V68" s="233" t="n">
        <v>45704</v>
      </c>
      <c r="W68" s="81" t="inlineStr">
        <is>
          <t>febrero</t>
        </is>
      </c>
      <c r="X68" s="81" t="n">
        <v>2025</v>
      </c>
    </row>
    <row r="69" ht="14.45" customHeight="1">
      <c r="A69" s="81" t="inlineStr">
        <is>
          <t>LLC</t>
        </is>
      </c>
      <c r="B69" s="81" t="n">
        <v>70</v>
      </c>
      <c r="C69" s="81" t="n">
        <v>1</v>
      </c>
      <c r="D69" s="233" t="n">
        <v>45644</v>
      </c>
      <c r="E69" s="233" t="n">
        <v>45738</v>
      </c>
      <c r="F69" s="233" t="n">
        <v>45746</v>
      </c>
      <c r="G69" s="81" t="inlineStr">
        <is>
          <t>MinervaH</t>
        </is>
      </c>
      <c r="H69" s="81" t="n">
        <v>51</v>
      </c>
      <c r="I69" s="81" t="inlineStr">
        <is>
          <t>JAIMEG</t>
        </is>
      </c>
      <c r="J69" s="83" t="n">
        <v>10263</v>
      </c>
      <c r="K69" s="83" t="inlineStr">
        <is>
          <t>USD</t>
        </is>
      </c>
      <c r="L69" s="83" t="n">
        <v>8826.18</v>
      </c>
      <c r="M69" s="83" t="n">
        <v>10263</v>
      </c>
      <c r="N69" s="83" t="n">
        <v>1171.9</v>
      </c>
      <c r="O69" s="83" t="n">
        <v>1007.834</v>
      </c>
      <c r="P69" s="83" t="n">
        <v>1171.9</v>
      </c>
      <c r="Q69" s="84" t="n">
        <v>0.1141868849264348</v>
      </c>
      <c r="R69" s="81" t="n">
        <v>12</v>
      </c>
      <c r="S69" s="81" t="n">
        <v>2024</v>
      </c>
      <c r="T69" s="81" t="n">
        <v>3</v>
      </c>
      <c r="U69" s="81" t="n">
        <v>2025</v>
      </c>
      <c r="V69" s="233" t="n">
        <v>45791</v>
      </c>
      <c r="W69" s="81" t="inlineStr">
        <is>
          <t>mayo</t>
        </is>
      </c>
      <c r="X69" s="81" t="n">
        <v>2025</v>
      </c>
    </row>
    <row r="70" ht="14.45" customHeight="1">
      <c r="A70" s="81" t="inlineStr">
        <is>
          <t>LLC</t>
        </is>
      </c>
      <c r="B70" s="81" t="n">
        <v>71</v>
      </c>
      <c r="C70" s="81" t="n">
        <v>1</v>
      </c>
      <c r="D70" s="233" t="n">
        <v>45645</v>
      </c>
      <c r="E70" s="233" t="n">
        <v>45917</v>
      </c>
      <c r="F70" s="233" t="n">
        <v>45980</v>
      </c>
      <c r="G70" s="81" t="inlineStr">
        <is>
          <t>MinervaH</t>
        </is>
      </c>
      <c r="H70" s="81" t="n">
        <v>51</v>
      </c>
      <c r="I70" s="81" t="inlineStr">
        <is>
          <t>CONCHAD,JORGEP</t>
        </is>
      </c>
      <c r="J70" s="83" t="n">
        <v>122753.6</v>
      </c>
      <c r="K70" s="83" t="inlineStr">
        <is>
          <t>USD</t>
        </is>
      </c>
      <c r="L70" s="83" t="n">
        <v>105568.096</v>
      </c>
      <c r="M70" s="83" t="n">
        <v>122753.6</v>
      </c>
      <c r="N70" s="83" t="n">
        <v>10821.92</v>
      </c>
      <c r="O70" s="83" t="n">
        <v>9306.851199999999</v>
      </c>
      <c r="P70" s="83" t="n">
        <v>10821.92</v>
      </c>
      <c r="Q70" s="84" t="n">
        <v>0.08815969552013138</v>
      </c>
      <c r="R70" s="81" t="n">
        <v>12</v>
      </c>
      <c r="S70" s="81" t="n">
        <v>2024</v>
      </c>
      <c r="T70" s="81" t="n">
        <v>9</v>
      </c>
      <c r="U70" s="81" t="n">
        <v>2025</v>
      </c>
      <c r="V70" s="233" t="n">
        <v>46025</v>
      </c>
      <c r="W70" s="81" t="inlineStr">
        <is>
          <t>enero</t>
        </is>
      </c>
      <c r="X70" s="81" t="n">
        <v>2026</v>
      </c>
      <c r="Z70" t="inlineStr">
        <is>
          <t>Rentabilidad Baja</t>
        </is>
      </c>
    </row>
    <row r="71" ht="14.45" customHeight="1">
      <c r="A71" s="81" t="inlineStr">
        <is>
          <t>LLC</t>
        </is>
      </c>
      <c r="B71" s="81" t="n">
        <v>72</v>
      </c>
      <c r="C71" s="81" t="n">
        <v>1</v>
      </c>
      <c r="D71" s="233" t="n">
        <v>45645</v>
      </c>
      <c r="E71" s="233" t="n">
        <v>45632</v>
      </c>
      <c r="F71" s="233" t="n">
        <v>45632</v>
      </c>
      <c r="G71" s="81" t="inlineStr">
        <is>
          <t>MinervaH</t>
        </is>
      </c>
      <c r="H71" s="81" t="n">
        <v>51</v>
      </c>
      <c r="I71" s="81" t="inlineStr">
        <is>
          <t>JAIMEG</t>
        </is>
      </c>
      <c r="J71" s="83" t="n">
        <v>201</v>
      </c>
      <c r="K71" s="83" t="inlineStr">
        <is>
          <t>USD</t>
        </is>
      </c>
      <c r="L71" s="83" t="n">
        <v>172.86</v>
      </c>
      <c r="M71" s="83" t="n">
        <v>201</v>
      </c>
      <c r="N71" s="83" t="n">
        <v>0</v>
      </c>
      <c r="O71" s="83" t="n">
        <v>0</v>
      </c>
      <c r="P71" s="83" t="n">
        <v>0</v>
      </c>
      <c r="Q71" s="84" t="n">
        <v>0</v>
      </c>
      <c r="R71" s="81" t="n">
        <v>12</v>
      </c>
      <c r="S71" s="81" t="n">
        <v>2024</v>
      </c>
      <c r="T71" s="81" t="n">
        <v>12</v>
      </c>
      <c r="U71" s="81" t="n">
        <v>2024</v>
      </c>
      <c r="V71" s="233" t="n">
        <v>45677</v>
      </c>
      <c r="W71" s="81" t="inlineStr">
        <is>
          <t>enero</t>
        </is>
      </c>
      <c r="X71" s="81" t="n">
        <v>2025</v>
      </c>
    </row>
    <row r="72" ht="14.45" customHeight="1">
      <c r="A72" s="81" t="inlineStr">
        <is>
          <t>LLC</t>
        </is>
      </c>
      <c r="B72" s="81" t="n">
        <v>73</v>
      </c>
      <c r="C72" s="81" t="n">
        <v>1</v>
      </c>
      <c r="D72" s="233" t="n">
        <v>45645</v>
      </c>
      <c r="E72" s="233" t="n">
        <v>45763</v>
      </c>
      <c r="F72" s="233" t="n">
        <v>45769</v>
      </c>
      <c r="G72" s="81" t="inlineStr">
        <is>
          <t>MinervaH</t>
        </is>
      </c>
      <c r="H72" s="81" t="n">
        <v>51</v>
      </c>
      <c r="I72" s="81" t="inlineStr">
        <is>
          <t>JAIMEG</t>
        </is>
      </c>
      <c r="J72" s="83" t="n">
        <v>11485.71</v>
      </c>
      <c r="K72" s="83" t="inlineStr">
        <is>
          <t>USD</t>
        </is>
      </c>
      <c r="L72" s="83" t="n">
        <v>9877.710599999999</v>
      </c>
      <c r="M72" s="83" t="n">
        <v>11485.71</v>
      </c>
      <c r="N72" s="83" t="n">
        <v>901.33</v>
      </c>
      <c r="O72" s="83" t="n">
        <v>775.1438000000001</v>
      </c>
      <c r="P72" s="83" t="n">
        <v>901.33</v>
      </c>
      <c r="Q72" s="84" t="n">
        <v>0.07847403425648046</v>
      </c>
      <c r="R72" s="81" t="n">
        <v>12</v>
      </c>
      <c r="S72" s="81" t="n">
        <v>2024</v>
      </c>
      <c r="T72" s="81" t="n">
        <v>4</v>
      </c>
      <c r="U72" s="81" t="n">
        <v>2025</v>
      </c>
      <c r="V72" s="233" t="n">
        <v>45814</v>
      </c>
      <c r="W72" s="81" t="inlineStr">
        <is>
          <t>junio</t>
        </is>
      </c>
      <c r="X72" s="81" t="n">
        <v>2025</v>
      </c>
      <c r="Z72" t="inlineStr">
        <is>
          <t>Rentabilidad Baja</t>
        </is>
      </c>
    </row>
    <row r="73" ht="14.45" customHeight="1">
      <c r="A73" s="81" t="inlineStr">
        <is>
          <t>LLC</t>
        </is>
      </c>
      <c r="B73" s="81" t="n">
        <v>74</v>
      </c>
      <c r="C73" s="81" t="n">
        <v>1</v>
      </c>
      <c r="D73" s="233" t="n">
        <v>45645</v>
      </c>
      <c r="E73" s="233" t="n">
        <v>45648</v>
      </c>
      <c r="F73" s="233" t="n">
        <v>45648</v>
      </c>
      <c r="G73" s="81" t="inlineStr">
        <is>
          <t>MinervaH</t>
        </is>
      </c>
      <c r="H73" s="81" t="n">
        <v>51</v>
      </c>
      <c r="I73" s="81" t="inlineStr">
        <is>
          <t>JAIMEG</t>
        </is>
      </c>
      <c r="J73" s="83" t="n">
        <v>260</v>
      </c>
      <c r="K73" s="83" t="inlineStr">
        <is>
          <t>USD</t>
        </is>
      </c>
      <c r="L73" s="83" t="n">
        <v>223.6</v>
      </c>
      <c r="M73" s="83" t="n">
        <v>260</v>
      </c>
      <c r="N73" s="83" t="n">
        <v>0</v>
      </c>
      <c r="O73" s="83" t="n">
        <v>0</v>
      </c>
      <c r="P73" s="83" t="n">
        <v>0</v>
      </c>
      <c r="Q73" s="84" t="n">
        <v>0</v>
      </c>
      <c r="R73" s="81" t="n">
        <v>12</v>
      </c>
      <c r="S73" s="81" t="n">
        <v>2024</v>
      </c>
      <c r="T73" s="81" t="n">
        <v>12</v>
      </c>
      <c r="U73" s="81" t="n">
        <v>2024</v>
      </c>
      <c r="V73" s="233" t="n">
        <v>45693</v>
      </c>
      <c r="W73" s="81" t="inlineStr">
        <is>
          <t>febrero</t>
        </is>
      </c>
      <c r="X73" s="81" t="n">
        <v>2025</v>
      </c>
      <c r="Z73" t="inlineStr">
        <is>
          <t>Rentabilidad Baja</t>
        </is>
      </c>
    </row>
    <row r="74" ht="14.45" customHeight="1">
      <c r="A74" s="81" t="inlineStr">
        <is>
          <t>LLC</t>
        </is>
      </c>
      <c r="B74" s="81" t="n">
        <v>75</v>
      </c>
      <c r="C74" s="81" t="n">
        <v>1</v>
      </c>
      <c r="D74" s="233" t="n">
        <v>45645</v>
      </c>
      <c r="E74" s="233" t="n">
        <v>45738</v>
      </c>
      <c r="F74" s="233" t="n">
        <v>45746</v>
      </c>
      <c r="G74" s="81" t="inlineStr">
        <is>
          <t>MinervaH</t>
        </is>
      </c>
      <c r="H74" s="81" t="n">
        <v>51</v>
      </c>
      <c r="I74" s="81" t="inlineStr">
        <is>
          <t>JAIMEG</t>
        </is>
      </c>
      <c r="J74" s="83" t="n">
        <v>2250</v>
      </c>
      <c r="K74" s="83" t="inlineStr">
        <is>
          <t>USD</t>
        </is>
      </c>
      <c r="L74" s="83" t="n">
        <v>1935</v>
      </c>
      <c r="M74" s="83" t="n">
        <v>2250</v>
      </c>
      <c r="N74" s="83" t="n">
        <v>0</v>
      </c>
      <c r="O74" s="83" t="n">
        <v>0</v>
      </c>
      <c r="P74" s="83" t="n">
        <v>0</v>
      </c>
      <c r="Q74" s="84" t="n">
        <v>0</v>
      </c>
      <c r="R74" s="81" t="n">
        <v>12</v>
      </c>
      <c r="S74" s="81" t="n">
        <v>2024</v>
      </c>
      <c r="T74" s="81" t="n">
        <v>3</v>
      </c>
      <c r="U74" s="81" t="n">
        <v>2025</v>
      </c>
      <c r="V74" s="233" t="n">
        <v>45791</v>
      </c>
      <c r="W74" s="81" t="inlineStr">
        <is>
          <t>mayo</t>
        </is>
      </c>
      <c r="X74" s="81" t="n">
        <v>2025</v>
      </c>
    </row>
    <row r="75" ht="14.45" customHeight="1">
      <c r="A75" s="81" t="inlineStr">
        <is>
          <t>LLC</t>
        </is>
      </c>
      <c r="B75" s="81" t="n">
        <v>76</v>
      </c>
      <c r="C75" s="81" t="n">
        <v>1</v>
      </c>
      <c r="D75" s="233" t="n">
        <v>45645</v>
      </c>
      <c r="E75" s="233" t="n">
        <v>45688</v>
      </c>
      <c r="F75" s="233" t="n">
        <v>45697</v>
      </c>
      <c r="G75" s="81" t="inlineStr">
        <is>
          <t>LucianaE</t>
        </is>
      </c>
      <c r="H75" s="81" t="n">
        <v>51</v>
      </c>
      <c r="I75" s="81" t="n"/>
      <c r="J75" s="83" t="n">
        <v>4434.01</v>
      </c>
      <c r="K75" s="83" t="inlineStr">
        <is>
          <t>USD</t>
        </is>
      </c>
      <c r="L75" s="83" t="n">
        <v>3813.2486</v>
      </c>
      <c r="M75" s="83" t="n">
        <v>4434.01</v>
      </c>
      <c r="N75" s="83" t="n">
        <v>647.99</v>
      </c>
      <c r="O75" s="83" t="n">
        <v>557.2714</v>
      </c>
      <c r="P75" s="83" t="n">
        <v>647.99</v>
      </c>
      <c r="Q75" s="84" t="n">
        <v>0.146140852185719</v>
      </c>
      <c r="R75" s="81" t="n">
        <v>12</v>
      </c>
      <c r="S75" s="81" t="n">
        <v>2024</v>
      </c>
      <c r="T75" s="81" t="n">
        <v>1</v>
      </c>
      <c r="U75" s="81" t="n">
        <v>2025</v>
      </c>
      <c r="V75" s="233" t="n">
        <v>45742</v>
      </c>
      <c r="W75" s="81" t="inlineStr">
        <is>
          <t>marzo</t>
        </is>
      </c>
      <c r="X75" s="81" t="n">
        <v>2025</v>
      </c>
      <c r="Z75" t="inlineStr">
        <is>
          <t>Rentabilidad Baja</t>
        </is>
      </c>
    </row>
    <row r="76" ht="14.45" customHeight="1">
      <c r="A76" s="81" t="inlineStr">
        <is>
          <t>LLC</t>
        </is>
      </c>
      <c r="B76" s="81" t="n">
        <v>77</v>
      </c>
      <c r="C76" s="81" t="n">
        <v>1</v>
      </c>
      <c r="D76" s="233" t="n">
        <v>45645</v>
      </c>
      <c r="E76" s="233" t="n">
        <v>45688</v>
      </c>
      <c r="F76" s="233" t="n">
        <v>45690</v>
      </c>
      <c r="G76" s="81" t="inlineStr">
        <is>
          <t>LucianaE</t>
        </is>
      </c>
      <c r="H76" s="81" t="n">
        <v>51</v>
      </c>
      <c r="I76" s="81" t="n"/>
      <c r="J76" s="83" t="n">
        <v>688</v>
      </c>
      <c r="K76" s="83" t="inlineStr">
        <is>
          <t>USD</t>
        </is>
      </c>
      <c r="L76" s="83" t="n">
        <v>591.6799999999999</v>
      </c>
      <c r="M76" s="83" t="n">
        <v>688</v>
      </c>
      <c r="N76" s="83" t="n">
        <v>32.81</v>
      </c>
      <c r="O76" s="83" t="n">
        <v>28.2166</v>
      </c>
      <c r="P76" s="83" t="n">
        <v>32.81</v>
      </c>
      <c r="Q76" s="84" t="n">
        <v>0.04768895348837211</v>
      </c>
      <c r="R76" s="81" t="n">
        <v>12</v>
      </c>
      <c r="S76" s="81" t="n">
        <v>2024</v>
      </c>
      <c r="T76" s="81" t="n">
        <v>1</v>
      </c>
      <c r="U76" s="81" t="n">
        <v>2025</v>
      </c>
      <c r="V76" s="233" t="n">
        <v>45735</v>
      </c>
      <c r="W76" s="81" t="inlineStr">
        <is>
          <t>marzo</t>
        </is>
      </c>
      <c r="X76" s="81" t="n">
        <v>2025</v>
      </c>
      <c r="Z76" t="inlineStr">
        <is>
          <t>Rentabilidad Baja</t>
        </is>
      </c>
    </row>
    <row r="77" ht="14.45" customHeight="1">
      <c r="A77" s="81" t="inlineStr">
        <is>
          <t>LLC</t>
        </is>
      </c>
      <c r="B77" s="81" t="n">
        <v>78</v>
      </c>
      <c r="C77" s="81" t="n">
        <v>1</v>
      </c>
      <c r="D77" s="233" t="n">
        <v>45645</v>
      </c>
      <c r="E77" s="233" t="n">
        <v>45688</v>
      </c>
      <c r="F77" s="233" t="n">
        <v>45690</v>
      </c>
      <c r="G77" s="81" t="inlineStr">
        <is>
          <t>LucianaE</t>
        </is>
      </c>
      <c r="H77" s="81" t="n">
        <v>51</v>
      </c>
      <c r="I77" s="81" t="n"/>
      <c r="J77" s="83" t="n">
        <v>688</v>
      </c>
      <c r="K77" s="83" t="inlineStr">
        <is>
          <t>USD</t>
        </is>
      </c>
      <c r="L77" s="83" t="n">
        <v>591.6799999999999</v>
      </c>
      <c r="M77" s="83" t="n">
        <v>688</v>
      </c>
      <c r="N77" s="83" t="n">
        <v>31.87</v>
      </c>
      <c r="O77" s="83" t="n">
        <v>27.4082</v>
      </c>
      <c r="P77" s="83" t="n">
        <v>31.87</v>
      </c>
      <c r="Q77" s="84" t="n">
        <v>0.04632267441860466</v>
      </c>
      <c r="R77" s="81" t="n">
        <v>12</v>
      </c>
      <c r="S77" s="81" t="n">
        <v>2024</v>
      </c>
      <c r="T77" s="81" t="n">
        <v>1</v>
      </c>
      <c r="U77" s="81" t="n">
        <v>2025</v>
      </c>
      <c r="V77" s="233" t="n">
        <v>45735</v>
      </c>
      <c r="W77" s="81" t="inlineStr">
        <is>
          <t>marzo</t>
        </is>
      </c>
      <c r="X77" s="81" t="n">
        <v>2025</v>
      </c>
    </row>
    <row r="78" ht="14.45" customHeight="1">
      <c r="A78" s="81" t="inlineStr">
        <is>
          <t>LLC</t>
        </is>
      </c>
      <c r="B78" s="81" t="n">
        <v>79</v>
      </c>
      <c r="C78" s="81" t="n">
        <v>1</v>
      </c>
      <c r="D78" s="233" t="n">
        <v>45645</v>
      </c>
      <c r="E78" s="233" t="n">
        <v>45690</v>
      </c>
      <c r="F78" s="233" t="n">
        <v>45695</v>
      </c>
      <c r="G78" s="81" t="inlineStr">
        <is>
          <t>LucianaE</t>
        </is>
      </c>
      <c r="H78" s="81" t="n">
        <v>51</v>
      </c>
      <c r="I78" s="81" t="n"/>
      <c r="J78" s="83" t="n">
        <v>3295.4</v>
      </c>
      <c r="K78" s="83" t="inlineStr">
        <is>
          <t>USD</t>
        </is>
      </c>
      <c r="L78" s="83" t="n">
        <v>2834.044</v>
      </c>
      <c r="M78" s="83" t="n">
        <v>3295.4</v>
      </c>
      <c r="N78" s="83" t="n">
        <v>797.16</v>
      </c>
      <c r="O78" s="83" t="n">
        <v>685.5576</v>
      </c>
      <c r="P78" s="83" t="n">
        <v>797.16</v>
      </c>
      <c r="Q78" s="84" t="n">
        <v>0.241900831462038</v>
      </c>
      <c r="R78" s="81" t="n">
        <v>12</v>
      </c>
      <c r="S78" s="81" t="n">
        <v>2024</v>
      </c>
      <c r="T78" s="81" t="n">
        <v>2</v>
      </c>
      <c r="U78" s="81" t="n">
        <v>2025</v>
      </c>
      <c r="V78" s="233" t="n">
        <v>45740</v>
      </c>
      <c r="W78" s="81" t="inlineStr">
        <is>
          <t>marzo</t>
        </is>
      </c>
      <c r="X78" s="81" t="n">
        <v>2025</v>
      </c>
    </row>
    <row r="79" ht="14.45" customHeight="1">
      <c r="A79" s="81" t="inlineStr">
        <is>
          <t>LLC</t>
        </is>
      </c>
      <c r="B79" s="81" t="n">
        <v>81</v>
      </c>
      <c r="C79" s="81" t="n">
        <v>1</v>
      </c>
      <c r="D79" s="233" t="n">
        <v>45645</v>
      </c>
      <c r="E79" s="233" t="n">
        <v>45690</v>
      </c>
      <c r="F79" s="233" t="n">
        <v>45698</v>
      </c>
      <c r="G79" s="81" t="inlineStr">
        <is>
          <t>LucianaE</t>
        </is>
      </c>
      <c r="H79" s="81" t="n">
        <v>51</v>
      </c>
      <c r="I79" s="81" t="n"/>
      <c r="J79" s="83" t="n">
        <v>4988</v>
      </c>
      <c r="K79" s="83" t="inlineStr">
        <is>
          <t>USD</t>
        </is>
      </c>
      <c r="L79" s="83" t="n">
        <v>4289.68</v>
      </c>
      <c r="M79" s="83" t="n">
        <v>4988</v>
      </c>
      <c r="N79" s="83" t="n">
        <v>578.1</v>
      </c>
      <c r="O79" s="83" t="n">
        <v>497.166</v>
      </c>
      <c r="P79" s="83" t="n">
        <v>578.1</v>
      </c>
      <c r="Q79" s="84" t="n">
        <v>0.1158981555733761</v>
      </c>
      <c r="R79" s="81" t="n">
        <v>12</v>
      </c>
      <c r="S79" s="81" t="n">
        <v>2024</v>
      </c>
      <c r="T79" s="81" t="n">
        <v>2</v>
      </c>
      <c r="U79" s="81" t="n">
        <v>2025</v>
      </c>
      <c r="V79" s="233" t="n">
        <v>45743</v>
      </c>
      <c r="W79" s="81" t="inlineStr">
        <is>
          <t>marzo</t>
        </is>
      </c>
      <c r="X79" s="81" t="n">
        <v>2025</v>
      </c>
    </row>
    <row r="80" ht="14.45" customHeight="1">
      <c r="A80" s="81" t="inlineStr">
        <is>
          <t>LLC</t>
        </is>
      </c>
      <c r="B80" s="81" t="n">
        <v>82</v>
      </c>
      <c r="C80" s="81" t="n">
        <v>1</v>
      </c>
      <c r="D80" s="233" t="n">
        <v>45645</v>
      </c>
      <c r="E80" s="233" t="n">
        <v>45720</v>
      </c>
      <c r="F80" s="233" t="n">
        <v>45732</v>
      </c>
      <c r="G80" s="81" t="inlineStr">
        <is>
          <t>VeronicaN</t>
        </is>
      </c>
      <c r="H80" s="81" t="n">
        <v>51</v>
      </c>
      <c r="I80" s="81" t="n"/>
      <c r="J80" s="83" t="n">
        <v>375390.89</v>
      </c>
      <c r="K80" s="83" t="inlineStr">
        <is>
          <t>USD</t>
        </is>
      </c>
      <c r="L80" s="83" t="n">
        <v>322836.1654</v>
      </c>
      <c r="M80" s="83" t="n">
        <v>375390.89</v>
      </c>
      <c r="N80" s="83" t="n">
        <v>32216.04</v>
      </c>
      <c r="O80" s="83" t="n">
        <v>27705.7944</v>
      </c>
      <c r="P80" s="83" t="n">
        <v>32216.04</v>
      </c>
      <c r="Q80" s="84" t="n">
        <v>0.0858199835376932</v>
      </c>
      <c r="R80" s="81" t="n">
        <v>12</v>
      </c>
      <c r="S80" s="81" t="n">
        <v>2024</v>
      </c>
      <c r="T80" s="81" t="n">
        <v>3</v>
      </c>
      <c r="U80" s="81" t="n">
        <v>2025</v>
      </c>
      <c r="V80" s="233" t="n">
        <v>45777</v>
      </c>
      <c r="W80" s="81" t="inlineStr">
        <is>
          <t>abril</t>
        </is>
      </c>
      <c r="X80" s="81" t="n">
        <v>2025</v>
      </c>
    </row>
    <row r="81" ht="14.45" customHeight="1">
      <c r="A81" s="81" t="inlineStr">
        <is>
          <t>LLC</t>
        </is>
      </c>
      <c r="B81" s="81" t="n">
        <v>83</v>
      </c>
      <c r="C81" s="81" t="n">
        <v>1</v>
      </c>
      <c r="D81" s="233" t="n">
        <v>45645</v>
      </c>
      <c r="E81" s="233" t="n">
        <v>45645</v>
      </c>
      <c r="F81" s="233" t="n">
        <v>45646</v>
      </c>
      <c r="G81" s="81" t="inlineStr">
        <is>
          <t>VeronicaN</t>
        </is>
      </c>
      <c r="H81" s="81" t="n">
        <v>51</v>
      </c>
      <c r="I81" s="81" t="n"/>
      <c r="J81" s="83" t="n">
        <v>229</v>
      </c>
      <c r="K81" s="83" t="inlineStr">
        <is>
          <t>USD</t>
        </is>
      </c>
      <c r="L81" s="83" t="n">
        <v>196.94</v>
      </c>
      <c r="M81" s="83" t="n">
        <v>229</v>
      </c>
      <c r="N81" s="83" t="n">
        <v>21.53</v>
      </c>
      <c r="O81" s="83" t="n">
        <v>18.5158</v>
      </c>
      <c r="P81" s="83" t="n">
        <v>21.53</v>
      </c>
      <c r="Q81" s="84" t="n">
        <v>0.0940174672489083</v>
      </c>
      <c r="R81" s="81" t="n">
        <v>12</v>
      </c>
      <c r="S81" s="81" t="n">
        <v>2024</v>
      </c>
      <c r="T81" s="81" t="n">
        <v>12</v>
      </c>
      <c r="U81" s="81" t="n">
        <v>2024</v>
      </c>
      <c r="V81" s="233" t="n">
        <v>45691</v>
      </c>
      <c r="W81" s="81" t="inlineStr">
        <is>
          <t>febrero</t>
        </is>
      </c>
      <c r="X81" s="81" t="n">
        <v>2025</v>
      </c>
    </row>
    <row r="82" ht="14.45" customHeight="1">
      <c r="A82" s="81" t="inlineStr">
        <is>
          <t>LLC</t>
        </is>
      </c>
      <c r="B82" s="81" t="n">
        <v>84</v>
      </c>
      <c r="C82" s="81" t="n">
        <v>1</v>
      </c>
      <c r="D82" s="233" t="n">
        <v>45649</v>
      </c>
      <c r="E82" s="233" t="n">
        <v>45685</v>
      </c>
      <c r="F82" s="233" t="n">
        <v>45685</v>
      </c>
      <c r="G82" s="81" t="inlineStr">
        <is>
          <t>DianaM</t>
        </is>
      </c>
      <c r="H82" s="81" t="n">
        <v>52</v>
      </c>
      <c r="I82" s="81" t="inlineStr">
        <is>
          <t>MARC1989</t>
        </is>
      </c>
      <c r="J82" s="83" t="n">
        <v>1858.68</v>
      </c>
      <c r="K82" s="83" t="inlineStr">
        <is>
          <t>USD</t>
        </is>
      </c>
      <c r="L82" s="83" t="n">
        <v>1598.4648</v>
      </c>
      <c r="M82" s="83" t="n">
        <v>1858.68</v>
      </c>
      <c r="N82" s="83" t="n">
        <v>150</v>
      </c>
      <c r="O82" s="83" t="n">
        <v>129</v>
      </c>
      <c r="P82" s="83" t="n">
        <v>150</v>
      </c>
      <c r="Q82" s="84" t="n">
        <v>0.08070243398540901</v>
      </c>
      <c r="R82" s="81" t="n">
        <v>12</v>
      </c>
      <c r="S82" s="81" t="n">
        <v>2024</v>
      </c>
      <c r="T82" s="81" t="n">
        <v>1</v>
      </c>
      <c r="U82" s="81" t="n">
        <v>2025</v>
      </c>
      <c r="V82" s="233" t="n">
        <v>45730</v>
      </c>
      <c r="W82" s="81" t="inlineStr">
        <is>
          <t>marzo</t>
        </is>
      </c>
      <c r="X82" s="81" t="n">
        <v>2025</v>
      </c>
    </row>
    <row r="83" ht="14.45" customHeight="1">
      <c r="A83" s="81" t="inlineStr">
        <is>
          <t>LLC</t>
        </is>
      </c>
      <c r="B83" s="81" t="n">
        <v>85</v>
      </c>
      <c r="C83" s="81" t="n">
        <v>1</v>
      </c>
      <c r="D83" s="233" t="n">
        <v>45656</v>
      </c>
      <c r="E83" s="233" t="n">
        <v>45655</v>
      </c>
      <c r="F83" s="233" t="n">
        <v>45655</v>
      </c>
      <c r="G83" s="81" t="inlineStr">
        <is>
          <t>DianaM</t>
        </is>
      </c>
      <c r="H83" s="81" t="n">
        <v>53</v>
      </c>
      <c r="I83" s="81" t="inlineStr">
        <is>
          <t>MARC1989</t>
        </is>
      </c>
      <c r="J83" s="83" t="n">
        <v>126102.05</v>
      </c>
      <c r="K83" s="83" t="inlineStr">
        <is>
          <t>USD</t>
        </is>
      </c>
      <c r="L83" s="83" t="n">
        <v>108447.763</v>
      </c>
      <c r="M83" s="83" t="n">
        <v>126102.05</v>
      </c>
      <c r="N83" s="83" t="n">
        <v>12919.66</v>
      </c>
      <c r="O83" s="83" t="n">
        <v>11110.9076</v>
      </c>
      <c r="P83" s="83" t="n">
        <v>12919.66</v>
      </c>
      <c r="Q83" s="84" t="n">
        <v>0.1024540045145975</v>
      </c>
      <c r="R83" s="81" t="n">
        <v>12</v>
      </c>
      <c r="S83" s="81" t="n">
        <v>2024</v>
      </c>
      <c r="T83" s="81" t="n">
        <v>12</v>
      </c>
      <c r="U83" s="81" t="n">
        <v>2024</v>
      </c>
      <c r="V83" s="233" t="n">
        <v>45700</v>
      </c>
      <c r="W83" s="81" t="inlineStr">
        <is>
          <t>febrero</t>
        </is>
      </c>
      <c r="X83" s="81" t="n">
        <v>2025</v>
      </c>
      <c r="Z83" t="inlineStr">
        <is>
          <t>Rentabilidad Baja</t>
        </is>
      </c>
    </row>
    <row r="84" ht="14.45" customHeight="1">
      <c r="A84" t="inlineStr">
        <is>
          <t>LLC</t>
        </is>
      </c>
      <c r="B84" t="n">
        <v>86</v>
      </c>
      <c r="C84" t="n">
        <v>1</v>
      </c>
      <c r="D84" s="234" t="n">
        <v>45659</v>
      </c>
      <c r="E84" s="234" t="n">
        <v>45922</v>
      </c>
      <c r="F84" s="234" t="n">
        <v>45938</v>
      </c>
      <c r="G84" t="inlineStr">
        <is>
          <t>VeronicaN</t>
        </is>
      </c>
      <c r="H84" t="n">
        <v>1</v>
      </c>
      <c r="J84" s="71" t="n">
        <v>326596</v>
      </c>
      <c r="K84" s="71" t="inlineStr">
        <is>
          <t>USD</t>
        </is>
      </c>
      <c r="L84" s="71" t="n">
        <v>280872.56</v>
      </c>
      <c r="M84" s="71" t="n">
        <v>326596</v>
      </c>
      <c r="N84" s="71" t="n">
        <v>45376.02</v>
      </c>
      <c r="O84" s="71" t="n">
        <v>39023.3772</v>
      </c>
      <c r="P84" s="71" t="n">
        <v>45376.02</v>
      </c>
      <c r="Q84" s="51" t="n">
        <v>0.1389362392680865</v>
      </c>
      <c r="R84" t="n">
        <v>1</v>
      </c>
      <c r="S84" t="n">
        <v>2025</v>
      </c>
      <c r="T84" t="n">
        <v>9</v>
      </c>
      <c r="U84" t="n">
        <v>2025</v>
      </c>
      <c r="V84" s="234" t="n">
        <v>45983</v>
      </c>
      <c r="W84" t="inlineStr">
        <is>
          <t>noviembre</t>
        </is>
      </c>
      <c r="X84" t="n">
        <v>2025</v>
      </c>
    </row>
    <row r="85" ht="14.45" customHeight="1">
      <c r="A85" s="81" t="inlineStr">
        <is>
          <t>LLC</t>
        </is>
      </c>
      <c r="B85" s="81" t="n">
        <v>87</v>
      </c>
      <c r="C85" s="81" t="n">
        <v>1</v>
      </c>
      <c r="D85" s="233" t="n">
        <v>45660</v>
      </c>
      <c r="E85" s="233" t="n">
        <v>45677</v>
      </c>
      <c r="F85" s="233" t="n">
        <v>45692</v>
      </c>
      <c r="G85" s="81" t="inlineStr">
        <is>
          <t>VeronicaN</t>
        </is>
      </c>
      <c r="H85" s="81" t="n">
        <v>1</v>
      </c>
      <c r="I85" s="81" t="n"/>
      <c r="J85" s="83" t="n">
        <v>4014.82</v>
      </c>
      <c r="K85" s="83" t="inlineStr">
        <is>
          <t>USD</t>
        </is>
      </c>
      <c r="L85" s="83" t="n">
        <v>3452.7452</v>
      </c>
      <c r="M85" s="83" t="n">
        <v>4014.82</v>
      </c>
      <c r="N85" s="83" t="n">
        <v>384.82</v>
      </c>
      <c r="O85" s="83" t="n">
        <v>330.9452</v>
      </c>
      <c r="P85" s="83" t="n">
        <v>384.82</v>
      </c>
      <c r="Q85" s="84" t="n">
        <v>0.09584987620864696</v>
      </c>
      <c r="R85" s="81" t="n">
        <v>1</v>
      </c>
      <c r="S85" s="81" t="n">
        <v>2025</v>
      </c>
      <c r="T85" s="81" t="n">
        <v>1</v>
      </c>
      <c r="U85" s="81" t="n">
        <v>2025</v>
      </c>
      <c r="V85" s="233" t="n">
        <v>45737</v>
      </c>
      <c r="W85" s="81" t="inlineStr">
        <is>
          <t>marzo</t>
        </is>
      </c>
      <c r="X85" s="81" t="n">
        <v>2025</v>
      </c>
      <c r="Z85" t="inlineStr">
        <is>
          <t>Sin comisión</t>
        </is>
      </c>
    </row>
    <row r="86" ht="14.45" customHeight="1">
      <c r="A86" s="81" t="inlineStr">
        <is>
          <t>LLC</t>
        </is>
      </c>
      <c r="B86" s="81" t="n">
        <v>88</v>
      </c>
      <c r="C86" s="81" t="n">
        <v>1</v>
      </c>
      <c r="D86" s="233" t="n">
        <v>45661</v>
      </c>
      <c r="E86" s="233" t="n">
        <v>45667</v>
      </c>
      <c r="F86" s="233" t="n">
        <v>45670</v>
      </c>
      <c r="G86" s="81" t="inlineStr">
        <is>
          <t>DianaM</t>
        </is>
      </c>
      <c r="H86" s="81" t="n">
        <v>1</v>
      </c>
      <c r="I86" s="81" t="inlineStr">
        <is>
          <t>MARC1989</t>
        </is>
      </c>
      <c r="J86" s="83" t="n">
        <v>800</v>
      </c>
      <c r="K86" s="83" t="inlineStr">
        <is>
          <t>USD</t>
        </is>
      </c>
      <c r="L86" s="83" t="n">
        <v>688</v>
      </c>
      <c r="M86" s="83" t="n">
        <v>800</v>
      </c>
      <c r="N86" s="83" t="n">
        <v>0</v>
      </c>
      <c r="O86" s="83" t="n">
        <v>0</v>
      </c>
      <c r="P86" s="83" t="n">
        <v>0</v>
      </c>
      <c r="Q86" s="84" t="n">
        <v>0</v>
      </c>
      <c r="R86" s="81" t="n">
        <v>1</v>
      </c>
      <c r="S86" s="81" t="n">
        <v>2025</v>
      </c>
      <c r="T86" s="81" t="n">
        <v>1</v>
      </c>
      <c r="U86" s="81" t="n">
        <v>2025</v>
      </c>
      <c r="V86" s="233" t="n">
        <v>45715</v>
      </c>
      <c r="W86" s="81" t="inlineStr">
        <is>
          <t>febrero</t>
        </is>
      </c>
      <c r="X86" s="81" t="n">
        <v>2025</v>
      </c>
    </row>
    <row r="87" ht="14.45" customHeight="1">
      <c r="A87" s="81" t="inlineStr">
        <is>
          <t>LLC</t>
        </is>
      </c>
      <c r="B87" s="81" t="n">
        <v>89</v>
      </c>
      <c r="C87" s="81" t="n">
        <v>1</v>
      </c>
      <c r="D87" s="233" t="n">
        <v>45663</v>
      </c>
      <c r="E87" s="233" t="n">
        <v>45670</v>
      </c>
      <c r="F87" s="233" t="n">
        <v>45676</v>
      </c>
      <c r="G87" s="81" t="inlineStr">
        <is>
          <t>DianaM</t>
        </is>
      </c>
      <c r="H87" s="81" t="n">
        <v>2</v>
      </c>
      <c r="I87" s="81" t="inlineStr">
        <is>
          <t>MARC1989</t>
        </is>
      </c>
      <c r="J87" s="83" t="n">
        <v>835</v>
      </c>
      <c r="K87" s="83" t="inlineStr">
        <is>
          <t>USD</t>
        </is>
      </c>
      <c r="L87" s="83" t="n">
        <v>718.1</v>
      </c>
      <c r="M87" s="83" t="n">
        <v>835</v>
      </c>
      <c r="N87" s="83" t="n">
        <v>35</v>
      </c>
      <c r="O87" s="83" t="n">
        <v>30.1</v>
      </c>
      <c r="P87" s="83" t="n">
        <v>35</v>
      </c>
      <c r="Q87" s="84" t="n">
        <v>0.04191616766467066</v>
      </c>
      <c r="R87" s="81" t="n">
        <v>1</v>
      </c>
      <c r="S87" s="81" t="n">
        <v>2025</v>
      </c>
      <c r="T87" s="81" t="n">
        <v>1</v>
      </c>
      <c r="U87" s="81" t="n">
        <v>2025</v>
      </c>
      <c r="V87" s="233" t="n">
        <v>45721</v>
      </c>
      <c r="W87" s="81" t="inlineStr">
        <is>
          <t>marzo</t>
        </is>
      </c>
      <c r="X87" s="81" t="n">
        <v>2025</v>
      </c>
    </row>
    <row r="88" ht="14.45" customHeight="1">
      <c r="A88" s="81" t="inlineStr">
        <is>
          <t>LLC</t>
        </is>
      </c>
      <c r="B88" s="81" t="n">
        <v>90</v>
      </c>
      <c r="C88" s="81" t="n">
        <v>1</v>
      </c>
      <c r="D88" s="233" t="n">
        <v>45665</v>
      </c>
      <c r="E88" s="233" t="n">
        <v>45668</v>
      </c>
      <c r="F88" s="233" t="n">
        <v>45668</v>
      </c>
      <c r="G88" s="81" t="inlineStr">
        <is>
          <t>DianaM</t>
        </is>
      </c>
      <c r="H88" s="81" t="n">
        <v>2</v>
      </c>
      <c r="I88" s="81" t="inlineStr">
        <is>
          <t>MARC1989</t>
        </is>
      </c>
      <c r="J88" s="83" t="n">
        <v>99987.5</v>
      </c>
      <c r="K88" s="83" t="inlineStr">
        <is>
          <t>MXN</t>
        </is>
      </c>
      <c r="L88" s="83" t="n">
        <v>4799.400000000001</v>
      </c>
      <c r="M88" s="83" t="n">
        <v>5599.3</v>
      </c>
      <c r="N88" s="83" t="n">
        <v>12033.5</v>
      </c>
      <c r="O88" s="83" t="n">
        <v>577.6080000000001</v>
      </c>
      <c r="P88" s="83" t="n">
        <v>673.876</v>
      </c>
      <c r="Q88" s="84" t="n">
        <v>0.1203500437554694</v>
      </c>
      <c r="R88" s="81" t="n">
        <v>1</v>
      </c>
      <c r="S88" s="81" t="n">
        <v>2025</v>
      </c>
      <c r="T88" s="81" t="n">
        <v>1</v>
      </c>
      <c r="U88" s="81" t="n">
        <v>2025</v>
      </c>
      <c r="V88" s="233" t="n">
        <v>45713</v>
      </c>
      <c r="W88" s="81" t="inlineStr">
        <is>
          <t>febrero</t>
        </is>
      </c>
      <c r="X88" s="81" t="n">
        <v>2025</v>
      </c>
    </row>
    <row r="89" ht="14.45" customHeight="1">
      <c r="A89" s="81" t="inlineStr">
        <is>
          <t>LLC</t>
        </is>
      </c>
      <c r="B89" s="81" t="n">
        <v>91</v>
      </c>
      <c r="C89" s="81" t="n">
        <v>1</v>
      </c>
      <c r="D89" s="233" t="n">
        <v>45665</v>
      </c>
      <c r="E89" s="233" t="n">
        <v>45676</v>
      </c>
      <c r="F89" s="233" t="n">
        <v>45676</v>
      </c>
      <c r="G89" s="81" t="inlineStr">
        <is>
          <t>DianaM</t>
        </is>
      </c>
      <c r="H89" s="81" t="n">
        <v>2</v>
      </c>
      <c r="I89" s="81" t="inlineStr">
        <is>
          <t>MARC1989</t>
        </is>
      </c>
      <c r="J89" s="83" t="n">
        <v>9904</v>
      </c>
      <c r="K89" s="83" t="inlineStr">
        <is>
          <t>MXN</t>
        </is>
      </c>
      <c r="L89" s="83" t="n">
        <v>475.392</v>
      </c>
      <c r="M89" s="83" t="n">
        <v>554.624</v>
      </c>
      <c r="N89" s="83" t="n">
        <v>0</v>
      </c>
      <c r="O89" s="83" t="n">
        <v>0</v>
      </c>
      <c r="P89" s="83" t="n">
        <v>0</v>
      </c>
      <c r="Q89" s="84" t="n">
        <v>0</v>
      </c>
      <c r="R89" s="81" t="n">
        <v>1</v>
      </c>
      <c r="S89" s="81" t="n">
        <v>2025</v>
      </c>
      <c r="T89" s="81" t="n">
        <v>1</v>
      </c>
      <c r="U89" s="81" t="n">
        <v>2025</v>
      </c>
      <c r="V89" s="233" t="n">
        <v>45721</v>
      </c>
      <c r="W89" s="81" t="inlineStr">
        <is>
          <t>marzo</t>
        </is>
      </c>
      <c r="X89" s="81" t="n">
        <v>2025</v>
      </c>
      <c r="Z89" t="inlineStr">
        <is>
          <t>Sin comisión</t>
        </is>
      </c>
    </row>
    <row r="90" ht="14.45" customHeight="1">
      <c r="A90" s="81" t="inlineStr">
        <is>
          <t>LLC</t>
        </is>
      </c>
      <c r="B90" s="81" t="n">
        <v>93</v>
      </c>
      <c r="C90" s="81" t="n">
        <v>1</v>
      </c>
      <c r="D90" s="233" t="n">
        <v>45665</v>
      </c>
      <c r="E90" s="233" t="n">
        <v>45674</v>
      </c>
      <c r="F90" s="233" t="n">
        <v>45678</v>
      </c>
      <c r="G90" s="81" t="inlineStr">
        <is>
          <t>MinervaH</t>
        </is>
      </c>
      <c r="H90" s="81" t="n">
        <v>2</v>
      </c>
      <c r="I90" s="81" t="inlineStr">
        <is>
          <t>JAIMEG</t>
        </is>
      </c>
      <c r="J90" s="83" t="n">
        <v>4440</v>
      </c>
      <c r="K90" s="83" t="inlineStr">
        <is>
          <t>EUR</t>
        </is>
      </c>
      <c r="L90" s="83" t="n">
        <v>4440</v>
      </c>
      <c r="M90" s="83" t="n">
        <v>5150.4</v>
      </c>
      <c r="N90" s="83" t="n">
        <v>374.68</v>
      </c>
      <c r="O90" s="83" t="n">
        <v>374.68</v>
      </c>
      <c r="P90" s="83" t="n">
        <v>434.6288</v>
      </c>
      <c r="Q90" s="84" t="n">
        <v>0.08438738738738739</v>
      </c>
      <c r="R90" s="81" t="n">
        <v>1</v>
      </c>
      <c r="S90" s="81" t="n">
        <v>2025</v>
      </c>
      <c r="T90" s="81" t="n">
        <v>1</v>
      </c>
      <c r="U90" s="81" t="n">
        <v>2025</v>
      </c>
      <c r="V90" s="233" t="n">
        <v>45723</v>
      </c>
      <c r="W90" s="81" t="inlineStr">
        <is>
          <t>marzo</t>
        </is>
      </c>
      <c r="X90" s="81" t="n">
        <v>2025</v>
      </c>
      <c r="Z90" t="inlineStr">
        <is>
          <t>Rentabilidad Baja</t>
        </is>
      </c>
    </row>
    <row r="91" ht="14.45" customHeight="1">
      <c r="A91" s="81" t="inlineStr">
        <is>
          <t>LLC</t>
        </is>
      </c>
      <c r="B91" s="81" t="n">
        <v>94</v>
      </c>
      <c r="C91" s="81" t="n">
        <v>1</v>
      </c>
      <c r="D91" s="233" t="n">
        <v>45666</v>
      </c>
      <c r="E91" s="233" t="n">
        <v>45690</v>
      </c>
      <c r="F91" s="233" t="n">
        <v>45693</v>
      </c>
      <c r="G91" s="81" t="inlineStr">
        <is>
          <t>MinervaH</t>
        </is>
      </c>
      <c r="H91" s="81" t="n">
        <v>2</v>
      </c>
      <c r="I91" s="81" t="inlineStr">
        <is>
          <t>JAIMEG</t>
        </is>
      </c>
      <c r="J91" s="83" t="n">
        <v>135027</v>
      </c>
      <c r="K91" s="83" t="inlineStr">
        <is>
          <t>MXN</t>
        </is>
      </c>
      <c r="L91" s="83" t="n">
        <v>6481.296</v>
      </c>
      <c r="M91" s="83" t="n">
        <v>7561.512</v>
      </c>
      <c r="N91" s="83" t="n">
        <v>13836.3</v>
      </c>
      <c r="O91" s="83" t="n">
        <v>664.1424</v>
      </c>
      <c r="P91" s="83" t="n">
        <v>774.8328</v>
      </c>
      <c r="Q91" s="84" t="n">
        <v>0.1024706169877136</v>
      </c>
      <c r="R91" s="81" t="n">
        <v>1</v>
      </c>
      <c r="S91" s="81" t="n">
        <v>2025</v>
      </c>
      <c r="T91" s="81" t="n">
        <v>2</v>
      </c>
      <c r="U91" s="81" t="n">
        <v>2025</v>
      </c>
      <c r="V91" s="233" t="n">
        <v>45738</v>
      </c>
      <c r="W91" s="81" t="inlineStr">
        <is>
          <t>marzo</t>
        </is>
      </c>
      <c r="X91" s="81" t="n">
        <v>2025</v>
      </c>
      <c r="Z91" t="inlineStr">
        <is>
          <t>Sin comisión</t>
        </is>
      </c>
    </row>
    <row r="92" ht="14.45" customHeight="1">
      <c r="A92" s="81" t="inlineStr">
        <is>
          <t>LLC</t>
        </is>
      </c>
      <c r="B92" s="81" t="n">
        <v>95</v>
      </c>
      <c r="C92" s="81" t="n">
        <v>1</v>
      </c>
      <c r="D92" s="233" t="n">
        <v>45666</v>
      </c>
      <c r="E92" s="233" t="n">
        <v>45689</v>
      </c>
      <c r="F92" s="233" t="n">
        <v>45693</v>
      </c>
      <c r="G92" s="81" t="inlineStr">
        <is>
          <t>MinervaH</t>
        </is>
      </c>
      <c r="H92" s="81" t="n">
        <v>2</v>
      </c>
      <c r="I92" s="81" t="inlineStr">
        <is>
          <t>JAIMEG</t>
        </is>
      </c>
      <c r="J92" s="83" t="n">
        <v>23614.4</v>
      </c>
      <c r="K92" s="83" t="inlineStr">
        <is>
          <t>MXN</t>
        </is>
      </c>
      <c r="L92" s="83" t="n">
        <v>1133.4912</v>
      </c>
      <c r="M92" s="83" t="n">
        <v>1322.4064</v>
      </c>
      <c r="N92" s="83" t="n">
        <v>6236.06</v>
      </c>
      <c r="O92" s="83" t="n">
        <v>299.33088</v>
      </c>
      <c r="P92" s="83" t="n">
        <v>349.2193600000001</v>
      </c>
      <c r="Q92" s="84" t="n">
        <v>0.2640786977437496</v>
      </c>
      <c r="R92" s="81" t="n">
        <v>1</v>
      </c>
      <c r="S92" s="81" t="n">
        <v>2025</v>
      </c>
      <c r="T92" s="81" t="n">
        <v>2</v>
      </c>
      <c r="U92" s="81" t="n">
        <v>2025</v>
      </c>
      <c r="V92" s="233" t="n">
        <v>45738</v>
      </c>
      <c r="W92" s="81" t="inlineStr">
        <is>
          <t>marzo</t>
        </is>
      </c>
      <c r="X92" s="81" t="n">
        <v>2025</v>
      </c>
      <c r="Z92" t="inlineStr">
        <is>
          <t>Sin comisión</t>
        </is>
      </c>
    </row>
    <row r="93" ht="14.45" customHeight="1">
      <c r="A93" s="81" t="inlineStr">
        <is>
          <t>LLC</t>
        </is>
      </c>
      <c r="B93" s="81" t="n">
        <v>96</v>
      </c>
      <c r="C93" s="81" t="n">
        <v>1</v>
      </c>
      <c r="D93" s="233" t="n">
        <v>45666</v>
      </c>
      <c r="E93" s="233" t="n">
        <v>45834</v>
      </c>
      <c r="F93" s="233" t="n">
        <v>45841</v>
      </c>
      <c r="G93" s="81" t="inlineStr">
        <is>
          <t>DianaM</t>
        </is>
      </c>
      <c r="H93" s="81" t="n">
        <v>2</v>
      </c>
      <c r="I93" s="81" t="inlineStr">
        <is>
          <t>MARC1989</t>
        </is>
      </c>
      <c r="J93" s="83" t="n">
        <v>18291.42</v>
      </c>
      <c r="K93" s="83" t="inlineStr">
        <is>
          <t>EUR</t>
        </is>
      </c>
      <c r="L93" s="83" t="n">
        <v>18291.42</v>
      </c>
      <c r="M93" s="83" t="n">
        <v>21218.0472</v>
      </c>
      <c r="N93" s="83" t="n">
        <v>1281.42</v>
      </c>
      <c r="O93" s="83" t="n">
        <v>1281.42</v>
      </c>
      <c r="P93" s="83" t="n">
        <v>1486.4472</v>
      </c>
      <c r="Q93" s="84" t="n">
        <v>0.07005579665220088</v>
      </c>
      <c r="R93" s="81" t="n">
        <v>1</v>
      </c>
      <c r="S93" s="81" t="n">
        <v>2025</v>
      </c>
      <c r="T93" s="81" t="n">
        <v>6</v>
      </c>
      <c r="U93" s="81" t="n">
        <v>2025</v>
      </c>
      <c r="V93" s="233" t="n">
        <v>45886</v>
      </c>
      <c r="W93" s="81" t="inlineStr">
        <is>
          <t>agosto</t>
        </is>
      </c>
      <c r="X93" s="81" t="n">
        <v>2025</v>
      </c>
      <c r="Z93" t="inlineStr">
        <is>
          <t>Sin comisión</t>
        </is>
      </c>
    </row>
    <row r="94" ht="14.45" customHeight="1">
      <c r="A94" s="81" t="inlineStr">
        <is>
          <t>LLC</t>
        </is>
      </c>
      <c r="B94" s="81" t="n">
        <v>97</v>
      </c>
      <c r="C94" s="81" t="n">
        <v>0</v>
      </c>
      <c r="D94" s="233" t="n">
        <v>45666</v>
      </c>
      <c r="E94" s="233" t="n">
        <v>45703</v>
      </c>
      <c r="F94" s="233" t="n">
        <v>45704</v>
      </c>
      <c r="G94" s="81" t="inlineStr">
        <is>
          <t>MinervaH</t>
        </is>
      </c>
      <c r="H94" s="81" t="n">
        <v>2</v>
      </c>
      <c r="I94" s="81" t="inlineStr">
        <is>
          <t>JAIMEG</t>
        </is>
      </c>
      <c r="J94" s="83" t="n">
        <v>494.4</v>
      </c>
      <c r="K94" s="83" t="inlineStr">
        <is>
          <t>EUR</t>
        </is>
      </c>
      <c r="L94" s="83" t="n">
        <v>494.4</v>
      </c>
      <c r="M94" s="83" t="n">
        <v>573.5039999999999</v>
      </c>
      <c r="N94" s="83" t="n">
        <v>0</v>
      </c>
      <c r="O94" s="83" t="n">
        <v>0</v>
      </c>
      <c r="P94" s="83" t="n">
        <v>0</v>
      </c>
      <c r="Q94" s="84" t="n">
        <v>0</v>
      </c>
      <c r="R94" s="81" t="n">
        <v>1</v>
      </c>
      <c r="S94" s="81" t="n">
        <v>2025</v>
      </c>
      <c r="T94" s="81" t="n">
        <v>2</v>
      </c>
      <c r="U94" s="81" t="n">
        <v>2025</v>
      </c>
      <c r="V94" s="233" t="n">
        <v>45749</v>
      </c>
      <c r="W94" s="81" t="inlineStr">
        <is>
          <t>abril</t>
        </is>
      </c>
      <c r="X94" s="81" t="n">
        <v>2025</v>
      </c>
      <c r="Z94" t="inlineStr">
        <is>
          <t>Rentabilidad Baja</t>
        </is>
      </c>
    </row>
    <row r="95" ht="14.45" customHeight="1">
      <c r="A95" s="81" t="inlineStr">
        <is>
          <t>LLC</t>
        </is>
      </c>
      <c r="B95" s="81" t="n">
        <v>98</v>
      </c>
      <c r="C95" s="81" t="n">
        <v>1</v>
      </c>
      <c r="D95" s="233" t="n">
        <v>45666</v>
      </c>
      <c r="E95" s="233" t="n">
        <v>45759</v>
      </c>
      <c r="F95" s="233" t="n">
        <v>45767</v>
      </c>
      <c r="G95" s="81" t="inlineStr">
        <is>
          <t>DianaM</t>
        </is>
      </c>
      <c r="H95" s="81" t="n">
        <v>2</v>
      </c>
      <c r="I95" s="81" t="inlineStr">
        <is>
          <t>ISRAELB,MARC1989</t>
        </is>
      </c>
      <c r="J95" s="83" t="n">
        <v>60831.49</v>
      </c>
      <c r="K95" s="83" t="inlineStr">
        <is>
          <t>EUR</t>
        </is>
      </c>
      <c r="L95" s="83" t="n">
        <v>60831.49</v>
      </c>
      <c r="M95" s="83" t="n">
        <v>70564.5284</v>
      </c>
      <c r="N95" s="83" t="n">
        <v>6126.45</v>
      </c>
      <c r="O95" s="83" t="n">
        <v>6126.45</v>
      </c>
      <c r="P95" s="83" t="n">
        <v>7106.681999999999</v>
      </c>
      <c r="Q95" s="84" t="n">
        <v>0.1007118188293596</v>
      </c>
      <c r="R95" s="81" t="n">
        <v>1</v>
      </c>
      <c r="S95" s="81" t="n">
        <v>2025</v>
      </c>
      <c r="T95" s="81" t="n">
        <v>4</v>
      </c>
      <c r="U95" s="81" t="n">
        <v>2025</v>
      </c>
      <c r="V95" s="233" t="n">
        <v>45812</v>
      </c>
      <c r="W95" s="81" t="inlineStr">
        <is>
          <t>junio</t>
        </is>
      </c>
      <c r="X95" s="81" t="n">
        <v>2025</v>
      </c>
      <c r="Z95" t="inlineStr">
        <is>
          <t>Rentabilidad Baja</t>
        </is>
      </c>
    </row>
    <row r="96" ht="14.45" customHeight="1">
      <c r="A96" s="81" t="inlineStr">
        <is>
          <t>LLC</t>
        </is>
      </c>
      <c r="B96" s="81" t="n">
        <v>99</v>
      </c>
      <c r="C96" s="81" t="n">
        <v>1</v>
      </c>
      <c r="D96" s="233" t="n">
        <v>45666</v>
      </c>
      <c r="E96" s="233" t="n">
        <v>45661</v>
      </c>
      <c r="F96" s="233" t="n">
        <v>45667</v>
      </c>
      <c r="G96" s="81" t="inlineStr">
        <is>
          <t>MinervaH</t>
        </is>
      </c>
      <c r="H96" s="81" t="n">
        <v>2</v>
      </c>
      <c r="I96" s="81" t="inlineStr">
        <is>
          <t>JAIMEG</t>
        </is>
      </c>
      <c r="J96" s="83" t="n">
        <v>26938.8</v>
      </c>
      <c r="K96" s="83" t="inlineStr">
        <is>
          <t>EUR</t>
        </is>
      </c>
      <c r="L96" s="83" t="n">
        <v>26938.8</v>
      </c>
      <c r="M96" s="83" t="n">
        <v>31249.008</v>
      </c>
      <c r="N96" s="83" t="n">
        <v>5387.76</v>
      </c>
      <c r="O96" s="83" t="n">
        <v>5387.76</v>
      </c>
      <c r="P96" s="83" t="n">
        <v>6249.8016</v>
      </c>
      <c r="Q96" s="84" t="n">
        <v>0.2</v>
      </c>
      <c r="R96" s="81" t="n">
        <v>1</v>
      </c>
      <c r="S96" s="81" t="n">
        <v>2025</v>
      </c>
      <c r="T96" s="81" t="n">
        <v>1</v>
      </c>
      <c r="U96" s="81" t="n">
        <v>2025</v>
      </c>
      <c r="V96" s="233" t="n">
        <v>45712</v>
      </c>
      <c r="W96" s="81" t="inlineStr">
        <is>
          <t>febrero</t>
        </is>
      </c>
      <c r="X96" s="81" t="n">
        <v>2025</v>
      </c>
      <c r="Z96" t="inlineStr">
        <is>
          <t>Rentabilidad Baja</t>
        </is>
      </c>
    </row>
    <row r="97" ht="14.45" customHeight="1">
      <c r="A97" s="81" t="inlineStr">
        <is>
          <t>LLC</t>
        </is>
      </c>
      <c r="B97" s="81" t="n">
        <v>100</v>
      </c>
      <c r="C97" s="81" t="n">
        <v>1</v>
      </c>
      <c r="D97" s="233" t="n">
        <v>45667</v>
      </c>
      <c r="E97" s="233" t="n">
        <v>45829</v>
      </c>
      <c r="F97" s="233" t="n">
        <v>45863</v>
      </c>
      <c r="G97" s="81" t="inlineStr">
        <is>
          <t>VeronicaN</t>
        </is>
      </c>
      <c r="H97" s="81" t="n">
        <v>2</v>
      </c>
      <c r="I97" s="81" t="n"/>
      <c r="J97" s="83" t="n">
        <v>13574</v>
      </c>
      <c r="K97" s="83" t="inlineStr">
        <is>
          <t>USD</t>
        </is>
      </c>
      <c r="L97" s="83" t="n">
        <v>11673.64</v>
      </c>
      <c r="M97" s="83" t="n">
        <v>13574</v>
      </c>
      <c r="N97" s="83" t="n">
        <v>0</v>
      </c>
      <c r="O97" s="83" t="n">
        <v>0</v>
      </c>
      <c r="P97" s="83" t="n">
        <v>0</v>
      </c>
      <c r="Q97" s="84" t="n">
        <v>0</v>
      </c>
      <c r="R97" s="81" t="n">
        <v>1</v>
      </c>
      <c r="S97" s="81" t="n">
        <v>2025</v>
      </c>
      <c r="T97" s="81" t="n">
        <v>6</v>
      </c>
      <c r="U97" s="81" t="n">
        <v>2025</v>
      </c>
      <c r="V97" s="233" t="n">
        <v>45908</v>
      </c>
      <c r="W97" s="81" t="inlineStr">
        <is>
          <t>septiembre</t>
        </is>
      </c>
      <c r="X97" s="81" t="n">
        <v>2025</v>
      </c>
    </row>
    <row r="98" ht="14.45" customHeight="1">
      <c r="A98" s="81" t="inlineStr">
        <is>
          <t>LLC</t>
        </is>
      </c>
      <c r="B98" s="81" t="n">
        <v>101</v>
      </c>
      <c r="C98" s="81" t="n">
        <v>1</v>
      </c>
      <c r="D98" s="233" t="n">
        <v>45627</v>
      </c>
      <c r="E98" s="233" t="n">
        <v>45787</v>
      </c>
      <c r="F98" s="233" t="n">
        <v>45798</v>
      </c>
      <c r="G98" s="81" t="inlineStr">
        <is>
          <t>LucianaE</t>
        </is>
      </c>
      <c r="H98" s="81" t="n">
        <v>49</v>
      </c>
      <c r="I98" s="81" t="n"/>
      <c r="J98" s="83" t="n">
        <v>56880.79</v>
      </c>
      <c r="K98" s="83" t="inlineStr">
        <is>
          <t>USD</t>
        </is>
      </c>
      <c r="L98" s="83" t="n">
        <v>48917.4794</v>
      </c>
      <c r="M98" s="83" t="n">
        <v>56880.79</v>
      </c>
      <c r="N98" s="83" t="n">
        <v>13621.02</v>
      </c>
      <c r="O98" s="83" t="n">
        <v>11714.0772</v>
      </c>
      <c r="P98" s="83" t="n">
        <v>13621.02</v>
      </c>
      <c r="Q98" s="84" t="n">
        <v>0.2394660833648759</v>
      </c>
      <c r="R98" s="81" t="n">
        <v>12</v>
      </c>
      <c r="S98" s="81" t="n">
        <v>2024</v>
      </c>
      <c r="T98" s="81" t="n">
        <v>5</v>
      </c>
      <c r="U98" s="81" t="n">
        <v>2025</v>
      </c>
      <c r="V98" s="233" t="n">
        <v>45843</v>
      </c>
      <c r="W98" s="81" t="inlineStr">
        <is>
          <t>julio</t>
        </is>
      </c>
      <c r="X98" s="81" t="n">
        <v>2025</v>
      </c>
      <c r="Z98" t="inlineStr">
        <is>
          <t>Rentabilidad Baja</t>
        </is>
      </c>
    </row>
    <row r="99" ht="14.45" customHeight="1">
      <c r="A99" s="81" t="inlineStr">
        <is>
          <t>LLC</t>
        </is>
      </c>
      <c r="B99" s="81" t="n">
        <v>102</v>
      </c>
      <c r="C99" s="81" t="n">
        <v>1</v>
      </c>
      <c r="D99" s="233" t="n">
        <v>45671</v>
      </c>
      <c r="E99" s="233" t="n">
        <v>45678</v>
      </c>
      <c r="F99" s="233" t="n">
        <v>45683</v>
      </c>
      <c r="G99" s="81" t="inlineStr">
        <is>
          <t>VeronicaN</t>
        </is>
      </c>
      <c r="H99" s="81" t="n">
        <v>3</v>
      </c>
      <c r="I99" s="81" t="n"/>
      <c r="J99" s="83" t="n">
        <v>72129.21000000001</v>
      </c>
      <c r="K99" s="83" t="inlineStr">
        <is>
          <t>USD</t>
        </is>
      </c>
      <c r="L99" s="83" t="n">
        <v>62031.1206</v>
      </c>
      <c r="M99" s="83" t="n">
        <v>72129.21000000001</v>
      </c>
      <c r="N99" s="83" t="n">
        <v>9079.809999999999</v>
      </c>
      <c r="O99" s="83" t="n">
        <v>7808.6366</v>
      </c>
      <c r="P99" s="83" t="n">
        <v>9079.809999999999</v>
      </c>
      <c r="Q99" s="84" t="n">
        <v>0.1258825654682756</v>
      </c>
      <c r="R99" s="81" t="n">
        <v>1</v>
      </c>
      <c r="S99" s="81" t="n">
        <v>2025</v>
      </c>
      <c r="T99" s="81" t="n">
        <v>1</v>
      </c>
      <c r="U99" s="81" t="n">
        <v>2025</v>
      </c>
      <c r="V99" s="233" t="n">
        <v>45728</v>
      </c>
      <c r="W99" s="81" t="inlineStr">
        <is>
          <t>marzo</t>
        </is>
      </c>
      <c r="X99" s="81" t="n">
        <v>2025</v>
      </c>
      <c r="Z99" t="inlineStr">
        <is>
          <t>Sin comisión</t>
        </is>
      </c>
    </row>
    <row r="100" ht="14.45" customHeight="1">
      <c r="A100" s="81" t="inlineStr">
        <is>
          <t>LLC</t>
        </is>
      </c>
      <c r="B100" s="81" t="n">
        <v>103</v>
      </c>
      <c r="C100" s="81" t="n">
        <v>1</v>
      </c>
      <c r="D100" s="233" t="n">
        <v>45671</v>
      </c>
      <c r="E100" s="233" t="n">
        <v>45699</v>
      </c>
      <c r="F100" s="233" t="n">
        <v>45711</v>
      </c>
      <c r="G100" s="81" t="inlineStr">
        <is>
          <t>MinervaH</t>
        </is>
      </c>
      <c r="H100" s="81" t="n">
        <v>3</v>
      </c>
      <c r="I100" s="81" t="inlineStr">
        <is>
          <t>JAIMEG</t>
        </is>
      </c>
      <c r="J100" s="83" t="n">
        <v>10240</v>
      </c>
      <c r="K100" s="83" t="inlineStr">
        <is>
          <t>USD</t>
        </is>
      </c>
      <c r="L100" s="83" t="n">
        <v>8806.4</v>
      </c>
      <c r="M100" s="83" t="n">
        <v>10240</v>
      </c>
      <c r="N100" s="83" t="n">
        <v>1228.8</v>
      </c>
      <c r="O100" s="83" t="n">
        <v>1056.768</v>
      </c>
      <c r="P100" s="83" t="n">
        <v>1228.8</v>
      </c>
      <c r="Q100" s="84" t="n">
        <v>0.12</v>
      </c>
      <c r="R100" s="81" t="n">
        <v>1</v>
      </c>
      <c r="S100" s="81" t="n">
        <v>2025</v>
      </c>
      <c r="T100" s="81" t="n">
        <v>2</v>
      </c>
      <c r="U100" s="81" t="n">
        <v>2025</v>
      </c>
      <c r="V100" s="233" t="n">
        <v>45756</v>
      </c>
      <c r="W100" s="81" t="inlineStr">
        <is>
          <t>abril</t>
        </is>
      </c>
      <c r="X100" s="81" t="n">
        <v>2025</v>
      </c>
    </row>
    <row r="101" ht="14.45" customHeight="1">
      <c r="A101" s="81" t="inlineStr">
        <is>
          <t>LLC</t>
        </is>
      </c>
      <c r="B101" s="81" t="n">
        <v>104</v>
      </c>
      <c r="C101" s="81" t="n">
        <v>1</v>
      </c>
      <c r="D101" s="233" t="n">
        <v>45671</v>
      </c>
      <c r="E101" s="233" t="n">
        <v>45700</v>
      </c>
      <c r="F101" s="233" t="n">
        <v>45711</v>
      </c>
      <c r="G101" s="81" t="inlineStr">
        <is>
          <t>MinervaH</t>
        </is>
      </c>
      <c r="H101" s="81" t="n">
        <v>3</v>
      </c>
      <c r="I101" s="81" t="inlineStr">
        <is>
          <t>JAIMEG</t>
        </is>
      </c>
      <c r="J101" s="83" t="n">
        <v>15213.21</v>
      </c>
      <c r="K101" s="83" t="inlineStr">
        <is>
          <t>USD</t>
        </is>
      </c>
      <c r="L101" s="83" t="n">
        <v>13083.3606</v>
      </c>
      <c r="M101" s="83" t="n">
        <v>15213.21</v>
      </c>
      <c r="N101" s="83" t="n">
        <v>1074.43</v>
      </c>
      <c r="O101" s="83" t="n">
        <v>924.0098</v>
      </c>
      <c r="P101" s="83" t="n">
        <v>1074.43</v>
      </c>
      <c r="Q101" s="84" t="n">
        <v>0.07062480567874894</v>
      </c>
      <c r="R101" s="81" t="n">
        <v>1</v>
      </c>
      <c r="S101" s="81" t="n">
        <v>2025</v>
      </c>
      <c r="T101" s="81" t="n">
        <v>2</v>
      </c>
      <c r="U101" s="81" t="n">
        <v>2025</v>
      </c>
      <c r="V101" s="233" t="n">
        <v>45756</v>
      </c>
      <c r="W101" s="81" t="inlineStr">
        <is>
          <t>abril</t>
        </is>
      </c>
      <c r="X101" s="81" t="n">
        <v>2025</v>
      </c>
      <c r="Z101" t="inlineStr">
        <is>
          <t>Rentabilidad Baja</t>
        </is>
      </c>
    </row>
    <row r="102" ht="14.45" customHeight="1">
      <c r="A102" s="81" t="inlineStr">
        <is>
          <t>LLC</t>
        </is>
      </c>
      <c r="B102" s="81" t="n">
        <v>105</v>
      </c>
      <c r="C102" s="81" t="n">
        <v>1</v>
      </c>
      <c r="D102" s="233" t="n">
        <v>45671</v>
      </c>
      <c r="E102" s="233" t="n">
        <v>45674</v>
      </c>
      <c r="F102" s="233" t="n">
        <v>45675</v>
      </c>
      <c r="G102" s="81" t="inlineStr">
        <is>
          <t>MinervaH</t>
        </is>
      </c>
      <c r="H102" s="81" t="n">
        <v>3</v>
      </c>
      <c r="I102" s="81" t="inlineStr">
        <is>
          <t>JAIMEG</t>
        </is>
      </c>
      <c r="J102" s="83" t="n">
        <v>268</v>
      </c>
      <c r="K102" s="83" t="inlineStr">
        <is>
          <t>USD</t>
        </is>
      </c>
      <c r="L102" s="83" t="n">
        <v>230.48</v>
      </c>
      <c r="M102" s="83" t="n">
        <v>268</v>
      </c>
      <c r="N102" s="83" t="n">
        <v>22.77</v>
      </c>
      <c r="O102" s="83" t="n">
        <v>19.5822</v>
      </c>
      <c r="P102" s="83" t="n">
        <v>22.77</v>
      </c>
      <c r="Q102" s="84" t="n">
        <v>0.08496268656716419</v>
      </c>
      <c r="R102" s="81" t="n">
        <v>1</v>
      </c>
      <c r="S102" s="81" t="n">
        <v>2025</v>
      </c>
      <c r="T102" s="81" t="n">
        <v>1</v>
      </c>
      <c r="U102" s="81" t="n">
        <v>2025</v>
      </c>
      <c r="V102" s="233" t="n">
        <v>45720</v>
      </c>
      <c r="W102" s="81" t="inlineStr">
        <is>
          <t>marzo</t>
        </is>
      </c>
      <c r="X102" s="81" t="n">
        <v>2025</v>
      </c>
    </row>
    <row r="103" ht="14.45" customHeight="1">
      <c r="A103" s="81" t="inlineStr">
        <is>
          <t>LLC</t>
        </is>
      </c>
      <c r="B103" s="81" t="n">
        <v>106</v>
      </c>
      <c r="C103" s="81" t="n">
        <v>1</v>
      </c>
      <c r="D103" s="233" t="n">
        <v>45671</v>
      </c>
      <c r="E103" s="233" t="n">
        <v>45674</v>
      </c>
      <c r="F103" s="233" t="n">
        <v>45675</v>
      </c>
      <c r="G103" s="81" t="inlineStr">
        <is>
          <t>MinervaH</t>
        </is>
      </c>
      <c r="H103" s="81" t="n">
        <v>3</v>
      </c>
      <c r="I103" s="81" t="inlineStr">
        <is>
          <t>JAIMEG</t>
        </is>
      </c>
      <c r="J103" s="83" t="n">
        <v>268</v>
      </c>
      <c r="K103" s="83" t="inlineStr">
        <is>
          <t>USD</t>
        </is>
      </c>
      <c r="L103" s="83" t="n">
        <v>230.48</v>
      </c>
      <c r="M103" s="83" t="n">
        <v>268</v>
      </c>
      <c r="N103" s="83" t="n">
        <v>21.2</v>
      </c>
      <c r="O103" s="83" t="n">
        <v>18.232</v>
      </c>
      <c r="P103" s="83" t="n">
        <v>21.2</v>
      </c>
      <c r="Q103" s="84" t="n">
        <v>0.0791044776119403</v>
      </c>
      <c r="R103" s="81" t="n">
        <v>1</v>
      </c>
      <c r="S103" s="81" t="n">
        <v>2025</v>
      </c>
      <c r="T103" s="81" t="n">
        <v>1</v>
      </c>
      <c r="U103" s="81" t="n">
        <v>2025</v>
      </c>
      <c r="V103" s="233" t="n">
        <v>45720</v>
      </c>
      <c r="W103" s="81" t="inlineStr">
        <is>
          <t>marzo</t>
        </is>
      </c>
      <c r="X103" s="81" t="n">
        <v>2025</v>
      </c>
    </row>
    <row r="104" ht="14.45" customHeight="1">
      <c r="A104" s="81" t="inlineStr">
        <is>
          <t>LLC</t>
        </is>
      </c>
      <c r="B104" s="81" t="n">
        <v>107</v>
      </c>
      <c r="C104" s="81" t="n">
        <v>1</v>
      </c>
      <c r="D104" s="233" t="n">
        <v>45671</v>
      </c>
      <c r="E104" s="233" t="n">
        <v>45674</v>
      </c>
      <c r="F104" s="233" t="n">
        <v>45675</v>
      </c>
      <c r="G104" s="81" t="inlineStr">
        <is>
          <t>MinervaH</t>
        </is>
      </c>
      <c r="H104" s="81" t="n">
        <v>3</v>
      </c>
      <c r="I104" s="81" t="inlineStr">
        <is>
          <t>JAIMEG</t>
        </is>
      </c>
      <c r="J104" s="83" t="n">
        <v>494</v>
      </c>
      <c r="K104" s="83" t="inlineStr">
        <is>
          <t>USD</t>
        </is>
      </c>
      <c r="L104" s="83" t="n">
        <v>424.84</v>
      </c>
      <c r="M104" s="83" t="n">
        <v>494</v>
      </c>
      <c r="N104" s="83" t="n">
        <v>41.1</v>
      </c>
      <c r="O104" s="83" t="n">
        <v>35.346</v>
      </c>
      <c r="P104" s="83" t="n">
        <v>41.1</v>
      </c>
      <c r="Q104" s="84" t="n">
        <v>0.08319838056680164</v>
      </c>
      <c r="R104" s="81" t="n">
        <v>1</v>
      </c>
      <c r="S104" s="81" t="n">
        <v>2025</v>
      </c>
      <c r="T104" s="81" t="n">
        <v>1</v>
      </c>
      <c r="U104" s="81" t="n">
        <v>2025</v>
      </c>
      <c r="V104" s="233" t="n">
        <v>45720</v>
      </c>
      <c r="W104" s="81" t="inlineStr">
        <is>
          <t>marzo</t>
        </is>
      </c>
      <c r="X104" s="81" t="n">
        <v>2025</v>
      </c>
    </row>
    <row r="105" ht="14.45" customHeight="1">
      <c r="A105" s="81" t="inlineStr">
        <is>
          <t>LLC</t>
        </is>
      </c>
      <c r="B105" s="81" t="n">
        <v>108</v>
      </c>
      <c r="C105" s="81" t="n">
        <v>1</v>
      </c>
      <c r="D105" s="233" t="n">
        <v>45653</v>
      </c>
      <c r="E105" s="233" t="n">
        <v>45647</v>
      </c>
      <c r="F105" s="233" t="n">
        <v>45656</v>
      </c>
      <c r="G105" s="81" t="inlineStr">
        <is>
          <t>VeronicaN</t>
        </is>
      </c>
      <c r="H105" s="81" t="n">
        <v>52</v>
      </c>
      <c r="I105" s="81" t="n"/>
      <c r="J105" s="83" t="n">
        <v>76619.67</v>
      </c>
      <c r="K105" s="83" t="inlineStr">
        <is>
          <t>USD</t>
        </is>
      </c>
      <c r="L105" s="83" t="n">
        <v>65892.91619999999</v>
      </c>
      <c r="M105" s="83" t="n">
        <v>76619.67</v>
      </c>
      <c r="N105" s="83" t="n">
        <v>6812.1</v>
      </c>
      <c r="O105" s="83" t="n">
        <v>5858.406</v>
      </c>
      <c r="P105" s="83" t="n">
        <v>6812.1</v>
      </c>
      <c r="Q105" s="84" t="n">
        <v>0.08890797885190579</v>
      </c>
      <c r="R105" s="81" t="n">
        <v>12</v>
      </c>
      <c r="S105" s="81" t="n">
        <v>2024</v>
      </c>
      <c r="T105" s="81" t="n">
        <v>12</v>
      </c>
      <c r="U105" s="81" t="n">
        <v>2024</v>
      </c>
      <c r="V105" s="233" t="n">
        <v>45701</v>
      </c>
      <c r="W105" s="81" t="inlineStr">
        <is>
          <t>febrero</t>
        </is>
      </c>
      <c r="X105" s="81" t="n">
        <v>2025</v>
      </c>
    </row>
    <row r="106" ht="14.45" customHeight="1">
      <c r="A106" s="81" t="inlineStr">
        <is>
          <t>LLC</t>
        </is>
      </c>
      <c r="B106" s="81" t="n">
        <v>109</v>
      </c>
      <c r="C106" s="81" t="n">
        <v>1</v>
      </c>
      <c r="D106" s="233" t="n">
        <v>45671</v>
      </c>
      <c r="E106" s="233" t="n">
        <v>45701</v>
      </c>
      <c r="F106" s="233" t="n">
        <v>45705</v>
      </c>
      <c r="G106" s="81" t="inlineStr">
        <is>
          <t>VeronicaN</t>
        </is>
      </c>
      <c r="H106" s="81" t="n">
        <v>3</v>
      </c>
      <c r="I106" s="81" t="n"/>
      <c r="J106" s="83" t="n">
        <v>95573</v>
      </c>
      <c r="K106" s="83" t="inlineStr">
        <is>
          <t>MXN</t>
        </is>
      </c>
      <c r="L106" s="83" t="n">
        <v>4587.504</v>
      </c>
      <c r="M106" s="83" t="n">
        <v>5352.088</v>
      </c>
      <c r="N106" s="83" t="n">
        <v>0</v>
      </c>
      <c r="O106" s="83" t="n">
        <v>0</v>
      </c>
      <c r="P106" s="83" t="n">
        <v>0</v>
      </c>
      <c r="Q106" s="84" t="n">
        <v>0</v>
      </c>
      <c r="R106" s="81" t="n">
        <v>1</v>
      </c>
      <c r="S106" s="81" t="n">
        <v>2025</v>
      </c>
      <c r="T106" s="81" t="n">
        <v>2</v>
      </c>
      <c r="U106" s="81" t="n">
        <v>2025</v>
      </c>
      <c r="V106" s="233" t="n">
        <v>45750</v>
      </c>
      <c r="W106" s="81" t="inlineStr">
        <is>
          <t>abril</t>
        </is>
      </c>
      <c r="X106" s="81" t="n">
        <v>2025</v>
      </c>
    </row>
    <row r="107" ht="14.45" customHeight="1">
      <c r="A107" s="81" t="inlineStr">
        <is>
          <t>LLC</t>
        </is>
      </c>
      <c r="B107" s="81" t="n">
        <v>110</v>
      </c>
      <c r="C107" s="81" t="n">
        <v>1</v>
      </c>
      <c r="D107" s="233" t="n">
        <v>45666</v>
      </c>
      <c r="E107" s="233" t="n">
        <v>45689</v>
      </c>
      <c r="F107" s="233" t="n">
        <v>45690</v>
      </c>
      <c r="G107" s="81" t="inlineStr">
        <is>
          <t>VeronicaN</t>
        </is>
      </c>
      <c r="H107" s="81" t="n">
        <v>2</v>
      </c>
      <c r="I107" s="81" t="n"/>
      <c r="J107" s="83" t="n">
        <v>302.2</v>
      </c>
      <c r="K107" s="83" t="inlineStr">
        <is>
          <t>USD</t>
        </is>
      </c>
      <c r="L107" s="83" t="n">
        <v>259.892</v>
      </c>
      <c r="M107" s="83" t="n">
        <v>302.2</v>
      </c>
      <c r="N107" s="83" t="n">
        <v>0</v>
      </c>
      <c r="O107" s="83" t="n">
        <v>0</v>
      </c>
      <c r="P107" s="83" t="n">
        <v>0</v>
      </c>
      <c r="Q107" s="84" t="n">
        <v>0</v>
      </c>
      <c r="R107" s="81" t="n">
        <v>1</v>
      </c>
      <c r="S107" s="81" t="n">
        <v>2025</v>
      </c>
      <c r="T107" s="81" t="n">
        <v>2</v>
      </c>
      <c r="U107" s="81" t="n">
        <v>2025</v>
      </c>
      <c r="V107" s="233" t="n">
        <v>45735</v>
      </c>
      <c r="W107" s="81" t="inlineStr">
        <is>
          <t>marzo</t>
        </is>
      </c>
      <c r="X107" s="81" t="n">
        <v>2025</v>
      </c>
    </row>
    <row r="108" ht="14.45" customHeight="1">
      <c r="A108" s="81" t="inlineStr">
        <is>
          <t>LLC</t>
        </is>
      </c>
      <c r="B108" s="81" t="n">
        <v>111</v>
      </c>
      <c r="C108" s="81" t="n">
        <v>1</v>
      </c>
      <c r="D108" s="233" t="n">
        <v>45671</v>
      </c>
      <c r="E108" s="233" t="n">
        <v>45647</v>
      </c>
      <c r="F108" s="233" t="n">
        <v>45663</v>
      </c>
      <c r="G108" s="81" t="inlineStr">
        <is>
          <t>VeronicaN</t>
        </is>
      </c>
      <c r="H108" s="81" t="n">
        <v>3</v>
      </c>
      <c r="I108" s="81" t="n"/>
      <c r="J108" s="83" t="n">
        <v>82419</v>
      </c>
      <c r="K108" s="83" t="inlineStr">
        <is>
          <t>GPB</t>
        </is>
      </c>
      <c r="L108" s="83" t="n">
        <v>94781.84999999999</v>
      </c>
      <c r="M108" s="83" t="n">
        <v>110441.46</v>
      </c>
      <c r="N108" s="83" t="n">
        <v>5230.84</v>
      </c>
      <c r="O108" s="83" t="n">
        <v>6015.465999999999</v>
      </c>
      <c r="P108" s="83" t="n">
        <v>7009.325600000001</v>
      </c>
      <c r="Q108" s="84" t="n">
        <v>0.06346643371067351</v>
      </c>
      <c r="R108" s="81" t="n">
        <v>1</v>
      </c>
      <c r="S108" s="81" t="n">
        <v>2025</v>
      </c>
      <c r="T108" s="81" t="n">
        <v>12</v>
      </c>
      <c r="U108" s="81" t="n">
        <v>2024</v>
      </c>
      <c r="V108" s="233" t="n">
        <v>45708</v>
      </c>
      <c r="W108" s="81" t="inlineStr">
        <is>
          <t>febrero</t>
        </is>
      </c>
      <c r="X108" s="81" t="n">
        <v>2025</v>
      </c>
    </row>
    <row r="109" ht="14.45" customHeight="1">
      <c r="A109" s="81" t="inlineStr">
        <is>
          <t>LLC</t>
        </is>
      </c>
      <c r="B109" s="81" t="n">
        <v>112</v>
      </c>
      <c r="C109" s="81" t="n">
        <v>1</v>
      </c>
      <c r="D109" s="233" t="n">
        <v>45672</v>
      </c>
      <c r="E109" s="233" t="n">
        <v>45678</v>
      </c>
      <c r="F109" s="233" t="n">
        <v>45681</v>
      </c>
      <c r="G109" s="81" t="inlineStr">
        <is>
          <t>MinervaH</t>
        </is>
      </c>
      <c r="H109" s="81" t="n">
        <v>3</v>
      </c>
      <c r="I109" s="81" t="inlineStr">
        <is>
          <t>JAIMEG</t>
        </is>
      </c>
      <c r="J109" s="83" t="n">
        <v>4392</v>
      </c>
      <c r="K109" s="83" t="inlineStr">
        <is>
          <t>USD</t>
        </is>
      </c>
      <c r="L109" s="83" t="n">
        <v>3777.12</v>
      </c>
      <c r="M109" s="83" t="n">
        <v>4392</v>
      </c>
      <c r="N109" s="83" t="n">
        <v>572</v>
      </c>
      <c r="O109" s="83" t="n">
        <v>491.92</v>
      </c>
      <c r="P109" s="83" t="n">
        <v>572</v>
      </c>
      <c r="Q109" s="84" t="n">
        <v>0.1302367941712204</v>
      </c>
      <c r="R109" s="81" t="n">
        <v>1</v>
      </c>
      <c r="S109" s="81" t="n">
        <v>2025</v>
      </c>
      <c r="T109" s="81" t="n">
        <v>1</v>
      </c>
      <c r="U109" s="81" t="n">
        <v>2025</v>
      </c>
      <c r="V109" s="233" t="n">
        <v>45726</v>
      </c>
      <c r="W109" s="81" t="inlineStr">
        <is>
          <t>marzo</t>
        </is>
      </c>
      <c r="X109" s="81" t="n">
        <v>2025</v>
      </c>
      <c r="Z109" t="inlineStr">
        <is>
          <t>Rentabilidad Baja</t>
        </is>
      </c>
    </row>
    <row r="110" ht="14.45" customHeight="1">
      <c r="A110" s="81" t="inlineStr">
        <is>
          <t>LLC</t>
        </is>
      </c>
      <c r="B110" s="81" t="n">
        <v>113</v>
      </c>
      <c r="C110" s="81" t="n">
        <v>0</v>
      </c>
      <c r="D110" s="233" t="n">
        <v>45672</v>
      </c>
      <c r="E110" s="233" t="n">
        <v>45652</v>
      </c>
      <c r="F110" s="233" t="n">
        <v>45661</v>
      </c>
      <c r="G110" s="81" t="inlineStr">
        <is>
          <t>MinervaH</t>
        </is>
      </c>
      <c r="H110" s="81" t="n">
        <v>3</v>
      </c>
      <c r="I110" s="81" t="inlineStr">
        <is>
          <t>JAIMEG</t>
        </is>
      </c>
      <c r="J110" s="83" t="n">
        <v>20777.39</v>
      </c>
      <c r="K110" s="83" t="inlineStr">
        <is>
          <t>USD</t>
        </is>
      </c>
      <c r="L110" s="83" t="n">
        <v>17868.5554</v>
      </c>
      <c r="M110" s="83" t="n">
        <v>20777.39</v>
      </c>
      <c r="N110" s="83" t="n">
        <v>1832.8</v>
      </c>
      <c r="O110" s="83" t="n">
        <v>1576.208</v>
      </c>
      <c r="P110" s="83" t="n">
        <v>1832.8</v>
      </c>
      <c r="Q110" s="84" t="n">
        <v>0.08821127196438051</v>
      </c>
      <c r="R110" s="81" t="n">
        <v>1</v>
      </c>
      <c r="S110" s="81" t="n">
        <v>2025</v>
      </c>
      <c r="T110" s="81" t="n">
        <v>12</v>
      </c>
      <c r="U110" s="81" t="n">
        <v>2024</v>
      </c>
      <c r="V110" s="233" t="n">
        <v>45706</v>
      </c>
      <c r="W110" s="81" t="inlineStr">
        <is>
          <t>febrero</t>
        </is>
      </c>
      <c r="X110" s="81" t="n">
        <v>2025</v>
      </c>
      <c r="Z110" t="inlineStr">
        <is>
          <t>Rentabilidad Baja</t>
        </is>
      </c>
    </row>
    <row r="111" ht="14.45" customHeight="1">
      <c r="A111" s="81" t="inlineStr">
        <is>
          <t>LLC</t>
        </is>
      </c>
      <c r="B111" s="81" t="n">
        <v>114</v>
      </c>
      <c r="C111" s="81" t="n">
        <v>1</v>
      </c>
      <c r="D111" s="233" t="n">
        <v>45672</v>
      </c>
      <c r="E111" s="233" t="n">
        <v>45796</v>
      </c>
      <c r="F111" s="233" t="n">
        <v>45800</v>
      </c>
      <c r="G111" s="81" t="inlineStr">
        <is>
          <t>DianaM</t>
        </is>
      </c>
      <c r="H111" s="81" t="n">
        <v>3</v>
      </c>
      <c r="I111" s="81" t="inlineStr">
        <is>
          <t>MARC1989</t>
        </is>
      </c>
      <c r="J111" s="83" t="n">
        <v>113312.48</v>
      </c>
      <c r="K111" s="83" t="inlineStr">
        <is>
          <t>MXN</t>
        </is>
      </c>
      <c r="L111" s="83" t="n">
        <v>5438.99904</v>
      </c>
      <c r="M111" s="83" t="n">
        <v>6345.49888</v>
      </c>
      <c r="N111" s="83" t="n">
        <v>11498.11</v>
      </c>
      <c r="O111" s="83" t="n">
        <v>551.9092800000001</v>
      </c>
      <c r="P111" s="83" t="n">
        <v>643.8941600000001</v>
      </c>
      <c r="Q111" s="84" t="n">
        <v>0.1014725827199264</v>
      </c>
      <c r="R111" s="81" t="n">
        <v>1</v>
      </c>
      <c r="S111" s="81" t="n">
        <v>2025</v>
      </c>
      <c r="T111" s="81" t="n">
        <v>5</v>
      </c>
      <c r="U111" s="81" t="n">
        <v>2025</v>
      </c>
      <c r="V111" s="233" t="n">
        <v>45845</v>
      </c>
      <c r="W111" s="81" t="inlineStr">
        <is>
          <t>julio</t>
        </is>
      </c>
      <c r="X111" s="81" t="n">
        <v>2025</v>
      </c>
      <c r="Z111" t="inlineStr">
        <is>
          <t>Rentabilidad Baja</t>
        </is>
      </c>
    </row>
    <row r="112" ht="14.45" customHeight="1">
      <c r="A112" s="81" t="inlineStr">
        <is>
          <t>LLC</t>
        </is>
      </c>
      <c r="B112" s="81" t="n">
        <v>115</v>
      </c>
      <c r="C112" s="81" t="n">
        <v>0</v>
      </c>
      <c r="D112" s="233" t="n">
        <v>45672</v>
      </c>
      <c r="E112" s="233" t="n">
        <v>45934</v>
      </c>
      <c r="F112" s="233" t="n">
        <v>45966</v>
      </c>
      <c r="G112" s="81" t="inlineStr">
        <is>
          <t>VeronicaN</t>
        </is>
      </c>
      <c r="H112" s="81" t="n">
        <v>3</v>
      </c>
      <c r="I112" s="81" t="n"/>
      <c r="J112" s="83" t="n">
        <v>224855.52</v>
      </c>
      <c r="K112" s="83" t="inlineStr">
        <is>
          <t>USD</t>
        </is>
      </c>
      <c r="L112" s="83" t="n">
        <v>193375.7472</v>
      </c>
      <c r="M112" s="83" t="n">
        <v>224855.52</v>
      </c>
      <c r="N112" s="83" t="n">
        <v>34369.7</v>
      </c>
      <c r="O112" s="83" t="n">
        <v>29557.942</v>
      </c>
      <c r="P112" s="83" t="n">
        <v>34369.7</v>
      </c>
      <c r="Q112" s="84" t="n">
        <v>0.1528523738265354</v>
      </c>
      <c r="R112" s="81" t="n">
        <v>1</v>
      </c>
      <c r="S112" s="81" t="n">
        <v>2025</v>
      </c>
      <c r="T112" s="81" t="n">
        <v>10</v>
      </c>
      <c r="U112" s="81" t="n">
        <v>2025</v>
      </c>
      <c r="V112" s="233" t="n">
        <v>46011</v>
      </c>
      <c r="W112" s="81" t="inlineStr">
        <is>
          <t>diciembre</t>
        </is>
      </c>
      <c r="X112" s="81" t="n">
        <v>2025</v>
      </c>
      <c r="Z112" t="inlineStr">
        <is>
          <t>Rentabilidad Baja</t>
        </is>
      </c>
    </row>
    <row r="113" ht="14.45" customHeight="1">
      <c r="A113" s="81" t="inlineStr">
        <is>
          <t>LLC</t>
        </is>
      </c>
      <c r="B113" s="81" t="n">
        <v>116</v>
      </c>
      <c r="C113" s="81" t="n">
        <v>1</v>
      </c>
      <c r="D113" s="233" t="n">
        <v>45566</v>
      </c>
      <c r="E113" s="233" t="n">
        <v>45607</v>
      </c>
      <c r="F113" s="233" t="n">
        <v>45620</v>
      </c>
      <c r="G113" s="81" t="inlineStr">
        <is>
          <t>LucianaE</t>
        </is>
      </c>
      <c r="H113" s="81" t="n">
        <v>40</v>
      </c>
      <c r="I113" s="81" t="n"/>
      <c r="J113" s="83" t="n">
        <v>18539</v>
      </c>
      <c r="K113" s="83" t="inlineStr">
        <is>
          <t>USD</t>
        </is>
      </c>
      <c r="L113" s="83" t="n">
        <v>15943.54</v>
      </c>
      <c r="M113" s="83" t="n">
        <v>18539</v>
      </c>
      <c r="N113" s="83" t="n">
        <v>3819</v>
      </c>
      <c r="O113" s="83" t="n">
        <v>3284.34</v>
      </c>
      <c r="P113" s="83" t="n">
        <v>3819</v>
      </c>
      <c r="Q113" s="84" t="n">
        <v>0.2059981660283726</v>
      </c>
      <c r="R113" s="81" t="n">
        <v>10</v>
      </c>
      <c r="S113" s="81" t="n">
        <v>2024</v>
      </c>
      <c r="T113" s="81" t="n">
        <v>11</v>
      </c>
      <c r="U113" s="81" t="n">
        <v>2024</v>
      </c>
      <c r="V113" s="233" t="n">
        <v>45665</v>
      </c>
      <c r="W113" s="81" t="inlineStr">
        <is>
          <t>enero</t>
        </is>
      </c>
      <c r="X113" s="81" t="n">
        <v>2025</v>
      </c>
      <c r="Z113" t="inlineStr">
        <is>
          <t>Sin comisión</t>
        </is>
      </c>
    </row>
    <row r="114" ht="14.45" customHeight="1">
      <c r="A114" s="81" t="inlineStr">
        <is>
          <t>LLC</t>
        </is>
      </c>
      <c r="B114" s="81" t="n">
        <v>117</v>
      </c>
      <c r="C114" s="81" t="n">
        <v>1</v>
      </c>
      <c r="D114" s="233" t="n">
        <v>45673</v>
      </c>
      <c r="E114" s="233" t="n">
        <v>45662</v>
      </c>
      <c r="F114" s="233" t="n">
        <v>45662</v>
      </c>
      <c r="G114" s="81" t="inlineStr">
        <is>
          <t>DianaM</t>
        </is>
      </c>
      <c r="H114" s="81" t="n">
        <v>3</v>
      </c>
      <c r="I114" s="81" t="inlineStr">
        <is>
          <t>MARC1989</t>
        </is>
      </c>
      <c r="J114" s="83" t="n">
        <v>606.1799999999999</v>
      </c>
      <c r="K114" s="83" t="inlineStr">
        <is>
          <t>EUR</t>
        </is>
      </c>
      <c r="L114" s="83" t="n">
        <v>606.1799999999999</v>
      </c>
      <c r="M114" s="83" t="n">
        <v>703.1687999999999</v>
      </c>
      <c r="N114" s="83" t="n">
        <v>100.07</v>
      </c>
      <c r="O114" s="83" t="n">
        <v>100.07</v>
      </c>
      <c r="P114" s="83" t="n">
        <v>116.0812</v>
      </c>
      <c r="Q114" s="84" t="n">
        <v>0.1650829786532053</v>
      </c>
      <c r="R114" s="81" t="n">
        <v>1</v>
      </c>
      <c r="S114" s="81" t="n">
        <v>2025</v>
      </c>
      <c r="T114" s="81" t="n">
        <v>1</v>
      </c>
      <c r="U114" s="81" t="n">
        <v>2025</v>
      </c>
      <c r="V114" s="233" t="n">
        <v>45707</v>
      </c>
      <c r="W114" s="81" t="inlineStr">
        <is>
          <t>febrero</t>
        </is>
      </c>
      <c r="X114" s="81" t="n">
        <v>2025</v>
      </c>
      <c r="Z114" t="inlineStr">
        <is>
          <t>Rentabilidad Baja</t>
        </is>
      </c>
    </row>
    <row r="115" ht="14.45" customHeight="1">
      <c r="A115" s="81" t="inlineStr">
        <is>
          <t>LLC</t>
        </is>
      </c>
      <c r="B115" s="81" t="n">
        <v>118</v>
      </c>
      <c r="C115" s="81" t="n">
        <v>1</v>
      </c>
      <c r="D115" s="233" t="n">
        <v>45673</v>
      </c>
      <c r="E115" s="233" t="n">
        <v>45756</v>
      </c>
      <c r="F115" s="233" t="n">
        <v>45772</v>
      </c>
      <c r="G115" s="81" t="inlineStr">
        <is>
          <t>VeronicaN</t>
        </is>
      </c>
      <c r="H115" s="81" t="n">
        <v>3</v>
      </c>
      <c r="I115" s="81" t="n"/>
      <c r="J115" s="83" t="n">
        <v>194580</v>
      </c>
      <c r="K115" s="83" t="inlineStr">
        <is>
          <t>USD</t>
        </is>
      </c>
      <c r="L115" s="83" t="n">
        <v>167338.8</v>
      </c>
      <c r="M115" s="83" t="n">
        <v>194580</v>
      </c>
      <c r="N115" s="83" t="n">
        <v>15459.51</v>
      </c>
      <c r="O115" s="83" t="n">
        <v>13295.1786</v>
      </c>
      <c r="P115" s="83" t="n">
        <v>15459.51</v>
      </c>
      <c r="Q115" s="84" t="n">
        <v>0.07945066296638914</v>
      </c>
      <c r="R115" s="81" t="n">
        <v>1</v>
      </c>
      <c r="S115" s="81" t="n">
        <v>2025</v>
      </c>
      <c r="T115" s="81" t="n">
        <v>4</v>
      </c>
      <c r="U115" s="81" t="n">
        <v>2025</v>
      </c>
      <c r="V115" s="233" t="n">
        <v>45817</v>
      </c>
      <c r="W115" s="81" t="inlineStr">
        <is>
          <t>junio</t>
        </is>
      </c>
      <c r="X115" s="81" t="n">
        <v>2025</v>
      </c>
      <c r="Z115" t="inlineStr">
        <is>
          <t>Rentabilidad Baja</t>
        </is>
      </c>
    </row>
    <row r="116" ht="14.45" customHeight="1">
      <c r="A116" s="81" t="inlineStr">
        <is>
          <t>LLC</t>
        </is>
      </c>
      <c r="B116" s="81" t="n">
        <v>119</v>
      </c>
      <c r="C116" s="81" t="n">
        <v>1</v>
      </c>
      <c r="D116" s="233" t="n">
        <v>45673</v>
      </c>
      <c r="E116" s="233" t="n">
        <v>45714</v>
      </c>
      <c r="F116" s="233" t="n">
        <v>45735</v>
      </c>
      <c r="G116" s="81" t="inlineStr">
        <is>
          <t>LucianaE</t>
        </is>
      </c>
      <c r="H116" s="81" t="n">
        <v>3</v>
      </c>
      <c r="I116" s="81" t="n"/>
      <c r="J116" s="83" t="n">
        <v>40906.45</v>
      </c>
      <c r="K116" s="83" t="inlineStr">
        <is>
          <t>EUR</t>
        </is>
      </c>
      <c r="L116" s="83" t="n">
        <v>40906.45</v>
      </c>
      <c r="M116" s="83" t="n">
        <v>47451.482</v>
      </c>
      <c r="N116" s="83" t="n">
        <v>3604.77</v>
      </c>
      <c r="O116" s="83" t="n">
        <v>3604.77</v>
      </c>
      <c r="P116" s="83" t="n">
        <v>4181.5332</v>
      </c>
      <c r="Q116" s="84" t="n">
        <v>0.08812228878330924</v>
      </c>
      <c r="R116" s="81" t="n">
        <v>1</v>
      </c>
      <c r="S116" s="81" t="n">
        <v>2025</v>
      </c>
      <c r="T116" s="81" t="n">
        <v>2</v>
      </c>
      <c r="U116" s="81" t="n">
        <v>2025</v>
      </c>
      <c r="V116" s="233" t="n">
        <v>45780</v>
      </c>
      <c r="W116" s="81" t="inlineStr">
        <is>
          <t>mayo</t>
        </is>
      </c>
      <c r="X116" s="81" t="n">
        <v>2025</v>
      </c>
    </row>
    <row r="117" ht="14.45" customHeight="1">
      <c r="A117" s="81" t="inlineStr">
        <is>
          <t>LLC</t>
        </is>
      </c>
      <c r="B117" s="81" t="n">
        <v>120</v>
      </c>
      <c r="C117" s="81" t="n">
        <v>0</v>
      </c>
      <c r="D117" s="233" t="n">
        <v>45674</v>
      </c>
      <c r="E117" s="233" t="n">
        <v>45762</v>
      </c>
      <c r="F117" s="233" t="n">
        <v>45776</v>
      </c>
      <c r="G117" s="81" t="inlineStr">
        <is>
          <t>LucianaE</t>
        </is>
      </c>
      <c r="H117" s="81" t="n">
        <v>3</v>
      </c>
      <c r="I117" s="81" t="n"/>
      <c r="J117" s="83" t="n">
        <v>2383.68</v>
      </c>
      <c r="K117" s="83" t="inlineStr">
        <is>
          <t>USD</t>
        </is>
      </c>
      <c r="L117" s="83" t="n">
        <v>2049.9648</v>
      </c>
      <c r="M117" s="83" t="n">
        <v>2383.68</v>
      </c>
      <c r="N117" s="83" t="n">
        <v>174.9</v>
      </c>
      <c r="O117" s="83" t="n">
        <v>150.414</v>
      </c>
      <c r="P117" s="83" t="n">
        <v>174.9</v>
      </c>
      <c r="Q117" s="84" t="n">
        <v>0.0733739428111156</v>
      </c>
      <c r="R117" s="81" t="n">
        <v>1</v>
      </c>
      <c r="S117" s="81" t="n">
        <v>2025</v>
      </c>
      <c r="T117" s="81" t="n">
        <v>4</v>
      </c>
      <c r="U117" s="81" t="n">
        <v>2025</v>
      </c>
      <c r="V117" s="233" t="n">
        <v>45821</v>
      </c>
      <c r="W117" s="81" t="inlineStr">
        <is>
          <t>junio</t>
        </is>
      </c>
      <c r="X117" s="81" t="n">
        <v>2025</v>
      </c>
    </row>
    <row r="118" ht="14.45" customHeight="1">
      <c r="A118" s="81" t="inlineStr">
        <is>
          <t>LLC</t>
        </is>
      </c>
      <c r="B118" s="81" t="n">
        <v>121</v>
      </c>
      <c r="C118" s="81" t="n">
        <v>0</v>
      </c>
      <c r="D118" s="233" t="n">
        <v>45674</v>
      </c>
      <c r="E118" s="233" t="n">
        <v>45813</v>
      </c>
      <c r="F118" s="233" t="n">
        <v>45824</v>
      </c>
      <c r="G118" s="81" t="inlineStr">
        <is>
          <t>LucianaE</t>
        </is>
      </c>
      <c r="H118" s="81" t="n">
        <v>3</v>
      </c>
      <c r="I118" s="81" t="n"/>
      <c r="J118" s="83" t="n">
        <v>1791.72</v>
      </c>
      <c r="K118" s="83" t="inlineStr">
        <is>
          <t>USD</t>
        </is>
      </c>
      <c r="L118" s="83" t="n">
        <v>1540.8792</v>
      </c>
      <c r="M118" s="83" t="n">
        <v>1791.72</v>
      </c>
      <c r="N118" s="83" t="n">
        <v>154.26</v>
      </c>
      <c r="O118" s="83" t="n">
        <v>132.6636</v>
      </c>
      <c r="P118" s="83" t="n">
        <v>154.26</v>
      </c>
      <c r="Q118" s="84" t="n">
        <v>0.08609604179224432</v>
      </c>
      <c r="R118" s="81" t="n">
        <v>1</v>
      </c>
      <c r="S118" s="81" t="n">
        <v>2025</v>
      </c>
      <c r="T118" s="81" t="n">
        <v>6</v>
      </c>
      <c r="U118" s="81" t="n">
        <v>2025</v>
      </c>
      <c r="V118" s="233" t="n">
        <v>45869</v>
      </c>
      <c r="W118" s="81" t="inlineStr">
        <is>
          <t>julio</t>
        </is>
      </c>
      <c r="X118" s="81" t="n">
        <v>2025</v>
      </c>
    </row>
    <row r="119" ht="14.45" customHeight="1">
      <c r="A119" s="81" t="inlineStr">
        <is>
          <t>LLC</t>
        </is>
      </c>
      <c r="B119" s="81" t="n">
        <v>122</v>
      </c>
      <c r="C119" s="81" t="n">
        <v>1</v>
      </c>
      <c r="D119" s="233" t="n">
        <v>45677</v>
      </c>
      <c r="E119" s="233" t="n">
        <v>45677</v>
      </c>
      <c r="F119" s="233" t="n">
        <v>45677</v>
      </c>
      <c r="G119" s="81" t="inlineStr">
        <is>
          <t>DianaM</t>
        </is>
      </c>
      <c r="H119" s="81" t="n">
        <v>4</v>
      </c>
      <c r="I119" s="81" t="inlineStr">
        <is>
          <t>MARC1989</t>
        </is>
      </c>
      <c r="J119" s="83" t="n">
        <v>11500.66</v>
      </c>
      <c r="K119" s="83" t="inlineStr">
        <is>
          <t>EUR</t>
        </is>
      </c>
      <c r="L119" s="83" t="n">
        <v>11500.66</v>
      </c>
      <c r="M119" s="83" t="n">
        <v>13340.7656</v>
      </c>
      <c r="N119" s="83" t="n">
        <v>1088.32</v>
      </c>
      <c r="O119" s="83" t="n">
        <v>1088.32</v>
      </c>
      <c r="P119" s="83" t="n">
        <v>1262.4512</v>
      </c>
      <c r="Q119" s="84" t="n">
        <v>0.09463109073740116</v>
      </c>
      <c r="R119" s="81" t="n">
        <v>1</v>
      </c>
      <c r="S119" s="81" t="n">
        <v>2025</v>
      </c>
      <c r="T119" s="81" t="n">
        <v>1</v>
      </c>
      <c r="U119" s="81" t="n">
        <v>2025</v>
      </c>
      <c r="V119" s="233" t="n">
        <v>45722</v>
      </c>
      <c r="W119" s="81" t="inlineStr">
        <is>
          <t>marzo</t>
        </is>
      </c>
      <c r="X119" s="81" t="n">
        <v>2025</v>
      </c>
      <c r="Z119" t="inlineStr">
        <is>
          <t>Rentabilidad Baja</t>
        </is>
      </c>
    </row>
    <row r="120" ht="14.45" customHeight="1">
      <c r="A120" s="81" t="inlineStr">
        <is>
          <t>LLC</t>
        </is>
      </c>
      <c r="B120" s="81" t="n">
        <v>123</v>
      </c>
      <c r="C120" s="81" t="n">
        <v>0</v>
      </c>
      <c r="D120" s="233" t="n">
        <v>45677</v>
      </c>
      <c r="E120" s="233" t="n">
        <v>45700</v>
      </c>
      <c r="F120" s="233" t="n">
        <v>45704</v>
      </c>
      <c r="G120" s="81" t="inlineStr">
        <is>
          <t>LuciaS</t>
        </is>
      </c>
      <c r="H120" s="81" t="n">
        <v>4</v>
      </c>
      <c r="I120" s="81" t="n"/>
      <c r="J120" s="83" t="n">
        <v>6934.95</v>
      </c>
      <c r="K120" s="83" t="inlineStr">
        <is>
          <t>MXN</t>
        </is>
      </c>
      <c r="L120" s="83" t="n">
        <v>332.8776</v>
      </c>
      <c r="M120" s="83" t="n">
        <v>388.3572</v>
      </c>
      <c r="N120" s="83" t="n">
        <v>848.37</v>
      </c>
      <c r="O120" s="83" t="n">
        <v>40.72176</v>
      </c>
      <c r="P120" s="83" t="n">
        <v>47.50872</v>
      </c>
      <c r="Q120" s="84" t="n">
        <v>0.1223325330391712</v>
      </c>
      <c r="R120" s="81" t="n">
        <v>1</v>
      </c>
      <c r="S120" s="81" t="n">
        <v>2025</v>
      </c>
      <c r="T120" s="81" t="n">
        <v>2</v>
      </c>
      <c r="U120" s="81" t="n">
        <v>2025</v>
      </c>
      <c r="V120" s="233" t="n">
        <v>45749</v>
      </c>
      <c r="W120" s="81" t="inlineStr">
        <is>
          <t>abril</t>
        </is>
      </c>
      <c r="X120" s="81" t="n">
        <v>2025</v>
      </c>
      <c r="Z120" t="inlineStr">
        <is>
          <t>Rentabilidad Baja</t>
        </is>
      </c>
    </row>
    <row r="121" ht="14.45" customHeight="1">
      <c r="A121" s="81" t="inlineStr">
        <is>
          <t>LLC</t>
        </is>
      </c>
      <c r="B121" s="81" t="n">
        <v>124</v>
      </c>
      <c r="C121" s="81" t="n">
        <v>1</v>
      </c>
      <c r="D121" s="233" t="n">
        <v>45677</v>
      </c>
      <c r="E121" s="233" t="n">
        <v>45832</v>
      </c>
      <c r="F121" s="233" t="n">
        <v>45845</v>
      </c>
      <c r="G121" s="81" t="inlineStr">
        <is>
          <t>MariaM</t>
        </is>
      </c>
      <c r="H121" s="81" t="n">
        <v>4</v>
      </c>
      <c r="I121" s="81" t="inlineStr">
        <is>
          <t>MINERVAH</t>
        </is>
      </c>
      <c r="J121" s="83" t="n">
        <v>57724</v>
      </c>
      <c r="K121" s="83" t="inlineStr">
        <is>
          <t>USD</t>
        </is>
      </c>
      <c r="L121" s="83" t="n">
        <v>49642.64</v>
      </c>
      <c r="M121" s="83" t="n">
        <v>57724</v>
      </c>
      <c r="N121" s="83" t="n">
        <v>6840</v>
      </c>
      <c r="O121" s="83" t="n">
        <v>5882.4</v>
      </c>
      <c r="P121" s="83" t="n">
        <v>6840</v>
      </c>
      <c r="Q121" s="84" t="n">
        <v>0.1184949067978657</v>
      </c>
      <c r="R121" s="81" t="n">
        <v>1</v>
      </c>
      <c r="S121" s="81" t="n">
        <v>2025</v>
      </c>
      <c r="T121" s="81" t="n">
        <v>6</v>
      </c>
      <c r="U121" s="81" t="n">
        <v>2025</v>
      </c>
      <c r="V121" s="233" t="n">
        <v>45890</v>
      </c>
      <c r="W121" s="81" t="inlineStr">
        <is>
          <t>agosto</t>
        </is>
      </c>
      <c r="X121" s="81" t="n">
        <v>2025</v>
      </c>
      <c r="Z121" t="inlineStr">
        <is>
          <t>Total de venta erroneo</t>
        </is>
      </c>
    </row>
    <row r="122" ht="14.45" customHeight="1">
      <c r="A122" s="81" t="inlineStr">
        <is>
          <t>LLC</t>
        </is>
      </c>
      <c r="B122" s="81" t="n">
        <v>126</v>
      </c>
      <c r="C122" s="81" t="n">
        <v>0</v>
      </c>
      <c r="D122" s="233" t="n">
        <v>45678</v>
      </c>
      <c r="E122" s="233" t="n">
        <v>45809</v>
      </c>
      <c r="F122" s="233" t="n">
        <v>45841</v>
      </c>
      <c r="G122" s="81" t="inlineStr">
        <is>
          <t>DianaM</t>
        </is>
      </c>
      <c r="H122" s="81" t="n">
        <v>4</v>
      </c>
      <c r="I122" s="81" t="inlineStr">
        <is>
          <t>JORGEP,MARC1989</t>
        </is>
      </c>
      <c r="J122" s="83" t="n">
        <v>155169.46</v>
      </c>
      <c r="K122" s="83" t="inlineStr">
        <is>
          <t>EUR</t>
        </is>
      </c>
      <c r="L122" s="83" t="n">
        <v>155169.46</v>
      </c>
      <c r="M122" s="83" t="n">
        <v>179996.5736</v>
      </c>
      <c r="N122" s="83" t="n">
        <v>11809.71</v>
      </c>
      <c r="O122" s="83" t="n">
        <v>11809.71</v>
      </c>
      <c r="P122" s="83" t="n">
        <v>13699.2636</v>
      </c>
      <c r="Q122" s="84" t="n">
        <v>0.07610846876698546</v>
      </c>
      <c r="R122" s="81" t="n">
        <v>1</v>
      </c>
      <c r="S122" s="81" t="n">
        <v>2025</v>
      </c>
      <c r="T122" s="81" t="n">
        <v>6</v>
      </c>
      <c r="U122" s="81" t="n">
        <v>2025</v>
      </c>
      <c r="V122" s="233" t="n">
        <v>45886</v>
      </c>
      <c r="W122" s="81" t="inlineStr">
        <is>
          <t>agosto</t>
        </is>
      </c>
      <c r="X122" s="81" t="n">
        <v>2025</v>
      </c>
      <c r="Z122" t="inlineStr">
        <is>
          <t>Rentabilidad Baja</t>
        </is>
      </c>
    </row>
    <row r="123" ht="14.45" customHeight="1">
      <c r="A123" s="81" t="inlineStr">
        <is>
          <t>LLC</t>
        </is>
      </c>
      <c r="B123" s="81" t="n">
        <v>127</v>
      </c>
      <c r="C123" s="81" t="n">
        <v>1</v>
      </c>
      <c r="D123" s="233" t="n">
        <v>45680</v>
      </c>
      <c r="E123" s="233" t="n">
        <v>45648</v>
      </c>
      <c r="F123" s="233" t="n">
        <v>45685</v>
      </c>
      <c r="G123" s="81" t="inlineStr">
        <is>
          <t>DianaM</t>
        </is>
      </c>
      <c r="H123" s="81" t="n">
        <v>4</v>
      </c>
      <c r="I123" s="81" t="inlineStr">
        <is>
          <t>MARC1989</t>
        </is>
      </c>
      <c r="J123" s="83" t="n">
        <v>5088</v>
      </c>
      <c r="K123" s="83" t="inlineStr">
        <is>
          <t>USD</t>
        </is>
      </c>
      <c r="L123" s="83" t="n">
        <v>4375.68</v>
      </c>
      <c r="M123" s="83" t="n">
        <v>5088</v>
      </c>
      <c r="N123" s="83" t="n">
        <v>493.54</v>
      </c>
      <c r="O123" s="83" t="n">
        <v>424.4444</v>
      </c>
      <c r="P123" s="83" t="n">
        <v>493.54</v>
      </c>
      <c r="Q123" s="84" t="n">
        <v>0.09700078616352201</v>
      </c>
      <c r="R123" s="81" t="n">
        <v>1</v>
      </c>
      <c r="S123" s="81" t="n">
        <v>2025</v>
      </c>
      <c r="T123" s="81" t="n">
        <v>12</v>
      </c>
      <c r="U123" s="81" t="n">
        <v>2024</v>
      </c>
      <c r="V123" s="233" t="n">
        <v>45730</v>
      </c>
      <c r="W123" s="81" t="inlineStr">
        <is>
          <t>marzo</t>
        </is>
      </c>
      <c r="X123" s="81" t="n">
        <v>2025</v>
      </c>
    </row>
    <row r="124" ht="14.45" customHeight="1">
      <c r="A124" s="81" t="inlineStr">
        <is>
          <t>LLC</t>
        </is>
      </c>
      <c r="B124" s="81" t="n">
        <v>128</v>
      </c>
      <c r="C124" s="81" t="n">
        <v>1</v>
      </c>
      <c r="D124" s="233" t="n">
        <v>45680</v>
      </c>
      <c r="E124" s="233" t="n">
        <v>45688</v>
      </c>
      <c r="F124" s="233" t="n">
        <v>45696</v>
      </c>
      <c r="G124" s="81" t="inlineStr">
        <is>
          <t>MinervaH</t>
        </is>
      </c>
      <c r="H124" s="81" t="n">
        <v>4</v>
      </c>
      <c r="I124" s="81" t="inlineStr">
        <is>
          <t>JAIMEG</t>
        </is>
      </c>
      <c r="J124" s="83" t="n">
        <v>1389.53</v>
      </c>
      <c r="K124" s="83" t="inlineStr">
        <is>
          <t>USD</t>
        </is>
      </c>
      <c r="L124" s="83" t="n">
        <v>1194.9958</v>
      </c>
      <c r="M124" s="83" t="n">
        <v>1389.53</v>
      </c>
      <c r="N124" s="83" t="n">
        <v>0</v>
      </c>
      <c r="O124" s="83" t="n">
        <v>0</v>
      </c>
      <c r="P124" s="83" t="n">
        <v>0</v>
      </c>
      <c r="Q124" s="84" t="n">
        <v>0</v>
      </c>
      <c r="R124" s="81" t="n">
        <v>1</v>
      </c>
      <c r="S124" s="81" t="n">
        <v>2025</v>
      </c>
      <c r="T124" s="81" t="n">
        <v>1</v>
      </c>
      <c r="U124" s="81" t="n">
        <v>2025</v>
      </c>
      <c r="V124" s="233" t="n">
        <v>45741</v>
      </c>
      <c r="W124" s="81" t="inlineStr">
        <is>
          <t>marzo</t>
        </is>
      </c>
      <c r="X124" s="81" t="n">
        <v>2025</v>
      </c>
      <c r="Z124" t="inlineStr">
        <is>
          <t>rentabilidad demasiado alta</t>
        </is>
      </c>
    </row>
    <row r="125" ht="14.45" customHeight="1">
      <c r="A125" s="81" t="inlineStr">
        <is>
          <t>LLC</t>
        </is>
      </c>
      <c r="B125" s="81" t="n">
        <v>129</v>
      </c>
      <c r="C125" s="81" t="n">
        <v>1</v>
      </c>
      <c r="D125" s="233" t="n">
        <v>45680</v>
      </c>
      <c r="E125" s="233" t="n">
        <v>45735</v>
      </c>
      <c r="F125" s="233" t="n">
        <v>45753</v>
      </c>
      <c r="G125" s="81" t="inlineStr">
        <is>
          <t>MinervaH</t>
        </is>
      </c>
      <c r="H125" s="81" t="n">
        <v>4</v>
      </c>
      <c r="I125" s="81" t="inlineStr">
        <is>
          <t>JAIMEG</t>
        </is>
      </c>
      <c r="J125" s="83" t="n">
        <v>166662</v>
      </c>
      <c r="K125" s="83" t="inlineStr">
        <is>
          <t>USD</t>
        </is>
      </c>
      <c r="L125" s="83" t="n">
        <v>143329.32</v>
      </c>
      <c r="M125" s="83" t="n">
        <v>166662</v>
      </c>
      <c r="N125" s="83" t="n">
        <v>0</v>
      </c>
      <c r="O125" s="83" t="n">
        <v>0</v>
      </c>
      <c r="P125" s="83" t="n">
        <v>0</v>
      </c>
      <c r="Q125" s="84" t="n">
        <v>0</v>
      </c>
      <c r="R125" s="81" t="n">
        <v>1</v>
      </c>
      <c r="S125" s="81" t="n">
        <v>2025</v>
      </c>
      <c r="T125" s="81" t="n">
        <v>3</v>
      </c>
      <c r="U125" s="81" t="n">
        <v>2025</v>
      </c>
      <c r="V125" s="233" t="n">
        <v>45798</v>
      </c>
      <c r="W125" s="81" t="inlineStr">
        <is>
          <t>mayo</t>
        </is>
      </c>
      <c r="X125" s="81" t="n">
        <v>2025</v>
      </c>
    </row>
    <row r="126" ht="14.45" customHeight="1">
      <c r="A126" s="81" t="inlineStr">
        <is>
          <t>LLC</t>
        </is>
      </c>
      <c r="B126" s="81" t="n">
        <v>130</v>
      </c>
      <c r="C126" s="81" t="n">
        <v>1</v>
      </c>
      <c r="D126" s="233" t="n">
        <v>45680</v>
      </c>
      <c r="E126" s="233" t="n">
        <v>45735</v>
      </c>
      <c r="F126" s="233" t="n">
        <v>45754</v>
      </c>
      <c r="G126" s="81" t="inlineStr">
        <is>
          <t>MinervaH</t>
        </is>
      </c>
      <c r="H126" s="81" t="n">
        <v>4</v>
      </c>
      <c r="I126" s="81" t="inlineStr">
        <is>
          <t>JAIMEG</t>
        </is>
      </c>
      <c r="J126" s="83" t="n">
        <v>4389</v>
      </c>
      <c r="K126" s="83" t="inlineStr">
        <is>
          <t>USD</t>
        </is>
      </c>
      <c r="L126" s="83" t="n">
        <v>3774.54</v>
      </c>
      <c r="M126" s="83" t="n">
        <v>4389</v>
      </c>
      <c r="N126" s="83" t="n">
        <v>0</v>
      </c>
      <c r="O126" s="83" t="n">
        <v>0</v>
      </c>
      <c r="P126" s="83" t="n">
        <v>0</v>
      </c>
      <c r="Q126" s="84" t="n">
        <v>0</v>
      </c>
      <c r="R126" s="81" t="n">
        <v>1</v>
      </c>
      <c r="S126" s="81" t="n">
        <v>2025</v>
      </c>
      <c r="T126" s="81" t="n">
        <v>3</v>
      </c>
      <c r="U126" s="81" t="n">
        <v>2025</v>
      </c>
      <c r="V126" s="233" t="n">
        <v>45799</v>
      </c>
      <c r="W126" s="81" t="inlineStr">
        <is>
          <t>mayo</t>
        </is>
      </c>
      <c r="X126" s="81" t="n">
        <v>2025</v>
      </c>
    </row>
    <row r="127" ht="14.45" customHeight="1">
      <c r="A127" s="81" t="inlineStr">
        <is>
          <t>LLC</t>
        </is>
      </c>
      <c r="B127" s="81" t="n">
        <v>131</v>
      </c>
      <c r="C127" s="81" t="n">
        <v>1</v>
      </c>
      <c r="D127" s="233" t="n">
        <v>45685</v>
      </c>
      <c r="E127" s="233" t="n">
        <v>45742</v>
      </c>
      <c r="F127" s="233" t="n">
        <v>45816</v>
      </c>
      <c r="G127" s="81" t="inlineStr">
        <is>
          <t>MariellaP</t>
        </is>
      </c>
      <c r="H127" s="81" t="n">
        <v>5</v>
      </c>
      <c r="I127" s="81" t="inlineStr">
        <is>
          <t>MARC1989,MARIELLAP</t>
        </is>
      </c>
      <c r="J127" s="83" t="n">
        <v>11650.31</v>
      </c>
      <c r="K127" s="83" t="inlineStr">
        <is>
          <t>USD</t>
        </is>
      </c>
      <c r="L127" s="83" t="n">
        <v>10019.2666</v>
      </c>
      <c r="M127" s="83" t="n">
        <v>11650.31</v>
      </c>
      <c r="N127" s="83" t="n">
        <v>674.12</v>
      </c>
      <c r="O127" s="83" t="n">
        <v>579.7432</v>
      </c>
      <c r="P127" s="83" t="n">
        <v>674.12</v>
      </c>
      <c r="Q127" s="84" t="n">
        <v>0.05786283798456866</v>
      </c>
      <c r="R127" s="81" t="n">
        <v>1</v>
      </c>
      <c r="S127" s="81" t="n">
        <v>2025</v>
      </c>
      <c r="T127" s="81" t="n">
        <v>3</v>
      </c>
      <c r="U127" s="81" t="n">
        <v>2025</v>
      </c>
      <c r="V127" s="233" t="n">
        <v>45861</v>
      </c>
      <c r="W127" s="81" t="inlineStr">
        <is>
          <t>julio</t>
        </is>
      </c>
      <c r="X127" s="81" t="n">
        <v>2025</v>
      </c>
      <c r="Z127" t="inlineStr">
        <is>
          <t>Sin comisión</t>
        </is>
      </c>
    </row>
    <row r="128" ht="14.45" customHeight="1">
      <c r="A128" s="81" t="inlineStr">
        <is>
          <t>LLC</t>
        </is>
      </c>
      <c r="B128" s="81" t="n">
        <v>132</v>
      </c>
      <c r="C128" s="81" t="n">
        <v>1</v>
      </c>
      <c r="D128" s="233" t="n">
        <v>45685</v>
      </c>
      <c r="E128" s="233" t="n">
        <v>45700</v>
      </c>
      <c r="F128" s="233" t="n">
        <v>45706</v>
      </c>
      <c r="G128" s="81" t="inlineStr">
        <is>
          <t>DianaM</t>
        </is>
      </c>
      <c r="H128" s="81" t="n">
        <v>5</v>
      </c>
      <c r="I128" s="81" t="inlineStr">
        <is>
          <t>MARC1989</t>
        </is>
      </c>
      <c r="J128" s="83" t="n">
        <v>4428.88</v>
      </c>
      <c r="K128" s="83" t="inlineStr">
        <is>
          <t>USD</t>
        </is>
      </c>
      <c r="L128" s="83" t="n">
        <v>3808.8368</v>
      </c>
      <c r="M128" s="83" t="n">
        <v>4428.88</v>
      </c>
      <c r="N128" s="83" t="n">
        <v>827.2</v>
      </c>
      <c r="O128" s="83" t="n">
        <v>711.3920000000001</v>
      </c>
      <c r="P128" s="83" t="n">
        <v>827.2</v>
      </c>
      <c r="Q128" s="84" t="n">
        <v>0.186774082838099</v>
      </c>
      <c r="R128" s="81" t="n">
        <v>1</v>
      </c>
      <c r="S128" s="81" t="n">
        <v>2025</v>
      </c>
      <c r="T128" s="81" t="n">
        <v>2</v>
      </c>
      <c r="U128" s="81" t="n">
        <v>2025</v>
      </c>
      <c r="V128" s="233" t="n">
        <v>45751</v>
      </c>
      <c r="W128" s="81" t="inlineStr">
        <is>
          <t>abril</t>
        </is>
      </c>
      <c r="X128" s="81" t="n">
        <v>2025</v>
      </c>
    </row>
    <row r="129" ht="14.45" customHeight="1">
      <c r="A129" s="81" t="inlineStr">
        <is>
          <t>LLC</t>
        </is>
      </c>
      <c r="B129" s="81" t="n">
        <v>133</v>
      </c>
      <c r="C129" s="81" t="n">
        <v>1</v>
      </c>
      <c r="D129" s="233" t="n">
        <v>45685</v>
      </c>
      <c r="E129" s="233" t="n">
        <v>45675</v>
      </c>
      <c r="F129" s="233" t="n">
        <v>45679</v>
      </c>
      <c r="G129" s="81" t="inlineStr">
        <is>
          <t>IsraelB</t>
        </is>
      </c>
      <c r="H129" s="81" t="n">
        <v>5</v>
      </c>
      <c r="I129" s="81" t="inlineStr">
        <is>
          <t>DIANAM,MARC1989</t>
        </is>
      </c>
      <c r="J129" s="83" t="n">
        <v>8756.25</v>
      </c>
      <c r="K129" s="83" t="inlineStr">
        <is>
          <t>USD</t>
        </is>
      </c>
      <c r="L129" s="83" t="n">
        <v>7530.375</v>
      </c>
      <c r="M129" s="83" t="n">
        <v>8756.25</v>
      </c>
      <c r="N129" s="83" t="n">
        <v>765</v>
      </c>
      <c r="O129" s="83" t="n">
        <v>657.9</v>
      </c>
      <c r="P129" s="83" t="n">
        <v>765</v>
      </c>
      <c r="Q129" s="84" t="n">
        <v>0.0873661670235546</v>
      </c>
      <c r="R129" s="81" t="n">
        <v>1</v>
      </c>
      <c r="S129" s="81" t="n">
        <v>2025</v>
      </c>
      <c r="T129" s="81" t="n">
        <v>1</v>
      </c>
      <c r="U129" s="81" t="n">
        <v>2025</v>
      </c>
      <c r="V129" s="233" t="n">
        <v>45724</v>
      </c>
      <c r="W129" s="81" t="inlineStr">
        <is>
          <t>marzo</t>
        </is>
      </c>
      <c r="X129" s="81" t="n">
        <v>2025</v>
      </c>
      <c r="Z129" t="inlineStr">
        <is>
          <t>Rentabilidad Baja</t>
        </is>
      </c>
    </row>
    <row r="130" ht="14.45" customHeight="1">
      <c r="A130" s="81" t="inlineStr">
        <is>
          <t>LLC</t>
        </is>
      </c>
      <c r="B130" s="81" t="n">
        <v>134</v>
      </c>
      <c r="C130" s="81" t="n">
        <v>1</v>
      </c>
      <c r="D130" s="233" t="n">
        <v>45686</v>
      </c>
      <c r="E130" s="233" t="n">
        <v>45792</v>
      </c>
      <c r="F130" s="233" t="n">
        <v>45803</v>
      </c>
      <c r="G130" s="81" t="inlineStr">
        <is>
          <t>MariellaP</t>
        </is>
      </c>
      <c r="H130" s="81" t="n">
        <v>5</v>
      </c>
      <c r="I130" s="81" t="inlineStr">
        <is>
          <t>MARC1989,MARIELLAP</t>
        </is>
      </c>
      <c r="J130" s="83" t="n">
        <v>31868.5</v>
      </c>
      <c r="K130" s="83" t="inlineStr">
        <is>
          <t>USD</t>
        </is>
      </c>
      <c r="L130" s="83" t="n">
        <v>27406.91</v>
      </c>
      <c r="M130" s="83" t="n">
        <v>31868.5</v>
      </c>
      <c r="N130" s="83" t="n">
        <v>4484.98</v>
      </c>
      <c r="O130" s="83" t="n">
        <v>3857.0828</v>
      </c>
      <c r="P130" s="83" t="n">
        <v>4484.98</v>
      </c>
      <c r="Q130" s="84" t="n">
        <v>0.1407339535905361</v>
      </c>
      <c r="R130" s="81" t="n">
        <v>1</v>
      </c>
      <c r="S130" s="81" t="n">
        <v>2025</v>
      </c>
      <c r="T130" s="81" t="n">
        <v>5</v>
      </c>
      <c r="U130" s="81" t="n">
        <v>2025</v>
      </c>
      <c r="V130" s="233" t="n">
        <v>45848</v>
      </c>
      <c r="W130" s="81" t="inlineStr">
        <is>
          <t>julio</t>
        </is>
      </c>
      <c r="X130" s="81" t="n">
        <v>2025</v>
      </c>
      <c r="Z130" t="inlineStr">
        <is>
          <t>Rentabilidad Baja</t>
        </is>
      </c>
    </row>
    <row r="131" ht="14.45" customHeight="1">
      <c r="A131" s="81" t="inlineStr">
        <is>
          <t>LLC</t>
        </is>
      </c>
      <c r="B131" s="81" t="n">
        <v>135</v>
      </c>
      <c r="C131" s="81" t="n">
        <v>1</v>
      </c>
      <c r="D131" s="233" t="n">
        <v>45687</v>
      </c>
      <c r="E131" s="233" t="n">
        <v>45779</v>
      </c>
      <c r="F131" s="233" t="n">
        <v>45790</v>
      </c>
      <c r="G131" s="81" t="inlineStr">
        <is>
          <t>RafaellaP</t>
        </is>
      </c>
      <c r="H131" s="81" t="n">
        <v>5</v>
      </c>
      <c r="I131" s="81" t="n"/>
      <c r="J131" s="83" t="n">
        <v>97396</v>
      </c>
      <c r="K131" s="83" t="inlineStr">
        <is>
          <t>USD</t>
        </is>
      </c>
      <c r="L131" s="83" t="n">
        <v>83760.56</v>
      </c>
      <c r="M131" s="83" t="n">
        <v>97396</v>
      </c>
      <c r="N131" s="83" t="n">
        <v>10209.2</v>
      </c>
      <c r="O131" s="83" t="n">
        <v>8779.912</v>
      </c>
      <c r="P131" s="83" t="n">
        <v>10209.2</v>
      </c>
      <c r="Q131" s="84" t="n">
        <v>0.1048215532465399</v>
      </c>
      <c r="R131" s="81" t="n">
        <v>1</v>
      </c>
      <c r="S131" s="81" t="n">
        <v>2025</v>
      </c>
      <c r="T131" s="81" t="n">
        <v>5</v>
      </c>
      <c r="U131" s="81" t="n">
        <v>2025</v>
      </c>
      <c r="V131" s="233" t="n">
        <v>45835</v>
      </c>
      <c r="W131" s="81" t="inlineStr">
        <is>
          <t>junio</t>
        </is>
      </c>
      <c r="X131" s="81" t="n">
        <v>2025</v>
      </c>
      <c r="Z131" t="inlineStr">
        <is>
          <t>Rentabilidad Baja</t>
        </is>
      </c>
    </row>
    <row r="132" ht="14.45" customHeight="1">
      <c r="A132" s="81" t="inlineStr">
        <is>
          <t>LLC</t>
        </is>
      </c>
      <c r="B132" s="81" t="n">
        <v>136</v>
      </c>
      <c r="C132" s="81" t="n">
        <v>1</v>
      </c>
      <c r="D132" s="233" t="n">
        <v>45687</v>
      </c>
      <c r="E132" s="233" t="n">
        <v>45757</v>
      </c>
      <c r="F132" s="233" t="n">
        <v>45769</v>
      </c>
      <c r="G132" s="81" t="inlineStr">
        <is>
          <t>MariellaP</t>
        </is>
      </c>
      <c r="H132" s="81" t="n">
        <v>5</v>
      </c>
      <c r="I132" s="81" t="inlineStr">
        <is>
          <t>MARC1989,MARIELLAP</t>
        </is>
      </c>
      <c r="J132" s="83" t="n">
        <v>216317.35</v>
      </c>
      <c r="K132" s="83" t="inlineStr">
        <is>
          <t>USD</t>
        </is>
      </c>
      <c r="L132" s="83" t="n">
        <v>186032.921</v>
      </c>
      <c r="M132" s="83" t="n">
        <v>216317.35</v>
      </c>
      <c r="N132" s="83" t="n">
        <v>8889.110000000001</v>
      </c>
      <c r="O132" s="83" t="n">
        <v>7644.6346</v>
      </c>
      <c r="P132" s="83" t="n">
        <v>8889.110000000001</v>
      </c>
      <c r="Q132" s="84" t="n">
        <v>0.04109291279686997</v>
      </c>
      <c r="R132" s="81" t="n">
        <v>1</v>
      </c>
      <c r="S132" s="81" t="n">
        <v>2025</v>
      </c>
      <c r="T132" s="81" t="n">
        <v>4</v>
      </c>
      <c r="U132" s="81" t="n">
        <v>2025</v>
      </c>
      <c r="V132" s="233" t="n">
        <v>45814</v>
      </c>
      <c r="W132" s="81" t="inlineStr">
        <is>
          <t>junio</t>
        </is>
      </c>
      <c r="X132" s="81" t="n">
        <v>2025</v>
      </c>
      <c r="Z132" t="inlineStr">
        <is>
          <t>Sin comisión</t>
        </is>
      </c>
    </row>
    <row r="133" ht="14.45" customHeight="1">
      <c r="A133" s="81" t="inlineStr">
        <is>
          <t>LLC</t>
        </is>
      </c>
      <c r="B133" s="81" t="n">
        <v>137</v>
      </c>
      <c r="C133" s="81" t="n">
        <v>1</v>
      </c>
      <c r="D133" s="233" t="n">
        <v>45687</v>
      </c>
      <c r="E133" s="233" t="n">
        <v>45702</v>
      </c>
      <c r="F133" s="233" t="n">
        <v>45718</v>
      </c>
      <c r="G133" s="81" t="inlineStr">
        <is>
          <t>DianaM</t>
        </is>
      </c>
      <c r="H133" s="81" t="n">
        <v>5</v>
      </c>
      <c r="I133" s="81" t="inlineStr">
        <is>
          <t>MARC1989</t>
        </is>
      </c>
      <c r="J133" s="83" t="n">
        <v>44604.11</v>
      </c>
      <c r="K133" s="83" t="inlineStr">
        <is>
          <t>USD</t>
        </is>
      </c>
      <c r="L133" s="83" t="n">
        <v>38359.5346</v>
      </c>
      <c r="M133" s="83" t="n">
        <v>44604.11</v>
      </c>
      <c r="N133" s="83" t="n">
        <v>11801.86</v>
      </c>
      <c r="O133" s="83" t="n">
        <v>10149.5996</v>
      </c>
      <c r="P133" s="83" t="n">
        <v>11801.86</v>
      </c>
      <c r="Q133" s="84" t="n">
        <v>0.2645913123252543</v>
      </c>
      <c r="R133" s="81" t="n">
        <v>1</v>
      </c>
      <c r="S133" s="81" t="n">
        <v>2025</v>
      </c>
      <c r="T133" s="81" t="n">
        <v>2</v>
      </c>
      <c r="U133" s="81" t="n">
        <v>2025</v>
      </c>
      <c r="V133" s="233" t="n">
        <v>45763</v>
      </c>
      <c r="W133" s="81" t="inlineStr">
        <is>
          <t>abril</t>
        </is>
      </c>
      <c r="X133" s="81" t="n">
        <v>2025</v>
      </c>
      <c r="Z133" t="inlineStr">
        <is>
          <t>Rentabilidad Baja</t>
        </is>
      </c>
    </row>
    <row r="134" ht="14.45" customHeight="1">
      <c r="A134" s="81" t="inlineStr">
        <is>
          <t>LLC</t>
        </is>
      </c>
      <c r="B134" s="81" t="n">
        <v>138</v>
      </c>
      <c r="C134" s="81" t="n">
        <v>1</v>
      </c>
      <c r="D134" s="233" t="n">
        <v>45687</v>
      </c>
      <c r="E134" s="233" t="n">
        <v>45975</v>
      </c>
      <c r="F134" s="233" t="n">
        <v>45978</v>
      </c>
      <c r="G134" s="81" t="inlineStr">
        <is>
          <t>IsraelB</t>
        </is>
      </c>
      <c r="H134" s="81" t="n">
        <v>5</v>
      </c>
      <c r="I134" s="81" t="inlineStr">
        <is>
          <t>DIANAM</t>
        </is>
      </c>
      <c r="J134" s="83" t="n">
        <v>132324.54</v>
      </c>
      <c r="K134" s="83" t="inlineStr">
        <is>
          <t>MXN</t>
        </is>
      </c>
      <c r="L134" s="83" t="n">
        <v>6351.577920000001</v>
      </c>
      <c r="M134" s="83" t="n">
        <v>7410.17424</v>
      </c>
      <c r="N134" s="83" t="n">
        <v>31885.14</v>
      </c>
      <c r="O134" s="83" t="n">
        <v>1530.48672</v>
      </c>
      <c r="P134" s="83" t="n">
        <v>1785.56784</v>
      </c>
      <c r="Q134" s="84" t="n">
        <v>0.2409616538247554</v>
      </c>
      <c r="R134" s="81" t="n">
        <v>1</v>
      </c>
      <c r="S134" s="81" t="n">
        <v>2025</v>
      </c>
      <c r="T134" s="81" t="n">
        <v>11</v>
      </c>
      <c r="U134" s="81" t="n">
        <v>2025</v>
      </c>
      <c r="V134" s="233" t="n">
        <v>46023</v>
      </c>
      <c r="W134" s="81" t="inlineStr">
        <is>
          <t>enero</t>
        </is>
      </c>
      <c r="X134" s="81" t="n">
        <v>2026</v>
      </c>
    </row>
    <row r="135" ht="14.45" customHeight="1">
      <c r="A135" s="81" t="inlineStr">
        <is>
          <t>LLC</t>
        </is>
      </c>
      <c r="B135" s="81" t="n">
        <v>139</v>
      </c>
      <c r="C135" s="81" t="n">
        <v>1</v>
      </c>
      <c r="D135" s="233" t="n">
        <v>45687</v>
      </c>
      <c r="E135" s="233" t="n">
        <v>45704</v>
      </c>
      <c r="F135" s="233" t="n">
        <v>45705</v>
      </c>
      <c r="G135" s="81" t="inlineStr">
        <is>
          <t>IsraelB</t>
        </is>
      </c>
      <c r="H135" s="81" t="n">
        <v>5</v>
      </c>
      <c r="I135" s="81" t="inlineStr">
        <is>
          <t>DIANAM,MARC1989</t>
        </is>
      </c>
      <c r="J135" s="83" t="n">
        <v>2232</v>
      </c>
      <c r="K135" s="83" t="inlineStr">
        <is>
          <t>USD</t>
        </is>
      </c>
      <c r="L135" s="83" t="n">
        <v>1919.52</v>
      </c>
      <c r="M135" s="83" t="n">
        <v>2232</v>
      </c>
      <c r="N135" s="83" t="n">
        <v>190</v>
      </c>
      <c r="O135" s="83" t="n">
        <v>163.4</v>
      </c>
      <c r="P135" s="83" t="n">
        <v>190</v>
      </c>
      <c r="Q135" s="84" t="n">
        <v>0.08512544802867383</v>
      </c>
      <c r="R135" s="81" t="n">
        <v>1</v>
      </c>
      <c r="S135" s="81" t="n">
        <v>2025</v>
      </c>
      <c r="T135" s="81" t="n">
        <v>2</v>
      </c>
      <c r="U135" s="81" t="n">
        <v>2025</v>
      </c>
      <c r="V135" s="233" t="n">
        <v>45750</v>
      </c>
      <c r="W135" s="81" t="inlineStr">
        <is>
          <t>abril</t>
        </is>
      </c>
      <c r="X135" s="81" t="n">
        <v>2025</v>
      </c>
      <c r="Z135" t="inlineStr">
        <is>
          <t>Sin comisión</t>
        </is>
      </c>
    </row>
    <row r="136" ht="14.45" customHeight="1">
      <c r="A136" s="81" t="inlineStr">
        <is>
          <t>LLC</t>
        </is>
      </c>
      <c r="B136" s="81" t="n">
        <v>140</v>
      </c>
      <c r="C136" s="81" t="n">
        <v>1</v>
      </c>
      <c r="D136" s="233" t="n">
        <v>45688</v>
      </c>
      <c r="E136" s="233" t="n">
        <v>45650</v>
      </c>
      <c r="F136" s="233" t="n">
        <v>45654</v>
      </c>
      <c r="G136" s="81" t="inlineStr">
        <is>
          <t>DianaM</t>
        </is>
      </c>
      <c r="H136" s="81" t="n">
        <v>5</v>
      </c>
      <c r="I136" s="81" t="inlineStr">
        <is>
          <t>MARC1989</t>
        </is>
      </c>
      <c r="J136" s="83" t="n">
        <v>23910.84</v>
      </c>
      <c r="K136" s="83" t="inlineStr">
        <is>
          <t>USD</t>
        </is>
      </c>
      <c r="L136" s="83" t="n">
        <v>20563.3224</v>
      </c>
      <c r="M136" s="83" t="n">
        <v>23910.84</v>
      </c>
      <c r="N136" s="83" t="n">
        <v>2173.68</v>
      </c>
      <c r="O136" s="83" t="n">
        <v>1869.3648</v>
      </c>
      <c r="P136" s="83" t="n">
        <v>2173.68</v>
      </c>
      <c r="Q136" s="84" t="n">
        <v>0.09090772218792814</v>
      </c>
      <c r="R136" s="81" t="n">
        <v>1</v>
      </c>
      <c r="S136" s="81" t="n">
        <v>2025</v>
      </c>
      <c r="T136" s="81" t="n">
        <v>12</v>
      </c>
      <c r="U136" s="81" t="n">
        <v>2024</v>
      </c>
      <c r="V136" s="233" t="n">
        <v>45699</v>
      </c>
      <c r="W136" s="81" t="inlineStr">
        <is>
          <t>febrero</t>
        </is>
      </c>
      <c r="X136" s="81" t="n">
        <v>2025</v>
      </c>
    </row>
    <row r="137" ht="14.45" customHeight="1">
      <c r="A137" s="81" t="inlineStr">
        <is>
          <t>LLC</t>
        </is>
      </c>
      <c r="B137" s="81" t="n">
        <v>141</v>
      </c>
      <c r="C137" s="81" t="n">
        <v>1</v>
      </c>
      <c r="D137" s="233" t="n">
        <v>45688</v>
      </c>
      <c r="E137" s="233" t="n">
        <v>45689</v>
      </c>
      <c r="F137" s="233" t="n">
        <v>45696</v>
      </c>
      <c r="G137" s="81" t="inlineStr">
        <is>
          <t>MinervaH</t>
        </is>
      </c>
      <c r="H137" s="81" t="n">
        <v>5</v>
      </c>
      <c r="I137" s="81" t="inlineStr">
        <is>
          <t>JAIMEG</t>
        </is>
      </c>
      <c r="J137" s="83" t="n">
        <v>3158.37</v>
      </c>
      <c r="K137" s="83" t="inlineStr">
        <is>
          <t>EUR</t>
        </is>
      </c>
      <c r="L137" s="83" t="n">
        <v>3158.37</v>
      </c>
      <c r="M137" s="83" t="n">
        <v>3663.7092</v>
      </c>
      <c r="N137" s="83" t="n">
        <v>197.17</v>
      </c>
      <c r="O137" s="83" t="n">
        <v>197.17</v>
      </c>
      <c r="P137" s="83" t="n">
        <v>228.7172</v>
      </c>
      <c r="Q137" s="84" t="n">
        <v>0.06242777128708796</v>
      </c>
      <c r="R137" s="81" t="n">
        <v>1</v>
      </c>
      <c r="S137" s="81" t="n">
        <v>2025</v>
      </c>
      <c r="T137" s="81" t="n">
        <v>2</v>
      </c>
      <c r="U137" s="81" t="n">
        <v>2025</v>
      </c>
      <c r="V137" s="233" t="n">
        <v>45741</v>
      </c>
      <c r="W137" s="81" t="inlineStr">
        <is>
          <t>marzo</t>
        </is>
      </c>
      <c r="X137" s="81" t="n">
        <v>2025</v>
      </c>
      <c r="Z137" t="inlineStr">
        <is>
          <t>Sin comisión</t>
        </is>
      </c>
    </row>
    <row r="138" ht="14.45" customHeight="1">
      <c r="A138" s="81" t="inlineStr">
        <is>
          <t>LLC</t>
        </is>
      </c>
      <c r="B138" s="81" t="n">
        <v>142</v>
      </c>
      <c r="C138" s="81" t="n">
        <v>0</v>
      </c>
      <c r="D138" s="233" t="n">
        <v>45689</v>
      </c>
      <c r="E138" s="233" t="n">
        <v>45781</v>
      </c>
      <c r="F138" s="233" t="n">
        <v>45798</v>
      </c>
      <c r="G138" s="81" t="inlineStr">
        <is>
          <t>marc1989</t>
        </is>
      </c>
      <c r="H138" s="81" t="n">
        <v>5</v>
      </c>
      <c r="I138" s="81" t="n"/>
      <c r="J138" s="83" t="n">
        <v>2425</v>
      </c>
      <c r="K138" s="83" t="inlineStr">
        <is>
          <t>USD</t>
        </is>
      </c>
      <c r="L138" s="83" t="n">
        <v>2085.5</v>
      </c>
      <c r="M138" s="83" t="n">
        <v>2425</v>
      </c>
      <c r="N138" s="83" t="n">
        <v>35</v>
      </c>
      <c r="O138" s="83" t="n">
        <v>30.1</v>
      </c>
      <c r="P138" s="83" t="n">
        <v>35</v>
      </c>
      <c r="Q138" s="84" t="n">
        <v>0.01443298969072165</v>
      </c>
      <c r="R138" s="81" t="n">
        <v>2</v>
      </c>
      <c r="S138" s="81" t="n">
        <v>2025</v>
      </c>
      <c r="T138" s="81" t="n">
        <v>5</v>
      </c>
      <c r="U138" s="81" t="n">
        <v>2025</v>
      </c>
      <c r="V138" s="233" t="n">
        <v>45843</v>
      </c>
      <c r="W138" s="81" t="inlineStr">
        <is>
          <t>julio</t>
        </is>
      </c>
      <c r="X138" s="81" t="n">
        <v>2025</v>
      </c>
      <c r="Z138" t="inlineStr">
        <is>
          <t>Sin comisión</t>
        </is>
      </c>
    </row>
    <row r="139" ht="14.45" customHeight="1">
      <c r="A139" s="81" t="inlineStr">
        <is>
          <t>LLC</t>
        </is>
      </c>
      <c r="B139" s="81" t="n">
        <v>143</v>
      </c>
      <c r="C139" s="81" t="n">
        <v>1</v>
      </c>
      <c r="D139" s="233" t="n">
        <v>45692</v>
      </c>
      <c r="E139" s="233" t="n">
        <v>45683</v>
      </c>
      <c r="F139" s="233" t="n">
        <v>45685</v>
      </c>
      <c r="G139" s="81" t="inlineStr">
        <is>
          <t>DianaM</t>
        </is>
      </c>
      <c r="H139" s="81" t="n">
        <v>6</v>
      </c>
      <c r="I139" s="81" t="inlineStr">
        <is>
          <t>MARC1989</t>
        </is>
      </c>
      <c r="J139" s="83" t="n">
        <v>4874.42</v>
      </c>
      <c r="K139" s="83" t="inlineStr">
        <is>
          <t>EUR</t>
        </is>
      </c>
      <c r="L139" s="83" t="n">
        <v>4874.42</v>
      </c>
      <c r="M139" s="83" t="n">
        <v>5654.3272</v>
      </c>
      <c r="N139" s="83" t="n">
        <v>416.06</v>
      </c>
      <c r="O139" s="83" t="n">
        <v>416.06</v>
      </c>
      <c r="P139" s="83" t="n">
        <v>482.6296</v>
      </c>
      <c r="Q139" s="84" t="n">
        <v>0.0853557961767759</v>
      </c>
      <c r="R139" s="81" t="n">
        <v>2</v>
      </c>
      <c r="S139" s="81" t="n">
        <v>2025</v>
      </c>
      <c r="T139" s="81" t="n">
        <v>1</v>
      </c>
      <c r="U139" s="81" t="n">
        <v>2025</v>
      </c>
      <c r="V139" s="233" t="n">
        <v>45730</v>
      </c>
      <c r="W139" s="81" t="inlineStr">
        <is>
          <t>marzo</t>
        </is>
      </c>
      <c r="X139" s="81" t="n">
        <v>2025</v>
      </c>
    </row>
    <row r="140" ht="14.45" customHeight="1">
      <c r="A140" s="81" t="inlineStr">
        <is>
          <t>LLC</t>
        </is>
      </c>
      <c r="B140" s="81" t="n">
        <v>144</v>
      </c>
      <c r="C140" s="81" t="n">
        <v>1</v>
      </c>
      <c r="D140" s="233" t="n">
        <v>45692</v>
      </c>
      <c r="E140" s="233" t="n">
        <v>45654</v>
      </c>
      <c r="F140" s="233" t="n">
        <v>45654</v>
      </c>
      <c r="G140" s="81" t="inlineStr">
        <is>
          <t>DianaM</t>
        </is>
      </c>
      <c r="H140" s="81" t="n">
        <v>6</v>
      </c>
      <c r="I140" s="81" t="inlineStr">
        <is>
          <t>MARC1989</t>
        </is>
      </c>
      <c r="J140" s="83" t="n">
        <v>3993.6</v>
      </c>
      <c r="K140" s="83" t="inlineStr">
        <is>
          <t>USD</t>
        </is>
      </c>
      <c r="L140" s="83" t="n">
        <v>3434.496</v>
      </c>
      <c r="M140" s="83" t="n">
        <v>3993.6</v>
      </c>
      <c r="N140" s="83" t="n">
        <v>360.96</v>
      </c>
      <c r="O140" s="83" t="n">
        <v>310.4256</v>
      </c>
      <c r="P140" s="83" t="n">
        <v>360.96</v>
      </c>
      <c r="Q140" s="84" t="n">
        <v>0.09038461538461537</v>
      </c>
      <c r="R140" s="81" t="n">
        <v>2</v>
      </c>
      <c r="S140" s="81" t="n">
        <v>2025</v>
      </c>
      <c r="T140" s="81" t="n">
        <v>12</v>
      </c>
      <c r="U140" s="81" t="n">
        <v>2024</v>
      </c>
      <c r="V140" s="233" t="n">
        <v>45699</v>
      </c>
      <c r="W140" s="81" t="inlineStr">
        <is>
          <t>febrero</t>
        </is>
      </c>
      <c r="X140" s="81" t="n">
        <v>2025</v>
      </c>
    </row>
    <row r="141" ht="14.45" customHeight="1">
      <c r="A141" s="81" t="inlineStr">
        <is>
          <t>LLC</t>
        </is>
      </c>
      <c r="B141" s="81" t="n">
        <v>145</v>
      </c>
      <c r="C141" s="81" t="n">
        <v>1</v>
      </c>
      <c r="D141" s="233" t="n">
        <v>45692</v>
      </c>
      <c r="E141" s="233" t="n">
        <v>45636</v>
      </c>
      <c r="F141" s="233" t="n">
        <v>45636</v>
      </c>
      <c r="G141" s="81" t="inlineStr">
        <is>
          <t>DianaM</t>
        </is>
      </c>
      <c r="H141" s="81" t="n">
        <v>6</v>
      </c>
      <c r="I141" s="81" t="inlineStr">
        <is>
          <t>MARC1989</t>
        </is>
      </c>
      <c r="J141" s="83" t="n">
        <v>4101.6</v>
      </c>
      <c r="K141" s="83" t="inlineStr">
        <is>
          <t>EUR</t>
        </is>
      </c>
      <c r="L141" s="83" t="n">
        <v>4101.6</v>
      </c>
      <c r="M141" s="83" t="n">
        <v>4757.856</v>
      </c>
      <c r="N141" s="83" t="n">
        <v>379.11</v>
      </c>
      <c r="O141" s="83" t="n">
        <v>379.11</v>
      </c>
      <c r="P141" s="83" t="n">
        <v>439.7676</v>
      </c>
      <c r="Q141" s="84" t="n">
        <v>0.09242978349912229</v>
      </c>
      <c r="R141" s="81" t="n">
        <v>2</v>
      </c>
      <c r="S141" s="81" t="n">
        <v>2025</v>
      </c>
      <c r="T141" s="81" t="n">
        <v>12</v>
      </c>
      <c r="U141" s="81" t="n">
        <v>2024</v>
      </c>
      <c r="V141" s="233" t="n">
        <v>45681</v>
      </c>
      <c r="W141" s="81" t="inlineStr">
        <is>
          <t>enero</t>
        </is>
      </c>
      <c r="X141" s="81" t="n">
        <v>2025</v>
      </c>
    </row>
    <row r="142" ht="14.45" customHeight="1">
      <c r="A142" s="81" t="inlineStr">
        <is>
          <t>LLC</t>
        </is>
      </c>
      <c r="B142" s="81" t="n">
        <v>146</v>
      </c>
      <c r="C142" s="81" t="n">
        <v>1</v>
      </c>
      <c r="D142" s="233" t="n">
        <v>45693</v>
      </c>
      <c r="E142" s="233" t="n">
        <v>45685</v>
      </c>
      <c r="F142" s="233" t="n">
        <v>45689</v>
      </c>
      <c r="G142" s="81" t="inlineStr">
        <is>
          <t>LorenzaP</t>
        </is>
      </c>
      <c r="H142" s="81" t="n">
        <v>6</v>
      </c>
      <c r="I142" s="81" t="n"/>
      <c r="J142" s="83" t="n">
        <v>10682.93</v>
      </c>
      <c r="K142" s="83" t="inlineStr">
        <is>
          <t>USD</t>
        </is>
      </c>
      <c r="L142" s="83" t="n">
        <v>9187.319799999999</v>
      </c>
      <c r="M142" s="83" t="n">
        <v>10682.93</v>
      </c>
      <c r="N142" s="83" t="n">
        <v>1066.69</v>
      </c>
      <c r="O142" s="83" t="n">
        <v>917.3534000000001</v>
      </c>
      <c r="P142" s="83" t="n">
        <v>1066.69</v>
      </c>
      <c r="Q142" s="84" t="n">
        <v>0.09984994753312061</v>
      </c>
      <c r="R142" s="81" t="n">
        <v>2</v>
      </c>
      <c r="S142" s="81" t="n">
        <v>2025</v>
      </c>
      <c r="T142" s="81" t="n">
        <v>1</v>
      </c>
      <c r="U142" s="81" t="n">
        <v>2025</v>
      </c>
      <c r="V142" s="233" t="n">
        <v>45734</v>
      </c>
      <c r="W142" s="81" t="inlineStr">
        <is>
          <t>marzo</t>
        </is>
      </c>
      <c r="X142" s="81" t="n">
        <v>2025</v>
      </c>
    </row>
    <row r="143" ht="14.45" customHeight="1">
      <c r="A143" s="81" t="inlineStr">
        <is>
          <t>LLC</t>
        </is>
      </c>
      <c r="B143" s="81" t="n">
        <v>147</v>
      </c>
      <c r="C143" s="81" t="n">
        <v>1</v>
      </c>
      <c r="D143" s="233" t="n">
        <v>45693</v>
      </c>
      <c r="E143" s="233" t="n">
        <v>45685</v>
      </c>
      <c r="F143" s="233" t="n">
        <v>45689</v>
      </c>
      <c r="G143" s="81" t="inlineStr">
        <is>
          <t>LorenzaP</t>
        </is>
      </c>
      <c r="H143" s="81" t="n">
        <v>6</v>
      </c>
      <c r="I143" s="81" t="n"/>
      <c r="J143" s="83" t="n">
        <v>10540</v>
      </c>
      <c r="K143" s="83" t="inlineStr">
        <is>
          <t>USD</t>
        </is>
      </c>
      <c r="L143" s="83" t="n">
        <v>9064.4</v>
      </c>
      <c r="M143" s="83" t="n">
        <v>10540</v>
      </c>
      <c r="N143" s="83" t="n">
        <v>923.76</v>
      </c>
      <c r="O143" s="83" t="n">
        <v>794.4336</v>
      </c>
      <c r="P143" s="83" t="n">
        <v>923.76</v>
      </c>
      <c r="Q143" s="84" t="n">
        <v>0.08764326375711574</v>
      </c>
      <c r="R143" s="81" t="n">
        <v>2</v>
      </c>
      <c r="S143" s="81" t="n">
        <v>2025</v>
      </c>
      <c r="T143" s="81" t="n">
        <v>1</v>
      </c>
      <c r="U143" s="81" t="n">
        <v>2025</v>
      </c>
      <c r="V143" s="233" t="n">
        <v>45734</v>
      </c>
      <c r="W143" s="81" t="inlineStr">
        <is>
          <t>marzo</t>
        </is>
      </c>
      <c r="X143" s="81" t="n">
        <v>2025</v>
      </c>
      <c r="Z143" t="inlineStr">
        <is>
          <t>Rentabilidad Baja</t>
        </is>
      </c>
    </row>
    <row r="144" ht="14.45" customHeight="1">
      <c r="A144" s="81" t="inlineStr">
        <is>
          <t>LLC</t>
        </is>
      </c>
      <c r="B144" s="81" t="n">
        <v>148</v>
      </c>
      <c r="C144" s="81" t="n">
        <v>1</v>
      </c>
      <c r="D144" s="233" t="n">
        <v>45693</v>
      </c>
      <c r="E144" s="233" t="n">
        <v>45685</v>
      </c>
      <c r="F144" s="233" t="n">
        <v>45689</v>
      </c>
      <c r="G144" s="81" t="inlineStr">
        <is>
          <t>LorenzaP</t>
        </is>
      </c>
      <c r="H144" s="81" t="n">
        <v>6</v>
      </c>
      <c r="I144" s="81" t="n"/>
      <c r="J144" s="83" t="n">
        <v>7786</v>
      </c>
      <c r="K144" s="83" t="inlineStr">
        <is>
          <t>USD</t>
        </is>
      </c>
      <c r="L144" s="83" t="n">
        <v>6695.96</v>
      </c>
      <c r="M144" s="83" t="n">
        <v>7786</v>
      </c>
      <c r="N144" s="83" t="n">
        <v>639.2</v>
      </c>
      <c r="O144" s="83" t="n">
        <v>549.712</v>
      </c>
      <c r="P144" s="83" t="n">
        <v>639.2</v>
      </c>
      <c r="Q144" s="84" t="n">
        <v>0.08209606986899563</v>
      </c>
      <c r="R144" s="81" t="n">
        <v>2</v>
      </c>
      <c r="S144" s="81" t="n">
        <v>2025</v>
      </c>
      <c r="T144" s="81" t="n">
        <v>1</v>
      </c>
      <c r="U144" s="81" t="n">
        <v>2025</v>
      </c>
      <c r="V144" s="233" t="n">
        <v>45734</v>
      </c>
      <c r="W144" s="81" t="inlineStr">
        <is>
          <t>marzo</t>
        </is>
      </c>
      <c r="X144" s="81" t="n">
        <v>2025</v>
      </c>
    </row>
    <row r="145" ht="14.45" customHeight="1">
      <c r="A145" s="81" t="inlineStr">
        <is>
          <t>LLC</t>
        </is>
      </c>
      <c r="B145" s="81" t="n">
        <v>149</v>
      </c>
      <c r="C145" s="81" t="n">
        <v>1</v>
      </c>
      <c r="D145" s="233" t="n">
        <v>45693</v>
      </c>
      <c r="E145" s="233" t="n">
        <v>45816</v>
      </c>
      <c r="F145" s="233" t="n">
        <v>45838</v>
      </c>
      <c r="G145" s="81" t="inlineStr">
        <is>
          <t>MariellaP</t>
        </is>
      </c>
      <c r="H145" s="81" t="n">
        <v>6</v>
      </c>
      <c r="I145" s="81" t="inlineStr">
        <is>
          <t>MARC1989,MARIELLAP</t>
        </is>
      </c>
      <c r="J145" s="83" t="n">
        <v>46703.1</v>
      </c>
      <c r="K145" s="83" t="inlineStr">
        <is>
          <t>USD</t>
        </is>
      </c>
      <c r="L145" s="83" t="n">
        <v>40164.666</v>
      </c>
      <c r="M145" s="83" t="n">
        <v>46703.1</v>
      </c>
      <c r="N145" s="83" t="n">
        <v>6451.94</v>
      </c>
      <c r="O145" s="83" t="n">
        <v>5548.6684</v>
      </c>
      <c r="P145" s="83" t="n">
        <v>6451.94</v>
      </c>
      <c r="Q145" s="84" t="n">
        <v>0.1381480030233539</v>
      </c>
      <c r="R145" s="81" t="n">
        <v>2</v>
      </c>
      <c r="S145" s="81" t="n">
        <v>2025</v>
      </c>
      <c r="T145" s="81" t="n">
        <v>6</v>
      </c>
      <c r="U145" s="81" t="n">
        <v>2025</v>
      </c>
      <c r="V145" s="233" t="n">
        <v>45883</v>
      </c>
      <c r="W145" s="81" t="inlineStr">
        <is>
          <t>agosto</t>
        </is>
      </c>
      <c r="X145" s="81" t="n">
        <v>2025</v>
      </c>
    </row>
    <row r="146" ht="14.45" customHeight="1">
      <c r="A146" s="81" t="inlineStr">
        <is>
          <t>LLC</t>
        </is>
      </c>
      <c r="B146" s="81" t="n">
        <v>150</v>
      </c>
      <c r="C146" s="81" t="n">
        <v>1</v>
      </c>
      <c r="D146" s="233" t="n">
        <v>45693</v>
      </c>
      <c r="E146" s="233" t="n">
        <v>45755</v>
      </c>
      <c r="F146" s="233" t="n">
        <v>45767</v>
      </c>
      <c r="G146" s="81" t="inlineStr">
        <is>
          <t>IsraelB</t>
        </is>
      </c>
      <c r="H146" s="81" t="n">
        <v>6</v>
      </c>
      <c r="I146" s="81" t="inlineStr">
        <is>
          <t>DIANAM,MARC1989</t>
        </is>
      </c>
      <c r="J146" s="83" t="n">
        <v>79382.05</v>
      </c>
      <c r="K146" s="83" t="inlineStr">
        <is>
          <t>USD</t>
        </is>
      </c>
      <c r="L146" s="83" t="n">
        <v>68268.56299999999</v>
      </c>
      <c r="M146" s="83" t="n">
        <v>79382.05</v>
      </c>
      <c r="N146" s="83" t="n">
        <v>10771.53</v>
      </c>
      <c r="O146" s="83" t="n">
        <v>9263.515800000001</v>
      </c>
      <c r="P146" s="83" t="n">
        <v>10771.53</v>
      </c>
      <c r="Q146" s="84" t="n">
        <v>0.1356922629234191</v>
      </c>
      <c r="R146" s="81" t="n">
        <v>2</v>
      </c>
      <c r="S146" s="81" t="n">
        <v>2025</v>
      </c>
      <c r="T146" s="81" t="n">
        <v>4</v>
      </c>
      <c r="U146" s="81" t="n">
        <v>2025</v>
      </c>
      <c r="V146" s="233" t="n">
        <v>45812</v>
      </c>
      <c r="W146" s="81" t="inlineStr">
        <is>
          <t>junio</t>
        </is>
      </c>
      <c r="X146" s="81" t="n">
        <v>2025</v>
      </c>
    </row>
    <row r="147" ht="14.45" customHeight="1">
      <c r="A147" s="81" t="inlineStr">
        <is>
          <t>LLC</t>
        </is>
      </c>
      <c r="B147" s="81" t="n">
        <v>151</v>
      </c>
      <c r="C147" s="81" t="n">
        <v>1</v>
      </c>
      <c r="D147" s="233" t="n">
        <v>45698</v>
      </c>
      <c r="E147" s="233" t="n">
        <v>45814</v>
      </c>
      <c r="F147" s="233" t="n">
        <v>45823</v>
      </c>
      <c r="G147" s="81" t="inlineStr">
        <is>
          <t>LucianaE</t>
        </is>
      </c>
      <c r="H147" s="81" t="n">
        <v>7</v>
      </c>
      <c r="I147" s="81" t="n"/>
      <c r="J147" s="83" t="n">
        <v>30644.64</v>
      </c>
      <c r="K147" s="83" t="inlineStr">
        <is>
          <t>EUR</t>
        </is>
      </c>
      <c r="L147" s="83" t="n">
        <v>30644.64</v>
      </c>
      <c r="M147" s="83" t="n">
        <v>35547.7824</v>
      </c>
      <c r="N147" s="83" t="n">
        <v>1686.66</v>
      </c>
      <c r="O147" s="83" t="n">
        <v>1686.66</v>
      </c>
      <c r="P147" s="83" t="n">
        <v>1956.5256</v>
      </c>
      <c r="Q147" s="84" t="n">
        <v>0.05503931519508795</v>
      </c>
      <c r="R147" s="81" t="n">
        <v>2</v>
      </c>
      <c r="S147" s="81" t="n">
        <v>2025</v>
      </c>
      <c r="T147" s="81" t="n">
        <v>6</v>
      </c>
      <c r="U147" s="81" t="n">
        <v>2025</v>
      </c>
      <c r="V147" s="233" t="n">
        <v>45868</v>
      </c>
      <c r="W147" s="81" t="inlineStr">
        <is>
          <t>julio</t>
        </is>
      </c>
      <c r="X147" s="81" t="n">
        <v>2025</v>
      </c>
    </row>
    <row r="148" ht="14.45" customHeight="1">
      <c r="A148" s="81" t="inlineStr">
        <is>
          <t>LLC</t>
        </is>
      </c>
      <c r="B148" s="81" t="n">
        <v>152</v>
      </c>
      <c r="C148" s="81" t="n">
        <v>1</v>
      </c>
      <c r="D148" s="233" t="n">
        <v>45698</v>
      </c>
      <c r="E148" s="233" t="n">
        <v>45701</v>
      </c>
      <c r="F148" s="233" t="n">
        <v>45708</v>
      </c>
      <c r="G148" s="81" t="inlineStr">
        <is>
          <t>DianaM</t>
        </is>
      </c>
      <c r="H148" s="81" t="n">
        <v>7</v>
      </c>
      <c r="I148" s="81" t="inlineStr">
        <is>
          <t>MARC1989</t>
        </is>
      </c>
      <c r="J148" s="83" t="n">
        <v>2949</v>
      </c>
      <c r="K148" s="83" t="inlineStr">
        <is>
          <t>USD</t>
        </is>
      </c>
      <c r="L148" s="83" t="n">
        <v>2536.14</v>
      </c>
      <c r="M148" s="83" t="n">
        <v>2949</v>
      </c>
      <c r="N148" s="83" t="n">
        <v>0</v>
      </c>
      <c r="O148" s="83" t="n">
        <v>0</v>
      </c>
      <c r="P148" s="83" t="n">
        <v>0</v>
      </c>
      <c r="Q148" s="84" t="n">
        <v>0</v>
      </c>
      <c r="R148" s="81" t="n">
        <v>2</v>
      </c>
      <c r="S148" s="81" t="n">
        <v>2025</v>
      </c>
      <c r="T148" s="81" t="n">
        <v>2</v>
      </c>
      <c r="U148" s="81" t="n">
        <v>2025</v>
      </c>
      <c r="V148" s="233" t="n">
        <v>45753</v>
      </c>
      <c r="W148" s="81" t="inlineStr">
        <is>
          <t>abril</t>
        </is>
      </c>
      <c r="X148" s="81" t="n">
        <v>2025</v>
      </c>
    </row>
    <row r="149" ht="14.45" customHeight="1">
      <c r="A149" s="81" t="inlineStr">
        <is>
          <t>LLC</t>
        </is>
      </c>
      <c r="B149" s="81" t="n">
        <v>153</v>
      </c>
      <c r="C149" s="81" t="n">
        <v>1</v>
      </c>
      <c r="D149" s="233" t="n">
        <v>45698</v>
      </c>
      <c r="E149" s="233" t="n">
        <v>46010</v>
      </c>
      <c r="F149" s="233" t="n">
        <v>46027</v>
      </c>
      <c r="G149" s="81" t="inlineStr">
        <is>
          <t>MariaM</t>
        </is>
      </c>
      <c r="H149" s="81" t="n">
        <v>7</v>
      </c>
      <c r="I149" s="81" t="n"/>
      <c r="J149" s="83" t="n">
        <v>51174.21</v>
      </c>
      <c r="K149" s="83" t="inlineStr">
        <is>
          <t>USD</t>
        </is>
      </c>
      <c r="L149" s="83" t="n">
        <v>44009.8206</v>
      </c>
      <c r="M149" s="83" t="n">
        <v>51174.21</v>
      </c>
      <c r="N149" s="83" t="n">
        <v>4777.42</v>
      </c>
      <c r="O149" s="83" t="n">
        <v>4108.5812</v>
      </c>
      <c r="P149" s="83" t="n">
        <v>4777.42</v>
      </c>
      <c r="Q149" s="84" t="n">
        <v>0.09335600881772282</v>
      </c>
      <c r="R149" s="81" t="n">
        <v>2</v>
      </c>
      <c r="S149" s="81" t="n">
        <v>2025</v>
      </c>
      <c r="T149" s="81" t="n">
        <v>12</v>
      </c>
      <c r="U149" s="81" t="n">
        <v>2025</v>
      </c>
      <c r="V149" s="233" t="n">
        <v>46072</v>
      </c>
      <c r="W149" s="81" t="inlineStr">
        <is>
          <t>febrero</t>
        </is>
      </c>
      <c r="X149" s="81" t="n">
        <v>2026</v>
      </c>
    </row>
    <row r="150" ht="14.45" customHeight="1">
      <c r="A150" s="81" t="inlineStr">
        <is>
          <t>LLC</t>
        </is>
      </c>
      <c r="B150" s="81" t="n">
        <v>154</v>
      </c>
      <c r="C150" s="81" t="n">
        <v>1</v>
      </c>
      <c r="D150" s="233" t="n">
        <v>45699</v>
      </c>
      <c r="E150" s="233" t="n">
        <v>45758</v>
      </c>
      <c r="F150" s="233" t="n">
        <v>45767</v>
      </c>
      <c r="G150" s="81" t="inlineStr">
        <is>
          <t>MinervaH</t>
        </is>
      </c>
      <c r="H150" s="81" t="n">
        <v>7</v>
      </c>
      <c r="I150" s="81" t="inlineStr">
        <is>
          <t>JAIMEG</t>
        </is>
      </c>
      <c r="J150" s="83" t="n">
        <v>38152.96</v>
      </c>
      <c r="K150" s="83" t="inlineStr">
        <is>
          <t>USD</t>
        </is>
      </c>
      <c r="L150" s="83" t="n">
        <v>32811.5456</v>
      </c>
      <c r="M150" s="83" t="n">
        <v>38152.96</v>
      </c>
      <c r="N150" s="83" t="n">
        <v>4490.65</v>
      </c>
      <c r="O150" s="83" t="n">
        <v>3861.959</v>
      </c>
      <c r="P150" s="83" t="n">
        <v>4490.65</v>
      </c>
      <c r="Q150" s="84" t="n">
        <v>0.117701221609018</v>
      </c>
      <c r="R150" s="81" t="n">
        <v>2</v>
      </c>
      <c r="S150" s="81" t="n">
        <v>2025</v>
      </c>
      <c r="T150" s="81" t="n">
        <v>4</v>
      </c>
      <c r="U150" s="81" t="n">
        <v>2025</v>
      </c>
      <c r="V150" s="233" t="n">
        <v>45812</v>
      </c>
      <c r="W150" s="81" t="inlineStr">
        <is>
          <t>junio</t>
        </is>
      </c>
      <c r="X150" s="81" t="n">
        <v>2025</v>
      </c>
      <c r="Z150" t="inlineStr">
        <is>
          <t>Rentabilidad Baja</t>
        </is>
      </c>
    </row>
    <row r="151" ht="14.45" customHeight="1">
      <c r="A151" s="81" t="inlineStr">
        <is>
          <t>LLC</t>
        </is>
      </c>
      <c r="B151" s="81" t="n">
        <v>155</v>
      </c>
      <c r="C151" s="81" t="n">
        <v>0</v>
      </c>
      <c r="D151" s="233" t="n">
        <v>45699</v>
      </c>
      <c r="E151" s="233" t="n">
        <v>45738</v>
      </c>
      <c r="F151" s="233" t="n">
        <v>45744</v>
      </c>
      <c r="G151" s="81" t="inlineStr">
        <is>
          <t>RafaellaP</t>
        </is>
      </c>
      <c r="H151" s="81" t="n">
        <v>7</v>
      </c>
      <c r="I151" s="81" t="n"/>
      <c r="J151" s="83" t="n">
        <v>15081</v>
      </c>
      <c r="K151" s="83" t="inlineStr">
        <is>
          <t>USD</t>
        </is>
      </c>
      <c r="L151" s="83" t="n">
        <v>12969.66</v>
      </c>
      <c r="M151" s="83" t="n">
        <v>15081</v>
      </c>
      <c r="N151" s="83" t="n">
        <v>1906.74</v>
      </c>
      <c r="O151" s="83" t="n">
        <v>1639.7964</v>
      </c>
      <c r="P151" s="83" t="n">
        <v>1906.74</v>
      </c>
      <c r="Q151" s="84" t="n">
        <v>0.1264332603938731</v>
      </c>
      <c r="R151" s="81" t="n">
        <v>2</v>
      </c>
      <c r="S151" s="81" t="n">
        <v>2025</v>
      </c>
      <c r="T151" s="81" t="n">
        <v>3</v>
      </c>
      <c r="U151" s="81" t="n">
        <v>2025</v>
      </c>
      <c r="V151" s="233" t="n">
        <v>45789</v>
      </c>
      <c r="W151" s="81" t="inlineStr">
        <is>
          <t>mayo</t>
        </is>
      </c>
      <c r="X151" s="81" t="n">
        <v>2025</v>
      </c>
      <c r="Z151" t="inlineStr">
        <is>
          <t>Rentabilidad Baja</t>
        </is>
      </c>
    </row>
    <row r="152" ht="14.45" customHeight="1">
      <c r="A152" s="81" t="inlineStr">
        <is>
          <t>LLC</t>
        </is>
      </c>
      <c r="B152" s="81" t="n">
        <v>156</v>
      </c>
      <c r="C152" s="81" t="n">
        <v>1</v>
      </c>
      <c r="D152" s="233" t="n">
        <v>45699</v>
      </c>
      <c r="E152" s="233" t="n">
        <v>45806</v>
      </c>
      <c r="F152" s="233" t="n">
        <v>45821</v>
      </c>
      <c r="G152" s="81" t="inlineStr">
        <is>
          <t>MinervaH</t>
        </is>
      </c>
      <c r="H152" s="81" t="n">
        <v>7</v>
      </c>
      <c r="I152" s="81" t="inlineStr">
        <is>
          <t>JAIMEG</t>
        </is>
      </c>
      <c r="J152" s="83" t="n">
        <v>1669499.85</v>
      </c>
      <c r="K152" s="83" t="inlineStr">
        <is>
          <t>MXN</t>
        </is>
      </c>
      <c r="L152" s="83" t="n">
        <v>80135.99280000001</v>
      </c>
      <c r="M152" s="83" t="n">
        <v>93491.99160000001</v>
      </c>
      <c r="N152" s="83" t="n">
        <v>197007.4</v>
      </c>
      <c r="O152" s="83" t="n">
        <v>9456.3552</v>
      </c>
      <c r="P152" s="83" t="n">
        <v>11032.4144</v>
      </c>
      <c r="Q152" s="84" t="n">
        <v>0.1180038440854008</v>
      </c>
      <c r="R152" s="81" t="n">
        <v>2</v>
      </c>
      <c r="S152" s="81" t="n">
        <v>2025</v>
      </c>
      <c r="T152" s="81" t="n">
        <v>5</v>
      </c>
      <c r="U152" s="81" t="n">
        <v>2025</v>
      </c>
      <c r="V152" s="233" t="n">
        <v>45866</v>
      </c>
      <c r="W152" s="81" t="inlineStr">
        <is>
          <t>julio</t>
        </is>
      </c>
      <c r="X152" s="81" t="n">
        <v>2025</v>
      </c>
    </row>
    <row r="153" ht="14.45" customHeight="1">
      <c r="A153" s="81" t="inlineStr">
        <is>
          <t>LLC</t>
        </is>
      </c>
      <c r="B153" s="81" t="n">
        <v>157</v>
      </c>
      <c r="C153" s="81" t="n">
        <v>1</v>
      </c>
      <c r="D153" s="233" t="n">
        <v>45700</v>
      </c>
      <c r="E153" s="233" t="n">
        <v>46010</v>
      </c>
      <c r="F153" s="233" t="n">
        <v>46020</v>
      </c>
      <c r="G153" s="81" t="inlineStr">
        <is>
          <t>VeronicaN</t>
        </is>
      </c>
      <c r="H153" s="81" t="n">
        <v>7</v>
      </c>
      <c r="I153" s="81" t="n"/>
      <c r="J153" s="83" t="n">
        <v>103134.33</v>
      </c>
      <c r="K153" s="83" t="inlineStr">
        <is>
          <t>USD</t>
        </is>
      </c>
      <c r="L153" s="83" t="n">
        <v>88695.5238</v>
      </c>
      <c r="M153" s="83" t="n">
        <v>103134.33</v>
      </c>
      <c r="N153" s="83" t="n">
        <v>16868.09</v>
      </c>
      <c r="O153" s="83" t="n">
        <v>14506.5574</v>
      </c>
      <c r="P153" s="83" t="n">
        <v>16868.09</v>
      </c>
      <c r="Q153" s="84" t="n">
        <v>0.1635545603486249</v>
      </c>
      <c r="R153" s="81" t="n">
        <v>2</v>
      </c>
      <c r="S153" s="81" t="n">
        <v>2025</v>
      </c>
      <c r="T153" s="81" t="n">
        <v>12</v>
      </c>
      <c r="U153" s="81" t="n">
        <v>2025</v>
      </c>
      <c r="V153" s="233" t="n">
        <v>46065</v>
      </c>
      <c r="W153" s="81" t="inlineStr">
        <is>
          <t>febrero</t>
        </is>
      </c>
      <c r="X153" s="81" t="n">
        <v>2026</v>
      </c>
      <c r="Z153" t="inlineStr">
        <is>
          <t>Rentabilidad Baja</t>
        </is>
      </c>
    </row>
    <row r="154" ht="14.45" customHeight="1">
      <c r="A154" s="81" t="inlineStr">
        <is>
          <t>LLC</t>
        </is>
      </c>
      <c r="B154" s="81" t="n">
        <v>158</v>
      </c>
      <c r="C154" s="81" t="n">
        <v>1</v>
      </c>
      <c r="D154" s="233" t="n">
        <v>45700</v>
      </c>
      <c r="E154" s="233" t="n">
        <v>45809</v>
      </c>
      <c r="F154" s="233" t="n">
        <v>45838</v>
      </c>
      <c r="G154" s="81" t="inlineStr">
        <is>
          <t>DianaM</t>
        </is>
      </c>
      <c r="H154" s="81" t="n">
        <v>7</v>
      </c>
      <c r="I154" s="81" t="inlineStr">
        <is>
          <t>MARC1989</t>
        </is>
      </c>
      <c r="J154" s="83" t="n">
        <v>35538.56</v>
      </c>
      <c r="K154" s="83" t="inlineStr">
        <is>
          <t>EUR</t>
        </is>
      </c>
      <c r="L154" s="83" t="n">
        <v>35538.56</v>
      </c>
      <c r="M154" s="83" t="n">
        <v>41224.72959999999</v>
      </c>
      <c r="N154" s="83" t="n">
        <v>5337.36</v>
      </c>
      <c r="O154" s="83" t="n">
        <v>5337.36</v>
      </c>
      <c r="P154" s="83" t="n">
        <v>6191.337599999999</v>
      </c>
      <c r="Q154" s="84" t="n">
        <v>0.1501850384483783</v>
      </c>
      <c r="R154" s="81" t="n">
        <v>2</v>
      </c>
      <c r="S154" s="81" t="n">
        <v>2025</v>
      </c>
      <c r="T154" s="81" t="n">
        <v>6</v>
      </c>
      <c r="U154" s="81" t="n">
        <v>2025</v>
      </c>
      <c r="V154" s="233" t="n">
        <v>45883</v>
      </c>
      <c r="W154" s="81" t="inlineStr">
        <is>
          <t>agosto</t>
        </is>
      </c>
      <c r="X154" s="81" t="n">
        <v>2025</v>
      </c>
      <c r="Z154" t="inlineStr">
        <is>
          <t>Rentabilidad Baja</t>
        </is>
      </c>
    </row>
    <row r="155" ht="14.45" customHeight="1">
      <c r="A155" s="81" t="inlineStr">
        <is>
          <t>LLC</t>
        </is>
      </c>
      <c r="B155" s="81" t="n">
        <v>159</v>
      </c>
      <c r="C155" s="81" t="n">
        <v>1</v>
      </c>
      <c r="D155" s="233" t="n">
        <v>45700</v>
      </c>
      <c r="E155" s="233" t="n">
        <v>45709</v>
      </c>
      <c r="F155" s="233" t="n">
        <v>45719</v>
      </c>
      <c r="G155" s="81" t="inlineStr">
        <is>
          <t>FernandoS</t>
        </is>
      </c>
      <c r="H155" s="81" t="n">
        <v>7</v>
      </c>
      <c r="I155" s="81" t="n"/>
      <c r="J155" s="83" t="n">
        <v>5500</v>
      </c>
      <c r="K155" s="83" t="inlineStr">
        <is>
          <t>EUR</t>
        </is>
      </c>
      <c r="L155" s="83" t="n">
        <v>5500</v>
      </c>
      <c r="M155" s="83" t="n">
        <v>6380</v>
      </c>
      <c r="N155" s="83" t="n">
        <v>2310</v>
      </c>
      <c r="O155" s="83" t="n">
        <v>2310</v>
      </c>
      <c r="P155" s="83" t="n">
        <v>2679.6</v>
      </c>
      <c r="Q155" s="84" t="n">
        <v>0.42</v>
      </c>
      <c r="R155" s="81" t="n">
        <v>2</v>
      </c>
      <c r="S155" s="81" t="n">
        <v>2025</v>
      </c>
      <c r="T155" s="81" t="n">
        <v>2</v>
      </c>
      <c r="U155" s="81" t="n">
        <v>2025</v>
      </c>
      <c r="V155" s="233" t="n">
        <v>45764</v>
      </c>
      <c r="W155" s="81" t="inlineStr">
        <is>
          <t>abril</t>
        </is>
      </c>
      <c r="X155" s="81" t="n">
        <v>2025</v>
      </c>
      <c r="Z155" t="inlineStr">
        <is>
          <t>Rentabilidad Baja</t>
        </is>
      </c>
    </row>
    <row r="156" ht="14.45" customHeight="1">
      <c r="A156" s="81" t="inlineStr">
        <is>
          <t>LLC</t>
        </is>
      </c>
      <c r="B156" s="81" t="n">
        <v>160</v>
      </c>
      <c r="C156" s="81" t="n">
        <v>1</v>
      </c>
      <c r="D156" s="233" t="n">
        <v>45700</v>
      </c>
      <c r="E156" s="233" t="n">
        <v>45758</v>
      </c>
      <c r="F156" s="233" t="n">
        <v>45758</v>
      </c>
      <c r="G156" s="81" t="inlineStr">
        <is>
          <t>LucianaE</t>
        </is>
      </c>
      <c r="H156" s="81" t="n">
        <v>7</v>
      </c>
      <c r="I156" s="81" t="n"/>
      <c r="J156" s="83" t="n">
        <v>3471.84</v>
      </c>
      <c r="K156" s="83" t="inlineStr">
        <is>
          <t>USD</t>
        </is>
      </c>
      <c r="L156" s="83" t="n">
        <v>2985.7824</v>
      </c>
      <c r="M156" s="83" t="n">
        <v>3471.84</v>
      </c>
      <c r="N156" s="83" t="n">
        <v>135.28</v>
      </c>
      <c r="O156" s="83" t="n">
        <v>116.3408</v>
      </c>
      <c r="P156" s="83" t="n">
        <v>135.28</v>
      </c>
      <c r="Q156" s="84" t="n">
        <v>0.03896492925941288</v>
      </c>
      <c r="R156" s="81" t="n">
        <v>2</v>
      </c>
      <c r="S156" s="81" t="n">
        <v>2025</v>
      </c>
      <c r="T156" s="81" t="n">
        <v>4</v>
      </c>
      <c r="U156" s="81" t="n">
        <v>2025</v>
      </c>
      <c r="V156" s="233" t="n">
        <v>45803</v>
      </c>
      <c r="W156" s="81" t="inlineStr">
        <is>
          <t>mayo</t>
        </is>
      </c>
      <c r="X156" s="81" t="n">
        <v>2025</v>
      </c>
    </row>
    <row r="157" ht="14.45" customHeight="1">
      <c r="A157" s="81" t="inlineStr">
        <is>
          <t>LLC</t>
        </is>
      </c>
      <c r="B157" s="81" t="n">
        <v>161</v>
      </c>
      <c r="C157" s="81" t="n">
        <v>1</v>
      </c>
      <c r="D157" s="233" t="n">
        <v>45700</v>
      </c>
      <c r="E157" s="233" t="n">
        <v>45853</v>
      </c>
      <c r="F157" s="233" t="n">
        <v>45859</v>
      </c>
      <c r="G157" s="81" t="inlineStr">
        <is>
          <t>LucianaE</t>
        </is>
      </c>
      <c r="H157" s="81" t="n">
        <v>7</v>
      </c>
      <c r="I157" s="81" t="n"/>
      <c r="J157" s="83" t="n">
        <v>6759</v>
      </c>
      <c r="K157" s="83" t="inlineStr">
        <is>
          <t>USD</t>
        </is>
      </c>
      <c r="L157" s="83" t="n">
        <v>5812.74</v>
      </c>
      <c r="M157" s="83" t="n">
        <v>6759</v>
      </c>
      <c r="N157" s="83" t="n">
        <v>227.94</v>
      </c>
      <c r="O157" s="83" t="n">
        <v>196.0284</v>
      </c>
      <c r="P157" s="83" t="n">
        <v>227.94</v>
      </c>
      <c r="Q157" s="84" t="n">
        <v>0.03372392365734576</v>
      </c>
      <c r="R157" s="81" t="n">
        <v>2</v>
      </c>
      <c r="S157" s="81" t="n">
        <v>2025</v>
      </c>
      <c r="T157" s="81" t="n">
        <v>7</v>
      </c>
      <c r="U157" s="81" t="n">
        <v>2025</v>
      </c>
      <c r="V157" s="233" t="n">
        <v>45904</v>
      </c>
      <c r="W157" s="81" t="inlineStr">
        <is>
          <t>septiembre</t>
        </is>
      </c>
      <c r="X157" s="81" t="n">
        <v>2025</v>
      </c>
    </row>
    <row r="158" ht="14.45" customHeight="1">
      <c r="A158" s="81" t="inlineStr">
        <is>
          <t>LLC</t>
        </is>
      </c>
      <c r="B158" s="81" t="n">
        <v>162</v>
      </c>
      <c r="C158" s="81" t="n">
        <v>1</v>
      </c>
      <c r="D158" s="233" t="n">
        <v>45701</v>
      </c>
      <c r="E158" s="233" t="n">
        <v>45798</v>
      </c>
      <c r="F158" s="233" t="n">
        <v>45804</v>
      </c>
      <c r="G158" s="81" t="inlineStr">
        <is>
          <t>LucianaE</t>
        </is>
      </c>
      <c r="H158" s="81" t="n">
        <v>7</v>
      </c>
      <c r="I158" s="81" t="n"/>
      <c r="J158" s="83" t="n">
        <v>5106.96</v>
      </c>
      <c r="K158" s="83" t="inlineStr">
        <is>
          <t>USD</t>
        </is>
      </c>
      <c r="L158" s="83" t="n">
        <v>4391.9856</v>
      </c>
      <c r="M158" s="83" t="n">
        <v>5106.96</v>
      </c>
      <c r="N158" s="83" t="n">
        <v>408.9</v>
      </c>
      <c r="O158" s="83" t="n">
        <v>351.654</v>
      </c>
      <c r="P158" s="83" t="n">
        <v>408.9</v>
      </c>
      <c r="Q158" s="84" t="n">
        <v>0.08006720240612811</v>
      </c>
      <c r="R158" s="81" t="n">
        <v>2</v>
      </c>
      <c r="S158" s="81" t="n">
        <v>2025</v>
      </c>
      <c r="T158" s="81" t="n">
        <v>5</v>
      </c>
      <c r="U158" s="81" t="n">
        <v>2025</v>
      </c>
      <c r="V158" s="233" t="n">
        <v>45849</v>
      </c>
      <c r="W158" s="81" t="inlineStr">
        <is>
          <t>julio</t>
        </is>
      </c>
      <c r="X158" s="81" t="n">
        <v>2025</v>
      </c>
    </row>
    <row r="159" ht="14.45" customHeight="1">
      <c r="A159" s="81" t="inlineStr">
        <is>
          <t>LLC</t>
        </is>
      </c>
      <c r="B159" s="81" t="n">
        <v>163</v>
      </c>
      <c r="C159" s="81" t="n">
        <v>0</v>
      </c>
      <c r="D159" s="233" t="n">
        <v>45701</v>
      </c>
      <c r="E159" s="233" t="n">
        <v>45832</v>
      </c>
      <c r="F159" s="233" t="n">
        <v>45854</v>
      </c>
      <c r="G159" s="81" t="inlineStr">
        <is>
          <t>MariellaP</t>
        </is>
      </c>
      <c r="H159" s="81" t="n">
        <v>7</v>
      </c>
      <c r="I159" s="81" t="inlineStr">
        <is>
          <t>JORGEP,MARC1989</t>
        </is>
      </c>
      <c r="J159" s="83" t="n">
        <v>51132.62</v>
      </c>
      <c r="K159" s="83" t="inlineStr">
        <is>
          <t>EUR</t>
        </is>
      </c>
      <c r="L159" s="83" t="n">
        <v>51132.62</v>
      </c>
      <c r="M159" s="83" t="n">
        <v>59313.8392</v>
      </c>
      <c r="N159" s="83" t="n">
        <v>5358.78</v>
      </c>
      <c r="O159" s="83" t="n">
        <v>5358.78</v>
      </c>
      <c r="P159" s="83" t="n">
        <v>6216.184799999999</v>
      </c>
      <c r="Q159" s="84" t="n">
        <v>0.104801592408134</v>
      </c>
      <c r="R159" s="81" t="n">
        <v>2</v>
      </c>
      <c r="S159" s="81" t="n">
        <v>2025</v>
      </c>
      <c r="T159" s="81" t="n">
        <v>6</v>
      </c>
      <c r="U159" s="81" t="n">
        <v>2025</v>
      </c>
      <c r="V159" s="233" t="n">
        <v>45899</v>
      </c>
      <c r="W159" s="81" t="inlineStr">
        <is>
          <t>agosto</t>
        </is>
      </c>
      <c r="X159" s="81" t="n">
        <v>2025</v>
      </c>
      <c r="Z159" t="inlineStr">
        <is>
          <t>Sin comisión</t>
        </is>
      </c>
    </row>
    <row r="160" ht="14.45" customHeight="1">
      <c r="A160" s="81" t="inlineStr">
        <is>
          <t>LLC</t>
        </is>
      </c>
      <c r="B160" s="81" t="n">
        <v>164</v>
      </c>
      <c r="C160" s="81" t="n">
        <v>1</v>
      </c>
      <c r="D160" s="233" t="n">
        <v>45701</v>
      </c>
      <c r="E160" s="233" t="n">
        <v>45759</v>
      </c>
      <c r="F160" s="233" t="n">
        <v>45768</v>
      </c>
      <c r="G160" s="81" t="inlineStr">
        <is>
          <t>LucianaE</t>
        </is>
      </c>
      <c r="H160" s="81" t="n">
        <v>7</v>
      </c>
      <c r="I160" s="81" t="n"/>
      <c r="J160" s="83" t="n">
        <v>3445.65</v>
      </c>
      <c r="K160" s="83" t="inlineStr">
        <is>
          <t>EUR</t>
        </is>
      </c>
      <c r="L160" s="83" t="n">
        <v>3445.65</v>
      </c>
      <c r="M160" s="83" t="n">
        <v>3996.954</v>
      </c>
      <c r="N160" s="83" t="n">
        <v>291.48</v>
      </c>
      <c r="O160" s="83" t="n">
        <v>291.48</v>
      </c>
      <c r="P160" s="83" t="n">
        <v>338.1168</v>
      </c>
      <c r="Q160" s="84" t="n">
        <v>0.08459361804013757</v>
      </c>
      <c r="R160" s="81" t="n">
        <v>2</v>
      </c>
      <c r="S160" s="81" t="n">
        <v>2025</v>
      </c>
      <c r="T160" s="81" t="n">
        <v>4</v>
      </c>
      <c r="U160" s="81" t="n">
        <v>2025</v>
      </c>
      <c r="V160" s="233" t="n">
        <v>45813</v>
      </c>
      <c r="W160" s="81" t="inlineStr">
        <is>
          <t>junio</t>
        </is>
      </c>
      <c r="X160" s="81" t="n">
        <v>2025</v>
      </c>
    </row>
    <row r="161" ht="14.45" customHeight="1">
      <c r="A161" s="81" t="inlineStr">
        <is>
          <t>LLC</t>
        </is>
      </c>
      <c r="B161" s="81" t="n">
        <v>165</v>
      </c>
      <c r="C161" s="81" t="n">
        <v>1</v>
      </c>
      <c r="D161" s="233" t="n">
        <v>45701</v>
      </c>
      <c r="E161" s="233" t="n">
        <v>45730</v>
      </c>
      <c r="F161" s="233" t="n">
        <v>45746</v>
      </c>
      <c r="G161" s="81" t="inlineStr">
        <is>
          <t>DianaM</t>
        </is>
      </c>
      <c r="H161" s="81" t="n">
        <v>7</v>
      </c>
      <c r="I161" s="81" t="inlineStr">
        <is>
          <t>MARC1989</t>
        </is>
      </c>
      <c r="J161" s="83" t="n">
        <v>2277.39</v>
      </c>
      <c r="K161" s="83" t="inlineStr">
        <is>
          <t>USD</t>
        </is>
      </c>
      <c r="L161" s="83" t="n">
        <v>1958.5554</v>
      </c>
      <c r="M161" s="83" t="n">
        <v>2277.39</v>
      </c>
      <c r="N161" s="83" t="n">
        <v>212.21</v>
      </c>
      <c r="O161" s="83" t="n">
        <v>182.5006</v>
      </c>
      <c r="P161" s="83" t="n">
        <v>212.21</v>
      </c>
      <c r="Q161" s="84" t="n">
        <v>0.09318122938978392</v>
      </c>
      <c r="R161" s="81" t="n">
        <v>2</v>
      </c>
      <c r="S161" s="81" t="n">
        <v>2025</v>
      </c>
      <c r="T161" s="81" t="n">
        <v>3</v>
      </c>
      <c r="U161" s="81" t="n">
        <v>2025</v>
      </c>
      <c r="V161" s="233" t="n">
        <v>45791</v>
      </c>
      <c r="W161" s="81" t="inlineStr">
        <is>
          <t>mayo</t>
        </is>
      </c>
      <c r="X161" s="81" t="n">
        <v>2025</v>
      </c>
      <c r="Z161" t="inlineStr">
        <is>
          <t>Rentabilidad Baja</t>
        </is>
      </c>
    </row>
    <row r="162" ht="14.45" customHeight="1">
      <c r="A162" s="81" t="inlineStr">
        <is>
          <t>LLC</t>
        </is>
      </c>
      <c r="B162" s="81" t="n">
        <v>166</v>
      </c>
      <c r="C162" s="81" t="n">
        <v>0</v>
      </c>
      <c r="D162" s="233" t="n">
        <v>45701</v>
      </c>
      <c r="E162" s="233" t="n">
        <v>45716</v>
      </c>
      <c r="F162" s="233" t="n">
        <v>45718</v>
      </c>
      <c r="G162" s="81" t="inlineStr">
        <is>
          <t>DianaM</t>
        </is>
      </c>
      <c r="H162" s="81" t="n">
        <v>7</v>
      </c>
      <c r="I162" s="81" t="inlineStr">
        <is>
          <t>JORGEP,MARC1989</t>
        </is>
      </c>
      <c r="J162" s="83" t="n">
        <v>6814</v>
      </c>
      <c r="K162" s="83" t="inlineStr">
        <is>
          <t>MXN</t>
        </is>
      </c>
      <c r="L162" s="83" t="n">
        <v>327.072</v>
      </c>
      <c r="M162" s="83" t="n">
        <v>381.584</v>
      </c>
      <c r="N162" s="83" t="n">
        <v>0</v>
      </c>
      <c r="O162" s="83" t="n">
        <v>0</v>
      </c>
      <c r="P162" s="83" t="n">
        <v>0</v>
      </c>
      <c r="Q162" s="84" t="n">
        <v>0</v>
      </c>
      <c r="R162" s="81" t="n">
        <v>2</v>
      </c>
      <c r="S162" s="81" t="n">
        <v>2025</v>
      </c>
      <c r="T162" s="81" t="n">
        <v>2</v>
      </c>
      <c r="U162" s="81" t="n">
        <v>2025</v>
      </c>
      <c r="V162" s="233" t="n">
        <v>45763</v>
      </c>
      <c r="W162" s="81" t="inlineStr">
        <is>
          <t>abril</t>
        </is>
      </c>
      <c r="X162" s="81" t="n">
        <v>2025</v>
      </c>
      <c r="Z162" t="inlineStr">
        <is>
          <t>Rentabilidad Baja</t>
        </is>
      </c>
    </row>
    <row r="163" ht="14.45" customHeight="1">
      <c r="A163" s="81" t="inlineStr">
        <is>
          <t>LLC</t>
        </is>
      </c>
      <c r="B163" s="81" t="n">
        <v>167</v>
      </c>
      <c r="C163" s="81" t="n">
        <v>1</v>
      </c>
      <c r="D163" s="233" t="n">
        <v>45706</v>
      </c>
      <c r="E163" s="233" t="n">
        <v>45722</v>
      </c>
      <c r="F163" s="233" t="n">
        <v>45725</v>
      </c>
      <c r="G163" s="81" t="inlineStr">
        <is>
          <t>ClaudiaF</t>
        </is>
      </c>
      <c r="H163" s="81" t="n">
        <v>8</v>
      </c>
      <c r="I163" s="81" t="n"/>
      <c r="J163" s="83" t="n">
        <v>2611.43</v>
      </c>
      <c r="K163" s="83" t="inlineStr">
        <is>
          <t>USD</t>
        </is>
      </c>
      <c r="L163" s="83" t="n">
        <v>2245.8298</v>
      </c>
      <c r="M163" s="83" t="n">
        <v>2611.43</v>
      </c>
      <c r="N163" s="83" t="n">
        <v>206.41</v>
      </c>
      <c r="O163" s="83" t="n">
        <v>177.5126</v>
      </c>
      <c r="P163" s="83" t="n">
        <v>206.41</v>
      </c>
      <c r="Q163" s="84" t="n">
        <v>0.0790409852073385</v>
      </c>
      <c r="R163" s="81" t="n">
        <v>2</v>
      </c>
      <c r="S163" s="81" t="n">
        <v>2025</v>
      </c>
      <c r="T163" s="81" t="n">
        <v>3</v>
      </c>
      <c r="U163" s="81" t="n">
        <v>2025</v>
      </c>
      <c r="V163" s="233" t="n">
        <v>45770</v>
      </c>
      <c r="W163" s="81" t="inlineStr">
        <is>
          <t>abril</t>
        </is>
      </c>
      <c r="X163" s="81" t="n">
        <v>2025</v>
      </c>
      <c r="Z163" t="inlineStr">
        <is>
          <t>Rentabilidad Baja</t>
        </is>
      </c>
    </row>
    <row r="164" ht="14.45" customHeight="1">
      <c r="A164" s="81" t="inlineStr">
        <is>
          <t>LLC</t>
        </is>
      </c>
      <c r="B164" s="81" t="n">
        <v>168</v>
      </c>
      <c r="C164" s="81" t="n">
        <v>1</v>
      </c>
      <c r="D164" s="233" t="n">
        <v>45706</v>
      </c>
      <c r="E164" s="233" t="n">
        <v>45730</v>
      </c>
      <c r="F164" s="233" t="n">
        <v>45741</v>
      </c>
      <c r="G164" s="81" t="inlineStr">
        <is>
          <t>DianaM</t>
        </is>
      </c>
      <c r="H164" s="81" t="n">
        <v>8</v>
      </c>
      <c r="I164" s="81" t="inlineStr">
        <is>
          <t>MARC1989</t>
        </is>
      </c>
      <c r="J164" s="83" t="n">
        <v>7872.54</v>
      </c>
      <c r="K164" s="83" t="inlineStr">
        <is>
          <t>USD</t>
        </is>
      </c>
      <c r="L164" s="83" t="n">
        <v>6770.3844</v>
      </c>
      <c r="M164" s="83" t="n">
        <v>7872.54</v>
      </c>
      <c r="N164" s="83" t="n">
        <v>935.74</v>
      </c>
      <c r="O164" s="83" t="n">
        <v>804.7364</v>
      </c>
      <c r="P164" s="83" t="n">
        <v>935.74</v>
      </c>
      <c r="Q164" s="84" t="n">
        <v>0.1188612569767826</v>
      </c>
      <c r="R164" s="81" t="n">
        <v>2</v>
      </c>
      <c r="S164" s="81" t="n">
        <v>2025</v>
      </c>
      <c r="T164" s="81" t="n">
        <v>3</v>
      </c>
      <c r="U164" s="81" t="n">
        <v>2025</v>
      </c>
      <c r="V164" s="233" t="n">
        <v>45786</v>
      </c>
      <c r="W164" s="81" t="inlineStr">
        <is>
          <t>mayo</t>
        </is>
      </c>
      <c r="X164" s="81" t="n">
        <v>2025</v>
      </c>
      <c r="Z164" t="inlineStr">
        <is>
          <t>Sin comisión</t>
        </is>
      </c>
    </row>
    <row r="165" ht="14.45" customHeight="1">
      <c r="A165" s="81" t="inlineStr">
        <is>
          <t>LLC</t>
        </is>
      </c>
      <c r="B165" s="81" t="n">
        <v>169</v>
      </c>
      <c r="C165" s="81" t="n">
        <v>0</v>
      </c>
      <c r="D165" s="233" t="n">
        <v>45706</v>
      </c>
      <c r="E165" s="233" t="n">
        <v>45795</v>
      </c>
      <c r="F165" s="233" t="n">
        <v>46138</v>
      </c>
      <c r="G165" s="81" t="inlineStr">
        <is>
          <t>RafaellaP</t>
        </is>
      </c>
      <c r="H165" s="81" t="n">
        <v>8</v>
      </c>
      <c r="I165" s="81" t="n"/>
      <c r="J165" s="83" t="n">
        <v>24281</v>
      </c>
      <c r="K165" s="83" t="inlineStr">
        <is>
          <t>USD</t>
        </is>
      </c>
      <c r="L165" s="83" t="n">
        <v>20881.66</v>
      </c>
      <c r="M165" s="83" t="n">
        <v>24281</v>
      </c>
      <c r="N165" s="83" t="n">
        <v>1611</v>
      </c>
      <c r="O165" s="83" t="n">
        <v>1385.46</v>
      </c>
      <c r="P165" s="83" t="n">
        <v>1611</v>
      </c>
      <c r="Q165" s="84" t="n">
        <v>0.06634817346896751</v>
      </c>
      <c r="R165" s="81" t="n">
        <v>2</v>
      </c>
      <c r="S165" s="81" t="n">
        <v>2025</v>
      </c>
      <c r="T165" s="81" t="n">
        <v>5</v>
      </c>
      <c r="U165" s="81" t="n">
        <v>2025</v>
      </c>
      <c r="V165" s="233" t="n">
        <v>46183</v>
      </c>
      <c r="W165" s="81" t="inlineStr">
        <is>
          <t>junio</t>
        </is>
      </c>
      <c r="X165" s="81" t="n">
        <v>2026</v>
      </c>
      <c r="Z165" t="inlineStr">
        <is>
          <t>Rentabilidad Baja</t>
        </is>
      </c>
    </row>
    <row r="166" ht="14.45" customHeight="1">
      <c r="A166" s="81" t="inlineStr">
        <is>
          <t>LLC</t>
        </is>
      </c>
      <c r="B166" s="81" t="n">
        <v>170</v>
      </c>
      <c r="C166" s="81" t="n">
        <v>1</v>
      </c>
      <c r="D166" s="233" t="n">
        <v>45707</v>
      </c>
      <c r="E166" s="233" t="n">
        <v>45818</v>
      </c>
      <c r="F166" s="233" t="n">
        <v>45864</v>
      </c>
      <c r="G166" s="81" t="inlineStr">
        <is>
          <t>ClaudiaF</t>
        </is>
      </c>
      <c r="H166" s="81" t="n">
        <v>8</v>
      </c>
      <c r="I166" s="81" t="n"/>
      <c r="J166" s="83" t="n">
        <v>52766.67</v>
      </c>
      <c r="K166" s="83" t="inlineStr">
        <is>
          <t>EUR</t>
        </is>
      </c>
      <c r="L166" s="83" t="n">
        <v>52766.67</v>
      </c>
      <c r="M166" s="83" t="n">
        <v>61209.33719999999</v>
      </c>
      <c r="N166" s="83" t="n">
        <v>3592.6</v>
      </c>
      <c r="O166" s="83" t="n">
        <v>3592.6</v>
      </c>
      <c r="P166" s="83" t="n">
        <v>4167.415999999999</v>
      </c>
      <c r="Q166" s="84" t="n">
        <v>0.06808464509888534</v>
      </c>
      <c r="R166" s="81" t="n">
        <v>2</v>
      </c>
      <c r="S166" s="81" t="n">
        <v>2025</v>
      </c>
      <c r="T166" s="81" t="n">
        <v>6</v>
      </c>
      <c r="U166" s="81" t="n">
        <v>2025</v>
      </c>
      <c r="V166" s="233" t="n">
        <v>45909</v>
      </c>
      <c r="W166" s="81" t="inlineStr">
        <is>
          <t>septiembre</t>
        </is>
      </c>
      <c r="X166" s="81" t="n">
        <v>2025</v>
      </c>
    </row>
    <row r="167" ht="14.45" customHeight="1">
      <c r="A167" s="81" t="inlineStr">
        <is>
          <t>LLC</t>
        </is>
      </c>
      <c r="B167" s="81" t="n">
        <v>171</v>
      </c>
      <c r="C167" s="81" t="n">
        <v>0</v>
      </c>
      <c r="D167" s="233" t="n">
        <v>45707</v>
      </c>
      <c r="E167" s="233" t="n">
        <v>45750</v>
      </c>
      <c r="F167" s="233" t="n">
        <v>45776</v>
      </c>
      <c r="G167" s="81" t="inlineStr">
        <is>
          <t>LucianaE</t>
        </is>
      </c>
      <c r="H167" s="81" t="n">
        <v>8</v>
      </c>
      <c r="I167" s="81" t="n"/>
      <c r="J167" s="83" t="n">
        <v>172307.58</v>
      </c>
      <c r="K167" s="83" t="inlineStr">
        <is>
          <t>USD</t>
        </is>
      </c>
      <c r="L167" s="83" t="n">
        <v>148184.5188</v>
      </c>
      <c r="M167" s="83" t="n">
        <v>172307.58</v>
      </c>
      <c r="N167" s="83" t="n">
        <v>11639.31</v>
      </c>
      <c r="O167" s="83" t="n">
        <v>10009.8066</v>
      </c>
      <c r="P167" s="83" t="n">
        <v>11639.31</v>
      </c>
      <c r="Q167" s="84" t="n">
        <v>0.06754961099215717</v>
      </c>
      <c r="R167" s="81" t="n">
        <v>2</v>
      </c>
      <c r="S167" s="81" t="n">
        <v>2025</v>
      </c>
      <c r="T167" s="81" t="n">
        <v>4</v>
      </c>
      <c r="U167" s="81" t="n">
        <v>2025</v>
      </c>
      <c r="V167" s="233" t="n">
        <v>45821</v>
      </c>
      <c r="W167" s="81" t="inlineStr">
        <is>
          <t>junio</t>
        </is>
      </c>
      <c r="X167" s="81" t="n">
        <v>2025</v>
      </c>
      <c r="Z167" t="inlineStr">
        <is>
          <t>Sin comisión</t>
        </is>
      </c>
    </row>
    <row r="168" ht="14.45" customHeight="1">
      <c r="A168" s="81" t="inlineStr">
        <is>
          <t>LLC</t>
        </is>
      </c>
      <c r="B168" s="81" t="n">
        <v>172</v>
      </c>
      <c r="C168" s="81" t="n">
        <v>1</v>
      </c>
      <c r="D168" s="233" t="n">
        <v>45707</v>
      </c>
      <c r="E168" s="233" t="n">
        <v>45937</v>
      </c>
      <c r="F168" s="233" t="n">
        <v>45962</v>
      </c>
      <c r="G168" s="81" t="inlineStr">
        <is>
          <t>LucianaE</t>
        </is>
      </c>
      <c r="H168" s="81" t="n">
        <v>8</v>
      </c>
      <c r="I168" s="81" t="n"/>
      <c r="J168" s="83" t="n">
        <v>34174.98</v>
      </c>
      <c r="K168" s="83" t="inlineStr">
        <is>
          <t>USD</t>
        </is>
      </c>
      <c r="L168" s="83" t="n">
        <v>29390.4828</v>
      </c>
      <c r="M168" s="83" t="n">
        <v>34174.98</v>
      </c>
      <c r="N168" s="83" t="n">
        <v>3200.57</v>
      </c>
      <c r="O168" s="83" t="n">
        <v>2752.4902</v>
      </c>
      <c r="P168" s="83" t="n">
        <v>3200.57</v>
      </c>
      <c r="Q168" s="84" t="n">
        <v>0.09365243227647829</v>
      </c>
      <c r="R168" s="81" t="n">
        <v>2</v>
      </c>
      <c r="S168" s="81" t="n">
        <v>2025</v>
      </c>
      <c r="T168" s="81" t="n">
        <v>10</v>
      </c>
      <c r="U168" s="81" t="n">
        <v>2025</v>
      </c>
      <c r="V168" s="233" t="n">
        <v>46007</v>
      </c>
      <c r="W168" s="81" t="inlineStr">
        <is>
          <t>diciembre</t>
        </is>
      </c>
      <c r="X168" s="81" t="n">
        <v>2025</v>
      </c>
    </row>
    <row r="169" ht="14.45" customHeight="1">
      <c r="A169" s="81" t="inlineStr">
        <is>
          <t>LLC</t>
        </is>
      </c>
      <c r="B169" s="81" t="n">
        <v>173</v>
      </c>
      <c r="C169" s="81" t="n">
        <v>1</v>
      </c>
      <c r="D169" s="233" t="n">
        <v>45707</v>
      </c>
      <c r="E169" s="233" t="n">
        <v>45855</v>
      </c>
      <c r="F169" s="233" t="n">
        <v>45869</v>
      </c>
      <c r="G169" s="81" t="inlineStr">
        <is>
          <t>LucianaE</t>
        </is>
      </c>
      <c r="H169" s="81" t="n">
        <v>8</v>
      </c>
      <c r="I169" s="81" t="n"/>
      <c r="J169" s="83" t="n">
        <v>30665.64</v>
      </c>
      <c r="K169" s="83" t="inlineStr">
        <is>
          <t>USD</t>
        </is>
      </c>
      <c r="L169" s="83" t="n">
        <v>26372.4504</v>
      </c>
      <c r="M169" s="83" t="n">
        <v>30665.64</v>
      </c>
      <c r="N169" s="83" t="n">
        <v>2645.16</v>
      </c>
      <c r="O169" s="83" t="n">
        <v>2274.8376</v>
      </c>
      <c r="P169" s="83" t="n">
        <v>2645.16</v>
      </c>
      <c r="Q169" s="84" t="n">
        <v>0.0862581051626511</v>
      </c>
      <c r="R169" s="81" t="n">
        <v>2</v>
      </c>
      <c r="S169" s="81" t="n">
        <v>2025</v>
      </c>
      <c r="T169" s="81" t="n">
        <v>7</v>
      </c>
      <c r="U169" s="81" t="n">
        <v>2025</v>
      </c>
      <c r="V169" s="233" t="n">
        <v>45914</v>
      </c>
      <c r="W169" s="81" t="inlineStr">
        <is>
          <t>septiembre</t>
        </is>
      </c>
      <c r="X169" s="81" t="n">
        <v>2025</v>
      </c>
    </row>
    <row r="170" ht="14.45" customHeight="1">
      <c r="A170" s="81" t="inlineStr">
        <is>
          <t>LLC</t>
        </is>
      </c>
      <c r="B170" s="81" t="n">
        <v>174</v>
      </c>
      <c r="C170" s="81" t="n">
        <v>1</v>
      </c>
      <c r="D170" s="233" t="n">
        <v>45708</v>
      </c>
      <c r="E170" s="233" t="n">
        <v>45708</v>
      </c>
      <c r="F170" s="233" t="n">
        <v>45714</v>
      </c>
      <c r="G170" s="81" t="inlineStr">
        <is>
          <t>DianaM</t>
        </is>
      </c>
      <c r="H170" s="81" t="n">
        <v>8</v>
      </c>
      <c r="I170" s="81" t="inlineStr">
        <is>
          <t>MARC1989</t>
        </is>
      </c>
      <c r="J170" s="83" t="n">
        <v>26206.01</v>
      </c>
      <c r="K170" s="83" t="inlineStr">
        <is>
          <t>USD</t>
        </is>
      </c>
      <c r="L170" s="83" t="n">
        <v>22537.1686</v>
      </c>
      <c r="M170" s="83" t="n">
        <v>26206.01</v>
      </c>
      <c r="N170" s="83" t="n">
        <v>2355.34</v>
      </c>
      <c r="O170" s="83" t="n">
        <v>2025.5924</v>
      </c>
      <c r="P170" s="83" t="n">
        <v>2355.34</v>
      </c>
      <c r="Q170" s="84" t="n">
        <v>0.08987785626274279</v>
      </c>
      <c r="R170" s="81" t="n">
        <v>2</v>
      </c>
      <c r="S170" s="81" t="n">
        <v>2025</v>
      </c>
      <c r="T170" s="81" t="n">
        <v>2</v>
      </c>
      <c r="U170" s="81" t="n">
        <v>2025</v>
      </c>
      <c r="V170" s="233" t="n">
        <v>45759</v>
      </c>
      <c r="W170" s="81" t="inlineStr">
        <is>
          <t>abril</t>
        </is>
      </c>
      <c r="X170" s="81" t="n">
        <v>2025</v>
      </c>
      <c r="Z170" t="inlineStr">
        <is>
          <t>Rentabilidad Baja</t>
        </is>
      </c>
    </row>
    <row r="171" ht="14.45" customHeight="1">
      <c r="A171" s="81" t="inlineStr">
        <is>
          <t>LLC</t>
        </is>
      </c>
      <c r="B171" s="81" t="n">
        <v>175</v>
      </c>
      <c r="C171" s="81" t="n">
        <v>1</v>
      </c>
      <c r="D171" s="233" t="n">
        <v>45708</v>
      </c>
      <c r="E171" s="233" t="n">
        <v>45799</v>
      </c>
      <c r="F171" s="233" t="n">
        <v>45810</v>
      </c>
      <c r="G171" s="81" t="inlineStr">
        <is>
          <t>RafaellaP</t>
        </is>
      </c>
      <c r="H171" s="81" t="n">
        <v>8</v>
      </c>
      <c r="I171" s="81" t="inlineStr">
        <is>
          <t>MARC1989</t>
        </is>
      </c>
      <c r="J171" s="83" t="n">
        <v>72356.42</v>
      </c>
      <c r="K171" s="83" t="inlineStr">
        <is>
          <t>USD</t>
        </is>
      </c>
      <c r="L171" s="83" t="n">
        <v>62226.5212</v>
      </c>
      <c r="M171" s="83" t="n">
        <v>72356.42</v>
      </c>
      <c r="N171" s="83" t="n">
        <v>8449.42</v>
      </c>
      <c r="O171" s="83" t="n">
        <v>7266.5012</v>
      </c>
      <c r="P171" s="83" t="n">
        <v>8449.42</v>
      </c>
      <c r="Q171" s="84" t="n">
        <v>0.1167749869327421</v>
      </c>
      <c r="R171" s="81" t="n">
        <v>2</v>
      </c>
      <c r="S171" s="81" t="n">
        <v>2025</v>
      </c>
      <c r="T171" s="81" t="n">
        <v>5</v>
      </c>
      <c r="U171" s="81" t="n">
        <v>2025</v>
      </c>
      <c r="V171" s="233" t="n">
        <v>45855</v>
      </c>
      <c r="W171" s="81" t="inlineStr">
        <is>
          <t>julio</t>
        </is>
      </c>
      <c r="X171" s="81" t="n">
        <v>2025</v>
      </c>
    </row>
    <row r="172" ht="14.45" customHeight="1">
      <c r="A172" s="81" t="inlineStr">
        <is>
          <t>LLC</t>
        </is>
      </c>
      <c r="B172" s="81" t="n">
        <v>176</v>
      </c>
      <c r="C172" s="81" t="n">
        <v>1</v>
      </c>
      <c r="D172" s="233" t="n">
        <v>45708</v>
      </c>
      <c r="E172" s="233" t="n">
        <v>45764</v>
      </c>
      <c r="F172" s="233" t="n">
        <v>45767</v>
      </c>
      <c r="G172" s="81" t="inlineStr">
        <is>
          <t>LucianaE</t>
        </is>
      </c>
      <c r="H172" s="81" t="n">
        <v>8</v>
      </c>
      <c r="I172" s="81" t="n"/>
      <c r="J172" s="83" t="n">
        <v>4998.51</v>
      </c>
      <c r="K172" s="83" t="inlineStr">
        <is>
          <t>USD</t>
        </is>
      </c>
      <c r="L172" s="83" t="n">
        <v>4298.7186</v>
      </c>
      <c r="M172" s="83" t="n">
        <v>4998.51</v>
      </c>
      <c r="N172" s="83" t="n">
        <v>451.2</v>
      </c>
      <c r="O172" s="83" t="n">
        <v>388.032</v>
      </c>
      <c r="P172" s="83" t="n">
        <v>451.2</v>
      </c>
      <c r="Q172" s="84" t="n">
        <v>0.09026689953606173</v>
      </c>
      <c r="R172" s="81" t="n">
        <v>2</v>
      </c>
      <c r="S172" s="81" t="n">
        <v>2025</v>
      </c>
      <c r="T172" s="81" t="n">
        <v>4</v>
      </c>
      <c r="U172" s="81" t="n">
        <v>2025</v>
      </c>
      <c r="V172" s="233" t="n">
        <v>45812</v>
      </c>
      <c r="W172" s="81" t="inlineStr">
        <is>
          <t>junio</t>
        </is>
      </c>
      <c r="X172" s="81" t="n">
        <v>2025</v>
      </c>
      <c r="Z172" t="inlineStr">
        <is>
          <t>Rentabilidad Baja</t>
        </is>
      </c>
    </row>
    <row r="173" ht="14.45" customHeight="1">
      <c r="A173" s="81" t="inlineStr">
        <is>
          <t>LLC</t>
        </is>
      </c>
      <c r="B173" s="81" t="n">
        <v>177</v>
      </c>
      <c r="C173" s="81" t="n">
        <v>1</v>
      </c>
      <c r="D173" s="233" t="n">
        <v>45709</v>
      </c>
      <c r="E173" s="233" t="n">
        <v>45759</v>
      </c>
      <c r="F173" s="233" t="n">
        <v>45762</v>
      </c>
      <c r="G173" s="81" t="inlineStr">
        <is>
          <t>DianaM</t>
        </is>
      </c>
      <c r="H173" s="81" t="n">
        <v>8</v>
      </c>
      <c r="I173" s="81" t="inlineStr">
        <is>
          <t>MARC1989</t>
        </is>
      </c>
      <c r="J173" s="83" t="n">
        <v>18247</v>
      </c>
      <c r="K173" s="83" t="inlineStr">
        <is>
          <t>USD</t>
        </is>
      </c>
      <c r="L173" s="83" t="n">
        <v>15692.42</v>
      </c>
      <c r="M173" s="83" t="n">
        <v>18247</v>
      </c>
      <c r="N173" s="83" t="n">
        <v>1327.72</v>
      </c>
      <c r="O173" s="83" t="n">
        <v>1141.8392</v>
      </c>
      <c r="P173" s="83" t="n">
        <v>1327.72</v>
      </c>
      <c r="Q173" s="84" t="n">
        <v>0.07276374198498384</v>
      </c>
      <c r="R173" s="81" t="n">
        <v>2</v>
      </c>
      <c r="S173" s="81" t="n">
        <v>2025</v>
      </c>
      <c r="T173" s="81" t="n">
        <v>4</v>
      </c>
      <c r="U173" s="81" t="n">
        <v>2025</v>
      </c>
      <c r="V173" s="233" t="n">
        <v>45807</v>
      </c>
      <c r="W173" s="81" t="inlineStr">
        <is>
          <t>mayo</t>
        </is>
      </c>
      <c r="X173" s="81" t="n">
        <v>2025</v>
      </c>
      <c r="Z173" t="inlineStr">
        <is>
          <t>Rentabilidad Baja</t>
        </is>
      </c>
    </row>
    <row r="174" ht="14.45" customHeight="1">
      <c r="A174" s="81" t="inlineStr">
        <is>
          <t>LLC</t>
        </is>
      </c>
      <c r="B174" s="81" t="n">
        <v>178</v>
      </c>
      <c r="C174" s="81" t="n">
        <v>1</v>
      </c>
      <c r="D174" s="233" t="n">
        <v>45709</v>
      </c>
      <c r="E174" s="233" t="n">
        <v>45733</v>
      </c>
      <c r="F174" s="233" t="n">
        <v>45816</v>
      </c>
      <c r="G174" s="81" t="inlineStr">
        <is>
          <t>DianaM</t>
        </is>
      </c>
      <c r="H174" s="81" t="n">
        <v>8</v>
      </c>
      <c r="I174" s="81" t="inlineStr">
        <is>
          <t>MARC1989,MARIELLAP</t>
        </is>
      </c>
      <c r="J174" s="83" t="n">
        <v>11312.07</v>
      </c>
      <c r="K174" s="83" t="inlineStr">
        <is>
          <t>USD</t>
        </is>
      </c>
      <c r="L174" s="83" t="n">
        <v>9728.3802</v>
      </c>
      <c r="M174" s="83" t="n">
        <v>11312.07</v>
      </c>
      <c r="N174" s="83" t="n">
        <v>963.48</v>
      </c>
      <c r="O174" s="83" t="n">
        <v>828.5928</v>
      </c>
      <c r="P174" s="83" t="n">
        <v>963.48</v>
      </c>
      <c r="Q174" s="84" t="n">
        <v>0.08517274026769636</v>
      </c>
      <c r="R174" s="81" t="n">
        <v>2</v>
      </c>
      <c r="S174" s="81" t="n">
        <v>2025</v>
      </c>
      <c r="T174" s="81" t="n">
        <v>3</v>
      </c>
      <c r="U174" s="81" t="n">
        <v>2025</v>
      </c>
      <c r="V174" s="233" t="n">
        <v>45861</v>
      </c>
      <c r="W174" s="81" t="inlineStr">
        <is>
          <t>julio</t>
        </is>
      </c>
      <c r="X174" s="81" t="n">
        <v>2025</v>
      </c>
    </row>
    <row r="175" ht="14.45" customHeight="1">
      <c r="A175" s="81" t="inlineStr">
        <is>
          <t>LLC</t>
        </is>
      </c>
      <c r="B175" s="81" t="n">
        <v>179</v>
      </c>
      <c r="C175" s="81" t="n">
        <v>1</v>
      </c>
      <c r="D175" s="233" t="n">
        <v>45712</v>
      </c>
      <c r="E175" s="233" t="n">
        <v>45779</v>
      </c>
      <c r="F175" s="233" t="n">
        <v>45781</v>
      </c>
      <c r="G175" s="81" t="inlineStr">
        <is>
          <t>EduardoP</t>
        </is>
      </c>
      <c r="H175" s="81" t="n">
        <v>9</v>
      </c>
      <c r="I175" s="81" t="n"/>
      <c r="J175" s="83" t="n">
        <v>2598.76</v>
      </c>
      <c r="K175" s="83" t="inlineStr">
        <is>
          <t>USD</t>
        </is>
      </c>
      <c r="L175" s="83" t="n">
        <v>2234.9336</v>
      </c>
      <c r="M175" s="83" t="n">
        <v>2598.76</v>
      </c>
      <c r="N175" s="83" t="n">
        <v>296.1</v>
      </c>
      <c r="O175" s="83" t="n">
        <v>254.646</v>
      </c>
      <c r="P175" s="83" t="n">
        <v>296.1</v>
      </c>
      <c r="Q175" s="84" t="n">
        <v>0.1139389555018547</v>
      </c>
      <c r="R175" s="81" t="n">
        <v>2</v>
      </c>
      <c r="S175" s="81" t="n">
        <v>2025</v>
      </c>
      <c r="T175" s="81" t="n">
        <v>5</v>
      </c>
      <c r="U175" s="81" t="n">
        <v>2025</v>
      </c>
      <c r="V175" s="233" t="n">
        <v>45826</v>
      </c>
      <c r="W175" s="81" t="inlineStr">
        <is>
          <t>junio</t>
        </is>
      </c>
      <c r="X175" s="81" t="n">
        <v>2025</v>
      </c>
      <c r="Z175" t="inlineStr">
        <is>
          <t>Sin comisión</t>
        </is>
      </c>
    </row>
    <row r="176" ht="14.45" customHeight="1">
      <c r="A176" s="81" t="inlineStr">
        <is>
          <t>LLC</t>
        </is>
      </c>
      <c r="B176" s="81" t="n">
        <v>180</v>
      </c>
      <c r="C176" s="81" t="n">
        <v>0</v>
      </c>
      <c r="D176" s="233" t="n">
        <v>45712</v>
      </c>
      <c r="E176" s="233" t="n">
        <v>45751</v>
      </c>
      <c r="F176" s="233" t="n">
        <v>45753</v>
      </c>
      <c r="G176" s="81" t="inlineStr">
        <is>
          <t>EduardoP</t>
        </is>
      </c>
      <c r="H176" s="81" t="n">
        <v>9</v>
      </c>
      <c r="I176" s="81" t="n"/>
      <c r="J176" s="83" t="n">
        <v>2458.9</v>
      </c>
      <c r="K176" s="83" t="inlineStr">
        <is>
          <t>USD</t>
        </is>
      </c>
      <c r="L176" s="83" t="n">
        <v>2114.654</v>
      </c>
      <c r="M176" s="83" t="n">
        <v>2458.9</v>
      </c>
      <c r="N176" s="83" t="n">
        <v>303.53</v>
      </c>
      <c r="O176" s="83" t="n">
        <v>261.0358</v>
      </c>
      <c r="P176" s="83" t="n">
        <v>303.53</v>
      </c>
      <c r="Q176" s="84" t="n">
        <v>0.1234413762251413</v>
      </c>
      <c r="R176" s="81" t="n">
        <v>2</v>
      </c>
      <c r="S176" s="81" t="n">
        <v>2025</v>
      </c>
      <c r="T176" s="81" t="n">
        <v>4</v>
      </c>
      <c r="U176" s="81" t="n">
        <v>2025</v>
      </c>
      <c r="V176" s="233" t="n">
        <v>45798</v>
      </c>
      <c r="W176" s="81" t="inlineStr">
        <is>
          <t>mayo</t>
        </is>
      </c>
      <c r="X176" s="81" t="n">
        <v>2025</v>
      </c>
    </row>
    <row r="177" ht="14.45" customHeight="1">
      <c r="A177" s="81" t="inlineStr">
        <is>
          <t>LLC</t>
        </is>
      </c>
      <c r="B177" s="81" t="n">
        <v>181</v>
      </c>
      <c r="C177" s="81" t="n">
        <v>1</v>
      </c>
      <c r="D177" s="233" t="n">
        <v>45712</v>
      </c>
      <c r="E177" s="233" t="n">
        <v>45859</v>
      </c>
      <c r="F177" s="233" t="n">
        <v>45865</v>
      </c>
      <c r="G177" s="81" t="inlineStr">
        <is>
          <t>AndreaM</t>
        </is>
      </c>
      <c r="H177" s="81" t="n">
        <v>9</v>
      </c>
      <c r="I177" s="81" t="n"/>
      <c r="J177" s="83" t="n">
        <v>19706</v>
      </c>
      <c r="K177" s="83" t="inlineStr">
        <is>
          <t>USD</t>
        </is>
      </c>
      <c r="L177" s="83" t="n">
        <v>16947.16</v>
      </c>
      <c r="M177" s="83" t="n">
        <v>19706</v>
      </c>
      <c r="N177" s="83" t="n">
        <v>337.24</v>
      </c>
      <c r="O177" s="83" t="n">
        <v>290.0264</v>
      </c>
      <c r="P177" s="83" t="n">
        <v>337.24</v>
      </c>
      <c r="Q177" s="84" t="n">
        <v>0.01711356947122704</v>
      </c>
      <c r="R177" s="81" t="n">
        <v>2</v>
      </c>
      <c r="S177" s="81" t="n">
        <v>2025</v>
      </c>
      <c r="T177" s="81" t="n">
        <v>7</v>
      </c>
      <c r="U177" s="81" t="n">
        <v>2025</v>
      </c>
      <c r="V177" s="233" t="n">
        <v>45910</v>
      </c>
      <c r="W177" s="81" t="inlineStr">
        <is>
          <t>septiembre</t>
        </is>
      </c>
      <c r="X177" s="81" t="n">
        <v>2025</v>
      </c>
      <c r="Z177" t="inlineStr">
        <is>
          <t>Rentabilidad Baja</t>
        </is>
      </c>
    </row>
    <row r="178" ht="14.45" customHeight="1">
      <c r="A178" s="81" t="inlineStr">
        <is>
          <t>LLC</t>
        </is>
      </c>
      <c r="B178" s="81" t="n">
        <v>183</v>
      </c>
      <c r="C178" s="81" t="n">
        <v>1</v>
      </c>
      <c r="D178" s="233" t="n">
        <v>45714</v>
      </c>
      <c r="E178" s="233" t="n">
        <v>45847</v>
      </c>
      <c r="F178" s="233" t="n">
        <v>45856</v>
      </c>
      <c r="G178" s="81" t="inlineStr">
        <is>
          <t>VeronicaN</t>
        </is>
      </c>
      <c r="H178" s="81" t="n">
        <v>9</v>
      </c>
      <c r="I178" s="81" t="n"/>
      <c r="J178" s="83" t="n">
        <v>37718.11</v>
      </c>
      <c r="K178" s="83" t="inlineStr">
        <is>
          <t>USD</t>
        </is>
      </c>
      <c r="L178" s="83" t="n">
        <v>32437.5746</v>
      </c>
      <c r="M178" s="83" t="n">
        <v>37718.11</v>
      </c>
      <c r="N178" s="83" t="n">
        <v>1242.95</v>
      </c>
      <c r="O178" s="83" t="n">
        <v>1068.937</v>
      </c>
      <c r="P178" s="83" t="n">
        <v>1242.95</v>
      </c>
      <c r="Q178" s="84" t="n">
        <v>0.03295366602409294</v>
      </c>
      <c r="R178" s="81" t="n">
        <v>2</v>
      </c>
      <c r="S178" s="81" t="n">
        <v>2025</v>
      </c>
      <c r="T178" s="81" t="n">
        <v>7</v>
      </c>
      <c r="U178" s="81" t="n">
        <v>2025</v>
      </c>
      <c r="V178" s="233" t="n">
        <v>45901</v>
      </c>
      <c r="W178" s="81" t="inlineStr">
        <is>
          <t>septiembre</t>
        </is>
      </c>
      <c r="X178" s="81" t="n">
        <v>2025</v>
      </c>
    </row>
    <row r="179" ht="14.45" customHeight="1">
      <c r="A179" s="81" t="inlineStr">
        <is>
          <t>LLC</t>
        </is>
      </c>
      <c r="B179" s="81" t="n">
        <v>185</v>
      </c>
      <c r="C179" s="81" t="n">
        <v>1</v>
      </c>
      <c r="D179" s="233" t="n">
        <v>45670</v>
      </c>
      <c r="E179" s="233" t="n">
        <v>45682</v>
      </c>
      <c r="F179" s="233" t="n">
        <v>45697</v>
      </c>
      <c r="G179" s="81" t="inlineStr">
        <is>
          <t>MinervaH</t>
        </is>
      </c>
      <c r="H179" s="81" t="n">
        <v>3</v>
      </c>
      <c r="I179" s="81" t="n"/>
      <c r="J179" s="83" t="n">
        <v>1196</v>
      </c>
      <c r="K179" s="83" t="inlineStr">
        <is>
          <t>USD</t>
        </is>
      </c>
      <c r="L179" s="83" t="n">
        <v>1028.56</v>
      </c>
      <c r="M179" s="83" t="n">
        <v>1196</v>
      </c>
      <c r="N179" s="83" t="n">
        <v>0</v>
      </c>
      <c r="O179" s="83" t="n">
        <v>0</v>
      </c>
      <c r="P179" s="83" t="n">
        <v>0</v>
      </c>
      <c r="Q179" s="84" t="n">
        <v>0</v>
      </c>
      <c r="R179" s="81" t="n">
        <v>1</v>
      </c>
      <c r="S179" s="81" t="n">
        <v>2025</v>
      </c>
      <c r="T179" s="81" t="n">
        <v>1</v>
      </c>
      <c r="U179" s="81" t="n">
        <v>2025</v>
      </c>
      <c r="V179" s="233" t="n">
        <v>45742</v>
      </c>
      <c r="W179" s="81" t="inlineStr">
        <is>
          <t>marzo</t>
        </is>
      </c>
      <c r="X179" s="81" t="n">
        <v>2025</v>
      </c>
    </row>
    <row r="180" ht="14.45" customHeight="1">
      <c r="A180" s="81" t="inlineStr">
        <is>
          <t>LLC</t>
        </is>
      </c>
      <c r="B180" s="81" t="n">
        <v>186</v>
      </c>
      <c r="C180" s="81" t="n">
        <v>1</v>
      </c>
      <c r="D180" s="233" t="n">
        <v>45716</v>
      </c>
      <c r="E180" s="233" t="n">
        <v>45692</v>
      </c>
      <c r="F180" s="233" t="n">
        <v>45696</v>
      </c>
      <c r="G180" s="81" t="inlineStr">
        <is>
          <t>VeronicaN</t>
        </is>
      </c>
      <c r="H180" s="81" t="n">
        <v>9</v>
      </c>
      <c r="I180" s="81" t="n"/>
      <c r="J180" s="83" t="n">
        <v>134515</v>
      </c>
      <c r="K180" s="83" t="inlineStr">
        <is>
          <t>MXN</t>
        </is>
      </c>
      <c r="L180" s="83" t="n">
        <v>6456.72</v>
      </c>
      <c r="M180" s="83" t="n">
        <v>7532.84</v>
      </c>
      <c r="N180" s="83" t="n">
        <v>25731.52</v>
      </c>
      <c r="O180" s="83" t="n">
        <v>1235.11296</v>
      </c>
      <c r="P180" s="83" t="n">
        <v>1440.96512</v>
      </c>
      <c r="Q180" s="84" t="n">
        <v>0.1912910827788723</v>
      </c>
      <c r="R180" s="81" t="n">
        <v>2</v>
      </c>
      <c r="S180" s="81" t="n">
        <v>2025</v>
      </c>
      <c r="T180" s="81" t="n">
        <v>2</v>
      </c>
      <c r="U180" s="81" t="n">
        <v>2025</v>
      </c>
      <c r="V180" s="233" t="n">
        <v>45741</v>
      </c>
      <c r="W180" s="81" t="inlineStr">
        <is>
          <t>marzo</t>
        </is>
      </c>
      <c r="X180" s="81" t="n">
        <v>2025</v>
      </c>
    </row>
    <row r="181" ht="14.45" customHeight="1">
      <c r="A181" s="81" t="inlineStr">
        <is>
          <t>LLC</t>
        </is>
      </c>
      <c r="B181" s="81" t="n">
        <v>187</v>
      </c>
      <c r="C181" s="81" t="n">
        <v>1</v>
      </c>
      <c r="D181" s="233" t="n">
        <v>45719</v>
      </c>
      <c r="E181" s="233" t="n">
        <v>45722</v>
      </c>
      <c r="F181" s="233" t="n">
        <v>45727</v>
      </c>
      <c r="G181" s="81" t="inlineStr">
        <is>
          <t>DianaM</t>
        </is>
      </c>
      <c r="H181" s="81" t="n">
        <v>10</v>
      </c>
      <c r="I181" s="81" t="inlineStr">
        <is>
          <t>MARC1989</t>
        </is>
      </c>
      <c r="J181" s="83" t="n">
        <v>3382.8</v>
      </c>
      <c r="K181" s="83" t="inlineStr">
        <is>
          <t>USD</t>
        </is>
      </c>
      <c r="L181" s="83" t="n">
        <v>2909.208</v>
      </c>
      <c r="M181" s="83" t="n">
        <v>3382.8</v>
      </c>
      <c r="N181" s="83" t="n">
        <v>209.86</v>
      </c>
      <c r="O181" s="83" t="n">
        <v>180.4796</v>
      </c>
      <c r="P181" s="83" t="n">
        <v>209.86</v>
      </c>
      <c r="Q181" s="84" t="n">
        <v>0.06203736549603878</v>
      </c>
      <c r="R181" s="81" t="n">
        <v>3</v>
      </c>
      <c r="S181" s="81" t="n">
        <v>2025</v>
      </c>
      <c r="T181" s="81" t="n">
        <v>3</v>
      </c>
      <c r="U181" s="81" t="n">
        <v>2025</v>
      </c>
      <c r="V181" s="233" t="n">
        <v>45772</v>
      </c>
      <c r="W181" s="81" t="inlineStr">
        <is>
          <t>abril</t>
        </is>
      </c>
      <c r="X181" s="81" t="n">
        <v>2025</v>
      </c>
    </row>
    <row r="182" ht="14.45" customHeight="1">
      <c r="A182" s="81" t="inlineStr">
        <is>
          <t>LLC</t>
        </is>
      </c>
      <c r="B182" s="81" t="n">
        <v>188</v>
      </c>
      <c r="C182" s="81" t="n">
        <v>1</v>
      </c>
      <c r="D182" s="233" t="n">
        <v>45721</v>
      </c>
      <c r="E182" s="233" t="n">
        <v>45689</v>
      </c>
      <c r="F182" s="233" t="n">
        <v>45696</v>
      </c>
      <c r="G182" s="81" t="inlineStr">
        <is>
          <t>DianaM</t>
        </is>
      </c>
      <c r="H182" s="81" t="n">
        <v>10</v>
      </c>
      <c r="I182" s="81" t="inlineStr">
        <is>
          <t>MARC1989</t>
        </is>
      </c>
      <c r="J182" s="83" t="n">
        <v>10019.21</v>
      </c>
      <c r="K182" s="83" t="inlineStr">
        <is>
          <t>USD</t>
        </is>
      </c>
      <c r="L182" s="83" t="n">
        <v>8616.5206</v>
      </c>
      <c r="M182" s="83" t="n">
        <v>10019.21</v>
      </c>
      <c r="N182" s="83" t="n">
        <v>997.21</v>
      </c>
      <c r="O182" s="83" t="n">
        <v>857.6006</v>
      </c>
      <c r="P182" s="83" t="n">
        <v>997.21</v>
      </c>
      <c r="Q182" s="84" t="n">
        <v>0.09952980324796067</v>
      </c>
      <c r="R182" s="81" t="n">
        <v>3</v>
      </c>
      <c r="S182" s="81" t="n">
        <v>2025</v>
      </c>
      <c r="T182" s="81" t="n">
        <v>2</v>
      </c>
      <c r="U182" s="81" t="n">
        <v>2025</v>
      </c>
      <c r="V182" s="233" t="n">
        <v>45741</v>
      </c>
      <c r="W182" s="81" t="inlineStr">
        <is>
          <t>marzo</t>
        </is>
      </c>
      <c r="X182" s="81" t="n">
        <v>2025</v>
      </c>
      <c r="Z182" t="inlineStr">
        <is>
          <t>Sin comisión</t>
        </is>
      </c>
    </row>
    <row r="183" ht="14.45" customHeight="1">
      <c r="A183" s="81" t="inlineStr">
        <is>
          <t>LLC</t>
        </is>
      </c>
      <c r="B183" s="81" t="n">
        <v>189</v>
      </c>
      <c r="C183" s="81" t="n">
        <v>1</v>
      </c>
      <c r="D183" s="233" t="n">
        <v>45722</v>
      </c>
      <c r="E183" s="233" t="n">
        <v>45760</v>
      </c>
      <c r="F183" s="233" t="n">
        <v>45781</v>
      </c>
      <c r="G183" s="81" t="inlineStr">
        <is>
          <t>DianaM</t>
        </is>
      </c>
      <c r="H183" s="81" t="n">
        <v>10</v>
      </c>
      <c r="I183" s="81" t="inlineStr">
        <is>
          <t>MARC1989</t>
        </is>
      </c>
      <c r="J183" s="83" t="n">
        <v>34063.61</v>
      </c>
      <c r="K183" s="83" t="inlineStr">
        <is>
          <t>USD</t>
        </is>
      </c>
      <c r="L183" s="83" t="n">
        <v>29294.7046</v>
      </c>
      <c r="M183" s="83" t="n">
        <v>34063.61</v>
      </c>
      <c r="N183" s="83" t="n">
        <v>1062.49</v>
      </c>
      <c r="O183" s="83" t="n">
        <v>913.7414</v>
      </c>
      <c r="P183" s="83" t="n">
        <v>1062.49</v>
      </c>
      <c r="Q183" s="84" t="n">
        <v>0.03119135053507247</v>
      </c>
      <c r="R183" s="81" t="n">
        <v>3</v>
      </c>
      <c r="S183" s="81" t="n">
        <v>2025</v>
      </c>
      <c r="T183" s="81" t="n">
        <v>4</v>
      </c>
      <c r="U183" s="81" t="n">
        <v>2025</v>
      </c>
      <c r="V183" s="233" t="n">
        <v>45826</v>
      </c>
      <c r="W183" s="81" t="inlineStr">
        <is>
          <t>junio</t>
        </is>
      </c>
      <c r="X183" s="81" t="n">
        <v>2025</v>
      </c>
      <c r="Z183" t="inlineStr">
        <is>
          <t>Rentabilidad Baja</t>
        </is>
      </c>
    </row>
    <row r="184" ht="14.45" customHeight="1">
      <c r="A184" s="81" t="inlineStr">
        <is>
          <t>LLC</t>
        </is>
      </c>
      <c r="B184" s="81" t="n">
        <v>190</v>
      </c>
      <c r="C184" s="81" t="n">
        <v>1</v>
      </c>
      <c r="D184" s="233" t="n">
        <v>45722</v>
      </c>
      <c r="E184" s="233" t="n">
        <v>45757</v>
      </c>
      <c r="F184" s="233" t="n">
        <v>45767</v>
      </c>
      <c r="G184" s="81" t="inlineStr">
        <is>
          <t>VeronicaN</t>
        </is>
      </c>
      <c r="H184" s="81" t="n">
        <v>10</v>
      </c>
      <c r="I184" s="81" t="n"/>
      <c r="J184" s="83" t="n">
        <v>5626.99</v>
      </c>
      <c r="K184" s="83" t="inlineStr">
        <is>
          <t>USD</t>
        </is>
      </c>
      <c r="L184" s="83" t="n">
        <v>4839.2114</v>
      </c>
      <c r="M184" s="83" t="n">
        <v>5626.99</v>
      </c>
      <c r="N184" s="83" t="n">
        <v>0</v>
      </c>
      <c r="O184" s="83" t="n">
        <v>0</v>
      </c>
      <c r="P184" s="83" t="n">
        <v>0</v>
      </c>
      <c r="Q184" s="84" t="n">
        <v>0</v>
      </c>
      <c r="R184" s="81" t="n">
        <v>3</v>
      </c>
      <c r="S184" s="81" t="n">
        <v>2025</v>
      </c>
      <c r="T184" s="81" t="n">
        <v>4</v>
      </c>
      <c r="U184" s="81" t="n">
        <v>2025</v>
      </c>
      <c r="V184" s="233" t="n">
        <v>45812</v>
      </c>
      <c r="W184" s="81" t="inlineStr">
        <is>
          <t>junio</t>
        </is>
      </c>
      <c r="X184" s="81" t="n">
        <v>2025</v>
      </c>
      <c r="Z184" t="inlineStr">
        <is>
          <t>Sin comisión</t>
        </is>
      </c>
    </row>
    <row r="185" ht="14.45" customHeight="1">
      <c r="A185" s="81" t="inlineStr">
        <is>
          <t>LLC</t>
        </is>
      </c>
      <c r="B185" s="81" t="n">
        <v>191</v>
      </c>
      <c r="C185" s="81" t="n">
        <v>0</v>
      </c>
      <c r="D185" s="233" t="n">
        <v>45722</v>
      </c>
      <c r="E185" s="233" t="n">
        <v>45730</v>
      </c>
      <c r="F185" s="233" t="n">
        <v>45731</v>
      </c>
      <c r="G185" s="81" t="inlineStr">
        <is>
          <t>MinervaH</t>
        </is>
      </c>
      <c r="H185" s="81" t="n">
        <v>10</v>
      </c>
      <c r="I185" s="81" t="inlineStr">
        <is>
          <t>JAIMEG</t>
        </is>
      </c>
      <c r="J185" s="83" t="n">
        <v>720</v>
      </c>
      <c r="K185" s="83" t="inlineStr">
        <is>
          <t>EUR</t>
        </is>
      </c>
      <c r="L185" s="83" t="n">
        <v>720</v>
      </c>
      <c r="M185" s="83" t="n">
        <v>835.1999999999999</v>
      </c>
      <c r="N185" s="83" t="n">
        <v>99.73999999999999</v>
      </c>
      <c r="O185" s="83" t="n">
        <v>99.73999999999999</v>
      </c>
      <c r="P185" s="83" t="n">
        <v>115.6984</v>
      </c>
      <c r="Q185" s="84" t="n">
        <v>0.1385277777777778</v>
      </c>
      <c r="R185" s="81" t="n">
        <v>3</v>
      </c>
      <c r="S185" s="81" t="n">
        <v>2025</v>
      </c>
      <c r="T185" s="81" t="n">
        <v>3</v>
      </c>
      <c r="U185" s="81" t="n">
        <v>2025</v>
      </c>
      <c r="V185" s="233" t="n">
        <v>45776</v>
      </c>
      <c r="W185" s="81" t="inlineStr">
        <is>
          <t>abril</t>
        </is>
      </c>
      <c r="X185" s="81" t="n">
        <v>2025</v>
      </c>
      <c r="Z185" t="inlineStr">
        <is>
          <t>Sin comisión</t>
        </is>
      </c>
    </row>
    <row r="186" ht="14.45" customHeight="1">
      <c r="A186" s="81" t="inlineStr">
        <is>
          <t>LLC</t>
        </is>
      </c>
      <c r="B186" s="81" t="n">
        <v>192</v>
      </c>
      <c r="C186" s="81" t="n">
        <v>1</v>
      </c>
      <c r="D186" s="233" t="n">
        <v>45723</v>
      </c>
      <c r="E186" s="233" t="n">
        <v>45632</v>
      </c>
      <c r="F186" s="233" t="n">
        <v>45635</v>
      </c>
      <c r="G186" s="81" t="inlineStr">
        <is>
          <t>DianaM</t>
        </is>
      </c>
      <c r="H186" s="81" t="n">
        <v>10</v>
      </c>
      <c r="I186" s="81" t="inlineStr">
        <is>
          <t>MARC1989</t>
        </is>
      </c>
      <c r="J186" s="83" t="n">
        <v>5250</v>
      </c>
      <c r="K186" s="83" t="inlineStr">
        <is>
          <t>USD</t>
        </is>
      </c>
      <c r="L186" s="83" t="n">
        <v>4515</v>
      </c>
      <c r="M186" s="83" t="n">
        <v>5250</v>
      </c>
      <c r="N186" s="83" t="n">
        <v>525</v>
      </c>
      <c r="O186" s="83" t="n">
        <v>451.5</v>
      </c>
      <c r="P186" s="83" t="n">
        <v>525</v>
      </c>
      <c r="Q186" s="84" t="n">
        <v>0.1</v>
      </c>
      <c r="R186" s="81" t="n">
        <v>3</v>
      </c>
      <c r="S186" s="81" t="n">
        <v>2025</v>
      </c>
      <c r="T186" s="81" t="n">
        <v>12</v>
      </c>
      <c r="U186" s="81" t="n">
        <v>2024</v>
      </c>
      <c r="V186" s="233" t="n">
        <v>45680</v>
      </c>
      <c r="W186" s="81" t="inlineStr">
        <is>
          <t>enero</t>
        </is>
      </c>
      <c r="X186" s="81" t="n">
        <v>2025</v>
      </c>
    </row>
    <row r="187" ht="14.45" customHeight="1">
      <c r="A187" s="81" t="inlineStr">
        <is>
          <t>LLC</t>
        </is>
      </c>
      <c r="B187" s="81" t="n">
        <v>193</v>
      </c>
      <c r="C187" s="81" t="n">
        <v>1</v>
      </c>
      <c r="D187" s="233" t="n">
        <v>45725</v>
      </c>
      <c r="E187" s="233" t="n">
        <v>45751</v>
      </c>
      <c r="F187" s="233" t="n">
        <v>45835</v>
      </c>
      <c r="G187" s="81" t="inlineStr">
        <is>
          <t>MinervaH</t>
        </is>
      </c>
      <c r="H187" s="81" t="n">
        <v>11</v>
      </c>
      <c r="I187" s="81" t="inlineStr">
        <is>
          <t>JAIMEG</t>
        </is>
      </c>
      <c r="J187" s="83" t="n">
        <v>68627.50999999999</v>
      </c>
      <c r="K187" s="83" t="inlineStr">
        <is>
          <t>USD</t>
        </is>
      </c>
      <c r="L187" s="83" t="n">
        <v>59019.6586</v>
      </c>
      <c r="M187" s="83" t="n">
        <v>68627.50999999999</v>
      </c>
      <c r="N187" s="83" t="n">
        <v>12484.09</v>
      </c>
      <c r="O187" s="83" t="n">
        <v>10736.3174</v>
      </c>
      <c r="P187" s="83" t="n">
        <v>12484.09</v>
      </c>
      <c r="Q187" s="84" t="n">
        <v>0.1819108692709382</v>
      </c>
      <c r="R187" s="81" t="n">
        <v>3</v>
      </c>
      <c r="S187" s="81" t="n">
        <v>2025</v>
      </c>
      <c r="T187" s="81" t="n">
        <v>4</v>
      </c>
      <c r="U187" s="81" t="n">
        <v>2025</v>
      </c>
      <c r="V187" s="233" t="n">
        <v>45880</v>
      </c>
      <c r="W187" s="81" t="inlineStr">
        <is>
          <t>agosto</t>
        </is>
      </c>
      <c r="X187" s="81" t="n">
        <v>2025</v>
      </c>
      <c r="Z187" t="inlineStr">
        <is>
          <t>Sin comisión</t>
        </is>
      </c>
    </row>
    <row r="188" ht="14.45" customHeight="1">
      <c r="A188" s="81" t="inlineStr">
        <is>
          <t>LLC</t>
        </is>
      </c>
      <c r="B188" s="81" t="n">
        <v>194</v>
      </c>
      <c r="C188" s="81" t="n">
        <v>1</v>
      </c>
      <c r="D188" s="233" t="n">
        <v>45726</v>
      </c>
      <c r="E188" s="233" t="n">
        <v>45799</v>
      </c>
      <c r="F188" s="233" t="n">
        <v>45803</v>
      </c>
      <c r="G188" s="81" t="inlineStr">
        <is>
          <t>LucianaE</t>
        </is>
      </c>
      <c r="H188" s="81" t="n">
        <v>11</v>
      </c>
      <c r="I188" s="81" t="n"/>
      <c r="J188" s="83" t="n">
        <v>8470.110000000001</v>
      </c>
      <c r="K188" s="83" t="inlineStr">
        <is>
          <t>USD</t>
        </is>
      </c>
      <c r="L188" s="83" t="n">
        <v>7284.2946</v>
      </c>
      <c r="M188" s="83" t="n">
        <v>8470.110000000001</v>
      </c>
      <c r="N188" s="83" t="n">
        <v>750</v>
      </c>
      <c r="O188" s="83" t="n">
        <v>645</v>
      </c>
      <c r="P188" s="83" t="n">
        <v>750</v>
      </c>
      <c r="Q188" s="84" t="n">
        <v>0.08854666586384356</v>
      </c>
      <c r="R188" s="81" t="n">
        <v>3</v>
      </c>
      <c r="S188" s="81" t="n">
        <v>2025</v>
      </c>
      <c r="T188" s="81" t="n">
        <v>5</v>
      </c>
      <c r="U188" s="81" t="n">
        <v>2025</v>
      </c>
      <c r="V188" s="233" t="n">
        <v>45848</v>
      </c>
      <c r="W188" s="81" t="inlineStr">
        <is>
          <t>julio</t>
        </is>
      </c>
      <c r="X188" s="81" t="n">
        <v>2025</v>
      </c>
    </row>
    <row r="189" ht="14.45" customHeight="1">
      <c r="A189" s="81" t="inlineStr">
        <is>
          <t>LLC</t>
        </is>
      </c>
      <c r="B189" s="81" t="n">
        <v>195</v>
      </c>
      <c r="C189" s="81" t="n">
        <v>1</v>
      </c>
      <c r="D189" s="233" t="n">
        <v>45726</v>
      </c>
      <c r="E189" s="233" t="n">
        <v>45850</v>
      </c>
      <c r="F189" s="233" t="n">
        <v>45857</v>
      </c>
      <c r="G189" s="81" t="inlineStr">
        <is>
          <t>VeronicaN</t>
        </is>
      </c>
      <c r="H189" s="81" t="n">
        <v>11</v>
      </c>
      <c r="I189" s="81" t="n"/>
      <c r="J189" s="83" t="n">
        <v>16000</v>
      </c>
      <c r="K189" s="83" t="inlineStr">
        <is>
          <t>EUR</t>
        </is>
      </c>
      <c r="L189" s="83" t="n">
        <v>16000</v>
      </c>
      <c r="M189" s="83" t="n">
        <v>18560</v>
      </c>
      <c r="N189" s="83" t="n">
        <v>0</v>
      </c>
      <c r="O189" s="83" t="n">
        <v>0</v>
      </c>
      <c r="P189" s="83" t="n">
        <v>0</v>
      </c>
      <c r="Q189" s="84" t="n">
        <v>0</v>
      </c>
      <c r="R189" s="81" t="n">
        <v>3</v>
      </c>
      <c r="S189" s="81" t="n">
        <v>2025</v>
      </c>
      <c r="T189" s="81" t="n">
        <v>7</v>
      </c>
      <c r="U189" s="81" t="n">
        <v>2025</v>
      </c>
      <c r="V189" s="233" t="n">
        <v>45902</v>
      </c>
      <c r="W189" s="81" t="inlineStr">
        <is>
          <t>septiembre</t>
        </is>
      </c>
      <c r="X189" s="81" t="n">
        <v>2025</v>
      </c>
      <c r="Z189" t="inlineStr">
        <is>
          <t>Sin comisión</t>
        </is>
      </c>
    </row>
    <row r="190" ht="14.45" customHeight="1">
      <c r="A190" s="81" t="inlineStr">
        <is>
          <t>LLC</t>
        </is>
      </c>
      <c r="B190" s="81" t="n">
        <v>196</v>
      </c>
      <c r="C190" s="81" t="n">
        <v>1</v>
      </c>
      <c r="D190" s="233" t="n">
        <v>45728</v>
      </c>
      <c r="E190" s="233" t="n">
        <v>45791</v>
      </c>
      <c r="F190" s="233" t="n">
        <v>45802</v>
      </c>
      <c r="G190" s="81" t="inlineStr">
        <is>
          <t>DianaM</t>
        </is>
      </c>
      <c r="H190" s="81" t="n">
        <v>11</v>
      </c>
      <c r="I190" s="81" t="inlineStr">
        <is>
          <t>MARC1989</t>
        </is>
      </c>
      <c r="J190" s="83" t="n">
        <v>14952.34</v>
      </c>
      <c r="K190" s="83" t="inlineStr">
        <is>
          <t>USD</t>
        </is>
      </c>
      <c r="L190" s="83" t="n">
        <v>12859.0124</v>
      </c>
      <c r="M190" s="83" t="n">
        <v>14952.34</v>
      </c>
      <c r="N190" s="83" t="n">
        <v>1042.05</v>
      </c>
      <c r="O190" s="83" t="n">
        <v>896.1629999999999</v>
      </c>
      <c r="P190" s="83" t="n">
        <v>1042.05</v>
      </c>
      <c r="Q190" s="84" t="n">
        <v>0.06969143291284173</v>
      </c>
      <c r="R190" s="81" t="n">
        <v>3</v>
      </c>
      <c r="S190" s="81" t="n">
        <v>2025</v>
      </c>
      <c r="T190" s="81" t="n">
        <v>5</v>
      </c>
      <c r="U190" s="81" t="n">
        <v>2025</v>
      </c>
      <c r="V190" s="233" t="n">
        <v>45847</v>
      </c>
      <c r="W190" s="81" t="inlineStr">
        <is>
          <t>julio</t>
        </is>
      </c>
      <c r="X190" s="81" t="n">
        <v>2025</v>
      </c>
      <c r="Z190" t="inlineStr">
        <is>
          <t>Rentabilidad Baja</t>
        </is>
      </c>
    </row>
    <row r="191" ht="14.45" customHeight="1">
      <c r="A191" s="81" t="inlineStr">
        <is>
          <t>LLC</t>
        </is>
      </c>
      <c r="B191" s="81" t="n">
        <v>197</v>
      </c>
      <c r="C191" s="81" t="n">
        <v>1</v>
      </c>
      <c r="D191" s="233" t="n">
        <v>45728</v>
      </c>
      <c r="E191" s="233" t="n">
        <v>45731</v>
      </c>
      <c r="F191" s="233" t="n">
        <v>45736</v>
      </c>
      <c r="G191" s="81" t="inlineStr">
        <is>
          <t>VeronicaN</t>
        </is>
      </c>
      <c r="H191" s="81" t="n">
        <v>11</v>
      </c>
      <c r="I191" s="81" t="n"/>
      <c r="J191" s="83" t="n">
        <v>8747</v>
      </c>
      <c r="K191" s="83" t="inlineStr">
        <is>
          <t>USD</t>
        </is>
      </c>
      <c r="L191" s="83" t="n">
        <v>7522.42</v>
      </c>
      <c r="M191" s="83" t="n">
        <v>8747</v>
      </c>
      <c r="N191" s="83" t="n">
        <v>1241.64</v>
      </c>
      <c r="O191" s="83" t="n">
        <v>1067.8104</v>
      </c>
      <c r="P191" s="83" t="n">
        <v>1241.64</v>
      </c>
      <c r="Q191" s="84" t="n">
        <v>0.1419503829884532</v>
      </c>
      <c r="R191" s="81" t="n">
        <v>3</v>
      </c>
      <c r="S191" s="81" t="n">
        <v>2025</v>
      </c>
      <c r="T191" s="81" t="n">
        <v>3</v>
      </c>
      <c r="U191" s="81" t="n">
        <v>2025</v>
      </c>
      <c r="V191" s="233" t="n">
        <v>45781</v>
      </c>
      <c r="W191" s="81" t="inlineStr">
        <is>
          <t>mayo</t>
        </is>
      </c>
      <c r="X191" s="81" t="n">
        <v>2025</v>
      </c>
    </row>
    <row r="192" ht="14.45" customHeight="1">
      <c r="A192" s="81" t="inlineStr">
        <is>
          <t>LLC</t>
        </is>
      </c>
      <c r="B192" s="81" t="n">
        <v>198</v>
      </c>
      <c r="C192" s="81" t="n">
        <v>0</v>
      </c>
      <c r="D192" s="233" t="n">
        <v>45729</v>
      </c>
      <c r="E192" s="233" t="n">
        <v>45952</v>
      </c>
      <c r="F192" s="233" t="n">
        <v>45991</v>
      </c>
      <c r="G192" s="81" t="inlineStr">
        <is>
          <t>LucianaE</t>
        </is>
      </c>
      <c r="H192" s="81" t="n">
        <v>11</v>
      </c>
      <c r="I192" s="81" t="n"/>
      <c r="J192" s="83" t="n">
        <v>84947.09</v>
      </c>
      <c r="K192" s="83" t="inlineStr">
        <is>
          <t>USD</t>
        </is>
      </c>
      <c r="L192" s="83" t="n">
        <v>73054.49739999999</v>
      </c>
      <c r="M192" s="83" t="n">
        <v>84947.09</v>
      </c>
      <c r="N192" s="83" t="n">
        <v>8298.99</v>
      </c>
      <c r="O192" s="83" t="n">
        <v>7137.131399999999</v>
      </c>
      <c r="P192" s="83" t="n">
        <v>8298.99</v>
      </c>
      <c r="Q192" s="84" t="n">
        <v>0.0976959893505475</v>
      </c>
      <c r="R192" s="81" t="n">
        <v>3</v>
      </c>
      <c r="S192" s="81" t="n">
        <v>2025</v>
      </c>
      <c r="T192" s="81" t="n">
        <v>10</v>
      </c>
      <c r="U192" s="81" t="n">
        <v>2025</v>
      </c>
      <c r="V192" s="233" t="n">
        <v>46036</v>
      </c>
      <c r="W192" s="81" t="inlineStr">
        <is>
          <t>enero</t>
        </is>
      </c>
      <c r="X192" s="81" t="n">
        <v>2026</v>
      </c>
    </row>
    <row r="193" ht="14.45" customHeight="1">
      <c r="A193" s="81" t="inlineStr">
        <is>
          <t>LLC</t>
        </is>
      </c>
      <c r="B193" s="81" t="n">
        <v>199</v>
      </c>
      <c r="C193" s="81" t="n">
        <v>1</v>
      </c>
      <c r="D193" s="233" t="n">
        <v>45730</v>
      </c>
      <c r="E193" s="233" t="n">
        <v>45697</v>
      </c>
      <c r="F193" s="233" t="n">
        <v>45699</v>
      </c>
      <c r="G193" s="81" t="inlineStr">
        <is>
          <t>MinervaH</t>
        </is>
      </c>
      <c r="H193" s="81" t="n">
        <v>11</v>
      </c>
      <c r="I193" s="81" t="inlineStr">
        <is>
          <t>JAIMEG</t>
        </is>
      </c>
      <c r="J193" s="83" t="n">
        <v>4395</v>
      </c>
      <c r="K193" s="83" t="inlineStr">
        <is>
          <t>USD</t>
        </is>
      </c>
      <c r="L193" s="83" t="n">
        <v>3779.7</v>
      </c>
      <c r="M193" s="83" t="n">
        <v>4395</v>
      </c>
      <c r="N193" s="83" t="n">
        <v>439.5</v>
      </c>
      <c r="O193" s="83" t="n">
        <v>377.97</v>
      </c>
      <c r="P193" s="83" t="n">
        <v>439.5</v>
      </c>
      <c r="Q193" s="84" t="n">
        <v>0.09999999999999999</v>
      </c>
      <c r="R193" s="81" t="n">
        <v>3</v>
      </c>
      <c r="S193" s="81" t="n">
        <v>2025</v>
      </c>
      <c r="T193" s="81" t="n">
        <v>2</v>
      </c>
      <c r="U193" s="81" t="n">
        <v>2025</v>
      </c>
      <c r="V193" s="233" t="n">
        <v>45744</v>
      </c>
      <c r="W193" s="81" t="inlineStr">
        <is>
          <t>marzo</t>
        </is>
      </c>
      <c r="X193" s="81" t="n">
        <v>2025</v>
      </c>
      <c r="Z193" t="inlineStr">
        <is>
          <t>Rentabilidad Baja</t>
        </is>
      </c>
    </row>
    <row r="194" ht="14.45" customHeight="1">
      <c r="A194" s="81" t="inlineStr">
        <is>
          <t>LLC</t>
        </is>
      </c>
      <c r="B194" s="81" t="n">
        <v>200</v>
      </c>
      <c r="C194" s="81" t="n">
        <v>1</v>
      </c>
      <c r="D194" s="233" t="n">
        <v>45732</v>
      </c>
      <c r="E194" s="233" t="n">
        <v>45735</v>
      </c>
      <c r="F194" s="233" t="n">
        <v>45740</v>
      </c>
      <c r="G194" s="81" t="inlineStr">
        <is>
          <t>ClaudiaF</t>
        </is>
      </c>
      <c r="H194" s="81" t="n">
        <v>12</v>
      </c>
      <c r="I194" s="81" t="n"/>
      <c r="J194" s="83" t="n">
        <v>3998.77</v>
      </c>
      <c r="K194" s="83" t="inlineStr">
        <is>
          <t>USD</t>
        </is>
      </c>
      <c r="L194" s="83" t="n">
        <v>3438.9422</v>
      </c>
      <c r="M194" s="83" t="n">
        <v>3998.77</v>
      </c>
      <c r="N194" s="83" t="n">
        <v>0</v>
      </c>
      <c r="O194" s="83" t="n">
        <v>0</v>
      </c>
      <c r="P194" s="83" t="n">
        <v>0</v>
      </c>
      <c r="Q194" s="84" t="n">
        <v>0</v>
      </c>
      <c r="R194" s="81" t="n">
        <v>3</v>
      </c>
      <c r="S194" s="81" t="n">
        <v>2025</v>
      </c>
      <c r="T194" s="81" t="n">
        <v>3</v>
      </c>
      <c r="U194" s="81" t="n">
        <v>2025</v>
      </c>
      <c r="V194" s="233" t="n">
        <v>45785</v>
      </c>
      <c r="W194" s="81" t="inlineStr">
        <is>
          <t>mayo</t>
        </is>
      </c>
      <c r="X194" s="81" t="n">
        <v>2025</v>
      </c>
      <c r="Z194" t="inlineStr">
        <is>
          <t>Rentabilidad Baja</t>
        </is>
      </c>
    </row>
    <row r="195" ht="14.45" customHeight="1">
      <c r="A195" s="81" t="inlineStr">
        <is>
          <t>LLC</t>
        </is>
      </c>
      <c r="B195" s="81" t="n">
        <v>201</v>
      </c>
      <c r="C195" s="81" t="n">
        <v>1</v>
      </c>
      <c r="D195" s="233" t="n">
        <v>45733</v>
      </c>
      <c r="E195" s="233" t="n">
        <v>45735</v>
      </c>
      <c r="F195" s="233" t="n">
        <v>45740</v>
      </c>
      <c r="G195" s="81" t="inlineStr">
        <is>
          <t>ClaudiaF</t>
        </is>
      </c>
      <c r="H195" s="81" t="n">
        <v>12</v>
      </c>
      <c r="I195" s="81" t="n"/>
      <c r="J195" s="83" t="n">
        <v>3998.77</v>
      </c>
      <c r="K195" s="83" t="inlineStr">
        <is>
          <t>USD</t>
        </is>
      </c>
      <c r="L195" s="83" t="n">
        <v>3438.9422</v>
      </c>
      <c r="M195" s="83" t="n">
        <v>3998.77</v>
      </c>
      <c r="N195" s="83" t="n">
        <v>1443.6</v>
      </c>
      <c r="O195" s="83" t="n">
        <v>1241.496</v>
      </c>
      <c r="P195" s="83" t="n">
        <v>1443.6</v>
      </c>
      <c r="Q195" s="84" t="n">
        <v>0.3610110108858474</v>
      </c>
      <c r="R195" s="81" t="n">
        <v>3</v>
      </c>
      <c r="S195" s="81" t="n">
        <v>2025</v>
      </c>
      <c r="T195" s="81" t="n">
        <v>3</v>
      </c>
      <c r="U195" s="81" t="n">
        <v>2025</v>
      </c>
      <c r="V195" s="233" t="n">
        <v>45785</v>
      </c>
      <c r="W195" s="81" t="inlineStr">
        <is>
          <t>mayo</t>
        </is>
      </c>
      <c r="X195" s="81" t="n">
        <v>2025</v>
      </c>
      <c r="Z195" t="inlineStr">
        <is>
          <t>Sin comisión</t>
        </is>
      </c>
    </row>
    <row r="196" ht="14.45" customHeight="1">
      <c r="A196" s="81" t="inlineStr">
        <is>
          <t>LLC</t>
        </is>
      </c>
      <c r="B196" s="81" t="n">
        <v>202</v>
      </c>
      <c r="C196" s="81" t="n">
        <v>0</v>
      </c>
      <c r="D196" s="233" t="n">
        <v>45734</v>
      </c>
      <c r="E196" s="233" t="n">
        <v>45940</v>
      </c>
      <c r="F196" s="233" t="n">
        <v>46078</v>
      </c>
      <c r="G196" s="81" t="inlineStr">
        <is>
          <t>DianaM</t>
        </is>
      </c>
      <c r="H196" s="81" t="n">
        <v>12</v>
      </c>
      <c r="I196" s="81" t="inlineStr">
        <is>
          <t>MARC1989</t>
        </is>
      </c>
      <c r="J196" s="83" t="n">
        <v>31690.94</v>
      </c>
      <c r="K196" s="83" t="inlineStr">
        <is>
          <t>USD</t>
        </is>
      </c>
      <c r="L196" s="83" t="n">
        <v>27254.2084</v>
      </c>
      <c r="M196" s="83" t="n">
        <v>31690.94</v>
      </c>
      <c r="N196" s="83" t="n">
        <v>4155.63</v>
      </c>
      <c r="O196" s="83" t="n">
        <v>3573.8418</v>
      </c>
      <c r="P196" s="83" t="n">
        <v>4155.63</v>
      </c>
      <c r="Q196" s="84" t="n">
        <v>0.1311299065284905</v>
      </c>
      <c r="R196" s="81" t="n">
        <v>3</v>
      </c>
      <c r="S196" s="81" t="n">
        <v>2025</v>
      </c>
      <c r="T196" s="81" t="n">
        <v>10</v>
      </c>
      <c r="U196" s="81" t="n">
        <v>2025</v>
      </c>
      <c r="V196" s="233" t="n">
        <v>46123</v>
      </c>
      <c r="W196" s="81" t="inlineStr">
        <is>
          <t>abril</t>
        </is>
      </c>
      <c r="X196" s="81" t="n">
        <v>2026</v>
      </c>
      <c r="Z196" t="inlineStr">
        <is>
          <t>Sin comisión</t>
        </is>
      </c>
    </row>
    <row r="197" ht="14.45" customHeight="1">
      <c r="A197" s="81" t="inlineStr">
        <is>
          <t>LLC</t>
        </is>
      </c>
      <c r="B197" s="81" t="n">
        <v>203</v>
      </c>
      <c r="C197" s="81" t="n">
        <v>1</v>
      </c>
      <c r="D197" s="233" t="n">
        <v>45734</v>
      </c>
      <c r="E197" s="233" t="n">
        <v>45798</v>
      </c>
      <c r="F197" s="233" t="n">
        <v>45803</v>
      </c>
      <c r="G197" s="81" t="inlineStr">
        <is>
          <t>LucianaE</t>
        </is>
      </c>
      <c r="H197" s="81" t="n">
        <v>12</v>
      </c>
      <c r="I197" s="81" t="n"/>
      <c r="J197" s="83" t="n">
        <v>4115.64</v>
      </c>
      <c r="K197" s="83" t="inlineStr">
        <is>
          <t>USD</t>
        </is>
      </c>
      <c r="L197" s="83" t="n">
        <v>3539.4504</v>
      </c>
      <c r="M197" s="83" t="n">
        <v>4115.64</v>
      </c>
      <c r="N197" s="83" t="n">
        <v>226.7</v>
      </c>
      <c r="O197" s="83" t="n">
        <v>194.962</v>
      </c>
      <c r="P197" s="83" t="n">
        <v>226.7</v>
      </c>
      <c r="Q197" s="84" t="n">
        <v>0.05508256310075711</v>
      </c>
      <c r="R197" s="81" t="n">
        <v>3</v>
      </c>
      <c r="S197" s="81" t="n">
        <v>2025</v>
      </c>
      <c r="T197" s="81" t="n">
        <v>5</v>
      </c>
      <c r="U197" s="81" t="n">
        <v>2025</v>
      </c>
      <c r="V197" s="233" t="n">
        <v>45848</v>
      </c>
      <c r="W197" s="81" t="inlineStr">
        <is>
          <t>julio</t>
        </is>
      </c>
      <c r="X197" s="81" t="n">
        <v>2025</v>
      </c>
    </row>
    <row r="198" ht="14.45" customHeight="1">
      <c r="A198" s="81" t="inlineStr">
        <is>
          <t>LLC</t>
        </is>
      </c>
      <c r="B198" s="81" t="n">
        <v>204</v>
      </c>
      <c r="C198" s="81" t="n">
        <v>1</v>
      </c>
      <c r="D198" s="233" t="n">
        <v>45735</v>
      </c>
      <c r="E198" s="233" t="n">
        <v>45822</v>
      </c>
      <c r="F198" s="233" t="n">
        <v>45822</v>
      </c>
      <c r="G198" s="81" t="inlineStr">
        <is>
          <t>DianaM</t>
        </is>
      </c>
      <c r="H198" s="81" t="n">
        <v>12</v>
      </c>
      <c r="I198" s="81" t="inlineStr">
        <is>
          <t>MARC1989</t>
        </is>
      </c>
      <c r="J198" s="83" t="n">
        <v>120965.81</v>
      </c>
      <c r="K198" s="83" t="inlineStr">
        <is>
          <t>EUR</t>
        </is>
      </c>
      <c r="L198" s="83" t="n">
        <v>120965.81</v>
      </c>
      <c r="M198" s="83" t="n">
        <v>140320.3396</v>
      </c>
      <c r="N198" s="83" t="n">
        <v>11107.62</v>
      </c>
      <c r="O198" s="83" t="n">
        <v>11107.62</v>
      </c>
      <c r="P198" s="83" t="n">
        <v>12884.8392</v>
      </c>
      <c r="Q198" s="84" t="n">
        <v>0.09182445849781852</v>
      </c>
      <c r="R198" s="81" t="n">
        <v>3</v>
      </c>
      <c r="S198" s="81" t="n">
        <v>2025</v>
      </c>
      <c r="T198" s="81" t="n">
        <v>6</v>
      </c>
      <c r="U198" s="81" t="n">
        <v>2025</v>
      </c>
      <c r="V198" s="233" t="n">
        <v>45867</v>
      </c>
      <c r="W198" s="81" t="inlineStr">
        <is>
          <t>julio</t>
        </is>
      </c>
      <c r="X198" s="81" t="n">
        <v>2025</v>
      </c>
    </row>
    <row r="199" ht="14.45" customHeight="1">
      <c r="A199" s="81" t="inlineStr">
        <is>
          <t>LLC</t>
        </is>
      </c>
      <c r="B199" s="81" t="n">
        <v>205</v>
      </c>
      <c r="C199" s="81" t="n">
        <v>1</v>
      </c>
      <c r="D199" s="233" t="n">
        <v>45735</v>
      </c>
      <c r="E199" s="233" t="n">
        <v>45764</v>
      </c>
      <c r="F199" s="233" t="n">
        <v>45770</v>
      </c>
      <c r="G199" s="81" t="inlineStr">
        <is>
          <t>DianaM</t>
        </is>
      </c>
      <c r="H199" s="81" t="n">
        <v>12</v>
      </c>
      <c r="I199" s="81" t="inlineStr">
        <is>
          <t>MARC1989,MARIELLAP</t>
        </is>
      </c>
      <c r="J199" s="83" t="n">
        <v>868193.33</v>
      </c>
      <c r="K199" s="83" t="inlineStr">
        <is>
          <t>MXN</t>
        </is>
      </c>
      <c r="L199" s="83" t="n">
        <v>41673.27984</v>
      </c>
      <c r="M199" s="83" t="n">
        <v>48618.82648</v>
      </c>
      <c r="N199" s="83" t="n">
        <v>58255.6</v>
      </c>
      <c r="O199" s="83" t="n">
        <v>2796.2688</v>
      </c>
      <c r="P199" s="83" t="n">
        <v>3262.3136</v>
      </c>
      <c r="Q199" s="84" t="n">
        <v>0.06709980137718866</v>
      </c>
      <c r="R199" s="81" t="n">
        <v>3</v>
      </c>
      <c r="S199" s="81" t="n">
        <v>2025</v>
      </c>
      <c r="T199" s="81" t="n">
        <v>4</v>
      </c>
      <c r="U199" s="81" t="n">
        <v>2025</v>
      </c>
      <c r="V199" s="233" t="n">
        <v>45815</v>
      </c>
      <c r="W199" s="81" t="inlineStr">
        <is>
          <t>junio</t>
        </is>
      </c>
      <c r="X199" s="81" t="n">
        <v>2025</v>
      </c>
    </row>
    <row r="200" ht="14.45" customHeight="1">
      <c r="A200" s="81" t="inlineStr">
        <is>
          <t>LLC</t>
        </is>
      </c>
      <c r="B200" s="81" t="n">
        <v>206</v>
      </c>
      <c r="C200" s="81" t="n">
        <v>1</v>
      </c>
      <c r="D200" s="233" t="n">
        <v>45736</v>
      </c>
      <c r="E200" s="233" t="n">
        <v>45735</v>
      </c>
      <c r="F200" s="233" t="n">
        <v>45754</v>
      </c>
      <c r="G200" s="81" t="inlineStr">
        <is>
          <t>MinervaH</t>
        </is>
      </c>
      <c r="H200" s="81" t="n">
        <v>12</v>
      </c>
      <c r="I200" s="81" t="n"/>
      <c r="J200" s="83" t="n">
        <v>8210</v>
      </c>
      <c r="K200" s="83" t="inlineStr">
        <is>
          <t>USD</t>
        </is>
      </c>
      <c r="L200" s="83" t="n">
        <v>7060.599999999999</v>
      </c>
      <c r="M200" s="83" t="n">
        <v>8210</v>
      </c>
      <c r="N200" s="83" t="n">
        <v>0</v>
      </c>
      <c r="O200" s="83" t="n">
        <v>0</v>
      </c>
      <c r="P200" s="83" t="n">
        <v>0</v>
      </c>
      <c r="Q200" s="84" t="n">
        <v>0</v>
      </c>
      <c r="R200" s="81" t="n">
        <v>3</v>
      </c>
      <c r="S200" s="81" t="n">
        <v>2025</v>
      </c>
      <c r="T200" s="81" t="n">
        <v>3</v>
      </c>
      <c r="U200" s="81" t="n">
        <v>2025</v>
      </c>
      <c r="V200" s="233" t="n">
        <v>45799</v>
      </c>
      <c r="W200" s="81" t="inlineStr">
        <is>
          <t>mayo</t>
        </is>
      </c>
      <c r="X200" s="81" t="n">
        <v>2025</v>
      </c>
    </row>
    <row r="201" ht="14.45" customHeight="1">
      <c r="A201" s="81" t="inlineStr">
        <is>
          <t>LLC</t>
        </is>
      </c>
      <c r="B201" s="81" t="n">
        <v>207</v>
      </c>
      <c r="C201" s="81" t="n">
        <v>1</v>
      </c>
      <c r="D201" s="233" t="n">
        <v>45736</v>
      </c>
      <c r="E201" s="233" t="n">
        <v>45832</v>
      </c>
      <c r="F201" s="233" t="n">
        <v>45852</v>
      </c>
      <c r="G201" s="81" t="inlineStr">
        <is>
          <t>MinervaH</t>
        </is>
      </c>
      <c r="H201" s="81" t="n">
        <v>12</v>
      </c>
      <c r="I201" s="81" t="n"/>
      <c r="J201" s="83" t="n">
        <v>4370.66</v>
      </c>
      <c r="K201" s="83" t="inlineStr">
        <is>
          <t>USD</t>
        </is>
      </c>
      <c r="L201" s="83" t="n">
        <v>3758.7676</v>
      </c>
      <c r="M201" s="83" t="n">
        <v>4370.66</v>
      </c>
      <c r="N201" s="83" t="n">
        <v>0</v>
      </c>
      <c r="O201" s="83" t="n">
        <v>0</v>
      </c>
      <c r="P201" s="83" t="n">
        <v>0</v>
      </c>
      <c r="Q201" s="84" t="n">
        <v>0</v>
      </c>
      <c r="R201" s="81" t="n">
        <v>3</v>
      </c>
      <c r="S201" s="81" t="n">
        <v>2025</v>
      </c>
      <c r="T201" s="81" t="n">
        <v>6</v>
      </c>
      <c r="U201" s="81" t="n">
        <v>2025</v>
      </c>
      <c r="V201" s="233" t="n">
        <v>45897</v>
      </c>
      <c r="W201" s="81" t="inlineStr">
        <is>
          <t>agosto</t>
        </is>
      </c>
      <c r="X201" s="81" t="n">
        <v>2025</v>
      </c>
    </row>
    <row r="202" ht="14.45" customHeight="1">
      <c r="A202" s="81" t="inlineStr">
        <is>
          <t>LLC</t>
        </is>
      </c>
      <c r="B202" s="81" t="n">
        <v>208</v>
      </c>
      <c r="C202" s="81" t="n">
        <v>1</v>
      </c>
      <c r="D202" s="233" t="n">
        <v>45736</v>
      </c>
      <c r="E202" s="233" t="n">
        <v>45832</v>
      </c>
      <c r="F202" s="233" t="n">
        <v>45852</v>
      </c>
      <c r="G202" s="81" t="inlineStr">
        <is>
          <t>MinervaH</t>
        </is>
      </c>
      <c r="H202" s="81" t="n">
        <v>12</v>
      </c>
      <c r="I202" s="81" t="n"/>
      <c r="J202" s="83" t="n">
        <v>4370.66</v>
      </c>
      <c r="K202" s="83" t="inlineStr">
        <is>
          <t>USD</t>
        </is>
      </c>
      <c r="L202" s="83" t="n">
        <v>3758.7676</v>
      </c>
      <c r="M202" s="83" t="n">
        <v>4370.66</v>
      </c>
      <c r="N202" s="83" t="n">
        <v>0</v>
      </c>
      <c r="O202" s="83" t="n">
        <v>0</v>
      </c>
      <c r="P202" s="83" t="n">
        <v>0</v>
      </c>
      <c r="Q202" s="84" t="n">
        <v>0</v>
      </c>
      <c r="R202" s="81" t="n">
        <v>3</v>
      </c>
      <c r="S202" s="81" t="n">
        <v>2025</v>
      </c>
      <c r="T202" s="81" t="n">
        <v>6</v>
      </c>
      <c r="U202" s="81" t="n">
        <v>2025</v>
      </c>
      <c r="V202" s="233" t="n">
        <v>45897</v>
      </c>
      <c r="W202" s="81" t="inlineStr">
        <is>
          <t>agosto</t>
        </is>
      </c>
      <c r="X202" s="81" t="n">
        <v>2025</v>
      </c>
      <c r="Z202" t="inlineStr">
        <is>
          <t>Sin comisión</t>
        </is>
      </c>
    </row>
    <row r="203" ht="14.45" customHeight="1">
      <c r="A203" s="81" t="inlineStr">
        <is>
          <t>LLC</t>
        </is>
      </c>
      <c r="B203" s="81" t="n">
        <v>209</v>
      </c>
      <c r="C203" s="81" t="n">
        <v>1</v>
      </c>
      <c r="D203" s="233" t="n">
        <v>45736</v>
      </c>
      <c r="E203" s="233" t="n">
        <v>45771</v>
      </c>
      <c r="F203" s="233" t="n">
        <v>45771</v>
      </c>
      <c r="G203" s="81" t="inlineStr">
        <is>
          <t>VeronicaN</t>
        </is>
      </c>
      <c r="H203" s="81" t="n">
        <v>12</v>
      </c>
      <c r="I203" s="81" t="n"/>
      <c r="J203" s="83" t="n">
        <v>2293.19</v>
      </c>
      <c r="K203" s="83" t="inlineStr">
        <is>
          <t>EUR</t>
        </is>
      </c>
      <c r="L203" s="83" t="n">
        <v>2293.19</v>
      </c>
      <c r="M203" s="83" t="n">
        <v>2660.1004</v>
      </c>
      <c r="N203" s="83" t="n">
        <v>620.1900000000001</v>
      </c>
      <c r="O203" s="83" t="n">
        <v>620.1900000000001</v>
      </c>
      <c r="P203" s="83" t="n">
        <v>719.4204</v>
      </c>
      <c r="Q203" s="84" t="n">
        <v>0.2704485890833294</v>
      </c>
      <c r="R203" s="81" t="n">
        <v>3</v>
      </c>
      <c r="S203" s="81" t="n">
        <v>2025</v>
      </c>
      <c r="T203" s="81" t="n">
        <v>4</v>
      </c>
      <c r="U203" s="81" t="n">
        <v>2025</v>
      </c>
      <c r="V203" s="233" t="n">
        <v>45816</v>
      </c>
      <c r="W203" s="81" t="inlineStr">
        <is>
          <t>junio</t>
        </is>
      </c>
      <c r="X203" s="81" t="n">
        <v>2025</v>
      </c>
      <c r="Z203" t="inlineStr">
        <is>
          <t>Rentabilidad Baja</t>
        </is>
      </c>
    </row>
    <row r="204" ht="14.45" customHeight="1">
      <c r="A204" s="81" t="inlineStr">
        <is>
          <t>LLC</t>
        </is>
      </c>
      <c r="B204" s="81" t="n">
        <v>210</v>
      </c>
      <c r="C204" s="81" t="n">
        <v>1</v>
      </c>
      <c r="D204" s="233" t="n">
        <v>45736</v>
      </c>
      <c r="E204" s="233" t="n">
        <v>45758</v>
      </c>
      <c r="F204" s="233" t="n">
        <v>45762</v>
      </c>
      <c r="G204" s="81" t="inlineStr">
        <is>
          <t>MariaM</t>
        </is>
      </c>
      <c r="H204" s="81" t="n">
        <v>12</v>
      </c>
      <c r="I204" s="81" t="n"/>
      <c r="J204" s="83" t="n">
        <v>20882.56</v>
      </c>
      <c r="K204" s="83" t="inlineStr">
        <is>
          <t>USD</t>
        </is>
      </c>
      <c r="L204" s="83" t="n">
        <v>17959.0016</v>
      </c>
      <c r="M204" s="83" t="n">
        <v>20882.56</v>
      </c>
      <c r="N204" s="83" t="n">
        <v>1666.76</v>
      </c>
      <c r="O204" s="83" t="n">
        <v>1433.4136</v>
      </c>
      <c r="P204" s="83" t="n">
        <v>1666.76</v>
      </c>
      <c r="Q204" s="84" t="n">
        <v>0.07981588464249594</v>
      </c>
      <c r="R204" s="81" t="n">
        <v>3</v>
      </c>
      <c r="S204" s="81" t="n">
        <v>2025</v>
      </c>
      <c r="T204" s="81" t="n">
        <v>4</v>
      </c>
      <c r="U204" s="81" t="n">
        <v>2025</v>
      </c>
      <c r="V204" s="233" t="n">
        <v>45807</v>
      </c>
      <c r="W204" s="81" t="inlineStr">
        <is>
          <t>mayo</t>
        </is>
      </c>
      <c r="X204" s="81" t="n">
        <v>2025</v>
      </c>
      <c r="Z204" t="inlineStr">
        <is>
          <t>Sin comisión</t>
        </is>
      </c>
    </row>
    <row r="205" ht="14.45" customHeight="1">
      <c r="A205" s="81" t="inlineStr">
        <is>
          <t>LLC</t>
        </is>
      </c>
      <c r="B205" s="81" t="n">
        <v>211</v>
      </c>
      <c r="C205" s="81" t="n">
        <v>1</v>
      </c>
      <c r="D205" s="233" t="n">
        <v>45736</v>
      </c>
      <c r="E205" s="233" t="n">
        <v>45719</v>
      </c>
      <c r="F205" s="233" t="n">
        <v>45722</v>
      </c>
      <c r="G205" s="81" t="inlineStr">
        <is>
          <t>MariaM</t>
        </is>
      </c>
      <c r="H205" s="81" t="n">
        <v>12</v>
      </c>
      <c r="I205" s="81" t="n"/>
      <c r="J205" s="83" t="n">
        <v>4088.2</v>
      </c>
      <c r="K205" s="83" t="inlineStr">
        <is>
          <t>USD</t>
        </is>
      </c>
      <c r="L205" s="83" t="n">
        <v>3515.852</v>
      </c>
      <c r="M205" s="83" t="n">
        <v>4088.2</v>
      </c>
      <c r="N205" s="83" t="n">
        <v>1068.2</v>
      </c>
      <c r="O205" s="83" t="n">
        <v>918.652</v>
      </c>
      <c r="P205" s="83" t="n">
        <v>1068.2</v>
      </c>
      <c r="Q205" s="84" t="n">
        <v>0.2612885866640576</v>
      </c>
      <c r="R205" s="81" t="n">
        <v>3</v>
      </c>
      <c r="S205" s="81" t="n">
        <v>2025</v>
      </c>
      <c r="T205" s="81" t="n">
        <v>3</v>
      </c>
      <c r="U205" s="81" t="n">
        <v>2025</v>
      </c>
      <c r="V205" s="233" t="n">
        <v>45767</v>
      </c>
      <c r="W205" s="81" t="inlineStr">
        <is>
          <t>abril</t>
        </is>
      </c>
      <c r="X205" s="81" t="n">
        <v>2025</v>
      </c>
      <c r="Z205" t="inlineStr">
        <is>
          <t>Sin comisión</t>
        </is>
      </c>
    </row>
    <row r="206" ht="14.45" customHeight="1">
      <c r="A206" s="81" t="inlineStr">
        <is>
          <t>LLC</t>
        </is>
      </c>
      <c r="B206" s="81" t="n">
        <v>212</v>
      </c>
      <c r="C206" s="81" t="n">
        <v>0</v>
      </c>
      <c r="D206" s="233" t="n">
        <v>45740</v>
      </c>
      <c r="E206" s="233" t="n">
        <v>45759</v>
      </c>
      <c r="F206" s="233" t="n">
        <v>45766</v>
      </c>
      <c r="G206" s="81" t="inlineStr">
        <is>
          <t>DianaM</t>
        </is>
      </c>
      <c r="H206" s="81" t="n">
        <v>13</v>
      </c>
      <c r="I206" s="81" t="inlineStr">
        <is>
          <t>MARC1989</t>
        </is>
      </c>
      <c r="J206" s="83" t="n">
        <v>17326.09</v>
      </c>
      <c r="K206" s="83" t="inlineStr">
        <is>
          <t>USD</t>
        </is>
      </c>
      <c r="L206" s="83" t="n">
        <v>14900.4374</v>
      </c>
      <c r="M206" s="83" t="n">
        <v>17326.09</v>
      </c>
      <c r="N206" s="83" t="n">
        <v>230.88</v>
      </c>
      <c r="O206" s="83" t="n">
        <v>198.5568</v>
      </c>
      <c r="P206" s="83" t="n">
        <v>230.88</v>
      </c>
      <c r="Q206" s="84" t="n">
        <v>0.01332556855008833</v>
      </c>
      <c r="R206" s="81" t="n">
        <v>3</v>
      </c>
      <c r="S206" s="81" t="n">
        <v>2025</v>
      </c>
      <c r="T206" s="81" t="n">
        <v>4</v>
      </c>
      <c r="U206" s="81" t="n">
        <v>2025</v>
      </c>
      <c r="V206" s="233" t="n">
        <v>45811</v>
      </c>
      <c r="W206" s="81" t="inlineStr">
        <is>
          <t>junio</t>
        </is>
      </c>
      <c r="X206" s="81" t="n">
        <v>2025</v>
      </c>
      <c r="Z206" t="inlineStr">
        <is>
          <t>Rentabilidad Baja</t>
        </is>
      </c>
    </row>
    <row r="207" ht="14.45" customHeight="1">
      <c r="A207" s="81" t="inlineStr">
        <is>
          <t>LLC</t>
        </is>
      </c>
      <c r="B207" s="81" t="n">
        <v>213</v>
      </c>
      <c r="C207" s="81" t="n">
        <v>1</v>
      </c>
      <c r="D207" s="233" t="n">
        <v>45740</v>
      </c>
      <c r="E207" s="233" t="n">
        <v>45765</v>
      </c>
      <c r="F207" s="233" t="n">
        <v>45770</v>
      </c>
      <c r="G207" s="81" t="inlineStr">
        <is>
          <t>DianaM</t>
        </is>
      </c>
      <c r="H207" s="81" t="n">
        <v>13</v>
      </c>
      <c r="I207" s="81" t="inlineStr">
        <is>
          <t>MARC1989</t>
        </is>
      </c>
      <c r="J207" s="83" t="n">
        <v>19973.2</v>
      </c>
      <c r="K207" s="83" t="inlineStr">
        <is>
          <t>USD</t>
        </is>
      </c>
      <c r="L207" s="83" t="n">
        <v>17176.952</v>
      </c>
      <c r="M207" s="83" t="n">
        <v>19973.2</v>
      </c>
      <c r="N207" s="83" t="n">
        <v>1896.09</v>
      </c>
      <c r="O207" s="83" t="n">
        <v>1630.6374</v>
      </c>
      <c r="P207" s="83" t="n">
        <v>1896.09</v>
      </c>
      <c r="Q207" s="84" t="n">
        <v>0.09493170848937575</v>
      </c>
      <c r="R207" s="81" t="n">
        <v>3</v>
      </c>
      <c r="S207" s="81" t="n">
        <v>2025</v>
      </c>
      <c r="T207" s="81" t="n">
        <v>4</v>
      </c>
      <c r="U207" s="81" t="n">
        <v>2025</v>
      </c>
      <c r="V207" s="233" t="n">
        <v>45815</v>
      </c>
      <c r="W207" s="81" t="inlineStr">
        <is>
          <t>junio</t>
        </is>
      </c>
      <c r="X207" s="81" t="n">
        <v>2025</v>
      </c>
      <c r="Z207" t="inlineStr">
        <is>
          <t>Rentabilidad Baja</t>
        </is>
      </c>
    </row>
    <row r="208" ht="14.45" customHeight="1">
      <c r="A208" s="81" t="inlineStr">
        <is>
          <t>LLC</t>
        </is>
      </c>
      <c r="B208" s="81" t="n">
        <v>214</v>
      </c>
      <c r="C208" s="81" t="n">
        <v>1</v>
      </c>
      <c r="D208" s="233" t="n">
        <v>45740</v>
      </c>
      <c r="E208" s="233" t="n">
        <v>45767</v>
      </c>
      <c r="F208" s="233" t="n">
        <v>45773</v>
      </c>
      <c r="G208" s="81" t="inlineStr">
        <is>
          <t>LucianaE</t>
        </is>
      </c>
      <c r="H208" s="81" t="n">
        <v>13</v>
      </c>
      <c r="I208" s="81" t="n"/>
      <c r="J208" s="83" t="n">
        <v>27730.21</v>
      </c>
      <c r="K208" s="83" t="inlineStr">
        <is>
          <t>USD</t>
        </is>
      </c>
      <c r="L208" s="83" t="n">
        <v>23847.9806</v>
      </c>
      <c r="M208" s="83" t="n">
        <v>27730.21</v>
      </c>
      <c r="N208" s="83" t="n">
        <v>5645.2</v>
      </c>
      <c r="O208" s="83" t="n">
        <v>4854.871999999999</v>
      </c>
      <c r="P208" s="83" t="n">
        <v>5645.2</v>
      </c>
      <c r="Q208" s="84" t="n">
        <v>0.2035758113624094</v>
      </c>
      <c r="R208" s="81" t="n">
        <v>3</v>
      </c>
      <c r="S208" s="81" t="n">
        <v>2025</v>
      </c>
      <c r="T208" s="81" t="n">
        <v>4</v>
      </c>
      <c r="U208" s="81" t="n">
        <v>2025</v>
      </c>
      <c r="V208" s="233" t="n">
        <v>45818</v>
      </c>
      <c r="W208" s="81" t="inlineStr">
        <is>
          <t>junio</t>
        </is>
      </c>
      <c r="X208" s="81" t="n">
        <v>2025</v>
      </c>
      <c r="Z208" t="inlineStr">
        <is>
          <t>Rentabilidad Baja</t>
        </is>
      </c>
    </row>
    <row r="209" ht="14.45" customHeight="1">
      <c r="A209" s="81" t="inlineStr">
        <is>
          <t>LLC</t>
        </is>
      </c>
      <c r="B209" s="81" t="n">
        <v>215</v>
      </c>
      <c r="C209" s="81" t="n">
        <v>1</v>
      </c>
      <c r="D209" s="233" t="n">
        <v>45740</v>
      </c>
      <c r="E209" s="233" t="n">
        <v>45708</v>
      </c>
      <c r="F209" s="233" t="n">
        <v>45913</v>
      </c>
      <c r="G209" s="81" t="inlineStr">
        <is>
          <t>MariaM</t>
        </is>
      </c>
      <c r="H209" s="81" t="n">
        <v>13</v>
      </c>
      <c r="I209" s="81" t="n"/>
      <c r="J209" s="83" t="n">
        <v>33148.04</v>
      </c>
      <c r="K209" s="83" t="inlineStr">
        <is>
          <t>EUR</t>
        </is>
      </c>
      <c r="L209" s="83" t="n">
        <v>33148.04</v>
      </c>
      <c r="M209" s="83" t="n">
        <v>38451.7264</v>
      </c>
      <c r="N209" s="83" t="n">
        <v>3673.52</v>
      </c>
      <c r="O209" s="83" t="n">
        <v>3673.52</v>
      </c>
      <c r="P209" s="83" t="n">
        <v>4261.2832</v>
      </c>
      <c r="Q209" s="84" t="n">
        <v>0.1108216353063409</v>
      </c>
      <c r="R209" s="81" t="n">
        <v>3</v>
      </c>
      <c r="S209" s="81" t="n">
        <v>2025</v>
      </c>
      <c r="T209" s="81" t="n">
        <v>2</v>
      </c>
      <c r="U209" s="81" t="n">
        <v>2025</v>
      </c>
      <c r="V209" s="233" t="n">
        <v>45958</v>
      </c>
      <c r="W209" s="81" t="inlineStr">
        <is>
          <t>octubre</t>
        </is>
      </c>
      <c r="X209" s="81" t="n">
        <v>2025</v>
      </c>
    </row>
    <row r="210" ht="14.45" customHeight="1">
      <c r="A210" s="81" t="inlineStr">
        <is>
          <t>LLC</t>
        </is>
      </c>
      <c r="B210" s="81" t="n">
        <v>216</v>
      </c>
      <c r="C210" s="81" t="n">
        <v>1</v>
      </c>
      <c r="D210" s="233" t="n">
        <v>45741</v>
      </c>
      <c r="E210" s="233" t="n">
        <v>45733</v>
      </c>
      <c r="F210" s="233" t="n">
        <v>45738</v>
      </c>
      <c r="G210" s="81" t="inlineStr">
        <is>
          <t>DianaM</t>
        </is>
      </c>
      <c r="H210" s="81" t="n">
        <v>13</v>
      </c>
      <c r="I210" s="81" t="inlineStr">
        <is>
          <t>JAIMEG</t>
        </is>
      </c>
      <c r="J210" s="83" t="n">
        <v>58328.6</v>
      </c>
      <c r="K210" s="83" t="inlineStr">
        <is>
          <t>USD</t>
        </is>
      </c>
      <c r="L210" s="83" t="n">
        <v>50162.596</v>
      </c>
      <c r="M210" s="83" t="n">
        <v>58328.6</v>
      </c>
      <c r="N210" s="83" t="n">
        <v>5832.86</v>
      </c>
      <c r="O210" s="83" t="n">
        <v>5016.259599999999</v>
      </c>
      <c r="P210" s="83" t="n">
        <v>5832.86</v>
      </c>
      <c r="Q210" s="84" t="n">
        <v>0.09999999999999999</v>
      </c>
      <c r="R210" s="81" t="n">
        <v>3</v>
      </c>
      <c r="S210" s="81" t="n">
        <v>2025</v>
      </c>
      <c r="T210" s="81" t="n">
        <v>3</v>
      </c>
      <c r="U210" s="81" t="n">
        <v>2025</v>
      </c>
      <c r="V210" s="233" t="n">
        <v>45783</v>
      </c>
      <c r="W210" s="81" t="inlineStr">
        <is>
          <t>mayo</t>
        </is>
      </c>
      <c r="X210" s="81" t="n">
        <v>2025</v>
      </c>
      <c r="Z210" t="inlineStr">
        <is>
          <t>Rentabilidad Baja</t>
        </is>
      </c>
    </row>
    <row r="211" ht="14.45" customHeight="1">
      <c r="A211" s="81" t="inlineStr">
        <is>
          <t>LLC</t>
        </is>
      </c>
      <c r="B211" s="81" t="n">
        <v>217</v>
      </c>
      <c r="C211" s="81" t="n">
        <v>1</v>
      </c>
      <c r="D211" s="233" t="n">
        <v>45741</v>
      </c>
      <c r="E211" s="233" t="n">
        <v>45743</v>
      </c>
      <c r="F211" s="233" t="n">
        <v>45747</v>
      </c>
      <c r="G211" s="81" t="inlineStr">
        <is>
          <t>MariaM</t>
        </is>
      </c>
      <c r="H211" s="81" t="n">
        <v>13</v>
      </c>
      <c r="I211" s="81" t="n"/>
      <c r="J211" s="83" t="n">
        <v>3574</v>
      </c>
      <c r="K211" s="83" t="inlineStr">
        <is>
          <t>USD</t>
        </is>
      </c>
      <c r="L211" s="83" t="n">
        <v>3073.64</v>
      </c>
      <c r="M211" s="83" t="n">
        <v>3574</v>
      </c>
      <c r="N211" s="83" t="n">
        <v>266.96</v>
      </c>
      <c r="O211" s="83" t="n">
        <v>229.5856</v>
      </c>
      <c r="P211" s="83" t="n">
        <v>266.96</v>
      </c>
      <c r="Q211" s="84" t="n">
        <v>0.07469501958589815</v>
      </c>
      <c r="R211" s="81" t="n">
        <v>3</v>
      </c>
      <c r="S211" s="81" t="n">
        <v>2025</v>
      </c>
      <c r="T211" s="81" t="n">
        <v>3</v>
      </c>
      <c r="U211" s="81" t="n">
        <v>2025</v>
      </c>
      <c r="V211" s="233" t="n">
        <v>45792</v>
      </c>
      <c r="W211" s="81" t="inlineStr">
        <is>
          <t>mayo</t>
        </is>
      </c>
      <c r="X211" s="81" t="n">
        <v>2025</v>
      </c>
    </row>
    <row r="212" ht="14.45" customHeight="1">
      <c r="A212" s="81" t="inlineStr">
        <is>
          <t>LLC</t>
        </is>
      </c>
      <c r="B212" s="81" t="n">
        <v>218</v>
      </c>
      <c r="C212" s="81" t="n">
        <v>1</v>
      </c>
      <c r="D212" s="233" t="n">
        <v>45742</v>
      </c>
      <c r="E212" s="233" t="n">
        <v>45865</v>
      </c>
      <c r="F212" s="233" t="n">
        <v>45874</v>
      </c>
      <c r="G212" s="81" t="inlineStr">
        <is>
          <t>DianaM</t>
        </is>
      </c>
      <c r="H212" s="81" t="n">
        <v>13</v>
      </c>
      <c r="I212" s="81" t="inlineStr">
        <is>
          <t>MARC1989,MARIELLAP</t>
        </is>
      </c>
      <c r="J212" s="83" t="n">
        <v>90597.7</v>
      </c>
      <c r="K212" s="83" t="inlineStr">
        <is>
          <t>USD</t>
        </is>
      </c>
      <c r="L212" s="83" t="n">
        <v>77914.022</v>
      </c>
      <c r="M212" s="83" t="n">
        <v>90597.7</v>
      </c>
      <c r="N212" s="83" t="n">
        <v>12468.3</v>
      </c>
      <c r="O212" s="83" t="n">
        <v>10722.738</v>
      </c>
      <c r="P212" s="83" t="n">
        <v>12468.3</v>
      </c>
      <c r="Q212" s="84" t="n">
        <v>0.1376226990309908</v>
      </c>
      <c r="R212" s="81" t="n">
        <v>3</v>
      </c>
      <c r="S212" s="81" t="n">
        <v>2025</v>
      </c>
      <c r="T212" s="81" t="n">
        <v>7</v>
      </c>
      <c r="U212" s="81" t="n">
        <v>2025</v>
      </c>
      <c r="V212" s="233" t="n">
        <v>45919</v>
      </c>
      <c r="W212" s="81" t="inlineStr">
        <is>
          <t>septiembre</t>
        </is>
      </c>
      <c r="X212" s="81" t="n">
        <v>2025</v>
      </c>
      <c r="Z212" t="inlineStr">
        <is>
          <t>Sin comisión</t>
        </is>
      </c>
    </row>
    <row r="213" ht="14.45" customHeight="1">
      <c r="A213" s="81" t="inlineStr">
        <is>
          <t>LLC</t>
        </is>
      </c>
      <c r="B213" s="81" t="n">
        <v>219</v>
      </c>
      <c r="C213" s="81" t="n">
        <v>1</v>
      </c>
      <c r="D213" s="233" t="n">
        <v>45742</v>
      </c>
      <c r="E213" s="233" t="n">
        <v>45813</v>
      </c>
      <c r="F213" s="233" t="n">
        <v>45833</v>
      </c>
      <c r="G213" s="81" t="inlineStr">
        <is>
          <t>MinervaH</t>
        </is>
      </c>
      <c r="H213" s="81" t="n">
        <v>13</v>
      </c>
      <c r="I213" s="81" t="n"/>
      <c r="J213" s="83" t="n">
        <v>10185.2</v>
      </c>
      <c r="K213" s="83" t="inlineStr">
        <is>
          <t>EUR</t>
        </is>
      </c>
      <c r="L213" s="83" t="n">
        <v>10185.2</v>
      </c>
      <c r="M213" s="83" t="n">
        <v>11814.832</v>
      </c>
      <c r="N213" s="83" t="n">
        <v>496.02</v>
      </c>
      <c r="O213" s="83" t="n">
        <v>496.02</v>
      </c>
      <c r="P213" s="83" t="n">
        <v>575.3832</v>
      </c>
      <c r="Q213" s="84" t="n">
        <v>0.04870007461807328</v>
      </c>
      <c r="R213" s="81" t="n">
        <v>3</v>
      </c>
      <c r="S213" s="81" t="n">
        <v>2025</v>
      </c>
      <c r="T213" s="81" t="n">
        <v>6</v>
      </c>
      <c r="U213" s="81" t="n">
        <v>2025</v>
      </c>
      <c r="V213" s="233" t="n">
        <v>45878</v>
      </c>
      <c r="W213" s="81" t="inlineStr">
        <is>
          <t>agosto</t>
        </is>
      </c>
      <c r="X213" s="81" t="n">
        <v>2025</v>
      </c>
      <c r="Z213" t="inlineStr">
        <is>
          <t>Sin comisión</t>
        </is>
      </c>
    </row>
    <row r="214" ht="14.45" customHeight="1">
      <c r="A214" s="81" t="inlineStr">
        <is>
          <t>LLC</t>
        </is>
      </c>
      <c r="B214" s="81" t="n">
        <v>220</v>
      </c>
      <c r="C214" s="81" t="n">
        <v>1</v>
      </c>
      <c r="D214" s="233" t="n">
        <v>45722</v>
      </c>
      <c r="E214" s="233" t="n">
        <v>45777</v>
      </c>
      <c r="F214" s="233" t="n">
        <v>45782</v>
      </c>
      <c r="G214" s="81" t="inlineStr">
        <is>
          <t>MinervaH</t>
        </is>
      </c>
      <c r="H214" s="81" t="n">
        <v>10</v>
      </c>
      <c r="I214" s="81" t="n"/>
      <c r="J214" s="83" t="n">
        <v>9173.700000000001</v>
      </c>
      <c r="K214" s="83" t="inlineStr">
        <is>
          <t>EUR</t>
        </is>
      </c>
      <c r="L214" s="83" t="n">
        <v>9173.700000000001</v>
      </c>
      <c r="M214" s="83" t="n">
        <v>10641.492</v>
      </c>
      <c r="N214" s="83" t="n">
        <v>924.52</v>
      </c>
      <c r="O214" s="83" t="n">
        <v>924.52</v>
      </c>
      <c r="P214" s="83" t="n">
        <v>1072.4432</v>
      </c>
      <c r="Q214" s="84" t="n">
        <v>0.1007794019861125</v>
      </c>
      <c r="R214" s="81" t="n">
        <v>3</v>
      </c>
      <c r="S214" s="81" t="n">
        <v>2025</v>
      </c>
      <c r="T214" s="81" t="n">
        <v>4</v>
      </c>
      <c r="U214" s="81" t="n">
        <v>2025</v>
      </c>
      <c r="V214" s="233" t="n">
        <v>45827</v>
      </c>
      <c r="W214" s="81" t="inlineStr">
        <is>
          <t>junio</t>
        </is>
      </c>
      <c r="X214" s="81" t="n">
        <v>2025</v>
      </c>
    </row>
    <row r="215" ht="14.45" customHeight="1">
      <c r="A215" s="81" t="inlineStr">
        <is>
          <t>LLC</t>
        </is>
      </c>
      <c r="B215" s="81" t="n">
        <v>221</v>
      </c>
      <c r="C215" s="81" t="n">
        <v>1</v>
      </c>
      <c r="D215" s="233" t="n">
        <v>45742</v>
      </c>
      <c r="E215" s="233" t="n">
        <v>45837</v>
      </c>
      <c r="F215" s="233" t="n">
        <v>45844</v>
      </c>
      <c r="G215" s="81" t="inlineStr">
        <is>
          <t>MariaM</t>
        </is>
      </c>
      <c r="H215" s="81" t="n">
        <v>13</v>
      </c>
      <c r="I215" s="81" t="n"/>
      <c r="J215" s="83" t="n">
        <v>23018</v>
      </c>
      <c r="K215" s="83" t="inlineStr">
        <is>
          <t>USD</t>
        </is>
      </c>
      <c r="L215" s="83" t="n">
        <v>19795.48</v>
      </c>
      <c r="M215" s="83" t="n">
        <v>23018</v>
      </c>
      <c r="N215" s="83" t="n">
        <v>2035.16</v>
      </c>
      <c r="O215" s="83" t="n">
        <v>1750.2376</v>
      </c>
      <c r="P215" s="83" t="n">
        <v>2035.16</v>
      </c>
      <c r="Q215" s="84" t="n">
        <v>0.08841602224346165</v>
      </c>
      <c r="R215" s="81" t="n">
        <v>3</v>
      </c>
      <c r="S215" s="81" t="n">
        <v>2025</v>
      </c>
      <c r="T215" s="81" t="n">
        <v>6</v>
      </c>
      <c r="U215" s="81" t="n">
        <v>2025</v>
      </c>
      <c r="V215" s="233" t="n">
        <v>45889</v>
      </c>
      <c r="W215" s="81" t="inlineStr">
        <is>
          <t>agosto</t>
        </is>
      </c>
      <c r="X215" s="81" t="n">
        <v>2025</v>
      </c>
      <c r="Z215" t="inlineStr">
        <is>
          <t>Rentabilidad Baja</t>
        </is>
      </c>
    </row>
    <row r="216" ht="14.45" customHeight="1">
      <c r="A216" s="81" t="inlineStr">
        <is>
          <t>LLC</t>
        </is>
      </c>
      <c r="B216" s="81" t="n">
        <v>222</v>
      </c>
      <c r="C216" s="81" t="n">
        <v>0</v>
      </c>
      <c r="D216" s="233" t="n">
        <v>45727</v>
      </c>
      <c r="E216" s="233" t="n">
        <v>45853</v>
      </c>
      <c r="F216" s="233" t="n">
        <v>45894</v>
      </c>
      <c r="G216" s="81" t="inlineStr">
        <is>
          <t>MinervaH</t>
        </is>
      </c>
      <c r="H216" s="81" t="n">
        <v>11</v>
      </c>
      <c r="I216" s="81" t="inlineStr">
        <is>
          <t>JAIMEG</t>
        </is>
      </c>
      <c r="J216" s="83" t="n">
        <v>84169.55</v>
      </c>
      <c r="K216" s="83" t="inlineStr">
        <is>
          <t>USD</t>
        </is>
      </c>
      <c r="L216" s="83" t="n">
        <v>72385.81299999999</v>
      </c>
      <c r="M216" s="83" t="n">
        <v>84169.55</v>
      </c>
      <c r="N216" s="83" t="n">
        <v>12749.55</v>
      </c>
      <c r="O216" s="83" t="n">
        <v>10964.613</v>
      </c>
      <c r="P216" s="83" t="n">
        <v>12749.55</v>
      </c>
      <c r="Q216" s="84" t="n">
        <v>0.1514746128498964</v>
      </c>
      <c r="R216" s="81" t="n">
        <v>3</v>
      </c>
      <c r="S216" s="81" t="n">
        <v>2025</v>
      </c>
      <c r="T216" s="81" t="n">
        <v>7</v>
      </c>
      <c r="U216" s="81" t="n">
        <v>2025</v>
      </c>
      <c r="V216" s="233" t="n">
        <v>45939</v>
      </c>
      <c r="W216" s="81" t="inlineStr">
        <is>
          <t>octubre</t>
        </is>
      </c>
      <c r="X216" s="81" t="n">
        <v>2025</v>
      </c>
      <c r="Z216" t="inlineStr">
        <is>
          <t>Sin comisión</t>
        </is>
      </c>
    </row>
    <row r="217" ht="14.45" customHeight="1">
      <c r="A217" s="81" t="inlineStr">
        <is>
          <t>LLC</t>
        </is>
      </c>
      <c r="B217" s="81" t="n">
        <v>223</v>
      </c>
      <c r="C217" s="81" t="n">
        <v>1</v>
      </c>
      <c r="D217" s="233" t="n">
        <v>45742</v>
      </c>
      <c r="E217" s="233" t="n">
        <v>45768</v>
      </c>
      <c r="F217" s="233" t="n">
        <v>45820</v>
      </c>
      <c r="G217" s="81" t="inlineStr">
        <is>
          <t>DianaM</t>
        </is>
      </c>
      <c r="H217" s="81" t="n">
        <v>13</v>
      </c>
      <c r="I217" s="81" t="inlineStr">
        <is>
          <t>MARC1989</t>
        </is>
      </c>
      <c r="J217" s="83" t="n">
        <v>12539.51</v>
      </c>
      <c r="K217" s="83" t="inlineStr">
        <is>
          <t>USD</t>
        </is>
      </c>
      <c r="L217" s="83" t="n">
        <v>10783.9786</v>
      </c>
      <c r="M217" s="83" t="n">
        <v>12539.51</v>
      </c>
      <c r="N217" s="83" t="n">
        <v>0</v>
      </c>
      <c r="O217" s="83" t="n">
        <v>0</v>
      </c>
      <c r="P217" s="83" t="n">
        <v>0</v>
      </c>
      <c r="Q217" s="84" t="n">
        <v>0</v>
      </c>
      <c r="R217" s="81" t="n">
        <v>3</v>
      </c>
      <c r="S217" s="81" t="n">
        <v>2025</v>
      </c>
      <c r="T217" s="81" t="n">
        <v>4</v>
      </c>
      <c r="U217" s="81" t="n">
        <v>2025</v>
      </c>
      <c r="V217" s="233" t="n">
        <v>45865</v>
      </c>
      <c r="W217" s="81" t="inlineStr">
        <is>
          <t>julio</t>
        </is>
      </c>
      <c r="X217" s="81" t="n">
        <v>2025</v>
      </c>
    </row>
    <row r="218" ht="14.45" customHeight="1">
      <c r="A218" s="81" t="inlineStr">
        <is>
          <t>LLC</t>
        </is>
      </c>
      <c r="B218" s="81" t="n">
        <v>225</v>
      </c>
      <c r="C218" s="81" t="n">
        <v>1</v>
      </c>
      <c r="D218" s="233" t="n">
        <v>45747</v>
      </c>
      <c r="E218" s="233" t="n">
        <v>45764</v>
      </c>
      <c r="F218" s="233" t="n">
        <v>45773</v>
      </c>
      <c r="G218" s="81" t="inlineStr">
        <is>
          <t>AndreaG</t>
        </is>
      </c>
      <c r="H218" s="81" t="n">
        <v>14</v>
      </c>
      <c r="I218" s="81" t="inlineStr">
        <is>
          <t>JAIMEG</t>
        </is>
      </c>
      <c r="J218" s="83" t="n">
        <v>1912.84</v>
      </c>
      <c r="K218" s="83" t="inlineStr">
        <is>
          <t>EUR</t>
        </is>
      </c>
      <c r="L218" s="83" t="n">
        <v>1912.84</v>
      </c>
      <c r="M218" s="83" t="n">
        <v>2218.8944</v>
      </c>
      <c r="N218" s="83" t="n">
        <v>160.72</v>
      </c>
      <c r="O218" s="83" t="n">
        <v>160.72</v>
      </c>
      <c r="P218" s="83" t="n">
        <v>186.4352</v>
      </c>
      <c r="Q218" s="84" t="n">
        <v>0.08402166412245667</v>
      </c>
      <c r="R218" s="81" t="n">
        <v>3</v>
      </c>
      <c r="S218" s="81" t="n">
        <v>2025</v>
      </c>
      <c r="T218" s="81" t="n">
        <v>4</v>
      </c>
      <c r="U218" s="81" t="n">
        <v>2025</v>
      </c>
      <c r="V218" s="233" t="n">
        <v>45818</v>
      </c>
      <c r="W218" s="81" t="inlineStr">
        <is>
          <t>junio</t>
        </is>
      </c>
      <c r="X218" s="81" t="n">
        <v>2025</v>
      </c>
      <c r="Z218" t="inlineStr">
        <is>
          <t>Sin comisión</t>
        </is>
      </c>
    </row>
    <row r="219" ht="14.45" customHeight="1">
      <c r="A219" s="81" t="inlineStr">
        <is>
          <t>LLC</t>
        </is>
      </c>
      <c r="B219" s="81" t="n">
        <v>226</v>
      </c>
      <c r="C219" s="81" t="n">
        <v>1</v>
      </c>
      <c r="D219" s="233" t="n">
        <v>45747</v>
      </c>
      <c r="E219" s="233" t="n">
        <v>45825</v>
      </c>
      <c r="F219" s="233" t="n">
        <v>45851</v>
      </c>
      <c r="G219" s="81" t="inlineStr">
        <is>
          <t>DianaM</t>
        </is>
      </c>
      <c r="H219" s="81" t="n">
        <v>14</v>
      </c>
      <c r="I219" s="81" t="inlineStr">
        <is>
          <t>MARC1989,MARIELLAP</t>
        </is>
      </c>
      <c r="J219" s="83" t="n">
        <v>30570.31</v>
      </c>
      <c r="K219" s="83" t="inlineStr">
        <is>
          <t>USD</t>
        </is>
      </c>
      <c r="L219" s="83" t="n">
        <v>26290.4666</v>
      </c>
      <c r="M219" s="83" t="n">
        <v>30570.31</v>
      </c>
      <c r="N219" s="83" t="n">
        <v>3833.87</v>
      </c>
      <c r="O219" s="83" t="n">
        <v>3297.1282</v>
      </c>
      <c r="P219" s="83" t="n">
        <v>3833.87</v>
      </c>
      <c r="Q219" s="84" t="n">
        <v>0.1254115512731143</v>
      </c>
      <c r="R219" s="81" t="n">
        <v>3</v>
      </c>
      <c r="S219" s="81" t="n">
        <v>2025</v>
      </c>
      <c r="T219" s="81" t="n">
        <v>6</v>
      </c>
      <c r="U219" s="81" t="n">
        <v>2025</v>
      </c>
      <c r="V219" s="233" t="n">
        <v>45896</v>
      </c>
      <c r="W219" s="81" t="inlineStr">
        <is>
          <t>agosto</t>
        </is>
      </c>
      <c r="X219" s="81" t="n">
        <v>2025</v>
      </c>
      <c r="Z219" t="inlineStr">
        <is>
          <t>Rentabilidad Baja</t>
        </is>
      </c>
    </row>
    <row r="220" ht="14.45" customHeight="1">
      <c r="A220" s="81" t="inlineStr">
        <is>
          <t>LLC</t>
        </is>
      </c>
      <c r="B220" s="81" t="n">
        <v>227</v>
      </c>
      <c r="C220" s="81" t="n">
        <v>1</v>
      </c>
      <c r="D220" s="233" t="n">
        <v>45747</v>
      </c>
      <c r="E220" s="233" t="n">
        <v>45824</v>
      </c>
      <c r="F220" s="233" t="n">
        <v>45826</v>
      </c>
      <c r="G220" s="81" t="inlineStr">
        <is>
          <t>MariaM</t>
        </is>
      </c>
      <c r="H220" s="81" t="n">
        <v>14</v>
      </c>
      <c r="I220" s="81" t="n"/>
      <c r="J220" s="83" t="n">
        <v>1822.35</v>
      </c>
      <c r="K220" s="83" t="inlineStr">
        <is>
          <t>USD</t>
        </is>
      </c>
      <c r="L220" s="83" t="n">
        <v>1567.221</v>
      </c>
      <c r="M220" s="83" t="n">
        <v>1822.35</v>
      </c>
      <c r="N220" s="83" t="n">
        <v>195.71</v>
      </c>
      <c r="O220" s="83" t="n">
        <v>168.3106</v>
      </c>
      <c r="P220" s="83" t="n">
        <v>195.71</v>
      </c>
      <c r="Q220" s="84" t="n">
        <v>0.1073942985705271</v>
      </c>
      <c r="R220" s="81" t="n">
        <v>3</v>
      </c>
      <c r="S220" s="81" t="n">
        <v>2025</v>
      </c>
      <c r="T220" s="81" t="n">
        <v>6</v>
      </c>
      <c r="U220" s="81" t="n">
        <v>2025</v>
      </c>
      <c r="V220" s="233" t="n">
        <v>45871</v>
      </c>
      <c r="W220" s="81" t="inlineStr">
        <is>
          <t>agosto</t>
        </is>
      </c>
      <c r="X220" s="81" t="n">
        <v>2025</v>
      </c>
      <c r="Z220" t="inlineStr">
        <is>
          <t>Rentabilidad Baja</t>
        </is>
      </c>
    </row>
    <row r="221" ht="14.45" customHeight="1">
      <c r="A221" s="81" t="inlineStr">
        <is>
          <t>LLC</t>
        </is>
      </c>
      <c r="B221" s="81" t="n">
        <v>228</v>
      </c>
      <c r="C221" s="81" t="n">
        <v>1</v>
      </c>
      <c r="D221" s="233" t="n">
        <v>45747</v>
      </c>
      <c r="E221" s="233" t="n">
        <v>45761</v>
      </c>
      <c r="F221" s="233" t="n">
        <v>45769</v>
      </c>
      <c r="G221" s="81" t="inlineStr">
        <is>
          <t>LucianaE</t>
        </is>
      </c>
      <c r="H221" s="81" t="n">
        <v>14</v>
      </c>
      <c r="I221" s="81" t="n"/>
      <c r="J221" s="83" t="n">
        <v>31520</v>
      </c>
      <c r="K221" s="83" t="inlineStr">
        <is>
          <t>USD</t>
        </is>
      </c>
      <c r="L221" s="83" t="n">
        <v>27107.2</v>
      </c>
      <c r="M221" s="83" t="n">
        <v>31520</v>
      </c>
      <c r="N221" s="83" t="n">
        <v>4977.64</v>
      </c>
      <c r="O221" s="83" t="n">
        <v>4280.7704</v>
      </c>
      <c r="P221" s="83" t="n">
        <v>4977.64</v>
      </c>
      <c r="Q221" s="84" t="n">
        <v>0.1579200507614213</v>
      </c>
      <c r="R221" s="81" t="n">
        <v>3</v>
      </c>
      <c r="S221" s="81" t="n">
        <v>2025</v>
      </c>
      <c r="T221" s="81" t="n">
        <v>4</v>
      </c>
      <c r="U221" s="81" t="n">
        <v>2025</v>
      </c>
      <c r="V221" s="233" t="n">
        <v>45814</v>
      </c>
      <c r="W221" s="81" t="inlineStr">
        <is>
          <t>junio</t>
        </is>
      </c>
      <c r="X221" s="81" t="n">
        <v>2025</v>
      </c>
      <c r="Z221" t="inlineStr">
        <is>
          <t>Rentabilidad Baja</t>
        </is>
      </c>
    </row>
    <row r="222" ht="14.45" customHeight="1">
      <c r="A222" s="81" t="inlineStr">
        <is>
          <t>LLC</t>
        </is>
      </c>
      <c r="B222" s="81" t="n">
        <v>229</v>
      </c>
      <c r="C222" s="81" t="n">
        <v>1</v>
      </c>
      <c r="D222" s="233" t="n">
        <v>45748</v>
      </c>
      <c r="E222" s="233" t="n">
        <v>45903</v>
      </c>
      <c r="F222" s="233" t="n">
        <v>45918</v>
      </c>
      <c r="G222" s="81" t="inlineStr">
        <is>
          <t>LucianaE</t>
        </is>
      </c>
      <c r="H222" s="81" t="n">
        <v>14</v>
      </c>
      <c r="I222" s="81" t="n"/>
      <c r="J222" s="83" t="n">
        <v>20656.19</v>
      </c>
      <c r="K222" s="83" t="inlineStr">
        <is>
          <t>USD</t>
        </is>
      </c>
      <c r="L222" s="83" t="n">
        <v>17764.3234</v>
      </c>
      <c r="M222" s="83" t="n">
        <v>20656.19</v>
      </c>
      <c r="N222" s="83" t="n">
        <v>1679.57</v>
      </c>
      <c r="O222" s="83" t="n">
        <v>1444.4302</v>
      </c>
      <c r="P222" s="83" t="n">
        <v>1679.57</v>
      </c>
      <c r="Q222" s="84" t="n">
        <v>0.08131073542603938</v>
      </c>
      <c r="R222" s="81" t="n">
        <v>4</v>
      </c>
      <c r="S222" s="81" t="n">
        <v>2025</v>
      </c>
      <c r="T222" s="81" t="n">
        <v>9</v>
      </c>
      <c r="U222" s="81" t="n">
        <v>2025</v>
      </c>
      <c r="V222" s="233" t="n">
        <v>45963</v>
      </c>
      <c r="W222" s="81" t="inlineStr">
        <is>
          <t>noviembre</t>
        </is>
      </c>
      <c r="X222" s="81" t="n">
        <v>2025</v>
      </c>
    </row>
    <row r="223" ht="14.45" customHeight="1">
      <c r="A223" s="81" t="inlineStr">
        <is>
          <t>LLC</t>
        </is>
      </c>
      <c r="B223" s="81" t="n">
        <v>230</v>
      </c>
      <c r="C223" s="81" t="n">
        <v>1</v>
      </c>
      <c r="D223" s="233" t="n">
        <v>45748</v>
      </c>
      <c r="E223" s="233" t="n">
        <v>45751</v>
      </c>
      <c r="F223" s="233" t="n">
        <v>45753</v>
      </c>
      <c r="G223" s="81" t="inlineStr">
        <is>
          <t>DianaM</t>
        </is>
      </c>
      <c r="H223" s="81" t="n">
        <v>14</v>
      </c>
      <c r="I223" s="81" t="inlineStr">
        <is>
          <t>MARC1989</t>
        </is>
      </c>
      <c r="J223" s="83" t="n">
        <v>707.47</v>
      </c>
      <c r="K223" s="83" t="inlineStr">
        <is>
          <t>USD</t>
        </is>
      </c>
      <c r="L223" s="83" t="n">
        <v>608.4242</v>
      </c>
      <c r="M223" s="83" t="n">
        <v>707.47</v>
      </c>
      <c r="N223" s="83" t="n">
        <v>64.31</v>
      </c>
      <c r="O223" s="83" t="n">
        <v>55.3066</v>
      </c>
      <c r="P223" s="83" t="n">
        <v>64.31</v>
      </c>
      <c r="Q223" s="84" t="n">
        <v>0.09090138097728526</v>
      </c>
      <c r="R223" s="81" t="n">
        <v>4</v>
      </c>
      <c r="S223" s="81" t="n">
        <v>2025</v>
      </c>
      <c r="T223" s="81" t="n">
        <v>4</v>
      </c>
      <c r="U223" s="81" t="n">
        <v>2025</v>
      </c>
      <c r="V223" s="233" t="n">
        <v>45798</v>
      </c>
      <c r="W223" s="81" t="inlineStr">
        <is>
          <t>mayo</t>
        </is>
      </c>
      <c r="X223" s="81" t="n">
        <v>2025</v>
      </c>
      <c r="Z223" t="inlineStr">
        <is>
          <t>Sin comisión</t>
        </is>
      </c>
    </row>
    <row r="224" ht="14.45" customHeight="1">
      <c r="A224" s="81" t="inlineStr">
        <is>
          <t>LLC</t>
        </is>
      </c>
      <c r="B224" s="81" t="n">
        <v>232</v>
      </c>
      <c r="C224" s="81" t="n">
        <v>1</v>
      </c>
      <c r="D224" s="233" t="n">
        <v>45748</v>
      </c>
      <c r="E224" s="233" t="n">
        <v>45713</v>
      </c>
      <c r="F224" s="233" t="n">
        <v>45714</v>
      </c>
      <c r="G224" s="81" t="inlineStr">
        <is>
          <t>LorenzaP</t>
        </is>
      </c>
      <c r="H224" s="81" t="n">
        <v>14</v>
      </c>
      <c r="I224" s="81" t="n"/>
      <c r="J224" s="83" t="n">
        <v>51558.95</v>
      </c>
      <c r="K224" s="83" t="inlineStr">
        <is>
          <t>MXN</t>
        </is>
      </c>
      <c r="L224" s="83" t="n">
        <v>2474.8296</v>
      </c>
      <c r="M224" s="83" t="n">
        <v>2887.3012</v>
      </c>
      <c r="N224" s="83" t="n">
        <v>3552</v>
      </c>
      <c r="O224" s="83" t="n">
        <v>170.496</v>
      </c>
      <c r="P224" s="83" t="n">
        <v>198.912</v>
      </c>
      <c r="Q224" s="84" t="n">
        <v>0.06889201583818134</v>
      </c>
      <c r="R224" s="81" t="n">
        <v>4</v>
      </c>
      <c r="S224" s="81" t="n">
        <v>2025</v>
      </c>
      <c r="T224" s="81" t="n">
        <v>2</v>
      </c>
      <c r="U224" s="81" t="n">
        <v>2025</v>
      </c>
      <c r="V224" s="233" t="n">
        <v>45759</v>
      </c>
      <c r="W224" s="81" t="inlineStr">
        <is>
          <t>abril</t>
        </is>
      </c>
      <c r="X224" s="81" t="n">
        <v>2025</v>
      </c>
    </row>
    <row r="225" ht="14.45" customHeight="1">
      <c r="A225" s="81" t="inlineStr">
        <is>
          <t>LLC</t>
        </is>
      </c>
      <c r="B225" s="81" t="n">
        <v>235</v>
      </c>
      <c r="C225" s="81" t="n">
        <v>1</v>
      </c>
      <c r="D225" s="233" t="n">
        <v>45749</v>
      </c>
      <c r="E225" s="233" t="n">
        <v>45708</v>
      </c>
      <c r="F225" s="233" t="n">
        <v>45708</v>
      </c>
      <c r="G225" s="81" t="inlineStr">
        <is>
          <t>DianaM</t>
        </is>
      </c>
      <c r="H225" s="81" t="n">
        <v>14</v>
      </c>
      <c r="I225" s="81" t="inlineStr">
        <is>
          <t>MARC1989</t>
        </is>
      </c>
      <c r="J225" s="83" t="n">
        <v>2120.8</v>
      </c>
      <c r="K225" s="83" t="inlineStr">
        <is>
          <t>USD</t>
        </is>
      </c>
      <c r="L225" s="83" t="n">
        <v>1823.888</v>
      </c>
      <c r="M225" s="83" t="n">
        <v>2120.8</v>
      </c>
      <c r="N225" s="83" t="n">
        <v>181.23</v>
      </c>
      <c r="O225" s="83" t="n">
        <v>155.8578</v>
      </c>
      <c r="P225" s="83" t="n">
        <v>181.23</v>
      </c>
      <c r="Q225" s="84" t="n">
        <v>0.08545360241418332</v>
      </c>
      <c r="R225" s="81" t="n">
        <v>4</v>
      </c>
      <c r="S225" s="81" t="n">
        <v>2025</v>
      </c>
      <c r="T225" s="81" t="n">
        <v>2</v>
      </c>
      <c r="U225" s="81" t="n">
        <v>2025</v>
      </c>
      <c r="V225" s="233" t="n">
        <v>45753</v>
      </c>
      <c r="W225" s="81" t="inlineStr">
        <is>
          <t>abril</t>
        </is>
      </c>
      <c r="X225" s="81" t="n">
        <v>2025</v>
      </c>
      <c r="Z225" t="inlineStr">
        <is>
          <t>Rentabilidad Baja</t>
        </is>
      </c>
    </row>
    <row r="226" ht="14.45" customHeight="1">
      <c r="A226" s="81" t="inlineStr">
        <is>
          <t>LLC</t>
        </is>
      </c>
      <c r="B226" s="81" t="n">
        <v>236</v>
      </c>
      <c r="C226" s="81" t="n">
        <v>1</v>
      </c>
      <c r="D226" s="233" t="n">
        <v>45749</v>
      </c>
      <c r="E226" s="233" t="n">
        <v>45659</v>
      </c>
      <c r="F226" s="233" t="n">
        <v>45674</v>
      </c>
      <c r="G226" s="81" t="inlineStr">
        <is>
          <t>DianaM</t>
        </is>
      </c>
      <c r="H226" s="81" t="n">
        <v>14</v>
      </c>
      <c r="I226" s="81" t="n"/>
      <c r="J226" s="83" t="n">
        <v>13318.8</v>
      </c>
      <c r="K226" s="83" t="inlineStr">
        <is>
          <t>USD</t>
        </is>
      </c>
      <c r="L226" s="83" t="n">
        <v>11454.168</v>
      </c>
      <c r="M226" s="83" t="n">
        <v>13318.8</v>
      </c>
      <c r="N226" s="83" t="n">
        <v>1138.15</v>
      </c>
      <c r="O226" s="83" t="n">
        <v>978.8090000000001</v>
      </c>
      <c r="P226" s="83" t="n">
        <v>1138.15</v>
      </c>
      <c r="Q226" s="84" t="n">
        <v>0.08545439529086706</v>
      </c>
      <c r="R226" s="81" t="n">
        <v>4</v>
      </c>
      <c r="S226" s="81" t="n">
        <v>2025</v>
      </c>
      <c r="T226" s="81" t="n">
        <v>1</v>
      </c>
      <c r="U226" s="81" t="n">
        <v>2025</v>
      </c>
      <c r="V226" s="233" t="n">
        <v>45719</v>
      </c>
      <c r="W226" s="81" t="inlineStr">
        <is>
          <t>marzo</t>
        </is>
      </c>
      <c r="X226" s="81" t="n">
        <v>2025</v>
      </c>
      <c r="Z226" t="inlineStr">
        <is>
          <t>Sin comisión</t>
        </is>
      </c>
    </row>
    <row r="227" ht="14.45" customHeight="1">
      <c r="A227" s="81" t="inlineStr">
        <is>
          <t>LLC</t>
        </is>
      </c>
      <c r="B227" s="81" t="n">
        <v>237</v>
      </c>
      <c r="C227" s="81" t="n">
        <v>1</v>
      </c>
      <c r="D227" s="233" t="n">
        <v>45749</v>
      </c>
      <c r="E227" s="233" t="n">
        <v>45697</v>
      </c>
      <c r="F227" s="233" t="n">
        <v>45697</v>
      </c>
      <c r="G227" s="81" t="inlineStr">
        <is>
          <t>DianaM</t>
        </is>
      </c>
      <c r="H227" s="81" t="n">
        <v>14</v>
      </c>
      <c r="I227" s="81" t="n"/>
      <c r="J227" s="83" t="n">
        <v>4100</v>
      </c>
      <c r="K227" s="83" t="inlineStr">
        <is>
          <t>EUR</t>
        </is>
      </c>
      <c r="L227" s="83" t="n">
        <v>4100</v>
      </c>
      <c r="M227" s="83" t="n">
        <v>4756</v>
      </c>
      <c r="N227" s="83" t="n">
        <v>707.65</v>
      </c>
      <c r="O227" s="83" t="n">
        <v>707.65</v>
      </c>
      <c r="P227" s="83" t="n">
        <v>820.8739999999999</v>
      </c>
      <c r="Q227" s="84" t="n">
        <v>0.1725975609756097</v>
      </c>
      <c r="R227" s="81" t="n">
        <v>4</v>
      </c>
      <c r="S227" s="81" t="n">
        <v>2025</v>
      </c>
      <c r="T227" s="81" t="n">
        <v>2</v>
      </c>
      <c r="U227" s="81" t="n">
        <v>2025</v>
      </c>
      <c r="V227" s="233" t="n">
        <v>45742</v>
      </c>
      <c r="W227" s="81" t="inlineStr">
        <is>
          <t>marzo</t>
        </is>
      </c>
      <c r="X227" s="81" t="n">
        <v>2025</v>
      </c>
      <c r="Z227" t="inlineStr">
        <is>
          <t>Rentabilidad Baja</t>
        </is>
      </c>
    </row>
    <row r="228" ht="14.45" customHeight="1">
      <c r="A228" s="81" t="inlineStr">
        <is>
          <t>LLC</t>
        </is>
      </c>
      <c r="B228" s="81" t="n">
        <v>238</v>
      </c>
      <c r="C228" s="81" t="n">
        <v>1</v>
      </c>
      <c r="D228" s="233" t="n">
        <v>45749</v>
      </c>
      <c r="E228" s="233" t="n">
        <v>45856</v>
      </c>
      <c r="F228" s="233" t="n">
        <v>45898</v>
      </c>
      <c r="G228" s="81" t="inlineStr">
        <is>
          <t>DianaM</t>
        </is>
      </c>
      <c r="H228" s="81" t="n">
        <v>14</v>
      </c>
      <c r="I228" s="81" t="inlineStr">
        <is>
          <t>MARC1989,MARIELLAP</t>
        </is>
      </c>
      <c r="J228" s="83" t="n">
        <v>133523.05</v>
      </c>
      <c r="K228" s="83" t="inlineStr">
        <is>
          <t>USD</t>
        </is>
      </c>
      <c r="L228" s="83" t="n">
        <v>114829.823</v>
      </c>
      <c r="M228" s="83" t="n">
        <v>133523.05</v>
      </c>
      <c r="N228" s="83" t="n">
        <v>18763.04</v>
      </c>
      <c r="O228" s="83" t="n">
        <v>16136.2144</v>
      </c>
      <c r="P228" s="83" t="n">
        <v>18763.04</v>
      </c>
      <c r="Q228" s="84" t="n">
        <v>0.1405228535447625</v>
      </c>
      <c r="R228" s="81" t="n">
        <v>4</v>
      </c>
      <c r="S228" s="81" t="n">
        <v>2025</v>
      </c>
      <c r="T228" s="81" t="n">
        <v>7</v>
      </c>
      <c r="U228" s="81" t="n">
        <v>2025</v>
      </c>
      <c r="V228" s="233" t="n">
        <v>45943</v>
      </c>
      <c r="W228" s="81" t="inlineStr">
        <is>
          <t>octubre</t>
        </is>
      </c>
      <c r="X228" s="81" t="n">
        <v>2025</v>
      </c>
    </row>
    <row r="229" ht="14.45" customHeight="1">
      <c r="A229" s="81" t="inlineStr">
        <is>
          <t>LLC</t>
        </is>
      </c>
      <c r="B229" s="81" t="n">
        <v>239</v>
      </c>
      <c r="C229" s="81" t="n">
        <v>0</v>
      </c>
      <c r="D229" s="233" t="n">
        <v>45750</v>
      </c>
      <c r="E229" s="233" t="n">
        <v>45749</v>
      </c>
      <c r="F229" s="233" t="n">
        <v>46014</v>
      </c>
      <c r="G229" s="81" t="inlineStr">
        <is>
          <t>VeronicaN</t>
        </is>
      </c>
      <c r="H229" s="81" t="n">
        <v>14</v>
      </c>
      <c r="I229" s="81" t="n"/>
      <c r="J229" s="83" t="n">
        <v>101527.25</v>
      </c>
      <c r="K229" s="83" t="inlineStr">
        <is>
          <t>USD</t>
        </is>
      </c>
      <c r="L229" s="83" t="n">
        <v>87313.435</v>
      </c>
      <c r="M229" s="83" t="n">
        <v>101527.25</v>
      </c>
      <c r="N229" s="83" t="n">
        <v>2323.79</v>
      </c>
      <c r="O229" s="83" t="n">
        <v>1998.4594</v>
      </c>
      <c r="P229" s="83" t="n">
        <v>2323.79</v>
      </c>
      <c r="Q229" s="84" t="n">
        <v>0.02288833786003265</v>
      </c>
      <c r="R229" s="81" t="n">
        <v>4</v>
      </c>
      <c r="S229" s="81" t="n">
        <v>2025</v>
      </c>
      <c r="T229" s="81" t="n">
        <v>4</v>
      </c>
      <c r="U229" s="81" t="n">
        <v>2025</v>
      </c>
      <c r="V229" s="233" t="n">
        <v>46059</v>
      </c>
      <c r="W229" s="81" t="inlineStr">
        <is>
          <t>febrero</t>
        </is>
      </c>
      <c r="X229" s="81" t="n">
        <v>2026</v>
      </c>
    </row>
    <row r="230" ht="14.45" customHeight="1">
      <c r="A230" s="81" t="inlineStr">
        <is>
          <t>LLC</t>
        </is>
      </c>
      <c r="B230" s="81" t="n">
        <v>241</v>
      </c>
      <c r="C230" s="81" t="n">
        <v>1</v>
      </c>
      <c r="D230" s="233" t="n">
        <v>45750</v>
      </c>
      <c r="E230" s="233" t="n">
        <v>45776</v>
      </c>
      <c r="F230" s="233" t="n">
        <v>45782</v>
      </c>
      <c r="G230" s="81" t="inlineStr">
        <is>
          <t>DianaM</t>
        </is>
      </c>
      <c r="H230" s="81" t="n">
        <v>14</v>
      </c>
      <c r="I230" s="81" t="inlineStr">
        <is>
          <t>JAIMEG,MARIELLAP</t>
        </is>
      </c>
      <c r="J230" s="83" t="n">
        <v>50770.04</v>
      </c>
      <c r="K230" s="83" t="inlineStr">
        <is>
          <t>USD</t>
        </is>
      </c>
      <c r="L230" s="83" t="n">
        <v>43662.2344</v>
      </c>
      <c r="M230" s="83" t="n">
        <v>50770.04</v>
      </c>
      <c r="N230" s="83" t="n">
        <v>6228.85</v>
      </c>
      <c r="O230" s="83" t="n">
        <v>5356.811000000001</v>
      </c>
      <c r="P230" s="83" t="n">
        <v>6228.85</v>
      </c>
      <c r="Q230" s="84" t="n">
        <v>0.1226875141323505</v>
      </c>
      <c r="R230" s="81" t="n">
        <v>4</v>
      </c>
      <c r="S230" s="81" t="n">
        <v>2025</v>
      </c>
      <c r="T230" s="81" t="n">
        <v>4</v>
      </c>
      <c r="U230" s="81" t="n">
        <v>2025</v>
      </c>
      <c r="V230" s="233" t="n">
        <v>45827</v>
      </c>
      <c r="W230" s="81" t="inlineStr">
        <is>
          <t>junio</t>
        </is>
      </c>
      <c r="X230" s="81" t="n">
        <v>2025</v>
      </c>
      <c r="Z230" t="inlineStr">
        <is>
          <t>Sin comisión</t>
        </is>
      </c>
    </row>
    <row r="231" ht="14.45" customHeight="1">
      <c r="A231" s="81" t="inlineStr">
        <is>
          <t>LLC</t>
        </is>
      </c>
      <c r="B231" s="81" t="n">
        <v>243</v>
      </c>
      <c r="C231" s="81" t="n">
        <v>1</v>
      </c>
      <c r="D231" s="233" t="n">
        <v>45752</v>
      </c>
      <c r="E231" s="233" t="n">
        <v>45790</v>
      </c>
      <c r="F231" s="233" t="n">
        <v>45799</v>
      </c>
      <c r="G231" s="81" t="inlineStr">
        <is>
          <t>ClaudiaF</t>
        </is>
      </c>
      <c r="H231" s="81" t="n">
        <v>14</v>
      </c>
      <c r="I231" s="81" t="n"/>
      <c r="J231" s="83" t="n">
        <v>3693.34</v>
      </c>
      <c r="K231" s="83" t="inlineStr">
        <is>
          <t>EUR</t>
        </is>
      </c>
      <c r="L231" s="83" t="n">
        <v>3693.34</v>
      </c>
      <c r="M231" s="83" t="n">
        <v>4284.2744</v>
      </c>
      <c r="N231" s="83" t="n">
        <v>312.31</v>
      </c>
      <c r="O231" s="83" t="n">
        <v>312.31</v>
      </c>
      <c r="P231" s="83" t="n">
        <v>362.2796</v>
      </c>
      <c r="Q231" s="84" t="n">
        <v>0.08456031667812873</v>
      </c>
      <c r="R231" s="81" t="n">
        <v>4</v>
      </c>
      <c r="S231" s="81" t="n">
        <v>2025</v>
      </c>
      <c r="T231" s="81" t="n">
        <v>5</v>
      </c>
      <c r="U231" s="81" t="n">
        <v>2025</v>
      </c>
      <c r="V231" s="233" t="n">
        <v>45844</v>
      </c>
      <c r="W231" s="81" t="inlineStr">
        <is>
          <t>julio</t>
        </is>
      </c>
      <c r="X231" s="81" t="n">
        <v>2025</v>
      </c>
    </row>
    <row r="232" ht="14.45" customHeight="1">
      <c r="A232" s="81" t="inlineStr">
        <is>
          <t>LLC</t>
        </is>
      </c>
      <c r="B232" s="81" t="n">
        <v>244</v>
      </c>
      <c r="C232" s="81" t="n">
        <v>1</v>
      </c>
      <c r="D232" s="233" t="n">
        <v>45752</v>
      </c>
      <c r="E232" s="233" t="n">
        <v>45814</v>
      </c>
      <c r="F232" s="233" t="n">
        <v>45832</v>
      </c>
      <c r="G232" s="81" t="inlineStr">
        <is>
          <t>ClaudiaF</t>
        </is>
      </c>
      <c r="H232" s="81" t="n">
        <v>14</v>
      </c>
      <c r="I232" s="81" t="n"/>
      <c r="J232" s="83" t="n">
        <v>7141.56</v>
      </c>
      <c r="K232" s="83" t="inlineStr">
        <is>
          <t>EUR</t>
        </is>
      </c>
      <c r="L232" s="83" t="n">
        <v>7141.56</v>
      </c>
      <c r="M232" s="83" t="n">
        <v>8284.2096</v>
      </c>
      <c r="N232" s="83" t="n">
        <v>543.99</v>
      </c>
      <c r="O232" s="83" t="n">
        <v>543.99</v>
      </c>
      <c r="P232" s="83" t="n">
        <v>631.0283999999999</v>
      </c>
      <c r="Q232" s="84" t="n">
        <v>0.07617243291381715</v>
      </c>
      <c r="R232" s="81" t="n">
        <v>4</v>
      </c>
      <c r="S232" s="81" t="n">
        <v>2025</v>
      </c>
      <c r="T232" s="81" t="n">
        <v>6</v>
      </c>
      <c r="U232" s="81" t="n">
        <v>2025</v>
      </c>
      <c r="V232" s="233" t="n">
        <v>45877</v>
      </c>
      <c r="W232" s="81" t="inlineStr">
        <is>
          <t>agosto</t>
        </is>
      </c>
      <c r="X232" s="81" t="n">
        <v>2025</v>
      </c>
    </row>
    <row r="233" ht="14.45" customHeight="1">
      <c r="A233" s="81" t="inlineStr">
        <is>
          <t>LLC</t>
        </is>
      </c>
      <c r="B233" s="81" t="n">
        <v>245</v>
      </c>
      <c r="C233" s="81" t="n">
        <v>1</v>
      </c>
      <c r="D233" s="233" t="n">
        <v>45754</v>
      </c>
      <c r="E233" s="233" t="n">
        <v>45761</v>
      </c>
      <c r="F233" s="233" t="n">
        <v>45765</v>
      </c>
      <c r="G233" s="81" t="inlineStr">
        <is>
          <t>DianaM</t>
        </is>
      </c>
      <c r="H233" s="81" t="n">
        <v>15</v>
      </c>
      <c r="I233" s="81" t="inlineStr">
        <is>
          <t>MARC1989,MARIELLAP</t>
        </is>
      </c>
      <c r="J233" s="83" t="n">
        <v>35407.11</v>
      </c>
      <c r="K233" s="83" t="inlineStr">
        <is>
          <t>EUR</t>
        </is>
      </c>
      <c r="L233" s="83" t="n">
        <v>35407.11</v>
      </c>
      <c r="M233" s="83" t="n">
        <v>41072.2476</v>
      </c>
      <c r="N233" s="83" t="n">
        <v>4281.16</v>
      </c>
      <c r="O233" s="83" t="n">
        <v>4281.16</v>
      </c>
      <c r="P233" s="83" t="n">
        <v>4966.1456</v>
      </c>
      <c r="Q233" s="84" t="n">
        <v>0.1209124382080322</v>
      </c>
      <c r="R233" s="81" t="n">
        <v>4</v>
      </c>
      <c r="S233" s="81" t="n">
        <v>2025</v>
      </c>
      <c r="T233" s="81" t="n">
        <v>4</v>
      </c>
      <c r="U233" s="81" t="n">
        <v>2025</v>
      </c>
      <c r="V233" s="233" t="n">
        <v>45810</v>
      </c>
      <c r="W233" s="81" t="inlineStr">
        <is>
          <t>junio</t>
        </is>
      </c>
      <c r="X233" s="81" t="n">
        <v>2025</v>
      </c>
    </row>
    <row r="234" ht="14.45" customHeight="1">
      <c r="A234" s="81" t="inlineStr">
        <is>
          <t>LLC</t>
        </is>
      </c>
      <c r="B234" s="81" t="n">
        <v>246</v>
      </c>
      <c r="C234" s="81" t="n">
        <v>1</v>
      </c>
      <c r="D234" s="233" t="n">
        <v>45754</v>
      </c>
      <c r="E234" s="233" t="n">
        <v>45678</v>
      </c>
      <c r="F234" s="233" t="n">
        <v>45690</v>
      </c>
      <c r="G234" s="81" t="inlineStr">
        <is>
          <t>VeronicaN</t>
        </is>
      </c>
      <c r="H234" s="81" t="n">
        <v>15</v>
      </c>
      <c r="I234" s="81" t="n"/>
      <c r="J234" s="83" t="n">
        <v>8683</v>
      </c>
      <c r="K234" s="83" t="inlineStr">
        <is>
          <t>USD</t>
        </is>
      </c>
      <c r="L234" s="83" t="n">
        <v>7467.38</v>
      </c>
      <c r="M234" s="83" t="n">
        <v>8683</v>
      </c>
      <c r="N234" s="83" t="n">
        <v>747.49</v>
      </c>
      <c r="O234" s="83" t="n">
        <v>642.8414</v>
      </c>
      <c r="P234" s="83" t="n">
        <v>747.49</v>
      </c>
      <c r="Q234" s="84" t="n">
        <v>0.0860866060117471</v>
      </c>
      <c r="R234" s="81" t="n">
        <v>4</v>
      </c>
      <c r="S234" s="81" t="n">
        <v>2025</v>
      </c>
      <c r="T234" s="81" t="n">
        <v>1</v>
      </c>
      <c r="U234" s="81" t="n">
        <v>2025</v>
      </c>
      <c r="V234" s="233" t="n">
        <v>45735</v>
      </c>
      <c r="W234" s="81" t="inlineStr">
        <is>
          <t>marzo</t>
        </is>
      </c>
      <c r="X234" s="81" t="n">
        <v>2025</v>
      </c>
      <c r="Z234" t="inlineStr">
        <is>
          <t>Rentabilidad Baja</t>
        </is>
      </c>
    </row>
    <row r="235" ht="14.45" customHeight="1">
      <c r="A235" s="81" t="inlineStr">
        <is>
          <t>LLC</t>
        </is>
      </c>
      <c r="B235" s="81" t="n">
        <v>248</v>
      </c>
      <c r="C235" s="81" t="n">
        <v>1</v>
      </c>
      <c r="D235" s="233" t="n">
        <v>45755</v>
      </c>
      <c r="E235" s="233" t="n">
        <v>45803</v>
      </c>
      <c r="F235" s="233" t="n">
        <v>45806</v>
      </c>
      <c r="G235" s="81" t="inlineStr">
        <is>
          <t>EduardoP</t>
        </is>
      </c>
      <c r="H235" s="81" t="n">
        <v>15</v>
      </c>
      <c r="I235" s="81" t="n"/>
      <c r="J235" s="83" t="n">
        <v>2300</v>
      </c>
      <c r="K235" s="83" t="inlineStr">
        <is>
          <t>USD</t>
        </is>
      </c>
      <c r="L235" s="83" t="n">
        <v>1978</v>
      </c>
      <c r="M235" s="83" t="n">
        <v>2300</v>
      </c>
      <c r="N235" s="83" t="n">
        <v>185.63</v>
      </c>
      <c r="O235" s="83" t="n">
        <v>159.6418</v>
      </c>
      <c r="P235" s="83" t="n">
        <v>185.63</v>
      </c>
      <c r="Q235" s="84" t="n">
        <v>0.08070869565217391</v>
      </c>
      <c r="R235" s="81" t="n">
        <v>4</v>
      </c>
      <c r="S235" s="81" t="n">
        <v>2025</v>
      </c>
      <c r="T235" s="81" t="n">
        <v>5</v>
      </c>
      <c r="U235" s="81" t="n">
        <v>2025</v>
      </c>
      <c r="V235" s="233" t="n">
        <v>45851</v>
      </c>
      <c r="W235" s="81" t="inlineStr">
        <is>
          <t>julio</t>
        </is>
      </c>
      <c r="X235" s="81" t="n">
        <v>2025</v>
      </c>
    </row>
    <row r="236" ht="14.45" customHeight="1">
      <c r="A236" s="81" t="inlineStr">
        <is>
          <t>LLC</t>
        </is>
      </c>
      <c r="B236" s="81" t="n">
        <v>249</v>
      </c>
      <c r="C236" s="81" t="n">
        <v>1</v>
      </c>
      <c r="D236" s="233" t="n">
        <v>45755</v>
      </c>
      <c r="E236" s="233" t="n">
        <v>45786</v>
      </c>
      <c r="F236" s="233" t="n">
        <v>45788</v>
      </c>
      <c r="G236" s="81" t="inlineStr">
        <is>
          <t>EduardoP</t>
        </is>
      </c>
      <c r="H236" s="81" t="n">
        <v>15</v>
      </c>
      <c r="I236" s="81" t="n"/>
      <c r="J236" s="83" t="n">
        <v>9332.16</v>
      </c>
      <c r="K236" s="83" t="inlineStr">
        <is>
          <t>USD</t>
        </is>
      </c>
      <c r="L236" s="83" t="n">
        <v>8025.6576</v>
      </c>
      <c r="M236" s="83" t="n">
        <v>9332.16</v>
      </c>
      <c r="N236" s="83" t="n">
        <v>540</v>
      </c>
      <c r="O236" s="83" t="n">
        <v>464.4</v>
      </c>
      <c r="P236" s="83" t="n">
        <v>540</v>
      </c>
      <c r="Q236" s="84" t="n">
        <v>0.05786441724102458</v>
      </c>
      <c r="R236" s="81" t="n">
        <v>4</v>
      </c>
      <c r="S236" s="81" t="n">
        <v>2025</v>
      </c>
      <c r="T236" s="81" t="n">
        <v>5</v>
      </c>
      <c r="U236" s="81" t="n">
        <v>2025</v>
      </c>
      <c r="V236" s="233" t="n">
        <v>45833</v>
      </c>
      <c r="W236" s="81" t="inlineStr">
        <is>
          <t>junio</t>
        </is>
      </c>
      <c r="X236" s="81" t="n">
        <v>2025</v>
      </c>
    </row>
    <row r="237" ht="14.45" customHeight="1">
      <c r="A237" s="81" t="inlineStr">
        <is>
          <t>LLC</t>
        </is>
      </c>
      <c r="B237" s="81" t="n">
        <v>250</v>
      </c>
      <c r="C237" s="81" t="n">
        <v>1</v>
      </c>
      <c r="D237" s="233" t="n">
        <v>45755</v>
      </c>
      <c r="E237" s="233" t="n">
        <v>45792</v>
      </c>
      <c r="F237" s="233" t="n">
        <v>45811</v>
      </c>
      <c r="G237" s="81" t="inlineStr">
        <is>
          <t>DianaM</t>
        </is>
      </c>
      <c r="H237" s="81" t="n">
        <v>15</v>
      </c>
      <c r="I237" s="81" t="inlineStr">
        <is>
          <t>MARC1989,MARIELLAP</t>
        </is>
      </c>
      <c r="J237" s="83" t="n">
        <v>16740.85</v>
      </c>
      <c r="K237" s="83" t="inlineStr">
        <is>
          <t>EUR</t>
        </is>
      </c>
      <c r="L237" s="83" t="n">
        <v>16740.85</v>
      </c>
      <c r="M237" s="83" t="n">
        <v>19419.386</v>
      </c>
      <c r="N237" s="83" t="n">
        <v>532.95</v>
      </c>
      <c r="O237" s="83" t="n">
        <v>532.95</v>
      </c>
      <c r="P237" s="83" t="n">
        <v>618.222</v>
      </c>
      <c r="Q237" s="84" t="n">
        <v>0.03183530107491556</v>
      </c>
      <c r="R237" s="81" t="n">
        <v>4</v>
      </c>
      <c r="S237" s="81" t="n">
        <v>2025</v>
      </c>
      <c r="T237" s="81" t="n">
        <v>5</v>
      </c>
      <c r="U237" s="81" t="n">
        <v>2025</v>
      </c>
      <c r="V237" s="233" t="n">
        <v>45856</v>
      </c>
      <c r="W237" s="81" t="inlineStr">
        <is>
          <t>julio</t>
        </is>
      </c>
      <c r="X237" s="81" t="n">
        <v>2025</v>
      </c>
    </row>
    <row r="238" ht="14.45" customHeight="1">
      <c r="A238" s="81" t="inlineStr">
        <is>
          <t>LLC</t>
        </is>
      </c>
      <c r="B238" s="81" t="n">
        <v>251</v>
      </c>
      <c r="C238" s="81" t="n">
        <v>1</v>
      </c>
      <c r="D238" s="233" t="n">
        <v>45755</v>
      </c>
      <c r="E238" s="233" t="n">
        <v>45791</v>
      </c>
      <c r="F238" s="233" t="n">
        <v>45807</v>
      </c>
      <c r="G238" s="81" t="inlineStr">
        <is>
          <t>ClaudiaF</t>
        </is>
      </c>
      <c r="H238" s="81" t="n">
        <v>15</v>
      </c>
      <c r="I238" s="81" t="n"/>
      <c r="J238" s="83" t="n">
        <v>9187.42</v>
      </c>
      <c r="K238" s="83" t="inlineStr">
        <is>
          <t>EUR</t>
        </is>
      </c>
      <c r="L238" s="83" t="n">
        <v>9187.42</v>
      </c>
      <c r="M238" s="83" t="n">
        <v>10657.4072</v>
      </c>
      <c r="N238" s="83" t="n">
        <v>714.98</v>
      </c>
      <c r="O238" s="83" t="n">
        <v>714.98</v>
      </c>
      <c r="P238" s="83" t="n">
        <v>829.3768</v>
      </c>
      <c r="Q238" s="84" t="n">
        <v>0.07782163001147221</v>
      </c>
      <c r="R238" s="81" t="n">
        <v>4</v>
      </c>
      <c r="S238" s="81" t="n">
        <v>2025</v>
      </c>
      <c r="T238" s="81" t="n">
        <v>5</v>
      </c>
      <c r="U238" s="81" t="n">
        <v>2025</v>
      </c>
      <c r="V238" s="233" t="n">
        <v>45852</v>
      </c>
      <c r="W238" s="81" t="inlineStr">
        <is>
          <t>julio</t>
        </is>
      </c>
      <c r="X238" s="81" t="n">
        <v>2025</v>
      </c>
    </row>
    <row r="239" ht="14.45" customHeight="1">
      <c r="A239" s="81" t="inlineStr">
        <is>
          <t>LLC</t>
        </is>
      </c>
      <c r="B239" s="81" t="n">
        <v>252</v>
      </c>
      <c r="C239" s="81" t="n">
        <v>1</v>
      </c>
      <c r="D239" s="233" t="n">
        <v>45756</v>
      </c>
      <c r="E239" s="233" t="n">
        <v>45787</v>
      </c>
      <c r="F239" s="233" t="n">
        <v>45797</v>
      </c>
      <c r="G239" s="81" t="inlineStr">
        <is>
          <t>LucianaE</t>
        </is>
      </c>
      <c r="H239" s="81" t="n">
        <v>15</v>
      </c>
      <c r="I239" s="81" t="n"/>
      <c r="J239" s="83" t="n">
        <v>6474.58</v>
      </c>
      <c r="K239" s="83" t="inlineStr">
        <is>
          <t>USD</t>
        </is>
      </c>
      <c r="L239" s="83" t="n">
        <v>5568.1388</v>
      </c>
      <c r="M239" s="83" t="n">
        <v>6474.58</v>
      </c>
      <c r="N239" s="83" t="n">
        <v>430.02</v>
      </c>
      <c r="O239" s="83" t="n">
        <v>369.8172</v>
      </c>
      <c r="P239" s="83" t="n">
        <v>430.02</v>
      </c>
      <c r="Q239" s="84" t="n">
        <v>0.06641666332024625</v>
      </c>
      <c r="R239" s="81" t="n">
        <v>4</v>
      </c>
      <c r="S239" s="81" t="n">
        <v>2025</v>
      </c>
      <c r="T239" s="81" t="n">
        <v>5</v>
      </c>
      <c r="U239" s="81" t="n">
        <v>2025</v>
      </c>
      <c r="V239" s="233" t="n">
        <v>45842</v>
      </c>
      <c r="W239" s="81" t="inlineStr">
        <is>
          <t>julio</t>
        </is>
      </c>
      <c r="X239" s="81" t="n">
        <v>2025</v>
      </c>
      <c r="Z239" t="inlineStr">
        <is>
          <t>Sin comisión</t>
        </is>
      </c>
    </row>
    <row r="240" ht="14.45" customHeight="1">
      <c r="A240" s="81" t="inlineStr">
        <is>
          <t>LLC</t>
        </is>
      </c>
      <c r="B240" s="81" t="n">
        <v>253</v>
      </c>
      <c r="C240" s="81" t="n">
        <v>1</v>
      </c>
      <c r="D240" s="233" t="n">
        <v>45756</v>
      </c>
      <c r="E240" s="233" t="n">
        <v>45766</v>
      </c>
      <c r="F240" s="233" t="n">
        <v>45768</v>
      </c>
      <c r="G240" s="81" t="inlineStr">
        <is>
          <t>MinervaH</t>
        </is>
      </c>
      <c r="H240" s="81" t="n">
        <v>15</v>
      </c>
      <c r="I240" s="81" t="n"/>
      <c r="J240" s="83" t="n">
        <v>733.5</v>
      </c>
      <c r="K240" s="83" t="inlineStr">
        <is>
          <t>USD</t>
        </is>
      </c>
      <c r="L240" s="83" t="n">
        <v>630.8099999999999</v>
      </c>
      <c r="M240" s="83" t="n">
        <v>733.5</v>
      </c>
      <c r="N240" s="83" t="n">
        <v>55.13</v>
      </c>
      <c r="O240" s="83" t="n">
        <v>47.4118</v>
      </c>
      <c r="P240" s="83" t="n">
        <v>55.13</v>
      </c>
      <c r="Q240" s="84" t="n">
        <v>0.07516019086571235</v>
      </c>
      <c r="R240" s="81" t="n">
        <v>4</v>
      </c>
      <c r="S240" s="81" t="n">
        <v>2025</v>
      </c>
      <c r="T240" s="81" t="n">
        <v>4</v>
      </c>
      <c r="U240" s="81" t="n">
        <v>2025</v>
      </c>
      <c r="V240" s="233" t="n">
        <v>45813</v>
      </c>
      <c r="W240" s="81" t="inlineStr">
        <is>
          <t>junio</t>
        </is>
      </c>
      <c r="X240" s="81" t="n">
        <v>2025</v>
      </c>
    </row>
    <row r="241" ht="14.45" customHeight="1">
      <c r="A241" s="81" t="inlineStr">
        <is>
          <t>LLC</t>
        </is>
      </c>
      <c r="B241" s="81" t="n">
        <v>254</v>
      </c>
      <c r="C241" s="81" t="n">
        <v>1</v>
      </c>
      <c r="D241" s="233" t="n">
        <v>45757</v>
      </c>
      <c r="E241" s="233" t="n">
        <v>45759</v>
      </c>
      <c r="F241" s="233" t="n">
        <v>45768</v>
      </c>
      <c r="G241" s="81" t="inlineStr">
        <is>
          <t>DianaM</t>
        </is>
      </c>
      <c r="H241" s="81" t="n">
        <v>15</v>
      </c>
      <c r="I241" s="81" t="n"/>
      <c r="J241" s="83" t="n">
        <v>41437.38</v>
      </c>
      <c r="K241" s="83" t="inlineStr">
        <is>
          <t>USD</t>
        </is>
      </c>
      <c r="L241" s="83" t="n">
        <v>35636.14679999999</v>
      </c>
      <c r="M241" s="83" t="n">
        <v>41437.38</v>
      </c>
      <c r="N241" s="83" t="n">
        <v>633.53</v>
      </c>
      <c r="O241" s="83" t="n">
        <v>544.8357999999999</v>
      </c>
      <c r="P241" s="83" t="n">
        <v>633.53</v>
      </c>
      <c r="Q241" s="84" t="n">
        <v>0.0152888527218661</v>
      </c>
      <c r="R241" s="81" t="n">
        <v>4</v>
      </c>
      <c r="S241" s="81" t="n">
        <v>2025</v>
      </c>
      <c r="T241" s="81" t="n">
        <v>4</v>
      </c>
      <c r="U241" s="81" t="n">
        <v>2025</v>
      </c>
      <c r="V241" s="233" t="n">
        <v>45813</v>
      </c>
      <c r="W241" s="81" t="inlineStr">
        <is>
          <t>junio</t>
        </is>
      </c>
      <c r="X241" s="81" t="n">
        <v>2025</v>
      </c>
      <c r="Z241" t="inlineStr">
        <is>
          <t>Sin comisión</t>
        </is>
      </c>
    </row>
    <row r="242" ht="14.45" customHeight="1">
      <c r="A242" s="81" t="inlineStr">
        <is>
          <t>LLC</t>
        </is>
      </c>
      <c r="B242" s="81" t="n">
        <v>255</v>
      </c>
      <c r="C242" s="81" t="n">
        <v>1</v>
      </c>
      <c r="D242" s="233" t="n">
        <v>45757</v>
      </c>
      <c r="E242" s="233" t="n">
        <v>45759</v>
      </c>
      <c r="F242" s="233" t="n">
        <v>45767</v>
      </c>
      <c r="G242" s="81" t="inlineStr">
        <is>
          <t>MinervaH</t>
        </is>
      </c>
      <c r="H242" s="81" t="n">
        <v>15</v>
      </c>
      <c r="I242" s="81" t="inlineStr">
        <is>
          <t>JAIMEG</t>
        </is>
      </c>
      <c r="J242" s="83" t="n">
        <v>141358</v>
      </c>
      <c r="K242" s="83" t="inlineStr">
        <is>
          <t>EUR</t>
        </is>
      </c>
      <c r="L242" s="83" t="n">
        <v>141358</v>
      </c>
      <c r="M242" s="83" t="n">
        <v>163975.28</v>
      </c>
      <c r="N242" s="83" t="n">
        <v>18438</v>
      </c>
      <c r="O242" s="83" t="n">
        <v>18438</v>
      </c>
      <c r="P242" s="83" t="n">
        <v>21388.08</v>
      </c>
      <c r="Q242" s="84" t="n">
        <v>0.1304347826086956</v>
      </c>
      <c r="R242" s="81" t="n">
        <v>4</v>
      </c>
      <c r="S242" s="81" t="n">
        <v>2025</v>
      </c>
      <c r="T242" s="81" t="n">
        <v>4</v>
      </c>
      <c r="U242" s="81" t="n">
        <v>2025</v>
      </c>
      <c r="V242" s="233" t="n">
        <v>45812</v>
      </c>
      <c r="W242" s="81" t="inlineStr">
        <is>
          <t>junio</t>
        </is>
      </c>
      <c r="X242" s="81" t="n">
        <v>2025</v>
      </c>
    </row>
    <row r="243" ht="14.45" customHeight="1">
      <c r="A243" s="81" t="inlineStr">
        <is>
          <t>LLC</t>
        </is>
      </c>
      <c r="B243" s="81" t="n">
        <v>256</v>
      </c>
      <c r="C243" s="81" t="n">
        <v>0</v>
      </c>
      <c r="D243" s="233" t="n">
        <v>45758</v>
      </c>
      <c r="E243" s="233" t="n">
        <v>45759</v>
      </c>
      <c r="F243" s="233" t="n">
        <v>45768</v>
      </c>
      <c r="G243" s="81" t="inlineStr">
        <is>
          <t>DianaM</t>
        </is>
      </c>
      <c r="H243" s="81" t="n">
        <v>15</v>
      </c>
      <c r="I243" s="81" t="inlineStr">
        <is>
          <t>JORGEP,MARC1989</t>
        </is>
      </c>
      <c r="J243" s="83" t="n">
        <v>734.63</v>
      </c>
      <c r="K243" s="83" t="inlineStr">
        <is>
          <t>USD</t>
        </is>
      </c>
      <c r="L243" s="83" t="n">
        <v>631.7818</v>
      </c>
      <c r="M243" s="83" t="n">
        <v>734.63</v>
      </c>
      <c r="N243" s="83" t="n">
        <v>0</v>
      </c>
      <c r="O243" s="83" t="n">
        <v>0</v>
      </c>
      <c r="P243" s="83" t="n">
        <v>0</v>
      </c>
      <c r="Q243" s="84" t="n">
        <v>0</v>
      </c>
      <c r="R243" s="81" t="n">
        <v>4</v>
      </c>
      <c r="S243" s="81" t="n">
        <v>2025</v>
      </c>
      <c r="T243" s="81" t="n">
        <v>4</v>
      </c>
      <c r="U243" s="81" t="n">
        <v>2025</v>
      </c>
      <c r="V243" s="233" t="n">
        <v>45813</v>
      </c>
      <c r="W243" s="81" t="inlineStr">
        <is>
          <t>junio</t>
        </is>
      </c>
      <c r="X243" s="81" t="n">
        <v>2025</v>
      </c>
    </row>
    <row r="244" ht="14.45" customHeight="1">
      <c r="A244" s="81" t="inlineStr">
        <is>
          <t>LLC</t>
        </is>
      </c>
      <c r="B244" s="81" t="n">
        <v>257</v>
      </c>
      <c r="C244" s="81" t="n">
        <v>0</v>
      </c>
      <c r="D244" s="233" t="n">
        <v>45758</v>
      </c>
      <c r="E244" s="233" t="n">
        <v>46056</v>
      </c>
      <c r="F244" s="233" t="n">
        <v>46061</v>
      </c>
      <c r="G244" s="81" t="inlineStr">
        <is>
          <t>VeronicaN</t>
        </is>
      </c>
      <c r="H244" s="81" t="n">
        <v>15</v>
      </c>
      <c r="I244" s="81" t="n"/>
      <c r="J244" s="83" t="n">
        <v>22879.21</v>
      </c>
      <c r="K244" s="83" t="inlineStr">
        <is>
          <t>USD</t>
        </is>
      </c>
      <c r="L244" s="83" t="n">
        <v>19676.1206</v>
      </c>
      <c r="M244" s="83" t="n">
        <v>22879.21</v>
      </c>
      <c r="N244" s="83" t="n">
        <v>2285.28</v>
      </c>
      <c r="O244" s="83" t="n">
        <v>1965.3408</v>
      </c>
      <c r="P244" s="83" t="n">
        <v>2285.28</v>
      </c>
      <c r="Q244" s="84" t="n">
        <v>0.09988456769267821</v>
      </c>
      <c r="R244" s="81" t="n">
        <v>4</v>
      </c>
      <c r="S244" s="81" t="n">
        <v>2025</v>
      </c>
      <c r="T244" s="81" t="n">
        <v>2</v>
      </c>
      <c r="U244" s="81" t="n">
        <v>2026</v>
      </c>
      <c r="V244" s="233" t="n">
        <v>46106</v>
      </c>
      <c r="W244" s="81" t="inlineStr">
        <is>
          <t>marzo</t>
        </is>
      </c>
      <c r="X244" s="81" t="n">
        <v>2026</v>
      </c>
    </row>
    <row r="245" ht="14.45" customHeight="1">
      <c r="A245" s="81" t="inlineStr">
        <is>
          <t>LLC</t>
        </is>
      </c>
      <c r="B245" s="81" t="n">
        <v>258</v>
      </c>
      <c r="C245" s="81" t="n">
        <v>1</v>
      </c>
      <c r="D245" s="233" t="n">
        <v>45761</v>
      </c>
      <c r="E245" s="233" t="n">
        <v>45769</v>
      </c>
      <c r="F245" s="233" t="n">
        <v>45773</v>
      </c>
      <c r="G245" s="81" t="inlineStr">
        <is>
          <t>DianaM</t>
        </is>
      </c>
      <c r="H245" s="81" t="n">
        <v>16</v>
      </c>
      <c r="I245" s="81" t="n"/>
      <c r="J245" s="83" t="n">
        <v>2530</v>
      </c>
      <c r="K245" s="83" t="inlineStr">
        <is>
          <t>EUR</t>
        </is>
      </c>
      <c r="L245" s="83" t="n">
        <v>2530</v>
      </c>
      <c r="M245" s="83" t="n">
        <v>2934.8</v>
      </c>
      <c r="N245" s="83" t="n">
        <v>253</v>
      </c>
      <c r="O245" s="83" t="n">
        <v>253</v>
      </c>
      <c r="P245" s="83" t="n">
        <v>293.48</v>
      </c>
      <c r="Q245" s="84" t="n">
        <v>0.1</v>
      </c>
      <c r="R245" s="81" t="n">
        <v>4</v>
      </c>
      <c r="S245" s="81" t="n">
        <v>2025</v>
      </c>
      <c r="T245" s="81" t="n">
        <v>4</v>
      </c>
      <c r="U245" s="81" t="n">
        <v>2025</v>
      </c>
      <c r="V245" s="233" t="n">
        <v>45818</v>
      </c>
      <c r="W245" s="81" t="inlineStr">
        <is>
          <t>junio</t>
        </is>
      </c>
      <c r="X245" s="81" t="n">
        <v>2025</v>
      </c>
      <c r="Z245" t="inlineStr">
        <is>
          <t>Rentabilidad Baja</t>
        </is>
      </c>
    </row>
    <row r="246" ht="14.45" customHeight="1">
      <c r="A246" s="81" t="inlineStr">
        <is>
          <t>LLC</t>
        </is>
      </c>
      <c r="B246" s="81" t="n">
        <v>259</v>
      </c>
      <c r="C246" s="81" t="n">
        <v>1</v>
      </c>
      <c r="D246" s="233" t="n">
        <v>45762</v>
      </c>
      <c r="E246" s="233" t="n">
        <v>45824</v>
      </c>
      <c r="F246" s="233" t="n">
        <v>45858</v>
      </c>
      <c r="G246" s="81" t="inlineStr">
        <is>
          <t>MartinB</t>
        </is>
      </c>
      <c r="H246" s="81" t="n">
        <v>16</v>
      </c>
      <c r="I246" s="81" t="inlineStr">
        <is>
          <t>JAIMEG</t>
        </is>
      </c>
      <c r="J246" s="83" t="n">
        <v>1938.9</v>
      </c>
      <c r="K246" s="83" t="inlineStr">
        <is>
          <t>USD</t>
        </is>
      </c>
      <c r="L246" s="83" t="n">
        <v>1667.454</v>
      </c>
      <c r="M246" s="83" t="n">
        <v>1938.9</v>
      </c>
      <c r="N246" s="83" t="n">
        <v>375</v>
      </c>
      <c r="O246" s="83" t="n">
        <v>322.5</v>
      </c>
      <c r="P246" s="83" t="n">
        <v>375</v>
      </c>
      <c r="Q246" s="84" t="n">
        <v>0.1934086337614111</v>
      </c>
      <c r="R246" s="81" t="n">
        <v>4</v>
      </c>
      <c r="S246" s="81" t="n">
        <v>2025</v>
      </c>
      <c r="T246" s="81" t="n">
        <v>6</v>
      </c>
      <c r="U246" s="81" t="n">
        <v>2025</v>
      </c>
      <c r="V246" s="233" t="n">
        <v>45903</v>
      </c>
      <c r="W246" s="81" t="inlineStr">
        <is>
          <t>septiembre</t>
        </is>
      </c>
      <c r="X246" s="81" t="n">
        <v>2025</v>
      </c>
      <c r="Z246" t="inlineStr">
        <is>
          <t>Rentabilidad Baja</t>
        </is>
      </c>
    </row>
    <row r="247" ht="14.45" customHeight="1">
      <c r="A247" s="81" t="inlineStr">
        <is>
          <t>LLC</t>
        </is>
      </c>
      <c r="B247" s="81" t="n">
        <v>260</v>
      </c>
      <c r="C247" s="81" t="n">
        <v>1</v>
      </c>
      <c r="D247" s="233" t="n">
        <v>45762</v>
      </c>
      <c r="E247" s="233" t="n">
        <v>45761</v>
      </c>
      <c r="F247" s="233" t="n">
        <v>45770</v>
      </c>
      <c r="G247" s="81" t="inlineStr">
        <is>
          <t>MinervaH</t>
        </is>
      </c>
      <c r="H247" s="81" t="n">
        <v>16</v>
      </c>
      <c r="I247" s="81" t="n"/>
      <c r="J247" s="83" t="n">
        <v>42478.42</v>
      </c>
      <c r="K247" s="83" t="inlineStr">
        <is>
          <t>USD</t>
        </is>
      </c>
      <c r="L247" s="83" t="n">
        <v>36531.4412</v>
      </c>
      <c r="M247" s="83" t="n">
        <v>42478.42</v>
      </c>
      <c r="N247" s="83" t="n">
        <v>1959.9</v>
      </c>
      <c r="O247" s="83" t="n">
        <v>1685.514</v>
      </c>
      <c r="P247" s="83" t="n">
        <v>1959.9</v>
      </c>
      <c r="Q247" s="84" t="n">
        <v>0.04613872173211716</v>
      </c>
      <c r="R247" s="81" t="n">
        <v>4</v>
      </c>
      <c r="S247" s="81" t="n">
        <v>2025</v>
      </c>
      <c r="T247" s="81" t="n">
        <v>4</v>
      </c>
      <c r="U247" s="81" t="n">
        <v>2025</v>
      </c>
      <c r="V247" s="233" t="n">
        <v>45815</v>
      </c>
      <c r="W247" s="81" t="inlineStr">
        <is>
          <t>junio</t>
        </is>
      </c>
      <c r="X247" s="81" t="n">
        <v>2025</v>
      </c>
    </row>
    <row r="248" ht="14.45" customHeight="1">
      <c r="A248" s="81" t="inlineStr">
        <is>
          <t>LLC</t>
        </is>
      </c>
      <c r="B248" s="81" t="n">
        <v>261</v>
      </c>
      <c r="C248" s="81" t="n">
        <v>1</v>
      </c>
      <c r="D248" s="233" t="n">
        <v>45762</v>
      </c>
      <c r="E248" s="233" t="n">
        <v>45955</v>
      </c>
      <c r="F248" s="233" t="n">
        <v>45969</v>
      </c>
      <c r="G248" s="81" t="inlineStr">
        <is>
          <t>DianaM</t>
        </is>
      </c>
      <c r="H248" s="81" t="n">
        <v>16</v>
      </c>
      <c r="I248" s="81" t="inlineStr">
        <is>
          <t>MARC1989,MARIELLAP</t>
        </is>
      </c>
      <c r="J248" s="83" t="n">
        <v>226603.09</v>
      </c>
      <c r="K248" s="83" t="inlineStr">
        <is>
          <t>EUR</t>
        </is>
      </c>
      <c r="L248" s="83" t="n">
        <v>226603.09</v>
      </c>
      <c r="M248" s="83" t="n">
        <v>262859.5844</v>
      </c>
      <c r="N248" s="83" t="n">
        <v>22686.6</v>
      </c>
      <c r="O248" s="83" t="n">
        <v>22686.6</v>
      </c>
      <c r="P248" s="83" t="n">
        <v>26316.456</v>
      </c>
      <c r="Q248" s="84" t="n">
        <v>0.1001160222484168</v>
      </c>
      <c r="R248" s="81" t="n">
        <v>4</v>
      </c>
      <c r="S248" s="81" t="n">
        <v>2025</v>
      </c>
      <c r="T248" s="81" t="n">
        <v>10</v>
      </c>
      <c r="U248" s="81" t="n">
        <v>2025</v>
      </c>
      <c r="V248" s="233" t="n">
        <v>46014</v>
      </c>
      <c r="W248" s="81" t="inlineStr">
        <is>
          <t>diciembre</t>
        </is>
      </c>
      <c r="X248" s="81" t="n">
        <v>2025</v>
      </c>
    </row>
    <row r="249" ht="14.45" customHeight="1">
      <c r="A249" s="81" t="inlineStr">
        <is>
          <t>LLC</t>
        </is>
      </c>
      <c r="B249" s="81" t="n">
        <v>262</v>
      </c>
      <c r="C249" s="81" t="n">
        <v>0</v>
      </c>
      <c r="D249" s="233" t="n">
        <v>45763</v>
      </c>
      <c r="E249" s="233" t="n">
        <v>45966</v>
      </c>
      <c r="F249" s="233" t="n">
        <v>46029</v>
      </c>
      <c r="G249" s="81" t="inlineStr">
        <is>
          <t>MariellaP</t>
        </is>
      </c>
      <c r="H249" s="81" t="n">
        <v>16</v>
      </c>
      <c r="I249" s="81" t="inlineStr">
        <is>
          <t>DIANAM,JAIMEG,MARIELLAP</t>
        </is>
      </c>
      <c r="J249" s="83" t="n">
        <v>285959.35</v>
      </c>
      <c r="K249" s="83" t="inlineStr">
        <is>
          <t>USD</t>
        </is>
      </c>
      <c r="L249" s="83" t="n">
        <v>245925.041</v>
      </c>
      <c r="M249" s="83" t="n">
        <v>285959.35</v>
      </c>
      <c r="N249" s="83" t="n">
        <v>30585.73</v>
      </c>
      <c r="O249" s="83" t="n">
        <v>26303.7278</v>
      </c>
      <c r="P249" s="83" t="n">
        <v>30585.73</v>
      </c>
      <c r="Q249" s="84" t="n">
        <v>0.10695831417997</v>
      </c>
      <c r="R249" s="81" t="n">
        <v>4</v>
      </c>
      <c r="S249" s="81" t="n">
        <v>2025</v>
      </c>
      <c r="T249" s="81" t="n">
        <v>11</v>
      </c>
      <c r="U249" s="81" t="n">
        <v>2025</v>
      </c>
      <c r="V249" s="233" t="n">
        <v>46074</v>
      </c>
      <c r="W249" s="81" t="inlineStr">
        <is>
          <t>febrero</t>
        </is>
      </c>
      <c r="X249" s="81" t="n">
        <v>2026</v>
      </c>
    </row>
    <row r="250" ht="14.45" customHeight="1">
      <c r="A250" s="81" t="inlineStr">
        <is>
          <t>LLC</t>
        </is>
      </c>
      <c r="B250" s="81" t="n">
        <v>263</v>
      </c>
      <c r="C250" s="81" t="n">
        <v>1</v>
      </c>
      <c r="D250" s="233" t="n">
        <v>45768</v>
      </c>
      <c r="E250" s="233" t="n">
        <v>45731</v>
      </c>
      <c r="F250" s="233" t="n">
        <v>45770</v>
      </c>
      <c r="G250" s="81" t="inlineStr">
        <is>
          <t>MinervaH</t>
        </is>
      </c>
      <c r="H250" s="81" t="n">
        <v>17</v>
      </c>
      <c r="I250" s="81" t="n"/>
      <c r="J250" s="83" t="n">
        <v>465327.21</v>
      </c>
      <c r="K250" s="83" t="inlineStr">
        <is>
          <t>MXN</t>
        </is>
      </c>
      <c r="L250" s="83" t="n">
        <v>22335.70608</v>
      </c>
      <c r="M250" s="83" t="n">
        <v>26058.32376</v>
      </c>
      <c r="N250" s="83" t="n">
        <v>0</v>
      </c>
      <c r="O250" s="83" t="n">
        <v>0</v>
      </c>
      <c r="P250" s="83" t="n">
        <v>0</v>
      </c>
      <c r="Q250" s="84" t="n">
        <v>0</v>
      </c>
      <c r="R250" s="81" t="n">
        <v>4</v>
      </c>
      <c r="S250" s="81" t="n">
        <v>2025</v>
      </c>
      <c r="T250" s="81" t="n">
        <v>3</v>
      </c>
      <c r="U250" s="81" t="n">
        <v>2025</v>
      </c>
      <c r="V250" s="233" t="n">
        <v>45815</v>
      </c>
      <c r="W250" s="81" t="inlineStr">
        <is>
          <t>junio</t>
        </is>
      </c>
      <c r="X250" s="81" t="n">
        <v>2025</v>
      </c>
      <c r="Z250" t="inlineStr">
        <is>
          <t>Sin comisión</t>
        </is>
      </c>
    </row>
    <row r="251" ht="14.45" customHeight="1">
      <c r="A251" s="81" t="inlineStr">
        <is>
          <t>LLC</t>
        </is>
      </c>
      <c r="B251" s="81" t="n">
        <v>264</v>
      </c>
      <c r="C251" s="81" t="n">
        <v>1</v>
      </c>
      <c r="D251" s="233" t="n">
        <v>45768</v>
      </c>
      <c r="E251" s="233" t="n">
        <v>45823</v>
      </c>
      <c r="F251" s="233" t="n">
        <v>45824</v>
      </c>
      <c r="G251" s="81" t="inlineStr">
        <is>
          <t>MinervaH</t>
        </is>
      </c>
      <c r="H251" s="81" t="n">
        <v>17</v>
      </c>
      <c r="I251" s="81" t="n"/>
      <c r="J251" s="83" t="n">
        <v>953.5</v>
      </c>
      <c r="K251" s="83" t="inlineStr">
        <is>
          <t>CHF</t>
        </is>
      </c>
      <c r="L251" s="83" t="n">
        <v>1020.245</v>
      </c>
      <c r="M251" s="83" t="n">
        <v>1191.875</v>
      </c>
      <c r="N251" s="83" t="n">
        <v>86.02</v>
      </c>
      <c r="O251" s="83" t="n">
        <v>92.0414</v>
      </c>
      <c r="P251" s="83" t="n">
        <v>107.525</v>
      </c>
      <c r="Q251" s="84" t="n">
        <v>0.09021499737808075</v>
      </c>
      <c r="R251" s="81" t="n">
        <v>4</v>
      </c>
      <c r="S251" s="81" t="n">
        <v>2025</v>
      </c>
      <c r="T251" s="81" t="n">
        <v>6</v>
      </c>
      <c r="U251" s="81" t="n">
        <v>2025</v>
      </c>
      <c r="V251" s="233" t="n">
        <v>45869</v>
      </c>
      <c r="W251" s="81" t="inlineStr">
        <is>
          <t>julio</t>
        </is>
      </c>
      <c r="X251" s="81" t="n">
        <v>2025</v>
      </c>
    </row>
    <row r="252" ht="14.45" customHeight="1">
      <c r="A252" s="81" t="inlineStr">
        <is>
          <t>LLC</t>
        </is>
      </c>
      <c r="B252" s="81" t="n">
        <v>265</v>
      </c>
      <c r="C252" s="81" t="n">
        <v>1</v>
      </c>
      <c r="D252" s="233" t="n">
        <v>45768</v>
      </c>
      <c r="E252" s="233" t="n">
        <v>45679</v>
      </c>
      <c r="F252" s="233" t="n">
        <v>45679</v>
      </c>
      <c r="G252" s="81" t="inlineStr">
        <is>
          <t>MinervaH</t>
        </is>
      </c>
      <c r="H252" s="81" t="n">
        <v>17</v>
      </c>
      <c r="I252" s="81" t="inlineStr">
        <is>
          <t>JAIMEG</t>
        </is>
      </c>
      <c r="J252" s="83" t="n">
        <v>256.53</v>
      </c>
      <c r="K252" s="83" t="inlineStr">
        <is>
          <t>EUR</t>
        </is>
      </c>
      <c r="L252" s="83" t="n">
        <v>256.53</v>
      </c>
      <c r="M252" s="83" t="n">
        <v>297.5747999999999</v>
      </c>
      <c r="N252" s="83" t="n">
        <v>0</v>
      </c>
      <c r="O252" s="83" t="n">
        <v>0</v>
      </c>
      <c r="P252" s="83" t="n">
        <v>0</v>
      </c>
      <c r="Q252" s="84" t="n">
        <v>0</v>
      </c>
      <c r="R252" s="81" t="n">
        <v>4</v>
      </c>
      <c r="S252" s="81" t="n">
        <v>2025</v>
      </c>
      <c r="T252" s="81" t="n">
        <v>1</v>
      </c>
      <c r="U252" s="81" t="n">
        <v>2025</v>
      </c>
      <c r="V252" s="233" t="n">
        <v>45724</v>
      </c>
      <c r="W252" s="81" t="inlineStr">
        <is>
          <t>marzo</t>
        </is>
      </c>
      <c r="X252" s="81" t="n">
        <v>2025</v>
      </c>
    </row>
    <row r="253" ht="14.45" customHeight="1">
      <c r="A253" s="81" t="inlineStr">
        <is>
          <t>LLC</t>
        </is>
      </c>
      <c r="B253" s="81" t="n">
        <v>266</v>
      </c>
      <c r="C253" s="81" t="n">
        <v>1</v>
      </c>
      <c r="D253" s="233" t="n">
        <v>45768</v>
      </c>
      <c r="E253" s="233" t="n">
        <v>45677</v>
      </c>
      <c r="F253" s="233" t="n">
        <v>45768</v>
      </c>
      <c r="G253" s="81" t="inlineStr">
        <is>
          <t>MinervaH</t>
        </is>
      </c>
      <c r="H253" s="81" t="n">
        <v>17</v>
      </c>
      <c r="I253" s="81" t="n"/>
      <c r="J253" s="83" t="n">
        <v>390</v>
      </c>
      <c r="K253" s="83" t="inlineStr">
        <is>
          <t>USD</t>
        </is>
      </c>
      <c r="L253" s="83" t="n">
        <v>335.4</v>
      </c>
      <c r="M253" s="83" t="n">
        <v>390</v>
      </c>
      <c r="N253" s="83" t="n">
        <v>0</v>
      </c>
      <c r="O253" s="83" t="n">
        <v>0</v>
      </c>
      <c r="P253" s="83" t="n">
        <v>0</v>
      </c>
      <c r="Q253" s="84" t="n">
        <v>0</v>
      </c>
      <c r="R253" s="81" t="n">
        <v>4</v>
      </c>
      <c r="S253" s="81" t="n">
        <v>2025</v>
      </c>
      <c r="T253" s="81" t="n">
        <v>1</v>
      </c>
      <c r="U253" s="81" t="n">
        <v>2025</v>
      </c>
      <c r="V253" s="233" t="n">
        <v>45813</v>
      </c>
      <c r="W253" s="81" t="inlineStr">
        <is>
          <t>junio</t>
        </is>
      </c>
      <c r="X253" s="81" t="n">
        <v>2025</v>
      </c>
    </row>
    <row r="254" ht="14.45" customHeight="1">
      <c r="A254" s="81" t="inlineStr">
        <is>
          <t>LLC</t>
        </is>
      </c>
      <c r="B254" s="81" t="n">
        <v>267</v>
      </c>
      <c r="C254" s="81" t="n">
        <v>1</v>
      </c>
      <c r="D254" s="233" t="n">
        <v>45768</v>
      </c>
      <c r="E254" s="233" t="n">
        <v>45742</v>
      </c>
      <c r="F254" s="233" t="n">
        <v>45743</v>
      </c>
      <c r="G254" s="81" t="inlineStr">
        <is>
          <t>MinervaH</t>
        </is>
      </c>
      <c r="H254" s="81" t="n">
        <v>17</v>
      </c>
      <c r="I254" s="81" t="inlineStr">
        <is>
          <t>JAIMEG</t>
        </is>
      </c>
      <c r="J254" s="83" t="n">
        <v>926.6</v>
      </c>
      <c r="K254" s="83" t="inlineStr">
        <is>
          <t>USD</t>
        </is>
      </c>
      <c r="L254" s="83" t="n">
        <v>796.876</v>
      </c>
      <c r="M254" s="83" t="n">
        <v>926.6</v>
      </c>
      <c r="N254" s="83" t="n">
        <v>0</v>
      </c>
      <c r="O254" s="83" t="n">
        <v>0</v>
      </c>
      <c r="P254" s="83" t="n">
        <v>0</v>
      </c>
      <c r="Q254" s="84" t="n">
        <v>0</v>
      </c>
      <c r="R254" s="81" t="n">
        <v>4</v>
      </c>
      <c r="S254" s="81" t="n">
        <v>2025</v>
      </c>
      <c r="T254" s="81" t="n">
        <v>3</v>
      </c>
      <c r="U254" s="81" t="n">
        <v>2025</v>
      </c>
      <c r="V254" s="233" t="n">
        <v>45788</v>
      </c>
      <c r="W254" s="81" t="inlineStr">
        <is>
          <t>mayo</t>
        </is>
      </c>
      <c r="X254" s="81" t="n">
        <v>2025</v>
      </c>
      <c r="Z254" t="inlineStr">
        <is>
          <t>Sin comisión</t>
        </is>
      </c>
    </row>
    <row r="255" ht="14.45" customHeight="1">
      <c r="A255" s="81" t="inlineStr">
        <is>
          <t>LLC</t>
        </is>
      </c>
      <c r="B255" s="81" t="n">
        <v>268</v>
      </c>
      <c r="C255" s="81" t="n">
        <v>1</v>
      </c>
      <c r="D255" s="233" t="n">
        <v>45768</v>
      </c>
      <c r="E255" s="233" t="n">
        <v>45747</v>
      </c>
      <c r="F255" s="233" t="n">
        <v>45747</v>
      </c>
      <c r="G255" s="81" t="inlineStr">
        <is>
          <t>MinervaH</t>
        </is>
      </c>
      <c r="H255" s="81" t="n">
        <v>17</v>
      </c>
      <c r="I255" s="81" t="n"/>
      <c r="J255" s="83" t="n">
        <v>417</v>
      </c>
      <c r="K255" s="83" t="inlineStr">
        <is>
          <t>USD</t>
        </is>
      </c>
      <c r="L255" s="83" t="n">
        <v>358.62</v>
      </c>
      <c r="M255" s="83" t="n">
        <v>417</v>
      </c>
      <c r="N255" s="83" t="n">
        <v>0</v>
      </c>
      <c r="O255" s="83" t="n">
        <v>0</v>
      </c>
      <c r="P255" s="83" t="n">
        <v>0</v>
      </c>
      <c r="Q255" s="84" t="n">
        <v>0</v>
      </c>
      <c r="R255" s="81" t="n">
        <v>4</v>
      </c>
      <c r="S255" s="81" t="n">
        <v>2025</v>
      </c>
      <c r="T255" s="81" t="n">
        <v>3</v>
      </c>
      <c r="U255" s="81" t="n">
        <v>2025</v>
      </c>
      <c r="V255" s="233" t="n">
        <v>45792</v>
      </c>
      <c r="W255" s="81" t="inlineStr">
        <is>
          <t>mayo</t>
        </is>
      </c>
      <c r="X255" s="81" t="n">
        <v>2025</v>
      </c>
    </row>
    <row r="256" ht="14.45" customHeight="1">
      <c r="A256" s="81" t="inlineStr">
        <is>
          <t>LLC</t>
        </is>
      </c>
      <c r="B256" s="81" t="n">
        <v>269</v>
      </c>
      <c r="C256" s="81" t="n">
        <v>1</v>
      </c>
      <c r="D256" s="233" t="n">
        <v>45768</v>
      </c>
      <c r="E256" s="233" t="n">
        <v>45753</v>
      </c>
      <c r="F256" s="233" t="n">
        <v>45753</v>
      </c>
      <c r="G256" s="81" t="inlineStr">
        <is>
          <t>MinervaH</t>
        </is>
      </c>
      <c r="H256" s="81" t="n">
        <v>17</v>
      </c>
      <c r="I256" s="81" t="n"/>
      <c r="J256" s="83" t="n">
        <v>698</v>
      </c>
      <c r="K256" s="83" t="inlineStr">
        <is>
          <t>USD</t>
        </is>
      </c>
      <c r="L256" s="83" t="n">
        <v>600.28</v>
      </c>
      <c r="M256" s="83" t="n">
        <v>698</v>
      </c>
      <c r="N256" s="83" t="n">
        <v>0</v>
      </c>
      <c r="O256" s="83" t="n">
        <v>0</v>
      </c>
      <c r="P256" s="83" t="n">
        <v>0</v>
      </c>
      <c r="Q256" s="84" t="n">
        <v>0</v>
      </c>
      <c r="R256" s="81" t="n">
        <v>4</v>
      </c>
      <c r="S256" s="81" t="n">
        <v>2025</v>
      </c>
      <c r="T256" s="81" t="n">
        <v>4</v>
      </c>
      <c r="U256" s="81" t="n">
        <v>2025</v>
      </c>
      <c r="V256" s="233" t="n">
        <v>45798</v>
      </c>
      <c r="W256" s="81" t="inlineStr">
        <is>
          <t>mayo</t>
        </is>
      </c>
      <c r="X256" s="81" t="n">
        <v>2025</v>
      </c>
      <c r="Z256" t="inlineStr">
        <is>
          <t>Sin comisión</t>
        </is>
      </c>
    </row>
    <row r="257" ht="14.45" customHeight="1">
      <c r="A257" s="81" t="inlineStr">
        <is>
          <t>LLC</t>
        </is>
      </c>
      <c r="B257" s="81" t="n">
        <v>270</v>
      </c>
      <c r="C257" s="81" t="n">
        <v>1</v>
      </c>
      <c r="D257" s="233" t="n">
        <v>45768</v>
      </c>
      <c r="E257" s="233" t="n">
        <v>45726</v>
      </c>
      <c r="F257" s="233" t="n">
        <v>45726</v>
      </c>
      <c r="G257" s="81" t="inlineStr">
        <is>
          <t>MinervaH</t>
        </is>
      </c>
      <c r="H257" s="81" t="n">
        <v>17</v>
      </c>
      <c r="I257" s="81" t="n"/>
      <c r="J257" s="83" t="n">
        <v>396.07</v>
      </c>
      <c r="K257" s="83" t="inlineStr">
        <is>
          <t>USD</t>
        </is>
      </c>
      <c r="L257" s="83" t="n">
        <v>340.6202</v>
      </c>
      <c r="M257" s="83" t="n">
        <v>396.07</v>
      </c>
      <c r="N257" s="83" t="n">
        <v>0</v>
      </c>
      <c r="O257" s="83" t="n">
        <v>0</v>
      </c>
      <c r="P257" s="83" t="n">
        <v>0</v>
      </c>
      <c r="Q257" s="84" t="n">
        <v>0</v>
      </c>
      <c r="R257" s="81" t="n">
        <v>4</v>
      </c>
      <c r="S257" s="81" t="n">
        <v>2025</v>
      </c>
      <c r="T257" s="81" t="n">
        <v>3</v>
      </c>
      <c r="U257" s="81" t="n">
        <v>2025</v>
      </c>
      <c r="V257" s="233" t="n">
        <v>45771</v>
      </c>
      <c r="W257" s="81" t="inlineStr">
        <is>
          <t>abril</t>
        </is>
      </c>
      <c r="X257" s="81" t="n">
        <v>2025</v>
      </c>
      <c r="Z257" t="inlineStr">
        <is>
          <t>Rentabilidad Baja</t>
        </is>
      </c>
    </row>
    <row r="258" ht="14.45" customHeight="1">
      <c r="A258" s="81" t="inlineStr">
        <is>
          <t>LLC</t>
        </is>
      </c>
      <c r="B258" s="81" t="n">
        <v>271</v>
      </c>
      <c r="C258" s="81" t="n">
        <v>1</v>
      </c>
      <c r="D258" s="233" t="n">
        <v>45768</v>
      </c>
      <c r="E258" s="233" t="n">
        <v>45761</v>
      </c>
      <c r="F258" s="233" t="n">
        <v>45770</v>
      </c>
      <c r="G258" s="81" t="inlineStr">
        <is>
          <t>MinervaH</t>
        </is>
      </c>
      <c r="H258" s="81" t="n">
        <v>17</v>
      </c>
      <c r="I258" s="81" t="inlineStr">
        <is>
          <t>JAIMEG</t>
        </is>
      </c>
      <c r="J258" s="83" t="n">
        <v>1019.5</v>
      </c>
      <c r="K258" s="83" t="inlineStr">
        <is>
          <t>USD</t>
        </is>
      </c>
      <c r="L258" s="83" t="n">
        <v>876.77</v>
      </c>
      <c r="M258" s="83" t="n">
        <v>1019.5</v>
      </c>
      <c r="N258" s="83" t="n">
        <v>27.57</v>
      </c>
      <c r="O258" s="83" t="n">
        <v>23.7102</v>
      </c>
      <c r="P258" s="83" t="n">
        <v>27.57</v>
      </c>
      <c r="Q258" s="84" t="n">
        <v>0.02704266797449731</v>
      </c>
      <c r="R258" s="81" t="n">
        <v>4</v>
      </c>
      <c r="S258" s="81" t="n">
        <v>2025</v>
      </c>
      <c r="T258" s="81" t="n">
        <v>4</v>
      </c>
      <c r="U258" s="81" t="n">
        <v>2025</v>
      </c>
      <c r="V258" s="233" t="n">
        <v>45815</v>
      </c>
      <c r="W258" s="81" t="inlineStr">
        <is>
          <t>junio</t>
        </is>
      </c>
      <c r="X258" s="81" t="n">
        <v>2025</v>
      </c>
    </row>
    <row r="259" ht="14.45" customHeight="1">
      <c r="A259" s="81" t="inlineStr">
        <is>
          <t>LLC</t>
        </is>
      </c>
      <c r="B259" s="81" t="n">
        <v>273</v>
      </c>
      <c r="C259" s="81" t="n">
        <v>1</v>
      </c>
      <c r="D259" s="233" t="n">
        <v>45768</v>
      </c>
      <c r="E259" s="233" t="n">
        <v>45777</v>
      </c>
      <c r="F259" s="233" t="n">
        <v>45782</v>
      </c>
      <c r="G259" s="81" t="inlineStr">
        <is>
          <t>MinervaH</t>
        </is>
      </c>
      <c r="H259" s="81" t="n">
        <v>17</v>
      </c>
      <c r="I259" s="81" t="n"/>
      <c r="J259" s="83" t="n">
        <v>3613.5</v>
      </c>
      <c r="K259" s="83" t="inlineStr">
        <is>
          <t>EUR</t>
        </is>
      </c>
      <c r="L259" s="83" t="n">
        <v>3613.5</v>
      </c>
      <c r="M259" s="83" t="n">
        <v>4191.66</v>
      </c>
      <c r="N259" s="83" t="n">
        <v>308.79</v>
      </c>
      <c r="O259" s="83" t="n">
        <v>308.79</v>
      </c>
      <c r="P259" s="83" t="n">
        <v>358.1964</v>
      </c>
      <c r="Q259" s="84" t="n">
        <v>0.08545454545454546</v>
      </c>
      <c r="R259" s="81" t="n">
        <v>4</v>
      </c>
      <c r="S259" s="81" t="n">
        <v>2025</v>
      </c>
      <c r="T259" s="81" t="n">
        <v>4</v>
      </c>
      <c r="U259" s="81" t="n">
        <v>2025</v>
      </c>
      <c r="V259" s="233" t="n">
        <v>45827</v>
      </c>
      <c r="W259" s="81" t="inlineStr">
        <is>
          <t>junio</t>
        </is>
      </c>
      <c r="X259" s="81" t="n">
        <v>2025</v>
      </c>
      <c r="Z259" t="inlineStr">
        <is>
          <t>Sin comisión</t>
        </is>
      </c>
    </row>
    <row r="260" ht="14.45" customHeight="1">
      <c r="A260" s="81" t="inlineStr">
        <is>
          <t>LLC</t>
        </is>
      </c>
      <c r="B260" s="81" t="n">
        <v>274</v>
      </c>
      <c r="C260" s="81" t="n">
        <v>1</v>
      </c>
      <c r="D260" s="233" t="n">
        <v>45768</v>
      </c>
      <c r="E260" s="233" t="n">
        <v>45737</v>
      </c>
      <c r="F260" s="233" t="n">
        <v>45737</v>
      </c>
      <c r="G260" s="81" t="inlineStr">
        <is>
          <t>MinervaH</t>
        </is>
      </c>
      <c r="H260" s="81" t="n">
        <v>17</v>
      </c>
      <c r="I260" s="81" t="n"/>
      <c r="J260" s="83" t="n">
        <v>555.49</v>
      </c>
      <c r="K260" s="83" t="inlineStr">
        <is>
          <t>USD</t>
        </is>
      </c>
      <c r="L260" s="83" t="n">
        <v>477.7214</v>
      </c>
      <c r="M260" s="83" t="n">
        <v>555.49</v>
      </c>
      <c r="N260" s="83" t="n">
        <v>0</v>
      </c>
      <c r="O260" s="83" t="n">
        <v>0</v>
      </c>
      <c r="P260" s="83" t="n">
        <v>0</v>
      </c>
      <c r="Q260" s="84" t="n">
        <v>0</v>
      </c>
      <c r="R260" s="81" t="n">
        <v>4</v>
      </c>
      <c r="S260" s="81" t="n">
        <v>2025</v>
      </c>
      <c r="T260" s="81" t="n">
        <v>3</v>
      </c>
      <c r="U260" s="81" t="n">
        <v>2025</v>
      </c>
      <c r="V260" s="233" t="n">
        <v>45782</v>
      </c>
      <c r="W260" s="81" t="inlineStr">
        <is>
          <t>mayo</t>
        </is>
      </c>
      <c r="X260" s="81" t="n">
        <v>2025</v>
      </c>
      <c r="Z260" t="inlineStr">
        <is>
          <t>Rentabilidad Baja</t>
        </is>
      </c>
    </row>
    <row r="261" ht="14.45" customHeight="1">
      <c r="A261" s="81" t="inlineStr">
        <is>
          <t>LLC</t>
        </is>
      </c>
      <c r="B261" s="81" t="n">
        <v>275</v>
      </c>
      <c r="C261" s="81" t="n">
        <v>1</v>
      </c>
      <c r="D261" s="233" t="n">
        <v>45769</v>
      </c>
      <c r="E261" s="233" t="n">
        <v>45810</v>
      </c>
      <c r="F261" s="233" t="n">
        <v>45812</v>
      </c>
      <c r="G261" s="81" t="inlineStr">
        <is>
          <t>MinervaH</t>
        </is>
      </c>
      <c r="H261" s="81" t="n">
        <v>17</v>
      </c>
      <c r="I261" s="81" t="inlineStr">
        <is>
          <t>JAIMEG</t>
        </is>
      </c>
      <c r="J261" s="83" t="n">
        <v>9724.799999999999</v>
      </c>
      <c r="K261" s="83" t="inlineStr">
        <is>
          <t>EUR</t>
        </is>
      </c>
      <c r="L261" s="83" t="n">
        <v>9724.799999999999</v>
      </c>
      <c r="M261" s="83" t="n">
        <v>11280.768</v>
      </c>
      <c r="N261" s="83" t="n">
        <v>1309.08</v>
      </c>
      <c r="O261" s="83" t="n">
        <v>1309.08</v>
      </c>
      <c r="P261" s="83" t="n">
        <v>1518.5328</v>
      </c>
      <c r="Q261" s="84" t="n">
        <v>0.1346125370187562</v>
      </c>
      <c r="R261" s="81" t="n">
        <v>4</v>
      </c>
      <c r="S261" s="81" t="n">
        <v>2025</v>
      </c>
      <c r="T261" s="81" t="n">
        <v>6</v>
      </c>
      <c r="U261" s="81" t="n">
        <v>2025</v>
      </c>
      <c r="V261" s="233" t="n">
        <v>45857</v>
      </c>
      <c r="W261" s="81" t="inlineStr">
        <is>
          <t>julio</t>
        </is>
      </c>
      <c r="X261" s="81" t="n">
        <v>2025</v>
      </c>
      <c r="Z261" t="inlineStr">
        <is>
          <t>Sin comisión</t>
        </is>
      </c>
    </row>
    <row r="262" ht="14.45" customHeight="1">
      <c r="A262" s="81" t="inlineStr">
        <is>
          <t>LLC</t>
        </is>
      </c>
      <c r="B262" s="81" t="n">
        <v>276</v>
      </c>
      <c r="C262" s="81" t="n">
        <v>1</v>
      </c>
      <c r="D262" s="233" t="n">
        <v>45769</v>
      </c>
      <c r="E262" s="233" t="n">
        <v>45778</v>
      </c>
      <c r="F262" s="233" t="n">
        <v>45782</v>
      </c>
      <c r="G262" s="81" t="inlineStr">
        <is>
          <t>AndreaM</t>
        </is>
      </c>
      <c r="H262" s="81" t="n">
        <v>17</v>
      </c>
      <c r="I262" s="81" t="n"/>
      <c r="J262" s="83" t="n">
        <v>187114.16</v>
      </c>
      <c r="K262" s="83" t="inlineStr">
        <is>
          <t>MXN</t>
        </is>
      </c>
      <c r="L262" s="83" t="n">
        <v>8981.47968</v>
      </c>
      <c r="M262" s="83" t="n">
        <v>10478.39296</v>
      </c>
      <c r="N262" s="83" t="n">
        <v>13501.8</v>
      </c>
      <c r="O262" s="83" t="n">
        <v>648.0864</v>
      </c>
      <c r="P262" s="83" t="n">
        <v>756.1007999999999</v>
      </c>
      <c r="Q262" s="84" t="n">
        <v>0.07215808787533771</v>
      </c>
      <c r="R262" s="81" t="n">
        <v>4</v>
      </c>
      <c r="S262" s="81" t="n">
        <v>2025</v>
      </c>
      <c r="T262" s="81" t="n">
        <v>5</v>
      </c>
      <c r="U262" s="81" t="n">
        <v>2025</v>
      </c>
      <c r="V262" s="233" t="n">
        <v>45827</v>
      </c>
      <c r="W262" s="81" t="inlineStr">
        <is>
          <t>junio</t>
        </is>
      </c>
      <c r="X262" s="81" t="n">
        <v>2025</v>
      </c>
      <c r="Z262" t="inlineStr">
        <is>
          <t>Rentabilidad Baja</t>
        </is>
      </c>
    </row>
    <row r="263" ht="14.45" customHeight="1">
      <c r="A263" s="81" t="inlineStr">
        <is>
          <t>LLC</t>
        </is>
      </c>
      <c r="B263" s="81" t="n">
        <v>278</v>
      </c>
      <c r="C263" s="81" t="n">
        <v>1</v>
      </c>
      <c r="D263" s="233" t="n">
        <v>45770</v>
      </c>
      <c r="E263" s="233" t="n">
        <v>45973</v>
      </c>
      <c r="F263" s="233" t="n">
        <v>45986</v>
      </c>
      <c r="G263" s="81" t="inlineStr">
        <is>
          <t>LucianaE</t>
        </is>
      </c>
      <c r="H263" s="81" t="n">
        <v>17</v>
      </c>
      <c r="I263" s="81" t="n"/>
      <c r="J263" s="83" t="n">
        <v>29618.04</v>
      </c>
      <c r="K263" s="83" t="inlineStr">
        <is>
          <t>USD</t>
        </is>
      </c>
      <c r="L263" s="83" t="n">
        <v>25471.5144</v>
      </c>
      <c r="M263" s="83" t="n">
        <v>29618.04</v>
      </c>
      <c r="N263" s="83" t="n">
        <v>3653.06</v>
      </c>
      <c r="O263" s="83" t="n">
        <v>3141.6316</v>
      </c>
      <c r="P263" s="83" t="n">
        <v>3653.06</v>
      </c>
      <c r="Q263" s="84" t="n">
        <v>0.1233390190573043</v>
      </c>
      <c r="R263" s="81" t="n">
        <v>4</v>
      </c>
      <c r="S263" s="81" t="n">
        <v>2025</v>
      </c>
      <c r="T263" s="81" t="n">
        <v>11</v>
      </c>
      <c r="U263" s="81" t="n">
        <v>2025</v>
      </c>
      <c r="V263" s="233" t="n">
        <v>46031</v>
      </c>
      <c r="W263" s="81" t="inlineStr">
        <is>
          <t>enero</t>
        </is>
      </c>
      <c r="X263" s="81" t="n">
        <v>2026</v>
      </c>
      <c r="Z263" t="inlineStr">
        <is>
          <t>Rentabilidad Baja</t>
        </is>
      </c>
    </row>
    <row r="264" ht="14.45" customHeight="1">
      <c r="A264" s="81" t="inlineStr">
        <is>
          <t>LLC</t>
        </is>
      </c>
      <c r="B264" s="81" t="n">
        <v>279</v>
      </c>
      <c r="C264" s="81" t="n">
        <v>1</v>
      </c>
      <c r="D264" s="233" t="n">
        <v>45770</v>
      </c>
      <c r="E264" s="233" t="n">
        <v>45799</v>
      </c>
      <c r="F264" s="233" t="n">
        <v>45813</v>
      </c>
      <c r="G264" s="81" t="inlineStr">
        <is>
          <t>LucianaE</t>
        </is>
      </c>
      <c r="H264" s="81" t="n">
        <v>17</v>
      </c>
      <c r="I264" s="81" t="n"/>
      <c r="J264" s="83" t="n">
        <v>51013.32</v>
      </c>
      <c r="K264" s="83" t="inlineStr">
        <is>
          <t>USD</t>
        </is>
      </c>
      <c r="L264" s="83" t="n">
        <v>43871.4552</v>
      </c>
      <c r="M264" s="83" t="n">
        <v>51013.32</v>
      </c>
      <c r="N264" s="83" t="n">
        <v>4405.49</v>
      </c>
      <c r="O264" s="83" t="n">
        <v>3788.7214</v>
      </c>
      <c r="P264" s="83" t="n">
        <v>4405.49</v>
      </c>
      <c r="Q264" s="84" t="n">
        <v>0.08635960176675425</v>
      </c>
      <c r="R264" s="81" t="n">
        <v>4</v>
      </c>
      <c r="S264" s="81" t="n">
        <v>2025</v>
      </c>
      <c r="T264" s="81" t="n">
        <v>5</v>
      </c>
      <c r="U264" s="81" t="n">
        <v>2025</v>
      </c>
      <c r="V264" s="233" t="n">
        <v>45858</v>
      </c>
      <c r="W264" s="81" t="inlineStr">
        <is>
          <t>julio</t>
        </is>
      </c>
      <c r="X264" s="81" t="n">
        <v>2025</v>
      </c>
      <c r="Z264" t="inlineStr">
        <is>
          <t>Rentabilidad Baja</t>
        </is>
      </c>
    </row>
    <row r="265" ht="14.45" customHeight="1">
      <c r="A265" s="81" t="inlineStr">
        <is>
          <t>LLC</t>
        </is>
      </c>
      <c r="B265" s="81" t="n">
        <v>280</v>
      </c>
      <c r="C265" s="81" t="n">
        <v>1</v>
      </c>
      <c r="D265" s="233" t="n">
        <v>45771</v>
      </c>
      <c r="E265" s="233" t="n">
        <v>45782</v>
      </c>
      <c r="F265" s="233" t="n">
        <v>45783</v>
      </c>
      <c r="G265" s="81" t="inlineStr">
        <is>
          <t>DianaM</t>
        </is>
      </c>
      <c r="H265" s="81" t="n">
        <v>17</v>
      </c>
      <c r="I265" s="81" t="inlineStr">
        <is>
          <t>MARC1989</t>
        </is>
      </c>
      <c r="J265" s="83" t="n">
        <v>1143.87</v>
      </c>
      <c r="K265" s="83" t="inlineStr">
        <is>
          <t>USD</t>
        </is>
      </c>
      <c r="L265" s="83" t="n">
        <v>983.7281999999999</v>
      </c>
      <c r="M265" s="83" t="n">
        <v>1143.87</v>
      </c>
      <c r="N265" s="83" t="n">
        <v>94.04000000000001</v>
      </c>
      <c r="O265" s="83" t="n">
        <v>80.87440000000001</v>
      </c>
      <c r="P265" s="83" t="n">
        <v>94.04000000000001</v>
      </c>
      <c r="Q265" s="84" t="n">
        <v>0.08221213949137579</v>
      </c>
      <c r="R265" s="81" t="n">
        <v>4</v>
      </c>
      <c r="S265" s="81" t="n">
        <v>2025</v>
      </c>
      <c r="T265" s="81" t="n">
        <v>5</v>
      </c>
      <c r="U265" s="81" t="n">
        <v>2025</v>
      </c>
      <c r="V265" s="233" t="n">
        <v>45828</v>
      </c>
      <c r="W265" s="81" t="inlineStr">
        <is>
          <t>junio</t>
        </is>
      </c>
      <c r="X265" s="81" t="n">
        <v>2025</v>
      </c>
      <c r="Z265" t="inlineStr">
        <is>
          <t>Sin comisión</t>
        </is>
      </c>
    </row>
    <row r="266" ht="14.45" customHeight="1">
      <c r="A266" s="81" t="inlineStr">
        <is>
          <t>LLC</t>
        </is>
      </c>
      <c r="B266" s="81" t="n">
        <v>281</v>
      </c>
      <c r="C266" s="81" t="n">
        <v>1</v>
      </c>
      <c r="D266" s="233" t="n">
        <v>45771</v>
      </c>
      <c r="E266" s="233" t="n">
        <v>45654</v>
      </c>
      <c r="F266" s="233" t="n">
        <v>45654</v>
      </c>
      <c r="G266" s="81" t="inlineStr">
        <is>
          <t>DianaM</t>
        </is>
      </c>
      <c r="H266" s="81" t="n">
        <v>17</v>
      </c>
      <c r="I266" s="81" t="n"/>
      <c r="J266" s="83" t="n">
        <v>4403.08</v>
      </c>
      <c r="K266" s="83" t="inlineStr">
        <is>
          <t>USD</t>
        </is>
      </c>
      <c r="L266" s="83" t="n">
        <v>3786.6488</v>
      </c>
      <c r="M266" s="83" t="n">
        <v>4403.08</v>
      </c>
      <c r="N266" s="83" t="n">
        <v>400.28</v>
      </c>
      <c r="O266" s="83" t="n">
        <v>344.2408</v>
      </c>
      <c r="P266" s="83" t="n">
        <v>400.28</v>
      </c>
      <c r="Q266" s="84" t="n">
        <v>0.09090909090909091</v>
      </c>
      <c r="R266" s="81" t="n">
        <v>4</v>
      </c>
      <c r="S266" s="81" t="n">
        <v>2025</v>
      </c>
      <c r="T266" s="81" t="n">
        <v>12</v>
      </c>
      <c r="U266" s="81" t="n">
        <v>2024</v>
      </c>
      <c r="V266" s="233" t="n">
        <v>45699</v>
      </c>
      <c r="W266" s="81" t="inlineStr">
        <is>
          <t>febrero</t>
        </is>
      </c>
      <c r="X266" s="81" t="n">
        <v>2025</v>
      </c>
      <c r="Z266" t="inlineStr">
        <is>
          <t>Sin comisión</t>
        </is>
      </c>
    </row>
    <row r="267" ht="14.45" customHeight="1">
      <c r="A267" s="81" t="inlineStr">
        <is>
          <t>LLC</t>
        </is>
      </c>
      <c r="B267" s="81" t="n">
        <v>282</v>
      </c>
      <c r="C267" s="81" t="n">
        <v>1</v>
      </c>
      <c r="D267" s="233" t="n">
        <v>45771</v>
      </c>
      <c r="E267" s="233" t="n">
        <v>45862</v>
      </c>
      <c r="F267" s="233" t="n">
        <v>45872</v>
      </c>
      <c r="G267" s="81" t="inlineStr">
        <is>
          <t>DianaM</t>
        </is>
      </c>
      <c r="H267" s="81" t="n">
        <v>17</v>
      </c>
      <c r="I267" s="81" t="n"/>
      <c r="J267" s="83" t="n">
        <v>26704.61</v>
      </c>
      <c r="K267" s="83" t="inlineStr">
        <is>
          <t>USD</t>
        </is>
      </c>
      <c r="L267" s="83" t="n">
        <v>22965.9646</v>
      </c>
      <c r="M267" s="83" t="n">
        <v>26704.61</v>
      </c>
      <c r="N267" s="83" t="n">
        <v>1741.22</v>
      </c>
      <c r="O267" s="83" t="n">
        <v>1497.4492</v>
      </c>
      <c r="P267" s="83" t="n">
        <v>1741.22</v>
      </c>
      <c r="Q267" s="84" t="n">
        <v>0.0652029743179174</v>
      </c>
      <c r="R267" s="81" t="n">
        <v>4</v>
      </c>
      <c r="S267" s="81" t="n">
        <v>2025</v>
      </c>
      <c r="T267" s="81" t="n">
        <v>7</v>
      </c>
      <c r="U267" s="81" t="n">
        <v>2025</v>
      </c>
      <c r="V267" s="233" t="n">
        <v>45917</v>
      </c>
      <c r="W267" s="81" t="inlineStr">
        <is>
          <t>septiembre</t>
        </is>
      </c>
      <c r="X267" s="81" t="n">
        <v>2025</v>
      </c>
      <c r="Z267" t="inlineStr">
        <is>
          <t>Sin comisión</t>
        </is>
      </c>
    </row>
    <row r="268" ht="14.45" customHeight="1">
      <c r="A268" s="81" t="inlineStr">
        <is>
          <t>LLC</t>
        </is>
      </c>
      <c r="B268" s="81" t="n">
        <v>283</v>
      </c>
      <c r="C268" s="81" t="n">
        <v>1</v>
      </c>
      <c r="D268" s="233" t="n">
        <v>45772</v>
      </c>
      <c r="E268" s="233" t="n">
        <v>45645</v>
      </c>
      <c r="F268" s="233" t="n">
        <v>45657</v>
      </c>
      <c r="G268" s="81" t="inlineStr">
        <is>
          <t>DianaM</t>
        </is>
      </c>
      <c r="H268" s="81" t="n">
        <v>17</v>
      </c>
      <c r="I268" s="81" t="inlineStr">
        <is>
          <t>MARC1989</t>
        </is>
      </c>
      <c r="J268" s="83" t="n">
        <v>3108</v>
      </c>
      <c r="K268" s="83" t="inlineStr">
        <is>
          <t>USD</t>
        </is>
      </c>
      <c r="L268" s="83" t="n">
        <v>2672.88</v>
      </c>
      <c r="M268" s="83" t="n">
        <v>3108</v>
      </c>
      <c r="N268" s="83" t="n">
        <v>151.42</v>
      </c>
      <c r="O268" s="83" t="n">
        <v>130.2212</v>
      </c>
      <c r="P268" s="83" t="n">
        <v>151.42</v>
      </c>
      <c r="Q268" s="84" t="n">
        <v>0.04871943371943371</v>
      </c>
      <c r="R268" s="81" t="n">
        <v>4</v>
      </c>
      <c r="S268" s="81" t="n">
        <v>2025</v>
      </c>
      <c r="T268" s="81" t="n">
        <v>12</v>
      </c>
      <c r="U268" s="81" t="n">
        <v>2024</v>
      </c>
      <c r="V268" s="233" t="n">
        <v>45702</v>
      </c>
      <c r="W268" s="81" t="inlineStr">
        <is>
          <t>febrero</t>
        </is>
      </c>
      <c r="X268" s="81" t="n">
        <v>2025</v>
      </c>
      <c r="Z268" t="inlineStr">
        <is>
          <t>Sin comisión</t>
        </is>
      </c>
    </row>
    <row r="269" ht="14.45" customHeight="1">
      <c r="A269" s="81" t="inlineStr">
        <is>
          <t>LLC</t>
        </is>
      </c>
      <c r="B269" s="81" t="n">
        <v>284</v>
      </c>
      <c r="C269" s="81" t="n">
        <v>1</v>
      </c>
      <c r="D269" s="233" t="n">
        <v>45772</v>
      </c>
      <c r="E269" s="233" t="n">
        <v>45654</v>
      </c>
      <c r="F269" s="233" t="n">
        <v>45654</v>
      </c>
      <c r="G269" s="81" t="inlineStr">
        <is>
          <t>DianaM</t>
        </is>
      </c>
      <c r="H269" s="81" t="n">
        <v>17</v>
      </c>
      <c r="I269" s="81" t="n"/>
      <c r="J269" s="83" t="n">
        <v>19328.54</v>
      </c>
      <c r="K269" s="83" t="inlineStr">
        <is>
          <t>USD</t>
        </is>
      </c>
      <c r="L269" s="83" t="n">
        <v>16622.5444</v>
      </c>
      <c r="M269" s="83" t="n">
        <v>19328.54</v>
      </c>
      <c r="N269" s="83" t="n">
        <v>1757.14</v>
      </c>
      <c r="O269" s="83" t="n">
        <v>1511.1404</v>
      </c>
      <c r="P269" s="83" t="n">
        <v>1757.14</v>
      </c>
      <c r="Q269" s="84" t="n">
        <v>0.09090909090909091</v>
      </c>
      <c r="R269" s="81" t="n">
        <v>4</v>
      </c>
      <c r="S269" s="81" t="n">
        <v>2025</v>
      </c>
      <c r="T269" s="81" t="n">
        <v>12</v>
      </c>
      <c r="U269" s="81" t="n">
        <v>2024</v>
      </c>
      <c r="V269" s="233" t="n">
        <v>45699</v>
      </c>
      <c r="W269" s="81" t="inlineStr">
        <is>
          <t>febrero</t>
        </is>
      </c>
      <c r="X269" s="81" t="n">
        <v>2025</v>
      </c>
      <c r="Z269" t="inlineStr">
        <is>
          <t>Sin comisión</t>
        </is>
      </c>
    </row>
    <row r="270" ht="14.45" customHeight="1">
      <c r="A270" s="81" t="inlineStr">
        <is>
          <t>LLC</t>
        </is>
      </c>
      <c r="B270" s="81" t="n">
        <v>285</v>
      </c>
      <c r="C270" s="81" t="n">
        <v>1</v>
      </c>
      <c r="D270" s="233" t="n">
        <v>45772</v>
      </c>
      <c r="E270" s="233" t="n">
        <v>45654</v>
      </c>
      <c r="F270" s="233" t="n">
        <v>45654</v>
      </c>
      <c r="G270" s="81" t="inlineStr">
        <is>
          <t>DianaM</t>
        </is>
      </c>
      <c r="H270" s="81" t="n">
        <v>17</v>
      </c>
      <c r="I270" s="81" t="n"/>
      <c r="J270" s="83" t="n">
        <v>4276.47</v>
      </c>
      <c r="K270" s="83" t="inlineStr">
        <is>
          <t>USD</t>
        </is>
      </c>
      <c r="L270" s="83" t="n">
        <v>3677.7642</v>
      </c>
      <c r="M270" s="83" t="n">
        <v>4276.47</v>
      </c>
      <c r="N270" s="83" t="n">
        <v>388.77</v>
      </c>
      <c r="O270" s="83" t="n">
        <v>334.3422</v>
      </c>
      <c r="P270" s="83" t="n">
        <v>388.77</v>
      </c>
      <c r="Q270" s="84" t="n">
        <v>0.09090909090909091</v>
      </c>
      <c r="R270" s="81" t="n">
        <v>4</v>
      </c>
      <c r="S270" s="81" t="n">
        <v>2025</v>
      </c>
      <c r="T270" s="81" t="n">
        <v>12</v>
      </c>
      <c r="U270" s="81" t="n">
        <v>2024</v>
      </c>
      <c r="V270" s="233" t="n">
        <v>45699</v>
      </c>
      <c r="W270" s="81" t="inlineStr">
        <is>
          <t>febrero</t>
        </is>
      </c>
      <c r="X270" s="81" t="n">
        <v>2025</v>
      </c>
      <c r="Z270" t="inlineStr">
        <is>
          <t>Rentabilidad Baja</t>
        </is>
      </c>
    </row>
    <row r="271" ht="14.45" customHeight="1">
      <c r="A271" s="81" t="inlineStr">
        <is>
          <t>LLC</t>
        </is>
      </c>
      <c r="B271" s="81" t="n">
        <v>286</v>
      </c>
      <c r="C271" s="81" t="n">
        <v>1</v>
      </c>
      <c r="D271" s="233" t="n">
        <v>45772</v>
      </c>
      <c r="E271" s="233" t="n">
        <v>45668</v>
      </c>
      <c r="F271" s="233" t="n">
        <v>45668</v>
      </c>
      <c r="G271" s="81" t="inlineStr">
        <is>
          <t>DianaM</t>
        </is>
      </c>
      <c r="H271" s="81" t="n">
        <v>17</v>
      </c>
      <c r="I271" s="81" t="n"/>
      <c r="J271" s="83" t="n">
        <v>2297.91</v>
      </c>
      <c r="K271" s="83" t="inlineStr">
        <is>
          <t>USD</t>
        </is>
      </c>
      <c r="L271" s="83" t="n">
        <v>1976.2026</v>
      </c>
      <c r="M271" s="83" t="n">
        <v>2297.91</v>
      </c>
      <c r="N271" s="83" t="n">
        <v>208.91</v>
      </c>
      <c r="O271" s="83" t="n">
        <v>179.6626</v>
      </c>
      <c r="P271" s="83" t="n">
        <v>208.91</v>
      </c>
      <c r="Q271" s="84" t="n">
        <v>0.09091304707321</v>
      </c>
      <c r="R271" s="81" t="n">
        <v>4</v>
      </c>
      <c r="S271" s="81" t="n">
        <v>2025</v>
      </c>
      <c r="T271" s="81" t="n">
        <v>1</v>
      </c>
      <c r="U271" s="81" t="n">
        <v>2025</v>
      </c>
      <c r="V271" s="233" t="n">
        <v>45713</v>
      </c>
      <c r="W271" s="81" t="inlineStr">
        <is>
          <t>febrero</t>
        </is>
      </c>
      <c r="X271" s="81" t="n">
        <v>2025</v>
      </c>
      <c r="Z271" t="inlineStr">
        <is>
          <t>Rentabilidad Baja</t>
        </is>
      </c>
    </row>
    <row r="272" ht="14.45" customHeight="1">
      <c r="A272" s="81" t="inlineStr">
        <is>
          <t>LLC</t>
        </is>
      </c>
      <c r="B272" s="81" t="n">
        <v>287</v>
      </c>
      <c r="C272" s="81" t="n">
        <v>0</v>
      </c>
      <c r="D272" s="233" t="n">
        <v>45772</v>
      </c>
      <c r="E272" s="233" t="n">
        <v>45833</v>
      </c>
      <c r="F272" s="233" t="n">
        <v>45848</v>
      </c>
      <c r="G272" s="81" t="inlineStr">
        <is>
          <t>ClaudiaF</t>
        </is>
      </c>
      <c r="H272" s="81" t="n">
        <v>17</v>
      </c>
      <c r="I272" s="81" t="n"/>
      <c r="J272" s="83" t="n">
        <v>3806.23</v>
      </c>
      <c r="K272" s="83" t="inlineStr">
        <is>
          <t>EUR</t>
        </is>
      </c>
      <c r="L272" s="83" t="n">
        <v>3806.23</v>
      </c>
      <c r="M272" s="83" t="n">
        <v>4415.226799999999</v>
      </c>
      <c r="N272" s="83" t="n">
        <v>350.97</v>
      </c>
      <c r="O272" s="83" t="n">
        <v>350.97</v>
      </c>
      <c r="P272" s="83" t="n">
        <v>407.1252</v>
      </c>
      <c r="Q272" s="84" t="n">
        <v>0.09220935151054982</v>
      </c>
      <c r="R272" s="81" t="n">
        <v>4</v>
      </c>
      <c r="S272" s="81" t="n">
        <v>2025</v>
      </c>
      <c r="T272" s="81" t="n">
        <v>6</v>
      </c>
      <c r="U272" s="81" t="n">
        <v>2025</v>
      </c>
      <c r="V272" s="233" t="n">
        <v>45893</v>
      </c>
      <c r="W272" s="81" t="inlineStr">
        <is>
          <t>agosto</t>
        </is>
      </c>
      <c r="X272" s="81" t="n">
        <v>2025</v>
      </c>
      <c r="Z272" t="inlineStr">
        <is>
          <t>Rentabilidad Baja</t>
        </is>
      </c>
    </row>
    <row r="273" ht="14.45" customHeight="1">
      <c r="A273" s="81" t="inlineStr">
        <is>
          <t>LLC</t>
        </is>
      </c>
      <c r="B273" s="81" t="n">
        <v>288</v>
      </c>
      <c r="C273" s="81" t="n">
        <v>1</v>
      </c>
      <c r="D273" s="233" t="n">
        <v>45772</v>
      </c>
      <c r="E273" s="233" t="n">
        <v>45837</v>
      </c>
      <c r="F273" s="233" t="n">
        <v>45864</v>
      </c>
      <c r="G273" s="81" t="inlineStr">
        <is>
          <t>DianaM</t>
        </is>
      </c>
      <c r="H273" s="81" t="n">
        <v>17</v>
      </c>
      <c r="I273" s="81" t="inlineStr">
        <is>
          <t>JAIMEG,MARIELLAP</t>
        </is>
      </c>
      <c r="J273" s="83" t="n">
        <v>36460.84</v>
      </c>
      <c r="K273" s="83" t="inlineStr">
        <is>
          <t>USD</t>
        </is>
      </c>
      <c r="L273" s="83" t="n">
        <v>31356.3224</v>
      </c>
      <c r="M273" s="83" t="n">
        <v>36460.84</v>
      </c>
      <c r="N273" s="83" t="n">
        <v>4564.99</v>
      </c>
      <c r="O273" s="83" t="n">
        <v>3925.8914</v>
      </c>
      <c r="P273" s="83" t="n">
        <v>4564.99</v>
      </c>
      <c r="Q273" s="84" t="n">
        <v>0.1252025460740894</v>
      </c>
      <c r="R273" s="81" t="n">
        <v>4</v>
      </c>
      <c r="S273" s="81" t="n">
        <v>2025</v>
      </c>
      <c r="T273" s="81" t="n">
        <v>6</v>
      </c>
      <c r="U273" s="81" t="n">
        <v>2025</v>
      </c>
      <c r="V273" s="233" t="n">
        <v>45909</v>
      </c>
      <c r="W273" s="81" t="inlineStr">
        <is>
          <t>septiembre</t>
        </is>
      </c>
      <c r="X273" s="81" t="n">
        <v>2025</v>
      </c>
      <c r="Z273" t="inlineStr">
        <is>
          <t>Rentabilidad Baja</t>
        </is>
      </c>
    </row>
    <row r="274" ht="14.45" customHeight="1">
      <c r="A274" s="81" t="inlineStr">
        <is>
          <t>LLC</t>
        </is>
      </c>
      <c r="B274" s="81" t="n">
        <v>289</v>
      </c>
      <c r="C274" s="81" t="n">
        <v>1</v>
      </c>
      <c r="D274" s="233" t="n">
        <v>45775</v>
      </c>
      <c r="E274" s="233" t="n">
        <v>45791</v>
      </c>
      <c r="F274" s="233" t="n">
        <v>45795</v>
      </c>
      <c r="G274" s="81" t="inlineStr">
        <is>
          <t>DianaM</t>
        </is>
      </c>
      <c r="H274" s="81" t="n">
        <v>18</v>
      </c>
      <c r="I274" s="81" t="inlineStr">
        <is>
          <t>MARC1989,MARIELLAP</t>
        </is>
      </c>
      <c r="J274" s="83" t="n">
        <v>2070.2</v>
      </c>
      <c r="K274" s="83" t="inlineStr">
        <is>
          <t>USD</t>
        </is>
      </c>
      <c r="L274" s="83" t="n">
        <v>1780.372</v>
      </c>
      <c r="M274" s="83" t="n">
        <v>2070.2</v>
      </c>
      <c r="N274" s="83" t="n">
        <v>276.39</v>
      </c>
      <c r="O274" s="83" t="n">
        <v>237.6954</v>
      </c>
      <c r="P274" s="83" t="n">
        <v>276.39</v>
      </c>
      <c r="Q274" s="84" t="n">
        <v>0.1335088397256304</v>
      </c>
      <c r="R274" s="81" t="n">
        <v>4</v>
      </c>
      <c r="S274" s="81" t="n">
        <v>2025</v>
      </c>
      <c r="T274" s="81" t="n">
        <v>5</v>
      </c>
      <c r="U274" s="81" t="n">
        <v>2025</v>
      </c>
      <c r="V274" s="233" t="n">
        <v>45840</v>
      </c>
      <c r="W274" s="81" t="inlineStr">
        <is>
          <t>julio</t>
        </is>
      </c>
      <c r="X274" s="81" t="n">
        <v>2025</v>
      </c>
      <c r="Z274" t="inlineStr">
        <is>
          <t>Rentabilidad Baja</t>
        </is>
      </c>
    </row>
    <row r="275" ht="14.45" customHeight="1">
      <c r="A275" s="81" t="inlineStr">
        <is>
          <t>LLC</t>
        </is>
      </c>
      <c r="B275" s="81" t="n">
        <v>290</v>
      </c>
      <c r="C275" s="81" t="n">
        <v>1</v>
      </c>
      <c r="D275" s="233" t="n">
        <v>45775</v>
      </c>
      <c r="E275" s="233" t="n">
        <v>45793</v>
      </c>
      <c r="F275" s="233" t="n">
        <v>45796</v>
      </c>
      <c r="G275" s="81" t="inlineStr">
        <is>
          <t>DianaM</t>
        </is>
      </c>
      <c r="H275" s="81" t="n">
        <v>18</v>
      </c>
      <c r="I275" s="81" t="inlineStr">
        <is>
          <t>JAIMEG,MARIELLAP</t>
        </is>
      </c>
      <c r="J275" s="83" t="n">
        <v>3334.46</v>
      </c>
      <c r="K275" s="83" t="inlineStr">
        <is>
          <t>USD</t>
        </is>
      </c>
      <c r="L275" s="83" t="n">
        <v>2867.6356</v>
      </c>
      <c r="M275" s="83" t="n">
        <v>3334.46</v>
      </c>
      <c r="N275" s="83" t="n">
        <v>664.46</v>
      </c>
      <c r="O275" s="83" t="n">
        <v>571.4356</v>
      </c>
      <c r="P275" s="83" t="n">
        <v>664.46</v>
      </c>
      <c r="Q275" s="84" t="n">
        <v>0.1992706465214757</v>
      </c>
      <c r="R275" s="81" t="n">
        <v>4</v>
      </c>
      <c r="S275" s="81" t="n">
        <v>2025</v>
      </c>
      <c r="T275" s="81" t="n">
        <v>5</v>
      </c>
      <c r="U275" s="81" t="n">
        <v>2025</v>
      </c>
      <c r="V275" s="233" t="n">
        <v>45841</v>
      </c>
      <c r="W275" s="81" t="inlineStr">
        <is>
          <t>julio</t>
        </is>
      </c>
      <c r="X275" s="81" t="n">
        <v>2025</v>
      </c>
      <c r="Z275" t="inlineStr">
        <is>
          <t>Rentabilidad Baja</t>
        </is>
      </c>
    </row>
    <row r="276" ht="14.45" customHeight="1">
      <c r="A276" s="81" t="inlineStr">
        <is>
          <t>LLC</t>
        </is>
      </c>
      <c r="B276" s="81" t="n">
        <v>291</v>
      </c>
      <c r="C276" s="81" t="n">
        <v>1</v>
      </c>
      <c r="D276" s="233" t="n">
        <v>45775</v>
      </c>
      <c r="E276" s="233" t="n">
        <v>45811</v>
      </c>
      <c r="F276" s="233" t="n">
        <v>45840</v>
      </c>
      <c r="G276" s="81" t="inlineStr">
        <is>
          <t>MinervaH</t>
        </is>
      </c>
      <c r="H276" s="81" t="n">
        <v>18</v>
      </c>
      <c r="I276" s="81" t="inlineStr">
        <is>
          <t>JAIMEG</t>
        </is>
      </c>
      <c r="J276" s="83" t="n">
        <v>44219</v>
      </c>
      <c r="K276" s="83" t="inlineStr">
        <is>
          <t>MXN</t>
        </is>
      </c>
      <c r="L276" s="83" t="n">
        <v>2122.512</v>
      </c>
      <c r="M276" s="83" t="n">
        <v>2476.264</v>
      </c>
      <c r="N276" s="83" t="n">
        <v>700</v>
      </c>
      <c r="O276" s="83" t="n">
        <v>33.6</v>
      </c>
      <c r="P276" s="83" t="n">
        <v>39.2</v>
      </c>
      <c r="Q276" s="84" t="n">
        <v>0.01583029919265474</v>
      </c>
      <c r="R276" s="81" t="n">
        <v>4</v>
      </c>
      <c r="S276" s="81" t="n">
        <v>2025</v>
      </c>
      <c r="T276" s="81" t="n">
        <v>6</v>
      </c>
      <c r="U276" s="81" t="n">
        <v>2025</v>
      </c>
      <c r="V276" s="233" t="n">
        <v>45885</v>
      </c>
      <c r="W276" s="81" t="inlineStr">
        <is>
          <t>agosto</t>
        </is>
      </c>
      <c r="X276" s="81" t="n">
        <v>2025</v>
      </c>
      <c r="Z276" t="inlineStr">
        <is>
          <t>Rentabilidad Baja</t>
        </is>
      </c>
    </row>
    <row r="277" ht="14.45" customHeight="1">
      <c r="A277" s="81" t="inlineStr">
        <is>
          <t>LLC</t>
        </is>
      </c>
      <c r="B277" s="81" t="n">
        <v>292</v>
      </c>
      <c r="C277" s="81" t="n">
        <v>1</v>
      </c>
      <c r="D277" s="233" t="n">
        <v>45776</v>
      </c>
      <c r="E277" s="233" t="n">
        <v>45769</v>
      </c>
      <c r="F277" s="233" t="n">
        <v>45787</v>
      </c>
      <c r="G277" s="81" t="inlineStr">
        <is>
          <t>DianaM</t>
        </is>
      </c>
      <c r="H277" s="81" t="n">
        <v>18</v>
      </c>
      <c r="I277" s="81" t="inlineStr">
        <is>
          <t>MARC1989</t>
        </is>
      </c>
      <c r="J277" s="83" t="n">
        <v>12738.93</v>
      </c>
      <c r="K277" s="83" t="inlineStr">
        <is>
          <t>EUR</t>
        </is>
      </c>
      <c r="L277" s="83" t="n">
        <v>12738.93</v>
      </c>
      <c r="M277" s="83" t="n">
        <v>14777.1588</v>
      </c>
      <c r="N277" s="83" t="n">
        <v>1327.97</v>
      </c>
      <c r="O277" s="83" t="n">
        <v>1327.97</v>
      </c>
      <c r="P277" s="83" t="n">
        <v>1540.4452</v>
      </c>
      <c r="Q277" s="84" t="n">
        <v>0.1042450190086609</v>
      </c>
      <c r="R277" s="81" t="n">
        <v>4</v>
      </c>
      <c r="S277" s="81" t="n">
        <v>2025</v>
      </c>
      <c r="T277" s="81" t="n">
        <v>4</v>
      </c>
      <c r="U277" s="81" t="n">
        <v>2025</v>
      </c>
      <c r="V277" s="233" t="n">
        <v>45832</v>
      </c>
      <c r="W277" s="81" t="inlineStr">
        <is>
          <t>junio</t>
        </is>
      </c>
      <c r="X277" s="81" t="n">
        <v>2025</v>
      </c>
      <c r="Z277" t="inlineStr">
        <is>
          <t>Importe bajo</t>
        </is>
      </c>
    </row>
    <row r="278" ht="14.45" customHeight="1">
      <c r="A278" s="81" t="inlineStr">
        <is>
          <t>LLC</t>
        </is>
      </c>
      <c r="B278" s="81" t="n">
        <v>293</v>
      </c>
      <c r="C278" s="81" t="n">
        <v>1</v>
      </c>
      <c r="D278" s="233" t="n">
        <v>45776</v>
      </c>
      <c r="E278" s="233" t="n">
        <v>45852</v>
      </c>
      <c r="F278" s="233" t="n">
        <v>45877</v>
      </c>
      <c r="G278" s="81" t="inlineStr">
        <is>
          <t>DianaM</t>
        </is>
      </c>
      <c r="H278" s="81" t="n">
        <v>18</v>
      </c>
      <c r="I278" s="81" t="n"/>
      <c r="J278" s="83" t="n">
        <v>1365.96</v>
      </c>
      <c r="K278" s="83" t="inlineStr">
        <is>
          <t>USD</t>
        </is>
      </c>
      <c r="L278" s="83" t="n">
        <v>1174.7256</v>
      </c>
      <c r="M278" s="83" t="n">
        <v>1365.96</v>
      </c>
      <c r="N278" s="83" t="n">
        <v>44.56</v>
      </c>
      <c r="O278" s="83" t="n">
        <v>38.3216</v>
      </c>
      <c r="P278" s="83" t="n">
        <v>44.56</v>
      </c>
      <c r="Q278" s="84" t="n">
        <v>0.03262174587835662</v>
      </c>
      <c r="R278" s="81" t="n">
        <v>4</v>
      </c>
      <c r="S278" s="81" t="n">
        <v>2025</v>
      </c>
      <c r="T278" s="81" t="n">
        <v>7</v>
      </c>
      <c r="U278" s="81" t="n">
        <v>2025</v>
      </c>
      <c r="V278" s="233" t="n">
        <v>45922</v>
      </c>
      <c r="W278" s="81" t="inlineStr">
        <is>
          <t>septiembre</t>
        </is>
      </c>
      <c r="X278" s="81" t="n">
        <v>2025</v>
      </c>
      <c r="Z278" t="inlineStr">
        <is>
          <t>Rentabilidad Baja</t>
        </is>
      </c>
    </row>
    <row r="279" ht="14.45" customHeight="1">
      <c r="A279" s="81" t="inlineStr">
        <is>
          <t>LLC</t>
        </is>
      </c>
      <c r="B279" s="81" t="n">
        <v>294</v>
      </c>
      <c r="C279" s="81" t="n">
        <v>1</v>
      </c>
      <c r="D279" s="233" t="n">
        <v>45776</v>
      </c>
      <c r="E279" s="233" t="n">
        <v>45826</v>
      </c>
      <c r="F279" s="233" t="n">
        <v>45826</v>
      </c>
      <c r="G279" s="81" t="inlineStr">
        <is>
          <t>MinervaH</t>
        </is>
      </c>
      <c r="H279" s="81" t="n">
        <v>18</v>
      </c>
      <c r="I279" s="81" t="inlineStr">
        <is>
          <t>JAIMEG</t>
        </is>
      </c>
      <c r="J279" s="83" t="n">
        <v>1345.52</v>
      </c>
      <c r="K279" s="83" t="inlineStr">
        <is>
          <t>EUR</t>
        </is>
      </c>
      <c r="L279" s="83" t="n">
        <v>1345.52</v>
      </c>
      <c r="M279" s="83" t="n">
        <v>1560.8032</v>
      </c>
      <c r="N279" s="83" t="n">
        <v>265.52</v>
      </c>
      <c r="O279" s="83" t="n">
        <v>265.52</v>
      </c>
      <c r="P279" s="83" t="n">
        <v>308.0031999999999</v>
      </c>
      <c r="Q279" s="84" t="n">
        <v>0.1973363457993935</v>
      </c>
      <c r="R279" s="81" t="n">
        <v>4</v>
      </c>
      <c r="S279" s="81" t="n">
        <v>2025</v>
      </c>
      <c r="T279" s="81" t="n">
        <v>6</v>
      </c>
      <c r="U279" s="81" t="n">
        <v>2025</v>
      </c>
      <c r="V279" s="233" t="n">
        <v>45871</v>
      </c>
      <c r="W279" s="81" t="inlineStr">
        <is>
          <t>agosto</t>
        </is>
      </c>
      <c r="X279" s="81" t="n">
        <v>2025</v>
      </c>
      <c r="Z279" t="inlineStr">
        <is>
          <t>Rentabilidad Baja</t>
        </is>
      </c>
    </row>
    <row r="280" ht="14.45" customHeight="1">
      <c r="A280" s="81" t="inlineStr">
        <is>
          <t>LLC</t>
        </is>
      </c>
      <c r="B280" s="81" t="n">
        <v>295</v>
      </c>
      <c r="C280" s="81" t="n">
        <v>1</v>
      </c>
      <c r="D280" s="233" t="n">
        <v>45776</v>
      </c>
      <c r="E280" s="233" t="n">
        <v>45854</v>
      </c>
      <c r="F280" s="233" t="n">
        <v>45898</v>
      </c>
      <c r="G280" s="81" t="inlineStr">
        <is>
          <t>AndreaM</t>
        </is>
      </c>
      <c r="H280" s="81" t="n">
        <v>18</v>
      </c>
      <c r="I280" s="81" t="n"/>
      <c r="J280" s="83" t="n">
        <v>180980.6</v>
      </c>
      <c r="K280" s="83" t="inlineStr">
        <is>
          <t>USD</t>
        </is>
      </c>
      <c r="L280" s="83" t="n">
        <v>155643.316</v>
      </c>
      <c r="M280" s="83" t="n">
        <v>180980.6</v>
      </c>
      <c r="N280" s="83" t="n">
        <v>14848.45</v>
      </c>
      <c r="O280" s="83" t="n">
        <v>12769.667</v>
      </c>
      <c r="P280" s="83" t="n">
        <v>14848.45</v>
      </c>
      <c r="Q280" s="84" t="n">
        <v>0.08204442907140325</v>
      </c>
      <c r="R280" s="81" t="n">
        <v>4</v>
      </c>
      <c r="S280" s="81" t="n">
        <v>2025</v>
      </c>
      <c r="T280" s="81" t="n">
        <v>7</v>
      </c>
      <c r="U280" s="81" t="n">
        <v>2025</v>
      </c>
      <c r="V280" s="233" t="n">
        <v>45943</v>
      </c>
      <c r="W280" s="81" t="inlineStr">
        <is>
          <t>octubre</t>
        </is>
      </c>
      <c r="X280" s="81" t="n">
        <v>2025</v>
      </c>
      <c r="Z280" t="inlineStr">
        <is>
          <t>Sin comisión</t>
        </is>
      </c>
    </row>
    <row r="281" ht="14.45" customHeight="1">
      <c r="A281" s="81" t="inlineStr">
        <is>
          <t>LLC</t>
        </is>
      </c>
      <c r="B281" s="81" t="n">
        <v>296</v>
      </c>
      <c r="C281" s="81" t="n">
        <v>1</v>
      </c>
      <c r="D281" s="233" t="n">
        <v>45776</v>
      </c>
      <c r="E281" s="233" t="n">
        <v>45958</v>
      </c>
      <c r="F281" s="233" t="n">
        <v>45975</v>
      </c>
      <c r="G281" s="81" t="inlineStr">
        <is>
          <t>AndreaM</t>
        </is>
      </c>
      <c r="H281" s="81" t="n">
        <v>18</v>
      </c>
      <c r="I281" s="81" t="n"/>
      <c r="J281" s="83" t="n">
        <v>8614.02</v>
      </c>
      <c r="K281" s="83" t="inlineStr">
        <is>
          <t>USD</t>
        </is>
      </c>
      <c r="L281" s="83" t="n">
        <v>7408.0572</v>
      </c>
      <c r="M281" s="83" t="n">
        <v>8614.02</v>
      </c>
      <c r="N281" s="83" t="n">
        <v>1533.8</v>
      </c>
      <c r="O281" s="83" t="n">
        <v>1319.068</v>
      </c>
      <c r="P281" s="83" t="n">
        <v>1533.8</v>
      </c>
      <c r="Q281" s="84" t="n">
        <v>0.1780585603469692</v>
      </c>
      <c r="R281" s="81" t="n">
        <v>4</v>
      </c>
      <c r="S281" s="81" t="n">
        <v>2025</v>
      </c>
      <c r="T281" s="81" t="n">
        <v>10</v>
      </c>
      <c r="U281" s="81" t="n">
        <v>2025</v>
      </c>
      <c r="V281" s="233" t="n">
        <v>46020</v>
      </c>
      <c r="W281" s="81" t="inlineStr">
        <is>
          <t>diciembre</t>
        </is>
      </c>
      <c r="X281" s="81" t="n">
        <v>2025</v>
      </c>
    </row>
    <row r="282" ht="14.45" customHeight="1">
      <c r="A282" s="81" t="inlineStr">
        <is>
          <t>LLC</t>
        </is>
      </c>
      <c r="B282" s="81" t="n">
        <v>297</v>
      </c>
      <c r="C282" s="81" t="n">
        <v>1</v>
      </c>
      <c r="D282" s="233" t="n">
        <v>45777</v>
      </c>
      <c r="E282" s="233" t="n">
        <v>45779</v>
      </c>
      <c r="F282" s="233" t="n">
        <v>45782</v>
      </c>
      <c r="G282" s="81" t="inlineStr">
        <is>
          <t>LucianaE</t>
        </is>
      </c>
      <c r="H282" s="81" t="n">
        <v>18</v>
      </c>
      <c r="I282" s="81" t="n"/>
      <c r="J282" s="83" t="n">
        <v>3967.34</v>
      </c>
      <c r="K282" s="83" t="inlineStr">
        <is>
          <t>USD</t>
        </is>
      </c>
      <c r="L282" s="83" t="n">
        <v>3411.9124</v>
      </c>
      <c r="M282" s="83" t="n">
        <v>3967.34</v>
      </c>
      <c r="N282" s="83" t="n">
        <v>192.45</v>
      </c>
      <c r="O282" s="83" t="n">
        <v>165.507</v>
      </c>
      <c r="P282" s="83" t="n">
        <v>192.45</v>
      </c>
      <c r="Q282" s="84" t="n">
        <v>0.0485085724944169</v>
      </c>
      <c r="R282" s="81" t="n">
        <v>4</v>
      </c>
      <c r="S282" s="81" t="n">
        <v>2025</v>
      </c>
      <c r="T282" s="81" t="n">
        <v>5</v>
      </c>
      <c r="U282" s="81" t="n">
        <v>2025</v>
      </c>
      <c r="V282" s="233" t="n">
        <v>45827</v>
      </c>
      <c r="W282" s="81" t="inlineStr">
        <is>
          <t>junio</t>
        </is>
      </c>
      <c r="X282" s="81" t="n">
        <v>2025</v>
      </c>
      <c r="Z282" t="inlineStr">
        <is>
          <t>Sin comisión</t>
        </is>
      </c>
    </row>
    <row r="283" ht="14.45" customHeight="1">
      <c r="A283" s="81" t="inlineStr">
        <is>
          <t>LLC</t>
        </is>
      </c>
      <c r="B283" s="81" t="n">
        <v>298</v>
      </c>
      <c r="C283" s="81" t="n">
        <v>1</v>
      </c>
      <c r="D283" s="233" t="n">
        <v>45777</v>
      </c>
      <c r="E283" s="233" t="n">
        <v>45791</v>
      </c>
      <c r="F283" s="233" t="n">
        <v>45795</v>
      </c>
      <c r="G283" s="81" t="inlineStr">
        <is>
          <t>EduardoP</t>
        </is>
      </c>
      <c r="H283" s="81" t="n">
        <v>18</v>
      </c>
      <c r="I283" s="81" t="n"/>
      <c r="J283" s="83" t="n">
        <v>8244</v>
      </c>
      <c r="K283" s="83" t="inlineStr">
        <is>
          <t>USD</t>
        </is>
      </c>
      <c r="L283" s="83" t="n">
        <v>7089.84</v>
      </c>
      <c r="M283" s="83" t="n">
        <v>8244</v>
      </c>
      <c r="N283" s="83" t="n">
        <v>600</v>
      </c>
      <c r="O283" s="83" t="n">
        <v>516</v>
      </c>
      <c r="P283" s="83" t="n">
        <v>600</v>
      </c>
      <c r="Q283" s="84" t="n">
        <v>0.07278020378457059</v>
      </c>
      <c r="R283" s="81" t="n">
        <v>4</v>
      </c>
      <c r="S283" s="81" t="n">
        <v>2025</v>
      </c>
      <c r="T283" s="81" t="n">
        <v>5</v>
      </c>
      <c r="U283" s="81" t="n">
        <v>2025</v>
      </c>
      <c r="V283" s="233" t="n">
        <v>45840</v>
      </c>
      <c r="W283" s="81" t="inlineStr">
        <is>
          <t>julio</t>
        </is>
      </c>
      <c r="X283" s="81" t="n">
        <v>2025</v>
      </c>
    </row>
    <row r="284" ht="14.45" customHeight="1">
      <c r="A284" s="81" t="inlineStr">
        <is>
          <t>LLC</t>
        </is>
      </c>
      <c r="B284" s="81" t="n">
        <v>299</v>
      </c>
      <c r="C284" s="81" t="n">
        <v>1</v>
      </c>
      <c r="D284" s="233" t="n">
        <v>45778</v>
      </c>
      <c r="E284" s="233" t="n">
        <v>45841</v>
      </c>
      <c r="F284" s="233" t="n">
        <v>45846</v>
      </c>
      <c r="G284" s="81" t="inlineStr">
        <is>
          <t>MariaM</t>
        </is>
      </c>
      <c r="H284" s="81" t="n">
        <v>18</v>
      </c>
      <c r="I284" s="81" t="n"/>
      <c r="J284" s="83" t="n">
        <v>8185</v>
      </c>
      <c r="K284" s="83" t="inlineStr">
        <is>
          <t>EUR</t>
        </is>
      </c>
      <c r="L284" s="83" t="n">
        <v>8185</v>
      </c>
      <c r="M284" s="83" t="n">
        <v>9494.599999999999</v>
      </c>
      <c r="N284" s="83" t="n">
        <v>584.38</v>
      </c>
      <c r="O284" s="83" t="n">
        <v>584.38</v>
      </c>
      <c r="P284" s="83" t="n">
        <v>677.8807999999999</v>
      </c>
      <c r="Q284" s="84" t="n">
        <v>0.07139645693341479</v>
      </c>
      <c r="R284" s="81" t="n">
        <v>5</v>
      </c>
      <c r="S284" s="81" t="n">
        <v>2025</v>
      </c>
      <c r="T284" s="81" t="n">
        <v>7</v>
      </c>
      <c r="U284" s="81" t="n">
        <v>2025</v>
      </c>
      <c r="V284" s="233" t="n">
        <v>45891</v>
      </c>
      <c r="W284" s="81" t="inlineStr">
        <is>
          <t>agosto</t>
        </is>
      </c>
      <c r="X284" s="81" t="n">
        <v>2025</v>
      </c>
    </row>
    <row r="285" ht="14.45" customHeight="1">
      <c r="A285" s="81" t="inlineStr">
        <is>
          <t>LLC</t>
        </is>
      </c>
      <c r="B285" s="81" t="n">
        <v>300</v>
      </c>
      <c r="C285" s="81" t="n">
        <v>1</v>
      </c>
      <c r="D285" s="233" t="n">
        <v>45779</v>
      </c>
      <c r="E285" s="233" t="n">
        <v>45747</v>
      </c>
      <c r="F285" s="233" t="n">
        <v>45757</v>
      </c>
      <c r="G285" s="81" t="inlineStr">
        <is>
          <t>DianaM</t>
        </is>
      </c>
      <c r="H285" s="81" t="n">
        <v>18</v>
      </c>
      <c r="I285" s="81" t="inlineStr">
        <is>
          <t>MARC1989,MARIELLAP</t>
        </is>
      </c>
      <c r="J285" s="83" t="n">
        <v>48161.65</v>
      </c>
      <c r="K285" s="83" t="inlineStr">
        <is>
          <t>USD</t>
        </is>
      </c>
      <c r="L285" s="83" t="n">
        <v>41419.019</v>
      </c>
      <c r="M285" s="83" t="n">
        <v>48161.65</v>
      </c>
      <c r="N285" s="83" t="n">
        <v>7107.43</v>
      </c>
      <c r="O285" s="83" t="n">
        <v>6112.3898</v>
      </c>
      <c r="P285" s="83" t="n">
        <v>7107.43</v>
      </c>
      <c r="Q285" s="84" t="n">
        <v>0.1475744705590444</v>
      </c>
      <c r="R285" s="81" t="n">
        <v>5</v>
      </c>
      <c r="S285" s="81" t="n">
        <v>2025</v>
      </c>
      <c r="T285" s="81" t="n">
        <v>3</v>
      </c>
      <c r="U285" s="81" t="n">
        <v>2025</v>
      </c>
      <c r="V285" s="233" t="n">
        <v>45802</v>
      </c>
      <c r="W285" s="81" t="inlineStr">
        <is>
          <t>mayo</t>
        </is>
      </c>
      <c r="X285" s="81" t="n">
        <v>2025</v>
      </c>
    </row>
    <row r="286" ht="14.45" customHeight="1">
      <c r="A286" s="81" t="inlineStr">
        <is>
          <t>LLC</t>
        </is>
      </c>
      <c r="B286" s="81" t="n">
        <v>301</v>
      </c>
      <c r="C286" s="81" t="n">
        <v>1</v>
      </c>
      <c r="D286" s="233" t="n">
        <v>45779</v>
      </c>
      <c r="E286" s="233" t="n">
        <v>45780</v>
      </c>
      <c r="F286" s="233" t="n">
        <v>45784</v>
      </c>
      <c r="G286" s="81" t="inlineStr">
        <is>
          <t>DianaM</t>
        </is>
      </c>
      <c r="H286" s="81" t="n">
        <v>18</v>
      </c>
      <c r="I286" s="81" t="inlineStr">
        <is>
          <t>MARC1989</t>
        </is>
      </c>
      <c r="J286" s="83" t="n">
        <v>2408.68</v>
      </c>
      <c r="K286" s="83" t="inlineStr">
        <is>
          <t>USD</t>
        </is>
      </c>
      <c r="L286" s="83" t="n">
        <v>2071.4648</v>
      </c>
      <c r="M286" s="83" t="n">
        <v>2408.68</v>
      </c>
      <c r="N286" s="83" t="n">
        <v>268.68</v>
      </c>
      <c r="O286" s="83" t="n">
        <v>231.0648</v>
      </c>
      <c r="P286" s="83" t="n">
        <v>268.68</v>
      </c>
      <c r="Q286" s="84" t="n">
        <v>0.1115465732268296</v>
      </c>
      <c r="R286" s="81" t="n">
        <v>5</v>
      </c>
      <c r="S286" s="81" t="n">
        <v>2025</v>
      </c>
      <c r="T286" s="81" t="n">
        <v>5</v>
      </c>
      <c r="U286" s="81" t="n">
        <v>2025</v>
      </c>
      <c r="V286" s="233" t="n">
        <v>45829</v>
      </c>
      <c r="W286" s="81" t="inlineStr">
        <is>
          <t>junio</t>
        </is>
      </c>
      <c r="X286" s="81" t="n">
        <v>2025</v>
      </c>
    </row>
    <row r="287" ht="14.45" customHeight="1">
      <c r="A287" s="81" t="inlineStr">
        <is>
          <t>LLC</t>
        </is>
      </c>
      <c r="B287" s="81" t="n">
        <v>302</v>
      </c>
      <c r="C287" s="81" t="n">
        <v>1</v>
      </c>
      <c r="D287" s="233" t="n">
        <v>45779</v>
      </c>
      <c r="E287" s="233" t="n">
        <v>45661</v>
      </c>
      <c r="F287" s="233" t="n">
        <v>45899</v>
      </c>
      <c r="G287" s="81" t="inlineStr">
        <is>
          <t>VeronicaN</t>
        </is>
      </c>
      <c r="H287" s="81" t="n">
        <v>18</v>
      </c>
      <c r="I287" s="81" t="n"/>
      <c r="J287" s="83" t="n">
        <v>201580.06</v>
      </c>
      <c r="K287" s="83" t="inlineStr">
        <is>
          <t>USD</t>
        </is>
      </c>
      <c r="L287" s="83" t="n">
        <v>173358.8516</v>
      </c>
      <c r="M287" s="83" t="n">
        <v>201580.06</v>
      </c>
      <c r="N287" s="83" t="n">
        <v>13334.45</v>
      </c>
      <c r="O287" s="83" t="n">
        <v>11467.627</v>
      </c>
      <c r="P287" s="83" t="n">
        <v>13334.45</v>
      </c>
      <c r="Q287" s="84" t="n">
        <v>0.066149647936408</v>
      </c>
      <c r="R287" s="81" t="n">
        <v>5</v>
      </c>
      <c r="S287" s="81" t="n">
        <v>2025</v>
      </c>
      <c r="T287" s="81" t="n">
        <v>1</v>
      </c>
      <c r="U287" s="81" t="n">
        <v>2025</v>
      </c>
      <c r="V287" s="233" t="n">
        <v>45944</v>
      </c>
      <c r="W287" s="81" t="inlineStr">
        <is>
          <t>octubre</t>
        </is>
      </c>
      <c r="X287" s="81" t="n">
        <v>2025</v>
      </c>
    </row>
    <row r="288" ht="14.45" customHeight="1">
      <c r="A288" s="81" t="inlineStr">
        <is>
          <t>LLC</t>
        </is>
      </c>
      <c r="B288" s="81" t="n">
        <v>303</v>
      </c>
      <c r="C288" s="81" t="n">
        <v>1</v>
      </c>
      <c r="D288" s="233" t="n">
        <v>45779</v>
      </c>
      <c r="E288" s="233" t="n">
        <v>46011</v>
      </c>
      <c r="F288" s="233" t="n">
        <v>46018</v>
      </c>
      <c r="G288" s="81" t="inlineStr">
        <is>
          <t>VeronicaN</t>
        </is>
      </c>
      <c r="H288" s="81" t="n">
        <v>18</v>
      </c>
      <c r="I288" s="81" t="n"/>
      <c r="J288" s="83" t="n">
        <v>22454.27</v>
      </c>
      <c r="K288" s="83" t="inlineStr">
        <is>
          <t>USD</t>
        </is>
      </c>
      <c r="L288" s="83" t="n">
        <v>19310.6722</v>
      </c>
      <c r="M288" s="83" t="n">
        <v>22454.27</v>
      </c>
      <c r="N288" s="83" t="n">
        <v>5729.39</v>
      </c>
      <c r="O288" s="83" t="n">
        <v>4927.2754</v>
      </c>
      <c r="P288" s="83" t="n">
        <v>5729.39</v>
      </c>
      <c r="Q288" s="84" t="n">
        <v>0.2551581503206294</v>
      </c>
      <c r="R288" s="81" t="n">
        <v>5</v>
      </c>
      <c r="S288" s="81" t="n">
        <v>2025</v>
      </c>
      <c r="T288" s="81" t="n">
        <v>12</v>
      </c>
      <c r="U288" s="81" t="n">
        <v>2025</v>
      </c>
      <c r="V288" s="233" t="n">
        <v>46063</v>
      </c>
      <c r="W288" s="81" t="inlineStr">
        <is>
          <t>febrero</t>
        </is>
      </c>
      <c r="X288" s="81" t="n">
        <v>2026</v>
      </c>
      <c r="Z288" t="inlineStr">
        <is>
          <t>Sin comisión</t>
        </is>
      </c>
    </row>
    <row r="289" ht="14.45" customHeight="1">
      <c r="A289" s="81" t="inlineStr">
        <is>
          <t>LLC</t>
        </is>
      </c>
      <c r="B289" s="81" t="n">
        <v>304</v>
      </c>
      <c r="C289" s="81" t="n">
        <v>1</v>
      </c>
      <c r="D289" s="233" t="n">
        <v>45780</v>
      </c>
      <c r="E289" s="233" t="n">
        <v>45875</v>
      </c>
      <c r="F289" s="233" t="n">
        <v>45882</v>
      </c>
      <c r="G289" s="81" t="inlineStr">
        <is>
          <t>LuciaS</t>
        </is>
      </c>
      <c r="H289" s="81" t="n">
        <v>18</v>
      </c>
      <c r="I289" s="81" t="inlineStr">
        <is>
          <t>JORGEP</t>
        </is>
      </c>
      <c r="J289" s="83" t="n">
        <v>24162</v>
      </c>
      <c r="K289" s="83" t="inlineStr">
        <is>
          <t>EUR</t>
        </is>
      </c>
      <c r="L289" s="83" t="n">
        <v>24162</v>
      </c>
      <c r="M289" s="83" t="n">
        <v>28027.92</v>
      </c>
      <c r="N289" s="83" t="n">
        <v>1134.67</v>
      </c>
      <c r="O289" s="83" t="n">
        <v>1134.67</v>
      </c>
      <c r="P289" s="83" t="n">
        <v>1316.2172</v>
      </c>
      <c r="Q289" s="84" t="n">
        <v>0.04696093038655741</v>
      </c>
      <c r="R289" s="81" t="n">
        <v>5</v>
      </c>
      <c r="S289" s="81" t="n">
        <v>2025</v>
      </c>
      <c r="T289" s="81" t="n">
        <v>8</v>
      </c>
      <c r="U289" s="81" t="n">
        <v>2025</v>
      </c>
      <c r="V289" s="233" t="n">
        <v>45927</v>
      </c>
      <c r="W289" s="81" t="inlineStr">
        <is>
          <t>septiembre</t>
        </is>
      </c>
      <c r="X289" s="81" t="n">
        <v>2025</v>
      </c>
      <c r="Z289" t="inlineStr">
        <is>
          <t>Sin comisión</t>
        </is>
      </c>
    </row>
    <row r="290" ht="14.45" customHeight="1">
      <c r="A290" s="81" t="inlineStr">
        <is>
          <t>LLC</t>
        </is>
      </c>
      <c r="B290" s="81" t="n">
        <v>305</v>
      </c>
      <c r="C290" s="81" t="n">
        <v>1</v>
      </c>
      <c r="D290" s="233" t="n">
        <v>45782</v>
      </c>
      <c r="E290" s="233" t="n">
        <v>45792</v>
      </c>
      <c r="F290" s="233" t="n">
        <v>45795</v>
      </c>
      <c r="G290" s="81" t="inlineStr">
        <is>
          <t>DianaM</t>
        </is>
      </c>
      <c r="H290" s="81" t="n">
        <v>19</v>
      </c>
      <c r="I290" s="81" t="inlineStr">
        <is>
          <t>MARC1989,MARIELLAP</t>
        </is>
      </c>
      <c r="J290" s="83" t="n">
        <v>16692.39</v>
      </c>
      <c r="K290" s="83" t="inlineStr">
        <is>
          <t>USD</t>
        </is>
      </c>
      <c r="L290" s="83" t="n">
        <v>14355.4554</v>
      </c>
      <c r="M290" s="83" t="n">
        <v>16692.39</v>
      </c>
      <c r="N290" s="83" t="n">
        <v>253.7</v>
      </c>
      <c r="O290" s="83" t="n">
        <v>218.182</v>
      </c>
      <c r="P290" s="83" t="n">
        <v>253.7</v>
      </c>
      <c r="Q290" s="84" t="n">
        <v>0.01519854256939839</v>
      </c>
      <c r="R290" s="81" t="n">
        <v>5</v>
      </c>
      <c r="S290" s="81" t="n">
        <v>2025</v>
      </c>
      <c r="T290" s="81" t="n">
        <v>5</v>
      </c>
      <c r="U290" s="81" t="n">
        <v>2025</v>
      </c>
      <c r="V290" s="233" t="n">
        <v>45840</v>
      </c>
      <c r="W290" s="81" t="inlineStr">
        <is>
          <t>julio</t>
        </is>
      </c>
      <c r="X290" s="81" t="n">
        <v>2025</v>
      </c>
      <c r="Z290" t="inlineStr">
        <is>
          <t>Sin comisión</t>
        </is>
      </c>
    </row>
    <row r="291" ht="14.45" customHeight="1">
      <c r="A291" s="81" t="inlineStr">
        <is>
          <t>LLC</t>
        </is>
      </c>
      <c r="B291" s="81" t="n">
        <v>306</v>
      </c>
      <c r="C291" s="81" t="n">
        <v>1</v>
      </c>
      <c r="D291" s="233" t="n">
        <v>45782</v>
      </c>
      <c r="E291" s="233" t="n">
        <v>45860</v>
      </c>
      <c r="F291" s="233" t="n">
        <v>45872</v>
      </c>
      <c r="G291" s="81" t="inlineStr">
        <is>
          <t>DianaM</t>
        </is>
      </c>
      <c r="H291" s="81" t="n">
        <v>19</v>
      </c>
      <c r="I291" s="81" t="inlineStr">
        <is>
          <t>ISRAELB</t>
        </is>
      </c>
      <c r="J291" s="83" t="n">
        <v>31962.5</v>
      </c>
      <c r="K291" s="83" t="inlineStr">
        <is>
          <t>USD</t>
        </is>
      </c>
      <c r="L291" s="83" t="n">
        <v>27487.75</v>
      </c>
      <c r="M291" s="83" t="n">
        <v>31962.5</v>
      </c>
      <c r="N291" s="83" t="n">
        <v>3883.16</v>
      </c>
      <c r="O291" s="83" t="n">
        <v>3339.5176</v>
      </c>
      <c r="P291" s="83" t="n">
        <v>3883.16</v>
      </c>
      <c r="Q291" s="84" t="n">
        <v>0.1214911224090731</v>
      </c>
      <c r="R291" s="81" t="n">
        <v>5</v>
      </c>
      <c r="S291" s="81" t="n">
        <v>2025</v>
      </c>
      <c r="T291" s="81" t="n">
        <v>7</v>
      </c>
      <c r="U291" s="81" t="n">
        <v>2025</v>
      </c>
      <c r="V291" s="233" t="n">
        <v>45917</v>
      </c>
      <c r="W291" s="81" t="inlineStr">
        <is>
          <t>septiembre</t>
        </is>
      </c>
      <c r="X291" s="81" t="n">
        <v>2025</v>
      </c>
      <c r="Z291" t="inlineStr">
        <is>
          <t>Rentabilidad Baja</t>
        </is>
      </c>
    </row>
    <row r="292" ht="14.45" customHeight="1">
      <c r="A292" s="81" t="inlineStr">
        <is>
          <t>LLC</t>
        </is>
      </c>
      <c r="B292" s="81" t="n">
        <v>307</v>
      </c>
      <c r="C292" s="81" t="n">
        <v>1</v>
      </c>
      <c r="D292" s="233" t="n">
        <v>45782</v>
      </c>
      <c r="E292" s="233" t="n">
        <v>45770</v>
      </c>
      <c r="F292" s="233" t="n">
        <v>45773</v>
      </c>
      <c r="G292" s="81" t="inlineStr">
        <is>
          <t>DianaM</t>
        </is>
      </c>
      <c r="H292" s="81" t="n">
        <v>19</v>
      </c>
      <c r="I292" s="81" t="inlineStr">
        <is>
          <t>MARC1989,MARIELLAP</t>
        </is>
      </c>
      <c r="J292" s="83" t="n">
        <v>8076</v>
      </c>
      <c r="K292" s="83" t="inlineStr">
        <is>
          <t>USD</t>
        </is>
      </c>
      <c r="L292" s="83" t="n">
        <v>6945.36</v>
      </c>
      <c r="M292" s="83" t="n">
        <v>8076</v>
      </c>
      <c r="N292" s="83" t="n">
        <v>537</v>
      </c>
      <c r="O292" s="83" t="n">
        <v>461.82</v>
      </c>
      <c r="P292" s="83" t="n">
        <v>537</v>
      </c>
      <c r="Q292" s="84" t="n">
        <v>0.06649331352154532</v>
      </c>
      <c r="R292" s="81" t="n">
        <v>5</v>
      </c>
      <c r="S292" s="81" t="n">
        <v>2025</v>
      </c>
      <c r="T292" s="81" t="n">
        <v>4</v>
      </c>
      <c r="U292" s="81" t="n">
        <v>2025</v>
      </c>
      <c r="V292" s="233" t="n">
        <v>45818</v>
      </c>
      <c r="W292" s="81" t="inlineStr">
        <is>
          <t>junio</t>
        </is>
      </c>
      <c r="X292" s="81" t="n">
        <v>2025</v>
      </c>
      <c r="Z292" t="inlineStr">
        <is>
          <t>Sin comisión</t>
        </is>
      </c>
    </row>
    <row r="293" ht="14.45" customHeight="1">
      <c r="A293" s="81" t="inlineStr">
        <is>
          <t>LLC</t>
        </is>
      </c>
      <c r="B293" s="81" t="n">
        <v>308</v>
      </c>
      <c r="C293" s="81" t="n">
        <v>1</v>
      </c>
      <c r="D293" s="233" t="n">
        <v>45782</v>
      </c>
      <c r="E293" s="233" t="n">
        <v>45757</v>
      </c>
      <c r="F293" s="233" t="n">
        <v>45759</v>
      </c>
      <c r="G293" s="81" t="inlineStr">
        <is>
          <t>DianaM</t>
        </is>
      </c>
      <c r="H293" s="81" t="n">
        <v>19</v>
      </c>
      <c r="I293" s="81" t="inlineStr">
        <is>
          <t>MARC1989,MARIELLAP</t>
        </is>
      </c>
      <c r="J293" s="83" t="n">
        <v>1869.15</v>
      </c>
      <c r="K293" s="83" t="inlineStr">
        <is>
          <t>USD</t>
        </is>
      </c>
      <c r="L293" s="83" t="n">
        <v>1607.469</v>
      </c>
      <c r="M293" s="83" t="n">
        <v>1869.15</v>
      </c>
      <c r="N293" s="83" t="n">
        <v>121.26</v>
      </c>
      <c r="O293" s="83" t="n">
        <v>104.2836</v>
      </c>
      <c r="P293" s="83" t="n">
        <v>121.26</v>
      </c>
      <c r="Q293" s="84" t="n">
        <v>0.06487440815343873</v>
      </c>
      <c r="R293" s="81" t="n">
        <v>5</v>
      </c>
      <c r="S293" s="81" t="n">
        <v>2025</v>
      </c>
      <c r="T293" s="81" t="n">
        <v>4</v>
      </c>
      <c r="U293" s="81" t="n">
        <v>2025</v>
      </c>
      <c r="V293" s="233" t="n">
        <v>45804</v>
      </c>
      <c r="W293" s="81" t="inlineStr">
        <is>
          <t>mayo</t>
        </is>
      </c>
      <c r="X293" s="81" t="n">
        <v>2025</v>
      </c>
      <c r="Z293" t="inlineStr">
        <is>
          <t>Sin comisión</t>
        </is>
      </c>
    </row>
    <row r="294" ht="14.45" customHeight="1">
      <c r="A294" s="81" t="inlineStr">
        <is>
          <t>LLC</t>
        </is>
      </c>
      <c r="B294" s="81" t="n">
        <v>309</v>
      </c>
      <c r="C294" s="81" t="n">
        <v>1</v>
      </c>
      <c r="D294" s="233" t="n">
        <v>45783</v>
      </c>
      <c r="E294" s="233" t="n">
        <v>45857</v>
      </c>
      <c r="F294" s="233" t="n">
        <v>45884</v>
      </c>
      <c r="G294" s="81" t="inlineStr">
        <is>
          <t>DianaM</t>
        </is>
      </c>
      <c r="H294" s="81" t="n">
        <v>19</v>
      </c>
      <c r="I294" s="81" t="inlineStr">
        <is>
          <t>ISRAELB</t>
        </is>
      </c>
      <c r="J294" s="83" t="n">
        <v>10493.96</v>
      </c>
      <c r="K294" s="83" t="inlineStr">
        <is>
          <t>USD</t>
        </is>
      </c>
      <c r="L294" s="83" t="n">
        <v>9024.8056</v>
      </c>
      <c r="M294" s="83" t="n">
        <v>10493.96</v>
      </c>
      <c r="N294" s="83" t="n">
        <v>989.34</v>
      </c>
      <c r="O294" s="83" t="n">
        <v>850.8324</v>
      </c>
      <c r="P294" s="83" t="n">
        <v>989.34</v>
      </c>
      <c r="Q294" s="84" t="n">
        <v>0.09427708891590973</v>
      </c>
      <c r="R294" s="81" t="n">
        <v>5</v>
      </c>
      <c r="S294" s="81" t="n">
        <v>2025</v>
      </c>
      <c r="T294" s="81" t="n">
        <v>7</v>
      </c>
      <c r="U294" s="81" t="n">
        <v>2025</v>
      </c>
      <c r="V294" s="233" t="n">
        <v>45929</v>
      </c>
      <c r="W294" s="81" t="inlineStr">
        <is>
          <t>septiembre</t>
        </is>
      </c>
      <c r="X294" s="81" t="n">
        <v>2025</v>
      </c>
    </row>
    <row r="295" ht="14.45" customHeight="1">
      <c r="A295" s="81" t="inlineStr">
        <is>
          <t>LLC</t>
        </is>
      </c>
      <c r="B295" s="81" t="n">
        <v>310</v>
      </c>
      <c r="C295" s="81" t="n">
        <v>1</v>
      </c>
      <c r="D295" s="233" t="n">
        <v>45784</v>
      </c>
      <c r="E295" s="233" t="n">
        <v>45820</v>
      </c>
      <c r="F295" s="233" t="n">
        <v>45838</v>
      </c>
      <c r="G295" s="81" t="inlineStr">
        <is>
          <t>AndreaG</t>
        </is>
      </c>
      <c r="H295" s="81" t="n">
        <v>19</v>
      </c>
      <c r="I295" s="81" t="inlineStr">
        <is>
          <t>JAIMEG</t>
        </is>
      </c>
      <c r="J295" s="83" t="n">
        <v>1593327.99</v>
      </c>
      <c r="K295" s="83" t="inlineStr">
        <is>
          <t>MXN</t>
        </is>
      </c>
      <c r="L295" s="83" t="n">
        <v>76479.74352</v>
      </c>
      <c r="M295" s="83" t="n">
        <v>89226.36744</v>
      </c>
      <c r="N295" s="83" t="n">
        <v>265427.59</v>
      </c>
      <c r="O295" s="83" t="n">
        <v>12740.52432</v>
      </c>
      <c r="P295" s="83" t="n">
        <v>14863.94504</v>
      </c>
      <c r="Q295" s="84" t="n">
        <v>0.1665869122151052</v>
      </c>
      <c r="R295" s="81" t="n">
        <v>5</v>
      </c>
      <c r="S295" s="81" t="n">
        <v>2025</v>
      </c>
      <c r="T295" s="81" t="n">
        <v>6</v>
      </c>
      <c r="U295" s="81" t="n">
        <v>2025</v>
      </c>
      <c r="V295" s="233" t="n">
        <v>45883</v>
      </c>
      <c r="W295" s="81" t="inlineStr">
        <is>
          <t>agosto</t>
        </is>
      </c>
      <c r="X295" s="81" t="n">
        <v>2025</v>
      </c>
    </row>
    <row r="296" ht="14.45" customHeight="1">
      <c r="A296" s="81" t="inlineStr">
        <is>
          <t>LLC</t>
        </is>
      </c>
      <c r="B296" s="81" t="n">
        <v>311</v>
      </c>
      <c r="C296" s="81" t="n">
        <v>1</v>
      </c>
      <c r="D296" s="233" t="n">
        <v>45784</v>
      </c>
      <c r="E296" s="233" t="n">
        <v>45797</v>
      </c>
      <c r="F296" s="233" t="n">
        <v>45799</v>
      </c>
      <c r="G296" s="81" t="inlineStr">
        <is>
          <t>VeronicaN</t>
        </is>
      </c>
      <c r="H296" s="81" t="n">
        <v>19</v>
      </c>
      <c r="I296" s="81" t="n"/>
      <c r="J296" s="83" t="n">
        <v>2045</v>
      </c>
      <c r="K296" s="83" t="inlineStr">
        <is>
          <t>USD</t>
        </is>
      </c>
      <c r="L296" s="83" t="n">
        <v>1758.7</v>
      </c>
      <c r="M296" s="83" t="n">
        <v>2045</v>
      </c>
      <c r="N296" s="83" t="n">
        <v>97.88</v>
      </c>
      <c r="O296" s="83" t="n">
        <v>84.1768</v>
      </c>
      <c r="P296" s="83" t="n">
        <v>97.88</v>
      </c>
      <c r="Q296" s="84" t="n">
        <v>0.04786308068459658</v>
      </c>
      <c r="R296" s="81" t="n">
        <v>5</v>
      </c>
      <c r="S296" s="81" t="n">
        <v>2025</v>
      </c>
      <c r="T296" s="81" t="n">
        <v>5</v>
      </c>
      <c r="U296" s="81" t="n">
        <v>2025</v>
      </c>
      <c r="V296" s="233" t="n">
        <v>45844</v>
      </c>
      <c r="W296" s="81" t="inlineStr">
        <is>
          <t>julio</t>
        </is>
      </c>
      <c r="X296" s="81" t="n">
        <v>2025</v>
      </c>
    </row>
    <row r="297" ht="14.45" customHeight="1">
      <c r="A297" s="81" t="inlineStr">
        <is>
          <t>LLC</t>
        </is>
      </c>
      <c r="B297" s="81" t="n">
        <v>312</v>
      </c>
      <c r="C297" s="81" t="n">
        <v>1</v>
      </c>
      <c r="D297" s="233" t="n">
        <v>45784</v>
      </c>
      <c r="E297" s="233" t="n">
        <v>45682</v>
      </c>
      <c r="F297" s="233" t="n">
        <v>45697</v>
      </c>
      <c r="G297" s="81" t="inlineStr">
        <is>
          <t>MinervaH</t>
        </is>
      </c>
      <c r="H297" s="81" t="n">
        <v>19</v>
      </c>
      <c r="I297" s="81" t="n"/>
      <c r="J297" s="83" t="n">
        <v>1196</v>
      </c>
      <c r="K297" s="83" t="inlineStr">
        <is>
          <t>USD</t>
        </is>
      </c>
      <c r="L297" s="83" t="n">
        <v>1028.56</v>
      </c>
      <c r="M297" s="83" t="n">
        <v>1196</v>
      </c>
      <c r="N297" s="83" t="n">
        <v>0</v>
      </c>
      <c r="O297" s="83" t="n">
        <v>0</v>
      </c>
      <c r="P297" s="83" t="n">
        <v>0</v>
      </c>
      <c r="Q297" s="84" t="n">
        <v>0</v>
      </c>
      <c r="R297" s="81" t="n">
        <v>5</v>
      </c>
      <c r="S297" s="81" t="n">
        <v>2025</v>
      </c>
      <c r="T297" s="81" t="n">
        <v>1</v>
      </c>
      <c r="U297" s="81" t="n">
        <v>2025</v>
      </c>
      <c r="V297" s="233" t="n">
        <v>45742</v>
      </c>
      <c r="W297" s="81" t="inlineStr">
        <is>
          <t>marzo</t>
        </is>
      </c>
      <c r="X297" s="81" t="n">
        <v>2025</v>
      </c>
      <c r="Z297" t="inlineStr">
        <is>
          <t>Rentabilidad Baja</t>
        </is>
      </c>
    </row>
    <row r="298" ht="14.45" customHeight="1">
      <c r="A298" s="81" t="inlineStr">
        <is>
          <t>LLC</t>
        </is>
      </c>
      <c r="B298" s="81" t="n">
        <v>313</v>
      </c>
      <c r="C298" s="81" t="n">
        <v>1</v>
      </c>
      <c r="D298" s="233" t="n">
        <v>45784</v>
      </c>
      <c r="E298" s="233" t="n">
        <v>45675</v>
      </c>
      <c r="F298" s="233" t="n">
        <v>45676</v>
      </c>
      <c r="G298" s="81" t="inlineStr">
        <is>
          <t>MinervaH</t>
        </is>
      </c>
      <c r="H298" s="81" t="n">
        <v>19</v>
      </c>
      <c r="I298" s="81" t="inlineStr">
        <is>
          <t>JAIMEG</t>
        </is>
      </c>
      <c r="J298" s="83" t="n">
        <v>259.65</v>
      </c>
      <c r="K298" s="83" t="inlineStr">
        <is>
          <t>USD</t>
        </is>
      </c>
      <c r="L298" s="83" t="n">
        <v>223.299</v>
      </c>
      <c r="M298" s="83" t="n">
        <v>259.65</v>
      </c>
      <c r="N298" s="83" t="n">
        <v>0</v>
      </c>
      <c r="O298" s="83" t="n">
        <v>0</v>
      </c>
      <c r="P298" s="83" t="n">
        <v>0</v>
      </c>
      <c r="Q298" s="84" t="n">
        <v>0</v>
      </c>
      <c r="R298" s="81" t="n">
        <v>5</v>
      </c>
      <c r="S298" s="81" t="n">
        <v>2025</v>
      </c>
      <c r="T298" s="81" t="n">
        <v>1</v>
      </c>
      <c r="U298" s="81" t="n">
        <v>2025</v>
      </c>
      <c r="V298" s="233" t="n">
        <v>45721</v>
      </c>
      <c r="W298" s="81" t="inlineStr">
        <is>
          <t>marzo</t>
        </is>
      </c>
      <c r="X298" s="81" t="n">
        <v>2025</v>
      </c>
      <c r="Z298" t="inlineStr">
        <is>
          <t>Rentabilidad Baja</t>
        </is>
      </c>
    </row>
    <row r="299" ht="14.45" customHeight="1">
      <c r="A299" s="81" t="inlineStr">
        <is>
          <t>LLC</t>
        </is>
      </c>
      <c r="B299" s="81" t="n">
        <v>314</v>
      </c>
      <c r="C299" s="81" t="n">
        <v>1</v>
      </c>
      <c r="D299" s="233" t="n">
        <v>45784</v>
      </c>
      <c r="E299" s="233" t="n">
        <v>45715</v>
      </c>
      <c r="F299" s="233" t="n">
        <v>45719</v>
      </c>
      <c r="G299" s="81" t="inlineStr">
        <is>
          <t>MinervaH</t>
        </is>
      </c>
      <c r="H299" s="81" t="n">
        <v>19</v>
      </c>
      <c r="I299" s="81" t="inlineStr">
        <is>
          <t>JAIMEG</t>
        </is>
      </c>
      <c r="J299" s="83" t="n">
        <v>1029.26</v>
      </c>
      <c r="K299" s="83" t="inlineStr">
        <is>
          <t>USD</t>
        </is>
      </c>
      <c r="L299" s="83" t="n">
        <v>885.1636</v>
      </c>
      <c r="M299" s="83" t="n">
        <v>1029.26</v>
      </c>
      <c r="N299" s="83" t="n">
        <v>0</v>
      </c>
      <c r="O299" s="83" t="n">
        <v>0</v>
      </c>
      <c r="P299" s="83" t="n">
        <v>0</v>
      </c>
      <c r="Q299" s="84" t="n">
        <v>0</v>
      </c>
      <c r="R299" s="81" t="n">
        <v>5</v>
      </c>
      <c r="S299" s="81" t="n">
        <v>2025</v>
      </c>
      <c r="T299" s="81" t="n">
        <v>2</v>
      </c>
      <c r="U299" s="81" t="n">
        <v>2025</v>
      </c>
      <c r="V299" s="233" t="n">
        <v>45764</v>
      </c>
      <c r="W299" s="81" t="inlineStr">
        <is>
          <t>abril</t>
        </is>
      </c>
      <c r="X299" s="81" t="n">
        <v>2025</v>
      </c>
      <c r="Z299" t="inlineStr">
        <is>
          <t>Rentabilidad baja</t>
        </is>
      </c>
    </row>
    <row r="300" ht="14.45" customHeight="1">
      <c r="A300" s="81" t="inlineStr">
        <is>
          <t>LLC</t>
        </is>
      </c>
      <c r="B300" s="81" t="n">
        <v>315</v>
      </c>
      <c r="C300" s="81" t="n">
        <v>1</v>
      </c>
      <c r="D300" s="233" t="n">
        <v>45784</v>
      </c>
      <c r="E300" s="233" t="n">
        <v>45739</v>
      </c>
      <c r="F300" s="81" t="n"/>
      <c r="G300" s="81" t="inlineStr">
        <is>
          <t>MinervaH</t>
        </is>
      </c>
      <c r="H300" s="81" t="n">
        <v>19</v>
      </c>
      <c r="I300" s="81" t="inlineStr">
        <is>
          <t>JAIMEG</t>
        </is>
      </c>
      <c r="J300" s="83" t="n">
        <v>769.8</v>
      </c>
      <c r="K300" s="83" t="inlineStr">
        <is>
          <t>USD</t>
        </is>
      </c>
      <c r="L300" s="83" t="n">
        <v>662.0279999999999</v>
      </c>
      <c r="M300" s="83" t="n">
        <v>769.8</v>
      </c>
      <c r="N300" s="83" t="n">
        <v>0</v>
      </c>
      <c r="O300" s="83" t="n">
        <v>0</v>
      </c>
      <c r="P300" s="83" t="n">
        <v>0</v>
      </c>
      <c r="Q300" s="84" t="n">
        <v>0</v>
      </c>
      <c r="R300" s="81" t="n">
        <v>5</v>
      </c>
      <c r="S300" s="81" t="n">
        <v>2025</v>
      </c>
      <c r="T300" s="81" t="n">
        <v>3</v>
      </c>
      <c r="U300" s="81" t="n">
        <v>2025</v>
      </c>
      <c r="V300" s="81" t="n"/>
      <c r="W300" s="81" t="e">
        <v>#VALUE!</v>
      </c>
      <c r="X300" s="81" t="e">
        <v>#VALUE!</v>
      </c>
    </row>
    <row r="301" ht="14.45" customHeight="1">
      <c r="A301" s="81" t="inlineStr">
        <is>
          <t>LLC</t>
        </is>
      </c>
      <c r="B301" s="81" t="n">
        <v>316</v>
      </c>
      <c r="C301" s="81" t="n">
        <v>1</v>
      </c>
      <c r="D301" s="233" t="n">
        <v>45785</v>
      </c>
      <c r="E301" s="233" t="n">
        <v>45742</v>
      </c>
      <c r="F301" s="233" t="n">
        <v>45743</v>
      </c>
      <c r="G301" s="81" t="inlineStr">
        <is>
          <t>MinervaH</t>
        </is>
      </c>
      <c r="H301" s="81" t="n">
        <v>19</v>
      </c>
      <c r="I301" s="81" t="inlineStr">
        <is>
          <t>JAIMEG</t>
        </is>
      </c>
      <c r="J301" s="83" t="n">
        <v>886.6</v>
      </c>
      <c r="K301" s="83" t="inlineStr">
        <is>
          <t>USD</t>
        </is>
      </c>
      <c r="L301" s="83" t="n">
        <v>762.476</v>
      </c>
      <c r="M301" s="83" t="n">
        <v>886.6</v>
      </c>
      <c r="N301" s="83" t="n">
        <v>0</v>
      </c>
      <c r="O301" s="83" t="n">
        <v>0</v>
      </c>
      <c r="P301" s="83" t="n">
        <v>0</v>
      </c>
      <c r="Q301" s="84" t="n">
        <v>0</v>
      </c>
      <c r="R301" s="81" t="n">
        <v>5</v>
      </c>
      <c r="S301" s="81" t="n">
        <v>2025</v>
      </c>
      <c r="T301" s="81" t="n">
        <v>3</v>
      </c>
      <c r="U301" s="81" t="n">
        <v>2025</v>
      </c>
      <c r="V301" s="233" t="n">
        <v>45788</v>
      </c>
      <c r="W301" s="81" t="inlineStr">
        <is>
          <t>mayo</t>
        </is>
      </c>
      <c r="X301" s="81" t="n">
        <v>2025</v>
      </c>
      <c r="Z301" t="inlineStr">
        <is>
          <t>Sin comisión</t>
        </is>
      </c>
    </row>
    <row r="302" ht="14.45" customHeight="1">
      <c r="A302" s="81" t="inlineStr">
        <is>
          <t>LLC</t>
        </is>
      </c>
      <c r="B302" s="81" t="n">
        <v>317</v>
      </c>
      <c r="C302" s="81" t="n">
        <v>1</v>
      </c>
      <c r="D302" s="233" t="n">
        <v>45785</v>
      </c>
      <c r="E302" s="233" t="n">
        <v>45753</v>
      </c>
      <c r="F302" s="233" t="n">
        <v>45753</v>
      </c>
      <c r="G302" s="81" t="inlineStr">
        <is>
          <t>MinervaH</t>
        </is>
      </c>
      <c r="H302" s="81" t="n">
        <v>19</v>
      </c>
      <c r="I302" s="81" t="inlineStr">
        <is>
          <t>JAIMEG</t>
        </is>
      </c>
      <c r="J302" s="83" t="n">
        <v>695.8</v>
      </c>
      <c r="K302" s="83" t="inlineStr">
        <is>
          <t>USD</t>
        </is>
      </c>
      <c r="L302" s="83" t="n">
        <v>598.3879999999999</v>
      </c>
      <c r="M302" s="83" t="n">
        <v>695.8</v>
      </c>
      <c r="N302" s="83" t="n">
        <v>0</v>
      </c>
      <c r="O302" s="83" t="n">
        <v>0</v>
      </c>
      <c r="P302" s="83" t="n">
        <v>0</v>
      </c>
      <c r="Q302" s="84" t="n">
        <v>0</v>
      </c>
      <c r="R302" s="81" t="n">
        <v>5</v>
      </c>
      <c r="S302" s="81" t="n">
        <v>2025</v>
      </c>
      <c r="T302" s="81" t="n">
        <v>4</v>
      </c>
      <c r="U302" s="81" t="n">
        <v>2025</v>
      </c>
      <c r="V302" s="233" t="n">
        <v>45798</v>
      </c>
      <c r="W302" s="81" t="inlineStr">
        <is>
          <t>mayo</t>
        </is>
      </c>
      <c r="X302" s="81" t="n">
        <v>2025</v>
      </c>
    </row>
    <row r="303" ht="14.45" customHeight="1">
      <c r="A303" s="81" t="inlineStr">
        <is>
          <t>LLC</t>
        </is>
      </c>
      <c r="B303" s="81" t="n">
        <v>318</v>
      </c>
      <c r="C303" s="81" t="n">
        <v>1</v>
      </c>
      <c r="D303" s="233" t="n">
        <v>45785</v>
      </c>
      <c r="E303" s="233" t="n">
        <v>45750</v>
      </c>
      <c r="F303" s="233" t="n">
        <v>45750</v>
      </c>
      <c r="G303" s="81" t="inlineStr">
        <is>
          <t>MinervaH</t>
        </is>
      </c>
      <c r="H303" s="81" t="n">
        <v>19</v>
      </c>
      <c r="I303" s="81" t="inlineStr">
        <is>
          <t>JAIMEG</t>
        </is>
      </c>
      <c r="J303" s="83" t="n">
        <v>379</v>
      </c>
      <c r="K303" s="83" t="inlineStr">
        <is>
          <t>USD</t>
        </is>
      </c>
      <c r="L303" s="83" t="n">
        <v>325.94</v>
      </c>
      <c r="M303" s="83" t="n">
        <v>379</v>
      </c>
      <c r="N303" s="83" t="n">
        <v>0</v>
      </c>
      <c r="O303" s="83" t="n">
        <v>0</v>
      </c>
      <c r="P303" s="83" t="n">
        <v>0</v>
      </c>
      <c r="Q303" s="84" t="n">
        <v>0</v>
      </c>
      <c r="R303" s="81" t="n">
        <v>5</v>
      </c>
      <c r="S303" s="81" t="n">
        <v>2025</v>
      </c>
      <c r="T303" s="81" t="n">
        <v>4</v>
      </c>
      <c r="U303" s="81" t="n">
        <v>2025</v>
      </c>
      <c r="V303" s="233" t="n">
        <v>45795</v>
      </c>
      <c r="W303" s="81" t="inlineStr">
        <is>
          <t>mayo</t>
        </is>
      </c>
      <c r="X303" s="81" t="n">
        <v>2025</v>
      </c>
    </row>
    <row r="304" ht="14.45" customHeight="1">
      <c r="A304" s="81" t="inlineStr">
        <is>
          <t>LLC</t>
        </is>
      </c>
      <c r="B304" s="81" t="n">
        <v>319</v>
      </c>
      <c r="C304" s="81" t="n">
        <v>1</v>
      </c>
      <c r="D304" s="233" t="n">
        <v>45785</v>
      </c>
      <c r="E304" s="233" t="n">
        <v>45758</v>
      </c>
      <c r="F304" s="233" t="n">
        <v>45760</v>
      </c>
      <c r="G304" s="81" t="inlineStr">
        <is>
          <t>MinervaH</t>
        </is>
      </c>
      <c r="H304" s="81" t="n">
        <v>19</v>
      </c>
      <c r="I304" s="81" t="n"/>
      <c r="J304" s="83" t="n">
        <v>866.4</v>
      </c>
      <c r="K304" s="83" t="inlineStr">
        <is>
          <t>USD</t>
        </is>
      </c>
      <c r="L304" s="83" t="n">
        <v>745.1039999999999</v>
      </c>
      <c r="M304" s="83" t="n">
        <v>866.4</v>
      </c>
      <c r="N304" s="83" t="n">
        <v>0</v>
      </c>
      <c r="O304" s="83" t="n">
        <v>0</v>
      </c>
      <c r="P304" s="83" t="n">
        <v>0</v>
      </c>
      <c r="Q304" s="84" t="n">
        <v>0</v>
      </c>
      <c r="R304" s="81" t="n">
        <v>5</v>
      </c>
      <c r="S304" s="81" t="n">
        <v>2025</v>
      </c>
      <c r="T304" s="81" t="n">
        <v>4</v>
      </c>
      <c r="U304" s="81" t="n">
        <v>2025</v>
      </c>
      <c r="V304" s="233" t="n">
        <v>45805</v>
      </c>
      <c r="W304" s="81" t="inlineStr">
        <is>
          <t>mayo</t>
        </is>
      </c>
      <c r="X304" s="81" t="n">
        <v>2025</v>
      </c>
      <c r="Z304" t="inlineStr">
        <is>
          <t>Sin total de venta ni comision</t>
        </is>
      </c>
    </row>
    <row r="305" ht="14.45" customHeight="1">
      <c r="A305" s="81" t="inlineStr">
        <is>
          <t>LLC</t>
        </is>
      </c>
      <c r="B305" s="81" t="n">
        <v>320</v>
      </c>
      <c r="C305" s="81" t="n">
        <v>1</v>
      </c>
      <c r="D305" s="233" t="n">
        <v>45785</v>
      </c>
      <c r="E305" s="233" t="n">
        <v>45750</v>
      </c>
      <c r="F305" s="233" t="n">
        <v>45750</v>
      </c>
      <c r="G305" s="81" t="inlineStr">
        <is>
          <t>MinervaH</t>
        </is>
      </c>
      <c r="H305" s="81" t="n">
        <v>19</v>
      </c>
      <c r="I305" s="81" t="inlineStr">
        <is>
          <t>JAIMEG</t>
        </is>
      </c>
      <c r="J305" s="83" t="n">
        <v>1916</v>
      </c>
      <c r="K305" s="83" t="inlineStr">
        <is>
          <t>USD</t>
        </is>
      </c>
      <c r="L305" s="83" t="n">
        <v>1647.76</v>
      </c>
      <c r="M305" s="83" t="n">
        <v>1916</v>
      </c>
      <c r="N305" s="83" t="n">
        <v>0</v>
      </c>
      <c r="O305" s="83" t="n">
        <v>0</v>
      </c>
      <c r="P305" s="83" t="n">
        <v>0</v>
      </c>
      <c r="Q305" s="84" t="n">
        <v>0</v>
      </c>
      <c r="R305" s="81" t="n">
        <v>5</v>
      </c>
      <c r="S305" s="81" t="n">
        <v>2025</v>
      </c>
      <c r="T305" s="81" t="n">
        <v>4</v>
      </c>
      <c r="U305" s="81" t="n">
        <v>2025</v>
      </c>
      <c r="V305" s="233" t="n">
        <v>45795</v>
      </c>
      <c r="W305" s="81" t="inlineStr">
        <is>
          <t>mayo</t>
        </is>
      </c>
      <c r="X305" s="81" t="n">
        <v>2025</v>
      </c>
      <c r="Z305" t="inlineStr">
        <is>
          <t>Sin comisión</t>
        </is>
      </c>
    </row>
    <row r="306" ht="14.45" customHeight="1">
      <c r="A306" s="81" t="inlineStr">
        <is>
          <t>LLC</t>
        </is>
      </c>
      <c r="B306" s="81" t="n">
        <v>321</v>
      </c>
      <c r="C306" s="81" t="n">
        <v>1</v>
      </c>
      <c r="D306" s="233" t="n">
        <v>45785</v>
      </c>
      <c r="E306" s="233" t="n">
        <v>45755</v>
      </c>
      <c r="F306" s="233" t="n">
        <v>45755</v>
      </c>
      <c r="G306" s="81" t="inlineStr">
        <is>
          <t>MinervaH</t>
        </is>
      </c>
      <c r="H306" s="81" t="n">
        <v>19</v>
      </c>
      <c r="I306" s="81" t="inlineStr">
        <is>
          <t>JAIMEG</t>
        </is>
      </c>
      <c r="J306" s="83" t="n">
        <v>261.6</v>
      </c>
      <c r="K306" s="83" t="inlineStr">
        <is>
          <t>USD</t>
        </is>
      </c>
      <c r="L306" s="83" t="n">
        <v>224.976</v>
      </c>
      <c r="M306" s="83" t="n">
        <v>261.6</v>
      </c>
      <c r="N306" s="83" t="n">
        <v>0</v>
      </c>
      <c r="O306" s="83" t="n">
        <v>0</v>
      </c>
      <c r="P306" s="83" t="n">
        <v>0</v>
      </c>
      <c r="Q306" s="84" t="n">
        <v>0</v>
      </c>
      <c r="R306" s="81" t="n">
        <v>5</v>
      </c>
      <c r="S306" s="81" t="n">
        <v>2025</v>
      </c>
      <c r="T306" s="81" t="n">
        <v>4</v>
      </c>
      <c r="U306" s="81" t="n">
        <v>2025</v>
      </c>
      <c r="V306" s="233" t="n">
        <v>45800</v>
      </c>
      <c r="W306" s="81" t="inlineStr">
        <is>
          <t>mayo</t>
        </is>
      </c>
      <c r="X306" s="81" t="n">
        <v>2025</v>
      </c>
      <c r="Z306" t="inlineStr">
        <is>
          <t>Sin comisión</t>
        </is>
      </c>
    </row>
    <row r="307" ht="14.45" customHeight="1">
      <c r="A307" s="81" t="inlineStr">
        <is>
          <t>LLC</t>
        </is>
      </c>
      <c r="B307" s="81" t="n">
        <v>322</v>
      </c>
      <c r="C307" s="81" t="n">
        <v>1</v>
      </c>
      <c r="D307" s="233" t="n">
        <v>45785</v>
      </c>
      <c r="E307" s="233" t="n">
        <v>45844</v>
      </c>
      <c r="F307" s="233" t="n">
        <v>45844</v>
      </c>
      <c r="G307" s="81" t="inlineStr">
        <is>
          <t>MinervaH</t>
        </is>
      </c>
      <c r="H307" s="81" t="n">
        <v>19</v>
      </c>
      <c r="I307" s="81" t="inlineStr">
        <is>
          <t>JAIMEG</t>
        </is>
      </c>
      <c r="J307" s="83" t="n">
        <v>1401</v>
      </c>
      <c r="K307" s="83" t="inlineStr">
        <is>
          <t>USD</t>
        </is>
      </c>
      <c r="L307" s="83" t="n">
        <v>1204.86</v>
      </c>
      <c r="M307" s="83" t="n">
        <v>1401</v>
      </c>
      <c r="N307" s="83" t="n">
        <v>0</v>
      </c>
      <c r="O307" s="83" t="n">
        <v>0</v>
      </c>
      <c r="P307" s="83" t="n">
        <v>0</v>
      </c>
      <c r="Q307" s="84" t="n">
        <v>0</v>
      </c>
      <c r="R307" s="81" t="n">
        <v>5</v>
      </c>
      <c r="S307" s="81" t="n">
        <v>2025</v>
      </c>
      <c r="T307" s="81" t="n">
        <v>7</v>
      </c>
      <c r="U307" s="81" t="n">
        <v>2025</v>
      </c>
      <c r="V307" s="233" t="n">
        <v>45889</v>
      </c>
      <c r="W307" s="81" t="inlineStr">
        <is>
          <t>agosto</t>
        </is>
      </c>
      <c r="X307" s="81" t="n">
        <v>2025</v>
      </c>
    </row>
    <row r="308" ht="14.45" customHeight="1">
      <c r="A308" s="81" t="inlineStr">
        <is>
          <t>LLC</t>
        </is>
      </c>
      <c r="B308" s="81" t="n">
        <v>323</v>
      </c>
      <c r="C308" s="81" t="n">
        <v>1</v>
      </c>
      <c r="D308" s="233" t="n">
        <v>45785</v>
      </c>
      <c r="E308" s="233" t="n">
        <v>45817</v>
      </c>
      <c r="F308" s="233" t="n">
        <v>45852</v>
      </c>
      <c r="G308" s="81" t="inlineStr">
        <is>
          <t>MinervaH</t>
        </is>
      </c>
      <c r="H308" s="81" t="n">
        <v>19</v>
      </c>
      <c r="I308" s="81" t="n"/>
      <c r="J308" s="83" t="n">
        <v>60208.3</v>
      </c>
      <c r="K308" s="83" t="inlineStr">
        <is>
          <t>MXN</t>
        </is>
      </c>
      <c r="L308" s="83" t="n">
        <v>2889.9984</v>
      </c>
      <c r="M308" s="83" t="n">
        <v>3371.6648</v>
      </c>
      <c r="N308" s="83" t="n">
        <v>678.3</v>
      </c>
      <c r="O308" s="83" t="n">
        <v>32.5584</v>
      </c>
      <c r="P308" s="83" t="n">
        <v>37.9848</v>
      </c>
      <c r="Q308" s="84" t="n">
        <v>0.01126588859011133</v>
      </c>
      <c r="R308" s="81" t="n">
        <v>5</v>
      </c>
      <c r="S308" s="81" t="n">
        <v>2025</v>
      </c>
      <c r="T308" s="81" t="n">
        <v>6</v>
      </c>
      <c r="U308" s="81" t="n">
        <v>2025</v>
      </c>
      <c r="V308" s="233" t="n">
        <v>45897</v>
      </c>
      <c r="W308" s="81" t="inlineStr">
        <is>
          <t>agosto</t>
        </is>
      </c>
      <c r="X308" s="81" t="n">
        <v>2025</v>
      </c>
      <c r="Z308" t="inlineStr">
        <is>
          <t>Sin comisión</t>
        </is>
      </c>
    </row>
    <row r="309" ht="14.45" customHeight="1">
      <c r="A309" s="81" t="inlineStr">
        <is>
          <t>LLC</t>
        </is>
      </c>
      <c r="B309" s="81" t="n">
        <v>324</v>
      </c>
      <c r="C309" s="81" t="n">
        <v>1</v>
      </c>
      <c r="D309" s="233" t="n">
        <v>45785</v>
      </c>
      <c r="E309" s="233" t="n">
        <v>45831</v>
      </c>
      <c r="F309" s="233" t="n">
        <v>45852</v>
      </c>
      <c r="G309" s="81" t="inlineStr">
        <is>
          <t>MinervaH</t>
        </is>
      </c>
      <c r="H309" s="81" t="n">
        <v>19</v>
      </c>
      <c r="I309" s="81" t="inlineStr">
        <is>
          <t>JAIMEG</t>
        </is>
      </c>
      <c r="J309" s="83" t="n">
        <v>54735</v>
      </c>
      <c r="K309" s="83" t="inlineStr">
        <is>
          <t>MXN</t>
        </is>
      </c>
      <c r="L309" s="83" t="n">
        <v>2627.28</v>
      </c>
      <c r="M309" s="83" t="n">
        <v>3065.16</v>
      </c>
      <c r="N309" s="83" t="n">
        <v>0</v>
      </c>
      <c r="O309" s="83" t="n">
        <v>0</v>
      </c>
      <c r="P309" s="83" t="n">
        <v>0</v>
      </c>
      <c r="Q309" s="84" t="n">
        <v>0</v>
      </c>
      <c r="R309" s="81" t="n">
        <v>5</v>
      </c>
      <c r="S309" s="81" t="n">
        <v>2025</v>
      </c>
      <c r="T309" s="81" t="n">
        <v>6</v>
      </c>
      <c r="U309" s="81" t="n">
        <v>2025</v>
      </c>
      <c r="V309" s="233" t="n">
        <v>45897</v>
      </c>
      <c r="W309" s="81" t="inlineStr">
        <is>
          <t>agosto</t>
        </is>
      </c>
      <c r="X309" s="81" t="n">
        <v>2025</v>
      </c>
    </row>
    <row r="310" ht="14.45" customHeight="1">
      <c r="A310" s="81" t="inlineStr">
        <is>
          <t>LLC</t>
        </is>
      </c>
      <c r="B310" s="81" t="n">
        <v>325</v>
      </c>
      <c r="C310" s="81" t="n">
        <v>1</v>
      </c>
      <c r="D310" s="233" t="n">
        <v>45785</v>
      </c>
      <c r="E310" s="233" t="n">
        <v>45881</v>
      </c>
      <c r="F310" s="233" t="n">
        <v>45890</v>
      </c>
      <c r="G310" s="81" t="inlineStr">
        <is>
          <t>MinervaH</t>
        </is>
      </c>
      <c r="H310" s="81" t="n">
        <v>19</v>
      </c>
      <c r="I310" s="81" t="inlineStr">
        <is>
          <t>JAIMEG</t>
        </is>
      </c>
      <c r="J310" s="83" t="n">
        <v>127330</v>
      </c>
      <c r="K310" s="83" t="inlineStr">
        <is>
          <t>MXN</t>
        </is>
      </c>
      <c r="L310" s="83" t="n">
        <v>6111.84</v>
      </c>
      <c r="M310" s="83" t="n">
        <v>7130.48</v>
      </c>
      <c r="N310" s="83" t="n">
        <v>0</v>
      </c>
      <c r="O310" s="83" t="n">
        <v>0</v>
      </c>
      <c r="P310" s="83" t="n">
        <v>0</v>
      </c>
      <c r="Q310" s="84" t="n">
        <v>0</v>
      </c>
      <c r="R310" s="81" t="n">
        <v>5</v>
      </c>
      <c r="S310" s="81" t="n">
        <v>2025</v>
      </c>
      <c r="T310" s="81" t="n">
        <v>8</v>
      </c>
      <c r="U310" s="81" t="n">
        <v>2025</v>
      </c>
      <c r="V310" s="233" t="n">
        <v>45935</v>
      </c>
      <c r="W310" s="81" t="inlineStr">
        <is>
          <t>octubre</t>
        </is>
      </c>
      <c r="X310" s="81" t="n">
        <v>2025</v>
      </c>
    </row>
    <row r="311" ht="14.45" customHeight="1">
      <c r="A311" s="81" t="inlineStr">
        <is>
          <t>LLC</t>
        </is>
      </c>
      <c r="B311" s="81" t="n">
        <v>326</v>
      </c>
      <c r="C311" s="81" t="n">
        <v>1</v>
      </c>
      <c r="D311" s="233" t="n">
        <v>45785</v>
      </c>
      <c r="E311" s="233" t="n">
        <v>45693</v>
      </c>
      <c r="F311" s="233" t="n">
        <v>45694</v>
      </c>
      <c r="G311" s="81" t="inlineStr">
        <is>
          <t>MinervaH</t>
        </is>
      </c>
      <c r="H311" s="81" t="n">
        <v>19</v>
      </c>
      <c r="I311" s="81" t="inlineStr">
        <is>
          <t>JAIMEG</t>
        </is>
      </c>
      <c r="J311" s="83" t="n">
        <v>525</v>
      </c>
      <c r="K311" s="83" t="inlineStr">
        <is>
          <t>EUR</t>
        </is>
      </c>
      <c r="L311" s="83" t="n">
        <v>525</v>
      </c>
      <c r="M311" s="83" t="n">
        <v>609</v>
      </c>
      <c r="N311" s="83" t="n">
        <v>79.39</v>
      </c>
      <c r="O311" s="83" t="n">
        <v>79.39</v>
      </c>
      <c r="P311" s="83" t="n">
        <v>92.0924</v>
      </c>
      <c r="Q311" s="84" t="n">
        <v>0.1512190476190476</v>
      </c>
      <c r="R311" s="81" t="n">
        <v>5</v>
      </c>
      <c r="S311" s="81" t="n">
        <v>2025</v>
      </c>
      <c r="T311" s="81" t="n">
        <v>2</v>
      </c>
      <c r="U311" s="81" t="n">
        <v>2025</v>
      </c>
      <c r="V311" s="233" t="n">
        <v>45739</v>
      </c>
      <c r="W311" s="81" t="inlineStr">
        <is>
          <t>marzo</t>
        </is>
      </c>
      <c r="X311" s="81" t="n">
        <v>2025</v>
      </c>
      <c r="Z311" t="inlineStr">
        <is>
          <t>vuelos veronica</t>
        </is>
      </c>
    </row>
    <row r="312" ht="14.45" customHeight="1">
      <c r="A312" s="81" t="inlineStr">
        <is>
          <t>LLC</t>
        </is>
      </c>
      <c r="B312" s="81" t="n">
        <v>327</v>
      </c>
      <c r="C312" s="81" t="n">
        <v>1</v>
      </c>
      <c r="D312" s="233" t="n">
        <v>45785</v>
      </c>
      <c r="E312" s="233" t="n">
        <v>45755</v>
      </c>
      <c r="F312" s="233" t="n">
        <v>45763</v>
      </c>
      <c r="G312" s="81" t="inlineStr">
        <is>
          <t>DianaM</t>
        </is>
      </c>
      <c r="H312" s="81" t="n">
        <v>19</v>
      </c>
      <c r="I312" s="81" t="n"/>
      <c r="J312" s="83" t="n">
        <v>10449.41</v>
      </c>
      <c r="K312" s="83" t="inlineStr">
        <is>
          <t>USD</t>
        </is>
      </c>
      <c r="L312" s="83" t="n">
        <v>8986.4926</v>
      </c>
      <c r="M312" s="83" t="n">
        <v>10449.41</v>
      </c>
      <c r="N312" s="83" t="n">
        <v>1324.76</v>
      </c>
      <c r="O312" s="83" t="n">
        <v>1139.2936</v>
      </c>
      <c r="P312" s="83" t="n">
        <v>1324.76</v>
      </c>
      <c r="Q312" s="84" t="n">
        <v>0.126778449692375</v>
      </c>
      <c r="R312" s="81" t="n">
        <v>5</v>
      </c>
      <c r="S312" s="81" t="n">
        <v>2025</v>
      </c>
      <c r="T312" s="81" t="n">
        <v>4</v>
      </c>
      <c r="U312" s="81" t="n">
        <v>2025</v>
      </c>
      <c r="V312" s="233" t="n">
        <v>45808</v>
      </c>
      <c r="W312" s="81" t="inlineStr">
        <is>
          <t>mayo</t>
        </is>
      </c>
      <c r="X312" s="81" t="n">
        <v>2025</v>
      </c>
      <c r="Z312" t="inlineStr">
        <is>
          <t>vuelos jaime</t>
        </is>
      </c>
    </row>
    <row r="313" ht="14.45" customHeight="1">
      <c r="A313" s="81" t="inlineStr">
        <is>
          <t>LLC</t>
        </is>
      </c>
      <c r="B313" s="81" t="n">
        <v>328</v>
      </c>
      <c r="C313" s="81" t="n">
        <v>1</v>
      </c>
      <c r="D313" s="233" t="n">
        <v>45785</v>
      </c>
      <c r="E313" s="233" t="n">
        <v>45791</v>
      </c>
      <c r="F313" s="233" t="n">
        <v>45799</v>
      </c>
      <c r="G313" s="81" t="inlineStr">
        <is>
          <t>MariaM</t>
        </is>
      </c>
      <c r="H313" s="81" t="n">
        <v>19</v>
      </c>
      <c r="I313" s="81" t="n"/>
      <c r="J313" s="83" t="n">
        <v>8827.1</v>
      </c>
      <c r="K313" s="83" t="inlineStr">
        <is>
          <t>USD</t>
        </is>
      </c>
      <c r="L313" s="83" t="n">
        <v>7591.306</v>
      </c>
      <c r="M313" s="83" t="n">
        <v>8827.1</v>
      </c>
      <c r="N313" s="83" t="n">
        <v>70</v>
      </c>
      <c r="O313" s="83" t="n">
        <v>60.2</v>
      </c>
      <c r="P313" s="83" t="n">
        <v>70</v>
      </c>
      <c r="Q313" s="84" t="n">
        <v>0.007930124276376158</v>
      </c>
      <c r="R313" s="81" t="n">
        <v>5</v>
      </c>
      <c r="S313" s="81" t="n">
        <v>2025</v>
      </c>
      <c r="T313" s="81" t="n">
        <v>5</v>
      </c>
      <c r="U313" s="81" t="n">
        <v>2025</v>
      </c>
      <c r="V313" s="233" t="n">
        <v>45844</v>
      </c>
      <c r="W313" s="81" t="inlineStr">
        <is>
          <t>julio</t>
        </is>
      </c>
      <c r="X313" s="81" t="n">
        <v>2025</v>
      </c>
      <c r="Z313" t="inlineStr">
        <is>
          <t>vuelos jaime</t>
        </is>
      </c>
    </row>
    <row r="314" ht="14.45" customHeight="1">
      <c r="A314" s="81" t="inlineStr">
        <is>
          <t>LLC</t>
        </is>
      </c>
      <c r="B314" s="81" t="n">
        <v>329</v>
      </c>
      <c r="C314" s="81" t="n">
        <v>1</v>
      </c>
      <c r="D314" s="233" t="n">
        <v>45748</v>
      </c>
      <c r="E314" s="233" t="n">
        <v>45748</v>
      </c>
      <c r="F314" s="233" t="n">
        <v>45982</v>
      </c>
      <c r="G314" s="81" t="inlineStr">
        <is>
          <t>MariaM</t>
        </is>
      </c>
      <c r="H314" s="81" t="n">
        <v>14</v>
      </c>
      <c r="I314" s="81" t="n"/>
      <c r="J314" s="83" t="n">
        <v>36333.6</v>
      </c>
      <c r="K314" s="83" t="inlineStr">
        <is>
          <t>USD</t>
        </is>
      </c>
      <c r="L314" s="83" t="n">
        <v>31246.896</v>
      </c>
      <c r="M314" s="83" t="n">
        <v>36333.6</v>
      </c>
      <c r="N314" s="83" t="n">
        <v>3225.61</v>
      </c>
      <c r="O314" s="83" t="n">
        <v>2774.0246</v>
      </c>
      <c r="P314" s="83" t="n">
        <v>3225.61</v>
      </c>
      <c r="Q314" s="84" t="n">
        <v>0.08877760530197945</v>
      </c>
      <c r="R314" s="81" t="n">
        <v>4</v>
      </c>
      <c r="S314" s="81" t="n">
        <v>2025</v>
      </c>
      <c r="T314" s="81" t="n">
        <v>4</v>
      </c>
      <c r="U314" s="81" t="n">
        <v>2025</v>
      </c>
      <c r="V314" s="233" t="n">
        <v>46027</v>
      </c>
      <c r="W314" s="81" t="inlineStr">
        <is>
          <t>enero</t>
        </is>
      </c>
      <c r="X314" s="81" t="n">
        <v>2026</v>
      </c>
      <c r="Z314" t="inlineStr">
        <is>
          <t>vuelos jaime</t>
        </is>
      </c>
    </row>
    <row r="315" ht="14.45" customHeight="1">
      <c r="A315" s="81" t="inlineStr">
        <is>
          <t>LLC</t>
        </is>
      </c>
      <c r="B315" s="81" t="n">
        <v>330</v>
      </c>
      <c r="C315" s="81" t="n">
        <v>1</v>
      </c>
      <c r="D315" s="233" t="n">
        <v>45786</v>
      </c>
      <c r="E315" s="233" t="n">
        <v>45794</v>
      </c>
      <c r="F315" s="233" t="n">
        <v>45803</v>
      </c>
      <c r="G315" s="81" t="inlineStr">
        <is>
          <t>DianaM</t>
        </is>
      </c>
      <c r="H315" s="81" t="n">
        <v>19</v>
      </c>
      <c r="I315" s="81" t="inlineStr">
        <is>
          <t>MARC1989</t>
        </is>
      </c>
      <c r="J315" s="83" t="n">
        <v>17786.22</v>
      </c>
      <c r="K315" s="83" t="inlineStr">
        <is>
          <t>USD</t>
        </is>
      </c>
      <c r="L315" s="83" t="n">
        <v>15296.1492</v>
      </c>
      <c r="M315" s="83" t="n">
        <v>17786.22</v>
      </c>
      <c r="N315" s="83" t="n">
        <v>2209.58</v>
      </c>
      <c r="O315" s="83" t="n">
        <v>1900.2388</v>
      </c>
      <c r="P315" s="83" t="n">
        <v>2209.58</v>
      </c>
      <c r="Q315" s="84" t="n">
        <v>0.124229881335101</v>
      </c>
      <c r="R315" s="81" t="n">
        <v>5</v>
      </c>
      <c r="S315" s="81" t="n">
        <v>2025</v>
      </c>
      <c r="T315" s="81" t="n">
        <v>5</v>
      </c>
      <c r="U315" s="81" t="n">
        <v>2025</v>
      </c>
      <c r="V315" s="233" t="n">
        <v>45848</v>
      </c>
      <c r="W315" s="81" t="inlineStr">
        <is>
          <t>julio</t>
        </is>
      </c>
      <c r="X315" s="81" t="n">
        <v>2025</v>
      </c>
      <c r="Z315" t="inlineStr">
        <is>
          <t>vuelos jaime</t>
        </is>
      </c>
    </row>
    <row r="316" ht="14.45" customHeight="1">
      <c r="A316" s="81" t="inlineStr">
        <is>
          <t>LLC</t>
        </is>
      </c>
      <c r="B316" s="81" t="n">
        <v>331</v>
      </c>
      <c r="C316" s="81" t="n">
        <v>1</v>
      </c>
      <c r="D316" s="233" t="n">
        <v>45789</v>
      </c>
      <c r="E316" s="233" t="n">
        <v>45799</v>
      </c>
      <c r="F316" s="233" t="n">
        <v>45812</v>
      </c>
      <c r="G316" s="81" t="inlineStr">
        <is>
          <t>MinervaH</t>
        </is>
      </c>
      <c r="H316" s="81" t="n">
        <v>20</v>
      </c>
      <c r="I316" s="81" t="inlineStr">
        <is>
          <t>JAIMEG</t>
        </is>
      </c>
      <c r="J316" s="83" t="n">
        <v>704.8</v>
      </c>
      <c r="K316" s="83" t="inlineStr">
        <is>
          <t>USD</t>
        </is>
      </c>
      <c r="L316" s="83" t="n">
        <v>606.1279999999999</v>
      </c>
      <c r="M316" s="83" t="n">
        <v>704.8</v>
      </c>
      <c r="N316" s="83" t="n">
        <v>0</v>
      </c>
      <c r="O316" s="83" t="n">
        <v>0</v>
      </c>
      <c r="P316" s="83" t="n">
        <v>0</v>
      </c>
      <c r="Q316" s="84" t="n">
        <v>0</v>
      </c>
      <c r="R316" s="81" t="n">
        <v>5</v>
      </c>
      <c r="S316" s="81" t="n">
        <v>2025</v>
      </c>
      <c r="T316" s="81" t="n">
        <v>5</v>
      </c>
      <c r="U316" s="81" t="n">
        <v>2025</v>
      </c>
      <c r="V316" s="233" t="n">
        <v>45857</v>
      </c>
      <c r="W316" s="81" t="inlineStr">
        <is>
          <t>julio</t>
        </is>
      </c>
      <c r="X316" s="81" t="n">
        <v>2025</v>
      </c>
      <c r="Z316" t="inlineStr">
        <is>
          <t>vuelos jaime</t>
        </is>
      </c>
    </row>
    <row r="317" ht="14.45" customHeight="1">
      <c r="A317" s="81" t="inlineStr">
        <is>
          <t>LLC</t>
        </is>
      </c>
      <c r="B317" s="81" t="n">
        <v>332</v>
      </c>
      <c r="C317" s="81" t="n">
        <v>1</v>
      </c>
      <c r="D317" s="233" t="n">
        <v>45789</v>
      </c>
      <c r="E317" s="233" t="n">
        <v>45806</v>
      </c>
      <c r="F317" s="233" t="n">
        <v>45814</v>
      </c>
      <c r="G317" s="81" t="inlineStr">
        <is>
          <t>VeronicaN</t>
        </is>
      </c>
      <c r="H317" s="81" t="n">
        <v>20</v>
      </c>
      <c r="I317" s="81" t="n"/>
      <c r="J317" s="83" t="n">
        <v>447940.47</v>
      </c>
      <c r="K317" s="83" t="inlineStr">
        <is>
          <t>MXN</t>
        </is>
      </c>
      <c r="L317" s="83" t="n">
        <v>21501.14256</v>
      </c>
      <c r="M317" s="83" t="n">
        <v>25084.66632</v>
      </c>
      <c r="N317" s="83" t="n">
        <v>26803.51</v>
      </c>
      <c r="O317" s="83" t="n">
        <v>1286.56848</v>
      </c>
      <c r="P317" s="83" t="n">
        <v>1500.99656</v>
      </c>
      <c r="Q317" s="84" t="n">
        <v>0.05983721452986822</v>
      </c>
      <c r="R317" s="81" t="n">
        <v>5</v>
      </c>
      <c r="S317" s="81" t="n">
        <v>2025</v>
      </c>
      <c r="T317" s="81" t="n">
        <v>5</v>
      </c>
      <c r="U317" s="81" t="n">
        <v>2025</v>
      </c>
      <c r="V317" s="233" t="n">
        <v>45859</v>
      </c>
      <c r="W317" s="81" t="inlineStr">
        <is>
          <t>julio</t>
        </is>
      </c>
      <c r="X317" s="81" t="n">
        <v>2025</v>
      </c>
      <c r="Z317" t="inlineStr">
        <is>
          <t>vuelos jaime</t>
        </is>
      </c>
    </row>
    <row r="318" ht="14.45" customHeight="1">
      <c r="A318" s="81" t="inlineStr">
        <is>
          <t>LLC</t>
        </is>
      </c>
      <c r="B318" s="81" t="n">
        <v>333</v>
      </c>
      <c r="C318" s="81" t="n">
        <v>1</v>
      </c>
      <c r="D318" s="233" t="n">
        <v>45790</v>
      </c>
      <c r="E318" s="233" t="n">
        <v>45780</v>
      </c>
      <c r="F318" s="233" t="n">
        <v>45781</v>
      </c>
      <c r="G318" s="81" t="inlineStr">
        <is>
          <t>MinervaH</t>
        </is>
      </c>
      <c r="H318" s="81" t="n">
        <v>20</v>
      </c>
      <c r="I318" s="81" t="inlineStr">
        <is>
          <t>JAIMEG</t>
        </is>
      </c>
      <c r="J318" s="83" t="n">
        <v>1221</v>
      </c>
      <c r="K318" s="83" t="inlineStr">
        <is>
          <t>USD</t>
        </is>
      </c>
      <c r="L318" s="83" t="n">
        <v>1050.06</v>
      </c>
      <c r="M318" s="83" t="n">
        <v>1221</v>
      </c>
      <c r="N318" s="83" t="n">
        <v>0</v>
      </c>
      <c r="O318" s="83" t="n">
        <v>0</v>
      </c>
      <c r="P318" s="83" t="n">
        <v>0</v>
      </c>
      <c r="Q318" s="84" t="n">
        <v>0</v>
      </c>
      <c r="R318" s="81" t="n">
        <v>5</v>
      </c>
      <c r="S318" s="81" t="n">
        <v>2025</v>
      </c>
      <c r="T318" s="81" t="n">
        <v>5</v>
      </c>
      <c r="U318" s="81" t="n">
        <v>2025</v>
      </c>
      <c r="V318" s="233" t="n">
        <v>45826</v>
      </c>
      <c r="W318" s="81" t="inlineStr">
        <is>
          <t>junio</t>
        </is>
      </c>
      <c r="X318" s="81" t="n">
        <v>2025</v>
      </c>
      <c r="Z318" t="inlineStr">
        <is>
          <t>vuelos amigas de jaime</t>
        </is>
      </c>
    </row>
    <row r="319" ht="14.45" customHeight="1">
      <c r="A319" s="81" t="inlineStr">
        <is>
          <t>LLC</t>
        </is>
      </c>
      <c r="B319" s="81" t="n">
        <v>334</v>
      </c>
      <c r="C319" s="81" t="n">
        <v>1</v>
      </c>
      <c r="D319" s="233" t="n">
        <v>45790</v>
      </c>
      <c r="E319" s="233" t="n">
        <v>45787</v>
      </c>
      <c r="F319" s="233" t="n">
        <v>45787</v>
      </c>
      <c r="G319" s="81" t="inlineStr">
        <is>
          <t>MinervaH</t>
        </is>
      </c>
      <c r="H319" s="81" t="n">
        <v>20</v>
      </c>
      <c r="I319" s="81" t="inlineStr">
        <is>
          <t>JAIMEG</t>
        </is>
      </c>
      <c r="J319" s="83" t="n">
        <v>1630.2</v>
      </c>
      <c r="K319" s="83" t="inlineStr">
        <is>
          <t>USD</t>
        </is>
      </c>
      <c r="L319" s="83" t="n">
        <v>1401.972</v>
      </c>
      <c r="M319" s="83" t="n">
        <v>1630.2</v>
      </c>
      <c r="N319" s="83" t="n">
        <v>0</v>
      </c>
      <c r="O319" s="83" t="n">
        <v>0</v>
      </c>
      <c r="P319" s="83" t="n">
        <v>0</v>
      </c>
      <c r="Q319" s="84" t="n">
        <v>0</v>
      </c>
      <c r="R319" s="81" t="n">
        <v>5</v>
      </c>
      <c r="S319" s="81" t="n">
        <v>2025</v>
      </c>
      <c r="T319" s="81" t="n">
        <v>5</v>
      </c>
      <c r="U319" s="81" t="n">
        <v>2025</v>
      </c>
      <c r="V319" s="233" t="n">
        <v>45832</v>
      </c>
      <c r="W319" s="81" t="inlineStr">
        <is>
          <t>junio</t>
        </is>
      </c>
      <c r="X319" s="81" t="n">
        <v>2025</v>
      </c>
      <c r="Z319" t="inlineStr">
        <is>
          <t>vuelos jaime</t>
        </is>
      </c>
    </row>
    <row r="320" ht="14.45" customHeight="1">
      <c r="A320" s="81" t="inlineStr">
        <is>
          <t>LLC</t>
        </is>
      </c>
      <c r="B320" s="81" t="n">
        <v>335</v>
      </c>
      <c r="C320" s="81" t="n">
        <v>1</v>
      </c>
      <c r="D320" s="233" t="n">
        <v>45790</v>
      </c>
      <c r="E320" s="233" t="n">
        <v>45782</v>
      </c>
      <c r="F320" s="233" t="n">
        <v>45782</v>
      </c>
      <c r="G320" s="81" t="inlineStr">
        <is>
          <t>MinervaH</t>
        </is>
      </c>
      <c r="H320" s="81" t="n">
        <v>20</v>
      </c>
      <c r="I320" s="81" t="inlineStr">
        <is>
          <t>JAIMEG</t>
        </is>
      </c>
      <c r="J320" s="83" t="n">
        <v>98</v>
      </c>
      <c r="K320" s="83" t="inlineStr">
        <is>
          <t>USD</t>
        </is>
      </c>
      <c r="L320" s="83" t="n">
        <v>84.28</v>
      </c>
      <c r="M320" s="83" t="n">
        <v>98</v>
      </c>
      <c r="N320" s="83" t="n">
        <v>0</v>
      </c>
      <c r="O320" s="83" t="n">
        <v>0</v>
      </c>
      <c r="P320" s="83" t="n">
        <v>0</v>
      </c>
      <c r="Q320" s="84" t="n">
        <v>0</v>
      </c>
      <c r="R320" s="81" t="n">
        <v>5</v>
      </c>
      <c r="S320" s="81" t="n">
        <v>2025</v>
      </c>
      <c r="T320" s="81" t="n">
        <v>5</v>
      </c>
      <c r="U320" s="81" t="n">
        <v>2025</v>
      </c>
      <c r="V320" s="233" t="n">
        <v>45827</v>
      </c>
      <c r="W320" s="81" t="inlineStr">
        <is>
          <t>junio</t>
        </is>
      </c>
      <c r="X320" s="81" t="n">
        <v>2025</v>
      </c>
      <c r="Z320" t="inlineStr">
        <is>
          <t>vuelos jaime</t>
        </is>
      </c>
    </row>
    <row r="321" ht="14.45" customHeight="1">
      <c r="A321" s="81" t="inlineStr">
        <is>
          <t>LLC</t>
        </is>
      </c>
      <c r="B321" s="81" t="n">
        <v>336</v>
      </c>
      <c r="C321" s="81" t="n">
        <v>1</v>
      </c>
      <c r="D321" s="233" t="n">
        <v>45790</v>
      </c>
      <c r="E321" s="233" t="n">
        <v>45778</v>
      </c>
      <c r="F321" s="233" t="n">
        <v>45779</v>
      </c>
      <c r="G321" s="81" t="inlineStr">
        <is>
          <t>MinervaH</t>
        </is>
      </c>
      <c r="H321" s="81" t="n">
        <v>20</v>
      </c>
      <c r="I321" s="81" t="inlineStr">
        <is>
          <t>JAIMEG</t>
        </is>
      </c>
      <c r="J321" s="83" t="n">
        <v>428.8</v>
      </c>
      <c r="K321" s="83" t="inlineStr">
        <is>
          <t>USD</t>
        </is>
      </c>
      <c r="L321" s="83" t="n">
        <v>368.768</v>
      </c>
      <c r="M321" s="83" t="n">
        <v>428.8</v>
      </c>
      <c r="N321" s="83" t="n">
        <v>0</v>
      </c>
      <c r="O321" s="83" t="n">
        <v>0</v>
      </c>
      <c r="P321" s="83" t="n">
        <v>0</v>
      </c>
      <c r="Q321" s="84" t="n">
        <v>0</v>
      </c>
      <c r="R321" s="81" t="n">
        <v>5</v>
      </c>
      <c r="S321" s="81" t="n">
        <v>2025</v>
      </c>
      <c r="T321" s="81" t="n">
        <v>5</v>
      </c>
      <c r="U321" s="81" t="n">
        <v>2025</v>
      </c>
      <c r="V321" s="233" t="n">
        <v>45824</v>
      </c>
      <c r="W321" s="81" t="inlineStr">
        <is>
          <t>junio</t>
        </is>
      </c>
      <c r="X321" s="81" t="n">
        <v>2025</v>
      </c>
      <c r="Z321" t="inlineStr">
        <is>
          <t>vuelos jaime</t>
        </is>
      </c>
    </row>
    <row r="322" ht="14.45" customHeight="1">
      <c r="A322" s="81" t="inlineStr">
        <is>
          <t>LLC</t>
        </is>
      </c>
      <c r="B322" s="81" t="n">
        <v>337</v>
      </c>
      <c r="C322" s="81" t="n">
        <v>1</v>
      </c>
      <c r="D322" s="233" t="n">
        <v>45790</v>
      </c>
      <c r="E322" s="233" t="n">
        <v>45839</v>
      </c>
      <c r="F322" s="233" t="n">
        <v>45839</v>
      </c>
      <c r="G322" s="81" t="inlineStr">
        <is>
          <t>MinervaH</t>
        </is>
      </c>
      <c r="H322" s="81" t="n">
        <v>20</v>
      </c>
      <c r="I322" s="81" t="inlineStr">
        <is>
          <t>JAIMEG</t>
        </is>
      </c>
      <c r="J322" s="83" t="n">
        <v>1012.3</v>
      </c>
      <c r="K322" s="83" t="inlineStr">
        <is>
          <t>USD</t>
        </is>
      </c>
      <c r="L322" s="83" t="n">
        <v>870.578</v>
      </c>
      <c r="M322" s="83" t="n">
        <v>1012.3</v>
      </c>
      <c r="N322" s="83" t="n">
        <v>0</v>
      </c>
      <c r="O322" s="83" t="n">
        <v>0</v>
      </c>
      <c r="P322" s="83" t="n">
        <v>0</v>
      </c>
      <c r="Q322" s="84" t="n">
        <v>0</v>
      </c>
      <c r="R322" s="81" t="n">
        <v>5</v>
      </c>
      <c r="S322" s="81" t="n">
        <v>2025</v>
      </c>
      <c r="T322" s="81" t="n">
        <v>7</v>
      </c>
      <c r="U322" s="81" t="n">
        <v>2025</v>
      </c>
      <c r="V322" s="233" t="n">
        <v>45884</v>
      </c>
      <c r="W322" s="81" t="inlineStr">
        <is>
          <t>agosto</t>
        </is>
      </c>
      <c r="X322" s="81" t="n">
        <v>2025</v>
      </c>
    </row>
    <row r="323" ht="14.45" customHeight="1">
      <c r="A323" s="81" t="inlineStr">
        <is>
          <t>LLC</t>
        </is>
      </c>
      <c r="B323" s="81" t="n">
        <v>338</v>
      </c>
      <c r="C323" s="81" t="n">
        <v>1</v>
      </c>
      <c r="D323" s="233" t="n">
        <v>45790</v>
      </c>
      <c r="E323" s="233" t="n">
        <v>45785</v>
      </c>
      <c r="F323" s="233" t="n">
        <v>45785</v>
      </c>
      <c r="G323" s="81" t="inlineStr">
        <is>
          <t>MinervaH</t>
        </is>
      </c>
      <c r="H323" s="81" t="n">
        <v>20</v>
      </c>
      <c r="I323" s="81" t="inlineStr">
        <is>
          <t>JAIMEG</t>
        </is>
      </c>
      <c r="J323" s="83" t="n">
        <v>296.3</v>
      </c>
      <c r="K323" s="83" t="inlineStr">
        <is>
          <t>USD</t>
        </is>
      </c>
      <c r="L323" s="83" t="n">
        <v>254.818</v>
      </c>
      <c r="M323" s="83" t="n">
        <v>296.3</v>
      </c>
      <c r="N323" s="83" t="n">
        <v>0</v>
      </c>
      <c r="O323" s="83" t="n">
        <v>0</v>
      </c>
      <c r="P323" s="83" t="n">
        <v>0</v>
      </c>
      <c r="Q323" s="84" t="n">
        <v>0</v>
      </c>
      <c r="R323" s="81" t="n">
        <v>5</v>
      </c>
      <c r="S323" s="81" t="n">
        <v>2025</v>
      </c>
      <c r="T323" s="81" t="n">
        <v>5</v>
      </c>
      <c r="U323" s="81" t="n">
        <v>2025</v>
      </c>
      <c r="V323" s="233" t="n">
        <v>45830</v>
      </c>
      <c r="W323" s="81" t="inlineStr">
        <is>
          <t>junio</t>
        </is>
      </c>
      <c r="X323" s="81" t="n">
        <v>2025</v>
      </c>
      <c r="Z323" t="inlineStr">
        <is>
          <t>supuestamente fee de 35 (no aparece en bdt ni en corsario)</t>
        </is>
      </c>
    </row>
    <row r="324" ht="14.45" customHeight="1">
      <c r="A324" s="81" t="inlineStr">
        <is>
          <t>LLC</t>
        </is>
      </c>
      <c r="B324" s="81" t="n">
        <v>339</v>
      </c>
      <c r="C324" s="81" t="n">
        <v>1</v>
      </c>
      <c r="D324" s="233" t="n">
        <v>45790</v>
      </c>
      <c r="E324" s="233" t="n">
        <v>45786</v>
      </c>
      <c r="F324" s="233" t="n">
        <v>45786</v>
      </c>
      <c r="G324" s="81" t="inlineStr">
        <is>
          <t>MinervaH</t>
        </is>
      </c>
      <c r="H324" s="81" t="n">
        <v>20</v>
      </c>
      <c r="I324" s="81" t="inlineStr">
        <is>
          <t>JAIMEG</t>
        </is>
      </c>
      <c r="J324" s="83" t="n">
        <v>981.6</v>
      </c>
      <c r="K324" s="83" t="inlineStr">
        <is>
          <t>USD</t>
        </is>
      </c>
      <c r="L324" s="83" t="n">
        <v>844.176</v>
      </c>
      <c r="M324" s="83" t="n">
        <v>981.6</v>
      </c>
      <c r="N324" s="83" t="n">
        <v>0</v>
      </c>
      <c r="O324" s="83" t="n">
        <v>0</v>
      </c>
      <c r="P324" s="83" t="n">
        <v>0</v>
      </c>
      <c r="Q324" s="84" t="n">
        <v>0</v>
      </c>
      <c r="R324" s="81" t="n">
        <v>5</v>
      </c>
      <c r="S324" s="81" t="n">
        <v>2025</v>
      </c>
      <c r="T324" s="81" t="n">
        <v>5</v>
      </c>
      <c r="U324" s="81" t="n">
        <v>2025</v>
      </c>
      <c r="V324" s="233" t="n">
        <v>45831</v>
      </c>
      <c r="W324" s="81" t="inlineStr">
        <is>
          <t>junio</t>
        </is>
      </c>
      <c r="X324" s="81" t="n">
        <v>2025</v>
      </c>
      <c r="Z324" t="inlineStr">
        <is>
          <t>vuelo jaime</t>
        </is>
      </c>
    </row>
    <row r="325" ht="14.45" customHeight="1">
      <c r="A325" s="81" t="inlineStr">
        <is>
          <t>LLC</t>
        </is>
      </c>
      <c r="B325" s="81" t="n">
        <v>340</v>
      </c>
      <c r="C325" s="81" t="n">
        <v>1</v>
      </c>
      <c r="D325" s="233" t="n">
        <v>45791</v>
      </c>
      <c r="E325" s="233" t="n">
        <v>45873</v>
      </c>
      <c r="F325" s="233" t="n">
        <v>45879</v>
      </c>
      <c r="G325" s="81" t="inlineStr">
        <is>
          <t>DianaM</t>
        </is>
      </c>
      <c r="H325" s="81" t="n">
        <v>20</v>
      </c>
      <c r="I325" s="81" t="inlineStr">
        <is>
          <t>MARC1989,MARIELLAP</t>
        </is>
      </c>
      <c r="J325" s="83" t="n">
        <v>175373.05</v>
      </c>
      <c r="K325" s="83" t="inlineStr">
        <is>
          <t>USD</t>
        </is>
      </c>
      <c r="L325" s="83" t="n">
        <v>150820.823</v>
      </c>
      <c r="M325" s="83" t="n">
        <v>175373.05</v>
      </c>
      <c r="N325" s="83" t="n">
        <v>16038.14</v>
      </c>
      <c r="O325" s="83" t="n">
        <v>13792.8004</v>
      </c>
      <c r="P325" s="83" t="n">
        <v>16038.14</v>
      </c>
      <c r="Q325" s="84" t="n">
        <v>0.09145156567671033</v>
      </c>
      <c r="R325" s="81" t="n">
        <v>5</v>
      </c>
      <c r="S325" s="81" t="n">
        <v>2025</v>
      </c>
      <c r="T325" s="81" t="n">
        <v>8</v>
      </c>
      <c r="U325" s="81" t="n">
        <v>2025</v>
      </c>
      <c r="V325" s="233" t="n">
        <v>45924</v>
      </c>
      <c r="W325" s="81" t="inlineStr">
        <is>
          <t>septiembre</t>
        </is>
      </c>
      <c r="X325" s="81" t="n">
        <v>2025</v>
      </c>
      <c r="Z325" t="inlineStr">
        <is>
          <t>sin comision</t>
        </is>
      </c>
    </row>
    <row r="326" ht="14.45" customHeight="1">
      <c r="A326" s="81" t="inlineStr">
        <is>
          <t>LLC</t>
        </is>
      </c>
      <c r="B326" s="81" t="n">
        <v>341</v>
      </c>
      <c r="C326" s="81" t="n">
        <v>1</v>
      </c>
      <c r="D326" s="233" t="n">
        <v>45791</v>
      </c>
      <c r="E326" s="233" t="n">
        <v>45870</v>
      </c>
      <c r="F326" s="233" t="n">
        <v>45883</v>
      </c>
      <c r="G326" s="81" t="inlineStr">
        <is>
          <t>AndreaG</t>
        </is>
      </c>
      <c r="H326" s="81" t="n">
        <v>20</v>
      </c>
      <c r="I326" s="81" t="inlineStr">
        <is>
          <t>JAIMEG</t>
        </is>
      </c>
      <c r="J326" s="83" t="n">
        <v>52130.1</v>
      </c>
      <c r="K326" s="83" t="inlineStr">
        <is>
          <t>USD</t>
        </is>
      </c>
      <c r="L326" s="83" t="n">
        <v>44831.886</v>
      </c>
      <c r="M326" s="83" t="n">
        <v>52130.1</v>
      </c>
      <c r="N326" s="83" t="n">
        <v>9259.58</v>
      </c>
      <c r="O326" s="83" t="n">
        <v>7963.2388</v>
      </c>
      <c r="P326" s="83" t="n">
        <v>9259.58</v>
      </c>
      <c r="Q326" s="84" t="n">
        <v>0.1776244434597286</v>
      </c>
      <c r="R326" s="81" t="n">
        <v>5</v>
      </c>
      <c r="S326" s="81" t="n">
        <v>2025</v>
      </c>
      <c r="T326" s="81" t="n">
        <v>8</v>
      </c>
      <c r="U326" s="81" t="n">
        <v>2025</v>
      </c>
      <c r="V326" s="233" t="n">
        <v>45928</v>
      </c>
      <c r="W326" s="81" t="inlineStr">
        <is>
          <t>septiembre</t>
        </is>
      </c>
      <c r="X326" s="81" t="n">
        <v>2025</v>
      </c>
    </row>
    <row r="327" ht="14.45" customHeight="1">
      <c r="A327" s="81" t="inlineStr">
        <is>
          <t>LLC</t>
        </is>
      </c>
      <c r="B327" s="81" t="n">
        <v>342</v>
      </c>
      <c r="C327" s="81" t="n">
        <v>0</v>
      </c>
      <c r="D327" s="233" t="n">
        <v>45791</v>
      </c>
      <c r="E327" s="233" t="n">
        <v>45839</v>
      </c>
      <c r="F327" s="233" t="n">
        <v>45845</v>
      </c>
      <c r="G327" s="81" t="inlineStr">
        <is>
          <t>IsraelB</t>
        </is>
      </c>
      <c r="H327" s="81" t="n">
        <v>20</v>
      </c>
      <c r="I327" s="81" t="inlineStr">
        <is>
          <t>DIANAM,MARC1989</t>
        </is>
      </c>
      <c r="J327" s="83" t="n">
        <v>16401.41</v>
      </c>
      <c r="K327" s="83" t="inlineStr">
        <is>
          <t>MXN</t>
        </is>
      </c>
      <c r="L327" s="83" t="n">
        <v>787.26768</v>
      </c>
      <c r="M327" s="83" t="n">
        <v>918.47896</v>
      </c>
      <c r="N327" s="83" t="n">
        <v>1285.69</v>
      </c>
      <c r="O327" s="83" t="n">
        <v>61.71312</v>
      </c>
      <c r="P327" s="83" t="n">
        <v>71.99864000000001</v>
      </c>
      <c r="Q327" s="84" t="n">
        <v>0.07838899216591744</v>
      </c>
      <c r="R327" s="81" t="n">
        <v>5</v>
      </c>
      <c r="S327" s="81" t="n">
        <v>2025</v>
      </c>
      <c r="T327" s="81" t="n">
        <v>7</v>
      </c>
      <c r="U327" s="81" t="n">
        <v>2025</v>
      </c>
      <c r="V327" s="233" t="n">
        <v>45890</v>
      </c>
      <c r="W327" s="81" t="inlineStr">
        <is>
          <t>agosto</t>
        </is>
      </c>
      <c r="X327" s="81" t="n">
        <v>2025</v>
      </c>
    </row>
    <row r="328" ht="14.45" customHeight="1">
      <c r="A328" s="81" t="inlineStr">
        <is>
          <t>LLC</t>
        </is>
      </c>
      <c r="B328" s="81" t="n">
        <v>343</v>
      </c>
      <c r="C328" s="81" t="n">
        <v>1</v>
      </c>
      <c r="D328" s="233" t="n">
        <v>45791</v>
      </c>
      <c r="E328" s="233" t="n">
        <v>45818</v>
      </c>
      <c r="F328" s="233" t="n">
        <v>45818</v>
      </c>
      <c r="G328" s="81" t="inlineStr">
        <is>
          <t>MinervaH</t>
        </is>
      </c>
      <c r="H328" s="81" t="n">
        <v>20</v>
      </c>
      <c r="I328" s="81" t="inlineStr">
        <is>
          <t>JAIMEG</t>
        </is>
      </c>
      <c r="J328" s="83" t="n">
        <v>198.6</v>
      </c>
      <c r="K328" s="83" t="inlineStr">
        <is>
          <t>USD</t>
        </is>
      </c>
      <c r="L328" s="83" t="n">
        <v>170.796</v>
      </c>
      <c r="M328" s="83" t="n">
        <v>198.6</v>
      </c>
      <c r="N328" s="83" t="n">
        <v>0</v>
      </c>
      <c r="O328" s="83" t="n">
        <v>0</v>
      </c>
      <c r="P328" s="83" t="n">
        <v>0</v>
      </c>
      <c r="Q328" s="84" t="n">
        <v>0</v>
      </c>
      <c r="R328" s="81" t="n">
        <v>5</v>
      </c>
      <c r="S328" s="81" t="n">
        <v>2025</v>
      </c>
      <c r="T328" s="81" t="n">
        <v>6</v>
      </c>
      <c r="U328" s="81" t="n">
        <v>2025</v>
      </c>
      <c r="V328" s="233" t="n">
        <v>45863</v>
      </c>
      <c r="W328" s="81" t="inlineStr">
        <is>
          <t>julio</t>
        </is>
      </c>
      <c r="X328" s="81" t="n">
        <v>2025</v>
      </c>
      <c r="Z328" t="inlineStr">
        <is>
          <t>supuestamente fee de 35 por boleto (2)(no aparece en bdt ni en corsario)</t>
        </is>
      </c>
    </row>
    <row r="329" ht="14.45" customHeight="1">
      <c r="A329" s="81" t="inlineStr">
        <is>
          <t>LLC</t>
        </is>
      </c>
      <c r="B329" s="81" t="n">
        <v>345</v>
      </c>
      <c r="C329" s="81" t="n">
        <v>1</v>
      </c>
      <c r="D329" s="233" t="n">
        <v>45792</v>
      </c>
      <c r="E329" s="233" t="n">
        <v>45704</v>
      </c>
      <c r="F329" s="233" t="n">
        <v>45705</v>
      </c>
      <c r="G329" s="81" t="inlineStr">
        <is>
          <t>MinervaH</t>
        </is>
      </c>
      <c r="H329" s="81" t="n">
        <v>20</v>
      </c>
      <c r="I329" s="81" t="inlineStr">
        <is>
          <t>JAIMEG</t>
        </is>
      </c>
      <c r="J329" s="83" t="n">
        <v>900</v>
      </c>
      <c r="K329" s="83" t="inlineStr">
        <is>
          <t>EUR</t>
        </is>
      </c>
      <c r="L329" s="83" t="n">
        <v>900</v>
      </c>
      <c r="M329" s="83" t="n">
        <v>1044</v>
      </c>
      <c r="N329" s="83" t="n">
        <v>81.75</v>
      </c>
      <c r="O329" s="83" t="n">
        <v>81.75</v>
      </c>
      <c r="P329" s="83" t="n">
        <v>94.83</v>
      </c>
      <c r="Q329" s="84" t="n">
        <v>0.09083333333333334</v>
      </c>
      <c r="R329" s="81" t="n">
        <v>5</v>
      </c>
      <c r="S329" s="81" t="n">
        <v>2025</v>
      </c>
      <c r="T329" s="81" t="n">
        <v>2</v>
      </c>
      <c r="U329" s="81" t="n">
        <v>2025</v>
      </c>
      <c r="V329" s="233" t="n">
        <v>45750</v>
      </c>
      <c r="W329" s="81" t="inlineStr">
        <is>
          <t>abril</t>
        </is>
      </c>
      <c r="X329" s="81" t="n">
        <v>2025</v>
      </c>
      <c r="Z329" t="inlineStr">
        <is>
          <t>supuestamente fee de 35 por boleto (7)(no aparece en bdt ni en corsario)</t>
        </is>
      </c>
    </row>
    <row r="330" ht="14.45" customHeight="1">
      <c r="A330" s="81" t="inlineStr">
        <is>
          <t>LLC</t>
        </is>
      </c>
      <c r="B330" s="81" t="n">
        <v>346</v>
      </c>
      <c r="C330" s="81" t="n">
        <v>1</v>
      </c>
      <c r="D330" s="233" t="n">
        <v>45792</v>
      </c>
      <c r="E330" s="233" t="n">
        <v>45799</v>
      </c>
      <c r="F330" s="233" t="n">
        <v>45805</v>
      </c>
      <c r="G330" s="81" t="inlineStr">
        <is>
          <t>DianaM</t>
        </is>
      </c>
      <c r="H330" s="81" t="n">
        <v>20</v>
      </c>
      <c r="I330" s="81" t="inlineStr">
        <is>
          <t>MARC1989,MARIELLAP</t>
        </is>
      </c>
      <c r="J330" s="83" t="n">
        <v>7100</v>
      </c>
      <c r="K330" s="83" t="inlineStr">
        <is>
          <t>USD</t>
        </is>
      </c>
      <c r="L330" s="83" t="n">
        <v>6106</v>
      </c>
      <c r="M330" s="83" t="n">
        <v>7100</v>
      </c>
      <c r="N330" s="83" t="n">
        <v>805.58</v>
      </c>
      <c r="O330" s="83" t="n">
        <v>692.7988</v>
      </c>
      <c r="P330" s="83" t="n">
        <v>805.58</v>
      </c>
      <c r="Q330" s="84" t="n">
        <v>0.1134619718309859</v>
      </c>
      <c r="R330" s="81" t="n">
        <v>5</v>
      </c>
      <c r="S330" s="81" t="n">
        <v>2025</v>
      </c>
      <c r="T330" s="81" t="n">
        <v>5</v>
      </c>
      <c r="U330" s="81" t="n">
        <v>2025</v>
      </c>
      <c r="V330" s="233" t="n">
        <v>45850</v>
      </c>
      <c r="W330" s="81" t="inlineStr">
        <is>
          <t>julio</t>
        </is>
      </c>
      <c r="X330" s="81" t="n">
        <v>2025</v>
      </c>
      <c r="Z330" t="inlineStr">
        <is>
          <t>vuelos</t>
        </is>
      </c>
    </row>
    <row r="331" ht="14.45" customHeight="1">
      <c r="A331" s="81" t="inlineStr">
        <is>
          <t>LLC</t>
        </is>
      </c>
      <c r="B331" s="81" t="n">
        <v>347</v>
      </c>
      <c r="C331" s="81" t="n">
        <v>1</v>
      </c>
      <c r="D331" s="233" t="n">
        <v>45792</v>
      </c>
      <c r="E331" s="233" t="n">
        <v>45794</v>
      </c>
      <c r="F331" s="233" t="n">
        <v>45815</v>
      </c>
      <c r="G331" s="81" t="inlineStr">
        <is>
          <t>DianaM</t>
        </is>
      </c>
      <c r="H331" s="81" t="n">
        <v>20</v>
      </c>
      <c r="I331" s="81" t="n"/>
      <c r="J331" s="83" t="n">
        <v>9995.190000000001</v>
      </c>
      <c r="K331" s="83" t="inlineStr">
        <is>
          <t>USD</t>
        </is>
      </c>
      <c r="L331" s="83" t="n">
        <v>8595.8634</v>
      </c>
      <c r="M331" s="83" t="n">
        <v>9995.190000000001</v>
      </c>
      <c r="N331" s="83" t="n">
        <v>2008.11</v>
      </c>
      <c r="O331" s="83" t="n">
        <v>1726.9746</v>
      </c>
      <c r="P331" s="83" t="n">
        <v>2008.11</v>
      </c>
      <c r="Q331" s="84" t="n">
        <v>0.2009076365731917</v>
      </c>
      <c r="R331" s="81" t="n">
        <v>5</v>
      </c>
      <c r="S331" s="81" t="n">
        <v>2025</v>
      </c>
      <c r="T331" s="81" t="n">
        <v>5</v>
      </c>
      <c r="U331" s="81" t="n">
        <v>2025</v>
      </c>
      <c r="V331" s="233" t="n">
        <v>45860</v>
      </c>
      <c r="W331" s="81" t="inlineStr">
        <is>
          <t>julio</t>
        </is>
      </c>
      <c r="X331" s="81" t="n">
        <v>2025</v>
      </c>
      <c r="Z331" t="inlineStr">
        <is>
          <t>vuelos jaime</t>
        </is>
      </c>
    </row>
    <row r="332" ht="14.45" customHeight="1">
      <c r="A332" s="81" t="inlineStr">
        <is>
          <t>LLC</t>
        </is>
      </c>
      <c r="B332" s="81" t="n">
        <v>348</v>
      </c>
      <c r="C332" s="81" t="n">
        <v>1</v>
      </c>
      <c r="D332" s="233" t="n">
        <v>45793</v>
      </c>
      <c r="E332" s="233" t="n">
        <v>45799</v>
      </c>
      <c r="F332" s="233" t="n">
        <v>45802</v>
      </c>
      <c r="G332" s="81" t="inlineStr">
        <is>
          <t>EduardoP</t>
        </is>
      </c>
      <c r="H332" s="81" t="n">
        <v>20</v>
      </c>
      <c r="I332" s="81" t="n"/>
      <c r="J332" s="83" t="n">
        <v>3045</v>
      </c>
      <c r="K332" s="83" t="inlineStr">
        <is>
          <t>USD</t>
        </is>
      </c>
      <c r="L332" s="83" t="n">
        <v>2618.7</v>
      </c>
      <c r="M332" s="83" t="n">
        <v>3045</v>
      </c>
      <c r="N332" s="83" t="n">
        <v>429.35</v>
      </c>
      <c r="O332" s="83" t="n">
        <v>369.241</v>
      </c>
      <c r="P332" s="83" t="n">
        <v>429.35</v>
      </c>
      <c r="Q332" s="84" t="n">
        <v>0.1410016420361248</v>
      </c>
      <c r="R332" s="81" t="n">
        <v>5</v>
      </c>
      <c r="S332" s="81" t="n">
        <v>2025</v>
      </c>
      <c r="T332" s="81" t="n">
        <v>5</v>
      </c>
      <c r="U332" s="81" t="n">
        <v>2025</v>
      </c>
      <c r="V332" s="233" t="n">
        <v>45847</v>
      </c>
      <c r="W332" s="81" t="inlineStr">
        <is>
          <t>julio</t>
        </is>
      </c>
      <c r="X332" s="81" t="n">
        <v>2025</v>
      </c>
      <c r="Z332" t="inlineStr">
        <is>
          <t>rentabilidad baja</t>
        </is>
      </c>
    </row>
    <row r="333" ht="14.45" customHeight="1">
      <c r="A333" s="81" t="inlineStr">
        <is>
          <t>LLC</t>
        </is>
      </c>
      <c r="B333" s="81" t="n">
        <v>349</v>
      </c>
      <c r="C333" s="81" t="n">
        <v>1</v>
      </c>
      <c r="D333" s="233" t="n">
        <v>45793</v>
      </c>
      <c r="E333" s="233" t="n">
        <v>45794</v>
      </c>
      <c r="F333" s="233" t="n">
        <v>45802</v>
      </c>
      <c r="G333" s="81" t="inlineStr">
        <is>
          <t>VeronicaN</t>
        </is>
      </c>
      <c r="H333" s="81" t="n">
        <v>20</v>
      </c>
      <c r="I333" s="81" t="n"/>
      <c r="J333" s="83" t="n">
        <v>2457.91</v>
      </c>
      <c r="K333" s="83" t="inlineStr">
        <is>
          <t>USD</t>
        </is>
      </c>
      <c r="L333" s="83" t="n">
        <v>2113.8026</v>
      </c>
      <c r="M333" s="83" t="n">
        <v>2457.91</v>
      </c>
      <c r="N333" s="83" t="n">
        <v>1.91</v>
      </c>
      <c r="O333" s="83" t="n">
        <v>1.6426</v>
      </c>
      <c r="P333" s="83" t="n">
        <v>1.91</v>
      </c>
      <c r="Q333" s="84" t="n">
        <v>0.0007770829688637907</v>
      </c>
      <c r="R333" s="81" t="n">
        <v>5</v>
      </c>
      <c r="S333" s="81" t="n">
        <v>2025</v>
      </c>
      <c r="T333" s="81" t="n">
        <v>5</v>
      </c>
      <c r="U333" s="81" t="n">
        <v>2025</v>
      </c>
      <c r="V333" s="233" t="n">
        <v>45847</v>
      </c>
      <c r="W333" s="81" t="inlineStr">
        <is>
          <t>julio</t>
        </is>
      </c>
      <c r="X333" s="81" t="n">
        <v>2025</v>
      </c>
      <c r="Z333" t="inlineStr">
        <is>
          <t>vuelos jaime</t>
        </is>
      </c>
    </row>
    <row r="334" ht="14.45" customHeight="1">
      <c r="A334" s="81" t="inlineStr">
        <is>
          <t>LLC</t>
        </is>
      </c>
      <c r="B334" s="81" t="n">
        <v>350</v>
      </c>
      <c r="C334" s="81" t="n">
        <v>1</v>
      </c>
      <c r="D334" s="233" t="n">
        <v>45793</v>
      </c>
      <c r="E334" s="233" t="n">
        <v>45793</v>
      </c>
      <c r="F334" s="233" t="n">
        <v>45824</v>
      </c>
      <c r="G334" s="81" t="inlineStr">
        <is>
          <t>RafaellaP</t>
        </is>
      </c>
      <c r="H334" s="81" t="n">
        <v>20</v>
      </c>
      <c r="I334" s="81" t="n"/>
      <c r="J334" s="83" t="n">
        <v>14729.27</v>
      </c>
      <c r="K334" s="83" t="inlineStr">
        <is>
          <t>USD</t>
        </is>
      </c>
      <c r="L334" s="83" t="n">
        <v>12667.1722</v>
      </c>
      <c r="M334" s="83" t="n">
        <v>14729.27</v>
      </c>
      <c r="N334" s="83" t="n">
        <v>718.64</v>
      </c>
      <c r="O334" s="83" t="n">
        <v>618.0304</v>
      </c>
      <c r="P334" s="83" t="n">
        <v>718.64</v>
      </c>
      <c r="Q334" s="84" t="n">
        <v>0.04878992645256689</v>
      </c>
      <c r="R334" s="81" t="n">
        <v>5</v>
      </c>
      <c r="S334" s="81" t="n">
        <v>2025</v>
      </c>
      <c r="T334" s="81" t="n">
        <v>5</v>
      </c>
      <c r="U334" s="81" t="n">
        <v>2025</v>
      </c>
      <c r="V334" s="233" t="n">
        <v>45869</v>
      </c>
      <c r="W334" s="81" t="inlineStr">
        <is>
          <t>julio</t>
        </is>
      </c>
      <c r="X334" s="81" t="n">
        <v>2025</v>
      </c>
      <c r="Z334" t="inlineStr">
        <is>
          <t>jaime viaje? vuelo?</t>
        </is>
      </c>
    </row>
    <row r="335" ht="14.45" customHeight="1">
      <c r="A335" s="81" t="inlineStr">
        <is>
          <t>LLC</t>
        </is>
      </c>
      <c r="B335" s="81" t="n">
        <v>351</v>
      </c>
      <c r="C335" s="81" t="n">
        <v>1</v>
      </c>
      <c r="D335" s="233" t="n">
        <v>45793</v>
      </c>
      <c r="E335" s="233" t="n">
        <v>45793</v>
      </c>
      <c r="F335" s="233" t="n">
        <v>45793</v>
      </c>
      <c r="G335" s="81" t="inlineStr">
        <is>
          <t>DianaM</t>
        </is>
      </c>
      <c r="H335" s="81" t="n">
        <v>20</v>
      </c>
      <c r="I335" s="81" t="n"/>
      <c r="J335" s="83" t="n">
        <v>2611.75</v>
      </c>
      <c r="K335" s="83" t="inlineStr">
        <is>
          <t>USD</t>
        </is>
      </c>
      <c r="L335" s="83" t="n">
        <v>2246.105</v>
      </c>
      <c r="M335" s="83" t="n">
        <v>2611.75</v>
      </c>
      <c r="N335" s="83" t="n">
        <v>35</v>
      </c>
      <c r="O335" s="83" t="n">
        <v>30.1</v>
      </c>
      <c r="P335" s="83" t="n">
        <v>35</v>
      </c>
      <c r="Q335" s="84" t="n">
        <v>0.01340097635684885</v>
      </c>
      <c r="R335" s="81" t="n">
        <v>5</v>
      </c>
      <c r="S335" s="81" t="n">
        <v>2025</v>
      </c>
      <c r="T335" s="81" t="n">
        <v>5</v>
      </c>
      <c r="U335" s="81" t="n">
        <v>2025</v>
      </c>
      <c r="V335" s="233" t="n">
        <v>45838</v>
      </c>
      <c r="W335" s="81" t="inlineStr">
        <is>
          <t>junio</t>
        </is>
      </c>
      <c r="X335" s="81" t="n">
        <v>2025</v>
      </c>
      <c r="Z335" t="inlineStr">
        <is>
          <t>jaime</t>
        </is>
      </c>
    </row>
    <row r="336" ht="14.45" customHeight="1">
      <c r="A336" s="81" t="inlineStr">
        <is>
          <t>LLC</t>
        </is>
      </c>
      <c r="B336" s="81" t="n">
        <v>352</v>
      </c>
      <c r="C336" s="81" t="n">
        <v>1</v>
      </c>
      <c r="D336" s="233" t="n">
        <v>45793</v>
      </c>
      <c r="E336" s="233" t="n">
        <v>45821</v>
      </c>
      <c r="F336" s="233" t="n">
        <v>45824</v>
      </c>
      <c r="G336" s="81" t="inlineStr">
        <is>
          <t>DianaM</t>
        </is>
      </c>
      <c r="H336" s="81" t="n">
        <v>20</v>
      </c>
      <c r="I336" s="81" t="n"/>
      <c r="J336" s="83" t="n">
        <v>9109.860000000001</v>
      </c>
      <c r="K336" s="83" t="inlineStr">
        <is>
          <t>USD</t>
        </is>
      </c>
      <c r="L336" s="83" t="n">
        <v>7834.479600000001</v>
      </c>
      <c r="M336" s="83" t="n">
        <v>9109.860000000001</v>
      </c>
      <c r="N336" s="83" t="n">
        <v>517.96</v>
      </c>
      <c r="O336" s="83" t="n">
        <v>445.4456</v>
      </c>
      <c r="P336" s="83" t="n">
        <v>517.96</v>
      </c>
      <c r="Q336" s="84" t="n">
        <v>0.05685707573991258</v>
      </c>
      <c r="R336" s="81" t="n">
        <v>5</v>
      </c>
      <c r="S336" s="81" t="n">
        <v>2025</v>
      </c>
      <c r="T336" s="81" t="n">
        <v>6</v>
      </c>
      <c r="U336" s="81" t="n">
        <v>2025</v>
      </c>
      <c r="V336" s="233" t="n">
        <v>45869</v>
      </c>
      <c r="W336" s="81" t="inlineStr">
        <is>
          <t>julio</t>
        </is>
      </c>
      <c r="X336" s="81" t="n">
        <v>2025</v>
      </c>
      <c r="Z336" t="inlineStr">
        <is>
          <t>jaime</t>
        </is>
      </c>
    </row>
    <row r="337" ht="14.45" customHeight="1">
      <c r="A337" s="81" t="inlineStr">
        <is>
          <t>LLC</t>
        </is>
      </c>
      <c r="B337" s="81" t="n">
        <v>353</v>
      </c>
      <c r="C337" s="81" t="n">
        <v>1</v>
      </c>
      <c r="D337" s="233" t="n">
        <v>45796</v>
      </c>
      <c r="E337" s="233" t="n">
        <v>45804</v>
      </c>
      <c r="F337" s="233" t="n">
        <v>45805</v>
      </c>
      <c r="G337" s="81" t="inlineStr">
        <is>
          <t>DianaM</t>
        </is>
      </c>
      <c r="H337" s="81" t="n">
        <v>21</v>
      </c>
      <c r="I337" s="81" t="inlineStr">
        <is>
          <t>MARC1989</t>
        </is>
      </c>
      <c r="J337" s="83" t="n">
        <v>7328.61</v>
      </c>
      <c r="K337" s="83" t="inlineStr">
        <is>
          <t>USD</t>
        </is>
      </c>
      <c r="L337" s="83" t="n">
        <v>6302.6046</v>
      </c>
      <c r="M337" s="83" t="n">
        <v>7328.61</v>
      </c>
      <c r="N337" s="83" t="n">
        <v>630.08</v>
      </c>
      <c r="O337" s="83" t="n">
        <v>541.8688000000001</v>
      </c>
      <c r="P337" s="83" t="n">
        <v>630.08</v>
      </c>
      <c r="Q337" s="84" t="n">
        <v>0.08597537595806028</v>
      </c>
      <c r="R337" s="81" t="n">
        <v>5</v>
      </c>
      <c r="S337" s="81" t="n">
        <v>2025</v>
      </c>
      <c r="T337" s="81" t="n">
        <v>5</v>
      </c>
      <c r="U337" s="81" t="n">
        <v>2025</v>
      </c>
      <c r="V337" s="233" t="n">
        <v>45850</v>
      </c>
      <c r="W337" s="81" t="inlineStr">
        <is>
          <t>julio</t>
        </is>
      </c>
      <c r="X337" s="81" t="n">
        <v>2025</v>
      </c>
      <c r="Z337" t="inlineStr">
        <is>
          <t>jaime</t>
        </is>
      </c>
    </row>
    <row r="338" ht="14.45" customHeight="1">
      <c r="A338" s="81" t="inlineStr">
        <is>
          <t>LLC</t>
        </is>
      </c>
      <c r="B338" s="81" t="n">
        <v>354</v>
      </c>
      <c r="C338" s="81" t="n">
        <v>1</v>
      </c>
      <c r="D338" s="233" t="n">
        <v>45796</v>
      </c>
      <c r="E338" s="233" t="n">
        <v>45799</v>
      </c>
      <c r="F338" s="233" t="n">
        <v>45799</v>
      </c>
      <c r="G338" s="81" t="inlineStr">
        <is>
          <t>DianaM</t>
        </is>
      </c>
      <c r="H338" s="81" t="n">
        <v>21</v>
      </c>
      <c r="I338" s="81" t="n"/>
      <c r="J338" s="83" t="n">
        <v>3154.96</v>
      </c>
      <c r="K338" s="83" t="inlineStr">
        <is>
          <t>USD</t>
        </is>
      </c>
      <c r="L338" s="83" t="n">
        <v>2713.2656</v>
      </c>
      <c r="M338" s="83" t="n">
        <v>3154.96</v>
      </c>
      <c r="N338" s="83" t="n">
        <v>70</v>
      </c>
      <c r="O338" s="83" t="n">
        <v>60.2</v>
      </c>
      <c r="P338" s="83" t="n">
        <v>70</v>
      </c>
      <c r="Q338" s="84" t="n">
        <v>0.02218728605117022</v>
      </c>
      <c r="R338" s="81" t="n">
        <v>5</v>
      </c>
      <c r="S338" s="81" t="n">
        <v>2025</v>
      </c>
      <c r="T338" s="81" t="n">
        <v>5</v>
      </c>
      <c r="U338" s="81" t="n">
        <v>2025</v>
      </c>
      <c r="V338" s="233" t="n">
        <v>45844</v>
      </c>
      <c r="W338" s="81" t="inlineStr">
        <is>
          <t>julio</t>
        </is>
      </c>
      <c r="X338" s="81" t="n">
        <v>2025</v>
      </c>
      <c r="Z338" t="inlineStr">
        <is>
          <t>jaime</t>
        </is>
      </c>
    </row>
    <row r="339" ht="14.45" customHeight="1">
      <c r="A339" s="81" t="inlineStr">
        <is>
          <t>LLC</t>
        </is>
      </c>
      <c r="B339" s="81" t="n">
        <v>355</v>
      </c>
      <c r="C339" s="81" t="n">
        <v>1</v>
      </c>
      <c r="D339" s="233" t="n">
        <v>45796</v>
      </c>
      <c r="E339" s="233" t="n">
        <v>45823</v>
      </c>
      <c r="F339" s="233" t="n">
        <v>45860</v>
      </c>
      <c r="G339" s="81" t="inlineStr">
        <is>
          <t>VeronicaN</t>
        </is>
      </c>
      <c r="H339" s="81" t="n">
        <v>21</v>
      </c>
      <c r="I339" s="81" t="n"/>
      <c r="J339" s="83" t="n">
        <v>164275.12</v>
      </c>
      <c r="K339" s="83" t="inlineStr">
        <is>
          <t>USD</t>
        </is>
      </c>
      <c r="L339" s="83" t="n">
        <v>141276.6032</v>
      </c>
      <c r="M339" s="83" t="n">
        <v>164275.12</v>
      </c>
      <c r="N339" s="83" t="n">
        <v>34429.94</v>
      </c>
      <c r="O339" s="83" t="n">
        <v>29609.7484</v>
      </c>
      <c r="P339" s="83" t="n">
        <v>34429.94</v>
      </c>
      <c r="Q339" s="84" t="n">
        <v>0.2095870634579357</v>
      </c>
      <c r="R339" s="81" t="n">
        <v>5</v>
      </c>
      <c r="S339" s="81" t="n">
        <v>2025</v>
      </c>
      <c r="T339" s="81" t="n">
        <v>6</v>
      </c>
      <c r="U339" s="81" t="n">
        <v>2025</v>
      </c>
      <c r="V339" s="233" t="n">
        <v>45905</v>
      </c>
      <c r="W339" s="81" t="inlineStr">
        <is>
          <t>septiembre</t>
        </is>
      </c>
      <c r="X339" s="81" t="n">
        <v>2025</v>
      </c>
      <c r="Z339" t="inlineStr">
        <is>
          <t>jaime "viaje de negocios"</t>
        </is>
      </c>
    </row>
    <row r="340" ht="14.45" customHeight="1">
      <c r="A340" s="81" t="inlineStr">
        <is>
          <t>LLC</t>
        </is>
      </c>
      <c r="B340" s="81" t="n">
        <v>356</v>
      </c>
      <c r="C340" s="81" t="n">
        <v>1</v>
      </c>
      <c r="D340" s="233" t="n">
        <v>45796</v>
      </c>
      <c r="E340" s="233" t="n">
        <v>45791</v>
      </c>
      <c r="F340" s="233" t="n">
        <v>45799</v>
      </c>
      <c r="G340" s="81" t="inlineStr">
        <is>
          <t>DianaM</t>
        </is>
      </c>
      <c r="H340" s="81" t="n">
        <v>21</v>
      </c>
      <c r="I340" s="81" t="n"/>
      <c r="J340" s="83" t="n">
        <v>6906.08</v>
      </c>
      <c r="K340" s="83" t="inlineStr">
        <is>
          <t>USD</t>
        </is>
      </c>
      <c r="L340" s="83" t="n">
        <v>5939.2288</v>
      </c>
      <c r="M340" s="83" t="n">
        <v>6906.08</v>
      </c>
      <c r="N340" s="83" t="n">
        <v>553.36</v>
      </c>
      <c r="O340" s="83" t="n">
        <v>475.8896</v>
      </c>
      <c r="P340" s="83" t="n">
        <v>553.36</v>
      </c>
      <c r="Q340" s="84" t="n">
        <v>0.08012649723142506</v>
      </c>
      <c r="R340" s="81" t="n">
        <v>5</v>
      </c>
      <c r="S340" s="81" t="n">
        <v>2025</v>
      </c>
      <c r="T340" s="81" t="n">
        <v>5</v>
      </c>
      <c r="U340" s="81" t="n">
        <v>2025</v>
      </c>
      <c r="V340" s="233" t="n">
        <v>45844</v>
      </c>
      <c r="W340" s="81" t="inlineStr">
        <is>
          <t>julio</t>
        </is>
      </c>
      <c r="X340" s="81" t="n">
        <v>2025</v>
      </c>
    </row>
    <row r="341" ht="14.45" customHeight="1">
      <c r="A341" s="81" t="inlineStr">
        <is>
          <t>LLC</t>
        </is>
      </c>
      <c r="B341" s="81" t="n">
        <v>357</v>
      </c>
      <c r="C341" s="81" t="n">
        <v>1</v>
      </c>
      <c r="D341" s="233" t="n">
        <v>45797</v>
      </c>
      <c r="E341" s="233" t="n">
        <v>45803</v>
      </c>
      <c r="F341" s="233" t="n">
        <v>45807</v>
      </c>
      <c r="G341" s="81" t="inlineStr">
        <is>
          <t>DianaM</t>
        </is>
      </c>
      <c r="H341" s="81" t="n">
        <v>21</v>
      </c>
      <c r="I341" s="81" t="n"/>
      <c r="J341" s="83" t="n">
        <v>2597.52</v>
      </c>
      <c r="K341" s="83" t="inlineStr">
        <is>
          <t>USD</t>
        </is>
      </c>
      <c r="L341" s="83" t="n">
        <v>2233.8672</v>
      </c>
      <c r="M341" s="83" t="n">
        <v>2597.52</v>
      </c>
      <c r="N341" s="83" t="n">
        <v>110.8</v>
      </c>
      <c r="O341" s="83" t="n">
        <v>95.288</v>
      </c>
      <c r="P341" s="83" t="n">
        <v>110.8</v>
      </c>
      <c r="Q341" s="84" t="n">
        <v>0.04265607194554806</v>
      </c>
      <c r="R341" s="81" t="n">
        <v>5</v>
      </c>
      <c r="S341" s="81" t="n">
        <v>2025</v>
      </c>
      <c r="T341" s="81" t="n">
        <v>5</v>
      </c>
      <c r="U341" s="81" t="n">
        <v>2025</v>
      </c>
      <c r="V341" s="233" t="n">
        <v>45852</v>
      </c>
      <c r="W341" s="81" t="inlineStr">
        <is>
          <t>julio</t>
        </is>
      </c>
      <c r="X341" s="81" t="n">
        <v>2025</v>
      </c>
      <c r="Z341" t="inlineStr">
        <is>
          <t>comision baja</t>
        </is>
      </c>
    </row>
    <row r="342" ht="14.45" customHeight="1">
      <c r="A342" s="81" t="inlineStr">
        <is>
          <t>LLC</t>
        </is>
      </c>
      <c r="B342" s="81" t="n">
        <v>358</v>
      </c>
      <c r="C342" s="81" t="n">
        <v>0</v>
      </c>
      <c r="D342" s="233" t="n">
        <v>45797</v>
      </c>
      <c r="E342" s="233" t="n">
        <v>45787</v>
      </c>
      <c r="F342" s="233" t="n">
        <v>45787</v>
      </c>
      <c r="G342" s="81" t="inlineStr">
        <is>
          <t>DianaM</t>
        </is>
      </c>
      <c r="H342" s="81" t="n">
        <v>21</v>
      </c>
      <c r="I342" s="81" t="inlineStr">
        <is>
          <t>JORGEP,MARC1989</t>
        </is>
      </c>
      <c r="J342" s="83" t="n">
        <v>353.7</v>
      </c>
      <c r="K342" s="83" t="inlineStr">
        <is>
          <t>USD</t>
        </is>
      </c>
      <c r="L342" s="83" t="n">
        <v>304.182</v>
      </c>
      <c r="M342" s="83" t="n">
        <v>353.7</v>
      </c>
      <c r="N342" s="83" t="n">
        <v>0</v>
      </c>
      <c r="O342" s="83" t="n">
        <v>0</v>
      </c>
      <c r="P342" s="83" t="n">
        <v>0</v>
      </c>
      <c r="Q342" s="84" t="n">
        <v>0</v>
      </c>
      <c r="R342" s="81" t="n">
        <v>5</v>
      </c>
      <c r="S342" s="81" t="n">
        <v>2025</v>
      </c>
      <c r="T342" s="81" t="n">
        <v>5</v>
      </c>
      <c r="U342" s="81" t="n">
        <v>2025</v>
      </c>
      <c r="V342" s="233" t="n">
        <v>45832</v>
      </c>
      <c r="W342" s="81" t="inlineStr">
        <is>
          <t>junio</t>
        </is>
      </c>
      <c r="X342" s="81" t="n">
        <v>2025</v>
      </c>
      <c r="Z342" t="inlineStr">
        <is>
          <t>rentabilidad baja</t>
        </is>
      </c>
    </row>
    <row r="343" ht="14.45" customHeight="1">
      <c r="A343" s="81" t="inlineStr">
        <is>
          <t>LLC</t>
        </is>
      </c>
      <c r="B343" s="81" t="n">
        <v>359</v>
      </c>
      <c r="C343" s="81" t="n">
        <v>1</v>
      </c>
      <c r="D343" s="233" t="n">
        <v>45799</v>
      </c>
      <c r="E343" s="233" t="n">
        <v>45850</v>
      </c>
      <c r="F343" s="233" t="n">
        <v>45864</v>
      </c>
      <c r="G343" s="81" t="inlineStr">
        <is>
          <t>MartinB</t>
        </is>
      </c>
      <c r="H343" s="81" t="n">
        <v>21</v>
      </c>
      <c r="I343" s="81" t="inlineStr">
        <is>
          <t>ANATERESA</t>
        </is>
      </c>
      <c r="J343" s="83" t="n">
        <v>25630.24</v>
      </c>
      <c r="K343" s="83" t="inlineStr">
        <is>
          <t>EUR</t>
        </is>
      </c>
      <c r="L343" s="83" t="n">
        <v>25630.24</v>
      </c>
      <c r="M343" s="83" t="n">
        <v>29731.0784</v>
      </c>
      <c r="N343" s="83" t="n">
        <v>4047.08</v>
      </c>
      <c r="O343" s="83" t="n">
        <v>4047.08</v>
      </c>
      <c r="P343" s="83" t="n">
        <v>4694.6128</v>
      </c>
      <c r="Q343" s="84" t="n">
        <v>0.1579025401244779</v>
      </c>
      <c r="R343" s="81" t="n">
        <v>5</v>
      </c>
      <c r="S343" s="81" t="n">
        <v>2025</v>
      </c>
      <c r="T343" s="81" t="n">
        <v>7</v>
      </c>
      <c r="U343" s="81" t="n">
        <v>2025</v>
      </c>
      <c r="V343" s="233" t="n">
        <v>45909</v>
      </c>
      <c r="W343" s="81" t="inlineStr">
        <is>
          <t>septiembre</t>
        </is>
      </c>
      <c r="X343" s="81" t="n">
        <v>2025</v>
      </c>
      <c r="Z343" t="inlineStr">
        <is>
          <t>vuelo</t>
        </is>
      </c>
    </row>
    <row r="344" ht="14.45" customHeight="1">
      <c r="A344" s="81" t="inlineStr">
        <is>
          <t>LLC</t>
        </is>
      </c>
      <c r="B344" s="81" t="n">
        <v>360</v>
      </c>
      <c r="C344" s="81" t="n">
        <v>0</v>
      </c>
      <c r="D344" s="233" t="n">
        <v>45799</v>
      </c>
      <c r="E344" s="233" t="n">
        <v>45877</v>
      </c>
      <c r="F344" s="233" t="n">
        <v>45888</v>
      </c>
      <c r="G344" s="81" t="inlineStr">
        <is>
          <t>DianaM</t>
        </is>
      </c>
      <c r="H344" s="81" t="n">
        <v>21</v>
      </c>
      <c r="I344" s="81" t="inlineStr">
        <is>
          <t>JORGEP</t>
        </is>
      </c>
      <c r="J344" s="83" t="n">
        <v>2292.54</v>
      </c>
      <c r="K344" s="83" t="inlineStr">
        <is>
          <t>USD</t>
        </is>
      </c>
      <c r="L344" s="83" t="n">
        <v>1971.5844</v>
      </c>
      <c r="M344" s="83" t="n">
        <v>2292.54</v>
      </c>
      <c r="N344" s="83" t="n">
        <v>0</v>
      </c>
      <c r="O344" s="83" t="n">
        <v>0</v>
      </c>
      <c r="P344" s="83" t="n">
        <v>0</v>
      </c>
      <c r="Q344" s="84" t="n">
        <v>0</v>
      </c>
      <c r="R344" s="81" t="n">
        <v>5</v>
      </c>
      <c r="S344" s="81" t="n">
        <v>2025</v>
      </c>
      <c r="T344" s="81" t="n">
        <v>8</v>
      </c>
      <c r="U344" s="81" t="n">
        <v>2025</v>
      </c>
      <c r="V344" s="233" t="n">
        <v>45933</v>
      </c>
      <c r="W344" s="81" t="inlineStr">
        <is>
          <t>octubre</t>
        </is>
      </c>
      <c r="X344" s="81" t="n">
        <v>2025</v>
      </c>
    </row>
    <row r="345" ht="14.45" customHeight="1">
      <c r="A345" s="81" t="inlineStr">
        <is>
          <t>LLC</t>
        </is>
      </c>
      <c r="B345" s="81" t="n">
        <v>361</v>
      </c>
      <c r="C345" s="81" t="n">
        <v>1</v>
      </c>
      <c r="D345" s="233" t="n">
        <v>45799</v>
      </c>
      <c r="E345" s="233" t="n">
        <v>45825</v>
      </c>
      <c r="F345" s="233" t="n">
        <v>45845</v>
      </c>
      <c r="G345" s="81" t="inlineStr">
        <is>
          <t>DianaM</t>
        </is>
      </c>
      <c r="H345" s="81" t="n">
        <v>21</v>
      </c>
      <c r="I345" s="81" t="n"/>
      <c r="J345" s="83" t="n">
        <v>7124.67</v>
      </c>
      <c r="K345" s="83" t="inlineStr">
        <is>
          <t>USD</t>
        </is>
      </c>
      <c r="L345" s="83" t="n">
        <v>6127.2162</v>
      </c>
      <c r="M345" s="83" t="n">
        <v>7124.67</v>
      </c>
      <c r="N345" s="83" t="n">
        <v>218</v>
      </c>
      <c r="O345" s="83" t="n">
        <v>187.48</v>
      </c>
      <c r="P345" s="83" t="n">
        <v>218</v>
      </c>
      <c r="Q345" s="84" t="n">
        <v>0.0305979083943537</v>
      </c>
      <c r="R345" s="81" t="n">
        <v>5</v>
      </c>
      <c r="S345" s="81" t="n">
        <v>2025</v>
      </c>
      <c r="T345" s="81" t="n">
        <v>6</v>
      </c>
      <c r="U345" s="81" t="n">
        <v>2025</v>
      </c>
      <c r="V345" s="233" t="n">
        <v>45890</v>
      </c>
      <c r="W345" s="81" t="inlineStr">
        <is>
          <t>agosto</t>
        </is>
      </c>
      <c r="X345" s="81" t="n">
        <v>2025</v>
      </c>
      <c r="Z345" t="inlineStr">
        <is>
          <t>la fecha de inicio es antes que la de creacion</t>
        </is>
      </c>
    </row>
    <row r="346" ht="14.45" customHeight="1">
      <c r="A346" s="81" t="inlineStr">
        <is>
          <t>LLC</t>
        </is>
      </c>
      <c r="B346" s="81" t="n">
        <v>362</v>
      </c>
      <c r="C346" s="81" t="n">
        <v>1</v>
      </c>
      <c r="D346" s="233" t="n">
        <v>45799</v>
      </c>
      <c r="E346" s="233" t="n">
        <v>45858</v>
      </c>
      <c r="F346" s="233" t="n">
        <v>45858</v>
      </c>
      <c r="G346" s="81" t="inlineStr">
        <is>
          <t>MinervaH</t>
        </is>
      </c>
      <c r="H346" s="81" t="n">
        <v>21</v>
      </c>
      <c r="I346" s="81" t="inlineStr">
        <is>
          <t>JAIMEG</t>
        </is>
      </c>
      <c r="J346" s="83" t="n">
        <v>50</v>
      </c>
      <c r="K346" s="83" t="inlineStr">
        <is>
          <t>USD</t>
        </is>
      </c>
      <c r="L346" s="83" t="n">
        <v>43</v>
      </c>
      <c r="M346" s="83" t="n">
        <v>50</v>
      </c>
      <c r="N346" s="83" t="n">
        <v>0</v>
      </c>
      <c r="O346" s="83" t="n">
        <v>0</v>
      </c>
      <c r="P346" s="83" t="n">
        <v>0</v>
      </c>
      <c r="Q346" s="84" t="n">
        <v>0</v>
      </c>
      <c r="R346" s="81" t="n">
        <v>5</v>
      </c>
      <c r="S346" s="81" t="n">
        <v>2025</v>
      </c>
      <c r="T346" s="81" t="n">
        <v>7</v>
      </c>
      <c r="U346" s="81" t="n">
        <v>2025</v>
      </c>
      <c r="V346" s="233" t="n">
        <v>45903</v>
      </c>
      <c r="W346" s="81" t="inlineStr">
        <is>
          <t>septiembre</t>
        </is>
      </c>
      <c r="X346" s="81" t="n">
        <v>2025</v>
      </c>
    </row>
    <row r="347" ht="14.45" customHeight="1">
      <c r="A347" s="81" t="inlineStr">
        <is>
          <t>LLC</t>
        </is>
      </c>
      <c r="B347" s="81" t="n">
        <v>363</v>
      </c>
      <c r="C347" s="81" t="n">
        <v>1</v>
      </c>
      <c r="D347" s="233" t="n">
        <v>45799</v>
      </c>
      <c r="E347" s="233" t="n">
        <v>45818</v>
      </c>
      <c r="F347" s="233" t="n">
        <v>45876</v>
      </c>
      <c r="G347" s="81" t="inlineStr">
        <is>
          <t>MinervaH</t>
        </is>
      </c>
      <c r="H347" s="81" t="n">
        <v>21</v>
      </c>
      <c r="I347" s="81" t="inlineStr">
        <is>
          <t>JAIMEG</t>
        </is>
      </c>
      <c r="J347" s="83" t="n">
        <v>20818</v>
      </c>
      <c r="K347" s="83" t="inlineStr">
        <is>
          <t>MXN</t>
        </is>
      </c>
      <c r="L347" s="83" t="n">
        <v>999.264</v>
      </c>
      <c r="M347" s="83" t="n">
        <v>1165.808</v>
      </c>
      <c r="N347" s="83" t="n">
        <v>0</v>
      </c>
      <c r="O347" s="83" t="n">
        <v>0</v>
      </c>
      <c r="P347" s="83" t="n">
        <v>0</v>
      </c>
      <c r="Q347" s="84" t="n">
        <v>0</v>
      </c>
      <c r="R347" s="81" t="n">
        <v>5</v>
      </c>
      <c r="S347" s="81" t="n">
        <v>2025</v>
      </c>
      <c r="T347" s="81" t="n">
        <v>6</v>
      </c>
      <c r="U347" s="81" t="n">
        <v>2025</v>
      </c>
      <c r="V347" s="233" t="n">
        <v>45921</v>
      </c>
      <c r="W347" s="81" t="inlineStr">
        <is>
          <t>septiembre</t>
        </is>
      </c>
      <c r="X347" s="81" t="n">
        <v>2025</v>
      </c>
      <c r="Z347" t="inlineStr">
        <is>
          <t>solo vuelos? o hay mas?</t>
        </is>
      </c>
    </row>
    <row r="348" ht="14.45" customHeight="1">
      <c r="A348" s="81" t="inlineStr">
        <is>
          <t>LLC</t>
        </is>
      </c>
      <c r="B348" s="81" t="n">
        <v>364</v>
      </c>
      <c r="C348" s="81" t="n">
        <v>0</v>
      </c>
      <c r="D348" s="233" t="n">
        <v>45800</v>
      </c>
      <c r="E348" s="233" t="n">
        <v>45803</v>
      </c>
      <c r="F348" s="233" t="n">
        <v>45814</v>
      </c>
      <c r="G348" s="81" t="inlineStr">
        <is>
          <t>LucianaE</t>
        </is>
      </c>
      <c r="H348" s="81" t="n">
        <v>21</v>
      </c>
      <c r="I348" s="81" t="n"/>
      <c r="J348" s="83" t="n">
        <v>38882.41</v>
      </c>
      <c r="K348" s="83" t="inlineStr">
        <is>
          <t>USD</t>
        </is>
      </c>
      <c r="L348" s="83" t="n">
        <v>33438.8726</v>
      </c>
      <c r="M348" s="83" t="n">
        <v>38882.41</v>
      </c>
      <c r="N348" s="83" t="n">
        <v>4227.73</v>
      </c>
      <c r="O348" s="83" t="n">
        <v>3635.8478</v>
      </c>
      <c r="P348" s="83" t="n">
        <v>4227.73</v>
      </c>
      <c r="Q348" s="84" t="n">
        <v>0.1087311717560717</v>
      </c>
      <c r="R348" s="81" t="n">
        <v>5</v>
      </c>
      <c r="S348" s="81" t="n">
        <v>2025</v>
      </c>
      <c r="T348" s="81" t="n">
        <v>5</v>
      </c>
      <c r="U348" s="81" t="n">
        <v>2025</v>
      </c>
      <c r="V348" s="233" t="n">
        <v>45859</v>
      </c>
      <c r="W348" s="81" t="inlineStr">
        <is>
          <t>julio</t>
        </is>
      </c>
      <c r="X348" s="81" t="n">
        <v>2025</v>
      </c>
    </row>
    <row r="349" ht="14.45" customHeight="1">
      <c r="A349" s="81" t="inlineStr">
        <is>
          <t>LLC</t>
        </is>
      </c>
      <c r="B349" s="81" t="n">
        <v>366</v>
      </c>
      <c r="C349" s="81" t="n">
        <v>1</v>
      </c>
      <c r="D349" s="233" t="n">
        <v>45803</v>
      </c>
      <c r="E349" s="233" t="n">
        <v>45826</v>
      </c>
      <c r="F349" s="233" t="n">
        <v>45838</v>
      </c>
      <c r="G349" s="81" t="inlineStr">
        <is>
          <t>LorenzaP</t>
        </is>
      </c>
      <c r="H349" s="81" t="n">
        <v>22</v>
      </c>
      <c r="I349" s="81" t="n"/>
      <c r="J349" s="83" t="n">
        <v>4310.91</v>
      </c>
      <c r="K349" s="83" t="inlineStr">
        <is>
          <t>USD</t>
        </is>
      </c>
      <c r="L349" s="83" t="n">
        <v>3707.3826</v>
      </c>
      <c r="M349" s="83" t="n">
        <v>4310.91</v>
      </c>
      <c r="N349" s="83" t="n">
        <v>302.24</v>
      </c>
      <c r="O349" s="83" t="n">
        <v>259.9264</v>
      </c>
      <c r="P349" s="83" t="n">
        <v>302.24</v>
      </c>
      <c r="Q349" s="84" t="n">
        <v>0.07011048711292975</v>
      </c>
      <c r="R349" s="81" t="n">
        <v>5</v>
      </c>
      <c r="S349" s="81" t="n">
        <v>2025</v>
      </c>
      <c r="T349" s="81" t="n">
        <v>6</v>
      </c>
      <c r="U349" s="81" t="n">
        <v>2025</v>
      </c>
      <c r="V349" s="233" t="n">
        <v>45883</v>
      </c>
      <c r="W349" s="81" t="inlineStr">
        <is>
          <t>agosto</t>
        </is>
      </c>
      <c r="X349" s="81" t="n">
        <v>2025</v>
      </c>
      <c r="Z349" t="inlineStr">
        <is>
          <t>sin comision</t>
        </is>
      </c>
    </row>
    <row r="350" ht="14.45" customHeight="1">
      <c r="A350" s="81" t="inlineStr">
        <is>
          <t>LLC</t>
        </is>
      </c>
      <c r="B350" s="81" t="n">
        <v>368</v>
      </c>
      <c r="C350" s="81" t="n">
        <v>1</v>
      </c>
      <c r="D350" s="233" t="n">
        <v>45803</v>
      </c>
      <c r="E350" s="233" t="n">
        <v>45739</v>
      </c>
      <c r="F350" s="233" t="n">
        <v>45741</v>
      </c>
      <c r="G350" s="81" t="inlineStr">
        <is>
          <t>DianaM</t>
        </is>
      </c>
      <c r="H350" s="81" t="n">
        <v>22</v>
      </c>
      <c r="I350" s="81" t="n"/>
      <c r="J350" s="83" t="n">
        <v>1680</v>
      </c>
      <c r="K350" s="83" t="inlineStr">
        <is>
          <t>USD</t>
        </is>
      </c>
      <c r="L350" s="83" t="n">
        <v>1444.8</v>
      </c>
      <c r="M350" s="83" t="n">
        <v>1680</v>
      </c>
      <c r="N350" s="83" t="n">
        <v>168.07</v>
      </c>
      <c r="O350" s="83" t="n">
        <v>144.5402</v>
      </c>
      <c r="P350" s="83" t="n">
        <v>168.07</v>
      </c>
      <c r="Q350" s="84" t="n">
        <v>0.1000416666666667</v>
      </c>
      <c r="R350" s="81" t="n">
        <v>5</v>
      </c>
      <c r="S350" s="81" t="n">
        <v>2025</v>
      </c>
      <c r="T350" s="81" t="n">
        <v>3</v>
      </c>
      <c r="U350" s="81" t="n">
        <v>2025</v>
      </c>
      <c r="V350" s="233" t="n">
        <v>45786</v>
      </c>
      <c r="W350" s="81" t="inlineStr">
        <is>
          <t>mayo</t>
        </is>
      </c>
      <c r="X350" s="81" t="n">
        <v>2025</v>
      </c>
      <c r="Z350" t="inlineStr">
        <is>
          <t>sin comision + falta fecha de fin</t>
        </is>
      </c>
    </row>
    <row r="351" ht="14.45" customHeight="1">
      <c r="A351" s="81" t="inlineStr">
        <is>
          <t>LLC</t>
        </is>
      </c>
      <c r="B351" s="81" t="n">
        <v>369</v>
      </c>
      <c r="C351" s="81" t="n">
        <v>1</v>
      </c>
      <c r="D351" s="233" t="n">
        <v>45803</v>
      </c>
      <c r="E351" s="233" t="n">
        <v>45845</v>
      </c>
      <c r="F351" s="233" t="n">
        <v>45850</v>
      </c>
      <c r="G351" s="81" t="inlineStr">
        <is>
          <t>MinervaH</t>
        </is>
      </c>
      <c r="H351" s="81" t="n">
        <v>22</v>
      </c>
      <c r="I351" s="81" t="inlineStr">
        <is>
          <t>DIANAM,JAIMEG,MARIELLAP</t>
        </is>
      </c>
      <c r="J351" s="83" t="n">
        <v>18901.9</v>
      </c>
      <c r="K351" s="83" t="inlineStr">
        <is>
          <t>USD</t>
        </is>
      </c>
      <c r="L351" s="83" t="n">
        <v>16255.634</v>
      </c>
      <c r="M351" s="83" t="n">
        <v>18901.9</v>
      </c>
      <c r="N351" s="83" t="n">
        <v>2396.27</v>
      </c>
      <c r="O351" s="83" t="n">
        <v>2060.7922</v>
      </c>
      <c r="P351" s="83" t="n">
        <v>2396.27</v>
      </c>
      <c r="Q351" s="84" t="n">
        <v>0.1267740280077664</v>
      </c>
      <c r="R351" s="81" t="n">
        <v>5</v>
      </c>
      <c r="S351" s="81" t="n">
        <v>2025</v>
      </c>
      <c r="T351" s="81" t="n">
        <v>7</v>
      </c>
      <c r="U351" s="81" t="n">
        <v>2025</v>
      </c>
      <c r="V351" s="233" t="n">
        <v>45895</v>
      </c>
      <c r="W351" s="81" t="inlineStr">
        <is>
          <t>agosto</t>
        </is>
      </c>
      <c r="X351" s="81" t="n">
        <v>2025</v>
      </c>
      <c r="Z351" t="inlineStr">
        <is>
          <t>no tiene detalle correcto (solo tiene el vuelo pero sin el importe del coste del vuelo</t>
        </is>
      </c>
    </row>
    <row r="352" ht="14.45" customHeight="1">
      <c r="A352" s="81" t="inlineStr">
        <is>
          <t>LLC</t>
        </is>
      </c>
      <c r="B352" s="81" t="n">
        <v>370</v>
      </c>
      <c r="C352" s="81" t="n">
        <v>1</v>
      </c>
      <c r="D352" s="233" t="n">
        <v>45804</v>
      </c>
      <c r="E352" s="233" t="n">
        <v>45832</v>
      </c>
      <c r="F352" s="233" t="n">
        <v>45937</v>
      </c>
      <c r="G352" s="81" t="inlineStr">
        <is>
          <t>DianaM</t>
        </is>
      </c>
      <c r="H352" s="81" t="n">
        <v>22</v>
      </c>
      <c r="I352" s="81" t="n"/>
      <c r="J352" s="83" t="n">
        <v>4797.97</v>
      </c>
      <c r="K352" s="83" t="inlineStr">
        <is>
          <t>USD</t>
        </is>
      </c>
      <c r="L352" s="83" t="n">
        <v>4126.2542</v>
      </c>
      <c r="M352" s="83" t="n">
        <v>4797.97</v>
      </c>
      <c r="N352" s="83" t="n">
        <v>0</v>
      </c>
      <c r="O352" s="83" t="n">
        <v>0</v>
      </c>
      <c r="P352" s="83" t="n">
        <v>0</v>
      </c>
      <c r="Q352" s="84" t="n">
        <v>0</v>
      </c>
      <c r="R352" s="81" t="n">
        <v>5</v>
      </c>
      <c r="S352" s="81" t="n">
        <v>2025</v>
      </c>
      <c r="T352" s="81" t="n">
        <v>6</v>
      </c>
      <c r="U352" s="81" t="n">
        <v>2025</v>
      </c>
      <c r="V352" s="233" t="n">
        <v>45982</v>
      </c>
      <c r="W352" s="81" t="inlineStr">
        <is>
          <t>noviembre</t>
        </is>
      </c>
      <c r="X352" s="81" t="n">
        <v>2025</v>
      </c>
      <c r="Z352" t="inlineStr">
        <is>
          <t>no tiene detalle correcto (solo tiene el vuelo pero sin el importe del coste del vuelo</t>
        </is>
      </c>
    </row>
    <row r="353" ht="14.45" customHeight="1">
      <c r="A353" s="81" t="inlineStr">
        <is>
          <t>LLC</t>
        </is>
      </c>
      <c r="B353" s="81" t="n">
        <v>371</v>
      </c>
      <c r="C353" s="81" t="n">
        <v>1</v>
      </c>
      <c r="D353" s="233" t="n">
        <v>45804</v>
      </c>
      <c r="E353" s="233" t="n">
        <v>45855</v>
      </c>
      <c r="F353" s="233" t="n">
        <v>45873</v>
      </c>
      <c r="G353" s="81" t="inlineStr">
        <is>
          <t>DianaM</t>
        </is>
      </c>
      <c r="H353" s="81" t="n">
        <v>22</v>
      </c>
      <c r="I353" s="81" t="inlineStr">
        <is>
          <t>MARC1989,MARIELLAP</t>
        </is>
      </c>
      <c r="J353" s="83" t="n">
        <v>40753.53</v>
      </c>
      <c r="K353" s="83" t="inlineStr">
        <is>
          <t>USD</t>
        </is>
      </c>
      <c r="L353" s="83" t="n">
        <v>35048.0358</v>
      </c>
      <c r="M353" s="83" t="n">
        <v>40753.53</v>
      </c>
      <c r="N353" s="83" t="n">
        <v>3132.7</v>
      </c>
      <c r="O353" s="83" t="n">
        <v>2694.122</v>
      </c>
      <c r="P353" s="83" t="n">
        <v>3132.7</v>
      </c>
      <c r="Q353" s="84" t="n">
        <v>0.07686941474763045</v>
      </c>
      <c r="R353" s="81" t="n">
        <v>5</v>
      </c>
      <c r="S353" s="81" t="n">
        <v>2025</v>
      </c>
      <c r="T353" s="81" t="n">
        <v>7</v>
      </c>
      <c r="U353" s="81" t="n">
        <v>2025</v>
      </c>
      <c r="V353" s="233" t="n">
        <v>45918</v>
      </c>
      <c r="W353" s="81" t="inlineStr">
        <is>
          <t>septiembre</t>
        </is>
      </c>
      <c r="X353" s="81" t="n">
        <v>2025</v>
      </c>
    </row>
    <row r="354" ht="14.45" customHeight="1">
      <c r="A354" s="81" t="inlineStr">
        <is>
          <t>LLC</t>
        </is>
      </c>
      <c r="B354" s="81" t="n">
        <v>372</v>
      </c>
      <c r="C354" s="81" t="n">
        <v>1</v>
      </c>
      <c r="D354" s="233" t="n">
        <v>45670</v>
      </c>
      <c r="E354" s="233" t="n">
        <v>45728</v>
      </c>
      <c r="F354" s="233" t="n">
        <v>45741</v>
      </c>
      <c r="G354" s="81" t="inlineStr">
        <is>
          <t>VeronicaN</t>
        </is>
      </c>
      <c r="H354" s="81" t="n">
        <v>3</v>
      </c>
      <c r="I354" s="81" t="n"/>
      <c r="J354" s="83" t="n">
        <v>3168.96</v>
      </c>
      <c r="K354" s="83" t="inlineStr">
        <is>
          <t>USD</t>
        </is>
      </c>
      <c r="L354" s="83" t="n">
        <v>2725.3056</v>
      </c>
      <c r="M354" s="83" t="n">
        <v>3168.96</v>
      </c>
      <c r="N354" s="83" t="n">
        <v>35</v>
      </c>
      <c r="O354" s="83" t="n">
        <v>30.1</v>
      </c>
      <c r="P354" s="83" t="n">
        <v>35</v>
      </c>
      <c r="Q354" s="84" t="n">
        <v>0.01104463293951328</v>
      </c>
      <c r="R354" s="81" t="n">
        <v>1</v>
      </c>
      <c r="S354" s="81" t="n">
        <v>2025</v>
      </c>
      <c r="T354" s="81" t="n">
        <v>3</v>
      </c>
      <c r="U354" s="81" t="n">
        <v>2025</v>
      </c>
      <c r="V354" s="233" t="n">
        <v>45786</v>
      </c>
      <c r="W354" s="81" t="inlineStr">
        <is>
          <t>mayo</t>
        </is>
      </c>
      <c r="X354" s="81" t="n">
        <v>2025</v>
      </c>
    </row>
    <row r="355" ht="14.45" customHeight="1">
      <c r="A355" s="81" t="inlineStr">
        <is>
          <t>LLC</t>
        </is>
      </c>
      <c r="B355" s="81" t="n">
        <v>373</v>
      </c>
      <c r="C355" s="81" t="n">
        <v>1</v>
      </c>
      <c r="D355" s="233" t="n">
        <v>45678</v>
      </c>
      <c r="E355" s="233" t="n">
        <v>45678</v>
      </c>
      <c r="F355" s="233" t="n">
        <v>45678</v>
      </c>
      <c r="G355" s="81" t="inlineStr">
        <is>
          <t>VeronicaN</t>
        </is>
      </c>
      <c r="H355" s="81" t="n">
        <v>4</v>
      </c>
      <c r="I355" s="81" t="n"/>
      <c r="J355" s="83" t="n">
        <v>5439.63</v>
      </c>
      <c r="K355" s="83" t="inlineStr">
        <is>
          <t>USD</t>
        </is>
      </c>
      <c r="L355" s="83" t="n">
        <v>4678.0818</v>
      </c>
      <c r="M355" s="83" t="n">
        <v>5439.63</v>
      </c>
      <c r="N355" s="83" t="n">
        <v>210</v>
      </c>
      <c r="O355" s="83" t="n">
        <v>180.6</v>
      </c>
      <c r="P355" s="83" t="n">
        <v>210</v>
      </c>
      <c r="Q355" s="84" t="n">
        <v>0.03860556692275026</v>
      </c>
      <c r="R355" s="81" t="n">
        <v>1</v>
      </c>
      <c r="S355" s="81" t="n">
        <v>2025</v>
      </c>
      <c r="T355" s="81" t="n">
        <v>1</v>
      </c>
      <c r="U355" s="81" t="n">
        <v>2025</v>
      </c>
      <c r="V355" s="233" t="n">
        <v>45723</v>
      </c>
      <c r="W355" s="81" t="inlineStr">
        <is>
          <t>marzo</t>
        </is>
      </c>
      <c r="X355" s="81" t="n">
        <v>2025</v>
      </c>
    </row>
    <row r="356" ht="14.45" customHeight="1">
      <c r="A356" s="81" t="inlineStr">
        <is>
          <t>LLC</t>
        </is>
      </c>
      <c r="B356" s="81" t="n">
        <v>374</v>
      </c>
      <c r="C356" s="81" t="n">
        <v>1</v>
      </c>
      <c r="D356" s="233" t="n">
        <v>45681</v>
      </c>
      <c r="E356" s="233" t="n">
        <v>45731</v>
      </c>
      <c r="F356" s="233" t="n">
        <v>45736</v>
      </c>
      <c r="G356" s="81" t="inlineStr">
        <is>
          <t>VeronicaN</t>
        </is>
      </c>
      <c r="H356" s="81" t="n">
        <v>4</v>
      </c>
      <c r="I356" s="81" t="n"/>
      <c r="J356" s="83" t="n">
        <v>138570</v>
      </c>
      <c r="K356" s="83" t="inlineStr">
        <is>
          <t>MXN</t>
        </is>
      </c>
      <c r="L356" s="83" t="n">
        <v>6651.360000000001</v>
      </c>
      <c r="M356" s="83" t="n">
        <v>7759.92</v>
      </c>
      <c r="N356" s="83" t="n">
        <v>0</v>
      </c>
      <c r="O356" s="83" t="n">
        <v>0</v>
      </c>
      <c r="P356" s="83" t="n">
        <v>0</v>
      </c>
      <c r="Q356" s="84" t="n">
        <v>0</v>
      </c>
      <c r="R356" s="81" t="n">
        <v>1</v>
      </c>
      <c r="S356" s="81" t="n">
        <v>2025</v>
      </c>
      <c r="T356" s="81" t="n">
        <v>3</v>
      </c>
      <c r="U356" s="81" t="n">
        <v>2025</v>
      </c>
      <c r="V356" s="233" t="n">
        <v>45781</v>
      </c>
      <c r="W356" s="81" t="inlineStr">
        <is>
          <t>mayo</t>
        </is>
      </c>
      <c r="X356" s="81" t="n">
        <v>2025</v>
      </c>
      <c r="Z356" t="inlineStr">
        <is>
          <t>solo vuelos pero 0 comision??</t>
        </is>
      </c>
    </row>
    <row r="357" ht="14.45" customHeight="1">
      <c r="A357" s="81" t="inlineStr">
        <is>
          <t>LLC</t>
        </is>
      </c>
      <c r="B357" s="81" t="n">
        <v>375</v>
      </c>
      <c r="C357" s="81" t="n">
        <v>1</v>
      </c>
      <c r="D357" s="233" t="n">
        <v>45693</v>
      </c>
      <c r="E357" s="233" t="n">
        <v>45736</v>
      </c>
      <c r="F357" s="233" t="n">
        <v>45747</v>
      </c>
      <c r="G357" s="81" t="inlineStr">
        <is>
          <t>VeronicaN</t>
        </is>
      </c>
      <c r="H357" s="81" t="n">
        <v>6</v>
      </c>
      <c r="I357" s="81" t="n"/>
      <c r="J357" s="83" t="n">
        <v>25529</v>
      </c>
      <c r="K357" s="83" t="inlineStr">
        <is>
          <t>MXN</t>
        </is>
      </c>
      <c r="L357" s="83" t="n">
        <v>1225.392</v>
      </c>
      <c r="M357" s="83" t="n">
        <v>1429.624</v>
      </c>
      <c r="N357" s="83" t="n">
        <v>0</v>
      </c>
      <c r="O357" s="83" t="n">
        <v>0</v>
      </c>
      <c r="P357" s="83" t="n">
        <v>0</v>
      </c>
      <c r="Q357" s="84" t="n">
        <v>0</v>
      </c>
      <c r="R357" s="81" t="n">
        <v>2</v>
      </c>
      <c r="S357" s="81" t="n">
        <v>2025</v>
      </c>
      <c r="T357" s="81" t="n">
        <v>3</v>
      </c>
      <c r="U357" s="81" t="n">
        <v>2025</v>
      </c>
      <c r="V357" s="233" t="n">
        <v>45792</v>
      </c>
      <c r="W357" s="81" t="inlineStr">
        <is>
          <t>mayo</t>
        </is>
      </c>
      <c r="X357" s="81" t="n">
        <v>2025</v>
      </c>
      <c r="Z357" t="inlineStr">
        <is>
          <t>solo vuelos</t>
        </is>
      </c>
    </row>
    <row r="358" ht="14.45" customHeight="1">
      <c r="A358" s="81" t="inlineStr">
        <is>
          <t>LLC</t>
        </is>
      </c>
      <c r="B358" s="81" t="n">
        <v>376</v>
      </c>
      <c r="C358" s="81" t="n">
        <v>1</v>
      </c>
      <c r="D358" s="233" t="n">
        <v>45805</v>
      </c>
      <c r="E358" s="233" t="n">
        <v>45709</v>
      </c>
      <c r="F358" s="233" t="n">
        <v>45714</v>
      </c>
      <c r="G358" s="81" t="inlineStr">
        <is>
          <t>PaulinaV</t>
        </is>
      </c>
      <c r="H358" s="81" t="n">
        <v>22</v>
      </c>
      <c r="I358" s="81" t="n"/>
      <c r="J358" s="83" t="n">
        <v>1750</v>
      </c>
      <c r="K358" s="83" t="inlineStr">
        <is>
          <t>USD</t>
        </is>
      </c>
      <c r="L358" s="83" t="n">
        <v>1505</v>
      </c>
      <c r="M358" s="83" t="n">
        <v>1750</v>
      </c>
      <c r="N358" s="83" t="n">
        <v>221.14</v>
      </c>
      <c r="O358" s="83" t="n">
        <v>190.1804</v>
      </c>
      <c r="P358" s="83" t="n">
        <v>221.14</v>
      </c>
      <c r="Q358" s="84" t="n">
        <v>0.1263657142857143</v>
      </c>
      <c r="R358" s="81" t="n">
        <v>5</v>
      </c>
      <c r="S358" s="81" t="n">
        <v>2025</v>
      </c>
      <c r="T358" s="81" t="n">
        <v>2</v>
      </c>
      <c r="U358" s="81" t="n">
        <v>2025</v>
      </c>
      <c r="V358" s="233" t="n">
        <v>45759</v>
      </c>
      <c r="W358" s="81" t="inlineStr">
        <is>
          <t>abril</t>
        </is>
      </c>
      <c r="X358" s="81" t="n">
        <v>2025</v>
      </c>
    </row>
    <row r="359" ht="14.45" customHeight="1">
      <c r="A359" s="81" t="inlineStr">
        <is>
          <t>LLC</t>
        </is>
      </c>
      <c r="B359" s="81" t="n">
        <v>377</v>
      </c>
      <c r="C359" s="81" t="n">
        <v>1</v>
      </c>
      <c r="D359" s="233" t="n">
        <v>45805</v>
      </c>
      <c r="E359" s="233" t="n">
        <v>45806</v>
      </c>
      <c r="F359" s="233" t="n">
        <v>45810</v>
      </c>
      <c r="G359" s="81" t="inlineStr">
        <is>
          <t>DianaM</t>
        </is>
      </c>
      <c r="H359" s="81" t="n">
        <v>22</v>
      </c>
      <c r="I359" s="81" t="inlineStr">
        <is>
          <t>JAIMEG,MARIELLAP</t>
        </is>
      </c>
      <c r="J359" s="83" t="n">
        <v>28779.6</v>
      </c>
      <c r="K359" s="83" t="inlineStr">
        <is>
          <t>USD</t>
        </is>
      </c>
      <c r="L359" s="83" t="n">
        <v>24750.456</v>
      </c>
      <c r="M359" s="83" t="n">
        <v>28779.6</v>
      </c>
      <c r="N359" s="83" t="n">
        <v>3058.47</v>
      </c>
      <c r="O359" s="83" t="n">
        <v>2630.2842</v>
      </c>
      <c r="P359" s="83" t="n">
        <v>3058.47</v>
      </c>
      <c r="Q359" s="84" t="n">
        <v>0.1062721511070341</v>
      </c>
      <c r="R359" s="81" t="n">
        <v>5</v>
      </c>
      <c r="S359" s="81" t="n">
        <v>2025</v>
      </c>
      <c r="T359" s="81" t="n">
        <v>5</v>
      </c>
      <c r="U359" s="81" t="n">
        <v>2025</v>
      </c>
      <c r="V359" s="233" t="n">
        <v>45855</v>
      </c>
      <c r="W359" s="81" t="inlineStr">
        <is>
          <t>julio</t>
        </is>
      </c>
      <c r="X359" s="81" t="n">
        <v>2025</v>
      </c>
    </row>
    <row r="360" ht="14.45" customHeight="1">
      <c r="A360" s="81" t="inlineStr">
        <is>
          <t>LLC</t>
        </is>
      </c>
      <c r="B360" s="81" t="n">
        <v>378</v>
      </c>
      <c r="C360" s="81" t="n">
        <v>0</v>
      </c>
      <c r="D360" s="233" t="n">
        <v>45805</v>
      </c>
      <c r="E360" s="233" t="n">
        <v>45901</v>
      </c>
      <c r="F360" s="233" t="n">
        <v>45904</v>
      </c>
      <c r="G360" s="81" t="inlineStr">
        <is>
          <t>DianaM</t>
        </is>
      </c>
      <c r="H360" s="81" t="n">
        <v>22</v>
      </c>
      <c r="I360" s="81" t="inlineStr">
        <is>
          <t>FERNANDAS,MARIELLAP</t>
        </is>
      </c>
      <c r="J360" s="83" t="n">
        <v>9222.59</v>
      </c>
      <c r="K360" s="83" t="inlineStr">
        <is>
          <t>USD</t>
        </is>
      </c>
      <c r="L360" s="83" t="n">
        <v>7931.4274</v>
      </c>
      <c r="M360" s="83" t="n">
        <v>9222.59</v>
      </c>
      <c r="N360" s="83" t="n">
        <v>1806.55</v>
      </c>
      <c r="O360" s="83" t="n">
        <v>1553.633</v>
      </c>
      <c r="P360" s="83" t="n">
        <v>1806.55</v>
      </c>
      <c r="Q360" s="84" t="n">
        <v>0.1958831521297163</v>
      </c>
      <c r="R360" s="81" t="n">
        <v>5</v>
      </c>
      <c r="S360" s="81" t="n">
        <v>2025</v>
      </c>
      <c r="T360" s="81" t="n">
        <v>9</v>
      </c>
      <c r="U360" s="81" t="n">
        <v>2025</v>
      </c>
      <c r="V360" s="233" t="n">
        <v>45949</v>
      </c>
      <c r="W360" s="81" t="inlineStr">
        <is>
          <t>octubre</t>
        </is>
      </c>
      <c r="X360" s="81" t="n">
        <v>2025</v>
      </c>
      <c r="Z360" t="inlineStr">
        <is>
          <t>mal registrado, falta importe total de la reserva, pagos a proveedores y comision</t>
        </is>
      </c>
    </row>
    <row r="361" ht="14.45" customHeight="1">
      <c r="A361" s="81" t="inlineStr">
        <is>
          <t>LLC</t>
        </is>
      </c>
      <c r="B361" s="81" t="n">
        <v>379</v>
      </c>
      <c r="C361" s="81" t="n">
        <v>1</v>
      </c>
      <c r="D361" s="233" t="n">
        <v>45805</v>
      </c>
      <c r="E361" s="233" t="n">
        <v>45827</v>
      </c>
      <c r="F361" s="233" t="n">
        <v>45831</v>
      </c>
      <c r="G361" s="81" t="inlineStr">
        <is>
          <t>DianaM</t>
        </is>
      </c>
      <c r="H361" s="81" t="n">
        <v>22</v>
      </c>
      <c r="I361" s="81" t="inlineStr">
        <is>
          <t>JAIMEG,MARIELLAP</t>
        </is>
      </c>
      <c r="J361" s="83" t="n">
        <v>48164.24</v>
      </c>
      <c r="K361" s="83" t="inlineStr">
        <is>
          <t>USD</t>
        </is>
      </c>
      <c r="L361" s="83" t="n">
        <v>41421.2464</v>
      </c>
      <c r="M361" s="83" t="n">
        <v>48164.24</v>
      </c>
      <c r="N361" s="83" t="n">
        <v>7659.78</v>
      </c>
      <c r="O361" s="83" t="n">
        <v>6587.4108</v>
      </c>
      <c r="P361" s="83" t="n">
        <v>7659.78</v>
      </c>
      <c r="Q361" s="84" t="n">
        <v>0.1590345866559921</v>
      </c>
      <c r="R361" s="81" t="n">
        <v>5</v>
      </c>
      <c r="S361" s="81" t="n">
        <v>2025</v>
      </c>
      <c r="T361" s="81" t="n">
        <v>6</v>
      </c>
      <c r="U361" s="81" t="n">
        <v>2025</v>
      </c>
      <c r="V361" s="233" t="n">
        <v>45876</v>
      </c>
      <c r="W361" s="81" t="inlineStr">
        <is>
          <t>agosto</t>
        </is>
      </c>
      <c r="X361" s="81" t="n">
        <v>2025</v>
      </c>
      <c r="Z361" t="inlineStr">
        <is>
          <t>vuelos</t>
        </is>
      </c>
    </row>
    <row r="362" ht="14.45" customHeight="1">
      <c r="A362" s="81" t="inlineStr">
        <is>
          <t>LLC</t>
        </is>
      </c>
      <c r="B362" s="81" t="n">
        <v>380</v>
      </c>
      <c r="C362" s="81" t="n">
        <v>1</v>
      </c>
      <c r="D362" s="233" t="n">
        <v>45805</v>
      </c>
      <c r="E362" s="233" t="n">
        <v>45805</v>
      </c>
      <c r="F362" s="233" t="n">
        <v>45806</v>
      </c>
      <c r="G362" s="81" t="inlineStr">
        <is>
          <t>DianaM</t>
        </is>
      </c>
      <c r="H362" s="81" t="n">
        <v>22</v>
      </c>
      <c r="I362" s="81" t="inlineStr">
        <is>
          <t>MARC1989,MARIELLAP</t>
        </is>
      </c>
      <c r="J362" s="83" t="n">
        <v>7136.4</v>
      </c>
      <c r="K362" s="83" t="inlineStr">
        <is>
          <t>USD</t>
        </is>
      </c>
      <c r="L362" s="83" t="n">
        <v>6137.303999999999</v>
      </c>
      <c r="M362" s="83" t="n">
        <v>7136.4</v>
      </c>
      <c r="N362" s="83" t="n">
        <v>496.36</v>
      </c>
      <c r="O362" s="83" t="n">
        <v>426.8696</v>
      </c>
      <c r="P362" s="83" t="n">
        <v>496.36</v>
      </c>
      <c r="Q362" s="84" t="n">
        <v>0.06955327616165013</v>
      </c>
      <c r="R362" s="81" t="n">
        <v>5</v>
      </c>
      <c r="S362" s="81" t="n">
        <v>2025</v>
      </c>
      <c r="T362" s="81" t="n">
        <v>5</v>
      </c>
      <c r="U362" s="81" t="n">
        <v>2025</v>
      </c>
      <c r="V362" s="233" t="n">
        <v>45851</v>
      </c>
      <c r="W362" s="81" t="inlineStr">
        <is>
          <t>julio</t>
        </is>
      </c>
      <c r="X362" s="81" t="n">
        <v>2025</v>
      </c>
      <c r="Z362" t="inlineStr">
        <is>
          <t>vuelos</t>
        </is>
      </c>
    </row>
    <row r="363" ht="14.45" customHeight="1">
      <c r="A363" s="81" t="inlineStr">
        <is>
          <t>LLC</t>
        </is>
      </c>
      <c r="B363" s="81" t="n">
        <v>381</v>
      </c>
      <c r="C363" s="81" t="n">
        <v>1</v>
      </c>
      <c r="D363" s="233" t="n">
        <v>45805</v>
      </c>
      <c r="E363" s="233" t="n">
        <v>45814</v>
      </c>
      <c r="F363" s="233" t="n">
        <v>45817</v>
      </c>
      <c r="G363" s="81" t="inlineStr">
        <is>
          <t>AndreaM</t>
        </is>
      </c>
      <c r="H363" s="81" t="n">
        <v>22</v>
      </c>
      <c r="I363" s="81" t="n"/>
      <c r="J363" s="83" t="n">
        <v>14250</v>
      </c>
      <c r="K363" s="83" t="inlineStr">
        <is>
          <t>USD</t>
        </is>
      </c>
      <c r="L363" s="83" t="n">
        <v>12255</v>
      </c>
      <c r="M363" s="83" t="n">
        <v>14250</v>
      </c>
      <c r="N363" s="83" t="n">
        <v>660.29</v>
      </c>
      <c r="O363" s="83" t="n">
        <v>567.8493999999999</v>
      </c>
      <c r="P363" s="83" t="n">
        <v>660.29</v>
      </c>
      <c r="Q363" s="84" t="n">
        <v>0.04633614035087719</v>
      </c>
      <c r="R363" s="81" t="n">
        <v>5</v>
      </c>
      <c r="S363" s="81" t="n">
        <v>2025</v>
      </c>
      <c r="T363" s="81" t="n">
        <v>6</v>
      </c>
      <c r="U363" s="81" t="n">
        <v>2025</v>
      </c>
      <c r="V363" s="233" t="n">
        <v>45862</v>
      </c>
      <c r="W363" s="81" t="inlineStr">
        <is>
          <t>julio</t>
        </is>
      </c>
      <c r="X363" s="81" t="n">
        <v>2025</v>
      </c>
      <c r="Z363" t="inlineStr">
        <is>
          <t>vuelos jaime</t>
        </is>
      </c>
    </row>
    <row r="364" ht="14.45" customHeight="1">
      <c r="A364" s="81" t="inlineStr">
        <is>
          <t>LLC</t>
        </is>
      </c>
      <c r="B364" s="81" t="n">
        <v>382</v>
      </c>
      <c r="C364" s="81" t="n">
        <v>1</v>
      </c>
      <c r="D364" s="233" t="n">
        <v>45806</v>
      </c>
      <c r="E364" s="233" t="n">
        <v>45808</v>
      </c>
      <c r="F364" s="233" t="n">
        <v>45811</v>
      </c>
      <c r="G364" s="81" t="inlineStr">
        <is>
          <t>LucianaE</t>
        </is>
      </c>
      <c r="H364" s="81" t="n">
        <v>22</v>
      </c>
      <c r="I364" s="81" t="n"/>
      <c r="J364" s="83" t="n">
        <v>18693.84</v>
      </c>
      <c r="K364" s="83" t="inlineStr">
        <is>
          <t>USD</t>
        </is>
      </c>
      <c r="L364" s="83" t="n">
        <v>16076.7024</v>
      </c>
      <c r="M364" s="83" t="n">
        <v>18693.84</v>
      </c>
      <c r="N364" s="83" t="n">
        <v>2012.5</v>
      </c>
      <c r="O364" s="83" t="n">
        <v>1730.75</v>
      </c>
      <c r="P364" s="83" t="n">
        <v>2012.5</v>
      </c>
      <c r="Q364" s="84" t="n">
        <v>0.1076557839373826</v>
      </c>
      <c r="R364" s="81" t="n">
        <v>5</v>
      </c>
      <c r="S364" s="81" t="n">
        <v>2025</v>
      </c>
      <c r="T364" s="81" t="n">
        <v>5</v>
      </c>
      <c r="U364" s="81" t="n">
        <v>2025</v>
      </c>
      <c r="V364" s="233" t="n">
        <v>45856</v>
      </c>
      <c r="W364" s="81" t="inlineStr">
        <is>
          <t>julio</t>
        </is>
      </c>
      <c r="X364" s="81" t="n">
        <v>2025</v>
      </c>
      <c r="Z364" t="inlineStr">
        <is>
          <t>comision muy baja</t>
        </is>
      </c>
    </row>
    <row r="365" ht="14.45" customHeight="1">
      <c r="A365" s="81" t="inlineStr">
        <is>
          <t>LLC</t>
        </is>
      </c>
      <c r="B365" s="81" t="n">
        <v>383</v>
      </c>
      <c r="C365" s="81" t="n">
        <v>1</v>
      </c>
      <c r="D365" s="233" t="n">
        <v>45806</v>
      </c>
      <c r="E365" s="233" t="n">
        <v>45865</v>
      </c>
      <c r="F365" s="233" t="n">
        <v>45866</v>
      </c>
      <c r="G365" s="81" t="inlineStr">
        <is>
          <t>DianaM</t>
        </is>
      </c>
      <c r="H365" s="81" t="n">
        <v>22</v>
      </c>
      <c r="I365" s="81" t="n"/>
      <c r="J365" s="83" t="n">
        <v>1646.17</v>
      </c>
      <c r="K365" s="83" t="inlineStr">
        <is>
          <t>USD</t>
        </is>
      </c>
      <c r="L365" s="83" t="n">
        <v>1415.7062</v>
      </c>
      <c r="M365" s="83" t="n">
        <v>1646.17</v>
      </c>
      <c r="N365" s="83" t="n">
        <v>70</v>
      </c>
      <c r="O365" s="83" t="n">
        <v>60.2</v>
      </c>
      <c r="P365" s="83" t="n">
        <v>70</v>
      </c>
      <c r="Q365" s="84" t="n">
        <v>0.04252294720472369</v>
      </c>
      <c r="R365" s="81" t="n">
        <v>5</v>
      </c>
      <c r="S365" s="81" t="n">
        <v>2025</v>
      </c>
      <c r="T365" s="81" t="n">
        <v>7</v>
      </c>
      <c r="U365" s="81" t="n">
        <v>2025</v>
      </c>
      <c r="V365" s="233" t="n">
        <v>45911</v>
      </c>
      <c r="W365" s="81" t="inlineStr">
        <is>
          <t>septiembre</t>
        </is>
      </c>
      <c r="X365" s="81" t="n">
        <v>2025</v>
      </c>
      <c r="Z365" t="inlineStr">
        <is>
          <t>reserva mal metida</t>
        </is>
      </c>
    </row>
    <row r="366" ht="14.45" customHeight="1">
      <c r="A366" s="81" t="inlineStr">
        <is>
          <t>LLC</t>
        </is>
      </c>
      <c r="B366" s="81" t="n">
        <v>384</v>
      </c>
      <c r="C366" s="81" t="n">
        <v>1</v>
      </c>
      <c r="D366" s="233" t="n">
        <v>45806</v>
      </c>
      <c r="E366" s="233" t="n">
        <v>45834</v>
      </c>
      <c r="F366" s="233" t="n">
        <v>45836</v>
      </c>
      <c r="G366" s="81" t="inlineStr">
        <is>
          <t>DianaM</t>
        </is>
      </c>
      <c r="H366" s="81" t="n">
        <v>22</v>
      </c>
      <c r="I366" s="81" t="inlineStr">
        <is>
          <t>JAIMEG,MARIELLAP</t>
        </is>
      </c>
      <c r="J366" s="83" t="n">
        <v>4324.59</v>
      </c>
      <c r="K366" s="83" t="inlineStr">
        <is>
          <t>USD</t>
        </is>
      </c>
      <c r="L366" s="83" t="n">
        <v>3719.1474</v>
      </c>
      <c r="M366" s="83" t="n">
        <v>4324.59</v>
      </c>
      <c r="N366" s="83" t="n">
        <v>380.53</v>
      </c>
      <c r="O366" s="83" t="n">
        <v>327.2558</v>
      </c>
      <c r="P366" s="83" t="n">
        <v>380.53</v>
      </c>
      <c r="Q366" s="84" t="n">
        <v>0.08799215648188613</v>
      </c>
      <c r="R366" s="81" t="n">
        <v>5</v>
      </c>
      <c r="S366" s="81" t="n">
        <v>2025</v>
      </c>
      <c r="T366" s="81" t="n">
        <v>6</v>
      </c>
      <c r="U366" s="81" t="n">
        <v>2025</v>
      </c>
      <c r="V366" s="233" t="n">
        <v>45881</v>
      </c>
      <c r="W366" s="81" t="inlineStr">
        <is>
          <t>agosto</t>
        </is>
      </c>
      <c r="X366" s="81" t="n">
        <v>2025</v>
      </c>
      <c r="Z366" t="inlineStr">
        <is>
          <t>vuelos</t>
        </is>
      </c>
    </row>
    <row r="367" ht="14.45" customHeight="1">
      <c r="A367" s="81" t="inlineStr">
        <is>
          <t>LLC</t>
        </is>
      </c>
      <c r="B367" s="81" t="n">
        <v>385</v>
      </c>
      <c r="C367" s="81" t="n">
        <v>1</v>
      </c>
      <c r="D367" s="233" t="n">
        <v>45806</v>
      </c>
      <c r="E367" s="233" t="n">
        <v>45784</v>
      </c>
      <c r="F367" s="233" t="n">
        <v>45789</v>
      </c>
      <c r="G367" s="81" t="inlineStr">
        <is>
          <t>DianaM</t>
        </is>
      </c>
      <c r="H367" s="81" t="n">
        <v>22</v>
      </c>
      <c r="I367" s="81" t="n"/>
      <c r="J367" s="83" t="n">
        <v>3000</v>
      </c>
      <c r="K367" s="83" t="inlineStr">
        <is>
          <t>USD</t>
        </is>
      </c>
      <c r="L367" s="83" t="n">
        <v>2580</v>
      </c>
      <c r="M367" s="83" t="n">
        <v>3000</v>
      </c>
      <c r="N367" s="83" t="n">
        <v>800</v>
      </c>
      <c r="O367" s="83" t="n">
        <v>688</v>
      </c>
      <c r="P367" s="83" t="n">
        <v>800</v>
      </c>
      <c r="Q367" s="84" t="n">
        <v>0.2666666666666667</v>
      </c>
      <c r="R367" s="81" t="n">
        <v>5</v>
      </c>
      <c r="S367" s="81" t="n">
        <v>2025</v>
      </c>
      <c r="T367" s="81" t="n">
        <v>5</v>
      </c>
      <c r="U367" s="81" t="n">
        <v>2025</v>
      </c>
      <c r="V367" s="233" t="n">
        <v>45834</v>
      </c>
      <c r="W367" s="81" t="inlineStr">
        <is>
          <t>junio</t>
        </is>
      </c>
      <c r="X367" s="81" t="n">
        <v>2025</v>
      </c>
      <c r="Z367" t="inlineStr">
        <is>
          <t>vuelos</t>
        </is>
      </c>
    </row>
    <row r="368" ht="14.45" customHeight="1">
      <c r="A368" s="81" t="inlineStr">
        <is>
          <t>LLC</t>
        </is>
      </c>
      <c r="B368" s="81" t="n">
        <v>386</v>
      </c>
      <c r="C368" s="81" t="n">
        <v>1</v>
      </c>
      <c r="D368" s="233" t="n">
        <v>45807</v>
      </c>
      <c r="E368" s="233" t="n">
        <v>45728</v>
      </c>
      <c r="F368" s="233" t="n">
        <v>45730</v>
      </c>
      <c r="G368" s="81" t="inlineStr">
        <is>
          <t>PaulinaV</t>
        </is>
      </c>
      <c r="H368" s="81" t="n">
        <v>22</v>
      </c>
      <c r="I368" s="81" t="n"/>
      <c r="J368" s="83" t="n">
        <v>740</v>
      </c>
      <c r="K368" s="83" t="inlineStr">
        <is>
          <t>USD</t>
        </is>
      </c>
      <c r="L368" s="83" t="n">
        <v>636.4</v>
      </c>
      <c r="M368" s="83" t="n">
        <v>740</v>
      </c>
      <c r="N368" s="83" t="n">
        <v>79.05</v>
      </c>
      <c r="O368" s="83" t="n">
        <v>67.98299999999999</v>
      </c>
      <c r="P368" s="83" t="n">
        <v>79.05</v>
      </c>
      <c r="Q368" s="84" t="n">
        <v>0.1068243243243243</v>
      </c>
      <c r="R368" s="81" t="n">
        <v>5</v>
      </c>
      <c r="S368" s="81" t="n">
        <v>2025</v>
      </c>
      <c r="T368" s="81" t="n">
        <v>3</v>
      </c>
      <c r="U368" s="81" t="n">
        <v>2025</v>
      </c>
      <c r="V368" s="233" t="n">
        <v>45775</v>
      </c>
      <c r="W368" s="81" t="inlineStr">
        <is>
          <t>abril</t>
        </is>
      </c>
      <c r="X368" s="81" t="n">
        <v>2025</v>
      </c>
    </row>
    <row r="369" ht="14.45" customHeight="1">
      <c r="A369" s="81" t="inlineStr">
        <is>
          <t>LLC</t>
        </is>
      </c>
      <c r="B369" s="81" t="n">
        <v>387</v>
      </c>
      <c r="C369" s="81" t="n">
        <v>1</v>
      </c>
      <c r="D369" s="233" t="n">
        <v>45807</v>
      </c>
      <c r="E369" s="233" t="n">
        <v>45827</v>
      </c>
      <c r="F369" s="233" t="n">
        <v>45832</v>
      </c>
      <c r="G369" s="81" t="inlineStr">
        <is>
          <t>DianaM</t>
        </is>
      </c>
      <c r="H369" s="81" t="n">
        <v>22</v>
      </c>
      <c r="I369" s="81" t="inlineStr">
        <is>
          <t>JAIMEG,MARIELLAP</t>
        </is>
      </c>
      <c r="J369" s="83" t="n">
        <v>25787.64</v>
      </c>
      <c r="K369" s="83" t="inlineStr">
        <is>
          <t>USD</t>
        </is>
      </c>
      <c r="L369" s="83" t="n">
        <v>22177.3704</v>
      </c>
      <c r="M369" s="83" t="n">
        <v>25787.64</v>
      </c>
      <c r="N369" s="83" t="n">
        <v>2377.84</v>
      </c>
      <c r="O369" s="83" t="n">
        <v>2044.9424</v>
      </c>
      <c r="P369" s="83" t="n">
        <v>2377.84</v>
      </c>
      <c r="Q369" s="84" t="n">
        <v>0.09220851539729887</v>
      </c>
      <c r="R369" s="81" t="n">
        <v>5</v>
      </c>
      <c r="S369" s="81" t="n">
        <v>2025</v>
      </c>
      <c r="T369" s="81" t="n">
        <v>6</v>
      </c>
      <c r="U369" s="81" t="n">
        <v>2025</v>
      </c>
      <c r="V369" s="233" t="n">
        <v>45877</v>
      </c>
      <c r="W369" s="81" t="inlineStr">
        <is>
          <t>agosto</t>
        </is>
      </c>
      <c r="X369" s="81" t="n">
        <v>2025</v>
      </c>
      <c r="Z369" t="inlineStr">
        <is>
          <t>vuelos pero sin comision??</t>
        </is>
      </c>
    </row>
    <row r="370" ht="14.45" customHeight="1">
      <c r="A370" s="81" t="inlineStr">
        <is>
          <t>LLC</t>
        </is>
      </c>
      <c r="B370" s="81" t="n">
        <v>388</v>
      </c>
      <c r="C370" s="81" t="n">
        <v>1</v>
      </c>
      <c r="D370" s="233" t="n">
        <v>45807</v>
      </c>
      <c r="E370" s="233" t="n">
        <v>45949</v>
      </c>
      <c r="F370" s="233" t="n">
        <v>45970</v>
      </c>
      <c r="G370" s="81" t="inlineStr">
        <is>
          <t>LucianaE</t>
        </is>
      </c>
      <c r="H370" s="81" t="n">
        <v>22</v>
      </c>
      <c r="I370" s="81" t="n"/>
      <c r="J370" s="83" t="n">
        <v>75930.67</v>
      </c>
      <c r="K370" s="83" t="inlineStr">
        <is>
          <t>USD</t>
        </is>
      </c>
      <c r="L370" s="83" t="n">
        <v>65300.3762</v>
      </c>
      <c r="M370" s="83" t="n">
        <v>75930.67</v>
      </c>
      <c r="N370" s="83" t="n">
        <v>5374.12</v>
      </c>
      <c r="O370" s="83" t="n">
        <v>4621.7432</v>
      </c>
      <c r="P370" s="83" t="n">
        <v>5374.12</v>
      </c>
      <c r="Q370" s="84" t="n">
        <v>0.07077667034941217</v>
      </c>
      <c r="R370" s="81" t="n">
        <v>5</v>
      </c>
      <c r="S370" s="81" t="n">
        <v>2025</v>
      </c>
      <c r="T370" s="81" t="n">
        <v>10</v>
      </c>
      <c r="U370" s="81" t="n">
        <v>2025</v>
      </c>
      <c r="V370" s="233" t="n">
        <v>46015</v>
      </c>
      <c r="W370" s="81" t="inlineStr">
        <is>
          <t>diciembre</t>
        </is>
      </c>
      <c r="X370" s="81" t="n">
        <v>2025</v>
      </c>
      <c r="Z370" t="inlineStr">
        <is>
          <t>reserva mal metida</t>
        </is>
      </c>
    </row>
    <row r="371" ht="14.45" customHeight="1">
      <c r="A371" s="81" t="inlineStr">
        <is>
          <t>LLC</t>
        </is>
      </c>
      <c r="B371" s="81" t="n">
        <v>389</v>
      </c>
      <c r="C371" s="81" t="n">
        <v>1</v>
      </c>
      <c r="D371" s="233" t="n">
        <v>45807</v>
      </c>
      <c r="E371" s="233" t="n">
        <v>45949</v>
      </c>
      <c r="F371" s="233" t="n">
        <v>45970</v>
      </c>
      <c r="G371" s="81" t="inlineStr">
        <is>
          <t>LucianaE</t>
        </is>
      </c>
      <c r="H371" s="81" t="n">
        <v>22</v>
      </c>
      <c r="I371" s="81" t="n"/>
      <c r="J371" s="83" t="n">
        <v>73352.77</v>
      </c>
      <c r="K371" s="83" t="inlineStr">
        <is>
          <t>USD</t>
        </is>
      </c>
      <c r="L371" s="83" t="n">
        <v>63083.3822</v>
      </c>
      <c r="M371" s="83" t="n">
        <v>73352.77</v>
      </c>
      <c r="N371" s="83" t="n">
        <v>5053.91</v>
      </c>
      <c r="O371" s="83" t="n">
        <v>4346.362599999999</v>
      </c>
      <c r="P371" s="83" t="n">
        <v>5053.91</v>
      </c>
      <c r="Q371" s="84" t="n">
        <v>0.06889869325998185</v>
      </c>
      <c r="R371" s="81" t="n">
        <v>5</v>
      </c>
      <c r="S371" s="81" t="n">
        <v>2025</v>
      </c>
      <c r="T371" s="81" t="n">
        <v>10</v>
      </c>
      <c r="U371" s="81" t="n">
        <v>2025</v>
      </c>
      <c r="V371" s="233" t="n">
        <v>46015</v>
      </c>
      <c r="W371" s="81" t="inlineStr">
        <is>
          <t>diciembre</t>
        </is>
      </c>
      <c r="X371" s="81" t="n">
        <v>2025</v>
      </c>
      <c r="Z371" t="inlineStr">
        <is>
          <t>reserva mal metida</t>
        </is>
      </c>
    </row>
    <row r="372" ht="14.45" customHeight="1">
      <c r="A372" s="81" t="inlineStr">
        <is>
          <t>LLC</t>
        </is>
      </c>
      <c r="B372" s="81" t="n">
        <v>390</v>
      </c>
      <c r="C372" s="81" t="n">
        <v>1</v>
      </c>
      <c r="D372" s="233" t="n">
        <v>45807</v>
      </c>
      <c r="E372" s="233" t="n">
        <v>45924</v>
      </c>
      <c r="F372" s="233" t="n">
        <v>45934</v>
      </c>
      <c r="G372" s="81" t="inlineStr">
        <is>
          <t>MinervaH</t>
        </is>
      </c>
      <c r="H372" s="81" t="n">
        <v>22</v>
      </c>
      <c r="I372" s="81" t="inlineStr">
        <is>
          <t>JAIMEG</t>
        </is>
      </c>
      <c r="J372" s="83" t="n">
        <v>1089882.92</v>
      </c>
      <c r="K372" s="83" t="inlineStr">
        <is>
          <t>MXN</t>
        </is>
      </c>
      <c r="L372" s="83" t="n">
        <v>52314.38016</v>
      </c>
      <c r="M372" s="83" t="n">
        <v>61033.44352</v>
      </c>
      <c r="N372" s="83" t="n">
        <v>207150.67</v>
      </c>
      <c r="O372" s="83" t="n">
        <v>9943.232160000001</v>
      </c>
      <c r="P372" s="83" t="n">
        <v>11600.43752</v>
      </c>
      <c r="Q372" s="84" t="n">
        <v>0.1900669018650187</v>
      </c>
      <c r="R372" s="81" t="n">
        <v>5</v>
      </c>
      <c r="S372" s="81" t="n">
        <v>2025</v>
      </c>
      <c r="T372" s="81" t="n">
        <v>9</v>
      </c>
      <c r="U372" s="81" t="n">
        <v>2025</v>
      </c>
      <c r="V372" s="233" t="n">
        <v>45979</v>
      </c>
      <c r="W372" s="81" t="inlineStr">
        <is>
          <t>noviembre</t>
        </is>
      </c>
      <c r="X372" s="81" t="n">
        <v>2025</v>
      </c>
      <c r="Z372" t="inlineStr">
        <is>
          <t>fecha de creacion erronea (pasado)</t>
        </is>
      </c>
    </row>
    <row r="373" ht="14.45" customHeight="1">
      <c r="A373" s="81" t="inlineStr">
        <is>
          <t>LLC</t>
        </is>
      </c>
      <c r="B373" s="81" t="n">
        <v>391</v>
      </c>
      <c r="C373" s="81" t="n">
        <v>1</v>
      </c>
      <c r="D373" s="233" t="n">
        <v>45807</v>
      </c>
      <c r="E373" s="233" t="n">
        <v>45948</v>
      </c>
      <c r="F373" s="233" t="n">
        <v>45970</v>
      </c>
      <c r="G373" s="81" t="inlineStr">
        <is>
          <t>LucianaE</t>
        </is>
      </c>
      <c r="H373" s="81" t="n">
        <v>22</v>
      </c>
      <c r="I373" s="81" t="n"/>
      <c r="J373" s="83" t="n">
        <v>75993.07000000001</v>
      </c>
      <c r="K373" s="83" t="inlineStr">
        <is>
          <t>USD</t>
        </is>
      </c>
      <c r="L373" s="83" t="n">
        <v>65354.0402</v>
      </c>
      <c r="M373" s="83" t="n">
        <v>75993.07000000001</v>
      </c>
      <c r="N373" s="83" t="n">
        <v>5358.14</v>
      </c>
      <c r="O373" s="83" t="n">
        <v>4608.0004</v>
      </c>
      <c r="P373" s="83" t="n">
        <v>5358.14</v>
      </c>
      <c r="Q373" s="84" t="n">
        <v>0.07050827134632144</v>
      </c>
      <c r="R373" s="81" t="n">
        <v>5</v>
      </c>
      <c r="S373" s="81" t="n">
        <v>2025</v>
      </c>
      <c r="T373" s="81" t="n">
        <v>10</v>
      </c>
      <c r="U373" s="81" t="n">
        <v>2025</v>
      </c>
      <c r="V373" s="233" t="n">
        <v>46015</v>
      </c>
      <c r="W373" s="81" t="inlineStr">
        <is>
          <t>diciembre</t>
        </is>
      </c>
      <c r="X373" s="81" t="n">
        <v>2025</v>
      </c>
      <c r="Z373" t="inlineStr">
        <is>
          <t>fecha de creacion erronea (pasado)</t>
        </is>
      </c>
    </row>
    <row r="374" ht="14.45" customHeight="1">
      <c r="A374" s="81" t="inlineStr">
        <is>
          <t>LLC</t>
        </is>
      </c>
      <c r="B374" s="81" t="n">
        <v>392</v>
      </c>
      <c r="C374" s="81" t="n">
        <v>1</v>
      </c>
      <c r="D374" s="233" t="n">
        <v>45807</v>
      </c>
      <c r="E374" s="233" t="n">
        <v>46017</v>
      </c>
      <c r="F374" s="233" t="n">
        <v>46029</v>
      </c>
      <c r="G374" s="81" t="inlineStr">
        <is>
          <t>LucianaE</t>
        </is>
      </c>
      <c r="H374" s="81" t="n">
        <v>22</v>
      </c>
      <c r="I374" s="81" t="n"/>
      <c r="J374" s="83" t="n">
        <v>59116.68</v>
      </c>
      <c r="K374" s="83" t="inlineStr">
        <is>
          <t>USD</t>
        </is>
      </c>
      <c r="L374" s="83" t="n">
        <v>50840.3448</v>
      </c>
      <c r="M374" s="83" t="n">
        <v>59116.68</v>
      </c>
      <c r="N374" s="83" t="n">
        <v>8206.200000000001</v>
      </c>
      <c r="O374" s="83" t="n">
        <v>7057.332</v>
      </c>
      <c r="P374" s="83" t="n">
        <v>8206.200000000001</v>
      </c>
      <c r="Q374" s="84" t="n">
        <v>0.1388136140256861</v>
      </c>
      <c r="R374" s="81" t="n">
        <v>5</v>
      </c>
      <c r="S374" s="81" t="n">
        <v>2025</v>
      </c>
      <c r="T374" s="81" t="n">
        <v>12</v>
      </c>
      <c r="U374" s="81" t="n">
        <v>2025</v>
      </c>
      <c r="V374" s="233" t="n">
        <v>46074</v>
      </c>
      <c r="W374" s="81" t="inlineStr">
        <is>
          <t>febrero</t>
        </is>
      </c>
      <c r="X374" s="81" t="n">
        <v>2026</v>
      </c>
      <c r="Z374" t="inlineStr">
        <is>
          <t>fecha de creacion erronea (pasado)</t>
        </is>
      </c>
    </row>
    <row r="375" ht="14.45" customHeight="1">
      <c r="A375" s="81" t="inlineStr">
        <is>
          <t>LLC</t>
        </is>
      </c>
      <c r="B375" s="81" t="n">
        <v>393</v>
      </c>
      <c r="C375" s="81" t="n">
        <v>1</v>
      </c>
      <c r="D375" s="233" t="n">
        <v>45807</v>
      </c>
      <c r="E375" s="233" t="n">
        <v>45857</v>
      </c>
      <c r="F375" s="233" t="n">
        <v>45861</v>
      </c>
      <c r="G375" s="81" t="inlineStr">
        <is>
          <t>VeronicaN</t>
        </is>
      </c>
      <c r="H375" s="81" t="n">
        <v>22</v>
      </c>
      <c r="I375" s="81" t="n"/>
      <c r="J375" s="83" t="n">
        <v>28530.04</v>
      </c>
      <c r="K375" s="83" t="inlineStr">
        <is>
          <t>EUR</t>
        </is>
      </c>
      <c r="L375" s="83" t="n">
        <v>28530.04</v>
      </c>
      <c r="M375" s="83" t="n">
        <v>33094.8464</v>
      </c>
      <c r="N375" s="83" t="n">
        <v>2477.38</v>
      </c>
      <c r="O375" s="83" t="n">
        <v>2477.38</v>
      </c>
      <c r="P375" s="83" t="n">
        <v>2873.7608</v>
      </c>
      <c r="Q375" s="84" t="n">
        <v>0.08683408785967353</v>
      </c>
      <c r="R375" s="81" t="n">
        <v>5</v>
      </c>
      <c r="S375" s="81" t="n">
        <v>2025</v>
      </c>
      <c r="T375" s="81" t="n">
        <v>7</v>
      </c>
      <c r="U375" s="81" t="n">
        <v>2025</v>
      </c>
      <c r="V375" s="233" t="n">
        <v>45906</v>
      </c>
      <c r="W375" s="81" t="inlineStr">
        <is>
          <t>septiembre</t>
        </is>
      </c>
      <c r="X375" s="81" t="n">
        <v>2025</v>
      </c>
    </row>
    <row r="376" ht="14.45" customHeight="1">
      <c r="A376" s="81" t="inlineStr">
        <is>
          <t>LLC</t>
        </is>
      </c>
      <c r="B376" s="81" t="n">
        <v>394</v>
      </c>
      <c r="C376" s="81" t="n">
        <v>1</v>
      </c>
      <c r="D376" s="233" t="n">
        <v>45810</v>
      </c>
      <c r="E376" s="233" t="n">
        <v>45819</v>
      </c>
      <c r="F376" s="233" t="n">
        <v>45834</v>
      </c>
      <c r="G376" s="81" t="inlineStr">
        <is>
          <t>DianaM</t>
        </is>
      </c>
      <c r="H376" s="81" t="n">
        <v>23</v>
      </c>
      <c r="I376" s="81" t="inlineStr">
        <is>
          <t>MARC1989,MARIELLAP</t>
        </is>
      </c>
      <c r="J376" s="83" t="n">
        <v>33063.32</v>
      </c>
      <c r="K376" s="83" t="inlineStr">
        <is>
          <t>USD</t>
        </is>
      </c>
      <c r="L376" s="83" t="n">
        <v>28434.4552</v>
      </c>
      <c r="M376" s="83" t="n">
        <v>33063.32</v>
      </c>
      <c r="N376" s="83" t="n">
        <v>2466.89</v>
      </c>
      <c r="O376" s="83" t="n">
        <v>2121.5254</v>
      </c>
      <c r="P376" s="83" t="n">
        <v>2466.89</v>
      </c>
      <c r="Q376" s="84" t="n">
        <v>0.07461107958910357</v>
      </c>
      <c r="R376" s="81" t="n">
        <v>6</v>
      </c>
      <c r="S376" s="81" t="n">
        <v>2025</v>
      </c>
      <c r="T376" s="81" t="n">
        <v>6</v>
      </c>
      <c r="U376" s="81" t="n">
        <v>2025</v>
      </c>
      <c r="V376" s="233" t="n">
        <v>45879</v>
      </c>
      <c r="W376" s="81" t="inlineStr">
        <is>
          <t>agosto</t>
        </is>
      </c>
      <c r="X376" s="81" t="n">
        <v>2025</v>
      </c>
      <c r="Z376" t="inlineStr">
        <is>
          <t>porcentaje de comision bajo</t>
        </is>
      </c>
    </row>
    <row r="377" ht="14.45" customHeight="1">
      <c r="A377" s="81" t="inlineStr">
        <is>
          <t>LLC</t>
        </is>
      </c>
      <c r="B377" s="81" t="n">
        <v>395</v>
      </c>
      <c r="C377" s="81" t="n">
        <v>1</v>
      </c>
      <c r="D377" s="233" t="n">
        <v>45810</v>
      </c>
      <c r="E377" s="233" t="n">
        <v>45748</v>
      </c>
      <c r="F377" s="233" t="n">
        <v>45777</v>
      </c>
      <c r="G377" s="81" t="inlineStr">
        <is>
          <t>DianaM</t>
        </is>
      </c>
      <c r="H377" s="81" t="n">
        <v>23</v>
      </c>
      <c r="I377" s="81" t="n"/>
      <c r="J377" s="83" t="n">
        <v>15971.66</v>
      </c>
      <c r="K377" s="83" t="inlineStr">
        <is>
          <t>USD</t>
        </is>
      </c>
      <c r="L377" s="83" t="n">
        <v>13735.6276</v>
      </c>
      <c r="M377" s="83" t="n">
        <v>15971.66</v>
      </c>
      <c r="N377" s="83" t="n">
        <v>798.59</v>
      </c>
      <c r="O377" s="83" t="n">
        <v>686.7874</v>
      </c>
      <c r="P377" s="83" t="n">
        <v>798.59</v>
      </c>
      <c r="Q377" s="84" t="n">
        <v>0.0500004382762969</v>
      </c>
      <c r="R377" s="81" t="n">
        <v>6</v>
      </c>
      <c r="S377" s="81" t="n">
        <v>2025</v>
      </c>
      <c r="T377" s="81" t="n">
        <v>4</v>
      </c>
      <c r="U377" s="81" t="n">
        <v>2025</v>
      </c>
      <c r="V377" s="233" t="n">
        <v>45822</v>
      </c>
      <c r="W377" s="81" t="inlineStr">
        <is>
          <t>junio</t>
        </is>
      </c>
      <c r="X377" s="81" t="n">
        <v>2025</v>
      </c>
      <c r="Z377" t="inlineStr">
        <is>
          <t>rentabilidad baja</t>
        </is>
      </c>
    </row>
    <row r="378" ht="14.45" customHeight="1">
      <c r="A378" s="81" t="inlineStr">
        <is>
          <t>LLC</t>
        </is>
      </c>
      <c r="B378" s="81" t="n">
        <v>396</v>
      </c>
      <c r="C378" s="81" t="n">
        <v>1</v>
      </c>
      <c r="D378" s="233" t="n">
        <v>45810</v>
      </c>
      <c r="E378" s="233" t="n">
        <v>45859</v>
      </c>
      <c r="F378" s="233" t="n">
        <v>45861</v>
      </c>
      <c r="G378" s="81" t="inlineStr">
        <is>
          <t>DianaM</t>
        </is>
      </c>
      <c r="H378" s="81" t="n">
        <v>23</v>
      </c>
      <c r="I378" s="81" t="n"/>
      <c r="J378" s="83" t="n">
        <v>8265.969999999999</v>
      </c>
      <c r="K378" s="83" t="inlineStr">
        <is>
          <t>USD</t>
        </is>
      </c>
      <c r="L378" s="83" t="n">
        <v>7108.734199999999</v>
      </c>
      <c r="M378" s="83" t="n">
        <v>8265.969999999999</v>
      </c>
      <c r="N378" s="83" t="n">
        <v>719.01</v>
      </c>
      <c r="O378" s="83" t="n">
        <v>618.3486</v>
      </c>
      <c r="P378" s="83" t="n">
        <v>719.01</v>
      </c>
      <c r="Q378" s="84" t="n">
        <v>0.08698434666469877</v>
      </c>
      <c r="R378" s="81" t="n">
        <v>6</v>
      </c>
      <c r="S378" s="81" t="n">
        <v>2025</v>
      </c>
      <c r="T378" s="81" t="n">
        <v>7</v>
      </c>
      <c r="U378" s="81" t="n">
        <v>2025</v>
      </c>
      <c r="V378" s="233" t="n">
        <v>45906</v>
      </c>
      <c r="W378" s="81" t="inlineStr">
        <is>
          <t>septiembre</t>
        </is>
      </c>
      <c r="X378" s="81" t="n">
        <v>2025</v>
      </c>
    </row>
    <row r="379" ht="14.45" customHeight="1">
      <c r="A379" s="81" t="inlineStr">
        <is>
          <t>LLC</t>
        </is>
      </c>
      <c r="B379" s="81" t="n">
        <v>397</v>
      </c>
      <c r="C379" s="81" t="n">
        <v>1</v>
      </c>
      <c r="D379" s="233" t="n">
        <v>45810</v>
      </c>
      <c r="E379" s="233" t="n">
        <v>45843</v>
      </c>
      <c r="F379" s="233" t="n">
        <v>45858</v>
      </c>
      <c r="G379" s="81" t="inlineStr">
        <is>
          <t>LucianaE</t>
        </is>
      </c>
      <c r="H379" s="81" t="n">
        <v>23</v>
      </c>
      <c r="I379" s="81" t="n"/>
      <c r="J379" s="83" t="n">
        <v>43524.38</v>
      </c>
      <c r="K379" s="83" t="inlineStr">
        <is>
          <t>USD</t>
        </is>
      </c>
      <c r="L379" s="83" t="n">
        <v>37430.96679999999</v>
      </c>
      <c r="M379" s="83" t="n">
        <v>43524.38</v>
      </c>
      <c r="N379" s="83" t="n">
        <v>4606.21</v>
      </c>
      <c r="O379" s="83" t="n">
        <v>3961.3406</v>
      </c>
      <c r="P379" s="83" t="n">
        <v>4606.21</v>
      </c>
      <c r="Q379" s="84" t="n">
        <v>0.1058305712798207</v>
      </c>
      <c r="R379" s="81" t="n">
        <v>6</v>
      </c>
      <c r="S379" s="81" t="n">
        <v>2025</v>
      </c>
      <c r="T379" s="81" t="n">
        <v>7</v>
      </c>
      <c r="U379" s="81" t="n">
        <v>2025</v>
      </c>
      <c r="V379" s="233" t="n">
        <v>45903</v>
      </c>
      <c r="W379" s="81" t="inlineStr">
        <is>
          <t>septiembre</t>
        </is>
      </c>
      <c r="X379" s="81" t="n">
        <v>2025</v>
      </c>
    </row>
    <row r="380" ht="14.45" customHeight="1">
      <c r="A380" s="81" t="inlineStr">
        <is>
          <t>LLC</t>
        </is>
      </c>
      <c r="B380" s="81" t="n">
        <v>398</v>
      </c>
      <c r="C380" s="81" t="n">
        <v>1</v>
      </c>
      <c r="D380" s="233" t="n">
        <v>45810</v>
      </c>
      <c r="E380" s="233" t="n">
        <v>45858</v>
      </c>
      <c r="F380" s="233" t="n">
        <v>45875</v>
      </c>
      <c r="G380" s="81" t="inlineStr">
        <is>
          <t>ClaudiaF</t>
        </is>
      </c>
      <c r="H380" s="81" t="n">
        <v>23</v>
      </c>
      <c r="I380" s="81" t="n"/>
      <c r="J380" s="83" t="n">
        <v>12669.04</v>
      </c>
      <c r="K380" s="83" t="inlineStr">
        <is>
          <t>EUR</t>
        </is>
      </c>
      <c r="L380" s="83" t="n">
        <v>12669.04</v>
      </c>
      <c r="M380" s="83" t="n">
        <v>14696.0864</v>
      </c>
      <c r="N380" s="83" t="n">
        <v>906.8</v>
      </c>
      <c r="O380" s="83" t="n">
        <v>906.8</v>
      </c>
      <c r="P380" s="83" t="n">
        <v>1051.888</v>
      </c>
      <c r="Q380" s="84" t="n">
        <v>0.0715760625903778</v>
      </c>
      <c r="R380" s="81" t="n">
        <v>6</v>
      </c>
      <c r="S380" s="81" t="n">
        <v>2025</v>
      </c>
      <c r="T380" s="81" t="n">
        <v>7</v>
      </c>
      <c r="U380" s="81" t="n">
        <v>2025</v>
      </c>
      <c r="V380" s="233" t="n">
        <v>45920</v>
      </c>
      <c r="W380" s="81" t="inlineStr">
        <is>
          <t>septiembre</t>
        </is>
      </c>
      <c r="X380" s="81" t="n">
        <v>2025</v>
      </c>
    </row>
    <row r="381" ht="14.45" customHeight="1">
      <c r="A381" s="81" t="inlineStr">
        <is>
          <t>LLC</t>
        </is>
      </c>
      <c r="B381" s="81" t="n">
        <v>399</v>
      </c>
      <c r="C381" s="81" t="n">
        <v>1</v>
      </c>
      <c r="D381" s="233" t="n">
        <v>45811</v>
      </c>
      <c r="E381" s="233" t="n">
        <v>45714</v>
      </c>
      <c r="F381" s="233" t="n">
        <v>45718</v>
      </c>
      <c r="G381" s="81" t="inlineStr">
        <is>
          <t>PaulinaV</t>
        </is>
      </c>
      <c r="H381" s="81" t="n">
        <v>23</v>
      </c>
      <c r="I381" s="81" t="n"/>
      <c r="J381" s="83" t="n">
        <v>5235</v>
      </c>
      <c r="K381" s="83" t="inlineStr">
        <is>
          <t>USD</t>
        </is>
      </c>
      <c r="L381" s="83" t="n">
        <v>4502.1</v>
      </c>
      <c r="M381" s="83" t="n">
        <v>5235</v>
      </c>
      <c r="N381" s="83" t="n">
        <v>419.32</v>
      </c>
      <c r="O381" s="83" t="n">
        <v>360.6152</v>
      </c>
      <c r="P381" s="83" t="n">
        <v>419.32</v>
      </c>
      <c r="Q381" s="84" t="n">
        <v>0.08009933142311365</v>
      </c>
      <c r="R381" s="81" t="n">
        <v>6</v>
      </c>
      <c r="S381" s="81" t="n">
        <v>2025</v>
      </c>
      <c r="T381" s="81" t="n">
        <v>2</v>
      </c>
      <c r="U381" s="81" t="n">
        <v>2025</v>
      </c>
      <c r="V381" s="233" t="n">
        <v>45763</v>
      </c>
      <c r="W381" s="81" t="inlineStr">
        <is>
          <t>abril</t>
        </is>
      </c>
      <c r="X381" s="81" t="n">
        <v>2025</v>
      </c>
    </row>
    <row r="382" ht="14.45" customHeight="1">
      <c r="A382" s="81" t="inlineStr">
        <is>
          <t>LLC</t>
        </is>
      </c>
      <c r="B382" s="81" t="n">
        <v>400</v>
      </c>
      <c r="C382" s="81" t="n">
        <v>1</v>
      </c>
      <c r="D382" s="233" t="n">
        <v>45811</v>
      </c>
      <c r="E382" s="233" t="n">
        <v>45730</v>
      </c>
      <c r="F382" s="233" t="n">
        <v>45732</v>
      </c>
      <c r="G382" s="81" t="inlineStr">
        <is>
          <t>PaulinaV</t>
        </is>
      </c>
      <c r="H382" s="81" t="n">
        <v>23</v>
      </c>
      <c r="I382" s="81" t="n"/>
      <c r="J382" s="83" t="n">
        <v>1740</v>
      </c>
      <c r="K382" s="83" t="inlineStr">
        <is>
          <t>USD</t>
        </is>
      </c>
      <c r="L382" s="83" t="n">
        <v>1496.4</v>
      </c>
      <c r="M382" s="83" t="n">
        <v>1740</v>
      </c>
      <c r="N382" s="83" t="n">
        <v>169.26</v>
      </c>
      <c r="O382" s="83" t="n">
        <v>145.5636</v>
      </c>
      <c r="P382" s="83" t="n">
        <v>169.26</v>
      </c>
      <c r="Q382" s="84" t="n">
        <v>0.09727586206896552</v>
      </c>
      <c r="R382" s="81" t="n">
        <v>6</v>
      </c>
      <c r="S382" s="81" t="n">
        <v>2025</v>
      </c>
      <c r="T382" s="81" t="n">
        <v>3</v>
      </c>
      <c r="U382" s="81" t="n">
        <v>2025</v>
      </c>
      <c r="V382" s="233" t="n">
        <v>45777</v>
      </c>
      <c r="W382" s="81" t="inlineStr">
        <is>
          <t>abril</t>
        </is>
      </c>
      <c r="X382" s="81" t="n">
        <v>2025</v>
      </c>
    </row>
    <row r="383" ht="14.45" customHeight="1">
      <c r="A383" s="81" t="inlineStr">
        <is>
          <t>LLC</t>
        </is>
      </c>
      <c r="B383" s="81" t="n">
        <v>401</v>
      </c>
      <c r="C383" s="81" t="n">
        <v>1</v>
      </c>
      <c r="D383" s="233" t="n">
        <v>45811</v>
      </c>
      <c r="E383" s="233" t="n">
        <v>45728</v>
      </c>
      <c r="F383" s="233" t="n">
        <v>45733</v>
      </c>
      <c r="G383" s="81" t="inlineStr">
        <is>
          <t>PaulinaV</t>
        </is>
      </c>
      <c r="H383" s="81" t="n">
        <v>23</v>
      </c>
      <c r="I383" s="81" t="n"/>
      <c r="J383" s="83" t="n">
        <v>4326</v>
      </c>
      <c r="K383" s="83" t="inlineStr">
        <is>
          <t>USD</t>
        </is>
      </c>
      <c r="L383" s="83" t="n">
        <v>3720.36</v>
      </c>
      <c r="M383" s="83" t="n">
        <v>4326</v>
      </c>
      <c r="N383" s="83" t="n">
        <v>424.79</v>
      </c>
      <c r="O383" s="83" t="n">
        <v>365.3194</v>
      </c>
      <c r="P383" s="83" t="n">
        <v>424.79</v>
      </c>
      <c r="Q383" s="84" t="n">
        <v>0.09819463707813222</v>
      </c>
      <c r="R383" s="81" t="n">
        <v>6</v>
      </c>
      <c r="S383" s="81" t="n">
        <v>2025</v>
      </c>
      <c r="T383" s="81" t="n">
        <v>3</v>
      </c>
      <c r="U383" s="81" t="n">
        <v>2025</v>
      </c>
      <c r="V383" s="233" t="n">
        <v>45778</v>
      </c>
      <c r="W383" s="81" t="inlineStr">
        <is>
          <t>mayo</t>
        </is>
      </c>
      <c r="X383" s="81" t="n">
        <v>2025</v>
      </c>
    </row>
    <row r="384" ht="14.45" customHeight="1">
      <c r="A384" s="81" t="inlineStr">
        <is>
          <t>LLC</t>
        </is>
      </c>
      <c r="B384" s="81" t="n">
        <v>402</v>
      </c>
      <c r="C384" s="81" t="n">
        <v>1</v>
      </c>
      <c r="D384" s="233" t="n">
        <v>45811</v>
      </c>
      <c r="E384" s="233" t="n">
        <v>45834</v>
      </c>
      <c r="F384" s="233" t="n">
        <v>45876</v>
      </c>
      <c r="G384" s="81" t="inlineStr">
        <is>
          <t>VeronicaN</t>
        </is>
      </c>
      <c r="H384" s="81" t="n">
        <v>23</v>
      </c>
      <c r="I384" s="81" t="n"/>
      <c r="J384" s="83" t="n">
        <v>46687</v>
      </c>
      <c r="K384" s="83" t="inlineStr">
        <is>
          <t>MXN</t>
        </is>
      </c>
      <c r="L384" s="83" t="n">
        <v>2240.976</v>
      </c>
      <c r="M384" s="83" t="n">
        <v>2614.472</v>
      </c>
      <c r="N384" s="83" t="n">
        <v>0</v>
      </c>
      <c r="O384" s="83" t="n">
        <v>0</v>
      </c>
      <c r="P384" s="83" t="n">
        <v>0</v>
      </c>
      <c r="Q384" s="84" t="n">
        <v>0</v>
      </c>
      <c r="R384" s="81" t="n">
        <v>6</v>
      </c>
      <c r="S384" s="81" t="n">
        <v>2025</v>
      </c>
      <c r="T384" s="81" t="n">
        <v>6</v>
      </c>
      <c r="U384" s="81" t="n">
        <v>2025</v>
      </c>
      <c r="V384" s="233" t="n">
        <v>45921</v>
      </c>
      <c r="W384" s="81" t="inlineStr">
        <is>
          <t>septiembre</t>
        </is>
      </c>
      <c r="X384" s="81" t="n">
        <v>2025</v>
      </c>
    </row>
    <row r="385" ht="14.45" customHeight="1">
      <c r="A385" s="81" t="inlineStr">
        <is>
          <t>LLC</t>
        </is>
      </c>
      <c r="B385" s="81" t="n">
        <v>403</v>
      </c>
      <c r="C385" s="81" t="n">
        <v>0</v>
      </c>
      <c r="D385" s="233" t="n">
        <v>45812</v>
      </c>
      <c r="E385" s="233" t="n">
        <v>45670</v>
      </c>
      <c r="F385" s="233" t="n">
        <v>46047</v>
      </c>
      <c r="G385" s="81" t="inlineStr">
        <is>
          <t>DianaM</t>
        </is>
      </c>
      <c r="H385" s="81" t="n">
        <v>23</v>
      </c>
      <c r="I385" s="81" t="inlineStr">
        <is>
          <t>MARC1989</t>
        </is>
      </c>
      <c r="J385" s="83" t="n">
        <v>7861.74</v>
      </c>
      <c r="K385" s="83" t="inlineStr">
        <is>
          <t>USD</t>
        </is>
      </c>
      <c r="L385" s="83" t="n">
        <v>6761.096399999999</v>
      </c>
      <c r="M385" s="83" t="n">
        <v>7861.74</v>
      </c>
      <c r="N385" s="83" t="n">
        <v>0</v>
      </c>
      <c r="O385" s="83" t="n">
        <v>0</v>
      </c>
      <c r="P385" s="83" t="n">
        <v>0</v>
      </c>
      <c r="Q385" s="84" t="n">
        <v>0</v>
      </c>
      <c r="R385" s="81" t="n">
        <v>6</v>
      </c>
      <c r="S385" s="81" t="n">
        <v>2025</v>
      </c>
      <c r="T385" s="81" t="n">
        <v>1</v>
      </c>
      <c r="U385" s="81" t="n">
        <v>2025</v>
      </c>
      <c r="V385" s="233" t="n">
        <v>46092</v>
      </c>
      <c r="W385" s="81" t="inlineStr">
        <is>
          <t>marzo</t>
        </is>
      </c>
      <c r="X385" s="81" t="n">
        <v>2026</v>
      </c>
    </row>
    <row r="386" ht="14.45" customHeight="1">
      <c r="A386" s="81" t="inlineStr">
        <is>
          <t>LLC</t>
        </is>
      </c>
      <c r="B386" s="81" t="n">
        <v>404</v>
      </c>
      <c r="C386" s="81" t="n">
        <v>1</v>
      </c>
      <c r="D386" s="233" t="n">
        <v>45812</v>
      </c>
      <c r="E386" s="233" t="n">
        <v>45814</v>
      </c>
      <c r="F386" s="233" t="n">
        <v>45817</v>
      </c>
      <c r="G386" s="81" t="inlineStr">
        <is>
          <t>MinervaH</t>
        </is>
      </c>
      <c r="H386" s="81" t="n">
        <v>23</v>
      </c>
      <c r="I386" s="81" t="inlineStr">
        <is>
          <t>JAIMEG</t>
        </is>
      </c>
      <c r="J386" s="83" t="n">
        <v>10352</v>
      </c>
      <c r="K386" s="83" t="inlineStr">
        <is>
          <t>MXN</t>
        </is>
      </c>
      <c r="L386" s="83" t="n">
        <v>496.896</v>
      </c>
      <c r="M386" s="83" t="n">
        <v>579.712</v>
      </c>
      <c r="N386" s="83" t="n">
        <v>1552</v>
      </c>
      <c r="O386" s="83" t="n">
        <v>74.496</v>
      </c>
      <c r="P386" s="83" t="n">
        <v>86.91200000000001</v>
      </c>
      <c r="Q386" s="84" t="n">
        <v>0.1499227202472952</v>
      </c>
      <c r="R386" s="81" t="n">
        <v>6</v>
      </c>
      <c r="S386" s="81" t="n">
        <v>2025</v>
      </c>
      <c r="T386" s="81" t="n">
        <v>6</v>
      </c>
      <c r="U386" s="81" t="n">
        <v>2025</v>
      </c>
      <c r="V386" s="233" t="n">
        <v>45862</v>
      </c>
      <c r="W386" s="81" t="inlineStr">
        <is>
          <t>julio</t>
        </is>
      </c>
      <c r="X386" s="81" t="n">
        <v>2025</v>
      </c>
    </row>
    <row r="387" ht="14.45" customHeight="1">
      <c r="A387" s="81" t="inlineStr">
        <is>
          <t>LLC</t>
        </is>
      </c>
      <c r="B387" s="81" t="n">
        <v>405</v>
      </c>
      <c r="C387" s="81" t="n">
        <v>1</v>
      </c>
      <c r="D387" s="233" t="n">
        <v>45813</v>
      </c>
      <c r="E387" s="233" t="n">
        <v>45873</v>
      </c>
      <c r="F387" s="233" t="n">
        <v>45880</v>
      </c>
      <c r="G387" s="81" t="inlineStr">
        <is>
          <t>VeronicaN</t>
        </is>
      </c>
      <c r="H387" s="81" t="n">
        <v>23</v>
      </c>
      <c r="I387" s="81" t="n"/>
      <c r="J387" s="83" t="n">
        <v>13313</v>
      </c>
      <c r="K387" s="83" t="inlineStr">
        <is>
          <t>MXN</t>
        </is>
      </c>
      <c r="L387" s="83" t="n">
        <v>639.024</v>
      </c>
      <c r="M387" s="83" t="n">
        <v>745.528</v>
      </c>
      <c r="N387" s="83" t="n">
        <v>2430</v>
      </c>
      <c r="O387" s="83" t="n">
        <v>116.64</v>
      </c>
      <c r="P387" s="83" t="n">
        <v>136.08</v>
      </c>
      <c r="Q387" s="84" t="n">
        <v>0.1825283557425073</v>
      </c>
      <c r="R387" s="81" t="n">
        <v>6</v>
      </c>
      <c r="S387" s="81" t="n">
        <v>2025</v>
      </c>
      <c r="T387" s="81" t="n">
        <v>8</v>
      </c>
      <c r="U387" s="81" t="n">
        <v>2025</v>
      </c>
      <c r="V387" s="233" t="n">
        <v>45925</v>
      </c>
      <c r="W387" s="81" t="inlineStr">
        <is>
          <t>septiembre</t>
        </is>
      </c>
      <c r="X387" s="81" t="n">
        <v>2025</v>
      </c>
    </row>
    <row r="388" ht="14.45" customHeight="1">
      <c r="A388" s="81" t="inlineStr">
        <is>
          <t>LLC</t>
        </is>
      </c>
      <c r="B388" s="81" t="n">
        <v>406</v>
      </c>
      <c r="C388" s="81" t="n">
        <v>0</v>
      </c>
      <c r="D388" s="233" t="n">
        <v>45813</v>
      </c>
      <c r="E388" s="233" t="n">
        <v>45825</v>
      </c>
      <c r="F388" s="233" t="n">
        <v>46021</v>
      </c>
      <c r="G388" s="81" t="inlineStr">
        <is>
          <t>VeronicaN</t>
        </is>
      </c>
      <c r="H388" s="81" t="n">
        <v>23</v>
      </c>
      <c r="I388" s="81" t="n"/>
      <c r="J388" s="83" t="n">
        <v>29857.7</v>
      </c>
      <c r="K388" s="83" t="inlineStr">
        <is>
          <t>USD</t>
        </is>
      </c>
      <c r="L388" s="83" t="n">
        <v>25677.622</v>
      </c>
      <c r="M388" s="83" t="n">
        <v>29857.7</v>
      </c>
      <c r="N388" s="83" t="n">
        <v>2574.32</v>
      </c>
      <c r="O388" s="83" t="n">
        <v>2213.9152</v>
      </c>
      <c r="P388" s="83" t="n">
        <v>2574.32</v>
      </c>
      <c r="Q388" s="84" t="n">
        <v>0.08621963513599507</v>
      </c>
      <c r="R388" s="81" t="n">
        <v>6</v>
      </c>
      <c r="S388" s="81" t="n">
        <v>2025</v>
      </c>
      <c r="T388" s="81" t="n">
        <v>6</v>
      </c>
      <c r="U388" s="81" t="n">
        <v>2025</v>
      </c>
      <c r="V388" s="233" t="n">
        <v>46066</v>
      </c>
      <c r="W388" s="81" t="inlineStr">
        <is>
          <t>febrero</t>
        </is>
      </c>
      <c r="X388" s="81" t="n">
        <v>2026</v>
      </c>
    </row>
    <row r="389" ht="14.45" customHeight="1">
      <c r="A389" s="81" t="inlineStr">
        <is>
          <t>LLC</t>
        </is>
      </c>
      <c r="B389" s="81" t="n">
        <v>407</v>
      </c>
      <c r="C389" s="81" t="n">
        <v>1</v>
      </c>
      <c r="D389" s="233" t="n">
        <v>45813</v>
      </c>
      <c r="E389" s="233" t="n">
        <v>45814</v>
      </c>
      <c r="F389" s="82" t="n"/>
      <c r="G389" s="81" t="inlineStr">
        <is>
          <t>VeronicaN</t>
        </is>
      </c>
      <c r="H389" s="81" t="n">
        <v>23</v>
      </c>
      <c r="I389" s="81" t="n"/>
      <c r="J389" s="83" t="n">
        <v>13395.02</v>
      </c>
      <c r="K389" s="83" t="inlineStr">
        <is>
          <t>USD</t>
        </is>
      </c>
      <c r="L389" s="83" t="n">
        <v>11519.7172</v>
      </c>
      <c r="M389" s="83" t="n">
        <v>13395.02</v>
      </c>
      <c r="N389" s="83" t="n">
        <v>145.6</v>
      </c>
      <c r="O389" s="83" t="n">
        <v>125.216</v>
      </c>
      <c r="P389" s="83" t="n">
        <v>145.6</v>
      </c>
      <c r="Q389" s="84" t="n">
        <v>0.01086971128075956</v>
      </c>
      <c r="R389" s="81" t="n">
        <v>6</v>
      </c>
      <c r="S389" s="81" t="n">
        <v>2025</v>
      </c>
      <c r="T389" s="81" t="n">
        <v>6</v>
      </c>
      <c r="U389" s="81" t="n">
        <v>2025</v>
      </c>
      <c r="V389" s="82" t="n"/>
      <c r="W389" s="81" t="e">
        <v>#VALUE!</v>
      </c>
      <c r="X389" s="81" t="e">
        <v>#VALUE!</v>
      </c>
    </row>
    <row r="390" ht="14.45" customHeight="1">
      <c r="A390" s="81" t="inlineStr">
        <is>
          <t>LLC</t>
        </is>
      </c>
      <c r="B390" s="81" t="n">
        <v>408</v>
      </c>
      <c r="C390" s="81" t="n">
        <v>1</v>
      </c>
      <c r="D390" s="233" t="n">
        <v>45817</v>
      </c>
      <c r="E390" s="233" t="n">
        <v>45873</v>
      </c>
      <c r="F390" s="233" t="n">
        <v>45883</v>
      </c>
      <c r="G390" s="81" t="inlineStr">
        <is>
          <t>VeronicaN</t>
        </is>
      </c>
      <c r="H390" s="81" t="n">
        <v>24</v>
      </c>
      <c r="I390" s="81" t="n"/>
      <c r="J390" s="83" t="n">
        <v>163648.45</v>
      </c>
      <c r="K390" s="83" t="inlineStr">
        <is>
          <t>MXN</t>
        </is>
      </c>
      <c r="L390" s="83" t="n">
        <v>7855.1256</v>
      </c>
      <c r="M390" s="83" t="n">
        <v>9164.313200000001</v>
      </c>
      <c r="N390" s="83" t="n">
        <v>11347.66</v>
      </c>
      <c r="O390" s="83" t="n">
        <v>544.68768</v>
      </c>
      <c r="P390" s="83" t="n">
        <v>635.46896</v>
      </c>
      <c r="Q390" s="84" t="n">
        <v>0.0693416894568815</v>
      </c>
      <c r="R390" s="81" t="n">
        <v>6</v>
      </c>
      <c r="S390" s="81" t="n">
        <v>2025</v>
      </c>
      <c r="T390" s="81" t="n">
        <v>8</v>
      </c>
      <c r="U390" s="81" t="n">
        <v>2025</v>
      </c>
      <c r="V390" s="233" t="n">
        <v>45928</v>
      </c>
      <c r="W390" s="81" t="inlineStr">
        <is>
          <t>septiembre</t>
        </is>
      </c>
      <c r="X390" s="81" t="n">
        <v>2025</v>
      </c>
      <c r="Z390" t="inlineStr">
        <is>
          <t>falta total del cliente</t>
        </is>
      </c>
    </row>
    <row r="391" ht="14.45" customHeight="1">
      <c r="A391" s="81" t="inlineStr">
        <is>
          <t>LLC</t>
        </is>
      </c>
      <c r="B391" s="81" t="n">
        <v>409</v>
      </c>
      <c r="C391" s="81" t="n">
        <v>0</v>
      </c>
      <c r="D391" s="233" t="n">
        <v>45817</v>
      </c>
      <c r="E391" s="233" t="n">
        <v>45854</v>
      </c>
      <c r="F391" s="233" t="n">
        <v>45866</v>
      </c>
      <c r="G391" s="81" t="inlineStr">
        <is>
          <t>MinervaH</t>
        </is>
      </c>
      <c r="H391" s="81" t="n">
        <v>24</v>
      </c>
      <c r="I391" s="81" t="inlineStr">
        <is>
          <t>JAIMEG</t>
        </is>
      </c>
      <c r="J391" s="83" t="n">
        <v>6108.88</v>
      </c>
      <c r="K391" s="83" t="inlineStr">
        <is>
          <t>USD</t>
        </is>
      </c>
      <c r="L391" s="83" t="n">
        <v>5253.6368</v>
      </c>
      <c r="M391" s="83" t="n">
        <v>6108.88</v>
      </c>
      <c r="N391" s="83" t="n">
        <v>426.49</v>
      </c>
      <c r="O391" s="83" t="n">
        <v>366.7814</v>
      </c>
      <c r="P391" s="83" t="n">
        <v>426.49</v>
      </c>
      <c r="Q391" s="84" t="n">
        <v>0.06981476146200286</v>
      </c>
      <c r="R391" s="81" t="n">
        <v>6</v>
      </c>
      <c r="S391" s="81" t="n">
        <v>2025</v>
      </c>
      <c r="T391" s="81" t="n">
        <v>7</v>
      </c>
      <c r="U391" s="81" t="n">
        <v>2025</v>
      </c>
      <c r="V391" s="233" t="n">
        <v>45911</v>
      </c>
      <c r="W391" s="81" t="inlineStr">
        <is>
          <t>septiembre</t>
        </is>
      </c>
      <c r="X391" s="81" t="n">
        <v>2025</v>
      </c>
      <c r="Z391" t="inlineStr">
        <is>
          <t>sin comision</t>
        </is>
      </c>
    </row>
    <row r="392" ht="14.45" customHeight="1">
      <c r="A392" s="81" t="inlineStr">
        <is>
          <t>LLC</t>
        </is>
      </c>
      <c r="B392" s="81" t="n">
        <v>410</v>
      </c>
      <c r="C392" s="81" t="n">
        <v>1</v>
      </c>
      <c r="D392" s="233" t="n">
        <v>45817</v>
      </c>
      <c r="E392" s="233" t="n">
        <v>45864</v>
      </c>
      <c r="F392" s="233" t="n">
        <v>45899</v>
      </c>
      <c r="G392" s="81" t="inlineStr">
        <is>
          <t>VeronicaN</t>
        </is>
      </c>
      <c r="H392" s="81" t="n">
        <v>24</v>
      </c>
      <c r="I392" s="81" t="n"/>
      <c r="J392" s="83" t="n">
        <v>25052.36</v>
      </c>
      <c r="K392" s="83" t="inlineStr">
        <is>
          <t>USD</t>
        </is>
      </c>
      <c r="L392" s="83" t="n">
        <v>21545.0296</v>
      </c>
      <c r="M392" s="83" t="n">
        <v>25052.36</v>
      </c>
      <c r="N392" s="83" t="n">
        <v>2733.41</v>
      </c>
      <c r="O392" s="83" t="n">
        <v>2350.7326</v>
      </c>
      <c r="P392" s="83" t="n">
        <v>2733.41</v>
      </c>
      <c r="Q392" s="84" t="n">
        <v>0.1091078844468146</v>
      </c>
      <c r="R392" s="81" t="n">
        <v>6</v>
      </c>
      <c r="S392" s="81" t="n">
        <v>2025</v>
      </c>
      <c r="T392" s="81" t="n">
        <v>7</v>
      </c>
      <c r="U392" s="81" t="n">
        <v>2025</v>
      </c>
      <c r="V392" s="233" t="n">
        <v>45944</v>
      </c>
      <c r="W392" s="81" t="inlineStr">
        <is>
          <t>octubre</t>
        </is>
      </c>
      <c r="X392" s="81" t="n">
        <v>2025</v>
      </c>
    </row>
    <row r="393" ht="14.45" customHeight="1">
      <c r="A393" s="81" t="inlineStr">
        <is>
          <t>LLC</t>
        </is>
      </c>
      <c r="B393" s="81" t="n">
        <v>411</v>
      </c>
      <c r="C393" s="81" t="n">
        <v>0</v>
      </c>
      <c r="D393" s="233" t="n">
        <v>45803</v>
      </c>
      <c r="E393" s="233" t="n">
        <v>45825</v>
      </c>
      <c r="F393" s="233" t="n">
        <v>45838</v>
      </c>
      <c r="G393" s="81" t="inlineStr">
        <is>
          <t>LorenzaP</t>
        </is>
      </c>
      <c r="H393" s="81" t="n">
        <v>22</v>
      </c>
      <c r="I393" s="81" t="n"/>
      <c r="J393" s="83" t="n">
        <v>4767.9</v>
      </c>
      <c r="K393" s="83" t="inlineStr">
        <is>
          <t>USD</t>
        </is>
      </c>
      <c r="L393" s="83" t="n">
        <v>4100.393999999999</v>
      </c>
      <c r="M393" s="83" t="n">
        <v>4767.9</v>
      </c>
      <c r="N393" s="83" t="n">
        <v>271.16</v>
      </c>
      <c r="O393" s="83" t="n">
        <v>233.1976</v>
      </c>
      <c r="P393" s="83" t="n">
        <v>271.16</v>
      </c>
      <c r="Q393" s="84" t="n">
        <v>0.05687199815432372</v>
      </c>
      <c r="R393" s="81" t="n">
        <v>5</v>
      </c>
      <c r="S393" s="81" t="n">
        <v>2025</v>
      </c>
      <c r="T393" s="81" t="n">
        <v>6</v>
      </c>
      <c r="U393" s="81" t="n">
        <v>2025</v>
      </c>
      <c r="V393" s="233" t="n">
        <v>45883</v>
      </c>
      <c r="W393" s="81" t="inlineStr">
        <is>
          <t>agosto</t>
        </is>
      </c>
      <c r="X393" s="81" t="n">
        <v>2025</v>
      </c>
      <c r="Z393" t="inlineStr">
        <is>
          <t>sin comision</t>
        </is>
      </c>
    </row>
    <row r="394" ht="14.45" customHeight="1">
      <c r="A394" s="81" t="inlineStr">
        <is>
          <t>LLC</t>
        </is>
      </c>
      <c r="B394" s="81" t="n">
        <v>412</v>
      </c>
      <c r="C394" s="81" t="n">
        <v>1</v>
      </c>
      <c r="D394" s="233" t="n">
        <v>45818</v>
      </c>
      <c r="E394" s="233" t="n">
        <v>45783</v>
      </c>
      <c r="F394" s="233" t="n">
        <v>45785</v>
      </c>
      <c r="G394" s="81" t="inlineStr">
        <is>
          <t>DianaM</t>
        </is>
      </c>
      <c r="H394" s="81" t="n">
        <v>24</v>
      </c>
      <c r="I394" s="81" t="inlineStr">
        <is>
          <t>MARC1989</t>
        </is>
      </c>
      <c r="J394" s="83" t="n">
        <v>2286.5</v>
      </c>
      <c r="K394" s="83" t="inlineStr">
        <is>
          <t>USD</t>
        </is>
      </c>
      <c r="L394" s="83" t="n">
        <v>1966.39</v>
      </c>
      <c r="M394" s="83" t="n">
        <v>2286.5</v>
      </c>
      <c r="N394" s="83" t="n">
        <v>228.65</v>
      </c>
      <c r="O394" s="83" t="n">
        <v>196.639</v>
      </c>
      <c r="P394" s="83" t="n">
        <v>228.65</v>
      </c>
      <c r="Q394" s="84" t="n">
        <v>0.1</v>
      </c>
      <c r="R394" s="81" t="n">
        <v>6</v>
      </c>
      <c r="S394" s="81" t="n">
        <v>2025</v>
      </c>
      <c r="T394" s="81" t="n">
        <v>5</v>
      </c>
      <c r="U394" s="81" t="n">
        <v>2025</v>
      </c>
      <c r="V394" s="233" t="n">
        <v>45830</v>
      </c>
      <c r="W394" s="81" t="inlineStr">
        <is>
          <t>junio</t>
        </is>
      </c>
      <c r="X394" s="81" t="n">
        <v>2025</v>
      </c>
      <c r="Z394" t="inlineStr">
        <is>
          <t>sin comision</t>
        </is>
      </c>
    </row>
    <row r="395" ht="14.45" customHeight="1">
      <c r="A395" s="81" t="inlineStr">
        <is>
          <t>LLC</t>
        </is>
      </c>
      <c r="B395" s="81" t="n">
        <v>413</v>
      </c>
      <c r="C395" s="81" t="n">
        <v>1</v>
      </c>
      <c r="D395" s="233" t="n">
        <v>45818</v>
      </c>
      <c r="E395" s="233" t="n">
        <v>45864</v>
      </c>
      <c r="F395" s="233" t="n">
        <v>45866</v>
      </c>
      <c r="G395" s="81" t="inlineStr">
        <is>
          <t>LuciaS</t>
        </is>
      </c>
      <c r="H395" s="81" t="n">
        <v>24</v>
      </c>
      <c r="I395" s="81" t="n"/>
      <c r="J395" s="83" t="n">
        <v>23160</v>
      </c>
      <c r="K395" s="83" t="inlineStr">
        <is>
          <t>MXN</t>
        </is>
      </c>
      <c r="L395" s="83" t="n">
        <v>1111.68</v>
      </c>
      <c r="M395" s="83" t="n">
        <v>1296.96</v>
      </c>
      <c r="N395" s="83" t="n">
        <v>2316</v>
      </c>
      <c r="O395" s="83" t="n">
        <v>111.168</v>
      </c>
      <c r="P395" s="83" t="n">
        <v>129.696</v>
      </c>
      <c r="Q395" s="84" t="n">
        <v>0.1</v>
      </c>
      <c r="R395" s="81" t="n">
        <v>6</v>
      </c>
      <c r="S395" s="81" t="n">
        <v>2025</v>
      </c>
      <c r="T395" s="81" t="n">
        <v>7</v>
      </c>
      <c r="U395" s="81" t="n">
        <v>2025</v>
      </c>
      <c r="V395" s="233" t="n">
        <v>45911</v>
      </c>
      <c r="W395" s="81" t="inlineStr">
        <is>
          <t>septiembre</t>
        </is>
      </c>
      <c r="X395" s="81" t="n">
        <v>2025</v>
      </c>
      <c r="Z395" t="inlineStr">
        <is>
          <t>sin comision</t>
        </is>
      </c>
    </row>
    <row r="396" ht="14.45" customHeight="1">
      <c r="A396" s="81" t="inlineStr">
        <is>
          <t>LLC</t>
        </is>
      </c>
      <c r="B396" s="81" t="n">
        <v>414</v>
      </c>
      <c r="C396" s="81" t="n">
        <v>1</v>
      </c>
      <c r="D396" s="233" t="n">
        <v>45818</v>
      </c>
      <c r="E396" s="233" t="n">
        <v>45817</v>
      </c>
      <c r="F396" s="233" t="n">
        <v>45842</v>
      </c>
      <c r="G396" s="81" t="inlineStr">
        <is>
          <t>VeronicaN</t>
        </is>
      </c>
      <c r="H396" s="81" t="n">
        <v>24</v>
      </c>
      <c r="I396" s="81" t="n"/>
      <c r="J396" s="83" t="n">
        <v>9783.379999999999</v>
      </c>
      <c r="K396" s="83" t="inlineStr">
        <is>
          <t>USD</t>
        </is>
      </c>
      <c r="L396" s="83" t="n">
        <v>8413.7068</v>
      </c>
      <c r="M396" s="83" t="n">
        <v>9783.379999999999</v>
      </c>
      <c r="N396" s="83" t="n">
        <v>1341.6</v>
      </c>
      <c r="O396" s="83" t="n">
        <v>1153.776</v>
      </c>
      <c r="P396" s="83" t="n">
        <v>1341.6</v>
      </c>
      <c r="Q396" s="84" t="n">
        <v>0.1371305213535608</v>
      </c>
      <c r="R396" s="81" t="n">
        <v>6</v>
      </c>
      <c r="S396" s="81" t="n">
        <v>2025</v>
      </c>
      <c r="T396" s="81" t="n">
        <v>6</v>
      </c>
      <c r="U396" s="81" t="n">
        <v>2025</v>
      </c>
      <c r="V396" s="233" t="n">
        <v>45887</v>
      </c>
      <c r="W396" s="81" t="inlineStr">
        <is>
          <t>agosto</t>
        </is>
      </c>
      <c r="X396" s="81" t="n">
        <v>2025</v>
      </c>
    </row>
    <row r="397" ht="14.45" customHeight="1">
      <c r="A397" s="81" t="inlineStr">
        <is>
          <t>LLC</t>
        </is>
      </c>
      <c r="B397" s="81" t="n">
        <v>416</v>
      </c>
      <c r="C397" s="81" t="n">
        <v>1</v>
      </c>
      <c r="D397" s="233" t="n">
        <v>45818</v>
      </c>
      <c r="E397" s="233" t="n">
        <v>45879</v>
      </c>
      <c r="F397" s="233" t="n">
        <v>45890</v>
      </c>
      <c r="G397" s="81" t="inlineStr">
        <is>
          <t>LucianaE</t>
        </is>
      </c>
      <c r="H397" s="81" t="n">
        <v>24</v>
      </c>
      <c r="I397" s="81" t="n"/>
      <c r="J397" s="83" t="n">
        <v>472374.18</v>
      </c>
      <c r="K397" s="83" t="inlineStr">
        <is>
          <t>MXN</t>
        </is>
      </c>
      <c r="L397" s="83" t="n">
        <v>22673.96064</v>
      </c>
      <c r="M397" s="83" t="n">
        <v>26452.95408</v>
      </c>
      <c r="N397" s="83" t="n">
        <v>33456.1</v>
      </c>
      <c r="O397" s="83" t="n">
        <v>1605.8928</v>
      </c>
      <c r="P397" s="83" t="n">
        <v>1873.5416</v>
      </c>
      <c r="Q397" s="84" t="n">
        <v>0.07082542064428668</v>
      </c>
      <c r="R397" s="81" t="n">
        <v>6</v>
      </c>
      <c r="S397" s="81" t="n">
        <v>2025</v>
      </c>
      <c r="T397" s="81" t="n">
        <v>8</v>
      </c>
      <c r="U397" s="81" t="n">
        <v>2025</v>
      </c>
      <c r="V397" s="233" t="n">
        <v>45935</v>
      </c>
      <c r="W397" s="81" t="inlineStr">
        <is>
          <t>octubre</t>
        </is>
      </c>
      <c r="X397" s="81" t="n">
        <v>2025</v>
      </c>
    </row>
    <row r="398" ht="14.45" customHeight="1">
      <c r="A398" s="81" t="inlineStr">
        <is>
          <t>LLC</t>
        </is>
      </c>
      <c r="B398" s="81" t="n">
        <v>417</v>
      </c>
      <c r="C398" s="81" t="n">
        <v>1</v>
      </c>
      <c r="D398" s="233" t="n">
        <v>45819</v>
      </c>
      <c r="E398" s="233" t="n">
        <v>45873</v>
      </c>
      <c r="F398" s="233" t="n">
        <v>45889</v>
      </c>
      <c r="G398" s="81" t="inlineStr">
        <is>
          <t>VeronicaN</t>
        </is>
      </c>
      <c r="H398" s="81" t="n">
        <v>24</v>
      </c>
      <c r="I398" s="81" t="n"/>
      <c r="J398" s="83" t="n">
        <v>9035.74</v>
      </c>
      <c r="K398" s="83" t="inlineStr">
        <is>
          <t>USD</t>
        </is>
      </c>
      <c r="L398" s="83" t="n">
        <v>7770.7364</v>
      </c>
      <c r="M398" s="83" t="n">
        <v>9035.74</v>
      </c>
      <c r="N398" s="83" t="n">
        <v>1072.84</v>
      </c>
      <c r="O398" s="83" t="n">
        <v>922.6424</v>
      </c>
      <c r="P398" s="83" t="n">
        <v>1072.84</v>
      </c>
      <c r="Q398" s="84" t="n">
        <v>0.1187329427362894</v>
      </c>
      <c r="R398" s="81" t="n">
        <v>6</v>
      </c>
      <c r="S398" s="81" t="n">
        <v>2025</v>
      </c>
      <c r="T398" s="81" t="n">
        <v>8</v>
      </c>
      <c r="U398" s="81" t="n">
        <v>2025</v>
      </c>
      <c r="V398" s="233" t="n">
        <v>45934</v>
      </c>
      <c r="W398" s="81" t="inlineStr">
        <is>
          <t>octubre</t>
        </is>
      </c>
      <c r="X398" s="81" t="n">
        <v>2025</v>
      </c>
    </row>
    <row r="399" ht="14.45" customHeight="1">
      <c r="A399" s="81" t="inlineStr">
        <is>
          <t>LLC</t>
        </is>
      </c>
      <c r="B399" s="81" t="n">
        <v>418</v>
      </c>
      <c r="C399" s="81" t="n">
        <v>1</v>
      </c>
      <c r="D399" s="233" t="n">
        <v>45819</v>
      </c>
      <c r="E399" s="233" t="n">
        <v>45877</v>
      </c>
      <c r="F399" s="233" t="n">
        <v>45892</v>
      </c>
      <c r="G399" s="81" t="inlineStr">
        <is>
          <t>VeronicaN</t>
        </is>
      </c>
      <c r="H399" s="81" t="n">
        <v>24</v>
      </c>
      <c r="I399" s="81" t="n"/>
      <c r="J399" s="83" t="n">
        <v>22353043.4</v>
      </c>
      <c r="K399" s="83" t="inlineStr">
        <is>
          <t>JPY</t>
        </is>
      </c>
      <c r="L399" s="83" t="n">
        <v>122941.7387</v>
      </c>
      <c r="M399" s="83" t="n">
        <v>143059.47776</v>
      </c>
      <c r="N399" s="83" t="n">
        <v>2592953.69</v>
      </c>
      <c r="O399" s="83" t="n">
        <v>14261.245295</v>
      </c>
      <c r="P399" s="83" t="n">
        <v>16594.903616</v>
      </c>
      <c r="Q399" s="84" t="n">
        <v>0.1160000293293396</v>
      </c>
      <c r="R399" s="81" t="n">
        <v>6</v>
      </c>
      <c r="S399" s="81" t="n">
        <v>2025</v>
      </c>
      <c r="T399" s="81" t="n">
        <v>8</v>
      </c>
      <c r="U399" s="81" t="n">
        <v>2025</v>
      </c>
      <c r="V399" s="233" t="n">
        <v>45937</v>
      </c>
      <c r="W399" s="81" t="inlineStr">
        <is>
          <t>octubre</t>
        </is>
      </c>
      <c r="X399" s="81" t="n">
        <v>2025</v>
      </c>
    </row>
    <row r="400" ht="14.45" customHeight="1">
      <c r="A400" s="81" t="inlineStr">
        <is>
          <t>LLC</t>
        </is>
      </c>
      <c r="B400" s="81" t="n">
        <v>419</v>
      </c>
      <c r="C400" s="81" t="n">
        <v>1</v>
      </c>
      <c r="D400" s="233" t="n">
        <v>45820</v>
      </c>
      <c r="E400" s="233" t="n">
        <v>45828</v>
      </c>
      <c r="F400" s="233" t="n">
        <v>45830</v>
      </c>
      <c r="G400" s="81" t="inlineStr">
        <is>
          <t>VeronicaN</t>
        </is>
      </c>
      <c r="H400" s="81" t="n">
        <v>24</v>
      </c>
      <c r="I400" s="81" t="n"/>
      <c r="J400" s="83" t="n">
        <v>8822</v>
      </c>
      <c r="K400" s="83" t="inlineStr">
        <is>
          <t>USD</t>
        </is>
      </c>
      <c r="L400" s="83" t="n">
        <v>7586.92</v>
      </c>
      <c r="M400" s="83" t="n">
        <v>8822</v>
      </c>
      <c r="N400" s="83" t="n">
        <v>869.55</v>
      </c>
      <c r="O400" s="83" t="n">
        <v>747.813</v>
      </c>
      <c r="P400" s="83" t="n">
        <v>869.55</v>
      </c>
      <c r="Q400" s="84" t="n">
        <v>0.09856608478802992</v>
      </c>
      <c r="R400" s="81" t="n">
        <v>6</v>
      </c>
      <c r="S400" s="81" t="n">
        <v>2025</v>
      </c>
      <c r="T400" s="81" t="n">
        <v>6</v>
      </c>
      <c r="U400" s="81" t="n">
        <v>2025</v>
      </c>
      <c r="V400" s="233" t="n">
        <v>45875</v>
      </c>
      <c r="W400" s="81" t="inlineStr">
        <is>
          <t>agosto</t>
        </is>
      </c>
      <c r="X400" s="81" t="n">
        <v>2025</v>
      </c>
    </row>
    <row r="401" ht="14.45" customHeight="1">
      <c r="A401" s="81" t="inlineStr">
        <is>
          <t>LLC</t>
        </is>
      </c>
      <c r="B401" s="81" t="n">
        <v>420</v>
      </c>
      <c r="C401" s="81" t="n">
        <v>1</v>
      </c>
      <c r="D401" s="233" t="n">
        <v>45820</v>
      </c>
      <c r="E401" s="233" t="n">
        <v>45938</v>
      </c>
      <c r="F401" s="233" t="n">
        <v>45942</v>
      </c>
      <c r="G401" s="81" t="inlineStr">
        <is>
          <t>EduardoP</t>
        </is>
      </c>
      <c r="H401" s="81" t="n">
        <v>24</v>
      </c>
      <c r="I401" s="81" t="n"/>
      <c r="J401" s="83" t="n">
        <v>3600</v>
      </c>
      <c r="K401" s="83" t="inlineStr">
        <is>
          <t>USD</t>
        </is>
      </c>
      <c r="L401" s="83" t="n">
        <v>3096</v>
      </c>
      <c r="M401" s="83" t="n">
        <v>3600</v>
      </c>
      <c r="N401" s="83" t="n">
        <v>338.4</v>
      </c>
      <c r="O401" s="83" t="n">
        <v>291.024</v>
      </c>
      <c r="P401" s="83" t="n">
        <v>338.4</v>
      </c>
      <c r="Q401" s="84" t="n">
        <v>0.094</v>
      </c>
      <c r="R401" s="81" t="n">
        <v>6</v>
      </c>
      <c r="S401" s="81" t="n">
        <v>2025</v>
      </c>
      <c r="T401" s="81" t="n">
        <v>10</v>
      </c>
      <c r="U401" s="81" t="n">
        <v>2025</v>
      </c>
      <c r="V401" s="233" t="n">
        <v>45987</v>
      </c>
      <c r="W401" s="81" t="inlineStr">
        <is>
          <t>noviembre</t>
        </is>
      </c>
      <c r="X401" s="81" t="n">
        <v>2025</v>
      </c>
    </row>
    <row r="402" ht="14.45" customHeight="1">
      <c r="A402" s="81" t="inlineStr">
        <is>
          <t>LLC</t>
        </is>
      </c>
      <c r="B402" s="81" t="n">
        <v>421</v>
      </c>
      <c r="C402" s="81" t="n">
        <v>1</v>
      </c>
      <c r="D402" s="233" t="n">
        <v>45821</v>
      </c>
      <c r="E402" s="233" t="n">
        <v>45861</v>
      </c>
      <c r="F402" s="233" t="n">
        <v>45988</v>
      </c>
      <c r="G402" s="81" t="inlineStr">
        <is>
          <t>DianaM</t>
        </is>
      </c>
      <c r="H402" s="81" t="n">
        <v>24</v>
      </c>
      <c r="I402" s="81" t="inlineStr">
        <is>
          <t>MARC1989</t>
        </is>
      </c>
      <c r="J402" s="83" t="n">
        <v>17962.83</v>
      </c>
      <c r="K402" s="83" t="inlineStr">
        <is>
          <t>USD</t>
        </is>
      </c>
      <c r="L402" s="83" t="n">
        <v>15448.0338</v>
      </c>
      <c r="M402" s="83" t="n">
        <v>17962.83</v>
      </c>
      <c r="N402" s="83" t="n">
        <v>785.34</v>
      </c>
      <c r="O402" s="83" t="n">
        <v>675.3924000000001</v>
      </c>
      <c r="P402" s="83" t="n">
        <v>785.34</v>
      </c>
      <c r="Q402" s="84" t="n">
        <v>0.04372028238312115</v>
      </c>
      <c r="R402" s="81" t="n">
        <v>6</v>
      </c>
      <c r="S402" s="81" t="n">
        <v>2025</v>
      </c>
      <c r="T402" s="81" t="n">
        <v>7</v>
      </c>
      <c r="U402" s="81" t="n">
        <v>2025</v>
      </c>
      <c r="V402" s="233" t="n">
        <v>46033</v>
      </c>
      <c r="W402" s="81" t="inlineStr">
        <is>
          <t>enero</t>
        </is>
      </c>
      <c r="X402" s="81" t="n">
        <v>2026</v>
      </c>
    </row>
    <row r="403" ht="14.45" customHeight="1">
      <c r="A403" s="81" t="inlineStr">
        <is>
          <t>LLC</t>
        </is>
      </c>
      <c r="B403" s="81" t="n">
        <v>422</v>
      </c>
      <c r="C403" s="81" t="n">
        <v>1</v>
      </c>
      <c r="D403" s="233" t="n">
        <v>45821</v>
      </c>
      <c r="E403" s="233" t="n">
        <v>45840</v>
      </c>
      <c r="F403" s="233" t="n">
        <v>45843</v>
      </c>
      <c r="G403" s="81" t="inlineStr">
        <is>
          <t>DianaM</t>
        </is>
      </c>
      <c r="H403" s="81" t="n">
        <v>24</v>
      </c>
      <c r="I403" s="81" t="inlineStr">
        <is>
          <t>MARC1989,MARIELLAP</t>
        </is>
      </c>
      <c r="J403" s="83" t="n">
        <v>1788.96</v>
      </c>
      <c r="K403" s="83" t="inlineStr">
        <is>
          <t>EUR</t>
        </is>
      </c>
      <c r="L403" s="83" t="n">
        <v>1788.96</v>
      </c>
      <c r="M403" s="83" t="n">
        <v>2075.1936</v>
      </c>
      <c r="N403" s="83" t="n">
        <v>176.72</v>
      </c>
      <c r="O403" s="83" t="n">
        <v>176.72</v>
      </c>
      <c r="P403" s="83" t="n">
        <v>204.9952</v>
      </c>
      <c r="Q403" s="84" t="n">
        <v>0.09878365083624005</v>
      </c>
      <c r="R403" s="81" t="n">
        <v>6</v>
      </c>
      <c r="S403" s="81" t="n">
        <v>2025</v>
      </c>
      <c r="T403" s="81" t="n">
        <v>7</v>
      </c>
      <c r="U403" s="81" t="n">
        <v>2025</v>
      </c>
      <c r="V403" s="233" t="n">
        <v>45888</v>
      </c>
      <c r="W403" s="81" t="inlineStr">
        <is>
          <t>agosto</t>
        </is>
      </c>
      <c r="X403" s="81" t="n">
        <v>2025</v>
      </c>
    </row>
    <row r="404" ht="14.45" customHeight="1">
      <c r="A404" s="81" t="inlineStr">
        <is>
          <t>LLC</t>
        </is>
      </c>
      <c r="B404" s="81" t="n">
        <v>423</v>
      </c>
      <c r="C404" s="81" t="n">
        <v>1</v>
      </c>
      <c r="D404" s="233" t="n">
        <v>45821</v>
      </c>
      <c r="E404" s="233" t="n">
        <v>45847</v>
      </c>
      <c r="F404" s="233" t="n">
        <v>45849</v>
      </c>
      <c r="G404" s="81" t="inlineStr">
        <is>
          <t>VeronicaN</t>
        </is>
      </c>
      <c r="H404" s="81" t="n">
        <v>24</v>
      </c>
      <c r="I404" s="81" t="n"/>
      <c r="J404" s="83" t="n">
        <v>3657.6</v>
      </c>
      <c r="K404" s="83" t="inlineStr">
        <is>
          <t>USD</t>
        </is>
      </c>
      <c r="L404" s="83" t="n">
        <v>3145.536</v>
      </c>
      <c r="M404" s="83" t="n">
        <v>3657.6</v>
      </c>
      <c r="N404" s="83" t="n">
        <v>478.7</v>
      </c>
      <c r="O404" s="83" t="n">
        <v>411.682</v>
      </c>
      <c r="P404" s="83" t="n">
        <v>478.7</v>
      </c>
      <c r="Q404" s="84" t="n">
        <v>0.1308781714785652</v>
      </c>
      <c r="R404" s="81" t="n">
        <v>6</v>
      </c>
      <c r="S404" s="81" t="n">
        <v>2025</v>
      </c>
      <c r="T404" s="81" t="n">
        <v>7</v>
      </c>
      <c r="U404" s="81" t="n">
        <v>2025</v>
      </c>
      <c r="V404" s="233" t="n">
        <v>45894</v>
      </c>
      <c r="W404" s="81" t="inlineStr">
        <is>
          <t>agosto</t>
        </is>
      </c>
      <c r="X404" s="81" t="n">
        <v>2025</v>
      </c>
    </row>
    <row r="405" ht="14.45" customHeight="1">
      <c r="A405" s="81" t="inlineStr">
        <is>
          <t>LLC</t>
        </is>
      </c>
      <c r="B405" s="81" t="n">
        <v>424</v>
      </c>
      <c r="C405" s="81" t="n">
        <v>1</v>
      </c>
      <c r="D405" s="233" t="n">
        <v>45822</v>
      </c>
      <c r="E405" s="233" t="n">
        <v>45897</v>
      </c>
      <c r="F405" s="233" t="n">
        <v>45907</v>
      </c>
      <c r="G405" s="81" t="inlineStr">
        <is>
          <t>MariaM</t>
        </is>
      </c>
      <c r="H405" s="81" t="n">
        <v>24</v>
      </c>
      <c r="I405" s="81" t="n"/>
      <c r="J405" s="83" t="n">
        <v>130395.5</v>
      </c>
      <c r="K405" s="83" t="inlineStr">
        <is>
          <t>EUR</t>
        </is>
      </c>
      <c r="L405" s="83" t="n">
        <v>130395.5</v>
      </c>
      <c r="M405" s="83" t="n">
        <v>151258.78</v>
      </c>
      <c r="N405" s="83" t="n">
        <v>11095.16</v>
      </c>
      <c r="O405" s="83" t="n">
        <v>11095.16</v>
      </c>
      <c r="P405" s="83" t="n">
        <v>12870.3856</v>
      </c>
      <c r="Q405" s="84" t="n">
        <v>0.08508851915902006</v>
      </c>
      <c r="R405" s="81" t="n">
        <v>6</v>
      </c>
      <c r="S405" s="81" t="n">
        <v>2025</v>
      </c>
      <c r="T405" s="81" t="n">
        <v>8</v>
      </c>
      <c r="U405" s="81" t="n">
        <v>2025</v>
      </c>
      <c r="V405" s="233" t="n">
        <v>45952</v>
      </c>
      <c r="W405" s="81" t="inlineStr">
        <is>
          <t>octubre</t>
        </is>
      </c>
      <c r="X405" s="81" t="n">
        <v>2025</v>
      </c>
    </row>
    <row r="406" ht="14.45" customHeight="1">
      <c r="A406" s="81" t="inlineStr">
        <is>
          <t>LLC</t>
        </is>
      </c>
      <c r="B406" s="81" t="n">
        <v>425</v>
      </c>
      <c r="C406" s="81" t="n">
        <v>1</v>
      </c>
      <c r="D406" s="233" t="n">
        <v>45823</v>
      </c>
      <c r="E406" s="233" t="n">
        <v>45943</v>
      </c>
      <c r="F406" s="233" t="n">
        <v>45955</v>
      </c>
      <c r="G406" s="81" t="inlineStr">
        <is>
          <t>AndreaG</t>
        </is>
      </c>
      <c r="H406" s="81" t="n">
        <v>25</v>
      </c>
      <c r="I406" s="81" t="inlineStr">
        <is>
          <t>MARC1989</t>
        </is>
      </c>
      <c r="J406" s="83" t="n">
        <v>73552.55</v>
      </c>
      <c r="K406" s="83" t="inlineStr">
        <is>
          <t>USD</t>
        </is>
      </c>
      <c r="L406" s="83" t="n">
        <v>63255.193</v>
      </c>
      <c r="M406" s="83" t="n">
        <v>73552.55</v>
      </c>
      <c r="N406" s="83" t="n">
        <v>12202.77</v>
      </c>
      <c r="O406" s="83" t="n">
        <v>10494.3822</v>
      </c>
      <c r="P406" s="83" t="n">
        <v>12202.77</v>
      </c>
      <c r="Q406" s="84" t="n">
        <v>0.1659054648683152</v>
      </c>
      <c r="R406" s="81" t="n">
        <v>6</v>
      </c>
      <c r="S406" s="81" t="n">
        <v>2025</v>
      </c>
      <c r="T406" s="81" t="n">
        <v>10</v>
      </c>
      <c r="U406" s="81" t="n">
        <v>2025</v>
      </c>
      <c r="V406" s="233" t="n">
        <v>46000</v>
      </c>
      <c r="W406" s="81" t="inlineStr">
        <is>
          <t>diciembre</t>
        </is>
      </c>
      <c r="X406" s="81" t="n">
        <v>2025</v>
      </c>
    </row>
    <row r="407" ht="14.45" customHeight="1">
      <c r="A407" s="81" t="inlineStr">
        <is>
          <t>LLC</t>
        </is>
      </c>
      <c r="B407" s="81" t="n">
        <v>426</v>
      </c>
      <c r="C407" s="81" t="n">
        <v>1</v>
      </c>
      <c r="D407" s="233" t="n">
        <v>45824</v>
      </c>
      <c r="E407" s="233" t="n">
        <v>45828</v>
      </c>
      <c r="F407" s="233" t="n">
        <v>45830</v>
      </c>
      <c r="G407" s="81" t="inlineStr">
        <is>
          <t>DianaM</t>
        </is>
      </c>
      <c r="H407" s="81" t="n">
        <v>25</v>
      </c>
      <c r="I407" s="81" t="n"/>
      <c r="J407" s="83" t="n">
        <v>23777.56</v>
      </c>
      <c r="K407" s="83" t="inlineStr">
        <is>
          <t>MXN</t>
        </is>
      </c>
      <c r="L407" s="83" t="n">
        <v>1141.32288</v>
      </c>
      <c r="M407" s="83" t="n">
        <v>1331.54336</v>
      </c>
      <c r="N407" s="83" t="n">
        <v>2348.1</v>
      </c>
      <c r="O407" s="83" t="n">
        <v>112.7088</v>
      </c>
      <c r="P407" s="83" t="n">
        <v>131.4936</v>
      </c>
      <c r="Q407" s="84" t="n">
        <v>0.0987527736235341</v>
      </c>
      <c r="R407" s="81" t="n">
        <v>6</v>
      </c>
      <c r="S407" s="81" t="n">
        <v>2025</v>
      </c>
      <c r="T407" s="81" t="n">
        <v>6</v>
      </c>
      <c r="U407" s="81" t="n">
        <v>2025</v>
      </c>
      <c r="V407" s="233" t="n">
        <v>45875</v>
      </c>
      <c r="W407" s="81" t="inlineStr">
        <is>
          <t>agosto</t>
        </is>
      </c>
      <c r="X407" s="81" t="n">
        <v>2025</v>
      </c>
      <c r="Z407" t="inlineStr">
        <is>
          <t>Sin comision?</t>
        </is>
      </c>
    </row>
    <row r="408" ht="14.45" customHeight="1">
      <c r="A408" s="81" t="inlineStr">
        <is>
          <t>LLC</t>
        </is>
      </c>
      <c r="B408" s="81" t="n">
        <v>427</v>
      </c>
      <c r="C408" s="81" t="n">
        <v>1</v>
      </c>
      <c r="D408" s="233" t="n">
        <v>45824</v>
      </c>
      <c r="E408" s="233" t="n">
        <v>45667</v>
      </c>
      <c r="F408" s="233" t="n">
        <v>46037</v>
      </c>
      <c r="G408" s="81" t="inlineStr">
        <is>
          <t>MinervaH</t>
        </is>
      </c>
      <c r="H408" s="81" t="n">
        <v>25</v>
      </c>
      <c r="I408" s="81" t="inlineStr">
        <is>
          <t>JAIMEG</t>
        </is>
      </c>
      <c r="J408" s="83" t="n">
        <v>14634.54</v>
      </c>
      <c r="K408" s="83" t="inlineStr">
        <is>
          <t>USD</t>
        </is>
      </c>
      <c r="L408" s="83" t="n">
        <v>12585.7044</v>
      </c>
      <c r="M408" s="83" t="n">
        <v>14634.54</v>
      </c>
      <c r="N408" s="83" t="n">
        <v>9.18</v>
      </c>
      <c r="O408" s="83" t="n">
        <v>7.8948</v>
      </c>
      <c r="P408" s="83" t="n">
        <v>9.18</v>
      </c>
      <c r="Q408" s="84" t="n">
        <v>0.0006272831260839084</v>
      </c>
      <c r="R408" s="81" t="n">
        <v>6</v>
      </c>
      <c r="S408" s="81" t="n">
        <v>2025</v>
      </c>
      <c r="T408" s="81" t="n">
        <v>1</v>
      </c>
      <c r="U408" s="81" t="n">
        <v>2025</v>
      </c>
      <c r="V408" s="233" t="n">
        <v>46082</v>
      </c>
      <c r="W408" s="81" t="inlineStr">
        <is>
          <t>marzo</t>
        </is>
      </c>
      <c r="X408" s="81" t="n">
        <v>2026</v>
      </c>
    </row>
    <row r="409" ht="14.45" customHeight="1">
      <c r="A409" s="81" t="inlineStr">
        <is>
          <t>LLC</t>
        </is>
      </c>
      <c r="B409" s="81" t="n">
        <v>428</v>
      </c>
      <c r="C409" s="81" t="n">
        <v>0</v>
      </c>
      <c r="D409" s="233" t="n">
        <v>45825</v>
      </c>
      <c r="E409" s="233" t="n">
        <v>45928</v>
      </c>
      <c r="F409" s="233" t="n">
        <v>45935</v>
      </c>
      <c r="G409" s="81" t="inlineStr">
        <is>
          <t>MartinB</t>
        </is>
      </c>
      <c r="H409" s="81" t="n">
        <v>25</v>
      </c>
      <c r="I409" s="81" t="inlineStr">
        <is>
          <t>JAIMEG</t>
        </is>
      </c>
      <c r="J409" s="83" t="n">
        <v>9708.82</v>
      </c>
      <c r="K409" s="83" t="inlineStr">
        <is>
          <t>EUR</t>
        </is>
      </c>
      <c r="L409" s="83" t="n">
        <v>9708.82</v>
      </c>
      <c r="M409" s="83" t="n">
        <v>11262.2312</v>
      </c>
      <c r="N409" s="83" t="n">
        <v>986.63</v>
      </c>
      <c r="O409" s="83" t="n">
        <v>986.63</v>
      </c>
      <c r="P409" s="83" t="n">
        <v>1144.4908</v>
      </c>
      <c r="Q409" s="84" t="n">
        <v>0.1016220302776239</v>
      </c>
      <c r="R409" s="81" t="n">
        <v>6</v>
      </c>
      <c r="S409" s="81" t="n">
        <v>2025</v>
      </c>
      <c r="T409" s="81" t="n">
        <v>9</v>
      </c>
      <c r="U409" s="81" t="n">
        <v>2025</v>
      </c>
      <c r="V409" s="233" t="n">
        <v>45980</v>
      </c>
      <c r="W409" s="81" t="inlineStr">
        <is>
          <t>noviembre</t>
        </is>
      </c>
      <c r="X409" s="81" t="n">
        <v>2025</v>
      </c>
      <c r="Z409" t="inlineStr">
        <is>
          <t>Comission Erronea</t>
        </is>
      </c>
    </row>
    <row r="410" ht="14.45" customHeight="1">
      <c r="A410" s="81" t="inlineStr">
        <is>
          <t>LLC</t>
        </is>
      </c>
      <c r="B410" s="81" t="n">
        <v>429</v>
      </c>
      <c r="C410" s="81" t="n">
        <v>1</v>
      </c>
      <c r="D410" s="233" t="n">
        <v>45825</v>
      </c>
      <c r="E410" s="233" t="n">
        <v>45855</v>
      </c>
      <c r="F410" s="233" t="n">
        <v>45858</v>
      </c>
      <c r="G410" s="81" t="inlineStr">
        <is>
          <t>ClaudiaF</t>
        </is>
      </c>
      <c r="H410" s="81" t="n">
        <v>25</v>
      </c>
      <c r="I410" s="81" t="n"/>
      <c r="J410" s="83" t="n">
        <v>18950.68</v>
      </c>
      <c r="K410" s="83" t="inlineStr">
        <is>
          <t>USD</t>
        </is>
      </c>
      <c r="L410" s="83" t="n">
        <v>16297.5848</v>
      </c>
      <c r="M410" s="83" t="n">
        <v>18950.68</v>
      </c>
      <c r="N410" s="83" t="n">
        <v>930</v>
      </c>
      <c r="O410" s="83" t="n">
        <v>799.8</v>
      </c>
      <c r="P410" s="83" t="n">
        <v>930</v>
      </c>
      <c r="Q410" s="84" t="n">
        <v>0.04907475615650731</v>
      </c>
      <c r="R410" s="81" t="n">
        <v>6</v>
      </c>
      <c r="S410" s="81" t="n">
        <v>2025</v>
      </c>
      <c r="T410" s="81" t="n">
        <v>7</v>
      </c>
      <c r="U410" s="81" t="n">
        <v>2025</v>
      </c>
      <c r="V410" s="233" t="n">
        <v>45903</v>
      </c>
      <c r="W410" s="81" t="inlineStr">
        <is>
          <t>septiembre</t>
        </is>
      </c>
      <c r="X410" s="81" t="n">
        <v>2025</v>
      </c>
    </row>
    <row r="411" ht="14.45" customHeight="1">
      <c r="A411" s="81" t="inlineStr">
        <is>
          <t>LLC</t>
        </is>
      </c>
      <c r="B411" s="81" t="n">
        <v>430</v>
      </c>
      <c r="C411" s="81" t="n">
        <v>1</v>
      </c>
      <c r="D411" s="233" t="n">
        <v>45825</v>
      </c>
      <c r="E411" s="233" t="n">
        <v>45875</v>
      </c>
      <c r="F411" s="233" t="n">
        <v>45892</v>
      </c>
      <c r="G411" s="81" t="inlineStr">
        <is>
          <t>VeronicaN</t>
        </is>
      </c>
      <c r="H411" s="81" t="n">
        <v>25</v>
      </c>
      <c r="I411" s="81" t="n"/>
      <c r="J411" s="83" t="n">
        <v>39624.06</v>
      </c>
      <c r="K411" s="83" t="inlineStr">
        <is>
          <t>USD</t>
        </is>
      </c>
      <c r="L411" s="83" t="n">
        <v>34076.6916</v>
      </c>
      <c r="M411" s="83" t="n">
        <v>39624.06</v>
      </c>
      <c r="N411" s="83" t="n">
        <v>2027.06</v>
      </c>
      <c r="O411" s="83" t="n">
        <v>1743.2716</v>
      </c>
      <c r="P411" s="83" t="n">
        <v>2027.06</v>
      </c>
      <c r="Q411" s="84" t="n">
        <v>0.05115730190192525</v>
      </c>
      <c r="R411" s="81" t="n">
        <v>6</v>
      </c>
      <c r="S411" s="81" t="n">
        <v>2025</v>
      </c>
      <c r="T411" s="81" t="n">
        <v>8</v>
      </c>
      <c r="U411" s="81" t="n">
        <v>2025</v>
      </c>
      <c r="V411" s="233" t="n">
        <v>45937</v>
      </c>
      <c r="W411" s="81" t="inlineStr">
        <is>
          <t>octubre</t>
        </is>
      </c>
      <c r="X411" s="81" t="n">
        <v>2025</v>
      </c>
    </row>
    <row r="412" ht="14.45" customHeight="1">
      <c r="A412" s="81" t="inlineStr">
        <is>
          <t>LLC</t>
        </is>
      </c>
      <c r="B412" s="81" t="n">
        <v>431</v>
      </c>
      <c r="C412" s="81" t="n">
        <v>1</v>
      </c>
      <c r="D412" s="233" t="n">
        <v>45825</v>
      </c>
      <c r="E412" s="233" t="n">
        <v>45903</v>
      </c>
      <c r="F412" s="233" t="n">
        <v>45913</v>
      </c>
      <c r="G412" s="81" t="inlineStr">
        <is>
          <t>DianaM</t>
        </is>
      </c>
      <c r="H412" s="81" t="n">
        <v>25</v>
      </c>
      <c r="I412" s="81" t="n"/>
      <c r="J412" s="83" t="n">
        <v>23702.83</v>
      </c>
      <c r="K412" s="83" t="inlineStr">
        <is>
          <t>USD</t>
        </is>
      </c>
      <c r="L412" s="83" t="n">
        <v>20384.4338</v>
      </c>
      <c r="M412" s="83" t="n">
        <v>23702.83</v>
      </c>
      <c r="N412" s="83" t="n">
        <v>2056.1</v>
      </c>
      <c r="O412" s="83" t="n">
        <v>1768.246</v>
      </c>
      <c r="P412" s="83" t="n">
        <v>2056.1</v>
      </c>
      <c r="Q412" s="84" t="n">
        <v>0.08674491611339236</v>
      </c>
      <c r="R412" s="81" t="n">
        <v>6</v>
      </c>
      <c r="S412" s="81" t="n">
        <v>2025</v>
      </c>
      <c r="T412" s="81" t="n">
        <v>9</v>
      </c>
      <c r="U412" s="81" t="n">
        <v>2025</v>
      </c>
      <c r="V412" s="233" t="n">
        <v>45958</v>
      </c>
      <c r="W412" s="81" t="inlineStr">
        <is>
          <t>octubre</t>
        </is>
      </c>
      <c r="X412" s="81" t="n">
        <v>2025</v>
      </c>
      <c r="Z412" t="inlineStr">
        <is>
          <t>comision baja</t>
        </is>
      </c>
    </row>
    <row r="413" ht="14.45" customHeight="1">
      <c r="A413" s="81" t="inlineStr">
        <is>
          <t>LLC</t>
        </is>
      </c>
      <c r="B413" s="81" t="n">
        <v>432</v>
      </c>
      <c r="C413" s="81" t="n">
        <v>1</v>
      </c>
      <c r="D413" s="233" t="n">
        <v>45825</v>
      </c>
      <c r="E413" s="233" t="n">
        <v>45847</v>
      </c>
      <c r="F413" s="233" t="n">
        <v>45853</v>
      </c>
      <c r="G413" s="81" t="inlineStr">
        <is>
          <t>DianaM</t>
        </is>
      </c>
      <c r="H413" s="81" t="n">
        <v>25</v>
      </c>
      <c r="I413" s="81" t="n"/>
      <c r="J413" s="83" t="n">
        <v>26949.24</v>
      </c>
      <c r="K413" s="83" t="inlineStr">
        <is>
          <t>USD</t>
        </is>
      </c>
      <c r="L413" s="83" t="n">
        <v>23176.3464</v>
      </c>
      <c r="M413" s="83" t="n">
        <v>26949.24</v>
      </c>
      <c r="N413" s="83" t="n">
        <v>3536</v>
      </c>
      <c r="O413" s="83" t="n">
        <v>3040.96</v>
      </c>
      <c r="P413" s="83" t="n">
        <v>3536</v>
      </c>
      <c r="Q413" s="84" t="n">
        <v>0.1312096370806746</v>
      </c>
      <c r="R413" s="81" t="n">
        <v>6</v>
      </c>
      <c r="S413" s="81" t="n">
        <v>2025</v>
      </c>
      <c r="T413" s="81" t="n">
        <v>7</v>
      </c>
      <c r="U413" s="81" t="n">
        <v>2025</v>
      </c>
      <c r="V413" s="233" t="n">
        <v>45898</v>
      </c>
      <c r="W413" s="81" t="inlineStr">
        <is>
          <t>agosto</t>
        </is>
      </c>
      <c r="X413" s="81" t="n">
        <v>2025</v>
      </c>
      <c r="Z413" t="inlineStr">
        <is>
          <t>sin comision</t>
        </is>
      </c>
    </row>
    <row r="414" ht="14.45" customHeight="1">
      <c r="A414" s="81" t="inlineStr">
        <is>
          <t>LLC</t>
        </is>
      </c>
      <c r="B414" s="81" t="n">
        <v>433</v>
      </c>
      <c r="C414" s="81" t="n">
        <v>1</v>
      </c>
      <c r="D414" s="233" t="n">
        <v>45826</v>
      </c>
      <c r="E414" s="233" t="n">
        <v>45848</v>
      </c>
      <c r="F414" s="233" t="n">
        <v>45861</v>
      </c>
      <c r="G414" s="81" t="inlineStr">
        <is>
          <t>AndreaG</t>
        </is>
      </c>
      <c r="H414" s="81" t="n">
        <v>25</v>
      </c>
      <c r="I414" s="81" t="inlineStr">
        <is>
          <t>JAIMEG</t>
        </is>
      </c>
      <c r="J414" s="83" t="n">
        <v>13377.54</v>
      </c>
      <c r="K414" s="83" t="inlineStr">
        <is>
          <t>EUR</t>
        </is>
      </c>
      <c r="L414" s="83" t="n">
        <v>13377.54</v>
      </c>
      <c r="M414" s="83" t="n">
        <v>15517.9464</v>
      </c>
      <c r="N414" s="83" t="n">
        <v>2007.08</v>
      </c>
      <c r="O414" s="83" t="n">
        <v>2007.08</v>
      </c>
      <c r="P414" s="83" t="n">
        <v>2328.2128</v>
      </c>
      <c r="Q414" s="84" t="n">
        <v>0.150033563719488</v>
      </c>
      <c r="R414" s="81" t="n">
        <v>6</v>
      </c>
      <c r="S414" s="81" t="n">
        <v>2025</v>
      </c>
      <c r="T414" s="81" t="n">
        <v>7</v>
      </c>
      <c r="U414" s="81" t="n">
        <v>2025</v>
      </c>
      <c r="V414" s="233" t="n">
        <v>45906</v>
      </c>
      <c r="W414" s="81" t="inlineStr">
        <is>
          <t>septiembre</t>
        </is>
      </c>
      <c r="X414" s="81" t="n">
        <v>2025</v>
      </c>
      <c r="Z414" t="inlineStr">
        <is>
          <t>rentabilidad baja</t>
        </is>
      </c>
    </row>
    <row r="415" ht="14.45" customHeight="1">
      <c r="A415" s="81" t="inlineStr">
        <is>
          <t>LLC</t>
        </is>
      </c>
      <c r="B415" s="81" t="n">
        <v>434</v>
      </c>
      <c r="C415" s="81" t="n">
        <v>1</v>
      </c>
      <c r="D415" s="233" t="n">
        <v>45826</v>
      </c>
      <c r="E415" s="233" t="n">
        <v>45826</v>
      </c>
      <c r="F415" s="233" t="n">
        <v>45827</v>
      </c>
      <c r="G415" s="81" t="inlineStr">
        <is>
          <t>JorgeG</t>
        </is>
      </c>
      <c r="H415" s="81" t="n">
        <v>25</v>
      </c>
      <c r="I415" s="81" t="n"/>
      <c r="J415" s="83" t="n">
        <v>1445</v>
      </c>
      <c r="K415" s="83" t="inlineStr">
        <is>
          <t>GPB</t>
        </is>
      </c>
      <c r="L415" s="83" t="n">
        <v>1661.75</v>
      </c>
      <c r="M415" s="83" t="n">
        <v>1936.3</v>
      </c>
      <c r="N415" s="83" t="n">
        <v>113.2</v>
      </c>
      <c r="O415" s="83" t="n">
        <v>130.18</v>
      </c>
      <c r="P415" s="83" t="n">
        <v>151.688</v>
      </c>
      <c r="Q415" s="84" t="n">
        <v>0.07833910034602078</v>
      </c>
      <c r="R415" s="81" t="n">
        <v>6</v>
      </c>
      <c r="S415" s="81" t="n">
        <v>2025</v>
      </c>
      <c r="T415" s="81" t="n">
        <v>6</v>
      </c>
      <c r="U415" s="81" t="n">
        <v>2025</v>
      </c>
      <c r="V415" s="233" t="n">
        <v>45872</v>
      </c>
      <c r="W415" s="81" t="inlineStr">
        <is>
          <t>agosto</t>
        </is>
      </c>
      <c r="X415" s="81" t="n">
        <v>2025</v>
      </c>
    </row>
    <row r="416" ht="14.45" customHeight="1">
      <c r="A416" s="81" t="inlineStr">
        <is>
          <t>LLC</t>
        </is>
      </c>
      <c r="B416" s="81" t="n">
        <v>435</v>
      </c>
      <c r="C416" s="81" t="n">
        <v>0</v>
      </c>
      <c r="D416" s="233" t="n">
        <v>45826</v>
      </c>
      <c r="E416" s="233" t="n">
        <v>45848</v>
      </c>
      <c r="F416" s="233" t="n">
        <v>45866</v>
      </c>
      <c r="G416" s="81" t="inlineStr">
        <is>
          <t>MartinO</t>
        </is>
      </c>
      <c r="H416" s="81" t="n">
        <v>25</v>
      </c>
      <c r="I416" s="81" t="inlineStr">
        <is>
          <t>JORGEP</t>
        </is>
      </c>
      <c r="J416" s="83" t="n">
        <v>73341.97</v>
      </c>
      <c r="K416" s="83" t="inlineStr">
        <is>
          <t>USD</t>
        </is>
      </c>
      <c r="L416" s="83" t="n">
        <v>63074.0942</v>
      </c>
      <c r="M416" s="83" t="n">
        <v>73341.97</v>
      </c>
      <c r="N416" s="83" t="n">
        <v>9967.549999999999</v>
      </c>
      <c r="O416" s="83" t="n">
        <v>8572.092999999999</v>
      </c>
      <c r="P416" s="83" t="n">
        <v>9967.549999999999</v>
      </c>
      <c r="Q416" s="84" t="n">
        <v>0.1359051304457734</v>
      </c>
      <c r="R416" s="81" t="n">
        <v>6</v>
      </c>
      <c r="S416" s="81" t="n">
        <v>2025</v>
      </c>
      <c r="T416" s="81" t="n">
        <v>7</v>
      </c>
      <c r="U416" s="81" t="n">
        <v>2025</v>
      </c>
      <c r="V416" s="233" t="n">
        <v>45911</v>
      </c>
      <c r="W416" s="81" t="inlineStr">
        <is>
          <t>septiembre</t>
        </is>
      </c>
      <c r="X416" s="81" t="n">
        <v>2025</v>
      </c>
      <c r="Z416" t="inlineStr">
        <is>
          <t>rentabilidad muy baja</t>
        </is>
      </c>
    </row>
    <row r="417" ht="14.45" customHeight="1">
      <c r="A417" s="81" t="inlineStr">
        <is>
          <t>LLC</t>
        </is>
      </c>
      <c r="B417" s="81" t="n">
        <v>436</v>
      </c>
      <c r="C417" s="81" t="n">
        <v>1</v>
      </c>
      <c r="D417" s="233" t="n">
        <v>45827</v>
      </c>
      <c r="E417" s="233" t="n">
        <v>45875</v>
      </c>
      <c r="F417" s="233" t="n">
        <v>45892</v>
      </c>
      <c r="G417" s="81" t="inlineStr">
        <is>
          <t>VeronicaN</t>
        </is>
      </c>
      <c r="H417" s="81" t="n">
        <v>25</v>
      </c>
      <c r="I417" s="81" t="n"/>
      <c r="J417" s="83" t="n">
        <v>254934</v>
      </c>
      <c r="K417" s="83" t="inlineStr">
        <is>
          <t>MXN</t>
        </is>
      </c>
      <c r="L417" s="83" t="n">
        <v>12236.832</v>
      </c>
      <c r="M417" s="83" t="n">
        <v>14276.304</v>
      </c>
      <c r="N417" s="83" t="n">
        <v>600</v>
      </c>
      <c r="O417" s="83" t="n">
        <v>28.8</v>
      </c>
      <c r="P417" s="83" t="n">
        <v>33.6</v>
      </c>
      <c r="Q417" s="84" t="n">
        <v>0.002353550330673821</v>
      </c>
      <c r="R417" s="81" t="n">
        <v>6</v>
      </c>
      <c r="S417" s="81" t="n">
        <v>2025</v>
      </c>
      <c r="T417" s="81" t="n">
        <v>8</v>
      </c>
      <c r="U417" s="81" t="n">
        <v>2025</v>
      </c>
      <c r="V417" s="233" t="n">
        <v>45937</v>
      </c>
      <c r="W417" s="81" t="inlineStr">
        <is>
          <t>octubre</t>
        </is>
      </c>
      <c r="X417" s="81" t="n">
        <v>2025</v>
      </c>
      <c r="Z417" t="inlineStr">
        <is>
          <t>rentabilidad muy baja sin total del cliente</t>
        </is>
      </c>
    </row>
    <row r="418" ht="14.45" customHeight="1">
      <c r="A418" s="81" t="inlineStr">
        <is>
          <t>LLC</t>
        </is>
      </c>
      <c r="B418" s="81" t="n">
        <v>437</v>
      </c>
      <c r="C418" s="81" t="n">
        <v>1</v>
      </c>
      <c r="D418" s="233" t="n">
        <v>45827</v>
      </c>
      <c r="E418" s="233" t="n">
        <v>45876</v>
      </c>
      <c r="F418" s="233" t="n">
        <v>45895</v>
      </c>
      <c r="G418" s="81" t="inlineStr">
        <is>
          <t>MartinB</t>
        </is>
      </c>
      <c r="H418" s="81" t="n">
        <v>25</v>
      </c>
      <c r="I418" s="81" t="inlineStr">
        <is>
          <t>MARC1989</t>
        </is>
      </c>
      <c r="J418" s="83" t="n">
        <v>40897.86</v>
      </c>
      <c r="K418" s="83" t="inlineStr">
        <is>
          <t>EUR</t>
        </is>
      </c>
      <c r="L418" s="83" t="n">
        <v>40897.86</v>
      </c>
      <c r="M418" s="83" t="n">
        <v>47441.5176</v>
      </c>
      <c r="N418" s="83" t="n">
        <v>5838.8</v>
      </c>
      <c r="O418" s="83" t="n">
        <v>5838.8</v>
      </c>
      <c r="P418" s="83" t="n">
        <v>6773.008</v>
      </c>
      <c r="Q418" s="84" t="n">
        <v>0.1427654160877855</v>
      </c>
      <c r="R418" s="81" t="n">
        <v>6</v>
      </c>
      <c r="S418" s="81" t="n">
        <v>2025</v>
      </c>
      <c r="T418" s="81" t="n">
        <v>8</v>
      </c>
      <c r="U418" s="81" t="n">
        <v>2025</v>
      </c>
      <c r="V418" s="233" t="n">
        <v>45940</v>
      </c>
      <c r="W418" s="81" t="inlineStr">
        <is>
          <t>octubre</t>
        </is>
      </c>
      <c r="X418" s="81" t="n">
        <v>2025</v>
      </c>
      <c r="Z418" t="inlineStr">
        <is>
          <t>rentabilidad muy baja</t>
        </is>
      </c>
    </row>
    <row r="419" ht="14.45" customHeight="1">
      <c r="A419" s="81" t="inlineStr">
        <is>
          <t>LLC</t>
        </is>
      </c>
      <c r="B419" s="81" t="n">
        <v>438</v>
      </c>
      <c r="C419" s="81" t="n">
        <v>1</v>
      </c>
      <c r="D419" s="233" t="n">
        <v>45827</v>
      </c>
      <c r="E419" s="233" t="n">
        <v>45845</v>
      </c>
      <c r="F419" s="233" t="n">
        <v>45848</v>
      </c>
      <c r="G419" s="81" t="inlineStr">
        <is>
          <t>AndreaG</t>
        </is>
      </c>
      <c r="H419" s="81" t="n">
        <v>25</v>
      </c>
      <c r="I419" s="81" t="inlineStr">
        <is>
          <t>JAIMEG</t>
        </is>
      </c>
      <c r="J419" s="83" t="n">
        <v>12177.42</v>
      </c>
      <c r="K419" s="83" t="inlineStr">
        <is>
          <t>USD</t>
        </is>
      </c>
      <c r="L419" s="83" t="n">
        <v>10472.5812</v>
      </c>
      <c r="M419" s="83" t="n">
        <v>12177.42</v>
      </c>
      <c r="N419" s="83" t="n">
        <v>894.79</v>
      </c>
      <c r="O419" s="83" t="n">
        <v>769.5193999999999</v>
      </c>
      <c r="P419" s="83" t="n">
        <v>894.79</v>
      </c>
      <c r="Q419" s="84" t="n">
        <v>0.0734794398156588</v>
      </c>
      <c r="R419" s="81" t="n">
        <v>6</v>
      </c>
      <c r="S419" s="81" t="n">
        <v>2025</v>
      </c>
      <c r="T419" s="81" t="n">
        <v>7</v>
      </c>
      <c r="U419" s="81" t="n">
        <v>2025</v>
      </c>
      <c r="V419" s="233" t="n">
        <v>45893</v>
      </c>
      <c r="W419" s="81" t="inlineStr">
        <is>
          <t>agosto</t>
        </is>
      </c>
      <c r="X419" s="81" t="n">
        <v>2025</v>
      </c>
      <c r="Z419" t="inlineStr">
        <is>
          <t>rentabilidad baja</t>
        </is>
      </c>
    </row>
    <row r="420" ht="14.45" customHeight="1">
      <c r="A420" s="81" t="inlineStr">
        <is>
          <t>LLC</t>
        </is>
      </c>
      <c r="B420" s="81" t="n">
        <v>439</v>
      </c>
      <c r="C420" s="81" t="n">
        <v>0</v>
      </c>
      <c r="D420" s="233" t="n">
        <v>45827</v>
      </c>
      <c r="E420" s="233" t="n">
        <v>45908</v>
      </c>
      <c r="F420" s="233" t="n">
        <v>46008</v>
      </c>
      <c r="G420" s="81" t="inlineStr">
        <is>
          <t>DianaM</t>
        </is>
      </c>
      <c r="H420" s="81" t="n">
        <v>25</v>
      </c>
      <c r="I420" s="81" t="inlineStr">
        <is>
          <t>ISRAELB,JORGEP</t>
        </is>
      </c>
      <c r="J420" s="83" t="n">
        <v>8130.05</v>
      </c>
      <c r="K420" s="83" t="inlineStr">
        <is>
          <t>USD</t>
        </is>
      </c>
      <c r="L420" s="83" t="n">
        <v>6991.843</v>
      </c>
      <c r="M420" s="83" t="n">
        <v>8130.05</v>
      </c>
      <c r="N420" s="83" t="n">
        <v>0</v>
      </c>
      <c r="O420" s="83" t="n">
        <v>0</v>
      </c>
      <c r="P420" s="83" t="n">
        <v>0</v>
      </c>
      <c r="Q420" s="84" t="n">
        <v>0</v>
      </c>
      <c r="R420" s="81" t="n">
        <v>6</v>
      </c>
      <c r="S420" s="81" t="n">
        <v>2025</v>
      </c>
      <c r="T420" s="81" t="n">
        <v>9</v>
      </c>
      <c r="U420" s="81" t="n">
        <v>2025</v>
      </c>
      <c r="V420" s="233" t="n">
        <v>46053</v>
      </c>
      <c r="W420" s="81" t="inlineStr">
        <is>
          <t>enero</t>
        </is>
      </c>
      <c r="X420" s="81" t="n">
        <v>2026</v>
      </c>
    </row>
    <row r="421" ht="14.45" customHeight="1">
      <c r="A421" s="81" t="inlineStr">
        <is>
          <t>LLC</t>
        </is>
      </c>
      <c r="B421" s="81" t="n">
        <v>440</v>
      </c>
      <c r="C421" s="81" t="n">
        <v>1</v>
      </c>
      <c r="D421" s="233" t="n">
        <v>45827</v>
      </c>
      <c r="E421" s="233" t="n">
        <v>45951</v>
      </c>
      <c r="F421" s="233" t="n">
        <v>45969</v>
      </c>
      <c r="G421" s="81" t="inlineStr">
        <is>
          <t>DianaM</t>
        </is>
      </c>
      <c r="H421" s="81" t="n">
        <v>25</v>
      </c>
      <c r="I421" s="81" t="inlineStr">
        <is>
          <t>JORGEP,MARC1989,MARIELLAP</t>
        </is>
      </c>
      <c r="J421" s="83" t="n">
        <v>2048584.48</v>
      </c>
      <c r="K421" s="83" t="inlineStr">
        <is>
          <t>MXN</t>
        </is>
      </c>
      <c r="L421" s="83" t="n">
        <v>98332.05504000001</v>
      </c>
      <c r="M421" s="83" t="n">
        <v>114720.73088</v>
      </c>
      <c r="N421" s="83" t="n">
        <v>90785.03</v>
      </c>
      <c r="O421" s="83" t="n">
        <v>4357.68144</v>
      </c>
      <c r="P421" s="83" t="n">
        <v>5083.96168</v>
      </c>
      <c r="Q421" s="84" t="n">
        <v>0.04431598056429677</v>
      </c>
      <c r="R421" s="81" t="n">
        <v>6</v>
      </c>
      <c r="S421" s="81" t="n">
        <v>2025</v>
      </c>
      <c r="T421" s="81" t="n">
        <v>10</v>
      </c>
      <c r="U421" s="81" t="n">
        <v>2025</v>
      </c>
      <c r="V421" s="233" t="n">
        <v>46014</v>
      </c>
      <c r="W421" s="81" t="inlineStr">
        <is>
          <t>diciembre</t>
        </is>
      </c>
      <c r="X421" s="81" t="n">
        <v>2025</v>
      </c>
    </row>
    <row r="422" ht="14.45" customHeight="1">
      <c r="A422" s="81" t="inlineStr">
        <is>
          <t>LLC</t>
        </is>
      </c>
      <c r="B422" s="81" t="n">
        <v>441</v>
      </c>
      <c r="C422" s="81" t="n">
        <v>1</v>
      </c>
      <c r="D422" s="233" t="n">
        <v>45827</v>
      </c>
      <c r="E422" s="233" t="n">
        <v>45828</v>
      </c>
      <c r="F422" s="233" t="n">
        <v>45830</v>
      </c>
      <c r="G422" s="81" t="inlineStr">
        <is>
          <t>DianaM</t>
        </is>
      </c>
      <c r="H422" s="81" t="n">
        <v>25</v>
      </c>
      <c r="I422" s="81" t="n"/>
      <c r="J422" s="83" t="n">
        <v>2363.8</v>
      </c>
      <c r="K422" s="83" t="inlineStr">
        <is>
          <t>USD</t>
        </is>
      </c>
      <c r="L422" s="83" t="n">
        <v>2032.868</v>
      </c>
      <c r="M422" s="83" t="n">
        <v>2363.8</v>
      </c>
      <c r="N422" s="83" t="n">
        <v>347.66</v>
      </c>
      <c r="O422" s="83" t="n">
        <v>298.9876</v>
      </c>
      <c r="P422" s="83" t="n">
        <v>347.66</v>
      </c>
      <c r="Q422" s="84" t="n">
        <v>0.1470767408410187</v>
      </c>
      <c r="R422" s="81" t="n">
        <v>6</v>
      </c>
      <c r="S422" s="81" t="n">
        <v>2025</v>
      </c>
      <c r="T422" s="81" t="n">
        <v>6</v>
      </c>
      <c r="U422" s="81" t="n">
        <v>2025</v>
      </c>
      <c r="V422" s="233" t="n">
        <v>45875</v>
      </c>
      <c r="W422" s="81" t="inlineStr">
        <is>
          <t>agosto</t>
        </is>
      </c>
      <c r="X422" s="81" t="n">
        <v>2025</v>
      </c>
      <c r="Z422" t="inlineStr">
        <is>
          <t>no tiene rentabilidad</t>
        </is>
      </c>
    </row>
    <row r="423" ht="14.45" customHeight="1">
      <c r="A423" s="81" t="inlineStr">
        <is>
          <t>LLC</t>
        </is>
      </c>
      <c r="B423" s="81" t="n">
        <v>442</v>
      </c>
      <c r="C423" s="81" t="n">
        <v>1</v>
      </c>
      <c r="D423" s="233" t="n">
        <v>45828</v>
      </c>
      <c r="E423" s="233" t="n">
        <v>45838</v>
      </c>
      <c r="F423" s="233" t="n">
        <v>45838</v>
      </c>
      <c r="G423" s="81" t="inlineStr">
        <is>
          <t>VeronicaN</t>
        </is>
      </c>
      <c r="H423" s="81" t="n">
        <v>25</v>
      </c>
      <c r="I423" s="81" t="n"/>
      <c r="J423" s="83" t="n">
        <v>672.41</v>
      </c>
      <c r="K423" s="83" t="inlineStr">
        <is>
          <t>EUR</t>
        </is>
      </c>
      <c r="L423" s="83" t="n">
        <v>672.41</v>
      </c>
      <c r="M423" s="83" t="n">
        <v>779.9955999999999</v>
      </c>
      <c r="N423" s="83" t="n">
        <v>82.41</v>
      </c>
      <c r="O423" s="83" t="n">
        <v>82.41</v>
      </c>
      <c r="P423" s="83" t="n">
        <v>95.59559999999999</v>
      </c>
      <c r="Q423" s="84" t="n">
        <v>0.1225591528977856</v>
      </c>
      <c r="R423" s="81" t="n">
        <v>6</v>
      </c>
      <c r="S423" s="81" t="n">
        <v>2025</v>
      </c>
      <c r="T423" s="81" t="n">
        <v>6</v>
      </c>
      <c r="U423" s="81" t="n">
        <v>2025</v>
      </c>
      <c r="V423" s="233" t="n">
        <v>45883</v>
      </c>
      <c r="W423" s="81" t="inlineStr">
        <is>
          <t>agosto</t>
        </is>
      </c>
      <c r="X423" s="81" t="n">
        <v>2025</v>
      </c>
    </row>
    <row r="424" ht="14.45" customHeight="1">
      <c r="A424" s="81" t="inlineStr">
        <is>
          <t>LLC</t>
        </is>
      </c>
      <c r="B424" s="81" t="n">
        <v>443</v>
      </c>
      <c r="C424" s="81" t="n">
        <v>1</v>
      </c>
      <c r="D424" s="233" t="n">
        <v>45828</v>
      </c>
      <c r="E424" s="233" t="n">
        <v>45831</v>
      </c>
      <c r="F424" s="233" t="n">
        <v>45831</v>
      </c>
      <c r="G424" s="81" t="inlineStr">
        <is>
          <t>DianaM</t>
        </is>
      </c>
      <c r="H424" s="81" t="n">
        <v>25</v>
      </c>
      <c r="I424" s="81" t="n"/>
      <c r="J424" s="83" t="n">
        <v>41650.4</v>
      </c>
      <c r="K424" s="83" t="inlineStr">
        <is>
          <t>MXN</t>
        </is>
      </c>
      <c r="L424" s="83" t="n">
        <v>1999.2192</v>
      </c>
      <c r="M424" s="83" t="n">
        <v>2332.4224</v>
      </c>
      <c r="N424" s="83" t="n">
        <v>2668.4</v>
      </c>
      <c r="O424" s="83" t="n">
        <v>128.0832</v>
      </c>
      <c r="P424" s="83" t="n">
        <v>149.4304</v>
      </c>
      <c r="Q424" s="84" t="n">
        <v>0.06406661160517066</v>
      </c>
      <c r="R424" s="81" t="n">
        <v>6</v>
      </c>
      <c r="S424" s="81" t="n">
        <v>2025</v>
      </c>
      <c r="T424" s="81" t="n">
        <v>6</v>
      </c>
      <c r="U424" s="81" t="n">
        <v>2025</v>
      </c>
      <c r="V424" s="233" t="n">
        <v>45876</v>
      </c>
      <c r="W424" s="81" t="inlineStr">
        <is>
          <t>agosto</t>
        </is>
      </c>
      <c r="X424" s="81" t="n">
        <v>2025</v>
      </c>
    </row>
    <row r="425" ht="14.45" customHeight="1">
      <c r="A425" s="81" t="inlineStr">
        <is>
          <t>LLC</t>
        </is>
      </c>
      <c r="B425" s="81" t="n">
        <v>444</v>
      </c>
      <c r="C425" s="81" t="n">
        <v>1</v>
      </c>
      <c r="D425" s="233" t="n">
        <v>45831</v>
      </c>
      <c r="E425" s="233" t="n">
        <v>45840</v>
      </c>
      <c r="F425" s="233" t="n">
        <v>45845</v>
      </c>
      <c r="G425" s="81" t="inlineStr">
        <is>
          <t>MinervaH</t>
        </is>
      </c>
      <c r="H425" s="81" t="n">
        <v>26</v>
      </c>
      <c r="I425" s="81" t="inlineStr">
        <is>
          <t>JAIMEG</t>
        </is>
      </c>
      <c r="J425" s="83" t="n">
        <v>113849</v>
      </c>
      <c r="K425" s="83" t="inlineStr">
        <is>
          <t>MXN</t>
        </is>
      </c>
      <c r="L425" s="83" t="n">
        <v>5464.752</v>
      </c>
      <c r="M425" s="83" t="n">
        <v>6375.544</v>
      </c>
      <c r="N425" s="83" t="n">
        <v>650</v>
      </c>
      <c r="O425" s="83" t="n">
        <v>31.2</v>
      </c>
      <c r="P425" s="83" t="n">
        <v>36.4</v>
      </c>
      <c r="Q425" s="84" t="n">
        <v>0.005709316726541296</v>
      </c>
      <c r="R425" s="81" t="n">
        <v>6</v>
      </c>
      <c r="S425" s="81" t="n">
        <v>2025</v>
      </c>
      <c r="T425" s="81" t="n">
        <v>7</v>
      </c>
      <c r="U425" s="81" t="n">
        <v>2025</v>
      </c>
      <c r="V425" s="233" t="n">
        <v>45890</v>
      </c>
      <c r="W425" s="81" t="inlineStr">
        <is>
          <t>agosto</t>
        </is>
      </c>
      <c r="X425" s="81" t="n">
        <v>2025</v>
      </c>
      <c r="Z425" t="inlineStr">
        <is>
          <t>sin total cliente</t>
        </is>
      </c>
    </row>
    <row r="426" ht="14.45" customHeight="1">
      <c r="A426" s="81" t="inlineStr">
        <is>
          <t>LLC</t>
        </is>
      </c>
      <c r="B426" s="81" t="n">
        <v>445</v>
      </c>
      <c r="C426" s="81" t="n">
        <v>0</v>
      </c>
      <c r="D426" s="233" t="n">
        <v>45831</v>
      </c>
      <c r="E426" s="233" t="n">
        <v>45956</v>
      </c>
      <c r="F426" s="233" t="n">
        <v>46376</v>
      </c>
      <c r="G426" s="81" t="inlineStr">
        <is>
          <t>IsraelB</t>
        </is>
      </c>
      <c r="H426" s="81" t="n">
        <v>26</v>
      </c>
      <c r="I426" s="81" t="inlineStr">
        <is>
          <t>DIANAM</t>
        </is>
      </c>
      <c r="J426" s="83" t="n">
        <v>151054.31</v>
      </c>
      <c r="K426" s="83" t="inlineStr">
        <is>
          <t>USD</t>
        </is>
      </c>
      <c r="L426" s="83" t="n">
        <v>129906.7066</v>
      </c>
      <c r="M426" s="83" t="n">
        <v>151054.31</v>
      </c>
      <c r="N426" s="83" t="n">
        <v>27314.88</v>
      </c>
      <c r="O426" s="83" t="n">
        <v>23490.7968</v>
      </c>
      <c r="P426" s="83" t="n">
        <v>27314.88</v>
      </c>
      <c r="Q426" s="84" t="n">
        <v>0.1808282067555702</v>
      </c>
      <c r="R426" s="81" t="n">
        <v>6</v>
      </c>
      <c r="S426" s="81" t="n">
        <v>2025</v>
      </c>
      <c r="T426" s="81" t="n">
        <v>10</v>
      </c>
      <c r="U426" s="81" t="n">
        <v>2025</v>
      </c>
      <c r="V426" s="233" t="n">
        <v>46421</v>
      </c>
      <c r="W426" s="81" t="inlineStr">
        <is>
          <t>febrero</t>
        </is>
      </c>
      <c r="X426" s="81" t="n">
        <v>2027</v>
      </c>
      <c r="Z426" t="inlineStr">
        <is>
          <t>sin total cliente</t>
        </is>
      </c>
    </row>
    <row r="427" ht="14.45" customHeight="1">
      <c r="A427" s="81" t="inlineStr">
        <is>
          <t>LLC</t>
        </is>
      </c>
      <c r="B427" s="81" t="n">
        <v>446</v>
      </c>
      <c r="C427" s="81" t="n">
        <v>1</v>
      </c>
      <c r="D427" s="233" t="n">
        <v>45831</v>
      </c>
      <c r="E427" s="233" t="n">
        <v>45790</v>
      </c>
      <c r="F427" s="233" t="n">
        <v>45802</v>
      </c>
      <c r="G427" s="81" t="inlineStr">
        <is>
          <t>DianaM</t>
        </is>
      </c>
      <c r="H427" s="81" t="n">
        <v>26</v>
      </c>
      <c r="I427" s="81" t="inlineStr">
        <is>
          <t>MARC1989</t>
        </is>
      </c>
      <c r="J427" s="83" t="n">
        <v>20159.51</v>
      </c>
      <c r="K427" s="83" t="inlineStr">
        <is>
          <t>USD</t>
        </is>
      </c>
      <c r="L427" s="83" t="n">
        <v>17337.1786</v>
      </c>
      <c r="M427" s="83" t="n">
        <v>20159.51</v>
      </c>
      <c r="N427" s="83" t="n">
        <v>1970.49</v>
      </c>
      <c r="O427" s="83" t="n">
        <v>1694.6214</v>
      </c>
      <c r="P427" s="83" t="n">
        <v>1970.49</v>
      </c>
      <c r="Q427" s="84" t="n">
        <v>0.09774493526876397</v>
      </c>
      <c r="R427" s="81" t="n">
        <v>6</v>
      </c>
      <c r="S427" s="81" t="n">
        <v>2025</v>
      </c>
      <c r="T427" s="81" t="n">
        <v>5</v>
      </c>
      <c r="U427" s="81" t="n">
        <v>2025</v>
      </c>
      <c r="V427" s="233" t="n">
        <v>45847</v>
      </c>
      <c r="W427" s="81" t="inlineStr">
        <is>
          <t>julio</t>
        </is>
      </c>
      <c r="X427" s="81" t="n">
        <v>2025</v>
      </c>
    </row>
    <row r="428" ht="14.45" customHeight="1">
      <c r="A428" s="81" t="inlineStr">
        <is>
          <t>LLC</t>
        </is>
      </c>
      <c r="B428" s="81" t="n">
        <v>447</v>
      </c>
      <c r="C428" s="81" t="n">
        <v>1</v>
      </c>
      <c r="D428" s="233" t="n">
        <v>45831</v>
      </c>
      <c r="E428" s="82" t="n"/>
      <c r="F428" s="233" t="n">
        <v>45848</v>
      </c>
      <c r="G428" s="81" t="inlineStr">
        <is>
          <t>ManonR</t>
        </is>
      </c>
      <c r="H428" s="81" t="n">
        <v>26</v>
      </c>
      <c r="I428" s="81" t="n"/>
      <c r="J428" s="83" t="n">
        <v>11123.36</v>
      </c>
      <c r="K428" s="83" t="inlineStr">
        <is>
          <t>USD</t>
        </is>
      </c>
      <c r="L428" s="83" t="n">
        <v>9566.089600000001</v>
      </c>
      <c r="M428" s="83" t="n">
        <v>11123.36</v>
      </c>
      <c r="N428" s="83" t="n">
        <v>535.42</v>
      </c>
      <c r="O428" s="83" t="n">
        <v>460.4612</v>
      </c>
      <c r="P428" s="83" t="n">
        <v>535.42</v>
      </c>
      <c r="Q428" s="84" t="n">
        <v>0.04813473626673954</v>
      </c>
      <c r="R428" s="81" t="n">
        <v>6</v>
      </c>
      <c r="S428" s="81" t="n">
        <v>2025</v>
      </c>
      <c r="T428" s="81" t="e">
        <v>#VALUE!</v>
      </c>
      <c r="U428" s="81" t="e">
        <v>#VALUE!</v>
      </c>
      <c r="V428" s="233" t="n">
        <v>45893</v>
      </c>
      <c r="W428" s="81" t="inlineStr">
        <is>
          <t>agosto</t>
        </is>
      </c>
      <c r="X428" s="81" t="n">
        <v>2025</v>
      </c>
    </row>
    <row r="429" ht="14.45" customHeight="1">
      <c r="A429" s="81" t="inlineStr">
        <is>
          <t>LLC</t>
        </is>
      </c>
      <c r="B429" s="81" t="n">
        <v>448</v>
      </c>
      <c r="C429" s="81" t="n">
        <v>1</v>
      </c>
      <c r="D429" s="233" t="n">
        <v>45831</v>
      </c>
      <c r="E429" s="233" t="n">
        <v>45844</v>
      </c>
      <c r="F429" s="233" t="n">
        <v>45871</v>
      </c>
      <c r="G429" s="81" t="inlineStr">
        <is>
          <t>DianaM</t>
        </is>
      </c>
      <c r="H429" s="81" t="n">
        <v>26</v>
      </c>
      <c r="I429" s="81" t="n"/>
      <c r="J429" s="83" t="n">
        <v>57613.7</v>
      </c>
      <c r="K429" s="83" t="inlineStr">
        <is>
          <t>USD</t>
        </is>
      </c>
      <c r="L429" s="83" t="n">
        <v>49547.782</v>
      </c>
      <c r="M429" s="83" t="n">
        <v>57613.7</v>
      </c>
      <c r="N429" s="83" t="n">
        <v>4736.95</v>
      </c>
      <c r="O429" s="83" t="n">
        <v>4073.777</v>
      </c>
      <c r="P429" s="83" t="n">
        <v>4736.95</v>
      </c>
      <c r="Q429" s="84" t="n">
        <v>0.08221915967903466</v>
      </c>
      <c r="R429" s="81" t="n">
        <v>6</v>
      </c>
      <c r="S429" s="81" t="n">
        <v>2025</v>
      </c>
      <c r="T429" s="81" t="n">
        <v>7</v>
      </c>
      <c r="U429" s="81" t="n">
        <v>2025</v>
      </c>
      <c r="V429" s="233" t="n">
        <v>45916</v>
      </c>
      <c r="W429" s="81" t="inlineStr">
        <is>
          <t>septiembre</t>
        </is>
      </c>
      <c r="X429" s="81" t="n">
        <v>2025</v>
      </c>
      <c r="Z429" t="inlineStr">
        <is>
          <t>sin total cliente</t>
        </is>
      </c>
    </row>
    <row r="430" ht="14.45" customHeight="1">
      <c r="A430" s="81" t="inlineStr">
        <is>
          <t>LLC</t>
        </is>
      </c>
      <c r="B430" s="81" t="n">
        <v>449</v>
      </c>
      <c r="C430" s="81" t="n">
        <v>1</v>
      </c>
      <c r="D430" s="233" t="n">
        <v>45832</v>
      </c>
      <c r="E430" s="233" t="n">
        <v>45973</v>
      </c>
      <c r="F430" s="233" t="n">
        <v>46008</v>
      </c>
      <c r="G430" s="81" t="inlineStr">
        <is>
          <t>VeronicaN</t>
        </is>
      </c>
      <c r="H430" s="81" t="n">
        <v>26</v>
      </c>
      <c r="I430" s="81" t="n"/>
      <c r="J430" s="83" t="n">
        <v>175520.27</v>
      </c>
      <c r="K430" s="83" t="inlineStr">
        <is>
          <t>USD</t>
        </is>
      </c>
      <c r="L430" s="83" t="n">
        <v>150947.4322</v>
      </c>
      <c r="M430" s="83" t="n">
        <v>175520.27</v>
      </c>
      <c r="N430" s="83" t="n">
        <v>25356.27</v>
      </c>
      <c r="O430" s="83" t="n">
        <v>21806.3922</v>
      </c>
      <c r="P430" s="83" t="n">
        <v>25356.27</v>
      </c>
      <c r="Q430" s="84" t="n">
        <v>0.1444634856133711</v>
      </c>
      <c r="R430" s="81" t="n">
        <v>6</v>
      </c>
      <c r="S430" s="81" t="n">
        <v>2025</v>
      </c>
      <c r="T430" s="81" t="n">
        <v>11</v>
      </c>
      <c r="U430" s="81" t="n">
        <v>2025</v>
      </c>
      <c r="V430" s="233" t="n">
        <v>46053</v>
      </c>
      <c r="W430" s="81" t="inlineStr">
        <is>
          <t>enero</t>
        </is>
      </c>
      <c r="X430" s="81" t="n">
        <v>2026</v>
      </c>
    </row>
    <row r="431" ht="14.45" customHeight="1">
      <c r="A431" s="81" t="inlineStr">
        <is>
          <t>LLC</t>
        </is>
      </c>
      <c r="B431" s="81" t="n">
        <v>451</v>
      </c>
      <c r="C431" s="81" t="n">
        <v>1</v>
      </c>
      <c r="D431" s="233" t="n">
        <v>45832</v>
      </c>
      <c r="E431" s="233" t="n">
        <v>45851</v>
      </c>
      <c r="F431" s="233" t="n">
        <v>45875</v>
      </c>
      <c r="G431" s="81" t="inlineStr">
        <is>
          <t>ManonR</t>
        </is>
      </c>
      <c r="H431" s="81" t="n">
        <v>26</v>
      </c>
      <c r="I431" s="81" t="n"/>
      <c r="J431" s="83" t="n">
        <v>1494.49</v>
      </c>
      <c r="K431" s="83" t="inlineStr">
        <is>
          <t>USD</t>
        </is>
      </c>
      <c r="L431" s="83" t="n">
        <v>1285.2614</v>
      </c>
      <c r="M431" s="83" t="n">
        <v>1494.49</v>
      </c>
      <c r="N431" s="83" t="n">
        <v>29.45</v>
      </c>
      <c r="O431" s="83" t="n">
        <v>25.327</v>
      </c>
      <c r="P431" s="83" t="n">
        <v>29.45</v>
      </c>
      <c r="Q431" s="84" t="n">
        <v>0.01970571900782206</v>
      </c>
      <c r="R431" s="81" t="n">
        <v>6</v>
      </c>
      <c r="S431" s="81" t="n">
        <v>2025</v>
      </c>
      <c r="T431" s="81" t="n">
        <v>7</v>
      </c>
      <c r="U431" s="81" t="n">
        <v>2025</v>
      </c>
      <c r="V431" s="233" t="n">
        <v>45920</v>
      </c>
      <c r="W431" s="81" t="inlineStr">
        <is>
          <t>septiembre</t>
        </is>
      </c>
      <c r="X431" s="81" t="n">
        <v>2025</v>
      </c>
    </row>
    <row r="432" ht="14.45" customHeight="1">
      <c r="A432" s="81" t="inlineStr">
        <is>
          <t>LLC</t>
        </is>
      </c>
      <c r="B432" s="81" t="n">
        <v>452</v>
      </c>
      <c r="C432" s="81" t="n">
        <v>0</v>
      </c>
      <c r="D432" s="233" t="n">
        <v>45832</v>
      </c>
      <c r="E432" s="233" t="n">
        <v>46009</v>
      </c>
      <c r="F432" s="233" t="n">
        <v>46020</v>
      </c>
      <c r="G432" s="81" t="inlineStr">
        <is>
          <t>ManonR</t>
        </is>
      </c>
      <c r="H432" s="81" t="n">
        <v>26</v>
      </c>
      <c r="I432" s="81" t="n"/>
      <c r="J432" s="83" t="n">
        <v>60889.46</v>
      </c>
      <c r="K432" s="83" t="inlineStr">
        <is>
          <t>USD</t>
        </is>
      </c>
      <c r="L432" s="83" t="n">
        <v>52364.9356</v>
      </c>
      <c r="M432" s="83" t="n">
        <v>60889.46</v>
      </c>
      <c r="N432" s="83" t="n">
        <v>6138.42</v>
      </c>
      <c r="O432" s="83" t="n">
        <v>5279.0412</v>
      </c>
      <c r="P432" s="83" t="n">
        <v>6138.42</v>
      </c>
      <c r="Q432" s="84" t="n">
        <v>0.1008125215759838</v>
      </c>
      <c r="R432" s="81" t="n">
        <v>6</v>
      </c>
      <c r="S432" s="81" t="n">
        <v>2025</v>
      </c>
      <c r="T432" s="81" t="n">
        <v>12</v>
      </c>
      <c r="U432" s="81" t="n">
        <v>2025</v>
      </c>
      <c r="V432" s="233" t="n">
        <v>46065</v>
      </c>
      <c r="W432" s="81" t="inlineStr">
        <is>
          <t>febrero</t>
        </is>
      </c>
      <c r="X432" s="81" t="n">
        <v>2026</v>
      </c>
    </row>
    <row r="433" ht="14.45" customHeight="1">
      <c r="A433" s="81" t="inlineStr">
        <is>
          <t>LLC</t>
        </is>
      </c>
      <c r="B433" s="81" t="n">
        <v>453</v>
      </c>
      <c r="C433" s="81" t="n">
        <v>1</v>
      </c>
      <c r="D433" s="233" t="n">
        <v>45833</v>
      </c>
      <c r="E433" s="233" t="n">
        <v>46013</v>
      </c>
      <c r="F433" s="233" t="n">
        <v>46019</v>
      </c>
      <c r="G433" s="81" t="inlineStr">
        <is>
          <t>MarujaN</t>
        </is>
      </c>
      <c r="H433" s="81" t="n">
        <v>26</v>
      </c>
      <c r="I433" s="81" t="n"/>
      <c r="J433" s="83" t="n">
        <v>82243</v>
      </c>
      <c r="K433" s="83" t="inlineStr">
        <is>
          <t>USD</t>
        </is>
      </c>
      <c r="L433" s="83" t="n">
        <v>70728.98</v>
      </c>
      <c r="M433" s="83" t="n">
        <v>82243</v>
      </c>
      <c r="N433" s="83" t="n">
        <v>20093</v>
      </c>
      <c r="O433" s="83" t="n">
        <v>17279.98</v>
      </c>
      <c r="P433" s="83" t="n">
        <v>20093</v>
      </c>
      <c r="Q433" s="84" t="n">
        <v>0.2443125858735698</v>
      </c>
      <c r="R433" s="81" t="n">
        <v>6</v>
      </c>
      <c r="S433" s="81" t="n">
        <v>2025</v>
      </c>
      <c r="T433" s="81" t="n">
        <v>12</v>
      </c>
      <c r="U433" s="81" t="n">
        <v>2025</v>
      </c>
      <c r="V433" s="233" t="n">
        <v>46064</v>
      </c>
      <c r="W433" s="81" t="inlineStr">
        <is>
          <t>febrero</t>
        </is>
      </c>
      <c r="X433" s="81" t="n">
        <v>2026</v>
      </c>
    </row>
    <row r="434" ht="14.45" customHeight="1">
      <c r="A434" s="81" t="inlineStr">
        <is>
          <t>LLC</t>
        </is>
      </c>
      <c r="B434" s="81" t="n">
        <v>454</v>
      </c>
      <c r="C434" s="81" t="n">
        <v>1</v>
      </c>
      <c r="D434" s="233" t="n">
        <v>45833</v>
      </c>
      <c r="E434" s="233" t="n">
        <v>45871</v>
      </c>
      <c r="F434" s="233" t="n">
        <v>45878</v>
      </c>
      <c r="G434" s="81" t="inlineStr">
        <is>
          <t>DianaM</t>
        </is>
      </c>
      <c r="H434" s="81" t="n">
        <v>26</v>
      </c>
      <c r="I434" s="81" t="inlineStr">
        <is>
          <t>ISRAELB</t>
        </is>
      </c>
      <c r="J434" s="83" t="n">
        <v>44002.8</v>
      </c>
      <c r="K434" s="83" t="inlineStr">
        <is>
          <t>USD</t>
        </is>
      </c>
      <c r="L434" s="83" t="n">
        <v>37842.408</v>
      </c>
      <c r="M434" s="83" t="n">
        <v>44002.8</v>
      </c>
      <c r="N434" s="83" t="n">
        <v>8077.64</v>
      </c>
      <c r="O434" s="83" t="n">
        <v>6946.7704</v>
      </c>
      <c r="P434" s="83" t="n">
        <v>8077.64</v>
      </c>
      <c r="Q434" s="84" t="n">
        <v>0.1835710454789241</v>
      </c>
      <c r="R434" s="81" t="n">
        <v>6</v>
      </c>
      <c r="S434" s="81" t="n">
        <v>2025</v>
      </c>
      <c r="T434" s="81" t="n">
        <v>8</v>
      </c>
      <c r="U434" s="81" t="n">
        <v>2025</v>
      </c>
      <c r="V434" s="233" t="n">
        <v>45923</v>
      </c>
      <c r="W434" s="81" t="inlineStr">
        <is>
          <t>septiembre</t>
        </is>
      </c>
      <c r="X434" s="81" t="n">
        <v>2025</v>
      </c>
    </row>
    <row r="435" ht="14.45" customHeight="1">
      <c r="A435" s="81" t="inlineStr">
        <is>
          <t>LLC</t>
        </is>
      </c>
      <c r="B435" s="81" t="n">
        <v>455</v>
      </c>
      <c r="C435" s="81" t="n">
        <v>0</v>
      </c>
      <c r="D435" s="233" t="n">
        <v>45833</v>
      </c>
      <c r="E435" s="233" t="n">
        <v>46137</v>
      </c>
      <c r="F435" s="233" t="n">
        <v>46146</v>
      </c>
      <c r="G435" s="81" t="inlineStr">
        <is>
          <t>IsraelB</t>
        </is>
      </c>
      <c r="H435" s="81" t="n">
        <v>26</v>
      </c>
      <c r="I435" s="81" t="inlineStr">
        <is>
          <t>DIANAM,MARC1989,MARIELLAP</t>
        </is>
      </c>
      <c r="J435" s="83" t="n">
        <v>12575</v>
      </c>
      <c r="K435" s="83" t="inlineStr">
        <is>
          <t>USD</t>
        </is>
      </c>
      <c r="L435" s="83" t="n">
        <v>10814.5</v>
      </c>
      <c r="M435" s="83" t="n">
        <v>12575</v>
      </c>
      <c r="N435" s="83" t="n">
        <v>2068</v>
      </c>
      <c r="O435" s="83" t="n">
        <v>1778.48</v>
      </c>
      <c r="P435" s="83" t="n">
        <v>2068</v>
      </c>
      <c r="Q435" s="84" t="n">
        <v>0.1644532803180914</v>
      </c>
      <c r="R435" s="81" t="n">
        <v>6</v>
      </c>
      <c r="S435" s="81" t="n">
        <v>2025</v>
      </c>
      <c r="T435" s="81" t="n">
        <v>4</v>
      </c>
      <c r="U435" s="81" t="n">
        <v>2026</v>
      </c>
      <c r="V435" s="233" t="n">
        <v>46191</v>
      </c>
      <c r="W435" s="81" t="inlineStr">
        <is>
          <t>junio</t>
        </is>
      </c>
      <c r="X435" s="81" t="n">
        <v>2026</v>
      </c>
    </row>
    <row r="436" ht="14.45" customHeight="1">
      <c r="A436" s="81" t="inlineStr">
        <is>
          <t>LLC</t>
        </is>
      </c>
      <c r="B436" s="81" t="n">
        <v>456</v>
      </c>
      <c r="C436" s="81" t="n">
        <v>1</v>
      </c>
      <c r="D436" s="233" t="n">
        <v>45833</v>
      </c>
      <c r="E436" s="233" t="n">
        <v>45721</v>
      </c>
      <c r="F436" s="233" t="n">
        <v>45723</v>
      </c>
      <c r="G436" s="81" t="inlineStr">
        <is>
          <t>ManonR</t>
        </is>
      </c>
      <c r="H436" s="81" t="n">
        <v>26</v>
      </c>
      <c r="I436" s="81" t="n"/>
      <c r="J436" s="83" t="n">
        <v>1205</v>
      </c>
      <c r="K436" s="83" t="inlineStr">
        <is>
          <t>USD</t>
        </is>
      </c>
      <c r="L436" s="83" t="n">
        <v>1036.3</v>
      </c>
      <c r="M436" s="83" t="n">
        <v>1205</v>
      </c>
      <c r="N436" s="83" t="n">
        <v>180.75</v>
      </c>
      <c r="O436" s="83" t="n">
        <v>155.445</v>
      </c>
      <c r="P436" s="83" t="n">
        <v>180.75</v>
      </c>
      <c r="Q436" s="84" t="n">
        <v>0.15</v>
      </c>
      <c r="R436" s="81" t="n">
        <v>6</v>
      </c>
      <c r="S436" s="81" t="n">
        <v>2025</v>
      </c>
      <c r="T436" s="81" t="n">
        <v>3</v>
      </c>
      <c r="U436" s="81" t="n">
        <v>2025</v>
      </c>
      <c r="V436" s="233" t="n">
        <v>45768</v>
      </c>
      <c r="W436" s="81" t="inlineStr">
        <is>
          <t>abril</t>
        </is>
      </c>
      <c r="X436" s="81" t="n">
        <v>2025</v>
      </c>
    </row>
    <row r="437" ht="14.45" customHeight="1">
      <c r="A437" s="81" t="inlineStr">
        <is>
          <t>LLC</t>
        </is>
      </c>
      <c r="B437" s="81" t="n">
        <v>457</v>
      </c>
      <c r="C437" s="81" t="n">
        <v>1</v>
      </c>
      <c r="D437" s="233" t="n">
        <v>45834</v>
      </c>
      <c r="E437" s="233" t="n">
        <v>45754</v>
      </c>
      <c r="F437" s="233" t="n">
        <v>45758</v>
      </c>
      <c r="G437" s="81" t="inlineStr">
        <is>
          <t>VeronicaN</t>
        </is>
      </c>
      <c r="H437" s="81" t="n">
        <v>26</v>
      </c>
      <c r="I437" s="81" t="n"/>
      <c r="J437" s="83" t="n">
        <v>780</v>
      </c>
      <c r="K437" s="83" t="inlineStr">
        <is>
          <t>USD</t>
        </is>
      </c>
      <c r="L437" s="83" t="n">
        <v>670.8</v>
      </c>
      <c r="M437" s="83" t="n">
        <v>780</v>
      </c>
      <c r="N437" s="83" t="n">
        <v>117</v>
      </c>
      <c r="O437" s="83" t="n">
        <v>100.62</v>
      </c>
      <c r="P437" s="83" t="n">
        <v>117</v>
      </c>
      <c r="Q437" s="84" t="n">
        <v>0.15</v>
      </c>
      <c r="R437" s="81" t="n">
        <v>6</v>
      </c>
      <c r="S437" s="81" t="n">
        <v>2025</v>
      </c>
      <c r="T437" s="81" t="n">
        <v>4</v>
      </c>
      <c r="U437" s="81" t="n">
        <v>2025</v>
      </c>
      <c r="V437" s="233" t="n">
        <v>45803</v>
      </c>
      <c r="W437" s="81" t="inlineStr">
        <is>
          <t>mayo</t>
        </is>
      </c>
      <c r="X437" s="81" t="n">
        <v>2025</v>
      </c>
    </row>
    <row r="438" ht="14.45" customHeight="1">
      <c r="A438" s="81" t="inlineStr">
        <is>
          <t>LLC</t>
        </is>
      </c>
      <c r="B438" s="81" t="n">
        <v>458</v>
      </c>
      <c r="C438" s="81" t="n">
        <v>1</v>
      </c>
      <c r="D438" s="233" t="n">
        <v>45834</v>
      </c>
      <c r="E438" s="233" t="n">
        <v>45795</v>
      </c>
      <c r="F438" s="233" t="n">
        <v>45826</v>
      </c>
      <c r="G438" s="81" t="inlineStr">
        <is>
          <t>VeronicaN</t>
        </is>
      </c>
      <c r="H438" s="81" t="n">
        <v>26</v>
      </c>
      <c r="I438" s="81" t="n"/>
      <c r="J438" s="83" t="n">
        <v>1465</v>
      </c>
      <c r="K438" s="83" t="inlineStr">
        <is>
          <t>USD</t>
        </is>
      </c>
      <c r="L438" s="83" t="n">
        <v>1259.9</v>
      </c>
      <c r="M438" s="83" t="n">
        <v>1465</v>
      </c>
      <c r="N438" s="83" t="n">
        <v>150.75</v>
      </c>
      <c r="O438" s="83" t="n">
        <v>129.645</v>
      </c>
      <c r="P438" s="83" t="n">
        <v>150.75</v>
      </c>
      <c r="Q438" s="84" t="n">
        <v>0.102901023890785</v>
      </c>
      <c r="R438" s="81" t="n">
        <v>6</v>
      </c>
      <c r="S438" s="81" t="n">
        <v>2025</v>
      </c>
      <c r="T438" s="81" t="n">
        <v>5</v>
      </c>
      <c r="U438" s="81" t="n">
        <v>2025</v>
      </c>
      <c r="V438" s="233" t="n">
        <v>45871</v>
      </c>
      <c r="W438" s="81" t="inlineStr">
        <is>
          <t>agosto</t>
        </is>
      </c>
      <c r="X438" s="81" t="n">
        <v>2025</v>
      </c>
    </row>
    <row r="439" ht="14.45" customHeight="1">
      <c r="A439" s="81" t="inlineStr">
        <is>
          <t>LLC</t>
        </is>
      </c>
      <c r="B439" s="81" t="n">
        <v>459</v>
      </c>
      <c r="C439" s="81" t="n">
        <v>1</v>
      </c>
      <c r="D439" s="233" t="n">
        <v>45834</v>
      </c>
      <c r="E439" s="233" t="n">
        <v>45804</v>
      </c>
      <c r="F439" s="233" t="n">
        <v>45804</v>
      </c>
      <c r="G439" s="81" t="inlineStr">
        <is>
          <t>VeronicaN</t>
        </is>
      </c>
      <c r="H439" s="81" t="n">
        <v>26</v>
      </c>
      <c r="I439" s="81" t="n"/>
      <c r="J439" s="83" t="n">
        <v>305</v>
      </c>
      <c r="K439" s="83" t="inlineStr">
        <is>
          <t>USD</t>
        </is>
      </c>
      <c r="L439" s="83" t="n">
        <v>262.3</v>
      </c>
      <c r="M439" s="83" t="n">
        <v>305</v>
      </c>
      <c r="N439" s="83" t="n">
        <v>45.75</v>
      </c>
      <c r="O439" s="83" t="n">
        <v>39.345</v>
      </c>
      <c r="P439" s="83" t="n">
        <v>45.75</v>
      </c>
      <c r="Q439" s="84" t="n">
        <v>0.15</v>
      </c>
      <c r="R439" s="81" t="n">
        <v>6</v>
      </c>
      <c r="S439" s="81" t="n">
        <v>2025</v>
      </c>
      <c r="T439" s="81" t="n">
        <v>5</v>
      </c>
      <c r="U439" s="81" t="n">
        <v>2025</v>
      </c>
      <c r="V439" s="233" t="n">
        <v>45849</v>
      </c>
      <c r="W439" s="81" t="inlineStr">
        <is>
          <t>julio</t>
        </is>
      </c>
      <c r="X439" s="81" t="n">
        <v>2025</v>
      </c>
    </row>
    <row r="440" ht="14.45" customHeight="1">
      <c r="A440" s="81" t="inlineStr">
        <is>
          <t>LLC</t>
        </is>
      </c>
      <c r="B440" s="81" t="n">
        <v>460</v>
      </c>
      <c r="C440" s="81" t="n">
        <v>1</v>
      </c>
      <c r="D440" s="233" t="n">
        <v>45834</v>
      </c>
      <c r="E440" s="233" t="n">
        <v>45840</v>
      </c>
      <c r="F440" s="233" t="n">
        <v>45844</v>
      </c>
      <c r="G440" s="81" t="inlineStr">
        <is>
          <t>IsraelB</t>
        </is>
      </c>
      <c r="H440" s="81" t="n">
        <v>26</v>
      </c>
      <c r="I440" s="81" t="inlineStr">
        <is>
          <t>DIANAM</t>
        </is>
      </c>
      <c r="J440" s="83" t="n">
        <v>2832</v>
      </c>
      <c r="K440" s="83" t="inlineStr">
        <is>
          <t>USD</t>
        </is>
      </c>
      <c r="L440" s="83" t="n">
        <v>2435.52</v>
      </c>
      <c r="M440" s="83" t="n">
        <v>2832</v>
      </c>
      <c r="N440" s="83" t="n">
        <v>219.96</v>
      </c>
      <c r="O440" s="83" t="n">
        <v>189.1656</v>
      </c>
      <c r="P440" s="83" t="n">
        <v>219.96</v>
      </c>
      <c r="Q440" s="84" t="n">
        <v>0.07766949152542374</v>
      </c>
      <c r="R440" s="81" t="n">
        <v>6</v>
      </c>
      <c r="S440" s="81" t="n">
        <v>2025</v>
      </c>
      <c r="T440" s="81" t="n">
        <v>7</v>
      </c>
      <c r="U440" s="81" t="n">
        <v>2025</v>
      </c>
      <c r="V440" s="233" t="n">
        <v>45889</v>
      </c>
      <c r="W440" s="81" t="inlineStr">
        <is>
          <t>agosto</t>
        </is>
      </c>
      <c r="X440" s="81" t="n">
        <v>2025</v>
      </c>
    </row>
    <row r="441" ht="14.45" customHeight="1">
      <c r="A441" s="81" t="inlineStr">
        <is>
          <t>LLC</t>
        </is>
      </c>
      <c r="B441" s="81" t="n">
        <v>461</v>
      </c>
      <c r="C441" s="81" t="n">
        <v>1</v>
      </c>
      <c r="D441" s="233" t="n">
        <v>45834</v>
      </c>
      <c r="E441" s="233" t="n">
        <v>45862</v>
      </c>
      <c r="F441" s="233" t="n">
        <v>45870</v>
      </c>
      <c r="G441" s="81" t="inlineStr">
        <is>
          <t>MinervaH</t>
        </is>
      </c>
      <c r="H441" s="81" t="n">
        <v>26</v>
      </c>
      <c r="I441" s="81" t="inlineStr">
        <is>
          <t>JAIMEG</t>
        </is>
      </c>
      <c r="J441" s="83" t="n">
        <v>10222</v>
      </c>
      <c r="K441" s="83" t="inlineStr">
        <is>
          <t>MXN</t>
        </is>
      </c>
      <c r="L441" s="83" t="n">
        <v>490.656</v>
      </c>
      <c r="M441" s="83" t="n">
        <v>572.432</v>
      </c>
      <c r="N441" s="83" t="n">
        <v>0</v>
      </c>
      <c r="O441" s="83" t="n">
        <v>0</v>
      </c>
      <c r="P441" s="83" t="n">
        <v>0</v>
      </c>
      <c r="Q441" s="84" t="n">
        <v>0</v>
      </c>
      <c r="R441" s="81" t="n">
        <v>6</v>
      </c>
      <c r="S441" s="81" t="n">
        <v>2025</v>
      </c>
      <c r="T441" s="81" t="n">
        <v>7</v>
      </c>
      <c r="U441" s="81" t="n">
        <v>2025</v>
      </c>
      <c r="V441" s="233" t="n">
        <v>45915</v>
      </c>
      <c r="W441" s="81" t="inlineStr">
        <is>
          <t>septiembre</t>
        </is>
      </c>
      <c r="X441" s="81" t="n">
        <v>2025</v>
      </c>
    </row>
    <row r="442" ht="14.45" customHeight="1">
      <c r="A442" s="81" t="inlineStr">
        <is>
          <t>LLC</t>
        </is>
      </c>
      <c r="B442" s="81" t="n">
        <v>462</v>
      </c>
      <c r="C442" s="81" t="n">
        <v>0</v>
      </c>
      <c r="D442" s="233" t="n">
        <v>45834</v>
      </c>
      <c r="E442" s="233" t="n">
        <v>45902</v>
      </c>
      <c r="F442" s="233" t="n">
        <v>45975</v>
      </c>
      <c r="G442" s="81" t="inlineStr">
        <is>
          <t>VeronicaN</t>
        </is>
      </c>
      <c r="H442" s="81" t="n">
        <v>26</v>
      </c>
      <c r="I442" s="81" t="n"/>
      <c r="J442" s="83" t="n">
        <v>28332.89</v>
      </c>
      <c r="K442" s="83" t="inlineStr">
        <is>
          <t>USD</t>
        </is>
      </c>
      <c r="L442" s="83" t="n">
        <v>24366.2854</v>
      </c>
      <c r="M442" s="83" t="n">
        <v>28332.89</v>
      </c>
      <c r="N442" s="83" t="n">
        <v>1092.5</v>
      </c>
      <c r="O442" s="83" t="n">
        <v>939.55</v>
      </c>
      <c r="P442" s="83" t="n">
        <v>1092.5</v>
      </c>
      <c r="Q442" s="84" t="n">
        <v>0.03855942687103221</v>
      </c>
      <c r="R442" s="81" t="n">
        <v>6</v>
      </c>
      <c r="S442" s="81" t="n">
        <v>2025</v>
      </c>
      <c r="T442" s="81" t="n">
        <v>9</v>
      </c>
      <c r="U442" s="81" t="n">
        <v>2025</v>
      </c>
      <c r="V442" s="233" t="n">
        <v>46020</v>
      </c>
      <c r="W442" s="81" t="inlineStr">
        <is>
          <t>diciembre</t>
        </is>
      </c>
      <c r="X442" s="81" t="n">
        <v>2025</v>
      </c>
    </row>
    <row r="443" ht="14.45" customHeight="1">
      <c r="A443" s="81" t="inlineStr">
        <is>
          <t>LLC</t>
        </is>
      </c>
      <c r="B443" s="81" t="n">
        <v>463</v>
      </c>
      <c r="C443" s="81" t="n">
        <v>1</v>
      </c>
      <c r="D443" s="233" t="n">
        <v>45836</v>
      </c>
      <c r="E443" s="233" t="n">
        <v>45847</v>
      </c>
      <c r="F443" s="233" t="n">
        <v>45850</v>
      </c>
      <c r="G443" s="81" t="inlineStr">
        <is>
          <t>marc1989</t>
        </is>
      </c>
      <c r="H443" s="81" t="n">
        <v>26</v>
      </c>
      <c r="I443" s="81" t="inlineStr">
        <is>
          <t>DIANAM</t>
        </is>
      </c>
      <c r="J443" s="83" t="n">
        <v>34866</v>
      </c>
      <c r="K443" s="83" t="inlineStr">
        <is>
          <t>MXN</t>
        </is>
      </c>
      <c r="L443" s="83" t="n">
        <v>1673.568</v>
      </c>
      <c r="M443" s="83" t="n">
        <v>1952.496</v>
      </c>
      <c r="N443" s="83" t="n">
        <v>0</v>
      </c>
      <c r="O443" s="83" t="n">
        <v>0</v>
      </c>
      <c r="P443" s="83" t="n">
        <v>0</v>
      </c>
      <c r="Q443" s="84" t="n">
        <v>0</v>
      </c>
      <c r="R443" s="81" t="n">
        <v>6</v>
      </c>
      <c r="S443" s="81" t="n">
        <v>2025</v>
      </c>
      <c r="T443" s="81" t="n">
        <v>7</v>
      </c>
      <c r="U443" s="81" t="n">
        <v>2025</v>
      </c>
      <c r="V443" s="233" t="n">
        <v>45895</v>
      </c>
      <c r="W443" s="81" t="inlineStr">
        <is>
          <t>agosto</t>
        </is>
      </c>
      <c r="X443" s="81" t="n">
        <v>2025</v>
      </c>
    </row>
    <row r="444" ht="14.45" customHeight="1">
      <c r="A444" s="81" t="inlineStr">
        <is>
          <t>LLC</t>
        </is>
      </c>
      <c r="B444" s="81" t="n">
        <v>464</v>
      </c>
      <c r="C444" s="81" t="n">
        <v>1</v>
      </c>
      <c r="D444" s="233" t="n">
        <v>45838</v>
      </c>
      <c r="E444" s="233" t="n">
        <v>45838</v>
      </c>
      <c r="F444" s="233" t="n">
        <v>45838</v>
      </c>
      <c r="G444" s="81" t="inlineStr">
        <is>
          <t>MartinB</t>
        </is>
      </c>
      <c r="H444" s="81" t="n">
        <v>27</v>
      </c>
      <c r="I444" s="81" t="inlineStr">
        <is>
          <t>JAIMEG</t>
        </is>
      </c>
      <c r="J444" s="83" t="n">
        <v>2267.5</v>
      </c>
      <c r="K444" s="83" t="inlineStr">
        <is>
          <t>USD</t>
        </is>
      </c>
      <c r="L444" s="83" t="n">
        <v>1950.05</v>
      </c>
      <c r="M444" s="83" t="n">
        <v>2267.5</v>
      </c>
      <c r="N444" s="83" t="n">
        <v>0</v>
      </c>
      <c r="O444" s="83" t="n">
        <v>0</v>
      </c>
      <c r="P444" s="83" t="n">
        <v>0</v>
      </c>
      <c r="Q444" s="84" t="n">
        <v>0</v>
      </c>
      <c r="R444" s="81" t="n">
        <v>6</v>
      </c>
      <c r="S444" s="81" t="n">
        <v>2025</v>
      </c>
      <c r="T444" s="81" t="n">
        <v>6</v>
      </c>
      <c r="U444" s="81" t="n">
        <v>2025</v>
      </c>
      <c r="V444" s="233" t="n">
        <v>45883</v>
      </c>
      <c r="W444" s="81" t="inlineStr">
        <is>
          <t>agosto</t>
        </is>
      </c>
      <c r="X444" s="81" t="n">
        <v>2025</v>
      </c>
    </row>
    <row r="445" ht="14.45" customHeight="1">
      <c r="A445" s="81" t="inlineStr">
        <is>
          <t>LLC</t>
        </is>
      </c>
      <c r="B445" s="81" t="n">
        <v>465</v>
      </c>
      <c r="C445" s="81" t="n">
        <v>1</v>
      </c>
      <c r="D445" s="233" t="n">
        <v>45838</v>
      </c>
      <c r="E445" s="233" t="n">
        <v>45869</v>
      </c>
      <c r="F445" s="233" t="n">
        <v>45874</v>
      </c>
      <c r="G445" s="81" t="inlineStr">
        <is>
          <t>ClaudiaF</t>
        </is>
      </c>
      <c r="H445" s="81" t="n">
        <v>27</v>
      </c>
      <c r="I445" s="81" t="n"/>
      <c r="J445" s="83" t="n">
        <v>9065</v>
      </c>
      <c r="K445" s="83" t="inlineStr">
        <is>
          <t>EUR</t>
        </is>
      </c>
      <c r="L445" s="83" t="n">
        <v>9065</v>
      </c>
      <c r="M445" s="83" t="n">
        <v>10515.4</v>
      </c>
      <c r="N445" s="83" t="n">
        <v>774.64</v>
      </c>
      <c r="O445" s="83" t="n">
        <v>774.64</v>
      </c>
      <c r="P445" s="83" t="n">
        <v>898.5823999999999</v>
      </c>
      <c r="Q445" s="84" t="n">
        <v>0.08545394373965802</v>
      </c>
      <c r="R445" s="81" t="n">
        <v>6</v>
      </c>
      <c r="S445" s="81" t="n">
        <v>2025</v>
      </c>
      <c r="T445" s="81" t="n">
        <v>7</v>
      </c>
      <c r="U445" s="81" t="n">
        <v>2025</v>
      </c>
      <c r="V445" s="233" t="n">
        <v>45919</v>
      </c>
      <c r="W445" s="81" t="inlineStr">
        <is>
          <t>septiembre</t>
        </is>
      </c>
      <c r="X445" s="81" t="n">
        <v>2025</v>
      </c>
    </row>
    <row r="446" ht="14.45" customHeight="1">
      <c r="A446" s="81" t="inlineStr">
        <is>
          <t>LLC</t>
        </is>
      </c>
      <c r="B446" s="81" t="n">
        <v>466</v>
      </c>
      <c r="C446" s="81" t="n">
        <v>1</v>
      </c>
      <c r="D446" s="233" t="n">
        <v>45838</v>
      </c>
      <c r="E446" s="233" t="n">
        <v>45950</v>
      </c>
      <c r="F446" s="233" t="n">
        <v>45960</v>
      </c>
      <c r="G446" s="81" t="inlineStr">
        <is>
          <t>LucianaE</t>
        </is>
      </c>
      <c r="H446" s="81" t="n">
        <v>27</v>
      </c>
      <c r="I446" s="81" t="n"/>
      <c r="J446" s="83" t="n">
        <v>7936.29</v>
      </c>
      <c r="K446" s="83" t="inlineStr">
        <is>
          <t>USD</t>
        </is>
      </c>
      <c r="L446" s="83" t="n">
        <v>6825.2094</v>
      </c>
      <c r="M446" s="83" t="n">
        <v>7936.29</v>
      </c>
      <c r="N446" s="83" t="n">
        <v>1962.44</v>
      </c>
      <c r="O446" s="83" t="n">
        <v>1687.6984</v>
      </c>
      <c r="P446" s="83" t="n">
        <v>1962.44</v>
      </c>
      <c r="Q446" s="84" t="n">
        <v>0.2472742301503599</v>
      </c>
      <c r="R446" s="81" t="n">
        <v>6</v>
      </c>
      <c r="S446" s="81" t="n">
        <v>2025</v>
      </c>
      <c r="T446" s="81" t="n">
        <v>10</v>
      </c>
      <c r="U446" s="81" t="n">
        <v>2025</v>
      </c>
      <c r="V446" s="233" t="n">
        <v>46005</v>
      </c>
      <c r="W446" s="81" t="inlineStr">
        <is>
          <t>diciembre</t>
        </is>
      </c>
      <c r="X446" s="81" t="n">
        <v>2025</v>
      </c>
    </row>
    <row r="447" ht="14.45" customHeight="1">
      <c r="A447" s="81" t="inlineStr">
        <is>
          <t>LLC</t>
        </is>
      </c>
      <c r="B447" s="81" t="n">
        <v>467</v>
      </c>
      <c r="C447" s="81" t="n">
        <v>1</v>
      </c>
      <c r="D447" s="233" t="n">
        <v>45838</v>
      </c>
      <c r="E447" s="233" t="n">
        <v>45805</v>
      </c>
      <c r="F447" s="233" t="n">
        <v>45810</v>
      </c>
      <c r="G447" s="81" t="inlineStr">
        <is>
          <t>AndreaM</t>
        </is>
      </c>
      <c r="H447" s="81" t="n">
        <v>27</v>
      </c>
      <c r="I447" s="81" t="n"/>
      <c r="J447" s="83" t="n">
        <v>80360.45</v>
      </c>
      <c r="K447" s="83" t="inlineStr">
        <is>
          <t>MXN</t>
        </is>
      </c>
      <c r="L447" s="83" t="n">
        <v>3857.3016</v>
      </c>
      <c r="M447" s="83" t="n">
        <v>4500.1852</v>
      </c>
      <c r="N447" s="83" t="n">
        <v>5800.4</v>
      </c>
      <c r="O447" s="83" t="n">
        <v>278.4192</v>
      </c>
      <c r="P447" s="83" t="n">
        <v>324.8224</v>
      </c>
      <c r="Q447" s="84" t="n">
        <v>0.0721797849564058</v>
      </c>
      <c r="R447" s="81" t="n">
        <v>6</v>
      </c>
      <c r="S447" s="81" t="n">
        <v>2025</v>
      </c>
      <c r="T447" s="81" t="n">
        <v>5</v>
      </c>
      <c r="U447" s="81" t="n">
        <v>2025</v>
      </c>
      <c r="V447" s="233" t="n">
        <v>45855</v>
      </c>
      <c r="W447" s="81" t="inlineStr">
        <is>
          <t>julio</t>
        </is>
      </c>
      <c r="X447" s="81" t="n">
        <v>2025</v>
      </c>
    </row>
    <row r="448" ht="14.45" customHeight="1">
      <c r="A448" s="81" t="inlineStr">
        <is>
          <t>LLC</t>
        </is>
      </c>
      <c r="B448" s="81" t="n">
        <v>468</v>
      </c>
      <c r="C448" s="81" t="n">
        <v>1</v>
      </c>
      <c r="D448" s="233" t="n">
        <v>45838</v>
      </c>
      <c r="E448" s="233" t="n">
        <v>45945</v>
      </c>
      <c r="F448" s="233" t="n">
        <v>45966</v>
      </c>
      <c r="G448" s="81" t="inlineStr">
        <is>
          <t>DianaM</t>
        </is>
      </c>
      <c r="H448" s="81" t="n">
        <v>27</v>
      </c>
      <c r="I448" s="81" t="inlineStr">
        <is>
          <t>MARIELLAP</t>
        </is>
      </c>
      <c r="J448" s="83" t="n">
        <v>31335.84</v>
      </c>
      <c r="K448" s="83" t="inlineStr">
        <is>
          <t>USD</t>
        </is>
      </c>
      <c r="L448" s="83" t="n">
        <v>26948.8224</v>
      </c>
      <c r="M448" s="83" t="n">
        <v>31335.84</v>
      </c>
      <c r="N448" s="83" t="n">
        <v>1750.38</v>
      </c>
      <c r="O448" s="83" t="n">
        <v>1505.3268</v>
      </c>
      <c r="P448" s="83" t="n">
        <v>1750.38</v>
      </c>
      <c r="Q448" s="84" t="n">
        <v>0.05585872279153838</v>
      </c>
      <c r="R448" s="81" t="n">
        <v>6</v>
      </c>
      <c r="S448" s="81" t="n">
        <v>2025</v>
      </c>
      <c r="T448" s="81" t="n">
        <v>10</v>
      </c>
      <c r="U448" s="81" t="n">
        <v>2025</v>
      </c>
      <c r="V448" s="233" t="n">
        <v>46011</v>
      </c>
      <c r="W448" s="81" t="inlineStr">
        <is>
          <t>diciembre</t>
        </is>
      </c>
      <c r="X448" s="81" t="n">
        <v>2025</v>
      </c>
    </row>
    <row r="449" ht="14.45" customHeight="1">
      <c r="A449" s="81" t="inlineStr">
        <is>
          <t>LLC</t>
        </is>
      </c>
      <c r="B449" s="81" t="n">
        <v>469</v>
      </c>
      <c r="C449" s="81" t="n">
        <v>1</v>
      </c>
      <c r="D449" s="233" t="n">
        <v>45839</v>
      </c>
      <c r="E449" s="233" t="n">
        <v>45766</v>
      </c>
      <c r="F449" s="233" t="n">
        <v>45767</v>
      </c>
      <c r="G449" s="81" t="inlineStr">
        <is>
          <t>VeronicaN</t>
        </is>
      </c>
      <c r="H449" s="81" t="n">
        <v>27</v>
      </c>
      <c r="I449" s="81" t="n"/>
      <c r="J449" s="83" t="n">
        <v>670.22</v>
      </c>
      <c r="K449" s="83" t="inlineStr">
        <is>
          <t>USD</t>
        </is>
      </c>
      <c r="L449" s="83" t="n">
        <v>576.3892</v>
      </c>
      <c r="M449" s="83" t="n">
        <v>670.22</v>
      </c>
      <c r="N449" s="83" t="n">
        <v>67.02</v>
      </c>
      <c r="O449" s="83" t="n">
        <v>57.63719999999999</v>
      </c>
      <c r="P449" s="83" t="n">
        <v>67.02</v>
      </c>
      <c r="Q449" s="84" t="n">
        <v>0.09999701590522514</v>
      </c>
      <c r="R449" s="81" t="n">
        <v>7</v>
      </c>
      <c r="S449" s="81" t="n">
        <v>2025</v>
      </c>
      <c r="T449" s="81" t="n">
        <v>4</v>
      </c>
      <c r="U449" s="81" t="n">
        <v>2025</v>
      </c>
      <c r="V449" s="233" t="n">
        <v>45812</v>
      </c>
      <c r="W449" s="81" t="inlineStr">
        <is>
          <t>junio</t>
        </is>
      </c>
      <c r="X449" s="81" t="n">
        <v>2025</v>
      </c>
    </row>
    <row r="450" ht="14.45" customHeight="1">
      <c r="A450" s="81" t="inlineStr">
        <is>
          <t>LLC</t>
        </is>
      </c>
      <c r="B450" s="81" t="n">
        <v>470</v>
      </c>
      <c r="C450" s="81" t="n">
        <v>1</v>
      </c>
      <c r="D450" s="233" t="n">
        <v>45839</v>
      </c>
      <c r="E450" s="233" t="n">
        <v>45847</v>
      </c>
      <c r="F450" s="233" t="n">
        <v>45964</v>
      </c>
      <c r="G450" s="81" t="inlineStr">
        <is>
          <t>LucianaE</t>
        </is>
      </c>
      <c r="H450" s="81" t="n">
        <v>27</v>
      </c>
      <c r="I450" s="81" t="n"/>
      <c r="J450" s="83" t="n">
        <v>16761.98</v>
      </c>
      <c r="K450" s="83" t="inlineStr">
        <is>
          <t>USD</t>
        </is>
      </c>
      <c r="L450" s="83" t="n">
        <v>14415.3028</v>
      </c>
      <c r="M450" s="83" t="n">
        <v>16761.98</v>
      </c>
      <c r="N450" s="83" t="n">
        <v>1972.45</v>
      </c>
      <c r="O450" s="83" t="n">
        <v>1696.307</v>
      </c>
      <c r="P450" s="83" t="n">
        <v>1972.45</v>
      </c>
      <c r="Q450" s="84" t="n">
        <v>0.1176740456676359</v>
      </c>
      <c r="R450" s="81" t="n">
        <v>7</v>
      </c>
      <c r="S450" s="81" t="n">
        <v>2025</v>
      </c>
      <c r="T450" s="81" t="n">
        <v>7</v>
      </c>
      <c r="U450" s="81" t="n">
        <v>2025</v>
      </c>
      <c r="V450" s="233" t="n">
        <v>46009</v>
      </c>
      <c r="W450" s="81" t="inlineStr">
        <is>
          <t>diciembre</t>
        </is>
      </c>
      <c r="X450" s="81" t="n">
        <v>2025</v>
      </c>
    </row>
    <row r="451" ht="14.45" customHeight="1">
      <c r="A451" s="81" t="inlineStr">
        <is>
          <t>LLC</t>
        </is>
      </c>
      <c r="B451" s="81" t="n">
        <v>471</v>
      </c>
      <c r="C451" s="81" t="n">
        <v>1</v>
      </c>
      <c r="D451" s="233" t="n">
        <v>45839</v>
      </c>
      <c r="E451" s="233" t="n">
        <v>45767</v>
      </c>
      <c r="F451" s="233" t="n">
        <v>45786</v>
      </c>
      <c r="G451" s="81" t="inlineStr">
        <is>
          <t>VeronicaN</t>
        </is>
      </c>
      <c r="H451" s="81" t="n">
        <v>27</v>
      </c>
      <c r="I451" s="81" t="n"/>
      <c r="J451" s="83" t="n">
        <v>62621</v>
      </c>
      <c r="K451" s="83" t="inlineStr">
        <is>
          <t>USD</t>
        </is>
      </c>
      <c r="L451" s="83" t="n">
        <v>53854.06</v>
      </c>
      <c r="M451" s="83" t="n">
        <v>62621</v>
      </c>
      <c r="N451" s="83" t="n">
        <v>5743.25</v>
      </c>
      <c r="O451" s="83" t="n">
        <v>4939.195</v>
      </c>
      <c r="P451" s="83" t="n">
        <v>5743.25</v>
      </c>
      <c r="Q451" s="84" t="n">
        <v>0.09171444084252886</v>
      </c>
      <c r="R451" s="81" t="n">
        <v>7</v>
      </c>
      <c r="S451" s="81" t="n">
        <v>2025</v>
      </c>
      <c r="T451" s="81" t="n">
        <v>4</v>
      </c>
      <c r="U451" s="81" t="n">
        <v>2025</v>
      </c>
      <c r="V451" s="233" t="n">
        <v>45831</v>
      </c>
      <c r="W451" s="81" t="inlineStr">
        <is>
          <t>junio</t>
        </is>
      </c>
      <c r="X451" s="81" t="n">
        <v>2025</v>
      </c>
    </row>
    <row r="452" ht="14.45" customHeight="1">
      <c r="A452" s="81" t="inlineStr">
        <is>
          <t>LLC</t>
        </is>
      </c>
      <c r="B452" s="81" t="n">
        <v>472</v>
      </c>
      <c r="C452" s="81" t="n">
        <v>1</v>
      </c>
      <c r="D452" s="233" t="n">
        <v>45840</v>
      </c>
      <c r="E452" s="233" t="n">
        <v>45712</v>
      </c>
      <c r="F452" s="233" t="n">
        <v>45771</v>
      </c>
      <c r="G452" s="81" t="inlineStr">
        <is>
          <t>ManonR</t>
        </is>
      </c>
      <c r="H452" s="81" t="n">
        <v>27</v>
      </c>
      <c r="I452" s="81" t="n"/>
      <c r="J452" s="83" t="n">
        <v>5320.72</v>
      </c>
      <c r="K452" s="83" t="inlineStr">
        <is>
          <t>USD</t>
        </is>
      </c>
      <c r="L452" s="83" t="n">
        <v>4575.8192</v>
      </c>
      <c r="M452" s="83" t="n">
        <v>5320.72</v>
      </c>
      <c r="N452" s="83" t="n">
        <v>384.01</v>
      </c>
      <c r="O452" s="83" t="n">
        <v>330.2486</v>
      </c>
      <c r="P452" s="83" t="n">
        <v>384.01</v>
      </c>
      <c r="Q452" s="84" t="n">
        <v>0.07217256311175932</v>
      </c>
      <c r="R452" s="81" t="n">
        <v>7</v>
      </c>
      <c r="S452" s="81" t="n">
        <v>2025</v>
      </c>
      <c r="T452" s="81" t="n">
        <v>2</v>
      </c>
      <c r="U452" s="81" t="n">
        <v>2025</v>
      </c>
      <c r="V452" s="233" t="n">
        <v>45816</v>
      </c>
      <c r="W452" s="81" t="inlineStr">
        <is>
          <t>junio</t>
        </is>
      </c>
      <c r="X452" s="81" t="n">
        <v>2025</v>
      </c>
    </row>
    <row r="453" ht="14.45" customHeight="1">
      <c r="A453" s="81" t="inlineStr">
        <is>
          <t>LLC</t>
        </is>
      </c>
      <c r="B453" s="81" t="n">
        <v>473</v>
      </c>
      <c r="C453" s="81" t="n">
        <v>1</v>
      </c>
      <c r="D453" s="233" t="n">
        <v>45840</v>
      </c>
      <c r="E453" s="233" t="n">
        <v>45839</v>
      </c>
      <c r="F453" s="233" t="n">
        <v>45840</v>
      </c>
      <c r="G453" s="81" t="inlineStr">
        <is>
          <t>JorgeG</t>
        </is>
      </c>
      <c r="H453" s="81" t="n">
        <v>27</v>
      </c>
      <c r="I453" s="81" t="n"/>
      <c r="J453" s="83" t="n">
        <v>570</v>
      </c>
      <c r="K453" s="83" t="inlineStr">
        <is>
          <t>EUR</t>
        </is>
      </c>
      <c r="L453" s="83" t="n">
        <v>570</v>
      </c>
      <c r="M453" s="83" t="n">
        <v>661.1999999999999</v>
      </c>
      <c r="N453" s="83" t="n">
        <v>85.5</v>
      </c>
      <c r="O453" s="83" t="n">
        <v>85.5</v>
      </c>
      <c r="P453" s="83" t="n">
        <v>99.17999999999999</v>
      </c>
      <c r="Q453" s="84" t="n">
        <v>0.15</v>
      </c>
      <c r="R453" s="81" t="n">
        <v>7</v>
      </c>
      <c r="S453" s="81" t="n">
        <v>2025</v>
      </c>
      <c r="T453" s="81" t="n">
        <v>7</v>
      </c>
      <c r="U453" s="81" t="n">
        <v>2025</v>
      </c>
      <c r="V453" s="233" t="n">
        <v>45885</v>
      </c>
      <c r="W453" s="81" t="inlineStr">
        <is>
          <t>agosto</t>
        </is>
      </c>
      <c r="X453" s="81" t="n">
        <v>2025</v>
      </c>
    </row>
    <row r="454" ht="14.45" customHeight="1">
      <c r="A454" s="81" t="inlineStr">
        <is>
          <t>LLC</t>
        </is>
      </c>
      <c r="B454" s="81" t="n">
        <v>474</v>
      </c>
      <c r="C454" s="81" t="n">
        <v>1</v>
      </c>
      <c r="D454" s="233" t="n">
        <v>45841</v>
      </c>
      <c r="E454" s="233" t="n">
        <v>45896</v>
      </c>
      <c r="F454" s="233" t="n">
        <v>45909</v>
      </c>
      <c r="G454" s="81" t="inlineStr">
        <is>
          <t>ClaudiaF</t>
        </is>
      </c>
      <c r="H454" s="81" t="n">
        <v>27</v>
      </c>
      <c r="I454" s="81" t="n"/>
      <c r="J454" s="83" t="n">
        <v>5334.66</v>
      </c>
      <c r="K454" s="83" t="inlineStr">
        <is>
          <t>USD</t>
        </is>
      </c>
      <c r="L454" s="83" t="n">
        <v>4587.8076</v>
      </c>
      <c r="M454" s="83" t="n">
        <v>5334.66</v>
      </c>
      <c r="N454" s="83" t="n">
        <v>0</v>
      </c>
      <c r="O454" s="83" t="n">
        <v>0</v>
      </c>
      <c r="P454" s="83" t="n">
        <v>0</v>
      </c>
      <c r="Q454" s="84" t="n">
        <v>0</v>
      </c>
      <c r="R454" s="81" t="n">
        <v>7</v>
      </c>
      <c r="S454" s="81" t="n">
        <v>2025</v>
      </c>
      <c r="T454" s="81" t="n">
        <v>8</v>
      </c>
      <c r="U454" s="81" t="n">
        <v>2025</v>
      </c>
      <c r="V454" s="233" t="n">
        <v>45954</v>
      </c>
      <c r="W454" s="81" t="inlineStr">
        <is>
          <t>octubre</t>
        </is>
      </c>
      <c r="X454" s="81" t="n">
        <v>2025</v>
      </c>
    </row>
    <row r="455" ht="14.45" customHeight="1">
      <c r="A455" s="81" t="inlineStr">
        <is>
          <t>LLC</t>
        </is>
      </c>
      <c r="B455" s="81" t="n">
        <v>477</v>
      </c>
      <c r="C455" s="81" t="n">
        <v>1</v>
      </c>
      <c r="D455" s="233" t="n">
        <v>45842</v>
      </c>
      <c r="E455" s="233" t="n">
        <v>45854</v>
      </c>
      <c r="F455" s="233" t="n">
        <v>45856</v>
      </c>
      <c r="G455" s="81" t="inlineStr">
        <is>
          <t>MartinB</t>
        </is>
      </c>
      <c r="H455" s="81" t="n">
        <v>27</v>
      </c>
      <c r="I455" s="81" t="inlineStr">
        <is>
          <t>JAIMEG</t>
        </is>
      </c>
      <c r="J455" s="83" t="n">
        <v>1437.5</v>
      </c>
      <c r="K455" s="83" t="inlineStr">
        <is>
          <t>EUR</t>
        </is>
      </c>
      <c r="L455" s="83" t="n">
        <v>1437.5</v>
      </c>
      <c r="M455" s="83" t="n">
        <v>1667.5</v>
      </c>
      <c r="N455" s="83" t="n">
        <v>810.5</v>
      </c>
      <c r="O455" s="83" t="n">
        <v>810.5</v>
      </c>
      <c r="P455" s="83" t="n">
        <v>940.1799999999999</v>
      </c>
      <c r="Q455" s="84" t="n">
        <v>0.5638260869565217</v>
      </c>
      <c r="R455" s="81" t="n">
        <v>7</v>
      </c>
      <c r="S455" s="81" t="n">
        <v>2025</v>
      </c>
      <c r="T455" s="81" t="n">
        <v>7</v>
      </c>
      <c r="U455" s="81" t="n">
        <v>2025</v>
      </c>
      <c r="V455" s="233" t="n">
        <v>45901</v>
      </c>
      <c r="W455" s="81" t="inlineStr">
        <is>
          <t>septiembre</t>
        </is>
      </c>
      <c r="X455" s="81" t="n">
        <v>2025</v>
      </c>
    </row>
    <row r="456" ht="14.45" customHeight="1">
      <c r="A456" s="81" t="inlineStr">
        <is>
          <t>LLC</t>
        </is>
      </c>
      <c r="B456" s="81" t="n">
        <v>478</v>
      </c>
      <c r="C456" s="81" t="n">
        <v>1</v>
      </c>
      <c r="D456" s="233" t="n">
        <v>45842</v>
      </c>
      <c r="E456" s="233" t="n">
        <v>45851</v>
      </c>
      <c r="F456" s="233" t="n">
        <v>45855</v>
      </c>
      <c r="G456" s="81" t="inlineStr">
        <is>
          <t>EduardoP</t>
        </is>
      </c>
      <c r="H456" s="81" t="n">
        <v>27</v>
      </c>
      <c r="I456" s="81" t="n"/>
      <c r="J456" s="83" t="n">
        <v>8311</v>
      </c>
      <c r="K456" s="83" t="inlineStr">
        <is>
          <t>USD</t>
        </is>
      </c>
      <c r="L456" s="83" t="n">
        <v>7147.46</v>
      </c>
      <c r="M456" s="83" t="n">
        <v>8311</v>
      </c>
      <c r="N456" s="83" t="n">
        <v>696.84</v>
      </c>
      <c r="O456" s="83" t="n">
        <v>599.2824000000001</v>
      </c>
      <c r="P456" s="83" t="n">
        <v>696.84</v>
      </c>
      <c r="Q456" s="84" t="n">
        <v>0.08384550595596199</v>
      </c>
      <c r="R456" s="81" t="n">
        <v>7</v>
      </c>
      <c r="S456" s="81" t="n">
        <v>2025</v>
      </c>
      <c r="T456" s="81" t="n">
        <v>7</v>
      </c>
      <c r="U456" s="81" t="n">
        <v>2025</v>
      </c>
      <c r="V456" s="233" t="n">
        <v>45900</v>
      </c>
      <c r="W456" s="81" t="inlineStr">
        <is>
          <t>agosto</t>
        </is>
      </c>
      <c r="X456" s="81" t="n">
        <v>2025</v>
      </c>
    </row>
    <row r="457" ht="14.45" customHeight="1">
      <c r="A457" s="81" t="inlineStr">
        <is>
          <t>LLC</t>
        </is>
      </c>
      <c r="B457" s="81" t="n">
        <v>479</v>
      </c>
      <c r="C457" s="81" t="n">
        <v>1</v>
      </c>
      <c r="D457" s="233" t="n">
        <v>45842</v>
      </c>
      <c r="E457" s="233" t="n">
        <v>45855</v>
      </c>
      <c r="F457" s="233" t="n">
        <v>45857</v>
      </c>
      <c r="G457" s="81" t="inlineStr">
        <is>
          <t>EduardoP</t>
        </is>
      </c>
      <c r="H457" s="81" t="n">
        <v>27</v>
      </c>
      <c r="I457" s="81" t="n"/>
      <c r="J457" s="83" t="n">
        <v>3878</v>
      </c>
      <c r="K457" s="83" t="inlineStr">
        <is>
          <t>USD</t>
        </is>
      </c>
      <c r="L457" s="83" t="n">
        <v>3335.08</v>
      </c>
      <c r="M457" s="83" t="n">
        <v>3878</v>
      </c>
      <c r="N457" s="83" t="n">
        <v>341.94</v>
      </c>
      <c r="O457" s="83" t="n">
        <v>294.0684</v>
      </c>
      <c r="P457" s="83" t="n">
        <v>341.94</v>
      </c>
      <c r="Q457" s="84" t="n">
        <v>0.08817431665807117</v>
      </c>
      <c r="R457" s="81" t="n">
        <v>7</v>
      </c>
      <c r="S457" s="81" t="n">
        <v>2025</v>
      </c>
      <c r="T457" s="81" t="n">
        <v>7</v>
      </c>
      <c r="U457" s="81" t="n">
        <v>2025</v>
      </c>
      <c r="V457" s="233" t="n">
        <v>45902</v>
      </c>
      <c r="W457" s="81" t="inlineStr">
        <is>
          <t>septiembre</t>
        </is>
      </c>
      <c r="X457" s="81" t="n">
        <v>2025</v>
      </c>
    </row>
    <row r="458" ht="14.45" customHeight="1">
      <c r="A458" s="81" t="inlineStr">
        <is>
          <t>LLC</t>
        </is>
      </c>
      <c r="B458" s="81" t="n">
        <v>480</v>
      </c>
      <c r="C458" s="81" t="n">
        <v>1</v>
      </c>
      <c r="D458" s="233" t="n">
        <v>45842</v>
      </c>
      <c r="E458" s="233" t="n">
        <v>45863</v>
      </c>
      <c r="F458" s="233" t="n">
        <v>45865</v>
      </c>
      <c r="G458" s="81" t="inlineStr">
        <is>
          <t>EduardoP</t>
        </is>
      </c>
      <c r="H458" s="81" t="n">
        <v>27</v>
      </c>
      <c r="I458" s="81" t="n"/>
      <c r="J458" s="83" t="n">
        <v>4998</v>
      </c>
      <c r="K458" s="83" t="inlineStr">
        <is>
          <t>USD</t>
        </is>
      </c>
      <c r="L458" s="83" t="n">
        <v>4298.28</v>
      </c>
      <c r="M458" s="83" t="n">
        <v>4998</v>
      </c>
      <c r="N458" s="83" t="n">
        <v>390.33</v>
      </c>
      <c r="O458" s="83" t="n">
        <v>335.6838</v>
      </c>
      <c r="P458" s="83" t="n">
        <v>390.33</v>
      </c>
      <c r="Q458" s="84" t="n">
        <v>0.07809723889555822</v>
      </c>
      <c r="R458" s="81" t="n">
        <v>7</v>
      </c>
      <c r="S458" s="81" t="n">
        <v>2025</v>
      </c>
      <c r="T458" s="81" t="n">
        <v>7</v>
      </c>
      <c r="U458" s="81" t="n">
        <v>2025</v>
      </c>
      <c r="V458" s="233" t="n">
        <v>45910</v>
      </c>
      <c r="W458" s="81" t="inlineStr">
        <is>
          <t>septiembre</t>
        </is>
      </c>
      <c r="X458" s="81" t="n">
        <v>2025</v>
      </c>
      <c r="Z458" t="inlineStr">
        <is>
          <t>Sin rentabilidad</t>
        </is>
      </c>
    </row>
    <row r="459" ht="14.45" customHeight="1">
      <c r="A459" s="81" t="inlineStr">
        <is>
          <t>LLC</t>
        </is>
      </c>
      <c r="B459" s="81" t="n">
        <v>481</v>
      </c>
      <c r="C459" s="81" t="n">
        <v>1</v>
      </c>
      <c r="D459" s="233" t="n">
        <v>45842</v>
      </c>
      <c r="E459" s="233" t="n">
        <v>45860</v>
      </c>
      <c r="F459" s="233" t="n">
        <v>45872</v>
      </c>
      <c r="G459" s="81" t="inlineStr">
        <is>
          <t>LucianaE</t>
        </is>
      </c>
      <c r="H459" s="81" t="n">
        <v>27</v>
      </c>
      <c r="I459" s="81" t="n"/>
      <c r="J459" s="83" t="n">
        <v>5122.76</v>
      </c>
      <c r="K459" s="83" t="inlineStr">
        <is>
          <t>USD</t>
        </is>
      </c>
      <c r="L459" s="83" t="n">
        <v>4405.5736</v>
      </c>
      <c r="M459" s="83" t="n">
        <v>5122.76</v>
      </c>
      <c r="N459" s="83" t="n">
        <v>158.64</v>
      </c>
      <c r="O459" s="83" t="n">
        <v>136.4304</v>
      </c>
      <c r="P459" s="83" t="n">
        <v>158.64</v>
      </c>
      <c r="Q459" s="84" t="n">
        <v>0.03096768148419992</v>
      </c>
      <c r="R459" s="81" t="n">
        <v>7</v>
      </c>
      <c r="S459" s="81" t="n">
        <v>2025</v>
      </c>
      <c r="T459" s="81" t="n">
        <v>7</v>
      </c>
      <c r="U459" s="81" t="n">
        <v>2025</v>
      </c>
      <c r="V459" s="233" t="n">
        <v>45917</v>
      </c>
      <c r="W459" s="81" t="inlineStr">
        <is>
          <t>septiembre</t>
        </is>
      </c>
      <c r="X459" s="81" t="n">
        <v>2025</v>
      </c>
    </row>
    <row r="460" ht="14.45" customHeight="1">
      <c r="A460" s="81" t="inlineStr">
        <is>
          <t>LLC</t>
        </is>
      </c>
      <c r="B460" s="81" t="n">
        <v>482</v>
      </c>
      <c r="C460" s="81" t="n">
        <v>0</v>
      </c>
      <c r="D460" s="233" t="n">
        <v>45842</v>
      </c>
      <c r="E460" s="233" t="n">
        <v>45843</v>
      </c>
      <c r="F460" s="233" t="n">
        <v>45885</v>
      </c>
      <c r="G460" s="81" t="inlineStr">
        <is>
          <t>MinervaH</t>
        </is>
      </c>
      <c r="H460" s="81" t="n">
        <v>27</v>
      </c>
      <c r="I460" s="81" t="n"/>
      <c r="J460" s="83" t="n">
        <v>13118.4</v>
      </c>
      <c r="K460" s="83" t="inlineStr">
        <is>
          <t>EUR</t>
        </is>
      </c>
      <c r="L460" s="83" t="n">
        <v>13118.4</v>
      </c>
      <c r="M460" s="83" t="n">
        <v>15217.344</v>
      </c>
      <c r="N460" s="83" t="n">
        <v>1497.81</v>
      </c>
      <c r="O460" s="83" t="n">
        <v>1497.81</v>
      </c>
      <c r="P460" s="83" t="n">
        <v>1737.4596</v>
      </c>
      <c r="Q460" s="84" t="n">
        <v>0.114176271496524</v>
      </c>
      <c r="R460" s="81" t="n">
        <v>7</v>
      </c>
      <c r="S460" s="81" t="n">
        <v>2025</v>
      </c>
      <c r="T460" s="81" t="n">
        <v>7</v>
      </c>
      <c r="U460" s="81" t="n">
        <v>2025</v>
      </c>
      <c r="V460" s="233" t="n">
        <v>45930</v>
      </c>
      <c r="W460" s="81" t="inlineStr">
        <is>
          <t>septiembre</t>
        </is>
      </c>
      <c r="X460" s="81" t="n">
        <v>2025</v>
      </c>
      <c r="Z460" t="inlineStr">
        <is>
          <t>Sin rentabilidad</t>
        </is>
      </c>
    </row>
    <row r="461" ht="14.45" customHeight="1">
      <c r="A461" s="81" t="inlineStr">
        <is>
          <t>LLC</t>
        </is>
      </c>
      <c r="B461" s="81" t="n">
        <v>483</v>
      </c>
      <c r="C461" s="81" t="n">
        <v>1</v>
      </c>
      <c r="D461" s="233" t="n">
        <v>45842</v>
      </c>
      <c r="E461" s="233" t="n">
        <v>45845</v>
      </c>
      <c r="F461" s="233" t="n">
        <v>45849</v>
      </c>
      <c r="G461" s="81" t="inlineStr">
        <is>
          <t>MinervaH</t>
        </is>
      </c>
      <c r="H461" s="81" t="n">
        <v>27</v>
      </c>
      <c r="I461" s="81" t="n"/>
      <c r="J461" s="83" t="n">
        <v>11170</v>
      </c>
      <c r="K461" s="83" t="inlineStr">
        <is>
          <t>GPB</t>
        </is>
      </c>
      <c r="L461" s="83" t="n">
        <v>12845.5</v>
      </c>
      <c r="M461" s="83" t="n">
        <v>14967.8</v>
      </c>
      <c r="N461" s="83" t="n">
        <v>930.84</v>
      </c>
      <c r="O461" s="83" t="n">
        <v>1070.466</v>
      </c>
      <c r="P461" s="83" t="n">
        <v>1247.3256</v>
      </c>
      <c r="Q461" s="84" t="n">
        <v>0.08333393017009848</v>
      </c>
      <c r="R461" s="81" t="n">
        <v>7</v>
      </c>
      <c r="S461" s="81" t="n">
        <v>2025</v>
      </c>
      <c r="T461" s="81" t="n">
        <v>7</v>
      </c>
      <c r="U461" s="81" t="n">
        <v>2025</v>
      </c>
      <c r="V461" s="233" t="n">
        <v>45894</v>
      </c>
      <c r="W461" s="81" t="inlineStr">
        <is>
          <t>agosto</t>
        </is>
      </c>
      <c r="X461" s="81" t="n">
        <v>2025</v>
      </c>
      <c r="Z461" t="inlineStr">
        <is>
          <t>Sin rentabilidad</t>
        </is>
      </c>
    </row>
    <row r="462" ht="14.45" customHeight="1">
      <c r="A462" s="81" t="inlineStr">
        <is>
          <t>LLC</t>
        </is>
      </c>
      <c r="B462" s="81" t="n">
        <v>484</v>
      </c>
      <c r="C462" s="81" t="n">
        <v>1</v>
      </c>
      <c r="D462" s="233" t="n">
        <v>45842</v>
      </c>
      <c r="E462" s="233" t="n">
        <v>45825</v>
      </c>
      <c r="F462" s="233" t="n">
        <v>45835</v>
      </c>
      <c r="G462" s="81" t="inlineStr">
        <is>
          <t>DianaM</t>
        </is>
      </c>
      <c r="H462" s="81" t="n">
        <v>27</v>
      </c>
      <c r="I462" s="81" t="inlineStr">
        <is>
          <t>MARC1989,MARIELLAP</t>
        </is>
      </c>
      <c r="J462" s="83" t="n">
        <v>6901.05</v>
      </c>
      <c r="K462" s="83" t="inlineStr">
        <is>
          <t>USD</t>
        </is>
      </c>
      <c r="L462" s="83" t="n">
        <v>5934.903</v>
      </c>
      <c r="M462" s="83" t="n">
        <v>6901.05</v>
      </c>
      <c r="N462" s="83" t="n">
        <v>843.22</v>
      </c>
      <c r="O462" s="83" t="n">
        <v>725.1692</v>
      </c>
      <c r="P462" s="83" t="n">
        <v>843.22</v>
      </c>
      <c r="Q462" s="84" t="n">
        <v>0.1221872033965846</v>
      </c>
      <c r="R462" s="81" t="n">
        <v>7</v>
      </c>
      <c r="S462" s="81" t="n">
        <v>2025</v>
      </c>
      <c r="T462" s="81" t="n">
        <v>6</v>
      </c>
      <c r="U462" s="81" t="n">
        <v>2025</v>
      </c>
      <c r="V462" s="233" t="n">
        <v>45880</v>
      </c>
      <c r="W462" s="81" t="inlineStr">
        <is>
          <t>agosto</t>
        </is>
      </c>
      <c r="X462" s="81" t="n">
        <v>2025</v>
      </c>
    </row>
    <row r="463" ht="14.45" customHeight="1">
      <c r="A463" s="81" t="inlineStr">
        <is>
          <t>LLC</t>
        </is>
      </c>
      <c r="B463" s="81" t="n">
        <v>485</v>
      </c>
      <c r="C463" s="81" t="n">
        <v>1</v>
      </c>
      <c r="D463" s="233" t="n">
        <v>45842</v>
      </c>
      <c r="E463" s="233" t="n">
        <v>45874</v>
      </c>
      <c r="F463" s="233" t="n">
        <v>45881</v>
      </c>
      <c r="G463" s="81" t="inlineStr">
        <is>
          <t>DianaM</t>
        </is>
      </c>
      <c r="H463" s="81" t="n">
        <v>27</v>
      </c>
      <c r="I463" s="81" t="inlineStr">
        <is>
          <t>MARC1989,MARIELLAP</t>
        </is>
      </c>
      <c r="J463" s="83" t="n">
        <v>13303.2</v>
      </c>
      <c r="K463" s="83" t="inlineStr">
        <is>
          <t>USD</t>
        </is>
      </c>
      <c r="L463" s="83" t="n">
        <v>11440.752</v>
      </c>
      <c r="M463" s="83" t="n">
        <v>13303.2</v>
      </c>
      <c r="N463" s="83" t="n">
        <v>1721.2</v>
      </c>
      <c r="O463" s="83" t="n">
        <v>1480.232</v>
      </c>
      <c r="P463" s="83" t="n">
        <v>1721.2</v>
      </c>
      <c r="Q463" s="84" t="n">
        <v>0.1293824042335679</v>
      </c>
      <c r="R463" s="81" t="n">
        <v>7</v>
      </c>
      <c r="S463" s="81" t="n">
        <v>2025</v>
      </c>
      <c r="T463" s="81" t="n">
        <v>8</v>
      </c>
      <c r="U463" s="81" t="n">
        <v>2025</v>
      </c>
      <c r="V463" s="233" t="n">
        <v>45926</v>
      </c>
      <c r="W463" s="81" t="inlineStr">
        <is>
          <t>septiembre</t>
        </is>
      </c>
      <c r="X463" s="81" t="n">
        <v>2025</v>
      </c>
    </row>
    <row r="464" ht="14.45" customHeight="1">
      <c r="A464" s="81" t="inlineStr">
        <is>
          <t>LLC</t>
        </is>
      </c>
      <c r="B464" s="81" t="n">
        <v>486</v>
      </c>
      <c r="C464" s="81" t="n">
        <v>0</v>
      </c>
      <c r="D464" s="233" t="n">
        <v>45845</v>
      </c>
      <c r="E464" s="233" t="n">
        <v>45861</v>
      </c>
      <c r="F464" s="233" t="n">
        <v>45876</v>
      </c>
      <c r="G464" s="81" t="inlineStr">
        <is>
          <t>RafaellaP</t>
        </is>
      </c>
      <c r="H464" s="81" t="n">
        <v>28</v>
      </c>
      <c r="I464" s="81" t="n"/>
      <c r="J464" s="83" t="n">
        <v>32878</v>
      </c>
      <c r="K464" s="83" t="inlineStr">
        <is>
          <t>EUR</t>
        </is>
      </c>
      <c r="L464" s="83" t="n">
        <v>32878</v>
      </c>
      <c r="M464" s="83" t="n">
        <v>38138.48</v>
      </c>
      <c r="N464" s="83" t="n">
        <v>2830.39</v>
      </c>
      <c r="O464" s="83" t="n">
        <v>2830.39</v>
      </c>
      <c r="P464" s="83" t="n">
        <v>3283.2524</v>
      </c>
      <c r="Q464" s="84" t="n">
        <v>0.08608765740008516</v>
      </c>
      <c r="R464" s="81" t="n">
        <v>7</v>
      </c>
      <c r="S464" s="81" t="n">
        <v>2025</v>
      </c>
      <c r="T464" s="81" t="n">
        <v>7</v>
      </c>
      <c r="U464" s="81" t="n">
        <v>2025</v>
      </c>
      <c r="V464" s="233" t="n">
        <v>45921</v>
      </c>
      <c r="W464" s="81" t="inlineStr">
        <is>
          <t>septiembre</t>
        </is>
      </c>
      <c r="X464" s="81" t="n">
        <v>2025</v>
      </c>
    </row>
    <row r="465" ht="14.45" customHeight="1">
      <c r="A465" s="81" t="inlineStr">
        <is>
          <t>LLC</t>
        </is>
      </c>
      <c r="B465" s="81" t="n">
        <v>487</v>
      </c>
      <c r="C465" s="81" t="n">
        <v>1</v>
      </c>
      <c r="D465" s="233" t="n">
        <v>45845</v>
      </c>
      <c r="E465" s="233" t="n">
        <v>45845</v>
      </c>
      <c r="F465" s="233" t="n">
        <v>45852</v>
      </c>
      <c r="G465" s="81" t="inlineStr">
        <is>
          <t>VeronicaN</t>
        </is>
      </c>
      <c r="H465" s="81" t="n">
        <v>28</v>
      </c>
      <c r="I465" s="81" t="n"/>
      <c r="J465" s="83" t="n">
        <v>9628.110000000001</v>
      </c>
      <c r="K465" s="83" t="inlineStr">
        <is>
          <t>USD</t>
        </is>
      </c>
      <c r="L465" s="83" t="n">
        <v>8280.1746</v>
      </c>
      <c r="M465" s="83" t="n">
        <v>9628.110000000001</v>
      </c>
      <c r="N465" s="83" t="n">
        <v>637.58</v>
      </c>
      <c r="O465" s="83" t="n">
        <v>548.3188</v>
      </c>
      <c r="P465" s="83" t="n">
        <v>637.58</v>
      </c>
      <c r="Q465" s="84" t="n">
        <v>0.06622068090206697</v>
      </c>
      <c r="R465" s="81" t="n">
        <v>7</v>
      </c>
      <c r="S465" s="81" t="n">
        <v>2025</v>
      </c>
      <c r="T465" s="81" t="n">
        <v>7</v>
      </c>
      <c r="U465" s="81" t="n">
        <v>2025</v>
      </c>
      <c r="V465" s="233" t="n">
        <v>45897</v>
      </c>
      <c r="W465" s="81" t="inlineStr">
        <is>
          <t>agosto</t>
        </is>
      </c>
      <c r="X465" s="81" t="n">
        <v>2025</v>
      </c>
    </row>
    <row r="466" ht="14.45" customHeight="1">
      <c r="A466" s="81" t="inlineStr">
        <is>
          <t>LLC</t>
        </is>
      </c>
      <c r="B466" s="81" t="n">
        <v>488</v>
      </c>
      <c r="C466" s="81" t="n">
        <v>0</v>
      </c>
      <c r="D466" s="233" t="n">
        <v>45846</v>
      </c>
      <c r="E466" s="233" t="n">
        <v>46012</v>
      </c>
      <c r="F466" s="233" t="n">
        <v>46018</v>
      </c>
      <c r="G466" s="81" t="inlineStr">
        <is>
          <t>RafaellaP</t>
        </is>
      </c>
      <c r="H466" s="81" t="n">
        <v>28</v>
      </c>
      <c r="I466" s="81" t="n"/>
      <c r="J466" s="83" t="n">
        <v>73676</v>
      </c>
      <c r="K466" s="83" t="inlineStr">
        <is>
          <t>EUR</t>
        </is>
      </c>
      <c r="L466" s="83" t="n">
        <v>73676</v>
      </c>
      <c r="M466" s="83" t="n">
        <v>85464.15999999999</v>
      </c>
      <c r="N466" s="83" t="n">
        <v>12596.3</v>
      </c>
      <c r="O466" s="83" t="n">
        <v>12596.3</v>
      </c>
      <c r="P466" s="83" t="n">
        <v>14611.708</v>
      </c>
      <c r="Q466" s="84" t="n">
        <v>0.1709688365274988</v>
      </c>
      <c r="R466" s="81" t="n">
        <v>7</v>
      </c>
      <c r="S466" s="81" t="n">
        <v>2025</v>
      </c>
      <c r="T466" s="81" t="n">
        <v>12</v>
      </c>
      <c r="U466" s="81" t="n">
        <v>2025</v>
      </c>
      <c r="V466" s="233" t="n">
        <v>46063</v>
      </c>
      <c r="W466" s="81" t="inlineStr">
        <is>
          <t>febrero</t>
        </is>
      </c>
      <c r="X466" s="81" t="n">
        <v>2026</v>
      </c>
      <c r="Z466" t="inlineStr">
        <is>
          <t>rentabilidad baja</t>
        </is>
      </c>
    </row>
    <row r="467" ht="14.45" customHeight="1">
      <c r="A467" s="81" t="inlineStr">
        <is>
          <t>LLC</t>
        </is>
      </c>
      <c r="B467" s="81" t="n">
        <v>489</v>
      </c>
      <c r="C467" s="81" t="n">
        <v>1</v>
      </c>
      <c r="D467" s="233" t="n">
        <v>45846</v>
      </c>
      <c r="E467" s="233" t="n">
        <v>45901</v>
      </c>
      <c r="F467" s="233" t="n">
        <v>45925</v>
      </c>
      <c r="G467" s="81" t="inlineStr">
        <is>
          <t>DianaM</t>
        </is>
      </c>
      <c r="H467" s="81" t="n">
        <v>28</v>
      </c>
      <c r="I467" s="81" t="inlineStr">
        <is>
          <t>MARC1989,MARIELLAP</t>
        </is>
      </c>
      <c r="J467" s="83" t="n">
        <v>75742.37</v>
      </c>
      <c r="K467" s="83" t="inlineStr">
        <is>
          <t>USD</t>
        </is>
      </c>
      <c r="L467" s="83" t="n">
        <v>65138.4382</v>
      </c>
      <c r="M467" s="83" t="n">
        <v>75742.37</v>
      </c>
      <c r="N467" s="83" t="n">
        <v>7862.64</v>
      </c>
      <c r="O467" s="83" t="n">
        <v>6761.8704</v>
      </c>
      <c r="P467" s="83" t="n">
        <v>7862.64</v>
      </c>
      <c r="Q467" s="84" t="n">
        <v>0.1038076838630743</v>
      </c>
      <c r="R467" s="81" t="n">
        <v>7</v>
      </c>
      <c r="S467" s="81" t="n">
        <v>2025</v>
      </c>
      <c r="T467" s="81" t="n">
        <v>9</v>
      </c>
      <c r="U467" s="81" t="n">
        <v>2025</v>
      </c>
      <c r="V467" s="233" t="n">
        <v>45970</v>
      </c>
      <c r="W467" s="81" t="inlineStr">
        <is>
          <t>noviembre</t>
        </is>
      </c>
      <c r="X467" s="81" t="n">
        <v>2025</v>
      </c>
      <c r="Z467" t="inlineStr">
        <is>
          <t>Sin rentabilidad</t>
        </is>
      </c>
    </row>
    <row r="468" ht="14.45" customHeight="1">
      <c r="A468" s="81" t="inlineStr">
        <is>
          <t>LLC</t>
        </is>
      </c>
      <c r="B468" s="81" t="n">
        <v>490</v>
      </c>
      <c r="C468" s="81" t="n">
        <v>0</v>
      </c>
      <c r="D468" s="233" t="n">
        <v>45847</v>
      </c>
      <c r="E468" s="233" t="n">
        <v>45865</v>
      </c>
      <c r="F468" s="233" t="n">
        <v>45867</v>
      </c>
      <c r="G468" s="81" t="inlineStr">
        <is>
          <t>EduardoP</t>
        </is>
      </c>
      <c r="H468" s="81" t="n">
        <v>28</v>
      </c>
      <c r="I468" s="81" t="n"/>
      <c r="J468" s="83" t="n">
        <v>2648</v>
      </c>
      <c r="K468" s="83" t="inlineStr">
        <is>
          <t>USD</t>
        </is>
      </c>
      <c r="L468" s="83" t="n">
        <v>2277.28</v>
      </c>
      <c r="M468" s="83" t="n">
        <v>2648</v>
      </c>
      <c r="N468" s="83" t="n">
        <v>264.8</v>
      </c>
      <c r="O468" s="83" t="n">
        <v>227.728</v>
      </c>
      <c r="P468" s="83" t="n">
        <v>264.8</v>
      </c>
      <c r="Q468" s="84" t="n">
        <v>0.1</v>
      </c>
      <c r="R468" s="81" t="n">
        <v>7</v>
      </c>
      <c r="S468" s="81" t="n">
        <v>2025</v>
      </c>
      <c r="T468" s="81" t="n">
        <v>7</v>
      </c>
      <c r="U468" s="81" t="n">
        <v>2025</v>
      </c>
      <c r="V468" s="233" t="n">
        <v>45912</v>
      </c>
      <c r="W468" s="81" t="inlineStr">
        <is>
          <t>septiembre</t>
        </is>
      </c>
      <c r="X468" s="81" t="n">
        <v>2025</v>
      </c>
      <c r="Z468" t="inlineStr">
        <is>
          <t>Sin rentabilidad</t>
        </is>
      </c>
    </row>
    <row r="469" ht="14.45" customHeight="1">
      <c r="A469" s="81" t="inlineStr">
        <is>
          <t>LLC</t>
        </is>
      </c>
      <c r="B469" s="81" t="n">
        <v>491</v>
      </c>
      <c r="C469" s="81" t="n">
        <v>1</v>
      </c>
      <c r="D469" s="233" t="n">
        <v>45847</v>
      </c>
      <c r="E469" s="233" t="n">
        <v>45867</v>
      </c>
      <c r="F469" s="233" t="n">
        <v>45870</v>
      </c>
      <c r="G469" s="81" t="inlineStr">
        <is>
          <t>EduardoP</t>
        </is>
      </c>
      <c r="H469" s="81" t="n">
        <v>28</v>
      </c>
      <c r="I469" s="81" t="n"/>
      <c r="J469" s="83" t="n">
        <v>5691</v>
      </c>
      <c r="K469" s="83" t="inlineStr">
        <is>
          <t>USD</t>
        </is>
      </c>
      <c r="L469" s="83" t="n">
        <v>4894.26</v>
      </c>
      <c r="M469" s="83" t="n">
        <v>5691</v>
      </c>
      <c r="N469" s="83" t="n">
        <v>464.61</v>
      </c>
      <c r="O469" s="83" t="n">
        <v>399.5646</v>
      </c>
      <c r="P469" s="83" t="n">
        <v>464.61</v>
      </c>
      <c r="Q469" s="84" t="n">
        <v>0.08163943068002108</v>
      </c>
      <c r="R469" s="81" t="n">
        <v>7</v>
      </c>
      <c r="S469" s="81" t="n">
        <v>2025</v>
      </c>
      <c r="T469" s="81" t="n">
        <v>7</v>
      </c>
      <c r="U469" s="81" t="n">
        <v>2025</v>
      </c>
      <c r="V469" s="233" t="n">
        <v>45915</v>
      </c>
      <c r="W469" s="81" t="inlineStr">
        <is>
          <t>septiembre</t>
        </is>
      </c>
      <c r="X469" s="81" t="n">
        <v>2025</v>
      </c>
    </row>
    <row r="470" ht="14.45" customHeight="1">
      <c r="A470" s="81" t="inlineStr">
        <is>
          <t>LLC</t>
        </is>
      </c>
      <c r="B470" s="81" t="n">
        <v>492</v>
      </c>
      <c r="C470" s="81" t="n">
        <v>1</v>
      </c>
      <c r="D470" s="233" t="n">
        <v>45847</v>
      </c>
      <c r="E470" s="233" t="n">
        <v>45848</v>
      </c>
      <c r="F470" s="233" t="n">
        <v>45853</v>
      </c>
      <c r="G470" s="81" t="inlineStr">
        <is>
          <t>MinervaH</t>
        </is>
      </c>
      <c r="H470" s="81" t="n">
        <v>28</v>
      </c>
      <c r="I470" s="81" t="inlineStr">
        <is>
          <t>JAIMEG</t>
        </is>
      </c>
      <c r="J470" s="83" t="n">
        <v>85053.78</v>
      </c>
      <c r="K470" s="83" t="inlineStr">
        <is>
          <t>MXN</t>
        </is>
      </c>
      <c r="L470" s="83" t="n">
        <v>4082.58144</v>
      </c>
      <c r="M470" s="83" t="n">
        <v>4763.01168</v>
      </c>
      <c r="N470" s="83" t="n">
        <v>746.78</v>
      </c>
      <c r="O470" s="83" t="n">
        <v>35.84544</v>
      </c>
      <c r="P470" s="83" t="n">
        <v>41.81968</v>
      </c>
      <c r="Q470" s="84" t="n">
        <v>0.008780091843066821</v>
      </c>
      <c r="R470" s="81" t="n">
        <v>7</v>
      </c>
      <c r="S470" s="81" t="n">
        <v>2025</v>
      </c>
      <c r="T470" s="81" t="n">
        <v>7</v>
      </c>
      <c r="U470" s="81" t="n">
        <v>2025</v>
      </c>
      <c r="V470" s="233" t="n">
        <v>45898</v>
      </c>
      <c r="W470" s="81" t="inlineStr">
        <is>
          <t>agosto</t>
        </is>
      </c>
      <c r="X470" s="81" t="n">
        <v>2025</v>
      </c>
      <c r="Z470" t="inlineStr">
        <is>
          <t>Sin rentabilidad</t>
        </is>
      </c>
    </row>
    <row r="471" ht="14.45" customHeight="1">
      <c r="A471" s="81" t="inlineStr">
        <is>
          <t>LLC</t>
        </is>
      </c>
      <c r="B471" s="81" t="n">
        <v>493</v>
      </c>
      <c r="C471" s="81" t="n">
        <v>1</v>
      </c>
      <c r="D471" s="233" t="n">
        <v>45847</v>
      </c>
      <c r="E471" s="233" t="n">
        <v>45850</v>
      </c>
      <c r="F471" s="233" t="n">
        <v>45850</v>
      </c>
      <c r="G471" s="81" t="inlineStr">
        <is>
          <t>DianaM</t>
        </is>
      </c>
      <c r="H471" s="81" t="n">
        <v>28</v>
      </c>
      <c r="I471" s="81" t="n"/>
      <c r="J471" s="83" t="n">
        <v>645.15</v>
      </c>
      <c r="K471" s="83" t="inlineStr">
        <is>
          <t>USD</t>
        </is>
      </c>
      <c r="L471" s="83" t="n">
        <v>554.829</v>
      </c>
      <c r="M471" s="83" t="n">
        <v>645.15</v>
      </c>
      <c r="N471" s="83" t="n">
        <v>35</v>
      </c>
      <c r="O471" s="83" t="n">
        <v>30.1</v>
      </c>
      <c r="P471" s="83" t="n">
        <v>35</v>
      </c>
      <c r="Q471" s="84" t="n">
        <v>0.05425094939161435</v>
      </c>
      <c r="R471" s="81" t="n">
        <v>7</v>
      </c>
      <c r="S471" s="81" t="n">
        <v>2025</v>
      </c>
      <c r="T471" s="81" t="n">
        <v>7</v>
      </c>
      <c r="U471" s="81" t="n">
        <v>2025</v>
      </c>
      <c r="V471" s="233" t="n">
        <v>45895</v>
      </c>
      <c r="W471" s="81" t="inlineStr">
        <is>
          <t>agosto</t>
        </is>
      </c>
      <c r="X471" s="81" t="n">
        <v>2025</v>
      </c>
    </row>
    <row r="472" ht="14.45" customHeight="1">
      <c r="A472" s="81" t="inlineStr">
        <is>
          <t>LLC</t>
        </is>
      </c>
      <c r="B472" s="81" t="n">
        <v>494</v>
      </c>
      <c r="C472" s="81" t="n">
        <v>1</v>
      </c>
      <c r="D472" s="233" t="n">
        <v>45847</v>
      </c>
      <c r="E472" s="233" t="n">
        <v>45935</v>
      </c>
      <c r="F472" s="233" t="n">
        <v>45942</v>
      </c>
      <c r="G472" s="81" t="inlineStr">
        <is>
          <t>MarujaN</t>
        </is>
      </c>
      <c r="H472" s="81" t="n">
        <v>28</v>
      </c>
      <c r="I472" s="81" t="inlineStr">
        <is>
          <t>JORGEP</t>
        </is>
      </c>
      <c r="J472" s="83" t="n">
        <v>27414.18</v>
      </c>
      <c r="K472" s="83" t="inlineStr">
        <is>
          <t>USD</t>
        </is>
      </c>
      <c r="L472" s="83" t="n">
        <v>23576.1948</v>
      </c>
      <c r="M472" s="83" t="n">
        <v>27414.18</v>
      </c>
      <c r="N472" s="83" t="n">
        <v>4504.18</v>
      </c>
      <c r="O472" s="83" t="n">
        <v>3873.5948</v>
      </c>
      <c r="P472" s="83" t="n">
        <v>4504.18</v>
      </c>
      <c r="Q472" s="84" t="n">
        <v>0.164301102568087</v>
      </c>
      <c r="R472" s="81" t="n">
        <v>7</v>
      </c>
      <c r="S472" s="81" t="n">
        <v>2025</v>
      </c>
      <c r="T472" s="81" t="n">
        <v>10</v>
      </c>
      <c r="U472" s="81" t="n">
        <v>2025</v>
      </c>
      <c r="V472" s="233" t="n">
        <v>45987</v>
      </c>
      <c r="W472" s="81" t="inlineStr">
        <is>
          <t>noviembre</t>
        </is>
      </c>
      <c r="X472" s="81" t="n">
        <v>2025</v>
      </c>
      <c r="Z472" t="inlineStr">
        <is>
          <t>Rentabilidad baja</t>
        </is>
      </c>
    </row>
    <row r="473" ht="14.45" customHeight="1">
      <c r="A473" s="81" t="inlineStr">
        <is>
          <t>LLC</t>
        </is>
      </c>
      <c r="B473" s="81" t="n">
        <v>495</v>
      </c>
      <c r="C473" s="81" t="n">
        <v>0</v>
      </c>
      <c r="D473" s="233" t="n">
        <v>45848</v>
      </c>
      <c r="E473" s="233" t="n">
        <v>46016</v>
      </c>
      <c r="F473" s="233" t="n">
        <v>46027</v>
      </c>
      <c r="G473" s="81" t="inlineStr">
        <is>
          <t>MinervaH</t>
        </is>
      </c>
      <c r="H473" s="81" t="n">
        <v>28</v>
      </c>
      <c r="I473" s="81" t="n"/>
      <c r="J473" s="83" t="n">
        <v>74971.3</v>
      </c>
      <c r="K473" s="83" t="inlineStr">
        <is>
          <t>USD</t>
        </is>
      </c>
      <c r="L473" s="83" t="n">
        <v>64475.318</v>
      </c>
      <c r="M473" s="83" t="n">
        <v>74971.3</v>
      </c>
      <c r="N473" s="83" t="n">
        <v>9797.23</v>
      </c>
      <c r="O473" s="83" t="n">
        <v>8425.6178</v>
      </c>
      <c r="P473" s="83" t="n">
        <v>9797.23</v>
      </c>
      <c r="Q473" s="84" t="n">
        <v>0.1306797401138836</v>
      </c>
      <c r="R473" s="81" t="n">
        <v>7</v>
      </c>
      <c r="S473" s="81" t="n">
        <v>2025</v>
      </c>
      <c r="T473" s="81" t="n">
        <v>12</v>
      </c>
      <c r="U473" s="81" t="n">
        <v>2025</v>
      </c>
      <c r="V473" s="233" t="n">
        <v>46072</v>
      </c>
      <c r="W473" s="81" t="inlineStr">
        <is>
          <t>febrero</t>
        </is>
      </c>
      <c r="X473" s="81" t="n">
        <v>2026</v>
      </c>
    </row>
    <row r="474" ht="14.45" customHeight="1">
      <c r="A474" s="81" t="inlineStr">
        <is>
          <t>LLC</t>
        </is>
      </c>
      <c r="B474" s="81" t="n">
        <v>496</v>
      </c>
      <c r="C474" s="81" t="n">
        <v>1</v>
      </c>
      <c r="D474" s="233" t="n">
        <v>45848</v>
      </c>
      <c r="E474" s="233" t="n">
        <v>45864</v>
      </c>
      <c r="F474" s="233" t="n">
        <v>45869</v>
      </c>
      <c r="G474" s="81" t="inlineStr">
        <is>
          <t>DianaM</t>
        </is>
      </c>
      <c r="H474" s="81" t="n">
        <v>28</v>
      </c>
      <c r="I474" s="81" t="inlineStr">
        <is>
          <t>MARC1989</t>
        </is>
      </c>
      <c r="J474" s="83" t="n">
        <v>11461.99</v>
      </c>
      <c r="K474" s="83" t="inlineStr">
        <is>
          <t>USD</t>
        </is>
      </c>
      <c r="L474" s="83" t="n">
        <v>9857.311400000001</v>
      </c>
      <c r="M474" s="83" t="n">
        <v>11461.99</v>
      </c>
      <c r="N474" s="83" t="n">
        <v>852.27</v>
      </c>
      <c r="O474" s="83" t="n">
        <v>732.9521999999999</v>
      </c>
      <c r="P474" s="83" t="n">
        <v>852.27</v>
      </c>
      <c r="Q474" s="84" t="n">
        <v>0.07435619818199107</v>
      </c>
      <c r="R474" s="81" t="n">
        <v>7</v>
      </c>
      <c r="S474" s="81" t="n">
        <v>2025</v>
      </c>
      <c r="T474" s="81" t="n">
        <v>7</v>
      </c>
      <c r="U474" s="81" t="n">
        <v>2025</v>
      </c>
      <c r="V474" s="233" t="n">
        <v>45914</v>
      </c>
      <c r="W474" s="81" t="inlineStr">
        <is>
          <t>septiembre</t>
        </is>
      </c>
      <c r="X474" s="81" t="n">
        <v>2025</v>
      </c>
      <c r="Z474" t="inlineStr">
        <is>
          <t>falta fecha fin, rentabilidad baja</t>
        </is>
      </c>
    </row>
    <row r="475" ht="14.45" customHeight="1">
      <c r="A475" s="81" t="inlineStr">
        <is>
          <t>LLC</t>
        </is>
      </c>
      <c r="B475" s="81" t="n">
        <v>497</v>
      </c>
      <c r="C475" s="81" t="n">
        <v>1</v>
      </c>
      <c r="D475" s="233" t="n">
        <v>45848</v>
      </c>
      <c r="E475" s="233" t="n">
        <v>45850</v>
      </c>
      <c r="F475" s="233" t="n">
        <v>45850</v>
      </c>
      <c r="G475" s="81" t="inlineStr">
        <is>
          <t>LucianaE</t>
        </is>
      </c>
      <c r="H475" s="81" t="n">
        <v>28</v>
      </c>
      <c r="I475" s="81" t="n"/>
      <c r="J475" s="83" t="n">
        <v>5102.3</v>
      </c>
      <c r="K475" s="83" t="inlineStr">
        <is>
          <t>MXN</t>
        </is>
      </c>
      <c r="L475" s="83" t="n">
        <v>244.9104</v>
      </c>
      <c r="M475" s="83" t="n">
        <v>285.7288</v>
      </c>
      <c r="N475" s="83" t="n">
        <v>664.3</v>
      </c>
      <c r="O475" s="83" t="n">
        <v>31.8864</v>
      </c>
      <c r="P475" s="83" t="n">
        <v>37.2008</v>
      </c>
      <c r="Q475" s="84" t="n">
        <v>0.1301961860337495</v>
      </c>
      <c r="R475" s="81" t="n">
        <v>7</v>
      </c>
      <c r="S475" s="81" t="n">
        <v>2025</v>
      </c>
      <c r="T475" s="81" t="n">
        <v>7</v>
      </c>
      <c r="U475" s="81" t="n">
        <v>2025</v>
      </c>
      <c r="V475" s="233" t="n">
        <v>45895</v>
      </c>
      <c r="W475" s="81" t="inlineStr">
        <is>
          <t>agosto</t>
        </is>
      </c>
      <c r="X475" s="81" t="n">
        <v>2025</v>
      </c>
    </row>
    <row r="476" ht="14.45" customHeight="1">
      <c r="A476" s="81" t="inlineStr">
        <is>
          <t>LLC</t>
        </is>
      </c>
      <c r="B476" s="81" t="n">
        <v>498</v>
      </c>
      <c r="C476" s="81" t="n">
        <v>1</v>
      </c>
      <c r="D476" s="233" t="n">
        <v>45848</v>
      </c>
      <c r="E476" s="233" t="n">
        <v>45850</v>
      </c>
      <c r="F476" s="233" t="n">
        <v>45855</v>
      </c>
      <c r="G476" s="81" t="inlineStr">
        <is>
          <t>VeronicaN</t>
        </is>
      </c>
      <c r="H476" s="81" t="n">
        <v>28</v>
      </c>
      <c r="I476" s="81" t="n"/>
      <c r="J476" s="83" t="n">
        <v>25884.35</v>
      </c>
      <c r="K476" s="83" t="inlineStr">
        <is>
          <t>GPB</t>
        </is>
      </c>
      <c r="L476" s="83" t="n">
        <v>29767.0025</v>
      </c>
      <c r="M476" s="83" t="n">
        <v>34685.029</v>
      </c>
      <c r="N476" s="83" t="n">
        <v>2033.12</v>
      </c>
      <c r="O476" s="83" t="n">
        <v>2338.088</v>
      </c>
      <c r="P476" s="83" t="n">
        <v>2724.3808</v>
      </c>
      <c r="Q476" s="84" t="n">
        <v>0.0785463030750241</v>
      </c>
      <c r="R476" s="81" t="n">
        <v>7</v>
      </c>
      <c r="S476" s="81" t="n">
        <v>2025</v>
      </c>
      <c r="T476" s="81" t="n">
        <v>7</v>
      </c>
      <c r="U476" s="81" t="n">
        <v>2025</v>
      </c>
      <c r="V476" s="233" t="n">
        <v>45900</v>
      </c>
      <c r="W476" s="81" t="inlineStr">
        <is>
          <t>agosto</t>
        </is>
      </c>
      <c r="X476" s="81" t="n">
        <v>2025</v>
      </c>
    </row>
    <row r="477" ht="14.45" customHeight="1">
      <c r="A477" s="81" t="inlineStr">
        <is>
          <t>LLC</t>
        </is>
      </c>
      <c r="B477" s="81" t="n">
        <v>499</v>
      </c>
      <c r="C477" s="81" t="n">
        <v>1</v>
      </c>
      <c r="D477" s="233" t="n">
        <v>45848</v>
      </c>
      <c r="E477" s="233" t="n">
        <v>45753</v>
      </c>
      <c r="F477" s="233" t="n">
        <v>45867</v>
      </c>
      <c r="G477" s="81" t="inlineStr">
        <is>
          <t>VeronicaN</t>
        </is>
      </c>
      <c r="H477" s="81" t="n">
        <v>28</v>
      </c>
      <c r="I477" s="81" t="n"/>
      <c r="J477" s="83" t="n">
        <v>19682.6</v>
      </c>
      <c r="K477" s="83" t="inlineStr">
        <is>
          <t>USD</t>
        </is>
      </c>
      <c r="L477" s="83" t="n">
        <v>16927.036</v>
      </c>
      <c r="M477" s="83" t="n">
        <v>19682.6</v>
      </c>
      <c r="N477" s="83" t="n">
        <v>971.3200000000001</v>
      </c>
      <c r="O477" s="83" t="n">
        <v>835.3352</v>
      </c>
      <c r="P477" s="83" t="n">
        <v>971.3200000000001</v>
      </c>
      <c r="Q477" s="84" t="n">
        <v>0.0493491713493136</v>
      </c>
      <c r="R477" s="81" t="n">
        <v>7</v>
      </c>
      <c r="S477" s="81" t="n">
        <v>2025</v>
      </c>
      <c r="T477" s="81" t="n">
        <v>4</v>
      </c>
      <c r="U477" s="81" t="n">
        <v>2025</v>
      </c>
      <c r="V477" s="233" t="n">
        <v>45912</v>
      </c>
      <c r="W477" s="81" t="inlineStr">
        <is>
          <t>septiembre</t>
        </is>
      </c>
      <c r="X477" s="81" t="n">
        <v>2025</v>
      </c>
      <c r="Z477" t="inlineStr">
        <is>
          <t>rentabilidad baja</t>
        </is>
      </c>
    </row>
    <row r="478" ht="14.45" customHeight="1">
      <c r="A478" s="81" t="inlineStr">
        <is>
          <t>LLC</t>
        </is>
      </c>
      <c r="B478" s="81" t="n">
        <v>500</v>
      </c>
      <c r="C478" s="81" t="n">
        <v>1</v>
      </c>
      <c r="D478" s="233" t="n">
        <v>45849</v>
      </c>
      <c r="E478" s="233" t="n">
        <v>45937</v>
      </c>
      <c r="F478" s="233" t="n">
        <v>45946</v>
      </c>
      <c r="G478" s="81" t="inlineStr">
        <is>
          <t>ClaudiaF</t>
        </is>
      </c>
      <c r="H478" s="81" t="n">
        <v>28</v>
      </c>
      <c r="I478" s="81" t="n"/>
      <c r="J478" s="83" t="n">
        <v>11054.87</v>
      </c>
      <c r="K478" s="83" t="inlineStr">
        <is>
          <t>EUR</t>
        </is>
      </c>
      <c r="L478" s="83" t="n">
        <v>11054.87</v>
      </c>
      <c r="M478" s="83" t="n">
        <v>12823.6492</v>
      </c>
      <c r="N478" s="83" t="n">
        <v>938.08</v>
      </c>
      <c r="O478" s="83" t="n">
        <v>938.08</v>
      </c>
      <c r="P478" s="83" t="n">
        <v>1088.1728</v>
      </c>
      <c r="Q478" s="84" t="n">
        <v>0.08485671925585737</v>
      </c>
      <c r="R478" s="81" t="n">
        <v>7</v>
      </c>
      <c r="S478" s="81" t="n">
        <v>2025</v>
      </c>
      <c r="T478" s="81" t="n">
        <v>10</v>
      </c>
      <c r="U478" s="81" t="n">
        <v>2025</v>
      </c>
      <c r="V478" s="233" t="n">
        <v>45991</v>
      </c>
      <c r="W478" s="81" t="inlineStr">
        <is>
          <t>noviembre</t>
        </is>
      </c>
      <c r="X478" s="81" t="n">
        <v>2025</v>
      </c>
      <c r="Z478" t="inlineStr">
        <is>
          <t>falta fecha fin</t>
        </is>
      </c>
    </row>
    <row r="479" ht="14.45" customHeight="1">
      <c r="A479" s="81" t="inlineStr">
        <is>
          <t>LLC</t>
        </is>
      </c>
      <c r="B479" s="81" t="n">
        <v>501</v>
      </c>
      <c r="C479" s="81" t="n">
        <v>0</v>
      </c>
      <c r="D479" s="233" t="n">
        <v>45849</v>
      </c>
      <c r="E479" s="233" t="n">
        <v>46111</v>
      </c>
      <c r="F479" s="233" t="n">
        <v>46116</v>
      </c>
      <c r="G479" s="81" t="inlineStr">
        <is>
          <t>EduardoP</t>
        </is>
      </c>
      <c r="H479" s="81" t="n">
        <v>28</v>
      </c>
      <c r="I479" s="81" t="n"/>
      <c r="J479" s="83" t="n">
        <v>11490</v>
      </c>
      <c r="K479" s="83" t="inlineStr">
        <is>
          <t>USD</t>
        </is>
      </c>
      <c r="L479" s="83" t="n">
        <v>9881.4</v>
      </c>
      <c r="M479" s="83" t="n">
        <v>11490</v>
      </c>
      <c r="N479" s="83" t="n">
        <v>1149</v>
      </c>
      <c r="O479" s="83" t="n">
        <v>988.14</v>
      </c>
      <c r="P479" s="83" t="n">
        <v>1149</v>
      </c>
      <c r="Q479" s="84" t="n">
        <v>0.1</v>
      </c>
      <c r="R479" s="81" t="n">
        <v>7</v>
      </c>
      <c r="S479" s="81" t="n">
        <v>2025</v>
      </c>
      <c r="T479" s="81" t="n">
        <v>3</v>
      </c>
      <c r="U479" s="81" t="n">
        <v>2026</v>
      </c>
      <c r="V479" s="233" t="n">
        <v>46161</v>
      </c>
      <c r="W479" s="81" t="inlineStr">
        <is>
          <t>mayo</t>
        </is>
      </c>
      <c r="X479" s="81" t="n">
        <v>2026</v>
      </c>
      <c r="Z479" t="inlineStr">
        <is>
          <t>rentabilidad baja</t>
        </is>
      </c>
    </row>
    <row r="480" ht="14.45" customHeight="1">
      <c r="A480" s="81" t="inlineStr">
        <is>
          <t>LLC</t>
        </is>
      </c>
      <c r="B480" s="81" t="n">
        <v>502</v>
      </c>
      <c r="C480" s="81" t="n">
        <v>1</v>
      </c>
      <c r="D480" s="233" t="n">
        <v>45851</v>
      </c>
      <c r="E480" s="233" t="n">
        <v>45956</v>
      </c>
      <c r="F480" s="233" t="n">
        <v>45966</v>
      </c>
      <c r="G480" s="81" t="inlineStr">
        <is>
          <t>VeronicaN</t>
        </is>
      </c>
      <c r="H480" s="81" t="n">
        <v>29</v>
      </c>
      <c r="I480" s="81" t="n"/>
      <c r="J480" s="83" t="n">
        <v>16384.55</v>
      </c>
      <c r="K480" s="83" t="inlineStr">
        <is>
          <t>USD</t>
        </is>
      </c>
      <c r="L480" s="83" t="n">
        <v>14090.713</v>
      </c>
      <c r="M480" s="83" t="n">
        <v>16384.55</v>
      </c>
      <c r="N480" s="83" t="n">
        <v>2038.08</v>
      </c>
      <c r="O480" s="83" t="n">
        <v>1752.7488</v>
      </c>
      <c r="P480" s="83" t="n">
        <v>2038.08</v>
      </c>
      <c r="Q480" s="84" t="n">
        <v>0.1243903555483672</v>
      </c>
      <c r="R480" s="81" t="n">
        <v>7</v>
      </c>
      <c r="S480" s="81" t="n">
        <v>2025</v>
      </c>
      <c r="T480" s="81" t="n">
        <v>10</v>
      </c>
      <c r="U480" s="81" t="n">
        <v>2025</v>
      </c>
      <c r="V480" s="233" t="n">
        <v>46011</v>
      </c>
      <c r="W480" s="81" t="inlineStr">
        <is>
          <t>diciembre</t>
        </is>
      </c>
      <c r="X480" s="81" t="n">
        <v>2025</v>
      </c>
      <c r="Z480" t="inlineStr">
        <is>
          <t>rentabilidad baja</t>
        </is>
      </c>
    </row>
    <row r="481" ht="14.45" customHeight="1">
      <c r="A481" s="81" t="inlineStr">
        <is>
          <t>LLC</t>
        </is>
      </c>
      <c r="B481" s="81" t="n">
        <v>503</v>
      </c>
      <c r="C481" s="81" t="n">
        <v>1</v>
      </c>
      <c r="D481" s="233" t="n">
        <v>45852</v>
      </c>
      <c r="E481" s="233" t="n">
        <v>45756</v>
      </c>
      <c r="F481" s="233" t="n">
        <v>45862</v>
      </c>
      <c r="G481" s="81" t="inlineStr">
        <is>
          <t>VeronicaN</t>
        </is>
      </c>
      <c r="H481" s="81" t="n">
        <v>29</v>
      </c>
      <c r="I481" s="81" t="n"/>
      <c r="J481" s="83" t="n">
        <v>73991</v>
      </c>
      <c r="K481" s="83" t="inlineStr">
        <is>
          <t>USD</t>
        </is>
      </c>
      <c r="L481" s="83" t="n">
        <v>63632.26</v>
      </c>
      <c r="M481" s="83" t="n">
        <v>73991</v>
      </c>
      <c r="N481" s="83" t="n">
        <v>2634.65</v>
      </c>
      <c r="O481" s="83" t="n">
        <v>2265.799</v>
      </c>
      <c r="P481" s="83" t="n">
        <v>2634.65</v>
      </c>
      <c r="Q481" s="84" t="n">
        <v>0.03560770904569475</v>
      </c>
      <c r="R481" s="81" t="n">
        <v>7</v>
      </c>
      <c r="S481" s="81" t="n">
        <v>2025</v>
      </c>
      <c r="T481" s="81" t="n">
        <v>4</v>
      </c>
      <c r="U481" s="81" t="n">
        <v>2025</v>
      </c>
      <c r="V481" s="233" t="n">
        <v>45907</v>
      </c>
      <c r="W481" s="81" t="inlineStr">
        <is>
          <t>septiembre</t>
        </is>
      </c>
      <c r="X481" s="81" t="n">
        <v>2025</v>
      </c>
      <c r="Z481" t="inlineStr">
        <is>
          <t>falta fecha fin y rentabilidad baja</t>
        </is>
      </c>
    </row>
    <row r="482" ht="14.45" customHeight="1">
      <c r="A482" s="81" t="inlineStr">
        <is>
          <t>LLC</t>
        </is>
      </c>
      <c r="B482" s="81" t="n">
        <v>504</v>
      </c>
      <c r="C482" s="81" t="n">
        <v>1</v>
      </c>
      <c r="D482" s="233" t="n">
        <v>45852</v>
      </c>
      <c r="E482" s="233" t="n">
        <v>46026</v>
      </c>
      <c r="F482" s="233" t="n">
        <v>46034</v>
      </c>
      <c r="G482" s="81" t="inlineStr">
        <is>
          <t>MarujaN</t>
        </is>
      </c>
      <c r="H482" s="81" t="n">
        <v>29</v>
      </c>
      <c r="I482" s="81" t="n"/>
      <c r="J482" s="83" t="n">
        <v>22527.7</v>
      </c>
      <c r="K482" s="83" t="inlineStr">
        <is>
          <t>USD</t>
        </is>
      </c>
      <c r="L482" s="83" t="n">
        <v>19373.822</v>
      </c>
      <c r="M482" s="83" t="n">
        <v>22527.7</v>
      </c>
      <c r="N482" s="83" t="n">
        <v>4646.26</v>
      </c>
      <c r="O482" s="83" t="n">
        <v>3995.7836</v>
      </c>
      <c r="P482" s="83" t="n">
        <v>4646.26</v>
      </c>
      <c r="Q482" s="84" t="n">
        <v>0.206246532047213</v>
      </c>
      <c r="R482" s="81" t="n">
        <v>7</v>
      </c>
      <c r="S482" s="81" t="n">
        <v>2025</v>
      </c>
      <c r="T482" s="81" t="n">
        <v>1</v>
      </c>
      <c r="U482" s="81" t="n">
        <v>2026</v>
      </c>
      <c r="V482" s="233" t="n">
        <v>46079</v>
      </c>
      <c r="W482" s="81" t="inlineStr">
        <is>
          <t>febrero</t>
        </is>
      </c>
      <c r="X482" s="81" t="n">
        <v>2026</v>
      </c>
    </row>
    <row r="483" ht="14.45" customHeight="1">
      <c r="A483" s="81" t="inlineStr">
        <is>
          <t>LLC</t>
        </is>
      </c>
      <c r="B483" s="81" t="n">
        <v>505</v>
      </c>
      <c r="C483" s="81" t="n">
        <v>1</v>
      </c>
      <c r="D483" s="233" t="n">
        <v>45852</v>
      </c>
      <c r="E483" s="233" t="n">
        <v>45852</v>
      </c>
      <c r="F483" s="233" t="n">
        <v>45866</v>
      </c>
      <c r="G483" s="81" t="inlineStr">
        <is>
          <t>MinervaH</t>
        </is>
      </c>
      <c r="H483" s="81" t="n">
        <v>29</v>
      </c>
      <c r="I483" s="81" t="n"/>
      <c r="J483" s="83" t="n">
        <v>8631.959999999999</v>
      </c>
      <c r="K483" s="83" t="inlineStr">
        <is>
          <t>EUR</t>
        </is>
      </c>
      <c r="L483" s="83" t="n">
        <v>8631.959999999999</v>
      </c>
      <c r="M483" s="83" t="n">
        <v>10013.0736</v>
      </c>
      <c r="N483" s="83" t="n">
        <v>1263.75</v>
      </c>
      <c r="O483" s="83" t="n">
        <v>1263.75</v>
      </c>
      <c r="P483" s="83" t="n">
        <v>1465.95</v>
      </c>
      <c r="Q483" s="84" t="n">
        <v>0.1464035977923901</v>
      </c>
      <c r="R483" s="81" t="n">
        <v>7</v>
      </c>
      <c r="S483" s="81" t="n">
        <v>2025</v>
      </c>
      <c r="T483" s="81" t="n">
        <v>7</v>
      </c>
      <c r="U483" s="81" t="n">
        <v>2025</v>
      </c>
      <c r="V483" s="233" t="n">
        <v>45911</v>
      </c>
      <c r="W483" s="81" t="inlineStr">
        <is>
          <t>septiembre</t>
        </is>
      </c>
      <c r="X483" s="81" t="n">
        <v>2025</v>
      </c>
    </row>
    <row r="484" ht="14.45" customHeight="1">
      <c r="A484" s="81" t="inlineStr">
        <is>
          <t>LLC</t>
        </is>
      </c>
      <c r="B484" s="81" t="n">
        <v>506</v>
      </c>
      <c r="C484" s="81" t="n">
        <v>1</v>
      </c>
      <c r="D484" s="233" t="n">
        <v>45852</v>
      </c>
      <c r="E484" s="233" t="n">
        <v>45841</v>
      </c>
      <c r="F484" s="233" t="n">
        <v>45896</v>
      </c>
      <c r="G484" s="81" t="inlineStr">
        <is>
          <t>MartinB</t>
        </is>
      </c>
      <c r="H484" s="81" t="n">
        <v>29</v>
      </c>
      <c r="I484" s="81" t="inlineStr">
        <is>
          <t>JAIMEG</t>
        </is>
      </c>
      <c r="J484" s="83" t="n">
        <v>25058.9</v>
      </c>
      <c r="K484" s="83" t="inlineStr">
        <is>
          <t>USD</t>
        </is>
      </c>
      <c r="L484" s="83" t="n">
        <v>21550.654</v>
      </c>
      <c r="M484" s="83" t="n">
        <v>25058.9</v>
      </c>
      <c r="N484" s="83" t="n">
        <v>2583.17</v>
      </c>
      <c r="O484" s="83" t="n">
        <v>2221.5262</v>
      </c>
      <c r="P484" s="83" t="n">
        <v>2583.17</v>
      </c>
      <c r="Q484" s="84" t="n">
        <v>0.1030839342509049</v>
      </c>
      <c r="R484" s="81" t="n">
        <v>7</v>
      </c>
      <c r="S484" s="81" t="n">
        <v>2025</v>
      </c>
      <c r="T484" s="81" t="n">
        <v>7</v>
      </c>
      <c r="U484" s="81" t="n">
        <v>2025</v>
      </c>
      <c r="V484" s="233" t="n">
        <v>45941</v>
      </c>
      <c r="W484" s="81" t="inlineStr">
        <is>
          <t>octubre</t>
        </is>
      </c>
      <c r="X484" s="81" t="n">
        <v>2025</v>
      </c>
      <c r="Z484" t="inlineStr">
        <is>
          <t>rentabilidad baja</t>
        </is>
      </c>
    </row>
    <row r="485" ht="14.45" customHeight="1">
      <c r="A485" s="81" t="inlineStr">
        <is>
          <t>LLC</t>
        </is>
      </c>
      <c r="B485" s="81" t="n">
        <v>507</v>
      </c>
      <c r="C485" s="81" t="n">
        <v>1</v>
      </c>
      <c r="D485" s="233" t="n">
        <v>45853</v>
      </c>
      <c r="E485" s="233" t="n">
        <v>45821</v>
      </c>
      <c r="F485" s="233" t="n">
        <v>45855</v>
      </c>
      <c r="G485" s="81" t="inlineStr">
        <is>
          <t>DianaM</t>
        </is>
      </c>
      <c r="H485" s="81" t="n">
        <v>29</v>
      </c>
      <c r="I485" s="81" t="inlineStr">
        <is>
          <t>MARC1989,MARIELLAP</t>
        </is>
      </c>
      <c r="J485" s="83" t="n">
        <v>10798.04</v>
      </c>
      <c r="K485" s="83" t="inlineStr">
        <is>
          <t>USD</t>
        </is>
      </c>
      <c r="L485" s="83" t="n">
        <v>9286.314400000001</v>
      </c>
      <c r="M485" s="83" t="n">
        <v>10798.04</v>
      </c>
      <c r="N485" s="83" t="n">
        <v>850.21</v>
      </c>
      <c r="O485" s="83" t="n">
        <v>731.1806</v>
      </c>
      <c r="P485" s="83" t="n">
        <v>850.21</v>
      </c>
      <c r="Q485" s="84" t="n">
        <v>0.07873743753496004</v>
      </c>
      <c r="R485" s="81" t="n">
        <v>7</v>
      </c>
      <c r="S485" s="81" t="n">
        <v>2025</v>
      </c>
      <c r="T485" s="81" t="n">
        <v>6</v>
      </c>
      <c r="U485" s="81" t="n">
        <v>2025</v>
      </c>
      <c r="V485" s="233" t="n">
        <v>45900</v>
      </c>
      <c r="W485" s="81" t="inlineStr">
        <is>
          <t>agosto</t>
        </is>
      </c>
      <c r="X485" s="81" t="n">
        <v>2025</v>
      </c>
    </row>
    <row r="486" ht="14.45" customHeight="1">
      <c r="A486" s="81" t="inlineStr">
        <is>
          <t>LLC</t>
        </is>
      </c>
      <c r="B486" s="81" t="n">
        <v>508</v>
      </c>
      <c r="C486" s="81" t="n">
        <v>1</v>
      </c>
      <c r="D486" s="233" t="n">
        <v>45853</v>
      </c>
      <c r="E486" s="233" t="n">
        <v>45759</v>
      </c>
      <c r="F486" s="233" t="n">
        <v>45762</v>
      </c>
      <c r="G486" s="81" t="inlineStr">
        <is>
          <t>MarujaN</t>
        </is>
      </c>
      <c r="H486" s="81" t="n">
        <v>29</v>
      </c>
      <c r="I486" s="81" t="n"/>
      <c r="J486" s="83" t="n">
        <v>7119</v>
      </c>
      <c r="K486" s="83" t="inlineStr">
        <is>
          <t>GPB</t>
        </is>
      </c>
      <c r="L486" s="83" t="n">
        <v>8186.849999999999</v>
      </c>
      <c r="M486" s="83" t="n">
        <v>9539.460000000001</v>
      </c>
      <c r="N486" s="83" t="n">
        <v>528.02</v>
      </c>
      <c r="O486" s="83" t="n">
        <v>607.223</v>
      </c>
      <c r="P486" s="83" t="n">
        <v>707.5468</v>
      </c>
      <c r="Q486" s="84" t="n">
        <v>0.07417052956875966</v>
      </c>
      <c r="R486" s="81" t="n">
        <v>7</v>
      </c>
      <c r="S486" s="81" t="n">
        <v>2025</v>
      </c>
      <c r="T486" s="81" t="n">
        <v>4</v>
      </c>
      <c r="U486" s="81" t="n">
        <v>2025</v>
      </c>
      <c r="V486" s="233" t="n">
        <v>45807</v>
      </c>
      <c r="W486" s="81" t="inlineStr">
        <is>
          <t>mayo</t>
        </is>
      </c>
      <c r="X486" s="81" t="n">
        <v>2025</v>
      </c>
      <c r="Z486" t="inlineStr">
        <is>
          <t>falta fecha fin</t>
        </is>
      </c>
    </row>
    <row r="487" ht="14.45" customHeight="1">
      <c r="A487" s="81" t="inlineStr">
        <is>
          <t>LLC</t>
        </is>
      </c>
      <c r="B487" s="81" t="n">
        <v>509</v>
      </c>
      <c r="C487" s="81" t="n">
        <v>1</v>
      </c>
      <c r="D487" s="233" t="n">
        <v>45853</v>
      </c>
      <c r="E487" s="233" t="n">
        <v>45883</v>
      </c>
      <c r="F487" s="233" t="n">
        <v>45886</v>
      </c>
      <c r="G487" s="81" t="inlineStr">
        <is>
          <t>DianaM</t>
        </is>
      </c>
      <c r="H487" s="81" t="n">
        <v>29</v>
      </c>
      <c r="I487" s="81" t="inlineStr">
        <is>
          <t>MARC1989</t>
        </is>
      </c>
      <c r="J487" s="83" t="n">
        <v>5915.36</v>
      </c>
      <c r="K487" s="83" t="inlineStr">
        <is>
          <t>USD</t>
        </is>
      </c>
      <c r="L487" s="83" t="n">
        <v>5087.209599999999</v>
      </c>
      <c r="M487" s="83" t="n">
        <v>5915.36</v>
      </c>
      <c r="N487" s="83" t="n">
        <v>347.32</v>
      </c>
      <c r="O487" s="83" t="n">
        <v>298.6952</v>
      </c>
      <c r="P487" s="83" t="n">
        <v>347.32</v>
      </c>
      <c r="Q487" s="84" t="n">
        <v>0.05871493873576588</v>
      </c>
      <c r="R487" s="81" t="n">
        <v>7</v>
      </c>
      <c r="S487" s="81" t="n">
        <v>2025</v>
      </c>
      <c r="T487" s="81" t="n">
        <v>8</v>
      </c>
      <c r="U487" s="81" t="n">
        <v>2025</v>
      </c>
      <c r="V487" s="233" t="n">
        <v>45931</v>
      </c>
      <c r="W487" s="81" t="inlineStr">
        <is>
          <t>octubre</t>
        </is>
      </c>
      <c r="X487" s="81" t="n">
        <v>2025</v>
      </c>
      <c r="Z487" t="inlineStr">
        <is>
          <t>falta fecha de inicio y fin</t>
        </is>
      </c>
    </row>
    <row r="488" ht="14.45" customHeight="1">
      <c r="A488" s="81" t="inlineStr">
        <is>
          <t>LLC</t>
        </is>
      </c>
      <c r="B488" s="81" t="n">
        <v>510</v>
      </c>
      <c r="C488" s="81" t="n">
        <v>1</v>
      </c>
      <c r="D488" s="233" t="n">
        <v>45853</v>
      </c>
      <c r="E488" s="233" t="n">
        <v>45846</v>
      </c>
      <c r="F488" s="233" t="n">
        <v>45860</v>
      </c>
      <c r="G488" s="81" t="inlineStr">
        <is>
          <t>LuciaS</t>
        </is>
      </c>
      <c r="H488" s="81" t="n">
        <v>29</v>
      </c>
      <c r="I488" s="81" t="n"/>
      <c r="J488" s="83" t="n">
        <v>19967.13</v>
      </c>
      <c r="K488" s="83" t="inlineStr">
        <is>
          <t>USD</t>
        </is>
      </c>
      <c r="L488" s="83" t="n">
        <v>17171.7318</v>
      </c>
      <c r="M488" s="83" t="n">
        <v>19967.13</v>
      </c>
      <c r="N488" s="83" t="n">
        <v>1743.85</v>
      </c>
      <c r="O488" s="83" t="n">
        <v>1499.711</v>
      </c>
      <c r="P488" s="83" t="n">
        <v>1743.85</v>
      </c>
      <c r="Q488" s="84" t="n">
        <v>0.08733603677644207</v>
      </c>
      <c r="R488" s="81" t="n">
        <v>7</v>
      </c>
      <c r="S488" s="81" t="n">
        <v>2025</v>
      </c>
      <c r="T488" s="81" t="n">
        <v>7</v>
      </c>
      <c r="U488" s="81" t="n">
        <v>2025</v>
      </c>
      <c r="V488" s="233" t="n">
        <v>45905</v>
      </c>
      <c r="W488" s="81" t="inlineStr">
        <is>
          <t>septiembre</t>
        </is>
      </c>
      <c r="X488" s="81" t="n">
        <v>2025</v>
      </c>
      <c r="Z488" t="inlineStr">
        <is>
          <t>rentabilidad baja</t>
        </is>
      </c>
    </row>
    <row r="489" ht="14.45" customHeight="1">
      <c r="A489" s="81" t="inlineStr">
        <is>
          <t>LLC</t>
        </is>
      </c>
      <c r="B489" s="81" t="n">
        <v>511</v>
      </c>
      <c r="C489" s="81" t="n">
        <v>1</v>
      </c>
      <c r="D489" s="233" t="n">
        <v>45853</v>
      </c>
      <c r="E489" s="233" t="n">
        <v>45892</v>
      </c>
      <c r="F489" s="233" t="n">
        <v>45898</v>
      </c>
      <c r="G489" s="81" t="inlineStr">
        <is>
          <t>MinervaH</t>
        </is>
      </c>
      <c r="H489" s="81" t="n">
        <v>29</v>
      </c>
      <c r="I489" s="81" t="n"/>
      <c r="J489" s="83" t="n">
        <v>25252.01</v>
      </c>
      <c r="K489" s="83" t="inlineStr">
        <is>
          <t>CHF</t>
        </is>
      </c>
      <c r="L489" s="83" t="n">
        <v>27019.6507</v>
      </c>
      <c r="M489" s="83" t="n">
        <v>31565.0125</v>
      </c>
      <c r="N489" s="83" t="n">
        <v>2439.34</v>
      </c>
      <c r="O489" s="83" t="n">
        <v>2610.0938</v>
      </c>
      <c r="P489" s="83" t="n">
        <v>3049.175</v>
      </c>
      <c r="Q489" s="84" t="n">
        <v>0.09659983502303382</v>
      </c>
      <c r="R489" s="81" t="n">
        <v>7</v>
      </c>
      <c r="S489" s="81" t="n">
        <v>2025</v>
      </c>
      <c r="T489" s="81" t="n">
        <v>8</v>
      </c>
      <c r="U489" s="81" t="n">
        <v>2025</v>
      </c>
      <c r="V489" s="233" t="n">
        <v>45943</v>
      </c>
      <c r="W489" s="81" t="inlineStr">
        <is>
          <t>octubre</t>
        </is>
      </c>
      <c r="X489" s="81" t="n">
        <v>2025</v>
      </c>
    </row>
    <row r="490" ht="14.45" customHeight="1">
      <c r="A490" s="81" t="inlineStr">
        <is>
          <t>LLC</t>
        </is>
      </c>
      <c r="B490" s="81" t="n">
        <v>512</v>
      </c>
      <c r="C490" s="81" t="n">
        <v>1</v>
      </c>
      <c r="D490" s="233" t="n">
        <v>45853</v>
      </c>
      <c r="E490" s="233" t="n">
        <v>45881</v>
      </c>
      <c r="F490" s="233" t="n">
        <v>45890</v>
      </c>
      <c r="G490" s="81" t="inlineStr">
        <is>
          <t>MariaM</t>
        </is>
      </c>
      <c r="H490" s="81" t="n">
        <v>29</v>
      </c>
      <c r="I490" s="81" t="n"/>
      <c r="J490" s="83" t="n">
        <v>16537</v>
      </c>
      <c r="K490" s="83" t="inlineStr">
        <is>
          <t>USD</t>
        </is>
      </c>
      <c r="L490" s="83" t="n">
        <v>14221.82</v>
      </c>
      <c r="M490" s="83" t="n">
        <v>16537</v>
      </c>
      <c r="N490" s="83" t="n">
        <v>2157</v>
      </c>
      <c r="O490" s="83" t="n">
        <v>1855.02</v>
      </c>
      <c r="P490" s="83" t="n">
        <v>2157</v>
      </c>
      <c r="Q490" s="84" t="n">
        <v>0.1304347826086956</v>
      </c>
      <c r="R490" s="81" t="n">
        <v>7</v>
      </c>
      <c r="S490" s="81" t="n">
        <v>2025</v>
      </c>
      <c r="T490" s="81" t="n">
        <v>8</v>
      </c>
      <c r="U490" s="81" t="n">
        <v>2025</v>
      </c>
      <c r="V490" s="233" t="n">
        <v>45935</v>
      </c>
      <c r="W490" s="81" t="inlineStr">
        <is>
          <t>octubre</t>
        </is>
      </c>
      <c r="X490" s="81" t="n">
        <v>2025</v>
      </c>
    </row>
    <row r="491" ht="14.45" customHeight="1">
      <c r="A491" s="81" t="inlineStr">
        <is>
          <t>LLC</t>
        </is>
      </c>
      <c r="B491" s="81" t="n">
        <v>513</v>
      </c>
      <c r="C491" s="81" t="n">
        <v>1</v>
      </c>
      <c r="D491" s="233" t="n">
        <v>45853</v>
      </c>
      <c r="E491" s="233" t="n">
        <v>45867</v>
      </c>
      <c r="F491" s="233" t="n">
        <v>45908</v>
      </c>
      <c r="G491" s="81" t="inlineStr">
        <is>
          <t>MariaJose</t>
        </is>
      </c>
      <c r="H491" s="81" t="n">
        <v>29</v>
      </c>
      <c r="I491" s="81" t="inlineStr">
        <is>
          <t>MARTINB</t>
        </is>
      </c>
      <c r="J491" s="83" t="n">
        <v>71421.67</v>
      </c>
      <c r="K491" s="83" t="inlineStr">
        <is>
          <t>USD</t>
        </is>
      </c>
      <c r="L491" s="83" t="n">
        <v>61422.6362</v>
      </c>
      <c r="M491" s="83" t="n">
        <v>71421.67</v>
      </c>
      <c r="N491" s="83" t="n">
        <v>5493.19</v>
      </c>
      <c r="O491" s="83" t="n">
        <v>4724.1434</v>
      </c>
      <c r="P491" s="83" t="n">
        <v>5493.19</v>
      </c>
      <c r="Q491" s="84" t="n">
        <v>0.07691209124625621</v>
      </c>
      <c r="R491" s="81" t="n">
        <v>7</v>
      </c>
      <c r="S491" s="81" t="n">
        <v>2025</v>
      </c>
      <c r="T491" s="81" t="n">
        <v>7</v>
      </c>
      <c r="U491" s="81" t="n">
        <v>2025</v>
      </c>
      <c r="V491" s="233" t="n">
        <v>45953</v>
      </c>
      <c r="W491" s="81" t="inlineStr">
        <is>
          <t>octubre</t>
        </is>
      </c>
      <c r="X491" s="81" t="n">
        <v>2025</v>
      </c>
    </row>
    <row r="492" ht="14.45" customHeight="1">
      <c r="A492" s="81" t="inlineStr">
        <is>
          <t>LLC</t>
        </is>
      </c>
      <c r="B492" s="81" t="n">
        <v>514</v>
      </c>
      <c r="C492" s="81" t="n">
        <v>1</v>
      </c>
      <c r="D492" s="233" t="n">
        <v>45854</v>
      </c>
      <c r="E492" s="233" t="n">
        <v>45818</v>
      </c>
      <c r="F492" s="233" t="n">
        <v>45849</v>
      </c>
      <c r="G492" s="81" t="inlineStr">
        <is>
          <t>MarujaN</t>
        </is>
      </c>
      <c r="H492" s="81" t="n">
        <v>29</v>
      </c>
      <c r="I492" s="81" t="n"/>
      <c r="J492" s="83" t="n">
        <v>60840</v>
      </c>
      <c r="K492" s="83" t="inlineStr">
        <is>
          <t>MXN</t>
        </is>
      </c>
      <c r="L492" s="83" t="n">
        <v>2920.32</v>
      </c>
      <c r="M492" s="83" t="n">
        <v>3407.04</v>
      </c>
      <c r="N492" s="83" t="n">
        <v>6385.84</v>
      </c>
      <c r="O492" s="83" t="n">
        <v>306.52032</v>
      </c>
      <c r="P492" s="83" t="n">
        <v>357.60704</v>
      </c>
      <c r="Q492" s="84" t="n">
        <v>0.1049612097304405</v>
      </c>
      <c r="R492" s="81" t="n">
        <v>7</v>
      </c>
      <c r="S492" s="81" t="n">
        <v>2025</v>
      </c>
      <c r="T492" s="81" t="n">
        <v>6</v>
      </c>
      <c r="U492" s="81" t="n">
        <v>2025</v>
      </c>
      <c r="V492" s="233" t="n">
        <v>45894</v>
      </c>
      <c r="W492" s="81" t="inlineStr">
        <is>
          <t>agosto</t>
        </is>
      </c>
      <c r="X492" s="81" t="n">
        <v>2025</v>
      </c>
    </row>
    <row r="493" ht="14.45" customHeight="1">
      <c r="A493" s="81" t="inlineStr">
        <is>
          <t>LLC</t>
        </is>
      </c>
      <c r="B493" s="81" t="n">
        <v>515</v>
      </c>
      <c r="C493" s="81" t="n">
        <v>0</v>
      </c>
      <c r="D493" s="233" t="n">
        <v>45854</v>
      </c>
      <c r="E493" s="233" t="n">
        <v>45653</v>
      </c>
      <c r="F493" s="233" t="n">
        <v>45659</v>
      </c>
      <c r="G493" s="81" t="inlineStr">
        <is>
          <t>PaulinaV</t>
        </is>
      </c>
      <c r="H493" s="81" t="n">
        <v>29</v>
      </c>
      <c r="I493" s="81" t="n"/>
      <c r="J493" s="83" t="n">
        <v>11020.8</v>
      </c>
      <c r="K493" s="83" t="inlineStr">
        <is>
          <t>EUR</t>
        </is>
      </c>
      <c r="L493" s="83" t="n">
        <v>11020.8</v>
      </c>
      <c r="M493" s="83" t="n">
        <v>12784.128</v>
      </c>
      <c r="N493" s="83" t="n">
        <v>881.66</v>
      </c>
      <c r="O493" s="83" t="n">
        <v>881.66</v>
      </c>
      <c r="P493" s="83" t="n">
        <v>1022.7256</v>
      </c>
      <c r="Q493" s="84" t="n">
        <v>0.07999963704994192</v>
      </c>
      <c r="R493" s="81" t="n">
        <v>7</v>
      </c>
      <c r="S493" s="81" t="n">
        <v>2025</v>
      </c>
      <c r="T493" s="81" t="n">
        <v>12</v>
      </c>
      <c r="U493" s="81" t="n">
        <v>2024</v>
      </c>
      <c r="V493" s="233" t="n">
        <v>45704</v>
      </c>
      <c r="W493" s="81" t="inlineStr">
        <is>
          <t>febrero</t>
        </is>
      </c>
      <c r="X493" s="81" t="n">
        <v>2025</v>
      </c>
      <c r="Z493" t="inlineStr">
        <is>
          <t>rentabilidad baja</t>
        </is>
      </c>
    </row>
    <row r="494" ht="14.45" customHeight="1">
      <c r="A494" s="81" t="inlineStr">
        <is>
          <t>LLC</t>
        </is>
      </c>
      <c r="B494" s="81" t="n">
        <v>516</v>
      </c>
      <c r="C494" s="81" t="n">
        <v>0</v>
      </c>
      <c r="D494" s="233" t="n">
        <v>45854</v>
      </c>
      <c r="E494" s="233" t="n">
        <v>45653</v>
      </c>
      <c r="F494" s="233" t="n">
        <v>45659</v>
      </c>
      <c r="G494" s="81" t="inlineStr">
        <is>
          <t>PaulinaV</t>
        </is>
      </c>
      <c r="H494" s="81" t="n">
        <v>29</v>
      </c>
      <c r="I494" s="81" t="n"/>
      <c r="J494" s="83" t="n">
        <v>7872</v>
      </c>
      <c r="K494" s="83" t="inlineStr">
        <is>
          <t>EUR</t>
        </is>
      </c>
      <c r="L494" s="83" t="n">
        <v>7872</v>
      </c>
      <c r="M494" s="83" t="n">
        <v>9131.519999999999</v>
      </c>
      <c r="N494" s="83" t="n">
        <v>629.76</v>
      </c>
      <c r="O494" s="83" t="n">
        <v>629.76</v>
      </c>
      <c r="P494" s="83" t="n">
        <v>730.5215999999999</v>
      </c>
      <c r="Q494" s="84" t="n">
        <v>0.08</v>
      </c>
      <c r="R494" s="81" t="n">
        <v>7</v>
      </c>
      <c r="S494" s="81" t="n">
        <v>2025</v>
      </c>
      <c r="T494" s="81" t="n">
        <v>12</v>
      </c>
      <c r="U494" s="81" t="n">
        <v>2024</v>
      </c>
      <c r="V494" s="233" t="n">
        <v>45704</v>
      </c>
      <c r="W494" s="81" t="inlineStr">
        <is>
          <t>febrero</t>
        </is>
      </c>
      <c r="X494" s="81" t="n">
        <v>2025</v>
      </c>
      <c r="Z494" t="inlineStr">
        <is>
          <t>rentabilidad baja</t>
        </is>
      </c>
    </row>
    <row r="495" ht="14.45" customHeight="1">
      <c r="A495" s="81" t="inlineStr">
        <is>
          <t>LLC</t>
        </is>
      </c>
      <c r="B495" s="81" t="n">
        <v>518</v>
      </c>
      <c r="C495" s="81" t="n">
        <v>1</v>
      </c>
      <c r="D495" s="233" t="n">
        <v>45855</v>
      </c>
      <c r="E495" s="233" t="n">
        <v>45855</v>
      </c>
      <c r="F495" s="233" t="n">
        <v>45857</v>
      </c>
      <c r="G495" s="81" t="inlineStr">
        <is>
          <t>ClaudiaF</t>
        </is>
      </c>
      <c r="H495" s="81" t="n">
        <v>29</v>
      </c>
      <c r="I495" s="81" t="n"/>
      <c r="J495" s="83" t="n">
        <v>1497.6</v>
      </c>
      <c r="K495" s="83" t="inlineStr">
        <is>
          <t>USD</t>
        </is>
      </c>
      <c r="L495" s="83" t="n">
        <v>1287.936</v>
      </c>
      <c r="M495" s="83" t="n">
        <v>1497.6</v>
      </c>
      <c r="N495" s="83" t="n">
        <v>117</v>
      </c>
      <c r="O495" s="83" t="n">
        <v>100.62</v>
      </c>
      <c r="P495" s="83" t="n">
        <v>117</v>
      </c>
      <c r="Q495" s="84" t="n">
        <v>0.07812500000000001</v>
      </c>
      <c r="R495" s="81" t="n">
        <v>7</v>
      </c>
      <c r="S495" s="81" t="n">
        <v>2025</v>
      </c>
      <c r="T495" s="81" t="n">
        <v>7</v>
      </c>
      <c r="U495" s="81" t="n">
        <v>2025</v>
      </c>
      <c r="V495" s="233" t="n">
        <v>45902</v>
      </c>
      <c r="W495" s="81" t="inlineStr">
        <is>
          <t>septiembre</t>
        </is>
      </c>
      <c r="X495" s="81" t="n">
        <v>2025</v>
      </c>
      <c r="Z495" t="inlineStr">
        <is>
          <t>rentabilidad baja</t>
        </is>
      </c>
    </row>
    <row r="496" ht="14.45" customHeight="1">
      <c r="A496" s="81" t="inlineStr">
        <is>
          <t>LLC</t>
        </is>
      </c>
      <c r="B496" s="81" t="n">
        <v>519</v>
      </c>
      <c r="C496" s="81" t="n">
        <v>1</v>
      </c>
      <c r="D496" s="233" t="n">
        <v>45856</v>
      </c>
      <c r="E496" s="233" t="n">
        <v>45821</v>
      </c>
      <c r="F496" s="233" t="n">
        <v>45903</v>
      </c>
      <c r="G496" s="81" t="inlineStr">
        <is>
          <t>VeronicaN</t>
        </is>
      </c>
      <c r="H496" s="81" t="n">
        <v>29</v>
      </c>
      <c r="I496" s="81" t="n"/>
      <c r="J496" s="83" t="n">
        <v>1648.65</v>
      </c>
      <c r="K496" s="83" t="inlineStr">
        <is>
          <t>USD</t>
        </is>
      </c>
      <c r="L496" s="83" t="n">
        <v>1417.839</v>
      </c>
      <c r="M496" s="83" t="n">
        <v>1648.65</v>
      </c>
      <c r="N496" s="83" t="n">
        <v>0</v>
      </c>
      <c r="O496" s="83" t="n">
        <v>0</v>
      </c>
      <c r="P496" s="83" t="n">
        <v>0</v>
      </c>
      <c r="Q496" s="84" t="n">
        <v>0</v>
      </c>
      <c r="R496" s="81" t="n">
        <v>7</v>
      </c>
      <c r="S496" s="81" t="n">
        <v>2025</v>
      </c>
      <c r="T496" s="81" t="n">
        <v>6</v>
      </c>
      <c r="U496" s="81" t="n">
        <v>2025</v>
      </c>
      <c r="V496" s="233" t="n">
        <v>45948</v>
      </c>
      <c r="W496" s="81" t="inlineStr">
        <is>
          <t>octubre</t>
        </is>
      </c>
      <c r="X496" s="81" t="n">
        <v>2025</v>
      </c>
    </row>
    <row r="497" ht="14.45" customHeight="1">
      <c r="A497" s="81" t="inlineStr">
        <is>
          <t>LLC</t>
        </is>
      </c>
      <c r="B497" s="81" t="n">
        <v>520</v>
      </c>
      <c r="C497" s="81" t="n">
        <v>1</v>
      </c>
      <c r="D497" s="233" t="n">
        <v>45859</v>
      </c>
      <c r="E497" s="233" t="n">
        <v>45960</v>
      </c>
      <c r="F497" s="233" t="n">
        <v>45980</v>
      </c>
      <c r="G497" s="81" t="inlineStr">
        <is>
          <t>ConchaD</t>
        </is>
      </c>
      <c r="H497" s="81" t="n">
        <v>30</v>
      </c>
      <c r="I497" s="81" t="inlineStr">
        <is>
          <t>JAIMEG,MARTINB</t>
        </is>
      </c>
      <c r="J497" s="83" t="n">
        <v>86125</v>
      </c>
      <c r="K497" s="83" t="inlineStr">
        <is>
          <t>EUR</t>
        </is>
      </c>
      <c r="L497" s="83" t="n">
        <v>86125</v>
      </c>
      <c r="M497" s="83" t="n">
        <v>99905</v>
      </c>
      <c r="N497" s="83" t="n">
        <v>11445.58</v>
      </c>
      <c r="O497" s="83" t="n">
        <v>11445.58</v>
      </c>
      <c r="P497" s="83" t="n">
        <v>13276.8728</v>
      </c>
      <c r="Q497" s="84" t="n">
        <v>0.1328949782293178</v>
      </c>
      <c r="R497" s="81" t="n">
        <v>7</v>
      </c>
      <c r="S497" s="81" t="n">
        <v>2025</v>
      </c>
      <c r="T497" s="81" t="n">
        <v>10</v>
      </c>
      <c r="U497" s="81" t="n">
        <v>2025</v>
      </c>
      <c r="V497" s="233" t="n">
        <v>46025</v>
      </c>
      <c r="W497" s="81" t="inlineStr">
        <is>
          <t>enero</t>
        </is>
      </c>
      <c r="X497" s="81" t="n">
        <v>2026</v>
      </c>
      <c r="Z497" t="inlineStr">
        <is>
          <t>rentabilidad baja</t>
        </is>
      </c>
    </row>
    <row r="498" ht="14.45" customHeight="1">
      <c r="A498" s="81" t="inlineStr">
        <is>
          <t>LLC</t>
        </is>
      </c>
      <c r="B498" s="81" t="n">
        <v>521</v>
      </c>
      <c r="C498" s="81" t="n">
        <v>1</v>
      </c>
      <c r="D498" s="233" t="n">
        <v>45860</v>
      </c>
      <c r="E498" s="233" t="n">
        <v>45845</v>
      </c>
      <c r="F498" s="233" t="n">
        <v>45856</v>
      </c>
      <c r="G498" s="81" t="inlineStr">
        <is>
          <t>VeronicaN</t>
        </is>
      </c>
      <c r="H498" s="81" t="n">
        <v>30</v>
      </c>
      <c r="I498" s="81" t="n"/>
      <c r="J498" s="83" t="n">
        <v>194772</v>
      </c>
      <c r="K498" s="83" t="inlineStr">
        <is>
          <t>MXN</t>
        </is>
      </c>
      <c r="L498" s="83" t="n">
        <v>9349.056</v>
      </c>
      <c r="M498" s="83" t="n">
        <v>10907.232</v>
      </c>
      <c r="N498" s="83" t="n">
        <v>0</v>
      </c>
      <c r="O498" s="83" t="n">
        <v>0</v>
      </c>
      <c r="P498" s="83" t="n">
        <v>0</v>
      </c>
      <c r="Q498" s="84" t="n">
        <v>0</v>
      </c>
      <c r="R498" s="81" t="n">
        <v>7</v>
      </c>
      <c r="S498" s="81" t="n">
        <v>2025</v>
      </c>
      <c r="T498" s="81" t="n">
        <v>7</v>
      </c>
      <c r="U498" s="81" t="n">
        <v>2025</v>
      </c>
      <c r="V498" s="233" t="n">
        <v>45901</v>
      </c>
      <c r="W498" s="81" t="inlineStr">
        <is>
          <t>septiembre</t>
        </is>
      </c>
      <c r="X498" s="81" t="n">
        <v>2025</v>
      </c>
    </row>
    <row r="499" ht="14.45" customHeight="1">
      <c r="A499" s="81" t="inlineStr">
        <is>
          <t>LLC</t>
        </is>
      </c>
      <c r="B499" s="81" t="n">
        <v>522</v>
      </c>
      <c r="C499" s="81" t="n">
        <v>1</v>
      </c>
      <c r="D499" s="233" t="n">
        <v>45860</v>
      </c>
      <c r="E499" s="233" t="n">
        <v>45860</v>
      </c>
      <c r="F499" s="233" t="n">
        <v>45865</v>
      </c>
      <c r="G499" s="81" t="inlineStr">
        <is>
          <t>MariaM</t>
        </is>
      </c>
      <c r="H499" s="81" t="n">
        <v>30</v>
      </c>
      <c r="I499" s="81" t="n"/>
      <c r="J499" s="83" t="n">
        <v>23340</v>
      </c>
      <c r="K499" s="83" t="inlineStr">
        <is>
          <t>EUR</t>
        </is>
      </c>
      <c r="L499" s="83" t="n">
        <v>23340</v>
      </c>
      <c r="M499" s="83" t="n">
        <v>27074.4</v>
      </c>
      <c r="N499" s="83" t="n">
        <v>2145</v>
      </c>
      <c r="O499" s="83" t="n">
        <v>2145</v>
      </c>
      <c r="P499" s="83" t="n">
        <v>2488.2</v>
      </c>
      <c r="Q499" s="84" t="n">
        <v>0.09190231362467867</v>
      </c>
      <c r="R499" s="81" t="n">
        <v>7</v>
      </c>
      <c r="S499" s="81" t="n">
        <v>2025</v>
      </c>
      <c r="T499" s="81" t="n">
        <v>7</v>
      </c>
      <c r="U499" s="81" t="n">
        <v>2025</v>
      </c>
      <c r="V499" s="233" t="n">
        <v>45910</v>
      </c>
      <c r="W499" s="81" t="inlineStr">
        <is>
          <t>septiembre</t>
        </is>
      </c>
      <c r="X499" s="81" t="n">
        <v>2025</v>
      </c>
      <c r="Z499" t="inlineStr">
        <is>
          <t>rentabilidad baja</t>
        </is>
      </c>
    </row>
    <row r="500" ht="14.45" customHeight="1">
      <c r="A500" s="81" t="inlineStr">
        <is>
          <t>LLC</t>
        </is>
      </c>
      <c r="B500" s="81" t="n">
        <v>523</v>
      </c>
      <c r="C500" s="81" t="n">
        <v>1</v>
      </c>
      <c r="D500" s="233" t="n">
        <v>45860</v>
      </c>
      <c r="E500" s="233" t="n">
        <v>45842</v>
      </c>
      <c r="F500" s="233" t="n">
        <v>45844</v>
      </c>
      <c r="G500" s="81" t="inlineStr">
        <is>
          <t>MariaM</t>
        </is>
      </c>
      <c r="H500" s="81" t="n">
        <v>30</v>
      </c>
      <c r="I500" s="81" t="n"/>
      <c r="J500" s="83" t="n">
        <v>2100</v>
      </c>
      <c r="K500" s="83" t="inlineStr">
        <is>
          <t>EUR</t>
        </is>
      </c>
      <c r="L500" s="83" t="n">
        <v>2100</v>
      </c>
      <c r="M500" s="83" t="n">
        <v>2436</v>
      </c>
      <c r="N500" s="83" t="n">
        <v>358.91</v>
      </c>
      <c r="O500" s="83" t="n">
        <v>358.91</v>
      </c>
      <c r="P500" s="83" t="n">
        <v>416.3356</v>
      </c>
      <c r="Q500" s="84" t="n">
        <v>0.1709095238095238</v>
      </c>
      <c r="R500" s="81" t="n">
        <v>7</v>
      </c>
      <c r="S500" s="81" t="n">
        <v>2025</v>
      </c>
      <c r="T500" s="81" t="n">
        <v>7</v>
      </c>
      <c r="U500" s="81" t="n">
        <v>2025</v>
      </c>
      <c r="V500" s="233" t="n">
        <v>45889</v>
      </c>
      <c r="W500" s="81" t="inlineStr">
        <is>
          <t>agosto</t>
        </is>
      </c>
      <c r="X500" s="81" t="n">
        <v>2025</v>
      </c>
      <c r="Z500" t="inlineStr">
        <is>
          <t>rentabilidad baja</t>
        </is>
      </c>
    </row>
    <row r="501" ht="14.45" customHeight="1">
      <c r="A501" s="81" t="inlineStr">
        <is>
          <t>LLC</t>
        </is>
      </c>
      <c r="B501" s="81" t="n">
        <v>524</v>
      </c>
      <c r="C501" s="81" t="n">
        <v>1</v>
      </c>
      <c r="D501" s="233" t="n">
        <v>45860</v>
      </c>
      <c r="E501" s="233" t="n">
        <v>45864</v>
      </c>
      <c r="F501" s="233" t="n">
        <v>45876</v>
      </c>
      <c r="G501" s="81" t="inlineStr">
        <is>
          <t>MariellaP</t>
        </is>
      </c>
      <c r="H501" s="81" t="n">
        <v>30</v>
      </c>
      <c r="I501" s="81" t="inlineStr">
        <is>
          <t>JAIMEG</t>
        </is>
      </c>
      <c r="J501" s="83" t="n">
        <v>274863.65</v>
      </c>
      <c r="K501" s="83" t="inlineStr">
        <is>
          <t>USD</t>
        </is>
      </c>
      <c r="L501" s="83" t="n">
        <v>236382.739</v>
      </c>
      <c r="M501" s="83" t="n">
        <v>274863.65</v>
      </c>
      <c r="N501" s="83" t="n">
        <v>36309.41</v>
      </c>
      <c r="O501" s="83" t="n">
        <v>31226.0926</v>
      </c>
      <c r="P501" s="83" t="n">
        <v>36309.41</v>
      </c>
      <c r="Q501" s="84" t="n">
        <v>0.1320997156226369</v>
      </c>
      <c r="R501" s="81" t="n">
        <v>7</v>
      </c>
      <c r="S501" s="81" t="n">
        <v>2025</v>
      </c>
      <c r="T501" s="81" t="n">
        <v>7</v>
      </c>
      <c r="U501" s="81" t="n">
        <v>2025</v>
      </c>
      <c r="V501" s="233" t="n">
        <v>45921</v>
      </c>
      <c r="W501" s="81" t="inlineStr">
        <is>
          <t>septiembre</t>
        </is>
      </c>
      <c r="X501" s="81" t="n">
        <v>2025</v>
      </c>
      <c r="Z501" t="inlineStr">
        <is>
          <t>rentabilidad baja</t>
        </is>
      </c>
    </row>
    <row r="502" ht="14.45" customHeight="1">
      <c r="A502" s="81" t="inlineStr">
        <is>
          <t>LLC</t>
        </is>
      </c>
      <c r="B502" s="81" t="n">
        <v>525</v>
      </c>
      <c r="C502" s="81" t="n">
        <v>0</v>
      </c>
      <c r="D502" s="233" t="n">
        <v>45861</v>
      </c>
      <c r="E502" s="233" t="n">
        <v>45935</v>
      </c>
      <c r="F502" s="233" t="n">
        <v>45952</v>
      </c>
      <c r="G502" s="81" t="inlineStr">
        <is>
          <t>LucianaE</t>
        </is>
      </c>
      <c r="H502" s="81" t="n">
        <v>30</v>
      </c>
      <c r="I502" s="81" t="n"/>
      <c r="J502" s="83" t="n">
        <v>24593.55</v>
      </c>
      <c r="K502" s="83" t="inlineStr">
        <is>
          <t>USD</t>
        </is>
      </c>
      <c r="L502" s="83" t="n">
        <v>21150.453</v>
      </c>
      <c r="M502" s="83" t="n">
        <v>24593.55</v>
      </c>
      <c r="N502" s="83" t="n">
        <v>1038.48</v>
      </c>
      <c r="O502" s="83" t="n">
        <v>893.0928</v>
      </c>
      <c r="P502" s="83" t="n">
        <v>1038.48</v>
      </c>
      <c r="Q502" s="84" t="n">
        <v>0.04222570552034986</v>
      </c>
      <c r="R502" s="81" t="n">
        <v>7</v>
      </c>
      <c r="S502" s="81" t="n">
        <v>2025</v>
      </c>
      <c r="T502" s="81" t="n">
        <v>10</v>
      </c>
      <c r="U502" s="81" t="n">
        <v>2025</v>
      </c>
      <c r="V502" s="233" t="n">
        <v>45997</v>
      </c>
      <c r="W502" s="81" t="inlineStr">
        <is>
          <t>diciembre</t>
        </is>
      </c>
      <c r="X502" s="81" t="n">
        <v>2025</v>
      </c>
    </row>
    <row r="503" ht="14.45" customHeight="1">
      <c r="A503" s="81" t="inlineStr">
        <is>
          <t>LLC</t>
        </is>
      </c>
      <c r="B503" s="81" t="n">
        <v>526</v>
      </c>
      <c r="C503" s="81" t="n">
        <v>1</v>
      </c>
      <c r="D503" s="233" t="n">
        <v>45861</v>
      </c>
      <c r="E503" s="233" t="n">
        <v>45868</v>
      </c>
      <c r="F503" s="233" t="n">
        <v>45871</v>
      </c>
      <c r="G503" s="81" t="inlineStr">
        <is>
          <t>DianaM</t>
        </is>
      </c>
      <c r="H503" s="81" t="n">
        <v>30</v>
      </c>
      <c r="I503" s="81" t="n"/>
      <c r="J503" s="83" t="n">
        <v>1318.98</v>
      </c>
      <c r="K503" s="83" t="inlineStr">
        <is>
          <t>USD</t>
        </is>
      </c>
      <c r="L503" s="83" t="n">
        <v>1134.3228</v>
      </c>
      <c r="M503" s="83" t="n">
        <v>1318.98</v>
      </c>
      <c r="N503" s="83" t="n">
        <v>0</v>
      </c>
      <c r="O503" s="83" t="n">
        <v>0</v>
      </c>
      <c r="P503" s="83" t="n">
        <v>0</v>
      </c>
      <c r="Q503" s="84" t="n">
        <v>0</v>
      </c>
      <c r="R503" s="81" t="n">
        <v>7</v>
      </c>
      <c r="S503" s="81" t="n">
        <v>2025</v>
      </c>
      <c r="T503" s="81" t="n">
        <v>7</v>
      </c>
      <c r="U503" s="81" t="n">
        <v>2025</v>
      </c>
      <c r="V503" s="233" t="n">
        <v>45916</v>
      </c>
      <c r="W503" s="81" t="inlineStr">
        <is>
          <t>septiembre</t>
        </is>
      </c>
      <c r="X503" s="81" t="n">
        <v>2025</v>
      </c>
      <c r="Z503" t="inlineStr">
        <is>
          <t>falta fecha inicio y fin</t>
        </is>
      </c>
    </row>
    <row r="504" ht="14.45" customHeight="1">
      <c r="A504" s="81" t="inlineStr">
        <is>
          <t>LLC</t>
        </is>
      </c>
      <c r="B504" s="81" t="n">
        <v>527</v>
      </c>
      <c r="C504" s="81" t="n">
        <v>1</v>
      </c>
      <c r="D504" s="233" t="n">
        <v>45862</v>
      </c>
      <c r="E504" s="233" t="n">
        <v>45882</v>
      </c>
      <c r="F504" s="233" t="n">
        <v>45882</v>
      </c>
      <c r="G504" s="81" t="inlineStr">
        <is>
          <t>DianaM</t>
        </is>
      </c>
      <c r="H504" s="81" t="n">
        <v>30</v>
      </c>
      <c r="I504" s="81" t="n"/>
      <c r="J504" s="83" t="n">
        <v>5116.85</v>
      </c>
      <c r="K504" s="83" t="inlineStr">
        <is>
          <t>USD</t>
        </is>
      </c>
      <c r="L504" s="83" t="n">
        <v>4400.491</v>
      </c>
      <c r="M504" s="83" t="n">
        <v>5116.85</v>
      </c>
      <c r="N504" s="83" t="n">
        <v>50</v>
      </c>
      <c r="O504" s="83" t="n">
        <v>43</v>
      </c>
      <c r="P504" s="83" t="n">
        <v>50</v>
      </c>
      <c r="Q504" s="84" t="n">
        <v>0.009771636846888223</v>
      </c>
      <c r="R504" s="81" t="n">
        <v>7</v>
      </c>
      <c r="S504" s="81" t="n">
        <v>2025</v>
      </c>
      <c r="T504" s="81" t="n">
        <v>8</v>
      </c>
      <c r="U504" s="81" t="n">
        <v>2025</v>
      </c>
      <c r="V504" s="233" t="n">
        <v>45927</v>
      </c>
      <c r="W504" s="81" t="inlineStr">
        <is>
          <t>septiembre</t>
        </is>
      </c>
      <c r="X504" s="81" t="n">
        <v>2025</v>
      </c>
      <c r="Z504" t="inlineStr">
        <is>
          <t>falta comision</t>
        </is>
      </c>
    </row>
    <row r="505" ht="14.45" customHeight="1">
      <c r="A505" s="81" t="inlineStr">
        <is>
          <t>LLC</t>
        </is>
      </c>
      <c r="B505" s="81" t="n">
        <v>528</v>
      </c>
      <c r="C505" s="81" t="n">
        <v>0</v>
      </c>
      <c r="D505" s="233" t="n">
        <v>45865</v>
      </c>
      <c r="E505" s="233" t="n">
        <v>46016</v>
      </c>
      <c r="F505" s="233" t="n">
        <v>46021</v>
      </c>
      <c r="G505" s="81" t="inlineStr">
        <is>
          <t>LucianaE</t>
        </is>
      </c>
      <c r="H505" s="81" t="n">
        <v>31</v>
      </c>
      <c r="I505" s="81" t="n"/>
      <c r="J505" s="83" t="n">
        <v>6395</v>
      </c>
      <c r="K505" s="83" t="inlineStr">
        <is>
          <t>USD</t>
        </is>
      </c>
      <c r="L505" s="83" t="n">
        <v>5499.7</v>
      </c>
      <c r="M505" s="83" t="n">
        <v>6395</v>
      </c>
      <c r="N505" s="83" t="n">
        <v>465</v>
      </c>
      <c r="O505" s="83" t="n">
        <v>399.9</v>
      </c>
      <c r="P505" s="83" t="n">
        <v>465</v>
      </c>
      <c r="Q505" s="84" t="n">
        <v>0.0727130570758405</v>
      </c>
      <c r="R505" s="81" t="n">
        <v>7</v>
      </c>
      <c r="S505" s="81" t="n">
        <v>2025</v>
      </c>
      <c r="T505" s="81" t="n">
        <v>12</v>
      </c>
      <c r="U505" s="81" t="n">
        <v>2025</v>
      </c>
      <c r="V505" s="233" t="n">
        <v>46066</v>
      </c>
      <c r="W505" s="81" t="inlineStr">
        <is>
          <t>febrero</t>
        </is>
      </c>
      <c r="X505" s="81" t="n">
        <v>2026</v>
      </c>
      <c r="Z505" t="inlineStr">
        <is>
          <t>falta comision</t>
        </is>
      </c>
    </row>
    <row r="506" ht="14.45" customHeight="1">
      <c r="A506" s="81" t="inlineStr">
        <is>
          <t>LLC</t>
        </is>
      </c>
      <c r="B506" s="81" t="n">
        <v>529</v>
      </c>
      <c r="C506" s="81" t="n">
        <v>0</v>
      </c>
      <c r="D506" s="233" t="n">
        <v>45866</v>
      </c>
      <c r="E506" s="233" t="n">
        <v>45866</v>
      </c>
      <c r="F506" s="233" t="n">
        <v>45868</v>
      </c>
      <c r="G506" s="81" t="inlineStr">
        <is>
          <t>MartinB</t>
        </is>
      </c>
      <c r="H506" s="81" t="n">
        <v>31</v>
      </c>
      <c r="I506" s="81" t="inlineStr">
        <is>
          <t>JAIMEG</t>
        </is>
      </c>
      <c r="J506" s="83" t="n">
        <v>2802</v>
      </c>
      <c r="K506" s="83" t="inlineStr">
        <is>
          <t>CHF</t>
        </is>
      </c>
      <c r="L506" s="83" t="n">
        <v>2998.14</v>
      </c>
      <c r="M506" s="83" t="n">
        <v>3502.5</v>
      </c>
      <c r="N506" s="83" t="n">
        <v>216</v>
      </c>
      <c r="O506" s="83" t="n">
        <v>231.12</v>
      </c>
      <c r="P506" s="83" t="n">
        <v>270</v>
      </c>
      <c r="Q506" s="84" t="n">
        <v>0.07708779443254818</v>
      </c>
      <c r="R506" s="81" t="n">
        <v>7</v>
      </c>
      <c r="S506" s="81" t="n">
        <v>2025</v>
      </c>
      <c r="T506" s="81" t="n">
        <v>7</v>
      </c>
      <c r="U506" s="81" t="n">
        <v>2025</v>
      </c>
      <c r="V506" s="233" t="n">
        <v>45913</v>
      </c>
      <c r="W506" s="81" t="inlineStr">
        <is>
          <t>septiembre</t>
        </is>
      </c>
      <c r="X506" s="81" t="n">
        <v>2025</v>
      </c>
    </row>
    <row r="507" ht="14.45" customHeight="1">
      <c r="A507" s="81" t="inlineStr">
        <is>
          <t>LLC</t>
        </is>
      </c>
      <c r="B507" s="81" t="n">
        <v>530</v>
      </c>
      <c r="C507" s="81" t="n">
        <v>1</v>
      </c>
      <c r="D507" s="233" t="n">
        <v>45866</v>
      </c>
      <c r="E507" s="233" t="n">
        <v>45935</v>
      </c>
      <c r="F507" s="233" t="n">
        <v>45950</v>
      </c>
      <c r="G507" s="81" t="inlineStr">
        <is>
          <t>LucianaE</t>
        </is>
      </c>
      <c r="H507" s="81" t="n">
        <v>31</v>
      </c>
      <c r="I507" s="81" t="n"/>
      <c r="J507" s="83" t="n">
        <v>48859.88</v>
      </c>
      <c r="K507" s="83" t="inlineStr">
        <is>
          <t>USD</t>
        </is>
      </c>
      <c r="L507" s="83" t="n">
        <v>42019.49679999999</v>
      </c>
      <c r="M507" s="83" t="n">
        <v>48859.88</v>
      </c>
      <c r="N507" s="83" t="n">
        <v>5210.03</v>
      </c>
      <c r="O507" s="83" t="n">
        <v>4480.6258</v>
      </c>
      <c r="P507" s="83" t="n">
        <v>5210.03</v>
      </c>
      <c r="Q507" s="84" t="n">
        <v>0.1066320670456006</v>
      </c>
      <c r="R507" s="81" t="n">
        <v>7</v>
      </c>
      <c r="S507" s="81" t="n">
        <v>2025</v>
      </c>
      <c r="T507" s="81" t="n">
        <v>10</v>
      </c>
      <c r="U507" s="81" t="n">
        <v>2025</v>
      </c>
      <c r="V507" s="233" t="n">
        <v>45995</v>
      </c>
      <c r="W507" s="81" t="inlineStr">
        <is>
          <t>diciembre</t>
        </is>
      </c>
      <c r="X507" s="81" t="n">
        <v>2025</v>
      </c>
    </row>
    <row r="508" ht="14.45" customHeight="1">
      <c r="A508" s="81" t="inlineStr">
        <is>
          <t>LLC</t>
        </is>
      </c>
      <c r="B508" s="81" t="n">
        <v>531</v>
      </c>
      <c r="C508" s="81" t="n">
        <v>1</v>
      </c>
      <c r="D508" s="233" t="n">
        <v>45866</v>
      </c>
      <c r="E508" s="233" t="n">
        <v>45864</v>
      </c>
      <c r="F508" s="233" t="n">
        <v>45927</v>
      </c>
      <c r="G508" s="81" t="inlineStr">
        <is>
          <t>DianaM</t>
        </is>
      </c>
      <c r="H508" s="81" t="n">
        <v>31</v>
      </c>
      <c r="I508" s="81" t="n"/>
      <c r="J508" s="83" t="n">
        <v>33581.88</v>
      </c>
      <c r="K508" s="83" t="inlineStr">
        <is>
          <t>USD</t>
        </is>
      </c>
      <c r="L508" s="83" t="n">
        <v>28880.4168</v>
      </c>
      <c r="M508" s="83" t="n">
        <v>33581.88</v>
      </c>
      <c r="N508" s="83" t="n">
        <v>2970.88</v>
      </c>
      <c r="O508" s="83" t="n">
        <v>2554.9568</v>
      </c>
      <c r="P508" s="83" t="n">
        <v>2970.88</v>
      </c>
      <c r="Q508" s="84" t="n">
        <v>0.08846675647700486</v>
      </c>
      <c r="R508" s="81" t="n">
        <v>7</v>
      </c>
      <c r="S508" s="81" t="n">
        <v>2025</v>
      </c>
      <c r="T508" s="81" t="n">
        <v>7</v>
      </c>
      <c r="U508" s="81" t="n">
        <v>2025</v>
      </c>
      <c r="V508" s="233" t="n">
        <v>45972</v>
      </c>
      <c r="W508" s="81" t="inlineStr">
        <is>
          <t>noviembre</t>
        </is>
      </c>
      <c r="X508" s="81" t="n">
        <v>2025</v>
      </c>
      <c r="Z508" t="inlineStr">
        <is>
          <t>Falta total cliente</t>
        </is>
      </c>
    </row>
    <row r="509" ht="14.45" customHeight="1">
      <c r="A509" s="81" t="inlineStr">
        <is>
          <t>LLC</t>
        </is>
      </c>
      <c r="B509" s="81" t="n">
        <v>532</v>
      </c>
      <c r="C509" s="81" t="n">
        <v>1</v>
      </c>
      <c r="D509" s="233" t="n">
        <v>45867</v>
      </c>
      <c r="E509" s="233" t="n">
        <v>45903</v>
      </c>
      <c r="F509" s="233" t="n">
        <v>45912</v>
      </c>
      <c r="G509" s="81" t="inlineStr">
        <is>
          <t>MariellaP</t>
        </is>
      </c>
      <c r="H509" s="81" t="n">
        <v>31</v>
      </c>
      <c r="I509" s="81" t="n"/>
      <c r="J509" s="83" t="n">
        <v>2831.43</v>
      </c>
      <c r="K509" s="83" t="inlineStr">
        <is>
          <t>USD</t>
        </is>
      </c>
      <c r="L509" s="83" t="n">
        <v>2435.0298</v>
      </c>
      <c r="M509" s="83" t="n">
        <v>2831.43</v>
      </c>
      <c r="N509" s="83" t="n">
        <v>0</v>
      </c>
      <c r="O509" s="83" t="n">
        <v>0</v>
      </c>
      <c r="P509" s="83" t="n">
        <v>0</v>
      </c>
      <c r="Q509" s="84" t="n">
        <v>0</v>
      </c>
      <c r="R509" s="81" t="n">
        <v>7</v>
      </c>
      <c r="S509" s="81" t="n">
        <v>2025</v>
      </c>
      <c r="T509" s="81" t="n">
        <v>9</v>
      </c>
      <c r="U509" s="81" t="n">
        <v>2025</v>
      </c>
      <c r="V509" s="233" t="n">
        <v>45957</v>
      </c>
      <c r="W509" s="81" t="inlineStr">
        <is>
          <t>octubre</t>
        </is>
      </c>
      <c r="X509" s="81" t="n">
        <v>2025</v>
      </c>
      <c r="Z509" t="inlineStr">
        <is>
          <t>falta fecha inicio y fin, falta comision</t>
        </is>
      </c>
    </row>
    <row r="510" ht="14.45" customHeight="1">
      <c r="A510" s="81" t="inlineStr">
        <is>
          <t>LLC</t>
        </is>
      </c>
      <c r="B510" s="81" t="n">
        <v>533</v>
      </c>
      <c r="C510" s="81" t="n">
        <v>1</v>
      </c>
      <c r="D510" s="233" t="n">
        <v>45867</v>
      </c>
      <c r="E510" s="233" t="n">
        <v>45830</v>
      </c>
      <c r="F510" s="233" t="n">
        <v>45835</v>
      </c>
      <c r="G510" s="81" t="inlineStr">
        <is>
          <t>JorgeG</t>
        </is>
      </c>
      <c r="H510" s="81" t="n">
        <v>31</v>
      </c>
      <c r="I510" s="81" t="n"/>
      <c r="J510" s="83" t="n">
        <v>2722.85</v>
      </c>
      <c r="K510" s="83" t="inlineStr">
        <is>
          <t>USD</t>
        </is>
      </c>
      <c r="L510" s="83" t="n">
        <v>2341.651</v>
      </c>
      <c r="M510" s="83" t="n">
        <v>2722.85</v>
      </c>
      <c r="N510" s="83" t="n">
        <v>196.08</v>
      </c>
      <c r="O510" s="83" t="n">
        <v>168.6288</v>
      </c>
      <c r="P510" s="83" t="n">
        <v>196.08</v>
      </c>
      <c r="Q510" s="84" t="n">
        <v>0.07201278072607746</v>
      </c>
      <c r="R510" s="81" t="n">
        <v>7</v>
      </c>
      <c r="S510" s="81" t="n">
        <v>2025</v>
      </c>
      <c r="T510" s="81" t="n">
        <v>6</v>
      </c>
      <c r="U510" s="81" t="n">
        <v>2025</v>
      </c>
      <c r="V510" s="233" t="n">
        <v>45880</v>
      </c>
      <c r="W510" s="81" t="inlineStr">
        <is>
          <t>agosto</t>
        </is>
      </c>
      <c r="X510" s="81" t="n">
        <v>2025</v>
      </c>
      <c r="Z510" t="inlineStr">
        <is>
          <t>Falta total cliente</t>
        </is>
      </c>
    </row>
    <row r="511" ht="14.45" customHeight="1">
      <c r="A511" s="81" t="inlineStr">
        <is>
          <t>LLC</t>
        </is>
      </c>
      <c r="B511" s="81" t="n">
        <v>534</v>
      </c>
      <c r="C511" s="81" t="n">
        <v>1</v>
      </c>
      <c r="D511" s="233" t="n">
        <v>45867</v>
      </c>
      <c r="E511" s="233" t="n">
        <v>45869</v>
      </c>
      <c r="F511" s="233" t="n">
        <v>45881</v>
      </c>
      <c r="G511" s="81" t="inlineStr">
        <is>
          <t>DianaM</t>
        </is>
      </c>
      <c r="H511" s="81" t="n">
        <v>31</v>
      </c>
      <c r="I511" s="81" t="n"/>
      <c r="J511" s="83" t="n">
        <v>46069.59</v>
      </c>
      <c r="K511" s="83" t="inlineStr">
        <is>
          <t>USD</t>
        </is>
      </c>
      <c r="L511" s="83" t="n">
        <v>39619.8474</v>
      </c>
      <c r="M511" s="83" t="n">
        <v>46069.59</v>
      </c>
      <c r="N511" s="83" t="n">
        <v>3897.57</v>
      </c>
      <c r="O511" s="83" t="n">
        <v>3351.9102</v>
      </c>
      <c r="P511" s="83" t="n">
        <v>3897.57</v>
      </c>
      <c r="Q511" s="84" t="n">
        <v>0.08460179480650903</v>
      </c>
      <c r="R511" s="81" t="n">
        <v>7</v>
      </c>
      <c r="S511" s="81" t="n">
        <v>2025</v>
      </c>
      <c r="T511" s="81" t="n">
        <v>7</v>
      </c>
      <c r="U511" s="81" t="n">
        <v>2025</v>
      </c>
      <c r="V511" s="233" t="n">
        <v>45926</v>
      </c>
      <c r="W511" s="81" t="inlineStr">
        <is>
          <t>septiembre</t>
        </is>
      </c>
      <c r="X511" s="81" t="n">
        <v>2025</v>
      </c>
      <c r="Z511" t="inlineStr">
        <is>
          <t>Falta total cliente</t>
        </is>
      </c>
    </row>
    <row r="512" ht="14.45" customHeight="1">
      <c r="A512" s="81" t="inlineStr">
        <is>
          <t>LLC</t>
        </is>
      </c>
      <c r="B512" s="81" t="n">
        <v>535</v>
      </c>
      <c r="C512" s="81" t="n">
        <v>1</v>
      </c>
      <c r="D512" s="233" t="n">
        <v>45867</v>
      </c>
      <c r="E512" s="233" t="n">
        <v>45812</v>
      </c>
      <c r="F512" s="233" t="n">
        <v>45844</v>
      </c>
      <c r="G512" s="81" t="inlineStr">
        <is>
          <t>VeronicaN</t>
        </is>
      </c>
      <c r="H512" s="81" t="n">
        <v>31</v>
      </c>
      <c r="I512" s="81" t="n"/>
      <c r="J512" s="83" t="n">
        <v>2861.4</v>
      </c>
      <c r="K512" s="83" t="inlineStr">
        <is>
          <t>USD</t>
        </is>
      </c>
      <c r="L512" s="83" t="n">
        <v>2460.804</v>
      </c>
      <c r="M512" s="83" t="n">
        <v>2861.4</v>
      </c>
      <c r="N512" s="83" t="n">
        <v>251</v>
      </c>
      <c r="O512" s="83" t="n">
        <v>215.86</v>
      </c>
      <c r="P512" s="83" t="n">
        <v>251</v>
      </c>
      <c r="Q512" s="84" t="n">
        <v>0.08771929824561403</v>
      </c>
      <c r="R512" s="81" t="n">
        <v>7</v>
      </c>
      <c r="S512" s="81" t="n">
        <v>2025</v>
      </c>
      <c r="T512" s="81" t="n">
        <v>6</v>
      </c>
      <c r="U512" s="81" t="n">
        <v>2025</v>
      </c>
      <c r="V512" s="233" t="n">
        <v>45889</v>
      </c>
      <c r="W512" s="81" t="inlineStr">
        <is>
          <t>agosto</t>
        </is>
      </c>
      <c r="X512" s="81" t="n">
        <v>2025</v>
      </c>
    </row>
    <row r="513" ht="14.45" customHeight="1">
      <c r="A513" s="81" t="inlineStr">
        <is>
          <t>LLC</t>
        </is>
      </c>
      <c r="B513" s="81" t="n">
        <v>536</v>
      </c>
      <c r="C513" s="81" t="n">
        <v>1</v>
      </c>
      <c r="D513" s="233" t="n">
        <v>45868</v>
      </c>
      <c r="E513" s="233" t="n">
        <v>45822</v>
      </c>
      <c r="F513" s="233" t="n">
        <v>45871</v>
      </c>
      <c r="G513" s="81" t="inlineStr">
        <is>
          <t>DianaM</t>
        </is>
      </c>
      <c r="H513" s="81" t="n">
        <v>31</v>
      </c>
      <c r="I513" s="81" t="inlineStr">
        <is>
          <t>MARC1989,MARIELLAP</t>
        </is>
      </c>
      <c r="J513" s="83" t="n">
        <v>81706.59</v>
      </c>
      <c r="K513" s="83" t="inlineStr">
        <is>
          <t>USD</t>
        </is>
      </c>
      <c r="L513" s="83" t="n">
        <v>70267.66739999999</v>
      </c>
      <c r="M513" s="83" t="n">
        <v>81706.59</v>
      </c>
      <c r="N513" s="83" t="n">
        <v>10031.5</v>
      </c>
      <c r="O513" s="83" t="n">
        <v>8627.09</v>
      </c>
      <c r="P513" s="83" t="n">
        <v>10031.5</v>
      </c>
      <c r="Q513" s="84" t="n">
        <v>0.1227746746009104</v>
      </c>
      <c r="R513" s="81" t="n">
        <v>7</v>
      </c>
      <c r="S513" s="81" t="n">
        <v>2025</v>
      </c>
      <c r="T513" s="81" t="n">
        <v>6</v>
      </c>
      <c r="U513" s="81" t="n">
        <v>2025</v>
      </c>
      <c r="V513" s="233" t="n">
        <v>45916</v>
      </c>
      <c r="W513" s="81" t="inlineStr">
        <is>
          <t>septiembre</t>
        </is>
      </c>
      <c r="X513" s="81" t="n">
        <v>2025</v>
      </c>
    </row>
    <row r="514" ht="14.45" customHeight="1">
      <c r="A514" s="81" t="inlineStr">
        <is>
          <t>LLC</t>
        </is>
      </c>
      <c r="B514" s="81" t="n">
        <v>537</v>
      </c>
      <c r="C514" s="81" t="n">
        <v>0</v>
      </c>
      <c r="D514" s="233" t="n">
        <v>45868</v>
      </c>
      <c r="E514" s="233" t="n">
        <v>45915</v>
      </c>
      <c r="F514" s="233" t="n">
        <v>45930</v>
      </c>
      <c r="G514" s="81" t="inlineStr">
        <is>
          <t>MinervaH</t>
        </is>
      </c>
      <c r="H514" s="81" t="n">
        <v>31</v>
      </c>
      <c r="I514" s="81" t="n"/>
      <c r="J514" s="83" t="n">
        <v>6322.25</v>
      </c>
      <c r="K514" s="83" t="inlineStr">
        <is>
          <t>EUR</t>
        </is>
      </c>
      <c r="L514" s="83" t="n">
        <v>6322.25</v>
      </c>
      <c r="M514" s="83" t="n">
        <v>7333.809999999999</v>
      </c>
      <c r="N514" s="83" t="n">
        <v>613.95</v>
      </c>
      <c r="O514" s="83" t="n">
        <v>613.95</v>
      </c>
      <c r="P514" s="83" t="n">
        <v>712.182</v>
      </c>
      <c r="Q514" s="84" t="n">
        <v>0.09710941516074183</v>
      </c>
      <c r="R514" s="81" t="n">
        <v>7</v>
      </c>
      <c r="S514" s="81" t="n">
        <v>2025</v>
      </c>
      <c r="T514" s="81" t="n">
        <v>9</v>
      </c>
      <c r="U514" s="81" t="n">
        <v>2025</v>
      </c>
      <c r="V514" s="233" t="n">
        <v>45975</v>
      </c>
      <c r="W514" s="81" t="inlineStr">
        <is>
          <t>noviembre</t>
        </is>
      </c>
      <c r="X514" s="81" t="n">
        <v>2025</v>
      </c>
    </row>
    <row r="515" ht="14.45" customHeight="1">
      <c r="A515" s="81" t="inlineStr">
        <is>
          <t>LLC</t>
        </is>
      </c>
      <c r="B515" s="81" t="n">
        <v>538</v>
      </c>
      <c r="C515" s="81" t="n">
        <v>1</v>
      </c>
      <c r="D515" s="233" t="n">
        <v>45868</v>
      </c>
      <c r="E515" s="233" t="n">
        <v>45982</v>
      </c>
      <c r="F515" s="233" t="n">
        <v>45985</v>
      </c>
      <c r="G515" s="81" t="inlineStr">
        <is>
          <t>DianaM</t>
        </is>
      </c>
      <c r="H515" s="81" t="n">
        <v>31</v>
      </c>
      <c r="I515" s="81" t="n"/>
      <c r="J515" s="83" t="n">
        <v>1044.98</v>
      </c>
      <c r="K515" s="83" t="inlineStr">
        <is>
          <t>USD</t>
        </is>
      </c>
      <c r="L515" s="83" t="n">
        <v>898.6828</v>
      </c>
      <c r="M515" s="83" t="n">
        <v>1044.98</v>
      </c>
      <c r="N515" s="83" t="n">
        <v>70</v>
      </c>
      <c r="O515" s="83" t="n">
        <v>60.2</v>
      </c>
      <c r="P515" s="83" t="n">
        <v>70</v>
      </c>
      <c r="Q515" s="84" t="n">
        <v>0.06698692797948286</v>
      </c>
      <c r="R515" s="81" t="n">
        <v>7</v>
      </c>
      <c r="S515" s="81" t="n">
        <v>2025</v>
      </c>
      <c r="T515" s="81" t="n">
        <v>11</v>
      </c>
      <c r="U515" s="81" t="n">
        <v>2025</v>
      </c>
      <c r="V515" s="233" t="n">
        <v>46030</v>
      </c>
      <c r="W515" s="81" t="inlineStr">
        <is>
          <t>enero</t>
        </is>
      </c>
      <c r="X515" s="81" t="n">
        <v>2026</v>
      </c>
    </row>
    <row r="516" ht="14.45" customHeight="1">
      <c r="A516" s="81" t="inlineStr">
        <is>
          <t>LLC</t>
        </is>
      </c>
      <c r="B516" s="81" t="n">
        <v>539</v>
      </c>
      <c r="C516" s="81" t="n">
        <v>1</v>
      </c>
      <c r="D516" s="233" t="n">
        <v>45868</v>
      </c>
      <c r="E516" s="233" t="n">
        <v>45792</v>
      </c>
      <c r="F516" s="233" t="n">
        <v>45798</v>
      </c>
      <c r="G516" s="81" t="inlineStr">
        <is>
          <t>VeronicaN</t>
        </is>
      </c>
      <c r="H516" s="81" t="n">
        <v>31</v>
      </c>
      <c r="I516" s="81" t="n"/>
      <c r="J516" s="83" t="n">
        <v>7198.65</v>
      </c>
      <c r="K516" s="83" t="inlineStr">
        <is>
          <t>USD</t>
        </is>
      </c>
      <c r="L516" s="83" t="n">
        <v>6190.839</v>
      </c>
      <c r="M516" s="83" t="n">
        <v>7198.65</v>
      </c>
      <c r="N516" s="83" t="n">
        <v>587.97</v>
      </c>
      <c r="O516" s="83" t="n">
        <v>505.6542</v>
      </c>
      <c r="P516" s="83" t="n">
        <v>587.97</v>
      </c>
      <c r="Q516" s="84" t="n">
        <v>0.08167781459023567</v>
      </c>
      <c r="R516" s="81" t="n">
        <v>7</v>
      </c>
      <c r="S516" s="81" t="n">
        <v>2025</v>
      </c>
      <c r="T516" s="81" t="n">
        <v>5</v>
      </c>
      <c r="U516" s="81" t="n">
        <v>2025</v>
      </c>
      <c r="V516" s="233" t="n">
        <v>45843</v>
      </c>
      <c r="W516" s="81" t="inlineStr">
        <is>
          <t>julio</t>
        </is>
      </c>
      <c r="X516" s="81" t="n">
        <v>2025</v>
      </c>
      <c r="Z516" t="inlineStr">
        <is>
          <t>Falta comision</t>
        </is>
      </c>
    </row>
    <row r="517" ht="14.45" customHeight="1">
      <c r="A517" s="81" t="inlineStr">
        <is>
          <t>LLC</t>
        </is>
      </c>
      <c r="B517" s="81" t="n">
        <v>540</v>
      </c>
      <c r="C517" s="81" t="n">
        <v>1</v>
      </c>
      <c r="D517" s="233" t="n">
        <v>45869</v>
      </c>
      <c r="E517" s="233" t="n">
        <v>45869</v>
      </c>
      <c r="F517" s="233" t="n">
        <v>45873</v>
      </c>
      <c r="G517" s="81" t="inlineStr">
        <is>
          <t>DianaM</t>
        </is>
      </c>
      <c r="H517" s="81" t="n">
        <v>31</v>
      </c>
      <c r="I517" s="81" t="n"/>
      <c r="J517" s="83" t="n">
        <v>42853.67</v>
      </c>
      <c r="K517" s="83" t="inlineStr">
        <is>
          <t>USD</t>
        </is>
      </c>
      <c r="L517" s="83" t="n">
        <v>36854.1562</v>
      </c>
      <c r="M517" s="83" t="n">
        <v>42853.67</v>
      </c>
      <c r="N517" s="83" t="n">
        <v>8689.92</v>
      </c>
      <c r="O517" s="83" t="n">
        <v>7473.3312</v>
      </c>
      <c r="P517" s="83" t="n">
        <v>8689.92</v>
      </c>
      <c r="Q517" s="84" t="n">
        <v>0.2027812320391696</v>
      </c>
      <c r="R517" s="81" t="n">
        <v>7</v>
      </c>
      <c r="S517" s="81" t="n">
        <v>2025</v>
      </c>
      <c r="T517" s="81" t="n">
        <v>7</v>
      </c>
      <c r="U517" s="81" t="n">
        <v>2025</v>
      </c>
      <c r="V517" s="233" t="n">
        <v>45918</v>
      </c>
      <c r="W517" s="81" t="inlineStr">
        <is>
          <t>septiembre</t>
        </is>
      </c>
      <c r="X517" s="81" t="n">
        <v>2025</v>
      </c>
    </row>
    <row r="518" ht="14.45" customHeight="1">
      <c r="A518" s="81" t="inlineStr">
        <is>
          <t>LLC</t>
        </is>
      </c>
      <c r="B518" s="81" t="n">
        <v>541</v>
      </c>
      <c r="C518" s="81" t="n">
        <v>1</v>
      </c>
      <c r="D518" s="233" t="n">
        <v>45869</v>
      </c>
      <c r="E518" s="233" t="n">
        <v>45737</v>
      </c>
      <c r="F518" s="233" t="n">
        <v>45740</v>
      </c>
      <c r="G518" s="81" t="inlineStr">
        <is>
          <t>VeronicaN</t>
        </is>
      </c>
      <c r="H518" s="81" t="n">
        <v>31</v>
      </c>
      <c r="I518" s="81" t="n"/>
      <c r="J518" s="83" t="n">
        <v>14819.43</v>
      </c>
      <c r="K518" s="83" t="inlineStr">
        <is>
          <t>USD</t>
        </is>
      </c>
      <c r="L518" s="83" t="n">
        <v>12744.7098</v>
      </c>
      <c r="M518" s="83" t="n">
        <v>14819.43</v>
      </c>
      <c r="N518" s="83" t="n">
        <v>769.17</v>
      </c>
      <c r="O518" s="83" t="n">
        <v>661.4861999999999</v>
      </c>
      <c r="P518" s="83" t="n">
        <v>769.17</v>
      </c>
      <c r="Q518" s="84" t="n">
        <v>0.05190280597836758</v>
      </c>
      <c r="R518" s="81" t="n">
        <v>7</v>
      </c>
      <c r="S518" s="81" t="n">
        <v>2025</v>
      </c>
      <c r="T518" s="81" t="n">
        <v>3</v>
      </c>
      <c r="U518" s="81" t="n">
        <v>2025</v>
      </c>
      <c r="V518" s="233" t="n">
        <v>45785</v>
      </c>
      <c r="W518" s="81" t="inlineStr">
        <is>
          <t>mayo</t>
        </is>
      </c>
      <c r="X518" s="81" t="n">
        <v>2025</v>
      </c>
    </row>
    <row r="519" ht="14.45" customHeight="1">
      <c r="A519" s="81" t="inlineStr">
        <is>
          <t>LLC</t>
        </is>
      </c>
      <c r="B519" s="81" t="n">
        <v>542</v>
      </c>
      <c r="C519" s="81" t="n">
        <v>1</v>
      </c>
      <c r="D519" s="233" t="n">
        <v>45869</v>
      </c>
      <c r="E519" s="233" t="n">
        <v>45699</v>
      </c>
      <c r="F519" s="233" t="n">
        <v>45795</v>
      </c>
      <c r="G519" s="81" t="inlineStr">
        <is>
          <t>VeronicaN</t>
        </is>
      </c>
      <c r="H519" s="81" t="n">
        <v>31</v>
      </c>
      <c r="I519" s="81" t="n"/>
      <c r="J519" s="83" t="n">
        <v>3185.04</v>
      </c>
      <c r="K519" s="83" t="inlineStr">
        <is>
          <t>USD</t>
        </is>
      </c>
      <c r="L519" s="83" t="n">
        <v>2739.1344</v>
      </c>
      <c r="M519" s="83" t="n">
        <v>3185.04</v>
      </c>
      <c r="N519" s="83" t="n">
        <v>76.14</v>
      </c>
      <c r="O519" s="83" t="n">
        <v>65.4804</v>
      </c>
      <c r="P519" s="83" t="n">
        <v>76.14</v>
      </c>
      <c r="Q519" s="84" t="n">
        <v>0.02390550825107377</v>
      </c>
      <c r="R519" s="81" t="n">
        <v>7</v>
      </c>
      <c r="S519" s="81" t="n">
        <v>2025</v>
      </c>
      <c r="T519" s="81" t="n">
        <v>2</v>
      </c>
      <c r="U519" s="81" t="n">
        <v>2025</v>
      </c>
      <c r="V519" s="233" t="n">
        <v>45840</v>
      </c>
      <c r="W519" s="81" t="inlineStr">
        <is>
          <t>julio</t>
        </is>
      </c>
      <c r="X519" s="81" t="n">
        <v>2025</v>
      </c>
    </row>
    <row r="520" ht="14.45" customHeight="1">
      <c r="A520" s="81" t="inlineStr">
        <is>
          <t>LLC</t>
        </is>
      </c>
      <c r="B520" s="81" t="n">
        <v>544</v>
      </c>
      <c r="C520" s="81" t="n">
        <v>0</v>
      </c>
      <c r="D520" s="233" t="n">
        <v>45870</v>
      </c>
      <c r="E520" s="233" t="n">
        <v>45978</v>
      </c>
      <c r="F520" s="233" t="n">
        <v>45980</v>
      </c>
      <c r="G520" s="81" t="inlineStr">
        <is>
          <t>MartinO</t>
        </is>
      </c>
      <c r="H520" s="81" t="n">
        <v>31</v>
      </c>
      <c r="I520" s="81" t="inlineStr">
        <is>
          <t>JORGEP</t>
        </is>
      </c>
      <c r="J520" s="83" t="n">
        <v>38204.58</v>
      </c>
      <c r="K520" s="83" t="inlineStr">
        <is>
          <t>MXN</t>
        </is>
      </c>
      <c r="L520" s="83" t="n">
        <v>1833.81984</v>
      </c>
      <c r="M520" s="83" t="n">
        <v>2139.45648</v>
      </c>
      <c r="N520" s="83" t="n">
        <v>9704.58</v>
      </c>
      <c r="O520" s="83" t="n">
        <v>465.81984</v>
      </c>
      <c r="P520" s="83" t="n">
        <v>543.4564800000001</v>
      </c>
      <c r="Q520" s="84" t="n">
        <v>0.2540161415202051</v>
      </c>
      <c r="R520" s="81" t="n">
        <v>8</v>
      </c>
      <c r="S520" s="81" t="n">
        <v>2025</v>
      </c>
      <c r="T520" s="81" t="n">
        <v>11</v>
      </c>
      <c r="U520" s="81" t="n">
        <v>2025</v>
      </c>
      <c r="V520" s="233" t="n">
        <v>46025</v>
      </c>
      <c r="W520" s="81" t="inlineStr">
        <is>
          <t>enero</t>
        </is>
      </c>
      <c r="X520" s="81" t="n">
        <v>2026</v>
      </c>
    </row>
    <row r="521" ht="14.45" customHeight="1">
      <c r="A521" s="81" t="inlineStr">
        <is>
          <t>LLC</t>
        </is>
      </c>
      <c r="B521" s="81" t="n">
        <v>545</v>
      </c>
      <c r="C521" s="81" t="n">
        <v>1</v>
      </c>
      <c r="D521" s="233" t="n">
        <v>45872</v>
      </c>
      <c r="E521" s="233" t="n">
        <v>45695</v>
      </c>
      <c r="F521" s="233" t="n">
        <v>45767</v>
      </c>
      <c r="G521" s="81" t="inlineStr">
        <is>
          <t>VeronicaN</t>
        </is>
      </c>
      <c r="H521" s="81" t="n">
        <v>32</v>
      </c>
      <c r="I521" s="81" t="n"/>
      <c r="J521" s="83" t="n">
        <v>4522.31</v>
      </c>
      <c r="K521" s="83" t="inlineStr">
        <is>
          <t>USD</t>
        </is>
      </c>
      <c r="L521" s="83" t="n">
        <v>3889.1866</v>
      </c>
      <c r="M521" s="83" t="n">
        <v>4522.31</v>
      </c>
      <c r="N521" s="83" t="n">
        <v>0</v>
      </c>
      <c r="O521" s="83" t="n">
        <v>0</v>
      </c>
      <c r="P521" s="83" t="n">
        <v>0</v>
      </c>
      <c r="Q521" s="84" t="n">
        <v>0</v>
      </c>
      <c r="R521" s="81" t="n">
        <v>8</v>
      </c>
      <c r="S521" s="81" t="n">
        <v>2025</v>
      </c>
      <c r="T521" s="81" t="n">
        <v>2</v>
      </c>
      <c r="U521" s="81" t="n">
        <v>2025</v>
      </c>
      <c r="V521" s="233" t="n">
        <v>45812</v>
      </c>
      <c r="W521" s="81" t="inlineStr">
        <is>
          <t>junio</t>
        </is>
      </c>
      <c r="X521" s="81" t="n">
        <v>2025</v>
      </c>
    </row>
    <row r="522" ht="14.45" customHeight="1">
      <c r="A522" s="81" t="inlineStr">
        <is>
          <t>LLC</t>
        </is>
      </c>
      <c r="B522" s="81" t="n">
        <v>546</v>
      </c>
      <c r="C522" s="81" t="n">
        <v>1</v>
      </c>
      <c r="D522" s="233" t="n">
        <v>45873</v>
      </c>
      <c r="E522" s="233" t="n">
        <v>45835</v>
      </c>
      <c r="F522" s="233" t="n">
        <v>45875</v>
      </c>
      <c r="G522" s="81" t="inlineStr">
        <is>
          <t>VeronicaN</t>
        </is>
      </c>
      <c r="H522" s="81" t="n">
        <v>32</v>
      </c>
      <c r="I522" s="81" t="n"/>
      <c r="J522" s="83" t="n">
        <v>75606</v>
      </c>
      <c r="K522" s="83" t="inlineStr">
        <is>
          <t>MXN</t>
        </is>
      </c>
      <c r="L522" s="83" t="n">
        <v>3629.088</v>
      </c>
      <c r="M522" s="83" t="n">
        <v>4233.936</v>
      </c>
      <c r="N522" s="83" t="n">
        <v>2150</v>
      </c>
      <c r="O522" s="83" t="n">
        <v>103.2</v>
      </c>
      <c r="P522" s="83" t="n">
        <v>120.4</v>
      </c>
      <c r="Q522" s="84" t="n">
        <v>0.02843689654260244</v>
      </c>
      <c r="R522" s="81" t="n">
        <v>8</v>
      </c>
      <c r="S522" s="81" t="n">
        <v>2025</v>
      </c>
      <c r="T522" s="81" t="n">
        <v>6</v>
      </c>
      <c r="U522" s="81" t="n">
        <v>2025</v>
      </c>
      <c r="V522" s="233" t="n">
        <v>45920</v>
      </c>
      <c r="W522" s="81" t="inlineStr">
        <is>
          <t>septiembre</t>
        </is>
      </c>
      <c r="X522" s="81" t="n">
        <v>2025</v>
      </c>
    </row>
    <row r="523" ht="14.45" customHeight="1">
      <c r="A523" s="81" t="inlineStr">
        <is>
          <t>LLC</t>
        </is>
      </c>
      <c r="B523" s="81" t="n">
        <v>547</v>
      </c>
      <c r="C523" s="81" t="n">
        <v>1</v>
      </c>
      <c r="D523" s="233" t="n">
        <v>45873</v>
      </c>
      <c r="E523" s="233" t="n">
        <v>45837</v>
      </c>
      <c r="F523" s="233" t="n">
        <v>45885</v>
      </c>
      <c r="G523" s="81" t="inlineStr">
        <is>
          <t>VeronicaN</t>
        </is>
      </c>
      <c r="H523" s="81" t="n">
        <v>32</v>
      </c>
      <c r="I523" s="81" t="n"/>
      <c r="J523" s="83" t="n">
        <v>4307.15</v>
      </c>
      <c r="K523" s="83" t="inlineStr">
        <is>
          <t>USD</t>
        </is>
      </c>
      <c r="L523" s="83" t="n">
        <v>3704.148999999999</v>
      </c>
      <c r="M523" s="83" t="n">
        <v>4307.15</v>
      </c>
      <c r="N523" s="83" t="n">
        <v>742.03</v>
      </c>
      <c r="O523" s="83" t="n">
        <v>638.1458</v>
      </c>
      <c r="P523" s="83" t="n">
        <v>742.03</v>
      </c>
      <c r="Q523" s="84" t="n">
        <v>0.1722786529375573</v>
      </c>
      <c r="R523" s="81" t="n">
        <v>8</v>
      </c>
      <c r="S523" s="81" t="n">
        <v>2025</v>
      </c>
      <c r="T523" s="81" t="n">
        <v>6</v>
      </c>
      <c r="U523" s="81" t="n">
        <v>2025</v>
      </c>
      <c r="V523" s="233" t="n">
        <v>45930</v>
      </c>
      <c r="W523" s="81" t="inlineStr">
        <is>
          <t>septiembre</t>
        </is>
      </c>
      <c r="X523" s="81" t="n">
        <v>2025</v>
      </c>
    </row>
    <row r="524" ht="14.45" customHeight="1">
      <c r="A524" s="81" t="inlineStr">
        <is>
          <t>LLC</t>
        </is>
      </c>
      <c r="B524" s="81" t="n">
        <v>548</v>
      </c>
      <c r="C524" s="81" t="n">
        <v>1</v>
      </c>
      <c r="D524" s="233" t="n">
        <v>45873</v>
      </c>
      <c r="E524" s="233" t="n">
        <v>45858</v>
      </c>
      <c r="F524" s="233" t="n">
        <v>45865</v>
      </c>
      <c r="G524" s="81" t="inlineStr">
        <is>
          <t>VeronicaN</t>
        </is>
      </c>
      <c r="H524" s="81" t="n">
        <v>32</v>
      </c>
      <c r="I524" s="81" t="n"/>
      <c r="J524" s="83" t="n">
        <v>62135</v>
      </c>
      <c r="K524" s="83" t="inlineStr">
        <is>
          <t>EUR</t>
        </is>
      </c>
      <c r="L524" s="83" t="n">
        <v>62135</v>
      </c>
      <c r="M524" s="83" t="n">
        <v>72076.59999999999</v>
      </c>
      <c r="N524" s="83" t="n">
        <v>5063.56</v>
      </c>
      <c r="O524" s="83" t="n">
        <v>5063.56</v>
      </c>
      <c r="P524" s="83" t="n">
        <v>5873.7296</v>
      </c>
      <c r="Q524" s="84" t="n">
        <v>0.0814928784099139</v>
      </c>
      <c r="R524" s="81" t="n">
        <v>8</v>
      </c>
      <c r="S524" s="81" t="n">
        <v>2025</v>
      </c>
      <c r="T524" s="81" t="n">
        <v>7</v>
      </c>
      <c r="U524" s="81" t="n">
        <v>2025</v>
      </c>
      <c r="V524" s="233" t="n">
        <v>45910</v>
      </c>
      <c r="W524" s="81" t="inlineStr">
        <is>
          <t>septiembre</t>
        </is>
      </c>
      <c r="X524" s="81" t="n">
        <v>2025</v>
      </c>
    </row>
    <row r="525" ht="14.45" customHeight="1">
      <c r="A525" s="81" t="inlineStr">
        <is>
          <t>LLC</t>
        </is>
      </c>
      <c r="B525" s="81" t="n">
        <v>549</v>
      </c>
      <c r="C525" s="81" t="n">
        <v>1</v>
      </c>
      <c r="D525" s="233" t="n">
        <v>45873</v>
      </c>
      <c r="E525" s="233" t="n">
        <v>45855</v>
      </c>
      <c r="F525" s="233" t="n">
        <v>45858</v>
      </c>
      <c r="G525" s="81" t="inlineStr">
        <is>
          <t>VeronicaN</t>
        </is>
      </c>
      <c r="H525" s="81" t="n">
        <v>32</v>
      </c>
      <c r="I525" s="81" t="n"/>
      <c r="J525" s="83" t="n">
        <v>32910</v>
      </c>
      <c r="K525" s="83" t="inlineStr">
        <is>
          <t>CHF</t>
        </is>
      </c>
      <c r="L525" s="83" t="n">
        <v>35213.7</v>
      </c>
      <c r="M525" s="83" t="n">
        <v>41137.5</v>
      </c>
      <c r="N525" s="83" t="n">
        <v>2504.01</v>
      </c>
      <c r="O525" s="83" t="n">
        <v>2679.2907</v>
      </c>
      <c r="P525" s="83" t="n">
        <v>3130.0125</v>
      </c>
      <c r="Q525" s="84" t="n">
        <v>0.07608659981768459</v>
      </c>
      <c r="R525" s="81" t="n">
        <v>8</v>
      </c>
      <c r="S525" s="81" t="n">
        <v>2025</v>
      </c>
      <c r="T525" s="81" t="n">
        <v>7</v>
      </c>
      <c r="U525" s="81" t="n">
        <v>2025</v>
      </c>
      <c r="V525" s="233" t="n">
        <v>45903</v>
      </c>
      <c r="W525" s="81" t="inlineStr">
        <is>
          <t>septiembre</t>
        </is>
      </c>
      <c r="X525" s="81" t="n">
        <v>2025</v>
      </c>
    </row>
    <row r="526" ht="14.45" customHeight="1">
      <c r="A526" s="81" t="inlineStr">
        <is>
          <t>LLC</t>
        </is>
      </c>
      <c r="B526" s="81" t="n">
        <v>550</v>
      </c>
      <c r="C526" s="81" t="n">
        <v>1</v>
      </c>
      <c r="D526" s="233" t="n">
        <v>45873</v>
      </c>
      <c r="E526" s="233" t="n">
        <v>45843</v>
      </c>
      <c r="F526" s="233" t="n">
        <v>45877</v>
      </c>
      <c r="G526" s="81" t="inlineStr">
        <is>
          <t>VeronicaN</t>
        </is>
      </c>
      <c r="H526" s="81" t="n">
        <v>32</v>
      </c>
      <c r="I526" s="81" t="n"/>
      <c r="J526" s="83" t="n">
        <v>43995.07</v>
      </c>
      <c r="K526" s="83" t="inlineStr">
        <is>
          <t>USD</t>
        </is>
      </c>
      <c r="L526" s="83" t="n">
        <v>37835.7602</v>
      </c>
      <c r="M526" s="83" t="n">
        <v>43995.07</v>
      </c>
      <c r="N526" s="83" t="n">
        <v>3348.9</v>
      </c>
      <c r="O526" s="83" t="n">
        <v>2880.054</v>
      </c>
      <c r="P526" s="83" t="n">
        <v>3348.9</v>
      </c>
      <c r="Q526" s="84" t="n">
        <v>0.07611989252432148</v>
      </c>
      <c r="R526" s="81" t="n">
        <v>8</v>
      </c>
      <c r="S526" s="81" t="n">
        <v>2025</v>
      </c>
      <c r="T526" s="81" t="n">
        <v>7</v>
      </c>
      <c r="U526" s="81" t="n">
        <v>2025</v>
      </c>
      <c r="V526" s="233" t="n">
        <v>45922</v>
      </c>
      <c r="W526" s="81" t="inlineStr">
        <is>
          <t>septiembre</t>
        </is>
      </c>
      <c r="X526" s="81" t="n">
        <v>2025</v>
      </c>
      <c r="Z526" t="inlineStr">
        <is>
          <t>Comision baja</t>
        </is>
      </c>
    </row>
    <row r="527" ht="14.45" customHeight="1">
      <c r="A527" s="81" t="inlineStr">
        <is>
          <t>LLC</t>
        </is>
      </c>
      <c r="B527" s="81" t="n">
        <v>551</v>
      </c>
      <c r="C527" s="81" t="n">
        <v>1</v>
      </c>
      <c r="D527" s="233" t="n">
        <v>45873</v>
      </c>
      <c r="E527" s="233" t="n">
        <v>45887</v>
      </c>
      <c r="F527" s="233" t="n">
        <v>45892</v>
      </c>
      <c r="G527" s="81" t="inlineStr">
        <is>
          <t>MinervaH</t>
        </is>
      </c>
      <c r="H527" s="81" t="n">
        <v>32</v>
      </c>
      <c r="I527" s="81" t="n"/>
      <c r="J527" s="83" t="n">
        <v>51817.1</v>
      </c>
      <c r="K527" s="83" t="inlineStr">
        <is>
          <t>MXN</t>
        </is>
      </c>
      <c r="L527" s="83" t="n">
        <v>2487.2208</v>
      </c>
      <c r="M527" s="83" t="n">
        <v>2901.7576</v>
      </c>
      <c r="N527" s="83" t="n">
        <v>1339.1</v>
      </c>
      <c r="O527" s="83" t="n">
        <v>64.27679999999999</v>
      </c>
      <c r="P527" s="83" t="n">
        <v>74.9896</v>
      </c>
      <c r="Q527" s="84" t="n">
        <v>0.02584282022729948</v>
      </c>
      <c r="R527" s="81" t="n">
        <v>8</v>
      </c>
      <c r="S527" s="81" t="n">
        <v>2025</v>
      </c>
      <c r="T527" s="81" t="n">
        <v>8</v>
      </c>
      <c r="U527" s="81" t="n">
        <v>2025</v>
      </c>
      <c r="V527" s="233" t="n">
        <v>45937</v>
      </c>
      <c r="W527" s="81" t="inlineStr">
        <is>
          <t>octubre</t>
        </is>
      </c>
      <c r="X527" s="81" t="n">
        <v>2025</v>
      </c>
      <c r="Z527" t="inlineStr">
        <is>
          <t>Comision baja</t>
        </is>
      </c>
    </row>
    <row r="528" ht="14.45" customHeight="1">
      <c r="A528" s="81" t="inlineStr">
        <is>
          <t>LLC</t>
        </is>
      </c>
      <c r="B528" s="81" t="n">
        <v>552</v>
      </c>
      <c r="C528" s="81" t="n">
        <v>0</v>
      </c>
      <c r="D528" s="233" t="n">
        <v>45874</v>
      </c>
      <c r="E528" s="233" t="n">
        <v>45876</v>
      </c>
      <c r="F528" s="233" t="n">
        <v>46026</v>
      </c>
      <c r="G528" s="81" t="inlineStr">
        <is>
          <t>MariaJose</t>
        </is>
      </c>
      <c r="H528" s="81" t="n">
        <v>32</v>
      </c>
      <c r="I528" s="81" t="inlineStr">
        <is>
          <t>JORGEP,MARTINB</t>
        </is>
      </c>
      <c r="J528" s="83" t="n">
        <v>39520.41</v>
      </c>
      <c r="K528" s="83" t="inlineStr">
        <is>
          <t>USD</t>
        </is>
      </c>
      <c r="L528" s="83" t="n">
        <v>33987.5526</v>
      </c>
      <c r="M528" s="83" t="n">
        <v>39520.41</v>
      </c>
      <c r="N528" s="83" t="n">
        <v>4339.53</v>
      </c>
      <c r="O528" s="83" t="n">
        <v>3731.9958</v>
      </c>
      <c r="P528" s="83" t="n">
        <v>4339.53</v>
      </c>
      <c r="Q528" s="84" t="n">
        <v>0.1098047818835887</v>
      </c>
      <c r="R528" s="81" t="n">
        <v>8</v>
      </c>
      <c r="S528" s="81" t="n">
        <v>2025</v>
      </c>
      <c r="T528" s="81" t="n">
        <v>8</v>
      </c>
      <c r="U528" s="81" t="n">
        <v>2025</v>
      </c>
      <c r="V528" s="233" t="n">
        <v>46071</v>
      </c>
      <c r="W528" s="81" t="inlineStr">
        <is>
          <t>febrero</t>
        </is>
      </c>
      <c r="X528" s="81" t="n">
        <v>2026</v>
      </c>
      <c r="Z528" t="inlineStr">
        <is>
          <t>Comision baja</t>
        </is>
      </c>
    </row>
    <row r="529" ht="14.45" customHeight="1">
      <c r="A529" s="81" t="inlineStr">
        <is>
          <t>LLC</t>
        </is>
      </c>
      <c r="B529" s="81" t="n">
        <v>553</v>
      </c>
      <c r="C529" s="81" t="n">
        <v>0</v>
      </c>
      <c r="D529" s="233" t="n">
        <v>45874</v>
      </c>
      <c r="E529" s="233" t="n">
        <v>45903</v>
      </c>
      <c r="F529" s="233" t="n">
        <v>45910</v>
      </c>
      <c r="G529" s="81" t="inlineStr">
        <is>
          <t>RafaellaP</t>
        </is>
      </c>
      <c r="H529" s="81" t="n">
        <v>32</v>
      </c>
      <c r="I529" s="81" t="n"/>
      <c r="J529" s="83" t="n">
        <v>77583</v>
      </c>
      <c r="K529" s="83" t="inlineStr">
        <is>
          <t>EUR</t>
        </is>
      </c>
      <c r="L529" s="83" t="n">
        <v>77583</v>
      </c>
      <c r="M529" s="83" t="n">
        <v>89996.28</v>
      </c>
      <c r="N529" s="83" t="n">
        <v>7809.64</v>
      </c>
      <c r="O529" s="83" t="n">
        <v>7809.64</v>
      </c>
      <c r="P529" s="83" t="n">
        <v>9059.1824</v>
      </c>
      <c r="Q529" s="84" t="n">
        <v>0.1006617429075957</v>
      </c>
      <c r="R529" s="81" t="n">
        <v>8</v>
      </c>
      <c r="S529" s="81" t="n">
        <v>2025</v>
      </c>
      <c r="T529" s="81" t="n">
        <v>9</v>
      </c>
      <c r="U529" s="81" t="n">
        <v>2025</v>
      </c>
      <c r="V529" s="233" t="n">
        <v>45955</v>
      </c>
      <c r="W529" s="81" t="inlineStr">
        <is>
          <t>octubre</t>
        </is>
      </c>
      <c r="X529" s="81" t="n">
        <v>2025</v>
      </c>
      <c r="Z529" t="inlineStr">
        <is>
          <t>Comision baja</t>
        </is>
      </c>
    </row>
    <row r="530" ht="14.45" customHeight="1">
      <c r="A530" s="81" t="inlineStr">
        <is>
          <t>LLC</t>
        </is>
      </c>
      <c r="B530" s="81" t="n">
        <v>554</v>
      </c>
      <c r="C530" s="81" t="n">
        <v>1</v>
      </c>
      <c r="D530" s="233" t="n">
        <v>45874</v>
      </c>
      <c r="E530" s="233" t="n">
        <v>45871</v>
      </c>
      <c r="F530" s="233" t="n">
        <v>45872</v>
      </c>
      <c r="G530" s="81" t="inlineStr">
        <is>
          <t>ClaudiaF</t>
        </is>
      </c>
      <c r="H530" s="81" t="n">
        <v>32</v>
      </c>
      <c r="I530" s="81" t="n"/>
      <c r="J530" s="83" t="n">
        <v>1613.45</v>
      </c>
      <c r="K530" s="83" t="inlineStr">
        <is>
          <t>USD</t>
        </is>
      </c>
      <c r="L530" s="83" t="n">
        <v>1387.567</v>
      </c>
      <c r="M530" s="83" t="n">
        <v>1613.45</v>
      </c>
      <c r="N530" s="83" t="n">
        <v>137.9</v>
      </c>
      <c r="O530" s="83" t="n">
        <v>118.594</v>
      </c>
      <c r="P530" s="83" t="n">
        <v>137.9</v>
      </c>
      <c r="Q530" s="84" t="n">
        <v>0.08546902600018594</v>
      </c>
      <c r="R530" s="81" t="n">
        <v>8</v>
      </c>
      <c r="S530" s="81" t="n">
        <v>2025</v>
      </c>
      <c r="T530" s="81" t="n">
        <v>8</v>
      </c>
      <c r="U530" s="81" t="n">
        <v>2025</v>
      </c>
      <c r="V530" s="233" t="n">
        <v>45917</v>
      </c>
      <c r="W530" s="81" t="inlineStr">
        <is>
          <t>septiembre</t>
        </is>
      </c>
      <c r="X530" s="81" t="n">
        <v>2025</v>
      </c>
    </row>
    <row r="531" ht="14.45" customHeight="1">
      <c r="A531" s="81" t="inlineStr">
        <is>
          <t>LLC</t>
        </is>
      </c>
      <c r="B531" s="81" t="n">
        <v>555</v>
      </c>
      <c r="C531" s="81" t="n">
        <v>1</v>
      </c>
      <c r="D531" s="233" t="n">
        <v>45874</v>
      </c>
      <c r="E531" s="233" t="n">
        <v>45878</v>
      </c>
      <c r="F531" s="233" t="n">
        <v>45884</v>
      </c>
      <c r="G531" s="81" t="inlineStr">
        <is>
          <t>DianaM</t>
        </is>
      </c>
      <c r="H531" s="81" t="n">
        <v>32</v>
      </c>
      <c r="I531" s="81" t="n"/>
      <c r="J531" s="83" t="n">
        <v>5682</v>
      </c>
      <c r="K531" s="83" t="inlineStr">
        <is>
          <t>USD</t>
        </is>
      </c>
      <c r="L531" s="83" t="n">
        <v>4886.52</v>
      </c>
      <c r="M531" s="83" t="n">
        <v>5682</v>
      </c>
      <c r="N531" s="83" t="n">
        <v>534.11</v>
      </c>
      <c r="O531" s="83" t="n">
        <v>459.3346</v>
      </c>
      <c r="P531" s="83" t="n">
        <v>534.11</v>
      </c>
      <c r="Q531" s="84" t="n">
        <v>0.09400035198873638</v>
      </c>
      <c r="R531" s="81" t="n">
        <v>8</v>
      </c>
      <c r="S531" s="81" t="n">
        <v>2025</v>
      </c>
      <c r="T531" s="81" t="n">
        <v>8</v>
      </c>
      <c r="U531" s="81" t="n">
        <v>2025</v>
      </c>
      <c r="V531" s="233" t="n">
        <v>45929</v>
      </c>
      <c r="W531" s="81" t="inlineStr">
        <is>
          <t>septiembre</t>
        </is>
      </c>
      <c r="X531" s="81" t="n">
        <v>2025</v>
      </c>
    </row>
    <row r="532" ht="14.45" customHeight="1">
      <c r="A532" s="81" t="inlineStr">
        <is>
          <t>LLC</t>
        </is>
      </c>
      <c r="B532" s="81" t="n">
        <v>556</v>
      </c>
      <c r="C532" s="81" t="n">
        <v>1</v>
      </c>
      <c r="D532" s="233" t="n">
        <v>45874</v>
      </c>
      <c r="E532" s="233" t="n">
        <v>45874</v>
      </c>
      <c r="F532" s="233" t="n">
        <v>45874</v>
      </c>
      <c r="G532" s="81" t="inlineStr">
        <is>
          <t>DianaM</t>
        </is>
      </c>
      <c r="H532" s="81" t="n">
        <v>32</v>
      </c>
      <c r="I532" s="81" t="n"/>
      <c r="J532" s="83" t="n">
        <v>13220.5</v>
      </c>
      <c r="K532" s="83" t="inlineStr">
        <is>
          <t>USD</t>
        </is>
      </c>
      <c r="L532" s="83" t="n">
        <v>11369.63</v>
      </c>
      <c r="M532" s="83" t="n">
        <v>13220.5</v>
      </c>
      <c r="N532" s="83" t="n">
        <v>609.14</v>
      </c>
      <c r="O532" s="83" t="n">
        <v>523.8604</v>
      </c>
      <c r="P532" s="83" t="n">
        <v>609.14</v>
      </c>
      <c r="Q532" s="84" t="n">
        <v>0.0460754131840702</v>
      </c>
      <c r="R532" s="81" t="n">
        <v>8</v>
      </c>
      <c r="S532" s="81" t="n">
        <v>2025</v>
      </c>
      <c r="T532" s="81" t="n">
        <v>8</v>
      </c>
      <c r="U532" s="81" t="n">
        <v>2025</v>
      </c>
      <c r="V532" s="233" t="n">
        <v>45919</v>
      </c>
      <c r="W532" s="81" t="inlineStr">
        <is>
          <t>septiembre</t>
        </is>
      </c>
      <c r="X532" s="81" t="n">
        <v>2025</v>
      </c>
    </row>
    <row r="533" ht="14.45" customHeight="1">
      <c r="A533" s="81" t="inlineStr">
        <is>
          <t>LLC</t>
        </is>
      </c>
      <c r="B533" s="81" t="n">
        <v>557</v>
      </c>
      <c r="C533" s="81" t="n">
        <v>1</v>
      </c>
      <c r="D533" s="233" t="n">
        <v>45874</v>
      </c>
      <c r="E533" s="233" t="n">
        <v>45779</v>
      </c>
      <c r="F533" s="233" t="n">
        <v>45855</v>
      </c>
      <c r="G533" s="81" t="inlineStr">
        <is>
          <t>VeronicaN</t>
        </is>
      </c>
      <c r="H533" s="81" t="n">
        <v>32</v>
      </c>
      <c r="I533" s="81" t="n"/>
      <c r="J533" s="83" t="n">
        <v>8329.190000000001</v>
      </c>
      <c r="K533" s="83" t="inlineStr">
        <is>
          <t>USD</t>
        </is>
      </c>
      <c r="L533" s="83" t="n">
        <v>7163.1034</v>
      </c>
      <c r="M533" s="83" t="n">
        <v>8329.190000000001</v>
      </c>
      <c r="N533" s="83" t="n">
        <v>761.59</v>
      </c>
      <c r="O533" s="83" t="n">
        <v>654.9674</v>
      </c>
      <c r="P533" s="83" t="n">
        <v>761.59</v>
      </c>
      <c r="Q533" s="84" t="n">
        <v>0.09143626210952085</v>
      </c>
      <c r="R533" s="81" t="n">
        <v>8</v>
      </c>
      <c r="S533" s="81" t="n">
        <v>2025</v>
      </c>
      <c r="T533" s="81" t="n">
        <v>5</v>
      </c>
      <c r="U533" s="81" t="n">
        <v>2025</v>
      </c>
      <c r="V533" s="233" t="n">
        <v>45900</v>
      </c>
      <c r="W533" s="81" t="inlineStr">
        <is>
          <t>agosto</t>
        </is>
      </c>
      <c r="X533" s="81" t="n">
        <v>2025</v>
      </c>
    </row>
    <row r="534" ht="14.45" customHeight="1">
      <c r="A534" s="81" t="inlineStr">
        <is>
          <t>LLC</t>
        </is>
      </c>
      <c r="B534" s="81" t="n">
        <v>558</v>
      </c>
      <c r="C534" s="81" t="n">
        <v>1</v>
      </c>
      <c r="D534" s="233" t="n">
        <v>45875</v>
      </c>
      <c r="E534" s="233" t="n">
        <v>45861</v>
      </c>
      <c r="F534" s="233" t="n">
        <v>45881</v>
      </c>
      <c r="G534" s="81" t="inlineStr">
        <is>
          <t>DianaM</t>
        </is>
      </c>
      <c r="H534" s="81" t="n">
        <v>32</v>
      </c>
      <c r="I534" s="81" t="inlineStr">
        <is>
          <t>MARC1989,MARIELLAP</t>
        </is>
      </c>
      <c r="J534" s="83" t="n">
        <v>16034.17</v>
      </c>
      <c r="K534" s="83" t="inlineStr">
        <is>
          <t>USD</t>
        </is>
      </c>
      <c r="L534" s="83" t="n">
        <v>13789.3862</v>
      </c>
      <c r="M534" s="83" t="n">
        <v>16034.17</v>
      </c>
      <c r="N534" s="83" t="n">
        <v>1559.84</v>
      </c>
      <c r="O534" s="83" t="n">
        <v>1341.4624</v>
      </c>
      <c r="P534" s="83" t="n">
        <v>1559.84</v>
      </c>
      <c r="Q534" s="84" t="n">
        <v>0.09728224161275575</v>
      </c>
      <c r="R534" s="81" t="n">
        <v>8</v>
      </c>
      <c r="S534" s="81" t="n">
        <v>2025</v>
      </c>
      <c r="T534" s="81" t="n">
        <v>7</v>
      </c>
      <c r="U534" s="81" t="n">
        <v>2025</v>
      </c>
      <c r="V534" s="233" t="n">
        <v>45926</v>
      </c>
      <c r="W534" s="81" t="inlineStr">
        <is>
          <t>septiembre</t>
        </is>
      </c>
      <c r="X534" s="81" t="n">
        <v>2025</v>
      </c>
    </row>
    <row r="535" ht="14.45" customHeight="1">
      <c r="A535" s="81" t="inlineStr">
        <is>
          <t>LLC</t>
        </is>
      </c>
      <c r="B535" s="81" t="n">
        <v>559</v>
      </c>
      <c r="C535" s="81" t="n">
        <v>0</v>
      </c>
      <c r="D535" s="233" t="n">
        <v>45875</v>
      </c>
      <c r="E535" s="233" t="n">
        <v>45912</v>
      </c>
      <c r="F535" s="233" t="n">
        <v>45916</v>
      </c>
      <c r="G535" s="81" t="inlineStr">
        <is>
          <t>LuisHdz</t>
        </is>
      </c>
      <c r="H535" s="81" t="n">
        <v>32</v>
      </c>
      <c r="I535" s="81" t="inlineStr">
        <is>
          <t>MARC1989</t>
        </is>
      </c>
      <c r="J535" s="83" t="n">
        <v>1725.06</v>
      </c>
      <c r="K535" s="83" t="inlineStr">
        <is>
          <t>USD</t>
        </is>
      </c>
      <c r="L535" s="83" t="n">
        <v>1483.5516</v>
      </c>
      <c r="M535" s="83" t="n">
        <v>1725.06</v>
      </c>
      <c r="N535" s="83" t="n">
        <v>70</v>
      </c>
      <c r="O535" s="83" t="n">
        <v>60.2</v>
      </c>
      <c r="P535" s="83" t="n">
        <v>70</v>
      </c>
      <c r="Q535" s="84" t="n">
        <v>0.04057829872584141</v>
      </c>
      <c r="R535" s="81" t="n">
        <v>8</v>
      </c>
      <c r="S535" s="81" t="n">
        <v>2025</v>
      </c>
      <c r="T535" s="81" t="n">
        <v>9</v>
      </c>
      <c r="U535" s="81" t="n">
        <v>2025</v>
      </c>
      <c r="V535" s="233" t="n">
        <v>45961</v>
      </c>
      <c r="W535" s="81" t="inlineStr">
        <is>
          <t>octubre</t>
        </is>
      </c>
      <c r="X535" s="81" t="n">
        <v>2025</v>
      </c>
      <c r="Z535" t="inlineStr">
        <is>
          <t>Comision baja</t>
        </is>
      </c>
    </row>
    <row r="536" ht="14.45" customHeight="1">
      <c r="A536" s="81" t="inlineStr">
        <is>
          <t>LLC</t>
        </is>
      </c>
      <c r="B536" s="81" t="n">
        <v>560</v>
      </c>
      <c r="C536" s="81" t="n">
        <v>0</v>
      </c>
      <c r="D536" s="233" t="n">
        <v>45875</v>
      </c>
      <c r="E536" s="233" t="n">
        <v>45885</v>
      </c>
      <c r="F536" s="233" t="n">
        <v>45887</v>
      </c>
      <c r="G536" s="81" t="inlineStr">
        <is>
          <t>LuisHdz</t>
        </is>
      </c>
      <c r="H536" s="81" t="n">
        <v>32</v>
      </c>
      <c r="I536" s="81" t="inlineStr">
        <is>
          <t>MARC1989</t>
        </is>
      </c>
      <c r="J536" s="83" t="n">
        <v>1725</v>
      </c>
      <c r="K536" s="83" t="inlineStr">
        <is>
          <t>GPB</t>
        </is>
      </c>
      <c r="L536" s="83" t="n">
        <v>1983.75</v>
      </c>
      <c r="M536" s="83" t="n">
        <v>2311.5</v>
      </c>
      <c r="N536" s="83" t="n">
        <v>138</v>
      </c>
      <c r="O536" s="83" t="n">
        <v>158.7</v>
      </c>
      <c r="P536" s="83" t="n">
        <v>184.92</v>
      </c>
      <c r="Q536" s="84" t="n">
        <v>0.08</v>
      </c>
      <c r="R536" s="81" t="n">
        <v>8</v>
      </c>
      <c r="S536" s="81" t="n">
        <v>2025</v>
      </c>
      <c r="T536" s="81" t="n">
        <v>8</v>
      </c>
      <c r="U536" s="81" t="n">
        <v>2025</v>
      </c>
      <c r="V536" s="233" t="n">
        <v>45932</v>
      </c>
      <c r="W536" s="81" t="inlineStr">
        <is>
          <t>octubre</t>
        </is>
      </c>
      <c r="X536" s="81" t="n">
        <v>2025</v>
      </c>
    </row>
    <row r="537" ht="14.45" customHeight="1">
      <c r="A537" s="81" t="inlineStr">
        <is>
          <t>LLC</t>
        </is>
      </c>
      <c r="B537" s="81" t="n">
        <v>561</v>
      </c>
      <c r="C537" s="81" t="n">
        <v>0</v>
      </c>
      <c r="D537" s="233" t="n">
        <v>45875</v>
      </c>
      <c r="E537" s="233" t="n">
        <v>45931</v>
      </c>
      <c r="F537" s="233" t="n">
        <v>45946</v>
      </c>
      <c r="G537" s="81" t="inlineStr">
        <is>
          <t>MinervaH</t>
        </is>
      </c>
      <c r="H537" s="81" t="n">
        <v>32</v>
      </c>
      <c r="I537" s="81" t="inlineStr">
        <is>
          <t>MARIAM</t>
        </is>
      </c>
      <c r="J537" s="83" t="n">
        <v>145386.9</v>
      </c>
      <c r="K537" s="83" t="inlineStr">
        <is>
          <t>MXN</t>
        </is>
      </c>
      <c r="L537" s="83" t="n">
        <v>6978.5712</v>
      </c>
      <c r="M537" s="83" t="n">
        <v>8141.6664</v>
      </c>
      <c r="N537" s="83" t="n">
        <v>5006.95</v>
      </c>
      <c r="O537" s="83" t="n">
        <v>240.3336</v>
      </c>
      <c r="P537" s="83" t="n">
        <v>280.3892</v>
      </c>
      <c r="Q537" s="84" t="n">
        <v>0.03443879744323594</v>
      </c>
      <c r="R537" s="81" t="n">
        <v>8</v>
      </c>
      <c r="S537" s="81" t="n">
        <v>2025</v>
      </c>
      <c r="T537" s="81" t="n">
        <v>10</v>
      </c>
      <c r="U537" s="81" t="n">
        <v>2025</v>
      </c>
      <c r="V537" s="233" t="n">
        <v>45991</v>
      </c>
      <c r="W537" s="81" t="inlineStr">
        <is>
          <t>noviembre</t>
        </is>
      </c>
      <c r="X537" s="81" t="n">
        <v>2025</v>
      </c>
    </row>
    <row r="538" ht="14.45" customHeight="1">
      <c r="A538" s="81" t="inlineStr">
        <is>
          <t>LLC</t>
        </is>
      </c>
      <c r="B538" s="81" t="n">
        <v>562</v>
      </c>
      <c r="C538" s="81" t="n">
        <v>1</v>
      </c>
      <c r="D538" s="233" t="n">
        <v>45877</v>
      </c>
      <c r="E538" s="233" t="n">
        <v>45891</v>
      </c>
      <c r="F538" s="233" t="n">
        <v>45892</v>
      </c>
      <c r="G538" s="81" t="inlineStr">
        <is>
          <t>LuisHdz</t>
        </is>
      </c>
      <c r="H538" s="81" t="n">
        <v>32</v>
      </c>
      <c r="I538" s="81" t="inlineStr">
        <is>
          <t>MARC1989</t>
        </is>
      </c>
      <c r="J538" s="83" t="n">
        <v>2837.24</v>
      </c>
      <c r="K538" s="83" t="inlineStr">
        <is>
          <t>USD</t>
        </is>
      </c>
      <c r="L538" s="83" t="n">
        <v>2440.0264</v>
      </c>
      <c r="M538" s="83" t="n">
        <v>2837.24</v>
      </c>
      <c r="N538" s="83" t="n">
        <v>345.45</v>
      </c>
      <c r="O538" s="83" t="n">
        <v>297.087</v>
      </c>
      <c r="P538" s="83" t="n">
        <v>345.45</v>
      </c>
      <c r="Q538" s="84" t="n">
        <v>0.1217556498569032</v>
      </c>
      <c r="R538" s="81" t="n">
        <v>8</v>
      </c>
      <c r="S538" s="81" t="n">
        <v>2025</v>
      </c>
      <c r="T538" s="81" t="n">
        <v>8</v>
      </c>
      <c r="U538" s="81" t="n">
        <v>2025</v>
      </c>
      <c r="V538" s="233" t="n">
        <v>45937</v>
      </c>
      <c r="W538" s="81" t="inlineStr">
        <is>
          <t>octubre</t>
        </is>
      </c>
      <c r="X538" s="81" t="n">
        <v>2025</v>
      </c>
    </row>
    <row r="539" ht="14.45" customHeight="1">
      <c r="A539" s="81" t="inlineStr">
        <is>
          <t>LLC</t>
        </is>
      </c>
      <c r="B539" s="81" t="n">
        <v>563</v>
      </c>
      <c r="C539" s="81" t="n">
        <v>0</v>
      </c>
      <c r="D539" s="233" t="n">
        <v>45877</v>
      </c>
      <c r="E539" s="233" t="n">
        <v>45926</v>
      </c>
      <c r="F539" s="233" t="n">
        <v>45928</v>
      </c>
      <c r="G539" s="81" t="inlineStr">
        <is>
          <t>LuisHdz</t>
        </is>
      </c>
      <c r="H539" s="81" t="n">
        <v>32</v>
      </c>
      <c r="I539" s="81" t="inlineStr">
        <is>
          <t>MARC1989</t>
        </is>
      </c>
      <c r="J539" s="83" t="n">
        <v>8838.559999999999</v>
      </c>
      <c r="K539" s="83" t="inlineStr">
        <is>
          <t>USD</t>
        </is>
      </c>
      <c r="L539" s="83" t="n">
        <v>7601.161599999999</v>
      </c>
      <c r="M539" s="83" t="n">
        <v>8838.559999999999</v>
      </c>
      <c r="N539" s="83" t="n">
        <v>759</v>
      </c>
      <c r="O539" s="83" t="n">
        <v>652.74</v>
      </c>
      <c r="P539" s="83" t="n">
        <v>759</v>
      </c>
      <c r="Q539" s="84" t="n">
        <v>0.08587371698557232</v>
      </c>
      <c r="R539" s="81" t="n">
        <v>8</v>
      </c>
      <c r="S539" s="81" t="n">
        <v>2025</v>
      </c>
      <c r="T539" s="81" t="n">
        <v>9</v>
      </c>
      <c r="U539" s="81" t="n">
        <v>2025</v>
      </c>
      <c r="V539" s="233" t="n">
        <v>45973</v>
      </c>
      <c r="W539" s="81" t="inlineStr">
        <is>
          <t>noviembre</t>
        </is>
      </c>
      <c r="X539" s="81" t="n">
        <v>2025</v>
      </c>
      <c r="Z539" t="inlineStr">
        <is>
          <t>Comision baja</t>
        </is>
      </c>
    </row>
    <row r="540" ht="14.45" customHeight="1">
      <c r="A540" s="81" t="inlineStr">
        <is>
          <t>LLC</t>
        </is>
      </c>
      <c r="B540" s="81" t="n">
        <v>564</v>
      </c>
      <c r="C540" s="81" t="n">
        <v>0</v>
      </c>
      <c r="D540" s="233" t="n">
        <v>45877</v>
      </c>
      <c r="E540" s="233" t="n">
        <v>45936</v>
      </c>
      <c r="F540" s="233" t="n">
        <v>46067</v>
      </c>
      <c r="G540" s="81" t="inlineStr">
        <is>
          <t>VeronicaN</t>
        </is>
      </c>
      <c r="H540" s="81" t="n">
        <v>32</v>
      </c>
      <c r="I540" s="81" t="n"/>
      <c r="J540" s="83" t="n">
        <v>100779.49</v>
      </c>
      <c r="K540" s="83" t="inlineStr">
        <is>
          <t>USD</t>
        </is>
      </c>
      <c r="L540" s="83" t="n">
        <v>86670.36140000001</v>
      </c>
      <c r="M540" s="83" t="n">
        <v>100779.49</v>
      </c>
      <c r="N540" s="83" t="n">
        <v>4325.25</v>
      </c>
      <c r="O540" s="83" t="n">
        <v>3719.715</v>
      </c>
      <c r="P540" s="83" t="n">
        <v>4325.25</v>
      </c>
      <c r="Q540" s="84" t="n">
        <v>0.04291795880292706</v>
      </c>
      <c r="R540" s="81" t="n">
        <v>8</v>
      </c>
      <c r="S540" s="81" t="n">
        <v>2025</v>
      </c>
      <c r="T540" s="81" t="n">
        <v>10</v>
      </c>
      <c r="U540" s="81" t="n">
        <v>2025</v>
      </c>
      <c r="V540" s="233" t="n">
        <v>46112</v>
      </c>
      <c r="W540" s="81" t="inlineStr">
        <is>
          <t>marzo</t>
        </is>
      </c>
      <c r="X540" s="81" t="n">
        <v>2026</v>
      </c>
    </row>
    <row r="541" ht="14.45" customHeight="1">
      <c r="A541" s="81" t="inlineStr">
        <is>
          <t>LLC</t>
        </is>
      </c>
      <c r="B541" s="81" t="n">
        <v>565</v>
      </c>
      <c r="C541" s="81" t="n">
        <v>1</v>
      </c>
      <c r="D541" s="233" t="n">
        <v>45880</v>
      </c>
      <c r="E541" s="233" t="n">
        <v>45954</v>
      </c>
      <c r="F541" s="233" t="n">
        <v>45958</v>
      </c>
      <c r="G541" s="81" t="inlineStr">
        <is>
          <t>DianaM</t>
        </is>
      </c>
      <c r="H541" s="81" t="n">
        <v>33</v>
      </c>
      <c r="I541" s="81" t="n"/>
      <c r="J541" s="83" t="n">
        <v>1896.82</v>
      </c>
      <c r="K541" s="83" t="inlineStr">
        <is>
          <t>USD</t>
        </is>
      </c>
      <c r="L541" s="83" t="n">
        <v>1631.2652</v>
      </c>
      <c r="M541" s="83" t="n">
        <v>1896.82</v>
      </c>
      <c r="N541" s="83" t="n">
        <v>70</v>
      </c>
      <c r="O541" s="83" t="n">
        <v>60.2</v>
      </c>
      <c r="P541" s="83" t="n">
        <v>70</v>
      </c>
      <c r="Q541" s="84" t="n">
        <v>0.03690387068883711</v>
      </c>
      <c r="R541" s="81" t="n">
        <v>8</v>
      </c>
      <c r="S541" s="81" t="n">
        <v>2025</v>
      </c>
      <c r="T541" s="81" t="n">
        <v>10</v>
      </c>
      <c r="U541" s="81" t="n">
        <v>2025</v>
      </c>
      <c r="V541" s="233" t="n">
        <v>46003</v>
      </c>
      <c r="W541" s="81" t="inlineStr">
        <is>
          <t>diciembre</t>
        </is>
      </c>
      <c r="X541" s="81" t="n">
        <v>2025</v>
      </c>
    </row>
    <row r="542" ht="14.45" customHeight="1">
      <c r="A542" s="81" t="inlineStr">
        <is>
          <t>LLC</t>
        </is>
      </c>
      <c r="B542" s="81" t="n">
        <v>566</v>
      </c>
      <c r="C542" s="81" t="n">
        <v>0</v>
      </c>
      <c r="D542" s="233" t="n">
        <v>45880</v>
      </c>
      <c r="E542" s="233" t="n">
        <v>45937</v>
      </c>
      <c r="F542" s="233" t="n">
        <v>45954</v>
      </c>
      <c r="G542" s="81" t="inlineStr">
        <is>
          <t>AndreaM</t>
        </is>
      </c>
      <c r="H542" s="81" t="n">
        <v>33</v>
      </c>
      <c r="I542" s="81" t="inlineStr">
        <is>
          <t>MARC1989</t>
        </is>
      </c>
      <c r="J542" s="83" t="n">
        <v>519094.96</v>
      </c>
      <c r="K542" s="83" t="inlineStr">
        <is>
          <t>MXN</t>
        </is>
      </c>
      <c r="L542" s="83" t="n">
        <v>24916.55808</v>
      </c>
      <c r="M542" s="83" t="n">
        <v>29069.31776</v>
      </c>
      <c r="N542" s="83" t="n">
        <v>82183.8</v>
      </c>
      <c r="O542" s="83" t="n">
        <v>3944.8224</v>
      </c>
      <c r="P542" s="83" t="n">
        <v>4602.2928</v>
      </c>
      <c r="Q542" s="84" t="n">
        <v>0.1583213214013867</v>
      </c>
      <c r="R542" s="81" t="n">
        <v>8</v>
      </c>
      <c r="S542" s="81" t="n">
        <v>2025</v>
      </c>
      <c r="T542" s="81" t="n">
        <v>10</v>
      </c>
      <c r="U542" s="81" t="n">
        <v>2025</v>
      </c>
      <c r="V542" s="233" t="n">
        <v>45999</v>
      </c>
      <c r="W542" s="81" t="inlineStr">
        <is>
          <t>diciembre</t>
        </is>
      </c>
      <c r="X542" s="81" t="n">
        <v>2025</v>
      </c>
      <c r="Z542" t="inlineStr">
        <is>
          <t>Falta fecha fin</t>
        </is>
      </c>
    </row>
    <row r="543" ht="14.45" customHeight="1">
      <c r="A543" s="81" t="inlineStr">
        <is>
          <t>LLC</t>
        </is>
      </c>
      <c r="B543" s="81" t="n">
        <v>567</v>
      </c>
      <c r="C543" s="81" t="n">
        <v>0</v>
      </c>
      <c r="D543" s="233" t="n">
        <v>45881</v>
      </c>
      <c r="E543" s="233" t="n">
        <v>45891</v>
      </c>
      <c r="F543" s="233" t="n">
        <v>45894</v>
      </c>
      <c r="G543" s="81" t="inlineStr">
        <is>
          <t>JorgeP</t>
        </is>
      </c>
      <c r="H543" s="81" t="n">
        <v>33</v>
      </c>
      <c r="I543" s="81" t="inlineStr">
        <is>
          <t>MARC1989</t>
        </is>
      </c>
      <c r="J543" s="83" t="n">
        <v>1717.76</v>
      </c>
      <c r="K543" s="83" t="inlineStr">
        <is>
          <t>USD</t>
        </is>
      </c>
      <c r="L543" s="83" t="n">
        <v>1477.2736</v>
      </c>
      <c r="M543" s="83" t="n">
        <v>1717.76</v>
      </c>
      <c r="N543" s="83" t="n">
        <v>70</v>
      </c>
      <c r="O543" s="83" t="n">
        <v>60.2</v>
      </c>
      <c r="P543" s="83" t="n">
        <v>70</v>
      </c>
      <c r="Q543" s="84" t="n">
        <v>0.04075074515648286</v>
      </c>
      <c r="R543" s="81" t="n">
        <v>8</v>
      </c>
      <c r="S543" s="81" t="n">
        <v>2025</v>
      </c>
      <c r="T543" s="81" t="n">
        <v>8</v>
      </c>
      <c r="U543" s="81" t="n">
        <v>2025</v>
      </c>
      <c r="V543" s="233" t="n">
        <v>45939</v>
      </c>
      <c r="W543" s="81" t="inlineStr">
        <is>
          <t>octubre</t>
        </is>
      </c>
      <c r="X543" s="81" t="n">
        <v>2025</v>
      </c>
    </row>
    <row r="544" ht="14.45" customHeight="1">
      <c r="A544" s="81" t="inlineStr">
        <is>
          <t>LLC</t>
        </is>
      </c>
      <c r="B544" s="81" t="n">
        <v>568</v>
      </c>
      <c r="C544" s="81" t="n">
        <v>1</v>
      </c>
      <c r="D544" s="233" t="n">
        <v>45881</v>
      </c>
      <c r="E544" s="233" t="n">
        <v>45757</v>
      </c>
      <c r="F544" s="233" t="n">
        <v>45759</v>
      </c>
      <c r="G544" s="81" t="inlineStr">
        <is>
          <t>MarujaN</t>
        </is>
      </c>
      <c r="H544" s="81" t="n">
        <v>33</v>
      </c>
      <c r="I544" s="81" t="n"/>
      <c r="J544" s="83" t="n">
        <v>2700</v>
      </c>
      <c r="K544" s="83" t="inlineStr">
        <is>
          <t>GPB</t>
        </is>
      </c>
      <c r="L544" s="83" t="n">
        <v>3105</v>
      </c>
      <c r="M544" s="83" t="n">
        <v>3618</v>
      </c>
      <c r="N544" s="83" t="n">
        <v>178.74</v>
      </c>
      <c r="O544" s="83" t="n">
        <v>205.551</v>
      </c>
      <c r="P544" s="83" t="n">
        <v>239.5116</v>
      </c>
      <c r="Q544" s="84" t="n">
        <v>0.06620000000000001</v>
      </c>
      <c r="R544" s="81" t="n">
        <v>8</v>
      </c>
      <c r="S544" s="81" t="n">
        <v>2025</v>
      </c>
      <c r="T544" s="81" t="n">
        <v>4</v>
      </c>
      <c r="U544" s="81" t="n">
        <v>2025</v>
      </c>
      <c r="V544" s="233" t="n">
        <v>45804</v>
      </c>
      <c r="W544" s="81" t="inlineStr">
        <is>
          <t>mayo</t>
        </is>
      </c>
      <c r="X544" s="81" t="n">
        <v>2025</v>
      </c>
      <c r="Z544" t="inlineStr">
        <is>
          <t>Comision baja</t>
        </is>
      </c>
    </row>
    <row r="545" ht="14.45" customHeight="1">
      <c r="A545" s="81" t="inlineStr">
        <is>
          <t>LLC</t>
        </is>
      </c>
      <c r="B545" s="81" t="n">
        <v>569</v>
      </c>
      <c r="C545" s="81" t="n">
        <v>0</v>
      </c>
      <c r="D545" s="233" t="n">
        <v>45881</v>
      </c>
      <c r="E545" s="233" t="n">
        <v>45900</v>
      </c>
      <c r="F545" s="233" t="n">
        <v>45904</v>
      </c>
      <c r="G545" s="81" t="inlineStr">
        <is>
          <t>MartinO</t>
        </is>
      </c>
      <c r="H545" s="81" t="n">
        <v>33</v>
      </c>
      <c r="I545" s="81" t="n"/>
      <c r="J545" s="83" t="n">
        <v>123600</v>
      </c>
      <c r="K545" s="83" t="inlineStr">
        <is>
          <t>MXN</t>
        </is>
      </c>
      <c r="L545" s="83" t="n">
        <v>5932.8</v>
      </c>
      <c r="M545" s="83" t="n">
        <v>6921.6</v>
      </c>
      <c r="N545" s="83" t="n">
        <v>13200</v>
      </c>
      <c r="O545" s="83" t="n">
        <v>633.6</v>
      </c>
      <c r="P545" s="83" t="n">
        <v>739.2</v>
      </c>
      <c r="Q545" s="84" t="n">
        <v>0.1067961165048544</v>
      </c>
      <c r="R545" s="81" t="n">
        <v>8</v>
      </c>
      <c r="S545" s="81" t="n">
        <v>2025</v>
      </c>
      <c r="T545" s="81" t="n">
        <v>8</v>
      </c>
      <c r="U545" s="81" t="n">
        <v>2025</v>
      </c>
      <c r="V545" s="233" t="n">
        <v>45949</v>
      </c>
      <c r="W545" s="81" t="inlineStr">
        <is>
          <t>octubre</t>
        </is>
      </c>
      <c r="X545" s="81" t="n">
        <v>2025</v>
      </c>
    </row>
    <row r="546" ht="14.45" customHeight="1">
      <c r="A546" s="81" t="inlineStr">
        <is>
          <t>LLC</t>
        </is>
      </c>
      <c r="B546" s="81" t="n">
        <v>570</v>
      </c>
      <c r="C546" s="81" t="n">
        <v>0</v>
      </c>
      <c r="D546" s="233" t="n">
        <v>45881</v>
      </c>
      <c r="E546" s="233" t="n">
        <v>45762</v>
      </c>
      <c r="F546" s="233" t="n">
        <v>45765</v>
      </c>
      <c r="G546" s="81" t="inlineStr">
        <is>
          <t>MarujaN</t>
        </is>
      </c>
      <c r="H546" s="81" t="n">
        <v>33</v>
      </c>
      <c r="I546" s="81" t="n"/>
      <c r="J546" s="83" t="n">
        <v>2504</v>
      </c>
      <c r="K546" s="83" t="inlineStr">
        <is>
          <t>GPB</t>
        </is>
      </c>
      <c r="L546" s="83" t="n">
        <v>2879.6</v>
      </c>
      <c r="M546" s="83" t="n">
        <v>3355.36</v>
      </c>
      <c r="N546" s="83" t="n">
        <v>226.46</v>
      </c>
      <c r="O546" s="83" t="n">
        <v>260.429</v>
      </c>
      <c r="P546" s="83" t="n">
        <v>303.4564</v>
      </c>
      <c r="Q546" s="84" t="n">
        <v>0.09043929712460064</v>
      </c>
      <c r="R546" s="81" t="n">
        <v>8</v>
      </c>
      <c r="S546" s="81" t="n">
        <v>2025</v>
      </c>
      <c r="T546" s="81" t="n">
        <v>4</v>
      </c>
      <c r="U546" s="81" t="n">
        <v>2025</v>
      </c>
      <c r="V546" s="233" t="n">
        <v>45810</v>
      </c>
      <c r="W546" s="81" t="inlineStr">
        <is>
          <t>junio</t>
        </is>
      </c>
      <c r="X546" s="81" t="n">
        <v>2025</v>
      </c>
    </row>
    <row r="547" ht="14.45" customHeight="1">
      <c r="A547" s="81" t="inlineStr">
        <is>
          <t>LLC</t>
        </is>
      </c>
      <c r="B547" s="81" t="n">
        <v>571</v>
      </c>
      <c r="C547" s="81" t="n">
        <v>0</v>
      </c>
      <c r="D547" s="233" t="n">
        <v>45881</v>
      </c>
      <c r="E547" s="233" t="n">
        <v>45884</v>
      </c>
      <c r="F547" s="233" t="n">
        <v>45889</v>
      </c>
      <c r="G547" s="81" t="inlineStr">
        <is>
          <t>MartinO</t>
        </is>
      </c>
      <c r="H547" s="81" t="n">
        <v>33</v>
      </c>
      <c r="I547" s="81" t="n"/>
      <c r="J547" s="83" t="n">
        <v>11942</v>
      </c>
      <c r="K547" s="83" t="inlineStr">
        <is>
          <t>MXN</t>
        </is>
      </c>
      <c r="L547" s="83" t="n">
        <v>573.216</v>
      </c>
      <c r="M547" s="83" t="n">
        <v>668.7520000000001</v>
      </c>
      <c r="N547" s="83" t="n">
        <v>84</v>
      </c>
      <c r="O547" s="83" t="n">
        <v>4.032</v>
      </c>
      <c r="P547" s="83" t="n">
        <v>4.704</v>
      </c>
      <c r="Q547" s="84" t="n">
        <v>0.007033997655334115</v>
      </c>
      <c r="R547" s="81" t="n">
        <v>8</v>
      </c>
      <c r="S547" s="81" t="n">
        <v>2025</v>
      </c>
      <c r="T547" s="81" t="n">
        <v>8</v>
      </c>
      <c r="U547" s="81" t="n">
        <v>2025</v>
      </c>
      <c r="V547" s="233" t="n">
        <v>45934</v>
      </c>
      <c r="W547" s="81" t="inlineStr">
        <is>
          <t>octubre</t>
        </is>
      </c>
      <c r="X547" s="81" t="n">
        <v>2025</v>
      </c>
    </row>
    <row r="548" ht="14.45" customHeight="1">
      <c r="A548" s="81" t="inlineStr">
        <is>
          <t>LLC</t>
        </is>
      </c>
      <c r="B548" s="81" t="n">
        <v>572</v>
      </c>
      <c r="C548" s="81" t="n">
        <v>1</v>
      </c>
      <c r="D548" s="233" t="n">
        <v>45882</v>
      </c>
      <c r="E548" s="233" t="n">
        <v>45803</v>
      </c>
      <c r="F548" s="233" t="n">
        <v>45823</v>
      </c>
      <c r="G548" s="81" t="inlineStr">
        <is>
          <t>VeronicaN</t>
        </is>
      </c>
      <c r="H548" s="81" t="n">
        <v>33</v>
      </c>
      <c r="I548" s="81" t="n"/>
      <c r="J548" s="83" t="n">
        <v>10105.09</v>
      </c>
      <c r="K548" s="83" t="inlineStr">
        <is>
          <t>USD</t>
        </is>
      </c>
      <c r="L548" s="83" t="n">
        <v>8690.377399999999</v>
      </c>
      <c r="M548" s="83" t="n">
        <v>10105.09</v>
      </c>
      <c r="N548" s="83" t="n">
        <v>819.34</v>
      </c>
      <c r="O548" s="83" t="n">
        <v>704.6324</v>
      </c>
      <c r="P548" s="83" t="n">
        <v>819.34</v>
      </c>
      <c r="Q548" s="84" t="n">
        <v>0.08108191020564884</v>
      </c>
      <c r="R548" s="81" t="n">
        <v>8</v>
      </c>
      <c r="S548" s="81" t="n">
        <v>2025</v>
      </c>
      <c r="T548" s="81" t="n">
        <v>5</v>
      </c>
      <c r="U548" s="81" t="n">
        <v>2025</v>
      </c>
      <c r="V548" s="233" t="n">
        <v>45868</v>
      </c>
      <c r="W548" s="81" t="inlineStr">
        <is>
          <t>julio</t>
        </is>
      </c>
      <c r="X548" s="81" t="n">
        <v>2025</v>
      </c>
    </row>
    <row r="549" ht="14.45" customHeight="1">
      <c r="A549" s="81" t="inlineStr">
        <is>
          <t>LLC</t>
        </is>
      </c>
      <c r="B549" s="81" t="n">
        <v>573</v>
      </c>
      <c r="C549" s="81" t="n">
        <v>1</v>
      </c>
      <c r="D549" s="233" t="n">
        <v>45882</v>
      </c>
      <c r="E549" s="233" t="n">
        <v>45807</v>
      </c>
      <c r="F549" s="233" t="n">
        <v>45810</v>
      </c>
      <c r="G549" s="81" t="inlineStr">
        <is>
          <t>VeronicaN</t>
        </is>
      </c>
      <c r="H549" s="81" t="n">
        <v>33</v>
      </c>
      <c r="I549" s="81" t="n"/>
      <c r="J549" s="83" t="n">
        <v>6668</v>
      </c>
      <c r="K549" s="83" t="inlineStr">
        <is>
          <t>USD</t>
        </is>
      </c>
      <c r="L549" s="83" t="n">
        <v>5734.48</v>
      </c>
      <c r="M549" s="83" t="n">
        <v>6668</v>
      </c>
      <c r="N549" s="83" t="n">
        <v>669.28</v>
      </c>
      <c r="O549" s="83" t="n">
        <v>575.5808</v>
      </c>
      <c r="P549" s="83" t="n">
        <v>669.28</v>
      </c>
      <c r="Q549" s="84" t="n">
        <v>0.100371925614877</v>
      </c>
      <c r="R549" s="81" t="n">
        <v>8</v>
      </c>
      <c r="S549" s="81" t="n">
        <v>2025</v>
      </c>
      <c r="T549" s="81" t="n">
        <v>5</v>
      </c>
      <c r="U549" s="81" t="n">
        <v>2025</v>
      </c>
      <c r="V549" s="233" t="n">
        <v>45855</v>
      </c>
      <c r="W549" s="81" t="inlineStr">
        <is>
          <t>julio</t>
        </is>
      </c>
      <c r="X549" s="81" t="n">
        <v>2025</v>
      </c>
    </row>
    <row r="550" ht="14.45" customHeight="1">
      <c r="A550" s="81" t="inlineStr">
        <is>
          <t>LLC</t>
        </is>
      </c>
      <c r="B550" s="81" t="n">
        <v>574</v>
      </c>
      <c r="C550" s="81" t="n">
        <v>0</v>
      </c>
      <c r="D550" s="233" t="n">
        <v>45882</v>
      </c>
      <c r="E550" s="233" t="n">
        <v>45996</v>
      </c>
      <c r="F550" s="233" t="n">
        <v>46001</v>
      </c>
      <c r="G550" s="81" t="inlineStr">
        <is>
          <t>DianaM</t>
        </is>
      </c>
      <c r="H550" s="81" t="n">
        <v>33</v>
      </c>
      <c r="I550" s="81" t="inlineStr">
        <is>
          <t>LUISHDZ</t>
        </is>
      </c>
      <c r="J550" s="83" t="n">
        <v>3854.09</v>
      </c>
      <c r="K550" s="83" t="inlineStr">
        <is>
          <t>USD</t>
        </is>
      </c>
      <c r="L550" s="83" t="n">
        <v>3314.5174</v>
      </c>
      <c r="M550" s="83" t="n">
        <v>3854.09</v>
      </c>
      <c r="N550" s="83" t="n">
        <v>70</v>
      </c>
      <c r="O550" s="83" t="n">
        <v>60.2</v>
      </c>
      <c r="P550" s="83" t="n">
        <v>70</v>
      </c>
      <c r="Q550" s="84" t="n">
        <v>0.01816252344911509</v>
      </c>
      <c r="R550" s="81" t="n">
        <v>8</v>
      </c>
      <c r="S550" s="81" t="n">
        <v>2025</v>
      </c>
      <c r="T550" s="81" t="n">
        <v>12</v>
      </c>
      <c r="U550" s="81" t="n">
        <v>2025</v>
      </c>
      <c r="V550" s="233" t="n">
        <v>46046</v>
      </c>
      <c r="W550" s="81" t="inlineStr">
        <is>
          <t>enero</t>
        </is>
      </c>
      <c r="X550" s="81" t="n">
        <v>2026</v>
      </c>
    </row>
    <row r="551" ht="14.45" customHeight="1">
      <c r="A551" s="81" t="inlineStr">
        <is>
          <t>LLC</t>
        </is>
      </c>
      <c r="B551" s="81" t="n">
        <v>575</v>
      </c>
      <c r="C551" s="81" t="n">
        <v>1</v>
      </c>
      <c r="D551" s="233" t="n">
        <v>45882</v>
      </c>
      <c r="E551" s="233" t="n">
        <v>45864</v>
      </c>
      <c r="F551" s="233" t="n">
        <v>45887</v>
      </c>
      <c r="G551" s="81" t="inlineStr">
        <is>
          <t>DianaM</t>
        </is>
      </c>
      <c r="H551" s="81" t="n">
        <v>33</v>
      </c>
      <c r="I551" s="81" t="n"/>
      <c r="J551" s="83" t="n">
        <v>21032.86</v>
      </c>
      <c r="K551" s="83" t="inlineStr">
        <is>
          <t>USD</t>
        </is>
      </c>
      <c r="L551" s="83" t="n">
        <v>18088.2596</v>
      </c>
      <c r="M551" s="83" t="n">
        <v>21032.86</v>
      </c>
      <c r="N551" s="83" t="n">
        <v>2150.3</v>
      </c>
      <c r="O551" s="83" t="n">
        <v>1849.258</v>
      </c>
      <c r="P551" s="83" t="n">
        <v>2150.3</v>
      </c>
      <c r="Q551" s="84" t="n">
        <v>0.1022352642484189</v>
      </c>
      <c r="R551" s="81" t="n">
        <v>8</v>
      </c>
      <c r="S551" s="81" t="n">
        <v>2025</v>
      </c>
      <c r="T551" s="81" t="n">
        <v>7</v>
      </c>
      <c r="U551" s="81" t="n">
        <v>2025</v>
      </c>
      <c r="V551" s="233" t="n">
        <v>45932</v>
      </c>
      <c r="W551" s="81" t="inlineStr">
        <is>
          <t>octubre</t>
        </is>
      </c>
      <c r="X551" s="81" t="n">
        <v>2025</v>
      </c>
      <c r="Z551" t="inlineStr">
        <is>
          <t>Rentabilidad demasiado alta</t>
        </is>
      </c>
    </row>
    <row r="552" ht="14.45" customHeight="1">
      <c r="A552" s="81" t="inlineStr">
        <is>
          <t>LLC</t>
        </is>
      </c>
      <c r="B552" s="81" t="n">
        <v>576</v>
      </c>
      <c r="C552" s="81" t="n">
        <v>1</v>
      </c>
      <c r="D552" s="233" t="n">
        <v>45882</v>
      </c>
      <c r="E552" s="233" t="n">
        <v>45902</v>
      </c>
      <c r="F552" s="233" t="n">
        <v>45905</v>
      </c>
      <c r="G552" s="81" t="inlineStr">
        <is>
          <t>DianaM</t>
        </is>
      </c>
      <c r="H552" s="81" t="n">
        <v>33</v>
      </c>
      <c r="I552" s="81" t="inlineStr">
        <is>
          <t>LUISHDZ</t>
        </is>
      </c>
      <c r="J552" s="83" t="n">
        <v>10684</v>
      </c>
      <c r="K552" s="83" t="inlineStr">
        <is>
          <t>USD</t>
        </is>
      </c>
      <c r="L552" s="83" t="n">
        <v>9188.24</v>
      </c>
      <c r="M552" s="83" t="n">
        <v>10684</v>
      </c>
      <c r="N552" s="83" t="n">
        <v>608.79</v>
      </c>
      <c r="O552" s="83" t="n">
        <v>523.5594</v>
      </c>
      <c r="P552" s="83" t="n">
        <v>608.79</v>
      </c>
      <c r="Q552" s="84" t="n">
        <v>0.05698146761512542</v>
      </c>
      <c r="R552" s="81" t="n">
        <v>8</v>
      </c>
      <c r="S552" s="81" t="n">
        <v>2025</v>
      </c>
      <c r="T552" s="81" t="n">
        <v>9</v>
      </c>
      <c r="U552" s="81" t="n">
        <v>2025</v>
      </c>
      <c r="V552" s="233" t="n">
        <v>45950</v>
      </c>
      <c r="W552" s="81" t="inlineStr">
        <is>
          <t>octubre</t>
        </is>
      </c>
      <c r="X552" s="81" t="n">
        <v>2025</v>
      </c>
    </row>
    <row r="553" ht="14.45" customHeight="1">
      <c r="A553" s="81" t="inlineStr">
        <is>
          <t>LLC</t>
        </is>
      </c>
      <c r="B553" s="81" t="n">
        <v>577</v>
      </c>
      <c r="C553" s="81" t="n">
        <v>1</v>
      </c>
      <c r="D553" s="233" t="n">
        <v>45882</v>
      </c>
      <c r="E553" s="233" t="n">
        <v>45870</v>
      </c>
      <c r="F553" s="233" t="n">
        <v>45878</v>
      </c>
      <c r="G553" s="81" t="inlineStr">
        <is>
          <t>CatalinaF</t>
        </is>
      </c>
      <c r="H553" s="81" t="n">
        <v>33</v>
      </c>
      <c r="I553" s="81" t="n"/>
      <c r="J553" s="83" t="n">
        <v>22553.15</v>
      </c>
      <c r="K553" s="83" t="inlineStr">
        <is>
          <t>USD</t>
        </is>
      </c>
      <c r="L553" s="83" t="n">
        <v>19395.709</v>
      </c>
      <c r="M553" s="83" t="n">
        <v>22553.15</v>
      </c>
      <c r="N553" s="83" t="n">
        <v>2083.59</v>
      </c>
      <c r="O553" s="83" t="n">
        <v>1791.8874</v>
      </c>
      <c r="P553" s="83" t="n">
        <v>2083.59</v>
      </c>
      <c r="Q553" s="84" t="n">
        <v>0.09238576429456638</v>
      </c>
      <c r="R553" s="81" t="n">
        <v>8</v>
      </c>
      <c r="S553" s="81" t="n">
        <v>2025</v>
      </c>
      <c r="T553" s="81" t="n">
        <v>8</v>
      </c>
      <c r="U553" s="81" t="n">
        <v>2025</v>
      </c>
      <c r="V553" s="233" t="n">
        <v>45923</v>
      </c>
      <c r="W553" s="81" t="inlineStr">
        <is>
          <t>septiembre</t>
        </is>
      </c>
      <c r="X553" s="81" t="n">
        <v>2025</v>
      </c>
    </row>
    <row r="554" ht="14.45" customHeight="1">
      <c r="A554" s="81" t="inlineStr">
        <is>
          <t>LLC</t>
        </is>
      </c>
      <c r="B554" s="81" t="n">
        <v>578</v>
      </c>
      <c r="C554" s="81" t="n">
        <v>1</v>
      </c>
      <c r="D554" s="233" t="n">
        <v>45882</v>
      </c>
      <c r="E554" s="233" t="n">
        <v>45888</v>
      </c>
      <c r="F554" s="233" t="n">
        <v>45916</v>
      </c>
      <c r="G554" s="81" t="inlineStr">
        <is>
          <t>DianaM</t>
        </is>
      </c>
      <c r="H554" s="81" t="n">
        <v>33</v>
      </c>
      <c r="I554" s="81" t="inlineStr">
        <is>
          <t>MARC1989</t>
        </is>
      </c>
      <c r="J554" s="83" t="n">
        <v>4612.22</v>
      </c>
      <c r="K554" s="83" t="inlineStr">
        <is>
          <t>USD</t>
        </is>
      </c>
      <c r="L554" s="83" t="n">
        <v>3966.5092</v>
      </c>
      <c r="M554" s="83" t="n">
        <v>4612.22</v>
      </c>
      <c r="N554" s="83" t="n">
        <v>50</v>
      </c>
      <c r="O554" s="83" t="n">
        <v>43</v>
      </c>
      <c r="P554" s="83" t="n">
        <v>50</v>
      </c>
      <c r="Q554" s="84" t="n">
        <v>0.0108407664855536</v>
      </c>
      <c r="R554" s="81" t="n">
        <v>8</v>
      </c>
      <c r="S554" s="81" t="n">
        <v>2025</v>
      </c>
      <c r="T554" s="81" t="n">
        <v>8</v>
      </c>
      <c r="U554" s="81" t="n">
        <v>2025</v>
      </c>
      <c r="V554" s="233" t="n">
        <v>45961</v>
      </c>
      <c r="W554" s="81" t="inlineStr">
        <is>
          <t>octubre</t>
        </is>
      </c>
      <c r="X554" s="81" t="n">
        <v>2025</v>
      </c>
    </row>
    <row r="555" ht="14.45" customHeight="1">
      <c r="A555" s="81" t="inlineStr">
        <is>
          <t>LLC</t>
        </is>
      </c>
      <c r="B555" s="81" t="n">
        <v>579</v>
      </c>
      <c r="C555" s="81" t="n">
        <v>0</v>
      </c>
      <c r="D555" s="233" t="n">
        <v>45883</v>
      </c>
      <c r="E555" s="233" t="n">
        <v>45912</v>
      </c>
      <c r="F555" s="233" t="n">
        <v>46072</v>
      </c>
      <c r="G555" s="81" t="inlineStr">
        <is>
          <t>DianaM</t>
        </is>
      </c>
      <c r="H555" s="81" t="n">
        <v>33</v>
      </c>
      <c r="I555" s="81" t="inlineStr">
        <is>
          <t>ISRAELB</t>
        </is>
      </c>
      <c r="J555" s="83" t="n">
        <v>3274.53</v>
      </c>
      <c r="K555" s="83" t="inlineStr">
        <is>
          <t>USD</t>
        </is>
      </c>
      <c r="L555" s="83" t="n">
        <v>2816.0958</v>
      </c>
      <c r="M555" s="83" t="n">
        <v>3274.53</v>
      </c>
      <c r="N555" s="83" t="n">
        <v>70</v>
      </c>
      <c r="O555" s="83" t="n">
        <v>60.2</v>
      </c>
      <c r="P555" s="83" t="n">
        <v>70</v>
      </c>
      <c r="Q555" s="84" t="n">
        <v>0.02137711366211334</v>
      </c>
      <c r="R555" s="81" t="n">
        <v>8</v>
      </c>
      <c r="S555" s="81" t="n">
        <v>2025</v>
      </c>
      <c r="T555" s="81" t="n">
        <v>9</v>
      </c>
      <c r="U555" s="81" t="n">
        <v>2025</v>
      </c>
      <c r="V555" s="233" t="n">
        <v>46117</v>
      </c>
      <c r="W555" s="81" t="inlineStr">
        <is>
          <t>abril</t>
        </is>
      </c>
      <c r="X555" s="81" t="n">
        <v>2026</v>
      </c>
    </row>
    <row r="556" ht="14.45" customHeight="1">
      <c r="A556" s="81" t="inlineStr">
        <is>
          <t>LLC</t>
        </is>
      </c>
      <c r="B556" s="81" t="n">
        <v>580</v>
      </c>
      <c r="C556" s="81" t="n">
        <v>1</v>
      </c>
      <c r="D556" s="233" t="n">
        <v>45883</v>
      </c>
      <c r="E556" s="233" t="n">
        <v>45970</v>
      </c>
      <c r="F556" s="233" t="n">
        <v>45976</v>
      </c>
      <c r="G556" s="81" t="inlineStr">
        <is>
          <t>DianaM</t>
        </is>
      </c>
      <c r="H556" s="81" t="n">
        <v>33</v>
      </c>
      <c r="I556" s="81" t="inlineStr">
        <is>
          <t>ISRAELB</t>
        </is>
      </c>
      <c r="J556" s="83" t="n">
        <v>799.1</v>
      </c>
      <c r="K556" s="83" t="inlineStr">
        <is>
          <t>USD</t>
        </is>
      </c>
      <c r="L556" s="83" t="n">
        <v>687.226</v>
      </c>
      <c r="M556" s="83" t="n">
        <v>799.1</v>
      </c>
      <c r="N556" s="83" t="n">
        <v>70</v>
      </c>
      <c r="O556" s="83" t="n">
        <v>60.2</v>
      </c>
      <c r="P556" s="83" t="n">
        <v>70</v>
      </c>
      <c r="Q556" s="84" t="n">
        <v>0.08759854836691278</v>
      </c>
      <c r="R556" s="81" t="n">
        <v>8</v>
      </c>
      <c r="S556" s="81" t="n">
        <v>2025</v>
      </c>
      <c r="T556" s="81" t="n">
        <v>11</v>
      </c>
      <c r="U556" s="81" t="n">
        <v>2025</v>
      </c>
      <c r="V556" s="233" t="n">
        <v>46021</v>
      </c>
      <c r="W556" s="81" t="inlineStr">
        <is>
          <t>diciembre</t>
        </is>
      </c>
      <c r="X556" s="81" t="n">
        <v>2025</v>
      </c>
    </row>
    <row r="557" ht="14.45" customHeight="1">
      <c r="A557" s="81" t="inlineStr">
        <is>
          <t>LLC</t>
        </is>
      </c>
      <c r="B557" s="81" t="n">
        <v>581</v>
      </c>
      <c r="C557" s="81" t="n">
        <v>1</v>
      </c>
      <c r="D557" s="233" t="n">
        <v>45883</v>
      </c>
      <c r="E557" s="233" t="n">
        <v>45884</v>
      </c>
      <c r="F557" s="233" t="n">
        <v>45886</v>
      </c>
      <c r="G557" s="81" t="inlineStr">
        <is>
          <t>LuisHdz</t>
        </is>
      </c>
      <c r="H557" s="81" t="n">
        <v>33</v>
      </c>
      <c r="I557" s="81" t="inlineStr">
        <is>
          <t>MARC1989</t>
        </is>
      </c>
      <c r="J557" s="83" t="n">
        <v>1917.44</v>
      </c>
      <c r="K557" s="83" t="inlineStr">
        <is>
          <t>USD</t>
        </is>
      </c>
      <c r="L557" s="83" t="n">
        <v>1648.9984</v>
      </c>
      <c r="M557" s="83" t="n">
        <v>1917.44</v>
      </c>
      <c r="N557" s="83" t="n">
        <v>211.22</v>
      </c>
      <c r="O557" s="83" t="n">
        <v>181.6492</v>
      </c>
      <c r="P557" s="83" t="n">
        <v>211.22</v>
      </c>
      <c r="Q557" s="84" t="n">
        <v>0.1101572930574099</v>
      </c>
      <c r="R557" s="81" t="n">
        <v>8</v>
      </c>
      <c r="S557" s="81" t="n">
        <v>2025</v>
      </c>
      <c r="T557" s="81" t="n">
        <v>8</v>
      </c>
      <c r="U557" s="81" t="n">
        <v>2025</v>
      </c>
      <c r="V557" s="233" t="n">
        <v>45931</v>
      </c>
      <c r="W557" s="81" t="inlineStr">
        <is>
          <t>octubre</t>
        </is>
      </c>
      <c r="X557" s="81" t="n">
        <v>2025</v>
      </c>
    </row>
    <row r="558" ht="14.45" customHeight="1">
      <c r="A558" s="81" t="inlineStr">
        <is>
          <t>LLC</t>
        </is>
      </c>
      <c r="B558" s="81" t="n">
        <v>582</v>
      </c>
      <c r="C558" s="81" t="n">
        <v>1</v>
      </c>
      <c r="D558" s="233" t="n">
        <v>45883</v>
      </c>
      <c r="E558" s="233" t="n">
        <v>45907</v>
      </c>
      <c r="F558" s="233" t="n">
        <v>45918</v>
      </c>
      <c r="G558" s="81" t="inlineStr">
        <is>
          <t>LucianaE</t>
        </is>
      </c>
      <c r="H558" s="81" t="n">
        <v>33</v>
      </c>
      <c r="I558" s="81" t="n"/>
      <c r="J558" s="83" t="n">
        <v>26761.06</v>
      </c>
      <c r="K558" s="83" t="inlineStr">
        <is>
          <t>EUR</t>
        </is>
      </c>
      <c r="L558" s="83" t="n">
        <v>26761.06</v>
      </c>
      <c r="M558" s="83" t="n">
        <v>31042.8296</v>
      </c>
      <c r="N558" s="83" t="n">
        <v>3010.07</v>
      </c>
      <c r="O558" s="83" t="n">
        <v>3010.07</v>
      </c>
      <c r="P558" s="83" t="n">
        <v>3491.6812</v>
      </c>
      <c r="Q558" s="84" t="n">
        <v>0.1124794757756232</v>
      </c>
      <c r="R558" s="81" t="n">
        <v>8</v>
      </c>
      <c r="S558" s="81" t="n">
        <v>2025</v>
      </c>
      <c r="T558" s="81" t="n">
        <v>9</v>
      </c>
      <c r="U558" s="81" t="n">
        <v>2025</v>
      </c>
      <c r="V558" s="233" t="n">
        <v>45963</v>
      </c>
      <c r="W558" s="81" t="inlineStr">
        <is>
          <t>noviembre</t>
        </is>
      </c>
      <c r="X558" s="81" t="n">
        <v>2025</v>
      </c>
    </row>
    <row r="559" ht="14.45" customHeight="1">
      <c r="A559" s="81" t="inlineStr">
        <is>
          <t>LLC</t>
        </is>
      </c>
      <c r="B559" s="81" t="n">
        <v>583</v>
      </c>
      <c r="C559" s="81" t="n">
        <v>1</v>
      </c>
      <c r="D559" s="233" t="n">
        <v>45884</v>
      </c>
      <c r="E559" s="233" t="n">
        <v>45874</v>
      </c>
      <c r="F559" s="233" t="n">
        <v>45879</v>
      </c>
      <c r="G559" s="81" t="inlineStr">
        <is>
          <t>MariellaP</t>
        </is>
      </c>
      <c r="H559" s="81" t="n">
        <v>33</v>
      </c>
      <c r="I559" s="81" t="inlineStr">
        <is>
          <t>JAIMEG</t>
        </is>
      </c>
      <c r="J559" s="83" t="n">
        <v>13550</v>
      </c>
      <c r="K559" s="83" t="inlineStr">
        <is>
          <t>EUR</t>
        </is>
      </c>
      <c r="L559" s="83" t="n">
        <v>13550</v>
      </c>
      <c r="M559" s="83" t="n">
        <v>15718</v>
      </c>
      <c r="N559" s="83" t="n">
        <v>350.2</v>
      </c>
      <c r="O559" s="83" t="n">
        <v>350.2</v>
      </c>
      <c r="P559" s="83" t="n">
        <v>406.232</v>
      </c>
      <c r="Q559" s="84" t="n">
        <v>0.0258450184501845</v>
      </c>
      <c r="R559" s="81" t="n">
        <v>8</v>
      </c>
      <c r="S559" s="81" t="n">
        <v>2025</v>
      </c>
      <c r="T559" s="81" t="n">
        <v>8</v>
      </c>
      <c r="U559" s="81" t="n">
        <v>2025</v>
      </c>
      <c r="V559" s="233" t="n">
        <v>45924</v>
      </c>
      <c r="W559" s="81" t="inlineStr">
        <is>
          <t>septiembre</t>
        </is>
      </c>
      <c r="X559" s="81" t="n">
        <v>2025</v>
      </c>
    </row>
    <row r="560" ht="14.45" customHeight="1">
      <c r="A560" s="81" t="inlineStr">
        <is>
          <t>LLC</t>
        </is>
      </c>
      <c r="B560" s="81" t="n">
        <v>585</v>
      </c>
      <c r="C560" s="81" t="n">
        <v>0</v>
      </c>
      <c r="D560" s="233" t="n">
        <v>45884</v>
      </c>
      <c r="E560" s="233" t="n">
        <v>45899</v>
      </c>
      <c r="F560" s="233" t="n">
        <v>46024</v>
      </c>
      <c r="G560" s="81" t="inlineStr">
        <is>
          <t>IsraelB</t>
        </is>
      </c>
      <c r="H560" s="81" t="n">
        <v>33</v>
      </c>
      <c r="I560" s="81" t="inlineStr">
        <is>
          <t>DIANAM</t>
        </is>
      </c>
      <c r="J560" s="83" t="n">
        <v>172403.15</v>
      </c>
      <c r="K560" s="83" t="inlineStr">
        <is>
          <t>MXN</t>
        </is>
      </c>
      <c r="L560" s="83" t="n">
        <v>8275.351199999999</v>
      </c>
      <c r="M560" s="83" t="n">
        <v>9654.5764</v>
      </c>
      <c r="N560" s="83" t="n">
        <v>11037.25</v>
      </c>
      <c r="O560" s="83" t="n">
        <v>529.788</v>
      </c>
      <c r="P560" s="83" t="n">
        <v>618.086</v>
      </c>
      <c r="Q560" s="84" t="n">
        <v>0.06402000195472067</v>
      </c>
      <c r="R560" s="81" t="n">
        <v>8</v>
      </c>
      <c r="S560" s="81" t="n">
        <v>2025</v>
      </c>
      <c r="T560" s="81" t="n">
        <v>8</v>
      </c>
      <c r="U560" s="81" t="n">
        <v>2025</v>
      </c>
      <c r="V560" s="233" t="n">
        <v>46069</v>
      </c>
      <c r="W560" s="81" t="inlineStr">
        <is>
          <t>febrero</t>
        </is>
      </c>
      <c r="X560" s="81" t="n">
        <v>2026</v>
      </c>
    </row>
    <row r="561" ht="14.45" customHeight="1">
      <c r="A561" s="81" t="inlineStr">
        <is>
          <t>LLC</t>
        </is>
      </c>
      <c r="B561" s="81" t="n">
        <v>586</v>
      </c>
      <c r="C561" s="81" t="n">
        <v>1</v>
      </c>
      <c r="D561" s="233" t="n">
        <v>45884</v>
      </c>
      <c r="E561" s="233" t="n">
        <v>45894</v>
      </c>
      <c r="F561" s="233" t="n">
        <v>45926</v>
      </c>
      <c r="G561" s="81" t="inlineStr">
        <is>
          <t>VeronicaN</t>
        </is>
      </c>
      <c r="H561" s="81" t="n">
        <v>33</v>
      </c>
      <c r="I561" s="81" t="n"/>
      <c r="J561" s="83" t="n">
        <v>3217.4</v>
      </c>
      <c r="K561" s="83" t="inlineStr">
        <is>
          <t>USD</t>
        </is>
      </c>
      <c r="L561" s="83" t="n">
        <v>2766.964</v>
      </c>
      <c r="M561" s="83" t="n">
        <v>3217.4</v>
      </c>
      <c r="N561" s="83" t="n">
        <v>151.5</v>
      </c>
      <c r="O561" s="83" t="n">
        <v>130.29</v>
      </c>
      <c r="P561" s="83" t="n">
        <v>151.5</v>
      </c>
      <c r="Q561" s="84" t="n">
        <v>0.0470877105737552</v>
      </c>
      <c r="R561" s="81" t="n">
        <v>8</v>
      </c>
      <c r="S561" s="81" t="n">
        <v>2025</v>
      </c>
      <c r="T561" s="81" t="n">
        <v>8</v>
      </c>
      <c r="U561" s="81" t="n">
        <v>2025</v>
      </c>
      <c r="V561" s="233" t="n">
        <v>45971</v>
      </c>
      <c r="W561" s="81" t="inlineStr">
        <is>
          <t>noviembre</t>
        </is>
      </c>
      <c r="X561" s="81" t="n">
        <v>2025</v>
      </c>
    </row>
    <row r="562" ht="14.45" customHeight="1">
      <c r="A562" s="81" t="inlineStr">
        <is>
          <t>LLC</t>
        </is>
      </c>
      <c r="B562" s="81" t="n">
        <v>587</v>
      </c>
      <c r="C562" s="81" t="n">
        <v>1</v>
      </c>
      <c r="D562" s="233" t="n">
        <v>45884</v>
      </c>
      <c r="E562" s="233" t="n">
        <v>45891</v>
      </c>
      <c r="F562" s="233" t="n">
        <v>45892</v>
      </c>
      <c r="G562" s="81" t="inlineStr">
        <is>
          <t>MariellaP</t>
        </is>
      </c>
      <c r="H562" s="81" t="n">
        <v>33</v>
      </c>
      <c r="I562" s="81" t="n"/>
      <c r="J562" s="83" t="n">
        <v>1971.8</v>
      </c>
      <c r="K562" s="83" t="inlineStr">
        <is>
          <t>USD</t>
        </is>
      </c>
      <c r="L562" s="83" t="n">
        <v>1695.748</v>
      </c>
      <c r="M562" s="83" t="n">
        <v>1971.8</v>
      </c>
      <c r="N562" s="83" t="n">
        <v>149.93</v>
      </c>
      <c r="O562" s="83" t="n">
        <v>128.9398</v>
      </c>
      <c r="P562" s="83" t="n">
        <v>149.93</v>
      </c>
      <c r="Q562" s="84" t="n">
        <v>0.0760371234405112</v>
      </c>
      <c r="R562" s="81" t="n">
        <v>8</v>
      </c>
      <c r="S562" s="81" t="n">
        <v>2025</v>
      </c>
      <c r="T562" s="81" t="n">
        <v>8</v>
      </c>
      <c r="U562" s="81" t="n">
        <v>2025</v>
      </c>
      <c r="V562" s="233" t="n">
        <v>45937</v>
      </c>
      <c r="W562" s="81" t="inlineStr">
        <is>
          <t>octubre</t>
        </is>
      </c>
      <c r="X562" s="81" t="n">
        <v>2025</v>
      </c>
    </row>
    <row r="563" ht="14.45" customHeight="1">
      <c r="A563" s="81" t="inlineStr">
        <is>
          <t>LLC</t>
        </is>
      </c>
      <c r="B563" s="81" t="n">
        <v>588</v>
      </c>
      <c r="C563" s="81" t="n">
        <v>1</v>
      </c>
      <c r="D563" s="233" t="n">
        <v>45884</v>
      </c>
      <c r="E563" s="233" t="n">
        <v>45911</v>
      </c>
      <c r="F563" s="233" t="n">
        <v>45915</v>
      </c>
      <c r="G563" s="81" t="inlineStr">
        <is>
          <t>LuisHdz</t>
        </is>
      </c>
      <c r="H563" s="81" t="n">
        <v>33</v>
      </c>
      <c r="I563" s="81" t="inlineStr">
        <is>
          <t>MARC1989</t>
        </is>
      </c>
      <c r="J563" s="83" t="n">
        <v>1299</v>
      </c>
      <c r="K563" s="83" t="inlineStr">
        <is>
          <t>EUR</t>
        </is>
      </c>
      <c r="L563" s="83" t="n">
        <v>1299</v>
      </c>
      <c r="M563" s="83" t="n">
        <v>1506.84</v>
      </c>
      <c r="N563" s="83" t="n">
        <v>105.71</v>
      </c>
      <c r="O563" s="83" t="n">
        <v>105.71</v>
      </c>
      <c r="P563" s="83" t="n">
        <v>122.6236</v>
      </c>
      <c r="Q563" s="84" t="n">
        <v>0.08137798306389529</v>
      </c>
      <c r="R563" s="81" t="n">
        <v>8</v>
      </c>
      <c r="S563" s="81" t="n">
        <v>2025</v>
      </c>
      <c r="T563" s="81" t="n">
        <v>9</v>
      </c>
      <c r="U563" s="81" t="n">
        <v>2025</v>
      </c>
      <c r="V563" s="233" t="n">
        <v>45960</v>
      </c>
      <c r="W563" s="81" t="inlineStr">
        <is>
          <t>octubre</t>
        </is>
      </c>
      <c r="X563" s="81" t="n">
        <v>2025</v>
      </c>
    </row>
    <row r="564" ht="14.45" customHeight="1">
      <c r="A564" s="81" t="inlineStr">
        <is>
          <t>LLC</t>
        </is>
      </c>
      <c r="B564" s="81" t="n">
        <v>589</v>
      </c>
      <c r="C564" s="81" t="n">
        <v>1</v>
      </c>
      <c r="D564" s="233" t="n">
        <v>45884</v>
      </c>
      <c r="E564" s="233" t="n">
        <v>45887</v>
      </c>
      <c r="F564" s="233" t="n">
        <v>45889</v>
      </c>
      <c r="G564" s="81" t="inlineStr">
        <is>
          <t>LuisHdz</t>
        </is>
      </c>
      <c r="H564" s="81" t="n">
        <v>33</v>
      </c>
      <c r="I564" s="81" t="inlineStr">
        <is>
          <t>JORGEP,MARC1989</t>
        </is>
      </c>
      <c r="J564" s="83" t="n">
        <v>1500</v>
      </c>
      <c r="K564" s="83" t="inlineStr">
        <is>
          <t>GPB</t>
        </is>
      </c>
      <c r="L564" s="83" t="n">
        <v>1725</v>
      </c>
      <c r="M564" s="83" t="n">
        <v>2010</v>
      </c>
      <c r="N564" s="83" t="n">
        <v>117.5</v>
      </c>
      <c r="O564" s="83" t="n">
        <v>135.125</v>
      </c>
      <c r="P564" s="83" t="n">
        <v>157.45</v>
      </c>
      <c r="Q564" s="84" t="n">
        <v>0.07833333333333334</v>
      </c>
      <c r="R564" s="81" t="n">
        <v>8</v>
      </c>
      <c r="S564" s="81" t="n">
        <v>2025</v>
      </c>
      <c r="T564" s="81" t="n">
        <v>8</v>
      </c>
      <c r="U564" s="81" t="n">
        <v>2025</v>
      </c>
      <c r="V564" s="233" t="n">
        <v>45934</v>
      </c>
      <c r="W564" s="81" t="inlineStr">
        <is>
          <t>octubre</t>
        </is>
      </c>
      <c r="X564" s="81" t="n">
        <v>2025</v>
      </c>
    </row>
    <row r="565" ht="14.45" customHeight="1">
      <c r="A565" s="81" t="inlineStr">
        <is>
          <t>LLC</t>
        </is>
      </c>
      <c r="B565" s="81" t="n">
        <v>590</v>
      </c>
      <c r="C565" s="81" t="n">
        <v>1</v>
      </c>
      <c r="D565" s="233" t="n">
        <v>45887</v>
      </c>
      <c r="E565" s="233" t="n">
        <v>45842</v>
      </c>
      <c r="F565" s="233" t="n">
        <v>45846</v>
      </c>
      <c r="G565" s="81" t="inlineStr">
        <is>
          <t>LorenzaP</t>
        </is>
      </c>
      <c r="H565" s="81" t="n">
        <v>34</v>
      </c>
      <c r="I565" s="81" t="n"/>
      <c r="J565" s="83" t="n">
        <v>3097.62</v>
      </c>
      <c r="K565" s="83" t="inlineStr">
        <is>
          <t>USD</t>
        </is>
      </c>
      <c r="L565" s="83" t="n">
        <v>2663.9532</v>
      </c>
      <c r="M565" s="83" t="n">
        <v>3097.62</v>
      </c>
      <c r="N565" s="83" t="n">
        <v>169.76</v>
      </c>
      <c r="O565" s="83" t="n">
        <v>145.9936</v>
      </c>
      <c r="P565" s="83" t="n">
        <v>169.76</v>
      </c>
      <c r="Q565" s="84" t="n">
        <v>0.05480336516422285</v>
      </c>
      <c r="R565" s="81" t="n">
        <v>8</v>
      </c>
      <c r="S565" s="81" t="n">
        <v>2025</v>
      </c>
      <c r="T565" s="81" t="n">
        <v>7</v>
      </c>
      <c r="U565" s="81" t="n">
        <v>2025</v>
      </c>
      <c r="V565" s="233" t="n">
        <v>45891</v>
      </c>
      <c r="W565" s="81" t="inlineStr">
        <is>
          <t>agosto</t>
        </is>
      </c>
      <c r="X565" s="81" t="n">
        <v>2025</v>
      </c>
    </row>
    <row r="566" ht="14.45" customHeight="1">
      <c r="A566" s="81" t="inlineStr">
        <is>
          <t>LLC</t>
        </is>
      </c>
      <c r="B566" s="81" t="n">
        <v>591</v>
      </c>
      <c r="C566" s="81" t="n">
        <v>0</v>
      </c>
      <c r="D566" s="233" t="n">
        <v>45887</v>
      </c>
      <c r="E566" s="233" t="n">
        <v>45845</v>
      </c>
      <c r="F566" s="233" t="n">
        <v>45848</v>
      </c>
      <c r="G566" s="81" t="inlineStr">
        <is>
          <t>LorenzaP</t>
        </is>
      </c>
      <c r="H566" s="81" t="n">
        <v>34</v>
      </c>
      <c r="I566" s="81" t="n"/>
      <c r="J566" s="83" t="n">
        <v>4711.78</v>
      </c>
      <c r="K566" s="83" t="inlineStr">
        <is>
          <t>USD</t>
        </is>
      </c>
      <c r="L566" s="83" t="n">
        <v>4052.1308</v>
      </c>
      <c r="M566" s="83" t="n">
        <v>4711.78</v>
      </c>
      <c r="N566" s="83" t="n">
        <v>463.4</v>
      </c>
      <c r="O566" s="83" t="n">
        <v>398.524</v>
      </c>
      <c r="P566" s="83" t="n">
        <v>463.4</v>
      </c>
      <c r="Q566" s="84" t="n">
        <v>0.09834924381019487</v>
      </c>
      <c r="R566" s="81" t="n">
        <v>8</v>
      </c>
      <c r="S566" s="81" t="n">
        <v>2025</v>
      </c>
      <c r="T566" s="81" t="n">
        <v>7</v>
      </c>
      <c r="U566" s="81" t="n">
        <v>2025</v>
      </c>
      <c r="V566" s="233" t="n">
        <v>45893</v>
      </c>
      <c r="W566" s="81" t="inlineStr">
        <is>
          <t>agosto</t>
        </is>
      </c>
      <c r="X566" s="81" t="n">
        <v>2025</v>
      </c>
    </row>
    <row r="567" ht="14.45" customHeight="1">
      <c r="A567" s="81" t="inlineStr">
        <is>
          <t>LLC</t>
        </is>
      </c>
      <c r="B567" s="81" t="n">
        <v>592</v>
      </c>
      <c r="C567" s="81" t="n">
        <v>0</v>
      </c>
      <c r="D567" s="233" t="n">
        <v>45887</v>
      </c>
      <c r="E567" s="233" t="n">
        <v>45900</v>
      </c>
      <c r="F567" s="233" t="n">
        <v>45903</v>
      </c>
      <c r="G567" s="81" t="inlineStr">
        <is>
          <t>LorenzaP</t>
        </is>
      </c>
      <c r="H567" s="81" t="n">
        <v>34</v>
      </c>
      <c r="I567" s="81" t="n"/>
      <c r="J567" s="83" t="n">
        <v>2528.67</v>
      </c>
      <c r="K567" s="83" t="inlineStr">
        <is>
          <t>USD</t>
        </is>
      </c>
      <c r="L567" s="83" t="n">
        <v>2174.6562</v>
      </c>
      <c r="M567" s="83" t="n">
        <v>2528.67</v>
      </c>
      <c r="N567" s="83" t="n">
        <v>303.44</v>
      </c>
      <c r="O567" s="83" t="n">
        <v>260.9584</v>
      </c>
      <c r="P567" s="83" t="n">
        <v>303.44</v>
      </c>
      <c r="Q567" s="84" t="n">
        <v>0.1199998418140762</v>
      </c>
      <c r="R567" s="81" t="n">
        <v>8</v>
      </c>
      <c r="S567" s="81" t="n">
        <v>2025</v>
      </c>
      <c r="T567" s="81" t="n">
        <v>8</v>
      </c>
      <c r="U567" s="81" t="n">
        <v>2025</v>
      </c>
      <c r="V567" s="233" t="n">
        <v>45948</v>
      </c>
      <c r="W567" s="81" t="inlineStr">
        <is>
          <t>octubre</t>
        </is>
      </c>
      <c r="X567" s="81" t="n">
        <v>2025</v>
      </c>
    </row>
    <row r="568" ht="14.45" customHeight="1">
      <c r="A568" s="81" t="inlineStr">
        <is>
          <t>LLC</t>
        </is>
      </c>
      <c r="B568" s="81" t="n">
        <v>593</v>
      </c>
      <c r="C568" s="81" t="n">
        <v>1</v>
      </c>
      <c r="D568" s="233" t="n">
        <v>45887</v>
      </c>
      <c r="E568" s="233" t="n">
        <v>45868</v>
      </c>
      <c r="F568" s="233" t="n">
        <v>45869</v>
      </c>
      <c r="G568" s="81" t="inlineStr">
        <is>
          <t>VeronicaN</t>
        </is>
      </c>
      <c r="H568" s="81" t="n">
        <v>34</v>
      </c>
      <c r="I568" s="81" t="n"/>
      <c r="J568" s="83" t="n">
        <v>1877</v>
      </c>
      <c r="K568" s="83" t="inlineStr">
        <is>
          <t>USD</t>
        </is>
      </c>
      <c r="L568" s="83" t="n">
        <v>1614.22</v>
      </c>
      <c r="M568" s="83" t="n">
        <v>1877</v>
      </c>
      <c r="N568" s="83" t="n">
        <v>128.73</v>
      </c>
      <c r="O568" s="83" t="n">
        <v>110.7078</v>
      </c>
      <c r="P568" s="83" t="n">
        <v>128.73</v>
      </c>
      <c r="Q568" s="84" t="n">
        <v>0.06858284496537026</v>
      </c>
      <c r="R568" s="81" t="n">
        <v>8</v>
      </c>
      <c r="S568" s="81" t="n">
        <v>2025</v>
      </c>
      <c r="T568" s="81" t="n">
        <v>7</v>
      </c>
      <c r="U568" s="81" t="n">
        <v>2025</v>
      </c>
      <c r="V568" s="233" t="n">
        <v>45914</v>
      </c>
      <c r="W568" s="81" t="inlineStr">
        <is>
          <t>septiembre</t>
        </is>
      </c>
      <c r="X568" s="81" t="n">
        <v>2025</v>
      </c>
    </row>
    <row r="569" ht="14.45" customHeight="1">
      <c r="A569" s="81" t="inlineStr">
        <is>
          <t>LLC</t>
        </is>
      </c>
      <c r="B569" s="81" t="n">
        <v>594</v>
      </c>
      <c r="C569" s="81" t="n">
        <v>0</v>
      </c>
      <c r="D569" s="233" t="n">
        <v>45887</v>
      </c>
      <c r="E569" s="233" t="n">
        <v>45893</v>
      </c>
      <c r="F569" s="233" t="n">
        <v>45904</v>
      </c>
      <c r="G569" s="81" t="inlineStr">
        <is>
          <t>LuciaS</t>
        </is>
      </c>
      <c r="H569" s="81" t="n">
        <v>34</v>
      </c>
      <c r="I569" s="81" t="inlineStr">
        <is>
          <t>JORGEP</t>
        </is>
      </c>
      <c r="J569" s="83" t="n">
        <v>11502.66</v>
      </c>
      <c r="K569" s="83" t="inlineStr">
        <is>
          <t>GPB</t>
        </is>
      </c>
      <c r="L569" s="83" t="n">
        <v>13228.059</v>
      </c>
      <c r="M569" s="83" t="n">
        <v>15413.5644</v>
      </c>
      <c r="N569" s="83" t="n">
        <v>3102.21</v>
      </c>
      <c r="O569" s="83" t="n">
        <v>3567.5415</v>
      </c>
      <c r="P569" s="83" t="n">
        <v>4156.9614</v>
      </c>
      <c r="Q569" s="84" t="n">
        <v>0.2696950096760228</v>
      </c>
      <c r="R569" s="81" t="n">
        <v>8</v>
      </c>
      <c r="S569" s="81" t="n">
        <v>2025</v>
      </c>
      <c r="T569" s="81" t="n">
        <v>8</v>
      </c>
      <c r="U569" s="81" t="n">
        <v>2025</v>
      </c>
      <c r="V569" s="233" t="n">
        <v>45949</v>
      </c>
      <c r="W569" s="81" t="inlineStr">
        <is>
          <t>octubre</t>
        </is>
      </c>
      <c r="X569" s="81" t="n">
        <v>2025</v>
      </c>
    </row>
    <row r="570" ht="14.45" customHeight="1">
      <c r="A570" s="81" t="inlineStr">
        <is>
          <t>LLC</t>
        </is>
      </c>
      <c r="B570" s="81" t="n">
        <v>595</v>
      </c>
      <c r="C570" s="81" t="n">
        <v>1</v>
      </c>
      <c r="D570" s="233" t="n">
        <v>45887</v>
      </c>
      <c r="E570" s="233" t="n">
        <v>45907</v>
      </c>
      <c r="F570" s="233" t="n">
        <v>45926</v>
      </c>
      <c r="G570" s="81" t="inlineStr">
        <is>
          <t>VeronicaN</t>
        </is>
      </c>
      <c r="H570" s="81" t="n">
        <v>34</v>
      </c>
      <c r="I570" s="81" t="n"/>
      <c r="J570" s="83" t="n">
        <v>17817.63</v>
      </c>
      <c r="K570" s="83" t="inlineStr">
        <is>
          <t>EUR</t>
        </is>
      </c>
      <c r="L570" s="83" t="n">
        <v>17817.63</v>
      </c>
      <c r="M570" s="83" t="n">
        <v>20668.4508</v>
      </c>
      <c r="N570" s="83" t="n">
        <v>2721.63</v>
      </c>
      <c r="O570" s="83" t="n">
        <v>2721.63</v>
      </c>
      <c r="P570" s="83" t="n">
        <v>3157.0908</v>
      </c>
      <c r="Q570" s="84" t="n">
        <v>0.1527492713677408</v>
      </c>
      <c r="R570" s="81" t="n">
        <v>8</v>
      </c>
      <c r="S570" s="81" t="n">
        <v>2025</v>
      </c>
      <c r="T570" s="81" t="n">
        <v>9</v>
      </c>
      <c r="U570" s="81" t="n">
        <v>2025</v>
      </c>
      <c r="V570" s="233" t="n">
        <v>45971</v>
      </c>
      <c r="W570" s="81" t="inlineStr">
        <is>
          <t>noviembre</t>
        </is>
      </c>
      <c r="X570" s="81" t="n">
        <v>2025</v>
      </c>
      <c r="Z570" t="inlineStr">
        <is>
          <t>rentabilidad erronea</t>
        </is>
      </c>
    </row>
    <row r="571" ht="14.45" customHeight="1">
      <c r="A571" s="81" t="inlineStr">
        <is>
          <t>LLC</t>
        </is>
      </c>
      <c r="B571" s="81" t="n">
        <v>596</v>
      </c>
      <c r="C571" s="81" t="n">
        <v>0</v>
      </c>
      <c r="D571" s="233" t="n">
        <v>45888</v>
      </c>
      <c r="E571" s="233" t="n">
        <v>45915</v>
      </c>
      <c r="F571" s="233" t="n">
        <v>45975</v>
      </c>
      <c r="G571" s="81" t="inlineStr">
        <is>
          <t>AndreaG</t>
        </is>
      </c>
      <c r="H571" s="81" t="n">
        <v>34</v>
      </c>
      <c r="I571" s="81" t="inlineStr">
        <is>
          <t>JORGEP,MARTINB</t>
        </is>
      </c>
      <c r="J571" s="83" t="n">
        <v>268000.69</v>
      </c>
      <c r="K571" s="83" t="inlineStr">
        <is>
          <t>USD</t>
        </is>
      </c>
      <c r="L571" s="83" t="n">
        <v>230480.5934</v>
      </c>
      <c r="M571" s="83" t="n">
        <v>268000.69</v>
      </c>
      <c r="N571" s="83" t="n">
        <v>71347</v>
      </c>
      <c r="O571" s="83" t="n">
        <v>61358.42</v>
      </c>
      <c r="P571" s="83" t="n">
        <v>71347</v>
      </c>
      <c r="Q571" s="84" t="n">
        <v>0.2662194638379475</v>
      </c>
      <c r="R571" s="81" t="n">
        <v>8</v>
      </c>
      <c r="S571" s="81" t="n">
        <v>2025</v>
      </c>
      <c r="T571" s="81" t="n">
        <v>9</v>
      </c>
      <c r="U571" s="81" t="n">
        <v>2025</v>
      </c>
      <c r="V571" s="233" t="n">
        <v>46020</v>
      </c>
      <c r="W571" s="81" t="inlineStr">
        <is>
          <t>diciembre</t>
        </is>
      </c>
      <c r="X571" s="81" t="n">
        <v>2025</v>
      </c>
    </row>
    <row r="572" ht="14.45" customHeight="1">
      <c r="A572" s="81" t="inlineStr">
        <is>
          <t>LLC</t>
        </is>
      </c>
      <c r="B572" s="81" t="n">
        <v>597</v>
      </c>
      <c r="C572" s="81" t="n">
        <v>0</v>
      </c>
      <c r="D572" s="233" t="n">
        <v>45888</v>
      </c>
      <c r="E572" s="233" t="n">
        <v>46054</v>
      </c>
      <c r="F572" s="233" t="n">
        <v>46340</v>
      </c>
      <c r="G572" s="81" t="inlineStr">
        <is>
          <t>VeronicaN</t>
        </is>
      </c>
      <c r="H572" s="81" t="n">
        <v>34</v>
      </c>
      <c r="I572" s="81" t="n"/>
      <c r="J572" s="83" t="n">
        <v>406684.93</v>
      </c>
      <c r="K572" s="83" t="inlineStr">
        <is>
          <t>USD</t>
        </is>
      </c>
      <c r="L572" s="83" t="n">
        <v>349749.0398</v>
      </c>
      <c r="M572" s="83" t="n">
        <v>406684.93</v>
      </c>
      <c r="N572" s="83" t="n">
        <v>35288</v>
      </c>
      <c r="O572" s="83" t="n">
        <v>30347.68</v>
      </c>
      <c r="P572" s="83" t="n">
        <v>35288</v>
      </c>
      <c r="Q572" s="84" t="n">
        <v>0.08676987367100129</v>
      </c>
      <c r="R572" s="81" t="n">
        <v>8</v>
      </c>
      <c r="S572" s="81" t="n">
        <v>2025</v>
      </c>
      <c r="T572" s="81" t="n">
        <v>2</v>
      </c>
      <c r="U572" s="81" t="n">
        <v>2026</v>
      </c>
      <c r="V572" s="233" t="n">
        <v>46385</v>
      </c>
      <c r="W572" s="81" t="inlineStr">
        <is>
          <t>diciembre</t>
        </is>
      </c>
      <c r="X572" s="81" t="n">
        <v>2026</v>
      </c>
    </row>
    <row r="573" ht="14.45" customHeight="1">
      <c r="A573" s="81" t="inlineStr">
        <is>
          <t>LLC</t>
        </is>
      </c>
      <c r="B573" s="81" t="n">
        <v>598</v>
      </c>
      <c r="C573" s="81" t="n">
        <v>1</v>
      </c>
      <c r="D573" s="233" t="n">
        <v>45888</v>
      </c>
      <c r="E573" s="233" t="n">
        <v>45876</v>
      </c>
      <c r="F573" s="233" t="n">
        <v>45879</v>
      </c>
      <c r="G573" s="81" t="inlineStr">
        <is>
          <t>MariaJose</t>
        </is>
      </c>
      <c r="H573" s="81" t="n">
        <v>34</v>
      </c>
      <c r="I573" s="81" t="n"/>
      <c r="J573" s="83" t="n">
        <v>2856</v>
      </c>
      <c r="K573" s="83" t="inlineStr">
        <is>
          <t>EUR</t>
        </is>
      </c>
      <c r="L573" s="83" t="n">
        <v>2856</v>
      </c>
      <c r="M573" s="83" t="n">
        <v>3312.96</v>
      </c>
      <c r="N573" s="83" t="n">
        <v>402.69</v>
      </c>
      <c r="O573" s="83" t="n">
        <v>402.69</v>
      </c>
      <c r="P573" s="83" t="n">
        <v>467.1204</v>
      </c>
      <c r="Q573" s="84" t="n">
        <v>0.1409978991596639</v>
      </c>
      <c r="R573" s="81" t="n">
        <v>8</v>
      </c>
      <c r="S573" s="81" t="n">
        <v>2025</v>
      </c>
      <c r="T573" s="81" t="n">
        <v>8</v>
      </c>
      <c r="U573" s="81" t="n">
        <v>2025</v>
      </c>
      <c r="V573" s="233" t="n">
        <v>45924</v>
      </c>
      <c r="W573" s="81" t="inlineStr">
        <is>
          <t>septiembre</t>
        </is>
      </c>
      <c r="X573" s="81" t="n">
        <v>2025</v>
      </c>
    </row>
    <row r="574" ht="14.45" customHeight="1">
      <c r="A574" s="81" t="inlineStr">
        <is>
          <t>LLC</t>
        </is>
      </c>
      <c r="B574" s="81" t="n">
        <v>600</v>
      </c>
      <c r="C574" s="81" t="n">
        <v>0</v>
      </c>
      <c r="D574" s="233" t="n">
        <v>45889</v>
      </c>
      <c r="E574" s="233" t="n">
        <v>45939</v>
      </c>
      <c r="F574" s="233" t="n">
        <v>45945</v>
      </c>
      <c r="G574" s="81" t="inlineStr">
        <is>
          <t>MinervaH</t>
        </is>
      </c>
      <c r="H574" s="81" t="n">
        <v>34</v>
      </c>
      <c r="I574" s="81" t="inlineStr">
        <is>
          <t>MARIAM</t>
        </is>
      </c>
      <c r="J574" s="83" t="n">
        <v>1796.16</v>
      </c>
      <c r="K574" s="83" t="inlineStr">
        <is>
          <t>USD</t>
        </is>
      </c>
      <c r="L574" s="83" t="n">
        <v>1544.6976</v>
      </c>
      <c r="M574" s="83" t="n">
        <v>1796.16</v>
      </c>
      <c r="N574" s="83" t="n">
        <v>191.06</v>
      </c>
      <c r="O574" s="83" t="n">
        <v>164.3116</v>
      </c>
      <c r="P574" s="83" t="n">
        <v>191.06</v>
      </c>
      <c r="Q574" s="84" t="n">
        <v>0.10637137003385</v>
      </c>
      <c r="R574" s="81" t="n">
        <v>8</v>
      </c>
      <c r="S574" s="81" t="n">
        <v>2025</v>
      </c>
      <c r="T574" s="81" t="n">
        <v>10</v>
      </c>
      <c r="U574" s="81" t="n">
        <v>2025</v>
      </c>
      <c r="V574" s="233" t="n">
        <v>45990</v>
      </c>
      <c r="W574" s="81" t="inlineStr">
        <is>
          <t>noviembre</t>
        </is>
      </c>
      <c r="X574" s="81" t="n">
        <v>2025</v>
      </c>
    </row>
    <row r="575" ht="14.45" customHeight="1">
      <c r="A575" s="81" t="inlineStr">
        <is>
          <t>LLC</t>
        </is>
      </c>
      <c r="B575" s="81" t="n">
        <v>601</v>
      </c>
      <c r="C575" s="81" t="n">
        <v>0</v>
      </c>
      <c r="D575" s="233" t="n">
        <v>45890</v>
      </c>
      <c r="E575" s="233" t="n">
        <v>45896</v>
      </c>
      <c r="F575" s="233" t="n">
        <v>45901</v>
      </c>
      <c r="G575" s="81" t="inlineStr">
        <is>
          <t>LuisHdz</t>
        </is>
      </c>
      <c r="H575" s="81" t="n">
        <v>34</v>
      </c>
      <c r="I575" s="81" t="inlineStr">
        <is>
          <t>MARC1989</t>
        </is>
      </c>
      <c r="J575" s="83" t="n">
        <v>6150</v>
      </c>
      <c r="K575" s="83" t="inlineStr">
        <is>
          <t>CHF</t>
        </is>
      </c>
      <c r="L575" s="83" t="n">
        <v>6580.5</v>
      </c>
      <c r="M575" s="83" t="n">
        <v>7687.5</v>
      </c>
      <c r="N575" s="83" t="n">
        <v>817.4400000000001</v>
      </c>
      <c r="O575" s="83" t="n">
        <v>874.6608000000001</v>
      </c>
      <c r="P575" s="83" t="n">
        <v>1021.8</v>
      </c>
      <c r="Q575" s="84" t="n">
        <v>0.1329170731707317</v>
      </c>
      <c r="R575" s="81" t="n">
        <v>8</v>
      </c>
      <c r="S575" s="81" t="n">
        <v>2025</v>
      </c>
      <c r="T575" s="81" t="n">
        <v>8</v>
      </c>
      <c r="U575" s="81" t="n">
        <v>2025</v>
      </c>
      <c r="V575" s="233" t="n">
        <v>45946</v>
      </c>
      <c r="W575" s="81" t="inlineStr">
        <is>
          <t>octubre</t>
        </is>
      </c>
      <c r="X575" s="81" t="n">
        <v>2025</v>
      </c>
    </row>
    <row r="576" ht="14.45" customHeight="1">
      <c r="A576" s="81" t="inlineStr">
        <is>
          <t>LLC</t>
        </is>
      </c>
      <c r="B576" s="81" t="n">
        <v>602</v>
      </c>
      <c r="C576" s="81" t="n">
        <v>1</v>
      </c>
      <c r="D576" s="233" t="n">
        <v>45890</v>
      </c>
      <c r="E576" s="233" t="n">
        <v>45910</v>
      </c>
      <c r="F576" s="233" t="n">
        <v>45914</v>
      </c>
      <c r="G576" s="81" t="inlineStr">
        <is>
          <t>VivianaS</t>
        </is>
      </c>
      <c r="H576" s="81" t="n">
        <v>34</v>
      </c>
      <c r="I576" s="81" t="n"/>
      <c r="J576" s="83" t="n">
        <v>4020</v>
      </c>
      <c r="K576" s="83" t="inlineStr">
        <is>
          <t>EUR</t>
        </is>
      </c>
      <c r="L576" s="83" t="n">
        <v>4020</v>
      </c>
      <c r="M576" s="83" t="n">
        <v>4663.2</v>
      </c>
      <c r="N576" s="83" t="n">
        <v>515.35</v>
      </c>
      <c r="O576" s="83" t="n">
        <v>515.35</v>
      </c>
      <c r="P576" s="83" t="n">
        <v>597.806</v>
      </c>
      <c r="Q576" s="84" t="n">
        <v>0.1281965174129353</v>
      </c>
      <c r="R576" s="81" t="n">
        <v>8</v>
      </c>
      <c r="S576" s="81" t="n">
        <v>2025</v>
      </c>
      <c r="T576" s="81" t="n">
        <v>9</v>
      </c>
      <c r="U576" s="81" t="n">
        <v>2025</v>
      </c>
      <c r="V576" s="233" t="n">
        <v>45959</v>
      </c>
      <c r="W576" s="81" t="inlineStr">
        <is>
          <t>octubre</t>
        </is>
      </c>
      <c r="X576" s="81" t="n">
        <v>2025</v>
      </c>
    </row>
    <row r="577" ht="14.45" customHeight="1">
      <c r="A577" s="81" t="inlineStr">
        <is>
          <t>LLC</t>
        </is>
      </c>
      <c r="B577" s="81" t="n">
        <v>603</v>
      </c>
      <c r="C577" s="81" t="n">
        <v>1</v>
      </c>
      <c r="D577" s="233" t="n">
        <v>45890</v>
      </c>
      <c r="E577" s="233" t="n">
        <v>45893</v>
      </c>
      <c r="F577" s="233" t="n">
        <v>45896</v>
      </c>
      <c r="G577" s="81" t="inlineStr">
        <is>
          <t>VivianaS</t>
        </is>
      </c>
      <c r="H577" s="81" t="n">
        <v>34</v>
      </c>
      <c r="I577" s="81" t="n"/>
      <c r="J577" s="83" t="n">
        <v>5322</v>
      </c>
      <c r="K577" s="83" t="inlineStr">
        <is>
          <t>USD</t>
        </is>
      </c>
      <c r="L577" s="83" t="n">
        <v>4576.92</v>
      </c>
      <c r="M577" s="83" t="n">
        <v>5322</v>
      </c>
      <c r="N577" s="83" t="n">
        <v>750.4</v>
      </c>
      <c r="O577" s="83" t="n">
        <v>645.3439999999999</v>
      </c>
      <c r="P577" s="83" t="n">
        <v>750.4</v>
      </c>
      <c r="Q577" s="84" t="n">
        <v>0.140999624201428</v>
      </c>
      <c r="R577" s="81" t="n">
        <v>8</v>
      </c>
      <c r="S577" s="81" t="n">
        <v>2025</v>
      </c>
      <c r="T577" s="81" t="n">
        <v>8</v>
      </c>
      <c r="U577" s="81" t="n">
        <v>2025</v>
      </c>
      <c r="V577" s="233" t="n">
        <v>45941</v>
      </c>
      <c r="W577" s="81" t="inlineStr">
        <is>
          <t>octubre</t>
        </is>
      </c>
      <c r="X577" s="81" t="n">
        <v>2025</v>
      </c>
    </row>
    <row r="578" ht="14.45" customHeight="1">
      <c r="A578" s="81" t="inlineStr">
        <is>
          <t>LLC</t>
        </is>
      </c>
      <c r="B578" s="81" t="n">
        <v>604</v>
      </c>
      <c r="C578" s="81" t="n">
        <v>1</v>
      </c>
      <c r="D578" s="233" t="n">
        <v>45890</v>
      </c>
      <c r="E578" s="233" t="n">
        <v>45878</v>
      </c>
      <c r="F578" s="233" t="n">
        <v>45895</v>
      </c>
      <c r="G578" s="81" t="inlineStr">
        <is>
          <t>VivianaS</t>
        </is>
      </c>
      <c r="H578" s="81" t="n">
        <v>34</v>
      </c>
      <c r="I578" s="81" t="n"/>
      <c r="J578" s="83" t="n">
        <v>2020.5</v>
      </c>
      <c r="K578" s="83" t="inlineStr">
        <is>
          <t>EUR</t>
        </is>
      </c>
      <c r="L578" s="83" t="n">
        <v>2020.5</v>
      </c>
      <c r="M578" s="83" t="n">
        <v>2343.78</v>
      </c>
      <c r="N578" s="83" t="n">
        <v>175.19</v>
      </c>
      <c r="O578" s="83" t="n">
        <v>175.19</v>
      </c>
      <c r="P578" s="83" t="n">
        <v>203.2204</v>
      </c>
      <c r="Q578" s="84" t="n">
        <v>0.08670626082652809</v>
      </c>
      <c r="R578" s="81" t="n">
        <v>8</v>
      </c>
      <c r="S578" s="81" t="n">
        <v>2025</v>
      </c>
      <c r="T578" s="81" t="n">
        <v>8</v>
      </c>
      <c r="U578" s="81" t="n">
        <v>2025</v>
      </c>
      <c r="V578" s="233" t="n">
        <v>45940</v>
      </c>
      <c r="W578" s="81" t="inlineStr">
        <is>
          <t>octubre</t>
        </is>
      </c>
      <c r="X578" s="81" t="n">
        <v>2025</v>
      </c>
    </row>
    <row r="579" ht="14.45" customHeight="1">
      <c r="A579" s="81" t="inlineStr">
        <is>
          <t>LLC</t>
        </is>
      </c>
      <c r="B579" s="81" t="n">
        <v>605</v>
      </c>
      <c r="C579" s="81" t="n">
        <v>1</v>
      </c>
      <c r="D579" s="233" t="n">
        <v>45890</v>
      </c>
      <c r="E579" s="233" t="n">
        <v>45925</v>
      </c>
      <c r="F579" s="233" t="n">
        <v>45929</v>
      </c>
      <c r="G579" s="81" t="inlineStr">
        <is>
          <t>VivianaS</t>
        </is>
      </c>
      <c r="H579" s="81" t="n">
        <v>34</v>
      </c>
      <c r="I579" s="81" t="n"/>
      <c r="J579" s="83" t="n">
        <v>4226</v>
      </c>
      <c r="K579" s="83" t="inlineStr">
        <is>
          <t>USD</t>
        </is>
      </c>
      <c r="L579" s="83" t="n">
        <v>3634.36</v>
      </c>
      <c r="M579" s="83" t="n">
        <v>4226</v>
      </c>
      <c r="N579" s="83" t="n">
        <v>388.4</v>
      </c>
      <c r="O579" s="83" t="n">
        <v>334.024</v>
      </c>
      <c r="P579" s="83" t="n">
        <v>388.4</v>
      </c>
      <c r="Q579" s="84" t="n">
        <v>0.09190724088973024</v>
      </c>
      <c r="R579" s="81" t="n">
        <v>8</v>
      </c>
      <c r="S579" s="81" t="n">
        <v>2025</v>
      </c>
      <c r="T579" s="81" t="n">
        <v>9</v>
      </c>
      <c r="U579" s="81" t="n">
        <v>2025</v>
      </c>
      <c r="V579" s="233" t="n">
        <v>45974</v>
      </c>
      <c r="W579" s="81" t="inlineStr">
        <is>
          <t>noviembre</t>
        </is>
      </c>
      <c r="X579" s="81" t="n">
        <v>2025</v>
      </c>
    </row>
    <row r="580" ht="14.45" customHeight="1">
      <c r="A580" s="81" t="inlineStr">
        <is>
          <t>LLC</t>
        </is>
      </c>
      <c r="B580" s="81" t="n">
        <v>607</v>
      </c>
      <c r="C580" s="81" t="n">
        <v>1</v>
      </c>
      <c r="D580" s="233" t="n">
        <v>45890</v>
      </c>
      <c r="E580" s="233" t="n">
        <v>45869</v>
      </c>
      <c r="F580" s="233" t="n">
        <v>45872</v>
      </c>
      <c r="G580" s="81" t="inlineStr">
        <is>
          <t>VivianaS</t>
        </is>
      </c>
      <c r="H580" s="81" t="n">
        <v>34</v>
      </c>
      <c r="I580" s="81" t="n"/>
      <c r="J580" s="83" t="n">
        <v>9570</v>
      </c>
      <c r="K580" s="83" t="inlineStr">
        <is>
          <t>EUR</t>
        </is>
      </c>
      <c r="L580" s="83" t="n">
        <v>9570</v>
      </c>
      <c r="M580" s="83" t="n">
        <v>11101.2</v>
      </c>
      <c r="N580" s="83" t="n">
        <v>1023.93</v>
      </c>
      <c r="O580" s="83" t="n">
        <v>1023.93</v>
      </c>
      <c r="P580" s="83" t="n">
        <v>1187.7588</v>
      </c>
      <c r="Q580" s="84" t="n">
        <v>0.1069937304075235</v>
      </c>
      <c r="R580" s="81" t="n">
        <v>8</v>
      </c>
      <c r="S580" s="81" t="n">
        <v>2025</v>
      </c>
      <c r="T580" s="81" t="n">
        <v>7</v>
      </c>
      <c r="U580" s="81" t="n">
        <v>2025</v>
      </c>
      <c r="V580" s="233" t="n">
        <v>45917</v>
      </c>
      <c r="W580" s="81" t="inlineStr">
        <is>
          <t>septiembre</t>
        </is>
      </c>
      <c r="X580" s="81" t="n">
        <v>2025</v>
      </c>
    </row>
    <row r="581" ht="14.45" customHeight="1">
      <c r="A581" s="81" t="inlineStr">
        <is>
          <t>LLC</t>
        </is>
      </c>
      <c r="B581" s="81" t="n">
        <v>608</v>
      </c>
      <c r="C581" s="81" t="n">
        <v>0</v>
      </c>
      <c r="D581" s="233" t="n">
        <v>45890</v>
      </c>
      <c r="E581" s="233" t="n">
        <v>45907</v>
      </c>
      <c r="F581" s="233" t="n">
        <v>45910</v>
      </c>
      <c r="G581" s="81" t="inlineStr">
        <is>
          <t>VivianaS</t>
        </is>
      </c>
      <c r="H581" s="81" t="n">
        <v>34</v>
      </c>
      <c r="I581" s="81" t="n"/>
      <c r="J581" s="83" t="n">
        <v>7395</v>
      </c>
      <c r="K581" s="83" t="inlineStr">
        <is>
          <t>EUR</t>
        </is>
      </c>
      <c r="L581" s="83" t="n">
        <v>7395</v>
      </c>
      <c r="M581" s="83" t="n">
        <v>8578.199999999999</v>
      </c>
      <c r="N581" s="83" t="n">
        <v>739.5</v>
      </c>
      <c r="O581" s="83" t="n">
        <v>739.5</v>
      </c>
      <c r="P581" s="83" t="n">
        <v>857.8199999999999</v>
      </c>
      <c r="Q581" s="84" t="n">
        <v>0.1</v>
      </c>
      <c r="R581" s="81" t="n">
        <v>8</v>
      </c>
      <c r="S581" s="81" t="n">
        <v>2025</v>
      </c>
      <c r="T581" s="81" t="n">
        <v>9</v>
      </c>
      <c r="U581" s="81" t="n">
        <v>2025</v>
      </c>
      <c r="V581" s="233" t="n">
        <v>45955</v>
      </c>
      <c r="W581" s="81" t="inlineStr">
        <is>
          <t>octubre</t>
        </is>
      </c>
      <c r="X581" s="81" t="n">
        <v>2025</v>
      </c>
    </row>
    <row r="582" ht="14.45" customHeight="1">
      <c r="A582" s="81" t="inlineStr">
        <is>
          <t>LLC</t>
        </is>
      </c>
      <c r="B582" s="81" t="n">
        <v>609</v>
      </c>
      <c r="C582" s="81" t="n">
        <v>0</v>
      </c>
      <c r="D582" s="233" t="n">
        <v>45891</v>
      </c>
      <c r="E582" s="233" t="n">
        <v>45889</v>
      </c>
      <c r="F582" s="233" t="n">
        <v>45954</v>
      </c>
      <c r="G582" s="81" t="inlineStr">
        <is>
          <t>RocioZ</t>
        </is>
      </c>
      <c r="H582" s="81" t="n">
        <v>34</v>
      </c>
      <c r="I582" s="81" t="inlineStr">
        <is>
          <t>JORGEP,MARTINB</t>
        </is>
      </c>
      <c r="J582" s="83" t="n">
        <v>35119.28</v>
      </c>
      <c r="K582" s="83" t="inlineStr">
        <is>
          <t>USD</t>
        </is>
      </c>
      <c r="L582" s="83" t="n">
        <v>30202.5808</v>
      </c>
      <c r="M582" s="83" t="n">
        <v>35119.28</v>
      </c>
      <c r="N582" s="83" t="n">
        <v>2669</v>
      </c>
      <c r="O582" s="83" t="n">
        <v>2295.34</v>
      </c>
      <c r="P582" s="83" t="n">
        <v>2669</v>
      </c>
      <c r="Q582" s="84" t="n">
        <v>0.07599814119196066</v>
      </c>
      <c r="R582" s="81" t="n">
        <v>8</v>
      </c>
      <c r="S582" s="81" t="n">
        <v>2025</v>
      </c>
      <c r="T582" s="81" t="n">
        <v>8</v>
      </c>
      <c r="U582" s="81" t="n">
        <v>2025</v>
      </c>
      <c r="V582" s="233" t="n">
        <v>45999</v>
      </c>
      <c r="W582" s="81" t="inlineStr">
        <is>
          <t>diciembre</t>
        </is>
      </c>
      <c r="X582" s="81" t="n">
        <v>2025</v>
      </c>
      <c r="Z582" t="inlineStr">
        <is>
          <t>rentabilidad baja</t>
        </is>
      </c>
    </row>
    <row r="583" ht="14.45" customHeight="1">
      <c r="A583" s="81" t="inlineStr">
        <is>
          <t>LLC</t>
        </is>
      </c>
      <c r="B583" s="81" t="n">
        <v>610</v>
      </c>
      <c r="C583" s="81" t="n">
        <v>0</v>
      </c>
      <c r="D583" s="233" t="n">
        <v>45891</v>
      </c>
      <c r="E583" s="233" t="n">
        <v>45928</v>
      </c>
      <c r="F583" s="233" t="n">
        <v>45934</v>
      </c>
      <c r="G583" s="81" t="inlineStr">
        <is>
          <t>VivianaS</t>
        </is>
      </c>
      <c r="H583" s="81" t="n">
        <v>34</v>
      </c>
      <c r="I583" s="81" t="n"/>
      <c r="J583" s="83" t="n">
        <v>8958</v>
      </c>
      <c r="K583" s="83" t="inlineStr">
        <is>
          <t>USD</t>
        </is>
      </c>
      <c r="L583" s="83" t="n">
        <v>7703.88</v>
      </c>
      <c r="M583" s="83" t="n">
        <v>8958</v>
      </c>
      <c r="N583" s="83" t="n">
        <v>679.84</v>
      </c>
      <c r="O583" s="83" t="n">
        <v>584.6624</v>
      </c>
      <c r="P583" s="83" t="n">
        <v>679.84</v>
      </c>
      <c r="Q583" s="84" t="n">
        <v>0.07589194016521546</v>
      </c>
      <c r="R583" s="81" t="n">
        <v>8</v>
      </c>
      <c r="S583" s="81" t="n">
        <v>2025</v>
      </c>
      <c r="T583" s="81" t="n">
        <v>9</v>
      </c>
      <c r="U583" s="81" t="n">
        <v>2025</v>
      </c>
      <c r="V583" s="233" t="n">
        <v>45979</v>
      </c>
      <c r="W583" s="81" t="inlineStr">
        <is>
          <t>noviembre</t>
        </is>
      </c>
      <c r="X583" s="81" t="n">
        <v>2025</v>
      </c>
      <c r="Z583" t="inlineStr">
        <is>
          <t>rentabilidad baja</t>
        </is>
      </c>
    </row>
    <row r="584" ht="14.45" customHeight="1">
      <c r="A584" s="81" t="inlineStr">
        <is>
          <t>LLC</t>
        </is>
      </c>
      <c r="B584" s="81" t="n">
        <v>613</v>
      </c>
      <c r="C584" s="81" t="n">
        <v>0</v>
      </c>
      <c r="D584" s="233" t="n">
        <v>45894</v>
      </c>
      <c r="E584" s="233" t="n">
        <v>45952</v>
      </c>
      <c r="F584" s="233" t="n">
        <v>45963</v>
      </c>
      <c r="G584" s="81" t="inlineStr">
        <is>
          <t>RocioZ</t>
        </is>
      </c>
      <c r="H584" s="81" t="n">
        <v>35</v>
      </c>
      <c r="I584" s="81" t="n"/>
      <c r="J584" s="83" t="n">
        <v>18638.25</v>
      </c>
      <c r="K584" s="83" t="inlineStr">
        <is>
          <t>USD</t>
        </is>
      </c>
      <c r="L584" s="83" t="n">
        <v>16028.895</v>
      </c>
      <c r="M584" s="83" t="n">
        <v>18638.25</v>
      </c>
      <c r="N584" s="83" t="n">
        <v>3727.65</v>
      </c>
      <c r="O584" s="83" t="n">
        <v>3205.779</v>
      </c>
      <c r="P584" s="83" t="n">
        <v>3727.65</v>
      </c>
      <c r="Q584" s="84" t="n">
        <v>0.2</v>
      </c>
      <c r="R584" s="81" t="n">
        <v>8</v>
      </c>
      <c r="S584" s="81" t="n">
        <v>2025</v>
      </c>
      <c r="T584" s="81" t="n">
        <v>10</v>
      </c>
      <c r="U584" s="81" t="n">
        <v>2025</v>
      </c>
      <c r="V584" s="233" t="n">
        <v>46008</v>
      </c>
      <c r="W584" s="81" t="inlineStr">
        <is>
          <t>diciembre</t>
        </is>
      </c>
      <c r="X584" s="81" t="n">
        <v>2025</v>
      </c>
      <c r="Z584" t="inlineStr">
        <is>
          <t>rentabilidad baja</t>
        </is>
      </c>
    </row>
    <row r="585" ht="14.45" customHeight="1">
      <c r="A585" s="81" t="inlineStr">
        <is>
          <t>LLC</t>
        </is>
      </c>
      <c r="B585" s="81" t="n">
        <v>614</v>
      </c>
      <c r="C585" s="81" t="n">
        <v>0</v>
      </c>
      <c r="D585" s="233" t="n">
        <v>45894</v>
      </c>
      <c r="E585" s="233" t="n">
        <v>45918</v>
      </c>
      <c r="F585" s="233" t="n">
        <v>45926</v>
      </c>
      <c r="G585" s="81" t="inlineStr">
        <is>
          <t>MariaJose</t>
        </is>
      </c>
      <c r="H585" s="81" t="n">
        <v>35</v>
      </c>
      <c r="I585" s="81" t="inlineStr">
        <is>
          <t>MARTINB</t>
        </is>
      </c>
      <c r="J585" s="83" t="n">
        <v>12500</v>
      </c>
      <c r="K585" s="83" t="inlineStr">
        <is>
          <t>USD</t>
        </is>
      </c>
      <c r="L585" s="83" t="n">
        <v>10750</v>
      </c>
      <c r="M585" s="83" t="n">
        <v>12500</v>
      </c>
      <c r="N585" s="83" t="n">
        <v>2175.49</v>
      </c>
      <c r="O585" s="83" t="n">
        <v>1870.9214</v>
      </c>
      <c r="P585" s="83" t="n">
        <v>2175.49</v>
      </c>
      <c r="Q585" s="84" t="n">
        <v>0.1740392</v>
      </c>
      <c r="R585" s="81" t="n">
        <v>8</v>
      </c>
      <c r="S585" s="81" t="n">
        <v>2025</v>
      </c>
      <c r="T585" s="81" t="n">
        <v>9</v>
      </c>
      <c r="U585" s="81" t="n">
        <v>2025</v>
      </c>
      <c r="V585" s="233" t="n">
        <v>45971</v>
      </c>
      <c r="W585" s="81" t="inlineStr">
        <is>
          <t>noviembre</t>
        </is>
      </c>
      <c r="X585" s="81" t="n">
        <v>2025</v>
      </c>
    </row>
    <row r="586" ht="14.45" customHeight="1">
      <c r="A586" s="81" t="inlineStr">
        <is>
          <t>LLC</t>
        </is>
      </c>
      <c r="B586" s="81" t="n">
        <v>615</v>
      </c>
      <c r="C586" s="81" t="n">
        <v>1</v>
      </c>
      <c r="D586" s="233" t="n">
        <v>45894</v>
      </c>
      <c r="E586" s="233" t="n">
        <v>45930</v>
      </c>
      <c r="F586" s="233" t="n">
        <v>45935</v>
      </c>
      <c r="G586" s="81" t="inlineStr">
        <is>
          <t>ClaudiaF</t>
        </is>
      </c>
      <c r="H586" s="81" t="n">
        <v>35</v>
      </c>
      <c r="I586" s="81" t="n"/>
      <c r="J586" s="83" t="n">
        <v>7230</v>
      </c>
      <c r="K586" s="83" t="inlineStr">
        <is>
          <t>EUR</t>
        </is>
      </c>
      <c r="L586" s="83" t="n">
        <v>7230</v>
      </c>
      <c r="M586" s="83" t="n">
        <v>8386.799999999999</v>
      </c>
      <c r="N586" s="83" t="n">
        <v>679.72</v>
      </c>
      <c r="O586" s="83" t="n">
        <v>679.72</v>
      </c>
      <c r="P586" s="83" t="n">
        <v>788.4752</v>
      </c>
      <c r="Q586" s="84" t="n">
        <v>0.09401383125864454</v>
      </c>
      <c r="R586" s="81" t="n">
        <v>8</v>
      </c>
      <c r="S586" s="81" t="n">
        <v>2025</v>
      </c>
      <c r="T586" s="81" t="n">
        <v>9</v>
      </c>
      <c r="U586" s="81" t="n">
        <v>2025</v>
      </c>
      <c r="V586" s="233" t="n">
        <v>45980</v>
      </c>
      <c r="W586" s="81" t="inlineStr">
        <is>
          <t>noviembre</t>
        </is>
      </c>
      <c r="X586" s="81" t="n">
        <v>2025</v>
      </c>
    </row>
    <row r="587" ht="14.45" customHeight="1">
      <c r="A587" s="81" t="inlineStr">
        <is>
          <t>LLC</t>
        </is>
      </c>
      <c r="B587" s="81" t="n">
        <v>616</v>
      </c>
      <c r="C587" s="81" t="n">
        <v>1</v>
      </c>
      <c r="D587" s="233" t="n">
        <v>45894</v>
      </c>
      <c r="E587" s="233" t="n">
        <v>45870</v>
      </c>
      <c r="F587" s="233" t="n">
        <v>45879</v>
      </c>
      <c r="G587" s="81" t="inlineStr">
        <is>
          <t>VivianaS</t>
        </is>
      </c>
      <c r="H587" s="81" t="n">
        <v>35</v>
      </c>
      <c r="I587" s="81" t="n"/>
      <c r="J587" s="83" t="n">
        <v>4752</v>
      </c>
      <c r="K587" s="83" t="inlineStr">
        <is>
          <t>CHF</t>
        </is>
      </c>
      <c r="L587" s="83" t="n">
        <v>5084.64</v>
      </c>
      <c r="M587" s="83" t="n">
        <v>5940</v>
      </c>
      <c r="N587" s="83" t="n">
        <v>445.99</v>
      </c>
      <c r="O587" s="83" t="n">
        <v>477.2093</v>
      </c>
      <c r="P587" s="83" t="n">
        <v>557.4875</v>
      </c>
      <c r="Q587" s="84" t="n">
        <v>0.09385311447811448</v>
      </c>
      <c r="R587" s="81" t="n">
        <v>8</v>
      </c>
      <c r="S587" s="81" t="n">
        <v>2025</v>
      </c>
      <c r="T587" s="81" t="n">
        <v>8</v>
      </c>
      <c r="U587" s="81" t="n">
        <v>2025</v>
      </c>
      <c r="V587" s="233" t="n">
        <v>45924</v>
      </c>
      <c r="W587" s="81" t="inlineStr">
        <is>
          <t>septiembre</t>
        </is>
      </c>
      <c r="X587" s="81" t="n">
        <v>2025</v>
      </c>
    </row>
    <row r="588" ht="14.45" customHeight="1">
      <c r="A588" s="81" t="inlineStr">
        <is>
          <t>LLC</t>
        </is>
      </c>
      <c r="B588" s="81" t="n">
        <v>617</v>
      </c>
      <c r="C588" s="81" t="n">
        <v>1</v>
      </c>
      <c r="D588" s="233" t="n">
        <v>45894</v>
      </c>
      <c r="E588" s="233" t="n">
        <v>45914</v>
      </c>
      <c r="F588" s="233" t="n">
        <v>45925</v>
      </c>
      <c r="G588" s="81" t="inlineStr">
        <is>
          <t>LucianaE</t>
        </is>
      </c>
      <c r="H588" s="81" t="n">
        <v>35</v>
      </c>
      <c r="I588" s="81" t="n"/>
      <c r="J588" s="83" t="n">
        <v>7061.39</v>
      </c>
      <c r="K588" s="83" t="inlineStr">
        <is>
          <t>USD</t>
        </is>
      </c>
      <c r="L588" s="83" t="n">
        <v>6072.7954</v>
      </c>
      <c r="M588" s="83" t="n">
        <v>7061.39</v>
      </c>
      <c r="N588" s="83" t="n">
        <v>706.6900000000001</v>
      </c>
      <c r="O588" s="83" t="n">
        <v>607.7534000000001</v>
      </c>
      <c r="P588" s="83" t="n">
        <v>706.6900000000001</v>
      </c>
      <c r="Q588" s="84" t="n">
        <v>0.1000780299629393</v>
      </c>
      <c r="R588" s="81" t="n">
        <v>8</v>
      </c>
      <c r="S588" s="81" t="n">
        <v>2025</v>
      </c>
      <c r="T588" s="81" t="n">
        <v>9</v>
      </c>
      <c r="U588" s="81" t="n">
        <v>2025</v>
      </c>
      <c r="V588" s="233" t="n">
        <v>45970</v>
      </c>
      <c r="W588" s="81" t="inlineStr">
        <is>
          <t>noviembre</t>
        </is>
      </c>
      <c r="X588" s="81" t="n">
        <v>2025</v>
      </c>
    </row>
    <row r="589" ht="14.45" customHeight="1">
      <c r="A589" s="81" t="inlineStr">
        <is>
          <t>LLC</t>
        </is>
      </c>
      <c r="B589" s="81" t="n">
        <v>618</v>
      </c>
      <c r="C589" s="81" t="n">
        <v>0</v>
      </c>
      <c r="D589" s="233" t="n">
        <v>45894</v>
      </c>
      <c r="E589" s="233" t="n">
        <v>45897</v>
      </c>
      <c r="F589" s="233" t="n">
        <v>45901</v>
      </c>
      <c r="G589" s="81" t="inlineStr">
        <is>
          <t>MinervaH</t>
        </is>
      </c>
      <c r="H589" s="81" t="n">
        <v>35</v>
      </c>
      <c r="I589" s="81" t="n"/>
      <c r="J589" s="83" t="n">
        <v>1920</v>
      </c>
      <c r="K589" s="83" t="inlineStr">
        <is>
          <t>EUR</t>
        </is>
      </c>
      <c r="L589" s="83" t="n">
        <v>1920</v>
      </c>
      <c r="M589" s="83" t="n">
        <v>2227.2</v>
      </c>
      <c r="N589" s="83" t="n">
        <v>192</v>
      </c>
      <c r="O589" s="83" t="n">
        <v>192</v>
      </c>
      <c r="P589" s="83" t="n">
        <v>222.72</v>
      </c>
      <c r="Q589" s="84" t="n">
        <v>0.1</v>
      </c>
      <c r="R589" s="81" t="n">
        <v>8</v>
      </c>
      <c r="S589" s="81" t="n">
        <v>2025</v>
      </c>
      <c r="T589" s="81" t="n">
        <v>8</v>
      </c>
      <c r="U589" s="81" t="n">
        <v>2025</v>
      </c>
      <c r="V589" s="233" t="n">
        <v>45946</v>
      </c>
      <c r="W589" s="81" t="inlineStr">
        <is>
          <t>octubre</t>
        </is>
      </c>
      <c r="X589" s="81" t="n">
        <v>2025</v>
      </c>
    </row>
    <row r="590" ht="14.45" customHeight="1">
      <c r="A590" s="81" t="inlineStr">
        <is>
          <t>LLC</t>
        </is>
      </c>
      <c r="B590" s="81" t="n">
        <v>621</v>
      </c>
      <c r="C590" s="81" t="n">
        <v>1</v>
      </c>
      <c r="D590" s="233" t="n">
        <v>45895</v>
      </c>
      <c r="E590" s="233" t="n">
        <v>45896</v>
      </c>
      <c r="F590" s="233" t="n">
        <v>45897</v>
      </c>
      <c r="G590" s="81" t="inlineStr">
        <is>
          <t>AndreaG</t>
        </is>
      </c>
      <c r="H590" s="81" t="n">
        <v>35</v>
      </c>
      <c r="I590" s="81" t="inlineStr">
        <is>
          <t>JAIMEG</t>
        </is>
      </c>
      <c r="J590" s="83" t="n">
        <v>69666</v>
      </c>
      <c r="K590" s="83" t="inlineStr">
        <is>
          <t>MXN</t>
        </is>
      </c>
      <c r="L590" s="83" t="n">
        <v>3343.968</v>
      </c>
      <c r="M590" s="83" t="n">
        <v>3901.296</v>
      </c>
      <c r="N590" s="83" t="n">
        <v>11167.33</v>
      </c>
      <c r="O590" s="83" t="n">
        <v>536.03184</v>
      </c>
      <c r="P590" s="83" t="n">
        <v>625.37048</v>
      </c>
      <c r="Q590" s="84" t="n">
        <v>0.1602981368242758</v>
      </c>
      <c r="R590" s="81" t="n">
        <v>8</v>
      </c>
      <c r="S590" s="81" t="n">
        <v>2025</v>
      </c>
      <c r="T590" s="81" t="n">
        <v>8</v>
      </c>
      <c r="U590" s="81" t="n">
        <v>2025</v>
      </c>
      <c r="V590" s="233" t="n">
        <v>45942</v>
      </c>
      <c r="W590" s="81" t="inlineStr">
        <is>
          <t>octubre</t>
        </is>
      </c>
      <c r="X590" s="81" t="n">
        <v>2025</v>
      </c>
    </row>
    <row r="591" ht="14.45" customHeight="1">
      <c r="A591" s="81" t="inlineStr">
        <is>
          <t>LLC</t>
        </is>
      </c>
      <c r="B591" s="81" t="n">
        <v>622</v>
      </c>
      <c r="C591" s="81" t="n">
        <v>1</v>
      </c>
      <c r="D591" s="233" t="n">
        <v>45895</v>
      </c>
      <c r="E591" s="233" t="n">
        <v>45928</v>
      </c>
      <c r="F591" s="233" t="n">
        <v>45931</v>
      </c>
      <c r="G591" s="81" t="inlineStr">
        <is>
          <t>VivianaS</t>
        </is>
      </c>
      <c r="H591" s="81" t="n">
        <v>35</v>
      </c>
      <c r="I591" s="81" t="n"/>
      <c r="J591" s="83" t="n">
        <v>3010</v>
      </c>
      <c r="K591" s="83" t="inlineStr">
        <is>
          <t>EUR</t>
        </is>
      </c>
      <c r="L591" s="83" t="n">
        <v>3010</v>
      </c>
      <c r="M591" s="83" t="n">
        <v>3491.6</v>
      </c>
      <c r="N591" s="83" t="n">
        <v>376.76</v>
      </c>
      <c r="O591" s="83" t="n">
        <v>376.76</v>
      </c>
      <c r="P591" s="83" t="n">
        <v>437.0416</v>
      </c>
      <c r="Q591" s="84" t="n">
        <v>0.1251694352159468</v>
      </c>
      <c r="R591" s="81" t="n">
        <v>8</v>
      </c>
      <c r="S591" s="81" t="n">
        <v>2025</v>
      </c>
      <c r="T591" s="81" t="n">
        <v>9</v>
      </c>
      <c r="U591" s="81" t="n">
        <v>2025</v>
      </c>
      <c r="V591" s="233" t="n">
        <v>45976</v>
      </c>
      <c r="W591" s="81" t="inlineStr">
        <is>
          <t>noviembre</t>
        </is>
      </c>
      <c r="X591" s="81" t="n">
        <v>2025</v>
      </c>
    </row>
    <row r="592" ht="14.45" customHeight="1">
      <c r="A592" s="81" t="inlineStr">
        <is>
          <t>LLC</t>
        </is>
      </c>
      <c r="B592" s="81" t="n">
        <v>624</v>
      </c>
      <c r="C592" s="81" t="n">
        <v>1</v>
      </c>
      <c r="D592" s="233" t="n">
        <v>45895</v>
      </c>
      <c r="E592" s="233" t="n">
        <v>45843</v>
      </c>
      <c r="F592" s="233" t="n">
        <v>45851</v>
      </c>
      <c r="G592" s="81" t="inlineStr">
        <is>
          <t>MariellaP</t>
        </is>
      </c>
      <c r="H592" s="81" t="n">
        <v>35</v>
      </c>
      <c r="I592" s="81" t="inlineStr">
        <is>
          <t>MARC1989</t>
        </is>
      </c>
      <c r="J592" s="83" t="n">
        <v>7360.8</v>
      </c>
      <c r="K592" s="83" t="inlineStr">
        <is>
          <t>USD</t>
        </is>
      </c>
      <c r="L592" s="83" t="n">
        <v>6330.288</v>
      </c>
      <c r="M592" s="83" t="n">
        <v>7360.8</v>
      </c>
      <c r="N592" s="83" t="n">
        <v>909.87</v>
      </c>
      <c r="O592" s="83" t="n">
        <v>782.4882</v>
      </c>
      <c r="P592" s="83" t="n">
        <v>909.87</v>
      </c>
      <c r="Q592" s="84" t="n">
        <v>0.1236102054124552</v>
      </c>
      <c r="R592" s="81" t="n">
        <v>8</v>
      </c>
      <c r="S592" s="81" t="n">
        <v>2025</v>
      </c>
      <c r="T592" s="81" t="n">
        <v>7</v>
      </c>
      <c r="U592" s="81" t="n">
        <v>2025</v>
      </c>
      <c r="V592" s="233" t="n">
        <v>45896</v>
      </c>
      <c r="W592" s="81" t="inlineStr">
        <is>
          <t>agosto</t>
        </is>
      </c>
      <c r="X592" s="81" t="n">
        <v>2025</v>
      </c>
      <c r="Z592" t="inlineStr">
        <is>
          <t>Sin fecha fin, rentabilidad baja</t>
        </is>
      </c>
    </row>
    <row r="593" ht="14.45" customHeight="1">
      <c r="A593" s="81" t="inlineStr">
        <is>
          <t>LLC</t>
        </is>
      </c>
      <c r="B593" s="81" t="n">
        <v>625</v>
      </c>
      <c r="C593" s="81" t="n">
        <v>0</v>
      </c>
      <c r="D593" s="233" t="n">
        <v>45895</v>
      </c>
      <c r="E593" s="233" t="n">
        <v>45960</v>
      </c>
      <c r="F593" s="233" t="n">
        <v>45964</v>
      </c>
      <c r="G593" s="81" t="inlineStr">
        <is>
          <t>VivianaS</t>
        </is>
      </c>
      <c r="H593" s="81" t="n">
        <v>35</v>
      </c>
      <c r="I593" s="81" t="n"/>
      <c r="J593" s="83" t="n">
        <v>379735</v>
      </c>
      <c r="K593" s="83" t="inlineStr">
        <is>
          <t>JPY</t>
        </is>
      </c>
      <c r="L593" s="83" t="n">
        <v>2088.5425</v>
      </c>
      <c r="M593" s="83" t="n">
        <v>2430.304</v>
      </c>
      <c r="N593" s="83" t="n">
        <v>37973.5</v>
      </c>
      <c r="O593" s="83" t="n">
        <v>208.85425</v>
      </c>
      <c r="P593" s="83" t="n">
        <v>243.0304</v>
      </c>
      <c r="Q593" s="84" t="n">
        <v>0.09999999999999999</v>
      </c>
      <c r="R593" s="81" t="n">
        <v>8</v>
      </c>
      <c r="S593" s="81" t="n">
        <v>2025</v>
      </c>
      <c r="T593" s="81" t="n">
        <v>10</v>
      </c>
      <c r="U593" s="81" t="n">
        <v>2025</v>
      </c>
      <c r="V593" s="233" t="n">
        <v>46009</v>
      </c>
      <c r="W593" s="81" t="inlineStr">
        <is>
          <t>diciembre</t>
        </is>
      </c>
      <c r="X593" s="81" t="n">
        <v>2025</v>
      </c>
    </row>
    <row r="594" ht="14.45" customHeight="1">
      <c r="A594" s="81" t="inlineStr">
        <is>
          <t>LLC</t>
        </is>
      </c>
      <c r="B594" s="81" t="n">
        <v>626</v>
      </c>
      <c r="C594" s="81" t="n">
        <v>0</v>
      </c>
      <c r="D594" s="233" t="n">
        <v>45895</v>
      </c>
      <c r="E594" s="233" t="n">
        <v>45955</v>
      </c>
      <c r="F594" s="233" t="n">
        <v>45962</v>
      </c>
      <c r="G594" s="81" t="inlineStr">
        <is>
          <t>VivianaS</t>
        </is>
      </c>
      <c r="H594" s="81" t="n">
        <v>35</v>
      </c>
      <c r="I594" s="81" t="n"/>
      <c r="J594" s="83" t="n">
        <v>3851364.86</v>
      </c>
      <c r="K594" s="83" t="inlineStr">
        <is>
          <t>JPY</t>
        </is>
      </c>
      <c r="L594" s="83" t="n">
        <v>21182.50673</v>
      </c>
      <c r="M594" s="83" t="n">
        <v>24648.735104</v>
      </c>
      <c r="N594" s="83" t="n">
        <v>308462.8</v>
      </c>
      <c r="O594" s="83" t="n">
        <v>1696.5454</v>
      </c>
      <c r="P594" s="83" t="n">
        <v>1974.16192</v>
      </c>
      <c r="Q594" s="84" t="n">
        <v>0.08009181451585451</v>
      </c>
      <c r="R594" s="81" t="n">
        <v>8</v>
      </c>
      <c r="S594" s="81" t="n">
        <v>2025</v>
      </c>
      <c r="T594" s="81" t="n">
        <v>10</v>
      </c>
      <c r="U594" s="81" t="n">
        <v>2025</v>
      </c>
      <c r="V594" s="233" t="n">
        <v>46007</v>
      </c>
      <c r="W594" s="81" t="inlineStr">
        <is>
          <t>diciembre</t>
        </is>
      </c>
      <c r="X594" s="81" t="n">
        <v>2025</v>
      </c>
      <c r="Z594" t="inlineStr">
        <is>
          <t>Sin fechas</t>
        </is>
      </c>
    </row>
    <row r="595" ht="14.45" customHeight="1">
      <c r="A595" s="81" t="inlineStr">
        <is>
          <t>LLC</t>
        </is>
      </c>
      <c r="B595" s="81" t="n">
        <v>627</v>
      </c>
      <c r="C595" s="81" t="n">
        <v>0</v>
      </c>
      <c r="D595" s="233" t="n">
        <v>45895</v>
      </c>
      <c r="E595" s="233" t="n">
        <v>45928</v>
      </c>
      <c r="F595" s="233" t="n">
        <v>45931</v>
      </c>
      <c r="G595" s="81" t="inlineStr">
        <is>
          <t>VivianaS</t>
        </is>
      </c>
      <c r="H595" s="81" t="n">
        <v>35</v>
      </c>
      <c r="I595" s="81" t="n"/>
      <c r="J595" s="83" t="n">
        <v>1230.3</v>
      </c>
      <c r="K595" s="83" t="inlineStr">
        <is>
          <t>GPB</t>
        </is>
      </c>
      <c r="L595" s="83" t="n">
        <v>1414.845</v>
      </c>
      <c r="M595" s="83" t="n">
        <v>1648.602</v>
      </c>
      <c r="N595" s="83" t="n">
        <v>123.03</v>
      </c>
      <c r="O595" s="83" t="n">
        <v>141.4845</v>
      </c>
      <c r="P595" s="83" t="n">
        <v>164.8602</v>
      </c>
      <c r="Q595" s="84" t="n">
        <v>0.1</v>
      </c>
      <c r="R595" s="81" t="n">
        <v>8</v>
      </c>
      <c r="S595" s="81" t="n">
        <v>2025</v>
      </c>
      <c r="T595" s="81" t="n">
        <v>9</v>
      </c>
      <c r="U595" s="81" t="n">
        <v>2025</v>
      </c>
      <c r="V595" s="233" t="n">
        <v>45976</v>
      </c>
      <c r="W595" s="81" t="inlineStr">
        <is>
          <t>noviembre</t>
        </is>
      </c>
      <c r="X595" s="81" t="n">
        <v>2025</v>
      </c>
    </row>
    <row r="596" ht="14.45" customHeight="1">
      <c r="A596" s="81" t="inlineStr">
        <is>
          <t>LLC</t>
        </is>
      </c>
      <c r="B596" s="81" t="n">
        <v>628</v>
      </c>
      <c r="C596" s="81" t="n">
        <v>0</v>
      </c>
      <c r="D596" s="233" t="n">
        <v>45895</v>
      </c>
      <c r="E596" s="233" t="n">
        <v>45902</v>
      </c>
      <c r="F596" s="233" t="n">
        <v>46032</v>
      </c>
      <c r="G596" s="81" t="inlineStr">
        <is>
          <t>MariellaP</t>
        </is>
      </c>
      <c r="H596" s="81" t="n">
        <v>35</v>
      </c>
      <c r="I596" s="81" t="inlineStr">
        <is>
          <t>DIANAM,LUISHDZ</t>
        </is>
      </c>
      <c r="J596" s="83" t="n">
        <v>37236.66</v>
      </c>
      <c r="K596" s="83" t="inlineStr">
        <is>
          <t>USD</t>
        </is>
      </c>
      <c r="L596" s="83" t="n">
        <v>32023.5276</v>
      </c>
      <c r="M596" s="83" t="n">
        <v>37236.66</v>
      </c>
      <c r="N596" s="83" t="n">
        <v>5122.91</v>
      </c>
      <c r="O596" s="83" t="n">
        <v>4405.7026</v>
      </c>
      <c r="P596" s="83" t="n">
        <v>5122.91</v>
      </c>
      <c r="Q596" s="84" t="n">
        <v>0.1375770544404358</v>
      </c>
      <c r="R596" s="81" t="n">
        <v>8</v>
      </c>
      <c r="S596" s="81" t="n">
        <v>2025</v>
      </c>
      <c r="T596" s="81" t="n">
        <v>9</v>
      </c>
      <c r="U596" s="81" t="n">
        <v>2025</v>
      </c>
      <c r="V596" s="233" t="n">
        <v>46077</v>
      </c>
      <c r="W596" s="81" t="inlineStr">
        <is>
          <t>febrero</t>
        </is>
      </c>
      <c r="X596" s="81" t="n">
        <v>2026</v>
      </c>
    </row>
    <row r="597" ht="14.45" customHeight="1">
      <c r="A597" s="81" t="inlineStr">
        <is>
          <t>LLC</t>
        </is>
      </c>
      <c r="B597" s="81" t="n">
        <v>629</v>
      </c>
      <c r="C597" s="81" t="n">
        <v>0</v>
      </c>
      <c r="D597" s="233" t="n">
        <v>45895</v>
      </c>
      <c r="E597" s="233" t="n">
        <v>45897</v>
      </c>
      <c r="F597" s="233" t="n">
        <v>46017</v>
      </c>
      <c r="G597" s="81" t="inlineStr">
        <is>
          <t>DianaM</t>
        </is>
      </c>
      <c r="H597" s="81" t="n">
        <v>35</v>
      </c>
      <c r="I597" s="81" t="n"/>
      <c r="J597" s="83" t="n">
        <v>9216.83</v>
      </c>
      <c r="K597" s="83" t="inlineStr">
        <is>
          <t>USD</t>
        </is>
      </c>
      <c r="L597" s="83" t="n">
        <v>7926.4738</v>
      </c>
      <c r="M597" s="83" t="n">
        <v>9216.83</v>
      </c>
      <c r="N597" s="83" t="n">
        <v>322.16</v>
      </c>
      <c r="O597" s="83" t="n">
        <v>277.0576</v>
      </c>
      <c r="P597" s="83" t="n">
        <v>322.16</v>
      </c>
      <c r="Q597" s="84" t="n">
        <v>0.03495344928787881</v>
      </c>
      <c r="R597" s="81" t="n">
        <v>8</v>
      </c>
      <c r="S597" s="81" t="n">
        <v>2025</v>
      </c>
      <c r="T597" s="81" t="n">
        <v>8</v>
      </c>
      <c r="U597" s="81" t="n">
        <v>2025</v>
      </c>
      <c r="V597" s="233" t="n">
        <v>46062</v>
      </c>
      <c r="W597" s="81" t="inlineStr">
        <is>
          <t>febrero</t>
        </is>
      </c>
      <c r="X597" s="81" t="n">
        <v>2026</v>
      </c>
    </row>
    <row r="598" ht="14.45" customHeight="1">
      <c r="A598" s="81" t="inlineStr">
        <is>
          <t>LLC</t>
        </is>
      </c>
      <c r="B598" s="81" t="n">
        <v>630</v>
      </c>
      <c r="C598" s="81" t="n">
        <v>1</v>
      </c>
      <c r="D598" s="233" t="n">
        <v>45895</v>
      </c>
      <c r="E598" s="233" t="n">
        <v>45660</v>
      </c>
      <c r="F598" s="233" t="n">
        <v>46035</v>
      </c>
      <c r="G598" s="81" t="inlineStr">
        <is>
          <t>MariellaP</t>
        </is>
      </c>
      <c r="H598" s="81" t="n">
        <v>35</v>
      </c>
      <c r="I598" s="81" t="inlineStr">
        <is>
          <t>JAIMEG</t>
        </is>
      </c>
      <c r="J598" s="83" t="n">
        <v>43656.64</v>
      </c>
      <c r="K598" s="83" t="inlineStr">
        <is>
          <t>USD</t>
        </is>
      </c>
      <c r="L598" s="83" t="n">
        <v>37544.7104</v>
      </c>
      <c r="M598" s="83" t="n">
        <v>43656.64</v>
      </c>
      <c r="N598" s="83" t="n">
        <v>4801.44</v>
      </c>
      <c r="O598" s="83" t="n">
        <v>4129.238399999999</v>
      </c>
      <c r="P598" s="83" t="n">
        <v>4801.44</v>
      </c>
      <c r="Q598" s="84" t="n">
        <v>0.1099818950794198</v>
      </c>
      <c r="R598" s="81" t="n">
        <v>8</v>
      </c>
      <c r="S598" s="81" t="n">
        <v>2025</v>
      </c>
      <c r="T598" s="81" t="n">
        <v>1</v>
      </c>
      <c r="U598" s="81" t="n">
        <v>2025</v>
      </c>
      <c r="V598" s="233" t="n">
        <v>46080</v>
      </c>
      <c r="W598" s="81" t="inlineStr">
        <is>
          <t>febrero</t>
        </is>
      </c>
      <c r="X598" s="81" t="n">
        <v>2026</v>
      </c>
    </row>
    <row r="599" ht="14.45" customHeight="1">
      <c r="A599" s="81" t="inlineStr">
        <is>
          <t>LLC</t>
        </is>
      </c>
      <c r="B599" s="81" t="n">
        <v>631</v>
      </c>
      <c r="C599" s="81" t="n">
        <v>1</v>
      </c>
      <c r="D599" s="233" t="n">
        <v>45895</v>
      </c>
      <c r="E599" s="233" t="n">
        <v>45897</v>
      </c>
      <c r="F599" s="233" t="n">
        <v>45916</v>
      </c>
      <c r="G599" s="81" t="inlineStr">
        <is>
          <t>DianaM</t>
        </is>
      </c>
      <c r="H599" s="81" t="n">
        <v>35</v>
      </c>
      <c r="I599" s="81" t="n"/>
      <c r="J599" s="83" t="n">
        <v>10037.47</v>
      </c>
      <c r="K599" s="83" t="inlineStr">
        <is>
          <t>USD</t>
        </is>
      </c>
      <c r="L599" s="83" t="n">
        <v>8632.224199999999</v>
      </c>
      <c r="M599" s="83" t="n">
        <v>10037.47</v>
      </c>
      <c r="N599" s="83" t="n">
        <v>1052.11</v>
      </c>
      <c r="O599" s="83" t="n">
        <v>904.8145999999999</v>
      </c>
      <c r="P599" s="83" t="n">
        <v>1052.11</v>
      </c>
      <c r="Q599" s="84" t="n">
        <v>0.1048182460321177</v>
      </c>
      <c r="R599" s="81" t="n">
        <v>8</v>
      </c>
      <c r="S599" s="81" t="n">
        <v>2025</v>
      </c>
      <c r="T599" s="81" t="n">
        <v>8</v>
      </c>
      <c r="U599" s="81" t="n">
        <v>2025</v>
      </c>
      <c r="V599" s="233" t="n">
        <v>45961</v>
      </c>
      <c r="W599" s="81" t="inlineStr">
        <is>
          <t>octubre</t>
        </is>
      </c>
      <c r="X599" s="81" t="n">
        <v>2025</v>
      </c>
    </row>
    <row r="600" ht="14.45" customHeight="1">
      <c r="A600" s="81" t="inlineStr">
        <is>
          <t>LLC</t>
        </is>
      </c>
      <c r="B600" s="81" t="n">
        <v>633</v>
      </c>
      <c r="C600" s="81" t="n">
        <v>1</v>
      </c>
      <c r="D600" s="233" t="n">
        <v>45896</v>
      </c>
      <c r="E600" s="233" t="n">
        <v>45930</v>
      </c>
      <c r="F600" s="233" t="n">
        <v>45933</v>
      </c>
      <c r="G600" s="81" t="inlineStr">
        <is>
          <t>ClaudiaF</t>
        </is>
      </c>
      <c r="H600" s="81" t="n">
        <v>35</v>
      </c>
      <c r="I600" s="81" t="n"/>
      <c r="J600" s="83" t="n">
        <v>3630</v>
      </c>
      <c r="K600" s="83" t="inlineStr">
        <is>
          <t>EUR</t>
        </is>
      </c>
      <c r="L600" s="83" t="n">
        <v>3630</v>
      </c>
      <c r="M600" s="83" t="n">
        <v>4210.799999999999</v>
      </c>
      <c r="N600" s="83" t="n">
        <v>341.22</v>
      </c>
      <c r="O600" s="83" t="n">
        <v>341.22</v>
      </c>
      <c r="P600" s="83" t="n">
        <v>395.8152</v>
      </c>
      <c r="Q600" s="84" t="n">
        <v>0.09400000000000001</v>
      </c>
      <c r="R600" s="81" t="n">
        <v>8</v>
      </c>
      <c r="S600" s="81" t="n">
        <v>2025</v>
      </c>
      <c r="T600" s="81" t="n">
        <v>9</v>
      </c>
      <c r="U600" s="81" t="n">
        <v>2025</v>
      </c>
      <c r="V600" s="233" t="n">
        <v>45978</v>
      </c>
      <c r="W600" s="81" t="inlineStr">
        <is>
          <t>noviembre</t>
        </is>
      </c>
      <c r="X600" s="81" t="n">
        <v>2025</v>
      </c>
    </row>
    <row r="601" ht="14.45" customHeight="1">
      <c r="A601" s="81" t="inlineStr">
        <is>
          <t>LLC</t>
        </is>
      </c>
      <c r="B601" s="81" t="n">
        <v>634</v>
      </c>
      <c r="C601" s="81" t="n">
        <v>1</v>
      </c>
      <c r="D601" s="233" t="n">
        <v>45896</v>
      </c>
      <c r="E601" s="233" t="n">
        <v>45930</v>
      </c>
      <c r="F601" s="233" t="n">
        <v>45934</v>
      </c>
      <c r="G601" s="81" t="inlineStr">
        <is>
          <t>ClaudiaF</t>
        </is>
      </c>
      <c r="H601" s="81" t="n">
        <v>35</v>
      </c>
      <c r="I601" s="81" t="n"/>
      <c r="J601" s="83" t="n">
        <v>3528</v>
      </c>
      <c r="K601" s="83" t="inlineStr">
        <is>
          <t>EUR</t>
        </is>
      </c>
      <c r="L601" s="83" t="n">
        <v>3528</v>
      </c>
      <c r="M601" s="83" t="n">
        <v>4092.48</v>
      </c>
      <c r="N601" s="83" t="n">
        <v>331.63</v>
      </c>
      <c r="O601" s="83" t="n">
        <v>331.63</v>
      </c>
      <c r="P601" s="83" t="n">
        <v>384.6908</v>
      </c>
      <c r="Q601" s="84" t="n">
        <v>0.09399943310657596</v>
      </c>
      <c r="R601" s="81" t="n">
        <v>8</v>
      </c>
      <c r="S601" s="81" t="n">
        <v>2025</v>
      </c>
      <c r="T601" s="81" t="n">
        <v>9</v>
      </c>
      <c r="U601" s="81" t="n">
        <v>2025</v>
      </c>
      <c r="V601" s="233" t="n">
        <v>45979</v>
      </c>
      <c r="W601" s="81" t="inlineStr">
        <is>
          <t>noviembre</t>
        </is>
      </c>
      <c r="X601" s="81" t="n">
        <v>2025</v>
      </c>
    </row>
    <row r="602" ht="14.45" customHeight="1">
      <c r="A602" s="81" t="inlineStr">
        <is>
          <t>LLC</t>
        </is>
      </c>
      <c r="B602" s="81" t="n">
        <v>635</v>
      </c>
      <c r="C602" s="81" t="n">
        <v>1</v>
      </c>
      <c r="D602" s="233" t="n">
        <v>45896</v>
      </c>
      <c r="E602" s="233" t="n">
        <v>45899</v>
      </c>
      <c r="F602" s="233" t="n">
        <v>45904</v>
      </c>
      <c r="G602" s="81" t="inlineStr">
        <is>
          <t>VivianaS</t>
        </is>
      </c>
      <c r="H602" s="81" t="n">
        <v>35</v>
      </c>
      <c r="I602" s="81" t="n"/>
      <c r="J602" s="83" t="n">
        <v>5000</v>
      </c>
      <c r="K602" s="83" t="inlineStr">
        <is>
          <t>GPB</t>
        </is>
      </c>
      <c r="L602" s="83" t="n">
        <v>5750</v>
      </c>
      <c r="M602" s="83" t="n">
        <v>6700</v>
      </c>
      <c r="N602" s="83" t="n">
        <v>391.67</v>
      </c>
      <c r="O602" s="83" t="n">
        <v>450.4205</v>
      </c>
      <c r="P602" s="83" t="n">
        <v>524.8378</v>
      </c>
      <c r="Q602" s="84" t="n">
        <v>0.078334</v>
      </c>
      <c r="R602" s="81" t="n">
        <v>8</v>
      </c>
      <c r="S602" s="81" t="n">
        <v>2025</v>
      </c>
      <c r="T602" s="81" t="n">
        <v>8</v>
      </c>
      <c r="U602" s="81" t="n">
        <v>2025</v>
      </c>
      <c r="V602" s="233" t="n">
        <v>45949</v>
      </c>
      <c r="W602" s="81" t="inlineStr">
        <is>
          <t>octubre</t>
        </is>
      </c>
      <c r="X602" s="81" t="n">
        <v>2025</v>
      </c>
    </row>
    <row r="603" ht="14.45" customHeight="1">
      <c r="A603" s="81" t="inlineStr">
        <is>
          <t>LLC</t>
        </is>
      </c>
      <c r="B603" s="81" t="n">
        <v>636</v>
      </c>
      <c r="C603" s="81" t="n">
        <v>1</v>
      </c>
      <c r="D603" s="233" t="n">
        <v>45896</v>
      </c>
      <c r="E603" s="233" t="n">
        <v>45907</v>
      </c>
      <c r="F603" s="233" t="n">
        <v>45908</v>
      </c>
      <c r="G603" s="81" t="inlineStr">
        <is>
          <t>VivianaS</t>
        </is>
      </c>
      <c r="H603" s="81" t="n">
        <v>35</v>
      </c>
      <c r="I603" s="81" t="n"/>
      <c r="J603" s="83" t="n">
        <v>1221</v>
      </c>
      <c r="K603" s="83" t="inlineStr">
        <is>
          <t>EUR</t>
        </is>
      </c>
      <c r="L603" s="83" t="n">
        <v>1221</v>
      </c>
      <c r="M603" s="83" t="n">
        <v>1416.36</v>
      </c>
      <c r="N603" s="83" t="n">
        <v>358.14</v>
      </c>
      <c r="O603" s="83" t="n">
        <v>358.14</v>
      </c>
      <c r="P603" s="83" t="n">
        <v>415.4424</v>
      </c>
      <c r="Q603" s="84" t="n">
        <v>0.2933169533169533</v>
      </c>
      <c r="R603" s="81" t="n">
        <v>8</v>
      </c>
      <c r="S603" s="81" t="n">
        <v>2025</v>
      </c>
      <c r="T603" s="81" t="n">
        <v>9</v>
      </c>
      <c r="U603" s="81" t="n">
        <v>2025</v>
      </c>
      <c r="V603" s="233" t="n">
        <v>45953</v>
      </c>
      <c r="W603" s="81" t="inlineStr">
        <is>
          <t>octubre</t>
        </is>
      </c>
      <c r="X603" s="81" t="n">
        <v>2025</v>
      </c>
    </row>
    <row r="604" ht="14.45" customHeight="1">
      <c r="A604" s="81" t="inlineStr">
        <is>
          <t>LLC</t>
        </is>
      </c>
      <c r="B604" s="81" t="n">
        <v>637</v>
      </c>
      <c r="C604" s="81" t="n">
        <v>1</v>
      </c>
      <c r="D604" s="233" t="n">
        <v>45896</v>
      </c>
      <c r="E604" s="233" t="n">
        <v>45914</v>
      </c>
      <c r="F604" s="233" t="n">
        <v>45915</v>
      </c>
      <c r="G604" s="81" t="inlineStr">
        <is>
          <t>VivianaS</t>
        </is>
      </c>
      <c r="H604" s="81" t="n">
        <v>35</v>
      </c>
      <c r="I604" s="81" t="n"/>
      <c r="J604" s="83" t="n">
        <v>1158.04</v>
      </c>
      <c r="K604" s="83" t="inlineStr">
        <is>
          <t>EUR</t>
        </is>
      </c>
      <c r="L604" s="83" t="n">
        <v>1158.04</v>
      </c>
      <c r="M604" s="83" t="n">
        <v>1343.3264</v>
      </c>
      <c r="N604" s="83" t="n">
        <v>98.28</v>
      </c>
      <c r="O604" s="83" t="n">
        <v>98.28</v>
      </c>
      <c r="P604" s="83" t="n">
        <v>114.0048</v>
      </c>
      <c r="Q604" s="84" t="n">
        <v>0.08486753480017961</v>
      </c>
      <c r="R604" s="81" t="n">
        <v>8</v>
      </c>
      <c r="S604" s="81" t="n">
        <v>2025</v>
      </c>
      <c r="T604" s="81" t="n">
        <v>9</v>
      </c>
      <c r="U604" s="81" t="n">
        <v>2025</v>
      </c>
      <c r="V604" s="233" t="n">
        <v>45960</v>
      </c>
      <c r="W604" s="81" t="inlineStr">
        <is>
          <t>octubre</t>
        </is>
      </c>
      <c r="X604" s="81" t="n">
        <v>2025</v>
      </c>
    </row>
    <row r="605" ht="14.45" customHeight="1">
      <c r="A605" s="81" t="inlineStr">
        <is>
          <t>LLC</t>
        </is>
      </c>
      <c r="B605" s="81" t="n">
        <v>638</v>
      </c>
      <c r="C605" s="81" t="n">
        <v>0</v>
      </c>
      <c r="D605" s="233" t="n">
        <v>45896</v>
      </c>
      <c r="E605" s="233" t="n">
        <v>45869</v>
      </c>
      <c r="F605" s="233" t="n">
        <v>45872</v>
      </c>
      <c r="G605" s="81" t="inlineStr">
        <is>
          <t>VivianaS</t>
        </is>
      </c>
      <c r="H605" s="81" t="n">
        <v>35</v>
      </c>
      <c r="I605" s="81" t="n"/>
      <c r="J605" s="83" t="n">
        <v>9570</v>
      </c>
      <c r="K605" s="83" t="inlineStr">
        <is>
          <t>EUR</t>
        </is>
      </c>
      <c r="L605" s="83" t="n">
        <v>9570</v>
      </c>
      <c r="M605" s="83" t="n">
        <v>11101.2</v>
      </c>
      <c r="N605" s="83" t="n">
        <v>890.35</v>
      </c>
      <c r="O605" s="83" t="n">
        <v>890.35</v>
      </c>
      <c r="P605" s="83" t="n">
        <v>1032.806</v>
      </c>
      <c r="Q605" s="84" t="n">
        <v>0.0930355276907001</v>
      </c>
      <c r="R605" s="81" t="n">
        <v>8</v>
      </c>
      <c r="S605" s="81" t="n">
        <v>2025</v>
      </c>
      <c r="T605" s="81" t="n">
        <v>7</v>
      </c>
      <c r="U605" s="81" t="n">
        <v>2025</v>
      </c>
      <c r="V605" s="233" t="n">
        <v>45917</v>
      </c>
      <c r="W605" s="81" t="inlineStr">
        <is>
          <t>septiembre</t>
        </is>
      </c>
      <c r="X605" s="81" t="n">
        <v>2025</v>
      </c>
    </row>
    <row r="606" ht="14.45" customHeight="1">
      <c r="A606" s="81" t="inlineStr">
        <is>
          <t>LLC</t>
        </is>
      </c>
      <c r="B606" s="81" t="n">
        <v>640</v>
      </c>
      <c r="C606" s="81" t="n">
        <v>1</v>
      </c>
      <c r="D606" s="233" t="n">
        <v>45897</v>
      </c>
      <c r="E606" s="233" t="n">
        <v>45901</v>
      </c>
      <c r="F606" s="233" t="n">
        <v>45901</v>
      </c>
      <c r="G606" s="81" t="inlineStr">
        <is>
          <t>MinervaH</t>
        </is>
      </c>
      <c r="H606" s="81" t="n">
        <v>35</v>
      </c>
      <c r="I606" s="81" t="n"/>
      <c r="J606" s="83" t="n">
        <v>200</v>
      </c>
      <c r="K606" s="83" t="inlineStr">
        <is>
          <t>EUR</t>
        </is>
      </c>
      <c r="L606" s="83" t="n">
        <v>200</v>
      </c>
      <c r="M606" s="83" t="n">
        <v>232</v>
      </c>
      <c r="N606" s="83" t="n">
        <v>30</v>
      </c>
      <c r="O606" s="83" t="n">
        <v>30</v>
      </c>
      <c r="P606" s="83" t="n">
        <v>34.8</v>
      </c>
      <c r="Q606" s="84" t="n">
        <v>0.15</v>
      </c>
      <c r="R606" s="81" t="n">
        <v>8</v>
      </c>
      <c r="S606" s="81" t="n">
        <v>2025</v>
      </c>
      <c r="T606" s="81" t="n">
        <v>9</v>
      </c>
      <c r="U606" s="81" t="n">
        <v>2025</v>
      </c>
      <c r="V606" s="233" t="n">
        <v>45946</v>
      </c>
      <c r="W606" s="81" t="inlineStr">
        <is>
          <t>octubre</t>
        </is>
      </c>
      <c r="X606" s="81" t="n">
        <v>2025</v>
      </c>
    </row>
    <row r="607" ht="14.45" customHeight="1">
      <c r="A607" s="81" t="inlineStr">
        <is>
          <t>LLC</t>
        </is>
      </c>
      <c r="B607" s="81" t="n">
        <v>641</v>
      </c>
      <c r="C607" s="81" t="n">
        <v>1</v>
      </c>
      <c r="D607" s="233" t="n">
        <v>45897</v>
      </c>
      <c r="E607" s="233" t="n">
        <v>46006</v>
      </c>
      <c r="F607" s="233" t="n">
        <v>46030</v>
      </c>
      <c r="G607" s="81" t="inlineStr">
        <is>
          <t>MariellaP</t>
        </is>
      </c>
      <c r="H607" s="81" t="n">
        <v>35</v>
      </c>
      <c r="I607" s="81" t="inlineStr">
        <is>
          <t>JORGEP,LUISHDZ,MARC1989</t>
        </is>
      </c>
      <c r="J607" s="83" t="n">
        <v>55137.02</v>
      </c>
      <c r="K607" s="83" t="inlineStr">
        <is>
          <t>USD</t>
        </is>
      </c>
      <c r="L607" s="83" t="n">
        <v>47417.83719999999</v>
      </c>
      <c r="M607" s="83" t="n">
        <v>55137.02</v>
      </c>
      <c r="N607" s="83" t="n">
        <v>5425.09</v>
      </c>
      <c r="O607" s="83" t="n">
        <v>4665.5774</v>
      </c>
      <c r="P607" s="83" t="n">
        <v>5425.09</v>
      </c>
      <c r="Q607" s="84" t="n">
        <v>0.09839287651019225</v>
      </c>
      <c r="R607" s="81" t="n">
        <v>8</v>
      </c>
      <c r="S607" s="81" t="n">
        <v>2025</v>
      </c>
      <c r="T607" s="81" t="n">
        <v>12</v>
      </c>
      <c r="U607" s="81" t="n">
        <v>2025</v>
      </c>
      <c r="V607" s="233" t="n">
        <v>46075</v>
      </c>
      <c r="W607" s="81" t="inlineStr">
        <is>
          <t>febrero</t>
        </is>
      </c>
      <c r="X607" s="81" t="n">
        <v>2026</v>
      </c>
    </row>
    <row r="608" ht="14.45" customHeight="1">
      <c r="A608" s="81" t="inlineStr">
        <is>
          <t>LLC</t>
        </is>
      </c>
      <c r="B608" s="81" t="n">
        <v>642</v>
      </c>
      <c r="C608" s="81" t="n">
        <v>1</v>
      </c>
      <c r="D608" s="233" t="n">
        <v>45897</v>
      </c>
      <c r="E608" s="233" t="n">
        <v>45907</v>
      </c>
      <c r="F608" s="233" t="n">
        <v>45910</v>
      </c>
      <c r="G608" s="81" t="inlineStr">
        <is>
          <t>VivianaS</t>
        </is>
      </c>
      <c r="H608" s="81" t="n">
        <v>35</v>
      </c>
      <c r="I608" s="81" t="n"/>
      <c r="J608" s="83" t="n">
        <v>7395</v>
      </c>
      <c r="K608" s="83" t="inlineStr">
        <is>
          <t>EUR</t>
        </is>
      </c>
      <c r="L608" s="83" t="n">
        <v>7395</v>
      </c>
      <c r="M608" s="83" t="n">
        <v>8578.199999999999</v>
      </c>
      <c r="N608" s="83" t="n">
        <v>720.46</v>
      </c>
      <c r="O608" s="83" t="n">
        <v>720.46</v>
      </c>
      <c r="P608" s="83" t="n">
        <v>835.7336</v>
      </c>
      <c r="Q608" s="84" t="n">
        <v>0.09742528735632185</v>
      </c>
      <c r="R608" s="81" t="n">
        <v>8</v>
      </c>
      <c r="S608" s="81" t="n">
        <v>2025</v>
      </c>
      <c r="T608" s="81" t="n">
        <v>9</v>
      </c>
      <c r="U608" s="81" t="n">
        <v>2025</v>
      </c>
      <c r="V608" s="233" t="n">
        <v>45955</v>
      </c>
      <c r="W608" s="81" t="inlineStr">
        <is>
          <t>octubre</t>
        </is>
      </c>
      <c r="X608" s="81" t="n">
        <v>2025</v>
      </c>
    </row>
    <row r="609" ht="14.45" customHeight="1">
      <c r="A609" s="81" t="inlineStr">
        <is>
          <t>LLC</t>
        </is>
      </c>
      <c r="B609" s="81" t="n">
        <v>643</v>
      </c>
      <c r="C609" s="81" t="n">
        <v>1</v>
      </c>
      <c r="D609" s="233" t="n">
        <v>45897</v>
      </c>
      <c r="E609" s="233" t="n">
        <v>45964</v>
      </c>
      <c r="F609" s="233" t="n">
        <v>45969</v>
      </c>
      <c r="G609" s="81" t="inlineStr">
        <is>
          <t>VivianaS</t>
        </is>
      </c>
      <c r="H609" s="81" t="n">
        <v>35</v>
      </c>
      <c r="I609" s="81" t="n"/>
      <c r="J609" s="83" t="n">
        <v>1320000</v>
      </c>
      <c r="K609" s="83" t="inlineStr">
        <is>
          <t>JPY</t>
        </is>
      </c>
      <c r="L609" s="83" t="n">
        <v>7260</v>
      </c>
      <c r="M609" s="83" t="n">
        <v>8448</v>
      </c>
      <c r="N609" s="83" t="n">
        <v>104282</v>
      </c>
      <c r="O609" s="83" t="n">
        <v>573.5509999999999</v>
      </c>
      <c r="P609" s="83" t="n">
        <v>667.4048</v>
      </c>
      <c r="Q609" s="84" t="n">
        <v>0.07900151515151514</v>
      </c>
      <c r="R609" s="81" t="n">
        <v>8</v>
      </c>
      <c r="S609" s="81" t="n">
        <v>2025</v>
      </c>
      <c r="T609" s="81" t="n">
        <v>11</v>
      </c>
      <c r="U609" s="81" t="n">
        <v>2025</v>
      </c>
      <c r="V609" s="233" t="n">
        <v>46014</v>
      </c>
      <c r="W609" s="81" t="inlineStr">
        <is>
          <t>diciembre</t>
        </is>
      </c>
      <c r="X609" s="81" t="n">
        <v>2025</v>
      </c>
    </row>
    <row r="610" ht="14.45" customHeight="1">
      <c r="A610" s="81" t="inlineStr">
        <is>
          <t>LLC</t>
        </is>
      </c>
      <c r="B610" s="81" t="n">
        <v>644</v>
      </c>
      <c r="C610" s="81" t="n">
        <v>0</v>
      </c>
      <c r="D610" s="233" t="n">
        <v>45897</v>
      </c>
      <c r="E610" s="233" t="n">
        <v>45802</v>
      </c>
      <c r="F610" s="233" t="n">
        <v>45898</v>
      </c>
      <c r="G610" s="81" t="inlineStr">
        <is>
          <t>VivianaS</t>
        </is>
      </c>
      <c r="H610" s="81" t="n">
        <v>35</v>
      </c>
      <c r="I610" s="81" t="n"/>
      <c r="J610" s="83" t="n">
        <v>3017.44</v>
      </c>
      <c r="K610" s="83" t="inlineStr">
        <is>
          <t>USD</t>
        </is>
      </c>
      <c r="L610" s="83" t="n">
        <v>2594.9984</v>
      </c>
      <c r="M610" s="83" t="n">
        <v>3017.44</v>
      </c>
      <c r="N610" s="83" t="n">
        <v>286.61</v>
      </c>
      <c r="O610" s="83" t="n">
        <v>246.4846</v>
      </c>
      <c r="P610" s="83" t="n">
        <v>286.61</v>
      </c>
      <c r="Q610" s="84" t="n">
        <v>0.0949844901638475</v>
      </c>
      <c r="R610" s="81" t="n">
        <v>8</v>
      </c>
      <c r="S610" s="81" t="n">
        <v>2025</v>
      </c>
      <c r="T610" s="81" t="n">
        <v>5</v>
      </c>
      <c r="U610" s="81" t="n">
        <v>2025</v>
      </c>
      <c r="V610" s="233" t="n">
        <v>45943</v>
      </c>
      <c r="W610" s="81" t="inlineStr">
        <is>
          <t>octubre</t>
        </is>
      </c>
      <c r="X610" s="81" t="n">
        <v>2025</v>
      </c>
    </row>
    <row r="611" ht="14.45" customHeight="1">
      <c r="A611" s="81" t="inlineStr">
        <is>
          <t>LLC</t>
        </is>
      </c>
      <c r="B611" s="81" t="n">
        <v>645</v>
      </c>
      <c r="C611" s="81" t="n">
        <v>0</v>
      </c>
      <c r="D611" s="233" t="n">
        <v>45897</v>
      </c>
      <c r="E611" s="233" t="n">
        <v>45789</v>
      </c>
      <c r="F611" s="233" t="n">
        <v>45793</v>
      </c>
      <c r="G611" s="81" t="inlineStr">
        <is>
          <t>VivianaS</t>
        </is>
      </c>
      <c r="H611" s="81" t="n">
        <v>35</v>
      </c>
      <c r="I611" s="81" t="n"/>
      <c r="J611" s="83" t="n">
        <v>2566.4</v>
      </c>
      <c r="K611" s="83" t="inlineStr">
        <is>
          <t>USD</t>
        </is>
      </c>
      <c r="L611" s="83" t="n">
        <v>2207.104</v>
      </c>
      <c r="M611" s="83" t="n">
        <v>2566.4</v>
      </c>
      <c r="N611" s="83" t="n">
        <v>256.64</v>
      </c>
      <c r="O611" s="83" t="n">
        <v>220.7104</v>
      </c>
      <c r="P611" s="83" t="n">
        <v>256.64</v>
      </c>
      <c r="Q611" s="84" t="n">
        <v>0.09999999999999998</v>
      </c>
      <c r="R611" s="81" t="n">
        <v>8</v>
      </c>
      <c r="S611" s="81" t="n">
        <v>2025</v>
      </c>
      <c r="T611" s="81" t="n">
        <v>5</v>
      </c>
      <c r="U611" s="81" t="n">
        <v>2025</v>
      </c>
      <c r="V611" s="233" t="n">
        <v>45838</v>
      </c>
      <c r="W611" s="81" t="inlineStr">
        <is>
          <t>junio</t>
        </is>
      </c>
      <c r="X611" s="81" t="n">
        <v>2025</v>
      </c>
    </row>
    <row r="612" ht="14.45" customHeight="1">
      <c r="A612" s="81" t="inlineStr">
        <is>
          <t>LLC</t>
        </is>
      </c>
      <c r="B612" s="81" t="n">
        <v>646</v>
      </c>
      <c r="C612" s="81" t="n">
        <v>0</v>
      </c>
      <c r="D612" s="233" t="n">
        <v>45897</v>
      </c>
      <c r="E612" s="233" t="n">
        <v>45800</v>
      </c>
      <c r="F612" s="233" t="n">
        <v>45894</v>
      </c>
      <c r="G612" s="81" t="inlineStr">
        <is>
          <t>VivianaS</t>
        </is>
      </c>
      <c r="H612" s="81" t="n">
        <v>35</v>
      </c>
      <c r="I612" s="81" t="n"/>
      <c r="J612" s="83" t="n">
        <v>1515.02</v>
      </c>
      <c r="K612" s="83" t="inlineStr">
        <is>
          <t>USD</t>
        </is>
      </c>
      <c r="L612" s="83" t="n">
        <v>1302.9172</v>
      </c>
      <c r="M612" s="83" t="n">
        <v>1515.02</v>
      </c>
      <c r="N612" s="83" t="n">
        <v>201.72</v>
      </c>
      <c r="O612" s="83" t="n">
        <v>173.4792</v>
      </c>
      <c r="P612" s="83" t="n">
        <v>201.72</v>
      </c>
      <c r="Q612" s="84" t="n">
        <v>0.1331467571385196</v>
      </c>
      <c r="R612" s="81" t="n">
        <v>8</v>
      </c>
      <c r="S612" s="81" t="n">
        <v>2025</v>
      </c>
      <c r="T612" s="81" t="n">
        <v>5</v>
      </c>
      <c r="U612" s="81" t="n">
        <v>2025</v>
      </c>
      <c r="V612" s="233" t="n">
        <v>45939</v>
      </c>
      <c r="W612" s="81" t="inlineStr">
        <is>
          <t>octubre</t>
        </is>
      </c>
      <c r="X612" s="81" t="n">
        <v>2025</v>
      </c>
    </row>
    <row r="613" ht="14.45" customHeight="1">
      <c r="A613" s="81" t="inlineStr">
        <is>
          <t>LLC</t>
        </is>
      </c>
      <c r="B613" s="81" t="n">
        <v>647</v>
      </c>
      <c r="C613" s="81" t="n">
        <v>0</v>
      </c>
      <c r="D613" s="233" t="n">
        <v>45897</v>
      </c>
      <c r="E613" s="233" t="n">
        <v>45796</v>
      </c>
      <c r="F613" s="233" t="n">
        <v>45800</v>
      </c>
      <c r="G613" s="81" t="inlineStr">
        <is>
          <t>VivianaS</t>
        </is>
      </c>
      <c r="H613" s="81" t="n">
        <v>35</v>
      </c>
      <c r="I613" s="81" t="n"/>
      <c r="J613" s="83" t="n">
        <v>1200</v>
      </c>
      <c r="K613" s="83" t="inlineStr">
        <is>
          <t>USD</t>
        </is>
      </c>
      <c r="L613" s="83" t="n">
        <v>1032</v>
      </c>
      <c r="M613" s="83" t="n">
        <v>1200</v>
      </c>
      <c r="N613" s="83" t="n">
        <v>120</v>
      </c>
      <c r="O613" s="83" t="n">
        <v>103.2</v>
      </c>
      <c r="P613" s="83" t="n">
        <v>120</v>
      </c>
      <c r="Q613" s="84" t="n">
        <v>0.1</v>
      </c>
      <c r="R613" s="81" t="n">
        <v>8</v>
      </c>
      <c r="S613" s="81" t="n">
        <v>2025</v>
      </c>
      <c r="T613" s="81" t="n">
        <v>5</v>
      </c>
      <c r="U613" s="81" t="n">
        <v>2025</v>
      </c>
      <c r="V613" s="233" t="n">
        <v>45845</v>
      </c>
      <c r="W613" s="81" t="inlineStr">
        <is>
          <t>julio</t>
        </is>
      </c>
      <c r="X613" s="81" t="n">
        <v>2025</v>
      </c>
      <c r="Z613" t="inlineStr">
        <is>
          <t>renta baja</t>
        </is>
      </c>
    </row>
    <row r="614" ht="14.45" customHeight="1">
      <c r="A614" s="81" t="inlineStr">
        <is>
          <t>LLC</t>
        </is>
      </c>
      <c r="B614" s="81" t="n">
        <v>648</v>
      </c>
      <c r="C614" s="81" t="n">
        <v>0</v>
      </c>
      <c r="D614" s="233" t="n">
        <v>45897</v>
      </c>
      <c r="E614" s="233" t="n">
        <v>46094</v>
      </c>
      <c r="F614" s="233" t="n">
        <v>46107</v>
      </c>
      <c r="G614" s="81" t="inlineStr">
        <is>
          <t>VivianaS</t>
        </is>
      </c>
      <c r="H614" s="81" t="n">
        <v>35</v>
      </c>
      <c r="I614" s="81" t="n"/>
      <c r="J614" s="83" t="n">
        <v>3120143</v>
      </c>
      <c r="K614" s="83" t="inlineStr">
        <is>
          <t>JPY</t>
        </is>
      </c>
      <c r="L614" s="83" t="n">
        <v>17160.7865</v>
      </c>
      <c r="M614" s="83" t="n">
        <v>19968.9152</v>
      </c>
      <c r="N614" s="83" t="n">
        <v>265258.4</v>
      </c>
      <c r="O614" s="83" t="n">
        <v>1458.9212</v>
      </c>
      <c r="P614" s="83" t="n">
        <v>1697.65376</v>
      </c>
      <c r="Q614" s="84" t="n">
        <v>0.08501482143606881</v>
      </c>
      <c r="R614" s="81" t="n">
        <v>8</v>
      </c>
      <c r="S614" s="81" t="n">
        <v>2025</v>
      </c>
      <c r="T614" s="81" t="n">
        <v>3</v>
      </c>
      <c r="U614" s="81" t="n">
        <v>2026</v>
      </c>
      <c r="V614" s="233" t="n">
        <v>46152</v>
      </c>
      <c r="W614" s="81" t="inlineStr">
        <is>
          <t>mayo</t>
        </is>
      </c>
      <c r="X614" s="81" t="n">
        <v>2026</v>
      </c>
    </row>
    <row r="615" ht="14.45" customHeight="1">
      <c r="A615" s="81" t="inlineStr">
        <is>
          <t>LLC</t>
        </is>
      </c>
      <c r="B615" s="81" t="n">
        <v>649</v>
      </c>
      <c r="C615" s="81" t="n">
        <v>0</v>
      </c>
      <c r="D615" s="233" t="n">
        <v>45897</v>
      </c>
      <c r="E615" s="233" t="n">
        <v>46009</v>
      </c>
      <c r="F615" s="233" t="n">
        <v>46046</v>
      </c>
      <c r="G615" s="81" t="inlineStr">
        <is>
          <t>VivianaS</t>
        </is>
      </c>
      <c r="H615" s="81" t="n">
        <v>35</v>
      </c>
      <c r="I615" s="81" t="inlineStr">
        <is>
          <t>JORGEP</t>
        </is>
      </c>
      <c r="J615" s="83" t="n">
        <v>13274.97</v>
      </c>
      <c r="K615" s="83" t="inlineStr">
        <is>
          <t>USD</t>
        </is>
      </c>
      <c r="L615" s="83" t="n">
        <v>11416.4742</v>
      </c>
      <c r="M615" s="83" t="n">
        <v>13274.97</v>
      </c>
      <c r="N615" s="83" t="n">
        <v>1040.96</v>
      </c>
      <c r="O615" s="83" t="n">
        <v>895.2256</v>
      </c>
      <c r="P615" s="83" t="n">
        <v>1040.96</v>
      </c>
      <c r="Q615" s="84" t="n">
        <v>0.07841524312295999</v>
      </c>
      <c r="R615" s="81" t="n">
        <v>8</v>
      </c>
      <c r="S615" s="81" t="n">
        <v>2025</v>
      </c>
      <c r="T615" s="81" t="n">
        <v>12</v>
      </c>
      <c r="U615" s="81" t="n">
        <v>2025</v>
      </c>
      <c r="V615" s="233" t="n">
        <v>46091</v>
      </c>
      <c r="W615" s="81" t="inlineStr">
        <is>
          <t>marzo</t>
        </is>
      </c>
      <c r="X615" s="81" t="n">
        <v>2026</v>
      </c>
      <c r="Z615" t="inlineStr">
        <is>
          <t>renta baja</t>
        </is>
      </c>
    </row>
    <row r="616" ht="14.45" customHeight="1">
      <c r="A616" s="81" t="inlineStr">
        <is>
          <t>LLC</t>
        </is>
      </c>
      <c r="B616" s="81" t="n">
        <v>650</v>
      </c>
      <c r="C616" s="81" t="n">
        <v>1</v>
      </c>
      <c r="D616" s="233" t="n">
        <v>45897</v>
      </c>
      <c r="E616" s="233" t="n">
        <v>45896</v>
      </c>
      <c r="F616" s="233" t="n">
        <v>45899</v>
      </c>
      <c r="G616" s="81" t="inlineStr">
        <is>
          <t>VivianaS</t>
        </is>
      </c>
      <c r="H616" s="81" t="n">
        <v>35</v>
      </c>
      <c r="I616" s="81" t="n"/>
      <c r="J616" s="83" t="n">
        <v>1928.28</v>
      </c>
      <c r="K616" s="83" t="inlineStr">
        <is>
          <t>EUR</t>
        </is>
      </c>
      <c r="L616" s="83" t="n">
        <v>1928.28</v>
      </c>
      <c r="M616" s="83" t="n">
        <v>2236.8048</v>
      </c>
      <c r="N616" s="83" t="n">
        <v>174.84</v>
      </c>
      <c r="O616" s="83" t="n">
        <v>174.84</v>
      </c>
      <c r="P616" s="83" t="n">
        <v>202.8144</v>
      </c>
      <c r="Q616" s="84" t="n">
        <v>0.0906714792457527</v>
      </c>
      <c r="R616" s="81" t="n">
        <v>8</v>
      </c>
      <c r="S616" s="81" t="n">
        <v>2025</v>
      </c>
      <c r="T616" s="81" t="n">
        <v>8</v>
      </c>
      <c r="U616" s="81" t="n">
        <v>2025</v>
      </c>
      <c r="V616" s="233" t="n">
        <v>45944</v>
      </c>
      <c r="W616" s="81" t="inlineStr">
        <is>
          <t>octubre</t>
        </is>
      </c>
      <c r="X616" s="81" t="n">
        <v>2025</v>
      </c>
    </row>
    <row r="617" ht="14.45" customHeight="1">
      <c r="A617" s="81" t="inlineStr">
        <is>
          <t>LLC</t>
        </is>
      </c>
      <c r="B617" s="81" t="n">
        <v>651</v>
      </c>
      <c r="C617" s="81" t="n">
        <v>1</v>
      </c>
      <c r="D617" s="233" t="n">
        <v>45897</v>
      </c>
      <c r="E617" s="233" t="n">
        <v>45953</v>
      </c>
      <c r="F617" s="233" t="n">
        <v>45956</v>
      </c>
      <c r="G617" s="81" t="inlineStr">
        <is>
          <t>VivianaS</t>
        </is>
      </c>
      <c r="H617" s="81" t="n">
        <v>35</v>
      </c>
      <c r="I617" s="81" t="n"/>
      <c r="J617" s="83" t="n">
        <v>4760</v>
      </c>
      <c r="K617" s="83" t="inlineStr">
        <is>
          <t>USD</t>
        </is>
      </c>
      <c r="L617" s="83" t="n">
        <v>4093.6</v>
      </c>
      <c r="M617" s="83" t="n">
        <v>4760</v>
      </c>
      <c r="N617" s="83" t="n">
        <v>493.5</v>
      </c>
      <c r="O617" s="83" t="n">
        <v>424.41</v>
      </c>
      <c r="P617" s="83" t="n">
        <v>493.5</v>
      </c>
      <c r="Q617" s="84" t="n">
        <v>0.1036764705882353</v>
      </c>
      <c r="R617" s="81" t="n">
        <v>8</v>
      </c>
      <c r="S617" s="81" t="n">
        <v>2025</v>
      </c>
      <c r="T617" s="81" t="n">
        <v>10</v>
      </c>
      <c r="U617" s="81" t="n">
        <v>2025</v>
      </c>
      <c r="V617" s="233" t="n">
        <v>46001</v>
      </c>
      <c r="W617" s="81" t="inlineStr">
        <is>
          <t>diciembre</t>
        </is>
      </c>
      <c r="X617" s="81" t="n">
        <v>2025</v>
      </c>
    </row>
    <row r="618" ht="14.45" customHeight="1">
      <c r="A618" s="81" t="inlineStr">
        <is>
          <t>LLC</t>
        </is>
      </c>
      <c r="B618" s="81" t="n">
        <v>652</v>
      </c>
      <c r="C618" s="81" t="n">
        <v>1</v>
      </c>
      <c r="D618" s="233" t="n">
        <v>45897</v>
      </c>
      <c r="E618" s="233" t="n">
        <v>45921</v>
      </c>
      <c r="F618" s="233" t="n">
        <v>45924</v>
      </c>
      <c r="G618" s="81" t="inlineStr">
        <is>
          <t>VivianaS</t>
        </is>
      </c>
      <c r="H618" s="81" t="n">
        <v>35</v>
      </c>
      <c r="I618" s="81" t="n"/>
      <c r="J618" s="83" t="n">
        <v>1990</v>
      </c>
      <c r="K618" s="83" t="inlineStr">
        <is>
          <t>EUR</t>
        </is>
      </c>
      <c r="L618" s="83" t="n">
        <v>1990</v>
      </c>
      <c r="M618" s="83" t="n">
        <v>2308.4</v>
      </c>
      <c r="N618" s="83" t="n">
        <v>187.06</v>
      </c>
      <c r="O618" s="83" t="n">
        <v>187.06</v>
      </c>
      <c r="P618" s="83" t="n">
        <v>216.9896</v>
      </c>
      <c r="Q618" s="84" t="n">
        <v>0.094</v>
      </c>
      <c r="R618" s="81" t="n">
        <v>8</v>
      </c>
      <c r="S618" s="81" t="n">
        <v>2025</v>
      </c>
      <c r="T618" s="81" t="n">
        <v>9</v>
      </c>
      <c r="U618" s="81" t="n">
        <v>2025</v>
      </c>
      <c r="V618" s="233" t="n">
        <v>45969</v>
      </c>
      <c r="W618" s="81" t="inlineStr">
        <is>
          <t>noviembre</t>
        </is>
      </c>
      <c r="X618" s="81" t="n">
        <v>2025</v>
      </c>
      <c r="Z618" t="inlineStr">
        <is>
          <t>renta baja</t>
        </is>
      </c>
    </row>
    <row r="619" ht="14.45" customHeight="1">
      <c r="A619" s="81" t="inlineStr">
        <is>
          <t>LLC</t>
        </is>
      </c>
      <c r="B619" s="81" t="n">
        <v>653</v>
      </c>
      <c r="C619" s="81" t="n">
        <v>0</v>
      </c>
      <c r="D619" s="233" t="n">
        <v>45897</v>
      </c>
      <c r="E619" s="233" t="n">
        <v>46153</v>
      </c>
      <c r="F619" s="233" t="n">
        <v>46154</v>
      </c>
      <c r="G619" s="81" t="inlineStr">
        <is>
          <t>VivianaS</t>
        </is>
      </c>
      <c r="H619" s="81" t="n">
        <v>35</v>
      </c>
      <c r="I619" s="81" t="n"/>
      <c r="J619" s="83" t="n">
        <v>260</v>
      </c>
      <c r="K619" s="83" t="inlineStr">
        <is>
          <t>USD</t>
        </is>
      </c>
      <c r="L619" s="83" t="n">
        <v>223.6</v>
      </c>
      <c r="M619" s="83" t="n">
        <v>260</v>
      </c>
      <c r="N619" s="83" t="n">
        <v>26</v>
      </c>
      <c r="O619" s="83" t="n">
        <v>22.36</v>
      </c>
      <c r="P619" s="83" t="n">
        <v>26</v>
      </c>
      <c r="Q619" s="84" t="n">
        <v>0.1</v>
      </c>
      <c r="R619" s="81" t="n">
        <v>8</v>
      </c>
      <c r="S619" s="81" t="n">
        <v>2025</v>
      </c>
      <c r="T619" s="81" t="n">
        <v>5</v>
      </c>
      <c r="U619" s="81" t="n">
        <v>2026</v>
      </c>
      <c r="V619" s="233" t="n">
        <v>46199</v>
      </c>
      <c r="W619" s="81" t="inlineStr">
        <is>
          <t>junio</t>
        </is>
      </c>
      <c r="X619" s="81" t="n">
        <v>2026</v>
      </c>
    </row>
    <row r="620" ht="14.45" customHeight="1">
      <c r="A620" s="81" t="inlineStr">
        <is>
          <t>LLC</t>
        </is>
      </c>
      <c r="B620" s="81" t="n">
        <v>654</v>
      </c>
      <c r="C620" s="81" t="n">
        <v>0</v>
      </c>
      <c r="D620" s="233" t="n">
        <v>45897</v>
      </c>
      <c r="E620" s="233" t="n">
        <v>46158</v>
      </c>
      <c r="F620" s="233" t="n">
        <v>46161</v>
      </c>
      <c r="G620" s="81" t="inlineStr">
        <is>
          <t>VivianaS</t>
        </is>
      </c>
      <c r="H620" s="81" t="n">
        <v>35</v>
      </c>
      <c r="I620" s="81" t="n"/>
      <c r="J620" s="83" t="n">
        <v>1980</v>
      </c>
      <c r="K620" s="83" t="inlineStr">
        <is>
          <t>USD</t>
        </is>
      </c>
      <c r="L620" s="83" t="n">
        <v>1702.8</v>
      </c>
      <c r="M620" s="83" t="n">
        <v>1980</v>
      </c>
      <c r="N620" s="83" t="n">
        <v>193.5</v>
      </c>
      <c r="O620" s="83" t="n">
        <v>166.41</v>
      </c>
      <c r="P620" s="83" t="n">
        <v>193.5</v>
      </c>
      <c r="Q620" s="84" t="n">
        <v>0.09772727272727273</v>
      </c>
      <c r="R620" s="81" t="n">
        <v>8</v>
      </c>
      <c r="S620" s="81" t="n">
        <v>2025</v>
      </c>
      <c r="T620" s="81" t="n">
        <v>5</v>
      </c>
      <c r="U620" s="81" t="n">
        <v>2026</v>
      </c>
      <c r="V620" s="233" t="n">
        <v>46206</v>
      </c>
      <c r="W620" s="81" t="inlineStr">
        <is>
          <t>julio</t>
        </is>
      </c>
      <c r="X620" s="81" t="n">
        <v>2026</v>
      </c>
    </row>
    <row r="621" ht="14.45" customHeight="1">
      <c r="A621" s="81" t="inlineStr">
        <is>
          <t>LLC</t>
        </is>
      </c>
      <c r="B621" s="81" t="n">
        <v>655</v>
      </c>
      <c r="C621" s="81" t="n">
        <v>1</v>
      </c>
      <c r="D621" s="233" t="n">
        <v>45898</v>
      </c>
      <c r="E621" s="233" t="n">
        <v>45921</v>
      </c>
      <c r="F621" s="233" t="n">
        <v>45930</v>
      </c>
      <c r="G621" s="81" t="inlineStr">
        <is>
          <t>MinervaH</t>
        </is>
      </c>
      <c r="H621" s="81" t="n">
        <v>35</v>
      </c>
      <c r="I621" s="81" t="inlineStr">
        <is>
          <t>JORGEP</t>
        </is>
      </c>
      <c r="J621" s="83" t="n">
        <v>5384.78</v>
      </c>
      <c r="K621" s="83" t="inlineStr">
        <is>
          <t>USD</t>
        </is>
      </c>
      <c r="L621" s="83" t="n">
        <v>4630.9108</v>
      </c>
      <c r="M621" s="83" t="n">
        <v>5384.78</v>
      </c>
      <c r="N621" s="83" t="n">
        <v>0</v>
      </c>
      <c r="O621" s="83" t="n">
        <v>0</v>
      </c>
      <c r="P621" s="83" t="n">
        <v>0</v>
      </c>
      <c r="Q621" s="84" t="n">
        <v>0</v>
      </c>
      <c r="R621" s="81" t="n">
        <v>8</v>
      </c>
      <c r="S621" s="81" t="n">
        <v>2025</v>
      </c>
      <c r="T621" s="81" t="n">
        <v>9</v>
      </c>
      <c r="U621" s="81" t="n">
        <v>2025</v>
      </c>
      <c r="V621" s="233" t="n">
        <v>45975</v>
      </c>
      <c r="W621" s="81" t="inlineStr">
        <is>
          <t>noviembre</t>
        </is>
      </c>
      <c r="X621" s="81" t="n">
        <v>2025</v>
      </c>
    </row>
    <row r="622" ht="14.45" customHeight="1">
      <c r="A622" s="81" t="inlineStr">
        <is>
          <t>LLC</t>
        </is>
      </c>
      <c r="B622" s="81" t="n">
        <v>656</v>
      </c>
      <c r="C622" s="81" t="n">
        <v>1</v>
      </c>
      <c r="D622" s="233" t="n">
        <v>45901</v>
      </c>
      <c r="E622" s="233" t="n">
        <v>45929</v>
      </c>
      <c r="F622" s="233" t="n">
        <v>45929</v>
      </c>
      <c r="G622" s="81" t="inlineStr">
        <is>
          <t>MinervaH</t>
        </is>
      </c>
      <c r="H622" s="81" t="n">
        <v>36</v>
      </c>
      <c r="I622" s="81" t="n"/>
      <c r="J622" s="83" t="n">
        <v>691.98</v>
      </c>
      <c r="K622" s="83" t="inlineStr">
        <is>
          <t>USD</t>
        </is>
      </c>
      <c r="L622" s="83" t="n">
        <v>595.1028</v>
      </c>
      <c r="M622" s="83" t="n">
        <v>691.98</v>
      </c>
      <c r="N622" s="83" t="n">
        <v>0</v>
      </c>
      <c r="O622" s="83" t="n">
        <v>0</v>
      </c>
      <c r="P622" s="83" t="n">
        <v>0</v>
      </c>
      <c r="Q622" s="84" t="n">
        <v>0</v>
      </c>
      <c r="R622" s="81" t="n">
        <v>9</v>
      </c>
      <c r="S622" s="81" t="n">
        <v>2025</v>
      </c>
      <c r="T622" s="81" t="n">
        <v>9</v>
      </c>
      <c r="U622" s="81" t="n">
        <v>2025</v>
      </c>
      <c r="V622" s="233" t="n">
        <v>45974</v>
      </c>
      <c r="W622" s="81" t="inlineStr">
        <is>
          <t>noviembre</t>
        </is>
      </c>
      <c r="X622" s="81" t="n">
        <v>2025</v>
      </c>
      <c r="Z622" t="inlineStr">
        <is>
          <t>sin fecha de inicio o fin</t>
        </is>
      </c>
    </row>
    <row r="623" ht="14.45" customHeight="1">
      <c r="A623" s="81" t="inlineStr">
        <is>
          <t>LLC</t>
        </is>
      </c>
      <c r="B623" s="81" t="n">
        <v>657</v>
      </c>
      <c r="C623" s="81" t="n">
        <v>1</v>
      </c>
      <c r="D623" s="233" t="n">
        <v>45902</v>
      </c>
      <c r="E623" s="233" t="n">
        <v>45826</v>
      </c>
      <c r="F623" s="233" t="n">
        <v>45829</v>
      </c>
      <c r="G623" s="81" t="inlineStr">
        <is>
          <t>ManonR</t>
        </is>
      </c>
      <c r="H623" s="81" t="n">
        <v>36</v>
      </c>
      <c r="I623" s="81" t="n"/>
      <c r="J623" s="83" t="n">
        <v>2724.75</v>
      </c>
      <c r="K623" s="83" t="inlineStr">
        <is>
          <t>USD</t>
        </is>
      </c>
      <c r="L623" s="83" t="n">
        <v>2343.285</v>
      </c>
      <c r="M623" s="83" t="n">
        <v>2724.75</v>
      </c>
      <c r="N623" s="83" t="n">
        <v>217.52</v>
      </c>
      <c r="O623" s="83" t="n">
        <v>187.0672</v>
      </c>
      <c r="P623" s="83" t="n">
        <v>217.52</v>
      </c>
      <c r="Q623" s="84" t="n">
        <v>0.07983117717221765</v>
      </c>
      <c r="R623" s="81" t="n">
        <v>9</v>
      </c>
      <c r="S623" s="81" t="n">
        <v>2025</v>
      </c>
      <c r="T623" s="81" t="n">
        <v>6</v>
      </c>
      <c r="U623" s="81" t="n">
        <v>2025</v>
      </c>
      <c r="V623" s="233" t="n">
        <v>45874</v>
      </c>
      <c r="W623" s="81" t="inlineStr">
        <is>
          <t>agosto</t>
        </is>
      </c>
      <c r="X623" s="81" t="n">
        <v>2025</v>
      </c>
      <c r="Z623" t="inlineStr">
        <is>
          <t>renta muy baja</t>
        </is>
      </c>
    </row>
    <row r="624" ht="14.45" customHeight="1">
      <c r="A624" s="81" t="inlineStr">
        <is>
          <t>LLC</t>
        </is>
      </c>
      <c r="B624" s="81" t="n">
        <v>658</v>
      </c>
      <c r="C624" s="81" t="n">
        <v>1</v>
      </c>
      <c r="D624" s="233" t="n">
        <v>45902</v>
      </c>
      <c r="E624" s="233" t="n">
        <v>45904</v>
      </c>
      <c r="F624" s="233" t="n">
        <v>45911</v>
      </c>
      <c r="G624" s="81" t="inlineStr">
        <is>
          <t>DianaM</t>
        </is>
      </c>
      <c r="H624" s="81" t="n">
        <v>36</v>
      </c>
      <c r="I624" s="81" t="inlineStr">
        <is>
          <t>MARC1989</t>
        </is>
      </c>
      <c r="J624" s="83" t="n">
        <v>2482.65</v>
      </c>
      <c r="K624" s="83" t="inlineStr">
        <is>
          <t>USD</t>
        </is>
      </c>
      <c r="L624" s="83" t="n">
        <v>2135.079</v>
      </c>
      <c r="M624" s="83" t="n">
        <v>2482.65</v>
      </c>
      <c r="N624" s="83" t="n">
        <v>140</v>
      </c>
      <c r="O624" s="83" t="n">
        <v>120.4</v>
      </c>
      <c r="P624" s="83" t="n">
        <v>140</v>
      </c>
      <c r="Q624" s="84" t="n">
        <v>0.05639135601071435</v>
      </c>
      <c r="R624" s="81" t="n">
        <v>9</v>
      </c>
      <c r="S624" s="81" t="n">
        <v>2025</v>
      </c>
      <c r="T624" s="81" t="n">
        <v>9</v>
      </c>
      <c r="U624" s="81" t="n">
        <v>2025</v>
      </c>
      <c r="V624" s="233" t="n">
        <v>45956</v>
      </c>
      <c r="W624" s="81" t="inlineStr">
        <is>
          <t>octubre</t>
        </is>
      </c>
      <c r="X624" s="81" t="n">
        <v>2025</v>
      </c>
    </row>
    <row r="625" ht="14.45" customHeight="1">
      <c r="A625" s="81" t="inlineStr">
        <is>
          <t>LLC</t>
        </is>
      </c>
      <c r="B625" s="81" t="n">
        <v>660</v>
      </c>
      <c r="C625" s="81" t="n">
        <v>1</v>
      </c>
      <c r="D625" s="233" t="n">
        <v>45902</v>
      </c>
      <c r="E625" s="233" t="n">
        <v>45878</v>
      </c>
      <c r="F625" s="233" t="n">
        <v>45884</v>
      </c>
      <c r="G625" s="81" t="inlineStr">
        <is>
          <t>ManonR</t>
        </is>
      </c>
      <c r="H625" s="81" t="n">
        <v>36</v>
      </c>
      <c r="I625" s="81" t="n"/>
      <c r="J625" s="83" t="n">
        <v>20000</v>
      </c>
      <c r="K625" s="83" t="inlineStr">
        <is>
          <t>USD</t>
        </is>
      </c>
      <c r="L625" s="83" t="n">
        <v>17200</v>
      </c>
      <c r="M625" s="83" t="n">
        <v>20000</v>
      </c>
      <c r="N625" s="83" t="n">
        <v>1500</v>
      </c>
      <c r="O625" s="83" t="n">
        <v>1290</v>
      </c>
      <c r="P625" s="83" t="n">
        <v>1500</v>
      </c>
      <c r="Q625" s="84" t="n">
        <v>0.075</v>
      </c>
      <c r="R625" s="81" t="n">
        <v>9</v>
      </c>
      <c r="S625" s="81" t="n">
        <v>2025</v>
      </c>
      <c r="T625" s="81" t="n">
        <v>8</v>
      </c>
      <c r="U625" s="81" t="n">
        <v>2025</v>
      </c>
      <c r="V625" s="233" t="n">
        <v>45929</v>
      </c>
      <c r="W625" s="81" t="inlineStr">
        <is>
          <t>septiembre</t>
        </is>
      </c>
      <c r="X625" s="81" t="n">
        <v>2025</v>
      </c>
    </row>
    <row r="626" ht="14.45" customHeight="1">
      <c r="A626" s="81" t="inlineStr">
        <is>
          <t>LLC</t>
        </is>
      </c>
      <c r="B626" s="81" t="n">
        <v>661</v>
      </c>
      <c r="C626" s="81" t="n">
        <v>1</v>
      </c>
      <c r="D626" s="233" t="n">
        <v>45902</v>
      </c>
      <c r="E626" s="233" t="n">
        <v>45919</v>
      </c>
      <c r="F626" s="233" t="n">
        <v>45921</v>
      </c>
      <c r="G626" s="81" t="inlineStr">
        <is>
          <t>MinervaH</t>
        </is>
      </c>
      <c r="H626" s="81" t="n">
        <v>36</v>
      </c>
      <c r="I626" s="81" t="n"/>
      <c r="J626" s="83" t="n">
        <v>11434</v>
      </c>
      <c r="K626" s="83" t="inlineStr">
        <is>
          <t>MXN</t>
        </is>
      </c>
      <c r="L626" s="83" t="n">
        <v>548.832</v>
      </c>
      <c r="M626" s="83" t="n">
        <v>640.304</v>
      </c>
      <c r="N626" s="83" t="n">
        <v>490</v>
      </c>
      <c r="O626" s="83" t="n">
        <v>23.52</v>
      </c>
      <c r="P626" s="83" t="n">
        <v>27.44</v>
      </c>
      <c r="Q626" s="84" t="n">
        <v>0.04285464404407906</v>
      </c>
      <c r="R626" s="81" t="n">
        <v>9</v>
      </c>
      <c r="S626" s="81" t="n">
        <v>2025</v>
      </c>
      <c r="T626" s="81" t="n">
        <v>9</v>
      </c>
      <c r="U626" s="81" t="n">
        <v>2025</v>
      </c>
      <c r="V626" s="233" t="n">
        <v>45966</v>
      </c>
      <c r="W626" s="81" t="inlineStr">
        <is>
          <t>noviembre</t>
        </is>
      </c>
      <c r="X626" s="81" t="n">
        <v>2025</v>
      </c>
    </row>
    <row r="627" ht="14.45" customHeight="1">
      <c r="A627" s="81" t="inlineStr">
        <is>
          <t>LLC</t>
        </is>
      </c>
      <c r="B627" s="81" t="n">
        <v>662</v>
      </c>
      <c r="C627" s="81" t="n">
        <v>1</v>
      </c>
      <c r="D627" s="233" t="n">
        <v>45903</v>
      </c>
      <c r="E627" s="233" t="n">
        <v>45919</v>
      </c>
      <c r="F627" s="233" t="n">
        <v>45921</v>
      </c>
      <c r="G627" s="81" t="inlineStr">
        <is>
          <t>MinervaH</t>
        </is>
      </c>
      <c r="H627" s="81" t="n">
        <v>36</v>
      </c>
      <c r="I627" s="81" t="n"/>
      <c r="J627" s="83" t="n">
        <v>13936</v>
      </c>
      <c r="K627" s="83" t="inlineStr">
        <is>
          <t>MXN</t>
        </is>
      </c>
      <c r="L627" s="83" t="n">
        <v>668.928</v>
      </c>
      <c r="M627" s="83" t="n">
        <v>780.4160000000001</v>
      </c>
      <c r="N627" s="83" t="n">
        <v>1330</v>
      </c>
      <c r="O627" s="83" t="n">
        <v>63.84</v>
      </c>
      <c r="P627" s="83" t="n">
        <v>74.48</v>
      </c>
      <c r="Q627" s="84" t="n">
        <v>0.09543628013777268</v>
      </c>
      <c r="R627" s="81" t="n">
        <v>9</v>
      </c>
      <c r="S627" s="81" t="n">
        <v>2025</v>
      </c>
      <c r="T627" s="81" t="n">
        <v>9</v>
      </c>
      <c r="U627" s="81" t="n">
        <v>2025</v>
      </c>
      <c r="V627" s="233" t="n">
        <v>45966</v>
      </c>
      <c r="W627" s="81" t="inlineStr">
        <is>
          <t>noviembre</t>
        </is>
      </c>
      <c r="X627" s="81" t="n">
        <v>2025</v>
      </c>
    </row>
    <row r="628" ht="14.45" customHeight="1">
      <c r="A628" s="81" t="inlineStr">
        <is>
          <t>LLC</t>
        </is>
      </c>
      <c r="B628" s="81" t="n">
        <v>663</v>
      </c>
      <c r="C628" s="81" t="n">
        <v>1</v>
      </c>
      <c r="D628" s="233" t="n">
        <v>45903</v>
      </c>
      <c r="E628" s="233" t="n">
        <v>46011</v>
      </c>
      <c r="F628" s="233" t="n">
        <v>46018</v>
      </c>
      <c r="G628" s="81" t="inlineStr">
        <is>
          <t>VivianaS</t>
        </is>
      </c>
      <c r="H628" s="81" t="n">
        <v>36</v>
      </c>
      <c r="I628" s="81" t="n"/>
      <c r="J628" s="83" t="n">
        <v>400000</v>
      </c>
      <c r="K628" s="83" t="inlineStr">
        <is>
          <t>EUR</t>
        </is>
      </c>
      <c r="L628" s="83" t="n">
        <v>400000</v>
      </c>
      <c r="M628" s="83" t="n">
        <v>463999.9999999999</v>
      </c>
      <c r="N628" s="83" t="n">
        <v>36364</v>
      </c>
      <c r="O628" s="83" t="n">
        <v>36364</v>
      </c>
      <c r="P628" s="83" t="n">
        <v>42182.24</v>
      </c>
      <c r="Q628" s="84" t="n">
        <v>0.09091</v>
      </c>
      <c r="R628" s="81" t="n">
        <v>9</v>
      </c>
      <c r="S628" s="81" t="n">
        <v>2025</v>
      </c>
      <c r="T628" s="81" t="n">
        <v>12</v>
      </c>
      <c r="U628" s="81" t="n">
        <v>2025</v>
      </c>
      <c r="V628" s="233" t="n">
        <v>46063</v>
      </c>
      <c r="W628" s="81" t="inlineStr">
        <is>
          <t>febrero</t>
        </is>
      </c>
      <c r="X628" s="81" t="n">
        <v>2026</v>
      </c>
    </row>
    <row r="629" ht="14.45" customHeight="1">
      <c r="A629" s="81" t="inlineStr">
        <is>
          <t>LLC</t>
        </is>
      </c>
      <c r="B629" s="81" t="n">
        <v>664</v>
      </c>
      <c r="C629" s="81" t="n">
        <v>1</v>
      </c>
      <c r="D629" s="233" t="n">
        <v>45903</v>
      </c>
      <c r="E629" s="233" t="n">
        <v>45861</v>
      </c>
      <c r="F629" s="233" t="n">
        <v>45862</v>
      </c>
      <c r="G629" s="81" t="inlineStr">
        <is>
          <t>VeronicaN</t>
        </is>
      </c>
      <c r="H629" s="81" t="n">
        <v>36</v>
      </c>
      <c r="I629" s="81" t="n"/>
      <c r="J629" s="83" t="n">
        <v>940</v>
      </c>
      <c r="K629" s="83" t="inlineStr">
        <is>
          <t>USD</t>
        </is>
      </c>
      <c r="L629" s="83" t="n">
        <v>808.4</v>
      </c>
      <c r="M629" s="83" t="n">
        <v>940</v>
      </c>
      <c r="N629" s="83" t="n">
        <v>80.25</v>
      </c>
      <c r="O629" s="83" t="n">
        <v>69.015</v>
      </c>
      <c r="P629" s="83" t="n">
        <v>80.25</v>
      </c>
      <c r="Q629" s="84" t="n">
        <v>0.08537234042553192</v>
      </c>
      <c r="R629" s="81" t="n">
        <v>9</v>
      </c>
      <c r="S629" s="81" t="n">
        <v>2025</v>
      </c>
      <c r="T629" s="81" t="n">
        <v>7</v>
      </c>
      <c r="U629" s="81" t="n">
        <v>2025</v>
      </c>
      <c r="V629" s="233" t="n">
        <v>45907</v>
      </c>
      <c r="W629" s="81" t="inlineStr">
        <is>
          <t>septiembre</t>
        </is>
      </c>
      <c r="X629" s="81" t="n">
        <v>2025</v>
      </c>
    </row>
    <row r="630" ht="14.45" customHeight="1">
      <c r="A630" s="81" t="inlineStr">
        <is>
          <t>LLC</t>
        </is>
      </c>
      <c r="B630" s="81" t="n">
        <v>665</v>
      </c>
      <c r="C630" s="81" t="n">
        <v>0</v>
      </c>
      <c r="D630" s="233" t="n">
        <v>45903</v>
      </c>
      <c r="E630" s="233" t="n">
        <v>45815</v>
      </c>
      <c r="F630" s="233" t="n">
        <v>45820</v>
      </c>
      <c r="G630" s="81" t="inlineStr">
        <is>
          <t>ManonR</t>
        </is>
      </c>
      <c r="H630" s="81" t="n">
        <v>36</v>
      </c>
      <c r="I630" s="81" t="n"/>
      <c r="J630" s="83" t="n">
        <v>5733.7</v>
      </c>
      <c r="K630" s="83" t="inlineStr">
        <is>
          <t>USD</t>
        </is>
      </c>
      <c r="L630" s="83" t="n">
        <v>4930.982</v>
      </c>
      <c r="M630" s="83" t="n">
        <v>5733.7</v>
      </c>
      <c r="N630" s="83" t="n">
        <v>484.18</v>
      </c>
      <c r="O630" s="83" t="n">
        <v>416.3948</v>
      </c>
      <c r="P630" s="83" t="n">
        <v>484.18</v>
      </c>
      <c r="Q630" s="84" t="n">
        <v>0.0844445994732895</v>
      </c>
      <c r="R630" s="81" t="n">
        <v>9</v>
      </c>
      <c r="S630" s="81" t="n">
        <v>2025</v>
      </c>
      <c r="T630" s="81" t="n">
        <v>6</v>
      </c>
      <c r="U630" s="81" t="n">
        <v>2025</v>
      </c>
      <c r="V630" s="233" t="n">
        <v>45865</v>
      </c>
      <c r="W630" s="81" t="inlineStr">
        <is>
          <t>julio</t>
        </is>
      </c>
      <c r="X630" s="81" t="n">
        <v>2025</v>
      </c>
    </row>
    <row r="631" ht="14.45" customHeight="1">
      <c r="A631" s="81" t="inlineStr">
        <is>
          <t>LLC</t>
        </is>
      </c>
      <c r="B631" s="81" t="n">
        <v>666</v>
      </c>
      <c r="C631" s="81" t="n">
        <v>1</v>
      </c>
      <c r="D631" s="233" t="n">
        <v>45904</v>
      </c>
      <c r="E631" s="233" t="n">
        <v>45910</v>
      </c>
      <c r="F631" s="233" t="n">
        <v>45912</v>
      </c>
      <c r="G631" s="81" t="inlineStr">
        <is>
          <t>MariaJose</t>
        </is>
      </c>
      <c r="H631" s="81" t="n">
        <v>36</v>
      </c>
      <c r="I631" s="81" t="n"/>
      <c r="J631" s="83" t="n">
        <v>2955</v>
      </c>
      <c r="K631" s="83" t="inlineStr">
        <is>
          <t>EUR</t>
        </is>
      </c>
      <c r="L631" s="83" t="n">
        <v>2955</v>
      </c>
      <c r="M631" s="83" t="n">
        <v>3427.8</v>
      </c>
      <c r="N631" s="83" t="n">
        <v>590</v>
      </c>
      <c r="O631" s="83" t="n">
        <v>590</v>
      </c>
      <c r="P631" s="83" t="n">
        <v>684.4</v>
      </c>
      <c r="Q631" s="84" t="n">
        <v>0.1996615905245347</v>
      </c>
      <c r="R631" s="81" t="n">
        <v>9</v>
      </c>
      <c r="S631" s="81" t="n">
        <v>2025</v>
      </c>
      <c r="T631" s="81" t="n">
        <v>9</v>
      </c>
      <c r="U631" s="81" t="n">
        <v>2025</v>
      </c>
      <c r="V631" s="233" t="n">
        <v>45957</v>
      </c>
      <c r="W631" s="81" t="inlineStr">
        <is>
          <t>octubre</t>
        </is>
      </c>
      <c r="X631" s="81" t="n">
        <v>2025</v>
      </c>
    </row>
    <row r="632" ht="14.45" customHeight="1">
      <c r="A632" s="81" t="inlineStr">
        <is>
          <t>LLC</t>
        </is>
      </c>
      <c r="B632" s="81" t="n">
        <v>667</v>
      </c>
      <c r="C632" s="81" t="n">
        <v>1</v>
      </c>
      <c r="D632" s="233" t="n">
        <v>45904</v>
      </c>
      <c r="E632" s="233" t="n">
        <v>45951</v>
      </c>
      <c r="F632" s="233" t="n">
        <v>45955</v>
      </c>
      <c r="G632" s="81" t="inlineStr">
        <is>
          <t>VivianaS</t>
        </is>
      </c>
      <c r="H632" s="81" t="n">
        <v>36</v>
      </c>
      <c r="I632" s="81" t="n"/>
      <c r="J632" s="83" t="n">
        <v>8228</v>
      </c>
      <c r="K632" s="83" t="inlineStr">
        <is>
          <t>USD</t>
        </is>
      </c>
      <c r="L632" s="83" t="n">
        <v>7076.08</v>
      </c>
      <c r="M632" s="83" t="n">
        <v>8228</v>
      </c>
      <c r="N632" s="83" t="n">
        <v>639.2</v>
      </c>
      <c r="O632" s="83" t="n">
        <v>549.712</v>
      </c>
      <c r="P632" s="83" t="n">
        <v>639.2</v>
      </c>
      <c r="Q632" s="84" t="n">
        <v>0.07768595041322314</v>
      </c>
      <c r="R632" s="81" t="n">
        <v>9</v>
      </c>
      <c r="S632" s="81" t="n">
        <v>2025</v>
      </c>
      <c r="T632" s="81" t="n">
        <v>10</v>
      </c>
      <c r="U632" s="81" t="n">
        <v>2025</v>
      </c>
      <c r="V632" s="233" t="n">
        <v>46000</v>
      </c>
      <c r="W632" s="81" t="inlineStr">
        <is>
          <t>diciembre</t>
        </is>
      </c>
      <c r="X632" s="81" t="n">
        <v>2025</v>
      </c>
    </row>
    <row r="633" ht="14.45" customHeight="1">
      <c r="A633" s="81" t="inlineStr">
        <is>
          <t>LLC</t>
        </is>
      </c>
      <c r="B633" s="81" t="n">
        <v>668</v>
      </c>
      <c r="C633" s="81" t="n">
        <v>1</v>
      </c>
      <c r="D633" s="233" t="n">
        <v>45904</v>
      </c>
      <c r="E633" s="233" t="n">
        <v>45772</v>
      </c>
      <c r="F633" s="233" t="n">
        <v>45776</v>
      </c>
      <c r="G633" s="81" t="inlineStr">
        <is>
          <t>PaulinaV</t>
        </is>
      </c>
      <c r="H633" s="81" t="n">
        <v>36</v>
      </c>
      <c r="I633" s="81" t="n"/>
      <c r="J633" s="83" t="n">
        <v>4700</v>
      </c>
      <c r="K633" s="83" t="inlineStr">
        <is>
          <t>EUR</t>
        </is>
      </c>
      <c r="L633" s="83" t="n">
        <v>4700</v>
      </c>
      <c r="M633" s="83" t="n">
        <v>5452</v>
      </c>
      <c r="N633" s="83" t="n">
        <v>364.25</v>
      </c>
      <c r="O633" s="83" t="n">
        <v>364.25</v>
      </c>
      <c r="P633" s="83" t="n">
        <v>422.53</v>
      </c>
      <c r="Q633" s="84" t="n">
        <v>0.0775</v>
      </c>
      <c r="R633" s="81" t="n">
        <v>9</v>
      </c>
      <c r="S633" s="81" t="n">
        <v>2025</v>
      </c>
      <c r="T633" s="81" t="n">
        <v>4</v>
      </c>
      <c r="U633" s="81" t="n">
        <v>2025</v>
      </c>
      <c r="V633" s="233" t="n">
        <v>45821</v>
      </c>
      <c r="W633" s="81" t="inlineStr">
        <is>
          <t>junio</t>
        </is>
      </c>
      <c r="X633" s="81" t="n">
        <v>2025</v>
      </c>
    </row>
    <row r="634" ht="14.45" customHeight="1">
      <c r="A634" s="81" t="inlineStr">
        <is>
          <t>LLC</t>
        </is>
      </c>
      <c r="B634" s="81" t="n">
        <v>669</v>
      </c>
      <c r="C634" s="81" t="n">
        <v>1</v>
      </c>
      <c r="D634" s="233" t="n">
        <v>45904</v>
      </c>
      <c r="E634" s="233" t="n">
        <v>45854</v>
      </c>
      <c r="F634" s="233" t="n">
        <v>45855</v>
      </c>
      <c r="G634" s="81" t="inlineStr">
        <is>
          <t>PaulinaV</t>
        </is>
      </c>
      <c r="H634" s="81" t="n">
        <v>36</v>
      </c>
      <c r="I634" s="81" t="n"/>
      <c r="J634" s="83" t="n">
        <v>2004.02</v>
      </c>
      <c r="K634" s="83" t="inlineStr">
        <is>
          <t>USD</t>
        </is>
      </c>
      <c r="L634" s="83" t="n">
        <v>1723.4572</v>
      </c>
      <c r="M634" s="83" t="n">
        <v>2004.02</v>
      </c>
      <c r="N634" s="83" t="n">
        <v>283.59</v>
      </c>
      <c r="O634" s="83" t="n">
        <v>243.8874</v>
      </c>
      <c r="P634" s="83" t="n">
        <v>283.59</v>
      </c>
      <c r="Q634" s="84" t="n">
        <v>0.1415105637668287</v>
      </c>
      <c r="R634" s="81" t="n">
        <v>9</v>
      </c>
      <c r="S634" s="81" t="n">
        <v>2025</v>
      </c>
      <c r="T634" s="81" t="n">
        <v>7</v>
      </c>
      <c r="U634" s="81" t="n">
        <v>2025</v>
      </c>
      <c r="V634" s="233" t="n">
        <v>45900</v>
      </c>
      <c r="W634" s="81" t="inlineStr">
        <is>
          <t>agosto</t>
        </is>
      </c>
      <c r="X634" s="81" t="n">
        <v>2025</v>
      </c>
    </row>
    <row r="635" ht="14.45" customHeight="1">
      <c r="A635" s="81" t="inlineStr">
        <is>
          <t>LLC</t>
        </is>
      </c>
      <c r="B635" s="81" t="n">
        <v>670</v>
      </c>
      <c r="C635" s="81" t="n">
        <v>1</v>
      </c>
      <c r="D635" s="233" t="n">
        <v>45905</v>
      </c>
      <c r="E635" s="233" t="n">
        <v>45911</v>
      </c>
      <c r="F635" s="233" t="n">
        <v>45915</v>
      </c>
      <c r="G635" s="81" t="inlineStr">
        <is>
          <t>VivianaS</t>
        </is>
      </c>
      <c r="H635" s="81" t="n">
        <v>36</v>
      </c>
      <c r="I635" s="81" t="n"/>
      <c r="J635" s="83" t="n">
        <v>4956.01</v>
      </c>
      <c r="K635" s="83" t="inlineStr">
        <is>
          <t>USD</t>
        </is>
      </c>
      <c r="L635" s="83" t="n">
        <v>4262.1686</v>
      </c>
      <c r="M635" s="83" t="n">
        <v>4956.01</v>
      </c>
      <c r="N635" s="83" t="n">
        <v>394.28</v>
      </c>
      <c r="O635" s="83" t="n">
        <v>339.0808</v>
      </c>
      <c r="P635" s="83" t="n">
        <v>394.28</v>
      </c>
      <c r="Q635" s="84" t="n">
        <v>0.07955593309940859</v>
      </c>
      <c r="R635" s="81" t="n">
        <v>9</v>
      </c>
      <c r="S635" s="81" t="n">
        <v>2025</v>
      </c>
      <c r="T635" s="81" t="n">
        <v>9</v>
      </c>
      <c r="U635" s="81" t="n">
        <v>2025</v>
      </c>
      <c r="V635" s="233" t="n">
        <v>45960</v>
      </c>
      <c r="W635" s="81" t="inlineStr">
        <is>
          <t>octubre</t>
        </is>
      </c>
      <c r="X635" s="81" t="n">
        <v>2025</v>
      </c>
    </row>
    <row r="636" ht="14.45" customHeight="1">
      <c r="A636" s="81" t="inlineStr">
        <is>
          <t>LLC</t>
        </is>
      </c>
      <c r="B636" s="81" t="n">
        <v>671</v>
      </c>
      <c r="C636" s="81" t="n">
        <v>0</v>
      </c>
      <c r="D636" s="233" t="n">
        <v>45905</v>
      </c>
      <c r="E636" s="233" t="n">
        <v>46143</v>
      </c>
      <c r="F636" s="233" t="n">
        <v>46147</v>
      </c>
      <c r="G636" s="81" t="inlineStr">
        <is>
          <t>VivianaS</t>
        </is>
      </c>
      <c r="H636" s="81" t="n">
        <v>36</v>
      </c>
      <c r="I636" s="81" t="n"/>
      <c r="J636" s="83" t="n">
        <v>5985</v>
      </c>
      <c r="K636" s="83" t="inlineStr">
        <is>
          <t>USD</t>
        </is>
      </c>
      <c r="L636" s="83" t="n">
        <v>5147.1</v>
      </c>
      <c r="M636" s="83" t="n">
        <v>5985</v>
      </c>
      <c r="N636" s="83" t="n">
        <v>598.5</v>
      </c>
      <c r="O636" s="83" t="n">
        <v>514.71</v>
      </c>
      <c r="P636" s="83" t="n">
        <v>598.5</v>
      </c>
      <c r="Q636" s="84" t="n">
        <v>0.1</v>
      </c>
      <c r="R636" s="81" t="n">
        <v>9</v>
      </c>
      <c r="S636" s="81" t="n">
        <v>2025</v>
      </c>
      <c r="T636" s="81" t="n">
        <v>5</v>
      </c>
      <c r="U636" s="81" t="n">
        <v>2026</v>
      </c>
      <c r="V636" s="233" t="n">
        <v>46192</v>
      </c>
      <c r="W636" s="81" t="inlineStr">
        <is>
          <t>junio</t>
        </is>
      </c>
      <c r="X636" s="81" t="n">
        <v>2026</v>
      </c>
    </row>
    <row r="637" ht="14.45" customHeight="1">
      <c r="A637" s="81" t="inlineStr">
        <is>
          <t>LLC</t>
        </is>
      </c>
      <c r="B637" s="81" t="n">
        <v>672</v>
      </c>
      <c r="C637" s="81" t="n">
        <v>0</v>
      </c>
      <c r="D637" s="233" t="n">
        <v>45905</v>
      </c>
      <c r="E637" s="233" t="n">
        <v>45904</v>
      </c>
      <c r="F637" s="233" t="n">
        <v>45930</v>
      </c>
      <c r="G637" s="81" t="inlineStr">
        <is>
          <t>LucianaE</t>
        </is>
      </c>
      <c r="H637" s="81" t="n">
        <v>36</v>
      </c>
      <c r="I637" s="81" t="n"/>
      <c r="J637" s="83" t="n">
        <v>20193.97</v>
      </c>
      <c r="K637" s="83" t="inlineStr">
        <is>
          <t>EUR</t>
        </is>
      </c>
      <c r="L637" s="83" t="n">
        <v>20193.97</v>
      </c>
      <c r="M637" s="83" t="n">
        <v>23425.0052</v>
      </c>
      <c r="N637" s="83" t="n">
        <v>1683.75</v>
      </c>
      <c r="O637" s="83" t="n">
        <v>1683.75</v>
      </c>
      <c r="P637" s="83" t="n">
        <v>1953.15</v>
      </c>
      <c r="Q637" s="84" t="n">
        <v>0.08337885022113037</v>
      </c>
      <c r="R637" s="81" t="n">
        <v>9</v>
      </c>
      <c r="S637" s="81" t="n">
        <v>2025</v>
      </c>
      <c r="T637" s="81" t="n">
        <v>9</v>
      </c>
      <c r="U637" s="81" t="n">
        <v>2025</v>
      </c>
      <c r="V637" s="233" t="n">
        <v>45975</v>
      </c>
      <c r="W637" s="81" t="inlineStr">
        <is>
          <t>noviembre</t>
        </is>
      </c>
      <c r="X637" s="81" t="n">
        <v>2025</v>
      </c>
      <c r="Z637" t="inlineStr">
        <is>
          <t>Rentabilidad baja</t>
        </is>
      </c>
    </row>
    <row r="638" ht="14.45" customHeight="1">
      <c r="A638" s="81" t="inlineStr">
        <is>
          <t>LLC</t>
        </is>
      </c>
      <c r="B638" s="81" t="n">
        <v>673</v>
      </c>
      <c r="C638" s="81" t="n">
        <v>0</v>
      </c>
      <c r="D638" s="233" t="n">
        <v>45905</v>
      </c>
      <c r="E638" s="233" t="n">
        <v>46172</v>
      </c>
      <c r="F638" s="233" t="n">
        <v>46176</v>
      </c>
      <c r="G638" s="81" t="inlineStr">
        <is>
          <t>VivianaS</t>
        </is>
      </c>
      <c r="H638" s="81" t="n">
        <v>36</v>
      </c>
      <c r="I638" s="81" t="n"/>
      <c r="J638" s="83" t="n">
        <v>1876.62</v>
      </c>
      <c r="K638" s="83" t="inlineStr">
        <is>
          <t>USD</t>
        </is>
      </c>
      <c r="L638" s="83" t="n">
        <v>1613.8932</v>
      </c>
      <c r="M638" s="83" t="n">
        <v>1876.62</v>
      </c>
      <c r="N638" s="83" t="n">
        <v>178.84</v>
      </c>
      <c r="O638" s="83" t="n">
        <v>153.8024</v>
      </c>
      <c r="P638" s="83" t="n">
        <v>178.84</v>
      </c>
      <c r="Q638" s="84" t="n">
        <v>0.09529899500165191</v>
      </c>
      <c r="R638" s="81" t="n">
        <v>9</v>
      </c>
      <c r="S638" s="81" t="n">
        <v>2025</v>
      </c>
      <c r="T638" s="81" t="n">
        <v>5</v>
      </c>
      <c r="U638" s="81" t="n">
        <v>2026</v>
      </c>
      <c r="V638" s="233" t="n">
        <v>46221</v>
      </c>
      <c r="W638" s="81" t="inlineStr">
        <is>
          <t>julio</t>
        </is>
      </c>
      <c r="X638" s="81" t="n">
        <v>2026</v>
      </c>
      <c r="Z638" t="inlineStr">
        <is>
          <t>Rentabilidad baja</t>
        </is>
      </c>
    </row>
    <row r="639" ht="14.45" customHeight="1">
      <c r="A639" s="81" t="inlineStr">
        <is>
          <t>LLC</t>
        </is>
      </c>
      <c r="B639" s="81" t="n">
        <v>674</v>
      </c>
      <c r="C639" s="81" t="n">
        <v>0</v>
      </c>
      <c r="D639" s="233" t="n">
        <v>45905</v>
      </c>
      <c r="E639" s="233" t="n">
        <v>46171</v>
      </c>
      <c r="F639" s="233" t="n">
        <v>46179</v>
      </c>
      <c r="G639" s="81" t="inlineStr">
        <is>
          <t>VivianaS</t>
        </is>
      </c>
      <c r="H639" s="81" t="n">
        <v>36</v>
      </c>
      <c r="I639" s="81" t="n"/>
      <c r="J639" s="83" t="n">
        <v>3108.73</v>
      </c>
      <c r="K639" s="83" t="inlineStr">
        <is>
          <t>USD</t>
        </is>
      </c>
      <c r="L639" s="83" t="n">
        <v>2673.5078</v>
      </c>
      <c r="M639" s="83" t="n">
        <v>3108.73</v>
      </c>
      <c r="N639" s="83" t="n">
        <v>268.75</v>
      </c>
      <c r="O639" s="83" t="n">
        <v>231.125</v>
      </c>
      <c r="P639" s="83" t="n">
        <v>268.75</v>
      </c>
      <c r="Q639" s="84" t="n">
        <v>0.08645009376819474</v>
      </c>
      <c r="R639" s="81" t="n">
        <v>9</v>
      </c>
      <c r="S639" s="81" t="n">
        <v>2025</v>
      </c>
      <c r="T639" s="81" t="n">
        <v>5</v>
      </c>
      <c r="U639" s="81" t="n">
        <v>2026</v>
      </c>
      <c r="V639" s="233" t="n">
        <v>46224</v>
      </c>
      <c r="W639" s="81" t="inlineStr">
        <is>
          <t>julio</t>
        </is>
      </c>
      <c r="X639" s="81" t="n">
        <v>2026</v>
      </c>
      <c r="Z639" t="inlineStr">
        <is>
          <t>Rentabilidad baja</t>
        </is>
      </c>
    </row>
    <row r="640" ht="14.45" customHeight="1">
      <c r="A640" s="81" t="inlineStr">
        <is>
          <t>LLC</t>
        </is>
      </c>
      <c r="B640" s="81" t="n">
        <v>675</v>
      </c>
      <c r="C640" s="81" t="n">
        <v>1</v>
      </c>
      <c r="D640" s="233" t="n">
        <v>45908</v>
      </c>
      <c r="E640" s="233" t="n">
        <v>45916</v>
      </c>
      <c r="F640" s="233" t="n">
        <v>46059</v>
      </c>
      <c r="G640" s="81" t="inlineStr">
        <is>
          <t>MartinB</t>
        </is>
      </c>
      <c r="H640" s="81" t="n">
        <v>37</v>
      </c>
      <c r="I640" s="81" t="inlineStr">
        <is>
          <t>PAULAG</t>
        </is>
      </c>
      <c r="J640" s="83" t="n">
        <v>1816.94</v>
      </c>
      <c r="K640" s="83" t="inlineStr">
        <is>
          <t>USD</t>
        </is>
      </c>
      <c r="L640" s="83" t="n">
        <v>1562.5684</v>
      </c>
      <c r="M640" s="83" t="n">
        <v>1816.94</v>
      </c>
      <c r="N640" s="83" t="n">
        <v>0</v>
      </c>
      <c r="O640" s="83" t="n">
        <v>0</v>
      </c>
      <c r="P640" s="83" t="n">
        <v>0</v>
      </c>
      <c r="Q640" s="84" t="n">
        <v>0</v>
      </c>
      <c r="R640" s="81" t="n">
        <v>9</v>
      </c>
      <c r="S640" s="81" t="n">
        <v>2025</v>
      </c>
      <c r="T640" s="81" t="n">
        <v>9</v>
      </c>
      <c r="U640" s="81" t="n">
        <v>2025</v>
      </c>
      <c r="V640" s="233" t="n">
        <v>46104</v>
      </c>
      <c r="W640" s="81" t="inlineStr">
        <is>
          <t>marzo</t>
        </is>
      </c>
      <c r="X640" s="81" t="n">
        <v>2026</v>
      </c>
      <c r="Z640" t="inlineStr">
        <is>
          <t>Rentabilidad baja</t>
        </is>
      </c>
    </row>
    <row r="641" ht="14.45" customHeight="1">
      <c r="A641" s="81" t="inlineStr">
        <is>
          <t>LLC</t>
        </is>
      </c>
      <c r="B641" s="81" t="n">
        <v>676</v>
      </c>
      <c r="C641" s="81" t="n">
        <v>1</v>
      </c>
      <c r="D641" s="233" t="n">
        <v>45908</v>
      </c>
      <c r="E641" s="233" t="n">
        <v>45946</v>
      </c>
      <c r="F641" s="233" t="n">
        <v>45957</v>
      </c>
      <c r="G641" s="81" t="inlineStr">
        <is>
          <t>AndreaG</t>
        </is>
      </c>
      <c r="H641" s="81" t="n">
        <v>37</v>
      </c>
      <c r="I641" s="81" t="inlineStr">
        <is>
          <t>MARC1989</t>
        </is>
      </c>
      <c r="J641" s="83" t="n">
        <v>19036.89</v>
      </c>
      <c r="K641" s="83" t="inlineStr">
        <is>
          <t>EUR</t>
        </is>
      </c>
      <c r="L641" s="83" t="n">
        <v>19036.89</v>
      </c>
      <c r="M641" s="83" t="n">
        <v>22082.7924</v>
      </c>
      <c r="N641" s="83" t="n">
        <v>1304.33</v>
      </c>
      <c r="O641" s="83" t="n">
        <v>1304.33</v>
      </c>
      <c r="P641" s="83" t="n">
        <v>1513.0228</v>
      </c>
      <c r="Q641" s="84" t="n">
        <v>0.06851591830388262</v>
      </c>
      <c r="R641" s="81" t="n">
        <v>9</v>
      </c>
      <c r="S641" s="81" t="n">
        <v>2025</v>
      </c>
      <c r="T641" s="81" t="n">
        <v>10</v>
      </c>
      <c r="U641" s="81" t="n">
        <v>2025</v>
      </c>
      <c r="V641" s="233" t="n">
        <v>46002</v>
      </c>
      <c r="W641" s="81" t="inlineStr">
        <is>
          <t>diciembre</t>
        </is>
      </c>
      <c r="X641" s="81" t="n">
        <v>2025</v>
      </c>
      <c r="Z641" t="inlineStr">
        <is>
          <t>Rentabilidad baja</t>
        </is>
      </c>
    </row>
    <row r="642" ht="14.45" customHeight="1">
      <c r="A642" s="81" t="inlineStr">
        <is>
          <t>LLC</t>
        </is>
      </c>
      <c r="B642" s="81" t="n">
        <v>677</v>
      </c>
      <c r="C642" s="81" t="n">
        <v>1</v>
      </c>
      <c r="D642" s="233" t="n">
        <v>45908</v>
      </c>
      <c r="E642" s="233" t="n">
        <v>45924</v>
      </c>
      <c r="F642" s="233" t="n">
        <v>45929</v>
      </c>
      <c r="G642" s="81" t="inlineStr">
        <is>
          <t>AndreaG</t>
        </is>
      </c>
      <c r="H642" s="81" t="n">
        <v>37</v>
      </c>
      <c r="I642" s="81" t="inlineStr">
        <is>
          <t>JAIMEG,MARTINB</t>
        </is>
      </c>
      <c r="J642" s="83" t="n">
        <v>10350.17</v>
      </c>
      <c r="K642" s="83" t="inlineStr">
        <is>
          <t>EUR</t>
        </is>
      </c>
      <c r="L642" s="83" t="n">
        <v>10350.17</v>
      </c>
      <c r="M642" s="83" t="n">
        <v>12006.1972</v>
      </c>
      <c r="N642" s="83" t="n">
        <v>2045.75</v>
      </c>
      <c r="O642" s="83" t="n">
        <v>2045.75</v>
      </c>
      <c r="P642" s="83" t="n">
        <v>2373.07</v>
      </c>
      <c r="Q642" s="84" t="n">
        <v>0.1976537583440658</v>
      </c>
      <c r="R642" s="81" t="n">
        <v>9</v>
      </c>
      <c r="S642" s="81" t="n">
        <v>2025</v>
      </c>
      <c r="T642" s="81" t="n">
        <v>9</v>
      </c>
      <c r="U642" s="81" t="n">
        <v>2025</v>
      </c>
      <c r="V642" s="233" t="n">
        <v>45974</v>
      </c>
      <c r="W642" s="81" t="inlineStr">
        <is>
          <t>noviembre</t>
        </is>
      </c>
      <c r="X642" s="81" t="n">
        <v>2025</v>
      </c>
      <c r="Z642" t="inlineStr">
        <is>
          <t>Rentabilidad baja</t>
        </is>
      </c>
    </row>
    <row r="643" ht="14.45" customHeight="1">
      <c r="A643" s="81" t="inlineStr">
        <is>
          <t>LLC</t>
        </is>
      </c>
      <c r="B643" s="81" t="n">
        <v>678</v>
      </c>
      <c r="C643" s="81" t="n">
        <v>1</v>
      </c>
      <c r="D643" s="233" t="n">
        <v>45908</v>
      </c>
      <c r="E643" s="233" t="n">
        <v>45885</v>
      </c>
      <c r="F643" s="233" t="n">
        <v>45887</v>
      </c>
      <c r="G643" s="81" t="inlineStr">
        <is>
          <t>DianaM</t>
        </is>
      </c>
      <c r="H643" s="81" t="n">
        <v>37</v>
      </c>
      <c r="I643" s="81" t="n"/>
      <c r="J643" s="83" t="n">
        <v>2313.5</v>
      </c>
      <c r="K643" s="83" t="inlineStr">
        <is>
          <t>USD</t>
        </is>
      </c>
      <c r="L643" s="83" t="n">
        <v>1989.61</v>
      </c>
      <c r="M643" s="83" t="n">
        <v>2313.5</v>
      </c>
      <c r="N643" s="83" t="n">
        <v>142.11</v>
      </c>
      <c r="O643" s="83" t="n">
        <v>122.2146</v>
      </c>
      <c r="P643" s="83" t="n">
        <v>142.11</v>
      </c>
      <c r="Q643" s="84" t="n">
        <v>0.06142641020099417</v>
      </c>
      <c r="R643" s="81" t="n">
        <v>9</v>
      </c>
      <c r="S643" s="81" t="n">
        <v>2025</v>
      </c>
      <c r="T643" s="81" t="n">
        <v>8</v>
      </c>
      <c r="U643" s="81" t="n">
        <v>2025</v>
      </c>
      <c r="V643" s="233" t="n">
        <v>45932</v>
      </c>
      <c r="W643" s="81" t="inlineStr">
        <is>
          <t>octubre</t>
        </is>
      </c>
      <c r="X643" s="81" t="n">
        <v>2025</v>
      </c>
      <c r="Z643" t="inlineStr">
        <is>
          <t>Rentabilidad baja</t>
        </is>
      </c>
    </row>
    <row r="644" ht="14.45" customHeight="1">
      <c r="A644" s="81" t="inlineStr">
        <is>
          <t>LLC</t>
        </is>
      </c>
      <c r="B644" s="81" t="n">
        <v>679</v>
      </c>
      <c r="C644" s="81" t="n">
        <v>1</v>
      </c>
      <c r="D644" s="233" t="n">
        <v>45908</v>
      </c>
      <c r="E644" s="233" t="n">
        <v>45911</v>
      </c>
      <c r="F644" s="233" t="n">
        <v>45916</v>
      </c>
      <c r="G644" s="81" t="inlineStr">
        <is>
          <t>VivianaS</t>
        </is>
      </c>
      <c r="H644" s="81" t="n">
        <v>37</v>
      </c>
      <c r="I644" s="81" t="n"/>
      <c r="J644" s="83" t="n">
        <v>11383</v>
      </c>
      <c r="K644" s="83" t="inlineStr">
        <is>
          <t>USD</t>
        </is>
      </c>
      <c r="L644" s="83" t="n">
        <v>9789.379999999999</v>
      </c>
      <c r="M644" s="83" t="n">
        <v>11383</v>
      </c>
      <c r="N644" s="83" t="n">
        <v>907.5700000000001</v>
      </c>
      <c r="O644" s="83" t="n">
        <v>780.5102000000001</v>
      </c>
      <c r="P644" s="83" t="n">
        <v>907.5700000000001</v>
      </c>
      <c r="Q644" s="84" t="n">
        <v>0.07973029956953352</v>
      </c>
      <c r="R644" s="81" t="n">
        <v>9</v>
      </c>
      <c r="S644" s="81" t="n">
        <v>2025</v>
      </c>
      <c r="T644" s="81" t="n">
        <v>9</v>
      </c>
      <c r="U644" s="81" t="n">
        <v>2025</v>
      </c>
      <c r="V644" s="233" t="n">
        <v>45961</v>
      </c>
      <c r="W644" s="81" t="inlineStr">
        <is>
          <t>octubre</t>
        </is>
      </c>
      <c r="X644" s="81" t="n">
        <v>2025</v>
      </c>
      <c r="Z644" t="inlineStr">
        <is>
          <t>Rentabilidad baja</t>
        </is>
      </c>
    </row>
    <row r="645" ht="14.45" customHeight="1">
      <c r="A645" s="81" t="inlineStr">
        <is>
          <t>LLC</t>
        </is>
      </c>
      <c r="B645" s="81" t="n">
        <v>680</v>
      </c>
      <c r="C645" s="81" t="n">
        <v>0</v>
      </c>
      <c r="D645" s="233" t="n">
        <v>45908</v>
      </c>
      <c r="E645" s="233" t="n">
        <v>45973</v>
      </c>
      <c r="F645" s="233" t="n">
        <v>46103</v>
      </c>
      <c r="G645" s="81" t="inlineStr">
        <is>
          <t>IsraelB</t>
        </is>
      </c>
      <c r="H645" s="81" t="n">
        <v>37</v>
      </c>
      <c r="I645" s="81" t="inlineStr">
        <is>
          <t>DIANAM</t>
        </is>
      </c>
      <c r="J645" s="83" t="n">
        <v>10416.19</v>
      </c>
      <c r="K645" s="83" t="inlineStr">
        <is>
          <t>USD</t>
        </is>
      </c>
      <c r="L645" s="83" t="n">
        <v>8957.9234</v>
      </c>
      <c r="M645" s="83" t="n">
        <v>10416.19</v>
      </c>
      <c r="N645" s="83" t="n">
        <v>567.8</v>
      </c>
      <c r="O645" s="83" t="n">
        <v>488.3079999999999</v>
      </c>
      <c r="P645" s="83" t="n">
        <v>567.8</v>
      </c>
      <c r="Q645" s="84" t="n">
        <v>0.05451129443683343</v>
      </c>
      <c r="R645" s="81" t="n">
        <v>9</v>
      </c>
      <c r="S645" s="81" t="n">
        <v>2025</v>
      </c>
      <c r="T645" s="81" t="n">
        <v>11</v>
      </c>
      <c r="U645" s="81" t="n">
        <v>2025</v>
      </c>
      <c r="V645" s="233" t="n">
        <v>46148</v>
      </c>
      <c r="W645" s="81" t="inlineStr">
        <is>
          <t>mayo</t>
        </is>
      </c>
      <c r="X645" s="81" t="n">
        <v>2026</v>
      </c>
    </row>
    <row r="646" ht="14.45" customHeight="1">
      <c r="A646" s="81" t="inlineStr">
        <is>
          <t>LLC</t>
        </is>
      </c>
      <c r="B646" s="81" t="n">
        <v>681</v>
      </c>
      <c r="C646" s="81" t="n">
        <v>1</v>
      </c>
      <c r="D646" s="233" t="n">
        <v>45908</v>
      </c>
      <c r="E646" s="233" t="n">
        <v>45947</v>
      </c>
      <c r="F646" s="233" t="n">
        <v>45958</v>
      </c>
      <c r="G646" s="81" t="inlineStr">
        <is>
          <t>MariaM</t>
        </is>
      </c>
      <c r="H646" s="81" t="n">
        <v>37</v>
      </c>
      <c r="I646" s="81" t="n"/>
      <c r="J646" s="83" t="n">
        <v>7045.5</v>
      </c>
      <c r="K646" s="83" t="inlineStr">
        <is>
          <t>EUR</t>
        </is>
      </c>
      <c r="L646" s="83" t="n">
        <v>7045.5</v>
      </c>
      <c r="M646" s="83" t="n">
        <v>8172.78</v>
      </c>
      <c r="N646" s="83" t="n">
        <v>1609.26</v>
      </c>
      <c r="O646" s="83" t="n">
        <v>1609.26</v>
      </c>
      <c r="P646" s="83" t="n">
        <v>1866.7416</v>
      </c>
      <c r="Q646" s="84" t="n">
        <v>0.2284096231637215</v>
      </c>
      <c r="R646" s="81" t="n">
        <v>9</v>
      </c>
      <c r="S646" s="81" t="n">
        <v>2025</v>
      </c>
      <c r="T646" s="81" t="n">
        <v>10</v>
      </c>
      <c r="U646" s="81" t="n">
        <v>2025</v>
      </c>
      <c r="V646" s="233" t="n">
        <v>46003</v>
      </c>
      <c r="W646" s="81" t="inlineStr">
        <is>
          <t>diciembre</t>
        </is>
      </c>
      <c r="X646" s="81" t="n">
        <v>2025</v>
      </c>
    </row>
    <row r="647" ht="14.45" customHeight="1">
      <c r="A647" s="81" t="inlineStr">
        <is>
          <t>LLC</t>
        </is>
      </c>
      <c r="B647" s="81" t="n">
        <v>683</v>
      </c>
      <c r="C647" s="81" t="n">
        <v>1</v>
      </c>
      <c r="D647" s="233" t="n">
        <v>45909</v>
      </c>
      <c r="E647" s="233" t="n">
        <v>45908</v>
      </c>
      <c r="F647" s="233" t="n">
        <v>45914</v>
      </c>
      <c r="G647" s="81" t="inlineStr">
        <is>
          <t>MartinB</t>
        </is>
      </c>
      <c r="H647" s="81" t="n">
        <v>37</v>
      </c>
      <c r="I647" s="81" t="inlineStr">
        <is>
          <t>JAIMEG</t>
        </is>
      </c>
      <c r="J647" s="83" t="n">
        <v>3081</v>
      </c>
      <c r="K647" s="83" t="inlineStr">
        <is>
          <t>GPB</t>
        </is>
      </c>
      <c r="L647" s="83" t="n">
        <v>3543.15</v>
      </c>
      <c r="M647" s="83" t="n">
        <v>4128.54</v>
      </c>
      <c r="N647" s="83" t="n">
        <v>256.75</v>
      </c>
      <c r="O647" s="83" t="n">
        <v>295.2625</v>
      </c>
      <c r="P647" s="83" t="n">
        <v>344.045</v>
      </c>
      <c r="Q647" s="84" t="n">
        <v>0.08333333333333334</v>
      </c>
      <c r="R647" s="81" t="n">
        <v>9</v>
      </c>
      <c r="S647" s="81" t="n">
        <v>2025</v>
      </c>
      <c r="T647" s="81" t="n">
        <v>9</v>
      </c>
      <c r="U647" s="81" t="n">
        <v>2025</v>
      </c>
      <c r="V647" s="233" t="n">
        <v>45959</v>
      </c>
      <c r="W647" s="81" t="inlineStr">
        <is>
          <t>octubre</t>
        </is>
      </c>
      <c r="X647" s="81" t="n">
        <v>2025</v>
      </c>
      <c r="Z647" t="inlineStr">
        <is>
          <t>Sin rentabilidad</t>
        </is>
      </c>
    </row>
    <row r="648" ht="14.45" customHeight="1">
      <c r="A648" s="81" t="inlineStr">
        <is>
          <t>LLC</t>
        </is>
      </c>
      <c r="B648" s="81" t="n">
        <v>684</v>
      </c>
      <c r="C648" s="81" t="n">
        <v>1</v>
      </c>
      <c r="D648" s="233" t="n">
        <v>45909</v>
      </c>
      <c r="E648" s="233" t="n">
        <v>45887</v>
      </c>
      <c r="F648" s="233" t="n">
        <v>45889</v>
      </c>
      <c r="G648" s="81" t="inlineStr">
        <is>
          <t>DianaM</t>
        </is>
      </c>
      <c r="H648" s="81" t="n">
        <v>37</v>
      </c>
      <c r="I648" s="81" t="n"/>
      <c r="J648" s="83" t="n">
        <v>194.6</v>
      </c>
      <c r="K648" s="83" t="inlineStr">
        <is>
          <t>USD</t>
        </is>
      </c>
      <c r="L648" s="83" t="n">
        <v>167.356</v>
      </c>
      <c r="M648" s="83" t="n">
        <v>194.6</v>
      </c>
      <c r="N648" s="83" t="n">
        <v>19.46</v>
      </c>
      <c r="O648" s="83" t="n">
        <v>16.7356</v>
      </c>
      <c r="P648" s="83" t="n">
        <v>19.46</v>
      </c>
      <c r="Q648" s="84" t="n">
        <v>0.1</v>
      </c>
      <c r="R648" s="81" t="n">
        <v>9</v>
      </c>
      <c r="S648" s="81" t="n">
        <v>2025</v>
      </c>
      <c r="T648" s="81" t="n">
        <v>8</v>
      </c>
      <c r="U648" s="81" t="n">
        <v>2025</v>
      </c>
      <c r="V648" s="233" t="n">
        <v>45934</v>
      </c>
      <c r="W648" s="81" t="inlineStr">
        <is>
          <t>octubre</t>
        </is>
      </c>
      <c r="X648" s="81" t="n">
        <v>2025</v>
      </c>
    </row>
    <row r="649" ht="14.45" customHeight="1">
      <c r="A649" s="81" t="inlineStr">
        <is>
          <t>LLC</t>
        </is>
      </c>
      <c r="B649" s="81" t="n">
        <v>686</v>
      </c>
      <c r="C649" s="81" t="n">
        <v>1</v>
      </c>
      <c r="D649" s="233" t="n">
        <v>45909</v>
      </c>
      <c r="E649" s="233" t="n">
        <v>45923</v>
      </c>
      <c r="F649" s="233" t="n">
        <v>45929</v>
      </c>
      <c r="G649" s="81" t="inlineStr">
        <is>
          <t>LucianaE</t>
        </is>
      </c>
      <c r="H649" s="81" t="n">
        <v>37</v>
      </c>
      <c r="I649" s="81" t="n"/>
      <c r="J649" s="83" t="n">
        <v>2417.65</v>
      </c>
      <c r="K649" s="83" t="inlineStr">
        <is>
          <t>EUR</t>
        </is>
      </c>
      <c r="L649" s="83" t="n">
        <v>2417.65</v>
      </c>
      <c r="M649" s="83" t="n">
        <v>2804.474</v>
      </c>
      <c r="N649" s="83" t="n">
        <v>233.7</v>
      </c>
      <c r="O649" s="83" t="n">
        <v>233.7</v>
      </c>
      <c r="P649" s="83" t="n">
        <v>271.092</v>
      </c>
      <c r="Q649" s="84" t="n">
        <v>0.09666411598039418</v>
      </c>
      <c r="R649" s="81" t="n">
        <v>9</v>
      </c>
      <c r="S649" s="81" t="n">
        <v>2025</v>
      </c>
      <c r="T649" s="81" t="n">
        <v>9</v>
      </c>
      <c r="U649" s="81" t="n">
        <v>2025</v>
      </c>
      <c r="V649" s="233" t="n">
        <v>45974</v>
      </c>
      <c r="W649" s="81" t="inlineStr">
        <is>
          <t>noviembre</t>
        </is>
      </c>
      <c r="X649" s="81" t="n">
        <v>2025</v>
      </c>
    </row>
    <row r="650" ht="14.45" customHeight="1">
      <c r="A650" s="81" t="inlineStr">
        <is>
          <t>LLC</t>
        </is>
      </c>
      <c r="B650" s="81" t="n">
        <v>687</v>
      </c>
      <c r="C650" s="81" t="n">
        <v>0</v>
      </c>
      <c r="D650" s="233" t="n">
        <v>45909</v>
      </c>
      <c r="E650" s="233" t="n">
        <v>45903</v>
      </c>
      <c r="F650" s="233" t="n">
        <v>45970</v>
      </c>
      <c r="G650" s="81" t="inlineStr">
        <is>
          <t>LuisHdz</t>
        </is>
      </c>
      <c r="H650" s="81" t="n">
        <v>37</v>
      </c>
      <c r="I650" s="81" t="inlineStr">
        <is>
          <t>MARC1989</t>
        </is>
      </c>
      <c r="J650" s="83" t="n">
        <v>1975.2</v>
      </c>
      <c r="K650" s="83" t="inlineStr">
        <is>
          <t>USD</t>
        </is>
      </c>
      <c r="L650" s="83" t="n">
        <v>1698.672</v>
      </c>
      <c r="M650" s="83" t="n">
        <v>1975.2</v>
      </c>
      <c r="N650" s="83" t="n">
        <v>70</v>
      </c>
      <c r="O650" s="83" t="n">
        <v>60.2</v>
      </c>
      <c r="P650" s="83" t="n">
        <v>70</v>
      </c>
      <c r="Q650" s="84" t="n">
        <v>0.03543944916970433</v>
      </c>
      <c r="R650" s="81" t="n">
        <v>9</v>
      </c>
      <c r="S650" s="81" t="n">
        <v>2025</v>
      </c>
      <c r="T650" s="81" t="n">
        <v>9</v>
      </c>
      <c r="U650" s="81" t="n">
        <v>2025</v>
      </c>
      <c r="V650" s="233" t="n">
        <v>46015</v>
      </c>
      <c r="W650" s="81" t="inlineStr">
        <is>
          <t>diciembre</t>
        </is>
      </c>
      <c r="X650" s="81" t="n">
        <v>2025</v>
      </c>
    </row>
    <row r="651" ht="14.45" customHeight="1">
      <c r="A651" s="81" t="inlineStr">
        <is>
          <t>LLC</t>
        </is>
      </c>
      <c r="B651" s="81" t="n">
        <v>688</v>
      </c>
      <c r="C651" s="81" t="n">
        <v>1</v>
      </c>
      <c r="D651" s="233" t="n">
        <v>45909</v>
      </c>
      <c r="E651" s="233" t="n">
        <v>45923</v>
      </c>
      <c r="F651" s="233" t="n">
        <v>45927</v>
      </c>
      <c r="G651" s="81" t="inlineStr">
        <is>
          <t>LucianaE</t>
        </is>
      </c>
      <c r="H651" s="81" t="n">
        <v>37</v>
      </c>
      <c r="I651" s="81" t="n"/>
      <c r="J651" s="83" t="n">
        <v>10324.98</v>
      </c>
      <c r="K651" s="83" t="inlineStr">
        <is>
          <t>EUR</t>
        </is>
      </c>
      <c r="L651" s="83" t="n">
        <v>10324.98</v>
      </c>
      <c r="M651" s="83" t="n">
        <v>11976.9768</v>
      </c>
      <c r="N651" s="83" t="n">
        <v>1549.08</v>
      </c>
      <c r="O651" s="83" t="n">
        <v>1549.08</v>
      </c>
      <c r="P651" s="83" t="n">
        <v>1796.9328</v>
      </c>
      <c r="Q651" s="84" t="n">
        <v>0.150032251878454</v>
      </c>
      <c r="R651" s="81" t="n">
        <v>9</v>
      </c>
      <c r="S651" s="81" t="n">
        <v>2025</v>
      </c>
      <c r="T651" s="81" t="n">
        <v>9</v>
      </c>
      <c r="U651" s="81" t="n">
        <v>2025</v>
      </c>
      <c r="V651" s="233" t="n">
        <v>45972</v>
      </c>
      <c r="W651" s="81" t="inlineStr">
        <is>
          <t>noviembre</t>
        </is>
      </c>
      <c r="X651" s="81" t="n">
        <v>2025</v>
      </c>
    </row>
    <row r="652" ht="14.45" customHeight="1">
      <c r="A652" s="81" t="inlineStr">
        <is>
          <t>LLC</t>
        </is>
      </c>
      <c r="B652" s="81" t="n">
        <v>689</v>
      </c>
      <c r="C652" s="81" t="n">
        <v>1</v>
      </c>
      <c r="D652" s="233" t="n">
        <v>45910</v>
      </c>
      <c r="E652" s="233" t="n">
        <v>45913</v>
      </c>
      <c r="F652" s="233" t="n">
        <v>45923</v>
      </c>
      <c r="G652" s="81" t="inlineStr">
        <is>
          <t>VeronicaN</t>
        </is>
      </c>
      <c r="H652" s="81" t="n">
        <v>37</v>
      </c>
      <c r="I652" s="81" t="n"/>
      <c r="J652" s="83" t="n">
        <v>13114.49</v>
      </c>
      <c r="K652" s="83" t="inlineStr">
        <is>
          <t>USD</t>
        </is>
      </c>
      <c r="L652" s="83" t="n">
        <v>11278.4614</v>
      </c>
      <c r="M652" s="83" t="n">
        <v>13114.49</v>
      </c>
      <c r="N652" s="83" t="n">
        <v>1889.54</v>
      </c>
      <c r="O652" s="83" t="n">
        <v>1625.0044</v>
      </c>
      <c r="P652" s="83" t="n">
        <v>1889.54</v>
      </c>
      <c r="Q652" s="84" t="n">
        <v>0.1440803264175732</v>
      </c>
      <c r="R652" s="81" t="n">
        <v>9</v>
      </c>
      <c r="S652" s="81" t="n">
        <v>2025</v>
      </c>
      <c r="T652" s="81" t="n">
        <v>9</v>
      </c>
      <c r="U652" s="81" t="n">
        <v>2025</v>
      </c>
      <c r="V652" s="233" t="n">
        <v>45968</v>
      </c>
      <c r="W652" s="81" t="inlineStr">
        <is>
          <t>noviembre</t>
        </is>
      </c>
      <c r="X652" s="81" t="n">
        <v>2025</v>
      </c>
    </row>
    <row r="653" ht="14.45" customHeight="1">
      <c r="A653" s="81" t="inlineStr">
        <is>
          <t>LLC</t>
        </is>
      </c>
      <c r="B653" s="81" t="n">
        <v>690</v>
      </c>
      <c r="C653" s="81" t="n">
        <v>1</v>
      </c>
      <c r="D653" s="233" t="n">
        <v>45910</v>
      </c>
      <c r="E653" s="233" t="n">
        <v>45913</v>
      </c>
      <c r="F653" s="233" t="n">
        <v>45919</v>
      </c>
      <c r="G653" s="81" t="inlineStr">
        <is>
          <t>DianaM</t>
        </is>
      </c>
      <c r="H653" s="81" t="n">
        <v>37</v>
      </c>
      <c r="I653" s="81" t="inlineStr">
        <is>
          <t>ISRAELB,MARC1989</t>
        </is>
      </c>
      <c r="J653" s="83" t="n">
        <v>26950.49</v>
      </c>
      <c r="K653" s="83" t="inlineStr">
        <is>
          <t>USD</t>
        </is>
      </c>
      <c r="L653" s="83" t="n">
        <v>23177.4214</v>
      </c>
      <c r="M653" s="83" t="n">
        <v>26950.49</v>
      </c>
      <c r="N653" s="83" t="n">
        <v>2864.48</v>
      </c>
      <c r="O653" s="83" t="n">
        <v>2463.4528</v>
      </c>
      <c r="P653" s="83" t="n">
        <v>2864.48</v>
      </c>
      <c r="Q653" s="84" t="n">
        <v>0.1062867502594573</v>
      </c>
      <c r="R653" s="81" t="n">
        <v>9</v>
      </c>
      <c r="S653" s="81" t="n">
        <v>2025</v>
      </c>
      <c r="T653" s="81" t="n">
        <v>9</v>
      </c>
      <c r="U653" s="81" t="n">
        <v>2025</v>
      </c>
      <c r="V653" s="233" t="n">
        <v>45964</v>
      </c>
      <c r="W653" s="81" t="inlineStr">
        <is>
          <t>noviembre</t>
        </is>
      </c>
      <c r="X653" s="81" t="n">
        <v>2025</v>
      </c>
    </row>
    <row r="654" ht="14.45" customHeight="1">
      <c r="A654" s="81" t="inlineStr">
        <is>
          <t>LLC</t>
        </is>
      </c>
      <c r="B654" s="81" t="n">
        <v>691</v>
      </c>
      <c r="C654" s="81" t="n">
        <v>1</v>
      </c>
      <c r="D654" s="233" t="n">
        <v>45911</v>
      </c>
      <c r="E654" s="233" t="n">
        <v>45923</v>
      </c>
      <c r="F654" s="233" t="n">
        <v>45930</v>
      </c>
      <c r="G654" s="81" t="inlineStr">
        <is>
          <t>MartinB</t>
        </is>
      </c>
      <c r="H654" s="81" t="n">
        <v>37</v>
      </c>
      <c r="I654" s="81" t="inlineStr">
        <is>
          <t>JAIMEG,JORGEP</t>
        </is>
      </c>
      <c r="J654" s="83" t="n">
        <v>1114.08</v>
      </c>
      <c r="K654" s="83" t="inlineStr">
        <is>
          <t>USD</t>
        </is>
      </c>
      <c r="L654" s="83" t="n">
        <v>958.1088</v>
      </c>
      <c r="M654" s="83" t="n">
        <v>1114.08</v>
      </c>
      <c r="N654" s="83" t="n">
        <v>97.09999999999999</v>
      </c>
      <c r="O654" s="83" t="n">
        <v>83.506</v>
      </c>
      <c r="P654" s="83" t="n">
        <v>97.09999999999999</v>
      </c>
      <c r="Q654" s="84" t="n">
        <v>0.08715711618555221</v>
      </c>
      <c r="R654" s="81" t="n">
        <v>9</v>
      </c>
      <c r="S654" s="81" t="n">
        <v>2025</v>
      </c>
      <c r="T654" s="81" t="n">
        <v>9</v>
      </c>
      <c r="U654" s="81" t="n">
        <v>2025</v>
      </c>
      <c r="V654" s="233" t="n">
        <v>45975</v>
      </c>
      <c r="W654" s="81" t="inlineStr">
        <is>
          <t>noviembre</t>
        </is>
      </c>
      <c r="X654" s="81" t="n">
        <v>2025</v>
      </c>
      <c r="Z654" t="inlineStr">
        <is>
          <t>fechas</t>
        </is>
      </c>
    </row>
    <row r="655" ht="14.45" customHeight="1">
      <c r="A655" s="81" t="inlineStr">
        <is>
          <t>LLC</t>
        </is>
      </c>
      <c r="B655" s="81" t="n">
        <v>692</v>
      </c>
      <c r="C655" s="81" t="n">
        <v>1</v>
      </c>
      <c r="D655" s="233" t="n">
        <v>45911</v>
      </c>
      <c r="E655" s="233" t="n">
        <v>45912</v>
      </c>
      <c r="F655" s="233" t="n">
        <v>45917</v>
      </c>
      <c r="G655" s="81" t="inlineStr">
        <is>
          <t>LuisHdz</t>
        </is>
      </c>
      <c r="H655" s="81" t="n">
        <v>37</v>
      </c>
      <c r="I655" s="81" t="inlineStr">
        <is>
          <t>MARC1989</t>
        </is>
      </c>
      <c r="J655" s="83" t="n">
        <v>3288.3</v>
      </c>
      <c r="K655" s="83" t="inlineStr">
        <is>
          <t>USD</t>
        </is>
      </c>
      <c r="L655" s="83" t="n">
        <v>2827.938</v>
      </c>
      <c r="M655" s="83" t="n">
        <v>3288.3</v>
      </c>
      <c r="N655" s="83" t="n">
        <v>320.5</v>
      </c>
      <c r="O655" s="83" t="n">
        <v>275.63</v>
      </c>
      <c r="P655" s="83" t="n">
        <v>320.5</v>
      </c>
      <c r="Q655" s="84" t="n">
        <v>0.0974667761457288</v>
      </c>
      <c r="R655" s="81" t="n">
        <v>9</v>
      </c>
      <c r="S655" s="81" t="n">
        <v>2025</v>
      </c>
      <c r="T655" s="81" t="n">
        <v>9</v>
      </c>
      <c r="U655" s="81" t="n">
        <v>2025</v>
      </c>
      <c r="V655" s="233" t="n">
        <v>45962</v>
      </c>
      <c r="W655" s="81" t="inlineStr">
        <is>
          <t>noviembre</t>
        </is>
      </c>
      <c r="X655" s="81" t="n">
        <v>2025</v>
      </c>
    </row>
    <row r="656" ht="14.45" customHeight="1">
      <c r="A656" s="81" t="inlineStr">
        <is>
          <t>LLC</t>
        </is>
      </c>
      <c r="B656" s="81" t="n">
        <v>693</v>
      </c>
      <c r="C656" s="81" t="n">
        <v>1</v>
      </c>
      <c r="D656" s="233" t="n">
        <v>45911</v>
      </c>
      <c r="E656" s="233" t="n">
        <v>45918</v>
      </c>
      <c r="F656" s="233" t="n">
        <v>45922</v>
      </c>
      <c r="G656" s="81" t="inlineStr">
        <is>
          <t>VivianaS</t>
        </is>
      </c>
      <c r="H656" s="81" t="n">
        <v>37</v>
      </c>
      <c r="I656" s="81" t="n"/>
      <c r="J656" s="83" t="n">
        <v>6460</v>
      </c>
      <c r="K656" s="83" t="inlineStr">
        <is>
          <t>EUR</t>
        </is>
      </c>
      <c r="L656" s="83" t="n">
        <v>6460</v>
      </c>
      <c r="M656" s="83" t="n">
        <v>7493.599999999999</v>
      </c>
      <c r="N656" s="83" t="n">
        <v>681.5</v>
      </c>
      <c r="O656" s="83" t="n">
        <v>681.5</v>
      </c>
      <c r="P656" s="83" t="n">
        <v>790.54</v>
      </c>
      <c r="Q656" s="84" t="n">
        <v>0.1054953560371517</v>
      </c>
      <c r="R656" s="81" t="n">
        <v>9</v>
      </c>
      <c r="S656" s="81" t="n">
        <v>2025</v>
      </c>
      <c r="T656" s="81" t="n">
        <v>9</v>
      </c>
      <c r="U656" s="81" t="n">
        <v>2025</v>
      </c>
      <c r="V656" s="233" t="n">
        <v>45967</v>
      </c>
      <c r="W656" s="81" t="inlineStr">
        <is>
          <t>noviembre</t>
        </is>
      </c>
      <c r="X656" s="81" t="n">
        <v>2025</v>
      </c>
    </row>
    <row r="657" ht="14.45" customHeight="1">
      <c r="A657" s="81" t="inlineStr">
        <is>
          <t>LLC</t>
        </is>
      </c>
      <c r="B657" s="81" t="n">
        <v>694</v>
      </c>
      <c r="C657" s="81" t="n">
        <v>0</v>
      </c>
      <c r="D657" s="233" t="n">
        <v>45911</v>
      </c>
      <c r="E657" s="233" t="n">
        <v>45907</v>
      </c>
      <c r="F657" s="233" t="n">
        <v>45910</v>
      </c>
      <c r="G657" s="81" t="inlineStr">
        <is>
          <t>VivianaS</t>
        </is>
      </c>
      <c r="H657" s="81" t="n">
        <v>37</v>
      </c>
      <c r="I657" s="81" t="n"/>
      <c r="J657" s="83" t="n">
        <v>6975</v>
      </c>
      <c r="K657" s="83" t="inlineStr">
        <is>
          <t>EUR</t>
        </is>
      </c>
      <c r="L657" s="83" t="n">
        <v>6975</v>
      </c>
      <c r="M657" s="83" t="n">
        <v>8090.999999999999</v>
      </c>
      <c r="N657" s="83" t="n">
        <v>972.65</v>
      </c>
      <c r="O657" s="83" t="n">
        <v>972.65</v>
      </c>
      <c r="P657" s="83" t="n">
        <v>1128.274</v>
      </c>
      <c r="Q657" s="84" t="n">
        <v>0.1394480286738351</v>
      </c>
      <c r="R657" s="81" t="n">
        <v>9</v>
      </c>
      <c r="S657" s="81" t="n">
        <v>2025</v>
      </c>
      <c r="T657" s="81" t="n">
        <v>9</v>
      </c>
      <c r="U657" s="81" t="n">
        <v>2025</v>
      </c>
      <c r="V657" s="233" t="n">
        <v>45955</v>
      </c>
      <c r="W657" s="81" t="inlineStr">
        <is>
          <t>octubre</t>
        </is>
      </c>
      <c r="X657" s="81" t="n">
        <v>2025</v>
      </c>
      <c r="Z657" t="inlineStr">
        <is>
          <t>fechas</t>
        </is>
      </c>
    </row>
    <row r="658" ht="14.45" customHeight="1">
      <c r="A658" s="81" t="inlineStr">
        <is>
          <t>LLC</t>
        </is>
      </c>
      <c r="B658" s="81" t="n">
        <v>695</v>
      </c>
      <c r="C658" s="81" t="n">
        <v>1</v>
      </c>
      <c r="D658" s="233" t="n">
        <v>45911</v>
      </c>
      <c r="E658" s="233" t="n">
        <v>45937</v>
      </c>
      <c r="F658" s="233" t="n">
        <v>45953</v>
      </c>
      <c r="G658" s="81" t="inlineStr">
        <is>
          <t>IsraelB</t>
        </is>
      </c>
      <c r="H658" s="81" t="n">
        <v>37</v>
      </c>
      <c r="I658" s="81" t="inlineStr">
        <is>
          <t>DIANAM</t>
        </is>
      </c>
      <c r="J658" s="83" t="n">
        <v>48030.94</v>
      </c>
      <c r="K658" s="83" t="inlineStr">
        <is>
          <t>USD</t>
        </is>
      </c>
      <c r="L658" s="83" t="n">
        <v>41306.6084</v>
      </c>
      <c r="M658" s="83" t="n">
        <v>48030.94</v>
      </c>
      <c r="N658" s="83" t="n">
        <v>6391.37</v>
      </c>
      <c r="O658" s="83" t="n">
        <v>5496.5782</v>
      </c>
      <c r="P658" s="83" t="n">
        <v>6391.37</v>
      </c>
      <c r="Q658" s="84" t="n">
        <v>0.1330677684009515</v>
      </c>
      <c r="R658" s="81" t="n">
        <v>9</v>
      </c>
      <c r="S658" s="81" t="n">
        <v>2025</v>
      </c>
      <c r="T658" s="81" t="n">
        <v>10</v>
      </c>
      <c r="U658" s="81" t="n">
        <v>2025</v>
      </c>
      <c r="V658" s="233" t="n">
        <v>45998</v>
      </c>
      <c r="W658" s="81" t="inlineStr">
        <is>
          <t>diciembre</t>
        </is>
      </c>
      <c r="X658" s="81" t="n">
        <v>2025</v>
      </c>
    </row>
    <row r="659" ht="14.45" customHeight="1">
      <c r="A659" s="81" t="inlineStr">
        <is>
          <t>LLC</t>
        </is>
      </c>
      <c r="B659" s="81" t="n">
        <v>696</v>
      </c>
      <c r="C659" s="81" t="n">
        <v>1</v>
      </c>
      <c r="D659" s="233" t="n">
        <v>45912</v>
      </c>
      <c r="E659" s="233" t="n">
        <v>45960</v>
      </c>
      <c r="F659" s="233" t="n">
        <v>45970</v>
      </c>
      <c r="G659" s="81" t="inlineStr">
        <is>
          <t>LucianaE</t>
        </is>
      </c>
      <c r="H659" s="81" t="n">
        <v>37</v>
      </c>
      <c r="I659" s="81" t="n"/>
      <c r="J659" s="83" t="n">
        <v>25152.21</v>
      </c>
      <c r="K659" s="83" t="inlineStr">
        <is>
          <t>USD</t>
        </is>
      </c>
      <c r="L659" s="83" t="n">
        <v>21630.9006</v>
      </c>
      <c r="M659" s="83" t="n">
        <v>25152.21</v>
      </c>
      <c r="N659" s="83" t="n">
        <v>1775.52</v>
      </c>
      <c r="O659" s="83" t="n">
        <v>1526.9472</v>
      </c>
      <c r="P659" s="83" t="n">
        <v>1775.52</v>
      </c>
      <c r="Q659" s="84" t="n">
        <v>0.07059101367235723</v>
      </c>
      <c r="R659" s="81" t="n">
        <v>9</v>
      </c>
      <c r="S659" s="81" t="n">
        <v>2025</v>
      </c>
      <c r="T659" s="81" t="n">
        <v>10</v>
      </c>
      <c r="U659" s="81" t="n">
        <v>2025</v>
      </c>
      <c r="V659" s="233" t="n">
        <v>46015</v>
      </c>
      <c r="W659" s="81" t="inlineStr">
        <is>
          <t>diciembre</t>
        </is>
      </c>
      <c r="X659" s="81" t="n">
        <v>2025</v>
      </c>
    </row>
    <row r="660" ht="14.45" customHeight="1">
      <c r="A660" s="81" t="inlineStr">
        <is>
          <t>LLC</t>
        </is>
      </c>
      <c r="B660" s="81" t="n">
        <v>697</v>
      </c>
      <c r="C660" s="81" t="n">
        <v>1</v>
      </c>
      <c r="D660" s="233" t="n">
        <v>45913</v>
      </c>
      <c r="E660" s="233" t="n">
        <v>45914</v>
      </c>
      <c r="F660" s="233" t="n">
        <v>45940</v>
      </c>
      <c r="G660" s="81" t="inlineStr">
        <is>
          <t>MartinB</t>
        </is>
      </c>
      <c r="H660" s="81" t="n">
        <v>37</v>
      </c>
      <c r="I660" s="81" t="inlineStr">
        <is>
          <t>JAIMEG</t>
        </is>
      </c>
      <c r="J660" s="83" t="n">
        <v>5020.56</v>
      </c>
      <c r="K660" s="83" t="inlineStr">
        <is>
          <t>USD</t>
        </is>
      </c>
      <c r="L660" s="83" t="n">
        <v>4317.6816</v>
      </c>
      <c r="M660" s="83" t="n">
        <v>5020.56</v>
      </c>
      <c r="N660" s="83" t="n">
        <v>542.5599999999999</v>
      </c>
      <c r="O660" s="83" t="n">
        <v>466.6016</v>
      </c>
      <c r="P660" s="83" t="n">
        <v>542.5599999999999</v>
      </c>
      <c r="Q660" s="84" t="n">
        <v>0.1080676259222079</v>
      </c>
      <c r="R660" s="81" t="n">
        <v>9</v>
      </c>
      <c r="S660" s="81" t="n">
        <v>2025</v>
      </c>
      <c r="T660" s="81" t="n">
        <v>9</v>
      </c>
      <c r="U660" s="81" t="n">
        <v>2025</v>
      </c>
      <c r="V660" s="233" t="n">
        <v>45985</v>
      </c>
      <c r="W660" s="81" t="inlineStr">
        <is>
          <t>noviembre</t>
        </is>
      </c>
      <c r="X660" s="81" t="n">
        <v>2025</v>
      </c>
    </row>
    <row r="661" ht="14.45" customHeight="1">
      <c r="A661" s="81" t="inlineStr">
        <is>
          <t>LLC</t>
        </is>
      </c>
      <c r="B661" s="81" t="n">
        <v>698</v>
      </c>
      <c r="C661" s="81" t="n">
        <v>0</v>
      </c>
      <c r="D661" s="233" t="n">
        <v>45913</v>
      </c>
      <c r="E661" s="233" t="n">
        <v>46223</v>
      </c>
      <c r="F661" s="233" t="n">
        <v>46230</v>
      </c>
      <c r="G661" s="81" t="inlineStr">
        <is>
          <t>IsraelB</t>
        </is>
      </c>
      <c r="H661" s="81" t="n">
        <v>37</v>
      </c>
      <c r="I661" s="81" t="inlineStr">
        <is>
          <t>DIANAM</t>
        </is>
      </c>
      <c r="J661" s="83" t="n">
        <v>1000</v>
      </c>
      <c r="K661" s="83" t="inlineStr">
        <is>
          <t>USD</t>
        </is>
      </c>
      <c r="L661" s="83" t="n">
        <v>860</v>
      </c>
      <c r="M661" s="83" t="n">
        <v>1000</v>
      </c>
      <c r="N661" s="83" t="n">
        <v>0</v>
      </c>
      <c r="O661" s="83" t="n">
        <v>0</v>
      </c>
      <c r="P661" s="83" t="n">
        <v>0</v>
      </c>
      <c r="Q661" s="84" t="n">
        <v>0</v>
      </c>
      <c r="R661" s="81" t="n">
        <v>9</v>
      </c>
      <c r="S661" s="81" t="n">
        <v>2025</v>
      </c>
      <c r="T661" s="81" t="n">
        <v>7</v>
      </c>
      <c r="U661" s="81" t="n">
        <v>2026</v>
      </c>
      <c r="V661" s="233" t="n">
        <v>46275</v>
      </c>
      <c r="W661" s="81" t="inlineStr">
        <is>
          <t>septiembre</t>
        </is>
      </c>
      <c r="X661" s="81" t="n">
        <v>2026</v>
      </c>
    </row>
    <row r="662" ht="14.45" customHeight="1">
      <c r="A662" s="81" t="inlineStr">
        <is>
          <t>LLC</t>
        </is>
      </c>
      <c r="B662" s="81" t="n">
        <v>699</v>
      </c>
      <c r="C662" s="81" t="n">
        <v>1</v>
      </c>
      <c r="D662" s="233" t="n">
        <v>45915</v>
      </c>
      <c r="E662" s="233" t="n">
        <v>45819</v>
      </c>
      <c r="F662" s="233" t="n">
        <v>45845</v>
      </c>
      <c r="G662" s="81" t="inlineStr">
        <is>
          <t>VeronicaN</t>
        </is>
      </c>
      <c r="H662" s="81" t="n">
        <v>38</v>
      </c>
      <c r="I662" s="81" t="n"/>
      <c r="J662" s="83" t="n">
        <v>1825</v>
      </c>
      <c r="K662" s="83" t="inlineStr">
        <is>
          <t>USD</t>
        </is>
      </c>
      <c r="L662" s="83" t="n">
        <v>1569.5</v>
      </c>
      <c r="M662" s="83" t="n">
        <v>1825</v>
      </c>
      <c r="N662" s="83" t="n">
        <v>273.75</v>
      </c>
      <c r="O662" s="83" t="n">
        <v>235.425</v>
      </c>
      <c r="P662" s="83" t="n">
        <v>273.75</v>
      </c>
      <c r="Q662" s="84" t="n">
        <v>0.15</v>
      </c>
      <c r="R662" s="81" t="n">
        <v>9</v>
      </c>
      <c r="S662" s="81" t="n">
        <v>2025</v>
      </c>
      <c r="T662" s="81" t="n">
        <v>6</v>
      </c>
      <c r="U662" s="81" t="n">
        <v>2025</v>
      </c>
      <c r="V662" s="233" t="n">
        <v>45890</v>
      </c>
      <c r="W662" s="81" t="inlineStr">
        <is>
          <t>agosto</t>
        </is>
      </c>
      <c r="X662" s="81" t="n">
        <v>2025</v>
      </c>
    </row>
    <row r="663" ht="14.45" customHeight="1">
      <c r="A663" s="81" t="inlineStr">
        <is>
          <t>LLC</t>
        </is>
      </c>
      <c r="B663" s="81" t="n">
        <v>700</v>
      </c>
      <c r="C663" s="81" t="n">
        <v>1</v>
      </c>
      <c r="D663" s="233" t="n">
        <v>45915</v>
      </c>
      <c r="E663" s="233" t="n">
        <v>45844</v>
      </c>
      <c r="F663" s="233" t="n">
        <v>45844</v>
      </c>
      <c r="G663" s="81" t="inlineStr">
        <is>
          <t>VeronicaN</t>
        </is>
      </c>
      <c r="H663" s="81" t="n">
        <v>38</v>
      </c>
      <c r="I663" s="81" t="n"/>
      <c r="J663" s="83" t="n">
        <v>260</v>
      </c>
      <c r="K663" s="83" t="inlineStr">
        <is>
          <t>USD</t>
        </is>
      </c>
      <c r="L663" s="83" t="n">
        <v>223.6</v>
      </c>
      <c r="M663" s="83" t="n">
        <v>260</v>
      </c>
      <c r="N663" s="83" t="n">
        <v>39</v>
      </c>
      <c r="O663" s="83" t="n">
        <v>33.54</v>
      </c>
      <c r="P663" s="83" t="n">
        <v>39</v>
      </c>
      <c r="Q663" s="84" t="n">
        <v>0.15</v>
      </c>
      <c r="R663" s="81" t="n">
        <v>9</v>
      </c>
      <c r="S663" s="81" t="n">
        <v>2025</v>
      </c>
      <c r="T663" s="81" t="n">
        <v>7</v>
      </c>
      <c r="U663" s="81" t="n">
        <v>2025</v>
      </c>
      <c r="V663" s="233" t="n">
        <v>45889</v>
      </c>
      <c r="W663" s="81" t="inlineStr">
        <is>
          <t>agosto</t>
        </is>
      </c>
      <c r="X663" s="81" t="n">
        <v>2025</v>
      </c>
    </row>
    <row r="664" ht="14.45" customHeight="1">
      <c r="A664" s="81" t="inlineStr">
        <is>
          <t>LLC</t>
        </is>
      </c>
      <c r="B664" s="81" t="n">
        <v>701</v>
      </c>
      <c r="C664" s="81" t="n">
        <v>1</v>
      </c>
      <c r="D664" s="233" t="n">
        <v>45916</v>
      </c>
      <c r="E664" s="233" t="n">
        <v>45885</v>
      </c>
      <c r="F664" s="233" t="n">
        <v>45889</v>
      </c>
      <c r="G664" s="81" t="inlineStr">
        <is>
          <t>VeronicaN</t>
        </is>
      </c>
      <c r="H664" s="81" t="n">
        <v>38</v>
      </c>
      <c r="I664" s="81" t="n"/>
      <c r="J664" s="83" t="n">
        <v>3915</v>
      </c>
      <c r="K664" s="83" t="inlineStr">
        <is>
          <t>USD</t>
        </is>
      </c>
      <c r="L664" s="83" t="n">
        <v>3366.9</v>
      </c>
      <c r="M664" s="83" t="n">
        <v>3915</v>
      </c>
      <c r="N664" s="83" t="n">
        <v>544.02</v>
      </c>
      <c r="O664" s="83" t="n">
        <v>467.8572</v>
      </c>
      <c r="P664" s="83" t="n">
        <v>544.02</v>
      </c>
      <c r="Q664" s="84" t="n">
        <v>0.1389578544061303</v>
      </c>
      <c r="R664" s="81" t="n">
        <v>9</v>
      </c>
      <c r="S664" s="81" t="n">
        <v>2025</v>
      </c>
      <c r="T664" s="81" t="n">
        <v>8</v>
      </c>
      <c r="U664" s="81" t="n">
        <v>2025</v>
      </c>
      <c r="V664" s="233" t="n">
        <v>45934</v>
      </c>
      <c r="W664" s="81" t="inlineStr">
        <is>
          <t>octubre</t>
        </is>
      </c>
      <c r="X664" s="81" t="n">
        <v>2025</v>
      </c>
    </row>
    <row r="665" ht="14.45" customHeight="1">
      <c r="A665" s="81" t="inlineStr">
        <is>
          <t>LLC</t>
        </is>
      </c>
      <c r="B665" s="81" t="n">
        <v>702</v>
      </c>
      <c r="C665" s="81" t="n">
        <v>0</v>
      </c>
      <c r="D665" s="233" t="n">
        <v>45916</v>
      </c>
      <c r="E665" s="233" t="n">
        <v>45962</v>
      </c>
      <c r="F665" s="233" t="n">
        <v>45963</v>
      </c>
      <c r="G665" s="81" t="inlineStr">
        <is>
          <t>VeronicaN</t>
        </is>
      </c>
      <c r="H665" s="81" t="n">
        <v>38</v>
      </c>
      <c r="I665" s="81" t="n"/>
      <c r="J665" s="83" t="n">
        <v>796.16</v>
      </c>
      <c r="K665" s="83" t="inlineStr">
        <is>
          <t>USD</t>
        </is>
      </c>
      <c r="L665" s="83" t="n">
        <v>684.6976</v>
      </c>
      <c r="M665" s="83" t="n">
        <v>796.16</v>
      </c>
      <c r="N665" s="83" t="n">
        <v>79.61</v>
      </c>
      <c r="O665" s="83" t="n">
        <v>68.4646</v>
      </c>
      <c r="P665" s="83" t="n">
        <v>79.61</v>
      </c>
      <c r="Q665" s="84" t="n">
        <v>0.09999246382636658</v>
      </c>
      <c r="R665" s="81" t="n">
        <v>9</v>
      </c>
      <c r="S665" s="81" t="n">
        <v>2025</v>
      </c>
      <c r="T665" s="81" t="n">
        <v>11</v>
      </c>
      <c r="U665" s="81" t="n">
        <v>2025</v>
      </c>
      <c r="V665" s="233" t="n">
        <v>46008</v>
      </c>
      <c r="W665" s="81" t="inlineStr">
        <is>
          <t>diciembre</t>
        </is>
      </c>
      <c r="X665" s="81" t="n">
        <v>2025</v>
      </c>
    </row>
    <row r="666" ht="14.45" customHeight="1">
      <c r="A666" s="81" t="inlineStr">
        <is>
          <t>LLC</t>
        </is>
      </c>
      <c r="B666" s="81" t="n">
        <v>703</v>
      </c>
      <c r="C666" s="81" t="n">
        <v>0</v>
      </c>
      <c r="D666" s="233" t="n">
        <v>45917</v>
      </c>
      <c r="E666" s="233" t="n">
        <v>46161</v>
      </c>
      <c r="F666" s="233" t="n">
        <v>46191</v>
      </c>
      <c r="G666" s="81" t="inlineStr">
        <is>
          <t>ConchaD</t>
        </is>
      </c>
      <c r="H666" s="81" t="n">
        <v>38</v>
      </c>
      <c r="I666" s="81" t="inlineStr">
        <is>
          <t>MARC1989,MARTINB</t>
        </is>
      </c>
      <c r="J666" s="83" t="n">
        <v>129987.86</v>
      </c>
      <c r="K666" s="83" t="inlineStr">
        <is>
          <t>USD</t>
        </is>
      </c>
      <c r="L666" s="83" t="n">
        <v>111789.5596</v>
      </c>
      <c r="M666" s="83" t="n">
        <v>129987.86</v>
      </c>
      <c r="N666" s="83" t="n">
        <v>16192.88</v>
      </c>
      <c r="O666" s="83" t="n">
        <v>13925.8768</v>
      </c>
      <c r="P666" s="83" t="n">
        <v>16192.88</v>
      </c>
      <c r="Q666" s="84" t="n">
        <v>0.1245722485161307</v>
      </c>
      <c r="R666" s="81" t="n">
        <v>9</v>
      </c>
      <c r="S666" s="81" t="n">
        <v>2025</v>
      </c>
      <c r="T666" s="81" t="n">
        <v>5</v>
      </c>
      <c r="U666" s="81" t="n">
        <v>2026</v>
      </c>
      <c r="V666" s="233" t="n">
        <v>46236</v>
      </c>
      <c r="W666" s="81" t="inlineStr">
        <is>
          <t>agosto</t>
        </is>
      </c>
      <c r="X666" s="81" t="n">
        <v>2026</v>
      </c>
      <c r="Z666" t="inlineStr">
        <is>
          <t>renta baja</t>
        </is>
      </c>
    </row>
    <row r="667" ht="14.45" customHeight="1">
      <c r="A667" s="81" t="inlineStr">
        <is>
          <t>LLC</t>
        </is>
      </c>
      <c r="B667" s="81" t="n">
        <v>704</v>
      </c>
      <c r="C667" s="81" t="n">
        <v>1</v>
      </c>
      <c r="D667" s="233" t="n">
        <v>45917</v>
      </c>
      <c r="E667" s="233" t="n">
        <v>45876</v>
      </c>
      <c r="F667" s="233" t="n">
        <v>45879</v>
      </c>
      <c r="G667" s="81" t="inlineStr">
        <is>
          <t>VivianaS</t>
        </is>
      </c>
      <c r="H667" s="81" t="n">
        <v>38</v>
      </c>
      <c r="I667" s="81" t="n"/>
      <c r="J667" s="83" t="n">
        <v>9825.940000000001</v>
      </c>
      <c r="K667" s="83" t="inlineStr">
        <is>
          <t>USD</t>
        </is>
      </c>
      <c r="L667" s="83" t="n">
        <v>8450.3084</v>
      </c>
      <c r="M667" s="83" t="n">
        <v>9825.940000000001</v>
      </c>
      <c r="N667" s="83" t="n">
        <v>455.5</v>
      </c>
      <c r="O667" s="83" t="n">
        <v>391.73</v>
      </c>
      <c r="P667" s="83" t="n">
        <v>455.5</v>
      </c>
      <c r="Q667" s="84" t="n">
        <v>0.04635688799239564</v>
      </c>
      <c r="R667" s="81" t="n">
        <v>9</v>
      </c>
      <c r="S667" s="81" t="n">
        <v>2025</v>
      </c>
      <c r="T667" s="81" t="n">
        <v>8</v>
      </c>
      <c r="U667" s="81" t="n">
        <v>2025</v>
      </c>
      <c r="V667" s="233" t="n">
        <v>45924</v>
      </c>
      <c r="W667" s="81" t="inlineStr">
        <is>
          <t>septiembre</t>
        </is>
      </c>
      <c r="X667" s="81" t="n">
        <v>2025</v>
      </c>
    </row>
    <row r="668" ht="14.45" customHeight="1">
      <c r="A668" s="81" t="inlineStr">
        <is>
          <t>LLC</t>
        </is>
      </c>
      <c r="B668" s="81" t="n">
        <v>706</v>
      </c>
      <c r="C668" s="81" t="n">
        <v>0</v>
      </c>
      <c r="D668" s="233" t="n">
        <v>45917</v>
      </c>
      <c r="E668" s="233" t="n">
        <v>45950</v>
      </c>
      <c r="F668" s="233" t="n">
        <v>45958</v>
      </c>
      <c r="G668" s="81" t="inlineStr">
        <is>
          <t>DianaM</t>
        </is>
      </c>
      <c r="H668" s="81" t="n">
        <v>38</v>
      </c>
      <c r="I668" s="81" t="inlineStr">
        <is>
          <t>JORGEP,MARC1989</t>
        </is>
      </c>
      <c r="J668" s="83" t="n">
        <v>31844.09</v>
      </c>
      <c r="K668" s="83" t="inlineStr">
        <is>
          <t>USD</t>
        </is>
      </c>
      <c r="L668" s="83" t="n">
        <v>27385.9174</v>
      </c>
      <c r="M668" s="83" t="n">
        <v>31844.09</v>
      </c>
      <c r="N668" s="83" t="n">
        <v>1233.41</v>
      </c>
      <c r="O668" s="83" t="n">
        <v>1060.7326</v>
      </c>
      <c r="P668" s="83" t="n">
        <v>1233.41</v>
      </c>
      <c r="Q668" s="84" t="n">
        <v>0.03873277584631874</v>
      </c>
      <c r="R668" s="81" t="n">
        <v>9</v>
      </c>
      <c r="S668" s="81" t="n">
        <v>2025</v>
      </c>
      <c r="T668" s="81" t="n">
        <v>10</v>
      </c>
      <c r="U668" s="81" t="n">
        <v>2025</v>
      </c>
      <c r="V668" s="233" t="n">
        <v>46003</v>
      </c>
      <c r="W668" s="81" t="inlineStr">
        <is>
          <t>diciembre</t>
        </is>
      </c>
      <c r="X668" s="81" t="n">
        <v>2025</v>
      </c>
      <c r="Z668" t="inlineStr">
        <is>
          <t>renta 0</t>
        </is>
      </c>
    </row>
    <row r="669" ht="14.45" customHeight="1">
      <c r="A669" s="81" t="inlineStr">
        <is>
          <t>LLC</t>
        </is>
      </c>
      <c r="B669" s="81" t="n">
        <v>707</v>
      </c>
      <c r="C669" s="81" t="n">
        <v>0</v>
      </c>
      <c r="D669" s="233" t="n">
        <v>45917</v>
      </c>
      <c r="E669" s="233" t="n">
        <v>46033</v>
      </c>
      <c r="F669" s="233" t="n">
        <v>46046</v>
      </c>
      <c r="G669" s="81" t="inlineStr">
        <is>
          <t>MariellaP</t>
        </is>
      </c>
      <c r="H669" s="81" t="n">
        <v>38</v>
      </c>
      <c r="I669" s="81" t="inlineStr">
        <is>
          <t>MARC1989</t>
        </is>
      </c>
      <c r="J669" s="83" t="n">
        <v>50003.81</v>
      </c>
      <c r="K669" s="83" t="inlineStr">
        <is>
          <t>USD</t>
        </is>
      </c>
      <c r="L669" s="83" t="n">
        <v>43003.2766</v>
      </c>
      <c r="M669" s="83" t="n">
        <v>50003.81</v>
      </c>
      <c r="N669" s="83" t="n">
        <v>5543.85</v>
      </c>
      <c r="O669" s="83" t="n">
        <v>4767.711</v>
      </c>
      <c r="P669" s="83" t="n">
        <v>5543.85</v>
      </c>
      <c r="Q669" s="84" t="n">
        <v>0.1108685518163516</v>
      </c>
      <c r="R669" s="81" t="n">
        <v>9</v>
      </c>
      <c r="S669" s="81" t="n">
        <v>2025</v>
      </c>
      <c r="T669" s="81" t="n">
        <v>1</v>
      </c>
      <c r="U669" s="81" t="n">
        <v>2026</v>
      </c>
      <c r="V669" s="233" t="n">
        <v>46091</v>
      </c>
      <c r="W669" s="81" t="inlineStr">
        <is>
          <t>marzo</t>
        </is>
      </c>
      <c r="X669" s="81" t="n">
        <v>2026</v>
      </c>
      <c r="Z669" t="inlineStr">
        <is>
          <t>renta 0</t>
        </is>
      </c>
    </row>
    <row r="670" ht="14.45" customHeight="1">
      <c r="A670" s="81" t="inlineStr">
        <is>
          <t>LLC</t>
        </is>
      </c>
      <c r="B670" s="81" t="n">
        <v>708</v>
      </c>
      <c r="C670" s="81" t="n">
        <v>0</v>
      </c>
      <c r="D670" s="233" t="n">
        <v>45917</v>
      </c>
      <c r="E670" s="233" t="n">
        <v>46046</v>
      </c>
      <c r="F670" s="233" t="n">
        <v>46050</v>
      </c>
      <c r="G670" s="81" t="inlineStr">
        <is>
          <t>VivianaS</t>
        </is>
      </c>
      <c r="H670" s="81" t="n">
        <v>38</v>
      </c>
      <c r="I670" s="81" t="n"/>
      <c r="J670" s="83" t="n">
        <v>1986.98</v>
      </c>
      <c r="K670" s="83" t="inlineStr">
        <is>
          <t>USD</t>
        </is>
      </c>
      <c r="L670" s="83" t="n">
        <v>1708.8028</v>
      </c>
      <c r="M670" s="83" t="n">
        <v>1986.98</v>
      </c>
      <c r="N670" s="83" t="n">
        <v>180.64</v>
      </c>
      <c r="O670" s="83" t="n">
        <v>155.3504</v>
      </c>
      <c r="P670" s="83" t="n">
        <v>180.64</v>
      </c>
      <c r="Q670" s="84" t="n">
        <v>0.09091183605270309</v>
      </c>
      <c r="R670" s="81" t="n">
        <v>9</v>
      </c>
      <c r="S670" s="81" t="n">
        <v>2025</v>
      </c>
      <c r="T670" s="81" t="n">
        <v>1</v>
      </c>
      <c r="U670" s="81" t="n">
        <v>2026</v>
      </c>
      <c r="V670" s="233" t="n">
        <v>46095</v>
      </c>
      <c r="W670" s="81" t="inlineStr">
        <is>
          <t>marzo</t>
        </is>
      </c>
      <c r="X670" s="81" t="n">
        <v>2026</v>
      </c>
      <c r="Z670" t="inlineStr">
        <is>
          <t>fecha</t>
        </is>
      </c>
    </row>
    <row r="671" ht="14.45" customHeight="1">
      <c r="A671" s="81" t="inlineStr">
        <is>
          <t>LLC</t>
        </is>
      </c>
      <c r="B671" s="81" t="n">
        <v>709</v>
      </c>
      <c r="C671" s="81" t="n">
        <v>1</v>
      </c>
      <c r="D671" s="233" t="n">
        <v>45917</v>
      </c>
      <c r="E671" s="233" t="n">
        <v>45865</v>
      </c>
      <c r="F671" s="233" t="n">
        <v>45866</v>
      </c>
      <c r="G671" s="81" t="inlineStr">
        <is>
          <t>MinervaH</t>
        </is>
      </c>
      <c r="H671" s="81" t="n">
        <v>38</v>
      </c>
      <c r="I671" s="81" t="n"/>
      <c r="J671" s="83" t="n">
        <v>3780</v>
      </c>
      <c r="K671" s="83" t="inlineStr">
        <is>
          <t>CHF</t>
        </is>
      </c>
      <c r="L671" s="83" t="n">
        <v>4044.6</v>
      </c>
      <c r="M671" s="83" t="n">
        <v>4725</v>
      </c>
      <c r="N671" s="83" t="n">
        <v>351.93</v>
      </c>
      <c r="O671" s="83" t="n">
        <v>376.5651</v>
      </c>
      <c r="P671" s="83" t="n">
        <v>439.9125</v>
      </c>
      <c r="Q671" s="84" t="n">
        <v>0.0931031746031746</v>
      </c>
      <c r="R671" s="81" t="n">
        <v>9</v>
      </c>
      <c r="S671" s="81" t="n">
        <v>2025</v>
      </c>
      <c r="T671" s="81" t="n">
        <v>7</v>
      </c>
      <c r="U671" s="81" t="n">
        <v>2025</v>
      </c>
      <c r="V671" s="233" t="n">
        <v>45911</v>
      </c>
      <c r="W671" s="81" t="inlineStr">
        <is>
          <t>septiembre</t>
        </is>
      </c>
      <c r="X671" s="81" t="n">
        <v>2025</v>
      </c>
    </row>
    <row r="672" ht="14.45" customHeight="1">
      <c r="A672" s="81" t="inlineStr">
        <is>
          <t>LLC</t>
        </is>
      </c>
      <c r="B672" s="81" t="n">
        <v>710</v>
      </c>
      <c r="C672" s="81" t="n">
        <v>0</v>
      </c>
      <c r="D672" s="233" t="n">
        <v>45918</v>
      </c>
      <c r="E672" s="233" t="n">
        <v>45919</v>
      </c>
      <c r="F672" s="233" t="n">
        <v>45929</v>
      </c>
      <c r="G672" s="81" t="inlineStr">
        <is>
          <t>MartinB</t>
        </is>
      </c>
      <c r="H672" s="81" t="n">
        <v>38</v>
      </c>
      <c r="I672" s="81" t="inlineStr">
        <is>
          <t>JAIMEG</t>
        </is>
      </c>
      <c r="J672" s="83" t="n">
        <v>6025</v>
      </c>
      <c r="K672" s="83" t="inlineStr">
        <is>
          <t>EUR</t>
        </is>
      </c>
      <c r="L672" s="83" t="n">
        <v>6025</v>
      </c>
      <c r="M672" s="83" t="n">
        <v>6988.999999999999</v>
      </c>
      <c r="N672" s="83" t="n">
        <v>503.63</v>
      </c>
      <c r="O672" s="83" t="n">
        <v>503.63</v>
      </c>
      <c r="P672" s="83" t="n">
        <v>584.2107999999999</v>
      </c>
      <c r="Q672" s="84" t="n">
        <v>0.08359004149377593</v>
      </c>
      <c r="R672" s="81" t="n">
        <v>9</v>
      </c>
      <c r="S672" s="81" t="n">
        <v>2025</v>
      </c>
      <c r="T672" s="81" t="n">
        <v>9</v>
      </c>
      <c r="U672" s="81" t="n">
        <v>2025</v>
      </c>
      <c r="V672" s="233" t="n">
        <v>45974</v>
      </c>
      <c r="W672" s="81" t="inlineStr">
        <is>
          <t>noviembre</t>
        </is>
      </c>
      <c r="X672" s="81" t="n">
        <v>2025</v>
      </c>
    </row>
    <row r="673" ht="14.45" customHeight="1">
      <c r="A673" s="81" t="inlineStr">
        <is>
          <t>LLC</t>
        </is>
      </c>
      <c r="B673" s="81" t="n">
        <v>711</v>
      </c>
      <c r="C673" s="81" t="n">
        <v>1</v>
      </c>
      <c r="D673" s="233" t="n">
        <v>45918</v>
      </c>
      <c r="E673" s="233" t="n">
        <v>45919</v>
      </c>
      <c r="F673" s="233" t="n">
        <v>45921</v>
      </c>
      <c r="G673" s="81" t="inlineStr">
        <is>
          <t>FernandaS</t>
        </is>
      </c>
      <c r="H673" s="81" t="n">
        <v>38</v>
      </c>
      <c r="I673" s="81" t="inlineStr">
        <is>
          <t>JAIMEG,MARTINB</t>
        </is>
      </c>
      <c r="J673" s="83" t="n">
        <v>8104.1</v>
      </c>
      <c r="K673" s="83" t="inlineStr">
        <is>
          <t>EUR</t>
        </is>
      </c>
      <c r="L673" s="83" t="n">
        <v>8104.1</v>
      </c>
      <c r="M673" s="83" t="n">
        <v>9400.755999999999</v>
      </c>
      <c r="N673" s="83" t="n">
        <v>829.99</v>
      </c>
      <c r="O673" s="83" t="n">
        <v>829.99</v>
      </c>
      <c r="P673" s="83" t="n">
        <v>962.7883999999999</v>
      </c>
      <c r="Q673" s="84" t="n">
        <v>0.1024160610061574</v>
      </c>
      <c r="R673" s="81" t="n">
        <v>9</v>
      </c>
      <c r="S673" s="81" t="n">
        <v>2025</v>
      </c>
      <c r="T673" s="81" t="n">
        <v>9</v>
      </c>
      <c r="U673" s="81" t="n">
        <v>2025</v>
      </c>
      <c r="V673" s="233" t="n">
        <v>45966</v>
      </c>
      <c r="W673" s="81" t="inlineStr">
        <is>
          <t>noviembre</t>
        </is>
      </c>
      <c r="X673" s="81" t="n">
        <v>2025</v>
      </c>
    </row>
    <row r="674" ht="14.45" customHeight="1">
      <c r="A674" s="81" t="inlineStr">
        <is>
          <t>LLC</t>
        </is>
      </c>
      <c r="B674" s="81" t="n">
        <v>712</v>
      </c>
      <c r="C674" s="81" t="n">
        <v>1</v>
      </c>
      <c r="D674" s="233" t="n">
        <v>45918</v>
      </c>
      <c r="E674" s="233" t="n">
        <v>45873</v>
      </c>
      <c r="F674" s="233" t="n">
        <v>45877</v>
      </c>
      <c r="G674" s="81" t="inlineStr">
        <is>
          <t>EduardoP</t>
        </is>
      </c>
      <c r="H674" s="81" t="n">
        <v>38</v>
      </c>
      <c r="I674" s="81" t="n"/>
      <c r="J674" s="83" t="n">
        <v>12080</v>
      </c>
      <c r="K674" s="83" t="inlineStr">
        <is>
          <t>EUR</t>
        </is>
      </c>
      <c r="L674" s="83" t="n">
        <v>12080</v>
      </c>
      <c r="M674" s="83" t="n">
        <v>14012.8</v>
      </c>
      <c r="N674" s="83" t="n">
        <v>1032.28</v>
      </c>
      <c r="O674" s="83" t="n">
        <v>1032.28</v>
      </c>
      <c r="P674" s="83" t="n">
        <v>1197.4448</v>
      </c>
      <c r="Q674" s="84" t="n">
        <v>0.08545364238410595</v>
      </c>
      <c r="R674" s="81" t="n">
        <v>9</v>
      </c>
      <c r="S674" s="81" t="n">
        <v>2025</v>
      </c>
      <c r="T674" s="81" t="n">
        <v>8</v>
      </c>
      <c r="U674" s="81" t="n">
        <v>2025</v>
      </c>
      <c r="V674" s="233" t="n">
        <v>45922</v>
      </c>
      <c r="W674" s="81" t="inlineStr">
        <is>
          <t>septiembre</t>
        </is>
      </c>
      <c r="X674" s="81" t="n">
        <v>2025</v>
      </c>
      <c r="Z674" t="inlineStr">
        <is>
          <t>fecha</t>
        </is>
      </c>
    </row>
    <row r="675" ht="14.45" customHeight="1">
      <c r="A675" s="81" t="inlineStr">
        <is>
          <t>LLC</t>
        </is>
      </c>
      <c r="B675" s="81" t="n">
        <v>713</v>
      </c>
      <c r="C675" s="81" t="n">
        <v>0</v>
      </c>
      <c r="D675" s="233" t="n">
        <v>45918</v>
      </c>
      <c r="E675" s="233" t="n">
        <v>45931</v>
      </c>
      <c r="F675" s="233" t="n">
        <v>45961</v>
      </c>
      <c r="G675" s="81" t="inlineStr">
        <is>
          <t>ManonR</t>
        </is>
      </c>
      <c r="H675" s="81" t="n">
        <v>38</v>
      </c>
      <c r="I675" s="81" t="n"/>
      <c r="J675" s="83" t="n">
        <v>6000</v>
      </c>
      <c r="K675" s="83" t="inlineStr">
        <is>
          <t>GPB</t>
        </is>
      </c>
      <c r="L675" s="83" t="n">
        <v>6899.999999999999</v>
      </c>
      <c r="M675" s="83" t="n">
        <v>8040.000000000001</v>
      </c>
      <c r="N675" s="83" t="n">
        <v>0</v>
      </c>
      <c r="O675" s="83" t="n">
        <v>0</v>
      </c>
      <c r="P675" s="83" t="n">
        <v>0</v>
      </c>
      <c r="Q675" s="84" t="n">
        <v>0</v>
      </c>
      <c r="R675" s="81" t="n">
        <v>9</v>
      </c>
      <c r="S675" s="81" t="n">
        <v>2025</v>
      </c>
      <c r="T675" s="81" t="n">
        <v>10</v>
      </c>
      <c r="U675" s="81" t="n">
        <v>2025</v>
      </c>
      <c r="V675" s="233" t="n">
        <v>46006</v>
      </c>
      <c r="W675" s="81" t="inlineStr">
        <is>
          <t>diciembre</t>
        </is>
      </c>
      <c r="X675" s="81" t="n">
        <v>2025</v>
      </c>
    </row>
    <row r="676" ht="14.45" customHeight="1">
      <c r="A676" s="81" t="inlineStr">
        <is>
          <t>LLC</t>
        </is>
      </c>
      <c r="B676" s="81" t="n">
        <v>714</v>
      </c>
      <c r="C676" s="81" t="n">
        <v>1</v>
      </c>
      <c r="D676" s="233" t="n">
        <v>45918</v>
      </c>
      <c r="E676" s="233" t="n">
        <v>45753</v>
      </c>
      <c r="F676" s="233" t="n">
        <v>45757</v>
      </c>
      <c r="G676" s="81" t="inlineStr">
        <is>
          <t>MarujaN</t>
        </is>
      </c>
      <c r="H676" s="81" t="n">
        <v>38</v>
      </c>
      <c r="I676" s="81" t="n"/>
      <c r="J676" s="83" t="n">
        <v>35813</v>
      </c>
      <c r="K676" s="83" t="inlineStr">
        <is>
          <t>USD</t>
        </is>
      </c>
      <c r="L676" s="83" t="n">
        <v>30799.18</v>
      </c>
      <c r="M676" s="83" t="n">
        <v>35813</v>
      </c>
      <c r="N676" s="83" t="n">
        <v>1271.12</v>
      </c>
      <c r="O676" s="83" t="n">
        <v>1093.1632</v>
      </c>
      <c r="P676" s="83" t="n">
        <v>1271.12</v>
      </c>
      <c r="Q676" s="84" t="n">
        <v>0.03549325663865077</v>
      </c>
      <c r="R676" s="81" t="n">
        <v>9</v>
      </c>
      <c r="S676" s="81" t="n">
        <v>2025</v>
      </c>
      <c r="T676" s="81" t="n">
        <v>4</v>
      </c>
      <c r="U676" s="81" t="n">
        <v>2025</v>
      </c>
      <c r="V676" s="233" t="n">
        <v>45802</v>
      </c>
      <c r="W676" s="81" t="inlineStr">
        <is>
          <t>mayo</t>
        </is>
      </c>
      <c r="X676" s="81" t="n">
        <v>2025</v>
      </c>
      <c r="Z676" t="inlineStr">
        <is>
          <t>Rentabilidad baja</t>
        </is>
      </c>
    </row>
    <row r="677" ht="14.45" customHeight="1">
      <c r="A677" s="81" t="inlineStr">
        <is>
          <t>LLC</t>
        </is>
      </c>
      <c r="B677" s="81" t="n">
        <v>715</v>
      </c>
      <c r="C677" s="81" t="n">
        <v>1</v>
      </c>
      <c r="D677" s="233" t="n">
        <v>45918</v>
      </c>
      <c r="E677" s="233" t="n">
        <v>45897</v>
      </c>
      <c r="F677" s="233" t="n">
        <v>45900</v>
      </c>
      <c r="G677" s="81" t="inlineStr">
        <is>
          <t>PaulinaV</t>
        </is>
      </c>
      <c r="H677" s="81" t="n">
        <v>38</v>
      </c>
      <c r="I677" s="81" t="n"/>
      <c r="J677" s="83" t="n">
        <v>30166.35</v>
      </c>
      <c r="K677" s="83" t="inlineStr">
        <is>
          <t>MXN</t>
        </is>
      </c>
      <c r="L677" s="83" t="n">
        <v>1447.9848</v>
      </c>
      <c r="M677" s="83" t="n">
        <v>1689.3156</v>
      </c>
      <c r="N677" s="83" t="n">
        <v>3744.43</v>
      </c>
      <c r="O677" s="83" t="n">
        <v>179.73264</v>
      </c>
      <c r="P677" s="83" t="n">
        <v>209.68808</v>
      </c>
      <c r="Q677" s="84" t="n">
        <v>0.1241260543618966</v>
      </c>
      <c r="R677" s="81" t="n">
        <v>9</v>
      </c>
      <c r="S677" s="81" t="n">
        <v>2025</v>
      </c>
      <c r="T677" s="81" t="n">
        <v>8</v>
      </c>
      <c r="U677" s="81" t="n">
        <v>2025</v>
      </c>
      <c r="V677" s="233" t="n">
        <v>45945</v>
      </c>
      <c r="W677" s="81" t="inlineStr">
        <is>
          <t>octubre</t>
        </is>
      </c>
      <c r="X677" s="81" t="n">
        <v>2025</v>
      </c>
      <c r="Z677" t="inlineStr">
        <is>
          <t>rentabilidad sobre 100%</t>
        </is>
      </c>
    </row>
    <row r="678" ht="14.45" customHeight="1">
      <c r="A678" s="81" t="inlineStr">
        <is>
          <t>LLC</t>
        </is>
      </c>
      <c r="B678" s="81" t="n">
        <v>716</v>
      </c>
      <c r="C678" s="81" t="n">
        <v>1</v>
      </c>
      <c r="D678" s="233" t="n">
        <v>45918</v>
      </c>
      <c r="E678" s="233" t="n">
        <v>45830</v>
      </c>
      <c r="F678" s="233" t="n">
        <v>45831</v>
      </c>
      <c r="G678" s="81" t="inlineStr">
        <is>
          <t>LorenzaP</t>
        </is>
      </c>
      <c r="H678" s="81" t="n">
        <v>38</v>
      </c>
      <c r="I678" s="81" t="n"/>
      <c r="J678" s="83" t="n">
        <v>384.51</v>
      </c>
      <c r="K678" s="83" t="inlineStr">
        <is>
          <t>USD</t>
        </is>
      </c>
      <c r="L678" s="83" t="n">
        <v>330.6786</v>
      </c>
      <c r="M678" s="83" t="n">
        <v>384.51</v>
      </c>
      <c r="N678" s="83" t="n">
        <v>27.75</v>
      </c>
      <c r="O678" s="83" t="n">
        <v>23.865</v>
      </c>
      <c r="P678" s="83" t="n">
        <v>27.75</v>
      </c>
      <c r="Q678" s="84" t="n">
        <v>0.072169774518218</v>
      </c>
      <c r="R678" s="81" t="n">
        <v>9</v>
      </c>
      <c r="S678" s="81" t="n">
        <v>2025</v>
      </c>
      <c r="T678" s="81" t="n">
        <v>6</v>
      </c>
      <c r="U678" s="81" t="n">
        <v>2025</v>
      </c>
      <c r="V678" s="233" t="n">
        <v>45876</v>
      </c>
      <c r="W678" s="81" t="inlineStr">
        <is>
          <t>agosto</t>
        </is>
      </c>
      <c r="X678" s="81" t="n">
        <v>2025</v>
      </c>
    </row>
    <row r="679" ht="14.45" customHeight="1">
      <c r="A679" s="81" t="inlineStr">
        <is>
          <t>LLC</t>
        </is>
      </c>
      <c r="B679" s="81" t="n">
        <v>721</v>
      </c>
      <c r="C679" s="81" t="n">
        <v>1</v>
      </c>
      <c r="D679" s="233" t="n">
        <v>45922</v>
      </c>
      <c r="E679" s="233" t="n">
        <v>45953</v>
      </c>
      <c r="F679" s="233" t="n">
        <v>45957</v>
      </c>
      <c r="G679" s="81" t="inlineStr">
        <is>
          <t>ManonR</t>
        </is>
      </c>
      <c r="H679" s="81" t="n">
        <v>39</v>
      </c>
      <c r="I679" s="81" t="n"/>
      <c r="J679" s="83" t="n">
        <v>63818.35</v>
      </c>
      <c r="K679" s="83" t="inlineStr">
        <is>
          <t>MXN</t>
        </is>
      </c>
      <c r="L679" s="83" t="n">
        <v>3063.2808</v>
      </c>
      <c r="M679" s="83" t="n">
        <v>3573.8276</v>
      </c>
      <c r="N679" s="83" t="n">
        <v>14265.49</v>
      </c>
      <c r="O679" s="83" t="n">
        <v>684.74352</v>
      </c>
      <c r="P679" s="83" t="n">
        <v>798.86744</v>
      </c>
      <c r="Q679" s="84" t="n">
        <v>0.2235327300063383</v>
      </c>
      <c r="R679" s="81" t="n">
        <v>9</v>
      </c>
      <c r="S679" s="81" t="n">
        <v>2025</v>
      </c>
      <c r="T679" s="81" t="n">
        <v>10</v>
      </c>
      <c r="U679" s="81" t="n">
        <v>2025</v>
      </c>
      <c r="V679" s="233" t="n">
        <v>46002</v>
      </c>
      <c r="W679" s="81" t="inlineStr">
        <is>
          <t>diciembre</t>
        </is>
      </c>
      <c r="X679" s="81" t="n">
        <v>2025</v>
      </c>
    </row>
    <row r="680" ht="14.45" customHeight="1">
      <c r="A680" s="81" t="inlineStr">
        <is>
          <t>LLC</t>
        </is>
      </c>
      <c r="B680" s="81" t="n">
        <v>722</v>
      </c>
      <c r="C680" s="81" t="n">
        <v>1</v>
      </c>
      <c r="D680" s="233" t="n">
        <v>45922</v>
      </c>
      <c r="E680" s="233" t="n">
        <v>45871</v>
      </c>
      <c r="F680" s="233" t="n">
        <v>45872</v>
      </c>
      <c r="G680" s="81" t="inlineStr">
        <is>
          <t>DianaM</t>
        </is>
      </c>
      <c r="H680" s="81" t="n">
        <v>39</v>
      </c>
      <c r="I680" s="81" t="n"/>
      <c r="J680" s="83" t="n">
        <v>1349</v>
      </c>
      <c r="K680" s="83" t="inlineStr">
        <is>
          <t>USD</t>
        </is>
      </c>
      <c r="L680" s="83" t="n">
        <v>1160.14</v>
      </c>
      <c r="M680" s="83" t="n">
        <v>1349</v>
      </c>
      <c r="N680" s="83" t="n">
        <v>136.41</v>
      </c>
      <c r="O680" s="83" t="n">
        <v>117.3126</v>
      </c>
      <c r="P680" s="83" t="n">
        <v>136.41</v>
      </c>
      <c r="Q680" s="84" t="n">
        <v>0.101119347664937</v>
      </c>
      <c r="R680" s="81" t="n">
        <v>9</v>
      </c>
      <c r="S680" s="81" t="n">
        <v>2025</v>
      </c>
      <c r="T680" s="81" t="n">
        <v>8</v>
      </c>
      <c r="U680" s="81" t="n">
        <v>2025</v>
      </c>
      <c r="V680" s="233" t="n">
        <v>45917</v>
      </c>
      <c r="W680" s="81" t="inlineStr">
        <is>
          <t>septiembre</t>
        </is>
      </c>
      <c r="X680" s="81" t="n">
        <v>2025</v>
      </c>
    </row>
    <row r="681" ht="14.45" customHeight="1">
      <c r="A681" s="81" t="inlineStr">
        <is>
          <t>LLC</t>
        </is>
      </c>
      <c r="B681" s="81" t="n">
        <v>724</v>
      </c>
      <c r="C681" s="81" t="n">
        <v>0</v>
      </c>
      <c r="D681" s="233" t="n">
        <v>45922</v>
      </c>
      <c r="E681" s="233" t="n">
        <v>45658</v>
      </c>
      <c r="F681" s="233" t="n">
        <v>46023</v>
      </c>
      <c r="G681" s="81" t="inlineStr">
        <is>
          <t>MariaM</t>
        </is>
      </c>
      <c r="H681" s="81" t="n">
        <v>39</v>
      </c>
      <c r="I681" s="81" t="n"/>
      <c r="J681" s="83" t="n">
        <v>1960.46</v>
      </c>
      <c r="K681" s="83" t="inlineStr">
        <is>
          <t>USD</t>
        </is>
      </c>
      <c r="L681" s="83" t="n">
        <v>1685.9956</v>
      </c>
      <c r="M681" s="83" t="n">
        <v>1960.46</v>
      </c>
      <c r="N681" s="83" t="n">
        <v>70</v>
      </c>
      <c r="O681" s="83" t="n">
        <v>60.2</v>
      </c>
      <c r="P681" s="83" t="n">
        <v>70</v>
      </c>
      <c r="Q681" s="84" t="n">
        <v>0.03570590575681217</v>
      </c>
      <c r="R681" s="81" t="n">
        <v>9</v>
      </c>
      <c r="S681" s="81" t="n">
        <v>2025</v>
      </c>
      <c r="T681" s="81" t="n">
        <v>1</v>
      </c>
      <c r="U681" s="81" t="n">
        <v>2025</v>
      </c>
      <c r="V681" s="233" t="n">
        <v>46068</v>
      </c>
      <c r="W681" s="81" t="inlineStr">
        <is>
          <t>febrero</t>
        </is>
      </c>
      <c r="X681" s="81" t="n">
        <v>2026</v>
      </c>
    </row>
    <row r="682" ht="14.45" customHeight="1">
      <c r="A682" s="81" t="inlineStr">
        <is>
          <t>LLC</t>
        </is>
      </c>
      <c r="B682" s="81" t="n">
        <v>725</v>
      </c>
      <c r="C682" s="81" t="n">
        <v>1</v>
      </c>
      <c r="D682" s="233" t="n">
        <v>45923</v>
      </c>
      <c r="E682" s="233" t="n">
        <v>45937</v>
      </c>
      <c r="F682" s="233" t="n">
        <v>45945</v>
      </c>
      <c r="G682" s="81" t="inlineStr">
        <is>
          <t>VeronicaN</t>
        </is>
      </c>
      <c r="H682" s="81" t="n">
        <v>39</v>
      </c>
      <c r="I682" s="81" t="n"/>
      <c r="J682" s="83" t="n">
        <v>28105.18</v>
      </c>
      <c r="K682" s="83" t="inlineStr">
        <is>
          <t>USD</t>
        </is>
      </c>
      <c r="L682" s="83" t="n">
        <v>24170.4548</v>
      </c>
      <c r="M682" s="83" t="n">
        <v>28105.18</v>
      </c>
      <c r="N682" s="83" t="n">
        <v>5023.98</v>
      </c>
      <c r="O682" s="83" t="n">
        <v>4320.622799999999</v>
      </c>
      <c r="P682" s="83" t="n">
        <v>5023.98</v>
      </c>
      <c r="Q682" s="84" t="n">
        <v>0.1787563716012493</v>
      </c>
      <c r="R682" s="81" t="n">
        <v>9</v>
      </c>
      <c r="S682" s="81" t="n">
        <v>2025</v>
      </c>
      <c r="T682" s="81" t="n">
        <v>10</v>
      </c>
      <c r="U682" s="81" t="n">
        <v>2025</v>
      </c>
      <c r="V682" s="233" t="n">
        <v>45990</v>
      </c>
      <c r="W682" s="81" t="inlineStr">
        <is>
          <t>noviembre</t>
        </is>
      </c>
      <c r="X682" s="81" t="n">
        <v>2025</v>
      </c>
      <c r="Z682" t="inlineStr">
        <is>
          <t>renta baja</t>
        </is>
      </c>
    </row>
    <row r="683" ht="14.45" customHeight="1">
      <c r="A683" s="81" t="inlineStr">
        <is>
          <t>LLC</t>
        </is>
      </c>
      <c r="B683" s="81" t="n">
        <v>727</v>
      </c>
      <c r="C683" s="81" t="n">
        <v>0</v>
      </c>
      <c r="D683" s="233" t="n">
        <v>45923</v>
      </c>
      <c r="E683" s="233" t="n">
        <v>45975</v>
      </c>
      <c r="F683" s="233" t="n">
        <v>45991</v>
      </c>
      <c r="G683" s="81" t="inlineStr">
        <is>
          <t>MinervaH</t>
        </is>
      </c>
      <c r="H683" s="81" t="n">
        <v>39</v>
      </c>
      <c r="I683" s="81" t="n"/>
      <c r="J683" s="83" t="n">
        <v>99176.08</v>
      </c>
      <c r="K683" s="83" t="inlineStr">
        <is>
          <t>USD</t>
        </is>
      </c>
      <c r="L683" s="83" t="n">
        <v>85291.42879999999</v>
      </c>
      <c r="M683" s="83" t="n">
        <v>99176.08</v>
      </c>
      <c r="N683" s="83" t="n">
        <v>1476.95</v>
      </c>
      <c r="O683" s="83" t="n">
        <v>1270.177</v>
      </c>
      <c r="P683" s="83" t="n">
        <v>1476.95</v>
      </c>
      <c r="Q683" s="84" t="n">
        <v>0.01489219981269677</v>
      </c>
      <c r="R683" s="81" t="n">
        <v>9</v>
      </c>
      <c r="S683" s="81" t="n">
        <v>2025</v>
      </c>
      <c r="T683" s="81" t="n">
        <v>11</v>
      </c>
      <c r="U683" s="81" t="n">
        <v>2025</v>
      </c>
      <c r="V683" s="233" t="n">
        <v>46036</v>
      </c>
      <c r="W683" s="81" t="inlineStr">
        <is>
          <t>enero</t>
        </is>
      </c>
      <c r="X683" s="81" t="n">
        <v>2026</v>
      </c>
    </row>
    <row r="684" ht="14.45" customHeight="1">
      <c r="A684" s="81" t="inlineStr">
        <is>
          <t>LLC</t>
        </is>
      </c>
      <c r="B684" s="81" t="n">
        <v>728</v>
      </c>
      <c r="C684" s="81" t="n">
        <v>1</v>
      </c>
      <c r="D684" s="233" t="n">
        <v>45924</v>
      </c>
      <c r="E684" s="233" t="n">
        <v>45914</v>
      </c>
      <c r="F684" s="233" t="n">
        <v>45916</v>
      </c>
      <c r="G684" s="81" t="inlineStr">
        <is>
          <t>VeronicaN</t>
        </is>
      </c>
      <c r="H684" s="81" t="n">
        <v>39</v>
      </c>
      <c r="I684" s="81" t="n"/>
      <c r="J684" s="83" t="n">
        <v>6075</v>
      </c>
      <c r="K684" s="83" t="inlineStr">
        <is>
          <t>USD</t>
        </is>
      </c>
      <c r="L684" s="83" t="n">
        <v>5224.5</v>
      </c>
      <c r="M684" s="83" t="n">
        <v>6075</v>
      </c>
      <c r="N684" s="83" t="n">
        <v>498</v>
      </c>
      <c r="O684" s="83" t="n">
        <v>428.28</v>
      </c>
      <c r="P684" s="83" t="n">
        <v>498</v>
      </c>
      <c r="Q684" s="84" t="n">
        <v>0.0819753086419753</v>
      </c>
      <c r="R684" s="81" t="n">
        <v>9</v>
      </c>
      <c r="S684" s="81" t="n">
        <v>2025</v>
      </c>
      <c r="T684" s="81" t="n">
        <v>9</v>
      </c>
      <c r="U684" s="81" t="n">
        <v>2025</v>
      </c>
      <c r="V684" s="233" t="n">
        <v>45961</v>
      </c>
      <c r="W684" s="81" t="inlineStr">
        <is>
          <t>octubre</t>
        </is>
      </c>
      <c r="X684" s="81" t="n">
        <v>2025</v>
      </c>
      <c r="Z684" t="inlineStr">
        <is>
          <t>renta nula</t>
        </is>
      </c>
    </row>
    <row r="685" ht="14.45" customHeight="1">
      <c r="A685" s="81" t="inlineStr">
        <is>
          <t>LLC</t>
        </is>
      </c>
      <c r="B685" s="81" t="n">
        <v>729</v>
      </c>
      <c r="C685" s="81" t="n">
        <v>0</v>
      </c>
      <c r="D685" s="233" t="n">
        <v>45924</v>
      </c>
      <c r="E685" s="233" t="n">
        <v>45857</v>
      </c>
      <c r="F685" s="233" t="n">
        <v>45888</v>
      </c>
      <c r="G685" s="81" t="inlineStr">
        <is>
          <t>VeronicaN</t>
        </is>
      </c>
      <c r="H685" s="81" t="n">
        <v>39</v>
      </c>
      <c r="I685" s="81" t="n"/>
      <c r="J685" s="83" t="n">
        <v>17512</v>
      </c>
      <c r="K685" s="83" t="inlineStr">
        <is>
          <t>USD</t>
        </is>
      </c>
      <c r="L685" s="83" t="n">
        <v>15060.32</v>
      </c>
      <c r="M685" s="83" t="n">
        <v>17512</v>
      </c>
      <c r="N685" s="83" t="n">
        <v>1751.2</v>
      </c>
      <c r="O685" s="83" t="n">
        <v>1506.032</v>
      </c>
      <c r="P685" s="83" t="n">
        <v>1751.2</v>
      </c>
      <c r="Q685" s="84" t="n">
        <v>0.09999999999999999</v>
      </c>
      <c r="R685" s="81" t="n">
        <v>9</v>
      </c>
      <c r="S685" s="81" t="n">
        <v>2025</v>
      </c>
      <c r="T685" s="81" t="n">
        <v>7</v>
      </c>
      <c r="U685" s="81" t="n">
        <v>2025</v>
      </c>
      <c r="V685" s="233" t="n">
        <v>45933</v>
      </c>
      <c r="W685" s="81" t="inlineStr">
        <is>
          <t>octubre</t>
        </is>
      </c>
      <c r="X685" s="81" t="n">
        <v>2025</v>
      </c>
    </row>
    <row r="686" ht="14.45" customHeight="1">
      <c r="A686" s="81" t="inlineStr">
        <is>
          <t>LLC</t>
        </is>
      </c>
      <c r="B686" s="81" t="n">
        <v>730</v>
      </c>
      <c r="C686" s="81" t="n">
        <v>1</v>
      </c>
      <c r="D686" s="233" t="n">
        <v>45924</v>
      </c>
      <c r="E686" s="233" t="n">
        <v>45861</v>
      </c>
      <c r="F686" s="233" t="n">
        <v>45862</v>
      </c>
      <c r="G686" s="81" t="inlineStr">
        <is>
          <t>MariaM</t>
        </is>
      </c>
      <c r="H686" s="81" t="n">
        <v>39</v>
      </c>
      <c r="I686" s="81" t="n"/>
      <c r="J686" s="83" t="n">
        <v>9701.219999999999</v>
      </c>
      <c r="K686" s="83" t="inlineStr">
        <is>
          <t>USD</t>
        </is>
      </c>
      <c r="L686" s="83" t="n">
        <v>8343.049199999999</v>
      </c>
      <c r="M686" s="83" t="n">
        <v>9701.219999999999</v>
      </c>
      <c r="N686" s="83" t="n">
        <v>1015.2</v>
      </c>
      <c r="O686" s="83" t="n">
        <v>873.072</v>
      </c>
      <c r="P686" s="83" t="n">
        <v>1015.2</v>
      </c>
      <c r="Q686" s="84" t="n">
        <v>0.1046466320730795</v>
      </c>
      <c r="R686" s="81" t="n">
        <v>9</v>
      </c>
      <c r="S686" s="81" t="n">
        <v>2025</v>
      </c>
      <c r="T686" s="81" t="n">
        <v>7</v>
      </c>
      <c r="U686" s="81" t="n">
        <v>2025</v>
      </c>
      <c r="V686" s="233" t="n">
        <v>45907</v>
      </c>
      <c r="W686" s="81" t="inlineStr">
        <is>
          <t>septiembre</t>
        </is>
      </c>
      <c r="X686" s="81" t="n">
        <v>2025</v>
      </c>
    </row>
    <row r="687" ht="14.45" customHeight="1">
      <c r="A687" s="81" t="inlineStr">
        <is>
          <t>LLC</t>
        </is>
      </c>
      <c r="B687" s="81" t="n">
        <v>731</v>
      </c>
      <c r="C687" s="81" t="n">
        <v>0</v>
      </c>
      <c r="D687" s="233" t="n">
        <v>45925</v>
      </c>
      <c r="E687" s="233" t="n">
        <v>46022</v>
      </c>
      <c r="F687" s="233" t="n">
        <v>46037</v>
      </c>
      <c r="G687" s="81" t="inlineStr">
        <is>
          <t>PaulinaA</t>
        </is>
      </c>
      <c r="H687" s="81" t="n">
        <v>39</v>
      </c>
      <c r="I687" s="81" t="n"/>
      <c r="J687" s="83" t="n">
        <v>18000</v>
      </c>
      <c r="K687" s="83" t="inlineStr">
        <is>
          <t>USD</t>
        </is>
      </c>
      <c r="L687" s="83" t="n">
        <v>15480</v>
      </c>
      <c r="M687" s="83" t="n">
        <v>18000</v>
      </c>
      <c r="N687" s="83" t="n">
        <v>1350</v>
      </c>
      <c r="O687" s="83" t="n">
        <v>1161</v>
      </c>
      <c r="P687" s="83" t="n">
        <v>1350</v>
      </c>
      <c r="Q687" s="84" t="n">
        <v>0.075</v>
      </c>
      <c r="R687" s="81" t="n">
        <v>9</v>
      </c>
      <c r="S687" s="81" t="n">
        <v>2025</v>
      </c>
      <c r="T687" s="81" t="n">
        <v>12</v>
      </c>
      <c r="U687" s="81" t="n">
        <v>2025</v>
      </c>
      <c r="V687" s="233" t="n">
        <v>46082</v>
      </c>
      <c r="W687" s="81" t="inlineStr">
        <is>
          <t>marzo</t>
        </is>
      </c>
      <c r="X687" s="81" t="n">
        <v>2026</v>
      </c>
    </row>
    <row r="688" ht="14.45" customHeight="1">
      <c r="A688" s="81" t="inlineStr">
        <is>
          <t>LLC</t>
        </is>
      </c>
      <c r="B688" s="81" t="n">
        <v>732</v>
      </c>
      <c r="C688" s="81" t="n">
        <v>1</v>
      </c>
      <c r="D688" s="233" t="n">
        <v>45925</v>
      </c>
      <c r="E688" s="233" t="n">
        <v>45995</v>
      </c>
      <c r="F688" s="233" t="n">
        <v>45998</v>
      </c>
      <c r="G688" s="81" t="inlineStr">
        <is>
          <t>CatalinaF</t>
        </is>
      </c>
      <c r="H688" s="81" t="n">
        <v>39</v>
      </c>
      <c r="I688" s="81" t="inlineStr">
        <is>
          <t>LUISHDZ</t>
        </is>
      </c>
      <c r="J688" s="83" t="n">
        <v>2563.04</v>
      </c>
      <c r="K688" s="83" t="inlineStr">
        <is>
          <t>USD</t>
        </is>
      </c>
      <c r="L688" s="83" t="n">
        <v>2204.2144</v>
      </c>
      <c r="M688" s="83" t="n">
        <v>2563.04</v>
      </c>
      <c r="N688" s="83" t="n">
        <v>110.36</v>
      </c>
      <c r="O688" s="83" t="n">
        <v>94.9096</v>
      </c>
      <c r="P688" s="83" t="n">
        <v>110.36</v>
      </c>
      <c r="Q688" s="84" t="n">
        <v>0.04305824333603846</v>
      </c>
      <c r="R688" s="81" t="n">
        <v>9</v>
      </c>
      <c r="S688" s="81" t="n">
        <v>2025</v>
      </c>
      <c r="T688" s="81" t="n">
        <v>12</v>
      </c>
      <c r="U688" s="81" t="n">
        <v>2025</v>
      </c>
      <c r="V688" s="233" t="n">
        <v>46043</v>
      </c>
      <c r="W688" s="81" t="inlineStr">
        <is>
          <t>enero</t>
        </is>
      </c>
      <c r="X688" s="81" t="n">
        <v>2026</v>
      </c>
    </row>
    <row r="689" ht="14.45" customHeight="1">
      <c r="A689" s="81" t="inlineStr">
        <is>
          <t>LLC</t>
        </is>
      </c>
      <c r="B689" s="81" t="n">
        <v>733</v>
      </c>
      <c r="C689" s="81" t="n">
        <v>0</v>
      </c>
      <c r="D689" s="233" t="n">
        <v>45926</v>
      </c>
      <c r="E689" s="233" t="n">
        <v>46062</v>
      </c>
      <c r="F689" s="233" t="n">
        <v>46169</v>
      </c>
      <c r="G689" s="81" t="inlineStr">
        <is>
          <t>VeronicaN</t>
        </is>
      </c>
      <c r="H689" s="81" t="n">
        <v>39</v>
      </c>
      <c r="I689" s="81" t="n"/>
      <c r="J689" s="83" t="n">
        <v>113590.32</v>
      </c>
      <c r="K689" s="83" t="inlineStr">
        <is>
          <t>USD</t>
        </is>
      </c>
      <c r="L689" s="83" t="n">
        <v>97687.6752</v>
      </c>
      <c r="M689" s="83" t="n">
        <v>113590.32</v>
      </c>
      <c r="N689" s="83" t="n">
        <v>11825.8</v>
      </c>
      <c r="O689" s="83" t="n">
        <v>10170.188</v>
      </c>
      <c r="P689" s="83" t="n">
        <v>11825.8</v>
      </c>
      <c r="Q689" s="84" t="n">
        <v>0.1041092233915707</v>
      </c>
      <c r="R689" s="81" t="n">
        <v>9</v>
      </c>
      <c r="S689" s="81" t="n">
        <v>2025</v>
      </c>
      <c r="T689" s="81" t="n">
        <v>2</v>
      </c>
      <c r="U689" s="81" t="n">
        <v>2026</v>
      </c>
      <c r="V689" s="233" t="n">
        <v>46214</v>
      </c>
      <c r="W689" s="81" t="inlineStr">
        <is>
          <t>julio</t>
        </is>
      </c>
      <c r="X689" s="81" t="n">
        <v>2026</v>
      </c>
    </row>
    <row r="690" ht="14.45" customHeight="1">
      <c r="A690" s="81" t="inlineStr">
        <is>
          <t>LLC</t>
        </is>
      </c>
      <c r="B690" s="81" t="n">
        <v>734</v>
      </c>
      <c r="C690" s="81" t="n">
        <v>1</v>
      </c>
      <c r="D690" s="233" t="n">
        <v>45926</v>
      </c>
      <c r="E690" s="233" t="n">
        <v>45940</v>
      </c>
      <c r="F690" s="233" t="n">
        <v>45946</v>
      </c>
      <c r="G690" s="81" t="inlineStr">
        <is>
          <t>ClaudiaF</t>
        </is>
      </c>
      <c r="H690" s="81" t="n">
        <v>39</v>
      </c>
      <c r="I690" s="81" t="n"/>
      <c r="J690" s="83" t="n">
        <v>9616.309999999999</v>
      </c>
      <c r="K690" s="83" t="inlineStr">
        <is>
          <t>USD</t>
        </is>
      </c>
      <c r="L690" s="83" t="n">
        <v>8270.026599999999</v>
      </c>
      <c r="M690" s="83" t="n">
        <v>9616.309999999999</v>
      </c>
      <c r="N690" s="83" t="n">
        <v>635.55</v>
      </c>
      <c r="O690" s="83" t="n">
        <v>546.573</v>
      </c>
      <c r="P690" s="83" t="n">
        <v>635.55</v>
      </c>
      <c r="Q690" s="84" t="n">
        <v>0.06609083941761446</v>
      </c>
      <c r="R690" s="81" t="n">
        <v>9</v>
      </c>
      <c r="S690" s="81" t="n">
        <v>2025</v>
      </c>
      <c r="T690" s="81" t="n">
        <v>10</v>
      </c>
      <c r="U690" s="81" t="n">
        <v>2025</v>
      </c>
      <c r="V690" s="233" t="n">
        <v>45991</v>
      </c>
      <c r="W690" s="81" t="inlineStr">
        <is>
          <t>noviembre</t>
        </is>
      </c>
      <c r="X690" s="81" t="n">
        <v>2025</v>
      </c>
    </row>
    <row r="691" ht="14.45" customHeight="1">
      <c r="A691" s="81" t="inlineStr">
        <is>
          <t>LLC</t>
        </is>
      </c>
      <c r="B691" s="81" t="n">
        <v>735</v>
      </c>
      <c r="C691" s="81" t="n">
        <v>0</v>
      </c>
      <c r="D691" s="233" t="n">
        <v>45926</v>
      </c>
      <c r="E691" s="233" t="n">
        <v>45951</v>
      </c>
      <c r="F691" s="233" t="n">
        <v>46140</v>
      </c>
      <c r="G691" s="81" t="inlineStr">
        <is>
          <t>MariaM</t>
        </is>
      </c>
      <c r="H691" s="81" t="n">
        <v>39</v>
      </c>
      <c r="I691" s="81" t="n"/>
      <c r="J691" s="83" t="n">
        <v>80794.8</v>
      </c>
      <c r="K691" s="83" t="inlineStr">
        <is>
          <t>USD</t>
        </is>
      </c>
      <c r="L691" s="83" t="n">
        <v>69483.52800000001</v>
      </c>
      <c r="M691" s="83" t="n">
        <v>80794.8</v>
      </c>
      <c r="N691" s="83" t="n">
        <v>8788</v>
      </c>
      <c r="O691" s="83" t="n">
        <v>7557.68</v>
      </c>
      <c r="P691" s="83" t="n">
        <v>8788</v>
      </c>
      <c r="Q691" s="84" t="n">
        <v>0.1087693762469862</v>
      </c>
      <c r="R691" s="81" t="n">
        <v>9</v>
      </c>
      <c r="S691" s="81" t="n">
        <v>2025</v>
      </c>
      <c r="T691" s="81" t="n">
        <v>10</v>
      </c>
      <c r="U691" s="81" t="n">
        <v>2025</v>
      </c>
      <c r="V691" s="233" t="n">
        <v>46185</v>
      </c>
      <c r="W691" s="81" t="inlineStr">
        <is>
          <t>junio</t>
        </is>
      </c>
      <c r="X691" s="81" t="n">
        <v>2026</v>
      </c>
      <c r="Z691" t="inlineStr">
        <is>
          <t>renta nula</t>
        </is>
      </c>
    </row>
    <row r="692" ht="14.45" customHeight="1">
      <c r="A692" s="81" t="inlineStr">
        <is>
          <t>LLC</t>
        </is>
      </c>
      <c r="B692" s="81" t="n">
        <v>736</v>
      </c>
      <c r="C692" s="81" t="n">
        <v>0</v>
      </c>
      <c r="D692" s="233" t="n">
        <v>45926</v>
      </c>
      <c r="E692" s="233" t="n">
        <v>46184</v>
      </c>
      <c r="F692" s="233" t="n">
        <v>46214</v>
      </c>
      <c r="G692" s="81" t="inlineStr">
        <is>
          <t>ManonR</t>
        </is>
      </c>
      <c r="H692" s="81" t="n">
        <v>39</v>
      </c>
      <c r="I692" s="81" t="n"/>
      <c r="J692" s="83" t="n">
        <v>13900</v>
      </c>
      <c r="K692" s="83" t="inlineStr">
        <is>
          <t>USD</t>
        </is>
      </c>
      <c r="L692" s="83" t="n">
        <v>11954</v>
      </c>
      <c r="M692" s="83" t="n">
        <v>13900</v>
      </c>
      <c r="N692" s="83" t="n">
        <v>1390</v>
      </c>
      <c r="O692" s="83" t="n">
        <v>1195.4</v>
      </c>
      <c r="P692" s="83" t="n">
        <v>1390</v>
      </c>
      <c r="Q692" s="84" t="n">
        <v>0.1</v>
      </c>
      <c r="R692" s="81" t="n">
        <v>9</v>
      </c>
      <c r="S692" s="81" t="n">
        <v>2025</v>
      </c>
      <c r="T692" s="81" t="n">
        <v>6</v>
      </c>
      <c r="U692" s="81" t="n">
        <v>2026</v>
      </c>
      <c r="V692" s="233" t="n">
        <v>46259</v>
      </c>
      <c r="W692" s="81" t="inlineStr">
        <is>
          <t>agosto</t>
        </is>
      </c>
      <c r="X692" s="81" t="n">
        <v>2026</v>
      </c>
      <c r="Z692" t="inlineStr">
        <is>
          <t>renta baja</t>
        </is>
      </c>
    </row>
    <row r="693" ht="14.45" customHeight="1">
      <c r="A693" s="81" t="inlineStr">
        <is>
          <t>LLC</t>
        </is>
      </c>
      <c r="B693" s="81" t="n">
        <v>737</v>
      </c>
      <c r="C693" s="81" t="n">
        <v>1</v>
      </c>
      <c r="D693" s="233" t="n">
        <v>45927</v>
      </c>
      <c r="E693" s="233" t="n">
        <v>45893</v>
      </c>
      <c r="F693" s="233" t="n">
        <v>45899</v>
      </c>
      <c r="G693" s="81" t="inlineStr">
        <is>
          <t>PaulinaV</t>
        </is>
      </c>
      <c r="H693" s="81" t="n">
        <v>39</v>
      </c>
      <c r="I693" s="81" t="n"/>
      <c r="J693" s="83" t="n">
        <v>5070</v>
      </c>
      <c r="K693" s="83" t="inlineStr">
        <is>
          <t>EUR</t>
        </is>
      </c>
      <c r="L693" s="83" t="n">
        <v>5070</v>
      </c>
      <c r="M693" s="83" t="n">
        <v>5881.2</v>
      </c>
      <c r="N693" s="83" t="n">
        <v>451.32</v>
      </c>
      <c r="O693" s="83" t="n">
        <v>451.32</v>
      </c>
      <c r="P693" s="83" t="n">
        <v>523.5312</v>
      </c>
      <c r="Q693" s="84" t="n">
        <v>0.08901775147928993</v>
      </c>
      <c r="R693" s="81" t="n">
        <v>9</v>
      </c>
      <c r="S693" s="81" t="n">
        <v>2025</v>
      </c>
      <c r="T693" s="81" t="n">
        <v>8</v>
      </c>
      <c r="U693" s="81" t="n">
        <v>2025</v>
      </c>
      <c r="V693" s="233" t="n">
        <v>45944</v>
      </c>
      <c r="W693" s="81" t="inlineStr">
        <is>
          <t>octubre</t>
        </is>
      </c>
      <c r="X693" s="81" t="n">
        <v>2025</v>
      </c>
      <c r="Z693" t="inlineStr">
        <is>
          <t>renta baja</t>
        </is>
      </c>
    </row>
    <row r="694" ht="14.45" customHeight="1">
      <c r="A694" s="81" t="inlineStr">
        <is>
          <t>LLC</t>
        </is>
      </c>
      <c r="B694" s="81" t="n">
        <v>738</v>
      </c>
      <c r="C694" s="81" t="n">
        <v>1</v>
      </c>
      <c r="D694" s="233" t="n">
        <v>45927</v>
      </c>
      <c r="E694" s="233" t="n">
        <v>45848</v>
      </c>
      <c r="F694" s="233" t="n">
        <v>45857</v>
      </c>
      <c r="G694" s="81" t="inlineStr">
        <is>
          <t>PaulinaV</t>
        </is>
      </c>
      <c r="H694" s="81" t="n">
        <v>39</v>
      </c>
      <c r="I694" s="81" t="n"/>
      <c r="J694" s="83" t="n">
        <v>2253.05</v>
      </c>
      <c r="K694" s="83" t="inlineStr">
        <is>
          <t>EUR</t>
        </is>
      </c>
      <c r="L694" s="83" t="n">
        <v>2253.05</v>
      </c>
      <c r="M694" s="83" t="n">
        <v>2613.538</v>
      </c>
      <c r="N694" s="83" t="n">
        <v>218.69</v>
      </c>
      <c r="O694" s="83" t="n">
        <v>218.69</v>
      </c>
      <c r="P694" s="83" t="n">
        <v>253.6804</v>
      </c>
      <c r="Q694" s="84" t="n">
        <v>0.09706397993830584</v>
      </c>
      <c r="R694" s="81" t="n">
        <v>9</v>
      </c>
      <c r="S694" s="81" t="n">
        <v>2025</v>
      </c>
      <c r="T694" s="81" t="n">
        <v>7</v>
      </c>
      <c r="U694" s="81" t="n">
        <v>2025</v>
      </c>
      <c r="V694" s="233" t="n">
        <v>45902</v>
      </c>
      <c r="W694" s="81" t="inlineStr">
        <is>
          <t>septiembre</t>
        </is>
      </c>
      <c r="X694" s="81" t="n">
        <v>2025</v>
      </c>
    </row>
    <row r="695" ht="14.45" customHeight="1">
      <c r="A695" s="81" t="inlineStr">
        <is>
          <t>LLC</t>
        </is>
      </c>
      <c r="B695" s="81" t="n">
        <v>739</v>
      </c>
      <c r="C695" s="81" t="n">
        <v>0</v>
      </c>
      <c r="D695" s="233" t="n">
        <v>45929</v>
      </c>
      <c r="E695" s="233" t="n">
        <v>46030</v>
      </c>
      <c r="F695" s="233" t="n">
        <v>46040</v>
      </c>
      <c r="G695" s="81" t="inlineStr">
        <is>
          <t>VivianaS</t>
        </is>
      </c>
      <c r="H695" s="81" t="n">
        <v>40</v>
      </c>
      <c r="I695" s="81" t="n"/>
      <c r="J695" s="83" t="n">
        <v>9199.690000000001</v>
      </c>
      <c r="K695" s="83" t="inlineStr">
        <is>
          <t>EUR</t>
        </is>
      </c>
      <c r="L695" s="83" t="n">
        <v>9199.690000000001</v>
      </c>
      <c r="M695" s="83" t="n">
        <v>10671.6404</v>
      </c>
      <c r="N695" s="83" t="n">
        <v>621.17</v>
      </c>
      <c r="O695" s="83" t="n">
        <v>621.17</v>
      </c>
      <c r="P695" s="83" t="n">
        <v>720.5571999999999</v>
      </c>
      <c r="Q695" s="84" t="n">
        <v>0.06752075341669121</v>
      </c>
      <c r="R695" s="81" t="n">
        <v>9</v>
      </c>
      <c r="S695" s="81" t="n">
        <v>2025</v>
      </c>
      <c r="T695" s="81" t="n">
        <v>1</v>
      </c>
      <c r="U695" s="81" t="n">
        <v>2026</v>
      </c>
      <c r="V695" s="233" t="n">
        <v>46085</v>
      </c>
      <c r="W695" s="81" t="inlineStr">
        <is>
          <t>marzo</t>
        </is>
      </c>
      <c r="X695" s="81" t="n">
        <v>2026</v>
      </c>
      <c r="Z695" t="inlineStr">
        <is>
          <t>sin fechas</t>
        </is>
      </c>
    </row>
    <row r="696" ht="14.45" customHeight="1">
      <c r="A696" s="81" t="inlineStr">
        <is>
          <t>LLC</t>
        </is>
      </c>
      <c r="B696" s="81" t="n">
        <v>740</v>
      </c>
      <c r="C696" s="81" t="n">
        <v>1</v>
      </c>
      <c r="D696" s="233" t="n">
        <v>45929</v>
      </c>
      <c r="E696" s="233" t="n">
        <v>45846</v>
      </c>
      <c r="F696" s="233" t="n">
        <v>45869</v>
      </c>
      <c r="G696" s="81" t="inlineStr">
        <is>
          <t>DianaM</t>
        </is>
      </c>
      <c r="H696" s="81" t="n">
        <v>40</v>
      </c>
      <c r="I696" s="81" t="n"/>
      <c r="J696" s="83" t="n">
        <v>20705.8</v>
      </c>
      <c r="K696" s="83" t="inlineStr">
        <is>
          <t>USD</t>
        </is>
      </c>
      <c r="L696" s="83" t="n">
        <v>17806.988</v>
      </c>
      <c r="M696" s="83" t="n">
        <v>20705.8</v>
      </c>
      <c r="N696" s="83" t="n">
        <v>2070.58</v>
      </c>
      <c r="O696" s="83" t="n">
        <v>1780.6988</v>
      </c>
      <c r="P696" s="83" t="n">
        <v>2070.58</v>
      </c>
      <c r="Q696" s="84" t="n">
        <v>0.1</v>
      </c>
      <c r="R696" s="81" t="n">
        <v>9</v>
      </c>
      <c r="S696" s="81" t="n">
        <v>2025</v>
      </c>
      <c r="T696" s="81" t="n">
        <v>7</v>
      </c>
      <c r="U696" s="81" t="n">
        <v>2025</v>
      </c>
      <c r="V696" s="233" t="n">
        <v>45914</v>
      </c>
      <c r="W696" s="81" t="inlineStr">
        <is>
          <t>septiembre</t>
        </is>
      </c>
      <c r="X696" s="81" t="n">
        <v>2025</v>
      </c>
    </row>
    <row r="697" ht="14.45" customHeight="1">
      <c r="A697" s="81" t="inlineStr">
        <is>
          <t>LLC</t>
        </is>
      </c>
      <c r="B697" s="81" t="n">
        <v>741</v>
      </c>
      <c r="C697" s="81" t="n">
        <v>0</v>
      </c>
      <c r="D697" s="233" t="n">
        <v>45929</v>
      </c>
      <c r="E697" s="233" t="n">
        <v>46063</v>
      </c>
      <c r="F697" s="233" t="n">
        <v>46070</v>
      </c>
      <c r="G697" s="81" t="inlineStr">
        <is>
          <t>LuisHdz</t>
        </is>
      </c>
      <c r="H697" s="81" t="n">
        <v>40</v>
      </c>
      <c r="I697" s="81" t="inlineStr">
        <is>
          <t>MARC1989</t>
        </is>
      </c>
      <c r="J697" s="83" t="n">
        <v>24500</v>
      </c>
      <c r="K697" s="83" t="inlineStr">
        <is>
          <t>CHF</t>
        </is>
      </c>
      <c r="L697" s="83" t="n">
        <v>26215</v>
      </c>
      <c r="M697" s="83" t="n">
        <v>30625</v>
      </c>
      <c r="N697" s="83" t="n">
        <v>2440.76</v>
      </c>
      <c r="O697" s="83" t="n">
        <v>2611.6132</v>
      </c>
      <c r="P697" s="83" t="n">
        <v>3050.95</v>
      </c>
      <c r="Q697" s="84" t="n">
        <v>0.09962285714285715</v>
      </c>
      <c r="R697" s="81" t="n">
        <v>9</v>
      </c>
      <c r="S697" s="81" t="n">
        <v>2025</v>
      </c>
      <c r="T697" s="81" t="n">
        <v>2</v>
      </c>
      <c r="U697" s="81" t="n">
        <v>2026</v>
      </c>
      <c r="V697" s="233" t="n">
        <v>46115</v>
      </c>
      <c r="W697" s="81" t="inlineStr">
        <is>
          <t>abril</t>
        </is>
      </c>
      <c r="X697" s="81" t="n">
        <v>2026</v>
      </c>
      <c r="Z697" t="inlineStr">
        <is>
          <t>sin fechas ni venta</t>
        </is>
      </c>
    </row>
    <row r="698" ht="14.45" customHeight="1">
      <c r="A698" s="81" t="inlineStr">
        <is>
          <t>LLC</t>
        </is>
      </c>
      <c r="B698" s="81" t="n">
        <v>742</v>
      </c>
      <c r="C698" s="81" t="n">
        <v>0</v>
      </c>
      <c r="D698" s="233" t="n">
        <v>45930</v>
      </c>
      <c r="E698" s="233" t="n">
        <v>45933</v>
      </c>
      <c r="F698" s="233" t="n">
        <v>45935</v>
      </c>
      <c r="G698" s="81" t="inlineStr">
        <is>
          <t>FernandaS</t>
        </is>
      </c>
      <c r="H698" s="81" t="n">
        <v>40</v>
      </c>
      <c r="I698" s="81" t="inlineStr">
        <is>
          <t>MARTINB</t>
        </is>
      </c>
      <c r="J698" s="83" t="n">
        <v>15206.6</v>
      </c>
      <c r="K698" s="83" t="inlineStr">
        <is>
          <t>EUR</t>
        </is>
      </c>
      <c r="L698" s="83" t="n">
        <v>15206.6</v>
      </c>
      <c r="M698" s="83" t="n">
        <v>17639.656</v>
      </c>
      <c r="N698" s="83" t="n">
        <v>1273.34</v>
      </c>
      <c r="O698" s="83" t="n">
        <v>1273.34</v>
      </c>
      <c r="P698" s="83" t="n">
        <v>1477.0744</v>
      </c>
      <c r="Q698" s="84" t="n">
        <v>0.08373600936435495</v>
      </c>
      <c r="R698" s="81" t="n">
        <v>9</v>
      </c>
      <c r="S698" s="81" t="n">
        <v>2025</v>
      </c>
      <c r="T698" s="81" t="n">
        <v>10</v>
      </c>
      <c r="U698" s="81" t="n">
        <v>2025</v>
      </c>
      <c r="V698" s="233" t="n">
        <v>45980</v>
      </c>
      <c r="W698" s="81" t="inlineStr">
        <is>
          <t>noviembre</t>
        </is>
      </c>
      <c r="X698" s="81" t="n">
        <v>2025</v>
      </c>
    </row>
    <row r="699" ht="14.45" customHeight="1">
      <c r="A699" s="81" t="inlineStr">
        <is>
          <t>LLC</t>
        </is>
      </c>
      <c r="B699" s="81" t="n">
        <v>743</v>
      </c>
      <c r="C699" s="81" t="n">
        <v>0</v>
      </c>
      <c r="D699" s="233" t="n">
        <v>45930</v>
      </c>
      <c r="E699" s="233" t="n">
        <v>45972</v>
      </c>
      <c r="F699" s="233" t="n">
        <v>45990</v>
      </c>
      <c r="G699" s="81" t="inlineStr">
        <is>
          <t>LucianaE</t>
        </is>
      </c>
      <c r="H699" s="81" t="n">
        <v>40</v>
      </c>
      <c r="I699" s="81" t="n"/>
      <c r="J699" s="83" t="n">
        <v>47401.39</v>
      </c>
      <c r="K699" s="83" t="inlineStr">
        <is>
          <t>USD</t>
        </is>
      </c>
      <c r="L699" s="83" t="n">
        <v>40765.1954</v>
      </c>
      <c r="M699" s="83" t="n">
        <v>47401.39</v>
      </c>
      <c r="N699" s="83" t="n">
        <v>4243.67</v>
      </c>
      <c r="O699" s="83" t="n">
        <v>3649.5562</v>
      </c>
      <c r="P699" s="83" t="n">
        <v>4243.67</v>
      </c>
      <c r="Q699" s="84" t="n">
        <v>0.08952627760493943</v>
      </c>
      <c r="R699" s="81" t="n">
        <v>9</v>
      </c>
      <c r="S699" s="81" t="n">
        <v>2025</v>
      </c>
      <c r="T699" s="81" t="n">
        <v>11</v>
      </c>
      <c r="U699" s="81" t="n">
        <v>2025</v>
      </c>
      <c r="V699" s="233" t="n">
        <v>46035</v>
      </c>
      <c r="W699" s="81" t="inlineStr">
        <is>
          <t>enero</t>
        </is>
      </c>
      <c r="X699" s="81" t="n">
        <v>2026</v>
      </c>
    </row>
    <row r="700" ht="14.45" customHeight="1">
      <c r="A700" s="81" t="inlineStr">
        <is>
          <t>LLC</t>
        </is>
      </c>
      <c r="B700" s="81" t="n">
        <v>744</v>
      </c>
      <c r="C700" s="81" t="n">
        <v>0</v>
      </c>
      <c r="D700" s="233" t="n">
        <v>45930</v>
      </c>
      <c r="E700" s="233" t="n">
        <v>45966</v>
      </c>
      <c r="F700" s="233" t="n">
        <v>46021</v>
      </c>
      <c r="G700" s="81" t="inlineStr">
        <is>
          <t>VeronicaN</t>
        </is>
      </c>
      <c r="H700" s="81" t="n">
        <v>40</v>
      </c>
      <c r="I700" s="81" t="n"/>
      <c r="J700" s="83" t="n">
        <v>22168.98</v>
      </c>
      <c r="K700" s="83" t="inlineStr">
        <is>
          <t>USD</t>
        </is>
      </c>
      <c r="L700" s="83" t="n">
        <v>19065.3228</v>
      </c>
      <c r="M700" s="83" t="n">
        <v>22168.98</v>
      </c>
      <c r="N700" s="83" t="n">
        <v>319.02</v>
      </c>
      <c r="O700" s="83" t="n">
        <v>274.3572</v>
      </c>
      <c r="P700" s="83" t="n">
        <v>319.02</v>
      </c>
      <c r="Q700" s="84" t="n">
        <v>0.01439037790642601</v>
      </c>
      <c r="R700" s="81" t="n">
        <v>9</v>
      </c>
      <c r="S700" s="81" t="n">
        <v>2025</v>
      </c>
      <c r="T700" s="81" t="n">
        <v>11</v>
      </c>
      <c r="U700" s="81" t="n">
        <v>2025</v>
      </c>
      <c r="V700" s="233" t="n">
        <v>46066</v>
      </c>
      <c r="W700" s="81" t="inlineStr">
        <is>
          <t>febrero</t>
        </is>
      </c>
      <c r="X700" s="81" t="n">
        <v>2026</v>
      </c>
      <c r="Z700" t="inlineStr">
        <is>
          <t>rentabilidad casi 0</t>
        </is>
      </c>
    </row>
    <row r="701" ht="14.45" customHeight="1">
      <c r="A701" s="81" t="inlineStr">
        <is>
          <t>LLC</t>
        </is>
      </c>
      <c r="B701" s="81" t="n">
        <v>745</v>
      </c>
      <c r="C701" s="81" t="n">
        <v>1</v>
      </c>
      <c r="D701" s="233" t="n">
        <v>45930</v>
      </c>
      <c r="E701" s="233" t="n">
        <v>45967</v>
      </c>
      <c r="F701" s="233" t="n">
        <v>45970</v>
      </c>
      <c r="G701" s="81" t="inlineStr">
        <is>
          <t>MariellaP</t>
        </is>
      </c>
      <c r="H701" s="81" t="n">
        <v>40</v>
      </c>
      <c r="I701" s="81" t="inlineStr">
        <is>
          <t>JAIMEG</t>
        </is>
      </c>
      <c r="J701" s="83" t="n">
        <v>11714.05</v>
      </c>
      <c r="K701" s="83" t="inlineStr">
        <is>
          <t>USD</t>
        </is>
      </c>
      <c r="L701" s="83" t="n">
        <v>10074.083</v>
      </c>
      <c r="M701" s="83" t="n">
        <v>11714.05</v>
      </c>
      <c r="N701" s="83" t="n">
        <v>958.24</v>
      </c>
      <c r="O701" s="83" t="n">
        <v>824.0864</v>
      </c>
      <c r="P701" s="83" t="n">
        <v>958.24</v>
      </c>
      <c r="Q701" s="84" t="n">
        <v>0.08180262163811834</v>
      </c>
      <c r="R701" s="81" t="n">
        <v>9</v>
      </c>
      <c r="S701" s="81" t="n">
        <v>2025</v>
      </c>
      <c r="T701" s="81" t="n">
        <v>11</v>
      </c>
      <c r="U701" s="81" t="n">
        <v>2025</v>
      </c>
      <c r="V701" s="233" t="n">
        <v>46015</v>
      </c>
      <c r="W701" s="81" t="inlineStr">
        <is>
          <t>diciembre</t>
        </is>
      </c>
      <c r="X701" s="81" t="n">
        <v>2025</v>
      </c>
      <c r="Z701" t="inlineStr">
        <is>
          <t>rentabilidad 0</t>
        </is>
      </c>
    </row>
    <row r="702" ht="14.45" customHeight="1">
      <c r="A702" s="81" t="inlineStr">
        <is>
          <t>LLC</t>
        </is>
      </c>
      <c r="B702" s="81" t="n">
        <v>746</v>
      </c>
      <c r="C702" s="81" t="n">
        <v>0</v>
      </c>
      <c r="D702" s="233" t="n">
        <v>45930</v>
      </c>
      <c r="E702" s="233" t="n">
        <v>46106</v>
      </c>
      <c r="F702" s="233" t="n">
        <v>46130</v>
      </c>
      <c r="G702" s="81" t="inlineStr">
        <is>
          <t>PaulinaA</t>
        </is>
      </c>
      <c r="H702" s="81" t="n">
        <v>40</v>
      </c>
      <c r="I702" s="81" t="n"/>
      <c r="J702" s="83" t="n">
        <v>12851.13</v>
      </c>
      <c r="K702" s="83" t="inlineStr">
        <is>
          <t>USD</t>
        </is>
      </c>
      <c r="L702" s="83" t="n">
        <v>11051.9718</v>
      </c>
      <c r="M702" s="83" t="n">
        <v>12851.13</v>
      </c>
      <c r="N702" s="83" t="n">
        <v>1157.27</v>
      </c>
      <c r="O702" s="83" t="n">
        <v>995.2522</v>
      </c>
      <c r="P702" s="83" t="n">
        <v>1157.27</v>
      </c>
      <c r="Q702" s="84" t="n">
        <v>0.09005200320905633</v>
      </c>
      <c r="R702" s="81" t="n">
        <v>9</v>
      </c>
      <c r="S702" s="81" t="n">
        <v>2025</v>
      </c>
      <c r="T702" s="81" t="n">
        <v>3</v>
      </c>
      <c r="U702" s="81" t="n">
        <v>2026</v>
      </c>
      <c r="V702" s="233" t="n">
        <v>46175</v>
      </c>
      <c r="W702" s="81" t="inlineStr">
        <is>
          <t>junio</t>
        </is>
      </c>
      <c r="X702" s="81" t="n">
        <v>2026</v>
      </c>
      <c r="Z702" t="inlineStr">
        <is>
          <t>rentabilidad 0</t>
        </is>
      </c>
    </row>
    <row r="703" ht="14.45" customHeight="1">
      <c r="A703" s="81" t="inlineStr">
        <is>
          <t>LLC</t>
        </is>
      </c>
      <c r="B703" s="81" t="n">
        <v>747</v>
      </c>
      <c r="C703" s="81" t="n">
        <v>0</v>
      </c>
      <c r="D703" s="233" t="n">
        <v>45931</v>
      </c>
      <c r="E703" s="233" t="n">
        <v>46074</v>
      </c>
      <c r="F703" s="233" t="n">
        <v>46081</v>
      </c>
      <c r="G703" s="81" t="inlineStr">
        <is>
          <t>FernandaS</t>
        </is>
      </c>
      <c r="H703" s="81" t="n">
        <v>40</v>
      </c>
      <c r="I703" s="81" t="inlineStr">
        <is>
          <t>JAIMEG</t>
        </is>
      </c>
      <c r="J703" s="83" t="n">
        <v>10745</v>
      </c>
      <c r="K703" s="83" t="inlineStr">
        <is>
          <t>EUR</t>
        </is>
      </c>
      <c r="L703" s="83" t="n">
        <v>10745</v>
      </c>
      <c r="M703" s="83" t="n">
        <v>12464.2</v>
      </c>
      <c r="N703" s="83" t="n">
        <v>1446.2</v>
      </c>
      <c r="O703" s="83" t="n">
        <v>1446.2</v>
      </c>
      <c r="P703" s="83" t="n">
        <v>1677.592</v>
      </c>
      <c r="Q703" s="84" t="n">
        <v>0.1345928338762215</v>
      </c>
      <c r="R703" s="81" t="n">
        <v>10</v>
      </c>
      <c r="S703" s="81" t="n">
        <v>2025</v>
      </c>
      <c r="T703" s="81" t="n">
        <v>2</v>
      </c>
      <c r="U703" s="81" t="n">
        <v>2026</v>
      </c>
      <c r="V703" s="233" t="n">
        <v>46126</v>
      </c>
      <c r="W703" s="81" t="inlineStr">
        <is>
          <t>abril</t>
        </is>
      </c>
      <c r="X703" s="81" t="n">
        <v>2026</v>
      </c>
    </row>
    <row r="704" ht="14.45" customHeight="1">
      <c r="A704" s="81" t="inlineStr">
        <is>
          <t>LLC</t>
        </is>
      </c>
      <c r="B704" s="81" t="n">
        <v>748</v>
      </c>
      <c r="C704" s="81" t="n">
        <v>1</v>
      </c>
      <c r="D704" s="233" t="n">
        <v>45931</v>
      </c>
      <c r="E704" s="233" t="n">
        <v>45958</v>
      </c>
      <c r="F704" s="233" t="n">
        <v>45963</v>
      </c>
      <c r="G704" s="81" t="inlineStr">
        <is>
          <t>AndreaG</t>
        </is>
      </c>
      <c r="H704" s="81" t="n">
        <v>40</v>
      </c>
      <c r="I704" s="81" t="inlineStr">
        <is>
          <t>JAIMEG</t>
        </is>
      </c>
      <c r="J704" s="83" t="n">
        <v>63360</v>
      </c>
      <c r="K704" s="83" t="inlineStr">
        <is>
          <t>USD</t>
        </is>
      </c>
      <c r="L704" s="83" t="n">
        <v>54489.6</v>
      </c>
      <c r="M704" s="83" t="n">
        <v>63360</v>
      </c>
      <c r="N704" s="83" t="n">
        <v>9125.200000000001</v>
      </c>
      <c r="O704" s="83" t="n">
        <v>7847.672</v>
      </c>
      <c r="P704" s="83" t="n">
        <v>9125.200000000001</v>
      </c>
      <c r="Q704" s="84" t="n">
        <v>0.1440214646464646</v>
      </c>
      <c r="R704" s="81" t="n">
        <v>10</v>
      </c>
      <c r="S704" s="81" t="n">
        <v>2025</v>
      </c>
      <c r="T704" s="81" t="n">
        <v>10</v>
      </c>
      <c r="U704" s="81" t="n">
        <v>2025</v>
      </c>
      <c r="V704" s="233" t="n">
        <v>46008</v>
      </c>
      <c r="W704" s="81" t="inlineStr">
        <is>
          <t>diciembre</t>
        </is>
      </c>
      <c r="X704" s="81" t="n">
        <v>2025</v>
      </c>
    </row>
    <row r="705" ht="14.45" customHeight="1">
      <c r="A705" s="81" t="inlineStr">
        <is>
          <t>LLC</t>
        </is>
      </c>
      <c r="B705" s="81" t="n">
        <v>749</v>
      </c>
      <c r="C705" s="81" t="n">
        <v>1</v>
      </c>
      <c r="D705" s="233" t="n">
        <v>45931</v>
      </c>
      <c r="E705" s="233" t="n">
        <v>45934</v>
      </c>
      <c r="F705" s="233" t="n">
        <v>45940</v>
      </c>
      <c r="G705" s="81" t="inlineStr">
        <is>
          <t>MariellaP</t>
        </is>
      </c>
      <c r="H705" s="81" t="n">
        <v>40</v>
      </c>
      <c r="I705" s="81" t="inlineStr">
        <is>
          <t>MARC1989</t>
        </is>
      </c>
      <c r="J705" s="83" t="n">
        <v>13873.49</v>
      </c>
      <c r="K705" s="83" t="inlineStr">
        <is>
          <t>USD</t>
        </is>
      </c>
      <c r="L705" s="83" t="n">
        <v>11931.2014</v>
      </c>
      <c r="M705" s="83" t="n">
        <v>13873.49</v>
      </c>
      <c r="N705" s="83" t="n">
        <v>1105.16</v>
      </c>
      <c r="O705" s="83" t="n">
        <v>950.4376000000001</v>
      </c>
      <c r="P705" s="83" t="n">
        <v>1105.16</v>
      </c>
      <c r="Q705" s="84" t="n">
        <v>0.07965984045831295</v>
      </c>
      <c r="R705" s="81" t="n">
        <v>10</v>
      </c>
      <c r="S705" s="81" t="n">
        <v>2025</v>
      </c>
      <c r="T705" s="81" t="n">
        <v>10</v>
      </c>
      <c r="U705" s="81" t="n">
        <v>2025</v>
      </c>
      <c r="V705" s="233" t="n">
        <v>45985</v>
      </c>
      <c r="W705" s="81" t="inlineStr">
        <is>
          <t>noviembre</t>
        </is>
      </c>
      <c r="X705" s="81" t="n">
        <v>2025</v>
      </c>
      <c r="Z705" t="inlineStr">
        <is>
          <t>fechas y renta 100%</t>
        </is>
      </c>
    </row>
    <row r="706" ht="14.45" customHeight="1">
      <c r="A706" s="81" t="inlineStr">
        <is>
          <t>LLC</t>
        </is>
      </c>
      <c r="B706" s="81" t="n">
        <v>750</v>
      </c>
      <c r="C706" s="81" t="n">
        <v>0</v>
      </c>
      <c r="D706" s="233" t="n">
        <v>45936</v>
      </c>
      <c r="E706" s="233" t="n">
        <v>45960</v>
      </c>
      <c r="F706" s="233" t="n">
        <v>45973</v>
      </c>
      <c r="G706" s="81" t="inlineStr">
        <is>
          <t>ClaudiaF</t>
        </is>
      </c>
      <c r="H706" s="81" t="n">
        <v>41</v>
      </c>
      <c r="I706" s="81" t="inlineStr">
        <is>
          <t>JORGEP</t>
        </is>
      </c>
      <c r="J706" s="83" t="n">
        <v>59139</v>
      </c>
      <c r="K706" s="83" t="inlineStr">
        <is>
          <t>USD</t>
        </is>
      </c>
      <c r="L706" s="83" t="n">
        <v>50859.54</v>
      </c>
      <c r="M706" s="83" t="n">
        <v>59139</v>
      </c>
      <c r="N706" s="83" t="n">
        <v>5977</v>
      </c>
      <c r="O706" s="83" t="n">
        <v>5140.22</v>
      </c>
      <c r="P706" s="83" t="n">
        <v>5977</v>
      </c>
      <c r="Q706" s="84" t="n">
        <v>0.101066977798069</v>
      </c>
      <c r="R706" s="81" t="n">
        <v>10</v>
      </c>
      <c r="S706" s="81" t="n">
        <v>2025</v>
      </c>
      <c r="T706" s="81" t="n">
        <v>10</v>
      </c>
      <c r="U706" s="81" t="n">
        <v>2025</v>
      </c>
      <c r="V706" s="233" t="n">
        <v>46018</v>
      </c>
      <c r="W706" s="81" t="inlineStr">
        <is>
          <t>diciembre</t>
        </is>
      </c>
      <c r="X706" s="81" t="n">
        <v>2025</v>
      </c>
    </row>
    <row r="707" ht="14.45" customHeight="1">
      <c r="A707" s="81" t="inlineStr">
        <is>
          <t>LLC</t>
        </is>
      </c>
      <c r="B707" s="81" t="n">
        <v>751</v>
      </c>
      <c r="C707" s="81" t="n">
        <v>1</v>
      </c>
      <c r="D707" s="233" t="n">
        <v>45936</v>
      </c>
      <c r="E707" s="233" t="n">
        <v>45980</v>
      </c>
      <c r="F707" s="233" t="n">
        <v>45985</v>
      </c>
      <c r="G707" s="81" t="inlineStr">
        <is>
          <t>AndreaG</t>
        </is>
      </c>
      <c r="H707" s="81" t="n">
        <v>41</v>
      </c>
      <c r="I707" s="81" t="inlineStr">
        <is>
          <t>JAIMEG</t>
        </is>
      </c>
      <c r="J707" s="83" t="n">
        <v>27327</v>
      </c>
      <c r="K707" s="83" t="inlineStr">
        <is>
          <t>EUR</t>
        </is>
      </c>
      <c r="L707" s="83" t="n">
        <v>27327</v>
      </c>
      <c r="M707" s="83" t="n">
        <v>31699.32</v>
      </c>
      <c r="N707" s="83" t="n">
        <v>2504.46</v>
      </c>
      <c r="O707" s="83" t="n">
        <v>2504.46</v>
      </c>
      <c r="P707" s="83" t="n">
        <v>2905.1736</v>
      </c>
      <c r="Q707" s="84" t="n">
        <v>0.09164782083653529</v>
      </c>
      <c r="R707" s="81" t="n">
        <v>10</v>
      </c>
      <c r="S707" s="81" t="n">
        <v>2025</v>
      </c>
      <c r="T707" s="81" t="n">
        <v>11</v>
      </c>
      <c r="U707" s="81" t="n">
        <v>2025</v>
      </c>
      <c r="V707" s="233" t="n">
        <v>46030</v>
      </c>
      <c r="W707" s="81" t="inlineStr">
        <is>
          <t>enero</t>
        </is>
      </c>
      <c r="X707" s="81" t="n">
        <v>2026</v>
      </c>
    </row>
    <row r="708" ht="14.45" customHeight="1">
      <c r="A708" s="81" t="inlineStr">
        <is>
          <t>LLC</t>
        </is>
      </c>
      <c r="B708" s="81" t="n">
        <v>752</v>
      </c>
      <c r="C708" s="81" t="n">
        <v>1</v>
      </c>
      <c r="D708" s="233" t="n">
        <v>45936</v>
      </c>
      <c r="E708" s="233" t="n">
        <v>45952</v>
      </c>
      <c r="F708" s="233" t="n">
        <v>45973</v>
      </c>
      <c r="G708" s="81" t="inlineStr">
        <is>
          <t>MinervaH</t>
        </is>
      </c>
      <c r="H708" s="81" t="n">
        <v>41</v>
      </c>
      <c r="I708" s="81" t="n"/>
      <c r="J708" s="83" t="n">
        <v>60434.3</v>
      </c>
      <c r="K708" s="83" t="inlineStr">
        <is>
          <t>MXN</t>
        </is>
      </c>
      <c r="L708" s="83" t="n">
        <v>2900.8464</v>
      </c>
      <c r="M708" s="83" t="n">
        <v>3384.3208</v>
      </c>
      <c r="N708" s="83" t="n">
        <v>8966.780000000001</v>
      </c>
      <c r="O708" s="83" t="n">
        <v>430.4054400000001</v>
      </c>
      <c r="P708" s="83" t="n">
        <v>502.1396800000001</v>
      </c>
      <c r="Q708" s="84" t="n">
        <v>0.1483723647001785</v>
      </c>
      <c r="R708" s="81" t="n">
        <v>10</v>
      </c>
      <c r="S708" s="81" t="n">
        <v>2025</v>
      </c>
      <c r="T708" s="81" t="n">
        <v>10</v>
      </c>
      <c r="U708" s="81" t="n">
        <v>2025</v>
      </c>
      <c r="V708" s="233" t="n">
        <v>46018</v>
      </c>
      <c r="W708" s="81" t="inlineStr">
        <is>
          <t>diciembre</t>
        </is>
      </c>
      <c r="X708" s="81" t="n">
        <v>2025</v>
      </c>
      <c r="Z708" t="inlineStr">
        <is>
          <t>fechas</t>
        </is>
      </c>
    </row>
    <row r="709" ht="14.45" customHeight="1">
      <c r="A709" s="81" t="inlineStr">
        <is>
          <t>LLC</t>
        </is>
      </c>
      <c r="B709" s="81" t="n">
        <v>753</v>
      </c>
      <c r="C709" s="81" t="n">
        <v>1</v>
      </c>
      <c r="D709" s="233" t="n">
        <v>45937</v>
      </c>
      <c r="E709" s="233" t="n">
        <v>45956</v>
      </c>
      <c r="F709" s="233" t="n">
        <v>45960</v>
      </c>
      <c r="G709" s="81" t="inlineStr">
        <is>
          <t>DianaM</t>
        </is>
      </c>
      <c r="H709" s="81" t="n">
        <v>41</v>
      </c>
      <c r="I709" s="81" t="n"/>
      <c r="J709" s="83" t="n">
        <v>9702.540000000001</v>
      </c>
      <c r="K709" s="83" t="inlineStr">
        <is>
          <t>USD</t>
        </is>
      </c>
      <c r="L709" s="83" t="n">
        <v>8344.1844</v>
      </c>
      <c r="M709" s="83" t="n">
        <v>9702.540000000001</v>
      </c>
      <c r="N709" s="83" t="n">
        <v>858.29</v>
      </c>
      <c r="O709" s="83" t="n">
        <v>738.1293999999999</v>
      </c>
      <c r="P709" s="83" t="n">
        <v>858.29</v>
      </c>
      <c r="Q709" s="84" t="n">
        <v>0.08846034131268718</v>
      </c>
      <c r="R709" s="81" t="n">
        <v>10</v>
      </c>
      <c r="S709" s="81" t="n">
        <v>2025</v>
      </c>
      <c r="T709" s="81" t="n">
        <v>10</v>
      </c>
      <c r="U709" s="81" t="n">
        <v>2025</v>
      </c>
      <c r="V709" s="233" t="n">
        <v>46005</v>
      </c>
      <c r="W709" s="81" t="inlineStr">
        <is>
          <t>diciembre</t>
        </is>
      </c>
      <c r="X709" s="81" t="n">
        <v>2025</v>
      </c>
    </row>
    <row r="710" ht="14.45" customHeight="1">
      <c r="A710" s="81" t="inlineStr">
        <is>
          <t>LLC</t>
        </is>
      </c>
      <c r="B710" s="81" t="n">
        <v>754</v>
      </c>
      <c r="C710" s="81" t="n">
        <v>1</v>
      </c>
      <c r="D710" s="233" t="n">
        <v>45937</v>
      </c>
      <c r="E710" s="233" t="n">
        <v>46005</v>
      </c>
      <c r="F710" s="233" t="n">
        <v>46025</v>
      </c>
      <c r="G710" s="81" t="inlineStr">
        <is>
          <t>VeronicaN</t>
        </is>
      </c>
      <c r="H710" s="81" t="n">
        <v>41</v>
      </c>
      <c r="I710" s="81" t="n"/>
      <c r="J710" s="83" t="n">
        <v>78626</v>
      </c>
      <c r="K710" s="83" t="inlineStr">
        <is>
          <t>USD</t>
        </is>
      </c>
      <c r="L710" s="83" t="n">
        <v>67618.36</v>
      </c>
      <c r="M710" s="83" t="n">
        <v>78626</v>
      </c>
      <c r="N710" s="83" t="n">
        <v>3783.16</v>
      </c>
      <c r="O710" s="83" t="n">
        <v>3253.5176</v>
      </c>
      <c r="P710" s="83" t="n">
        <v>3783.16</v>
      </c>
      <c r="Q710" s="84" t="n">
        <v>0.04811589041792791</v>
      </c>
      <c r="R710" s="81" t="n">
        <v>10</v>
      </c>
      <c r="S710" s="81" t="n">
        <v>2025</v>
      </c>
      <c r="T710" s="81" t="n">
        <v>12</v>
      </c>
      <c r="U710" s="81" t="n">
        <v>2025</v>
      </c>
      <c r="V710" s="233" t="n">
        <v>46070</v>
      </c>
      <c r="W710" s="81" t="inlineStr">
        <is>
          <t>febrero</t>
        </is>
      </c>
      <c r="X710" s="81" t="n">
        <v>2026</v>
      </c>
    </row>
    <row r="711" ht="14.45" customHeight="1">
      <c r="A711" s="81" t="inlineStr">
        <is>
          <t>LLC</t>
        </is>
      </c>
      <c r="B711" s="81" t="n">
        <v>755</v>
      </c>
      <c r="C711" s="81" t="n">
        <v>1</v>
      </c>
      <c r="D711" s="233" t="n">
        <v>45937</v>
      </c>
      <c r="E711" s="233" t="n">
        <v>45968</v>
      </c>
      <c r="F711" s="233" t="n">
        <v>45991</v>
      </c>
      <c r="G711" s="81" t="inlineStr">
        <is>
          <t>VeronicaN</t>
        </is>
      </c>
      <c r="H711" s="81" t="n">
        <v>41</v>
      </c>
      <c r="I711" s="81" t="n"/>
      <c r="J711" s="83" t="n">
        <v>31647.17</v>
      </c>
      <c r="K711" s="83" t="inlineStr">
        <is>
          <t>USD</t>
        </is>
      </c>
      <c r="L711" s="83" t="n">
        <v>27216.5662</v>
      </c>
      <c r="M711" s="83" t="n">
        <v>31647.17</v>
      </c>
      <c r="N711" s="83" t="n">
        <v>5208.53</v>
      </c>
      <c r="O711" s="83" t="n">
        <v>4479.3358</v>
      </c>
      <c r="P711" s="83" t="n">
        <v>5208.53</v>
      </c>
      <c r="Q711" s="84" t="n">
        <v>0.1645812247982995</v>
      </c>
      <c r="R711" s="81" t="n">
        <v>10</v>
      </c>
      <c r="S711" s="81" t="n">
        <v>2025</v>
      </c>
      <c r="T711" s="81" t="n">
        <v>11</v>
      </c>
      <c r="U711" s="81" t="n">
        <v>2025</v>
      </c>
      <c r="V711" s="233" t="n">
        <v>46036</v>
      </c>
      <c r="W711" s="81" t="inlineStr">
        <is>
          <t>enero</t>
        </is>
      </c>
      <c r="X711" s="81" t="n">
        <v>2026</v>
      </c>
    </row>
    <row r="712" ht="14.45" customHeight="1">
      <c r="A712" s="81" t="inlineStr">
        <is>
          <t>LLC</t>
        </is>
      </c>
      <c r="B712" s="81" t="n">
        <v>756</v>
      </c>
      <c r="C712" s="81" t="n">
        <v>1</v>
      </c>
      <c r="D712" s="233" t="n">
        <v>45938</v>
      </c>
      <c r="E712" s="233" t="n">
        <v>45947</v>
      </c>
      <c r="F712" s="233" t="n">
        <v>45954</v>
      </c>
      <c r="G712" s="81" t="inlineStr">
        <is>
          <t>MariellaP</t>
        </is>
      </c>
      <c r="H712" s="81" t="n">
        <v>41</v>
      </c>
      <c r="I712" s="81" t="inlineStr">
        <is>
          <t>JAIMEG</t>
        </is>
      </c>
      <c r="J712" s="83" t="n">
        <v>33091</v>
      </c>
      <c r="K712" s="83" t="inlineStr">
        <is>
          <t>USD</t>
        </is>
      </c>
      <c r="L712" s="83" t="n">
        <v>28458.26</v>
      </c>
      <c r="M712" s="83" t="n">
        <v>33091</v>
      </c>
      <c r="N712" s="83" t="n">
        <v>5674.52</v>
      </c>
      <c r="O712" s="83" t="n">
        <v>4880.0872</v>
      </c>
      <c r="P712" s="83" t="n">
        <v>5674.52</v>
      </c>
      <c r="Q712" s="84" t="n">
        <v>0.171482276147593</v>
      </c>
      <c r="R712" s="81" t="n">
        <v>10</v>
      </c>
      <c r="S712" s="81" t="n">
        <v>2025</v>
      </c>
      <c r="T712" s="81" t="n">
        <v>10</v>
      </c>
      <c r="U712" s="81" t="n">
        <v>2025</v>
      </c>
      <c r="V712" s="233" t="n">
        <v>45999</v>
      </c>
      <c r="W712" s="81" t="inlineStr">
        <is>
          <t>diciembre</t>
        </is>
      </c>
      <c r="X712" s="81" t="n">
        <v>2025</v>
      </c>
    </row>
    <row r="713" ht="14.45" customHeight="1">
      <c r="A713" s="81" t="inlineStr">
        <is>
          <t>LLC</t>
        </is>
      </c>
      <c r="B713" s="81" t="n">
        <v>757</v>
      </c>
      <c r="C713" s="81" t="n">
        <v>1</v>
      </c>
      <c r="D713" s="233" t="n">
        <v>45938</v>
      </c>
      <c r="E713" s="233" t="n">
        <v>45911</v>
      </c>
      <c r="F713" s="233" t="n">
        <v>45916</v>
      </c>
      <c r="G713" s="81" t="inlineStr">
        <is>
          <t>PaulinaV</t>
        </is>
      </c>
      <c r="H713" s="81" t="n">
        <v>41</v>
      </c>
      <c r="I713" s="81" t="n"/>
      <c r="J713" s="83" t="n">
        <v>1067.64</v>
      </c>
      <c r="K713" s="83" t="inlineStr">
        <is>
          <t>USD</t>
        </is>
      </c>
      <c r="L713" s="83" t="n">
        <v>918.1704000000001</v>
      </c>
      <c r="M713" s="83" t="n">
        <v>1067.64</v>
      </c>
      <c r="N713" s="83" t="n">
        <v>106.76</v>
      </c>
      <c r="O713" s="83" t="n">
        <v>91.81360000000001</v>
      </c>
      <c r="P713" s="83" t="n">
        <v>106.76</v>
      </c>
      <c r="Q713" s="84" t="n">
        <v>0.09999625341875538</v>
      </c>
      <c r="R713" s="81" t="n">
        <v>10</v>
      </c>
      <c r="S713" s="81" t="n">
        <v>2025</v>
      </c>
      <c r="T713" s="81" t="n">
        <v>9</v>
      </c>
      <c r="U713" s="81" t="n">
        <v>2025</v>
      </c>
      <c r="V713" s="233" t="n">
        <v>45961</v>
      </c>
      <c r="W713" s="81" t="inlineStr">
        <is>
          <t>octubre</t>
        </is>
      </c>
      <c r="X713" s="81" t="n">
        <v>2025</v>
      </c>
    </row>
    <row r="714" ht="14.45" customHeight="1">
      <c r="A714" s="81" t="inlineStr">
        <is>
          <t>LLC</t>
        </is>
      </c>
      <c r="B714" s="81" t="n">
        <v>758</v>
      </c>
      <c r="C714" s="81" t="n">
        <v>1</v>
      </c>
      <c r="D714" s="233" t="n">
        <v>45938</v>
      </c>
      <c r="E714" s="233" t="n">
        <v>45899</v>
      </c>
      <c r="F714" s="233" t="n">
        <v>45901</v>
      </c>
      <c r="G714" s="81" t="inlineStr">
        <is>
          <t>PaulinaV</t>
        </is>
      </c>
      <c r="H714" s="81" t="n">
        <v>41</v>
      </c>
      <c r="I714" s="81" t="n"/>
      <c r="J714" s="83" t="n">
        <v>1002.1</v>
      </c>
      <c r="K714" s="83" t="inlineStr">
        <is>
          <t>EUR</t>
        </is>
      </c>
      <c r="L714" s="83" t="n">
        <v>1002.1</v>
      </c>
      <c r="M714" s="83" t="n">
        <v>1162.436</v>
      </c>
      <c r="N714" s="83" t="n">
        <v>102.1</v>
      </c>
      <c r="O714" s="83" t="n">
        <v>102.1</v>
      </c>
      <c r="P714" s="83" t="n">
        <v>118.436</v>
      </c>
      <c r="Q714" s="84" t="n">
        <v>0.1018860393174334</v>
      </c>
      <c r="R714" s="81" t="n">
        <v>10</v>
      </c>
      <c r="S714" s="81" t="n">
        <v>2025</v>
      </c>
      <c r="T714" s="81" t="n">
        <v>8</v>
      </c>
      <c r="U714" s="81" t="n">
        <v>2025</v>
      </c>
      <c r="V714" s="233" t="n">
        <v>45946</v>
      </c>
      <c r="W714" s="81" t="inlineStr">
        <is>
          <t>octubre</t>
        </is>
      </c>
      <c r="X714" s="81" t="n">
        <v>2025</v>
      </c>
    </row>
    <row r="715" ht="14.45" customHeight="1">
      <c r="A715" s="81" t="inlineStr">
        <is>
          <t>LLC</t>
        </is>
      </c>
      <c r="B715" s="81" t="n">
        <v>759</v>
      </c>
      <c r="C715" s="81" t="n">
        <v>1</v>
      </c>
      <c r="D715" s="233" t="n">
        <v>45938</v>
      </c>
      <c r="E715" s="233" t="n">
        <v>45894</v>
      </c>
      <c r="F715" s="233" t="n">
        <v>45952</v>
      </c>
      <c r="G715" s="81" t="inlineStr">
        <is>
          <t>LorenzaP</t>
        </is>
      </c>
      <c r="H715" s="81" t="n">
        <v>41</v>
      </c>
      <c r="I715" s="81" t="inlineStr">
        <is>
          <t>JORGEP</t>
        </is>
      </c>
      <c r="J715" s="83" t="n">
        <v>66948.31</v>
      </c>
      <c r="K715" s="83" t="inlineStr">
        <is>
          <t>USD</t>
        </is>
      </c>
      <c r="L715" s="83" t="n">
        <v>57575.54659999999</v>
      </c>
      <c r="M715" s="83" t="n">
        <v>66948.31</v>
      </c>
      <c r="N715" s="83" t="n">
        <v>9532.450000000001</v>
      </c>
      <c r="O715" s="83" t="n">
        <v>8197.907000000001</v>
      </c>
      <c r="P715" s="83" t="n">
        <v>9532.450000000001</v>
      </c>
      <c r="Q715" s="84" t="n">
        <v>0.142385222270734</v>
      </c>
      <c r="R715" s="81" t="n">
        <v>10</v>
      </c>
      <c r="S715" s="81" t="n">
        <v>2025</v>
      </c>
      <c r="T715" s="81" t="n">
        <v>8</v>
      </c>
      <c r="U715" s="81" t="n">
        <v>2025</v>
      </c>
      <c r="V715" s="233" t="n">
        <v>45997</v>
      </c>
      <c r="W715" s="81" t="inlineStr">
        <is>
          <t>diciembre</t>
        </is>
      </c>
      <c r="X715" s="81" t="n">
        <v>2025</v>
      </c>
    </row>
    <row r="716" ht="14.45" customHeight="1">
      <c r="A716" s="81" t="inlineStr">
        <is>
          <t>LLC</t>
        </is>
      </c>
      <c r="B716" s="81" t="n">
        <v>760</v>
      </c>
      <c r="C716" s="81" t="n">
        <v>1</v>
      </c>
      <c r="D716" s="233" t="n">
        <v>45938</v>
      </c>
      <c r="E716" s="233" t="n">
        <v>45941</v>
      </c>
      <c r="F716" s="233" t="n">
        <v>45948</v>
      </c>
      <c r="G716" s="81" t="inlineStr">
        <is>
          <t>LorenzaP</t>
        </is>
      </c>
      <c r="H716" s="81" t="n">
        <v>41</v>
      </c>
      <c r="I716" s="81" t="n"/>
      <c r="J716" s="83" t="n">
        <v>33200</v>
      </c>
      <c r="K716" s="83" t="inlineStr">
        <is>
          <t>USD</t>
        </is>
      </c>
      <c r="L716" s="83" t="n">
        <v>28552</v>
      </c>
      <c r="M716" s="83" t="n">
        <v>33200</v>
      </c>
      <c r="N716" s="83" t="n">
        <v>7190</v>
      </c>
      <c r="O716" s="83" t="n">
        <v>6183.4</v>
      </c>
      <c r="P716" s="83" t="n">
        <v>7190</v>
      </c>
      <c r="Q716" s="84" t="n">
        <v>0.216566265060241</v>
      </c>
      <c r="R716" s="81" t="n">
        <v>10</v>
      </c>
      <c r="S716" s="81" t="n">
        <v>2025</v>
      </c>
      <c r="T716" s="81" t="n">
        <v>10</v>
      </c>
      <c r="U716" s="81" t="n">
        <v>2025</v>
      </c>
      <c r="V716" s="233" t="n">
        <v>45993</v>
      </c>
      <c r="W716" s="81" t="inlineStr">
        <is>
          <t>diciembre</t>
        </is>
      </c>
      <c r="X716" s="81" t="n">
        <v>2025</v>
      </c>
      <c r="Z716" t="inlineStr">
        <is>
          <t>sin fecha, rentabilidad imposible</t>
        </is>
      </c>
    </row>
    <row r="717" ht="14.45" customHeight="1">
      <c r="A717" s="81" t="inlineStr">
        <is>
          <t>LLC</t>
        </is>
      </c>
      <c r="B717" s="81" t="n">
        <v>761</v>
      </c>
      <c r="C717" s="81" t="n">
        <v>1</v>
      </c>
      <c r="D717" s="233" t="n">
        <v>45938</v>
      </c>
      <c r="E717" s="233" t="n">
        <v>45997</v>
      </c>
      <c r="F717" s="233" t="n">
        <v>46029</v>
      </c>
      <c r="G717" s="81" t="inlineStr">
        <is>
          <t>VeronicaN</t>
        </is>
      </c>
      <c r="H717" s="81" t="n">
        <v>41</v>
      </c>
      <c r="I717" s="81" t="n"/>
      <c r="J717" s="83" t="n">
        <v>161501.7</v>
      </c>
      <c r="K717" s="83" t="inlineStr">
        <is>
          <t>USD</t>
        </is>
      </c>
      <c r="L717" s="83" t="n">
        <v>138891.462</v>
      </c>
      <c r="M717" s="83" t="n">
        <v>161501.7</v>
      </c>
      <c r="N717" s="83" t="n">
        <v>21386.21</v>
      </c>
      <c r="O717" s="83" t="n">
        <v>18392.1406</v>
      </c>
      <c r="P717" s="83" t="n">
        <v>21386.21</v>
      </c>
      <c r="Q717" s="84" t="n">
        <v>0.1324209590363445</v>
      </c>
      <c r="R717" s="81" t="n">
        <v>10</v>
      </c>
      <c r="S717" s="81" t="n">
        <v>2025</v>
      </c>
      <c r="T717" s="81" t="n">
        <v>12</v>
      </c>
      <c r="U717" s="81" t="n">
        <v>2025</v>
      </c>
      <c r="V717" s="233" t="n">
        <v>46074</v>
      </c>
      <c r="W717" s="81" t="inlineStr">
        <is>
          <t>febrero</t>
        </is>
      </c>
      <c r="X717" s="81" t="n">
        <v>2026</v>
      </c>
    </row>
    <row r="718" ht="14.45" customHeight="1">
      <c r="A718" s="81" t="inlineStr">
        <is>
          <t>LLC</t>
        </is>
      </c>
      <c r="B718" s="81" t="n">
        <v>762</v>
      </c>
      <c r="C718" s="81" t="n">
        <v>1</v>
      </c>
      <c r="D718" s="233" t="n">
        <v>45939</v>
      </c>
      <c r="E718" s="233" t="n">
        <v>45973</v>
      </c>
      <c r="F718" s="233" t="n">
        <v>45996</v>
      </c>
      <c r="G718" s="81" t="inlineStr">
        <is>
          <t>VeronicaN</t>
        </is>
      </c>
      <c r="H718" s="81" t="n">
        <v>41</v>
      </c>
      <c r="I718" s="81" t="n"/>
      <c r="J718" s="83" t="n">
        <v>85590.5</v>
      </c>
      <c r="K718" s="83" t="inlineStr">
        <is>
          <t>USD</t>
        </is>
      </c>
      <c r="L718" s="83" t="n">
        <v>73607.83</v>
      </c>
      <c r="M718" s="83" t="n">
        <v>85590.5</v>
      </c>
      <c r="N718" s="83" t="n">
        <v>13578.83</v>
      </c>
      <c r="O718" s="83" t="n">
        <v>11677.7938</v>
      </c>
      <c r="P718" s="83" t="n">
        <v>13578.83</v>
      </c>
      <c r="Q718" s="84" t="n">
        <v>0.158648798640036</v>
      </c>
      <c r="R718" s="81" t="n">
        <v>10</v>
      </c>
      <c r="S718" s="81" t="n">
        <v>2025</v>
      </c>
      <c r="T718" s="81" t="n">
        <v>11</v>
      </c>
      <c r="U718" s="81" t="n">
        <v>2025</v>
      </c>
      <c r="V718" s="233" t="n">
        <v>46041</v>
      </c>
      <c r="W718" s="81" t="inlineStr">
        <is>
          <t>enero</t>
        </is>
      </c>
      <c r="X718" s="81" t="n">
        <v>2026</v>
      </c>
    </row>
    <row r="719" ht="14.45" customHeight="1">
      <c r="A719" s="81" t="inlineStr">
        <is>
          <t>LLC</t>
        </is>
      </c>
      <c r="B719" s="81" t="n">
        <v>763</v>
      </c>
      <c r="C719" s="81" t="n">
        <v>1</v>
      </c>
      <c r="D719" s="233" t="n">
        <v>45939</v>
      </c>
      <c r="E719" s="233" t="n">
        <v>45996</v>
      </c>
      <c r="F719" s="233" t="n">
        <v>45999</v>
      </c>
      <c r="G719" s="81" t="inlineStr">
        <is>
          <t>FernandaS</t>
        </is>
      </c>
      <c r="H719" s="81" t="n">
        <v>41</v>
      </c>
      <c r="I719" s="81" t="inlineStr">
        <is>
          <t>JAIMEG,MARTINB</t>
        </is>
      </c>
      <c r="J719" s="83" t="n">
        <v>6892.52</v>
      </c>
      <c r="K719" s="83" t="inlineStr">
        <is>
          <t>EUR</t>
        </is>
      </c>
      <c r="L719" s="83" t="n">
        <v>6892.52</v>
      </c>
      <c r="M719" s="83" t="n">
        <v>7995.3232</v>
      </c>
      <c r="N719" s="83" t="n">
        <v>877.5700000000001</v>
      </c>
      <c r="O719" s="83" t="n">
        <v>877.5700000000001</v>
      </c>
      <c r="P719" s="83" t="n">
        <v>1017.9812</v>
      </c>
      <c r="Q719" s="84" t="n">
        <v>0.1273220824894233</v>
      </c>
      <c r="R719" s="81" t="n">
        <v>10</v>
      </c>
      <c r="S719" s="81" t="n">
        <v>2025</v>
      </c>
      <c r="T719" s="81" t="n">
        <v>12</v>
      </c>
      <c r="U719" s="81" t="n">
        <v>2025</v>
      </c>
      <c r="V719" s="233" t="n">
        <v>46044</v>
      </c>
      <c r="W719" s="81" t="inlineStr">
        <is>
          <t>enero</t>
        </is>
      </c>
      <c r="X719" s="81" t="n">
        <v>2026</v>
      </c>
    </row>
    <row r="720" ht="14.45" customHeight="1">
      <c r="A720" s="81" t="inlineStr">
        <is>
          <t>LLC</t>
        </is>
      </c>
      <c r="B720" s="81" t="n">
        <v>764</v>
      </c>
      <c r="C720" s="81" t="n">
        <v>0</v>
      </c>
      <c r="D720" s="233" t="n">
        <v>45939</v>
      </c>
      <c r="E720" s="233" t="n">
        <v>46137</v>
      </c>
      <c r="F720" s="233" t="n">
        <v>46159</v>
      </c>
      <c r="G720" s="81" t="inlineStr">
        <is>
          <t>MariellaP</t>
        </is>
      </c>
      <c r="H720" s="81" t="n">
        <v>41</v>
      </c>
      <c r="I720" s="81" t="inlineStr">
        <is>
          <t>JAIMEG</t>
        </is>
      </c>
      <c r="J720" s="83" t="n">
        <v>13014.88</v>
      </c>
      <c r="K720" s="83" t="inlineStr">
        <is>
          <t>USD</t>
        </is>
      </c>
      <c r="L720" s="83" t="n">
        <v>11192.7968</v>
      </c>
      <c r="M720" s="83" t="n">
        <v>13014.88</v>
      </c>
      <c r="N720" s="83" t="n">
        <v>924</v>
      </c>
      <c r="O720" s="83" t="n">
        <v>794.64</v>
      </c>
      <c r="P720" s="83" t="n">
        <v>924</v>
      </c>
      <c r="Q720" s="84" t="n">
        <v>0.07099566035184343</v>
      </c>
      <c r="R720" s="81" t="n">
        <v>10</v>
      </c>
      <c r="S720" s="81" t="n">
        <v>2025</v>
      </c>
      <c r="T720" s="81" t="n">
        <v>4</v>
      </c>
      <c r="U720" s="81" t="n">
        <v>2026</v>
      </c>
      <c r="V720" s="233" t="n">
        <v>46204</v>
      </c>
      <c r="W720" s="81" t="inlineStr">
        <is>
          <t>julio</t>
        </is>
      </c>
      <c r="X720" s="81" t="n">
        <v>2026</v>
      </c>
    </row>
    <row r="721" ht="14.45" customHeight="1">
      <c r="A721" s="81" t="inlineStr">
        <is>
          <t>LLC</t>
        </is>
      </c>
      <c r="B721" s="81" t="n">
        <v>765</v>
      </c>
      <c r="C721" s="81" t="n">
        <v>0</v>
      </c>
      <c r="D721" s="233" t="n">
        <v>45939</v>
      </c>
      <c r="E721" s="233" t="n">
        <v>45999</v>
      </c>
      <c r="F721" s="233" t="n">
        <v>46002</v>
      </c>
      <c r="G721" s="81" t="inlineStr">
        <is>
          <t>LorenzaP</t>
        </is>
      </c>
      <c r="H721" s="81" t="n">
        <v>41</v>
      </c>
      <c r="I721" s="81" t="n"/>
      <c r="J721" s="83" t="n">
        <v>418305.1</v>
      </c>
      <c r="K721" s="83" t="inlineStr">
        <is>
          <t>USD</t>
        </is>
      </c>
      <c r="L721" s="83" t="n">
        <v>359742.386</v>
      </c>
      <c r="M721" s="83" t="n">
        <v>418305.1</v>
      </c>
      <c r="N721" s="83" t="n">
        <v>41830.51</v>
      </c>
      <c r="O721" s="83" t="n">
        <v>35974.2386</v>
      </c>
      <c r="P721" s="83" t="n">
        <v>41830.51</v>
      </c>
      <c r="Q721" s="84" t="n">
        <v>0.1</v>
      </c>
      <c r="R721" s="81" t="n">
        <v>10</v>
      </c>
      <c r="S721" s="81" t="n">
        <v>2025</v>
      </c>
      <c r="T721" s="81" t="n">
        <v>12</v>
      </c>
      <c r="U721" s="81" t="n">
        <v>2025</v>
      </c>
      <c r="V721" s="233" t="n">
        <v>46047</v>
      </c>
      <c r="W721" s="81" t="inlineStr">
        <is>
          <t>enero</t>
        </is>
      </c>
      <c r="X721" s="81" t="n">
        <v>2026</v>
      </c>
      <c r="Z721" t="inlineStr">
        <is>
          <t>renta baja</t>
        </is>
      </c>
    </row>
    <row r="722" ht="14.45" customHeight="1">
      <c r="A722" s="81" t="inlineStr">
        <is>
          <t>LLC</t>
        </is>
      </c>
      <c r="B722" s="81" t="n">
        <v>766</v>
      </c>
      <c r="C722" s="81" t="n">
        <v>0</v>
      </c>
      <c r="D722" s="233" t="n">
        <v>45940</v>
      </c>
      <c r="E722" s="233" t="n">
        <v>45944</v>
      </c>
      <c r="F722" s="233" t="n">
        <v>45949</v>
      </c>
      <c r="G722" s="81" t="inlineStr">
        <is>
          <t>LuisHdz</t>
        </is>
      </c>
      <c r="H722" s="81" t="n">
        <v>41</v>
      </c>
      <c r="I722" s="81" t="inlineStr">
        <is>
          <t>MARC1989</t>
        </is>
      </c>
      <c r="J722" s="83" t="n">
        <v>17247.44</v>
      </c>
      <c r="K722" s="83" t="inlineStr">
        <is>
          <t>USD</t>
        </is>
      </c>
      <c r="L722" s="83" t="n">
        <v>14832.7984</v>
      </c>
      <c r="M722" s="83" t="n">
        <v>17247.44</v>
      </c>
      <c r="N722" s="83" t="n">
        <v>1410</v>
      </c>
      <c r="O722" s="83" t="n">
        <v>1212.6</v>
      </c>
      <c r="P722" s="83" t="n">
        <v>1410</v>
      </c>
      <c r="Q722" s="84" t="n">
        <v>0.08175126279610193</v>
      </c>
      <c r="R722" s="81" t="n">
        <v>10</v>
      </c>
      <c r="S722" s="81" t="n">
        <v>2025</v>
      </c>
      <c r="T722" s="81" t="n">
        <v>10</v>
      </c>
      <c r="U722" s="81" t="n">
        <v>2025</v>
      </c>
      <c r="V722" s="233" t="n">
        <v>45994</v>
      </c>
      <c r="W722" s="81" t="inlineStr">
        <is>
          <t>diciembre</t>
        </is>
      </c>
      <c r="X722" s="81" t="n">
        <v>2025</v>
      </c>
      <c r="Z722" t="inlineStr">
        <is>
          <t>renta baja</t>
        </is>
      </c>
    </row>
    <row r="723" ht="14.45" customHeight="1">
      <c r="A723" s="81" t="inlineStr">
        <is>
          <t>LLC</t>
        </is>
      </c>
      <c r="B723" s="81" t="n">
        <v>767</v>
      </c>
      <c r="C723" s="81" t="n">
        <v>0</v>
      </c>
      <c r="D723" s="233" t="n">
        <v>45940</v>
      </c>
      <c r="E723" s="233" t="n">
        <v>45953</v>
      </c>
      <c r="F723" s="233" t="n">
        <v>45969</v>
      </c>
      <c r="G723" s="81" t="inlineStr">
        <is>
          <t>LuisHdz</t>
        </is>
      </c>
      <c r="H723" s="81" t="n">
        <v>41</v>
      </c>
      <c r="I723" s="81" t="inlineStr">
        <is>
          <t>MARC1989</t>
        </is>
      </c>
      <c r="J723" s="83" t="n">
        <v>65660.42</v>
      </c>
      <c r="K723" s="83" t="inlineStr">
        <is>
          <t>USD</t>
        </is>
      </c>
      <c r="L723" s="83" t="n">
        <v>56467.9612</v>
      </c>
      <c r="M723" s="83" t="n">
        <v>65660.42</v>
      </c>
      <c r="N723" s="83" t="n">
        <v>5293.14</v>
      </c>
      <c r="O723" s="83" t="n">
        <v>4552.1004</v>
      </c>
      <c r="P723" s="83" t="n">
        <v>5293.14</v>
      </c>
      <c r="Q723" s="84" t="n">
        <v>0.08061386144042333</v>
      </c>
      <c r="R723" s="81" t="n">
        <v>10</v>
      </c>
      <c r="S723" s="81" t="n">
        <v>2025</v>
      </c>
      <c r="T723" s="81" t="n">
        <v>10</v>
      </c>
      <c r="U723" s="81" t="n">
        <v>2025</v>
      </c>
      <c r="V723" s="233" t="n">
        <v>46014</v>
      </c>
      <c r="W723" s="81" t="inlineStr">
        <is>
          <t>diciembre</t>
        </is>
      </c>
      <c r="X723" s="81" t="n">
        <v>2025</v>
      </c>
      <c r="Z723" t="inlineStr">
        <is>
          <t>renta baja</t>
        </is>
      </c>
    </row>
    <row r="724" ht="14.45" customHeight="1">
      <c r="A724" s="81" t="inlineStr">
        <is>
          <t>LLC</t>
        </is>
      </c>
      <c r="B724" s="81" t="n">
        <v>769</v>
      </c>
      <c r="C724" s="81" t="n">
        <v>0</v>
      </c>
      <c r="D724" s="233" t="n">
        <v>45943</v>
      </c>
      <c r="E724" s="233" t="n">
        <v>45941</v>
      </c>
      <c r="F724" s="233" t="n">
        <v>45942</v>
      </c>
      <c r="G724" s="81" t="inlineStr">
        <is>
          <t>AndreaG</t>
        </is>
      </c>
      <c r="H724" s="81" t="n">
        <v>42</v>
      </c>
      <c r="I724" s="81" t="n"/>
      <c r="J724" s="83" t="n">
        <v>1823</v>
      </c>
      <c r="K724" s="83" t="inlineStr">
        <is>
          <t>EUR</t>
        </is>
      </c>
      <c r="L724" s="83" t="n">
        <v>1823</v>
      </c>
      <c r="M724" s="83" t="n">
        <v>2114.68</v>
      </c>
      <c r="N724" s="83" t="n">
        <v>160</v>
      </c>
      <c r="O724" s="83" t="n">
        <v>160</v>
      </c>
      <c r="P724" s="83" t="n">
        <v>185.6</v>
      </c>
      <c r="Q724" s="84" t="n">
        <v>0.0877674163466813</v>
      </c>
      <c r="R724" s="81" t="n">
        <v>10</v>
      </c>
      <c r="S724" s="81" t="n">
        <v>2025</v>
      </c>
      <c r="T724" s="81" t="n">
        <v>10</v>
      </c>
      <c r="U724" s="81" t="n">
        <v>2025</v>
      </c>
      <c r="V724" s="233" t="n">
        <v>45987</v>
      </c>
      <c r="W724" s="81" t="inlineStr">
        <is>
          <t>noviembre</t>
        </is>
      </c>
      <c r="X724" s="81" t="n">
        <v>2025</v>
      </c>
      <c r="Z724" t="inlineStr">
        <is>
          <t>renta baja</t>
        </is>
      </c>
    </row>
    <row r="725" ht="14.45" customHeight="1">
      <c r="A725" s="81" t="inlineStr">
        <is>
          <t>LLC</t>
        </is>
      </c>
      <c r="B725" s="81" t="n">
        <v>770</v>
      </c>
      <c r="C725" s="81" t="n">
        <v>0</v>
      </c>
      <c r="D725" s="233" t="n">
        <v>45943</v>
      </c>
      <c r="E725" s="233" t="n">
        <v>45983</v>
      </c>
      <c r="F725" s="233" t="n">
        <v>45986</v>
      </c>
      <c r="G725" s="81" t="inlineStr">
        <is>
          <t>LuisHdz</t>
        </is>
      </c>
      <c r="H725" s="81" t="n">
        <v>42</v>
      </c>
      <c r="I725" s="81" t="inlineStr">
        <is>
          <t>MARC1989</t>
        </is>
      </c>
      <c r="J725" s="83" t="n">
        <v>5943.6</v>
      </c>
      <c r="K725" s="83" t="inlineStr">
        <is>
          <t>EUR</t>
        </is>
      </c>
      <c r="L725" s="83" t="n">
        <v>5943.6</v>
      </c>
      <c r="M725" s="83" t="n">
        <v>6894.576</v>
      </c>
      <c r="N725" s="83" t="n">
        <v>585</v>
      </c>
      <c r="O725" s="83" t="n">
        <v>585</v>
      </c>
      <c r="P725" s="83" t="n">
        <v>678.5999999999999</v>
      </c>
      <c r="Q725" s="84" t="n">
        <v>0.09842519685039369</v>
      </c>
      <c r="R725" s="81" t="n">
        <v>10</v>
      </c>
      <c r="S725" s="81" t="n">
        <v>2025</v>
      </c>
      <c r="T725" s="81" t="n">
        <v>11</v>
      </c>
      <c r="U725" s="81" t="n">
        <v>2025</v>
      </c>
      <c r="V725" s="233" t="n">
        <v>46031</v>
      </c>
      <c r="W725" s="81" t="inlineStr">
        <is>
          <t>enero</t>
        </is>
      </c>
      <c r="X725" s="81" t="n">
        <v>2026</v>
      </c>
      <c r="Z725" t="inlineStr">
        <is>
          <t>renta baja</t>
        </is>
      </c>
    </row>
    <row r="726" ht="14.45" customHeight="1">
      <c r="A726" s="81" t="inlineStr">
        <is>
          <t>LLC</t>
        </is>
      </c>
      <c r="B726" s="81" t="n">
        <v>772</v>
      </c>
      <c r="C726" s="81" t="n">
        <v>0</v>
      </c>
      <c r="D726" s="233" t="n">
        <v>45943</v>
      </c>
      <c r="E726" s="233" t="n">
        <v>46017</v>
      </c>
      <c r="F726" s="233" t="n">
        <v>46027</v>
      </c>
      <c r="G726" s="81" t="inlineStr">
        <is>
          <t>DianaM</t>
        </is>
      </c>
      <c r="H726" s="81" t="n">
        <v>42</v>
      </c>
      <c r="I726" s="81" t="inlineStr">
        <is>
          <t>JORGEP,MARC1989</t>
        </is>
      </c>
      <c r="J726" s="83" t="n">
        <v>12782</v>
      </c>
      <c r="K726" s="83" t="inlineStr">
        <is>
          <t>USD</t>
        </is>
      </c>
      <c r="L726" s="83" t="n">
        <v>10992.52</v>
      </c>
      <c r="M726" s="83" t="n">
        <v>12782</v>
      </c>
      <c r="N726" s="83" t="n">
        <v>2105.2</v>
      </c>
      <c r="O726" s="83" t="n">
        <v>1810.472</v>
      </c>
      <c r="P726" s="83" t="n">
        <v>2105.2</v>
      </c>
      <c r="Q726" s="84" t="n">
        <v>0.1647003598810828</v>
      </c>
      <c r="R726" s="81" t="n">
        <v>10</v>
      </c>
      <c r="S726" s="81" t="n">
        <v>2025</v>
      </c>
      <c r="T726" s="81" t="n">
        <v>12</v>
      </c>
      <c r="U726" s="81" t="n">
        <v>2025</v>
      </c>
      <c r="V726" s="233" t="n">
        <v>46072</v>
      </c>
      <c r="W726" s="81" t="inlineStr">
        <is>
          <t>febrero</t>
        </is>
      </c>
      <c r="X726" s="81" t="n">
        <v>2026</v>
      </c>
    </row>
    <row r="727" ht="14.45" customHeight="1">
      <c r="A727" s="81" t="inlineStr">
        <is>
          <t>LLC</t>
        </is>
      </c>
      <c r="B727" s="81" t="n">
        <v>773</v>
      </c>
      <c r="C727" s="81" t="n">
        <v>0</v>
      </c>
      <c r="D727" s="233" t="n">
        <v>45943</v>
      </c>
      <c r="E727" s="233" t="n">
        <v>45931</v>
      </c>
      <c r="F727" s="233" t="n">
        <v>45937</v>
      </c>
      <c r="G727" s="81" t="inlineStr">
        <is>
          <t>VivianaS</t>
        </is>
      </c>
      <c r="H727" s="81" t="n">
        <v>42</v>
      </c>
      <c r="I727" s="81" t="n"/>
      <c r="J727" s="83" t="n">
        <v>14646</v>
      </c>
      <c r="K727" s="83" t="inlineStr">
        <is>
          <t>EUR</t>
        </is>
      </c>
      <c r="L727" s="83" t="n">
        <v>14646</v>
      </c>
      <c r="M727" s="83" t="n">
        <v>16989.36</v>
      </c>
      <c r="N727" s="83" t="n">
        <v>1489.57</v>
      </c>
      <c r="O727" s="83" t="n">
        <v>1489.57</v>
      </c>
      <c r="P727" s="83" t="n">
        <v>1727.9012</v>
      </c>
      <c r="Q727" s="84" t="n">
        <v>0.1017049023624198</v>
      </c>
      <c r="R727" s="81" t="n">
        <v>10</v>
      </c>
      <c r="S727" s="81" t="n">
        <v>2025</v>
      </c>
      <c r="T727" s="81" t="n">
        <v>10</v>
      </c>
      <c r="U727" s="81" t="n">
        <v>2025</v>
      </c>
      <c r="V727" s="233" t="n">
        <v>45982</v>
      </c>
      <c r="W727" s="81" t="inlineStr">
        <is>
          <t>noviembre</t>
        </is>
      </c>
      <c r="X727" s="81" t="n">
        <v>2025</v>
      </c>
    </row>
    <row r="728" ht="14.45" customHeight="1">
      <c r="A728" s="81" t="inlineStr">
        <is>
          <t>LLC</t>
        </is>
      </c>
      <c r="B728" s="81" t="n">
        <v>774</v>
      </c>
      <c r="C728" s="81" t="n">
        <v>1</v>
      </c>
      <c r="D728" s="233" t="n">
        <v>45943</v>
      </c>
      <c r="E728" s="233" t="n">
        <v>46014</v>
      </c>
      <c r="F728" s="233" t="n">
        <v>46036</v>
      </c>
      <c r="G728" s="81" t="inlineStr">
        <is>
          <t>VivianaS</t>
        </is>
      </c>
      <c r="H728" s="81" t="n">
        <v>42</v>
      </c>
      <c r="I728" s="81" t="n"/>
      <c r="J728" s="83" t="n">
        <v>959220</v>
      </c>
      <c r="K728" s="83" t="inlineStr">
        <is>
          <t>JPY</t>
        </is>
      </c>
      <c r="L728" s="83" t="n">
        <v>5275.71</v>
      </c>
      <c r="M728" s="83" t="n">
        <v>6139.008000000001</v>
      </c>
      <c r="N728" s="83" t="n">
        <v>91651.60000000001</v>
      </c>
      <c r="O728" s="83" t="n">
        <v>504.0838</v>
      </c>
      <c r="P728" s="83" t="n">
        <v>586.57024</v>
      </c>
      <c r="Q728" s="84" t="n">
        <v>0.09554804945685036</v>
      </c>
      <c r="R728" s="81" t="n">
        <v>10</v>
      </c>
      <c r="S728" s="81" t="n">
        <v>2025</v>
      </c>
      <c r="T728" s="81" t="n">
        <v>12</v>
      </c>
      <c r="U728" s="81" t="n">
        <v>2025</v>
      </c>
      <c r="V728" s="233" t="n">
        <v>46081</v>
      </c>
      <c r="W728" s="81" t="inlineStr">
        <is>
          <t>febrero</t>
        </is>
      </c>
      <c r="X728" s="81" t="n">
        <v>2026</v>
      </c>
    </row>
    <row r="729" ht="14.45" customHeight="1">
      <c r="A729" s="81" t="inlineStr">
        <is>
          <t>LLC</t>
        </is>
      </c>
      <c r="B729" s="81" t="n">
        <v>775</v>
      </c>
      <c r="C729" s="81" t="n">
        <v>0</v>
      </c>
      <c r="D729" s="233" t="n">
        <v>45943</v>
      </c>
      <c r="E729" s="233" t="n">
        <v>46015</v>
      </c>
      <c r="F729" s="233" t="n">
        <v>46037</v>
      </c>
      <c r="G729" s="81" t="inlineStr">
        <is>
          <t>VivianaS</t>
        </is>
      </c>
      <c r="H729" s="81" t="n">
        <v>42</v>
      </c>
      <c r="I729" s="81" t="n"/>
      <c r="J729" s="83" t="n">
        <v>3689941</v>
      </c>
      <c r="K729" s="83" t="inlineStr">
        <is>
          <t>JPY</t>
        </is>
      </c>
      <c r="L729" s="83" t="n">
        <v>20294.6755</v>
      </c>
      <c r="M729" s="83" t="n">
        <v>23615.6224</v>
      </c>
      <c r="N729" s="83" t="n">
        <v>385045</v>
      </c>
      <c r="O729" s="83" t="n">
        <v>2117.7475</v>
      </c>
      <c r="P729" s="83" t="n">
        <v>2464.288</v>
      </c>
      <c r="Q729" s="84" t="n">
        <v>0.1043499069497317</v>
      </c>
      <c r="R729" s="81" t="n">
        <v>10</v>
      </c>
      <c r="S729" s="81" t="n">
        <v>2025</v>
      </c>
      <c r="T729" s="81" t="n">
        <v>12</v>
      </c>
      <c r="U729" s="81" t="n">
        <v>2025</v>
      </c>
      <c r="V729" s="233" t="n">
        <v>46082</v>
      </c>
      <c r="W729" s="81" t="inlineStr">
        <is>
          <t>marzo</t>
        </is>
      </c>
      <c r="X729" s="81" t="n">
        <v>2026</v>
      </c>
    </row>
    <row r="730" ht="14.45" customHeight="1">
      <c r="A730" s="81" t="inlineStr">
        <is>
          <t>LLC</t>
        </is>
      </c>
      <c r="B730" s="81" t="n">
        <v>776</v>
      </c>
      <c r="C730" s="81" t="n">
        <v>0</v>
      </c>
      <c r="D730" s="233" t="n">
        <v>45943</v>
      </c>
      <c r="E730" s="233" t="n">
        <v>46015</v>
      </c>
      <c r="F730" s="233" t="n">
        <v>46036</v>
      </c>
      <c r="G730" s="81" t="inlineStr">
        <is>
          <t>VivianaS</t>
        </is>
      </c>
      <c r="H730" s="81" t="n">
        <v>42</v>
      </c>
      <c r="I730" s="81" t="n"/>
      <c r="J730" s="83" t="n">
        <v>24401740</v>
      </c>
      <c r="K730" s="83" t="inlineStr">
        <is>
          <t>JPY</t>
        </is>
      </c>
      <c r="L730" s="83" t="n">
        <v>134209.57</v>
      </c>
      <c r="M730" s="83" t="n">
        <v>156171.136</v>
      </c>
      <c r="N730" s="83" t="n">
        <v>2465829.94</v>
      </c>
      <c r="O730" s="83" t="n">
        <v>13562.06467</v>
      </c>
      <c r="P730" s="83" t="n">
        <v>15781.311616</v>
      </c>
      <c r="Q730" s="84" t="n">
        <v>0.1010513979740789</v>
      </c>
      <c r="R730" s="81" t="n">
        <v>10</v>
      </c>
      <c r="S730" s="81" t="n">
        <v>2025</v>
      </c>
      <c r="T730" s="81" t="n">
        <v>12</v>
      </c>
      <c r="U730" s="81" t="n">
        <v>2025</v>
      </c>
      <c r="V730" s="233" t="n">
        <v>46081</v>
      </c>
      <c r="W730" s="81" t="inlineStr">
        <is>
          <t>febrero</t>
        </is>
      </c>
      <c r="X730" s="81" t="n">
        <v>2026</v>
      </c>
    </row>
    <row r="731" ht="14.45" customHeight="1">
      <c r="A731" s="81" t="inlineStr">
        <is>
          <t>LLC</t>
        </is>
      </c>
      <c r="B731" s="81" t="n">
        <v>777</v>
      </c>
      <c r="C731" s="81" t="n">
        <v>1</v>
      </c>
      <c r="D731" s="233" t="n">
        <v>45944</v>
      </c>
      <c r="E731" s="233" t="n">
        <v>45966</v>
      </c>
      <c r="F731" s="233" t="n">
        <v>46008</v>
      </c>
      <c r="G731" s="81" t="inlineStr">
        <is>
          <t>AndreaG</t>
        </is>
      </c>
      <c r="H731" s="81" t="n">
        <v>42</v>
      </c>
      <c r="I731" s="81" t="inlineStr">
        <is>
          <t>JAIMEG,MARTINB</t>
        </is>
      </c>
      <c r="J731" s="83" t="n">
        <v>224728</v>
      </c>
      <c r="K731" s="83" t="inlineStr">
        <is>
          <t>EUR</t>
        </is>
      </c>
      <c r="L731" s="83" t="n">
        <v>224728</v>
      </c>
      <c r="M731" s="83" t="n">
        <v>260684.48</v>
      </c>
      <c r="N731" s="83" t="n">
        <v>47381.96</v>
      </c>
      <c r="O731" s="83" t="n">
        <v>47381.96</v>
      </c>
      <c r="P731" s="83" t="n">
        <v>54963.0736</v>
      </c>
      <c r="Q731" s="84" t="n">
        <v>0.2108413726816418</v>
      </c>
      <c r="R731" s="81" t="n">
        <v>10</v>
      </c>
      <c r="S731" s="81" t="n">
        <v>2025</v>
      </c>
      <c r="T731" s="81" t="n">
        <v>11</v>
      </c>
      <c r="U731" s="81" t="n">
        <v>2025</v>
      </c>
      <c r="V731" s="233" t="n">
        <v>46053</v>
      </c>
      <c r="W731" s="81" t="inlineStr">
        <is>
          <t>enero</t>
        </is>
      </c>
      <c r="X731" s="81" t="n">
        <v>2026</v>
      </c>
      <c r="Z731" t="inlineStr">
        <is>
          <t>renta baja</t>
        </is>
      </c>
    </row>
    <row r="732" ht="14.45" customHeight="1">
      <c r="A732" s="81" t="inlineStr">
        <is>
          <t>LLC</t>
        </is>
      </c>
      <c r="B732" s="81" t="n">
        <v>778</v>
      </c>
      <c r="C732" s="81" t="n">
        <v>0</v>
      </c>
      <c r="D732" s="233" t="n">
        <v>45944</v>
      </c>
      <c r="E732" s="233" t="n">
        <v>46006</v>
      </c>
      <c r="F732" s="233" t="n">
        <v>46012</v>
      </c>
      <c r="G732" s="81" t="inlineStr">
        <is>
          <t>IsraelB</t>
        </is>
      </c>
      <c r="H732" s="81" t="n">
        <v>42</v>
      </c>
      <c r="I732" s="81" t="inlineStr">
        <is>
          <t>DIANAM</t>
        </is>
      </c>
      <c r="J732" s="83" t="n">
        <v>5460.56</v>
      </c>
      <c r="K732" s="83" t="inlineStr">
        <is>
          <t>USD</t>
        </is>
      </c>
      <c r="L732" s="83" t="n">
        <v>4696.0816</v>
      </c>
      <c r="M732" s="83" t="n">
        <v>5460.56</v>
      </c>
      <c r="N732" s="83" t="n">
        <v>299.88</v>
      </c>
      <c r="O732" s="83" t="n">
        <v>257.8968</v>
      </c>
      <c r="P732" s="83" t="n">
        <v>299.88</v>
      </c>
      <c r="Q732" s="84" t="n">
        <v>0.05491744436468054</v>
      </c>
      <c r="R732" s="81" t="n">
        <v>10</v>
      </c>
      <c r="S732" s="81" t="n">
        <v>2025</v>
      </c>
      <c r="T732" s="81" t="n">
        <v>12</v>
      </c>
      <c r="U732" s="81" t="n">
        <v>2025</v>
      </c>
      <c r="V732" s="233" t="n">
        <v>46057</v>
      </c>
      <c r="W732" s="81" t="inlineStr">
        <is>
          <t>febrero</t>
        </is>
      </c>
      <c r="X732" s="81" t="n">
        <v>2026</v>
      </c>
    </row>
    <row r="733" ht="14.45" customHeight="1">
      <c r="A733" s="81" t="inlineStr">
        <is>
          <t>LLC</t>
        </is>
      </c>
      <c r="B733" s="81" t="n">
        <v>779</v>
      </c>
      <c r="C733" s="81" t="n">
        <v>0</v>
      </c>
      <c r="D733" s="233" t="n">
        <v>45944</v>
      </c>
      <c r="E733" s="233" t="n">
        <v>46108</v>
      </c>
      <c r="F733" s="233" t="n">
        <v>46117</v>
      </c>
      <c r="G733" s="81" t="inlineStr">
        <is>
          <t>DianaM</t>
        </is>
      </c>
      <c r="H733" s="81" t="n">
        <v>42</v>
      </c>
      <c r="I733" s="81" t="inlineStr">
        <is>
          <t>MARC1989</t>
        </is>
      </c>
      <c r="J733" s="83" t="n">
        <v>88656.24000000001</v>
      </c>
      <c r="K733" s="83" t="inlineStr">
        <is>
          <t>USD</t>
        </is>
      </c>
      <c r="L733" s="83" t="n">
        <v>76244.3664</v>
      </c>
      <c r="M733" s="83" t="n">
        <v>88656.24000000001</v>
      </c>
      <c r="N733" s="83" t="n">
        <v>6725.46</v>
      </c>
      <c r="O733" s="83" t="n">
        <v>5783.8956</v>
      </c>
      <c r="P733" s="83" t="n">
        <v>6725.46</v>
      </c>
      <c r="Q733" s="84" t="n">
        <v>0.07585997330813939</v>
      </c>
      <c r="R733" s="81" t="n">
        <v>10</v>
      </c>
      <c r="S733" s="81" t="n">
        <v>2025</v>
      </c>
      <c r="T733" s="81" t="n">
        <v>3</v>
      </c>
      <c r="U733" s="81" t="n">
        <v>2026</v>
      </c>
      <c r="V733" s="233" t="n">
        <v>46162</v>
      </c>
      <c r="W733" s="81" t="inlineStr">
        <is>
          <t>mayo</t>
        </is>
      </c>
      <c r="X733" s="81" t="n">
        <v>2026</v>
      </c>
    </row>
    <row r="734" ht="14.45" customHeight="1">
      <c r="A734" s="81" t="inlineStr">
        <is>
          <t>LLC</t>
        </is>
      </c>
      <c r="B734" s="81" t="n">
        <v>780</v>
      </c>
      <c r="C734" s="81" t="n">
        <v>0</v>
      </c>
      <c r="D734" s="233" t="n">
        <v>45944</v>
      </c>
      <c r="E734" s="233" t="n">
        <v>45973</v>
      </c>
      <c r="F734" s="233" t="n">
        <v>45979</v>
      </c>
      <c r="G734" s="81" t="inlineStr">
        <is>
          <t>MariaM</t>
        </is>
      </c>
      <c r="H734" s="81" t="n">
        <v>42</v>
      </c>
      <c r="I734" s="81" t="n"/>
      <c r="J734" s="83" t="n">
        <v>7927.78</v>
      </c>
      <c r="K734" s="83" t="inlineStr">
        <is>
          <t>USD</t>
        </is>
      </c>
      <c r="L734" s="83" t="n">
        <v>6817.8908</v>
      </c>
      <c r="M734" s="83" t="n">
        <v>7927.78</v>
      </c>
      <c r="N734" s="83" t="n">
        <v>521.4</v>
      </c>
      <c r="O734" s="83" t="n">
        <v>448.404</v>
      </c>
      <c r="P734" s="83" t="n">
        <v>521.4</v>
      </c>
      <c r="Q734" s="84" t="n">
        <v>0.06576872718465951</v>
      </c>
      <c r="R734" s="81" t="n">
        <v>10</v>
      </c>
      <c r="S734" s="81" t="n">
        <v>2025</v>
      </c>
      <c r="T734" s="81" t="n">
        <v>11</v>
      </c>
      <c r="U734" s="81" t="n">
        <v>2025</v>
      </c>
      <c r="V734" s="233" t="n">
        <v>46024</v>
      </c>
      <c r="W734" s="81" t="inlineStr">
        <is>
          <t>enero</t>
        </is>
      </c>
      <c r="X734" s="81" t="n">
        <v>2026</v>
      </c>
    </row>
    <row r="735" ht="14.45" customHeight="1">
      <c r="A735" s="81" t="inlineStr">
        <is>
          <t>LLC</t>
        </is>
      </c>
      <c r="B735" s="81" t="n">
        <v>781</v>
      </c>
      <c r="C735" s="81" t="n">
        <v>0</v>
      </c>
      <c r="D735" s="233" t="n">
        <v>45945</v>
      </c>
      <c r="E735" s="233" t="n">
        <v>45925</v>
      </c>
      <c r="F735" s="233" t="n">
        <v>45939</v>
      </c>
      <c r="G735" s="81" t="inlineStr">
        <is>
          <t>RafaellaP</t>
        </is>
      </c>
      <c r="H735" s="81" t="n">
        <v>42</v>
      </c>
      <c r="I735" s="81" t="n"/>
      <c r="J735" s="83" t="n">
        <v>8424</v>
      </c>
      <c r="K735" s="83" t="inlineStr">
        <is>
          <t>USD</t>
        </is>
      </c>
      <c r="L735" s="83" t="n">
        <v>7244.64</v>
      </c>
      <c r="M735" s="83" t="n">
        <v>8424</v>
      </c>
      <c r="N735" s="83" t="n">
        <v>649.5700000000001</v>
      </c>
      <c r="O735" s="83" t="n">
        <v>558.6302000000001</v>
      </c>
      <c r="P735" s="83" t="n">
        <v>649.5700000000001</v>
      </c>
      <c r="Q735" s="84" t="n">
        <v>0.07710944919278254</v>
      </c>
      <c r="R735" s="81" t="n">
        <v>10</v>
      </c>
      <c r="S735" s="81" t="n">
        <v>2025</v>
      </c>
      <c r="T735" s="81" t="n">
        <v>9</v>
      </c>
      <c r="U735" s="81" t="n">
        <v>2025</v>
      </c>
      <c r="V735" s="233" t="n">
        <v>45984</v>
      </c>
      <c r="W735" s="81" t="inlineStr">
        <is>
          <t>noviembre</t>
        </is>
      </c>
      <c r="X735" s="81" t="n">
        <v>2025</v>
      </c>
    </row>
    <row r="736" ht="14.45" customHeight="1">
      <c r="A736" s="81" t="inlineStr">
        <is>
          <t>LLC</t>
        </is>
      </c>
      <c r="B736" s="81" t="n">
        <v>782</v>
      </c>
      <c r="C736" s="81" t="n">
        <v>0</v>
      </c>
      <c r="D736" s="233" t="n">
        <v>45945</v>
      </c>
      <c r="E736" s="233" t="n">
        <v>46015</v>
      </c>
      <c r="F736" s="233" t="n">
        <v>46050</v>
      </c>
      <c r="G736" s="81" t="inlineStr">
        <is>
          <t>LuisHdz</t>
        </is>
      </c>
      <c r="H736" s="81" t="n">
        <v>42</v>
      </c>
      <c r="I736" s="81" t="inlineStr">
        <is>
          <t>MARC1989</t>
        </is>
      </c>
      <c r="J736" s="83" t="n">
        <v>36643.24</v>
      </c>
      <c r="K736" s="83" t="inlineStr">
        <is>
          <t>USD</t>
        </is>
      </c>
      <c r="L736" s="83" t="n">
        <v>31513.1864</v>
      </c>
      <c r="M736" s="83" t="n">
        <v>36643.24</v>
      </c>
      <c r="N736" s="83" t="n">
        <v>3704.46</v>
      </c>
      <c r="O736" s="83" t="n">
        <v>3185.8356</v>
      </c>
      <c r="P736" s="83" t="n">
        <v>3704.46</v>
      </c>
      <c r="Q736" s="84" t="n">
        <v>0.1010953179904397</v>
      </c>
      <c r="R736" s="81" t="n">
        <v>10</v>
      </c>
      <c r="S736" s="81" t="n">
        <v>2025</v>
      </c>
      <c r="T736" s="81" t="n">
        <v>12</v>
      </c>
      <c r="U736" s="81" t="n">
        <v>2025</v>
      </c>
      <c r="V736" s="233" t="n">
        <v>46095</v>
      </c>
      <c r="W736" s="81" t="inlineStr">
        <is>
          <t>marzo</t>
        </is>
      </c>
      <c r="X736" s="81" t="n">
        <v>2026</v>
      </c>
      <c r="Z736" t="inlineStr">
        <is>
          <t>renta baja</t>
        </is>
      </c>
    </row>
    <row r="737" ht="14.45" customHeight="1">
      <c r="A737" s="81" t="inlineStr">
        <is>
          <t>LLC</t>
        </is>
      </c>
      <c r="B737" s="81" t="n">
        <v>783</v>
      </c>
      <c r="C737" s="81" t="n">
        <v>0</v>
      </c>
      <c r="D737" s="233" t="n">
        <v>45946</v>
      </c>
      <c r="E737" s="233" t="n">
        <v>45968</v>
      </c>
      <c r="F737" s="233" t="n">
        <v>45976</v>
      </c>
      <c r="G737" s="81" t="inlineStr">
        <is>
          <t>MartinB</t>
        </is>
      </c>
      <c r="H737" s="81" t="n">
        <v>42</v>
      </c>
      <c r="I737" s="81" t="inlineStr">
        <is>
          <t>JAIMEG</t>
        </is>
      </c>
      <c r="J737" s="83" t="n">
        <v>3925</v>
      </c>
      <c r="K737" s="83" t="inlineStr">
        <is>
          <t>GBP</t>
        </is>
      </c>
      <c r="L737" s="83" t="n">
        <v>4513.75</v>
      </c>
      <c r="M737" s="83" t="n">
        <v>5259.5</v>
      </c>
      <c r="N737" s="83" t="n">
        <v>327.08</v>
      </c>
      <c r="O737" s="83" t="n">
        <v>376.1419999999999</v>
      </c>
      <c r="P737" s="83" t="n">
        <v>438.2872</v>
      </c>
      <c r="Q737" s="84" t="n">
        <v>0.08333248407643311</v>
      </c>
      <c r="R737" s="81" t="n">
        <v>10</v>
      </c>
      <c r="S737" s="81" t="n">
        <v>2025</v>
      </c>
      <c r="T737" s="81" t="n">
        <v>11</v>
      </c>
      <c r="U737" s="81" t="n">
        <v>2025</v>
      </c>
      <c r="V737" s="233" t="n">
        <v>46021</v>
      </c>
      <c r="W737" s="81" t="inlineStr">
        <is>
          <t>diciembre</t>
        </is>
      </c>
      <c r="X737" s="81" t="n">
        <v>2025</v>
      </c>
      <c r="Z737" t="inlineStr">
        <is>
          <t>renta baja</t>
        </is>
      </c>
    </row>
    <row r="738" ht="14.45" customHeight="1">
      <c r="A738" s="81" t="inlineStr">
        <is>
          <t>LLC</t>
        </is>
      </c>
      <c r="B738" s="81" t="n">
        <v>784</v>
      </c>
      <c r="C738" s="81" t="n">
        <v>1</v>
      </c>
      <c r="D738" s="233" t="n">
        <v>45946</v>
      </c>
      <c r="E738" s="233" t="n">
        <v>45953</v>
      </c>
      <c r="F738" s="233" t="n">
        <v>45956</v>
      </c>
      <c r="G738" s="81" t="inlineStr">
        <is>
          <t>FernandaS</t>
        </is>
      </c>
      <c r="H738" s="81" t="n">
        <v>42</v>
      </c>
      <c r="I738" s="81" t="inlineStr">
        <is>
          <t>MARTINB</t>
        </is>
      </c>
      <c r="J738" s="83" t="n">
        <v>1483.59</v>
      </c>
      <c r="K738" s="83" t="inlineStr">
        <is>
          <t>EUR</t>
        </is>
      </c>
      <c r="L738" s="83" t="n">
        <v>1483.59</v>
      </c>
      <c r="M738" s="83" t="n">
        <v>1720.9644</v>
      </c>
      <c r="N738" s="83" t="n">
        <v>70</v>
      </c>
      <c r="O738" s="83" t="n">
        <v>70</v>
      </c>
      <c r="P738" s="83" t="n">
        <v>81.19999999999999</v>
      </c>
      <c r="Q738" s="84" t="n">
        <v>0.04718284701298877</v>
      </c>
      <c r="R738" s="81" t="n">
        <v>10</v>
      </c>
      <c r="S738" s="81" t="n">
        <v>2025</v>
      </c>
      <c r="T738" s="81" t="n">
        <v>10</v>
      </c>
      <c r="U738" s="81" t="n">
        <v>2025</v>
      </c>
      <c r="V738" s="233" t="n">
        <v>46001</v>
      </c>
      <c r="W738" s="81" t="inlineStr">
        <is>
          <t>diciembre</t>
        </is>
      </c>
      <c r="X738" s="81" t="n">
        <v>2025</v>
      </c>
      <c r="Z738" t="inlineStr">
        <is>
          <t>sin fecha o renta</t>
        </is>
      </c>
    </row>
    <row r="739" ht="14.45" customHeight="1">
      <c r="A739" s="81" t="inlineStr">
        <is>
          <t>LLC</t>
        </is>
      </c>
      <c r="B739" s="81" t="n">
        <v>785</v>
      </c>
      <c r="C739" s="81" t="n">
        <v>0</v>
      </c>
      <c r="D739" s="233" t="n">
        <v>45946</v>
      </c>
      <c r="E739" s="233" t="n">
        <v>45947</v>
      </c>
      <c r="F739" s="233" t="n">
        <v>45951</v>
      </c>
      <c r="G739" s="81" t="inlineStr">
        <is>
          <t>LuisHdz</t>
        </is>
      </c>
      <c r="H739" s="81" t="n">
        <v>42</v>
      </c>
      <c r="I739" s="81" t="inlineStr">
        <is>
          <t>MARC1989</t>
        </is>
      </c>
      <c r="J739" s="83" t="n">
        <v>21730</v>
      </c>
      <c r="K739" s="83" t="inlineStr">
        <is>
          <t>USD</t>
        </is>
      </c>
      <c r="L739" s="83" t="n">
        <v>18687.8</v>
      </c>
      <c r="M739" s="83" t="n">
        <v>21730</v>
      </c>
      <c r="N739" s="83" t="n">
        <v>9171</v>
      </c>
      <c r="O739" s="83" t="n">
        <v>7887.059999999999</v>
      </c>
      <c r="P739" s="83" t="n">
        <v>9171</v>
      </c>
      <c r="Q739" s="84" t="n">
        <v>0.4220432581684307</v>
      </c>
      <c r="R739" s="81" t="n">
        <v>10</v>
      </c>
      <c r="S739" s="81" t="n">
        <v>2025</v>
      </c>
      <c r="T739" s="81" t="n">
        <v>10</v>
      </c>
      <c r="U739" s="81" t="n">
        <v>2025</v>
      </c>
      <c r="V739" s="233" t="n">
        <v>45996</v>
      </c>
      <c r="W739" s="81" t="inlineStr">
        <is>
          <t>diciembre</t>
        </is>
      </c>
      <c r="X739" s="81" t="n">
        <v>2025</v>
      </c>
    </row>
    <row r="740" ht="14.45" customHeight="1">
      <c r="A740" s="81" t="inlineStr">
        <is>
          <t>LLC</t>
        </is>
      </c>
      <c r="B740" s="81" t="n">
        <v>786</v>
      </c>
      <c r="C740" s="81" t="n">
        <v>0</v>
      </c>
      <c r="D740" s="233" t="n">
        <v>45947</v>
      </c>
      <c r="E740" s="233" t="n">
        <v>45982</v>
      </c>
      <c r="F740" s="233" t="n">
        <v>45991</v>
      </c>
      <c r="G740" s="81" t="inlineStr">
        <is>
          <t>AndreaG</t>
        </is>
      </c>
      <c r="H740" s="81" t="n">
        <v>42</v>
      </c>
      <c r="I740" s="81" t="inlineStr">
        <is>
          <t>JAIMEG,MARTINB</t>
        </is>
      </c>
      <c r="J740" s="83" t="n">
        <v>59242.29</v>
      </c>
      <c r="K740" s="83" t="inlineStr">
        <is>
          <t>EUR</t>
        </is>
      </c>
      <c r="L740" s="83" t="n">
        <v>59242.29</v>
      </c>
      <c r="M740" s="83" t="n">
        <v>68721.0564</v>
      </c>
      <c r="N740" s="83" t="n">
        <v>8067.82</v>
      </c>
      <c r="O740" s="83" t="n">
        <v>8067.82</v>
      </c>
      <c r="P740" s="83" t="n">
        <v>9358.671199999999</v>
      </c>
      <c r="Q740" s="84" t="n">
        <v>0.1361834594847701</v>
      </c>
      <c r="R740" s="81" t="n">
        <v>10</v>
      </c>
      <c r="S740" s="81" t="n">
        <v>2025</v>
      </c>
      <c r="T740" s="81" t="n">
        <v>11</v>
      </c>
      <c r="U740" s="81" t="n">
        <v>2025</v>
      </c>
      <c r="V740" s="233" t="n">
        <v>46036</v>
      </c>
      <c r="W740" s="81" t="inlineStr">
        <is>
          <t>enero</t>
        </is>
      </c>
      <c r="X740" s="81" t="n">
        <v>2026</v>
      </c>
    </row>
    <row r="741" ht="14.45" customHeight="1">
      <c r="A741" s="81" t="inlineStr">
        <is>
          <t>LLC</t>
        </is>
      </c>
      <c r="B741" s="81" t="n">
        <v>787</v>
      </c>
      <c r="C741" s="81" t="n">
        <v>1</v>
      </c>
      <c r="D741" s="233" t="n">
        <v>45947</v>
      </c>
      <c r="E741" s="233" t="n">
        <v>45964</v>
      </c>
      <c r="F741" s="233" t="n">
        <v>45970</v>
      </c>
      <c r="G741" s="81" t="inlineStr">
        <is>
          <t>ClaudiaF</t>
        </is>
      </c>
      <c r="H741" s="81" t="n">
        <v>42</v>
      </c>
      <c r="I741" s="81" t="n"/>
      <c r="J741" s="83" t="n">
        <v>9224.879999999999</v>
      </c>
      <c r="K741" s="83" t="inlineStr">
        <is>
          <t>USD</t>
        </is>
      </c>
      <c r="L741" s="83" t="n">
        <v>7933.3968</v>
      </c>
      <c r="M741" s="83" t="n">
        <v>9224.879999999999</v>
      </c>
      <c r="N741" s="83" t="n">
        <v>0</v>
      </c>
      <c r="O741" s="83" t="n">
        <v>0</v>
      </c>
      <c r="P741" s="83" t="n">
        <v>0</v>
      </c>
      <c r="Q741" s="84" t="n">
        <v>0</v>
      </c>
      <c r="R741" s="81" t="n">
        <v>10</v>
      </c>
      <c r="S741" s="81" t="n">
        <v>2025</v>
      </c>
      <c r="T741" s="81" t="n">
        <v>11</v>
      </c>
      <c r="U741" s="81" t="n">
        <v>2025</v>
      </c>
      <c r="V741" s="233" t="n">
        <v>46015</v>
      </c>
      <c r="W741" s="81" t="inlineStr">
        <is>
          <t>diciembre</t>
        </is>
      </c>
      <c r="X741" s="81" t="n">
        <v>2025</v>
      </c>
    </row>
    <row r="742" ht="14.45" customHeight="1">
      <c r="A742" s="81" t="inlineStr">
        <is>
          <t>LLC</t>
        </is>
      </c>
      <c r="B742" s="81" t="n">
        <v>788</v>
      </c>
      <c r="C742" s="81" t="n">
        <v>1</v>
      </c>
      <c r="D742" s="233" t="n">
        <v>45947</v>
      </c>
      <c r="E742" s="233" t="n">
        <v>45976</v>
      </c>
      <c r="F742" s="233" t="n">
        <v>45976</v>
      </c>
      <c r="G742" s="81" t="inlineStr">
        <is>
          <t>ManonR</t>
        </is>
      </c>
      <c r="H742" s="81" t="n">
        <v>42</v>
      </c>
      <c r="I742" s="81" t="n"/>
      <c r="J742" s="83" t="n">
        <v>1750</v>
      </c>
      <c r="K742" s="83" t="inlineStr">
        <is>
          <t>USD</t>
        </is>
      </c>
      <c r="L742" s="83" t="n">
        <v>1505</v>
      </c>
      <c r="M742" s="83" t="n">
        <v>1750</v>
      </c>
      <c r="N742" s="83" t="n">
        <v>350</v>
      </c>
      <c r="O742" s="83" t="n">
        <v>301</v>
      </c>
      <c r="P742" s="83" t="n">
        <v>350</v>
      </c>
      <c r="Q742" s="84" t="n">
        <v>0.2</v>
      </c>
      <c r="R742" s="81" t="n">
        <v>10</v>
      </c>
      <c r="S742" s="81" t="n">
        <v>2025</v>
      </c>
      <c r="T742" s="81" t="n">
        <v>11</v>
      </c>
      <c r="U742" s="81" t="n">
        <v>2025</v>
      </c>
      <c r="V742" s="233" t="n">
        <v>46021</v>
      </c>
      <c r="W742" s="81" t="inlineStr">
        <is>
          <t>diciembre</t>
        </is>
      </c>
      <c r="X742" s="81" t="n">
        <v>2025</v>
      </c>
    </row>
    <row r="743" ht="14.45" customHeight="1">
      <c r="A743" s="81" t="inlineStr">
        <is>
          <t>LLC</t>
        </is>
      </c>
      <c r="B743" s="81" t="n">
        <v>789</v>
      </c>
      <c r="C743" s="81" t="n">
        <v>0</v>
      </c>
      <c r="D743" s="233" t="n">
        <v>45948</v>
      </c>
      <c r="E743" s="233" t="n">
        <v>46116</v>
      </c>
      <c r="F743" s="233" t="n">
        <v>46158</v>
      </c>
      <c r="G743" s="81" t="inlineStr">
        <is>
          <t>MartinB</t>
        </is>
      </c>
      <c r="H743" s="81" t="n">
        <v>42</v>
      </c>
      <c r="I743" s="81" t="inlineStr">
        <is>
          <t>CAROLEM,CONCHAD,JAIMEG</t>
        </is>
      </c>
      <c r="J743" s="83" t="n">
        <v>63017.78</v>
      </c>
      <c r="K743" s="83" t="inlineStr">
        <is>
          <t>EUR</t>
        </is>
      </c>
      <c r="L743" s="83" t="n">
        <v>63017.78</v>
      </c>
      <c r="M743" s="83" t="n">
        <v>73100.62479999999</v>
      </c>
      <c r="N743" s="83" t="n">
        <v>5291.07</v>
      </c>
      <c r="O743" s="83" t="n">
        <v>5291.07</v>
      </c>
      <c r="P743" s="83" t="n">
        <v>6137.641199999999</v>
      </c>
      <c r="Q743" s="84" t="n">
        <v>0.083961542282194</v>
      </c>
      <c r="R743" s="81" t="n">
        <v>10</v>
      </c>
      <c r="S743" s="81" t="n">
        <v>2025</v>
      </c>
      <c r="T743" s="81" t="n">
        <v>4</v>
      </c>
      <c r="U743" s="81" t="n">
        <v>2026</v>
      </c>
      <c r="V743" s="233" t="n">
        <v>46203</v>
      </c>
      <c r="W743" s="81" t="inlineStr">
        <is>
          <t>junio</t>
        </is>
      </c>
      <c r="X743" s="81" t="n">
        <v>2026</v>
      </c>
    </row>
    <row r="744" ht="14.45" customHeight="1">
      <c r="A744" s="81" t="inlineStr">
        <is>
          <t>LLC</t>
        </is>
      </c>
      <c r="B744" s="81" t="n">
        <v>790</v>
      </c>
      <c r="C744" s="81" t="n">
        <v>1</v>
      </c>
      <c r="D744" s="233" t="n">
        <v>45950</v>
      </c>
      <c r="E744" s="233" t="n">
        <v>46013</v>
      </c>
      <c r="F744" s="233" t="n">
        <v>46022</v>
      </c>
      <c r="G744" s="81" t="inlineStr">
        <is>
          <t>DianaM</t>
        </is>
      </c>
      <c r="H744" s="81" t="n">
        <v>43</v>
      </c>
      <c r="I744" s="81" t="inlineStr">
        <is>
          <t>MARC1989</t>
        </is>
      </c>
      <c r="J744" s="83" t="n">
        <v>16376.31</v>
      </c>
      <c r="K744" s="83" t="inlineStr">
        <is>
          <t>USD</t>
        </is>
      </c>
      <c r="L744" s="83" t="n">
        <v>14083.6266</v>
      </c>
      <c r="M744" s="83" t="n">
        <v>16376.31</v>
      </c>
      <c r="N744" s="83" t="n">
        <v>729.01</v>
      </c>
      <c r="O744" s="83" t="n">
        <v>626.9485999999999</v>
      </c>
      <c r="P744" s="83" t="n">
        <v>729.01</v>
      </c>
      <c r="Q744" s="84" t="n">
        <v>0.04451613336581928</v>
      </c>
      <c r="R744" s="81" t="n">
        <v>10</v>
      </c>
      <c r="S744" s="81" t="n">
        <v>2025</v>
      </c>
      <c r="T744" s="81" t="n">
        <v>12</v>
      </c>
      <c r="U744" s="81" t="n">
        <v>2025</v>
      </c>
      <c r="V744" s="233" t="n">
        <v>46067</v>
      </c>
      <c r="W744" s="81" t="inlineStr">
        <is>
          <t>febrero</t>
        </is>
      </c>
      <c r="X744" s="81" t="n">
        <v>2026</v>
      </c>
    </row>
    <row r="745" ht="14.45" customHeight="1">
      <c r="A745" s="81" t="inlineStr">
        <is>
          <t>LLC</t>
        </is>
      </c>
      <c r="B745" s="81" t="n">
        <v>791</v>
      </c>
      <c r="C745" s="81" t="n">
        <v>0</v>
      </c>
      <c r="D745" s="233" t="n">
        <v>45951</v>
      </c>
      <c r="E745" s="233" t="n">
        <v>45957</v>
      </c>
      <c r="F745" s="233" t="n">
        <v>45962</v>
      </c>
      <c r="G745" s="81" t="inlineStr">
        <is>
          <t>LucianaE</t>
        </is>
      </c>
      <c r="H745" s="81" t="n">
        <v>43</v>
      </c>
      <c r="I745" s="81" t="n"/>
      <c r="J745" s="83" t="n">
        <v>2042.72</v>
      </c>
      <c r="K745" s="83" t="inlineStr">
        <is>
          <t>EUR</t>
        </is>
      </c>
      <c r="L745" s="83" t="n">
        <v>2042.72</v>
      </c>
      <c r="M745" s="83" t="n">
        <v>2369.5552</v>
      </c>
      <c r="N745" s="83" t="n">
        <v>181.55</v>
      </c>
      <c r="O745" s="83" t="n">
        <v>181.55</v>
      </c>
      <c r="P745" s="83" t="n">
        <v>210.598</v>
      </c>
      <c r="Q745" s="84" t="n">
        <v>0.08887659591133391</v>
      </c>
      <c r="R745" s="81" t="n">
        <v>10</v>
      </c>
      <c r="S745" s="81" t="n">
        <v>2025</v>
      </c>
      <c r="T745" s="81" t="n">
        <v>10</v>
      </c>
      <c r="U745" s="81" t="n">
        <v>2025</v>
      </c>
      <c r="V745" s="233" t="n">
        <v>46007</v>
      </c>
      <c r="W745" s="81" t="inlineStr">
        <is>
          <t>diciembre</t>
        </is>
      </c>
      <c r="X745" s="81" t="n">
        <v>2025</v>
      </c>
    </row>
    <row r="746" ht="14.45" customHeight="1">
      <c r="A746" s="81" t="inlineStr">
        <is>
          <t>LLC</t>
        </is>
      </c>
      <c r="B746" s="81" t="n">
        <v>792</v>
      </c>
      <c r="C746" s="81" t="n">
        <v>1</v>
      </c>
      <c r="D746" s="233" t="n">
        <v>45951</v>
      </c>
      <c r="E746" s="233" t="n">
        <v>45952</v>
      </c>
      <c r="F746" s="233" t="n">
        <v>45953</v>
      </c>
      <c r="G746" s="81" t="inlineStr">
        <is>
          <t>LuisHdz</t>
        </is>
      </c>
      <c r="H746" s="81" t="n">
        <v>43</v>
      </c>
      <c r="I746" s="81" t="inlineStr">
        <is>
          <t>MARC1989</t>
        </is>
      </c>
      <c r="J746" s="83" t="n">
        <v>930</v>
      </c>
      <c r="K746" s="83" t="inlineStr">
        <is>
          <t>GBP</t>
        </is>
      </c>
      <c r="L746" s="83" t="n">
        <v>1069.5</v>
      </c>
      <c r="M746" s="83" t="n">
        <v>1246.2</v>
      </c>
      <c r="N746" s="83" t="n">
        <v>72.84999999999999</v>
      </c>
      <c r="O746" s="83" t="n">
        <v>83.77749999999999</v>
      </c>
      <c r="P746" s="83" t="n">
        <v>97.619</v>
      </c>
      <c r="Q746" s="84" t="n">
        <v>0.07833333333333332</v>
      </c>
      <c r="R746" s="81" t="n">
        <v>10</v>
      </c>
      <c r="S746" s="81" t="n">
        <v>2025</v>
      </c>
      <c r="T746" s="81" t="n">
        <v>10</v>
      </c>
      <c r="U746" s="81" t="n">
        <v>2025</v>
      </c>
      <c r="V746" s="233" t="n">
        <v>45998</v>
      </c>
      <c r="W746" s="81" t="inlineStr">
        <is>
          <t>diciembre</t>
        </is>
      </c>
      <c r="X746" s="81" t="n">
        <v>2025</v>
      </c>
    </row>
    <row r="747" ht="14.45" customHeight="1">
      <c r="A747" s="81" t="inlineStr">
        <is>
          <t>LLC</t>
        </is>
      </c>
      <c r="B747" s="81" t="n">
        <v>793</v>
      </c>
      <c r="C747" s="81" t="n">
        <v>0</v>
      </c>
      <c r="D747" s="233" t="n">
        <v>45952</v>
      </c>
      <c r="E747" s="233" t="n">
        <v>46140</v>
      </c>
      <c r="F747" s="233" t="n">
        <v>46147</v>
      </c>
      <c r="G747" s="81" t="inlineStr">
        <is>
          <t>VivianaS</t>
        </is>
      </c>
      <c r="H747" s="81" t="n">
        <v>43</v>
      </c>
      <c r="I747" s="81" t="n"/>
      <c r="J747" s="83" t="n">
        <v>4474</v>
      </c>
      <c r="K747" s="83" t="inlineStr">
        <is>
          <t>EUR</t>
        </is>
      </c>
      <c r="L747" s="83" t="n">
        <v>4474</v>
      </c>
      <c r="M747" s="83" t="n">
        <v>5189.839999999999</v>
      </c>
      <c r="N747" s="83" t="n">
        <v>0</v>
      </c>
      <c r="O747" s="83" t="n">
        <v>0</v>
      </c>
      <c r="P747" s="83" t="n">
        <v>0</v>
      </c>
      <c r="Q747" s="84" t="n">
        <v>0</v>
      </c>
      <c r="R747" s="81" t="n">
        <v>10</v>
      </c>
      <c r="S747" s="81" t="n">
        <v>2025</v>
      </c>
      <c r="T747" s="81" t="n">
        <v>4</v>
      </c>
      <c r="U747" s="81" t="n">
        <v>2026</v>
      </c>
      <c r="V747" s="233" t="n">
        <v>46192</v>
      </c>
      <c r="W747" s="81" t="inlineStr">
        <is>
          <t>junio</t>
        </is>
      </c>
      <c r="X747" s="81" t="n">
        <v>2026</v>
      </c>
    </row>
    <row r="748" ht="14.45" customHeight="1">
      <c r="A748" s="81" t="inlineStr">
        <is>
          <t>LLC</t>
        </is>
      </c>
      <c r="B748" s="81" t="n">
        <v>794</v>
      </c>
      <c r="C748" s="81" t="n">
        <v>0</v>
      </c>
      <c r="D748" s="233" t="n">
        <v>45953</v>
      </c>
      <c r="E748" s="233" t="n">
        <v>46027</v>
      </c>
      <c r="F748" s="233" t="n">
        <v>46033</v>
      </c>
      <c r="G748" s="81" t="inlineStr">
        <is>
          <t>IsraelB</t>
        </is>
      </c>
      <c r="H748" s="81" t="n">
        <v>43</v>
      </c>
      <c r="I748" s="81" t="inlineStr">
        <is>
          <t>DIANAM,MARC1989</t>
        </is>
      </c>
      <c r="J748" s="83" t="n">
        <v>17199.31</v>
      </c>
      <c r="K748" s="83" t="inlineStr">
        <is>
          <t>USD</t>
        </is>
      </c>
      <c r="L748" s="83" t="n">
        <v>14791.4066</v>
      </c>
      <c r="M748" s="83" t="n">
        <v>17199.31</v>
      </c>
      <c r="N748" s="83" t="n">
        <v>2225.37</v>
      </c>
      <c r="O748" s="83" t="n">
        <v>1913.8182</v>
      </c>
      <c r="P748" s="83" t="n">
        <v>2225.37</v>
      </c>
      <c r="Q748" s="84" t="n">
        <v>0.1293871672758965</v>
      </c>
      <c r="R748" s="81" t="n">
        <v>10</v>
      </c>
      <c r="S748" s="81" t="n">
        <v>2025</v>
      </c>
      <c r="T748" s="81" t="n">
        <v>1</v>
      </c>
      <c r="U748" s="81" t="n">
        <v>2026</v>
      </c>
      <c r="V748" s="233" t="n">
        <v>46078</v>
      </c>
      <c r="W748" s="81" t="inlineStr">
        <is>
          <t>febrero</t>
        </is>
      </c>
      <c r="X748" s="81" t="n">
        <v>2026</v>
      </c>
    </row>
    <row r="749" ht="14.45" customHeight="1">
      <c r="A749" s="81" t="inlineStr">
        <is>
          <t>LLC</t>
        </is>
      </c>
      <c r="B749" s="81" t="n">
        <v>795</v>
      </c>
      <c r="C749" s="81" t="n">
        <v>1</v>
      </c>
      <c r="D749" s="233" t="n">
        <v>45953</v>
      </c>
      <c r="E749" s="233" t="n">
        <v>45958</v>
      </c>
      <c r="F749" s="233" t="n">
        <v>45961</v>
      </c>
      <c r="G749" s="81" t="inlineStr">
        <is>
          <t>MinervaH</t>
        </is>
      </c>
      <c r="H749" s="81" t="n">
        <v>43</v>
      </c>
      <c r="I749" s="81" t="n"/>
      <c r="J749" s="83" t="n">
        <v>11980.26</v>
      </c>
      <c r="K749" s="83" t="inlineStr">
        <is>
          <t>USD</t>
        </is>
      </c>
      <c r="L749" s="83" t="n">
        <v>10303.0236</v>
      </c>
      <c r="M749" s="83" t="n">
        <v>11980.26</v>
      </c>
      <c r="N749" s="83" t="n">
        <v>0</v>
      </c>
      <c r="O749" s="83" t="n">
        <v>0</v>
      </c>
      <c r="P749" s="83" t="n">
        <v>0</v>
      </c>
      <c r="Q749" s="84" t="n">
        <v>0</v>
      </c>
      <c r="R749" s="81" t="n">
        <v>10</v>
      </c>
      <c r="S749" s="81" t="n">
        <v>2025</v>
      </c>
      <c r="T749" s="81" t="n">
        <v>10</v>
      </c>
      <c r="U749" s="81" t="n">
        <v>2025</v>
      </c>
      <c r="V749" s="233" t="n">
        <v>46006</v>
      </c>
      <c r="W749" s="81" t="inlineStr">
        <is>
          <t>diciembre</t>
        </is>
      </c>
      <c r="X749" s="81" t="n">
        <v>2025</v>
      </c>
      <c r="Z749" t="inlineStr">
        <is>
          <t>sin renta</t>
        </is>
      </c>
    </row>
    <row r="750" ht="14.45" customHeight="1">
      <c r="A750" s="81" t="inlineStr">
        <is>
          <t>LLC</t>
        </is>
      </c>
      <c r="B750" s="81" t="n">
        <v>796</v>
      </c>
      <c r="C750" s="81" t="n">
        <v>0</v>
      </c>
      <c r="D750" s="233" t="n">
        <v>45954</v>
      </c>
      <c r="E750" s="233" t="n">
        <v>46441</v>
      </c>
      <c r="F750" s="233" t="n">
        <v>46443</v>
      </c>
      <c r="G750" s="81" t="inlineStr">
        <is>
          <t>AndreaG</t>
        </is>
      </c>
      <c r="H750" s="81" t="n">
        <v>43</v>
      </c>
      <c r="I750" s="81" t="inlineStr">
        <is>
          <t>MARC1989</t>
        </is>
      </c>
      <c r="J750" s="83" t="n">
        <v>40526</v>
      </c>
      <c r="K750" s="83" t="inlineStr">
        <is>
          <t>EUR</t>
        </is>
      </c>
      <c r="L750" s="83" t="n">
        <v>40526</v>
      </c>
      <c r="M750" s="83" t="n">
        <v>47010.16</v>
      </c>
      <c r="N750" s="83" t="n">
        <v>8201</v>
      </c>
      <c r="O750" s="83" t="n">
        <v>8201</v>
      </c>
      <c r="P750" s="83" t="n">
        <v>9513.16</v>
      </c>
      <c r="Q750" s="84" t="n">
        <v>0.2023639145240093</v>
      </c>
      <c r="R750" s="81" t="n">
        <v>10</v>
      </c>
      <c r="S750" s="81" t="n">
        <v>2025</v>
      </c>
      <c r="T750" s="81" t="n">
        <v>2</v>
      </c>
      <c r="U750" s="81" t="n">
        <v>2027</v>
      </c>
      <c r="V750" s="233" t="n">
        <v>46488</v>
      </c>
      <c r="W750" s="81" t="inlineStr">
        <is>
          <t>abril</t>
        </is>
      </c>
      <c r="X750" s="81" t="n">
        <v>2027</v>
      </c>
      <c r="Z750" t="inlineStr">
        <is>
          <t>sin fecha, renta 100%</t>
        </is>
      </c>
    </row>
    <row r="751" ht="14.45" customHeight="1">
      <c r="A751" s="81" t="inlineStr">
        <is>
          <t>LLC</t>
        </is>
      </c>
      <c r="B751" s="81" t="n">
        <v>797</v>
      </c>
      <c r="C751" s="81" t="n">
        <v>1</v>
      </c>
      <c r="D751" s="233" t="n">
        <v>45954</v>
      </c>
      <c r="E751" s="233" t="n">
        <v>45972</v>
      </c>
      <c r="F751" s="233" t="n">
        <v>46017</v>
      </c>
      <c r="G751" s="81" t="inlineStr">
        <is>
          <t>SalvadorR</t>
        </is>
      </c>
      <c r="H751" s="81" t="n">
        <v>43</v>
      </c>
      <c r="I751" s="81" t="n"/>
      <c r="J751" s="83" t="n">
        <v>2383.44</v>
      </c>
      <c r="K751" s="83" t="inlineStr">
        <is>
          <t>USD</t>
        </is>
      </c>
      <c r="L751" s="83" t="n">
        <v>2049.7584</v>
      </c>
      <c r="M751" s="83" t="n">
        <v>2383.44</v>
      </c>
      <c r="N751" s="83" t="n">
        <v>28</v>
      </c>
      <c r="O751" s="83" t="n">
        <v>24.08</v>
      </c>
      <c r="P751" s="83" t="n">
        <v>28</v>
      </c>
      <c r="Q751" s="84" t="n">
        <v>0.01174772597590038</v>
      </c>
      <c r="R751" s="81" t="n">
        <v>10</v>
      </c>
      <c r="S751" s="81" t="n">
        <v>2025</v>
      </c>
      <c r="T751" s="81" t="n">
        <v>11</v>
      </c>
      <c r="U751" s="81" t="n">
        <v>2025</v>
      </c>
      <c r="V751" s="233" t="n">
        <v>46062</v>
      </c>
      <c r="W751" s="81" t="inlineStr">
        <is>
          <t>febrero</t>
        </is>
      </c>
      <c r="X751" s="81" t="n">
        <v>2026</v>
      </c>
    </row>
    <row r="752" ht="14.45" customHeight="1">
      <c r="A752" s="81" t="inlineStr">
        <is>
          <t>LLC</t>
        </is>
      </c>
      <c r="B752" s="81" t="n">
        <v>798</v>
      </c>
      <c r="C752" s="81" t="n">
        <v>0</v>
      </c>
      <c r="D752" s="233" t="n">
        <v>45957</v>
      </c>
      <c r="E752" s="233" t="n">
        <v>45994</v>
      </c>
      <c r="F752" s="233" t="n">
        <v>45996</v>
      </c>
      <c r="G752" s="81" t="inlineStr">
        <is>
          <t>RafaellaP</t>
        </is>
      </c>
      <c r="H752" s="81" t="n">
        <v>44</v>
      </c>
      <c r="I752" s="81" t="n"/>
      <c r="J752" s="83" t="n">
        <v>5300</v>
      </c>
      <c r="K752" s="83" t="inlineStr">
        <is>
          <t>USD</t>
        </is>
      </c>
      <c r="L752" s="83" t="n">
        <v>4558</v>
      </c>
      <c r="M752" s="83" t="n">
        <v>5300</v>
      </c>
      <c r="N752" s="83" t="n">
        <v>576</v>
      </c>
      <c r="O752" s="83" t="n">
        <v>495.36</v>
      </c>
      <c r="P752" s="83" t="n">
        <v>576</v>
      </c>
      <c r="Q752" s="84" t="n">
        <v>0.1086792452830189</v>
      </c>
      <c r="R752" s="81" t="n">
        <v>10</v>
      </c>
      <c r="S752" s="81" t="n">
        <v>2025</v>
      </c>
      <c r="T752" s="81" t="n">
        <v>12</v>
      </c>
      <c r="U752" s="81" t="n">
        <v>2025</v>
      </c>
      <c r="V752" s="233" t="n">
        <v>46041</v>
      </c>
      <c r="W752" s="81" t="inlineStr">
        <is>
          <t>enero</t>
        </is>
      </c>
      <c r="X752" s="81" t="n">
        <v>2026</v>
      </c>
      <c r="Z752" t="inlineStr">
        <is>
          <t>renta baja</t>
        </is>
      </c>
    </row>
    <row r="753" ht="14.45" customHeight="1">
      <c r="A753" s="81" t="inlineStr">
        <is>
          <t>LLC</t>
        </is>
      </c>
      <c r="B753" s="81" t="n">
        <v>799</v>
      </c>
      <c r="C753" s="81" t="n">
        <v>0</v>
      </c>
      <c r="D753" s="233" t="n">
        <v>45957</v>
      </c>
      <c r="E753" s="233" t="n">
        <v>46018</v>
      </c>
      <c r="F753" s="233" t="n">
        <v>46037</v>
      </c>
      <c r="G753" s="81" t="inlineStr">
        <is>
          <t>VivianaS</t>
        </is>
      </c>
      <c r="H753" s="81" t="n">
        <v>44</v>
      </c>
      <c r="I753" s="81" t="n"/>
      <c r="J753" s="83" t="n">
        <v>2233369</v>
      </c>
      <c r="K753" s="83" t="inlineStr">
        <is>
          <t>JPY</t>
        </is>
      </c>
      <c r="L753" s="83" t="n">
        <v>12283.5295</v>
      </c>
      <c r="M753" s="83" t="n">
        <v>14293.5616</v>
      </c>
      <c r="N753" s="83" t="n">
        <v>175753.26</v>
      </c>
      <c r="O753" s="83" t="n">
        <v>966.64293</v>
      </c>
      <c r="P753" s="83" t="n">
        <v>1124.820864</v>
      </c>
      <c r="Q753" s="84" t="n">
        <v>0.07869423279359569</v>
      </c>
      <c r="R753" s="81" t="n">
        <v>10</v>
      </c>
      <c r="S753" s="81" t="n">
        <v>2025</v>
      </c>
      <c r="T753" s="81" t="n">
        <v>12</v>
      </c>
      <c r="U753" s="81" t="n">
        <v>2025</v>
      </c>
      <c r="V753" s="233" t="n">
        <v>46082</v>
      </c>
      <c r="W753" s="81" t="inlineStr">
        <is>
          <t>marzo</t>
        </is>
      </c>
      <c r="X753" s="81" t="n">
        <v>2026</v>
      </c>
      <c r="Z753" t="inlineStr">
        <is>
          <t>renta baja</t>
        </is>
      </c>
    </row>
    <row r="754" ht="14.45" customHeight="1">
      <c r="A754" s="81" t="inlineStr">
        <is>
          <t>LLC</t>
        </is>
      </c>
      <c r="B754" s="81" t="n">
        <v>800</v>
      </c>
      <c r="C754" s="81" t="n">
        <v>0</v>
      </c>
      <c r="D754" s="233" t="n">
        <v>45958</v>
      </c>
      <c r="E754" s="233" t="n">
        <v>45967</v>
      </c>
      <c r="F754" s="233" t="n">
        <v>45976</v>
      </c>
      <c r="G754" s="81" t="inlineStr">
        <is>
          <t>FernandaS</t>
        </is>
      </c>
      <c r="H754" s="81" t="n">
        <v>44</v>
      </c>
      <c r="I754" s="81" t="inlineStr">
        <is>
          <t>JAIMEG</t>
        </is>
      </c>
      <c r="J754" s="83" t="n">
        <v>20909.9</v>
      </c>
      <c r="K754" s="83" t="inlineStr">
        <is>
          <t>USD</t>
        </is>
      </c>
      <c r="L754" s="83" t="n">
        <v>17982.514</v>
      </c>
      <c r="M754" s="83" t="n">
        <v>20909.9</v>
      </c>
      <c r="N754" s="83" t="n">
        <v>3452.57</v>
      </c>
      <c r="O754" s="83" t="n">
        <v>2969.2102</v>
      </c>
      <c r="P754" s="83" t="n">
        <v>3452.57</v>
      </c>
      <c r="Q754" s="84" t="n">
        <v>0.165116523751907</v>
      </c>
      <c r="R754" s="81" t="n">
        <v>10</v>
      </c>
      <c r="S754" s="81" t="n">
        <v>2025</v>
      </c>
      <c r="T754" s="81" t="n">
        <v>11</v>
      </c>
      <c r="U754" s="81" t="n">
        <v>2025</v>
      </c>
      <c r="V754" s="233" t="n">
        <v>46021</v>
      </c>
      <c r="W754" s="81" t="inlineStr">
        <is>
          <t>diciembre</t>
        </is>
      </c>
      <c r="X754" s="81" t="n">
        <v>2025</v>
      </c>
      <c r="Z754" t="inlineStr">
        <is>
          <t>renta baja</t>
        </is>
      </c>
    </row>
    <row r="755" ht="14.45" customHeight="1">
      <c r="A755" s="81" t="inlineStr">
        <is>
          <t>LLC</t>
        </is>
      </c>
      <c r="B755" s="81" t="n">
        <v>802</v>
      </c>
      <c r="C755" s="81" t="n">
        <v>1</v>
      </c>
      <c r="D755" s="233" t="n">
        <v>45958</v>
      </c>
      <c r="E755" s="233" t="n">
        <v>45954</v>
      </c>
      <c r="F755" s="233" t="n">
        <v>45956</v>
      </c>
      <c r="G755" s="81" t="inlineStr">
        <is>
          <t>ClaudiaF</t>
        </is>
      </c>
      <c r="H755" s="81" t="n">
        <v>44</v>
      </c>
      <c r="I755" s="81" t="n"/>
      <c r="J755" s="83" t="n">
        <v>858.4</v>
      </c>
      <c r="K755" s="83" t="inlineStr">
        <is>
          <t>USD</t>
        </is>
      </c>
      <c r="L755" s="83" t="n">
        <v>738.2239999999999</v>
      </c>
      <c r="M755" s="83" t="n">
        <v>858.4</v>
      </c>
      <c r="N755" s="83" t="n">
        <v>66.03</v>
      </c>
      <c r="O755" s="83" t="n">
        <v>56.7858</v>
      </c>
      <c r="P755" s="83" t="n">
        <v>66.03</v>
      </c>
      <c r="Q755" s="84" t="n">
        <v>0.07692218080149116</v>
      </c>
      <c r="R755" s="81" t="n">
        <v>10</v>
      </c>
      <c r="S755" s="81" t="n">
        <v>2025</v>
      </c>
      <c r="T755" s="81" t="n">
        <v>10</v>
      </c>
      <c r="U755" s="81" t="n">
        <v>2025</v>
      </c>
      <c r="V755" s="233" t="n">
        <v>46001</v>
      </c>
      <c r="W755" s="81" t="inlineStr">
        <is>
          <t>diciembre</t>
        </is>
      </c>
      <c r="X755" s="81" t="n">
        <v>2025</v>
      </c>
    </row>
    <row r="756" ht="14.45" customHeight="1">
      <c r="A756" s="81" t="inlineStr">
        <is>
          <t>LLC</t>
        </is>
      </c>
      <c r="B756" s="81" t="n">
        <v>803</v>
      </c>
      <c r="C756" s="81" t="n">
        <v>1</v>
      </c>
      <c r="D756" s="233" t="n">
        <v>45958</v>
      </c>
      <c r="E756" s="233" t="n">
        <v>45955</v>
      </c>
      <c r="F756" s="233" t="n">
        <v>45958</v>
      </c>
      <c r="G756" s="81" t="inlineStr">
        <is>
          <t>ClaudiaF</t>
        </is>
      </c>
      <c r="H756" s="81" t="n">
        <v>44</v>
      </c>
      <c r="I756" s="81" t="n"/>
      <c r="J756" s="83" t="n">
        <v>10075</v>
      </c>
      <c r="K756" s="83" t="inlineStr">
        <is>
          <t>MXN</t>
        </is>
      </c>
      <c r="L756" s="83" t="n">
        <v>483.6</v>
      </c>
      <c r="M756" s="83" t="n">
        <v>564.2</v>
      </c>
      <c r="N756" s="83" t="n">
        <v>782.73</v>
      </c>
      <c r="O756" s="83" t="n">
        <v>37.57104</v>
      </c>
      <c r="P756" s="83" t="n">
        <v>43.83288</v>
      </c>
      <c r="Q756" s="84" t="n">
        <v>0.07769032258064516</v>
      </c>
      <c r="R756" s="81" t="n">
        <v>10</v>
      </c>
      <c r="S756" s="81" t="n">
        <v>2025</v>
      </c>
      <c r="T756" s="81" t="n">
        <v>10</v>
      </c>
      <c r="U756" s="81" t="n">
        <v>2025</v>
      </c>
      <c r="V756" s="233" t="n">
        <v>46003</v>
      </c>
      <c r="W756" s="81" t="inlineStr">
        <is>
          <t>diciembre</t>
        </is>
      </c>
      <c r="X756" s="81" t="n">
        <v>2025</v>
      </c>
      <c r="Z756" t="inlineStr">
        <is>
          <t>renta baja</t>
        </is>
      </c>
    </row>
    <row r="757" ht="14.45" customHeight="1">
      <c r="A757" s="81" t="inlineStr">
        <is>
          <t>LLC</t>
        </is>
      </c>
      <c r="B757" s="81" t="n">
        <v>804</v>
      </c>
      <c r="C757" s="81" t="n">
        <v>1</v>
      </c>
      <c r="D757" s="233" t="n">
        <v>45958</v>
      </c>
      <c r="E757" s="233" t="n">
        <v>45967</v>
      </c>
      <c r="F757" s="233" t="n">
        <v>45970</v>
      </c>
      <c r="G757" s="81" t="inlineStr">
        <is>
          <t>IsraelB</t>
        </is>
      </c>
      <c r="H757" s="81" t="n">
        <v>44</v>
      </c>
      <c r="I757" s="81" t="n"/>
      <c r="J757" s="83" t="n">
        <v>2095.48</v>
      </c>
      <c r="K757" s="83" t="inlineStr">
        <is>
          <t>USD</t>
        </is>
      </c>
      <c r="L757" s="83" t="n">
        <v>1802.1128</v>
      </c>
      <c r="M757" s="83" t="n">
        <v>2095.48</v>
      </c>
      <c r="N757" s="83" t="n">
        <v>422.7</v>
      </c>
      <c r="O757" s="83" t="n">
        <v>363.522</v>
      </c>
      <c r="P757" s="83" t="n">
        <v>422.7</v>
      </c>
      <c r="Q757" s="84" t="n">
        <v>0.2017198923397026</v>
      </c>
      <c r="R757" s="81" t="n">
        <v>10</v>
      </c>
      <c r="S757" s="81" t="n">
        <v>2025</v>
      </c>
      <c r="T757" s="81" t="n">
        <v>11</v>
      </c>
      <c r="U757" s="81" t="n">
        <v>2025</v>
      </c>
      <c r="V757" s="233" t="n">
        <v>46015</v>
      </c>
      <c r="W757" s="81" t="inlineStr">
        <is>
          <t>diciembre</t>
        </is>
      </c>
      <c r="X757" s="81" t="n">
        <v>2025</v>
      </c>
      <c r="Z757" t="inlineStr">
        <is>
          <t>renta baja</t>
        </is>
      </c>
    </row>
    <row r="758" ht="14.45" customHeight="1">
      <c r="A758" s="81" t="inlineStr">
        <is>
          <t>LLC</t>
        </is>
      </c>
      <c r="B758" s="81" t="n">
        <v>805</v>
      </c>
      <c r="C758" s="81" t="n">
        <v>1</v>
      </c>
      <c r="D758" s="233" t="n">
        <v>45958</v>
      </c>
      <c r="E758" s="233" t="n">
        <v>45926</v>
      </c>
      <c r="F758" s="233" t="n">
        <v>45930</v>
      </c>
      <c r="G758" s="81" t="inlineStr">
        <is>
          <t>MariaJose</t>
        </is>
      </c>
      <c r="H758" s="81" t="n">
        <v>44</v>
      </c>
      <c r="I758" s="81" t="n"/>
      <c r="J758" s="83" t="n">
        <v>1238.3</v>
      </c>
      <c r="K758" s="83" t="inlineStr">
        <is>
          <t>USD</t>
        </is>
      </c>
      <c r="L758" s="83" t="n">
        <v>1064.938</v>
      </c>
      <c r="M758" s="83" t="n">
        <v>1238.3</v>
      </c>
      <c r="N758" s="83" t="n">
        <v>173.36</v>
      </c>
      <c r="O758" s="83" t="n">
        <v>149.0896</v>
      </c>
      <c r="P758" s="83" t="n">
        <v>173.36</v>
      </c>
      <c r="Q758" s="84" t="n">
        <v>0.1399983848825002</v>
      </c>
      <c r="R758" s="81" t="n">
        <v>10</v>
      </c>
      <c r="S758" s="81" t="n">
        <v>2025</v>
      </c>
      <c r="T758" s="81" t="n">
        <v>9</v>
      </c>
      <c r="U758" s="81" t="n">
        <v>2025</v>
      </c>
      <c r="V758" s="233" t="n">
        <v>45975</v>
      </c>
      <c r="W758" s="81" t="inlineStr">
        <is>
          <t>noviembre</t>
        </is>
      </c>
      <c r="X758" s="81" t="n">
        <v>2025</v>
      </c>
      <c r="Z758" t="inlineStr">
        <is>
          <t>sin fecha, renta muy alta</t>
        </is>
      </c>
    </row>
    <row r="759" ht="14.45" customHeight="1">
      <c r="A759" s="81" t="inlineStr">
        <is>
          <t>LLC</t>
        </is>
      </c>
      <c r="B759" s="81" t="n">
        <v>806</v>
      </c>
      <c r="C759" s="81" t="n">
        <v>1</v>
      </c>
      <c r="D759" s="233" t="n">
        <v>45958</v>
      </c>
      <c r="E759" s="233" t="n">
        <v>45973</v>
      </c>
      <c r="F759" s="233" t="n">
        <v>45978</v>
      </c>
      <c r="G759" s="81" t="inlineStr">
        <is>
          <t>MariaJose</t>
        </is>
      </c>
      <c r="H759" s="81" t="n">
        <v>44</v>
      </c>
      <c r="I759" s="81" t="n"/>
      <c r="J759" s="83" t="n">
        <v>14262</v>
      </c>
      <c r="K759" s="83" t="inlineStr">
        <is>
          <t>USD</t>
        </is>
      </c>
      <c r="L759" s="83" t="n">
        <v>12265.32</v>
      </c>
      <c r="M759" s="83" t="n">
        <v>14262</v>
      </c>
      <c r="N759" s="83" t="n">
        <v>1038</v>
      </c>
      <c r="O759" s="83" t="n">
        <v>892.6799999999999</v>
      </c>
      <c r="P759" s="83" t="n">
        <v>1038</v>
      </c>
      <c r="Q759" s="84" t="n">
        <v>0.07278081615481699</v>
      </c>
      <c r="R759" s="81" t="n">
        <v>10</v>
      </c>
      <c r="S759" s="81" t="n">
        <v>2025</v>
      </c>
      <c r="T759" s="81" t="n">
        <v>11</v>
      </c>
      <c r="U759" s="81" t="n">
        <v>2025</v>
      </c>
      <c r="V759" s="233" t="n">
        <v>46023</v>
      </c>
      <c r="W759" s="81" t="inlineStr">
        <is>
          <t>enero</t>
        </is>
      </c>
      <c r="X759" s="81" t="n">
        <v>2026</v>
      </c>
      <c r="Z759" t="inlineStr">
        <is>
          <t>renta baja</t>
        </is>
      </c>
    </row>
    <row r="760" ht="14.45" customHeight="1">
      <c r="A760" s="81" t="inlineStr">
        <is>
          <t>LLC</t>
        </is>
      </c>
      <c r="B760" s="81" t="n">
        <v>807</v>
      </c>
      <c r="C760" s="81" t="n">
        <v>0</v>
      </c>
      <c r="D760" s="233" t="n">
        <v>45958</v>
      </c>
      <c r="E760" s="233" t="n">
        <v>46005</v>
      </c>
      <c r="F760" s="233" t="n">
        <v>46017</v>
      </c>
      <c r="G760" s="81" t="inlineStr">
        <is>
          <t>LuisHdz</t>
        </is>
      </c>
      <c r="H760" s="81" t="n">
        <v>44</v>
      </c>
      <c r="I760" s="81" t="inlineStr">
        <is>
          <t>MARC1989</t>
        </is>
      </c>
      <c r="J760" s="83" t="n">
        <v>146203.39</v>
      </c>
      <c r="K760" s="83" t="inlineStr">
        <is>
          <t>USD</t>
        </is>
      </c>
      <c r="L760" s="83" t="n">
        <v>125734.9154</v>
      </c>
      <c r="M760" s="83" t="n">
        <v>146203.39</v>
      </c>
      <c r="N760" s="83" t="n">
        <v>16490</v>
      </c>
      <c r="O760" s="83" t="n">
        <v>14181.4</v>
      </c>
      <c r="P760" s="83" t="n">
        <v>16490</v>
      </c>
      <c r="Q760" s="84" t="n">
        <v>0.112788082410401</v>
      </c>
      <c r="R760" s="81" t="n">
        <v>10</v>
      </c>
      <c r="S760" s="81" t="n">
        <v>2025</v>
      </c>
      <c r="T760" s="81" t="n">
        <v>12</v>
      </c>
      <c r="U760" s="81" t="n">
        <v>2025</v>
      </c>
      <c r="V760" s="233" t="n">
        <v>46062</v>
      </c>
      <c r="W760" s="81" t="inlineStr">
        <is>
          <t>febrero</t>
        </is>
      </c>
      <c r="X760" s="81" t="n">
        <v>2026</v>
      </c>
      <c r="Z760" t="inlineStr">
        <is>
          <t>sin renta</t>
        </is>
      </c>
    </row>
    <row r="761" ht="14.45" customHeight="1">
      <c r="A761" s="81" t="inlineStr">
        <is>
          <t>LLC</t>
        </is>
      </c>
      <c r="B761" s="81" t="n">
        <v>808</v>
      </c>
      <c r="C761" s="81" t="n">
        <v>1</v>
      </c>
      <c r="D761" s="233" t="n">
        <v>45959</v>
      </c>
      <c r="E761" s="233" t="n">
        <v>46008</v>
      </c>
      <c r="F761" s="233" t="n">
        <v>46012</v>
      </c>
      <c r="G761" s="81" t="inlineStr">
        <is>
          <t>FernandaS</t>
        </is>
      </c>
      <c r="H761" s="81" t="n">
        <v>44</v>
      </c>
      <c r="I761" s="81" t="inlineStr">
        <is>
          <t>MARC1989</t>
        </is>
      </c>
      <c r="J761" s="83" t="n">
        <v>37860.38</v>
      </c>
      <c r="K761" s="83" t="inlineStr">
        <is>
          <t>EUR</t>
        </is>
      </c>
      <c r="L761" s="83" t="n">
        <v>37860.38</v>
      </c>
      <c r="M761" s="83" t="n">
        <v>43918.0408</v>
      </c>
      <c r="N761" s="83" t="n">
        <v>4710.32</v>
      </c>
      <c r="O761" s="83" t="n">
        <v>4710.32</v>
      </c>
      <c r="P761" s="83" t="n">
        <v>5463.971199999999</v>
      </c>
      <c r="Q761" s="84" t="n">
        <v>0.1244129086924114</v>
      </c>
      <c r="R761" s="81" t="n">
        <v>10</v>
      </c>
      <c r="S761" s="81" t="n">
        <v>2025</v>
      </c>
      <c r="T761" s="81" t="n">
        <v>12</v>
      </c>
      <c r="U761" s="81" t="n">
        <v>2025</v>
      </c>
      <c r="V761" s="233" t="n">
        <v>46057</v>
      </c>
      <c r="W761" s="81" t="inlineStr">
        <is>
          <t>febrero</t>
        </is>
      </c>
      <c r="X761" s="81" t="n">
        <v>2026</v>
      </c>
      <c r="Z761" t="inlineStr">
        <is>
          <t>renta baja</t>
        </is>
      </c>
    </row>
    <row r="762" ht="14.45" customHeight="1">
      <c r="A762" s="81" t="inlineStr">
        <is>
          <t>LLC</t>
        </is>
      </c>
      <c r="B762" s="81" t="n">
        <v>809</v>
      </c>
      <c r="C762" s="81" t="n">
        <v>1</v>
      </c>
      <c r="D762" s="233" t="n">
        <v>45959</v>
      </c>
      <c r="E762" s="233" t="n">
        <v>46065</v>
      </c>
      <c r="F762" s="233" t="n">
        <v>46068</v>
      </c>
      <c r="G762" s="81" t="inlineStr">
        <is>
          <t>VivianaS</t>
        </is>
      </c>
      <c r="H762" s="81" t="n">
        <v>44</v>
      </c>
      <c r="I762" s="81" t="n"/>
      <c r="J762" s="83" t="n">
        <v>174469</v>
      </c>
      <c r="K762" s="83" t="inlineStr">
        <is>
          <t>MXN</t>
        </is>
      </c>
      <c r="L762" s="83" t="n">
        <v>8374.512000000001</v>
      </c>
      <c r="M762" s="83" t="n">
        <v>9770.264000000001</v>
      </c>
      <c r="N762" s="83" t="n">
        <v>22999</v>
      </c>
      <c r="O762" s="83" t="n">
        <v>1103.952</v>
      </c>
      <c r="P762" s="83" t="n">
        <v>1287.944</v>
      </c>
      <c r="Q762" s="84" t="n">
        <v>0.1318228453192258</v>
      </c>
      <c r="R762" s="81" t="n">
        <v>10</v>
      </c>
      <c r="S762" s="81" t="n">
        <v>2025</v>
      </c>
      <c r="T762" s="81" t="n">
        <v>2</v>
      </c>
      <c r="U762" s="81" t="n">
        <v>2026</v>
      </c>
      <c r="V762" s="233" t="n">
        <v>46113</v>
      </c>
      <c r="W762" s="81" t="inlineStr">
        <is>
          <t>abril</t>
        </is>
      </c>
      <c r="X762" s="81" t="n">
        <v>2026</v>
      </c>
    </row>
    <row r="763" ht="14.45" customHeight="1">
      <c r="A763" s="81" t="inlineStr">
        <is>
          <t>LLC</t>
        </is>
      </c>
      <c r="B763" s="81" t="n">
        <v>810</v>
      </c>
      <c r="C763" s="81" t="n">
        <v>0</v>
      </c>
      <c r="D763" s="233" t="n">
        <v>45959</v>
      </c>
      <c r="E763" s="233" t="n">
        <v>46060</v>
      </c>
      <c r="F763" s="233" t="n">
        <v>46088</v>
      </c>
      <c r="G763" s="81" t="inlineStr">
        <is>
          <t>DianaM</t>
        </is>
      </c>
      <c r="H763" s="81" t="n">
        <v>44</v>
      </c>
      <c r="I763" s="81" t="inlineStr">
        <is>
          <t>MARC1989</t>
        </is>
      </c>
      <c r="J763" s="83" t="n">
        <v>4646</v>
      </c>
      <c r="K763" s="83" t="inlineStr">
        <is>
          <t>USD</t>
        </is>
      </c>
      <c r="L763" s="83" t="n">
        <v>3995.56</v>
      </c>
      <c r="M763" s="83" t="n">
        <v>4646</v>
      </c>
      <c r="N763" s="83" t="n">
        <v>598.54</v>
      </c>
      <c r="O763" s="83" t="n">
        <v>514.7443999999999</v>
      </c>
      <c r="P763" s="83" t="n">
        <v>598.54</v>
      </c>
      <c r="Q763" s="84" t="n">
        <v>0.1288291003013345</v>
      </c>
      <c r="R763" s="81" t="n">
        <v>10</v>
      </c>
      <c r="S763" s="81" t="n">
        <v>2025</v>
      </c>
      <c r="T763" s="81" t="n">
        <v>2</v>
      </c>
      <c r="U763" s="81" t="n">
        <v>2026</v>
      </c>
      <c r="V763" s="233" t="n">
        <v>46133</v>
      </c>
      <c r="W763" s="81" t="inlineStr">
        <is>
          <t>abril</t>
        </is>
      </c>
      <c r="X763" s="81" t="n">
        <v>2026</v>
      </c>
      <c r="Z763" t="inlineStr">
        <is>
          <t>sin renta</t>
        </is>
      </c>
    </row>
    <row r="764" ht="14.45" customHeight="1">
      <c r="A764" s="81" t="inlineStr">
        <is>
          <t>LLC</t>
        </is>
      </c>
      <c r="B764" s="81" t="n">
        <v>811</v>
      </c>
      <c r="C764" s="81" t="n">
        <v>0</v>
      </c>
      <c r="D764" s="233" t="n">
        <v>45961</v>
      </c>
      <c r="E764" s="233" t="n">
        <v>45975</v>
      </c>
      <c r="F764" s="233" t="n">
        <v>46077</v>
      </c>
      <c r="G764" s="81" t="inlineStr">
        <is>
          <t>VeronicaN</t>
        </is>
      </c>
      <c r="H764" s="81" t="n">
        <v>44</v>
      </c>
      <c r="I764" s="81" t="n"/>
      <c r="J764" s="83" t="n">
        <v>7214.27</v>
      </c>
      <c r="K764" s="83" t="inlineStr">
        <is>
          <t>USD</t>
        </is>
      </c>
      <c r="L764" s="83" t="n">
        <v>6204.2722</v>
      </c>
      <c r="M764" s="83" t="n">
        <v>7214.27</v>
      </c>
      <c r="N764" s="83" t="n">
        <v>41.39</v>
      </c>
      <c r="O764" s="83" t="n">
        <v>35.5954</v>
      </c>
      <c r="P764" s="83" t="n">
        <v>41.39</v>
      </c>
      <c r="Q764" s="84" t="n">
        <v>0.005737240219731171</v>
      </c>
      <c r="R764" s="81" t="n">
        <v>10</v>
      </c>
      <c r="S764" s="81" t="n">
        <v>2025</v>
      </c>
      <c r="T764" s="81" t="n">
        <v>11</v>
      </c>
      <c r="U764" s="81" t="n">
        <v>2025</v>
      </c>
      <c r="V764" s="233" t="n">
        <v>46122</v>
      </c>
      <c r="W764" s="81" t="inlineStr">
        <is>
          <t>abril</t>
        </is>
      </c>
      <c r="X764" s="81" t="n">
        <v>2026</v>
      </c>
      <c r="Z764" t="inlineStr">
        <is>
          <t>sin renta</t>
        </is>
      </c>
    </row>
    <row r="765" ht="14.45" customHeight="1">
      <c r="A765" s="81" t="inlineStr">
        <is>
          <t>LLC</t>
        </is>
      </c>
      <c r="B765" s="81" t="n">
        <v>812</v>
      </c>
      <c r="C765" s="81" t="n">
        <v>1</v>
      </c>
      <c r="D765" s="233" t="n">
        <v>45961</v>
      </c>
      <c r="E765" s="233" t="n">
        <v>45994</v>
      </c>
      <c r="F765" s="233" t="n">
        <v>46009</v>
      </c>
      <c r="G765" s="81" t="inlineStr">
        <is>
          <t>AndreaG</t>
        </is>
      </c>
      <c r="H765" s="81" t="n">
        <v>44</v>
      </c>
      <c r="I765" s="81" t="inlineStr">
        <is>
          <t>MARC1989</t>
        </is>
      </c>
      <c r="J765" s="83" t="n">
        <v>31825</v>
      </c>
      <c r="K765" s="83" t="inlineStr">
        <is>
          <t>USD</t>
        </is>
      </c>
      <c r="L765" s="83" t="n">
        <v>27369.5</v>
      </c>
      <c r="M765" s="83" t="n">
        <v>31825</v>
      </c>
      <c r="N765" s="83" t="n">
        <v>5923.03</v>
      </c>
      <c r="O765" s="83" t="n">
        <v>5093.8058</v>
      </c>
      <c r="P765" s="83" t="n">
        <v>5923.03</v>
      </c>
      <c r="Q765" s="84" t="n">
        <v>0.1861124901806756</v>
      </c>
      <c r="R765" s="81" t="n">
        <v>10</v>
      </c>
      <c r="S765" s="81" t="n">
        <v>2025</v>
      </c>
      <c r="T765" s="81" t="n">
        <v>12</v>
      </c>
      <c r="U765" s="81" t="n">
        <v>2025</v>
      </c>
      <c r="V765" s="233" t="n">
        <v>46054</v>
      </c>
      <c r="W765" s="81" t="inlineStr">
        <is>
          <t>febrero</t>
        </is>
      </c>
      <c r="X765" s="81" t="n">
        <v>2026</v>
      </c>
      <c r="Z765" t="inlineStr">
        <is>
          <t>sin renta</t>
        </is>
      </c>
    </row>
    <row r="766" ht="14.45" customHeight="1">
      <c r="A766" s="81" t="inlineStr">
        <is>
          <t>LLC</t>
        </is>
      </c>
      <c r="B766" s="81" t="n">
        <v>813</v>
      </c>
      <c r="C766" s="81" t="n">
        <v>1</v>
      </c>
      <c r="D766" s="233" t="n">
        <v>45961</v>
      </c>
      <c r="E766" s="233" t="n">
        <v>46005</v>
      </c>
      <c r="F766" s="233" t="n">
        <v>46024</v>
      </c>
      <c r="G766" s="81" t="inlineStr">
        <is>
          <t>VeronicaN</t>
        </is>
      </c>
      <c r="H766" s="81" t="n">
        <v>44</v>
      </c>
      <c r="I766" s="81" t="n"/>
      <c r="J766" s="83" t="n">
        <v>90178.33</v>
      </c>
      <c r="K766" s="83" t="inlineStr">
        <is>
          <t>EUR</t>
        </is>
      </c>
      <c r="L766" s="83" t="n">
        <v>90178.33</v>
      </c>
      <c r="M766" s="83" t="n">
        <v>104606.8628</v>
      </c>
      <c r="N766" s="83" t="n">
        <v>12104.35</v>
      </c>
      <c r="O766" s="83" t="n">
        <v>12104.35</v>
      </c>
      <c r="P766" s="83" t="n">
        <v>14041.046</v>
      </c>
      <c r="Q766" s="84" t="n">
        <v>0.1342268148012943</v>
      </c>
      <c r="R766" s="81" t="n">
        <v>10</v>
      </c>
      <c r="S766" s="81" t="n">
        <v>2025</v>
      </c>
      <c r="T766" s="81" t="n">
        <v>12</v>
      </c>
      <c r="U766" s="81" t="n">
        <v>2025</v>
      </c>
      <c r="V766" s="233" t="n">
        <v>46069</v>
      </c>
      <c r="W766" s="81" t="inlineStr">
        <is>
          <t>febrero</t>
        </is>
      </c>
      <c r="X766" s="81" t="n">
        <v>2026</v>
      </c>
    </row>
    <row r="767" ht="14.45" customHeight="1">
      <c r="A767" s="81" t="inlineStr">
        <is>
          <t>LLC</t>
        </is>
      </c>
      <c r="B767" s="81" t="n">
        <v>814</v>
      </c>
      <c r="C767" s="81" t="n">
        <v>0</v>
      </c>
      <c r="D767" s="233" t="n">
        <v>45961</v>
      </c>
      <c r="E767" s="233" t="n">
        <v>46140</v>
      </c>
      <c r="F767" s="233" t="n">
        <v>46146</v>
      </c>
      <c r="G767" s="81" t="inlineStr">
        <is>
          <t>MartinO</t>
        </is>
      </c>
      <c r="H767" s="81" t="n">
        <v>44</v>
      </c>
      <c r="I767" s="81" t="n"/>
      <c r="J767" s="83" t="n">
        <v>11644.64</v>
      </c>
      <c r="K767" s="83" t="inlineStr">
        <is>
          <t>EUR</t>
        </is>
      </c>
      <c r="L767" s="83" t="n">
        <v>11644.64</v>
      </c>
      <c r="M767" s="83" t="n">
        <v>13507.7824</v>
      </c>
      <c r="N767" s="83" t="n">
        <v>1542</v>
      </c>
      <c r="O767" s="83" t="n">
        <v>1542</v>
      </c>
      <c r="P767" s="83" t="n">
        <v>1788.72</v>
      </c>
      <c r="Q767" s="84" t="n">
        <v>0.1324214402506217</v>
      </c>
      <c r="R767" s="81" t="n">
        <v>10</v>
      </c>
      <c r="S767" s="81" t="n">
        <v>2025</v>
      </c>
      <c r="T767" s="81" t="n">
        <v>4</v>
      </c>
      <c r="U767" s="81" t="n">
        <v>2026</v>
      </c>
      <c r="V767" s="233" t="n">
        <v>46191</v>
      </c>
      <c r="W767" s="81" t="inlineStr">
        <is>
          <t>junio</t>
        </is>
      </c>
      <c r="X767" s="81" t="n">
        <v>2026</v>
      </c>
      <c r="Z767" t="inlineStr">
        <is>
          <t>renta baja</t>
        </is>
      </c>
    </row>
    <row r="768" ht="14.45" customHeight="1">
      <c r="A768" s="81" t="inlineStr">
        <is>
          <t>LLC</t>
        </is>
      </c>
      <c r="B768" s="81" t="n">
        <v>815</v>
      </c>
      <c r="C768" s="81" t="n">
        <v>1</v>
      </c>
      <c r="D768" s="233" t="n">
        <v>45964</v>
      </c>
      <c r="E768" s="233" t="n">
        <v>46007</v>
      </c>
      <c r="F768" s="233" t="n">
        <v>46012</v>
      </c>
      <c r="G768" s="81" t="inlineStr">
        <is>
          <t>MariellaP</t>
        </is>
      </c>
      <c r="H768" s="81" t="n">
        <v>45</v>
      </c>
      <c r="I768" s="81" t="inlineStr">
        <is>
          <t>MARC1989</t>
        </is>
      </c>
      <c r="J768" s="83" t="n">
        <v>253098.2</v>
      </c>
      <c r="K768" s="83" t="inlineStr">
        <is>
          <t>MXN</t>
        </is>
      </c>
      <c r="L768" s="83" t="n">
        <v>12148.7136</v>
      </c>
      <c r="M768" s="83" t="n">
        <v>14173.4992</v>
      </c>
      <c r="N768" s="83" t="n">
        <v>23619.99</v>
      </c>
      <c r="O768" s="83" t="n">
        <v>1133.75952</v>
      </c>
      <c r="P768" s="83" t="n">
        <v>1322.71944</v>
      </c>
      <c r="Q768" s="84" t="n">
        <v>0.0933234215020099</v>
      </c>
      <c r="R768" s="81" t="n">
        <v>11</v>
      </c>
      <c r="S768" s="81" t="n">
        <v>2025</v>
      </c>
      <c r="T768" s="81" t="n">
        <v>12</v>
      </c>
      <c r="U768" s="81" t="n">
        <v>2025</v>
      </c>
      <c r="V768" s="233" t="n">
        <v>46057</v>
      </c>
      <c r="W768" s="81" t="inlineStr">
        <is>
          <t>febrero</t>
        </is>
      </c>
      <c r="X768" s="81" t="n">
        <v>2026</v>
      </c>
    </row>
    <row r="769" ht="14.45" customHeight="1">
      <c r="A769" s="81" t="inlineStr">
        <is>
          <t>LLC</t>
        </is>
      </c>
      <c r="B769" s="81" t="n">
        <v>817</v>
      </c>
      <c r="C769" s="81" t="n">
        <v>1</v>
      </c>
      <c r="D769" s="233" t="n">
        <v>45965</v>
      </c>
      <c r="E769" s="233" t="n">
        <v>45987</v>
      </c>
      <c r="F769" s="233" t="n">
        <v>45998</v>
      </c>
      <c r="G769" s="81" t="inlineStr">
        <is>
          <t>IsraelB</t>
        </is>
      </c>
      <c r="H769" s="81" t="n">
        <v>45</v>
      </c>
      <c r="I769" s="81" t="n"/>
      <c r="J769" s="83" t="n">
        <v>871.27</v>
      </c>
      <c r="K769" s="83" t="inlineStr">
        <is>
          <t>USD</t>
        </is>
      </c>
      <c r="L769" s="83" t="n">
        <v>749.2922</v>
      </c>
      <c r="M769" s="83" t="n">
        <v>871.27</v>
      </c>
      <c r="N769" s="83" t="n">
        <v>26.6</v>
      </c>
      <c r="O769" s="83" t="n">
        <v>22.876</v>
      </c>
      <c r="P769" s="83" t="n">
        <v>26.6</v>
      </c>
      <c r="Q769" s="84" t="n">
        <v>0.03053014564945425</v>
      </c>
      <c r="R769" s="81" t="n">
        <v>11</v>
      </c>
      <c r="S769" s="81" t="n">
        <v>2025</v>
      </c>
      <c r="T769" s="81" t="n">
        <v>11</v>
      </c>
      <c r="U769" s="81" t="n">
        <v>2025</v>
      </c>
      <c r="V769" s="233" t="n">
        <v>46043</v>
      </c>
      <c r="W769" s="81" t="inlineStr">
        <is>
          <t>enero</t>
        </is>
      </c>
      <c r="X769" s="81" t="n">
        <v>2026</v>
      </c>
    </row>
    <row r="770" ht="14.45" customHeight="1">
      <c r="A770" s="81" t="inlineStr">
        <is>
          <t>LLC</t>
        </is>
      </c>
      <c r="B770" s="81" t="n">
        <v>818</v>
      </c>
      <c r="C770" s="81" t="n">
        <v>0</v>
      </c>
      <c r="D770" s="233" t="n">
        <v>45965</v>
      </c>
      <c r="E770" s="233" t="n">
        <v>45973</v>
      </c>
      <c r="F770" s="233" t="n">
        <v>45981</v>
      </c>
      <c r="G770" s="81" t="inlineStr">
        <is>
          <t>ConchaD</t>
        </is>
      </c>
      <c r="H770" s="81" t="n">
        <v>45</v>
      </c>
      <c r="I770" s="81" t="inlineStr">
        <is>
          <t>JAIMEG</t>
        </is>
      </c>
      <c r="J770" s="83" t="n">
        <v>18497</v>
      </c>
      <c r="K770" s="83" t="inlineStr">
        <is>
          <t>USD</t>
        </is>
      </c>
      <c r="L770" s="83" t="n">
        <v>15907.42</v>
      </c>
      <c r="M770" s="83" t="n">
        <v>18497</v>
      </c>
      <c r="N770" s="83" t="n">
        <v>6876.92</v>
      </c>
      <c r="O770" s="83" t="n">
        <v>5914.1512</v>
      </c>
      <c r="P770" s="83" t="n">
        <v>6876.92</v>
      </c>
      <c r="Q770" s="84" t="n">
        <v>0.3717856949775639</v>
      </c>
      <c r="R770" s="81" t="n">
        <v>11</v>
      </c>
      <c r="S770" s="81" t="n">
        <v>2025</v>
      </c>
      <c r="T770" s="81" t="n">
        <v>11</v>
      </c>
      <c r="U770" s="81" t="n">
        <v>2025</v>
      </c>
      <c r="V770" s="233" t="n">
        <v>46026</v>
      </c>
      <c r="W770" s="81" t="inlineStr">
        <is>
          <t>enero</t>
        </is>
      </c>
      <c r="X770" s="81" t="n">
        <v>2026</v>
      </c>
    </row>
    <row r="771" ht="14.45" customHeight="1">
      <c r="A771" s="81" t="inlineStr">
        <is>
          <t>LLC</t>
        </is>
      </c>
      <c r="B771" s="81" t="n">
        <v>819</v>
      </c>
      <c r="C771" s="81" t="n">
        <v>0</v>
      </c>
      <c r="D771" s="233" t="n">
        <v>45965</v>
      </c>
      <c r="E771" s="233" t="n">
        <v>45970</v>
      </c>
      <c r="F771" s="233" t="n">
        <v>46127</v>
      </c>
      <c r="G771" s="81" t="inlineStr">
        <is>
          <t>IsraelB</t>
        </is>
      </c>
      <c r="H771" s="81" t="n">
        <v>45</v>
      </c>
      <c r="I771" s="81" t="n"/>
      <c r="J771" s="83" t="n">
        <v>3310.97</v>
      </c>
      <c r="K771" s="83" t="inlineStr">
        <is>
          <t>USD</t>
        </is>
      </c>
      <c r="L771" s="83" t="n">
        <v>2847.4342</v>
      </c>
      <c r="M771" s="83" t="n">
        <v>3310.97</v>
      </c>
      <c r="N771" s="83" t="n">
        <v>180.32</v>
      </c>
      <c r="O771" s="83" t="n">
        <v>155.0752</v>
      </c>
      <c r="P771" s="83" t="n">
        <v>180.32</v>
      </c>
      <c r="Q771" s="84" t="n">
        <v>0.05446138140786537</v>
      </c>
      <c r="R771" s="81" t="n">
        <v>11</v>
      </c>
      <c r="S771" s="81" t="n">
        <v>2025</v>
      </c>
      <c r="T771" s="81" t="n">
        <v>11</v>
      </c>
      <c r="U771" s="81" t="n">
        <v>2025</v>
      </c>
      <c r="V771" s="233" t="n">
        <v>46172</v>
      </c>
      <c r="W771" s="81" t="inlineStr">
        <is>
          <t>mayo</t>
        </is>
      </c>
      <c r="X771" s="81" t="n">
        <v>2026</v>
      </c>
    </row>
    <row r="772" ht="14.45" customHeight="1">
      <c r="A772" s="81" t="inlineStr">
        <is>
          <t>LLC</t>
        </is>
      </c>
      <c r="B772" s="81" t="n">
        <v>820</v>
      </c>
      <c r="C772" s="81" t="n">
        <v>1</v>
      </c>
      <c r="D772" s="233" t="n">
        <v>45965</v>
      </c>
      <c r="E772" s="233" t="n">
        <v>46001</v>
      </c>
      <c r="F772" s="233" t="n">
        <v>46028</v>
      </c>
      <c r="G772" s="81" t="inlineStr">
        <is>
          <t>MinervaH</t>
        </is>
      </c>
      <c r="H772" s="81" t="n">
        <v>45</v>
      </c>
      <c r="I772" s="81" t="n"/>
      <c r="J772" s="83" t="n">
        <v>22963</v>
      </c>
      <c r="K772" s="83" t="inlineStr">
        <is>
          <t>MXN</t>
        </is>
      </c>
      <c r="L772" s="83" t="n">
        <v>1102.224</v>
      </c>
      <c r="M772" s="83" t="n">
        <v>1285.928</v>
      </c>
      <c r="N772" s="83" t="n">
        <v>0</v>
      </c>
      <c r="O772" s="83" t="n">
        <v>0</v>
      </c>
      <c r="P772" s="83" t="n">
        <v>0</v>
      </c>
      <c r="Q772" s="84" t="n">
        <v>0</v>
      </c>
      <c r="R772" s="81" t="n">
        <v>11</v>
      </c>
      <c r="S772" s="81" t="n">
        <v>2025</v>
      </c>
      <c r="T772" s="81" t="n">
        <v>12</v>
      </c>
      <c r="U772" s="81" t="n">
        <v>2025</v>
      </c>
      <c r="V772" s="233" t="n">
        <v>46073</v>
      </c>
      <c r="W772" s="81" t="inlineStr">
        <is>
          <t>febrero</t>
        </is>
      </c>
      <c r="X772" s="81" t="n">
        <v>2026</v>
      </c>
      <c r="Z772" t="inlineStr">
        <is>
          <t>sin renta</t>
        </is>
      </c>
    </row>
    <row r="773" ht="14.45" customHeight="1">
      <c r="A773" s="81" t="inlineStr">
        <is>
          <t>LLC</t>
        </is>
      </c>
      <c r="B773" s="81" t="n">
        <v>821</v>
      </c>
      <c r="C773" s="81" t="n">
        <v>0</v>
      </c>
      <c r="D773" s="233" t="n">
        <v>45966</v>
      </c>
      <c r="E773" s="233" t="n">
        <v>45972</v>
      </c>
      <c r="F773" s="233" t="n">
        <v>45973</v>
      </c>
      <c r="G773" s="81" t="inlineStr">
        <is>
          <t>AndreaG</t>
        </is>
      </c>
      <c r="H773" s="81" t="n">
        <v>45</v>
      </c>
      <c r="I773" s="81" t="inlineStr">
        <is>
          <t>MARTINB</t>
        </is>
      </c>
      <c r="J773" s="83" t="n">
        <v>1702</v>
      </c>
      <c r="K773" s="83" t="inlineStr">
        <is>
          <t>EUR</t>
        </is>
      </c>
      <c r="L773" s="83" t="n">
        <v>1702</v>
      </c>
      <c r="M773" s="83" t="n">
        <v>1974.32</v>
      </c>
      <c r="N773" s="83" t="n">
        <v>162.64</v>
      </c>
      <c r="O773" s="83" t="n">
        <v>162.64</v>
      </c>
      <c r="P773" s="83" t="n">
        <v>188.6624</v>
      </c>
      <c r="Q773" s="84" t="n">
        <v>0.09555816686251468</v>
      </c>
      <c r="R773" s="81" t="n">
        <v>11</v>
      </c>
      <c r="S773" s="81" t="n">
        <v>2025</v>
      </c>
      <c r="T773" s="81" t="n">
        <v>11</v>
      </c>
      <c r="U773" s="81" t="n">
        <v>2025</v>
      </c>
      <c r="V773" s="233" t="n">
        <v>46018</v>
      </c>
      <c r="W773" s="81" t="inlineStr">
        <is>
          <t>diciembre</t>
        </is>
      </c>
      <c r="X773" s="81" t="n">
        <v>2025</v>
      </c>
    </row>
    <row r="774" ht="14.45" customHeight="1">
      <c r="A774" s="81" t="inlineStr">
        <is>
          <t>LLC</t>
        </is>
      </c>
      <c r="B774" s="81" t="n">
        <v>822</v>
      </c>
      <c r="C774" s="81" t="n">
        <v>1</v>
      </c>
      <c r="D774" s="233" t="n">
        <v>45966</v>
      </c>
      <c r="E774" s="233" t="n">
        <v>45973</v>
      </c>
      <c r="F774" s="233" t="n">
        <v>45977</v>
      </c>
      <c r="G774" s="81" t="inlineStr">
        <is>
          <t>LorenzaP</t>
        </is>
      </c>
      <c r="H774" s="81" t="n">
        <v>45</v>
      </c>
      <c r="I774" s="81" t="n"/>
      <c r="J774" s="83" t="n">
        <v>10649.6</v>
      </c>
      <c r="K774" s="83" t="inlineStr">
        <is>
          <t>USD</t>
        </is>
      </c>
      <c r="L774" s="83" t="n">
        <v>9158.656000000001</v>
      </c>
      <c r="M774" s="83" t="n">
        <v>10649.6</v>
      </c>
      <c r="N774" s="83" t="n">
        <v>1619.6</v>
      </c>
      <c r="O774" s="83" t="n">
        <v>1392.856</v>
      </c>
      <c r="P774" s="83" t="n">
        <v>1619.6</v>
      </c>
      <c r="Q774" s="84" t="n">
        <v>0.1520808293269231</v>
      </c>
      <c r="R774" s="81" t="n">
        <v>11</v>
      </c>
      <c r="S774" s="81" t="n">
        <v>2025</v>
      </c>
      <c r="T774" s="81" t="n">
        <v>11</v>
      </c>
      <c r="U774" s="81" t="n">
        <v>2025</v>
      </c>
      <c r="V774" s="233" t="n">
        <v>46022</v>
      </c>
      <c r="W774" s="81" t="inlineStr">
        <is>
          <t>diciembre</t>
        </is>
      </c>
      <c r="X774" s="81" t="n">
        <v>2025</v>
      </c>
    </row>
    <row r="775" ht="14.45" customHeight="1">
      <c r="A775" s="81" t="inlineStr">
        <is>
          <t>LLC</t>
        </is>
      </c>
      <c r="B775" s="81" t="n">
        <v>823</v>
      </c>
      <c r="C775" s="81" t="n">
        <v>0</v>
      </c>
      <c r="D775" s="233" t="n">
        <v>45966</v>
      </c>
      <c r="E775" s="233" t="n">
        <v>46210</v>
      </c>
      <c r="F775" s="233" t="n">
        <v>46217</v>
      </c>
      <c r="G775" s="81" t="inlineStr">
        <is>
          <t>VeronicaN</t>
        </is>
      </c>
      <c r="H775" s="81" t="n">
        <v>45</v>
      </c>
      <c r="I775" s="81" t="n"/>
      <c r="J775" s="83" t="n">
        <v>42367.85</v>
      </c>
      <c r="K775" s="83" t="inlineStr">
        <is>
          <t>GBP</t>
        </is>
      </c>
      <c r="L775" s="83" t="n">
        <v>48723.0275</v>
      </c>
      <c r="M775" s="83" t="n">
        <v>56772.919</v>
      </c>
      <c r="N775" s="83" t="n">
        <v>5367.85</v>
      </c>
      <c r="O775" s="83" t="n">
        <v>6173.0275</v>
      </c>
      <c r="P775" s="83" t="n">
        <v>7192.919000000001</v>
      </c>
      <c r="Q775" s="84" t="n">
        <v>0.1266963039191274</v>
      </c>
      <c r="R775" s="81" t="n">
        <v>11</v>
      </c>
      <c r="S775" s="81" t="n">
        <v>2025</v>
      </c>
      <c r="T775" s="81" t="n">
        <v>7</v>
      </c>
      <c r="U775" s="81" t="n">
        <v>2026</v>
      </c>
      <c r="V775" s="233" t="n">
        <v>46262</v>
      </c>
      <c r="W775" s="81" t="inlineStr">
        <is>
          <t>agosto</t>
        </is>
      </c>
      <c r="X775" s="81" t="n">
        <v>2026</v>
      </c>
      <c r="Z775" t="inlineStr">
        <is>
          <t>sin renta</t>
        </is>
      </c>
    </row>
    <row r="776" ht="14.45" customHeight="1">
      <c r="A776" s="81" t="inlineStr">
        <is>
          <t>LLC</t>
        </is>
      </c>
      <c r="B776" s="81" t="n">
        <v>824</v>
      </c>
      <c r="C776" s="81" t="n">
        <v>1</v>
      </c>
      <c r="D776" s="233" t="n">
        <v>45966</v>
      </c>
      <c r="E776" s="233" t="n">
        <v>45981</v>
      </c>
      <c r="F776" s="233" t="n">
        <v>45987</v>
      </c>
      <c r="G776" s="81" t="inlineStr">
        <is>
          <t>IsraelB</t>
        </is>
      </c>
      <c r="H776" s="81" t="n">
        <v>45</v>
      </c>
      <c r="I776" s="81" t="inlineStr">
        <is>
          <t>DIANAM</t>
        </is>
      </c>
      <c r="J776" s="83" t="n">
        <v>110875.75</v>
      </c>
      <c r="K776" s="83" t="inlineStr">
        <is>
          <t>MXN</t>
        </is>
      </c>
      <c r="L776" s="83" t="n">
        <v>5322.036</v>
      </c>
      <c r="M776" s="83" t="n">
        <v>6209.042</v>
      </c>
      <c r="N776" s="83" t="n">
        <v>3298.75</v>
      </c>
      <c r="O776" s="83" t="n">
        <v>158.34</v>
      </c>
      <c r="P776" s="83" t="n">
        <v>184.73</v>
      </c>
      <c r="Q776" s="84" t="n">
        <v>0.02975177169038315</v>
      </c>
      <c r="R776" s="81" t="n">
        <v>11</v>
      </c>
      <c r="S776" s="81" t="n">
        <v>2025</v>
      </c>
      <c r="T776" s="81" t="n">
        <v>11</v>
      </c>
      <c r="U776" s="81" t="n">
        <v>2025</v>
      </c>
      <c r="V776" s="233" t="n">
        <v>46032</v>
      </c>
      <c r="W776" s="81" t="inlineStr">
        <is>
          <t>enero</t>
        </is>
      </c>
      <c r="X776" s="81" t="n">
        <v>2026</v>
      </c>
    </row>
    <row r="777" ht="14.45" customHeight="1">
      <c r="A777" s="81" t="inlineStr">
        <is>
          <t>LLC</t>
        </is>
      </c>
      <c r="B777" s="81" t="n">
        <v>825</v>
      </c>
      <c r="C777" s="81" t="n">
        <v>0</v>
      </c>
      <c r="D777" s="233" t="n">
        <v>45967</v>
      </c>
      <c r="E777" s="233" t="n">
        <v>46164</v>
      </c>
      <c r="F777" s="233" t="n">
        <v>46167</v>
      </c>
      <c r="G777" s="81" t="inlineStr">
        <is>
          <t>MariellaP</t>
        </is>
      </c>
      <c r="H777" s="81" t="n">
        <v>45</v>
      </c>
      <c r="I777" s="81" t="inlineStr">
        <is>
          <t>MARC1989</t>
        </is>
      </c>
      <c r="J777" s="83" t="n">
        <v>10000</v>
      </c>
      <c r="K777" s="83" t="inlineStr">
        <is>
          <t>MXN</t>
        </is>
      </c>
      <c r="L777" s="83" t="n">
        <v>480</v>
      </c>
      <c r="M777" s="83" t="n">
        <v>560</v>
      </c>
      <c r="N777" s="83" t="n">
        <v>1000</v>
      </c>
      <c r="O777" s="83" t="n">
        <v>48</v>
      </c>
      <c r="P777" s="83" t="n">
        <v>56</v>
      </c>
      <c r="Q777" s="84" t="n">
        <v>0.1</v>
      </c>
      <c r="R777" s="81" t="n">
        <v>11</v>
      </c>
      <c r="S777" s="81" t="n">
        <v>2025</v>
      </c>
      <c r="T777" s="81" t="n">
        <v>5</v>
      </c>
      <c r="U777" s="81" t="n">
        <v>2026</v>
      </c>
      <c r="V777" s="233" t="n">
        <v>46212</v>
      </c>
      <c r="W777" s="81" t="inlineStr">
        <is>
          <t>julio</t>
        </is>
      </c>
      <c r="X777" s="81" t="n">
        <v>2026</v>
      </c>
    </row>
    <row r="778" ht="14.45" customHeight="1">
      <c r="A778" s="81" t="inlineStr">
        <is>
          <t>LLC</t>
        </is>
      </c>
      <c r="B778" s="81" t="n">
        <v>826</v>
      </c>
      <c r="C778" s="81" t="n">
        <v>0</v>
      </c>
      <c r="D778" s="233" t="n">
        <v>45968</v>
      </c>
      <c r="E778" s="233" t="n">
        <v>46091</v>
      </c>
      <c r="F778" s="233" t="n">
        <v>46130</v>
      </c>
      <c r="G778" s="81" t="inlineStr">
        <is>
          <t>MartinB</t>
        </is>
      </c>
      <c r="H778" s="81" t="n">
        <v>45</v>
      </c>
      <c r="I778" s="81" t="inlineStr">
        <is>
          <t>JAIMEG</t>
        </is>
      </c>
      <c r="J778" s="83" t="n">
        <v>10010</v>
      </c>
      <c r="K778" s="83" t="inlineStr">
        <is>
          <t>EUR</t>
        </is>
      </c>
      <c r="L778" s="83" t="n">
        <v>10010</v>
      </c>
      <c r="M778" s="83" t="n">
        <v>11611.6</v>
      </c>
      <c r="N778" s="83" t="n">
        <v>399.63</v>
      </c>
      <c r="O778" s="83" t="n">
        <v>399.63</v>
      </c>
      <c r="P778" s="83" t="n">
        <v>463.5708</v>
      </c>
      <c r="Q778" s="84" t="n">
        <v>0.03992307692307692</v>
      </c>
      <c r="R778" s="81" t="n">
        <v>11</v>
      </c>
      <c r="S778" s="81" t="n">
        <v>2025</v>
      </c>
      <c r="T778" s="81" t="n">
        <v>3</v>
      </c>
      <c r="U778" s="81" t="n">
        <v>2026</v>
      </c>
      <c r="V778" s="233" t="n">
        <v>46175</v>
      </c>
      <c r="W778" s="81" t="inlineStr">
        <is>
          <t>junio</t>
        </is>
      </c>
      <c r="X778" s="81" t="n">
        <v>2026</v>
      </c>
      <c r="Z778" t="inlineStr">
        <is>
          <t>sin renta</t>
        </is>
      </c>
    </row>
    <row r="779" ht="14.45" customHeight="1">
      <c r="A779" s="81" t="inlineStr">
        <is>
          <t>LLC</t>
        </is>
      </c>
      <c r="B779" s="81" t="n">
        <v>827</v>
      </c>
      <c r="C779" s="81" t="n">
        <v>1</v>
      </c>
      <c r="D779" s="233" t="n">
        <v>45968</v>
      </c>
      <c r="E779" s="233" t="n">
        <v>45969</v>
      </c>
      <c r="F779" s="233" t="n">
        <v>45976</v>
      </c>
      <c r="G779" s="81" t="inlineStr">
        <is>
          <t>manonr</t>
        </is>
      </c>
      <c r="H779" s="81" t="n">
        <v>45</v>
      </c>
      <c r="I779" s="81" t="n"/>
      <c r="J779" s="83" t="n">
        <v>7090.71</v>
      </c>
      <c r="K779" s="83" t="inlineStr">
        <is>
          <t>USD</t>
        </is>
      </c>
      <c r="L779" s="83" t="n">
        <v>6098.0106</v>
      </c>
      <c r="M779" s="83" t="n">
        <v>7090.71</v>
      </c>
      <c r="N779" s="83" t="n">
        <v>1590.71</v>
      </c>
      <c r="O779" s="83" t="n">
        <v>1368.0106</v>
      </c>
      <c r="P779" s="83" t="n">
        <v>1590.71</v>
      </c>
      <c r="Q779" s="84" t="n">
        <v>0.2243371961340966</v>
      </c>
      <c r="R779" s="81" t="n">
        <v>11</v>
      </c>
      <c r="S779" s="81" t="n">
        <v>2025</v>
      </c>
      <c r="T779" s="81" t="n">
        <v>11</v>
      </c>
      <c r="U779" s="81" t="n">
        <v>2025</v>
      </c>
      <c r="V779" s="233" t="n">
        <v>46021</v>
      </c>
      <c r="W779" s="81" t="inlineStr">
        <is>
          <t>diciembre</t>
        </is>
      </c>
      <c r="X779" s="81" t="n">
        <v>2025</v>
      </c>
      <c r="Z779" t="inlineStr">
        <is>
          <t>sin fecha</t>
        </is>
      </c>
    </row>
    <row r="780" ht="14.45" customHeight="1">
      <c r="A780" s="81" t="inlineStr">
        <is>
          <t>LLC</t>
        </is>
      </c>
      <c r="B780" s="81" t="n">
        <v>828</v>
      </c>
      <c r="C780" s="81" t="n">
        <v>1</v>
      </c>
      <c r="D780" s="233" t="n">
        <v>45968</v>
      </c>
      <c r="E780" s="233" t="n">
        <v>46011</v>
      </c>
      <c r="F780" s="233" t="n">
        <v>46018</v>
      </c>
      <c r="G780" s="81" t="inlineStr">
        <is>
          <t>MinervaH</t>
        </is>
      </c>
      <c r="H780" s="81" t="n">
        <v>45</v>
      </c>
      <c r="I780" s="81" t="n"/>
      <c r="J780" s="83" t="n">
        <v>124392</v>
      </c>
      <c r="K780" s="83" t="inlineStr">
        <is>
          <t>MXN</t>
        </is>
      </c>
      <c r="L780" s="83" t="n">
        <v>5970.816</v>
      </c>
      <c r="M780" s="83" t="n">
        <v>6965.952</v>
      </c>
      <c r="N780" s="83" t="n">
        <v>0</v>
      </c>
      <c r="O780" s="83" t="n">
        <v>0</v>
      </c>
      <c r="P780" s="83" t="n">
        <v>0</v>
      </c>
      <c r="Q780" s="84" t="n">
        <v>0</v>
      </c>
      <c r="R780" s="81" t="n">
        <v>11</v>
      </c>
      <c r="S780" s="81" t="n">
        <v>2025</v>
      </c>
      <c r="T780" s="81" t="n">
        <v>12</v>
      </c>
      <c r="U780" s="81" t="n">
        <v>2025</v>
      </c>
      <c r="V780" s="233" t="n">
        <v>46063</v>
      </c>
      <c r="W780" s="81" t="inlineStr">
        <is>
          <t>febrero</t>
        </is>
      </c>
      <c r="X780" s="81" t="n">
        <v>2026</v>
      </c>
      <c r="Z780" t="inlineStr">
        <is>
          <t>renta baja</t>
        </is>
      </c>
    </row>
    <row r="781" ht="14.45" customHeight="1">
      <c r="A781" s="81" t="inlineStr">
        <is>
          <t>LLC</t>
        </is>
      </c>
      <c r="B781" s="81" t="n">
        <v>829</v>
      </c>
      <c r="C781" s="81" t="n">
        <v>1</v>
      </c>
      <c r="D781" s="233" t="n">
        <v>45969</v>
      </c>
      <c r="E781" s="233" t="n">
        <v>45954</v>
      </c>
      <c r="F781" s="233" t="n">
        <v>45964</v>
      </c>
      <c r="G781" s="81" t="inlineStr">
        <is>
          <t>PaulinaA</t>
        </is>
      </c>
      <c r="H781" s="81" t="n">
        <v>45</v>
      </c>
      <c r="I781" s="81" t="n"/>
      <c r="J781" s="83" t="n">
        <v>6388.26</v>
      </c>
      <c r="K781" s="83" t="inlineStr">
        <is>
          <t>USD</t>
        </is>
      </c>
      <c r="L781" s="83" t="n">
        <v>5493.903600000001</v>
      </c>
      <c r="M781" s="83" t="n">
        <v>6388.26</v>
      </c>
      <c r="N781" s="83" t="n">
        <v>0</v>
      </c>
      <c r="O781" s="83" t="n">
        <v>0</v>
      </c>
      <c r="P781" s="83" t="n">
        <v>0</v>
      </c>
      <c r="Q781" s="84" t="n">
        <v>0</v>
      </c>
      <c r="R781" s="81" t="n">
        <v>11</v>
      </c>
      <c r="S781" s="81" t="n">
        <v>2025</v>
      </c>
      <c r="T781" s="81" t="n">
        <v>10</v>
      </c>
      <c r="U781" s="81" t="n">
        <v>2025</v>
      </c>
      <c r="V781" s="233" t="n">
        <v>46009</v>
      </c>
      <c r="W781" s="81" t="inlineStr">
        <is>
          <t>diciembre</t>
        </is>
      </c>
      <c r="X781" s="81" t="n">
        <v>2025</v>
      </c>
      <c r="Z781" t="inlineStr">
        <is>
          <t>sin fechas y renta 100%</t>
        </is>
      </c>
    </row>
    <row r="782" ht="14.45" customHeight="1">
      <c r="A782" s="81" t="inlineStr">
        <is>
          <t>LLC</t>
        </is>
      </c>
      <c r="B782" s="81" t="n">
        <v>830</v>
      </c>
      <c r="C782" s="81" t="n">
        <v>0</v>
      </c>
      <c r="D782" s="233" t="n">
        <v>45971</v>
      </c>
      <c r="E782" s="233" t="n">
        <v>46015</v>
      </c>
      <c r="F782" s="233" t="n">
        <v>46024</v>
      </c>
      <c r="G782" s="81" t="inlineStr">
        <is>
          <t>AndreaG</t>
        </is>
      </c>
      <c r="H782" s="81" t="n">
        <v>46</v>
      </c>
      <c r="I782" s="81" t="inlineStr">
        <is>
          <t>JORGEP,MARC1989</t>
        </is>
      </c>
      <c r="J782" s="83" t="n">
        <v>117747</v>
      </c>
      <c r="K782" s="83" t="inlineStr">
        <is>
          <t>USD</t>
        </is>
      </c>
      <c r="L782" s="83" t="n">
        <v>101262.42</v>
      </c>
      <c r="M782" s="83" t="n">
        <v>117747</v>
      </c>
      <c r="N782" s="83" t="n">
        <v>13125</v>
      </c>
      <c r="O782" s="83" t="n">
        <v>11287.5</v>
      </c>
      <c r="P782" s="83" t="n">
        <v>13125</v>
      </c>
      <c r="Q782" s="84" t="n">
        <v>0.1114678080970216</v>
      </c>
      <c r="R782" s="81" t="n">
        <v>11</v>
      </c>
      <c r="S782" s="81" t="n">
        <v>2025</v>
      </c>
      <c r="T782" s="81" t="n">
        <v>12</v>
      </c>
      <c r="U782" s="81" t="n">
        <v>2025</v>
      </c>
      <c r="V782" s="233" t="n">
        <v>46069</v>
      </c>
      <c r="W782" s="81" t="inlineStr">
        <is>
          <t>febrero</t>
        </is>
      </c>
      <c r="X782" s="81" t="n">
        <v>2026</v>
      </c>
    </row>
    <row r="783" ht="14.45" customHeight="1">
      <c r="A783" s="81" t="inlineStr">
        <is>
          <t>LLC</t>
        </is>
      </c>
      <c r="B783" s="81" t="n">
        <v>831</v>
      </c>
      <c r="C783" s="81" t="n">
        <v>0</v>
      </c>
      <c r="D783" s="233" t="n">
        <v>45971</v>
      </c>
      <c r="E783" s="233" t="n">
        <v>46010</v>
      </c>
      <c r="F783" s="233" t="n">
        <v>46027</v>
      </c>
      <c r="G783" s="81" t="inlineStr">
        <is>
          <t>MartinB</t>
        </is>
      </c>
      <c r="H783" s="81" t="n">
        <v>46</v>
      </c>
      <c r="I783" s="81" t="inlineStr">
        <is>
          <t>JAIMEG</t>
        </is>
      </c>
      <c r="J783" s="83" t="n">
        <v>3162.11</v>
      </c>
      <c r="K783" s="83" t="inlineStr">
        <is>
          <t>USD</t>
        </is>
      </c>
      <c r="L783" s="83" t="n">
        <v>2719.4146</v>
      </c>
      <c r="M783" s="83" t="n">
        <v>3162.11</v>
      </c>
      <c r="N783" s="83" t="n">
        <v>-995.6900000000001</v>
      </c>
      <c r="O783" s="83" t="n">
        <v>-856.2934</v>
      </c>
      <c r="P783" s="83" t="n">
        <v>-995.6900000000001</v>
      </c>
      <c r="Q783" s="84" t="n">
        <v>-0.3148815189857405</v>
      </c>
      <c r="R783" s="81" t="n">
        <v>11</v>
      </c>
      <c r="S783" s="81" t="n">
        <v>2025</v>
      </c>
      <c r="T783" s="81" t="n">
        <v>12</v>
      </c>
      <c r="U783" s="81" t="n">
        <v>2025</v>
      </c>
      <c r="V783" s="233" t="n">
        <v>46072</v>
      </c>
      <c r="W783" s="81" t="inlineStr">
        <is>
          <t>febrero</t>
        </is>
      </c>
      <c r="X783" s="81" t="n">
        <v>2026</v>
      </c>
      <c r="Z783" t="inlineStr">
        <is>
          <t>sin renta ni venta</t>
        </is>
      </c>
    </row>
    <row r="784" ht="14.45" customHeight="1">
      <c r="A784" s="81" t="inlineStr">
        <is>
          <t>LLC</t>
        </is>
      </c>
      <c r="B784" s="81" t="n">
        <v>832</v>
      </c>
      <c r="C784" s="81" t="n">
        <v>1</v>
      </c>
      <c r="D784" s="233" t="n">
        <v>45971</v>
      </c>
      <c r="E784" s="233" t="n">
        <v>46008</v>
      </c>
      <c r="F784" s="233" t="n">
        <v>46017</v>
      </c>
      <c r="G784" s="81" t="inlineStr">
        <is>
          <t>AndreaG</t>
        </is>
      </c>
      <c r="H784" s="81" t="n">
        <v>46</v>
      </c>
      <c r="I784" s="81" t="inlineStr">
        <is>
          <t>JAIMEG,MARTINB</t>
        </is>
      </c>
      <c r="J784" s="83" t="n">
        <v>52873</v>
      </c>
      <c r="K784" s="83" t="inlineStr">
        <is>
          <t>USD</t>
        </is>
      </c>
      <c r="L784" s="83" t="n">
        <v>45470.78</v>
      </c>
      <c r="M784" s="83" t="n">
        <v>52873</v>
      </c>
      <c r="N784" s="83" t="n">
        <v>4995.55</v>
      </c>
      <c r="O784" s="83" t="n">
        <v>4296.173</v>
      </c>
      <c r="P784" s="83" t="n">
        <v>4995.55</v>
      </c>
      <c r="Q784" s="84" t="n">
        <v>0.09448206078716925</v>
      </c>
      <c r="R784" s="81" t="n">
        <v>11</v>
      </c>
      <c r="S784" s="81" t="n">
        <v>2025</v>
      </c>
      <c r="T784" s="81" t="n">
        <v>12</v>
      </c>
      <c r="U784" s="81" t="n">
        <v>2025</v>
      </c>
      <c r="V784" s="233" t="n">
        <v>46062</v>
      </c>
      <c r="W784" s="81" t="inlineStr">
        <is>
          <t>febrero</t>
        </is>
      </c>
      <c r="X784" s="81" t="n">
        <v>2026</v>
      </c>
      <c r="Z784" t="inlineStr">
        <is>
          <t>sin renta</t>
        </is>
      </c>
    </row>
    <row r="785" ht="14.45" customHeight="1">
      <c r="A785" s="81" t="inlineStr">
        <is>
          <t>LLC</t>
        </is>
      </c>
      <c r="B785" s="81" t="n">
        <v>833</v>
      </c>
      <c r="C785" s="81" t="n">
        <v>0</v>
      </c>
      <c r="D785" s="233" t="n">
        <v>45971</v>
      </c>
      <c r="E785" s="233" t="n">
        <v>45983</v>
      </c>
      <c r="F785" s="233" t="n">
        <v>45991</v>
      </c>
      <c r="G785" s="81" t="inlineStr">
        <is>
          <t>RafaellaP</t>
        </is>
      </c>
      <c r="H785" s="81" t="n">
        <v>46</v>
      </c>
      <c r="I785" s="81" t="n"/>
      <c r="J785" s="83" t="n">
        <v>9930</v>
      </c>
      <c r="K785" s="83" t="inlineStr">
        <is>
          <t>USD</t>
        </is>
      </c>
      <c r="L785" s="83" t="n">
        <v>8539.799999999999</v>
      </c>
      <c r="M785" s="83" t="n">
        <v>9930</v>
      </c>
      <c r="N785" s="83" t="n">
        <v>1392</v>
      </c>
      <c r="O785" s="83" t="n">
        <v>1197.12</v>
      </c>
      <c r="P785" s="83" t="n">
        <v>1392</v>
      </c>
      <c r="Q785" s="84" t="n">
        <v>0.1401812688821752</v>
      </c>
      <c r="R785" s="81" t="n">
        <v>11</v>
      </c>
      <c r="S785" s="81" t="n">
        <v>2025</v>
      </c>
      <c r="T785" s="81" t="n">
        <v>11</v>
      </c>
      <c r="U785" s="81" t="n">
        <v>2025</v>
      </c>
      <c r="V785" s="233" t="n">
        <v>46036</v>
      </c>
      <c r="W785" s="81" t="inlineStr">
        <is>
          <t>enero</t>
        </is>
      </c>
      <c r="X785" s="81" t="n">
        <v>2026</v>
      </c>
      <c r="Z785" t="inlineStr">
        <is>
          <t>renta baja</t>
        </is>
      </c>
    </row>
    <row r="786" ht="14.45" customHeight="1">
      <c r="A786" s="81" t="inlineStr">
        <is>
          <t>LLC</t>
        </is>
      </c>
      <c r="B786" s="81" t="n">
        <v>834</v>
      </c>
      <c r="C786" s="81" t="n">
        <v>0</v>
      </c>
      <c r="D786" s="233" t="n">
        <v>45972</v>
      </c>
      <c r="E786" s="233" t="n">
        <v>46008</v>
      </c>
      <c r="F786" s="233" t="n">
        <v>46042</v>
      </c>
      <c r="G786" s="81" t="inlineStr">
        <is>
          <t>ConchaD</t>
        </is>
      </c>
      <c r="H786" s="81" t="n">
        <v>46</v>
      </c>
      <c r="I786" s="81" t="inlineStr">
        <is>
          <t>MARC1989,MARTINB</t>
        </is>
      </c>
      <c r="J786" s="83" t="n">
        <v>90543.78999999999</v>
      </c>
      <c r="K786" s="83" t="inlineStr">
        <is>
          <t>USD</t>
        </is>
      </c>
      <c r="L786" s="83" t="n">
        <v>77867.65939999999</v>
      </c>
      <c r="M786" s="83" t="n">
        <v>90543.78999999999</v>
      </c>
      <c r="N786" s="83" t="n">
        <v>10334.39</v>
      </c>
      <c r="O786" s="83" t="n">
        <v>8887.5754</v>
      </c>
      <c r="P786" s="83" t="n">
        <v>10334.39</v>
      </c>
      <c r="Q786" s="84" t="n">
        <v>0.1141369275573731</v>
      </c>
      <c r="R786" s="81" t="n">
        <v>11</v>
      </c>
      <c r="S786" s="81" t="n">
        <v>2025</v>
      </c>
      <c r="T786" s="81" t="n">
        <v>12</v>
      </c>
      <c r="U786" s="81" t="n">
        <v>2025</v>
      </c>
      <c r="V786" s="233" t="n">
        <v>46087</v>
      </c>
      <c r="W786" s="81" t="inlineStr">
        <is>
          <t>marzo</t>
        </is>
      </c>
      <c r="X786" s="81" t="n">
        <v>2026</v>
      </c>
    </row>
    <row r="787" ht="14.45" customHeight="1">
      <c r="A787" s="81" t="inlineStr">
        <is>
          <t>LLC</t>
        </is>
      </c>
      <c r="B787" s="81" t="n">
        <v>835</v>
      </c>
      <c r="C787" s="81" t="n">
        <v>0</v>
      </c>
      <c r="D787" s="233" t="n">
        <v>45972</v>
      </c>
      <c r="E787" s="233" t="n">
        <v>46130</v>
      </c>
      <c r="F787" s="233" t="n">
        <v>46145</v>
      </c>
      <c r="G787" s="81" t="inlineStr">
        <is>
          <t>LucianaE</t>
        </is>
      </c>
      <c r="H787" s="81" t="n">
        <v>46</v>
      </c>
      <c r="I787" s="81" t="n"/>
      <c r="J787" s="83" t="n">
        <v>67975.10000000001</v>
      </c>
      <c r="K787" s="83" t="inlineStr">
        <is>
          <t>USD</t>
        </is>
      </c>
      <c r="L787" s="83" t="n">
        <v>58458.586</v>
      </c>
      <c r="M787" s="83" t="n">
        <v>67975.10000000001</v>
      </c>
      <c r="N787" s="83" t="n">
        <v>7357.09</v>
      </c>
      <c r="O787" s="83" t="n">
        <v>6327.0974</v>
      </c>
      <c r="P787" s="83" t="n">
        <v>7357.09</v>
      </c>
      <c r="Q787" s="84" t="n">
        <v>0.108232132060122</v>
      </c>
      <c r="R787" s="81" t="n">
        <v>11</v>
      </c>
      <c r="S787" s="81" t="n">
        <v>2025</v>
      </c>
      <c r="T787" s="81" t="n">
        <v>4</v>
      </c>
      <c r="U787" s="81" t="n">
        <v>2026</v>
      </c>
      <c r="V787" s="233" t="n">
        <v>46190</v>
      </c>
      <c r="W787" s="81" t="inlineStr">
        <is>
          <t>junio</t>
        </is>
      </c>
      <c r="X787" s="81" t="n">
        <v>2026</v>
      </c>
      <c r="Z787" t="inlineStr">
        <is>
          <t>renta baja</t>
        </is>
      </c>
    </row>
    <row r="788" ht="14.45" customHeight="1">
      <c r="A788" s="81" t="inlineStr">
        <is>
          <t>LLC</t>
        </is>
      </c>
      <c r="B788" s="81" t="n">
        <v>836</v>
      </c>
      <c r="C788" s="81" t="n">
        <v>1</v>
      </c>
      <c r="D788" s="233" t="n">
        <v>45973</v>
      </c>
      <c r="E788" s="233" t="n">
        <v>45995</v>
      </c>
      <c r="F788" s="233" t="n">
        <v>46017</v>
      </c>
      <c r="G788" s="81" t="inlineStr">
        <is>
          <t>CaroleM</t>
        </is>
      </c>
      <c r="H788" s="81" t="n">
        <v>46</v>
      </c>
      <c r="I788" s="81" t="inlineStr">
        <is>
          <t>MARTINB</t>
        </is>
      </c>
      <c r="J788" s="83" t="n">
        <v>27115.5</v>
      </c>
      <c r="K788" s="83" t="inlineStr">
        <is>
          <t>USD</t>
        </is>
      </c>
      <c r="L788" s="83" t="n">
        <v>23319.33</v>
      </c>
      <c r="M788" s="83" t="n">
        <v>27115.5</v>
      </c>
      <c r="N788" s="83" t="n">
        <v>100</v>
      </c>
      <c r="O788" s="83" t="n">
        <v>86</v>
      </c>
      <c r="P788" s="83" t="n">
        <v>100</v>
      </c>
      <c r="Q788" s="84" t="n">
        <v>0.003687927569102543</v>
      </c>
      <c r="R788" s="81" t="n">
        <v>11</v>
      </c>
      <c r="S788" s="81" t="n">
        <v>2025</v>
      </c>
      <c r="T788" s="81" t="n">
        <v>12</v>
      </c>
      <c r="U788" s="81" t="n">
        <v>2025</v>
      </c>
      <c r="V788" s="233" t="n">
        <v>46062</v>
      </c>
      <c r="W788" s="81" t="inlineStr">
        <is>
          <t>febrero</t>
        </is>
      </c>
      <c r="X788" s="81" t="n">
        <v>2026</v>
      </c>
      <c r="Z788" t="inlineStr">
        <is>
          <t>0 renta</t>
        </is>
      </c>
    </row>
    <row r="789" ht="14.45" customHeight="1">
      <c r="A789" s="81" t="inlineStr">
        <is>
          <t>LLC</t>
        </is>
      </c>
      <c r="B789" s="81" t="n">
        <v>837</v>
      </c>
      <c r="C789" s="81" t="n">
        <v>0</v>
      </c>
      <c r="D789" s="233" t="n">
        <v>45973</v>
      </c>
      <c r="E789" s="233" t="n">
        <v>46033</v>
      </c>
      <c r="F789" s="233" t="n">
        <v>46040</v>
      </c>
      <c r="G789" s="81" t="inlineStr">
        <is>
          <t>VivianaS</t>
        </is>
      </c>
      <c r="H789" s="81" t="n">
        <v>46</v>
      </c>
      <c r="I789" s="81" t="n"/>
      <c r="J789" s="83" t="n">
        <v>6537.37</v>
      </c>
      <c r="K789" s="83" t="inlineStr">
        <is>
          <t>USD</t>
        </is>
      </c>
      <c r="L789" s="83" t="n">
        <v>5622.138199999999</v>
      </c>
      <c r="M789" s="83" t="n">
        <v>6537.37</v>
      </c>
      <c r="N789" s="83" t="n">
        <v>351.56</v>
      </c>
      <c r="O789" s="83" t="n">
        <v>302.3416</v>
      </c>
      <c r="P789" s="83" t="n">
        <v>351.56</v>
      </c>
      <c r="Q789" s="84" t="n">
        <v>0.05377697759190623</v>
      </c>
      <c r="R789" s="81" t="n">
        <v>11</v>
      </c>
      <c r="S789" s="81" t="n">
        <v>2025</v>
      </c>
      <c r="T789" s="81" t="n">
        <v>1</v>
      </c>
      <c r="U789" s="81" t="n">
        <v>2026</v>
      </c>
      <c r="V789" s="233" t="n">
        <v>46085</v>
      </c>
      <c r="W789" s="81" t="inlineStr">
        <is>
          <t>marzo</t>
        </is>
      </c>
      <c r="X789" s="81" t="n">
        <v>2026</v>
      </c>
      <c r="Z789" t="inlineStr">
        <is>
          <t>renta baja</t>
        </is>
      </c>
    </row>
    <row r="790" ht="14.45" customHeight="1">
      <c r="A790" s="81" t="inlineStr">
        <is>
          <t>LLC</t>
        </is>
      </c>
      <c r="B790" s="81" t="n">
        <v>838</v>
      </c>
      <c r="C790" s="81" t="n">
        <v>0</v>
      </c>
      <c r="D790" s="233" t="n">
        <v>45973</v>
      </c>
      <c r="E790" s="233" t="n">
        <v>46104</v>
      </c>
      <c r="F790" s="233" t="n">
        <v>46116</v>
      </c>
      <c r="G790" s="81" t="inlineStr">
        <is>
          <t>LucianaE</t>
        </is>
      </c>
      <c r="H790" s="81" t="n">
        <v>46</v>
      </c>
      <c r="I790" s="81" t="n"/>
      <c r="J790" s="83" t="n">
        <v>37179.75</v>
      </c>
      <c r="K790" s="83" t="inlineStr">
        <is>
          <t>USD</t>
        </is>
      </c>
      <c r="L790" s="83" t="n">
        <v>31974.585</v>
      </c>
      <c r="M790" s="83" t="n">
        <v>37179.75</v>
      </c>
      <c r="N790" s="83" t="n">
        <v>4188</v>
      </c>
      <c r="O790" s="83" t="n">
        <v>3601.68</v>
      </c>
      <c r="P790" s="83" t="n">
        <v>4188</v>
      </c>
      <c r="Q790" s="84" t="n">
        <v>0.1126419623585419</v>
      </c>
      <c r="R790" s="81" t="n">
        <v>11</v>
      </c>
      <c r="S790" s="81" t="n">
        <v>2025</v>
      </c>
      <c r="T790" s="81" t="n">
        <v>3</v>
      </c>
      <c r="U790" s="81" t="n">
        <v>2026</v>
      </c>
      <c r="V790" s="233" t="n">
        <v>46161</v>
      </c>
      <c r="W790" s="81" t="inlineStr">
        <is>
          <t>mayo</t>
        </is>
      </c>
      <c r="X790" s="81" t="n">
        <v>2026</v>
      </c>
    </row>
    <row r="791" ht="14.45" customHeight="1">
      <c r="A791" s="81" t="inlineStr">
        <is>
          <t>LLC</t>
        </is>
      </c>
      <c r="B791" s="81" t="n">
        <v>839</v>
      </c>
      <c r="C791" s="81" t="n">
        <v>0</v>
      </c>
      <c r="D791" s="233" t="n">
        <v>45973</v>
      </c>
      <c r="E791" s="233" t="n">
        <v>46009</v>
      </c>
      <c r="F791" s="233" t="n">
        <v>46009</v>
      </c>
      <c r="G791" s="81" t="inlineStr">
        <is>
          <t>IsraelB</t>
        </is>
      </c>
      <c r="H791" s="81" t="n">
        <v>46</v>
      </c>
      <c r="I791" s="81" t="n"/>
      <c r="J791" s="83" t="n">
        <v>41196.3</v>
      </c>
      <c r="K791" s="83" t="inlineStr">
        <is>
          <t>MXN</t>
        </is>
      </c>
      <c r="L791" s="83" t="n">
        <v>1977.4224</v>
      </c>
      <c r="M791" s="83" t="n">
        <v>2306.9928</v>
      </c>
      <c r="N791" s="83" t="n">
        <v>664.3</v>
      </c>
      <c r="O791" s="83" t="n">
        <v>31.8864</v>
      </c>
      <c r="P791" s="83" t="n">
        <v>37.2008</v>
      </c>
      <c r="Q791" s="84" t="n">
        <v>0.01612523454776278</v>
      </c>
      <c r="R791" s="81" t="n">
        <v>11</v>
      </c>
      <c r="S791" s="81" t="n">
        <v>2025</v>
      </c>
      <c r="T791" s="81" t="n">
        <v>12</v>
      </c>
      <c r="U791" s="81" t="n">
        <v>2025</v>
      </c>
      <c r="V791" s="233" t="n">
        <v>46054</v>
      </c>
      <c r="W791" s="81" t="inlineStr">
        <is>
          <t>febrero</t>
        </is>
      </c>
      <c r="X791" s="81" t="n">
        <v>2026</v>
      </c>
    </row>
    <row r="792" ht="14.45" customHeight="1">
      <c r="A792" s="81" t="inlineStr">
        <is>
          <t>LLC</t>
        </is>
      </c>
      <c r="B792" s="81" t="n">
        <v>840</v>
      </c>
      <c r="C792" s="81" t="n">
        <v>1</v>
      </c>
      <c r="D792" s="233" t="n">
        <v>45974</v>
      </c>
      <c r="E792" s="233" t="n">
        <v>45980</v>
      </c>
      <c r="F792" s="233" t="n">
        <v>45987</v>
      </c>
      <c r="G792" s="81" t="inlineStr">
        <is>
          <t>MartinB</t>
        </is>
      </c>
      <c r="H792" s="81" t="n">
        <v>46</v>
      </c>
      <c r="I792" s="81" t="inlineStr">
        <is>
          <t>JAIMEG</t>
        </is>
      </c>
      <c r="J792" s="83" t="n">
        <v>6083.58</v>
      </c>
      <c r="K792" s="83" t="inlineStr">
        <is>
          <t>USD</t>
        </is>
      </c>
      <c r="L792" s="83" t="n">
        <v>5231.8788</v>
      </c>
      <c r="M792" s="83" t="n">
        <v>6083.58</v>
      </c>
      <c r="N792" s="83" t="n">
        <v>0</v>
      </c>
      <c r="O792" s="83" t="n">
        <v>0</v>
      </c>
      <c r="P792" s="83" t="n">
        <v>0</v>
      </c>
      <c r="Q792" s="84" t="n">
        <v>0</v>
      </c>
      <c r="R792" s="81" t="n">
        <v>11</v>
      </c>
      <c r="S792" s="81" t="n">
        <v>2025</v>
      </c>
      <c r="T792" s="81" t="n">
        <v>11</v>
      </c>
      <c r="U792" s="81" t="n">
        <v>2025</v>
      </c>
      <c r="V792" s="233" t="n">
        <v>46032</v>
      </c>
      <c r="W792" s="81" t="inlineStr">
        <is>
          <t>enero</t>
        </is>
      </c>
      <c r="X792" s="81" t="n">
        <v>2026</v>
      </c>
      <c r="Z792" t="inlineStr">
        <is>
          <t>renta baja</t>
        </is>
      </c>
    </row>
    <row r="793" ht="14.45" customHeight="1">
      <c r="A793" s="81" t="inlineStr">
        <is>
          <t>LLC</t>
        </is>
      </c>
      <c r="B793" s="81" t="n">
        <v>841</v>
      </c>
      <c r="C793" s="81" t="n">
        <v>1</v>
      </c>
      <c r="D793" s="233" t="n">
        <v>45974</v>
      </c>
      <c r="E793" s="233" t="n">
        <v>46017</v>
      </c>
      <c r="F793" s="233" t="n">
        <v>46028</v>
      </c>
      <c r="G793" s="81" t="inlineStr">
        <is>
          <t>VeronicaN</t>
        </is>
      </c>
      <c r="H793" s="81" t="n">
        <v>46</v>
      </c>
      <c r="I793" s="81" t="n"/>
      <c r="J793" s="83" t="n">
        <v>56571.9</v>
      </c>
      <c r="K793" s="83" t="inlineStr">
        <is>
          <t>USD</t>
        </is>
      </c>
      <c r="L793" s="83" t="n">
        <v>48651.834</v>
      </c>
      <c r="M793" s="83" t="n">
        <v>56571.9</v>
      </c>
      <c r="N793" s="83" t="n">
        <v>5286.72</v>
      </c>
      <c r="O793" s="83" t="n">
        <v>4546.5792</v>
      </c>
      <c r="P793" s="83" t="n">
        <v>5286.72</v>
      </c>
      <c r="Q793" s="84" t="n">
        <v>0.09345134245093412</v>
      </c>
      <c r="R793" s="81" t="n">
        <v>11</v>
      </c>
      <c r="S793" s="81" t="n">
        <v>2025</v>
      </c>
      <c r="T793" s="81" t="n">
        <v>12</v>
      </c>
      <c r="U793" s="81" t="n">
        <v>2025</v>
      </c>
      <c r="V793" s="233" t="n">
        <v>46073</v>
      </c>
      <c r="W793" s="81" t="inlineStr">
        <is>
          <t>febrero</t>
        </is>
      </c>
      <c r="X793" s="81" t="n">
        <v>2026</v>
      </c>
    </row>
    <row r="794" ht="14.45" customHeight="1">
      <c r="A794" s="81" t="inlineStr">
        <is>
          <t>LLC</t>
        </is>
      </c>
      <c r="B794" s="81" t="n">
        <v>842</v>
      </c>
      <c r="C794" s="81" t="n">
        <v>0</v>
      </c>
      <c r="D794" s="233" t="n">
        <v>45975</v>
      </c>
      <c r="E794" s="233" t="n">
        <v>46066</v>
      </c>
      <c r="F794" s="233" t="n">
        <v>46073</v>
      </c>
      <c r="G794" s="81" t="inlineStr">
        <is>
          <t>VivianaS</t>
        </is>
      </c>
      <c r="H794" s="81" t="n">
        <v>46</v>
      </c>
      <c r="I794" s="81" t="n"/>
      <c r="J794" s="83" t="n">
        <v>1210.2</v>
      </c>
      <c r="K794" s="83" t="inlineStr">
        <is>
          <t>USD</t>
        </is>
      </c>
      <c r="L794" s="83" t="n">
        <v>1040.772</v>
      </c>
      <c r="M794" s="83" t="n">
        <v>1210.2</v>
      </c>
      <c r="N794" s="83" t="n">
        <v>1</v>
      </c>
      <c r="O794" s="83" t="n">
        <v>0.86</v>
      </c>
      <c r="P794" s="83" t="n">
        <v>1</v>
      </c>
      <c r="Q794" s="84" t="n">
        <v>0.0008263097008758884</v>
      </c>
      <c r="R794" s="81" t="n">
        <v>11</v>
      </c>
      <c r="S794" s="81" t="n">
        <v>2025</v>
      </c>
      <c r="T794" s="81" t="n">
        <v>2</v>
      </c>
      <c r="U794" s="81" t="n">
        <v>2026</v>
      </c>
      <c r="V794" s="233" t="n">
        <v>46118</v>
      </c>
      <c r="W794" s="81" t="inlineStr">
        <is>
          <t>abril</t>
        </is>
      </c>
      <c r="X794" s="81" t="n">
        <v>2026</v>
      </c>
      <c r="Z794" t="inlineStr">
        <is>
          <t>renta baja</t>
        </is>
      </c>
    </row>
    <row r="795" ht="14.45" customHeight="1">
      <c r="A795" s="81" t="inlineStr">
        <is>
          <t>LLC</t>
        </is>
      </c>
      <c r="B795" s="81" t="n">
        <v>843</v>
      </c>
      <c r="C795" s="81" t="n">
        <v>0</v>
      </c>
      <c r="D795" s="233" t="n">
        <v>45978</v>
      </c>
      <c r="E795" s="233" t="n">
        <v>45963</v>
      </c>
      <c r="F795" s="233" t="n">
        <v>46039</v>
      </c>
      <c r="G795" s="81" t="inlineStr">
        <is>
          <t>VeronicaN</t>
        </is>
      </c>
      <c r="H795" s="81" t="n">
        <v>47</v>
      </c>
      <c r="I795" s="81" t="n"/>
      <c r="J795" s="83" t="n">
        <v>5230.99</v>
      </c>
      <c r="K795" s="83" t="inlineStr">
        <is>
          <t>USD</t>
        </is>
      </c>
      <c r="L795" s="83" t="n">
        <v>4498.6514</v>
      </c>
      <c r="M795" s="83" t="n">
        <v>5230.99</v>
      </c>
      <c r="N795" s="83" t="n">
        <v>404.77</v>
      </c>
      <c r="O795" s="83" t="n">
        <v>348.1022</v>
      </c>
      <c r="P795" s="83" t="n">
        <v>404.77</v>
      </c>
      <c r="Q795" s="84" t="n">
        <v>0.07737923414114728</v>
      </c>
      <c r="R795" s="81" t="n">
        <v>11</v>
      </c>
      <c r="S795" s="81" t="n">
        <v>2025</v>
      </c>
      <c r="T795" s="81" t="n">
        <v>11</v>
      </c>
      <c r="U795" s="81" t="n">
        <v>2025</v>
      </c>
      <c r="V795" s="233" t="n">
        <v>46084</v>
      </c>
      <c r="W795" s="81" t="inlineStr">
        <is>
          <t>marzo</t>
        </is>
      </c>
      <c r="X795" s="81" t="n">
        <v>2026</v>
      </c>
      <c r="Z795" t="inlineStr">
        <is>
          <t>0s</t>
        </is>
      </c>
    </row>
    <row r="796" ht="14.45" customHeight="1">
      <c r="A796" s="81" t="inlineStr">
        <is>
          <t>LLC</t>
        </is>
      </c>
      <c r="B796" s="81" t="n">
        <v>844</v>
      </c>
      <c r="C796" s="81" t="n">
        <v>1</v>
      </c>
      <c r="D796" s="233" t="n">
        <v>45979</v>
      </c>
      <c r="E796" s="233" t="n">
        <v>46016</v>
      </c>
      <c r="F796" s="233" t="n">
        <v>46021</v>
      </c>
      <c r="G796" s="81" t="inlineStr">
        <is>
          <t>MariellaP</t>
        </is>
      </c>
      <c r="H796" s="81" t="n">
        <v>47</v>
      </c>
      <c r="I796" s="81" t="inlineStr">
        <is>
          <t>MARC1989</t>
        </is>
      </c>
      <c r="J796" s="83" t="n">
        <v>12165.93</v>
      </c>
      <c r="K796" s="83" t="inlineStr">
        <is>
          <t>EUR</t>
        </is>
      </c>
      <c r="L796" s="83" t="n">
        <v>12165.93</v>
      </c>
      <c r="M796" s="83" t="n">
        <v>14112.4788</v>
      </c>
      <c r="N796" s="83" t="n">
        <v>1059.06</v>
      </c>
      <c r="O796" s="83" t="n">
        <v>1059.06</v>
      </c>
      <c r="P796" s="83" t="n">
        <v>1228.5096</v>
      </c>
      <c r="Q796" s="84" t="n">
        <v>0.0870512981744922</v>
      </c>
      <c r="R796" s="81" t="n">
        <v>11</v>
      </c>
      <c r="S796" s="81" t="n">
        <v>2025</v>
      </c>
      <c r="T796" s="81" t="n">
        <v>12</v>
      </c>
      <c r="U796" s="81" t="n">
        <v>2025</v>
      </c>
      <c r="V796" s="233" t="n">
        <v>46066</v>
      </c>
      <c r="W796" s="81" t="inlineStr">
        <is>
          <t>febrero</t>
        </is>
      </c>
      <c r="X796" s="81" t="n">
        <v>2026</v>
      </c>
      <c r="Z796" t="inlineStr">
        <is>
          <t>0s</t>
        </is>
      </c>
    </row>
    <row r="797" ht="14.45" customHeight="1">
      <c r="A797" s="81" t="inlineStr">
        <is>
          <t>LLC</t>
        </is>
      </c>
      <c r="B797" s="81" t="n">
        <v>845</v>
      </c>
      <c r="C797" s="81" t="n">
        <v>0</v>
      </c>
      <c r="D797" s="233" t="n">
        <v>45979</v>
      </c>
      <c r="E797" s="233" t="n">
        <v>46114</v>
      </c>
      <c r="F797" s="233" t="n">
        <v>46123</v>
      </c>
      <c r="G797" s="81" t="inlineStr">
        <is>
          <t>LorenzaP</t>
        </is>
      </c>
      <c r="H797" s="81" t="n">
        <v>47</v>
      </c>
      <c r="I797" s="81" t="n"/>
      <c r="J797" s="83" t="n">
        <v>8685.09</v>
      </c>
      <c r="K797" s="83" t="inlineStr">
        <is>
          <t>USD</t>
        </is>
      </c>
      <c r="L797" s="83" t="n">
        <v>7469.1774</v>
      </c>
      <c r="M797" s="83" t="n">
        <v>8685.09</v>
      </c>
      <c r="N797" s="83" t="n">
        <v>1025.07</v>
      </c>
      <c r="O797" s="83" t="n">
        <v>881.5601999999999</v>
      </c>
      <c r="P797" s="83" t="n">
        <v>1025.07</v>
      </c>
      <c r="Q797" s="84" t="n">
        <v>0.1180264107798537</v>
      </c>
      <c r="R797" s="81" t="n">
        <v>11</v>
      </c>
      <c r="S797" s="81" t="n">
        <v>2025</v>
      </c>
      <c r="T797" s="81" t="n">
        <v>4</v>
      </c>
      <c r="U797" s="81" t="n">
        <v>2026</v>
      </c>
      <c r="V797" s="233" t="n">
        <v>46168</v>
      </c>
      <c r="W797" s="81" t="inlineStr">
        <is>
          <t>mayo</t>
        </is>
      </c>
      <c r="X797" s="81" t="n">
        <v>2026</v>
      </c>
      <c r="Z797" t="inlineStr">
        <is>
          <t>0s</t>
        </is>
      </c>
    </row>
    <row r="798" ht="14.45" customHeight="1">
      <c r="A798" s="81" t="inlineStr">
        <is>
          <t>LLC</t>
        </is>
      </c>
      <c r="B798" s="81" t="n">
        <v>846</v>
      </c>
      <c r="C798" s="81" t="n">
        <v>0</v>
      </c>
      <c r="D798" s="233" t="n">
        <v>45979</v>
      </c>
      <c r="E798" s="233" t="n">
        <v>46108</v>
      </c>
      <c r="F798" s="233" t="n">
        <v>46116</v>
      </c>
      <c r="G798" s="81" t="inlineStr">
        <is>
          <t>MariellaP</t>
        </is>
      </c>
      <c r="H798" s="81" t="n">
        <v>47</v>
      </c>
      <c r="I798" s="81" t="n"/>
      <c r="J798" s="83" t="n">
        <v>106061.2</v>
      </c>
      <c r="K798" s="83" t="inlineStr">
        <is>
          <t>USD</t>
        </is>
      </c>
      <c r="L798" s="83" t="n">
        <v>91212.632</v>
      </c>
      <c r="M798" s="83" t="n">
        <v>106061.2</v>
      </c>
      <c r="N798" s="83" t="n">
        <v>581.7</v>
      </c>
      <c r="O798" s="83" t="n">
        <v>500.2620000000001</v>
      </c>
      <c r="P798" s="83" t="n">
        <v>581.7</v>
      </c>
      <c r="Q798" s="84" t="n">
        <v>0.005484569286411996</v>
      </c>
      <c r="R798" s="81" t="n">
        <v>11</v>
      </c>
      <c r="S798" s="81" t="n">
        <v>2025</v>
      </c>
      <c r="T798" s="81" t="n">
        <v>3</v>
      </c>
      <c r="U798" s="81" t="n">
        <v>2026</v>
      </c>
      <c r="V798" s="233" t="n">
        <v>46161</v>
      </c>
      <c r="W798" s="81" t="inlineStr">
        <is>
          <t>mayo</t>
        </is>
      </c>
      <c r="X798" s="81" t="n">
        <v>2026</v>
      </c>
      <c r="Z798" t="inlineStr">
        <is>
          <t>renta baja</t>
        </is>
      </c>
    </row>
    <row r="799" ht="14.45" customHeight="1">
      <c r="A799" s="81" t="inlineStr">
        <is>
          <t>LLC</t>
        </is>
      </c>
      <c r="B799" s="81" t="n">
        <v>847</v>
      </c>
      <c r="C799" s="81" t="n">
        <v>1</v>
      </c>
      <c r="D799" s="233" t="n">
        <v>45980</v>
      </c>
      <c r="E799" s="233" t="n">
        <v>45982</v>
      </c>
      <c r="F799" s="233" t="n">
        <v>45982</v>
      </c>
      <c r="G799" s="81" t="inlineStr">
        <is>
          <t>DianaM</t>
        </is>
      </c>
      <c r="H799" s="81" t="n">
        <v>47</v>
      </c>
      <c r="I799" s="81" t="n"/>
      <c r="J799" s="83" t="n">
        <v>1300.47</v>
      </c>
      <c r="K799" s="83" t="inlineStr">
        <is>
          <t>USD</t>
        </is>
      </c>
      <c r="L799" s="83" t="n">
        <v>1118.4042</v>
      </c>
      <c r="M799" s="83" t="n">
        <v>1300.47</v>
      </c>
      <c r="N799" s="83" t="n">
        <v>221.94</v>
      </c>
      <c r="O799" s="83" t="n">
        <v>190.8684</v>
      </c>
      <c r="P799" s="83" t="n">
        <v>221.94</v>
      </c>
      <c r="Q799" s="84" t="n">
        <v>0.1706613762716556</v>
      </c>
      <c r="R799" s="81" t="n">
        <v>11</v>
      </c>
      <c r="S799" s="81" t="n">
        <v>2025</v>
      </c>
      <c r="T799" s="81" t="n">
        <v>11</v>
      </c>
      <c r="U799" s="81" t="n">
        <v>2025</v>
      </c>
      <c r="V799" s="233" t="n">
        <v>46027</v>
      </c>
      <c r="W799" s="81" t="inlineStr">
        <is>
          <t>enero</t>
        </is>
      </c>
      <c r="X799" s="81" t="n">
        <v>2026</v>
      </c>
      <c r="Z799" t="inlineStr">
        <is>
          <t>renta baja</t>
        </is>
      </c>
    </row>
    <row r="800" ht="14.45" customHeight="1">
      <c r="A800" s="81" t="inlineStr">
        <is>
          <t>LLC</t>
        </is>
      </c>
      <c r="B800" s="81" t="n">
        <v>848</v>
      </c>
      <c r="C800" s="81" t="n">
        <v>0</v>
      </c>
      <c r="D800" s="233" t="n">
        <v>45980</v>
      </c>
      <c r="E800" s="233" t="n">
        <v>46009</v>
      </c>
      <c r="F800" s="233" t="n">
        <v>46029</v>
      </c>
      <c r="G800" s="81" t="inlineStr">
        <is>
          <t>MinervaH</t>
        </is>
      </c>
      <c r="H800" s="81" t="n">
        <v>47</v>
      </c>
      <c r="I800" s="81" t="n"/>
      <c r="J800" s="83" t="n">
        <v>88639.39</v>
      </c>
      <c r="K800" s="83" t="inlineStr">
        <is>
          <t>USD</t>
        </is>
      </c>
      <c r="L800" s="83" t="n">
        <v>76229.8754</v>
      </c>
      <c r="M800" s="83" t="n">
        <v>88639.39</v>
      </c>
      <c r="N800" s="83" t="n">
        <v>13764.13</v>
      </c>
      <c r="O800" s="83" t="n">
        <v>11837.1518</v>
      </c>
      <c r="P800" s="83" t="n">
        <v>13764.13</v>
      </c>
      <c r="Q800" s="84" t="n">
        <v>0.1552823186170392</v>
      </c>
      <c r="R800" s="81" t="n">
        <v>11</v>
      </c>
      <c r="S800" s="81" t="n">
        <v>2025</v>
      </c>
      <c r="T800" s="81" t="n">
        <v>12</v>
      </c>
      <c r="U800" s="81" t="n">
        <v>2025</v>
      </c>
      <c r="V800" s="233" t="n">
        <v>46074</v>
      </c>
      <c r="W800" s="81" t="inlineStr">
        <is>
          <t>febrero</t>
        </is>
      </c>
      <c r="X800" s="81" t="n">
        <v>2026</v>
      </c>
      <c r="Z800" t="inlineStr">
        <is>
          <t>renta baja</t>
        </is>
      </c>
    </row>
    <row r="801" ht="14.45" customHeight="1">
      <c r="A801" s="81" t="inlineStr">
        <is>
          <t>LLC</t>
        </is>
      </c>
      <c r="B801" s="81" t="n">
        <v>849</v>
      </c>
      <c r="C801" s="81" t="n">
        <v>0</v>
      </c>
      <c r="D801" s="233" t="n">
        <v>45980</v>
      </c>
      <c r="E801" s="233" t="n">
        <v>46013</v>
      </c>
      <c r="F801" s="233" t="n">
        <v>46018</v>
      </c>
      <c r="G801" s="81" t="inlineStr">
        <is>
          <t>LuciaS</t>
        </is>
      </c>
      <c r="H801" s="81" t="n">
        <v>47</v>
      </c>
      <c r="I801" s="81" t="n"/>
      <c r="J801" s="83" t="n">
        <v>4046.02</v>
      </c>
      <c r="K801" s="83" t="inlineStr">
        <is>
          <t>USD</t>
        </is>
      </c>
      <c r="L801" s="83" t="n">
        <v>3479.5772</v>
      </c>
      <c r="M801" s="83" t="n">
        <v>4046.02</v>
      </c>
      <c r="N801" s="83" t="n">
        <v>483.8</v>
      </c>
      <c r="O801" s="83" t="n">
        <v>416.068</v>
      </c>
      <c r="P801" s="83" t="n">
        <v>483.8</v>
      </c>
      <c r="Q801" s="84" t="n">
        <v>0.1195742977049051</v>
      </c>
      <c r="R801" s="81" t="n">
        <v>11</v>
      </c>
      <c r="S801" s="81" t="n">
        <v>2025</v>
      </c>
      <c r="T801" s="81" t="n">
        <v>12</v>
      </c>
      <c r="U801" s="81" t="n">
        <v>2025</v>
      </c>
      <c r="V801" s="233" t="n">
        <v>46063</v>
      </c>
      <c r="W801" s="81" t="inlineStr">
        <is>
          <t>febrero</t>
        </is>
      </c>
      <c r="X801" s="81" t="n">
        <v>2026</v>
      </c>
      <c r="Z801" t="inlineStr">
        <is>
          <t>renta baja</t>
        </is>
      </c>
    </row>
    <row r="802" ht="14.45" customHeight="1">
      <c r="A802" s="81" t="inlineStr">
        <is>
          <t>LLC</t>
        </is>
      </c>
      <c r="B802" s="81" t="n">
        <v>850</v>
      </c>
      <c r="C802" s="81" t="n">
        <v>1</v>
      </c>
      <c r="D802" s="233" t="n">
        <v>45980</v>
      </c>
      <c r="E802" s="233" t="n">
        <v>46016</v>
      </c>
      <c r="F802" s="233" t="n">
        <v>46029</v>
      </c>
      <c r="G802" s="81" t="inlineStr">
        <is>
          <t>MariaJose</t>
        </is>
      </c>
      <c r="H802" s="81" t="n">
        <v>47</v>
      </c>
      <c r="I802" s="81" t="inlineStr">
        <is>
          <t>EDUARDOH</t>
        </is>
      </c>
      <c r="J802" s="83" t="n">
        <v>179899.82</v>
      </c>
      <c r="K802" s="83" t="inlineStr">
        <is>
          <t>USD</t>
        </is>
      </c>
      <c r="L802" s="83" t="n">
        <v>154713.8452</v>
      </c>
      <c r="M802" s="83" t="n">
        <v>179899.82</v>
      </c>
      <c r="N802" s="83" t="n">
        <v>20317.05</v>
      </c>
      <c r="O802" s="83" t="n">
        <v>17472.663</v>
      </c>
      <c r="P802" s="83" t="n">
        <v>20317.05</v>
      </c>
      <c r="Q802" s="84" t="n">
        <v>0.1129353547991321</v>
      </c>
      <c r="R802" s="81" t="n">
        <v>11</v>
      </c>
      <c r="S802" s="81" t="n">
        <v>2025</v>
      </c>
      <c r="T802" s="81" t="n">
        <v>12</v>
      </c>
      <c r="U802" s="81" t="n">
        <v>2025</v>
      </c>
      <c r="V802" s="233" t="n">
        <v>46074</v>
      </c>
      <c r="W802" s="81" t="inlineStr">
        <is>
          <t>febrero</t>
        </is>
      </c>
      <c r="X802" s="81" t="n">
        <v>2026</v>
      </c>
    </row>
    <row r="803" ht="14.45" customHeight="1">
      <c r="A803" s="81" t="inlineStr">
        <is>
          <t>LLC</t>
        </is>
      </c>
      <c r="B803" s="81" t="n">
        <v>851</v>
      </c>
      <c r="C803" s="81" t="n">
        <v>0</v>
      </c>
      <c r="D803" s="233" t="n">
        <v>45981</v>
      </c>
      <c r="E803" s="233" t="n">
        <v>45987</v>
      </c>
      <c r="F803" s="233" t="n">
        <v>45989</v>
      </c>
      <c r="G803" s="81" t="inlineStr">
        <is>
          <t>IsraelB</t>
        </is>
      </c>
      <c r="H803" s="81" t="n">
        <v>47</v>
      </c>
      <c r="I803" s="81" t="n"/>
      <c r="J803" s="83" t="n">
        <v>430</v>
      </c>
      <c r="K803" s="83" t="inlineStr">
        <is>
          <t>USD</t>
        </is>
      </c>
      <c r="L803" s="83" t="n">
        <v>369.8</v>
      </c>
      <c r="M803" s="83" t="n">
        <v>430</v>
      </c>
      <c r="N803" s="83" t="n">
        <v>71.42</v>
      </c>
      <c r="O803" s="83" t="n">
        <v>61.4212</v>
      </c>
      <c r="P803" s="83" t="n">
        <v>71.42</v>
      </c>
      <c r="Q803" s="84" t="n">
        <v>0.1660930232558139</v>
      </c>
      <c r="R803" s="81" t="n">
        <v>11</v>
      </c>
      <c r="S803" s="81" t="n">
        <v>2025</v>
      </c>
      <c r="T803" s="81" t="n">
        <v>11</v>
      </c>
      <c r="U803" s="81" t="n">
        <v>2025</v>
      </c>
      <c r="V803" s="233" t="n">
        <v>46034</v>
      </c>
      <c r="W803" s="81" t="inlineStr">
        <is>
          <t>enero</t>
        </is>
      </c>
      <c r="X803" s="81" t="n">
        <v>2026</v>
      </c>
      <c r="Z803" t="inlineStr">
        <is>
          <t>renta</t>
        </is>
      </c>
    </row>
    <row r="804" ht="14.45" customHeight="1">
      <c r="A804" s="81" t="inlineStr">
        <is>
          <t>LLC</t>
        </is>
      </c>
      <c r="B804" s="81" t="n">
        <v>852</v>
      </c>
      <c r="C804" s="81" t="n">
        <v>0</v>
      </c>
      <c r="D804" s="233" t="n">
        <v>45982</v>
      </c>
      <c r="E804" s="233" t="n">
        <v>46116</v>
      </c>
      <c r="F804" s="233" t="n">
        <v>46123</v>
      </c>
      <c r="G804" s="81" t="inlineStr">
        <is>
          <t>MariellaP</t>
        </is>
      </c>
      <c r="H804" s="81" t="n">
        <v>47</v>
      </c>
      <c r="I804" s="81" t="inlineStr">
        <is>
          <t>JAIMEG</t>
        </is>
      </c>
      <c r="J804" s="83" t="n">
        <v>11149.92</v>
      </c>
      <c r="K804" s="83" t="inlineStr">
        <is>
          <t>USD</t>
        </is>
      </c>
      <c r="L804" s="83" t="n">
        <v>9588.931199999999</v>
      </c>
      <c r="M804" s="83" t="n">
        <v>11149.92</v>
      </c>
      <c r="N804" s="83" t="n">
        <v>1115</v>
      </c>
      <c r="O804" s="83" t="n">
        <v>958.9</v>
      </c>
      <c r="P804" s="83" t="n">
        <v>1115</v>
      </c>
      <c r="Q804" s="84" t="n">
        <v>0.1000007174939372</v>
      </c>
      <c r="R804" s="81" t="n">
        <v>11</v>
      </c>
      <c r="S804" s="81" t="n">
        <v>2025</v>
      </c>
      <c r="T804" s="81" t="n">
        <v>4</v>
      </c>
      <c r="U804" s="81" t="n">
        <v>2026</v>
      </c>
      <c r="V804" s="233" t="n">
        <v>46168</v>
      </c>
      <c r="W804" s="81" t="inlineStr">
        <is>
          <t>mayo</t>
        </is>
      </c>
      <c r="X804" s="81" t="n">
        <v>2026</v>
      </c>
      <c r="Z804" t="inlineStr">
        <is>
          <t>renta</t>
        </is>
      </c>
    </row>
    <row r="805" ht="14.45" customHeight="1">
      <c r="A805" s="81" t="inlineStr">
        <is>
          <t>LLC</t>
        </is>
      </c>
      <c r="B805" s="81" t="n">
        <v>854</v>
      </c>
      <c r="C805" s="81" t="n">
        <v>0</v>
      </c>
      <c r="D805" s="233" t="n">
        <v>45985</v>
      </c>
      <c r="E805" s="233" t="n">
        <v>45981</v>
      </c>
      <c r="F805" s="233" t="n">
        <v>45982</v>
      </c>
      <c r="G805" s="81" t="inlineStr">
        <is>
          <t>MariaM</t>
        </is>
      </c>
      <c r="H805" s="81" t="n">
        <v>48</v>
      </c>
      <c r="I805" s="81" t="n"/>
      <c r="J805" s="83" t="n">
        <v>2588.88</v>
      </c>
      <c r="K805" s="83" t="inlineStr">
        <is>
          <t>USD</t>
        </is>
      </c>
      <c r="L805" s="83" t="n">
        <v>2226.4368</v>
      </c>
      <c r="M805" s="83" t="n">
        <v>2588.88</v>
      </c>
      <c r="N805" s="83" t="n">
        <v>0</v>
      </c>
      <c r="O805" s="83" t="n">
        <v>0</v>
      </c>
      <c r="P805" s="83" t="n">
        <v>0</v>
      </c>
      <c r="Q805" s="84" t="n">
        <v>0</v>
      </c>
      <c r="R805" s="81" t="n">
        <v>11</v>
      </c>
      <c r="S805" s="81" t="n">
        <v>2025</v>
      </c>
      <c r="T805" s="81" t="n">
        <v>11</v>
      </c>
      <c r="U805" s="81" t="n">
        <v>2025</v>
      </c>
      <c r="V805" s="233" t="n">
        <v>46027</v>
      </c>
      <c r="W805" s="81" t="inlineStr">
        <is>
          <t>enero</t>
        </is>
      </c>
      <c r="X805" s="81" t="n">
        <v>2026</v>
      </c>
      <c r="Z805" t="inlineStr">
        <is>
          <t>renta</t>
        </is>
      </c>
    </row>
    <row r="806" ht="14.45" customHeight="1">
      <c r="A806" s="81" t="inlineStr">
        <is>
          <t>LLC</t>
        </is>
      </c>
      <c r="B806" s="81" t="n">
        <v>855</v>
      </c>
      <c r="C806" s="81" t="n">
        <v>0</v>
      </c>
      <c r="D806" s="233" t="n">
        <v>45985</v>
      </c>
      <c r="E806" s="233" t="n">
        <v>46260</v>
      </c>
      <c r="F806" s="233" t="n">
        <v>46271</v>
      </c>
      <c r="G806" s="81" t="inlineStr">
        <is>
          <t>LucianaE</t>
        </is>
      </c>
      <c r="H806" s="81" t="n">
        <v>48</v>
      </c>
      <c r="I806" s="81" t="n"/>
      <c r="J806" s="83" t="n">
        <v>14330.62</v>
      </c>
      <c r="K806" s="83" t="inlineStr">
        <is>
          <t>USD</t>
        </is>
      </c>
      <c r="L806" s="83" t="n">
        <v>12324.3332</v>
      </c>
      <c r="M806" s="83" t="n">
        <v>14330.62</v>
      </c>
      <c r="N806" s="83" t="n">
        <v>2178.65</v>
      </c>
      <c r="O806" s="83" t="n">
        <v>1873.639</v>
      </c>
      <c r="P806" s="83" t="n">
        <v>2178.65</v>
      </c>
      <c r="Q806" s="84" t="n">
        <v>0.1520276163906377</v>
      </c>
      <c r="R806" s="81" t="n">
        <v>11</v>
      </c>
      <c r="S806" s="81" t="n">
        <v>2025</v>
      </c>
      <c r="T806" s="81" t="n">
        <v>8</v>
      </c>
      <c r="U806" s="81" t="n">
        <v>2026</v>
      </c>
      <c r="V806" s="233" t="n">
        <v>46316</v>
      </c>
      <c r="W806" s="81" t="inlineStr">
        <is>
          <t>octubre</t>
        </is>
      </c>
      <c r="X806" s="81" t="n">
        <v>2026</v>
      </c>
      <c r="Z806" t="inlineStr">
        <is>
          <t>renta</t>
        </is>
      </c>
    </row>
    <row r="807" ht="14.45" customHeight="1">
      <c r="A807" s="81" t="inlineStr">
        <is>
          <t>LLC</t>
        </is>
      </c>
      <c r="B807" s="81" t="n">
        <v>856</v>
      </c>
      <c r="C807" s="81" t="n">
        <v>1</v>
      </c>
      <c r="D807" s="233" t="n">
        <v>45985</v>
      </c>
      <c r="E807" s="233" t="n">
        <v>45982</v>
      </c>
      <c r="F807" s="233" t="n">
        <v>45985</v>
      </c>
      <c r="G807" s="81" t="inlineStr">
        <is>
          <t>MariellaG</t>
        </is>
      </c>
      <c r="H807" s="81" t="n">
        <v>48</v>
      </c>
      <c r="I807" s="81" t="n"/>
      <c r="J807" s="83" t="n">
        <v>8775</v>
      </c>
      <c r="K807" s="83" t="inlineStr">
        <is>
          <t>EUR</t>
        </is>
      </c>
      <c r="L807" s="83" t="n">
        <v>8775</v>
      </c>
      <c r="M807" s="83" t="n">
        <v>10179</v>
      </c>
      <c r="N807" s="83" t="n">
        <v>797.73</v>
      </c>
      <c r="O807" s="83" t="n">
        <v>797.73</v>
      </c>
      <c r="P807" s="83" t="n">
        <v>925.3668</v>
      </c>
      <c r="Q807" s="84" t="n">
        <v>0.0909094017094017</v>
      </c>
      <c r="R807" s="81" t="n">
        <v>11</v>
      </c>
      <c r="S807" s="81" t="n">
        <v>2025</v>
      </c>
      <c r="T807" s="81" t="n">
        <v>11</v>
      </c>
      <c r="U807" s="81" t="n">
        <v>2025</v>
      </c>
      <c r="V807" s="233" t="n">
        <v>46030</v>
      </c>
      <c r="W807" s="81" t="inlineStr">
        <is>
          <t>enero</t>
        </is>
      </c>
      <c r="X807" s="81" t="n">
        <v>2026</v>
      </c>
      <c r="Z807" t="inlineStr">
        <is>
          <t>renta</t>
        </is>
      </c>
    </row>
    <row r="808" ht="14.45" customHeight="1">
      <c r="A808" s="81" t="inlineStr">
        <is>
          <t>LLC</t>
        </is>
      </c>
      <c r="B808" s="81" t="n">
        <v>857</v>
      </c>
      <c r="C808" s="81" t="n">
        <v>1</v>
      </c>
      <c r="D808" s="233" t="n">
        <v>45985</v>
      </c>
      <c r="E808" s="233" t="n">
        <v>45984</v>
      </c>
      <c r="F808" s="233" t="n">
        <v>45987</v>
      </c>
      <c r="G808" s="81" t="inlineStr">
        <is>
          <t>MariellaG</t>
        </is>
      </c>
      <c r="H808" s="81" t="n">
        <v>48</v>
      </c>
      <c r="I808" s="81" t="n"/>
      <c r="J808" s="83" t="n">
        <v>9081</v>
      </c>
      <c r="K808" s="83" t="inlineStr">
        <is>
          <t>EUR</t>
        </is>
      </c>
      <c r="L808" s="83" t="n">
        <v>9081</v>
      </c>
      <c r="M808" s="83" t="n">
        <v>10533.96</v>
      </c>
      <c r="N808" s="83" t="n">
        <v>825.55</v>
      </c>
      <c r="O808" s="83" t="n">
        <v>825.55</v>
      </c>
      <c r="P808" s="83" t="n">
        <v>957.6379999999999</v>
      </c>
      <c r="Q808" s="84" t="n">
        <v>0.09090959145468561</v>
      </c>
      <c r="R808" s="81" t="n">
        <v>11</v>
      </c>
      <c r="S808" s="81" t="n">
        <v>2025</v>
      </c>
      <c r="T808" s="81" t="n">
        <v>11</v>
      </c>
      <c r="U808" s="81" t="n">
        <v>2025</v>
      </c>
      <c r="V808" s="233" t="n">
        <v>46032</v>
      </c>
      <c r="W808" s="81" t="inlineStr">
        <is>
          <t>enero</t>
        </is>
      </c>
      <c r="X808" s="81" t="n">
        <v>2026</v>
      </c>
    </row>
    <row r="809" ht="14.45" customHeight="1">
      <c r="A809" s="81" t="inlineStr">
        <is>
          <t>LLC</t>
        </is>
      </c>
      <c r="B809" s="81" t="n">
        <v>858</v>
      </c>
      <c r="C809" s="81" t="n">
        <v>1</v>
      </c>
      <c r="D809" s="233" t="n">
        <v>45985</v>
      </c>
      <c r="E809" s="233" t="n">
        <v>45975</v>
      </c>
      <c r="F809" s="233" t="n">
        <v>45978</v>
      </c>
      <c r="G809" s="81" t="inlineStr">
        <is>
          <t>MariaM</t>
        </is>
      </c>
      <c r="H809" s="81" t="n">
        <v>48</v>
      </c>
      <c r="I809" s="81" t="n"/>
      <c r="J809" s="83" t="n">
        <v>6523.9</v>
      </c>
      <c r="K809" s="83" t="inlineStr">
        <is>
          <t>USD</t>
        </is>
      </c>
      <c r="L809" s="83" t="n">
        <v>5610.553999999999</v>
      </c>
      <c r="M809" s="83" t="n">
        <v>6523.9</v>
      </c>
      <c r="N809" s="83" t="n">
        <v>541.1</v>
      </c>
      <c r="O809" s="83" t="n">
        <v>465.346</v>
      </c>
      <c r="P809" s="83" t="n">
        <v>541.1</v>
      </c>
      <c r="Q809" s="84" t="n">
        <v>0.08294118548720858</v>
      </c>
      <c r="R809" s="81" t="n">
        <v>11</v>
      </c>
      <c r="S809" s="81" t="n">
        <v>2025</v>
      </c>
      <c r="T809" s="81" t="n">
        <v>11</v>
      </c>
      <c r="U809" s="81" t="n">
        <v>2025</v>
      </c>
      <c r="V809" s="233" t="n">
        <v>46023</v>
      </c>
      <c r="W809" s="81" t="inlineStr">
        <is>
          <t>enero</t>
        </is>
      </c>
      <c r="X809" s="81" t="n">
        <v>2026</v>
      </c>
      <c r="Z809" t="inlineStr">
        <is>
          <t>1usd de venta</t>
        </is>
      </c>
    </row>
    <row r="810" ht="14.45" customHeight="1">
      <c r="A810" s="81" t="inlineStr">
        <is>
          <t>LLC</t>
        </is>
      </c>
      <c r="B810" s="81" t="n">
        <v>859</v>
      </c>
      <c r="C810" s="81" t="n">
        <v>0</v>
      </c>
      <c r="D810" s="233" t="n">
        <v>45985</v>
      </c>
      <c r="E810" s="233" t="n">
        <v>46351</v>
      </c>
      <c r="F810" s="233" t="n">
        <v>46355</v>
      </c>
      <c r="G810" s="81" t="inlineStr">
        <is>
          <t>MariellaG</t>
        </is>
      </c>
      <c r="H810" s="81" t="n">
        <v>48</v>
      </c>
      <c r="I810" s="81" t="n"/>
      <c r="J810" s="83" t="n">
        <v>72800</v>
      </c>
      <c r="K810" s="83" t="inlineStr">
        <is>
          <t>USD</t>
        </is>
      </c>
      <c r="L810" s="83" t="n">
        <v>62608</v>
      </c>
      <c r="M810" s="83" t="n">
        <v>72800</v>
      </c>
      <c r="N810" s="83" t="n">
        <v>1820</v>
      </c>
      <c r="O810" s="83" t="n">
        <v>1565.2</v>
      </c>
      <c r="P810" s="83" t="n">
        <v>1820</v>
      </c>
      <c r="Q810" s="84" t="n">
        <v>0.025</v>
      </c>
      <c r="R810" s="81" t="n">
        <v>11</v>
      </c>
      <c r="S810" s="81" t="n">
        <v>2025</v>
      </c>
      <c r="T810" s="81" t="n">
        <v>11</v>
      </c>
      <c r="U810" s="81" t="n">
        <v>2026</v>
      </c>
      <c r="V810" s="233" t="n">
        <v>46400</v>
      </c>
      <c r="W810" s="81" t="inlineStr">
        <is>
          <t>enero</t>
        </is>
      </c>
      <c r="X810" s="81" t="n">
        <v>2027</v>
      </c>
    </row>
    <row r="811" ht="14.45" customHeight="1">
      <c r="A811" s="81" t="inlineStr">
        <is>
          <t>LLC</t>
        </is>
      </c>
      <c r="B811" s="81" t="n">
        <v>860</v>
      </c>
      <c r="C811" s="81" t="n">
        <v>1</v>
      </c>
      <c r="D811" s="233" t="n">
        <v>45985</v>
      </c>
      <c r="E811" s="233" t="n">
        <v>46003</v>
      </c>
      <c r="F811" s="233" t="n">
        <v>46006</v>
      </c>
      <c r="G811" s="81" t="inlineStr">
        <is>
          <t>MariaM</t>
        </is>
      </c>
      <c r="H811" s="81" t="n">
        <v>48</v>
      </c>
      <c r="I811" s="81" t="n"/>
      <c r="J811" s="83" t="n">
        <v>10493</v>
      </c>
      <c r="K811" s="83" t="inlineStr">
        <is>
          <t>GBP</t>
        </is>
      </c>
      <c r="L811" s="83" t="n">
        <v>12066.95</v>
      </c>
      <c r="M811" s="83" t="n">
        <v>14060.62</v>
      </c>
      <c r="N811" s="83" t="n">
        <v>1311.57</v>
      </c>
      <c r="O811" s="83" t="n">
        <v>1508.3055</v>
      </c>
      <c r="P811" s="83" t="n">
        <v>1757.5038</v>
      </c>
      <c r="Q811" s="84" t="n">
        <v>0.1249947584103688</v>
      </c>
      <c r="R811" s="81" t="n">
        <v>11</v>
      </c>
      <c r="S811" s="81" t="n">
        <v>2025</v>
      </c>
      <c r="T811" s="81" t="n">
        <v>12</v>
      </c>
      <c r="U811" s="81" t="n">
        <v>2025</v>
      </c>
      <c r="V811" s="233" t="n">
        <v>46051</v>
      </c>
      <c r="W811" s="81" t="inlineStr">
        <is>
          <t>enero</t>
        </is>
      </c>
      <c r="X811" s="81" t="n">
        <v>2026</v>
      </c>
    </row>
    <row r="812" ht="14.45" customHeight="1">
      <c r="A812" s="81" t="inlineStr">
        <is>
          <t>LLC</t>
        </is>
      </c>
      <c r="B812" s="81" t="n">
        <v>861</v>
      </c>
      <c r="C812" s="81" t="n">
        <v>0</v>
      </c>
      <c r="D812" s="233" t="n">
        <v>45985</v>
      </c>
      <c r="E812" s="233" t="n">
        <v>45930</v>
      </c>
      <c r="F812" s="233" t="n">
        <v>45932</v>
      </c>
      <c r="G812" s="81" t="inlineStr">
        <is>
          <t>MariaM</t>
        </is>
      </c>
      <c r="H812" s="81" t="n">
        <v>48</v>
      </c>
      <c r="I812" s="81" t="n"/>
      <c r="J812" s="83" t="n">
        <v>275.92</v>
      </c>
      <c r="K812" s="83" t="inlineStr">
        <is>
          <t>EUR</t>
        </is>
      </c>
      <c r="L812" s="83" t="n">
        <v>275.92</v>
      </c>
      <c r="M812" s="83" t="n">
        <v>320.0672</v>
      </c>
      <c r="N812" s="83" t="n">
        <v>27.59</v>
      </c>
      <c r="O812" s="83" t="n">
        <v>27.59</v>
      </c>
      <c r="P812" s="83" t="n">
        <v>32.0044</v>
      </c>
      <c r="Q812" s="84" t="n">
        <v>0.09999275152218033</v>
      </c>
      <c r="R812" s="81" t="n">
        <v>11</v>
      </c>
      <c r="S812" s="81" t="n">
        <v>2025</v>
      </c>
      <c r="T812" s="81" t="n">
        <v>9</v>
      </c>
      <c r="U812" s="81" t="n">
        <v>2025</v>
      </c>
      <c r="V812" s="233" t="n">
        <v>45977</v>
      </c>
      <c r="W812" s="81" t="inlineStr">
        <is>
          <t>noviembre</t>
        </is>
      </c>
      <c r="X812" s="81" t="n">
        <v>2025</v>
      </c>
      <c r="Z812" t="inlineStr">
        <is>
          <t>renta baja</t>
        </is>
      </c>
    </row>
    <row r="813" ht="14.45" customHeight="1">
      <c r="A813" s="81" t="inlineStr">
        <is>
          <t>LLC</t>
        </is>
      </c>
      <c r="B813" s="81" t="n">
        <v>862</v>
      </c>
      <c r="C813" s="81" t="n">
        <v>1</v>
      </c>
      <c r="D813" s="233" t="n">
        <v>45985</v>
      </c>
      <c r="E813" s="233" t="n">
        <v>46008</v>
      </c>
      <c r="F813" s="233" t="n">
        <v>46009</v>
      </c>
      <c r="G813" s="81" t="inlineStr">
        <is>
          <t>MinervaH</t>
        </is>
      </c>
      <c r="H813" s="81" t="n">
        <v>48</v>
      </c>
      <c r="I813" s="81" t="n"/>
      <c r="J813" s="83" t="n">
        <v>263.72</v>
      </c>
      <c r="K813" s="83" t="inlineStr">
        <is>
          <t>USD</t>
        </is>
      </c>
      <c r="L813" s="83" t="n">
        <v>226.7992</v>
      </c>
      <c r="M813" s="83" t="n">
        <v>263.72</v>
      </c>
      <c r="N813" s="83" t="n">
        <v>0</v>
      </c>
      <c r="O813" s="83" t="n">
        <v>0</v>
      </c>
      <c r="P813" s="83" t="n">
        <v>0</v>
      </c>
      <c r="Q813" s="84" t="n">
        <v>0</v>
      </c>
      <c r="R813" s="81" t="n">
        <v>11</v>
      </c>
      <c r="S813" s="81" t="n">
        <v>2025</v>
      </c>
      <c r="T813" s="81" t="n">
        <v>12</v>
      </c>
      <c r="U813" s="81" t="n">
        <v>2025</v>
      </c>
      <c r="V813" s="233" t="n">
        <v>46054</v>
      </c>
      <c r="W813" s="81" t="inlineStr">
        <is>
          <t>febrero</t>
        </is>
      </c>
      <c r="X813" s="81" t="n">
        <v>2026</v>
      </c>
    </row>
    <row r="814" ht="14.45" customHeight="1">
      <c r="A814" s="81" t="inlineStr">
        <is>
          <t>LLC</t>
        </is>
      </c>
      <c r="B814" s="81" t="n">
        <v>863</v>
      </c>
      <c r="C814" s="81" t="n">
        <v>1</v>
      </c>
      <c r="D814" s="233" t="n">
        <v>45986</v>
      </c>
      <c r="E814" s="233" t="n">
        <v>46020</v>
      </c>
      <c r="F814" s="233" t="n">
        <v>46025</v>
      </c>
      <c r="G814" s="81" t="inlineStr">
        <is>
          <t>VeronicaN</t>
        </is>
      </c>
      <c r="H814" s="81" t="n">
        <v>48</v>
      </c>
      <c r="I814" s="81" t="n"/>
      <c r="J814" s="83" t="n">
        <v>14492.61</v>
      </c>
      <c r="K814" s="83" t="inlineStr">
        <is>
          <t>EUR</t>
        </is>
      </c>
      <c r="L814" s="83" t="n">
        <v>14492.61</v>
      </c>
      <c r="M814" s="83" t="n">
        <v>16811.4276</v>
      </c>
      <c r="N814" s="83" t="n">
        <v>1992.61</v>
      </c>
      <c r="O814" s="83" t="n">
        <v>1992.61</v>
      </c>
      <c r="P814" s="83" t="n">
        <v>2311.4276</v>
      </c>
      <c r="Q814" s="84" t="n">
        <v>0.1374914525402947</v>
      </c>
      <c r="R814" s="81" t="n">
        <v>11</v>
      </c>
      <c r="S814" s="81" t="n">
        <v>2025</v>
      </c>
      <c r="T814" s="81" t="n">
        <v>12</v>
      </c>
      <c r="U814" s="81" t="n">
        <v>2025</v>
      </c>
      <c r="V814" s="233" t="n">
        <v>46070</v>
      </c>
      <c r="W814" s="81" t="inlineStr">
        <is>
          <t>febrero</t>
        </is>
      </c>
      <c r="X814" s="81" t="n">
        <v>2026</v>
      </c>
      <c r="Z814" t="inlineStr">
        <is>
          <t>renta baja</t>
        </is>
      </c>
    </row>
    <row r="815" ht="14.45" customHeight="1">
      <c r="A815" s="81" t="inlineStr">
        <is>
          <t>LLC</t>
        </is>
      </c>
      <c r="B815" s="81" t="n">
        <v>864</v>
      </c>
      <c r="C815" s="81" t="n">
        <v>1</v>
      </c>
      <c r="D815" s="233" t="n">
        <v>45987</v>
      </c>
      <c r="E815" s="233" t="n">
        <v>46006</v>
      </c>
      <c r="F815" s="233" t="n">
        <v>46006</v>
      </c>
      <c r="G815" s="81" t="inlineStr">
        <is>
          <t>LuisHdz</t>
        </is>
      </c>
      <c r="H815" s="81" t="n">
        <v>48</v>
      </c>
      <c r="I815" s="81" t="inlineStr">
        <is>
          <t>ISRAELB,MARC1989</t>
        </is>
      </c>
      <c r="J815" s="83" t="n">
        <v>287.76</v>
      </c>
      <c r="K815" s="83" t="inlineStr">
        <is>
          <t>USD</t>
        </is>
      </c>
      <c r="L815" s="83" t="n">
        <v>247.4736</v>
      </c>
      <c r="M815" s="83" t="n">
        <v>287.76</v>
      </c>
      <c r="N815" s="83" t="n">
        <v>36.45</v>
      </c>
      <c r="O815" s="83" t="n">
        <v>31.347</v>
      </c>
      <c r="P815" s="83" t="n">
        <v>36.45</v>
      </c>
      <c r="Q815" s="84" t="n">
        <v>0.1266680567139283</v>
      </c>
      <c r="R815" s="81" t="n">
        <v>11</v>
      </c>
      <c r="S815" s="81" t="n">
        <v>2025</v>
      </c>
      <c r="T815" s="81" t="n">
        <v>12</v>
      </c>
      <c r="U815" s="81" t="n">
        <v>2025</v>
      </c>
      <c r="V815" s="233" t="n">
        <v>46051</v>
      </c>
      <c r="W815" s="81" t="inlineStr">
        <is>
          <t>enero</t>
        </is>
      </c>
      <c r="X815" s="81" t="n">
        <v>2026</v>
      </c>
      <c r="Z815" t="inlineStr">
        <is>
          <t>renta baja</t>
        </is>
      </c>
    </row>
    <row r="816" ht="14.45" customHeight="1">
      <c r="A816" s="81" t="inlineStr">
        <is>
          <t>LLC</t>
        </is>
      </c>
      <c r="B816" s="81" t="n">
        <v>866</v>
      </c>
      <c r="C816" s="81" t="n">
        <v>0</v>
      </c>
      <c r="D816" s="233" t="n">
        <v>45988</v>
      </c>
      <c r="E816" s="233" t="n">
        <v>46328</v>
      </c>
      <c r="F816" s="233" t="n">
        <v>46332</v>
      </c>
      <c r="G816" s="81" t="inlineStr">
        <is>
          <t>InesGR</t>
        </is>
      </c>
      <c r="H816" s="81" t="n">
        <v>48</v>
      </c>
      <c r="I816" s="81" t="n"/>
      <c r="J816" s="83" t="n">
        <v>83104</v>
      </c>
      <c r="K816" s="83" t="inlineStr">
        <is>
          <t>MXN</t>
        </is>
      </c>
      <c r="L816" s="83" t="n">
        <v>3988.992</v>
      </c>
      <c r="M816" s="83" t="n">
        <v>4653.824000000001</v>
      </c>
      <c r="N816" s="83" t="n">
        <v>9972.48</v>
      </c>
      <c r="O816" s="83" t="n">
        <v>478.67904</v>
      </c>
      <c r="P816" s="83" t="n">
        <v>558.45888</v>
      </c>
      <c r="Q816" s="84" t="n">
        <v>0.12</v>
      </c>
      <c r="R816" s="81" t="n">
        <v>11</v>
      </c>
      <c r="S816" s="81" t="n">
        <v>2025</v>
      </c>
      <c r="T816" s="81" t="n">
        <v>11</v>
      </c>
      <c r="U816" s="81" t="n">
        <v>2026</v>
      </c>
      <c r="V816" s="233" t="n">
        <v>46377</v>
      </c>
      <c r="W816" s="81" t="inlineStr">
        <is>
          <t>diciembre</t>
        </is>
      </c>
      <c r="X816" s="81" t="n">
        <v>2026</v>
      </c>
    </row>
    <row r="817" ht="14.45" customHeight="1">
      <c r="A817" s="81" t="inlineStr">
        <is>
          <t>LLC</t>
        </is>
      </c>
      <c r="B817" s="81" t="n">
        <v>867</v>
      </c>
      <c r="C817" s="81" t="n">
        <v>0</v>
      </c>
      <c r="D817" s="233" t="n">
        <v>45988</v>
      </c>
      <c r="E817" s="233" t="n">
        <v>46169</v>
      </c>
      <c r="F817" s="233" t="n">
        <v>46175</v>
      </c>
      <c r="G817" s="81" t="inlineStr">
        <is>
          <t>MartinB</t>
        </is>
      </c>
      <c r="H817" s="81" t="n">
        <v>48</v>
      </c>
      <c r="I817" s="81" t="inlineStr">
        <is>
          <t>ANDREAG,JAIMEG</t>
        </is>
      </c>
      <c r="J817" s="83" t="n">
        <v>16067.26</v>
      </c>
      <c r="K817" s="83" t="inlineStr">
        <is>
          <t>EUR</t>
        </is>
      </c>
      <c r="L817" s="83" t="n">
        <v>16067.26</v>
      </c>
      <c r="M817" s="83" t="n">
        <v>18638.0216</v>
      </c>
      <c r="N817" s="83" t="n">
        <v>3410.67</v>
      </c>
      <c r="O817" s="83" t="n">
        <v>3410.67</v>
      </c>
      <c r="P817" s="83" t="n">
        <v>3956.3772</v>
      </c>
      <c r="Q817" s="84" t="n">
        <v>0.2122745259614894</v>
      </c>
      <c r="R817" s="81" t="n">
        <v>11</v>
      </c>
      <c r="S817" s="81" t="n">
        <v>2025</v>
      </c>
      <c r="T817" s="81" t="n">
        <v>5</v>
      </c>
      <c r="U817" s="81" t="n">
        <v>2026</v>
      </c>
      <c r="V817" s="233" t="n">
        <v>46220</v>
      </c>
      <c r="W817" s="81" t="inlineStr">
        <is>
          <t>julio</t>
        </is>
      </c>
      <c r="X817" s="81" t="n">
        <v>2026</v>
      </c>
    </row>
    <row r="818" ht="14.45" customHeight="1">
      <c r="A818" s="81" t="inlineStr">
        <is>
          <t>LLC</t>
        </is>
      </c>
      <c r="B818" s="81" t="n">
        <v>868</v>
      </c>
      <c r="C818" s="81" t="n">
        <v>1</v>
      </c>
      <c r="D818" s="233" t="n">
        <v>45988</v>
      </c>
      <c r="E818" s="233" t="n">
        <v>46017</v>
      </c>
      <c r="F818" s="233" t="n">
        <v>46031</v>
      </c>
      <c r="G818" s="81" t="inlineStr">
        <is>
          <t>DianaM</t>
        </is>
      </c>
      <c r="H818" s="81" t="n">
        <v>48</v>
      </c>
      <c r="I818" s="81" t="n"/>
      <c r="J818" s="83" t="n">
        <v>7904.33</v>
      </c>
      <c r="K818" s="83" t="inlineStr">
        <is>
          <t>USD</t>
        </is>
      </c>
      <c r="L818" s="83" t="n">
        <v>6797.7238</v>
      </c>
      <c r="M818" s="83" t="n">
        <v>7904.33</v>
      </c>
      <c r="N818" s="83" t="n">
        <v>165.25</v>
      </c>
      <c r="O818" s="83" t="n">
        <v>142.115</v>
      </c>
      <c r="P818" s="83" t="n">
        <v>165.25</v>
      </c>
      <c r="Q818" s="84" t="n">
        <v>0.02090626276989954</v>
      </c>
      <c r="R818" s="81" t="n">
        <v>11</v>
      </c>
      <c r="S818" s="81" t="n">
        <v>2025</v>
      </c>
      <c r="T818" s="81" t="n">
        <v>12</v>
      </c>
      <c r="U818" s="81" t="n">
        <v>2025</v>
      </c>
      <c r="V818" s="233" t="n">
        <v>46076</v>
      </c>
      <c r="W818" s="81" t="inlineStr">
        <is>
          <t>febrero</t>
        </is>
      </c>
      <c r="X818" s="81" t="n">
        <v>2026</v>
      </c>
    </row>
    <row r="819" ht="14.45" customHeight="1">
      <c r="A819" s="81" t="inlineStr">
        <is>
          <t>LLC</t>
        </is>
      </c>
      <c r="B819" s="81" t="n">
        <v>869</v>
      </c>
      <c r="C819" s="81" t="n">
        <v>1</v>
      </c>
      <c r="D819" s="233" t="n">
        <v>45989</v>
      </c>
      <c r="E819" s="233" t="n">
        <v>45993</v>
      </c>
      <c r="F819" s="233" t="n">
        <v>45996</v>
      </c>
      <c r="G819" s="81" t="inlineStr">
        <is>
          <t>DianaM</t>
        </is>
      </c>
      <c r="H819" s="81" t="n">
        <v>48</v>
      </c>
      <c r="I819" s="81" t="n"/>
      <c r="J819" s="83" t="n">
        <v>1335.81</v>
      </c>
      <c r="K819" s="83" t="inlineStr">
        <is>
          <t>USD</t>
        </is>
      </c>
      <c r="L819" s="83" t="n">
        <v>1148.7966</v>
      </c>
      <c r="M819" s="83" t="n">
        <v>1335.81</v>
      </c>
      <c r="N819" s="83" t="n">
        <v>56.2</v>
      </c>
      <c r="O819" s="83" t="n">
        <v>48.332</v>
      </c>
      <c r="P819" s="83" t="n">
        <v>56.2</v>
      </c>
      <c r="Q819" s="84" t="n">
        <v>0.04207185153577231</v>
      </c>
      <c r="R819" s="81" t="n">
        <v>11</v>
      </c>
      <c r="S819" s="81" t="n">
        <v>2025</v>
      </c>
      <c r="T819" s="81" t="n">
        <v>12</v>
      </c>
      <c r="U819" s="81" t="n">
        <v>2025</v>
      </c>
      <c r="V819" s="233" t="n">
        <v>46041</v>
      </c>
      <c r="W819" s="81" t="inlineStr">
        <is>
          <t>enero</t>
        </is>
      </c>
      <c r="X819" s="81" t="n">
        <v>2026</v>
      </c>
      <c r="Z819" t="inlineStr">
        <is>
          <t>renta baja</t>
        </is>
      </c>
    </row>
    <row r="820" ht="14.45" customHeight="1">
      <c r="A820" s="81" t="inlineStr">
        <is>
          <t>LLC</t>
        </is>
      </c>
      <c r="B820" s="81" t="n">
        <v>870</v>
      </c>
      <c r="C820" s="81" t="n">
        <v>0</v>
      </c>
      <c r="D820" s="233" t="n">
        <v>45992</v>
      </c>
      <c r="E820" s="233" t="n">
        <v>46138</v>
      </c>
      <c r="F820" s="233" t="n">
        <v>46144</v>
      </c>
      <c r="G820" s="81" t="inlineStr">
        <is>
          <t>ManonR</t>
        </is>
      </c>
      <c r="H820" s="81" t="n">
        <v>49</v>
      </c>
      <c r="I820" s="81" t="n"/>
      <c r="J820" s="83" t="n">
        <v>19002</v>
      </c>
      <c r="K820" s="83" t="inlineStr">
        <is>
          <t>USD</t>
        </is>
      </c>
      <c r="L820" s="83" t="n">
        <v>16341.72</v>
      </c>
      <c r="M820" s="83" t="n">
        <v>19002</v>
      </c>
      <c r="N820" s="83" t="n">
        <v>2850.3</v>
      </c>
      <c r="O820" s="83" t="n">
        <v>2451.258</v>
      </c>
      <c r="P820" s="83" t="n">
        <v>2850.3</v>
      </c>
      <c r="Q820" s="84" t="n">
        <v>0.15</v>
      </c>
      <c r="R820" s="81" t="n">
        <v>12</v>
      </c>
      <c r="S820" s="81" t="n">
        <v>2025</v>
      </c>
      <c r="T820" s="81" t="n">
        <v>4</v>
      </c>
      <c r="U820" s="81" t="n">
        <v>2026</v>
      </c>
      <c r="V820" s="233" t="n">
        <v>46189</v>
      </c>
      <c r="W820" s="81" t="inlineStr">
        <is>
          <t>junio</t>
        </is>
      </c>
      <c r="X820" s="81" t="n">
        <v>2026</v>
      </c>
      <c r="Z820" t="inlineStr">
        <is>
          <t>renta baja</t>
        </is>
      </c>
    </row>
    <row r="821" ht="14.45" customHeight="1">
      <c r="A821" s="81" t="inlineStr">
        <is>
          <t>LLC</t>
        </is>
      </c>
      <c r="B821" s="81" t="n">
        <v>871</v>
      </c>
      <c r="C821" s="81" t="n">
        <v>1</v>
      </c>
      <c r="D821" s="233" t="n">
        <v>45992</v>
      </c>
      <c r="E821" s="233" t="n">
        <v>45993</v>
      </c>
      <c r="F821" s="233" t="n">
        <v>45993</v>
      </c>
      <c r="G821" s="81" t="inlineStr">
        <is>
          <t>MinervaH</t>
        </is>
      </c>
      <c r="H821" s="81" t="n">
        <v>49</v>
      </c>
      <c r="I821" s="81" t="n"/>
      <c r="J821" s="83" t="n">
        <v>104592</v>
      </c>
      <c r="K821" s="83" t="inlineStr">
        <is>
          <t>MXN</t>
        </is>
      </c>
      <c r="L821" s="83" t="n">
        <v>5020.416</v>
      </c>
      <c r="M821" s="83" t="n">
        <v>5857.152</v>
      </c>
      <c r="N821" s="83" t="n">
        <v>800</v>
      </c>
      <c r="O821" s="83" t="n">
        <v>38.4</v>
      </c>
      <c r="P821" s="83" t="n">
        <v>44.8</v>
      </c>
      <c r="Q821" s="84" t="n">
        <v>0.007648768548263729</v>
      </c>
      <c r="R821" s="81" t="n">
        <v>12</v>
      </c>
      <c r="S821" s="81" t="n">
        <v>2025</v>
      </c>
      <c r="T821" s="81" t="n">
        <v>12</v>
      </c>
      <c r="U821" s="81" t="n">
        <v>2025</v>
      </c>
      <c r="V821" s="233" t="n">
        <v>46038</v>
      </c>
      <c r="W821" s="81" t="inlineStr">
        <is>
          <t>enero</t>
        </is>
      </c>
      <c r="X821" s="81" t="n">
        <v>2026</v>
      </c>
      <c r="Z821" t="inlineStr">
        <is>
          <t>sin renta</t>
        </is>
      </c>
    </row>
    <row r="822" ht="14.45" customHeight="1">
      <c r="A822" s="81" t="inlineStr">
        <is>
          <t>LLC</t>
        </is>
      </c>
      <c r="B822" s="81" t="n">
        <v>872</v>
      </c>
      <c r="C822" s="81" t="n">
        <v>0</v>
      </c>
      <c r="D822" s="233" t="n">
        <v>45993</v>
      </c>
      <c r="E822" s="233" t="n">
        <v>46328</v>
      </c>
      <c r="F822" s="233" t="n">
        <v>46332</v>
      </c>
      <c r="G822" s="81" t="inlineStr">
        <is>
          <t>InesGR</t>
        </is>
      </c>
      <c r="H822" s="81" t="n">
        <v>49</v>
      </c>
      <c r="I822" s="81" t="n"/>
      <c r="J822" s="83" t="n">
        <v>41552</v>
      </c>
      <c r="K822" s="83" t="inlineStr">
        <is>
          <t>MXN</t>
        </is>
      </c>
      <c r="L822" s="83" t="n">
        <v>1994.496</v>
      </c>
      <c r="M822" s="83" t="n">
        <v>2326.912</v>
      </c>
      <c r="N822" s="83" t="n">
        <v>4986.24</v>
      </c>
      <c r="O822" s="83" t="n">
        <v>239.33952</v>
      </c>
      <c r="P822" s="83" t="n">
        <v>279.22944</v>
      </c>
      <c r="Q822" s="84" t="n">
        <v>0.12</v>
      </c>
      <c r="R822" s="81" t="n">
        <v>12</v>
      </c>
      <c r="S822" s="81" t="n">
        <v>2025</v>
      </c>
      <c r="T822" s="81" t="n">
        <v>11</v>
      </c>
      <c r="U822" s="81" t="n">
        <v>2026</v>
      </c>
      <c r="V822" s="233" t="n">
        <v>46377</v>
      </c>
      <c r="W822" s="81" t="inlineStr">
        <is>
          <t>diciembre</t>
        </is>
      </c>
      <c r="X822" s="81" t="n">
        <v>2026</v>
      </c>
      <c r="Z822" t="inlineStr">
        <is>
          <t>renta dms alta</t>
        </is>
      </c>
    </row>
    <row r="823" ht="14.45" customHeight="1">
      <c r="A823" s="81" t="inlineStr">
        <is>
          <t>LLC</t>
        </is>
      </c>
      <c r="B823" s="81" t="n">
        <v>873</v>
      </c>
      <c r="C823" s="81" t="n">
        <v>0</v>
      </c>
      <c r="D823" s="233" t="n">
        <v>45993</v>
      </c>
      <c r="E823" s="233" t="n">
        <v>45957</v>
      </c>
      <c r="F823" s="233" t="n">
        <v>46022</v>
      </c>
      <c r="G823" s="81" t="inlineStr">
        <is>
          <t>LuisHdz</t>
        </is>
      </c>
      <c r="H823" s="81" t="n">
        <v>49</v>
      </c>
      <c r="I823" s="81" t="inlineStr">
        <is>
          <t>MARC1989</t>
        </is>
      </c>
      <c r="J823" s="83" t="n">
        <v>4827</v>
      </c>
      <c r="K823" s="83" t="inlineStr">
        <is>
          <t>USD</t>
        </is>
      </c>
      <c r="L823" s="83" t="n">
        <v>4151.22</v>
      </c>
      <c r="M823" s="83" t="n">
        <v>4827</v>
      </c>
      <c r="N823" s="83" t="n">
        <v>536.09</v>
      </c>
      <c r="O823" s="83" t="n">
        <v>461.0374</v>
      </c>
      <c r="P823" s="83" t="n">
        <v>536.09</v>
      </c>
      <c r="Q823" s="84" t="n">
        <v>0.1110607002278848</v>
      </c>
      <c r="R823" s="81" t="n">
        <v>12</v>
      </c>
      <c r="S823" s="81" t="n">
        <v>2025</v>
      </c>
      <c r="T823" s="81" t="n">
        <v>10</v>
      </c>
      <c r="U823" s="81" t="n">
        <v>2025</v>
      </c>
      <c r="V823" s="233" t="n">
        <v>46067</v>
      </c>
      <c r="W823" s="81" t="inlineStr">
        <is>
          <t>febrero</t>
        </is>
      </c>
      <c r="X823" s="81" t="n">
        <v>2026</v>
      </c>
    </row>
    <row r="824" ht="14.45" customHeight="1">
      <c r="A824" s="81" t="inlineStr">
        <is>
          <t>LLC</t>
        </is>
      </c>
      <c r="B824" s="81" t="n">
        <v>874</v>
      </c>
      <c r="C824" s="81" t="n">
        <v>0</v>
      </c>
      <c r="D824" s="233" t="n">
        <v>45993</v>
      </c>
      <c r="E824" s="233" t="n">
        <v>46230</v>
      </c>
      <c r="F824" s="233" t="n">
        <v>46236</v>
      </c>
      <c r="G824" s="81" t="inlineStr">
        <is>
          <t>ManonR</t>
        </is>
      </c>
      <c r="H824" s="81" t="n">
        <v>49</v>
      </c>
      <c r="I824" s="81" t="n"/>
      <c r="J824" s="83" t="n">
        <v>18040</v>
      </c>
      <c r="K824" s="83" t="inlineStr">
        <is>
          <t>USD</t>
        </is>
      </c>
      <c r="L824" s="83" t="n">
        <v>15514.4</v>
      </c>
      <c r="M824" s="83" t="n">
        <v>18040</v>
      </c>
      <c r="N824" s="83" t="n">
        <v>2962</v>
      </c>
      <c r="O824" s="83" t="n">
        <v>2547.32</v>
      </c>
      <c r="P824" s="83" t="n">
        <v>2962</v>
      </c>
      <c r="Q824" s="84" t="n">
        <v>0.1641906873614191</v>
      </c>
      <c r="R824" s="81" t="n">
        <v>12</v>
      </c>
      <c r="S824" s="81" t="n">
        <v>2025</v>
      </c>
      <c r="T824" s="81" t="n">
        <v>7</v>
      </c>
      <c r="U824" s="81" t="n">
        <v>2026</v>
      </c>
      <c r="V824" s="233" t="n">
        <v>46281</v>
      </c>
      <c r="W824" s="81" t="inlineStr">
        <is>
          <t>septiembre</t>
        </is>
      </c>
      <c r="X824" s="81" t="n">
        <v>2026</v>
      </c>
      <c r="Z824" t="inlineStr">
        <is>
          <t>renta baja</t>
        </is>
      </c>
    </row>
    <row r="825" ht="14.45" customHeight="1">
      <c r="A825" s="81" t="inlineStr">
        <is>
          <t>LLC</t>
        </is>
      </c>
      <c r="B825" s="81" t="n">
        <v>875</v>
      </c>
      <c r="C825" s="81" t="n">
        <v>0</v>
      </c>
      <c r="D825" s="233" t="n">
        <v>45993</v>
      </c>
      <c r="E825" s="233" t="n">
        <v>46025</v>
      </c>
      <c r="F825" s="233" t="n">
        <v>46029</v>
      </c>
      <c r="G825" s="81" t="inlineStr">
        <is>
          <t>DianaM</t>
        </is>
      </c>
      <c r="H825" s="81" t="n">
        <v>49</v>
      </c>
      <c r="I825" s="81" t="inlineStr">
        <is>
          <t>MARIELLAP</t>
        </is>
      </c>
      <c r="J825" s="83" t="n">
        <v>6617.34</v>
      </c>
      <c r="K825" s="83" t="inlineStr">
        <is>
          <t>USD</t>
        </is>
      </c>
      <c r="L825" s="83" t="n">
        <v>5690.9124</v>
      </c>
      <c r="M825" s="83" t="n">
        <v>6617.34</v>
      </c>
      <c r="N825" s="83" t="n">
        <v>284.42</v>
      </c>
      <c r="O825" s="83" t="n">
        <v>244.6012</v>
      </c>
      <c r="P825" s="83" t="n">
        <v>284.42</v>
      </c>
      <c r="Q825" s="84" t="n">
        <v>0.04298101654138974</v>
      </c>
      <c r="R825" s="81" t="n">
        <v>12</v>
      </c>
      <c r="S825" s="81" t="n">
        <v>2025</v>
      </c>
      <c r="T825" s="81" t="n">
        <v>1</v>
      </c>
      <c r="U825" s="81" t="n">
        <v>2026</v>
      </c>
      <c r="V825" s="233" t="n">
        <v>46074</v>
      </c>
      <c r="W825" s="81" t="inlineStr">
        <is>
          <t>febrero</t>
        </is>
      </c>
      <c r="X825" s="81" t="n">
        <v>2026</v>
      </c>
      <c r="Z825" t="inlineStr">
        <is>
          <t>sin renta</t>
        </is>
      </c>
    </row>
    <row r="826" ht="14.45" customHeight="1">
      <c r="A826" s="81" t="inlineStr">
        <is>
          <t>LLC</t>
        </is>
      </c>
      <c r="B826" s="81" t="n">
        <v>876</v>
      </c>
      <c r="C826" s="81" t="n">
        <v>1</v>
      </c>
      <c r="D826" s="233" t="n">
        <v>45993</v>
      </c>
      <c r="E826" s="233" t="n">
        <v>45807</v>
      </c>
      <c r="F826" s="233" t="n">
        <v>45809</v>
      </c>
      <c r="G826" s="81" t="inlineStr">
        <is>
          <t>LucianaE</t>
        </is>
      </c>
      <c r="H826" s="81" t="n">
        <v>49</v>
      </c>
      <c r="I826" s="81" t="n"/>
      <c r="J826" s="83" t="n">
        <v>508.64</v>
      </c>
      <c r="K826" s="83" t="inlineStr">
        <is>
          <t>USD</t>
        </is>
      </c>
      <c r="L826" s="83" t="n">
        <v>437.4304</v>
      </c>
      <c r="M826" s="83" t="n">
        <v>508.64</v>
      </c>
      <c r="N826" s="83" t="n">
        <v>39.79</v>
      </c>
      <c r="O826" s="83" t="n">
        <v>34.2194</v>
      </c>
      <c r="P826" s="83" t="n">
        <v>39.79</v>
      </c>
      <c r="Q826" s="84" t="n">
        <v>0.07822821642025796</v>
      </c>
      <c r="R826" s="81" t="n">
        <v>12</v>
      </c>
      <c r="S826" s="81" t="n">
        <v>2025</v>
      </c>
      <c r="T826" s="81" t="n">
        <v>5</v>
      </c>
      <c r="U826" s="81" t="n">
        <v>2025</v>
      </c>
      <c r="V826" s="233" t="n">
        <v>45854</v>
      </c>
      <c r="W826" s="81" t="inlineStr">
        <is>
          <t>julio</t>
        </is>
      </c>
      <c r="X826" s="81" t="n">
        <v>2025</v>
      </c>
    </row>
    <row r="827" ht="14.45" customHeight="1">
      <c r="A827" s="81" t="inlineStr">
        <is>
          <t>LLC</t>
        </is>
      </c>
      <c r="B827" s="81" t="n">
        <v>877</v>
      </c>
      <c r="C827" s="81" t="n">
        <v>1</v>
      </c>
      <c r="D827" s="233" t="n">
        <v>45993</v>
      </c>
      <c r="E827" s="233" t="n">
        <v>45978</v>
      </c>
      <c r="F827" s="233" t="n">
        <v>45987</v>
      </c>
      <c r="G827" s="81" t="inlineStr">
        <is>
          <t>VivianaS</t>
        </is>
      </c>
      <c r="H827" s="81" t="n">
        <v>49</v>
      </c>
      <c r="I827" s="81" t="n"/>
      <c r="J827" s="83" t="n">
        <v>10000</v>
      </c>
      <c r="K827" s="83" t="inlineStr">
        <is>
          <t>USD</t>
        </is>
      </c>
      <c r="L827" s="83" t="n">
        <v>8600</v>
      </c>
      <c r="M827" s="83" t="n">
        <v>10000</v>
      </c>
      <c r="N827" s="83" t="n">
        <v>1057.5</v>
      </c>
      <c r="O827" s="83" t="n">
        <v>909.4499999999999</v>
      </c>
      <c r="P827" s="83" t="n">
        <v>1057.5</v>
      </c>
      <c r="Q827" s="84" t="n">
        <v>0.10575</v>
      </c>
      <c r="R827" s="81" t="n">
        <v>12</v>
      </c>
      <c r="S827" s="81" t="n">
        <v>2025</v>
      </c>
      <c r="T827" s="81" t="n">
        <v>11</v>
      </c>
      <c r="U827" s="81" t="n">
        <v>2025</v>
      </c>
      <c r="V827" s="233" t="n">
        <v>46032</v>
      </c>
      <c r="W827" s="81" t="inlineStr">
        <is>
          <t>enero</t>
        </is>
      </c>
      <c r="X827" s="81" t="n">
        <v>2026</v>
      </c>
    </row>
    <row r="828" ht="14.45" customHeight="1">
      <c r="A828" s="81" t="inlineStr">
        <is>
          <t>LLC</t>
        </is>
      </c>
      <c r="B828" s="81" t="n">
        <v>878</v>
      </c>
      <c r="C828" s="81" t="n">
        <v>0</v>
      </c>
      <c r="D828" s="233" t="n">
        <v>45994</v>
      </c>
      <c r="E828" s="233" t="n">
        <v>45995</v>
      </c>
      <c r="F828" s="233" t="n">
        <v>45996</v>
      </c>
      <c r="G828" s="81" t="inlineStr">
        <is>
          <t>RafaellaP</t>
        </is>
      </c>
      <c r="H828" s="81" t="n">
        <v>49</v>
      </c>
      <c r="I828" s="81" t="n"/>
      <c r="J828" s="83" t="n">
        <v>1100</v>
      </c>
      <c r="K828" s="83" t="inlineStr">
        <is>
          <t>EUR</t>
        </is>
      </c>
      <c r="L828" s="83" t="n">
        <v>1100</v>
      </c>
      <c r="M828" s="83" t="n">
        <v>1276</v>
      </c>
      <c r="N828" s="83" t="n">
        <v>280</v>
      </c>
      <c r="O828" s="83" t="n">
        <v>280</v>
      </c>
      <c r="P828" s="83" t="n">
        <v>324.8</v>
      </c>
      <c r="Q828" s="84" t="n">
        <v>0.2545454545454545</v>
      </c>
      <c r="R828" s="81" t="n">
        <v>12</v>
      </c>
      <c r="S828" s="81" t="n">
        <v>2025</v>
      </c>
      <c r="T828" s="81" t="n">
        <v>12</v>
      </c>
      <c r="U828" s="81" t="n">
        <v>2025</v>
      </c>
      <c r="V828" s="233" t="n">
        <v>46041</v>
      </c>
      <c r="W828" s="81" t="inlineStr">
        <is>
          <t>enero</t>
        </is>
      </c>
      <c r="X828" s="81" t="n">
        <v>2026</v>
      </c>
      <c r="Z828" t="inlineStr">
        <is>
          <t>sin venta</t>
        </is>
      </c>
    </row>
    <row r="829" ht="14.45" customHeight="1">
      <c r="A829" s="81" t="inlineStr">
        <is>
          <t>LLC</t>
        </is>
      </c>
      <c r="B829" s="81" t="n">
        <v>879</v>
      </c>
      <c r="C829" s="81" t="n">
        <v>1</v>
      </c>
      <c r="D829" s="233" t="n">
        <v>45994</v>
      </c>
      <c r="E829" s="233" t="n">
        <v>45950</v>
      </c>
      <c r="F829" s="233" t="n">
        <v>45954</v>
      </c>
      <c r="G829" s="81" t="inlineStr">
        <is>
          <t>LuisHdz</t>
        </is>
      </c>
      <c r="H829" s="81" t="n">
        <v>49</v>
      </c>
      <c r="I829" s="81" t="inlineStr">
        <is>
          <t>MARC1989</t>
        </is>
      </c>
      <c r="J829" s="83" t="n">
        <v>5281.02</v>
      </c>
      <c r="K829" s="83" t="inlineStr">
        <is>
          <t>USD</t>
        </is>
      </c>
      <c r="L829" s="83" t="n">
        <v>4541.6772</v>
      </c>
      <c r="M829" s="83" t="n">
        <v>5281.02</v>
      </c>
      <c r="N829" s="83" t="n">
        <v>647.1900000000001</v>
      </c>
      <c r="O829" s="83" t="n">
        <v>556.5834</v>
      </c>
      <c r="P829" s="83" t="n">
        <v>647.1900000000001</v>
      </c>
      <c r="Q829" s="84" t="n">
        <v>0.1225501891680016</v>
      </c>
      <c r="R829" s="81" t="n">
        <v>12</v>
      </c>
      <c r="S829" s="81" t="n">
        <v>2025</v>
      </c>
      <c r="T829" s="81" t="n">
        <v>10</v>
      </c>
      <c r="U829" s="81" t="n">
        <v>2025</v>
      </c>
      <c r="V829" s="233" t="n">
        <v>45999</v>
      </c>
      <c r="W829" s="81" t="inlineStr">
        <is>
          <t>diciembre</t>
        </is>
      </c>
      <c r="X829" s="81" t="n">
        <v>2025</v>
      </c>
      <c r="Z829" t="inlineStr">
        <is>
          <t>sin venta</t>
        </is>
      </c>
    </row>
    <row r="830" ht="14.45" customHeight="1">
      <c r="A830" s="81" t="inlineStr">
        <is>
          <t>LLC</t>
        </is>
      </c>
      <c r="B830" s="81" t="n">
        <v>880</v>
      </c>
      <c r="C830" s="81" t="n">
        <v>1</v>
      </c>
      <c r="D830" s="233" t="n">
        <v>45994</v>
      </c>
      <c r="E830" s="233" t="n">
        <v>45955</v>
      </c>
      <c r="F830" s="233" t="n">
        <v>45959</v>
      </c>
      <c r="G830" s="81" t="inlineStr">
        <is>
          <t>VivianaS</t>
        </is>
      </c>
      <c r="H830" s="81" t="n">
        <v>49</v>
      </c>
      <c r="I830" s="81" t="n"/>
      <c r="J830" s="83" t="n">
        <v>7141.22</v>
      </c>
      <c r="K830" s="83" t="inlineStr">
        <is>
          <t>USD</t>
        </is>
      </c>
      <c r="L830" s="83" t="n">
        <v>6141.4492</v>
      </c>
      <c r="M830" s="83" t="n">
        <v>7141.22</v>
      </c>
      <c r="N830" s="83" t="n">
        <v>419.24</v>
      </c>
      <c r="O830" s="83" t="n">
        <v>360.5464</v>
      </c>
      <c r="P830" s="83" t="n">
        <v>419.24</v>
      </c>
      <c r="Q830" s="84" t="n">
        <v>0.05870705565715662</v>
      </c>
      <c r="R830" s="81" t="n">
        <v>12</v>
      </c>
      <c r="S830" s="81" t="n">
        <v>2025</v>
      </c>
      <c r="T830" s="81" t="n">
        <v>10</v>
      </c>
      <c r="U830" s="81" t="n">
        <v>2025</v>
      </c>
      <c r="V830" s="233" t="n">
        <v>46004</v>
      </c>
      <c r="W830" s="81" t="inlineStr">
        <is>
          <t>diciembre</t>
        </is>
      </c>
      <c r="X830" s="81" t="n">
        <v>2025</v>
      </c>
    </row>
    <row r="831" ht="14.45" customHeight="1">
      <c r="A831" s="81" t="inlineStr">
        <is>
          <t>LLC</t>
        </is>
      </c>
      <c r="B831" s="81" t="n">
        <v>881</v>
      </c>
      <c r="C831" s="81" t="n">
        <v>0</v>
      </c>
      <c r="D831" s="233" t="n">
        <v>45994</v>
      </c>
      <c r="E831" s="233" t="n">
        <v>46050</v>
      </c>
      <c r="F831" s="233" t="n">
        <v>46054</v>
      </c>
      <c r="G831" s="81" t="inlineStr">
        <is>
          <t>LuisHdz</t>
        </is>
      </c>
      <c r="H831" s="81" t="n">
        <v>49</v>
      </c>
      <c r="I831" s="81" t="inlineStr">
        <is>
          <t>MARC1989</t>
        </is>
      </c>
      <c r="J831" s="83" t="n">
        <v>81600</v>
      </c>
      <c r="K831" s="83" t="inlineStr">
        <is>
          <t>MXN</t>
        </is>
      </c>
      <c r="L831" s="83" t="n">
        <v>3916.8</v>
      </c>
      <c r="M831" s="83" t="n">
        <v>4569.6</v>
      </c>
      <c r="N831" s="83" t="n">
        <v>6000</v>
      </c>
      <c r="O831" s="83" t="n">
        <v>288</v>
      </c>
      <c r="P831" s="83" t="n">
        <v>336</v>
      </c>
      <c r="Q831" s="84" t="n">
        <v>0.07352941176470588</v>
      </c>
      <c r="R831" s="81" t="n">
        <v>12</v>
      </c>
      <c r="S831" s="81" t="n">
        <v>2025</v>
      </c>
      <c r="T831" s="81" t="n">
        <v>1</v>
      </c>
      <c r="U831" s="81" t="n">
        <v>2026</v>
      </c>
      <c r="V831" s="233" t="n">
        <v>46099</v>
      </c>
      <c r="W831" s="81" t="inlineStr">
        <is>
          <t>marzo</t>
        </is>
      </c>
      <c r="X831" s="81" t="n">
        <v>2026</v>
      </c>
    </row>
    <row r="832" ht="14.45" customHeight="1">
      <c r="A832" s="81" t="inlineStr">
        <is>
          <t>LLC</t>
        </is>
      </c>
      <c r="B832" s="81" t="n">
        <v>882</v>
      </c>
      <c r="C832" s="81" t="n">
        <v>0</v>
      </c>
      <c r="D832" s="233" t="n">
        <v>45994</v>
      </c>
      <c r="E832" s="233" t="n">
        <v>46032</v>
      </c>
      <c r="F832" s="233" t="n">
        <v>46036</v>
      </c>
      <c r="G832" s="81" t="inlineStr">
        <is>
          <t>VivianaS</t>
        </is>
      </c>
      <c r="H832" s="81" t="n">
        <v>49</v>
      </c>
      <c r="I832" s="81" t="n"/>
      <c r="J832" s="83" t="n">
        <v>427120</v>
      </c>
      <c r="K832" s="83" t="inlineStr">
        <is>
          <t>JPY</t>
        </is>
      </c>
      <c r="L832" s="83" t="n">
        <v>2349.16</v>
      </c>
      <c r="M832" s="83" t="n">
        <v>2733.568</v>
      </c>
      <c r="N832" s="83" t="n">
        <v>30976</v>
      </c>
      <c r="O832" s="83" t="n">
        <v>170.368</v>
      </c>
      <c r="P832" s="83" t="n">
        <v>198.2464</v>
      </c>
      <c r="Q832" s="84" t="n">
        <v>0.07252294437160517</v>
      </c>
      <c r="R832" s="81" t="n">
        <v>12</v>
      </c>
      <c r="S832" s="81" t="n">
        <v>2025</v>
      </c>
      <c r="T832" s="81" t="n">
        <v>1</v>
      </c>
      <c r="U832" s="81" t="n">
        <v>2026</v>
      </c>
      <c r="V832" s="233" t="n">
        <v>46081</v>
      </c>
      <c r="W832" s="81" t="inlineStr">
        <is>
          <t>febrero</t>
        </is>
      </c>
      <c r="X832" s="81" t="n">
        <v>2026</v>
      </c>
      <c r="Z832" t="inlineStr">
        <is>
          <t>sin renta</t>
        </is>
      </c>
    </row>
    <row r="833" ht="14.45" customHeight="1">
      <c r="A833" s="81" t="inlineStr">
        <is>
          <t>LLC</t>
        </is>
      </c>
      <c r="B833" s="81" t="n">
        <v>884</v>
      </c>
      <c r="C833" s="81" t="n">
        <v>1</v>
      </c>
      <c r="D833" s="233" t="n">
        <v>45994</v>
      </c>
      <c r="E833" s="233" t="n">
        <v>45941</v>
      </c>
      <c r="F833" s="233" t="n">
        <v>45943</v>
      </c>
      <c r="G833" s="81" t="inlineStr">
        <is>
          <t>VivianaS</t>
        </is>
      </c>
      <c r="H833" s="81" t="n">
        <v>49</v>
      </c>
      <c r="I833" s="81" t="n"/>
      <c r="J833" s="83" t="n">
        <v>759.0700000000001</v>
      </c>
      <c r="K833" s="83" t="inlineStr">
        <is>
          <t>USD</t>
        </is>
      </c>
      <c r="L833" s="83" t="n">
        <v>652.8002</v>
      </c>
      <c r="M833" s="83" t="n">
        <v>759.0700000000001</v>
      </c>
      <c r="N833" s="83" t="n">
        <v>59.71</v>
      </c>
      <c r="O833" s="83" t="n">
        <v>51.3506</v>
      </c>
      <c r="P833" s="83" t="n">
        <v>59.71</v>
      </c>
      <c r="Q833" s="84" t="n">
        <v>0.07866204697853953</v>
      </c>
      <c r="R833" s="81" t="n">
        <v>12</v>
      </c>
      <c r="S833" s="81" t="n">
        <v>2025</v>
      </c>
      <c r="T833" s="81" t="n">
        <v>10</v>
      </c>
      <c r="U833" s="81" t="n">
        <v>2025</v>
      </c>
      <c r="V833" s="233" t="n">
        <v>45988</v>
      </c>
      <c r="W833" s="81" t="inlineStr">
        <is>
          <t>noviembre</t>
        </is>
      </c>
      <c r="X833" s="81" t="n">
        <v>2025</v>
      </c>
      <c r="Z833" t="inlineStr">
        <is>
          <t>renta baja</t>
        </is>
      </c>
    </row>
    <row r="834" ht="14.45" customHeight="1">
      <c r="A834" s="81" t="inlineStr">
        <is>
          <t>LLC</t>
        </is>
      </c>
      <c r="B834" s="81" t="n">
        <v>886</v>
      </c>
      <c r="C834" s="81" t="n">
        <v>0</v>
      </c>
      <c r="D834" s="233" t="n">
        <v>45995</v>
      </c>
      <c r="E834" s="233" t="n">
        <v>46226</v>
      </c>
      <c r="F834" s="233" t="n">
        <v>46241</v>
      </c>
      <c r="G834" s="81" t="inlineStr">
        <is>
          <t>AndreaG</t>
        </is>
      </c>
      <c r="H834" s="81" t="n">
        <v>49</v>
      </c>
      <c r="I834" s="81" t="inlineStr">
        <is>
          <t>MARC1989,MARTINB</t>
        </is>
      </c>
      <c r="J834" s="83" t="n">
        <v>335788</v>
      </c>
      <c r="K834" s="83" t="inlineStr">
        <is>
          <t>USD</t>
        </is>
      </c>
      <c r="L834" s="83" t="n">
        <v>288777.68</v>
      </c>
      <c r="M834" s="83" t="n">
        <v>335788</v>
      </c>
      <c r="N834" s="83" t="n">
        <v>50539</v>
      </c>
      <c r="O834" s="83" t="n">
        <v>43463.54</v>
      </c>
      <c r="P834" s="83" t="n">
        <v>50539</v>
      </c>
      <c r="Q834" s="84" t="n">
        <v>0.150508654269956</v>
      </c>
      <c r="R834" s="81" t="n">
        <v>12</v>
      </c>
      <c r="S834" s="81" t="n">
        <v>2025</v>
      </c>
      <c r="T834" s="81" t="n">
        <v>7</v>
      </c>
      <c r="U834" s="81" t="n">
        <v>2026</v>
      </c>
      <c r="V834" s="233" t="n">
        <v>46286</v>
      </c>
      <c r="W834" s="81" t="inlineStr">
        <is>
          <t>septiembre</t>
        </is>
      </c>
      <c r="X834" s="81" t="n">
        <v>2026</v>
      </c>
      <c r="Z834" t="inlineStr">
        <is>
          <t>renta baja</t>
        </is>
      </c>
    </row>
    <row r="835" ht="14.45" customHeight="1">
      <c r="A835" s="81" t="inlineStr">
        <is>
          <t>LLC</t>
        </is>
      </c>
      <c r="B835" s="81" t="n">
        <v>887</v>
      </c>
      <c r="C835" s="81" t="n">
        <v>0</v>
      </c>
      <c r="D835" s="233" t="n">
        <v>45995</v>
      </c>
      <c r="E835" s="233" t="n">
        <v>46096</v>
      </c>
      <c r="F835" s="233" t="n">
        <v>46110</v>
      </c>
      <c r="G835" s="81" t="inlineStr">
        <is>
          <t>MariellaP</t>
        </is>
      </c>
      <c r="H835" s="81" t="n">
        <v>49</v>
      </c>
      <c r="I835" s="81" t="inlineStr">
        <is>
          <t>JORGEP,LUISHDZ</t>
        </is>
      </c>
      <c r="J835" s="83" t="n">
        <v>425999.96</v>
      </c>
      <c r="K835" s="83" t="inlineStr">
        <is>
          <t>MXN</t>
        </is>
      </c>
      <c r="L835" s="83" t="n">
        <v>20447.99808</v>
      </c>
      <c r="M835" s="83" t="n">
        <v>23855.99776</v>
      </c>
      <c r="N835" s="83" t="n">
        <v>85499.84</v>
      </c>
      <c r="O835" s="83" t="n">
        <v>4103.99232</v>
      </c>
      <c r="P835" s="83" t="n">
        <v>4787.99104</v>
      </c>
      <c r="Q835" s="84" t="n">
        <v>0.2007038686106919</v>
      </c>
      <c r="R835" s="81" t="n">
        <v>12</v>
      </c>
      <c r="S835" s="81" t="n">
        <v>2025</v>
      </c>
      <c r="T835" s="81" t="n">
        <v>3</v>
      </c>
      <c r="U835" s="81" t="n">
        <v>2026</v>
      </c>
      <c r="V835" s="233" t="n">
        <v>46155</v>
      </c>
      <c r="W835" s="81" t="inlineStr">
        <is>
          <t>mayo</t>
        </is>
      </c>
      <c r="X835" s="81" t="n">
        <v>2026</v>
      </c>
    </row>
    <row r="836" ht="14.45" customHeight="1">
      <c r="A836" s="81" t="inlineStr">
        <is>
          <t>LLC</t>
        </is>
      </c>
      <c r="B836" s="81" t="n">
        <v>888</v>
      </c>
      <c r="C836" s="81" t="n">
        <v>1</v>
      </c>
      <c r="D836" s="233" t="n">
        <v>45995</v>
      </c>
      <c r="E836" s="233" t="n">
        <v>46013</v>
      </c>
      <c r="F836" s="233" t="n">
        <v>46013</v>
      </c>
      <c r="G836" s="81" t="inlineStr">
        <is>
          <t>MinervaH</t>
        </is>
      </c>
      <c r="H836" s="81" t="n">
        <v>49</v>
      </c>
      <c r="I836" s="81" t="n"/>
      <c r="J836" s="83" t="n">
        <v>24249</v>
      </c>
      <c r="K836" s="83" t="inlineStr">
        <is>
          <t>MXN</t>
        </is>
      </c>
      <c r="L836" s="83" t="n">
        <v>1163.952</v>
      </c>
      <c r="M836" s="83" t="n">
        <v>1357.944</v>
      </c>
      <c r="N836" s="83" t="n">
        <v>2100</v>
      </c>
      <c r="O836" s="83" t="n">
        <v>100.8</v>
      </c>
      <c r="P836" s="83" t="n">
        <v>117.6</v>
      </c>
      <c r="Q836" s="84" t="n">
        <v>0.08660150934059137</v>
      </c>
      <c r="R836" s="81" t="n">
        <v>12</v>
      </c>
      <c r="S836" s="81" t="n">
        <v>2025</v>
      </c>
      <c r="T836" s="81" t="n">
        <v>12</v>
      </c>
      <c r="U836" s="81" t="n">
        <v>2025</v>
      </c>
      <c r="V836" s="233" t="n">
        <v>46058</v>
      </c>
      <c r="W836" s="81" t="inlineStr">
        <is>
          <t>febrero</t>
        </is>
      </c>
      <c r="X836" s="81" t="n">
        <v>2026</v>
      </c>
    </row>
    <row r="837" ht="14.45" customHeight="1">
      <c r="A837" s="81" t="inlineStr">
        <is>
          <t>LLC</t>
        </is>
      </c>
      <c r="B837" s="81" t="n">
        <v>889</v>
      </c>
      <c r="C837" s="81" t="n">
        <v>0</v>
      </c>
      <c r="D837" s="233" t="n">
        <v>45995</v>
      </c>
      <c r="E837" s="233" t="n">
        <v>46013</v>
      </c>
      <c r="F837" s="233" t="n">
        <v>46019</v>
      </c>
      <c r="G837" s="81" t="inlineStr">
        <is>
          <t>MariaM</t>
        </is>
      </c>
      <c r="H837" s="81" t="n">
        <v>49</v>
      </c>
      <c r="I837" s="81" t="n"/>
      <c r="J837" s="83" t="n">
        <v>13350.88</v>
      </c>
      <c r="K837" s="83" t="inlineStr">
        <is>
          <t>USD</t>
        </is>
      </c>
      <c r="L837" s="83" t="n">
        <v>11481.7568</v>
      </c>
      <c r="M837" s="83" t="n">
        <v>13350.88</v>
      </c>
      <c r="N837" s="83" t="n">
        <v>2236.17</v>
      </c>
      <c r="O837" s="83" t="n">
        <v>1923.1062</v>
      </c>
      <c r="P837" s="83" t="n">
        <v>2236.17</v>
      </c>
      <c r="Q837" s="84" t="n">
        <v>0.1674923300935968</v>
      </c>
      <c r="R837" s="81" t="n">
        <v>12</v>
      </c>
      <c r="S837" s="81" t="n">
        <v>2025</v>
      </c>
      <c r="T837" s="81" t="n">
        <v>12</v>
      </c>
      <c r="U837" s="81" t="n">
        <v>2025</v>
      </c>
      <c r="V837" s="233" t="n">
        <v>46064</v>
      </c>
      <c r="W837" s="81" t="inlineStr">
        <is>
          <t>febrero</t>
        </is>
      </c>
      <c r="X837" s="81" t="n">
        <v>2026</v>
      </c>
      <c r="Z837" t="inlineStr">
        <is>
          <t>renta baja</t>
        </is>
      </c>
    </row>
    <row r="838" ht="14.45" customHeight="1">
      <c r="A838" s="81" t="inlineStr">
        <is>
          <t>LLC</t>
        </is>
      </c>
      <c r="B838" s="81" t="n">
        <v>890</v>
      </c>
      <c r="C838" s="81" t="n">
        <v>0</v>
      </c>
      <c r="D838" s="233" t="n">
        <v>45995</v>
      </c>
      <c r="E838" s="233" t="n">
        <v>46017</v>
      </c>
      <c r="F838" s="233" t="n">
        <v>46025</v>
      </c>
      <c r="G838" s="81" t="inlineStr">
        <is>
          <t>IsraelB</t>
        </is>
      </c>
      <c r="H838" s="81" t="n">
        <v>49</v>
      </c>
      <c r="I838" s="81" t="n"/>
      <c r="J838" s="83" t="n">
        <v>40428</v>
      </c>
      <c r="K838" s="83" t="inlineStr">
        <is>
          <t>MXN</t>
        </is>
      </c>
      <c r="L838" s="83" t="n">
        <v>1940.544</v>
      </c>
      <c r="M838" s="83" t="n">
        <v>2263.968</v>
      </c>
      <c r="N838" s="83" t="n">
        <v>0</v>
      </c>
      <c r="O838" s="83" t="n">
        <v>0</v>
      </c>
      <c r="P838" s="83" t="n">
        <v>0</v>
      </c>
      <c r="Q838" s="84" t="n">
        <v>0</v>
      </c>
      <c r="R838" s="81" t="n">
        <v>12</v>
      </c>
      <c r="S838" s="81" t="n">
        <v>2025</v>
      </c>
      <c r="T838" s="81" t="n">
        <v>12</v>
      </c>
      <c r="U838" s="81" t="n">
        <v>2025</v>
      </c>
      <c r="V838" s="233" t="n">
        <v>46070</v>
      </c>
      <c r="W838" s="81" t="inlineStr">
        <is>
          <t>febrero</t>
        </is>
      </c>
      <c r="X838" s="81" t="n">
        <v>2026</v>
      </c>
      <c r="Z838" t="inlineStr">
        <is>
          <t>renta baja</t>
        </is>
      </c>
    </row>
    <row r="839" ht="14.45" customHeight="1">
      <c r="A839" s="81" t="inlineStr">
        <is>
          <t>LLC</t>
        </is>
      </c>
      <c r="B839" s="81" t="n">
        <v>891</v>
      </c>
      <c r="C839" s="81" t="n">
        <v>0</v>
      </c>
      <c r="D839" s="233" t="n">
        <v>45996</v>
      </c>
      <c r="E839" s="233" t="n">
        <v>46184</v>
      </c>
      <c r="F839" s="233" t="n">
        <v>46226</v>
      </c>
      <c r="G839" s="81" t="inlineStr">
        <is>
          <t>ManonR</t>
        </is>
      </c>
      <c r="H839" s="81" t="n">
        <v>49</v>
      </c>
      <c r="I839" s="81" t="n"/>
      <c r="J839" s="83" t="n">
        <v>5550906</v>
      </c>
      <c r="K839" s="83" t="inlineStr">
        <is>
          <t>MXN</t>
        </is>
      </c>
      <c r="L839" s="83" t="n">
        <v>266443.488</v>
      </c>
      <c r="M839" s="83" t="n">
        <v>310850.736</v>
      </c>
      <c r="N839" s="83" t="n">
        <v>236410</v>
      </c>
      <c r="O839" s="83" t="n">
        <v>11347.68</v>
      </c>
      <c r="P839" s="83" t="n">
        <v>13238.96</v>
      </c>
      <c r="Q839" s="84" t="n">
        <v>0.04258944395743686</v>
      </c>
      <c r="R839" s="81" t="n">
        <v>12</v>
      </c>
      <c r="S839" s="81" t="n">
        <v>2025</v>
      </c>
      <c r="T839" s="81" t="n">
        <v>6</v>
      </c>
      <c r="U839" s="81" t="n">
        <v>2026</v>
      </c>
      <c r="V839" s="233" t="n">
        <v>46271</v>
      </c>
      <c r="W839" s="81" t="inlineStr">
        <is>
          <t>septiembre</t>
        </is>
      </c>
      <c r="X839" s="81" t="n">
        <v>2026</v>
      </c>
      <c r="Z839" t="inlineStr">
        <is>
          <t>renta baja</t>
        </is>
      </c>
    </row>
    <row r="840" ht="14.45" customHeight="1">
      <c r="A840" s="81" t="inlineStr">
        <is>
          <t>LLC</t>
        </is>
      </c>
      <c r="B840" s="81" t="n">
        <v>892</v>
      </c>
      <c r="C840" s="81" t="n">
        <v>0</v>
      </c>
      <c r="D840" s="233" t="n">
        <v>45996</v>
      </c>
      <c r="E840" s="233" t="n">
        <v>45939</v>
      </c>
      <c r="F840" s="233" t="n">
        <v>45942</v>
      </c>
      <c r="G840" s="81" t="inlineStr">
        <is>
          <t>VivianaS</t>
        </is>
      </c>
      <c r="H840" s="81" t="n">
        <v>49</v>
      </c>
      <c r="I840" s="81" t="n"/>
      <c r="J840" s="83" t="n">
        <v>4772.49</v>
      </c>
      <c r="K840" s="83" t="inlineStr">
        <is>
          <t>USD</t>
        </is>
      </c>
      <c r="L840" s="83" t="n">
        <v>4104.341399999999</v>
      </c>
      <c r="M840" s="83" t="n">
        <v>4772.49</v>
      </c>
      <c r="N840" s="83" t="n">
        <v>387.25</v>
      </c>
      <c r="O840" s="83" t="n">
        <v>333.035</v>
      </c>
      <c r="P840" s="83" t="n">
        <v>387.25</v>
      </c>
      <c r="Q840" s="84" t="n">
        <v>0.08114212916108782</v>
      </c>
      <c r="R840" s="81" t="n">
        <v>12</v>
      </c>
      <c r="S840" s="81" t="n">
        <v>2025</v>
      </c>
      <c r="T840" s="81" t="n">
        <v>10</v>
      </c>
      <c r="U840" s="81" t="n">
        <v>2025</v>
      </c>
      <c r="V840" s="233" t="n">
        <v>45987</v>
      </c>
      <c r="W840" s="81" t="inlineStr">
        <is>
          <t>noviembre</t>
        </is>
      </c>
      <c r="X840" s="81" t="n">
        <v>2025</v>
      </c>
      <c r="Z840" t="inlineStr">
        <is>
          <t>sin renta</t>
        </is>
      </c>
    </row>
    <row r="841" ht="14.45" customHeight="1">
      <c r="A841" s="81" t="inlineStr">
        <is>
          <t>LLC</t>
        </is>
      </c>
      <c r="B841" s="81" t="n">
        <v>893</v>
      </c>
      <c r="C841" s="81" t="n">
        <v>1</v>
      </c>
      <c r="D841" s="233" t="n">
        <v>45996</v>
      </c>
      <c r="E841" s="233" t="n">
        <v>46010</v>
      </c>
      <c r="F841" s="233" t="n">
        <v>46039</v>
      </c>
      <c r="G841" s="81" t="inlineStr">
        <is>
          <t>MariellaP</t>
        </is>
      </c>
      <c r="H841" s="81" t="n">
        <v>49</v>
      </c>
      <c r="I841" s="81" t="inlineStr">
        <is>
          <t>DIANAM,MARC1989</t>
        </is>
      </c>
      <c r="J841" s="83" t="n">
        <v>119275.69</v>
      </c>
      <c r="K841" s="83" t="inlineStr">
        <is>
          <t>USD</t>
        </is>
      </c>
      <c r="L841" s="83" t="n">
        <v>102577.0934</v>
      </c>
      <c r="M841" s="83" t="n">
        <v>119275.69</v>
      </c>
      <c r="N841" s="83" t="n">
        <v>14130.8</v>
      </c>
      <c r="O841" s="83" t="n">
        <v>12152.488</v>
      </c>
      <c r="P841" s="83" t="n">
        <v>14130.8</v>
      </c>
      <c r="Q841" s="84" t="n">
        <v>0.1184717522908482</v>
      </c>
      <c r="R841" s="81" t="n">
        <v>12</v>
      </c>
      <c r="S841" s="81" t="n">
        <v>2025</v>
      </c>
      <c r="T841" s="81" t="n">
        <v>12</v>
      </c>
      <c r="U841" s="81" t="n">
        <v>2025</v>
      </c>
      <c r="V841" s="233" t="n">
        <v>46084</v>
      </c>
      <c r="W841" s="81" t="inlineStr">
        <is>
          <t>marzo</t>
        </is>
      </c>
      <c r="X841" s="81" t="n">
        <v>2026</v>
      </c>
      <c r="Z841" t="inlineStr">
        <is>
          <t>renta baja</t>
        </is>
      </c>
    </row>
    <row r="842" ht="14.45" customHeight="1">
      <c r="A842" s="81" t="inlineStr">
        <is>
          <t>LLC</t>
        </is>
      </c>
      <c r="B842" s="81" t="n">
        <v>894</v>
      </c>
      <c r="C842" s="81" t="n">
        <v>1</v>
      </c>
      <c r="D842" s="233" t="n">
        <v>45996</v>
      </c>
      <c r="E842" s="233" t="n">
        <v>45996</v>
      </c>
      <c r="F842" s="233" t="n">
        <v>45998</v>
      </c>
      <c r="G842" s="81" t="inlineStr">
        <is>
          <t>MinervaH</t>
        </is>
      </c>
      <c r="H842" s="81" t="n">
        <v>49</v>
      </c>
      <c r="I842" s="81" t="n"/>
      <c r="J842" s="83" t="n">
        <v>6855.53</v>
      </c>
      <c r="K842" s="83" t="inlineStr">
        <is>
          <t>MXN</t>
        </is>
      </c>
      <c r="L842" s="83" t="n">
        <v>329.06544</v>
      </c>
      <c r="M842" s="83" t="n">
        <v>383.90968</v>
      </c>
      <c r="N842" s="83" t="n">
        <v>800</v>
      </c>
      <c r="O842" s="83" t="n">
        <v>38.4</v>
      </c>
      <c r="P842" s="83" t="n">
        <v>44.8</v>
      </c>
      <c r="Q842" s="84" t="n">
        <v>0.1166941140947527</v>
      </c>
      <c r="R842" s="81" t="n">
        <v>12</v>
      </c>
      <c r="S842" s="81" t="n">
        <v>2025</v>
      </c>
      <c r="T842" s="81" t="n">
        <v>12</v>
      </c>
      <c r="U842" s="81" t="n">
        <v>2025</v>
      </c>
      <c r="V842" s="233" t="n">
        <v>46043</v>
      </c>
      <c r="W842" s="81" t="inlineStr">
        <is>
          <t>enero</t>
        </is>
      </c>
      <c r="X842" s="81" t="n">
        <v>2026</v>
      </c>
      <c r="Z842" t="inlineStr">
        <is>
          <t>sin venta</t>
        </is>
      </c>
    </row>
    <row r="843" ht="14.45" customHeight="1">
      <c r="A843" s="81" t="inlineStr">
        <is>
          <t>LLC</t>
        </is>
      </c>
      <c r="B843" s="81" t="n">
        <v>895</v>
      </c>
      <c r="C843" s="81" t="n">
        <v>0</v>
      </c>
      <c r="D843" s="233" t="n">
        <v>45999</v>
      </c>
      <c r="E843" s="233" t="n">
        <v>46113</v>
      </c>
      <c r="F843" s="233" t="n">
        <v>46121</v>
      </c>
      <c r="G843" s="81" t="inlineStr">
        <is>
          <t>MartinO</t>
        </is>
      </c>
      <c r="H843" s="81" t="n">
        <v>50</v>
      </c>
      <c r="I843" s="81" t="n"/>
      <c r="J843" s="83" t="n">
        <v>351300</v>
      </c>
      <c r="K843" s="83" t="inlineStr">
        <is>
          <t>MXN</t>
        </is>
      </c>
      <c r="L843" s="83" t="n">
        <v>16862.4</v>
      </c>
      <c r="M843" s="83" t="n">
        <v>19672.8</v>
      </c>
      <c r="N843" s="83" t="n">
        <v>52695</v>
      </c>
      <c r="O843" s="83" t="n">
        <v>2529.36</v>
      </c>
      <c r="P843" s="83" t="n">
        <v>2950.92</v>
      </c>
      <c r="Q843" s="84" t="n">
        <v>0.15</v>
      </c>
      <c r="R843" s="81" t="n">
        <v>12</v>
      </c>
      <c r="S843" s="81" t="n">
        <v>2025</v>
      </c>
      <c r="T843" s="81" t="n">
        <v>4</v>
      </c>
      <c r="U843" s="81" t="n">
        <v>2026</v>
      </c>
      <c r="V843" s="233" t="n">
        <v>46166</v>
      </c>
      <c r="W843" s="81" t="inlineStr">
        <is>
          <t>mayo</t>
        </is>
      </c>
      <c r="X843" s="81" t="n">
        <v>2026</v>
      </c>
    </row>
    <row r="844" ht="14.45" customHeight="1">
      <c r="A844" s="81" t="inlineStr">
        <is>
          <t>LLC</t>
        </is>
      </c>
      <c r="B844" s="81" t="n">
        <v>896</v>
      </c>
      <c r="C844" s="81" t="n">
        <v>0</v>
      </c>
      <c r="D844" s="233" t="n">
        <v>45999</v>
      </c>
      <c r="E844" s="233" t="n">
        <v>46009</v>
      </c>
      <c r="F844" s="233" t="n">
        <v>46017</v>
      </c>
      <c r="G844" s="81" t="inlineStr">
        <is>
          <t>RocioZ</t>
        </is>
      </c>
      <c r="H844" s="81" t="n">
        <v>50</v>
      </c>
      <c r="I844" s="81" t="n"/>
      <c r="J844" s="83" t="n">
        <v>12935.9</v>
      </c>
      <c r="K844" s="83" t="inlineStr">
        <is>
          <t>USD</t>
        </is>
      </c>
      <c r="L844" s="83" t="n">
        <v>11124.874</v>
      </c>
      <c r="M844" s="83" t="n">
        <v>12935.9</v>
      </c>
      <c r="N844" s="83" t="n">
        <v>1771.95</v>
      </c>
      <c r="O844" s="83" t="n">
        <v>1523.877</v>
      </c>
      <c r="P844" s="83" t="n">
        <v>1771.95</v>
      </c>
      <c r="Q844" s="84" t="n">
        <v>0.1369792592707118</v>
      </c>
      <c r="R844" s="81" t="n">
        <v>12</v>
      </c>
      <c r="S844" s="81" t="n">
        <v>2025</v>
      </c>
      <c r="T844" s="81" t="n">
        <v>12</v>
      </c>
      <c r="U844" s="81" t="n">
        <v>2025</v>
      </c>
      <c r="V844" s="233" t="n">
        <v>46062</v>
      </c>
      <c r="W844" s="81" t="inlineStr">
        <is>
          <t>febrero</t>
        </is>
      </c>
      <c r="X844" s="81" t="n">
        <v>2026</v>
      </c>
      <c r="Z844" t="inlineStr">
        <is>
          <t>sin renta</t>
        </is>
      </c>
    </row>
    <row r="845" ht="14.45" customHeight="1">
      <c r="A845" s="81" t="inlineStr">
        <is>
          <t>LLC</t>
        </is>
      </c>
      <c r="B845" s="81" t="n">
        <v>897</v>
      </c>
      <c r="C845" s="81" t="n">
        <v>0</v>
      </c>
      <c r="D845" s="233" t="n">
        <v>45999</v>
      </c>
      <c r="E845" s="233" t="n">
        <v>46006</v>
      </c>
      <c r="F845" s="233" t="n">
        <v>46017</v>
      </c>
      <c r="G845" s="81" t="inlineStr">
        <is>
          <t>RocioZ</t>
        </is>
      </c>
      <c r="H845" s="81" t="n">
        <v>50</v>
      </c>
      <c r="I845" s="81" t="n"/>
      <c r="J845" s="83" t="n">
        <v>21206</v>
      </c>
      <c r="K845" s="83" t="inlineStr">
        <is>
          <t>USD</t>
        </is>
      </c>
      <c r="L845" s="83" t="n">
        <v>18237.16</v>
      </c>
      <c r="M845" s="83" t="n">
        <v>21206</v>
      </c>
      <c r="N845" s="83" t="n">
        <v>0</v>
      </c>
      <c r="O845" s="83" t="n">
        <v>0</v>
      </c>
      <c r="P845" s="83" t="n">
        <v>0</v>
      </c>
      <c r="Q845" s="84" t="n">
        <v>0</v>
      </c>
      <c r="R845" s="81" t="n">
        <v>12</v>
      </c>
      <c r="S845" s="81" t="n">
        <v>2025</v>
      </c>
      <c r="T845" s="81" t="n">
        <v>12</v>
      </c>
      <c r="U845" s="81" t="n">
        <v>2025</v>
      </c>
      <c r="V845" s="233" t="n">
        <v>46062</v>
      </c>
      <c r="W845" s="81" t="inlineStr">
        <is>
          <t>febrero</t>
        </is>
      </c>
      <c r="X845" s="81" t="n">
        <v>2026</v>
      </c>
      <c r="Z845" t="inlineStr">
        <is>
          <t>renta baja</t>
        </is>
      </c>
    </row>
    <row r="846" ht="14.45" customHeight="1">
      <c r="A846" s="81" t="inlineStr">
        <is>
          <t>LLC</t>
        </is>
      </c>
      <c r="B846" s="81" t="n">
        <v>898</v>
      </c>
      <c r="C846" s="81" t="n">
        <v>0</v>
      </c>
      <c r="D846" s="233" t="n">
        <v>45999</v>
      </c>
      <c r="E846" s="233" t="n">
        <v>46054</v>
      </c>
      <c r="F846" s="233" t="n">
        <v>46061</v>
      </c>
      <c r="G846" s="81" t="inlineStr">
        <is>
          <t>LucianaE</t>
        </is>
      </c>
      <c r="H846" s="81" t="n">
        <v>50</v>
      </c>
      <c r="I846" s="81" t="n"/>
      <c r="J846" s="83" t="n">
        <v>45938.59</v>
      </c>
      <c r="K846" s="83" t="inlineStr">
        <is>
          <t>USD</t>
        </is>
      </c>
      <c r="L846" s="83" t="n">
        <v>39507.1874</v>
      </c>
      <c r="M846" s="83" t="n">
        <v>45938.59</v>
      </c>
      <c r="N846" s="83" t="n">
        <v>6247.59</v>
      </c>
      <c r="O846" s="83" t="n">
        <v>5372.9274</v>
      </c>
      <c r="P846" s="83" t="n">
        <v>6247.59</v>
      </c>
      <c r="Q846" s="84" t="n">
        <v>0.1359987322205579</v>
      </c>
      <c r="R846" s="81" t="n">
        <v>12</v>
      </c>
      <c r="S846" s="81" t="n">
        <v>2025</v>
      </c>
      <c r="T846" s="81" t="n">
        <v>2</v>
      </c>
      <c r="U846" s="81" t="n">
        <v>2026</v>
      </c>
      <c r="V846" s="233" t="n">
        <v>46106</v>
      </c>
      <c r="W846" s="81" t="inlineStr">
        <is>
          <t>marzo</t>
        </is>
      </c>
      <c r="X846" s="81" t="n">
        <v>2026</v>
      </c>
    </row>
    <row r="847" ht="14.45" customHeight="1">
      <c r="A847" s="81" t="inlineStr">
        <is>
          <t>LLC</t>
        </is>
      </c>
      <c r="B847" s="81" t="n">
        <v>899</v>
      </c>
      <c r="C847" s="81" t="n">
        <v>0</v>
      </c>
      <c r="D847" s="233" t="n">
        <v>45999</v>
      </c>
      <c r="E847" s="233" t="n">
        <v>46006</v>
      </c>
      <c r="F847" s="233" t="n">
        <v>46059</v>
      </c>
      <c r="G847" s="81" t="inlineStr">
        <is>
          <t>DianaM</t>
        </is>
      </c>
      <c r="H847" s="81" t="n">
        <v>50</v>
      </c>
      <c r="I847" s="81" t="n"/>
      <c r="J847" s="83" t="n">
        <v>55787</v>
      </c>
      <c r="K847" s="83" t="inlineStr">
        <is>
          <t>USD</t>
        </is>
      </c>
      <c r="L847" s="83" t="n">
        <v>47976.82</v>
      </c>
      <c r="M847" s="83" t="n">
        <v>55787</v>
      </c>
      <c r="N847" s="83" t="n">
        <v>565.35</v>
      </c>
      <c r="O847" s="83" t="n">
        <v>486.201</v>
      </c>
      <c r="P847" s="83" t="n">
        <v>565.35</v>
      </c>
      <c r="Q847" s="84" t="n">
        <v>0.01013408141681754</v>
      </c>
      <c r="R847" s="81" t="n">
        <v>12</v>
      </c>
      <c r="S847" s="81" t="n">
        <v>2025</v>
      </c>
      <c r="T847" s="81" t="n">
        <v>12</v>
      </c>
      <c r="U847" s="81" t="n">
        <v>2025</v>
      </c>
      <c r="V847" s="233" t="n">
        <v>46104</v>
      </c>
      <c r="W847" s="81" t="inlineStr">
        <is>
          <t>marzo</t>
        </is>
      </c>
      <c r="X847" s="81" t="n">
        <v>2026</v>
      </c>
      <c r="Z847" t="inlineStr">
        <is>
          <t>sin renta</t>
        </is>
      </c>
    </row>
    <row r="848" ht="14.45" customHeight="1">
      <c r="A848" s="81" t="inlineStr">
        <is>
          <t>LLC</t>
        </is>
      </c>
      <c r="B848" s="81" t="n">
        <v>900</v>
      </c>
      <c r="C848" s="81" t="n">
        <v>0</v>
      </c>
      <c r="D848" s="233" t="n">
        <v>46000</v>
      </c>
      <c r="E848" s="233" t="n">
        <v>46000</v>
      </c>
      <c r="F848" s="233" t="n">
        <v>46031</v>
      </c>
      <c r="G848" s="81" t="inlineStr">
        <is>
          <t>IsraelB</t>
        </is>
      </c>
      <c r="H848" s="81" t="n">
        <v>50</v>
      </c>
      <c r="I848" s="81" t="n"/>
      <c r="J848" s="83" t="n">
        <v>13767.72</v>
      </c>
      <c r="K848" s="83" t="inlineStr">
        <is>
          <t>MXN</t>
        </is>
      </c>
      <c r="L848" s="83" t="n">
        <v>660.85056</v>
      </c>
      <c r="M848" s="83" t="n">
        <v>770.9923199999999</v>
      </c>
      <c r="N848" s="83" t="n">
        <v>0</v>
      </c>
      <c r="O848" s="83" t="n">
        <v>0</v>
      </c>
      <c r="P848" s="83" t="n">
        <v>0</v>
      </c>
      <c r="Q848" s="84" t="n">
        <v>0</v>
      </c>
      <c r="R848" s="81" t="n">
        <v>12</v>
      </c>
      <c r="S848" s="81" t="n">
        <v>2025</v>
      </c>
      <c r="T848" s="81" t="n">
        <v>12</v>
      </c>
      <c r="U848" s="81" t="n">
        <v>2025</v>
      </c>
      <c r="V848" s="233" t="n">
        <v>46076</v>
      </c>
      <c r="W848" s="81" t="inlineStr">
        <is>
          <t>febrero</t>
        </is>
      </c>
      <c r="X848" s="81" t="n">
        <v>2026</v>
      </c>
      <c r="Z848" t="inlineStr">
        <is>
          <t>sin renta</t>
        </is>
      </c>
    </row>
    <row r="849" ht="14.45" customHeight="1">
      <c r="A849" s="81" t="inlineStr">
        <is>
          <t>LLC</t>
        </is>
      </c>
      <c r="B849" s="81" t="n">
        <v>901</v>
      </c>
      <c r="C849" s="81" t="n">
        <v>0</v>
      </c>
      <c r="D849" s="233" t="n">
        <v>46000</v>
      </c>
      <c r="E849" s="233" t="n">
        <v>46012</v>
      </c>
      <c r="F849" s="233" t="n">
        <v>46022</v>
      </c>
      <c r="G849" s="81" t="inlineStr">
        <is>
          <t>LucianaE</t>
        </is>
      </c>
      <c r="H849" s="81" t="n">
        <v>50</v>
      </c>
      <c r="I849" s="81" t="n"/>
      <c r="J849" s="83" t="n">
        <v>10351</v>
      </c>
      <c r="K849" s="83" t="inlineStr">
        <is>
          <t>EUR</t>
        </is>
      </c>
      <c r="L849" s="83" t="n">
        <v>10351</v>
      </c>
      <c r="M849" s="83" t="n">
        <v>12007.16</v>
      </c>
      <c r="N849" s="83" t="n">
        <v>1118.67</v>
      </c>
      <c r="O849" s="83" t="n">
        <v>1118.67</v>
      </c>
      <c r="P849" s="83" t="n">
        <v>1297.6572</v>
      </c>
      <c r="Q849" s="84" t="n">
        <v>0.1080736160757415</v>
      </c>
      <c r="R849" s="81" t="n">
        <v>12</v>
      </c>
      <c r="S849" s="81" t="n">
        <v>2025</v>
      </c>
      <c r="T849" s="81" t="n">
        <v>12</v>
      </c>
      <c r="U849" s="81" t="n">
        <v>2025</v>
      </c>
      <c r="V849" s="233" t="n">
        <v>46067</v>
      </c>
      <c r="W849" s="81" t="inlineStr">
        <is>
          <t>febrero</t>
        </is>
      </c>
      <c r="X849" s="81" t="n">
        <v>2026</v>
      </c>
      <c r="Z849" t="inlineStr">
        <is>
          <t>renta baja</t>
        </is>
      </c>
    </row>
    <row r="850" ht="14.45" customHeight="1">
      <c r="A850" s="81" t="inlineStr">
        <is>
          <t>LLC</t>
        </is>
      </c>
      <c r="B850" s="81" t="n">
        <v>902</v>
      </c>
      <c r="C850" s="81" t="n">
        <v>0</v>
      </c>
      <c r="D850" s="233" t="n">
        <v>46000</v>
      </c>
      <c r="E850" s="233" t="n">
        <v>46120</v>
      </c>
      <c r="F850" s="233" t="n">
        <v>46126</v>
      </c>
      <c r="G850" s="81" t="inlineStr">
        <is>
          <t>LucianaE</t>
        </is>
      </c>
      <c r="H850" s="81" t="n">
        <v>50</v>
      </c>
      <c r="I850" s="81" t="n"/>
      <c r="J850" s="83" t="n">
        <v>16350.41</v>
      </c>
      <c r="K850" s="83" t="inlineStr">
        <is>
          <t>USD</t>
        </is>
      </c>
      <c r="L850" s="83" t="n">
        <v>14061.3526</v>
      </c>
      <c r="M850" s="83" t="n">
        <v>16350.41</v>
      </c>
      <c r="N850" s="83" t="n">
        <v>1289.54</v>
      </c>
      <c r="O850" s="83" t="n">
        <v>1109.0044</v>
      </c>
      <c r="P850" s="83" t="n">
        <v>1289.54</v>
      </c>
      <c r="Q850" s="84" t="n">
        <v>0.07886897025823818</v>
      </c>
      <c r="R850" s="81" t="n">
        <v>12</v>
      </c>
      <c r="S850" s="81" t="n">
        <v>2025</v>
      </c>
      <c r="T850" s="81" t="n">
        <v>4</v>
      </c>
      <c r="U850" s="81" t="n">
        <v>2026</v>
      </c>
      <c r="V850" s="233" t="n">
        <v>46171</v>
      </c>
      <c r="W850" s="81" t="inlineStr">
        <is>
          <t>mayo</t>
        </is>
      </c>
      <c r="X850" s="81" t="n">
        <v>2026</v>
      </c>
    </row>
    <row r="851" ht="14.45" customHeight="1">
      <c r="A851" s="81" t="inlineStr">
        <is>
          <t>LLC</t>
        </is>
      </c>
      <c r="B851" s="81" t="n">
        <v>903</v>
      </c>
      <c r="C851" s="81" t="n">
        <v>0</v>
      </c>
      <c r="D851" s="233" t="n">
        <v>46000</v>
      </c>
      <c r="E851" s="233" t="n">
        <v>46148</v>
      </c>
      <c r="F851" s="233" t="n">
        <v>46169</v>
      </c>
      <c r="G851" s="81" t="inlineStr">
        <is>
          <t>LucianaE</t>
        </is>
      </c>
      <c r="H851" s="81" t="n">
        <v>50</v>
      </c>
      <c r="I851" s="81" t="n"/>
      <c r="J851" s="83" t="n">
        <v>56995.84</v>
      </c>
      <c r="K851" s="83" t="inlineStr">
        <is>
          <t>USD</t>
        </is>
      </c>
      <c r="L851" s="83" t="n">
        <v>49016.4224</v>
      </c>
      <c r="M851" s="83" t="n">
        <v>56995.84</v>
      </c>
      <c r="N851" s="83" t="n">
        <v>6277.34</v>
      </c>
      <c r="O851" s="83" t="n">
        <v>5398.5124</v>
      </c>
      <c r="P851" s="83" t="n">
        <v>6277.34</v>
      </c>
      <c r="Q851" s="84" t="n">
        <v>0.1101368099847287</v>
      </c>
      <c r="R851" s="81" t="n">
        <v>12</v>
      </c>
      <c r="S851" s="81" t="n">
        <v>2025</v>
      </c>
      <c r="T851" s="81" t="n">
        <v>5</v>
      </c>
      <c r="U851" s="81" t="n">
        <v>2026</v>
      </c>
      <c r="V851" s="233" t="n">
        <v>46214</v>
      </c>
      <c r="W851" s="81" t="inlineStr">
        <is>
          <t>julio</t>
        </is>
      </c>
      <c r="X851" s="81" t="n">
        <v>2026</v>
      </c>
    </row>
    <row r="852" ht="14.45" customHeight="1">
      <c r="A852" s="81" t="inlineStr">
        <is>
          <t>LLC</t>
        </is>
      </c>
      <c r="B852" s="81" t="n">
        <v>904</v>
      </c>
      <c r="C852" s="81" t="n">
        <v>0</v>
      </c>
      <c r="D852" s="233" t="n">
        <v>46000</v>
      </c>
      <c r="E852" s="233" t="n">
        <v>46019</v>
      </c>
      <c r="F852" s="233" t="n">
        <v>46025</v>
      </c>
      <c r="G852" s="81" t="inlineStr">
        <is>
          <t>LucianaE</t>
        </is>
      </c>
      <c r="H852" s="81" t="n">
        <v>50</v>
      </c>
      <c r="I852" s="81" t="n"/>
      <c r="J852" s="83" t="n">
        <v>8208</v>
      </c>
      <c r="K852" s="83" t="inlineStr">
        <is>
          <t>USD</t>
        </is>
      </c>
      <c r="L852" s="83" t="n">
        <v>7058.88</v>
      </c>
      <c r="M852" s="83" t="n">
        <v>8208</v>
      </c>
      <c r="N852" s="83" t="n">
        <v>642.1</v>
      </c>
      <c r="O852" s="83" t="n">
        <v>552.206</v>
      </c>
      <c r="P852" s="83" t="n">
        <v>642.1</v>
      </c>
      <c r="Q852" s="84" t="n">
        <v>0.0782285575048733</v>
      </c>
      <c r="R852" s="81" t="n">
        <v>12</v>
      </c>
      <c r="S852" s="81" t="n">
        <v>2025</v>
      </c>
      <c r="T852" s="81" t="n">
        <v>12</v>
      </c>
      <c r="U852" s="81" t="n">
        <v>2025</v>
      </c>
      <c r="V852" s="233" t="n">
        <v>46070</v>
      </c>
      <c r="W852" s="81" t="inlineStr">
        <is>
          <t>febrero</t>
        </is>
      </c>
      <c r="X852" s="81" t="n">
        <v>2026</v>
      </c>
    </row>
    <row r="853" ht="14.45" customHeight="1">
      <c r="A853" s="81" t="inlineStr">
        <is>
          <t>LLC</t>
        </is>
      </c>
      <c r="B853" s="81" t="n">
        <v>905</v>
      </c>
      <c r="C853" s="81" t="n">
        <v>0</v>
      </c>
      <c r="D853" s="233" t="n">
        <v>46000</v>
      </c>
      <c r="E853" s="233" t="n">
        <v>46025</v>
      </c>
      <c r="F853" s="233" t="n">
        <v>46031</v>
      </c>
      <c r="G853" s="81" t="inlineStr">
        <is>
          <t>MariaM</t>
        </is>
      </c>
      <c r="H853" s="81" t="n">
        <v>50</v>
      </c>
      <c r="I853" s="81" t="n"/>
      <c r="J853" s="83" t="n">
        <v>11144</v>
      </c>
      <c r="K853" s="83" t="inlineStr">
        <is>
          <t>USD</t>
        </is>
      </c>
      <c r="L853" s="83" t="n">
        <v>9583.84</v>
      </c>
      <c r="M853" s="83" t="n">
        <v>11144</v>
      </c>
      <c r="N853" s="83" t="n">
        <v>0</v>
      </c>
      <c r="O853" s="83" t="n">
        <v>0</v>
      </c>
      <c r="P853" s="83" t="n">
        <v>0</v>
      </c>
      <c r="Q853" s="84" t="n">
        <v>0</v>
      </c>
      <c r="R853" s="81" t="n">
        <v>12</v>
      </c>
      <c r="S853" s="81" t="n">
        <v>2025</v>
      </c>
      <c r="T853" s="81" t="n">
        <v>1</v>
      </c>
      <c r="U853" s="81" t="n">
        <v>2026</v>
      </c>
      <c r="V853" s="233" t="n">
        <v>46076</v>
      </c>
      <c r="W853" s="81" t="inlineStr">
        <is>
          <t>febrero</t>
        </is>
      </c>
      <c r="X853" s="81" t="n">
        <v>2026</v>
      </c>
      <c r="Z853" t="inlineStr">
        <is>
          <t>Rentabilidad Nula</t>
        </is>
      </c>
    </row>
    <row r="854" ht="14.45" customHeight="1">
      <c r="A854" s="81" t="inlineStr">
        <is>
          <t>LLC</t>
        </is>
      </c>
      <c r="B854" s="81" t="n">
        <v>907</v>
      </c>
      <c r="C854" s="81" t="n">
        <v>0</v>
      </c>
      <c r="D854" s="233" t="n">
        <v>46001</v>
      </c>
      <c r="E854" s="233" t="n">
        <v>46128</v>
      </c>
      <c r="F854" s="233" t="n">
        <v>46131</v>
      </c>
      <c r="G854" s="81" t="inlineStr">
        <is>
          <t>ClaudiaF</t>
        </is>
      </c>
      <c r="H854" s="81" t="n">
        <v>50</v>
      </c>
      <c r="I854" s="81" t="n"/>
      <c r="J854" s="83" t="n">
        <v>23996</v>
      </c>
      <c r="K854" s="83" t="inlineStr">
        <is>
          <t>MXN</t>
        </is>
      </c>
      <c r="L854" s="83" t="n">
        <v>1151.808</v>
      </c>
      <c r="M854" s="83" t="n">
        <v>1343.776</v>
      </c>
      <c r="N854" s="83" t="n">
        <v>10</v>
      </c>
      <c r="O854" s="83" t="n">
        <v>0.48</v>
      </c>
      <c r="P854" s="83" t="n">
        <v>0.5600000000000001</v>
      </c>
      <c r="Q854" s="84" t="n">
        <v>0.0004167361226871145</v>
      </c>
      <c r="R854" s="81" t="n">
        <v>12</v>
      </c>
      <c r="S854" s="81" t="n">
        <v>2025</v>
      </c>
      <c r="T854" s="81" t="n">
        <v>4</v>
      </c>
      <c r="U854" s="81" t="n">
        <v>2026</v>
      </c>
      <c r="V854" s="233" t="n">
        <v>46176</v>
      </c>
      <c r="W854" s="81" t="inlineStr">
        <is>
          <t>junio</t>
        </is>
      </c>
      <c r="X854" s="81" t="n">
        <v>2026</v>
      </c>
      <c r="Z854" t="inlineStr">
        <is>
          <t>Rentabilidad Nula</t>
        </is>
      </c>
    </row>
    <row r="855" ht="14.45" customHeight="1">
      <c r="A855" s="81" t="inlineStr">
        <is>
          <t>LLC</t>
        </is>
      </c>
      <c r="B855" s="81" t="n">
        <v>908</v>
      </c>
      <c r="C855" s="81" t="n">
        <v>0</v>
      </c>
      <c r="D855" s="233" t="n">
        <v>46001</v>
      </c>
      <c r="E855" s="233" t="n">
        <v>46023</v>
      </c>
      <c r="F855" s="233" t="n">
        <v>46029</v>
      </c>
      <c r="G855" s="81" t="inlineStr">
        <is>
          <t>LuciaS</t>
        </is>
      </c>
      <c r="H855" s="81" t="n">
        <v>50</v>
      </c>
      <c r="I855" s="81" t="n"/>
      <c r="J855" s="83" t="n">
        <v>9419.190000000001</v>
      </c>
      <c r="K855" s="83" t="inlineStr">
        <is>
          <t>USD</t>
        </is>
      </c>
      <c r="L855" s="83" t="n">
        <v>8100.503400000001</v>
      </c>
      <c r="M855" s="83" t="n">
        <v>9419.190000000001</v>
      </c>
      <c r="N855" s="83" t="n">
        <v>1220.29</v>
      </c>
      <c r="O855" s="83" t="n">
        <v>1049.4494</v>
      </c>
      <c r="P855" s="83" t="n">
        <v>1220.29</v>
      </c>
      <c r="Q855" s="84" t="n">
        <v>0.1295536028044874</v>
      </c>
      <c r="R855" s="81" t="n">
        <v>12</v>
      </c>
      <c r="S855" s="81" t="n">
        <v>2025</v>
      </c>
      <c r="T855" s="81" t="n">
        <v>1</v>
      </c>
      <c r="U855" s="81" t="n">
        <v>2026</v>
      </c>
      <c r="V855" s="233" t="n">
        <v>46074</v>
      </c>
      <c r="W855" s="81" t="inlineStr">
        <is>
          <t>febrero</t>
        </is>
      </c>
      <c r="X855" s="81" t="n">
        <v>2026</v>
      </c>
    </row>
    <row r="856" ht="14.45" customHeight="1">
      <c r="A856" s="81" t="inlineStr">
        <is>
          <t>LLC</t>
        </is>
      </c>
      <c r="B856" s="81" t="n">
        <v>909</v>
      </c>
      <c r="C856" s="81" t="n">
        <v>0</v>
      </c>
      <c r="D856" s="233" t="n">
        <v>46001</v>
      </c>
      <c r="E856" s="233" t="n">
        <v>46030</v>
      </c>
      <c r="F856" s="233" t="n">
        <v>46105</v>
      </c>
      <c r="G856" s="81" t="inlineStr">
        <is>
          <t>MinervaH</t>
        </is>
      </c>
      <c r="H856" s="81" t="n">
        <v>50</v>
      </c>
      <c r="I856" s="81" t="n"/>
      <c r="J856" s="83" t="n">
        <v>31627</v>
      </c>
      <c r="K856" s="83" t="inlineStr">
        <is>
          <t>MXN</t>
        </is>
      </c>
      <c r="L856" s="83" t="n">
        <v>1518.096</v>
      </c>
      <c r="M856" s="83" t="n">
        <v>1771.112</v>
      </c>
      <c r="N856" s="83" t="n">
        <v>35</v>
      </c>
      <c r="O856" s="83" t="n">
        <v>1.68</v>
      </c>
      <c r="P856" s="83" t="n">
        <v>1.96</v>
      </c>
      <c r="Q856" s="84" t="n">
        <v>0.001106649381857274</v>
      </c>
      <c r="R856" s="81" t="n">
        <v>12</v>
      </c>
      <c r="S856" s="81" t="n">
        <v>2025</v>
      </c>
      <c r="T856" s="81" t="n">
        <v>1</v>
      </c>
      <c r="U856" s="81" t="n">
        <v>2026</v>
      </c>
      <c r="V856" s="233" t="n">
        <v>46150</v>
      </c>
      <c r="W856" s="81" t="inlineStr">
        <is>
          <t>mayo</t>
        </is>
      </c>
      <c r="X856" s="81" t="n">
        <v>2026</v>
      </c>
      <c r="Z856" t="inlineStr">
        <is>
          <t>Rentabilidad Baja</t>
        </is>
      </c>
    </row>
    <row r="857" ht="14.45" customHeight="1">
      <c r="A857" s="81" t="inlineStr">
        <is>
          <t>LLC</t>
        </is>
      </c>
      <c r="B857" s="81" t="n">
        <v>910</v>
      </c>
      <c r="C857" s="81" t="n">
        <v>0</v>
      </c>
      <c r="D857" s="233" t="n">
        <v>46001</v>
      </c>
      <c r="E857" s="233" t="n">
        <v>46045</v>
      </c>
      <c r="F857" s="233" t="n">
        <v>46048</v>
      </c>
      <c r="G857" s="81" t="inlineStr">
        <is>
          <t>VivianaS</t>
        </is>
      </c>
      <c r="H857" s="81" t="n">
        <v>50</v>
      </c>
      <c r="I857" s="81" t="n"/>
      <c r="J857" s="83" t="n">
        <v>767.0599999999999</v>
      </c>
      <c r="K857" s="83" t="inlineStr">
        <is>
          <t>USD</t>
        </is>
      </c>
      <c r="L857" s="83" t="n">
        <v>659.6715999999999</v>
      </c>
      <c r="M857" s="83" t="n">
        <v>767.0599999999999</v>
      </c>
      <c r="N857" s="83" t="n">
        <v>0</v>
      </c>
      <c r="O857" s="83" t="n">
        <v>0</v>
      </c>
      <c r="P857" s="83" t="n">
        <v>0</v>
      </c>
      <c r="Q857" s="84" t="n">
        <v>0</v>
      </c>
      <c r="R857" s="81" t="n">
        <v>12</v>
      </c>
      <c r="S857" s="81" t="n">
        <v>2025</v>
      </c>
      <c r="T857" s="81" t="n">
        <v>1</v>
      </c>
      <c r="U857" s="81" t="n">
        <v>2026</v>
      </c>
      <c r="V857" s="233" t="n">
        <v>46093</v>
      </c>
      <c r="W857" s="81" t="inlineStr">
        <is>
          <t>marzo</t>
        </is>
      </c>
      <c r="X857" s="81" t="n">
        <v>2026</v>
      </c>
      <c r="Z857" t="inlineStr">
        <is>
          <t>Rentabilidad Nula</t>
        </is>
      </c>
    </row>
    <row r="858" ht="14.45" customHeight="1">
      <c r="A858" s="81" t="inlineStr">
        <is>
          <t>LLC</t>
        </is>
      </c>
      <c r="B858" s="81" t="n">
        <v>911</v>
      </c>
      <c r="C858" s="81" t="n">
        <v>1</v>
      </c>
      <c r="D858" s="233" t="n">
        <v>46002</v>
      </c>
      <c r="E858" s="233" t="n">
        <v>45945</v>
      </c>
      <c r="F858" s="233" t="n">
        <v>45951</v>
      </c>
      <c r="G858" s="81" t="inlineStr">
        <is>
          <t>VeronicaN</t>
        </is>
      </c>
      <c r="H858" s="81" t="n">
        <v>50</v>
      </c>
      <c r="I858" s="81" t="n"/>
      <c r="J858" s="83" t="n">
        <v>13252</v>
      </c>
      <c r="K858" s="83" t="inlineStr">
        <is>
          <t>USD</t>
        </is>
      </c>
      <c r="L858" s="83" t="n">
        <v>11396.72</v>
      </c>
      <c r="M858" s="83" t="n">
        <v>13252</v>
      </c>
      <c r="N858" s="83" t="n">
        <v>1042.77</v>
      </c>
      <c r="O858" s="83" t="n">
        <v>896.7822</v>
      </c>
      <c r="P858" s="83" t="n">
        <v>1042.77</v>
      </c>
      <c r="Q858" s="84" t="n">
        <v>0.07868774524600061</v>
      </c>
      <c r="R858" s="81" t="n">
        <v>12</v>
      </c>
      <c r="S858" s="81" t="n">
        <v>2025</v>
      </c>
      <c r="T858" s="81" t="n">
        <v>10</v>
      </c>
      <c r="U858" s="81" t="n">
        <v>2025</v>
      </c>
      <c r="V858" s="233" t="n">
        <v>45996</v>
      </c>
      <c r="W858" s="81" t="inlineStr">
        <is>
          <t>diciembre</t>
        </is>
      </c>
      <c r="X858" s="81" t="n">
        <v>2025</v>
      </c>
      <c r="Z858" t="inlineStr">
        <is>
          <t>rentabilidad baja</t>
        </is>
      </c>
    </row>
    <row r="859" ht="14.45" customHeight="1">
      <c r="A859" s="81" t="inlineStr">
        <is>
          <t>LLC</t>
        </is>
      </c>
      <c r="B859" s="81" t="n">
        <v>912</v>
      </c>
      <c r="C859" s="81" t="n">
        <v>1</v>
      </c>
      <c r="D859" s="233" t="n">
        <v>46002</v>
      </c>
      <c r="E859" s="233" t="n">
        <v>45847</v>
      </c>
      <c r="F859" s="233" t="n">
        <v>45849</v>
      </c>
      <c r="G859" s="81" t="inlineStr">
        <is>
          <t>VeronicaN</t>
        </is>
      </c>
      <c r="H859" s="81" t="n">
        <v>50</v>
      </c>
      <c r="I859" s="81" t="n"/>
      <c r="J859" s="83" t="n">
        <v>2058</v>
      </c>
      <c r="K859" s="83" t="inlineStr">
        <is>
          <t>USD</t>
        </is>
      </c>
      <c r="L859" s="83" t="n">
        <v>1769.88</v>
      </c>
      <c r="M859" s="83" t="n">
        <v>2058</v>
      </c>
      <c r="N859" s="83" t="n">
        <v>170.37</v>
      </c>
      <c r="O859" s="83" t="n">
        <v>146.5182</v>
      </c>
      <c r="P859" s="83" t="n">
        <v>170.37</v>
      </c>
      <c r="Q859" s="84" t="n">
        <v>0.08278425655976678</v>
      </c>
      <c r="R859" s="81" t="n">
        <v>12</v>
      </c>
      <c r="S859" s="81" t="n">
        <v>2025</v>
      </c>
      <c r="T859" s="81" t="n">
        <v>7</v>
      </c>
      <c r="U859" s="81" t="n">
        <v>2025</v>
      </c>
      <c r="V859" s="233" t="n">
        <v>45894</v>
      </c>
      <c r="W859" s="81" t="inlineStr">
        <is>
          <t>agosto</t>
        </is>
      </c>
      <c r="X859" s="81" t="n">
        <v>2025</v>
      </c>
      <c r="Z859" t="inlineStr">
        <is>
          <t>Rentabilidad Nula</t>
        </is>
      </c>
    </row>
    <row r="860" ht="14.45" customHeight="1">
      <c r="A860" s="81" t="inlineStr">
        <is>
          <t>LLC</t>
        </is>
      </c>
      <c r="B860" s="81" t="n">
        <v>913</v>
      </c>
      <c r="C860" s="81" t="n">
        <v>0</v>
      </c>
      <c r="D860" s="233" t="n">
        <v>46002</v>
      </c>
      <c r="E860" s="233" t="n">
        <v>46270</v>
      </c>
      <c r="F860" s="233" t="n">
        <v>46278</v>
      </c>
      <c r="G860" s="81" t="inlineStr">
        <is>
          <t>LucianaE</t>
        </is>
      </c>
      <c r="H860" s="81" t="n">
        <v>50</v>
      </c>
      <c r="I860" s="81" t="n"/>
      <c r="J860" s="83" t="n">
        <v>299292.08</v>
      </c>
      <c r="K860" s="83" t="inlineStr">
        <is>
          <t>MXN</t>
        </is>
      </c>
      <c r="L860" s="83" t="n">
        <v>14366.01984</v>
      </c>
      <c r="M860" s="83" t="n">
        <v>16760.35648</v>
      </c>
      <c r="N860" s="83" t="n">
        <v>35510.4</v>
      </c>
      <c r="O860" s="83" t="n">
        <v>1704.4992</v>
      </c>
      <c r="P860" s="83" t="n">
        <v>1988.5824</v>
      </c>
      <c r="Q860" s="84" t="n">
        <v>0.1186479775876462</v>
      </c>
      <c r="R860" s="81" t="n">
        <v>12</v>
      </c>
      <c r="S860" s="81" t="n">
        <v>2025</v>
      </c>
      <c r="T860" s="81" t="n">
        <v>9</v>
      </c>
      <c r="U860" s="81" t="n">
        <v>2026</v>
      </c>
      <c r="V860" s="233" t="n">
        <v>46323</v>
      </c>
      <c r="W860" s="81" t="inlineStr">
        <is>
          <t>octubre</t>
        </is>
      </c>
      <c r="X860" s="81" t="n">
        <v>2026</v>
      </c>
    </row>
    <row r="861" ht="14.45" customHeight="1">
      <c r="A861" s="81" t="inlineStr">
        <is>
          <t>LLC</t>
        </is>
      </c>
      <c r="B861" s="81" t="n">
        <v>914</v>
      </c>
      <c r="C861" s="81" t="n">
        <v>0</v>
      </c>
      <c r="D861" s="233" t="n">
        <v>46003</v>
      </c>
      <c r="E861" s="233" t="n">
        <v>46110</v>
      </c>
      <c r="F861" s="233" t="n">
        <v>46127</v>
      </c>
      <c r="G861" s="81" t="inlineStr">
        <is>
          <t>MartinB</t>
        </is>
      </c>
      <c r="H861" s="81" t="n">
        <v>50</v>
      </c>
      <c r="I861" s="81" t="inlineStr">
        <is>
          <t>JAIMEG</t>
        </is>
      </c>
      <c r="J861" s="83" t="n">
        <v>7590.6</v>
      </c>
      <c r="K861" s="83" t="inlineStr">
        <is>
          <t>USD</t>
        </is>
      </c>
      <c r="L861" s="83" t="n">
        <v>6527.916</v>
      </c>
      <c r="M861" s="83" t="n">
        <v>7590.6</v>
      </c>
      <c r="N861" s="83" t="n">
        <v>70</v>
      </c>
      <c r="O861" s="83" t="n">
        <v>60.2</v>
      </c>
      <c r="P861" s="83" t="n">
        <v>70</v>
      </c>
      <c r="Q861" s="84" t="n">
        <v>0.009221932390061392</v>
      </c>
      <c r="R861" s="81" t="n">
        <v>12</v>
      </c>
      <c r="S861" s="81" t="n">
        <v>2025</v>
      </c>
      <c r="T861" s="81" t="n">
        <v>3</v>
      </c>
      <c r="U861" s="81" t="n">
        <v>2026</v>
      </c>
      <c r="V861" s="233" t="n">
        <v>46172</v>
      </c>
      <c r="W861" s="81" t="inlineStr">
        <is>
          <t>mayo</t>
        </is>
      </c>
      <c r="X861" s="81" t="n">
        <v>2026</v>
      </c>
      <c r="Z861" t="inlineStr">
        <is>
          <t>rentabilidad baja</t>
        </is>
      </c>
    </row>
    <row r="862" ht="14.45" customHeight="1">
      <c r="A862" s="81" t="inlineStr">
        <is>
          <t>LLC</t>
        </is>
      </c>
      <c r="B862" s="81" t="n">
        <v>915</v>
      </c>
      <c r="C862" s="81" t="n">
        <v>1</v>
      </c>
      <c r="D862" s="233" t="n">
        <v>46003</v>
      </c>
      <c r="E862" s="233" t="n">
        <v>46010</v>
      </c>
      <c r="F862" s="233" t="n">
        <v>46012</v>
      </c>
      <c r="G862" s="81" t="inlineStr">
        <is>
          <t>VeronicaN</t>
        </is>
      </c>
      <c r="H862" s="81" t="n">
        <v>50</v>
      </c>
      <c r="I862" s="81" t="n"/>
      <c r="J862" s="83" t="n">
        <v>32419.9</v>
      </c>
      <c r="K862" s="83" t="inlineStr">
        <is>
          <t>USD</t>
        </is>
      </c>
      <c r="L862" s="83" t="n">
        <v>27881.114</v>
      </c>
      <c r="M862" s="83" t="n">
        <v>32419.9</v>
      </c>
      <c r="N862" s="83" t="n">
        <v>4118.49</v>
      </c>
      <c r="O862" s="83" t="n">
        <v>3541.9014</v>
      </c>
      <c r="P862" s="83" t="n">
        <v>4118.49</v>
      </c>
      <c r="Q862" s="84" t="n">
        <v>0.127035863775027</v>
      </c>
      <c r="R862" s="81" t="n">
        <v>12</v>
      </c>
      <c r="S862" s="81" t="n">
        <v>2025</v>
      </c>
      <c r="T862" s="81" t="n">
        <v>12</v>
      </c>
      <c r="U862" s="81" t="n">
        <v>2025</v>
      </c>
      <c r="V862" s="233" t="n">
        <v>46057</v>
      </c>
      <c r="W862" s="81" t="inlineStr">
        <is>
          <t>febrero</t>
        </is>
      </c>
      <c r="X862" s="81" t="n">
        <v>2026</v>
      </c>
      <c r="Z862" t="inlineStr">
        <is>
          <t>Rentabilidad Nula</t>
        </is>
      </c>
    </row>
    <row r="863" ht="14.45" customHeight="1">
      <c r="A863" s="81" t="inlineStr">
        <is>
          <t>LLC</t>
        </is>
      </c>
      <c r="B863" s="81" t="n">
        <v>916</v>
      </c>
      <c r="C863" s="81" t="n">
        <v>0</v>
      </c>
      <c r="D863" s="233" t="n">
        <v>46006</v>
      </c>
      <c r="E863" s="233" t="n">
        <v>46302</v>
      </c>
      <c r="F863" s="233" t="n">
        <v>46310</v>
      </c>
      <c r="G863" s="81" t="inlineStr">
        <is>
          <t>MarujaN</t>
        </is>
      </c>
      <c r="H863" s="81" t="n">
        <v>51</v>
      </c>
      <c r="I863" s="81" t="n"/>
      <c r="J863" s="83" t="n">
        <v>21125</v>
      </c>
      <c r="K863" s="83" t="inlineStr">
        <is>
          <t>USD</t>
        </is>
      </c>
      <c r="L863" s="83" t="n">
        <v>18167.5</v>
      </c>
      <c r="M863" s="83" t="n">
        <v>21125</v>
      </c>
      <c r="N863" s="83" t="n">
        <v>4225</v>
      </c>
      <c r="O863" s="83" t="n">
        <v>3633.5</v>
      </c>
      <c r="P863" s="83" t="n">
        <v>4225</v>
      </c>
      <c r="Q863" s="84" t="n">
        <v>0.2</v>
      </c>
      <c r="R863" s="81" t="n">
        <v>12</v>
      </c>
      <c r="S863" s="81" t="n">
        <v>2025</v>
      </c>
      <c r="T863" s="81" t="n">
        <v>10</v>
      </c>
      <c r="U863" s="81" t="n">
        <v>2026</v>
      </c>
      <c r="V863" s="233" t="n">
        <v>46355</v>
      </c>
      <c r="W863" s="81" t="inlineStr">
        <is>
          <t>noviembre</t>
        </is>
      </c>
      <c r="X863" s="81" t="n">
        <v>2026</v>
      </c>
      <c r="Z863" t="inlineStr">
        <is>
          <t>Rentabilidad demasiado alta</t>
        </is>
      </c>
    </row>
    <row r="864" ht="14.45" customHeight="1">
      <c r="A864" s="81" t="inlineStr">
        <is>
          <t>LLC</t>
        </is>
      </c>
      <c r="B864" s="81" t="n">
        <v>917</v>
      </c>
      <c r="C864" s="81" t="n">
        <v>0</v>
      </c>
      <c r="D864" s="233" t="n">
        <v>46007</v>
      </c>
      <c r="E864" s="233" t="n">
        <v>46111</v>
      </c>
      <c r="F864" s="233" t="n">
        <v>46122</v>
      </c>
      <c r="G864" s="81" t="inlineStr">
        <is>
          <t>VeronicaN</t>
        </is>
      </c>
      <c r="H864" s="81" t="n">
        <v>51</v>
      </c>
      <c r="I864" s="81" t="n"/>
      <c r="J864" s="83" t="n">
        <v>26973.49</v>
      </c>
      <c r="K864" s="83" t="inlineStr">
        <is>
          <t>EUR</t>
        </is>
      </c>
      <c r="L864" s="83" t="n">
        <v>26973.49</v>
      </c>
      <c r="M864" s="83" t="n">
        <v>31289.2484</v>
      </c>
      <c r="N864" s="83" t="n">
        <v>1661.05</v>
      </c>
      <c r="O864" s="83" t="n">
        <v>1661.05</v>
      </c>
      <c r="P864" s="83" t="n">
        <v>1926.818</v>
      </c>
      <c r="Q864" s="84" t="n">
        <v>0.06158083362590454</v>
      </c>
      <c r="R864" s="81" t="n">
        <v>12</v>
      </c>
      <c r="S864" s="81" t="n">
        <v>2025</v>
      </c>
      <c r="T864" s="81" t="n">
        <v>3</v>
      </c>
      <c r="U864" s="81" t="n">
        <v>2026</v>
      </c>
      <c r="V864" s="233" t="n">
        <v>46167</v>
      </c>
      <c r="W864" s="81" t="inlineStr">
        <is>
          <t>mayo</t>
        </is>
      </c>
      <c r="X864" s="81" t="n">
        <v>2026</v>
      </c>
      <c r="Z864" t="inlineStr">
        <is>
          <t>Rentabilidad Nula</t>
        </is>
      </c>
    </row>
    <row r="865" ht="14.45" customHeight="1">
      <c r="A865" s="81" t="inlineStr">
        <is>
          <t>LLC</t>
        </is>
      </c>
      <c r="B865" s="81" t="n">
        <v>918</v>
      </c>
      <c r="C865" s="81" t="n">
        <v>1</v>
      </c>
      <c r="D865" s="233" t="n">
        <v>46007</v>
      </c>
      <c r="E865" s="233" t="n">
        <v>46011</v>
      </c>
      <c r="F865" s="233" t="n">
        <v>46019</v>
      </c>
      <c r="G865" s="81" t="inlineStr">
        <is>
          <t>ClaudiaF</t>
        </is>
      </c>
      <c r="H865" s="81" t="n">
        <v>51</v>
      </c>
      <c r="I865" s="81" t="n"/>
      <c r="J865" s="83" t="n">
        <v>400</v>
      </c>
      <c r="K865" s="83" t="inlineStr">
        <is>
          <t>USD</t>
        </is>
      </c>
      <c r="L865" s="83" t="n">
        <v>344</v>
      </c>
      <c r="M865" s="83" t="n">
        <v>400</v>
      </c>
      <c r="N865" s="83" t="n">
        <v>400</v>
      </c>
      <c r="O865" s="83" t="n">
        <v>344</v>
      </c>
      <c r="P865" s="83" t="n">
        <v>400</v>
      </c>
      <c r="Q865" s="84" t="n">
        <v>1</v>
      </c>
      <c r="R865" s="81" t="n">
        <v>12</v>
      </c>
      <c r="S865" s="81" t="n">
        <v>2025</v>
      </c>
      <c r="T865" s="81" t="n">
        <v>12</v>
      </c>
      <c r="U865" s="81" t="n">
        <v>2025</v>
      </c>
      <c r="V865" s="233" t="n">
        <v>46064</v>
      </c>
      <c r="W865" s="81" t="inlineStr">
        <is>
          <t>febrero</t>
        </is>
      </c>
      <c r="X865" s="81" t="n">
        <v>2026</v>
      </c>
      <c r="Z865" t="inlineStr">
        <is>
          <t>Rentabilidad baja</t>
        </is>
      </c>
    </row>
    <row r="866" ht="14.45" customHeight="1">
      <c r="A866" s="81" t="inlineStr">
        <is>
          <t>LLC</t>
        </is>
      </c>
      <c r="B866" s="81" t="n">
        <v>919</v>
      </c>
      <c r="C866" s="81" t="n">
        <v>0</v>
      </c>
      <c r="D866" s="233" t="n">
        <v>46007</v>
      </c>
      <c r="E866" s="233" t="n">
        <v>46012</v>
      </c>
      <c r="F866" s="233" t="n">
        <v>46019</v>
      </c>
      <c r="G866" s="81" t="inlineStr">
        <is>
          <t>VivianaS</t>
        </is>
      </c>
      <c r="H866" s="81" t="n">
        <v>51</v>
      </c>
      <c r="I866" s="81" t="n"/>
      <c r="J866" s="83" t="n">
        <v>16765</v>
      </c>
      <c r="K866" s="83" t="inlineStr">
        <is>
          <t>USD</t>
        </is>
      </c>
      <c r="L866" s="83" t="n">
        <v>14417.9</v>
      </c>
      <c r="M866" s="83" t="n">
        <v>16765</v>
      </c>
      <c r="N866" s="83" t="n">
        <v>1425</v>
      </c>
      <c r="O866" s="83" t="n">
        <v>1225.5</v>
      </c>
      <c r="P866" s="83" t="n">
        <v>1425</v>
      </c>
      <c r="Q866" s="84" t="n">
        <v>0.08499850879809126</v>
      </c>
      <c r="R866" s="81" t="n">
        <v>12</v>
      </c>
      <c r="S866" s="81" t="n">
        <v>2025</v>
      </c>
      <c r="T866" s="81" t="n">
        <v>12</v>
      </c>
      <c r="U866" s="81" t="n">
        <v>2025</v>
      </c>
      <c r="V866" s="233" t="n">
        <v>46064</v>
      </c>
      <c r="W866" s="81" t="inlineStr">
        <is>
          <t>febrero</t>
        </is>
      </c>
      <c r="X866" s="81" t="n">
        <v>2026</v>
      </c>
      <c r="Z866" t="inlineStr">
        <is>
          <t>Rentabilidad Nula</t>
        </is>
      </c>
    </row>
    <row r="867" ht="14.45" customHeight="1">
      <c r="A867" s="81" t="inlineStr">
        <is>
          <t>LLC</t>
        </is>
      </c>
      <c r="B867" s="81" t="n">
        <v>920</v>
      </c>
      <c r="C867" s="81" t="n">
        <v>1</v>
      </c>
      <c r="D867" s="233" t="n">
        <v>46007</v>
      </c>
      <c r="E867" s="233" t="n">
        <v>45954</v>
      </c>
      <c r="F867" s="233" t="n">
        <v>45957</v>
      </c>
      <c r="G867" s="81" t="inlineStr">
        <is>
          <t>VivianaS</t>
        </is>
      </c>
      <c r="H867" s="81" t="n">
        <v>51</v>
      </c>
      <c r="I867" s="81" t="n"/>
      <c r="J867" s="83" t="n">
        <v>5067.52</v>
      </c>
      <c r="K867" s="83" t="inlineStr">
        <is>
          <t>USD</t>
        </is>
      </c>
      <c r="L867" s="83" t="n">
        <v>4358.0672</v>
      </c>
      <c r="M867" s="83" t="n">
        <v>5067.52</v>
      </c>
      <c r="N867" s="83" t="n">
        <v>361.9</v>
      </c>
      <c r="O867" s="83" t="n">
        <v>311.234</v>
      </c>
      <c r="P867" s="83" t="n">
        <v>361.9</v>
      </c>
      <c r="Q867" s="84" t="n">
        <v>0.07141560368779994</v>
      </c>
      <c r="R867" s="81" t="n">
        <v>12</v>
      </c>
      <c r="S867" s="81" t="n">
        <v>2025</v>
      </c>
      <c r="T867" s="81" t="n">
        <v>10</v>
      </c>
      <c r="U867" s="81" t="n">
        <v>2025</v>
      </c>
      <c r="V867" s="233" t="n">
        <v>46002</v>
      </c>
      <c r="W867" s="81" t="inlineStr">
        <is>
          <t>diciembre</t>
        </is>
      </c>
      <c r="X867" s="81" t="n">
        <v>2025</v>
      </c>
      <c r="Z867" t="inlineStr">
        <is>
          <t>Rentabilidad Nula</t>
        </is>
      </c>
    </row>
    <row r="868" ht="14.45" customHeight="1">
      <c r="A868" s="81" t="inlineStr">
        <is>
          <t>LLC</t>
        </is>
      </c>
      <c r="B868" s="81" t="n">
        <v>921</v>
      </c>
      <c r="C868" s="81" t="n">
        <v>1</v>
      </c>
      <c r="D868" s="233" t="n">
        <v>46007</v>
      </c>
      <c r="E868" s="233" t="n">
        <v>45954</v>
      </c>
      <c r="F868" s="233" t="n">
        <v>45957</v>
      </c>
      <c r="G868" s="81" t="inlineStr">
        <is>
          <t>VivianaS</t>
        </is>
      </c>
      <c r="H868" s="81" t="n">
        <v>51</v>
      </c>
      <c r="I868" s="81" t="n"/>
      <c r="J868" s="83" t="n">
        <v>2533.76</v>
      </c>
      <c r="K868" s="83" t="inlineStr">
        <is>
          <t>USD</t>
        </is>
      </c>
      <c r="L868" s="83" t="n">
        <v>2179.0336</v>
      </c>
      <c r="M868" s="83" t="n">
        <v>2533.76</v>
      </c>
      <c r="N868" s="83" t="n">
        <v>180.95</v>
      </c>
      <c r="O868" s="83" t="n">
        <v>155.617</v>
      </c>
      <c r="P868" s="83" t="n">
        <v>180.95</v>
      </c>
      <c r="Q868" s="84" t="n">
        <v>0.07141560368779994</v>
      </c>
      <c r="R868" s="81" t="n">
        <v>12</v>
      </c>
      <c r="S868" s="81" t="n">
        <v>2025</v>
      </c>
      <c r="T868" s="81" t="n">
        <v>10</v>
      </c>
      <c r="U868" s="81" t="n">
        <v>2025</v>
      </c>
      <c r="V868" s="233" t="n">
        <v>46002</v>
      </c>
      <c r="W868" s="81" t="inlineStr">
        <is>
          <t>diciembre</t>
        </is>
      </c>
      <c r="X868" s="81" t="n">
        <v>2025</v>
      </c>
      <c r="Z868" t="inlineStr">
        <is>
          <t>Rentabilidad Nula</t>
        </is>
      </c>
    </row>
    <row r="869" ht="14.45" customHeight="1">
      <c r="A869" s="81" t="inlineStr">
        <is>
          <t>LLC</t>
        </is>
      </c>
      <c r="B869" s="81" t="n">
        <v>922</v>
      </c>
      <c r="C869" s="81" t="n">
        <v>0</v>
      </c>
      <c r="D869" s="233" t="n">
        <v>46007</v>
      </c>
      <c r="E869" s="233" t="n">
        <v>45970</v>
      </c>
      <c r="F869" s="233" t="n">
        <v>45972</v>
      </c>
      <c r="G869" s="81" t="inlineStr">
        <is>
          <t>VivianaS</t>
        </is>
      </c>
      <c r="H869" s="81" t="n">
        <v>51</v>
      </c>
      <c r="I869" s="81" t="n"/>
      <c r="J869" s="83" t="n">
        <v>2403.5</v>
      </c>
      <c r="K869" s="83" t="inlineStr">
        <is>
          <t>EUR</t>
        </is>
      </c>
      <c r="L869" s="83" t="n">
        <v>2403.5</v>
      </c>
      <c r="M869" s="83" t="n">
        <v>2788.06</v>
      </c>
      <c r="N869" s="83" t="n">
        <v>216.35</v>
      </c>
      <c r="O869" s="83" t="n">
        <v>216.35</v>
      </c>
      <c r="P869" s="83" t="n">
        <v>250.966</v>
      </c>
      <c r="Q869" s="84" t="n">
        <v>0.09001456209694196</v>
      </c>
      <c r="R869" s="81" t="n">
        <v>12</v>
      </c>
      <c r="S869" s="81" t="n">
        <v>2025</v>
      </c>
      <c r="T869" s="81" t="n">
        <v>11</v>
      </c>
      <c r="U869" s="81" t="n">
        <v>2025</v>
      </c>
      <c r="V869" s="233" t="n">
        <v>46017</v>
      </c>
      <c r="W869" s="81" t="inlineStr">
        <is>
          <t>diciembre</t>
        </is>
      </c>
      <c r="X869" s="81" t="n">
        <v>2025</v>
      </c>
      <c r="Z869" t="inlineStr">
        <is>
          <t>Rentabilidad Nula</t>
        </is>
      </c>
    </row>
    <row r="870" ht="14.45" customHeight="1">
      <c r="A870" s="81" t="inlineStr">
        <is>
          <t>LLC</t>
        </is>
      </c>
      <c r="B870" s="81" t="n">
        <v>923</v>
      </c>
      <c r="C870" s="81" t="n">
        <v>0</v>
      </c>
      <c r="D870" s="233" t="n">
        <v>46007</v>
      </c>
      <c r="E870" s="233" t="n">
        <v>45973</v>
      </c>
      <c r="F870" s="233" t="n">
        <v>45974</v>
      </c>
      <c r="G870" s="81" t="inlineStr">
        <is>
          <t>VivianaS</t>
        </is>
      </c>
      <c r="H870" s="81" t="n">
        <v>51</v>
      </c>
      <c r="I870" s="81" t="n"/>
      <c r="J870" s="83" t="n">
        <v>1039.5</v>
      </c>
      <c r="K870" s="83" t="inlineStr">
        <is>
          <t>EUR</t>
        </is>
      </c>
      <c r="L870" s="83" t="n">
        <v>1039.5</v>
      </c>
      <c r="M870" s="83" t="n">
        <v>1205.82</v>
      </c>
      <c r="N870" s="83" t="n">
        <v>93.56</v>
      </c>
      <c r="O870" s="83" t="n">
        <v>93.56</v>
      </c>
      <c r="P870" s="83" t="n">
        <v>108.5296</v>
      </c>
      <c r="Q870" s="84" t="n">
        <v>0.09000481000481</v>
      </c>
      <c r="R870" s="81" t="n">
        <v>12</v>
      </c>
      <c r="S870" s="81" t="n">
        <v>2025</v>
      </c>
      <c r="T870" s="81" t="n">
        <v>11</v>
      </c>
      <c r="U870" s="81" t="n">
        <v>2025</v>
      </c>
      <c r="V870" s="233" t="n">
        <v>46019</v>
      </c>
      <c r="W870" s="81" t="inlineStr">
        <is>
          <t>diciembre</t>
        </is>
      </c>
      <c r="X870" s="81" t="n">
        <v>2025</v>
      </c>
      <c r="Z870" t="inlineStr">
        <is>
          <t>Rentabilidad Nula</t>
        </is>
      </c>
    </row>
    <row r="871" ht="14.45" customHeight="1">
      <c r="A871" s="81" t="inlineStr">
        <is>
          <t>LLC</t>
        </is>
      </c>
      <c r="B871" s="81" t="n">
        <v>924</v>
      </c>
      <c r="C871" s="81" t="n">
        <v>0</v>
      </c>
      <c r="D871" s="233" t="n">
        <v>46007</v>
      </c>
      <c r="E871" s="233" t="n">
        <v>46120</v>
      </c>
      <c r="F871" s="233" t="n">
        <v>46136</v>
      </c>
      <c r="G871" s="81" t="inlineStr">
        <is>
          <t>LorenzaP</t>
        </is>
      </c>
      <c r="H871" s="81" t="n">
        <v>51</v>
      </c>
      <c r="I871" s="81" t="inlineStr">
        <is>
          <t>JORGEP</t>
        </is>
      </c>
      <c r="J871" s="83" t="n">
        <v>62507.67</v>
      </c>
      <c r="K871" s="83" t="inlineStr">
        <is>
          <t>USD</t>
        </is>
      </c>
      <c r="L871" s="83" t="n">
        <v>53756.5962</v>
      </c>
      <c r="M871" s="83" t="n">
        <v>62507.67</v>
      </c>
      <c r="N871" s="83" t="n">
        <v>1866.97</v>
      </c>
      <c r="O871" s="83" t="n">
        <v>1605.5942</v>
      </c>
      <c r="P871" s="83" t="n">
        <v>1866.97</v>
      </c>
      <c r="Q871" s="84" t="n">
        <v>0.02986785461688142</v>
      </c>
      <c r="R871" s="81" t="n">
        <v>12</v>
      </c>
      <c r="S871" s="81" t="n">
        <v>2025</v>
      </c>
      <c r="T871" s="81" t="n">
        <v>4</v>
      </c>
      <c r="U871" s="81" t="n">
        <v>2026</v>
      </c>
      <c r="V871" s="233" t="n">
        <v>46181</v>
      </c>
      <c r="W871" s="81" t="inlineStr">
        <is>
          <t>junio</t>
        </is>
      </c>
      <c r="X871" s="81" t="n">
        <v>2026</v>
      </c>
      <c r="Z871" t="inlineStr">
        <is>
          <t>Rentabilidad Baja</t>
        </is>
      </c>
    </row>
    <row r="872" ht="14.45" customHeight="1">
      <c r="A872" s="81" t="inlineStr">
        <is>
          <t>LLC</t>
        </is>
      </c>
      <c r="B872" s="81" t="n">
        <v>925</v>
      </c>
      <c r="C872" s="81" t="n">
        <v>0</v>
      </c>
      <c r="D872" s="233" t="n">
        <v>46007</v>
      </c>
      <c r="E872" s="233" t="n">
        <v>45972</v>
      </c>
      <c r="F872" s="233" t="n">
        <v>45973</v>
      </c>
      <c r="G872" s="81" t="inlineStr">
        <is>
          <t>VivianaS</t>
        </is>
      </c>
      <c r="H872" s="81" t="n">
        <v>51</v>
      </c>
      <c r="I872" s="81" t="n"/>
      <c r="J872" s="83" t="n">
        <v>136</v>
      </c>
      <c r="K872" s="83" t="inlineStr">
        <is>
          <t>EUR</t>
        </is>
      </c>
      <c r="L872" s="83" t="n">
        <v>136</v>
      </c>
      <c r="M872" s="83" t="n">
        <v>157.76</v>
      </c>
      <c r="N872" s="83" t="n">
        <v>12.3</v>
      </c>
      <c r="O872" s="83" t="n">
        <v>12.3</v>
      </c>
      <c r="P872" s="83" t="n">
        <v>14.268</v>
      </c>
      <c r="Q872" s="84" t="n">
        <v>0.09044117647058825</v>
      </c>
      <c r="R872" s="81" t="n">
        <v>12</v>
      </c>
      <c r="S872" s="81" t="n">
        <v>2025</v>
      </c>
      <c r="T872" s="81" t="n">
        <v>11</v>
      </c>
      <c r="U872" s="81" t="n">
        <v>2025</v>
      </c>
      <c r="V872" s="233" t="n">
        <v>46018</v>
      </c>
      <c r="W872" s="81" t="inlineStr">
        <is>
          <t>diciembre</t>
        </is>
      </c>
      <c r="X872" s="81" t="n">
        <v>2025</v>
      </c>
    </row>
    <row r="873" ht="14.45" customHeight="1">
      <c r="A873" s="81" t="inlineStr">
        <is>
          <t>LLC</t>
        </is>
      </c>
      <c r="B873" s="81" t="n">
        <v>926</v>
      </c>
      <c r="C873" s="81" t="n">
        <v>0</v>
      </c>
      <c r="D873" s="233" t="n">
        <v>46008</v>
      </c>
      <c r="E873" s="233" t="n">
        <v>46005</v>
      </c>
      <c r="F873" s="233" t="n">
        <v>46008</v>
      </c>
      <c r="G873" s="81" t="inlineStr">
        <is>
          <t>LuisHdz</t>
        </is>
      </c>
      <c r="H873" s="81" t="n">
        <v>51</v>
      </c>
      <c r="I873" s="81" t="inlineStr">
        <is>
          <t>MARC1989</t>
        </is>
      </c>
      <c r="J873" s="83" t="n">
        <v>1383.74</v>
      </c>
      <c r="K873" s="83" t="inlineStr">
        <is>
          <t>USD</t>
        </is>
      </c>
      <c r="L873" s="83" t="n">
        <v>1190.0164</v>
      </c>
      <c r="M873" s="83" t="n">
        <v>1383.74</v>
      </c>
      <c r="N873" s="83" t="n">
        <v>0</v>
      </c>
      <c r="O873" s="83" t="n">
        <v>0</v>
      </c>
      <c r="P873" s="83" t="n">
        <v>0</v>
      </c>
      <c r="Q873" s="84" t="n">
        <v>0</v>
      </c>
      <c r="R873" s="81" t="n">
        <v>12</v>
      </c>
      <c r="S873" s="81" t="n">
        <v>2025</v>
      </c>
      <c r="T873" s="81" t="n">
        <v>12</v>
      </c>
      <c r="U873" s="81" t="n">
        <v>2025</v>
      </c>
      <c r="V873" s="233" t="n">
        <v>46053</v>
      </c>
      <c r="W873" s="81" t="inlineStr">
        <is>
          <t>enero</t>
        </is>
      </c>
      <c r="X873" s="81" t="n">
        <v>2026</v>
      </c>
    </row>
    <row r="874" ht="14.45" customHeight="1">
      <c r="A874" s="81" t="inlineStr">
        <is>
          <t>LLC</t>
        </is>
      </c>
      <c r="B874" s="81" t="n">
        <v>927</v>
      </c>
      <c r="C874" s="81" t="n">
        <v>1</v>
      </c>
      <c r="D874" s="233" t="n">
        <v>46008</v>
      </c>
      <c r="E874" s="233" t="n">
        <v>46012</v>
      </c>
      <c r="F874" s="233" t="n">
        <v>46015</v>
      </c>
      <c r="G874" s="81" t="inlineStr">
        <is>
          <t>ManonR</t>
        </is>
      </c>
      <c r="H874" s="81" t="n">
        <v>51</v>
      </c>
      <c r="I874" s="81" t="n"/>
      <c r="J874" s="83" t="n">
        <v>3200</v>
      </c>
      <c r="K874" s="83" t="inlineStr">
        <is>
          <t>USD</t>
        </is>
      </c>
      <c r="L874" s="83" t="n">
        <v>2752</v>
      </c>
      <c r="M874" s="83" t="n">
        <v>3200</v>
      </c>
      <c r="N874" s="83" t="n">
        <v>456.05</v>
      </c>
      <c r="O874" s="83" t="n">
        <v>392.203</v>
      </c>
      <c r="P874" s="83" t="n">
        <v>456.05</v>
      </c>
      <c r="Q874" s="84" t="n">
        <v>0.142515625</v>
      </c>
      <c r="R874" s="81" t="n">
        <v>12</v>
      </c>
      <c r="S874" s="81" t="n">
        <v>2025</v>
      </c>
      <c r="T874" s="81" t="n">
        <v>12</v>
      </c>
      <c r="U874" s="81" t="n">
        <v>2025</v>
      </c>
      <c r="V874" s="233" t="n">
        <v>46060</v>
      </c>
      <c r="W874" s="81" t="inlineStr">
        <is>
          <t>febrero</t>
        </is>
      </c>
      <c r="X874" s="81" t="n">
        <v>2026</v>
      </c>
    </row>
    <row r="875" ht="14.45" customHeight="1">
      <c r="A875" s="81" t="inlineStr">
        <is>
          <t>LLC</t>
        </is>
      </c>
      <c r="B875" s="81" t="n">
        <v>928</v>
      </c>
      <c r="C875" s="81" t="n">
        <v>0</v>
      </c>
      <c r="D875" s="233" t="n">
        <v>46009</v>
      </c>
      <c r="E875" s="233" t="n">
        <v>46204</v>
      </c>
      <c r="F875" s="233" t="n">
        <v>46219</v>
      </c>
      <c r="G875" s="81" t="inlineStr">
        <is>
          <t>MarujaN</t>
        </is>
      </c>
      <c r="H875" s="81" t="n">
        <v>51</v>
      </c>
      <c r="I875" s="81" t="n"/>
      <c r="J875" s="83" t="n">
        <v>31181</v>
      </c>
      <c r="K875" s="83" t="inlineStr">
        <is>
          <t>USD</t>
        </is>
      </c>
      <c r="L875" s="83" t="n">
        <v>26815.66</v>
      </c>
      <c r="M875" s="83" t="n">
        <v>31181</v>
      </c>
      <c r="N875" s="83" t="n">
        <v>3000</v>
      </c>
      <c r="O875" s="83" t="n">
        <v>2580</v>
      </c>
      <c r="P875" s="83" t="n">
        <v>3000</v>
      </c>
      <c r="Q875" s="84" t="n">
        <v>0.09621243706103076</v>
      </c>
      <c r="R875" s="81" t="n">
        <v>12</v>
      </c>
      <c r="S875" s="81" t="n">
        <v>2025</v>
      </c>
      <c r="T875" s="81" t="n">
        <v>7</v>
      </c>
      <c r="U875" s="81" t="n">
        <v>2026</v>
      </c>
      <c r="V875" s="233" t="n">
        <v>46264</v>
      </c>
      <c r="W875" s="81" t="inlineStr">
        <is>
          <t>agosto</t>
        </is>
      </c>
      <c r="X875" s="81" t="n">
        <v>2026</v>
      </c>
      <c r="Z875" t="inlineStr">
        <is>
          <t>rentabilidad demasiado alta</t>
        </is>
      </c>
    </row>
    <row r="876" ht="14.45" customHeight="1">
      <c r="A876" s="81" t="inlineStr">
        <is>
          <t>LLC</t>
        </is>
      </c>
      <c r="B876" s="81" t="n">
        <v>929</v>
      </c>
      <c r="C876" s="81" t="n">
        <v>0</v>
      </c>
      <c r="D876" s="233" t="n">
        <v>46009</v>
      </c>
      <c r="E876" s="233" t="n">
        <v>46066</v>
      </c>
      <c r="F876" s="233" t="n">
        <v>46075</v>
      </c>
      <c r="G876" s="81" t="inlineStr">
        <is>
          <t>VivianaS</t>
        </is>
      </c>
      <c r="H876" s="81" t="n">
        <v>51</v>
      </c>
      <c r="I876" s="81" t="n"/>
      <c r="J876" s="83" t="n">
        <v>12187.2</v>
      </c>
      <c r="K876" s="83" t="inlineStr">
        <is>
          <t>EUR</t>
        </is>
      </c>
      <c r="L876" s="83" t="n">
        <v>12187.2</v>
      </c>
      <c r="M876" s="83" t="n">
        <v>14137.152</v>
      </c>
      <c r="N876" s="83" t="n">
        <v>798.1</v>
      </c>
      <c r="O876" s="83" t="n">
        <v>798.1</v>
      </c>
      <c r="P876" s="83" t="n">
        <v>925.7959999999999</v>
      </c>
      <c r="Q876" s="84" t="n">
        <v>0.0654867401864251</v>
      </c>
      <c r="R876" s="81" t="n">
        <v>12</v>
      </c>
      <c r="S876" s="81" t="n">
        <v>2025</v>
      </c>
      <c r="T876" s="81" t="n">
        <v>2</v>
      </c>
      <c r="U876" s="81" t="n">
        <v>2026</v>
      </c>
      <c r="V876" s="233" t="n">
        <v>46120</v>
      </c>
      <c r="W876" s="81" t="inlineStr">
        <is>
          <t>abril</t>
        </is>
      </c>
      <c r="X876" s="81" t="n">
        <v>2026</v>
      </c>
    </row>
    <row r="877" ht="14.45" customHeight="1">
      <c r="A877" s="81" t="inlineStr">
        <is>
          <t>LLC</t>
        </is>
      </c>
      <c r="B877" s="81" t="n">
        <v>930</v>
      </c>
      <c r="C877" s="81" t="n">
        <v>1</v>
      </c>
      <c r="D877" s="233" t="n">
        <v>46009</v>
      </c>
      <c r="E877" s="233" t="n">
        <v>45912</v>
      </c>
      <c r="F877" s="233" t="n">
        <v>45916</v>
      </c>
      <c r="G877" s="81" t="inlineStr">
        <is>
          <t>MariellaP</t>
        </is>
      </c>
      <c r="H877" s="81" t="n">
        <v>51</v>
      </c>
      <c r="I877" s="81" t="inlineStr">
        <is>
          <t>MARC1989</t>
        </is>
      </c>
      <c r="J877" s="83" t="n">
        <v>3485</v>
      </c>
      <c r="K877" s="83" t="inlineStr">
        <is>
          <t>USD</t>
        </is>
      </c>
      <c r="L877" s="83" t="n">
        <v>2997.1</v>
      </c>
      <c r="M877" s="83" t="n">
        <v>3485</v>
      </c>
      <c r="N877" s="83" t="n">
        <v>348.5</v>
      </c>
      <c r="O877" s="83" t="n">
        <v>299.71</v>
      </c>
      <c r="P877" s="83" t="n">
        <v>348.5</v>
      </c>
      <c r="Q877" s="84" t="n">
        <v>0.09999999999999999</v>
      </c>
      <c r="R877" s="81" t="n">
        <v>12</v>
      </c>
      <c r="S877" s="81" t="n">
        <v>2025</v>
      </c>
      <c r="T877" s="81" t="n">
        <v>9</v>
      </c>
      <c r="U877" s="81" t="n">
        <v>2025</v>
      </c>
      <c r="V877" s="233" t="n">
        <v>45961</v>
      </c>
      <c r="W877" s="81" t="inlineStr">
        <is>
          <t>octubre</t>
        </is>
      </c>
      <c r="X877" s="81" t="n">
        <v>2025</v>
      </c>
      <c r="Z877" t="inlineStr">
        <is>
          <t>rentabilidad nula</t>
        </is>
      </c>
    </row>
    <row r="878" ht="14.45" customHeight="1">
      <c r="A878" s="81" t="inlineStr">
        <is>
          <t>LLC</t>
        </is>
      </c>
      <c r="B878" s="81" t="n">
        <v>931</v>
      </c>
      <c r="C878" s="81" t="n">
        <v>0</v>
      </c>
      <c r="D878" s="233" t="n">
        <v>46009</v>
      </c>
      <c r="E878" s="233" t="n">
        <v>46096</v>
      </c>
      <c r="F878" s="233" t="n">
        <v>46111</v>
      </c>
      <c r="G878" s="81" t="inlineStr">
        <is>
          <t>MariellaP</t>
        </is>
      </c>
      <c r="H878" s="81" t="n">
        <v>51</v>
      </c>
      <c r="I878" s="81" t="inlineStr">
        <is>
          <t>JORGEP,LUISHDZ</t>
        </is>
      </c>
      <c r="J878" s="83" t="n">
        <v>20200</v>
      </c>
      <c r="K878" s="83" t="inlineStr">
        <is>
          <t>USD</t>
        </is>
      </c>
      <c r="L878" s="83" t="n">
        <v>17372</v>
      </c>
      <c r="M878" s="83" t="n">
        <v>20200</v>
      </c>
      <c r="N878" s="83" t="n">
        <v>3958</v>
      </c>
      <c r="O878" s="83" t="n">
        <v>3403.88</v>
      </c>
      <c r="P878" s="83" t="n">
        <v>3958</v>
      </c>
      <c r="Q878" s="84" t="n">
        <v>0.1959405940594059</v>
      </c>
      <c r="R878" s="81" t="n">
        <v>12</v>
      </c>
      <c r="S878" s="81" t="n">
        <v>2025</v>
      </c>
      <c r="T878" s="81" t="n">
        <v>3</v>
      </c>
      <c r="U878" s="81" t="n">
        <v>2026</v>
      </c>
      <c r="V878" s="233" t="n">
        <v>46156</v>
      </c>
      <c r="W878" s="81" t="inlineStr">
        <is>
          <t>mayo</t>
        </is>
      </c>
      <c r="X878" s="81" t="n">
        <v>2026</v>
      </c>
      <c r="Z878" t="inlineStr">
        <is>
          <t>rentabilidad nula</t>
        </is>
      </c>
    </row>
    <row r="879" ht="14.45" customHeight="1">
      <c r="A879" s="81" t="inlineStr">
        <is>
          <t>LLC</t>
        </is>
      </c>
      <c r="B879" s="81" t="n">
        <v>932</v>
      </c>
      <c r="C879" s="81" t="n">
        <v>0</v>
      </c>
      <c r="D879" s="233" t="n">
        <v>46009</v>
      </c>
      <c r="E879" s="233" t="n">
        <v>46096</v>
      </c>
      <c r="F879" s="233" t="n">
        <v>46110</v>
      </c>
      <c r="G879" s="81" t="inlineStr">
        <is>
          <t>MariellaP</t>
        </is>
      </c>
      <c r="H879" s="81" t="n">
        <v>51</v>
      </c>
      <c r="I879" s="81" t="inlineStr">
        <is>
          <t>JORGEP,LUISHDZ</t>
        </is>
      </c>
      <c r="J879" s="83" t="n">
        <v>358904.88</v>
      </c>
      <c r="K879" s="83" t="inlineStr">
        <is>
          <t>MXN</t>
        </is>
      </c>
      <c r="L879" s="83" t="n">
        <v>17227.43424</v>
      </c>
      <c r="M879" s="83" t="n">
        <v>20098.67328</v>
      </c>
      <c r="N879" s="83" t="n">
        <v>69345.8</v>
      </c>
      <c r="O879" s="83" t="n">
        <v>3328.5984</v>
      </c>
      <c r="P879" s="83" t="n">
        <v>3883.3648</v>
      </c>
      <c r="Q879" s="84" t="n">
        <v>0.1932149821980687</v>
      </c>
      <c r="R879" s="81" t="n">
        <v>12</v>
      </c>
      <c r="S879" s="81" t="n">
        <v>2025</v>
      </c>
      <c r="T879" s="81" t="n">
        <v>3</v>
      </c>
      <c r="U879" s="81" t="n">
        <v>2026</v>
      </c>
      <c r="V879" s="233" t="n">
        <v>46155</v>
      </c>
      <c r="W879" s="81" t="inlineStr">
        <is>
          <t>mayo</t>
        </is>
      </c>
      <c r="X879" s="81" t="n">
        <v>2026</v>
      </c>
      <c r="Z879" t="inlineStr">
        <is>
          <t>rentabilidad nula</t>
        </is>
      </c>
    </row>
    <row r="880" ht="14.45" customHeight="1">
      <c r="A880" s="81" t="inlineStr">
        <is>
          <t>LLC</t>
        </is>
      </c>
      <c r="B880" s="81" t="n">
        <v>933</v>
      </c>
      <c r="C880" s="81" t="n">
        <v>1</v>
      </c>
      <c r="D880" s="233" t="n">
        <v>46009</v>
      </c>
      <c r="E880" s="233" t="n">
        <v>46017</v>
      </c>
      <c r="F880" s="233" t="n">
        <v>46020</v>
      </c>
      <c r="G880" s="81" t="inlineStr">
        <is>
          <t>ManonR</t>
        </is>
      </c>
      <c r="H880" s="81" t="n">
        <v>51</v>
      </c>
      <c r="I880" s="81" t="n"/>
      <c r="J880" s="83" t="n">
        <v>2660</v>
      </c>
      <c r="K880" s="83" t="inlineStr">
        <is>
          <t>USD</t>
        </is>
      </c>
      <c r="L880" s="83" t="n">
        <v>2287.6</v>
      </c>
      <c r="M880" s="83" t="n">
        <v>2660</v>
      </c>
      <c r="N880" s="83" t="n">
        <v>441.54</v>
      </c>
      <c r="O880" s="83" t="n">
        <v>379.7244</v>
      </c>
      <c r="P880" s="83" t="n">
        <v>441.54</v>
      </c>
      <c r="Q880" s="84" t="n">
        <v>0.1659924812030075</v>
      </c>
      <c r="R880" s="81" t="n">
        <v>12</v>
      </c>
      <c r="S880" s="81" t="n">
        <v>2025</v>
      </c>
      <c r="T880" s="81" t="n">
        <v>12</v>
      </c>
      <c r="U880" s="81" t="n">
        <v>2025</v>
      </c>
      <c r="V880" s="233" t="n">
        <v>46065</v>
      </c>
      <c r="W880" s="81" t="inlineStr">
        <is>
          <t>febrero</t>
        </is>
      </c>
      <c r="X880" s="81" t="n">
        <v>2026</v>
      </c>
      <c r="Z880" t="inlineStr">
        <is>
          <t>rentabilidad nula</t>
        </is>
      </c>
    </row>
    <row r="881" ht="14.45" customHeight="1">
      <c r="A881" s="81" t="inlineStr">
        <is>
          <t>LLC</t>
        </is>
      </c>
      <c r="B881" s="81" t="n">
        <v>934</v>
      </c>
      <c r="C881" s="81" t="n">
        <v>0</v>
      </c>
      <c r="D881" s="233" t="n">
        <v>46009</v>
      </c>
      <c r="E881" s="233" t="n">
        <v>46058</v>
      </c>
      <c r="F881" s="233" t="n">
        <v>46074</v>
      </c>
      <c r="G881" s="81" t="inlineStr">
        <is>
          <t>MariellaP</t>
        </is>
      </c>
      <c r="H881" s="81" t="n">
        <v>51</v>
      </c>
      <c r="I881" s="81" t="inlineStr">
        <is>
          <t>JORGEP,MARC1989</t>
        </is>
      </c>
      <c r="J881" s="83" t="n">
        <v>3688.57</v>
      </c>
      <c r="K881" s="83" t="inlineStr">
        <is>
          <t>USD</t>
        </is>
      </c>
      <c r="L881" s="83" t="n">
        <v>3172.1702</v>
      </c>
      <c r="M881" s="83" t="n">
        <v>3688.57</v>
      </c>
      <c r="N881" s="83" t="n">
        <v>0</v>
      </c>
      <c r="O881" s="83" t="n">
        <v>0</v>
      </c>
      <c r="P881" s="83" t="n">
        <v>0</v>
      </c>
      <c r="Q881" s="84" t="n">
        <v>0</v>
      </c>
      <c r="R881" s="81" t="n">
        <v>12</v>
      </c>
      <c r="S881" s="81" t="n">
        <v>2025</v>
      </c>
      <c r="T881" s="81" t="n">
        <v>2</v>
      </c>
      <c r="U881" s="81" t="n">
        <v>2026</v>
      </c>
      <c r="V881" s="233" t="n">
        <v>46119</v>
      </c>
      <c r="W881" s="81" t="inlineStr">
        <is>
          <t>abril</t>
        </is>
      </c>
      <c r="X881" s="81" t="n">
        <v>2026</v>
      </c>
    </row>
    <row r="882" ht="14.45" customHeight="1">
      <c r="A882" s="81" t="inlineStr">
        <is>
          <t>LLC</t>
        </is>
      </c>
      <c r="B882" s="81" t="n">
        <v>936</v>
      </c>
      <c r="C882" s="81" t="n">
        <v>0</v>
      </c>
      <c r="D882" s="233" t="n">
        <v>46010</v>
      </c>
      <c r="E882" s="233" t="n">
        <v>46281</v>
      </c>
      <c r="F882" s="233" t="n">
        <v>46285</v>
      </c>
      <c r="G882" s="81" t="inlineStr">
        <is>
          <t>MartinO</t>
        </is>
      </c>
      <c r="H882" s="81" t="n">
        <v>51</v>
      </c>
      <c r="I882" s="81" t="n"/>
      <c r="J882" s="83" t="n">
        <v>5421</v>
      </c>
      <c r="K882" s="83" t="inlineStr">
        <is>
          <t>EUR</t>
        </is>
      </c>
      <c r="L882" s="83" t="n">
        <v>5421</v>
      </c>
      <c r="M882" s="83" t="n">
        <v>6288.36</v>
      </c>
      <c r="N882" s="83" t="n">
        <v>769</v>
      </c>
      <c r="O882" s="83" t="n">
        <v>769</v>
      </c>
      <c r="P882" s="83" t="n">
        <v>892.04</v>
      </c>
      <c r="Q882" s="84" t="n">
        <v>0.1418557461722929</v>
      </c>
      <c r="R882" s="81" t="n">
        <v>12</v>
      </c>
      <c r="S882" s="81" t="n">
        <v>2025</v>
      </c>
      <c r="T882" s="81" t="n">
        <v>9</v>
      </c>
      <c r="U882" s="81" t="n">
        <v>2026</v>
      </c>
      <c r="V882" s="233" t="n">
        <v>46330</v>
      </c>
      <c r="W882" s="81" t="inlineStr">
        <is>
          <t>noviembre</t>
        </is>
      </c>
      <c r="X882" s="81" t="n">
        <v>2026</v>
      </c>
      <c r="Z882" t="inlineStr">
        <is>
          <t>rentabilidad nula</t>
        </is>
      </c>
    </row>
    <row r="883" ht="14.45" customHeight="1">
      <c r="A883" s="81" t="inlineStr">
        <is>
          <t>LLC</t>
        </is>
      </c>
      <c r="B883" s="81" t="n">
        <v>937</v>
      </c>
      <c r="C883" s="81" t="n">
        <v>0</v>
      </c>
      <c r="D883" s="233" t="n">
        <v>46010</v>
      </c>
      <c r="E883" s="233" t="n">
        <v>46072</v>
      </c>
      <c r="F883" s="233" t="n">
        <v>46092</v>
      </c>
      <c r="G883" s="81" t="inlineStr">
        <is>
          <t>MinervaH</t>
        </is>
      </c>
      <c r="H883" s="81" t="n">
        <v>51</v>
      </c>
      <c r="I883" s="81" t="n"/>
      <c r="J883" s="83" t="n">
        <v>15093.21</v>
      </c>
      <c r="K883" s="83" t="inlineStr">
        <is>
          <t>USD</t>
        </is>
      </c>
      <c r="L883" s="83" t="n">
        <v>12980.1606</v>
      </c>
      <c r="M883" s="83" t="n">
        <v>15093.21</v>
      </c>
      <c r="N883" s="83" t="n">
        <v>536.88</v>
      </c>
      <c r="O883" s="83" t="n">
        <v>461.7168</v>
      </c>
      <c r="P883" s="83" t="n">
        <v>536.88</v>
      </c>
      <c r="Q883" s="84" t="n">
        <v>0.03557096204187181</v>
      </c>
      <c r="R883" s="81" t="n">
        <v>12</v>
      </c>
      <c r="S883" s="81" t="n">
        <v>2025</v>
      </c>
      <c r="T883" s="81" t="n">
        <v>2</v>
      </c>
      <c r="U883" s="81" t="n">
        <v>2026</v>
      </c>
      <c r="V883" s="233" t="n">
        <v>46137</v>
      </c>
      <c r="W883" s="81" t="inlineStr">
        <is>
          <t>abril</t>
        </is>
      </c>
      <c r="X883" s="81" t="n">
        <v>2026</v>
      </c>
      <c r="Z883" t="inlineStr">
        <is>
          <t>rentabilidad nula</t>
        </is>
      </c>
    </row>
    <row r="884" ht="14.45" customHeight="1">
      <c r="A884" s="81" t="inlineStr">
        <is>
          <t>LLC</t>
        </is>
      </c>
      <c r="B884" s="81" t="n">
        <v>938</v>
      </c>
      <c r="C884" s="81" t="n">
        <v>0</v>
      </c>
      <c r="D884" s="233" t="n">
        <v>46010</v>
      </c>
      <c r="E884" s="233" t="n">
        <v>46041</v>
      </c>
      <c r="F884" s="233" t="n">
        <v>46074</v>
      </c>
      <c r="G884" s="81" t="inlineStr">
        <is>
          <t>VeronicaN</t>
        </is>
      </c>
      <c r="H884" s="81" t="n">
        <v>51</v>
      </c>
      <c r="I884" s="81" t="n"/>
      <c r="J884" s="83" t="n">
        <v>102113.75</v>
      </c>
      <c r="K884" s="83" t="inlineStr">
        <is>
          <t>USD</t>
        </is>
      </c>
      <c r="L884" s="83" t="n">
        <v>87817.825</v>
      </c>
      <c r="M884" s="83" t="n">
        <v>102113.75</v>
      </c>
      <c r="N884" s="83" t="n">
        <v>10099.85</v>
      </c>
      <c r="O884" s="83" t="n">
        <v>8685.871000000001</v>
      </c>
      <c r="P884" s="83" t="n">
        <v>10099.85</v>
      </c>
      <c r="Q884" s="84" t="n">
        <v>0.09890783562448741</v>
      </c>
      <c r="R884" s="81" t="n">
        <v>12</v>
      </c>
      <c r="S884" s="81" t="n">
        <v>2025</v>
      </c>
      <c r="T884" s="81" t="n">
        <v>1</v>
      </c>
      <c r="U884" s="81" t="n">
        <v>2026</v>
      </c>
      <c r="V884" s="233" t="n">
        <v>46119</v>
      </c>
      <c r="W884" s="81" t="inlineStr">
        <is>
          <t>abril</t>
        </is>
      </c>
      <c r="X884" s="81" t="n">
        <v>2026</v>
      </c>
      <c r="Z884" t="inlineStr">
        <is>
          <t>rentabilidad nula</t>
        </is>
      </c>
    </row>
    <row r="885" ht="14.45" customHeight="1">
      <c r="A885" s="81" t="inlineStr">
        <is>
          <t>LLC</t>
        </is>
      </c>
      <c r="B885" s="81" t="n">
        <v>939</v>
      </c>
      <c r="C885" s="81" t="n">
        <v>0</v>
      </c>
      <c r="D885" s="233" t="n">
        <v>46013</v>
      </c>
      <c r="E885" s="233" t="n">
        <v>46099</v>
      </c>
      <c r="F885" s="233" t="n">
        <v>46110</v>
      </c>
      <c r="G885" s="81" t="inlineStr">
        <is>
          <t>MariellaP</t>
        </is>
      </c>
      <c r="H885" s="81" t="n">
        <v>52</v>
      </c>
      <c r="I885" s="81" t="inlineStr">
        <is>
          <t>JORGEP,LUISHDZ</t>
        </is>
      </c>
      <c r="J885" s="83" t="n">
        <v>348413</v>
      </c>
      <c r="K885" s="83" t="inlineStr">
        <is>
          <t>MXN</t>
        </is>
      </c>
      <c r="L885" s="83" t="n">
        <v>16723.824</v>
      </c>
      <c r="M885" s="83" t="n">
        <v>19511.128</v>
      </c>
      <c r="N885" s="83" t="n">
        <v>68965.72</v>
      </c>
      <c r="O885" s="83" t="n">
        <v>3310.35456</v>
      </c>
      <c r="P885" s="83" t="n">
        <v>3862.08032</v>
      </c>
      <c r="Q885" s="84" t="n">
        <v>0.197942441872146</v>
      </c>
      <c r="R885" s="81" t="n">
        <v>12</v>
      </c>
      <c r="S885" s="81" t="n">
        <v>2025</v>
      </c>
      <c r="T885" s="81" t="n">
        <v>3</v>
      </c>
      <c r="U885" s="81" t="n">
        <v>2026</v>
      </c>
      <c r="V885" s="233" t="n">
        <v>46155</v>
      </c>
      <c r="W885" s="81" t="inlineStr">
        <is>
          <t>mayo</t>
        </is>
      </c>
      <c r="X885" s="81" t="n">
        <v>2026</v>
      </c>
    </row>
    <row r="886" ht="14.45" customHeight="1">
      <c r="A886" s="81" t="inlineStr">
        <is>
          <t>LLC</t>
        </is>
      </c>
      <c r="B886" s="81" t="n">
        <v>940</v>
      </c>
      <c r="C886" s="81" t="n">
        <v>0</v>
      </c>
      <c r="D886" s="233" t="n">
        <v>46014</v>
      </c>
      <c r="E886" s="233" t="n">
        <v>46096</v>
      </c>
      <c r="F886" s="233" t="n">
        <v>46110</v>
      </c>
      <c r="G886" s="81" t="inlineStr">
        <is>
          <t>MariellaP</t>
        </is>
      </c>
      <c r="H886" s="81" t="n">
        <v>52</v>
      </c>
      <c r="I886" s="81" t="inlineStr">
        <is>
          <t>JORGEP,LUISHDZ,MARC1989</t>
        </is>
      </c>
      <c r="J886" s="83" t="n">
        <v>23731.8</v>
      </c>
      <c r="K886" s="83" t="inlineStr">
        <is>
          <t>USD</t>
        </is>
      </c>
      <c r="L886" s="83" t="n">
        <v>20409.348</v>
      </c>
      <c r="M886" s="83" t="n">
        <v>23731.8</v>
      </c>
      <c r="N886" s="83" t="n">
        <v>4793.8</v>
      </c>
      <c r="O886" s="83" t="n">
        <v>4122.668</v>
      </c>
      <c r="P886" s="83" t="n">
        <v>4793.8</v>
      </c>
      <c r="Q886" s="84" t="n">
        <v>0.2019990055537296</v>
      </c>
      <c r="R886" s="81" t="n">
        <v>12</v>
      </c>
      <c r="S886" s="81" t="n">
        <v>2025</v>
      </c>
      <c r="T886" s="81" t="n">
        <v>3</v>
      </c>
      <c r="U886" s="81" t="n">
        <v>2026</v>
      </c>
      <c r="V886" s="233" t="n">
        <v>46155</v>
      </c>
      <c r="W886" s="81" t="inlineStr">
        <is>
          <t>mayo</t>
        </is>
      </c>
      <c r="X886" s="81" t="n">
        <v>2026</v>
      </c>
      <c r="Z886" t="inlineStr">
        <is>
          <t>rentabilidad nula</t>
        </is>
      </c>
    </row>
    <row r="887" ht="14.45" customHeight="1">
      <c r="A887" s="81" t="inlineStr">
        <is>
          <t>LLC</t>
        </is>
      </c>
      <c r="B887" s="81" t="n">
        <v>941</v>
      </c>
      <c r="C887" s="81" t="n">
        <v>0</v>
      </c>
      <c r="D887" s="233" t="n">
        <v>46014</v>
      </c>
      <c r="E887" s="233" t="n">
        <v>46019</v>
      </c>
      <c r="F887" s="233" t="n">
        <v>46024</v>
      </c>
      <c r="G887" s="81" t="inlineStr">
        <is>
          <t>LucianaE</t>
        </is>
      </c>
      <c r="H887" s="81" t="n">
        <v>52</v>
      </c>
      <c r="I887" s="81" t="n"/>
      <c r="J887" s="83" t="n">
        <v>20200</v>
      </c>
      <c r="K887" s="83" t="inlineStr">
        <is>
          <t>USD</t>
        </is>
      </c>
      <c r="L887" s="83" t="n">
        <v>17372</v>
      </c>
      <c r="M887" s="83" t="n">
        <v>20200</v>
      </c>
      <c r="N887" s="83" t="n">
        <v>1731.39</v>
      </c>
      <c r="O887" s="83" t="n">
        <v>1488.9954</v>
      </c>
      <c r="P887" s="83" t="n">
        <v>1731.39</v>
      </c>
      <c r="Q887" s="84" t="n">
        <v>0.08571237623762376</v>
      </c>
      <c r="R887" s="81" t="n">
        <v>12</v>
      </c>
      <c r="S887" s="81" t="n">
        <v>2025</v>
      </c>
      <c r="T887" s="81" t="n">
        <v>12</v>
      </c>
      <c r="U887" s="81" t="n">
        <v>2025</v>
      </c>
      <c r="V887" s="233" t="n">
        <v>46069</v>
      </c>
      <c r="W887" s="81" t="inlineStr">
        <is>
          <t>febrero</t>
        </is>
      </c>
      <c r="X887" s="81" t="n">
        <v>2026</v>
      </c>
      <c r="Z887" t="inlineStr">
        <is>
          <t>rentabilidad nula</t>
        </is>
      </c>
    </row>
    <row r="888" ht="14.45" customHeight="1">
      <c r="A888" s="81" t="inlineStr">
        <is>
          <t>LLC</t>
        </is>
      </c>
      <c r="B888" s="81" t="n">
        <v>942</v>
      </c>
      <c r="C888" s="81" t="n">
        <v>1</v>
      </c>
      <c r="D888" s="233" t="n">
        <v>46014</v>
      </c>
      <c r="E888" s="233" t="n">
        <v>46011</v>
      </c>
      <c r="F888" s="233" t="n">
        <v>46014</v>
      </c>
      <c r="G888" s="81" t="inlineStr">
        <is>
          <t>VivianaS</t>
        </is>
      </c>
      <c r="H888" s="81" t="n">
        <v>52</v>
      </c>
      <c r="I888" s="81" t="n"/>
      <c r="J888" s="83" t="n">
        <v>1155.89</v>
      </c>
      <c r="K888" s="83" t="inlineStr">
        <is>
          <t>USD</t>
        </is>
      </c>
      <c r="L888" s="83" t="n">
        <v>994.0654000000001</v>
      </c>
      <c r="M888" s="83" t="n">
        <v>1155.89</v>
      </c>
      <c r="N888" s="83" t="n">
        <v>91.73</v>
      </c>
      <c r="O888" s="83" t="n">
        <v>78.8878</v>
      </c>
      <c r="P888" s="83" t="n">
        <v>91.73</v>
      </c>
      <c r="Q888" s="84" t="n">
        <v>0.07935876251200373</v>
      </c>
      <c r="R888" s="81" t="n">
        <v>12</v>
      </c>
      <c r="S888" s="81" t="n">
        <v>2025</v>
      </c>
      <c r="T888" s="81" t="n">
        <v>12</v>
      </c>
      <c r="U888" s="81" t="n">
        <v>2025</v>
      </c>
      <c r="V888" s="233" t="n">
        <v>46059</v>
      </c>
      <c r="W888" s="81" t="inlineStr">
        <is>
          <t>febrero</t>
        </is>
      </c>
      <c r="X888" s="81" t="n">
        <v>2026</v>
      </c>
      <c r="Z888" t="inlineStr">
        <is>
          <t>rentabilidad nula</t>
        </is>
      </c>
    </row>
    <row r="889" ht="14.45" customHeight="1">
      <c r="A889" s="81" t="inlineStr">
        <is>
          <t>LLC</t>
        </is>
      </c>
      <c r="B889" s="81" t="n">
        <v>943</v>
      </c>
      <c r="C889" s="81" t="n">
        <v>1</v>
      </c>
      <c r="D889" s="233" t="n">
        <v>46015</v>
      </c>
      <c r="E889" s="233" t="n">
        <v>46011</v>
      </c>
      <c r="F889" s="233" t="n">
        <v>46014</v>
      </c>
      <c r="G889" s="81" t="inlineStr">
        <is>
          <t>VivianaS</t>
        </is>
      </c>
      <c r="H889" s="81" t="n">
        <v>52</v>
      </c>
      <c r="I889" s="81" t="n"/>
      <c r="J889" s="83" t="n">
        <v>1080</v>
      </c>
      <c r="K889" s="83" t="inlineStr">
        <is>
          <t>USD</t>
        </is>
      </c>
      <c r="L889" s="83" t="n">
        <v>928.8</v>
      </c>
      <c r="M889" s="83" t="n">
        <v>1080</v>
      </c>
      <c r="N889" s="83" t="n">
        <v>88.75</v>
      </c>
      <c r="O889" s="83" t="n">
        <v>76.325</v>
      </c>
      <c r="P889" s="83" t="n">
        <v>88.75</v>
      </c>
      <c r="Q889" s="84" t="n">
        <v>0.08217592592592593</v>
      </c>
      <c r="R889" s="81" t="n">
        <v>12</v>
      </c>
      <c r="S889" s="81" t="n">
        <v>2025</v>
      </c>
      <c r="T889" s="81" t="n">
        <v>12</v>
      </c>
      <c r="U889" s="81" t="n">
        <v>2025</v>
      </c>
      <c r="V889" s="233" t="n">
        <v>46059</v>
      </c>
      <c r="W889" s="81" t="inlineStr">
        <is>
          <t>febrero</t>
        </is>
      </c>
      <c r="X889" s="81" t="n">
        <v>2026</v>
      </c>
      <c r="Z889" t="inlineStr">
        <is>
          <t>rentabilidad nula</t>
        </is>
      </c>
    </row>
    <row r="890" ht="14.45" customHeight="1">
      <c r="A890" s="81" t="inlineStr">
        <is>
          <t>LLC</t>
        </is>
      </c>
      <c r="B890" s="81" t="n">
        <v>944</v>
      </c>
      <c r="C890" s="81" t="n">
        <v>0</v>
      </c>
      <c r="D890" s="233" t="n">
        <v>46015</v>
      </c>
      <c r="E890" s="233" t="n">
        <v>45974</v>
      </c>
      <c r="F890" s="233" t="n">
        <v>45976</v>
      </c>
      <c r="G890" s="81" t="inlineStr">
        <is>
          <t>VivianaS</t>
        </is>
      </c>
      <c r="H890" s="81" t="n">
        <v>52</v>
      </c>
      <c r="I890" s="81" t="n"/>
      <c r="J890" s="83" t="n">
        <v>84200</v>
      </c>
      <c r="K890" s="83" t="inlineStr">
        <is>
          <t>MXN</t>
        </is>
      </c>
      <c r="L890" s="83" t="n">
        <v>4041.6</v>
      </c>
      <c r="M890" s="83" t="n">
        <v>4715.2</v>
      </c>
      <c r="N890" s="83" t="n">
        <v>5520</v>
      </c>
      <c r="O890" s="83" t="n">
        <v>264.96</v>
      </c>
      <c r="P890" s="83" t="n">
        <v>309.12</v>
      </c>
      <c r="Q890" s="84" t="n">
        <v>0.0655581947743468</v>
      </c>
      <c r="R890" s="81" t="n">
        <v>12</v>
      </c>
      <c r="S890" s="81" t="n">
        <v>2025</v>
      </c>
      <c r="T890" s="81" t="n">
        <v>11</v>
      </c>
      <c r="U890" s="81" t="n">
        <v>2025</v>
      </c>
      <c r="V890" s="233" t="n">
        <v>46021</v>
      </c>
      <c r="W890" s="81" t="inlineStr">
        <is>
          <t>diciembre</t>
        </is>
      </c>
      <c r="X890" s="81" t="n">
        <v>2025</v>
      </c>
      <c r="Z890" t="inlineStr">
        <is>
          <t>rentabilidad nula</t>
        </is>
      </c>
    </row>
    <row r="891" ht="14.45" customHeight="1">
      <c r="A891" s="81" t="inlineStr">
        <is>
          <t>LLC</t>
        </is>
      </c>
      <c r="B891" s="81" t="n">
        <v>945</v>
      </c>
      <c r="C891" s="81" t="n">
        <v>1</v>
      </c>
      <c r="D891" s="233" t="n">
        <v>46017</v>
      </c>
      <c r="E891" s="233" t="n">
        <v>46009</v>
      </c>
      <c r="F891" s="233" t="n">
        <v>46012</v>
      </c>
      <c r="G891" s="81" t="inlineStr">
        <is>
          <t>VivianaS</t>
        </is>
      </c>
      <c r="H891" s="81" t="n">
        <v>52</v>
      </c>
      <c r="I891" s="81" t="n"/>
      <c r="J891" s="83" t="n">
        <v>2308</v>
      </c>
      <c r="K891" s="83" t="inlineStr">
        <is>
          <t>GBP</t>
        </is>
      </c>
      <c r="L891" s="83" t="n">
        <v>2654.2</v>
      </c>
      <c r="M891" s="83" t="n">
        <v>3092.72</v>
      </c>
      <c r="N891" s="83" t="n">
        <v>268.9</v>
      </c>
      <c r="O891" s="83" t="n">
        <v>309.235</v>
      </c>
      <c r="P891" s="83" t="n">
        <v>360.326</v>
      </c>
      <c r="Q891" s="84" t="n">
        <v>0.1165077989601386</v>
      </c>
      <c r="R891" s="81" t="n">
        <v>12</v>
      </c>
      <c r="S891" s="81" t="n">
        <v>2025</v>
      </c>
      <c r="T891" s="81" t="n">
        <v>12</v>
      </c>
      <c r="U891" s="81" t="n">
        <v>2025</v>
      </c>
      <c r="V891" s="233" t="n">
        <v>46057</v>
      </c>
      <c r="W891" s="81" t="inlineStr">
        <is>
          <t>febrero</t>
        </is>
      </c>
      <c r="X891" s="81" t="n">
        <v>2026</v>
      </c>
    </row>
    <row r="892" ht="14.45" customHeight="1">
      <c r="A892" s="81" t="inlineStr">
        <is>
          <t>LLC</t>
        </is>
      </c>
      <c r="B892" s="81" t="n">
        <v>946</v>
      </c>
      <c r="C892" s="81" t="n">
        <v>1</v>
      </c>
      <c r="D892" s="233" t="n">
        <v>46017</v>
      </c>
      <c r="E892" s="233" t="n">
        <v>46009</v>
      </c>
      <c r="F892" s="233" t="n">
        <v>46012</v>
      </c>
      <c r="G892" s="81" t="inlineStr">
        <is>
          <t>VivianaS</t>
        </is>
      </c>
      <c r="H892" s="81" t="n">
        <v>52</v>
      </c>
      <c r="I892" s="81" t="n"/>
      <c r="J892" s="83" t="n">
        <v>2464</v>
      </c>
      <c r="K892" s="83" t="inlineStr">
        <is>
          <t>GBP</t>
        </is>
      </c>
      <c r="L892" s="83" t="n">
        <v>2833.6</v>
      </c>
      <c r="M892" s="83" t="n">
        <v>3301.76</v>
      </c>
      <c r="N892" s="83" t="n">
        <v>230.8</v>
      </c>
      <c r="O892" s="83" t="n">
        <v>265.42</v>
      </c>
      <c r="P892" s="83" t="n">
        <v>309.272</v>
      </c>
      <c r="Q892" s="84" t="n">
        <v>0.09366883116883118</v>
      </c>
      <c r="R892" s="81" t="n">
        <v>12</v>
      </c>
      <c r="S892" s="81" t="n">
        <v>2025</v>
      </c>
      <c r="T892" s="81" t="n">
        <v>12</v>
      </c>
      <c r="U892" s="81" t="n">
        <v>2025</v>
      </c>
      <c r="V892" s="233" t="n">
        <v>46057</v>
      </c>
      <c r="W892" s="81" t="inlineStr">
        <is>
          <t>febrero</t>
        </is>
      </c>
      <c r="X892" s="81" t="n">
        <v>2026</v>
      </c>
    </row>
    <row r="893" ht="14.45" customHeight="1">
      <c r="A893" s="81" t="inlineStr">
        <is>
          <t>LLC</t>
        </is>
      </c>
      <c r="B893" s="81" t="n">
        <v>947</v>
      </c>
      <c r="C893" s="81" t="n">
        <v>1</v>
      </c>
      <c r="D893" s="233" t="n">
        <v>46017</v>
      </c>
      <c r="E893" s="233" t="n">
        <v>46018</v>
      </c>
      <c r="F893" s="233" t="n">
        <v>46019</v>
      </c>
      <c r="G893" s="81" t="inlineStr">
        <is>
          <t>ClaudiaF</t>
        </is>
      </c>
      <c r="H893" s="81" t="n">
        <v>52</v>
      </c>
      <c r="I893" s="81" t="n"/>
      <c r="J893" s="83" t="n">
        <v>142.08</v>
      </c>
      <c r="K893" s="83" t="inlineStr">
        <is>
          <t>USD</t>
        </is>
      </c>
      <c r="L893" s="83" t="n">
        <v>122.1888</v>
      </c>
      <c r="M893" s="83" t="n">
        <v>142.08</v>
      </c>
      <c r="N893" s="83" t="n">
        <v>9.51</v>
      </c>
      <c r="O893" s="83" t="n">
        <v>8.178599999999999</v>
      </c>
      <c r="P893" s="83" t="n">
        <v>9.51</v>
      </c>
      <c r="Q893" s="84" t="n">
        <v>0.06693412162162161</v>
      </c>
      <c r="R893" s="81" t="n">
        <v>12</v>
      </c>
      <c r="S893" s="81" t="n">
        <v>2025</v>
      </c>
      <c r="T893" s="81" t="n">
        <v>12</v>
      </c>
      <c r="U893" s="81" t="n">
        <v>2025</v>
      </c>
      <c r="V893" s="233" t="n">
        <v>46064</v>
      </c>
      <c r="W893" s="81" t="inlineStr">
        <is>
          <t>febrero</t>
        </is>
      </c>
      <c r="X893" s="81" t="n">
        <v>2026</v>
      </c>
      <c r="Z893" t="inlineStr">
        <is>
          <t>rentabilidad nula</t>
        </is>
      </c>
    </row>
    <row r="894" ht="14.45" customHeight="1">
      <c r="A894" s="58" t="inlineStr">
        <is>
          <t>LLC</t>
        </is>
      </c>
      <c r="B894" s="81" t="n">
        <v>948</v>
      </c>
      <c r="C894" s="81" t="n">
        <v>1</v>
      </c>
      <c r="D894" s="233" t="n">
        <v>46020</v>
      </c>
      <c r="E894" s="233" t="n">
        <v>45946</v>
      </c>
      <c r="F894" s="233" t="n">
        <v>45950</v>
      </c>
      <c r="G894" s="81" t="inlineStr">
        <is>
          <t>VivianaS</t>
        </is>
      </c>
      <c r="H894" s="59" t="n">
        <v>53</v>
      </c>
      <c r="I894" s="81" t="n"/>
      <c r="J894" s="83" t="n">
        <v>3052</v>
      </c>
      <c r="K894" s="83" t="inlineStr">
        <is>
          <t>USD</t>
        </is>
      </c>
      <c r="L894" s="72" t="n">
        <v>2624.72</v>
      </c>
      <c r="M894" s="72" t="n">
        <v>3052</v>
      </c>
      <c r="N894" s="72" t="n">
        <v>277.32</v>
      </c>
      <c r="O894" s="72" t="n">
        <v>238.4952</v>
      </c>
      <c r="P894" s="72" t="n">
        <v>277.32</v>
      </c>
      <c r="Q894" s="235" t="n">
        <v>0.09086500655307994</v>
      </c>
      <c r="R894" s="58" t="n">
        <v>12</v>
      </c>
      <c r="S894" s="58" t="n">
        <v>2025</v>
      </c>
      <c r="T894" s="58" t="n">
        <v>10</v>
      </c>
      <c r="U894" s="58" t="n">
        <v>2025</v>
      </c>
      <c r="V894" s="236" t="n">
        <v>45995</v>
      </c>
      <c r="W894" s="58" t="inlineStr">
        <is>
          <t>diciembre</t>
        </is>
      </c>
      <c r="X894" s="58" t="n">
        <v>2025</v>
      </c>
      <c r="Z894" t="inlineStr">
        <is>
          <t>rentabilidad nula</t>
        </is>
      </c>
    </row>
    <row r="895" ht="14.45" customHeight="1">
      <c r="A895" s="58" t="inlineStr">
        <is>
          <t>LLC</t>
        </is>
      </c>
      <c r="B895" s="81" t="n">
        <v>949</v>
      </c>
      <c r="C895" s="81" t="n">
        <v>0</v>
      </c>
      <c r="D895" s="233" t="n">
        <v>46020</v>
      </c>
      <c r="E895" s="233" t="n">
        <v>45997</v>
      </c>
      <c r="F895" s="233" t="n">
        <v>46001</v>
      </c>
      <c r="G895" s="81" t="inlineStr">
        <is>
          <t>PaulinaV</t>
        </is>
      </c>
      <c r="H895" s="59" t="n">
        <v>53</v>
      </c>
      <c r="I895" s="81" t="n"/>
      <c r="J895" s="83" t="n">
        <v>1685.86</v>
      </c>
      <c r="K895" s="83" t="inlineStr">
        <is>
          <t>USD</t>
        </is>
      </c>
      <c r="L895" s="72" t="n">
        <v>1449.8396</v>
      </c>
      <c r="M895" s="72" t="n">
        <v>1685.86</v>
      </c>
      <c r="N895" s="72" t="n">
        <v>296.58</v>
      </c>
      <c r="O895" s="72" t="n">
        <v>255.0588</v>
      </c>
      <c r="P895" s="72" t="n">
        <v>296.58</v>
      </c>
      <c r="Q895" s="235" t="n">
        <v>0.1759220813116155</v>
      </c>
      <c r="R895" s="58" t="n">
        <v>12</v>
      </c>
      <c r="S895" s="58" t="n">
        <v>2025</v>
      </c>
      <c r="T895" s="58" t="n">
        <v>12</v>
      </c>
      <c r="U895" s="58" t="n">
        <v>2025</v>
      </c>
      <c r="V895" s="236" t="n">
        <v>46046</v>
      </c>
      <c r="W895" s="58" t="inlineStr">
        <is>
          <t>enero</t>
        </is>
      </c>
      <c r="X895" s="58" t="n">
        <v>2026</v>
      </c>
    </row>
    <row r="896" ht="14.45" customHeight="1">
      <c r="A896" s="58" t="inlineStr">
        <is>
          <t>LLC</t>
        </is>
      </c>
      <c r="B896" s="81" t="n">
        <v>950</v>
      </c>
      <c r="C896" s="81" t="n">
        <v>1</v>
      </c>
      <c r="D896" s="233" t="n">
        <v>46020</v>
      </c>
      <c r="E896" s="233" t="n">
        <v>46026</v>
      </c>
      <c r="F896" s="233" t="n">
        <v>46026</v>
      </c>
      <c r="G896" s="81" t="inlineStr">
        <is>
          <t>DianaM</t>
        </is>
      </c>
      <c r="H896" s="59" t="n">
        <v>53</v>
      </c>
      <c r="I896" s="81" t="n"/>
      <c r="J896" s="83" t="n">
        <v>652.66</v>
      </c>
      <c r="K896" s="83" t="inlineStr">
        <is>
          <t>USD</t>
        </is>
      </c>
      <c r="L896" s="72" t="n">
        <v>561.2876</v>
      </c>
      <c r="M896" s="72" t="n">
        <v>652.66</v>
      </c>
      <c r="N896" s="72" t="n">
        <v>70</v>
      </c>
      <c r="O896" s="72" t="n">
        <v>60.2</v>
      </c>
      <c r="P896" s="72" t="n">
        <v>70</v>
      </c>
      <c r="Q896" s="235" t="n">
        <v>0.1072533938038182</v>
      </c>
      <c r="R896" s="58" t="n">
        <v>12</v>
      </c>
      <c r="S896" s="58" t="n">
        <v>2025</v>
      </c>
      <c r="T896" s="58" t="n">
        <v>1</v>
      </c>
      <c r="U896" s="58" t="n">
        <v>2026</v>
      </c>
      <c r="V896" s="236" t="n">
        <v>46071</v>
      </c>
      <c r="W896" s="58" t="inlineStr">
        <is>
          <t>febrero</t>
        </is>
      </c>
      <c r="X896" s="58" t="n">
        <v>2026</v>
      </c>
    </row>
    <row r="897" ht="14.45" customHeight="1">
      <c r="A897" s="58" t="inlineStr">
        <is>
          <t>LLC</t>
        </is>
      </c>
      <c r="B897" s="81" t="n">
        <v>951</v>
      </c>
      <c r="C897" s="81" t="n">
        <v>0</v>
      </c>
      <c r="D897" s="233" t="n">
        <v>46021</v>
      </c>
      <c r="E897" s="233" t="n">
        <v>46094</v>
      </c>
      <c r="F897" s="233" t="n">
        <v>46100</v>
      </c>
      <c r="G897" s="81" t="inlineStr">
        <is>
          <t>MariellaP</t>
        </is>
      </c>
      <c r="H897" s="59" t="n">
        <v>53</v>
      </c>
      <c r="I897" s="81" t="inlineStr">
        <is>
          <t>JORGEP,LUISHDZ</t>
        </is>
      </c>
      <c r="J897" s="83" t="n">
        <v>194372.45</v>
      </c>
      <c r="K897" s="83" t="inlineStr">
        <is>
          <t>MXN</t>
        </is>
      </c>
      <c r="L897" s="72" t="n">
        <v>9329.877600000002</v>
      </c>
      <c r="M897" s="72" t="n">
        <v>10884.8572</v>
      </c>
      <c r="N897" s="72" t="n">
        <v>17994.4</v>
      </c>
      <c r="O897" s="72" t="n">
        <v>863.7312000000001</v>
      </c>
      <c r="P897" s="72" t="n">
        <v>1007.6864</v>
      </c>
      <c r="Q897" s="235" t="n">
        <v>0.09257690583207651</v>
      </c>
      <c r="R897" s="58" t="n">
        <v>12</v>
      </c>
      <c r="S897" s="58" t="n">
        <v>2025</v>
      </c>
      <c r="T897" s="58" t="n">
        <v>3</v>
      </c>
      <c r="U897" s="58" t="n">
        <v>2026</v>
      </c>
      <c r="V897" s="236" t="n">
        <v>46145</v>
      </c>
      <c r="W897" s="58" t="inlineStr">
        <is>
          <t>mayo</t>
        </is>
      </c>
      <c r="X897" s="58" t="n">
        <v>2026</v>
      </c>
    </row>
    <row r="898" ht="14.45" customHeight="1">
      <c r="A898" s="58" t="inlineStr">
        <is>
          <t>LLC</t>
        </is>
      </c>
      <c r="B898" s="81" t="n">
        <v>952</v>
      </c>
      <c r="C898" s="81" t="n">
        <v>0</v>
      </c>
      <c r="D898" s="233" t="n">
        <v>46024</v>
      </c>
      <c r="E898" s="233" t="n">
        <v>46109</v>
      </c>
      <c r="F898" s="233" t="n">
        <v>46123</v>
      </c>
      <c r="G898" s="81" t="inlineStr">
        <is>
          <t>ClaudiaF</t>
        </is>
      </c>
      <c r="H898" s="59" t="n">
        <v>1</v>
      </c>
      <c r="I898" s="81" t="inlineStr">
        <is>
          <t>JORGEP</t>
        </is>
      </c>
      <c r="J898" s="83" t="n">
        <v>15095.62</v>
      </c>
      <c r="K898" s="83" t="inlineStr">
        <is>
          <t>USD</t>
        </is>
      </c>
      <c r="L898" s="72" t="n">
        <v>12982.2332</v>
      </c>
      <c r="M898" s="72" t="n">
        <v>15095.62</v>
      </c>
      <c r="N898" s="72" t="n">
        <v>1690.39</v>
      </c>
      <c r="O898" s="72" t="n">
        <v>1453.7354</v>
      </c>
      <c r="P898" s="72" t="n">
        <v>1690.39</v>
      </c>
      <c r="Q898" s="235" t="n">
        <v>0.1119788388949907</v>
      </c>
      <c r="R898" s="58" t="n">
        <v>1</v>
      </c>
      <c r="S898" s="58" t="n">
        <v>2026</v>
      </c>
      <c r="T898" s="58" t="n">
        <v>3</v>
      </c>
      <c r="U898" s="58" t="n">
        <v>2026</v>
      </c>
      <c r="V898" s="236" t="n">
        <v>46168</v>
      </c>
      <c r="W898" s="58" t="inlineStr">
        <is>
          <t>mayo</t>
        </is>
      </c>
      <c r="X898" s="58" t="n">
        <v>2026</v>
      </c>
    </row>
    <row r="899" ht="14.45" customHeight="1">
      <c r="A899" s="58" t="inlineStr">
        <is>
          <t>LLC</t>
        </is>
      </c>
      <c r="B899" s="81" t="n">
        <v>953</v>
      </c>
      <c r="C899" s="81" t="n">
        <v>0</v>
      </c>
      <c r="D899" s="233" t="n">
        <v>46028</v>
      </c>
      <c r="E899" s="233" t="n">
        <v>46029</v>
      </c>
      <c r="F899" s="233" t="n">
        <v>46040</v>
      </c>
      <c r="G899" s="81" t="inlineStr">
        <is>
          <t>IsraelB</t>
        </is>
      </c>
      <c r="H899" s="59" t="n">
        <v>2</v>
      </c>
      <c r="I899" s="81" t="inlineStr">
        <is>
          <t>DIANAM</t>
        </is>
      </c>
      <c r="J899" s="83" t="n">
        <v>10472.8</v>
      </c>
      <c r="K899" s="83" t="inlineStr">
        <is>
          <t>USD</t>
        </is>
      </c>
      <c r="L899" s="72" t="n">
        <v>9006.607999999998</v>
      </c>
      <c r="M899" s="72" t="n">
        <v>10472.8</v>
      </c>
      <c r="N899" s="72" t="n">
        <v>1047.28</v>
      </c>
      <c r="O899" s="72" t="n">
        <v>900.6608</v>
      </c>
      <c r="P899" s="72" t="n">
        <v>1047.28</v>
      </c>
      <c r="Q899" s="235" t="n">
        <v>0.1</v>
      </c>
      <c r="R899" s="58" t="n">
        <v>1</v>
      </c>
      <c r="S899" s="58" t="n">
        <v>2026</v>
      </c>
      <c r="T899" s="58" t="n">
        <v>1</v>
      </c>
      <c r="U899" s="58" t="n">
        <v>2026</v>
      </c>
      <c r="V899" s="236" t="n">
        <v>46085</v>
      </c>
      <c r="W899" s="58" t="inlineStr">
        <is>
          <t>marzo</t>
        </is>
      </c>
      <c r="X899" s="58" t="n">
        <v>2026</v>
      </c>
      <c r="Z899" t="inlineStr">
        <is>
          <t>rentabilidad muy baja</t>
        </is>
      </c>
    </row>
    <row r="900" ht="14.45" customHeight="1">
      <c r="A900" s="58" t="inlineStr">
        <is>
          <t>LLC</t>
        </is>
      </c>
      <c r="B900" s="81" t="n">
        <v>954</v>
      </c>
      <c r="C900" s="81" t="n">
        <v>0</v>
      </c>
      <c r="D900" s="233" t="n">
        <v>46028</v>
      </c>
      <c r="E900" s="233" t="n">
        <v>46098</v>
      </c>
      <c r="F900" s="233" t="n">
        <v>46103</v>
      </c>
      <c r="G900" s="81" t="inlineStr">
        <is>
          <t>IsraelB</t>
        </is>
      </c>
      <c r="H900" s="59" t="n">
        <v>2</v>
      </c>
      <c r="I900" s="81" t="inlineStr">
        <is>
          <t>DIANAM</t>
        </is>
      </c>
      <c r="J900" s="83" t="n">
        <v>2328.56</v>
      </c>
      <c r="K900" s="83" t="inlineStr">
        <is>
          <t>USD</t>
        </is>
      </c>
      <c r="L900" s="72" t="n">
        <v>2002.5616</v>
      </c>
      <c r="M900" s="72" t="n">
        <v>2328.56</v>
      </c>
      <c r="N900" s="72" t="n">
        <v>254.85</v>
      </c>
      <c r="O900" s="72" t="n">
        <v>219.171</v>
      </c>
      <c r="P900" s="72" t="n">
        <v>254.85</v>
      </c>
      <c r="Q900" s="235" t="n">
        <v>0.1094453224310303</v>
      </c>
      <c r="R900" s="58" t="n">
        <v>1</v>
      </c>
      <c r="S900" s="58" t="n">
        <v>2026</v>
      </c>
      <c r="T900" s="58" t="n">
        <v>3</v>
      </c>
      <c r="U900" s="58" t="n">
        <v>2026</v>
      </c>
      <c r="V900" s="236" t="n">
        <v>46148</v>
      </c>
      <c r="W900" s="58" t="inlineStr">
        <is>
          <t>mayo</t>
        </is>
      </c>
      <c r="X900" s="58" t="n">
        <v>2026</v>
      </c>
    </row>
    <row r="901" ht="14.45" customHeight="1">
      <c r="A901" s="58" t="inlineStr">
        <is>
          <t>LLC</t>
        </is>
      </c>
      <c r="B901" s="81" t="n">
        <v>955</v>
      </c>
      <c r="C901" s="81" t="n">
        <v>0</v>
      </c>
      <c r="D901" s="233" t="n">
        <v>46028</v>
      </c>
      <c r="E901" s="233" t="n">
        <v>46280</v>
      </c>
      <c r="F901" s="233" t="n">
        <v>46289</v>
      </c>
      <c r="G901" s="81" t="inlineStr">
        <is>
          <t>LucianaE</t>
        </is>
      </c>
      <c r="H901" s="59" t="n">
        <v>2</v>
      </c>
      <c r="I901" s="81" t="n"/>
      <c r="J901" s="83" t="n">
        <v>127190</v>
      </c>
      <c r="K901" s="83" t="inlineStr">
        <is>
          <t>USD</t>
        </is>
      </c>
      <c r="L901" s="72" t="n">
        <v>109383.4</v>
      </c>
      <c r="M901" s="72" t="n">
        <v>127190</v>
      </c>
      <c r="N901" s="72" t="n">
        <v>21365</v>
      </c>
      <c r="O901" s="72" t="n">
        <v>18373.9</v>
      </c>
      <c r="P901" s="72" t="n">
        <v>21365</v>
      </c>
      <c r="Q901" s="235" t="n">
        <v>0.1679770422203004</v>
      </c>
      <c r="R901" s="58" t="n">
        <v>1</v>
      </c>
      <c r="S901" s="58" t="n">
        <v>2026</v>
      </c>
      <c r="T901" s="58" t="n">
        <v>9</v>
      </c>
      <c r="U901" s="58" t="n">
        <v>2026</v>
      </c>
      <c r="V901" s="236" t="n">
        <v>46334</v>
      </c>
      <c r="W901" s="58" t="inlineStr">
        <is>
          <t>noviembre</t>
        </is>
      </c>
      <c r="X901" s="58" t="n">
        <v>2026</v>
      </c>
    </row>
    <row r="902" ht="14.45" customHeight="1">
      <c r="A902" s="58" t="inlineStr">
        <is>
          <t>LLC</t>
        </is>
      </c>
      <c r="B902" s="81" t="n">
        <v>956</v>
      </c>
      <c r="C902" s="81" t="n">
        <v>1</v>
      </c>
      <c r="D902" s="233" t="n">
        <v>46029</v>
      </c>
      <c r="E902" s="233" t="n">
        <v>46009</v>
      </c>
      <c r="F902" s="233" t="n">
        <v>46024</v>
      </c>
      <c r="G902" s="81" t="inlineStr">
        <is>
          <t>VeronicaN</t>
        </is>
      </c>
      <c r="H902" s="59" t="n">
        <v>2</v>
      </c>
      <c r="I902" s="81" t="n"/>
      <c r="J902" s="83" t="n">
        <v>63072</v>
      </c>
      <c r="K902" s="83" t="inlineStr">
        <is>
          <t>USD</t>
        </is>
      </c>
      <c r="L902" s="72" t="n">
        <v>54241.92</v>
      </c>
      <c r="M902" s="72" t="n">
        <v>63072</v>
      </c>
      <c r="N902" s="72" t="n">
        <v>6256.35</v>
      </c>
      <c r="O902" s="72" t="n">
        <v>5380.461</v>
      </c>
      <c r="P902" s="72" t="n">
        <v>6256.35</v>
      </c>
      <c r="Q902" s="235" t="n">
        <v>0.0991937785388128</v>
      </c>
      <c r="R902" s="58" t="n">
        <v>1</v>
      </c>
      <c r="S902" s="58" t="n">
        <v>2026</v>
      </c>
      <c r="T902" s="58" t="n">
        <v>12</v>
      </c>
      <c r="U902" s="58" t="n">
        <v>2025</v>
      </c>
      <c r="V902" s="236" t="n">
        <v>46069</v>
      </c>
      <c r="W902" s="58" t="inlineStr">
        <is>
          <t>febrero</t>
        </is>
      </c>
      <c r="X902" s="58" t="n">
        <v>2026</v>
      </c>
    </row>
    <row r="903" ht="14.45" customHeight="1">
      <c r="A903" s="58" t="inlineStr">
        <is>
          <t>LLC</t>
        </is>
      </c>
      <c r="B903" s="81" t="n">
        <v>957</v>
      </c>
      <c r="C903" s="81" t="n">
        <v>0</v>
      </c>
      <c r="D903" s="233" t="n">
        <v>46029</v>
      </c>
      <c r="E903" s="233" t="n">
        <v>46045</v>
      </c>
      <c r="F903" s="233" t="n">
        <v>46047</v>
      </c>
      <c r="G903" s="81" t="inlineStr">
        <is>
          <t>IsraelB</t>
        </is>
      </c>
      <c r="H903" s="59" t="n">
        <v>2</v>
      </c>
      <c r="I903" s="81" t="inlineStr">
        <is>
          <t>DIANAM</t>
        </is>
      </c>
      <c r="J903" s="83" t="n">
        <v>5954.36</v>
      </c>
      <c r="K903" s="83" t="inlineStr">
        <is>
          <t>USD</t>
        </is>
      </c>
      <c r="L903" s="72" t="n">
        <v>5120.749599999999</v>
      </c>
      <c r="M903" s="72" t="n">
        <v>5954.36</v>
      </c>
      <c r="N903" s="72" t="n">
        <v>117.48</v>
      </c>
      <c r="O903" s="72" t="n">
        <v>101.0328</v>
      </c>
      <c r="P903" s="72" t="n">
        <v>117.48</v>
      </c>
      <c r="Q903" s="235" t="n">
        <v>0.01973008014295408</v>
      </c>
      <c r="R903" s="58" t="n">
        <v>1</v>
      </c>
      <c r="S903" s="58" t="n">
        <v>2026</v>
      </c>
      <c r="T903" s="58" t="n">
        <v>1</v>
      </c>
      <c r="U903" s="58" t="n">
        <v>2026</v>
      </c>
      <c r="V903" s="236" t="n">
        <v>46092</v>
      </c>
      <c r="W903" s="58" t="inlineStr">
        <is>
          <t>marzo</t>
        </is>
      </c>
      <c r="X903" s="58" t="n">
        <v>2026</v>
      </c>
      <c r="Z903" t="inlineStr">
        <is>
          <t>Fechas pasadas</t>
        </is>
      </c>
    </row>
    <row r="904" ht="14.45" customHeight="1">
      <c r="A904" s="58" t="inlineStr">
        <is>
          <t>LLC</t>
        </is>
      </c>
      <c r="B904" s="81" t="n">
        <v>959</v>
      </c>
      <c r="C904" s="81" t="n">
        <v>0</v>
      </c>
      <c r="D904" s="233" t="n">
        <v>46029</v>
      </c>
      <c r="E904" s="233" t="n">
        <v>46029</v>
      </c>
      <c r="F904" s="233" t="n">
        <v>46033</v>
      </c>
      <c r="G904" s="81" t="inlineStr">
        <is>
          <t>MinervaH</t>
        </is>
      </c>
      <c r="H904" s="59" t="n">
        <v>2</v>
      </c>
      <c r="I904" s="81" t="n"/>
      <c r="J904" s="83" t="n">
        <v>30999.2</v>
      </c>
      <c r="K904" s="83" t="inlineStr">
        <is>
          <t>MXN</t>
        </is>
      </c>
      <c r="L904" s="72" t="n">
        <v>1487.9616</v>
      </c>
      <c r="M904" s="72" t="n">
        <v>1735.9552</v>
      </c>
      <c r="N904" s="72" t="n">
        <v>1459.2</v>
      </c>
      <c r="O904" s="72" t="n">
        <v>70.0416</v>
      </c>
      <c r="P904" s="72" t="n">
        <v>81.71520000000001</v>
      </c>
      <c r="Q904" s="235" t="n">
        <v>0.04707218250793569</v>
      </c>
      <c r="R904" s="58" t="n">
        <v>1</v>
      </c>
      <c r="S904" s="58" t="n">
        <v>2026</v>
      </c>
      <c r="T904" s="58" t="n">
        <v>1</v>
      </c>
      <c r="U904" s="58" t="n">
        <v>2026</v>
      </c>
      <c r="V904" s="236" t="n">
        <v>46078</v>
      </c>
      <c r="W904" s="58" t="inlineStr">
        <is>
          <t>febrero</t>
        </is>
      </c>
      <c r="X904" s="58" t="n">
        <v>2026</v>
      </c>
      <c r="Z904" t="inlineStr">
        <is>
          <t>rentabilidad muy baja</t>
        </is>
      </c>
    </row>
    <row r="905" ht="14.45" customHeight="1">
      <c r="A905" s="58" t="inlineStr">
        <is>
          <t>LLC</t>
        </is>
      </c>
      <c r="B905" s="81" t="n">
        <v>960</v>
      </c>
      <c r="C905" s="81" t="n">
        <v>0</v>
      </c>
      <c r="D905" s="233" t="n">
        <v>46029</v>
      </c>
      <c r="E905" s="233" t="n">
        <v>46035</v>
      </c>
      <c r="F905" s="233" t="n">
        <v>46038</v>
      </c>
      <c r="G905" s="81" t="inlineStr">
        <is>
          <t>DianaM</t>
        </is>
      </c>
      <c r="H905" s="59" t="n">
        <v>2</v>
      </c>
      <c r="I905" s="81" t="n"/>
      <c r="J905" s="83" t="n">
        <v>3920</v>
      </c>
      <c r="K905" s="83" t="inlineStr">
        <is>
          <t>USD</t>
        </is>
      </c>
      <c r="L905" s="72" t="n">
        <v>3371.2</v>
      </c>
      <c r="M905" s="72" t="n">
        <v>3920</v>
      </c>
      <c r="N905" s="72" t="n">
        <v>1280</v>
      </c>
      <c r="O905" s="72" t="n">
        <v>1100.8</v>
      </c>
      <c r="P905" s="72" t="n">
        <v>1280</v>
      </c>
      <c r="Q905" s="235" t="n">
        <v>0.326530612244898</v>
      </c>
      <c r="R905" s="58" t="n">
        <v>1</v>
      </c>
      <c r="S905" s="58" t="n">
        <v>2026</v>
      </c>
      <c r="T905" s="58" t="n">
        <v>1</v>
      </c>
      <c r="U905" s="58" t="n">
        <v>2026</v>
      </c>
      <c r="V905" s="237" t="n">
        <v>46083</v>
      </c>
      <c r="W905" s="58" t="inlineStr">
        <is>
          <t>marzo</t>
        </is>
      </c>
      <c r="X905" s="58" t="n">
        <v>2026</v>
      </c>
    </row>
    <row r="906" ht="14.45" customHeight="1">
      <c r="A906" s="58" t="inlineStr">
        <is>
          <t>LLC</t>
        </is>
      </c>
      <c r="B906" s="81" t="n">
        <v>961</v>
      </c>
      <c r="C906" s="81" t="n">
        <v>0</v>
      </c>
      <c r="D906" s="233" t="n">
        <v>46030</v>
      </c>
      <c r="E906" s="233" t="n">
        <v>46279</v>
      </c>
      <c r="F906" s="233" t="n">
        <v>46292</v>
      </c>
      <c r="G906" s="81" t="inlineStr">
        <is>
          <t>LucianaE</t>
        </is>
      </c>
      <c r="H906" s="59" t="n">
        <v>2</v>
      </c>
      <c r="I906" s="81" t="n"/>
      <c r="J906" s="83" t="n">
        <v>13986.6</v>
      </c>
      <c r="K906" s="83" t="inlineStr">
        <is>
          <t>USD</t>
        </is>
      </c>
      <c r="L906" s="72" t="n">
        <v>12028.476</v>
      </c>
      <c r="M906" s="72" t="n">
        <v>13986.6</v>
      </c>
      <c r="N906" s="72" t="n">
        <v>140</v>
      </c>
      <c r="O906" s="72" t="n">
        <v>120.4</v>
      </c>
      <c r="P906" s="72" t="n">
        <v>140</v>
      </c>
      <c r="Q906" s="235" t="n">
        <v>0.01000958059857292</v>
      </c>
      <c r="R906" s="58" t="n">
        <v>1</v>
      </c>
      <c r="S906" s="58" t="n">
        <v>2026</v>
      </c>
      <c r="T906" s="58" t="n">
        <v>9</v>
      </c>
      <c r="U906" s="58" t="n">
        <v>2026</v>
      </c>
      <c r="V906" s="236" t="n">
        <v>46337</v>
      </c>
      <c r="W906" s="58" t="inlineStr">
        <is>
          <t>noviembre</t>
        </is>
      </c>
      <c r="X906" s="58" t="n">
        <v>2026</v>
      </c>
    </row>
    <row r="907" ht="14.45" customHeight="1">
      <c r="A907" s="58" t="inlineStr">
        <is>
          <t>LLC</t>
        </is>
      </c>
      <c r="B907" s="81" t="n">
        <v>962</v>
      </c>
      <c r="C907" s="81" t="n">
        <v>0</v>
      </c>
      <c r="D907" s="233" t="n">
        <v>46030</v>
      </c>
      <c r="E907" s="233" t="n">
        <v>46028</v>
      </c>
      <c r="F907" s="233" t="n">
        <v>46034</v>
      </c>
      <c r="G907" s="81" t="inlineStr">
        <is>
          <t>MariellaG</t>
        </is>
      </c>
      <c r="H907" s="59" t="n">
        <v>2</v>
      </c>
      <c r="I907" s="81" t="n"/>
      <c r="J907" s="83" t="n">
        <v>1707</v>
      </c>
      <c r="K907" s="83" t="inlineStr">
        <is>
          <t>USD</t>
        </is>
      </c>
      <c r="L907" s="72" t="n">
        <v>1468.02</v>
      </c>
      <c r="M907" s="72" t="n">
        <v>1707</v>
      </c>
      <c r="N907" s="72" t="n">
        <v>170.7</v>
      </c>
      <c r="O907" s="72" t="n">
        <v>146.802</v>
      </c>
      <c r="P907" s="72" t="n">
        <v>170.7</v>
      </c>
      <c r="Q907" s="235" t="n">
        <v>0.09999999999999999</v>
      </c>
      <c r="R907" s="58" t="n">
        <v>1</v>
      </c>
      <c r="S907" s="58" t="n">
        <v>2026</v>
      </c>
      <c r="T907" s="58" t="n">
        <v>1</v>
      </c>
      <c r="U907" s="58" t="n">
        <v>2026</v>
      </c>
      <c r="V907" s="236" t="n">
        <v>46079</v>
      </c>
      <c r="W907" s="58" t="inlineStr">
        <is>
          <t>febrero</t>
        </is>
      </c>
      <c r="X907" s="58" t="n">
        <v>2026</v>
      </c>
    </row>
    <row r="908" ht="14.45" customHeight="1">
      <c r="A908" s="58" t="inlineStr">
        <is>
          <t>LLC</t>
        </is>
      </c>
      <c r="B908" s="81" t="n">
        <v>963</v>
      </c>
      <c r="C908" s="81" t="n">
        <v>0</v>
      </c>
      <c r="D908" s="233" t="n">
        <v>46030</v>
      </c>
      <c r="E908" s="233" t="n">
        <v>46044</v>
      </c>
      <c r="F908" s="233" t="n">
        <v>46047</v>
      </c>
      <c r="G908" s="81" t="inlineStr">
        <is>
          <t>CatalinaF</t>
        </is>
      </c>
      <c r="H908" s="59" t="n">
        <v>2</v>
      </c>
      <c r="I908" s="81" t="n"/>
      <c r="J908" s="83" t="n">
        <v>2595</v>
      </c>
      <c r="K908" s="83" t="inlineStr">
        <is>
          <t>USD</t>
        </is>
      </c>
      <c r="L908" s="72" t="n">
        <v>2231.7</v>
      </c>
      <c r="M908" s="72" t="n">
        <v>2595</v>
      </c>
      <c r="N908" s="72" t="n">
        <v>365.9</v>
      </c>
      <c r="O908" s="72" t="n">
        <v>314.674</v>
      </c>
      <c r="P908" s="72" t="n">
        <v>365.9</v>
      </c>
      <c r="Q908" s="235" t="n">
        <v>0.1410019267822736</v>
      </c>
      <c r="R908" s="58" t="n">
        <v>1</v>
      </c>
      <c r="S908" s="58" t="n">
        <v>2026</v>
      </c>
      <c r="T908" s="58" t="n">
        <v>1</v>
      </c>
      <c r="U908" s="58" t="n">
        <v>2026</v>
      </c>
      <c r="V908" s="236" t="n">
        <v>46092</v>
      </c>
      <c r="W908" s="58" t="inlineStr">
        <is>
          <t>marzo</t>
        </is>
      </c>
      <c r="X908" s="58" t="n">
        <v>2026</v>
      </c>
      <c r="Z908" t="inlineStr">
        <is>
          <t>rentabilidad baja</t>
        </is>
      </c>
    </row>
    <row r="909" ht="14.45" customHeight="1">
      <c r="A909" s="58" t="inlineStr">
        <is>
          <t>LLC</t>
        </is>
      </c>
      <c r="B909" s="81" t="n">
        <v>964</v>
      </c>
      <c r="C909" s="81" t="n">
        <v>0</v>
      </c>
      <c r="D909" s="233" t="n">
        <v>46031</v>
      </c>
      <c r="E909" s="233" t="n">
        <v>46179</v>
      </c>
      <c r="F909" s="233" t="n">
        <v>46189</v>
      </c>
      <c r="G909" s="81" t="inlineStr">
        <is>
          <t>ManonR</t>
        </is>
      </c>
      <c r="H909" s="59" t="n">
        <v>2</v>
      </c>
      <c r="I909" s="81" t="n"/>
      <c r="J909" s="83" t="n">
        <v>223460</v>
      </c>
      <c r="K909" s="83" t="inlineStr">
        <is>
          <t>USD</t>
        </is>
      </c>
      <c r="L909" s="72" t="n">
        <v>192175.6</v>
      </c>
      <c r="M909" s="72" t="n">
        <v>223460</v>
      </c>
      <c r="N909" s="72" t="n">
        <v>33580</v>
      </c>
      <c r="O909" s="72" t="n">
        <v>28878.8</v>
      </c>
      <c r="P909" s="72" t="n">
        <v>33580</v>
      </c>
      <c r="Q909" s="235" t="n">
        <v>0.1502729795041618</v>
      </c>
      <c r="R909" s="58" t="n">
        <v>1</v>
      </c>
      <c r="S909" s="58" t="n">
        <v>2026</v>
      </c>
      <c r="T909" s="58" t="n">
        <v>6</v>
      </c>
      <c r="U909" s="58" t="n">
        <v>2026</v>
      </c>
      <c r="V909" s="236" t="n">
        <v>46234</v>
      </c>
      <c r="W909" s="58" t="inlineStr">
        <is>
          <t>julio</t>
        </is>
      </c>
      <c r="X909" s="58" t="n">
        <v>2026</v>
      </c>
    </row>
    <row r="910" ht="14.45" customHeight="1">
      <c r="A910" s="58" t="inlineStr">
        <is>
          <t>LLC</t>
        </is>
      </c>
      <c r="B910" t="n">
        <v>965</v>
      </c>
      <c r="C910" t="n">
        <v>1</v>
      </c>
      <c r="D910" s="234" t="n">
        <v>46031</v>
      </c>
      <c r="E910" s="234" t="n">
        <v>46008</v>
      </c>
      <c r="F910" s="234" t="n">
        <v>46010</v>
      </c>
      <c r="G910" t="inlineStr">
        <is>
          <t>ManonR</t>
        </is>
      </c>
      <c r="H910" s="59" t="n">
        <v>2</v>
      </c>
      <c r="J910" s="71" t="n">
        <v>2685</v>
      </c>
      <c r="K910" s="71" t="inlineStr">
        <is>
          <t>USD</t>
        </is>
      </c>
      <c r="L910" s="72" t="n">
        <v>2309.1</v>
      </c>
      <c r="M910" s="72" t="n">
        <v>2685</v>
      </c>
      <c r="N910" s="72" t="n">
        <v>200.08</v>
      </c>
      <c r="O910" s="72" t="n">
        <v>172.0688</v>
      </c>
      <c r="P910" s="72" t="n">
        <v>200.08</v>
      </c>
      <c r="Q910" s="235" t="n">
        <v>0.07451769087523279</v>
      </c>
      <c r="R910" s="58" t="n">
        <v>1</v>
      </c>
      <c r="S910" s="58" t="n">
        <v>2026</v>
      </c>
      <c r="T910" s="58" t="n">
        <v>12</v>
      </c>
      <c r="U910" s="58" t="n">
        <v>2025</v>
      </c>
      <c r="V910" s="236" t="n">
        <v>46055</v>
      </c>
      <c r="W910" s="58" t="inlineStr">
        <is>
          <t>febrero</t>
        </is>
      </c>
      <c r="X910" s="58" t="n">
        <v>2026</v>
      </c>
      <c r="Z910" t="inlineStr">
        <is>
          <t>rentabilidad demasiado baja</t>
        </is>
      </c>
    </row>
    <row r="911" ht="14.45" customHeight="1">
      <c r="A911" s="58" t="inlineStr">
        <is>
          <t>LLC</t>
        </is>
      </c>
      <c r="B911" t="n">
        <v>966</v>
      </c>
      <c r="C911" t="n">
        <v>0</v>
      </c>
      <c r="D911" s="234" t="n">
        <v>46031</v>
      </c>
      <c r="E911" s="234" t="n">
        <v>45993</v>
      </c>
      <c r="F911" s="234" t="n">
        <v>45995</v>
      </c>
      <c r="G911" t="inlineStr">
        <is>
          <t>ManonR</t>
        </is>
      </c>
      <c r="H911" s="59" t="n">
        <v>2</v>
      </c>
      <c r="J911" s="71" t="n">
        <v>4363</v>
      </c>
      <c r="K911" s="71" t="inlineStr">
        <is>
          <t>USD</t>
        </is>
      </c>
      <c r="L911" s="72" t="n">
        <v>3752.18</v>
      </c>
      <c r="M911" s="72" t="n">
        <v>4363</v>
      </c>
      <c r="N911" s="72" t="n">
        <v>378</v>
      </c>
      <c r="O911" s="72" t="n">
        <v>325.08</v>
      </c>
      <c r="P911" s="72" t="n">
        <v>378</v>
      </c>
      <c r="Q911" s="235" t="n">
        <v>0.08663763465505386</v>
      </c>
      <c r="R911" s="58" t="n">
        <v>1</v>
      </c>
      <c r="S911" s="58" t="n">
        <v>2026</v>
      </c>
      <c r="T911" s="58" t="n">
        <v>12</v>
      </c>
      <c r="U911" s="58" t="n">
        <v>2025</v>
      </c>
      <c r="V911" s="236" t="n">
        <v>46040</v>
      </c>
      <c r="W911" s="58" t="inlineStr">
        <is>
          <t>enero</t>
        </is>
      </c>
      <c r="X911" s="58" t="n">
        <v>2026</v>
      </c>
    </row>
    <row r="912" ht="14.45" customHeight="1">
      <c r="A912" s="58" t="inlineStr">
        <is>
          <t>LLC</t>
        </is>
      </c>
      <c r="B912" t="n">
        <v>968</v>
      </c>
      <c r="C912" t="n">
        <v>0</v>
      </c>
      <c r="D912" s="234" t="n">
        <v>46031</v>
      </c>
      <c r="E912" s="234" t="n">
        <v>46279</v>
      </c>
      <c r="F912" s="234" t="n">
        <v>46296</v>
      </c>
      <c r="G912" t="inlineStr">
        <is>
          <t>LucianaE</t>
        </is>
      </c>
      <c r="H912" s="59" t="n">
        <v>2</v>
      </c>
      <c r="J912" s="71" t="n">
        <v>59396.79</v>
      </c>
      <c r="K912" s="71" t="inlineStr">
        <is>
          <t>USD</t>
        </is>
      </c>
      <c r="L912" s="72" t="n">
        <v>51081.2394</v>
      </c>
      <c r="M912" s="72" t="n">
        <v>59396.79</v>
      </c>
      <c r="N912" s="72" t="n">
        <v>1932.88</v>
      </c>
      <c r="O912" s="72" t="n">
        <v>1662.2768</v>
      </c>
      <c r="P912" s="72" t="n">
        <v>1932.88</v>
      </c>
      <c r="Q912" s="235" t="n">
        <v>0.03254182591348792</v>
      </c>
      <c r="R912" s="58" t="n">
        <v>1</v>
      </c>
      <c r="S912" s="58" t="n">
        <v>2026</v>
      </c>
      <c r="T912" s="58" t="n">
        <v>9</v>
      </c>
      <c r="U912" s="58" t="n">
        <v>2026</v>
      </c>
      <c r="V912" s="236" t="n">
        <v>46341</v>
      </c>
      <c r="W912" s="58" t="inlineStr">
        <is>
          <t>noviembre</t>
        </is>
      </c>
      <c r="X912" s="58" t="n">
        <v>2026</v>
      </c>
    </row>
    <row r="913" ht="14.45" customHeight="1">
      <c r="A913" s="58" t="inlineStr">
        <is>
          <t>LLC</t>
        </is>
      </c>
      <c r="B913" t="n">
        <v>969</v>
      </c>
      <c r="C913" t="n">
        <v>0</v>
      </c>
      <c r="D913" s="234" t="n">
        <v>46031</v>
      </c>
      <c r="E913" s="234" t="n">
        <v>46057</v>
      </c>
      <c r="F913" s="234" t="n">
        <v>46058</v>
      </c>
      <c r="G913" t="inlineStr">
        <is>
          <t>ManonR</t>
        </is>
      </c>
      <c r="H913" s="59" t="n">
        <v>2</v>
      </c>
      <c r="J913" s="71" t="n">
        <v>4657.45</v>
      </c>
      <c r="K913" s="71" t="inlineStr">
        <is>
          <t>USD</t>
        </is>
      </c>
      <c r="L913" s="72" t="n">
        <v>4005.407</v>
      </c>
      <c r="M913" s="72" t="n">
        <v>4657.45</v>
      </c>
      <c r="N913" s="72" t="n">
        <v>617.45</v>
      </c>
      <c r="O913" s="72" t="n">
        <v>531.0070000000001</v>
      </c>
      <c r="P913" s="72" t="n">
        <v>617.45</v>
      </c>
      <c r="Q913" s="235" t="n">
        <v>0.1325725450622122</v>
      </c>
      <c r="R913" s="58" t="n">
        <v>1</v>
      </c>
      <c r="S913" s="58" t="n">
        <v>2026</v>
      </c>
      <c r="T913" s="58" t="n">
        <v>2</v>
      </c>
      <c r="U913" s="58" t="n">
        <v>2026</v>
      </c>
      <c r="V913" s="236" t="n">
        <v>46103</v>
      </c>
      <c r="W913" s="58" t="inlineStr">
        <is>
          <t>marzo</t>
        </is>
      </c>
      <c r="X913" s="58" t="n">
        <v>2026</v>
      </c>
    </row>
    <row r="914" ht="14.45" customHeight="1">
      <c r="A914" s="58" t="inlineStr">
        <is>
          <t>LLC</t>
        </is>
      </c>
      <c r="B914" t="n">
        <v>970</v>
      </c>
      <c r="C914" t="n">
        <v>1</v>
      </c>
      <c r="D914" s="234" t="n">
        <v>46031</v>
      </c>
      <c r="E914" s="234" t="n">
        <v>46001</v>
      </c>
      <c r="F914" s="234" t="n">
        <v>46005</v>
      </c>
      <c r="G914" t="inlineStr">
        <is>
          <t>PaulinaV</t>
        </is>
      </c>
      <c r="H914" s="59" t="n">
        <v>2</v>
      </c>
      <c r="J914" s="71" t="n">
        <v>2320</v>
      </c>
      <c r="K914" s="71" t="inlineStr">
        <is>
          <t>EUR</t>
        </is>
      </c>
      <c r="L914" s="72" t="n">
        <v>2320</v>
      </c>
      <c r="M914" s="72" t="n">
        <v>2691.2</v>
      </c>
      <c r="N914" s="72" t="n">
        <v>210.9</v>
      </c>
      <c r="O914" s="72" t="n">
        <v>210.9</v>
      </c>
      <c r="P914" s="72" t="n">
        <v>244.644</v>
      </c>
      <c r="Q914" s="235" t="n">
        <v>0.0909051724137931</v>
      </c>
      <c r="R914" s="58" t="n">
        <v>1</v>
      </c>
      <c r="S914" s="58" t="n">
        <v>2026</v>
      </c>
      <c r="T914" s="58" t="n">
        <v>12</v>
      </c>
      <c r="U914" s="58" t="n">
        <v>2025</v>
      </c>
      <c r="V914" s="236" t="n">
        <v>46050</v>
      </c>
      <c r="W914" s="58" t="inlineStr">
        <is>
          <t>enero</t>
        </is>
      </c>
      <c r="X914" s="58" t="n">
        <v>2026</v>
      </c>
      <c r="Z914" t="inlineStr">
        <is>
          <t>rentabilidad baja</t>
        </is>
      </c>
    </row>
    <row r="915" ht="14.45" customHeight="1">
      <c r="A915" s="58" t="inlineStr">
        <is>
          <t>LLC</t>
        </is>
      </c>
      <c r="B915" t="n">
        <v>971</v>
      </c>
      <c r="C915" t="n">
        <v>1</v>
      </c>
      <c r="D915" s="234" t="n">
        <v>46031</v>
      </c>
      <c r="E915" s="234" t="n">
        <v>45990</v>
      </c>
      <c r="F915" s="234" t="n">
        <v>45992</v>
      </c>
      <c r="G915" t="inlineStr">
        <is>
          <t>PaulinaV</t>
        </is>
      </c>
      <c r="H915" s="59" t="n">
        <v>2</v>
      </c>
      <c r="J915" s="71" t="n">
        <v>90124.48</v>
      </c>
      <c r="K915" s="71" t="inlineStr">
        <is>
          <t>MXN</t>
        </is>
      </c>
      <c r="L915" s="72" t="n">
        <v>4325.97504</v>
      </c>
      <c r="M915" s="72" t="n">
        <v>5046.97088</v>
      </c>
      <c r="N915" s="72" t="n">
        <v>9221.82</v>
      </c>
      <c r="O915" s="72" t="n">
        <v>442.64736</v>
      </c>
      <c r="P915" s="72" t="n">
        <v>516.42192</v>
      </c>
      <c r="Q915" s="235" t="n">
        <v>0.1023231423915012</v>
      </c>
      <c r="R915" s="58" t="n">
        <v>1</v>
      </c>
      <c r="S915" s="58" t="n">
        <v>2026</v>
      </c>
      <c r="T915" s="58" t="n">
        <v>11</v>
      </c>
      <c r="U915" s="58" t="n">
        <v>2025</v>
      </c>
      <c r="V915" s="236" t="n">
        <v>46037</v>
      </c>
      <c r="W915" s="58" t="inlineStr">
        <is>
          <t>enero</t>
        </is>
      </c>
      <c r="X915" s="58" t="n">
        <v>2026</v>
      </c>
    </row>
    <row r="916" ht="14.45" customHeight="1">
      <c r="A916" s="58" t="inlineStr">
        <is>
          <t>LLC</t>
        </is>
      </c>
      <c r="B916" t="n">
        <v>972</v>
      </c>
      <c r="C916" t="n">
        <v>0</v>
      </c>
      <c r="D916" s="234" t="n">
        <v>46031</v>
      </c>
      <c r="E916" s="234" t="n">
        <v>46043</v>
      </c>
      <c r="F916" s="234" t="n">
        <v>46045</v>
      </c>
      <c r="G916" t="inlineStr">
        <is>
          <t>PaulinaV</t>
        </is>
      </c>
      <c r="H916" s="59" t="n">
        <v>2</v>
      </c>
      <c r="J916" s="71" t="n">
        <v>2040</v>
      </c>
      <c r="K916" s="71" t="inlineStr">
        <is>
          <t>GBP</t>
        </is>
      </c>
      <c r="L916" s="72" t="n">
        <v>2346</v>
      </c>
      <c r="M916" s="72" t="n">
        <v>2733.6</v>
      </c>
      <c r="N916" s="72" t="n">
        <v>204</v>
      </c>
      <c r="O916" s="72" t="n">
        <v>234.6</v>
      </c>
      <c r="P916" s="72" t="n">
        <v>273.36</v>
      </c>
      <c r="Q916" s="235" t="n">
        <v>0.09999999999999999</v>
      </c>
      <c r="R916" s="58" t="n">
        <v>1</v>
      </c>
      <c r="S916" s="58" t="n">
        <v>2026</v>
      </c>
      <c r="T916" s="58" t="n">
        <v>1</v>
      </c>
      <c r="U916" s="58" t="n">
        <v>2026</v>
      </c>
      <c r="V916" s="236" t="n">
        <v>46090</v>
      </c>
      <c r="W916" s="58" t="inlineStr">
        <is>
          <t>marzo</t>
        </is>
      </c>
      <c r="X916" s="58" t="n">
        <v>2026</v>
      </c>
      <c r="Z916" t="inlineStr">
        <is>
          <t>rentabilidad nula</t>
        </is>
      </c>
    </row>
    <row r="917" ht="14.45" customHeight="1">
      <c r="A917" s="58" t="inlineStr">
        <is>
          <t>LLC</t>
        </is>
      </c>
      <c r="B917" t="n">
        <v>973</v>
      </c>
      <c r="C917" t="n">
        <v>0</v>
      </c>
      <c r="D917" s="234" t="n">
        <v>46031</v>
      </c>
      <c r="E917" s="234" t="n">
        <v>46040</v>
      </c>
      <c r="F917" s="234" t="n">
        <v>46043</v>
      </c>
      <c r="G917" t="inlineStr">
        <is>
          <t>PaulinaV</t>
        </is>
      </c>
      <c r="H917" s="59" t="n">
        <v>2</v>
      </c>
      <c r="J917" s="71" t="n">
        <v>2422.38</v>
      </c>
      <c r="K917" s="71" t="inlineStr">
        <is>
          <t>EUR</t>
        </is>
      </c>
      <c r="L917" s="72" t="n">
        <v>2422.38</v>
      </c>
      <c r="M917" s="72" t="n">
        <v>2809.9608</v>
      </c>
      <c r="N917" s="72" t="n">
        <v>242.24</v>
      </c>
      <c r="O917" s="72" t="n">
        <v>242.24</v>
      </c>
      <c r="P917" s="72" t="n">
        <v>280.9984</v>
      </c>
      <c r="Q917" s="235" t="n">
        <v>0.1000008256342935</v>
      </c>
      <c r="R917" s="58" t="n">
        <v>1</v>
      </c>
      <c r="S917" s="58" t="n">
        <v>2026</v>
      </c>
      <c r="T917" s="58" t="n">
        <v>1</v>
      </c>
      <c r="U917" s="58" t="n">
        <v>2026</v>
      </c>
      <c r="V917" s="237" t="n">
        <v>46088</v>
      </c>
      <c r="W917" s="58" t="inlineStr">
        <is>
          <t>marzo</t>
        </is>
      </c>
      <c r="X917" s="58" t="n">
        <v>2026</v>
      </c>
    </row>
    <row r="918" ht="14.45" customHeight="1">
      <c r="A918" s="58" t="inlineStr">
        <is>
          <t>LLC</t>
        </is>
      </c>
      <c r="B918" t="n">
        <v>974</v>
      </c>
      <c r="C918" t="n">
        <v>0</v>
      </c>
      <c r="D918" s="234" t="n">
        <v>46034</v>
      </c>
      <c r="E918" s="234" t="n">
        <v>46221</v>
      </c>
      <c r="F918" s="234" t="n">
        <v>46235</v>
      </c>
      <c r="G918" t="inlineStr">
        <is>
          <t>DianaM</t>
        </is>
      </c>
      <c r="H918" s="59" t="n">
        <v>3</v>
      </c>
      <c r="I918" t="inlineStr">
        <is>
          <t>MARC1989</t>
        </is>
      </c>
      <c r="J918" s="71" t="n">
        <v>95200</v>
      </c>
      <c r="K918" s="71" t="inlineStr">
        <is>
          <t>EUR</t>
        </is>
      </c>
      <c r="L918" s="72" t="n">
        <v>95200</v>
      </c>
      <c r="M918" s="72" t="n">
        <v>110432</v>
      </c>
      <c r="N918" s="72" t="n">
        <v>0</v>
      </c>
      <c r="O918" s="72" t="n">
        <v>0</v>
      </c>
      <c r="P918" s="72" t="n">
        <v>0</v>
      </c>
      <c r="Q918" s="235" t="n">
        <v>0</v>
      </c>
      <c r="R918" s="58" t="n">
        <v>1</v>
      </c>
      <c r="S918" s="58" t="n">
        <v>2026</v>
      </c>
      <c r="T918" s="58" t="n">
        <v>7</v>
      </c>
      <c r="U918" s="58" t="n">
        <v>2026</v>
      </c>
      <c r="V918" s="236" t="n">
        <v>46280</v>
      </c>
      <c r="W918" s="58" t="inlineStr">
        <is>
          <t>septiembre</t>
        </is>
      </c>
      <c r="X918" s="58" t="n">
        <v>2026</v>
      </c>
      <c r="Z918" t="inlineStr">
        <is>
          <t>rentabilidad nula</t>
        </is>
      </c>
    </row>
    <row r="919" ht="14.45" customHeight="1">
      <c r="A919" s="58" t="inlineStr">
        <is>
          <t>LLC</t>
        </is>
      </c>
      <c r="B919" t="n">
        <v>975</v>
      </c>
      <c r="C919" t="n">
        <v>0</v>
      </c>
      <c r="D919" s="234" t="n">
        <v>46034</v>
      </c>
      <c r="E919" s="234" t="n">
        <v>46032</v>
      </c>
      <c r="F919" s="234" t="n">
        <v>46033</v>
      </c>
      <c r="G919" t="inlineStr">
        <is>
          <t>LucianaE</t>
        </is>
      </c>
      <c r="H919" s="59" t="n">
        <v>3</v>
      </c>
      <c r="J919" s="71" t="n">
        <v>11920.39</v>
      </c>
      <c r="K919" s="71" t="inlineStr">
        <is>
          <t>MXN</t>
        </is>
      </c>
      <c r="L919" s="72" t="n">
        <v>572.17872</v>
      </c>
      <c r="M919" s="72" t="n">
        <v>667.54184</v>
      </c>
      <c r="N919" s="72" t="n">
        <v>1065.71</v>
      </c>
      <c r="O919" s="72" t="n">
        <v>51.15408</v>
      </c>
      <c r="P919" s="72" t="n">
        <v>59.67976</v>
      </c>
      <c r="Q919" s="235" t="n">
        <v>0.08940227626780667</v>
      </c>
      <c r="R919" s="58" t="n">
        <v>1</v>
      </c>
      <c r="S919" s="58" t="n">
        <v>2026</v>
      </c>
      <c r="T919" s="58" t="n">
        <v>1</v>
      </c>
      <c r="U919" s="58" t="n">
        <v>2026</v>
      </c>
      <c r="V919" s="236" t="n">
        <v>46078</v>
      </c>
      <c r="W919" s="58" t="inlineStr">
        <is>
          <t>febrero</t>
        </is>
      </c>
      <c r="X919" s="58" t="n">
        <v>2026</v>
      </c>
    </row>
    <row r="920" ht="14.45" customHeight="1">
      <c r="A920" s="58" t="inlineStr">
        <is>
          <t>LLC</t>
        </is>
      </c>
      <c r="B920" t="n">
        <v>976</v>
      </c>
      <c r="C920" t="n">
        <v>0</v>
      </c>
      <c r="D920" s="234" t="n">
        <v>46034</v>
      </c>
      <c r="E920" s="234" t="n">
        <v>46179</v>
      </c>
      <c r="F920" s="234" t="n">
        <v>46199</v>
      </c>
      <c r="G920" t="inlineStr">
        <is>
          <t>PaulinaV</t>
        </is>
      </c>
      <c r="H920" s="59" t="n">
        <v>3</v>
      </c>
      <c r="J920" s="71" t="n">
        <v>38202</v>
      </c>
      <c r="K920" s="71" t="inlineStr">
        <is>
          <t>EUR</t>
        </is>
      </c>
      <c r="L920" s="72" t="n">
        <v>38202</v>
      </c>
      <c r="M920" s="72" t="n">
        <v>44314.32</v>
      </c>
      <c r="N920" s="72" t="n">
        <v>0</v>
      </c>
      <c r="O920" s="72" t="n">
        <v>0</v>
      </c>
      <c r="P920" s="72" t="n">
        <v>0</v>
      </c>
      <c r="Q920" s="235" t="n">
        <v>0</v>
      </c>
      <c r="R920" s="58" t="n">
        <v>1</v>
      </c>
      <c r="S920" s="58" t="n">
        <v>2026</v>
      </c>
      <c r="T920" s="58" t="n">
        <v>6</v>
      </c>
      <c r="U920" s="58" t="n">
        <v>2026</v>
      </c>
      <c r="V920" s="236" t="n">
        <v>46244</v>
      </c>
      <c r="W920" s="58" t="inlineStr">
        <is>
          <t>agosto</t>
        </is>
      </c>
      <c r="X920" s="58" t="n">
        <v>2026</v>
      </c>
      <c r="Z920" t="inlineStr">
        <is>
          <t>rentabilidad nula</t>
        </is>
      </c>
    </row>
    <row r="921" ht="14.45" customHeight="1">
      <c r="A921" s="58" t="inlineStr">
        <is>
          <t>LLC</t>
        </is>
      </c>
      <c r="B921" t="n">
        <v>978</v>
      </c>
      <c r="C921" t="n">
        <v>0</v>
      </c>
      <c r="D921" s="234" t="n">
        <v>46035</v>
      </c>
      <c r="E921" s="234" t="n">
        <v>46058</v>
      </c>
      <c r="F921" s="234" t="n">
        <v>46061</v>
      </c>
      <c r="G921" t="inlineStr">
        <is>
          <t>MarujaN</t>
        </is>
      </c>
      <c r="H921" s="59" t="n">
        <v>3</v>
      </c>
      <c r="J921" s="71" t="n">
        <v>66000</v>
      </c>
      <c r="K921" s="71" t="inlineStr">
        <is>
          <t>MXN</t>
        </is>
      </c>
      <c r="L921" s="72" t="n">
        <v>3168</v>
      </c>
      <c r="M921" s="72" t="n">
        <v>3696</v>
      </c>
      <c r="N921" s="72" t="n">
        <v>19362.26</v>
      </c>
      <c r="O921" s="72" t="n">
        <v>929.38848</v>
      </c>
      <c r="P921" s="72" t="n">
        <v>1084.28656</v>
      </c>
      <c r="Q921" s="235" t="n">
        <v>0.2933675757575758</v>
      </c>
      <c r="R921" s="58" t="n">
        <v>1</v>
      </c>
      <c r="S921" s="58" t="n">
        <v>2026</v>
      </c>
      <c r="T921" s="58" t="n">
        <v>2</v>
      </c>
      <c r="U921" s="58" t="n">
        <v>2026</v>
      </c>
      <c r="V921" s="236" t="n">
        <v>46106</v>
      </c>
      <c r="W921" s="58" t="inlineStr">
        <is>
          <t>marzo</t>
        </is>
      </c>
      <c r="X921" s="58" t="n">
        <v>2026</v>
      </c>
    </row>
    <row r="922" ht="14.45" customHeight="1">
      <c r="A922" s="58" t="inlineStr">
        <is>
          <t>LLC</t>
        </is>
      </c>
      <c r="B922" t="n">
        <v>979</v>
      </c>
      <c r="C922" t="n">
        <v>1</v>
      </c>
      <c r="D922" s="234" t="n">
        <v>46036</v>
      </c>
      <c r="E922" s="234" t="n">
        <v>46000</v>
      </c>
      <c r="F922" s="234" t="n">
        <v>46003</v>
      </c>
      <c r="G922" t="inlineStr">
        <is>
          <t>VeronicaN</t>
        </is>
      </c>
      <c r="H922" s="59" t="n">
        <v>3</v>
      </c>
      <c r="J922" s="71" t="n">
        <v>2523</v>
      </c>
      <c r="K922" s="71" t="inlineStr">
        <is>
          <t>USD</t>
        </is>
      </c>
      <c r="L922" s="72" t="n">
        <v>2169.78</v>
      </c>
      <c r="M922" s="72" t="n">
        <v>2523</v>
      </c>
      <c r="N922" s="72" t="n">
        <v>204.42</v>
      </c>
      <c r="O922" s="72" t="n">
        <v>175.8012</v>
      </c>
      <c r="P922" s="72" t="n">
        <v>204.42</v>
      </c>
      <c r="Q922" s="235" t="n">
        <v>0.08102259215219977</v>
      </c>
      <c r="R922" s="58" t="n">
        <v>1</v>
      </c>
      <c r="S922" s="58" t="n">
        <v>2026</v>
      </c>
      <c r="T922" s="58" t="n">
        <v>12</v>
      </c>
      <c r="U922" s="58" t="n">
        <v>2025</v>
      </c>
      <c r="V922" s="236" t="n">
        <v>46048</v>
      </c>
      <c r="W922" s="58" t="inlineStr">
        <is>
          <t>enero</t>
        </is>
      </c>
      <c r="X922" s="58" t="n">
        <v>2026</v>
      </c>
      <c r="Z922" t="inlineStr">
        <is>
          <t>rentabilidad nula</t>
        </is>
      </c>
    </row>
    <row r="923" ht="14.45" customHeight="1">
      <c r="A923" s="58" t="inlineStr">
        <is>
          <t>LLC</t>
        </is>
      </c>
      <c r="B923" t="n">
        <v>980</v>
      </c>
      <c r="C923" t="n">
        <v>1</v>
      </c>
      <c r="D923" s="234" t="n">
        <v>46036</v>
      </c>
      <c r="E923" s="234" t="n">
        <v>46021</v>
      </c>
      <c r="F923" s="234" t="n">
        <v>46024</v>
      </c>
      <c r="G923" t="inlineStr">
        <is>
          <t>VeronicaN</t>
        </is>
      </c>
      <c r="H923" s="59" t="n">
        <v>3</v>
      </c>
      <c r="J923" s="71" t="n">
        <v>6766</v>
      </c>
      <c r="K923" s="71" t="inlineStr">
        <is>
          <t>USD</t>
        </is>
      </c>
      <c r="L923" s="72" t="n">
        <v>5818.76</v>
      </c>
      <c r="M923" s="72" t="n">
        <v>6766</v>
      </c>
      <c r="N923" s="72" t="n">
        <v>561.6799999999999</v>
      </c>
      <c r="O923" s="72" t="n">
        <v>483.0448</v>
      </c>
      <c r="P923" s="72" t="n">
        <v>561.6799999999999</v>
      </c>
      <c r="Q923" s="235" t="n">
        <v>0.08301507537688441</v>
      </c>
      <c r="R923" s="58" t="n">
        <v>1</v>
      </c>
      <c r="S923" s="58" t="n">
        <v>2026</v>
      </c>
      <c r="T923" s="58" t="n">
        <v>12</v>
      </c>
      <c r="U923" s="58" t="n">
        <v>2025</v>
      </c>
      <c r="V923" s="236" t="n">
        <v>46069</v>
      </c>
      <c r="W923" s="58" t="inlineStr">
        <is>
          <t>febrero</t>
        </is>
      </c>
      <c r="X923" s="58" t="n">
        <v>2026</v>
      </c>
      <c r="Z923" t="inlineStr">
        <is>
          <t>rentabilidad demasiado alta</t>
        </is>
      </c>
    </row>
    <row r="924" ht="14.45" customHeight="1">
      <c r="A924" s="58" t="inlineStr">
        <is>
          <t>LLC</t>
        </is>
      </c>
      <c r="B924" t="n">
        <v>982</v>
      </c>
      <c r="C924" t="n">
        <v>0</v>
      </c>
      <c r="D924" s="234" t="n">
        <v>46036</v>
      </c>
      <c r="E924" s="234" t="n">
        <v>46055</v>
      </c>
      <c r="F924" s="234" t="n">
        <v>46067</v>
      </c>
      <c r="G924" t="inlineStr">
        <is>
          <t>DianaM</t>
        </is>
      </c>
      <c r="H924" s="59" t="n">
        <v>3</v>
      </c>
      <c r="I924" t="inlineStr">
        <is>
          <t>MARC1989</t>
        </is>
      </c>
      <c r="J924" s="71" t="n">
        <v>2777</v>
      </c>
      <c r="K924" s="71" t="inlineStr">
        <is>
          <t>USD</t>
        </is>
      </c>
      <c r="L924" s="72" t="n">
        <v>2388.22</v>
      </c>
      <c r="M924" s="72" t="n">
        <v>2777</v>
      </c>
      <c r="N924" s="72" t="n">
        <v>70</v>
      </c>
      <c r="O924" s="72" t="n">
        <v>60.2</v>
      </c>
      <c r="P924" s="72" t="n">
        <v>70</v>
      </c>
      <c r="Q924" s="235" t="n">
        <v>0.02520705797623335</v>
      </c>
      <c r="R924" s="58" t="n">
        <v>1</v>
      </c>
      <c r="S924" s="58" t="n">
        <v>2026</v>
      </c>
      <c r="T924" s="58" t="n">
        <v>2</v>
      </c>
      <c r="U924" s="58" t="n">
        <v>2026</v>
      </c>
      <c r="V924" s="236" t="n">
        <v>46112</v>
      </c>
      <c r="W924" s="58" t="inlineStr">
        <is>
          <t>marzo</t>
        </is>
      </c>
      <c r="X924" s="58" t="n">
        <v>2026</v>
      </c>
    </row>
    <row r="925" ht="14.45" customHeight="1">
      <c r="A925" s="58" t="inlineStr">
        <is>
          <t>LLC</t>
        </is>
      </c>
      <c r="B925" t="n">
        <v>983</v>
      </c>
      <c r="C925" t="n">
        <v>0</v>
      </c>
      <c r="D925" s="234" t="n">
        <v>46036</v>
      </c>
      <c r="E925" s="234" t="n">
        <v>46052</v>
      </c>
      <c r="F925" s="234" t="n">
        <v>46055</v>
      </c>
      <c r="G925" t="inlineStr">
        <is>
          <t>MartinO</t>
        </is>
      </c>
      <c r="H925" s="59" t="n">
        <v>3</v>
      </c>
      <c r="J925" s="71" t="n">
        <v>35</v>
      </c>
      <c r="K925" s="71" t="inlineStr">
        <is>
          <t>MXN</t>
        </is>
      </c>
      <c r="L925" s="72" t="n">
        <v>1.68</v>
      </c>
      <c r="M925" s="72" t="n">
        <v>1.96</v>
      </c>
      <c r="N925" s="72" t="n">
        <v>35</v>
      </c>
      <c r="O925" s="72" t="n">
        <v>1.68</v>
      </c>
      <c r="P925" s="72" t="n">
        <v>1.96</v>
      </c>
      <c r="Q925" s="235" t="n">
        <v>1</v>
      </c>
      <c r="R925" s="58" t="n">
        <v>1</v>
      </c>
      <c r="S925" s="58" t="n">
        <v>2026</v>
      </c>
      <c r="T925" s="58" t="n">
        <v>1</v>
      </c>
      <c r="U925" s="58" t="n">
        <v>2026</v>
      </c>
      <c r="V925" s="236" t="n">
        <v>46100</v>
      </c>
      <c r="W925" s="58" t="inlineStr">
        <is>
          <t>marzo</t>
        </is>
      </c>
      <c r="X925" s="58" t="n">
        <v>2026</v>
      </c>
    </row>
    <row r="926" ht="14.45" customHeight="1">
      <c r="A926" s="58" t="inlineStr">
        <is>
          <t>LLC</t>
        </is>
      </c>
      <c r="B926" t="n">
        <v>984</v>
      </c>
      <c r="C926" t="n">
        <v>0</v>
      </c>
      <c r="D926" s="234" t="n">
        <v>46036</v>
      </c>
      <c r="E926" s="234" t="n">
        <v>46124</v>
      </c>
      <c r="F926" s="234" t="n">
        <v>46134</v>
      </c>
      <c r="G926" t="inlineStr">
        <is>
          <t>MariellaP</t>
        </is>
      </c>
      <c r="H926" s="59" t="n">
        <v>3</v>
      </c>
      <c r="I926" t="inlineStr">
        <is>
          <t>JAIMEG,JORGEP</t>
        </is>
      </c>
      <c r="J926" s="71" t="n">
        <v>10540.65</v>
      </c>
      <c r="K926" s="71" t="inlineStr">
        <is>
          <t>EUR</t>
        </is>
      </c>
      <c r="L926" s="72" t="n">
        <v>10540.65</v>
      </c>
      <c r="M926" s="72" t="n">
        <v>12227.154</v>
      </c>
      <c r="N926" s="72" t="n">
        <v>983.04</v>
      </c>
      <c r="O926" s="72" t="n">
        <v>983.04</v>
      </c>
      <c r="P926" s="72" t="n">
        <v>1140.3264</v>
      </c>
      <c r="Q926" s="235" t="n">
        <v>0.09326180074283844</v>
      </c>
      <c r="R926" s="58" t="n">
        <v>1</v>
      </c>
      <c r="S926" s="58" t="n">
        <v>2026</v>
      </c>
      <c r="T926" s="58" t="n">
        <v>4</v>
      </c>
      <c r="U926" s="58" t="n">
        <v>2026</v>
      </c>
      <c r="V926" s="236" t="n">
        <v>46179</v>
      </c>
      <c r="W926" s="58" t="inlineStr">
        <is>
          <t>junio</t>
        </is>
      </c>
      <c r="X926" s="58" t="n">
        <v>2026</v>
      </c>
      <c r="Z926" t="inlineStr">
        <is>
          <t>error de rentabilidad por pagos nulos</t>
        </is>
      </c>
    </row>
    <row r="927" ht="14.45" customHeight="1">
      <c r="A927" s="58" t="inlineStr">
        <is>
          <t>LLC</t>
        </is>
      </c>
      <c r="B927" t="n">
        <v>985</v>
      </c>
      <c r="C927" t="n">
        <v>0</v>
      </c>
      <c r="D927" s="234" t="n">
        <v>46036</v>
      </c>
      <c r="E927" s="234" t="n">
        <v>46042</v>
      </c>
      <c r="F927" s="234" t="n">
        <v>46042</v>
      </c>
      <c r="G927" t="inlineStr">
        <is>
          <t>DianaM</t>
        </is>
      </c>
      <c r="H927" s="59" t="n">
        <v>3</v>
      </c>
      <c r="I927" t="inlineStr">
        <is>
          <t>MARC1989</t>
        </is>
      </c>
      <c r="J927" s="71" t="n">
        <v>1332.19</v>
      </c>
      <c r="K927" s="71" t="inlineStr">
        <is>
          <t>USD</t>
        </is>
      </c>
      <c r="L927" s="72" t="n">
        <v>1145.6834</v>
      </c>
      <c r="M927" s="72" t="n">
        <v>1332.19</v>
      </c>
      <c r="N927" s="72" t="n">
        <v>105</v>
      </c>
      <c r="O927" s="72" t="n">
        <v>90.3</v>
      </c>
      <c r="P927" s="72" t="n">
        <v>105</v>
      </c>
      <c r="Q927" s="235" t="n">
        <v>0.07881758608006365</v>
      </c>
      <c r="R927" s="58" t="n">
        <v>1</v>
      </c>
      <c r="S927" s="58" t="n">
        <v>2026</v>
      </c>
      <c r="T927" s="58" t="n">
        <v>1</v>
      </c>
      <c r="U927" s="58" t="n">
        <v>2026</v>
      </c>
      <c r="V927" s="236" t="n">
        <v>46087</v>
      </c>
      <c r="W927" s="58" t="inlineStr">
        <is>
          <t>marzo</t>
        </is>
      </c>
      <c r="X927" s="58" t="n">
        <v>2026</v>
      </c>
      <c r="Z927" t="inlineStr">
        <is>
          <t>rentabilidad demasiado alta</t>
        </is>
      </c>
    </row>
    <row r="928" ht="14.45" customHeight="1">
      <c r="A928" s="58" t="inlineStr">
        <is>
          <t>LLC</t>
        </is>
      </c>
      <c r="B928" t="n">
        <v>986</v>
      </c>
      <c r="C928" t="n">
        <v>1</v>
      </c>
      <c r="D928" s="234" t="n">
        <v>46036</v>
      </c>
      <c r="E928" s="234" t="n">
        <v>46038</v>
      </c>
      <c r="F928" s="234" t="n">
        <v>46040</v>
      </c>
      <c r="G928" t="inlineStr">
        <is>
          <t>MariellaP</t>
        </is>
      </c>
      <c r="H928" s="59" t="n">
        <v>3</v>
      </c>
      <c r="I928" t="inlineStr">
        <is>
          <t>JAIMEG</t>
        </is>
      </c>
      <c r="J928" s="71" t="n">
        <v>5224</v>
      </c>
      <c r="K928" s="71" t="inlineStr">
        <is>
          <t>EUR</t>
        </is>
      </c>
      <c r="L928" s="72" t="n">
        <v>5224</v>
      </c>
      <c r="M928" s="72" t="n">
        <v>6059.839999999999</v>
      </c>
      <c r="N928" s="72" t="n">
        <v>653.42</v>
      </c>
      <c r="O928" s="72" t="n">
        <v>653.42</v>
      </c>
      <c r="P928" s="72" t="n">
        <v>757.9671999999999</v>
      </c>
      <c r="Q928" s="235" t="n">
        <v>0.1250803981623277</v>
      </c>
      <c r="R928" s="58" t="n">
        <v>1</v>
      </c>
      <c r="S928" s="58" t="n">
        <v>2026</v>
      </c>
      <c r="T928" s="58" t="n">
        <v>1</v>
      </c>
      <c r="U928" s="58" t="n">
        <v>2026</v>
      </c>
      <c r="V928" s="236" t="n">
        <v>46085</v>
      </c>
      <c r="W928" s="58" t="inlineStr">
        <is>
          <t>marzo</t>
        </is>
      </c>
      <c r="X928" s="58" t="n">
        <v>2026</v>
      </c>
    </row>
    <row r="929" ht="14.45" customHeight="1">
      <c r="A929" s="58" t="inlineStr">
        <is>
          <t>LLC</t>
        </is>
      </c>
      <c r="B929" t="n">
        <v>987</v>
      </c>
      <c r="C929" t="n">
        <v>1</v>
      </c>
      <c r="D929" s="234" t="n">
        <v>46036</v>
      </c>
      <c r="E929" s="234" t="n">
        <v>45904</v>
      </c>
      <c r="F929" s="234" t="n">
        <v>45906</v>
      </c>
      <c r="G929" t="inlineStr">
        <is>
          <t>DianaM</t>
        </is>
      </c>
      <c r="H929" s="59" t="n">
        <v>3</v>
      </c>
      <c r="I929" t="inlineStr">
        <is>
          <t>MARC1989</t>
        </is>
      </c>
      <c r="J929" s="71" t="n">
        <v>5251</v>
      </c>
      <c r="K929" s="71" t="inlineStr">
        <is>
          <t>USD</t>
        </is>
      </c>
      <c r="L929" s="72" t="n">
        <v>4515.86</v>
      </c>
      <c r="M929" s="72" t="n">
        <v>5251</v>
      </c>
      <c r="N929" s="72" t="n">
        <v>493.59</v>
      </c>
      <c r="O929" s="72" t="n">
        <v>424.4874</v>
      </c>
      <c r="P929" s="72" t="n">
        <v>493.59</v>
      </c>
      <c r="Q929" s="235" t="n">
        <v>0.09399923824033518</v>
      </c>
      <c r="R929" s="58" t="n">
        <v>1</v>
      </c>
      <c r="S929" s="58" t="n">
        <v>2026</v>
      </c>
      <c r="T929" s="58" t="n">
        <v>9</v>
      </c>
      <c r="U929" s="58" t="n">
        <v>2025</v>
      </c>
      <c r="V929" s="236" t="n">
        <v>45951</v>
      </c>
      <c r="W929" s="58" t="inlineStr">
        <is>
          <t>octubre</t>
        </is>
      </c>
      <c r="X929" s="58" t="n">
        <v>2025</v>
      </c>
    </row>
    <row r="930" ht="14.45" customHeight="1">
      <c r="A930" s="58" t="inlineStr">
        <is>
          <t>LLC</t>
        </is>
      </c>
      <c r="B930" t="n">
        <v>988</v>
      </c>
      <c r="C930" t="n">
        <v>0</v>
      </c>
      <c r="D930" s="234" t="n">
        <v>46037</v>
      </c>
      <c r="E930" s="234" t="n">
        <v>46040</v>
      </c>
      <c r="F930" s="234" t="n">
        <v>46045</v>
      </c>
      <c r="G930" t="inlineStr">
        <is>
          <t>LuisHdz</t>
        </is>
      </c>
      <c r="H930" s="59" t="n">
        <v>3</v>
      </c>
      <c r="I930" t="inlineStr">
        <is>
          <t>MARC1989</t>
        </is>
      </c>
      <c r="J930" s="71" t="n">
        <v>3625.22</v>
      </c>
      <c r="K930" s="71" t="inlineStr">
        <is>
          <t>USD</t>
        </is>
      </c>
      <c r="L930" s="72" t="n">
        <v>3117.6892</v>
      </c>
      <c r="M930" s="72" t="n">
        <v>3625.22</v>
      </c>
      <c r="N930" s="72" t="n">
        <v>424.66</v>
      </c>
      <c r="O930" s="72" t="n">
        <v>365.2076</v>
      </c>
      <c r="P930" s="72" t="n">
        <v>424.66</v>
      </c>
      <c r="Q930" s="235" t="n">
        <v>0.1171404769917412</v>
      </c>
      <c r="R930" s="58" t="n">
        <v>1</v>
      </c>
      <c r="S930" s="58" t="n">
        <v>2026</v>
      </c>
      <c r="T930" s="58" t="n">
        <v>1</v>
      </c>
      <c r="U930" s="58" t="n">
        <v>2026</v>
      </c>
      <c r="V930" s="236" t="n">
        <v>46090</v>
      </c>
      <c r="W930" s="58" t="inlineStr">
        <is>
          <t>marzo</t>
        </is>
      </c>
      <c r="X930" s="58" t="n">
        <v>2026</v>
      </c>
      <c r="Z930" t="inlineStr">
        <is>
          <t>rentabilidad demasiado baja</t>
        </is>
      </c>
    </row>
    <row r="931" ht="14.45" customHeight="1">
      <c r="A931" s="58" t="inlineStr">
        <is>
          <t>LLC</t>
        </is>
      </c>
      <c r="B931" t="n">
        <v>989</v>
      </c>
      <c r="C931" t="n">
        <v>1</v>
      </c>
      <c r="D931" s="234" t="n">
        <v>46037</v>
      </c>
      <c r="E931" s="234" t="n">
        <v>46050</v>
      </c>
      <c r="F931" s="234" t="n">
        <v>46054</v>
      </c>
      <c r="G931" t="inlineStr">
        <is>
          <t>MariellaP</t>
        </is>
      </c>
      <c r="H931" s="59" t="n">
        <v>3</v>
      </c>
      <c r="I931" t="inlineStr">
        <is>
          <t>JAIMEG,JORGEP</t>
        </is>
      </c>
      <c r="J931" s="71" t="n">
        <v>7025.53</v>
      </c>
      <c r="K931" s="71" t="inlineStr">
        <is>
          <t>USD</t>
        </is>
      </c>
      <c r="L931" s="72" t="n">
        <v>6041.9558</v>
      </c>
      <c r="M931" s="72" t="n">
        <v>7025.53</v>
      </c>
      <c r="N931" s="72" t="n">
        <v>1305.53</v>
      </c>
      <c r="O931" s="72" t="n">
        <v>1122.7558</v>
      </c>
      <c r="P931" s="72" t="n">
        <v>1305.53</v>
      </c>
      <c r="Q931" s="235" t="n">
        <v>0.1858265497407313</v>
      </c>
      <c r="R931" s="58" t="n">
        <v>1</v>
      </c>
      <c r="S931" s="58" t="n">
        <v>2026</v>
      </c>
      <c r="T931" s="58" t="n">
        <v>1</v>
      </c>
      <c r="U931" s="58" t="n">
        <v>2026</v>
      </c>
      <c r="V931" s="236" t="n">
        <v>46099</v>
      </c>
      <c r="W931" s="58" t="inlineStr">
        <is>
          <t>marzo</t>
        </is>
      </c>
      <c r="X931" s="58" t="n">
        <v>2026</v>
      </c>
      <c r="Z931" t="inlineStr">
        <is>
          <t>rentabilidad demasiado baja</t>
        </is>
      </c>
    </row>
    <row r="932" ht="14.45" customHeight="1">
      <c r="A932" s="58" t="inlineStr">
        <is>
          <t>LLC</t>
        </is>
      </c>
      <c r="B932" t="n">
        <v>990</v>
      </c>
      <c r="C932" t="n">
        <v>0</v>
      </c>
      <c r="D932" s="234" t="n">
        <v>46037</v>
      </c>
      <c r="E932" s="234" t="n">
        <v>46052</v>
      </c>
      <c r="F932" s="234" t="n">
        <v>46061</v>
      </c>
      <c r="G932" t="inlineStr">
        <is>
          <t>MinervaH</t>
        </is>
      </c>
      <c r="H932" s="59" t="n">
        <v>3</v>
      </c>
      <c r="J932" s="71" t="n">
        <v>96922.5</v>
      </c>
      <c r="K932" s="71" t="inlineStr">
        <is>
          <t>MXN</t>
        </is>
      </c>
      <c r="L932" s="72" t="n">
        <v>4652.28</v>
      </c>
      <c r="M932" s="72" t="n">
        <v>5427.66</v>
      </c>
      <c r="N932" s="72" t="n">
        <v>3805.5</v>
      </c>
      <c r="O932" s="72" t="n">
        <v>182.664</v>
      </c>
      <c r="P932" s="72" t="n">
        <v>213.108</v>
      </c>
      <c r="Q932" s="235" t="n">
        <v>0.03926332894838661</v>
      </c>
      <c r="R932" s="58" t="n">
        <v>1</v>
      </c>
      <c r="S932" s="58" t="n">
        <v>2026</v>
      </c>
      <c r="T932" s="58" t="n">
        <v>1</v>
      </c>
      <c r="U932" s="58" t="n">
        <v>2026</v>
      </c>
      <c r="V932" s="236" t="n">
        <v>46106</v>
      </c>
      <c r="W932" s="58" t="inlineStr">
        <is>
          <t>marzo</t>
        </is>
      </c>
      <c r="X932" s="58" t="n">
        <v>2026</v>
      </c>
      <c r="Z932" t="inlineStr">
        <is>
          <t>rentabilidad nula</t>
        </is>
      </c>
    </row>
    <row r="933" ht="14.45" customHeight="1">
      <c r="A933" s="58" t="inlineStr">
        <is>
          <t>LLC</t>
        </is>
      </c>
      <c r="B933" t="n">
        <v>991</v>
      </c>
      <c r="C933" t="n">
        <v>0</v>
      </c>
      <c r="D933" s="234" t="n">
        <v>46037</v>
      </c>
      <c r="E933" s="234" t="n">
        <v>46279</v>
      </c>
      <c r="F933" s="234" t="n">
        <v>46292</v>
      </c>
      <c r="G933" t="inlineStr">
        <is>
          <t>LucianaE</t>
        </is>
      </c>
      <c r="H933" s="59" t="n">
        <v>3</v>
      </c>
      <c r="J933" s="71" t="n">
        <v>14038.8</v>
      </c>
      <c r="K933" s="71" t="inlineStr">
        <is>
          <t>USD</t>
        </is>
      </c>
      <c r="L933" s="72" t="n">
        <v>12073.368</v>
      </c>
      <c r="M933" s="72" t="n">
        <v>14038.8</v>
      </c>
      <c r="N933" s="72" t="n">
        <v>140</v>
      </c>
      <c r="O933" s="72" t="n">
        <v>120.4</v>
      </c>
      <c r="P933" s="72" t="n">
        <v>140</v>
      </c>
      <c r="Q933" s="235" t="n">
        <v>0.00997236231016896</v>
      </c>
      <c r="R933" s="58" t="n">
        <v>1</v>
      </c>
      <c r="S933" s="58" t="n">
        <v>2026</v>
      </c>
      <c r="T933" s="58" t="n">
        <v>9</v>
      </c>
      <c r="U933" s="58" t="n">
        <v>2026</v>
      </c>
      <c r="V933" s="236" t="n">
        <v>46337</v>
      </c>
      <c r="W933" s="58" t="inlineStr">
        <is>
          <t>noviembre</t>
        </is>
      </c>
      <c r="X933" s="58" t="n">
        <v>2026</v>
      </c>
    </row>
    <row r="934" ht="14.45" customHeight="1">
      <c r="A934" s="58" t="inlineStr">
        <is>
          <t>LLC</t>
        </is>
      </c>
      <c r="B934" t="n">
        <v>992</v>
      </c>
      <c r="C934" t="n">
        <v>0</v>
      </c>
      <c r="D934" s="234" t="n">
        <v>46037</v>
      </c>
      <c r="E934" s="234" t="n">
        <v>46037</v>
      </c>
      <c r="F934" s="234" t="n">
        <v>46037</v>
      </c>
      <c r="G934" t="inlineStr">
        <is>
          <t>VivianaS</t>
        </is>
      </c>
      <c r="H934" s="59" t="n">
        <v>3</v>
      </c>
      <c r="J934" s="71" t="n">
        <v>967.5</v>
      </c>
      <c r="K934" s="71" t="inlineStr">
        <is>
          <t>USD</t>
        </is>
      </c>
      <c r="L934" s="72" t="n">
        <v>832.05</v>
      </c>
      <c r="M934" s="72" t="n">
        <v>967.5</v>
      </c>
      <c r="N934" s="72" t="n">
        <v>0</v>
      </c>
      <c r="O934" s="72" t="n">
        <v>0</v>
      </c>
      <c r="P934" s="72" t="n">
        <v>0</v>
      </c>
      <c r="Q934" s="235" t="n">
        <v>0</v>
      </c>
      <c r="R934" s="58" t="n">
        <v>1</v>
      </c>
      <c r="S934" s="58" t="n">
        <v>2026</v>
      </c>
      <c r="T934" s="58" t="n">
        <v>1</v>
      </c>
      <c r="U934" s="58" t="n">
        <v>2026</v>
      </c>
      <c r="V934" s="236" t="n">
        <v>46082</v>
      </c>
      <c r="W934" s="58" t="inlineStr">
        <is>
          <t>marzo</t>
        </is>
      </c>
      <c r="X934" s="58" t="n">
        <v>2026</v>
      </c>
      <c r="Z934" t="inlineStr">
        <is>
          <t>rentabilidad demasiado baja</t>
        </is>
      </c>
    </row>
    <row r="935" ht="14.45" customHeight="1">
      <c r="A935" s="58" t="inlineStr">
        <is>
          <t>LLC</t>
        </is>
      </c>
      <c r="B935" t="n">
        <v>993</v>
      </c>
      <c r="C935" t="n">
        <v>0</v>
      </c>
      <c r="D935" s="234" t="n">
        <v>46038</v>
      </c>
      <c r="E935" s="234" t="n">
        <v>46176</v>
      </c>
      <c r="F935" s="234" t="n">
        <v>46195</v>
      </c>
      <c r="G935" t="inlineStr">
        <is>
          <t>MartinB</t>
        </is>
      </c>
      <c r="H935" s="59" t="n">
        <v>3</v>
      </c>
      <c r="I935" t="inlineStr">
        <is>
          <t>JAIMEG</t>
        </is>
      </c>
      <c r="J935" s="71" t="n">
        <v>6793.9</v>
      </c>
      <c r="K935" s="71" t="inlineStr">
        <is>
          <t>USD</t>
        </is>
      </c>
      <c r="L935" s="72" t="n">
        <v>5842.754</v>
      </c>
      <c r="M935" s="72" t="n">
        <v>6793.9</v>
      </c>
      <c r="N935" s="72" t="n">
        <v>574.34</v>
      </c>
      <c r="O935" s="72" t="n">
        <v>493.9324</v>
      </c>
      <c r="P935" s="72" t="n">
        <v>574.34</v>
      </c>
      <c r="Q935" s="235" t="n">
        <v>0.08453759990579786</v>
      </c>
      <c r="R935" s="58" t="n">
        <v>1</v>
      </c>
      <c r="S935" s="58" t="n">
        <v>2026</v>
      </c>
      <c r="T935" s="58" t="n">
        <v>6</v>
      </c>
      <c r="U935" s="58" t="n">
        <v>2026</v>
      </c>
      <c r="V935" s="236" t="n">
        <v>46240</v>
      </c>
      <c r="W935" s="58" t="inlineStr">
        <is>
          <t>agosto</t>
        </is>
      </c>
      <c r="X935" s="58" t="n">
        <v>2026</v>
      </c>
    </row>
    <row r="936" ht="14.45" customHeight="1">
      <c r="A936" s="58" t="inlineStr">
        <is>
          <t>LLC</t>
        </is>
      </c>
      <c r="B936" t="n">
        <v>994</v>
      </c>
      <c r="C936" t="n">
        <v>0</v>
      </c>
      <c r="D936" s="234" t="n">
        <v>46038</v>
      </c>
      <c r="E936" s="234" t="n">
        <v>46175</v>
      </c>
      <c r="F936" s="234" t="n">
        <v>46214</v>
      </c>
      <c r="G936" t="inlineStr">
        <is>
          <t>AliciaL</t>
        </is>
      </c>
      <c r="H936" s="59" t="n">
        <v>3</v>
      </c>
      <c r="I936" t="inlineStr">
        <is>
          <t>MARTINB</t>
        </is>
      </c>
      <c r="J936" s="71" t="n">
        <v>271228.55</v>
      </c>
      <c r="K936" s="71" t="inlineStr">
        <is>
          <t>MXN</t>
        </is>
      </c>
      <c r="L936" s="72" t="n">
        <v>13018.9704</v>
      </c>
      <c r="M936" s="72" t="n">
        <v>15188.7988</v>
      </c>
      <c r="N936" s="72" t="n">
        <v>10681</v>
      </c>
      <c r="O936" s="72" t="n">
        <v>512.688</v>
      </c>
      <c r="P936" s="72" t="n">
        <v>598.136</v>
      </c>
      <c r="Q936" s="235" t="n">
        <v>0.03938007263615869</v>
      </c>
      <c r="R936" s="58" t="n">
        <v>1</v>
      </c>
      <c r="S936" s="58" t="n">
        <v>2026</v>
      </c>
      <c r="T936" s="58" t="n">
        <v>6</v>
      </c>
      <c r="U936" s="58" t="n">
        <v>2026</v>
      </c>
      <c r="V936" s="236" t="n">
        <v>46259</v>
      </c>
      <c r="W936" s="58" t="inlineStr">
        <is>
          <t>agosto</t>
        </is>
      </c>
      <c r="X936" s="58" t="n">
        <v>2026</v>
      </c>
      <c r="Z936" t="inlineStr">
        <is>
          <t>rentabilidad demasiado alta</t>
        </is>
      </c>
    </row>
    <row r="937" ht="14.45" customHeight="1">
      <c r="A937" s="58" t="inlineStr">
        <is>
          <t>LLC</t>
        </is>
      </c>
      <c r="B937" t="n">
        <v>995</v>
      </c>
      <c r="C937" t="n">
        <v>0</v>
      </c>
      <c r="D937" s="234" t="n">
        <v>46038</v>
      </c>
      <c r="E937" s="234" t="n">
        <v>46111</v>
      </c>
      <c r="F937" s="234" t="n">
        <v>46127</v>
      </c>
      <c r="G937" t="inlineStr">
        <is>
          <t>LucianaE</t>
        </is>
      </c>
      <c r="H937" s="59" t="n">
        <v>3</v>
      </c>
      <c r="J937" s="71" t="n">
        <v>78927</v>
      </c>
      <c r="K937" s="71" t="inlineStr">
        <is>
          <t>USD</t>
        </is>
      </c>
      <c r="L937" s="72" t="n">
        <v>67877.22</v>
      </c>
      <c r="M937" s="72" t="n">
        <v>78927</v>
      </c>
      <c r="N937" s="72" t="n">
        <v>7281.52</v>
      </c>
      <c r="O937" s="72" t="n">
        <v>6262.1072</v>
      </c>
      <c r="P937" s="72" t="n">
        <v>7281.52</v>
      </c>
      <c r="Q937" s="235" t="n">
        <v>0.09225638881498094</v>
      </c>
      <c r="R937" s="58" t="n">
        <v>1</v>
      </c>
      <c r="S937" s="58" t="n">
        <v>2026</v>
      </c>
      <c r="T937" s="58" t="n">
        <v>3</v>
      </c>
      <c r="U937" s="58" t="n">
        <v>2026</v>
      </c>
      <c r="V937" s="236" t="n">
        <v>46172</v>
      </c>
      <c r="W937" s="58" t="inlineStr">
        <is>
          <t>mayo</t>
        </is>
      </c>
      <c r="X937" s="58" t="n">
        <v>2026</v>
      </c>
    </row>
    <row r="938" ht="14.45" customHeight="1">
      <c r="A938" s="58" t="inlineStr">
        <is>
          <t>LLC</t>
        </is>
      </c>
      <c r="B938" t="n">
        <v>996</v>
      </c>
      <c r="C938" t="n">
        <v>0</v>
      </c>
      <c r="D938" s="234" t="n">
        <v>46038</v>
      </c>
      <c r="E938" s="234" t="n">
        <v>46079</v>
      </c>
      <c r="F938" s="234" t="n">
        <v>46081</v>
      </c>
      <c r="G938" t="inlineStr">
        <is>
          <t>MariaM</t>
        </is>
      </c>
      <c r="H938" s="59" t="n">
        <v>3</v>
      </c>
      <c r="J938" s="71" t="n">
        <v>4532.06</v>
      </c>
      <c r="K938" s="71" t="inlineStr">
        <is>
          <t>USD</t>
        </is>
      </c>
      <c r="L938" s="72" t="n">
        <v>3897.5716</v>
      </c>
      <c r="M938" s="72" t="n">
        <v>4532.06</v>
      </c>
      <c r="N938" s="72" t="n">
        <v>1629</v>
      </c>
      <c r="O938" s="72" t="n">
        <v>1400.94</v>
      </c>
      <c r="P938" s="72" t="n">
        <v>1629</v>
      </c>
      <c r="Q938" s="235" t="n">
        <v>0.3594391954210668</v>
      </c>
      <c r="R938" s="58" t="n">
        <v>1</v>
      </c>
      <c r="S938" s="58" t="n">
        <v>2026</v>
      </c>
      <c r="T938" s="58" t="n">
        <v>2</v>
      </c>
      <c r="U938" s="58" t="n">
        <v>2026</v>
      </c>
      <c r="V938" s="236" t="n">
        <v>46126</v>
      </c>
      <c r="W938" s="58" t="inlineStr">
        <is>
          <t>abril</t>
        </is>
      </c>
      <c r="X938" s="58" t="n">
        <v>2026</v>
      </c>
    </row>
    <row r="939" ht="14.45" customHeight="1">
      <c r="A939" s="58" t="inlineStr">
        <is>
          <t>LLC</t>
        </is>
      </c>
      <c r="B939" t="n">
        <v>997</v>
      </c>
      <c r="C939" t="n">
        <v>0</v>
      </c>
      <c r="D939" s="234" t="n">
        <v>46038</v>
      </c>
      <c r="E939" s="234" t="n">
        <v>46079</v>
      </c>
      <c r="F939" s="234" t="n">
        <v>46083</v>
      </c>
      <c r="G939" t="inlineStr">
        <is>
          <t>MariaJose</t>
        </is>
      </c>
      <c r="H939" s="59" t="n">
        <v>3</v>
      </c>
      <c r="J939" s="71" t="n">
        <v>8610</v>
      </c>
      <c r="K939" s="71" t="inlineStr">
        <is>
          <t>USD</t>
        </is>
      </c>
      <c r="L939" s="72" t="n">
        <v>7404.599999999999</v>
      </c>
      <c r="M939" s="72" t="n">
        <v>8610</v>
      </c>
      <c r="N939" s="72" t="n">
        <v>861</v>
      </c>
      <c r="O939" s="72" t="n">
        <v>740.46</v>
      </c>
      <c r="P939" s="72" t="n">
        <v>861</v>
      </c>
      <c r="Q939" s="235" t="n">
        <v>0.1</v>
      </c>
      <c r="R939" s="58" t="n">
        <v>1</v>
      </c>
      <c r="S939" s="58" t="n">
        <v>2026</v>
      </c>
      <c r="T939" s="58" t="n">
        <v>2</v>
      </c>
      <c r="U939" s="58" t="n">
        <v>2026</v>
      </c>
      <c r="V939" s="236" t="n">
        <v>46128</v>
      </c>
      <c r="W939" s="58" t="inlineStr">
        <is>
          <t>abril</t>
        </is>
      </c>
      <c r="X939" s="58" t="n">
        <v>2026</v>
      </c>
    </row>
    <row r="940" ht="14.45" customHeight="1">
      <c r="A940" s="58" t="inlineStr">
        <is>
          <t>LLC</t>
        </is>
      </c>
      <c r="B940" t="n">
        <v>998</v>
      </c>
      <c r="C940" t="n">
        <v>0</v>
      </c>
      <c r="D940" s="234" t="n">
        <v>46038</v>
      </c>
      <c r="E940" s="234" t="n">
        <v>45979</v>
      </c>
      <c r="F940" s="234" t="n">
        <v>45981</v>
      </c>
      <c r="G940" t="inlineStr">
        <is>
          <t>PaulinaA</t>
        </is>
      </c>
      <c r="H940" s="59" t="n">
        <v>3</v>
      </c>
      <c r="J940" s="71" t="n">
        <v>494.88</v>
      </c>
      <c r="K940" s="71" t="inlineStr">
        <is>
          <t>USD</t>
        </is>
      </c>
      <c r="L940" s="72" t="n">
        <v>425.5968</v>
      </c>
      <c r="M940" s="72" t="n">
        <v>494.88</v>
      </c>
      <c r="N940" s="72" t="n">
        <v>54.44</v>
      </c>
      <c r="O940" s="72" t="n">
        <v>46.8184</v>
      </c>
      <c r="P940" s="72" t="n">
        <v>54.44</v>
      </c>
      <c r="Q940" s="235" t="n">
        <v>0.1100064662140317</v>
      </c>
      <c r="R940" s="58" t="n">
        <v>1</v>
      </c>
      <c r="S940" s="58" t="n">
        <v>2026</v>
      </c>
      <c r="T940" s="58" t="n">
        <v>11</v>
      </c>
      <c r="U940" s="58" t="n">
        <v>2025</v>
      </c>
      <c r="V940" s="236" t="n">
        <v>46026</v>
      </c>
      <c r="W940" s="58" t="inlineStr">
        <is>
          <t>enero</t>
        </is>
      </c>
      <c r="X940" s="58" t="n">
        <v>2026</v>
      </c>
    </row>
    <row r="941" ht="14.45" customHeight="1">
      <c r="A941" s="58" t="inlineStr">
        <is>
          <t>LLC</t>
        </is>
      </c>
      <c r="B941" t="n">
        <v>999</v>
      </c>
      <c r="C941" t="n">
        <v>0</v>
      </c>
      <c r="D941" s="234" t="n">
        <v>46038</v>
      </c>
      <c r="E941" s="234" t="n">
        <v>46050</v>
      </c>
      <c r="F941" s="234" t="n">
        <v>46054</v>
      </c>
      <c r="G941" t="inlineStr">
        <is>
          <t>PaulinaA</t>
        </is>
      </c>
      <c r="H941" s="59" t="n">
        <v>3</v>
      </c>
      <c r="J941" s="71" t="n">
        <v>1436</v>
      </c>
      <c r="K941" s="71" t="inlineStr">
        <is>
          <t>USD</t>
        </is>
      </c>
      <c r="L941" s="72" t="n">
        <v>1234.96</v>
      </c>
      <c r="M941" s="72" t="n">
        <v>1436</v>
      </c>
      <c r="N941" s="72" t="n">
        <v>157.05</v>
      </c>
      <c r="O941" s="72" t="n">
        <v>135.063</v>
      </c>
      <c r="P941" s="72" t="n">
        <v>157.05</v>
      </c>
      <c r="Q941" s="235" t="n">
        <v>0.109366295264624</v>
      </c>
      <c r="R941" s="58" t="n">
        <v>1</v>
      </c>
      <c r="S941" s="58" t="n">
        <v>2026</v>
      </c>
      <c r="T941" s="58" t="n">
        <v>1</v>
      </c>
      <c r="U941" s="58" t="n">
        <v>2026</v>
      </c>
      <c r="V941" s="236" t="n">
        <v>46099</v>
      </c>
      <c r="W941" s="58" t="inlineStr">
        <is>
          <t>marzo</t>
        </is>
      </c>
      <c r="X941" s="58" t="n">
        <v>2026</v>
      </c>
    </row>
    <row r="942" ht="14.45" customHeight="1">
      <c r="A942" s="58" t="inlineStr">
        <is>
          <t>LLC</t>
        </is>
      </c>
      <c r="B942" t="n">
        <v>1000</v>
      </c>
      <c r="C942" t="n">
        <v>0</v>
      </c>
      <c r="D942" s="234" t="n">
        <v>46038</v>
      </c>
      <c r="E942" s="234" t="n">
        <v>46120</v>
      </c>
      <c r="F942" s="234" t="n">
        <v>46134</v>
      </c>
      <c r="G942" t="inlineStr">
        <is>
          <t>PaulinaA</t>
        </is>
      </c>
      <c r="H942" s="59" t="n">
        <v>3</v>
      </c>
      <c r="J942" s="71" t="n">
        <v>7147.49</v>
      </c>
      <c r="K942" s="71" t="inlineStr">
        <is>
          <t>USD</t>
        </is>
      </c>
      <c r="L942" s="72" t="n">
        <v>6146.841399999999</v>
      </c>
      <c r="M942" s="72" t="n">
        <v>7147.49</v>
      </c>
      <c r="N942" s="72" t="n">
        <v>664.09</v>
      </c>
      <c r="O942" s="72" t="n">
        <v>571.1174</v>
      </c>
      <c r="P942" s="72" t="n">
        <v>664.09</v>
      </c>
      <c r="Q942" s="235" t="n">
        <v>0.09291233705818407</v>
      </c>
      <c r="R942" s="58" t="n">
        <v>1</v>
      </c>
      <c r="S942" s="58" t="n">
        <v>2026</v>
      </c>
      <c r="T942" s="58" t="n">
        <v>4</v>
      </c>
      <c r="U942" s="58" t="n">
        <v>2026</v>
      </c>
      <c r="V942" s="236" t="n">
        <v>46179</v>
      </c>
      <c r="W942" s="58" t="inlineStr">
        <is>
          <t>junio</t>
        </is>
      </c>
      <c r="X942" s="58" t="n">
        <v>2026</v>
      </c>
      <c r="Z942" t="inlineStr">
        <is>
          <t>rentabilidad casi nula</t>
        </is>
      </c>
    </row>
    <row r="943" ht="14.45" customHeight="1">
      <c r="A943" s="58" t="inlineStr">
        <is>
          <t>LLC</t>
        </is>
      </c>
      <c r="B943" t="n">
        <v>1001</v>
      </c>
      <c r="C943" t="n">
        <v>0</v>
      </c>
      <c r="D943" s="234" t="n">
        <v>46038</v>
      </c>
      <c r="E943" s="234" t="n">
        <v>46199</v>
      </c>
      <c r="F943" s="234" t="n">
        <v>46204</v>
      </c>
      <c r="G943" t="inlineStr">
        <is>
          <t>PaulinaA</t>
        </is>
      </c>
      <c r="H943" s="59" t="n">
        <v>3</v>
      </c>
      <c r="J943" s="71" t="n">
        <v>3372.84</v>
      </c>
      <c r="K943" s="71" t="inlineStr">
        <is>
          <t>USD</t>
        </is>
      </c>
      <c r="L943" s="72" t="n">
        <v>2900.6424</v>
      </c>
      <c r="M943" s="72" t="n">
        <v>3372.84</v>
      </c>
      <c r="N943" s="72" t="n">
        <v>337.28</v>
      </c>
      <c r="O943" s="72" t="n">
        <v>290.0608</v>
      </c>
      <c r="P943" s="72" t="n">
        <v>337.28</v>
      </c>
      <c r="Q943" s="235" t="n">
        <v>0.09999881405581051</v>
      </c>
      <c r="R943" s="58" t="n">
        <v>1</v>
      </c>
      <c r="S943" s="58" t="n">
        <v>2026</v>
      </c>
      <c r="T943" s="58" t="n">
        <v>6</v>
      </c>
      <c r="U943" s="58" t="n">
        <v>2026</v>
      </c>
      <c r="V943" s="236" t="n">
        <v>46249</v>
      </c>
      <c r="W943" s="58" t="inlineStr">
        <is>
          <t>agosto</t>
        </is>
      </c>
      <c r="X943" s="58" t="n">
        <v>2026</v>
      </c>
      <c r="Z943" t="inlineStr">
        <is>
          <t>rentabilidad nula</t>
        </is>
      </c>
    </row>
    <row r="944" ht="14.45" customHeight="1">
      <c r="A944" s="58" t="inlineStr">
        <is>
          <t>LLC</t>
        </is>
      </c>
      <c r="B944" t="n">
        <v>1002</v>
      </c>
      <c r="C944" t="n">
        <v>0</v>
      </c>
      <c r="D944" s="234" t="n">
        <v>46039</v>
      </c>
      <c r="E944" s="234" t="n">
        <v>46071</v>
      </c>
      <c r="F944" s="234" t="n">
        <v>46074</v>
      </c>
      <c r="G944" t="inlineStr">
        <is>
          <t>IsraelB</t>
        </is>
      </c>
      <c r="H944" s="59" t="n">
        <v>3</v>
      </c>
      <c r="I944" t="inlineStr">
        <is>
          <t>DIANAM,MARC1989</t>
        </is>
      </c>
      <c r="J944" s="71" t="n">
        <v>72750</v>
      </c>
      <c r="K944" s="71" t="inlineStr">
        <is>
          <t>MXN</t>
        </is>
      </c>
      <c r="L944" s="72" t="n">
        <v>3492</v>
      </c>
      <c r="M944" s="72" t="n">
        <v>4074</v>
      </c>
      <c r="N944" s="72" t="n">
        <v>70</v>
      </c>
      <c r="O944" s="72" t="n">
        <v>3.36</v>
      </c>
      <c r="P944" s="72" t="n">
        <v>3.92</v>
      </c>
      <c r="Q944" s="235" t="n">
        <v>0.0009621993127147766</v>
      </c>
      <c r="R944" s="58" t="n">
        <v>1</v>
      </c>
      <c r="S944" s="58" t="n">
        <v>2026</v>
      </c>
      <c r="T944" s="58" t="n">
        <v>2</v>
      </c>
      <c r="U944" s="58" t="n">
        <v>2026</v>
      </c>
      <c r="V944" s="236" t="n">
        <v>46119</v>
      </c>
      <c r="W944" s="58" t="inlineStr">
        <is>
          <t>abril</t>
        </is>
      </c>
      <c r="X944" s="58" t="n">
        <v>2026</v>
      </c>
      <c r="Z944" t="inlineStr">
        <is>
          <t>rentabilidad baja</t>
        </is>
      </c>
    </row>
    <row r="945" ht="14.45" customHeight="1">
      <c r="A945" s="58" t="inlineStr">
        <is>
          <t>LLC</t>
        </is>
      </c>
      <c r="B945" t="n">
        <v>1003</v>
      </c>
      <c r="C945" t="n">
        <v>0</v>
      </c>
      <c r="D945" s="234" t="n">
        <v>46041</v>
      </c>
      <c r="E945" s="234" t="n">
        <v>46074</v>
      </c>
      <c r="F945" s="234" t="n">
        <v>46081</v>
      </c>
      <c r="G945" t="inlineStr">
        <is>
          <t>MartinB</t>
        </is>
      </c>
      <c r="H945" s="59" t="n">
        <v>4</v>
      </c>
      <c r="J945" s="71" t="n">
        <v>305.62</v>
      </c>
      <c r="K945" s="71" t="inlineStr">
        <is>
          <t>USD</t>
        </is>
      </c>
      <c r="L945" s="72" t="n">
        <v>262.8332</v>
      </c>
      <c r="M945" s="72" t="n">
        <v>305.62</v>
      </c>
      <c r="N945" s="72" t="n">
        <v>0</v>
      </c>
      <c r="O945" s="72" t="n">
        <v>0</v>
      </c>
      <c r="P945" s="72" t="n">
        <v>0</v>
      </c>
      <c r="Q945" s="235" t="n">
        <v>0</v>
      </c>
      <c r="R945" s="58" t="n">
        <v>1</v>
      </c>
      <c r="S945" s="58" t="n">
        <v>2026</v>
      </c>
      <c r="T945" s="58" t="n">
        <v>2</v>
      </c>
      <c r="U945" s="58" t="n">
        <v>2026</v>
      </c>
      <c r="V945" s="236" t="n">
        <v>46126</v>
      </c>
      <c r="W945" s="58" t="inlineStr">
        <is>
          <t>abril</t>
        </is>
      </c>
      <c r="X945" s="58" t="n">
        <v>2026</v>
      </c>
    </row>
    <row r="946" ht="14.45" customHeight="1">
      <c r="A946" s="58" t="inlineStr">
        <is>
          <t>LLC</t>
        </is>
      </c>
      <c r="B946" t="n">
        <v>1004</v>
      </c>
      <c r="C946" t="n">
        <v>0</v>
      </c>
      <c r="D946" s="234" t="n">
        <v>46041</v>
      </c>
      <c r="E946" s="234" t="n">
        <v>46058</v>
      </c>
      <c r="F946" s="234" t="n">
        <v>46061</v>
      </c>
      <c r="G946" t="inlineStr">
        <is>
          <t>IsraelB</t>
        </is>
      </c>
      <c r="H946" s="59" t="n">
        <v>4</v>
      </c>
      <c r="I946" t="inlineStr">
        <is>
          <t>DIANAM,MARC1989</t>
        </is>
      </c>
      <c r="J946" s="71" t="n">
        <v>16050</v>
      </c>
      <c r="K946" s="71" t="inlineStr">
        <is>
          <t>MXN</t>
        </is>
      </c>
      <c r="L946" s="72" t="n">
        <v>770.4</v>
      </c>
      <c r="M946" s="72" t="n">
        <v>898.8000000000001</v>
      </c>
      <c r="N946" s="72" t="n">
        <v>1222</v>
      </c>
      <c r="O946" s="72" t="n">
        <v>58.656</v>
      </c>
      <c r="P946" s="72" t="n">
        <v>68.432</v>
      </c>
      <c r="Q946" s="235" t="n">
        <v>0.07613707165109035</v>
      </c>
      <c r="R946" s="58" t="n">
        <v>1</v>
      </c>
      <c r="S946" s="58" t="n">
        <v>2026</v>
      </c>
      <c r="T946" s="58" t="n">
        <v>2</v>
      </c>
      <c r="U946" s="58" t="n">
        <v>2026</v>
      </c>
      <c r="V946" s="236" t="n">
        <v>46106</v>
      </c>
      <c r="W946" s="58" t="inlineStr">
        <is>
          <t>marzo</t>
        </is>
      </c>
      <c r="X946" s="58" t="n">
        <v>2026</v>
      </c>
      <c r="Z946" t="inlineStr">
        <is>
          <t>rentabilidad baja</t>
        </is>
      </c>
    </row>
    <row r="947" ht="14.45" customHeight="1">
      <c r="A947" s="58" t="inlineStr">
        <is>
          <t>LLC</t>
        </is>
      </c>
      <c r="B947" t="n">
        <v>1005</v>
      </c>
      <c r="C947" t="n">
        <v>0</v>
      </c>
      <c r="D947" s="234" t="n">
        <v>46041</v>
      </c>
      <c r="E947" s="234" t="n">
        <v>46139</v>
      </c>
      <c r="F947" s="234" t="n">
        <v>46156</v>
      </c>
      <c r="G947" t="inlineStr">
        <is>
          <t>MariellaG</t>
        </is>
      </c>
      <c r="H947" s="59" t="n">
        <v>4</v>
      </c>
      <c r="J947" s="71" t="n">
        <v>20006.44</v>
      </c>
      <c r="K947" s="71" t="inlineStr">
        <is>
          <t>EUR</t>
        </is>
      </c>
      <c r="L947" s="72" t="n">
        <v>20006.44</v>
      </c>
      <c r="M947" s="72" t="n">
        <v>23207.4704</v>
      </c>
      <c r="N947" s="72" t="n">
        <v>2000.64</v>
      </c>
      <c r="O947" s="72" t="n">
        <v>2000.64</v>
      </c>
      <c r="P947" s="72" t="n">
        <v>2320.7424</v>
      </c>
      <c r="Q947" s="235" t="n">
        <v>0.09999980006437928</v>
      </c>
      <c r="R947" s="58" t="n">
        <v>1</v>
      </c>
      <c r="S947" s="58" t="n">
        <v>2026</v>
      </c>
      <c r="T947" s="58" t="n">
        <v>4</v>
      </c>
      <c r="U947" s="58" t="n">
        <v>2026</v>
      </c>
      <c r="V947" s="236" t="n">
        <v>46201</v>
      </c>
      <c r="W947" s="58" t="inlineStr">
        <is>
          <t>junio</t>
        </is>
      </c>
      <c r="X947" s="58" t="n">
        <v>2026</v>
      </c>
    </row>
    <row r="948" ht="14.45" customHeight="1">
      <c r="A948" s="58" t="inlineStr">
        <is>
          <t>LLC</t>
        </is>
      </c>
      <c r="B948" t="n">
        <v>1006</v>
      </c>
      <c r="C948" t="n">
        <v>0</v>
      </c>
      <c r="D948" s="234" t="n">
        <v>46041</v>
      </c>
      <c r="E948" s="234" t="n">
        <v>46019</v>
      </c>
      <c r="F948" s="234" t="n">
        <v>46025</v>
      </c>
      <c r="G948" t="inlineStr">
        <is>
          <t>VivianaS</t>
        </is>
      </c>
      <c r="H948" s="59" t="n">
        <v>4</v>
      </c>
      <c r="J948" s="71" t="n">
        <v>12022.15</v>
      </c>
      <c r="K948" s="71" t="inlineStr">
        <is>
          <t>USD</t>
        </is>
      </c>
      <c r="L948" s="72" t="n">
        <v>10339.049</v>
      </c>
      <c r="M948" s="72" t="n">
        <v>12022.15</v>
      </c>
      <c r="N948" s="72" t="n">
        <v>647.4400000000001</v>
      </c>
      <c r="O948" s="72" t="n">
        <v>556.7984</v>
      </c>
      <c r="P948" s="72" t="n">
        <v>647.4400000000001</v>
      </c>
      <c r="Q948" s="235" t="n">
        <v>0.05385392795797758</v>
      </c>
      <c r="R948" s="58" t="n">
        <v>1</v>
      </c>
      <c r="S948" s="58" t="n">
        <v>2026</v>
      </c>
      <c r="T948" s="58" t="n">
        <v>12</v>
      </c>
      <c r="U948" s="58" t="n">
        <v>2025</v>
      </c>
      <c r="V948" s="236" t="n">
        <v>46070</v>
      </c>
      <c r="W948" s="58" t="inlineStr">
        <is>
          <t>febrero</t>
        </is>
      </c>
      <c r="X948" s="58" t="n">
        <v>2026</v>
      </c>
    </row>
    <row r="949" ht="14.45" customHeight="1">
      <c r="A949" s="58" t="inlineStr">
        <is>
          <t>LLC</t>
        </is>
      </c>
      <c r="B949" t="n">
        <v>1007</v>
      </c>
      <c r="C949" t="n">
        <v>1</v>
      </c>
      <c r="D949" s="234" t="n">
        <v>46041</v>
      </c>
      <c r="E949" s="234" t="n">
        <v>45992</v>
      </c>
      <c r="F949" s="234" t="n">
        <v>45993</v>
      </c>
      <c r="G949" t="inlineStr">
        <is>
          <t>MariellaG</t>
        </is>
      </c>
      <c r="H949" s="59" t="n">
        <v>4</v>
      </c>
      <c r="J949" s="71" t="n">
        <v>219</v>
      </c>
      <c r="K949" s="71" t="inlineStr">
        <is>
          <t>USD</t>
        </is>
      </c>
      <c r="L949" s="72" t="n">
        <v>188.34</v>
      </c>
      <c r="M949" s="72" t="n">
        <v>219</v>
      </c>
      <c r="N949" s="72" t="n">
        <v>20.59</v>
      </c>
      <c r="O949" s="72" t="n">
        <v>17.7074</v>
      </c>
      <c r="P949" s="72" t="n">
        <v>20.59</v>
      </c>
      <c r="Q949" s="235" t="n">
        <v>0.09401826484018265</v>
      </c>
      <c r="R949" s="58" t="n">
        <v>1</v>
      </c>
      <c r="S949" s="58" t="n">
        <v>2026</v>
      </c>
      <c r="T949" s="58" t="n">
        <v>12</v>
      </c>
      <c r="U949" s="58" t="n">
        <v>2025</v>
      </c>
      <c r="V949" s="236" t="n">
        <v>46038</v>
      </c>
      <c r="W949" s="58" t="inlineStr">
        <is>
          <t>enero</t>
        </is>
      </c>
      <c r="X949" s="58" t="n">
        <v>2026</v>
      </c>
      <c r="Z949" t="inlineStr">
        <is>
          <t>rentabilidad nula</t>
        </is>
      </c>
    </row>
    <row r="950" ht="14.45" customHeight="1">
      <c r="A950" s="58" t="inlineStr">
        <is>
          <t>LLC</t>
        </is>
      </c>
      <c r="B950" t="n">
        <v>1008</v>
      </c>
      <c r="C950" t="n">
        <v>1</v>
      </c>
      <c r="D950" s="234" t="n">
        <v>46041</v>
      </c>
      <c r="E950" s="234" t="n">
        <v>45992</v>
      </c>
      <c r="F950" s="234" t="n">
        <v>45993</v>
      </c>
      <c r="G950" t="inlineStr">
        <is>
          <t>MariellaG</t>
        </is>
      </c>
      <c r="H950" s="59" t="n">
        <v>4</v>
      </c>
      <c r="J950" s="71" t="n">
        <v>219</v>
      </c>
      <c r="K950" s="71" t="inlineStr">
        <is>
          <t>USD</t>
        </is>
      </c>
      <c r="L950" s="72" t="n">
        <v>188.34</v>
      </c>
      <c r="M950" s="72" t="n">
        <v>219</v>
      </c>
      <c r="N950" s="72" t="n">
        <v>20.59</v>
      </c>
      <c r="O950" s="72" t="n">
        <v>17.7074</v>
      </c>
      <c r="P950" s="72" t="n">
        <v>20.59</v>
      </c>
      <c r="Q950" s="235" t="n">
        <v>0.09401826484018265</v>
      </c>
      <c r="R950" s="58" t="n">
        <v>1</v>
      </c>
      <c r="S950" s="58" t="n">
        <v>2026</v>
      </c>
      <c r="T950" s="58" t="n">
        <v>12</v>
      </c>
      <c r="U950" s="58" t="n">
        <v>2025</v>
      </c>
      <c r="V950" s="236" t="n">
        <v>46038</v>
      </c>
      <c r="W950" s="58" t="inlineStr">
        <is>
          <t>enero</t>
        </is>
      </c>
      <c r="X950" s="58" t="n">
        <v>2026</v>
      </c>
    </row>
    <row r="951" ht="14.45" customHeight="1">
      <c r="A951" s="58" t="inlineStr">
        <is>
          <t>LLC</t>
        </is>
      </c>
      <c r="B951" t="n">
        <v>1009</v>
      </c>
      <c r="C951" t="n">
        <v>0</v>
      </c>
      <c r="D951" s="234" t="n">
        <v>46041</v>
      </c>
      <c r="E951" s="234" t="n">
        <v>46134</v>
      </c>
      <c r="F951" s="234" t="n">
        <v>46148</v>
      </c>
      <c r="G951" t="inlineStr">
        <is>
          <t>MinervaH</t>
        </is>
      </c>
      <c r="H951" s="59" t="n">
        <v>4</v>
      </c>
      <c r="J951" s="71" t="n">
        <v>76952</v>
      </c>
      <c r="K951" s="71" t="inlineStr">
        <is>
          <t>MXN</t>
        </is>
      </c>
      <c r="L951" s="72" t="n">
        <v>3693.696</v>
      </c>
      <c r="M951" s="72" t="n">
        <v>4309.312</v>
      </c>
      <c r="N951" s="72" t="n">
        <v>0</v>
      </c>
      <c r="O951" s="72" t="n">
        <v>0</v>
      </c>
      <c r="P951" s="72" t="n">
        <v>0</v>
      </c>
      <c r="Q951" s="235" t="n">
        <v>0</v>
      </c>
      <c r="R951" s="58" t="n">
        <v>1</v>
      </c>
      <c r="S951" s="58" t="n">
        <v>2026</v>
      </c>
      <c r="T951" s="58" t="n">
        <v>4</v>
      </c>
      <c r="U951" s="58" t="n">
        <v>2026</v>
      </c>
      <c r="V951" s="236" t="n">
        <v>46193</v>
      </c>
      <c r="W951" s="58" t="inlineStr">
        <is>
          <t>junio</t>
        </is>
      </c>
      <c r="X951" s="58" t="n">
        <v>2026</v>
      </c>
      <c r="Z951" t="inlineStr">
        <is>
          <t>rentabilidad demasiado baja</t>
        </is>
      </c>
    </row>
    <row r="952" ht="14.45" customHeight="1">
      <c r="A952" s="58" t="inlineStr">
        <is>
          <t>LLC</t>
        </is>
      </c>
      <c r="B952" t="n">
        <v>1010</v>
      </c>
      <c r="C952" t="n">
        <v>1</v>
      </c>
      <c r="D952" s="234" t="n">
        <v>46042</v>
      </c>
      <c r="E952" s="234" t="n">
        <v>46025</v>
      </c>
      <c r="F952" s="234" t="n">
        <v>46027</v>
      </c>
      <c r="G952" t="inlineStr">
        <is>
          <t>VeronicaN</t>
        </is>
      </c>
      <c r="H952" s="59" t="n">
        <v>4</v>
      </c>
      <c r="J952" s="71" t="n">
        <v>9639</v>
      </c>
      <c r="K952" s="71" t="inlineStr">
        <is>
          <t>USD</t>
        </is>
      </c>
      <c r="L952" s="72" t="n">
        <v>8289.539999999999</v>
      </c>
      <c r="M952" s="72" t="n">
        <v>9639</v>
      </c>
      <c r="N952" s="72" t="n">
        <v>962.63</v>
      </c>
      <c r="O952" s="72" t="n">
        <v>827.8618</v>
      </c>
      <c r="P952" s="72" t="n">
        <v>962.63</v>
      </c>
      <c r="Q952" s="235" t="n">
        <v>0.09986824359373381</v>
      </c>
      <c r="R952" s="58" t="n">
        <v>1</v>
      </c>
      <c r="S952" s="58" t="n">
        <v>2026</v>
      </c>
      <c r="T952" s="58" t="n">
        <v>1</v>
      </c>
      <c r="U952" s="58" t="n">
        <v>2026</v>
      </c>
      <c r="V952" s="236" t="n">
        <v>46072</v>
      </c>
      <c r="W952" s="58" t="inlineStr">
        <is>
          <t>febrero</t>
        </is>
      </c>
      <c r="X952" s="58" t="n">
        <v>2026</v>
      </c>
    </row>
    <row r="953" ht="14.45" customHeight="1">
      <c r="A953" s="58" t="inlineStr">
        <is>
          <t>LLC</t>
        </is>
      </c>
      <c r="B953" t="n">
        <v>1011</v>
      </c>
      <c r="C953" t="n">
        <v>0</v>
      </c>
      <c r="D953" s="234" t="n">
        <v>46042</v>
      </c>
      <c r="E953" s="234" t="n">
        <v>46109</v>
      </c>
      <c r="F953" s="234" t="n">
        <v>46117</v>
      </c>
      <c r="G953" t="inlineStr">
        <is>
          <t>IsraelB</t>
        </is>
      </c>
      <c r="H953" s="59" t="n">
        <v>4</v>
      </c>
      <c r="I953" t="inlineStr">
        <is>
          <t>DIANAM,MARC1989</t>
        </is>
      </c>
      <c r="J953" s="71" t="n">
        <v>100903.8</v>
      </c>
      <c r="K953" s="71" t="inlineStr">
        <is>
          <t>MXN</t>
        </is>
      </c>
      <c r="L953" s="72" t="n">
        <v>4843.3824</v>
      </c>
      <c r="M953" s="72" t="n">
        <v>5650.6128</v>
      </c>
      <c r="N953" s="72" t="n">
        <v>1970.2</v>
      </c>
      <c r="O953" s="72" t="n">
        <v>94.56960000000001</v>
      </c>
      <c r="P953" s="72" t="n">
        <v>110.3312</v>
      </c>
      <c r="Q953" s="235" t="n">
        <v>0.01952552827544651</v>
      </c>
      <c r="R953" s="58" t="n">
        <v>1</v>
      </c>
      <c r="S953" s="58" t="n">
        <v>2026</v>
      </c>
      <c r="T953" s="58" t="n">
        <v>3</v>
      </c>
      <c r="U953" s="58" t="n">
        <v>2026</v>
      </c>
      <c r="V953" s="236" t="n">
        <v>46162</v>
      </c>
      <c r="W953" s="58" t="inlineStr">
        <is>
          <t>mayo</t>
        </is>
      </c>
      <c r="X953" s="58" t="n">
        <v>2026</v>
      </c>
    </row>
    <row r="954" ht="14.45" customHeight="1">
      <c r="A954" s="58" t="inlineStr">
        <is>
          <t>LLC</t>
        </is>
      </c>
      <c r="B954" t="n">
        <v>1012</v>
      </c>
      <c r="C954" t="n">
        <v>0</v>
      </c>
      <c r="D954" s="234" t="n">
        <v>46042</v>
      </c>
      <c r="E954" s="234" t="n">
        <v>46053</v>
      </c>
      <c r="F954" s="234" t="n">
        <v>46057</v>
      </c>
      <c r="G954" t="inlineStr">
        <is>
          <t>MartinO</t>
        </is>
      </c>
      <c r="H954" s="59" t="n">
        <v>4</v>
      </c>
      <c r="J954" s="71" t="n">
        <v>219990</v>
      </c>
      <c r="K954" s="71" t="inlineStr">
        <is>
          <t>MXN</t>
        </is>
      </c>
      <c r="L954" s="72" t="n">
        <v>10559.52</v>
      </c>
      <c r="M954" s="72" t="n">
        <v>12319.44</v>
      </c>
      <c r="N954" s="72" t="n">
        <v>33270</v>
      </c>
      <c r="O954" s="72" t="n">
        <v>1596.96</v>
      </c>
      <c r="P954" s="72" t="n">
        <v>1863.12</v>
      </c>
      <c r="Q954" s="235" t="n">
        <v>0.1512341470066821</v>
      </c>
      <c r="R954" s="58" t="n">
        <v>1</v>
      </c>
      <c r="S954" s="58" t="n">
        <v>2026</v>
      </c>
      <c r="T954" s="58" t="n">
        <v>1</v>
      </c>
      <c r="U954" s="58" t="n">
        <v>2026</v>
      </c>
      <c r="V954" s="236" t="n">
        <v>46102</v>
      </c>
      <c r="W954" s="58" t="inlineStr">
        <is>
          <t>marzo</t>
        </is>
      </c>
      <c r="X954" s="58" t="n">
        <v>2026</v>
      </c>
    </row>
    <row r="955" ht="14.45" customHeight="1">
      <c r="A955" s="58" t="inlineStr">
        <is>
          <t>LLC</t>
        </is>
      </c>
      <c r="B955" t="n">
        <v>1014</v>
      </c>
      <c r="C955" t="n">
        <v>1</v>
      </c>
      <c r="D955" s="234" t="n">
        <v>46042</v>
      </c>
      <c r="E955" s="234" t="n">
        <v>45699</v>
      </c>
      <c r="F955" s="234" t="n">
        <v>45703</v>
      </c>
      <c r="G955" t="inlineStr">
        <is>
          <t>MinervaH</t>
        </is>
      </c>
      <c r="H955" s="59" t="n">
        <v>4</v>
      </c>
      <c r="J955" s="71" t="n">
        <v>3300.7</v>
      </c>
      <c r="K955" s="71" t="inlineStr">
        <is>
          <t>USD</t>
        </is>
      </c>
      <c r="L955" s="72" t="n">
        <v>2838.602</v>
      </c>
      <c r="M955" s="72" t="n">
        <v>3300.7</v>
      </c>
      <c r="N955" s="72" t="n">
        <v>337.27</v>
      </c>
      <c r="O955" s="72" t="n">
        <v>290.0522</v>
      </c>
      <c r="P955" s="72" t="n">
        <v>337.27</v>
      </c>
      <c r="Q955" s="235" t="n">
        <v>0.1021813554700518</v>
      </c>
      <c r="R955" s="58" t="n">
        <v>1</v>
      </c>
      <c r="S955" s="58" t="n">
        <v>2026</v>
      </c>
      <c r="T955" s="58" t="n">
        <v>2</v>
      </c>
      <c r="U955" s="58" t="n">
        <v>2025</v>
      </c>
      <c r="V955" s="236" t="n">
        <v>45748</v>
      </c>
      <c r="W955" s="58" t="inlineStr">
        <is>
          <t>abril</t>
        </is>
      </c>
      <c r="X955" s="58" t="n">
        <v>2025</v>
      </c>
    </row>
    <row r="956" ht="14.45" customHeight="1">
      <c r="A956" s="58" t="inlineStr">
        <is>
          <t>LLC</t>
        </is>
      </c>
      <c r="B956" t="n">
        <v>1015</v>
      </c>
      <c r="C956" t="n">
        <v>0</v>
      </c>
      <c r="D956" s="234" t="n">
        <v>46042</v>
      </c>
      <c r="E956" s="234" t="n">
        <v>46117</v>
      </c>
      <c r="F956" s="234" t="n">
        <v>46124</v>
      </c>
      <c r="G956" t="inlineStr">
        <is>
          <t>VeronicaN</t>
        </is>
      </c>
      <c r="H956" s="59" t="n">
        <v>4</v>
      </c>
      <c r="J956" s="71" t="n">
        <v>55900</v>
      </c>
      <c r="K956" s="71" t="inlineStr">
        <is>
          <t>USD</t>
        </is>
      </c>
      <c r="L956" s="72" t="n">
        <v>48074</v>
      </c>
      <c r="M956" s="72" t="n">
        <v>55900</v>
      </c>
      <c r="N956" s="72" t="n">
        <v>8385</v>
      </c>
      <c r="O956" s="72" t="n">
        <v>7211.099999999999</v>
      </c>
      <c r="P956" s="72" t="n">
        <v>8385</v>
      </c>
      <c r="Q956" s="235" t="n">
        <v>0.15</v>
      </c>
      <c r="R956" s="58" t="n">
        <v>1</v>
      </c>
      <c r="S956" s="58" t="n">
        <v>2026</v>
      </c>
      <c r="T956" s="58" t="n">
        <v>4</v>
      </c>
      <c r="U956" s="58" t="n">
        <v>2026</v>
      </c>
      <c r="V956" s="236" t="n">
        <v>46169</v>
      </c>
      <c r="W956" s="58" t="inlineStr">
        <is>
          <t>mayo</t>
        </is>
      </c>
      <c r="X956" s="58" t="n">
        <v>2026</v>
      </c>
      <c r="Z956" t="inlineStr">
        <is>
          <t>rentabilidad nula</t>
        </is>
      </c>
    </row>
    <row r="957" ht="14.45" customHeight="1">
      <c r="A957" s="58" t="inlineStr">
        <is>
          <t>LLC</t>
        </is>
      </c>
      <c r="B957" t="n">
        <v>1016</v>
      </c>
      <c r="C957" t="n">
        <v>0</v>
      </c>
      <c r="D957" s="234" t="n">
        <v>46043</v>
      </c>
      <c r="E957" s="234" t="n">
        <v>45964</v>
      </c>
      <c r="F957" s="234" t="n">
        <v>45968</v>
      </c>
      <c r="G957" t="inlineStr">
        <is>
          <t>VivianaS</t>
        </is>
      </c>
      <c r="H957" s="59" t="n">
        <v>4</v>
      </c>
      <c r="J957" s="71" t="n">
        <v>2644</v>
      </c>
      <c r="K957" s="71" t="inlineStr">
        <is>
          <t>USD</t>
        </is>
      </c>
      <c r="L957" s="72" t="n">
        <v>2273.84</v>
      </c>
      <c r="M957" s="72" t="n">
        <v>2644</v>
      </c>
      <c r="N957" s="72" t="n">
        <v>225.03</v>
      </c>
      <c r="O957" s="72" t="n">
        <v>193.5258</v>
      </c>
      <c r="P957" s="72" t="n">
        <v>225.03</v>
      </c>
      <c r="Q957" s="235" t="n">
        <v>0.08510968229954614</v>
      </c>
      <c r="R957" s="58" t="n">
        <v>1</v>
      </c>
      <c r="S957" s="58" t="n">
        <v>2026</v>
      </c>
      <c r="T957" s="58" t="n">
        <v>11</v>
      </c>
      <c r="U957" s="58" t="n">
        <v>2025</v>
      </c>
      <c r="V957" s="236" t="n">
        <v>46013</v>
      </c>
      <c r="W957" s="58" t="inlineStr">
        <is>
          <t>diciembre</t>
        </is>
      </c>
      <c r="X957" s="58" t="n">
        <v>2025</v>
      </c>
    </row>
    <row r="958" ht="14.45" customHeight="1">
      <c r="A958" s="58" t="inlineStr">
        <is>
          <t>LLC</t>
        </is>
      </c>
      <c r="B958" t="n">
        <v>1017</v>
      </c>
      <c r="C958" t="n">
        <v>0</v>
      </c>
      <c r="D958" s="234" t="n">
        <v>46043</v>
      </c>
      <c r="E958" s="234" t="n">
        <v>46061</v>
      </c>
      <c r="F958" s="234" t="n">
        <v>46080</v>
      </c>
      <c r="G958" t="inlineStr">
        <is>
          <t>MartinB</t>
        </is>
      </c>
      <c r="H958" s="59" t="n">
        <v>4</v>
      </c>
      <c r="J958" s="71" t="n">
        <v>1386.99</v>
      </c>
      <c r="K958" s="71" t="inlineStr">
        <is>
          <t>EUR</t>
        </is>
      </c>
      <c r="L958" s="72" t="n">
        <v>1386.99</v>
      </c>
      <c r="M958" s="72" t="n">
        <v>1608.9084</v>
      </c>
      <c r="N958" s="72" t="n">
        <v>0</v>
      </c>
      <c r="O958" s="72" t="n">
        <v>0</v>
      </c>
      <c r="P958" s="72" t="n">
        <v>0</v>
      </c>
      <c r="Q958" s="235" t="n">
        <v>0</v>
      </c>
      <c r="R958" s="58" t="n">
        <v>1</v>
      </c>
      <c r="S958" s="58" t="n">
        <v>2026</v>
      </c>
      <c r="T958" s="58" t="n">
        <v>2</v>
      </c>
      <c r="U958" s="58" t="n">
        <v>2026</v>
      </c>
      <c r="V958" s="236" t="n">
        <v>46125</v>
      </c>
      <c r="W958" s="58" t="inlineStr">
        <is>
          <t>abril</t>
        </is>
      </c>
      <c r="X958" s="58" t="n">
        <v>2026</v>
      </c>
    </row>
    <row r="959" ht="15" customHeight="1">
      <c r="A959" t="inlineStr">
        <is>
          <t>LLC</t>
        </is>
      </c>
      <c r="B959" t="n">
        <v>1018</v>
      </c>
      <c r="C959" t="n">
        <v>0</v>
      </c>
      <c r="D959" s="234" t="n">
        <v>46043</v>
      </c>
      <c r="E959" s="234" t="n">
        <v>46051</v>
      </c>
      <c r="F959" s="234" t="n">
        <v>46055</v>
      </c>
      <c r="G959" t="inlineStr">
        <is>
          <t>MarujaN</t>
        </is>
      </c>
      <c r="H959" t="n">
        <v>4</v>
      </c>
      <c r="J959" s="71" t="n">
        <v>5312</v>
      </c>
      <c r="K959" s="71" t="inlineStr">
        <is>
          <t>USD</t>
        </is>
      </c>
      <c r="L959" s="71" t="n">
        <v>4568.32</v>
      </c>
      <c r="M959" s="71" t="n">
        <v>5312</v>
      </c>
      <c r="N959" s="71" t="n">
        <v>531.2</v>
      </c>
      <c r="O959" s="71" t="n">
        <v>456.8320000000001</v>
      </c>
      <c r="P959" s="71" t="n">
        <v>531.2</v>
      </c>
      <c r="Q959" s="51" t="n">
        <v>0.1</v>
      </c>
      <c r="R959" t="n">
        <v>1</v>
      </c>
      <c r="S959" t="n">
        <v>2026</v>
      </c>
      <c r="T959" t="n">
        <v>1</v>
      </c>
      <c r="U959" t="n">
        <v>2026</v>
      </c>
      <c r="V959" s="234" t="n">
        <v>46100</v>
      </c>
      <c r="W959" t="inlineStr">
        <is>
          <t>marzo</t>
        </is>
      </c>
      <c r="X959" t="n">
        <v>2026</v>
      </c>
    </row>
    <row r="960" ht="15" customHeight="1">
      <c r="A960" t="inlineStr">
        <is>
          <t>LLC</t>
        </is>
      </c>
      <c r="B960" t="n">
        <v>1019</v>
      </c>
      <c r="C960" t="n">
        <v>0</v>
      </c>
      <c r="D960" s="234" t="n">
        <v>46043</v>
      </c>
      <c r="E960" s="234" t="n">
        <v>46290</v>
      </c>
      <c r="F960" s="234" t="n">
        <v>46303</v>
      </c>
      <c r="G960" t="inlineStr">
        <is>
          <t>AndreaG</t>
        </is>
      </c>
      <c r="H960" t="n">
        <v>4</v>
      </c>
      <c r="I960" t="inlineStr">
        <is>
          <t>JAIMEG,MARTINB</t>
        </is>
      </c>
      <c r="J960" s="71" t="n">
        <v>74493</v>
      </c>
      <c r="K960" s="71" t="inlineStr">
        <is>
          <t>USD</t>
        </is>
      </c>
      <c r="L960" s="71" t="n">
        <v>64063.98</v>
      </c>
      <c r="M960" s="71" t="n">
        <v>74493</v>
      </c>
      <c r="N960" s="71" t="n">
        <v>19170.5</v>
      </c>
      <c r="O960" s="71" t="n">
        <v>16486.63</v>
      </c>
      <c r="P960" s="71" t="n">
        <v>19170.5</v>
      </c>
      <c r="Q960" s="51" t="n">
        <v>0.2573463278428846</v>
      </c>
      <c r="R960" t="n">
        <v>1</v>
      </c>
      <c r="S960" t="n">
        <v>2026</v>
      </c>
      <c r="T960" t="n">
        <v>9</v>
      </c>
      <c r="U960" t="n">
        <v>2026</v>
      </c>
      <c r="V960" s="234" t="n">
        <v>46348</v>
      </c>
      <c r="W960" t="inlineStr">
        <is>
          <t>noviembre</t>
        </is>
      </c>
      <c r="X960" t="n">
        <v>2026</v>
      </c>
      <c r="Z960" t="inlineStr">
        <is>
          <t>rentabilidad nula</t>
        </is>
      </c>
    </row>
    <row r="961" ht="15" customHeight="1">
      <c r="A961" t="inlineStr">
        <is>
          <t>LLC</t>
        </is>
      </c>
      <c r="B961" t="n">
        <v>1020</v>
      </c>
      <c r="C961" t="n">
        <v>0</v>
      </c>
      <c r="D961" s="234" t="n">
        <v>46029</v>
      </c>
      <c r="E961" s="234" t="n">
        <v>45798</v>
      </c>
      <c r="F961" s="234" t="n">
        <v>46223</v>
      </c>
      <c r="G961" t="inlineStr">
        <is>
          <t>EduardoH</t>
        </is>
      </c>
      <c r="H961" t="n">
        <v>2</v>
      </c>
      <c r="J961" s="71" t="n">
        <v>57230.37</v>
      </c>
      <c r="K961" s="71" t="inlineStr">
        <is>
          <t>USD</t>
        </is>
      </c>
      <c r="L961" s="71" t="n">
        <v>49218.1182</v>
      </c>
      <c r="M961" s="71" t="n">
        <v>57230.37</v>
      </c>
      <c r="N961" s="71" t="n">
        <v>4702.49</v>
      </c>
      <c r="O961" s="71" t="n">
        <v>4044.1414</v>
      </c>
      <c r="P961" s="71" t="n">
        <v>4702.49</v>
      </c>
      <c r="Q961" s="51" t="n">
        <v>0.08216773716472564</v>
      </c>
      <c r="R961" t="n">
        <v>1</v>
      </c>
      <c r="S961" t="n">
        <v>2026</v>
      </c>
      <c r="T961" t="n">
        <v>5</v>
      </c>
      <c r="U961" t="n">
        <v>2025</v>
      </c>
      <c r="V961" s="234" t="n">
        <v>46268</v>
      </c>
      <c r="W961" t="inlineStr">
        <is>
          <t>septiembre</t>
        </is>
      </c>
      <c r="X961" t="n">
        <v>2026</v>
      </c>
    </row>
    <row r="962" ht="15" customHeight="1">
      <c r="A962" t="inlineStr">
        <is>
          <t>LLC</t>
        </is>
      </c>
      <c r="B962" t="n">
        <v>1022</v>
      </c>
      <c r="C962" t="n">
        <v>0</v>
      </c>
      <c r="D962" s="234" t="n">
        <v>46044</v>
      </c>
      <c r="E962" s="234" t="n">
        <v>46148</v>
      </c>
      <c r="F962" s="234" t="n">
        <v>46154</v>
      </c>
      <c r="G962" t="inlineStr">
        <is>
          <t>ManonR</t>
        </is>
      </c>
      <c r="H962" t="n">
        <v>4</v>
      </c>
      <c r="J962" s="71" t="n">
        <v>10000</v>
      </c>
      <c r="K962" s="71" t="inlineStr">
        <is>
          <t>USD</t>
        </is>
      </c>
      <c r="L962" s="71" t="n">
        <v>8600</v>
      </c>
      <c r="M962" s="71" t="n">
        <v>10000</v>
      </c>
      <c r="N962" s="71" t="n">
        <v>0</v>
      </c>
      <c r="O962" s="71" t="n">
        <v>0</v>
      </c>
      <c r="P962" s="71" t="n">
        <v>0</v>
      </c>
      <c r="Q962" s="51" t="n">
        <v>0</v>
      </c>
      <c r="R962" t="n">
        <v>1</v>
      </c>
      <c r="S962" t="n">
        <v>2026</v>
      </c>
      <c r="T962" t="n">
        <v>5</v>
      </c>
      <c r="U962" t="n">
        <v>2026</v>
      </c>
      <c r="V962" s="234" t="n">
        <v>46199</v>
      </c>
      <c r="W962" t="inlineStr">
        <is>
          <t>junio</t>
        </is>
      </c>
      <c r="X962" t="n">
        <v>2026</v>
      </c>
    </row>
    <row r="963" ht="15" customHeight="1">
      <c r="A963" t="inlineStr">
        <is>
          <t>LLC</t>
        </is>
      </c>
      <c r="B963" t="n">
        <v>1023</v>
      </c>
      <c r="C963" t="n">
        <v>0</v>
      </c>
      <c r="D963" s="234" t="n">
        <v>46044</v>
      </c>
      <c r="E963" s="234" t="n">
        <v>46045</v>
      </c>
      <c r="F963" s="234" t="n">
        <v>46147</v>
      </c>
      <c r="G963" t="inlineStr">
        <is>
          <t>LuisHdz</t>
        </is>
      </c>
      <c r="H963" t="n">
        <v>4</v>
      </c>
      <c r="I963" t="inlineStr">
        <is>
          <t>MARC1989</t>
        </is>
      </c>
      <c r="J963" s="71" t="n">
        <v>6168</v>
      </c>
      <c r="K963" s="71" t="inlineStr">
        <is>
          <t>USD</t>
        </is>
      </c>
      <c r="L963" s="71" t="n">
        <v>5304.48</v>
      </c>
      <c r="M963" s="71" t="n">
        <v>6168</v>
      </c>
      <c r="N963" s="71" t="n">
        <v>826.8200000000001</v>
      </c>
      <c r="O963" s="71" t="n">
        <v>711.0652</v>
      </c>
      <c r="P963" s="71" t="n">
        <v>826.8200000000001</v>
      </c>
      <c r="Q963" s="51" t="n">
        <v>0.1340499351491569</v>
      </c>
      <c r="R963" t="n">
        <v>1</v>
      </c>
      <c r="S963" t="n">
        <v>2026</v>
      </c>
      <c r="T963" t="n">
        <v>1</v>
      </c>
      <c r="U963" t="n">
        <v>2026</v>
      </c>
      <c r="V963" s="234" t="n">
        <v>46192</v>
      </c>
      <c r="W963" t="inlineStr">
        <is>
          <t>junio</t>
        </is>
      </c>
      <c r="X963" t="n">
        <v>2026</v>
      </c>
      <c r="Z963" t="inlineStr">
        <is>
          <t>rentabilidad casi nula</t>
        </is>
      </c>
    </row>
    <row r="964" ht="15" customHeight="1">
      <c r="A964" t="inlineStr">
        <is>
          <t>LLC</t>
        </is>
      </c>
      <c r="B964" t="n">
        <v>1024</v>
      </c>
      <c r="C964" t="n">
        <v>0</v>
      </c>
      <c r="D964" s="234" t="n">
        <v>46044</v>
      </c>
      <c r="E964" s="234" t="n">
        <v>46080</v>
      </c>
      <c r="F964" s="234" t="n">
        <v>46086</v>
      </c>
      <c r="G964" t="inlineStr">
        <is>
          <t>DianaM</t>
        </is>
      </c>
      <c r="H964" t="n">
        <v>4</v>
      </c>
      <c r="I964" t="inlineStr">
        <is>
          <t>MARC1989</t>
        </is>
      </c>
      <c r="J964" s="71" t="n">
        <v>12996</v>
      </c>
      <c r="K964" s="71" t="inlineStr">
        <is>
          <t>USD</t>
        </is>
      </c>
      <c r="L964" s="71" t="n">
        <v>11176.56</v>
      </c>
      <c r="M964" s="71" t="n">
        <v>12996</v>
      </c>
      <c r="N964" s="71" t="n">
        <v>1104</v>
      </c>
      <c r="O964" s="71" t="n">
        <v>949.4399999999999</v>
      </c>
      <c r="P964" s="71" t="n">
        <v>1104</v>
      </c>
      <c r="Q964" s="51" t="n">
        <v>0.08494921514312095</v>
      </c>
      <c r="R964" t="n">
        <v>1</v>
      </c>
      <c r="S964" t="n">
        <v>2026</v>
      </c>
      <c r="T964" t="n">
        <v>2</v>
      </c>
      <c r="U964" t="n">
        <v>2026</v>
      </c>
      <c r="V964" s="234" t="n">
        <v>46131</v>
      </c>
      <c r="W964" t="inlineStr">
        <is>
          <t>abril</t>
        </is>
      </c>
      <c r="X964" t="n">
        <v>2026</v>
      </c>
      <c r="Z964" t="inlineStr">
        <is>
          <t>rentabilidad demasiado baja</t>
        </is>
      </c>
    </row>
    <row r="965" ht="15" customHeight="1">
      <c r="A965" t="inlineStr">
        <is>
          <t>LLC</t>
        </is>
      </c>
      <c r="B965" t="n">
        <v>1025</v>
      </c>
      <c r="C965" t="n">
        <v>0</v>
      </c>
      <c r="D965" s="234" t="n">
        <v>46044</v>
      </c>
      <c r="E965" s="234" t="n">
        <v>46143</v>
      </c>
      <c r="F965" s="234" t="n">
        <v>46155</v>
      </c>
      <c r="G965" t="inlineStr">
        <is>
          <t>DianaM</t>
        </is>
      </c>
      <c r="H965" t="n">
        <v>4</v>
      </c>
      <c r="I965" t="inlineStr">
        <is>
          <t>MANONR,MARC1989</t>
        </is>
      </c>
      <c r="J965" s="71" t="n">
        <v>12743.96</v>
      </c>
      <c r="K965" s="71" t="inlineStr">
        <is>
          <t>USD</t>
        </is>
      </c>
      <c r="L965" s="71" t="n">
        <v>10959.8056</v>
      </c>
      <c r="M965" s="71" t="n">
        <v>12743.96</v>
      </c>
      <c r="N965" s="71" t="n">
        <v>35</v>
      </c>
      <c r="O965" s="71" t="n">
        <v>30.1</v>
      </c>
      <c r="P965" s="71" t="n">
        <v>35</v>
      </c>
      <c r="Q965" s="51" t="n">
        <v>0.002746399078465406</v>
      </c>
      <c r="R965" t="n">
        <v>1</v>
      </c>
      <c r="S965" t="n">
        <v>2026</v>
      </c>
      <c r="T965" t="n">
        <v>5</v>
      </c>
      <c r="U965" t="n">
        <v>2026</v>
      </c>
      <c r="V965" s="234" t="n">
        <v>46200</v>
      </c>
      <c r="W965" t="inlineStr">
        <is>
          <t>junio</t>
        </is>
      </c>
      <c r="X965" t="n">
        <v>2026</v>
      </c>
      <c r="Z965" t="inlineStr">
        <is>
          <t>rentabilidad casi nula</t>
        </is>
      </c>
    </row>
    <row r="966" ht="15" customHeight="1">
      <c r="A966" t="inlineStr">
        <is>
          <t>LLC</t>
        </is>
      </c>
      <c r="B966" t="n">
        <v>1026</v>
      </c>
      <c r="C966" t="n">
        <v>0</v>
      </c>
      <c r="D966" s="234" t="n">
        <v>46044</v>
      </c>
      <c r="E966" s="234" t="n">
        <v>46167</v>
      </c>
      <c r="F966" s="234" t="n">
        <v>46173</v>
      </c>
      <c r="G966" t="inlineStr">
        <is>
          <t>DianaM</t>
        </is>
      </c>
      <c r="H966" t="n">
        <v>4</v>
      </c>
      <c r="I966" t="inlineStr">
        <is>
          <t>MARC1989</t>
        </is>
      </c>
      <c r="J966" s="71" t="n">
        <v>4783.56</v>
      </c>
      <c r="K966" s="71" t="inlineStr">
        <is>
          <t>USD</t>
        </is>
      </c>
      <c r="L966" s="71" t="n">
        <v>4113.8616</v>
      </c>
      <c r="M966" s="71" t="n">
        <v>4783.56</v>
      </c>
      <c r="N966" s="71" t="n">
        <v>70</v>
      </c>
      <c r="O966" s="71" t="n">
        <v>60.2</v>
      </c>
      <c r="P966" s="71" t="n">
        <v>70</v>
      </c>
      <c r="Q966" s="51" t="n">
        <v>0.01463345290954854</v>
      </c>
      <c r="R966" t="n">
        <v>1</v>
      </c>
      <c r="S966" t="n">
        <v>2026</v>
      </c>
      <c r="T966" t="n">
        <v>5</v>
      </c>
      <c r="U966" t="n">
        <v>2026</v>
      </c>
      <c r="V966" s="234" t="n">
        <v>46218</v>
      </c>
      <c r="W966" t="inlineStr">
        <is>
          <t>julio</t>
        </is>
      </c>
      <c r="X966" t="n">
        <v>2026</v>
      </c>
    </row>
    <row r="967" ht="15" customHeight="1">
      <c r="A967" t="inlineStr">
        <is>
          <t>LLC</t>
        </is>
      </c>
      <c r="B967" t="n">
        <v>1027</v>
      </c>
      <c r="C967" t="n">
        <v>0</v>
      </c>
      <c r="D967" s="234" t="n">
        <v>46045</v>
      </c>
      <c r="E967" s="234" t="n">
        <v>46250</v>
      </c>
      <c r="F967" s="234" t="n">
        <v>46257</v>
      </c>
      <c r="G967" t="inlineStr">
        <is>
          <t>IreneC</t>
        </is>
      </c>
      <c r="H967" t="n">
        <v>4</v>
      </c>
      <c r="I967" t="inlineStr">
        <is>
          <t>MARTINB</t>
        </is>
      </c>
      <c r="J967" s="71" t="n">
        <v>2219.84</v>
      </c>
      <c r="K967" s="71" t="inlineStr">
        <is>
          <t>EUR</t>
        </is>
      </c>
      <c r="L967" s="71" t="n">
        <v>2219.84</v>
      </c>
      <c r="M967" s="71" t="n">
        <v>2575.0144</v>
      </c>
      <c r="N967" s="71" t="n">
        <v>10.4</v>
      </c>
      <c r="O967" s="71" t="n">
        <v>10.4</v>
      </c>
      <c r="P967" s="71" t="n">
        <v>12.064</v>
      </c>
      <c r="Q967" s="51" t="n">
        <v>0.004685022343952717</v>
      </c>
      <c r="R967" t="n">
        <v>1</v>
      </c>
      <c r="S967" t="n">
        <v>2026</v>
      </c>
      <c r="T967" t="n">
        <v>8</v>
      </c>
      <c r="U967" t="n">
        <v>2026</v>
      </c>
      <c r="V967" s="234" t="n">
        <v>46302</v>
      </c>
      <c r="W967" t="inlineStr">
        <is>
          <t>octubre</t>
        </is>
      </c>
      <c r="X967" t="n">
        <v>2026</v>
      </c>
    </row>
    <row r="968" ht="15" customHeight="1">
      <c r="A968" t="inlineStr">
        <is>
          <t>LLC</t>
        </is>
      </c>
      <c r="B968" t="n">
        <v>1029</v>
      </c>
      <c r="C968" t="n">
        <v>0</v>
      </c>
      <c r="D968" s="234" t="n">
        <v>46045</v>
      </c>
      <c r="E968" s="234" t="n">
        <v>46102</v>
      </c>
      <c r="F968" s="234" t="n">
        <v>46110</v>
      </c>
      <c r="G968" t="inlineStr">
        <is>
          <t>InesGR</t>
        </is>
      </c>
      <c r="H968" t="n">
        <v>4</v>
      </c>
      <c r="J968" s="71" t="n">
        <v>7097</v>
      </c>
      <c r="K968" s="71" t="inlineStr">
        <is>
          <t>EUR</t>
        </is>
      </c>
      <c r="L968" s="71" t="n">
        <v>7097</v>
      </c>
      <c r="M968" s="71" t="n">
        <v>8232.519999999999</v>
      </c>
      <c r="N968" s="71" t="n">
        <v>746</v>
      </c>
      <c r="O968" s="71" t="n">
        <v>746</v>
      </c>
      <c r="P968" s="71" t="n">
        <v>865.3599999999999</v>
      </c>
      <c r="Q968" s="51" t="n">
        <v>0.1051148372551782</v>
      </c>
      <c r="R968" t="n">
        <v>1</v>
      </c>
      <c r="S968" t="n">
        <v>2026</v>
      </c>
      <c r="T968" t="n">
        <v>3</v>
      </c>
      <c r="U968" t="n">
        <v>2026</v>
      </c>
      <c r="V968" s="234" t="n">
        <v>46155</v>
      </c>
      <c r="W968" t="inlineStr">
        <is>
          <t>mayo</t>
        </is>
      </c>
      <c r="X968" t="n">
        <v>2026</v>
      </c>
      <c r="Z968" t="inlineStr">
        <is>
          <t>rentabilidad casi nula</t>
        </is>
      </c>
    </row>
    <row r="969" ht="15" customHeight="1">
      <c r="A969" t="inlineStr">
        <is>
          <t>LLC</t>
        </is>
      </c>
      <c r="B969" t="n">
        <v>1030</v>
      </c>
      <c r="C969" t="n">
        <v>0</v>
      </c>
      <c r="D969" s="234" t="n">
        <v>46045</v>
      </c>
      <c r="E969" s="234" t="n">
        <v>46054</v>
      </c>
      <c r="F969" s="234" t="n">
        <v>46061</v>
      </c>
      <c r="G969" t="inlineStr">
        <is>
          <t>MartinB</t>
        </is>
      </c>
      <c r="H969" t="n">
        <v>4</v>
      </c>
      <c r="J969" s="71" t="n">
        <v>1705.05</v>
      </c>
      <c r="K969" s="71" t="inlineStr">
        <is>
          <t>EUR</t>
        </is>
      </c>
      <c r="L969" s="71" t="n">
        <v>1705.05</v>
      </c>
      <c r="M969" s="71" t="n">
        <v>1977.858</v>
      </c>
      <c r="N969" s="71" t="n">
        <v>217.5</v>
      </c>
      <c r="O969" s="71" t="n">
        <v>217.5</v>
      </c>
      <c r="P969" s="71" t="n">
        <v>252.3</v>
      </c>
      <c r="Q969" s="51" t="n">
        <v>0.1275622415764934</v>
      </c>
      <c r="R969" t="n">
        <v>1</v>
      </c>
      <c r="S969" t="n">
        <v>2026</v>
      </c>
      <c r="T969" t="n">
        <v>2</v>
      </c>
      <c r="U969" t="n">
        <v>2026</v>
      </c>
      <c r="V969" s="234" t="n">
        <v>46106</v>
      </c>
      <c r="W969" t="inlineStr">
        <is>
          <t>marzo</t>
        </is>
      </c>
      <c r="X969" t="n">
        <v>2026</v>
      </c>
    </row>
    <row r="970" ht="15" customHeight="1">
      <c r="A970" t="inlineStr">
        <is>
          <t>LLC</t>
        </is>
      </c>
      <c r="B970" t="n">
        <v>1031</v>
      </c>
      <c r="C970" t="n">
        <v>0</v>
      </c>
      <c r="D970" s="234" t="n">
        <v>46045</v>
      </c>
      <c r="E970" s="234" t="n">
        <v>46108</v>
      </c>
      <c r="F970" s="234" t="n">
        <v>46122</v>
      </c>
      <c r="G970" t="inlineStr">
        <is>
          <t>MariaM</t>
        </is>
      </c>
      <c r="H970" t="n">
        <v>4</v>
      </c>
      <c r="J970" s="71" t="n">
        <v>43069.88</v>
      </c>
      <c r="K970" s="71" t="inlineStr">
        <is>
          <t>EUR</t>
        </is>
      </c>
      <c r="L970" s="71" t="n">
        <v>43069.88</v>
      </c>
      <c r="M970" s="71" t="n">
        <v>49961.06079999999</v>
      </c>
      <c r="N970" s="71" t="n">
        <v>228</v>
      </c>
      <c r="O970" s="71" t="n">
        <v>228</v>
      </c>
      <c r="P970" s="71" t="n">
        <v>264.48</v>
      </c>
      <c r="Q970" s="51" t="n">
        <v>0.005293722666513118</v>
      </c>
      <c r="R970" t="n">
        <v>1</v>
      </c>
      <c r="S970" t="n">
        <v>2026</v>
      </c>
      <c r="T970" t="n">
        <v>3</v>
      </c>
      <c r="U970" t="n">
        <v>2026</v>
      </c>
      <c r="V970" s="234" t="n">
        <v>46167</v>
      </c>
      <c r="W970" t="inlineStr">
        <is>
          <t>mayo</t>
        </is>
      </c>
      <c r="X970" t="n">
        <v>2026</v>
      </c>
    </row>
    <row r="971" ht="15" customHeight="1">
      <c r="A971" t="inlineStr">
        <is>
          <t>LLC</t>
        </is>
      </c>
      <c r="B971" t="n">
        <v>1032</v>
      </c>
      <c r="C971" t="n">
        <v>0</v>
      </c>
      <c r="D971" s="234" t="n">
        <v>46049</v>
      </c>
      <c r="E971" s="234" t="n">
        <v>46187</v>
      </c>
      <c r="F971" s="234" t="n">
        <v>46192</v>
      </c>
      <c r="G971" t="inlineStr">
        <is>
          <t>JimenaM</t>
        </is>
      </c>
      <c r="H971" t="n">
        <v>5</v>
      </c>
      <c r="J971" s="71" t="n">
        <v>11340</v>
      </c>
      <c r="K971" s="71" t="inlineStr">
        <is>
          <t>EUR</t>
        </is>
      </c>
      <c r="L971" s="71" t="n">
        <v>11340</v>
      </c>
      <c r="M971" s="71" t="n">
        <v>13154.4</v>
      </c>
      <c r="N971" s="71" t="n">
        <v>1136</v>
      </c>
      <c r="O971" s="71" t="n">
        <v>1136</v>
      </c>
      <c r="P971" s="71" t="n">
        <v>1317.76</v>
      </c>
      <c r="Q971" s="51" t="n">
        <v>0.1001763668430335</v>
      </c>
      <c r="R971" t="n">
        <v>1</v>
      </c>
      <c r="S971" t="n">
        <v>2026</v>
      </c>
      <c r="T971" t="n">
        <v>6</v>
      </c>
      <c r="U971" t="n">
        <v>2026</v>
      </c>
      <c r="V971" s="234" t="n">
        <v>46237</v>
      </c>
      <c r="W971" t="inlineStr">
        <is>
          <t>agosto</t>
        </is>
      </c>
      <c r="X971" t="n">
        <v>2026</v>
      </c>
      <c r="Z971" t="inlineStr">
        <is>
          <t>rentabilidad casi nula</t>
        </is>
      </c>
    </row>
    <row r="972" ht="15" customHeight="1">
      <c r="A972" t="inlineStr">
        <is>
          <t>LLC</t>
        </is>
      </c>
      <c r="B972" t="n">
        <v>1033</v>
      </c>
      <c r="C972" t="n">
        <v>0</v>
      </c>
      <c r="D972" s="234" t="n">
        <v>46049</v>
      </c>
      <c r="E972" s="234" t="n">
        <v>46059</v>
      </c>
      <c r="F972" s="234" t="n">
        <v>46062</v>
      </c>
      <c r="G972" t="inlineStr">
        <is>
          <t>ClaudiaF</t>
        </is>
      </c>
      <c r="H972" t="n">
        <v>5</v>
      </c>
      <c r="J972" s="71" t="n">
        <v>3000.27</v>
      </c>
      <c r="K972" s="71" t="inlineStr">
        <is>
          <t>USD</t>
        </is>
      </c>
      <c r="L972" s="71" t="n">
        <v>2580.2322</v>
      </c>
      <c r="M972" s="71" t="n">
        <v>3000.27</v>
      </c>
      <c r="N972" s="71" t="n">
        <v>300.03</v>
      </c>
      <c r="O972" s="71" t="n">
        <v>258.0257999999999</v>
      </c>
      <c r="P972" s="71" t="n">
        <v>300.03</v>
      </c>
      <c r="Q972" s="51" t="n">
        <v>0.1000009999100081</v>
      </c>
      <c r="R972" t="n">
        <v>1</v>
      </c>
      <c r="S972" t="n">
        <v>2026</v>
      </c>
      <c r="T972" t="n">
        <v>2</v>
      </c>
      <c r="U972" t="n">
        <v>2026</v>
      </c>
      <c r="V972" s="234" t="n">
        <v>46107</v>
      </c>
      <c r="W972" t="inlineStr">
        <is>
          <t>marzo</t>
        </is>
      </c>
      <c r="X972" t="n">
        <v>2026</v>
      </c>
    </row>
    <row r="973" ht="15" customHeight="1">
      <c r="A973" t="inlineStr">
        <is>
          <t>LLC</t>
        </is>
      </c>
      <c r="B973" t="n">
        <v>1034</v>
      </c>
      <c r="C973" t="n">
        <v>0</v>
      </c>
      <c r="D973" s="234" t="n">
        <v>46049</v>
      </c>
      <c r="E973" s="234" t="n">
        <v>46291</v>
      </c>
      <c r="F973" s="234" t="n">
        <v>46309</v>
      </c>
      <c r="G973" t="inlineStr">
        <is>
          <t>DianaM</t>
        </is>
      </c>
      <c r="H973" t="n">
        <v>5</v>
      </c>
      <c r="I973" t="inlineStr">
        <is>
          <t>MARC1989</t>
        </is>
      </c>
      <c r="J973" s="71" t="n">
        <v>10217.24</v>
      </c>
      <c r="K973" t="inlineStr">
        <is>
          <t>USD</t>
        </is>
      </c>
      <c r="L973" s="71" t="n">
        <v>8786.8264</v>
      </c>
      <c r="M973" s="71" t="n">
        <v>10217.24</v>
      </c>
      <c r="N973" s="71" t="n">
        <v>70</v>
      </c>
      <c r="O973" s="71" t="n">
        <v>60.2</v>
      </c>
      <c r="P973" s="71" t="n">
        <v>70</v>
      </c>
      <c r="Q973" s="51" t="n">
        <v>0.006851165285341246</v>
      </c>
      <c r="R973" t="n">
        <v>1</v>
      </c>
      <c r="S973" t="n">
        <v>2026</v>
      </c>
      <c r="T973" t="n">
        <v>9</v>
      </c>
      <c r="U973" t="n">
        <v>2026</v>
      </c>
      <c r="V973" s="234" t="n">
        <v>46354</v>
      </c>
      <c r="W973" t="inlineStr">
        <is>
          <t>noviembre</t>
        </is>
      </c>
      <c r="X973" t="n">
        <v>2026</v>
      </c>
    </row>
    <row r="974" ht="15" customHeight="1">
      <c r="A974" t="inlineStr">
        <is>
          <t>LLC</t>
        </is>
      </c>
      <c r="B974" t="n">
        <v>1036</v>
      </c>
      <c r="C974" t="n">
        <v>0</v>
      </c>
      <c r="D974" s="234" t="n">
        <v>46049</v>
      </c>
      <c r="E974" s="234" t="n">
        <v>46075</v>
      </c>
      <c r="F974" s="234" t="n">
        <v>46075</v>
      </c>
      <c r="G974" t="inlineStr">
        <is>
          <t>LidiaE</t>
        </is>
      </c>
      <c r="H974" t="n">
        <v>5</v>
      </c>
      <c r="J974" s="71" t="n">
        <v>621.3</v>
      </c>
      <c r="K974" s="71" t="inlineStr">
        <is>
          <t>USD</t>
        </is>
      </c>
      <c r="L974" s="71" t="n">
        <v>534.318</v>
      </c>
      <c r="M974" s="71" t="n">
        <v>621.3</v>
      </c>
      <c r="N974" s="71" t="n">
        <v>70</v>
      </c>
      <c r="O974" s="71" t="n">
        <v>60.2</v>
      </c>
      <c r="P974" s="71" t="n">
        <v>70</v>
      </c>
      <c r="Q974" s="51" t="n">
        <v>0.1126669885723483</v>
      </c>
      <c r="R974" t="n">
        <v>1</v>
      </c>
      <c r="S974" t="n">
        <v>2026</v>
      </c>
      <c r="T974" t="n">
        <v>2</v>
      </c>
      <c r="U974" t="n">
        <v>2026</v>
      </c>
      <c r="V974" s="234" t="n">
        <v>46120</v>
      </c>
      <c r="W974" t="inlineStr">
        <is>
          <t>abril</t>
        </is>
      </c>
      <c r="X974" t="n">
        <v>2026</v>
      </c>
    </row>
    <row r="975" ht="15" customHeight="1">
      <c r="A975" t="inlineStr">
        <is>
          <t>LLC</t>
        </is>
      </c>
      <c r="B975" t="n">
        <v>1037</v>
      </c>
      <c r="C975" t="n">
        <v>1</v>
      </c>
      <c r="D975" s="234" t="n">
        <v>46050</v>
      </c>
      <c r="E975" s="234" t="n">
        <v>46018</v>
      </c>
      <c r="F975" s="234" t="n">
        <v>46024</v>
      </c>
      <c r="G975" t="inlineStr">
        <is>
          <t>VivianaS</t>
        </is>
      </c>
      <c r="H975" t="n">
        <v>5</v>
      </c>
      <c r="J975" s="71" t="n">
        <v>5589</v>
      </c>
      <c r="K975" t="inlineStr">
        <is>
          <t>USD</t>
        </is>
      </c>
      <c r="L975" s="71" t="n">
        <v>4806.54</v>
      </c>
      <c r="M975" s="71" t="n">
        <v>5589</v>
      </c>
      <c r="N975" s="71" t="n">
        <v>630.4400000000001</v>
      </c>
      <c r="O975" s="71" t="n">
        <v>542.1784</v>
      </c>
      <c r="P975" s="71" t="n">
        <v>630.4400000000001</v>
      </c>
      <c r="Q975" s="51" t="n">
        <v>0.1128001431383074</v>
      </c>
      <c r="R975" t="n">
        <v>1</v>
      </c>
      <c r="S975" t="n">
        <v>2026</v>
      </c>
      <c r="T975" t="n">
        <v>12</v>
      </c>
      <c r="U975" t="n">
        <v>2025</v>
      </c>
      <c r="V975" s="234" t="n">
        <v>46069</v>
      </c>
      <c r="W975" t="inlineStr">
        <is>
          <t>febrero</t>
        </is>
      </c>
      <c r="X975" t="n">
        <v>2026</v>
      </c>
      <c r="Z975" t="inlineStr">
        <is>
          <t>rentabilidad demasiado baja</t>
        </is>
      </c>
    </row>
    <row r="976" ht="15" customHeight="1">
      <c r="A976" t="inlineStr">
        <is>
          <t>LLC</t>
        </is>
      </c>
      <c r="B976" t="n">
        <v>1038</v>
      </c>
      <c r="C976" t="n">
        <v>0</v>
      </c>
      <c r="D976" s="234" t="n">
        <v>46050</v>
      </c>
      <c r="E976" s="234" t="n">
        <v>46061</v>
      </c>
      <c r="F976" s="234" t="n">
        <v>46071</v>
      </c>
      <c r="G976" t="inlineStr">
        <is>
          <t>JimenaM</t>
        </is>
      </c>
      <c r="H976" t="n">
        <v>5</v>
      </c>
      <c r="J976" s="71" t="n">
        <v>5010.96</v>
      </c>
      <c r="K976" s="71" t="inlineStr">
        <is>
          <t>EUR</t>
        </is>
      </c>
      <c r="L976" s="71" t="n">
        <v>5010.96</v>
      </c>
      <c r="M976" s="71" t="n">
        <v>5812.7136</v>
      </c>
      <c r="N976" s="71" t="n">
        <v>596.78</v>
      </c>
      <c r="O976" s="71" t="n">
        <v>596.78</v>
      </c>
      <c r="P976" s="71" t="n">
        <v>692.2647999999999</v>
      </c>
      <c r="Q976" s="51" t="n">
        <v>0.1190949438830084</v>
      </c>
      <c r="R976" t="n">
        <v>1</v>
      </c>
      <c r="S976" t="n">
        <v>2026</v>
      </c>
      <c r="T976" t="n">
        <v>2</v>
      </c>
      <c r="U976" t="n">
        <v>2026</v>
      </c>
      <c r="V976" s="234" t="n">
        <v>46116</v>
      </c>
      <c r="W976" t="inlineStr">
        <is>
          <t>abril</t>
        </is>
      </c>
      <c r="X976" t="n">
        <v>2026</v>
      </c>
    </row>
    <row r="977" ht="15" customHeight="1">
      <c r="A977" t="inlineStr">
        <is>
          <t>LLC</t>
        </is>
      </c>
      <c r="B977" t="n">
        <v>1039</v>
      </c>
      <c r="C977" t="n">
        <v>0</v>
      </c>
      <c r="D977" s="234" t="n">
        <v>46050</v>
      </c>
      <c r="E977" s="234" t="n">
        <v>46106</v>
      </c>
      <c r="F977" s="234" t="n">
        <v>46116</v>
      </c>
      <c r="G977" t="inlineStr">
        <is>
          <t>MartinO</t>
        </is>
      </c>
      <c r="H977" t="n">
        <v>5</v>
      </c>
      <c r="I977" t="inlineStr">
        <is>
          <t>JORGEP</t>
        </is>
      </c>
      <c r="J977" s="71" t="n">
        <v>19008</v>
      </c>
      <c r="K977" t="inlineStr">
        <is>
          <t>USD</t>
        </is>
      </c>
      <c r="L977" s="71" t="n">
        <v>16346.88</v>
      </c>
      <c r="M977" s="71" t="n">
        <v>19008</v>
      </c>
      <c r="N977" s="71" t="n">
        <v>280</v>
      </c>
      <c r="O977" s="71" t="n">
        <v>240.8</v>
      </c>
      <c r="P977" s="71" t="n">
        <v>280</v>
      </c>
      <c r="Q977" s="51" t="n">
        <v>0.01473063973063973</v>
      </c>
      <c r="R977" t="n">
        <v>1</v>
      </c>
      <c r="S977" t="n">
        <v>2026</v>
      </c>
      <c r="T977" t="n">
        <v>3</v>
      </c>
      <c r="U977" t="n">
        <v>2026</v>
      </c>
      <c r="V977" s="234" t="n">
        <v>46161</v>
      </c>
      <c r="W977" t="inlineStr">
        <is>
          <t>mayo</t>
        </is>
      </c>
      <c r="X977" t="n">
        <v>2026</v>
      </c>
    </row>
    <row r="978" ht="15" customHeight="1">
      <c r="A978" t="inlineStr">
        <is>
          <t>LLC</t>
        </is>
      </c>
      <c r="B978" t="n">
        <v>1040</v>
      </c>
      <c r="C978" t="n">
        <v>0</v>
      </c>
      <c r="D978" s="234" t="n">
        <v>46050</v>
      </c>
      <c r="E978" s="234" t="n">
        <v>45969</v>
      </c>
      <c r="F978" s="234" t="n">
        <v>45970</v>
      </c>
      <c r="G978" t="inlineStr">
        <is>
          <t>ManonR</t>
        </is>
      </c>
      <c r="H978" t="n">
        <v>5</v>
      </c>
      <c r="J978" s="71" t="n">
        <v>1024</v>
      </c>
      <c r="K978" t="inlineStr">
        <is>
          <t>USD</t>
        </is>
      </c>
      <c r="L978" s="71" t="n">
        <v>880.64</v>
      </c>
      <c r="M978" s="71" t="n">
        <v>1024</v>
      </c>
      <c r="N978" s="71" t="n">
        <v>102.4</v>
      </c>
      <c r="O978" s="71" t="n">
        <v>88.06400000000001</v>
      </c>
      <c r="P978" s="71" t="n">
        <v>102.4</v>
      </c>
      <c r="Q978" s="51" t="n">
        <v>0.1</v>
      </c>
      <c r="R978" t="n">
        <v>1</v>
      </c>
      <c r="S978" t="n">
        <v>2026</v>
      </c>
      <c r="T978" t="n">
        <v>11</v>
      </c>
      <c r="U978" t="n">
        <v>2025</v>
      </c>
      <c r="V978" s="234" t="n">
        <v>46015</v>
      </c>
      <c r="W978" t="inlineStr">
        <is>
          <t>diciembre</t>
        </is>
      </c>
      <c r="X978" t="n">
        <v>2025</v>
      </c>
    </row>
    <row r="979" ht="15" customHeight="1">
      <c r="A979" t="inlineStr">
        <is>
          <t>LLC</t>
        </is>
      </c>
      <c r="B979" t="n">
        <v>1041</v>
      </c>
      <c r="C979" t="n">
        <v>0</v>
      </c>
      <c r="D979" s="234" t="n">
        <v>46050</v>
      </c>
      <c r="E979" s="234" t="n">
        <v>46053</v>
      </c>
      <c r="F979" s="234" t="n">
        <v>46054</v>
      </c>
      <c r="G979" t="inlineStr">
        <is>
          <t>LidiaE</t>
        </is>
      </c>
      <c r="H979" t="n">
        <v>5</v>
      </c>
      <c r="J979" s="71" t="n">
        <v>8150</v>
      </c>
      <c r="K979" s="71" t="inlineStr">
        <is>
          <t>MXN</t>
        </is>
      </c>
      <c r="L979" s="71" t="n">
        <v>391.2</v>
      </c>
      <c r="M979" s="71" t="n">
        <v>456.4</v>
      </c>
      <c r="N979" s="71" t="n">
        <v>1022.96</v>
      </c>
      <c r="O979" s="71" t="n">
        <v>49.10208</v>
      </c>
      <c r="P979" s="71" t="n">
        <v>57.28576</v>
      </c>
      <c r="Q979" s="51" t="n">
        <v>0.1255165644171779</v>
      </c>
      <c r="R979" t="n">
        <v>1</v>
      </c>
      <c r="S979" t="n">
        <v>2026</v>
      </c>
      <c r="T979" t="n">
        <v>1</v>
      </c>
      <c r="U979" t="n">
        <v>2026</v>
      </c>
      <c r="V979" s="234" t="n">
        <v>46099</v>
      </c>
      <c r="W979" t="inlineStr">
        <is>
          <t>marzo</t>
        </is>
      </c>
      <c r="X979" t="n">
        <v>2026</v>
      </c>
      <c r="Z979" t="inlineStr">
        <is>
          <t>rentabilidad nula</t>
        </is>
      </c>
    </row>
    <row r="980" ht="15" customHeight="1">
      <c r="A980" t="inlineStr">
        <is>
          <t>LLC</t>
        </is>
      </c>
      <c r="B980" t="n">
        <v>1042</v>
      </c>
      <c r="C980" t="n">
        <v>0</v>
      </c>
      <c r="D980" s="234" t="n">
        <v>46050</v>
      </c>
      <c r="E980" s="234" t="n">
        <v>46207</v>
      </c>
      <c r="F980" s="234" t="n">
        <v>46215</v>
      </c>
      <c r="G980" t="inlineStr">
        <is>
          <t>InesGR</t>
        </is>
      </c>
      <c r="H980" t="n">
        <v>5</v>
      </c>
      <c r="J980" s="71" t="n">
        <v>9283.870000000001</v>
      </c>
      <c r="K980" s="71" t="inlineStr">
        <is>
          <t>EUR</t>
        </is>
      </c>
      <c r="L980" s="71" t="n">
        <v>9283.870000000001</v>
      </c>
      <c r="M980" s="71" t="n">
        <v>10769.2892</v>
      </c>
      <c r="N980" s="71" t="n">
        <v>1856.77</v>
      </c>
      <c r="O980" s="71" t="n">
        <v>1856.77</v>
      </c>
      <c r="P980" s="71" t="n">
        <v>2153.8532</v>
      </c>
      <c r="Q980" s="51" t="n">
        <v>0.1999995691451948</v>
      </c>
      <c r="R980" t="n">
        <v>1</v>
      </c>
      <c r="S980" t="n">
        <v>2026</v>
      </c>
      <c r="T980" t="n">
        <v>7</v>
      </c>
      <c r="U980" t="n">
        <v>2026</v>
      </c>
      <c r="V980" s="234" t="n">
        <v>46260</v>
      </c>
      <c r="W980" t="inlineStr">
        <is>
          <t>agosto</t>
        </is>
      </c>
      <c r="X980" t="n">
        <v>2026</v>
      </c>
    </row>
    <row r="981" ht="15" customHeight="1">
      <c r="A981" t="inlineStr">
        <is>
          <t>LLC</t>
        </is>
      </c>
      <c r="B981" t="n">
        <v>1043</v>
      </c>
      <c r="C981" t="n">
        <v>0</v>
      </c>
      <c r="D981" s="234" t="n">
        <v>46050</v>
      </c>
      <c r="E981" s="234" t="n">
        <v>46290</v>
      </c>
      <c r="F981" s="234" t="n">
        <v>46306</v>
      </c>
      <c r="G981" t="inlineStr">
        <is>
          <t>IsraelB</t>
        </is>
      </c>
      <c r="H981" t="n">
        <v>5</v>
      </c>
      <c r="I981" t="inlineStr">
        <is>
          <t>DIANAM,MARC1989</t>
        </is>
      </c>
      <c r="J981" s="71" t="n">
        <v>32887.39</v>
      </c>
      <c r="K981" s="71" t="inlineStr">
        <is>
          <t>USD</t>
        </is>
      </c>
      <c r="L981" s="71" t="n">
        <v>28283.1554</v>
      </c>
      <c r="M981" s="71" t="n">
        <v>32887.39</v>
      </c>
      <c r="N981" s="71" t="n">
        <v>0</v>
      </c>
      <c r="O981" s="71" t="n">
        <v>0</v>
      </c>
      <c r="P981" s="71" t="n">
        <v>0</v>
      </c>
      <c r="Q981" s="51" t="n">
        <v>0</v>
      </c>
      <c r="R981" t="n">
        <v>1</v>
      </c>
      <c r="S981" t="n">
        <v>2026</v>
      </c>
      <c r="T981" t="n">
        <v>9</v>
      </c>
      <c r="U981" t="n">
        <v>2026</v>
      </c>
      <c r="V981" s="234" t="n">
        <v>46351</v>
      </c>
      <c r="W981" t="inlineStr">
        <is>
          <t>noviembre</t>
        </is>
      </c>
      <c r="X981" t="n">
        <v>2026</v>
      </c>
    </row>
    <row r="982" ht="15" customHeight="1">
      <c r="A982" t="inlineStr">
        <is>
          <t>LLC</t>
        </is>
      </c>
      <c r="B982" t="n">
        <v>1044</v>
      </c>
      <c r="C982" t="n">
        <v>0</v>
      </c>
      <c r="D982" s="234" t="n">
        <v>46051</v>
      </c>
      <c r="E982" s="234" t="n">
        <v>46074</v>
      </c>
      <c r="F982" s="234" t="n">
        <v>46081</v>
      </c>
      <c r="G982" t="inlineStr">
        <is>
          <t>RafaellaP</t>
        </is>
      </c>
      <c r="H982" t="n">
        <v>5</v>
      </c>
      <c r="I982" t="inlineStr">
        <is>
          <t>MARTINB</t>
        </is>
      </c>
      <c r="J982" s="71" t="n">
        <v>27830</v>
      </c>
      <c r="K982" s="71" t="inlineStr">
        <is>
          <t>EUR</t>
        </is>
      </c>
      <c r="L982" s="71" t="n">
        <v>27830</v>
      </c>
      <c r="M982" s="71" t="n">
        <v>32282.8</v>
      </c>
      <c r="N982" s="71" t="n">
        <v>3809</v>
      </c>
      <c r="O982" s="71" t="n">
        <v>3809</v>
      </c>
      <c r="P982" s="71" t="n">
        <v>4418.44</v>
      </c>
      <c r="Q982" s="51" t="n">
        <v>0.1368666906216313</v>
      </c>
      <c r="R982" t="n">
        <v>1</v>
      </c>
      <c r="S982" t="n">
        <v>2026</v>
      </c>
      <c r="T982" t="n">
        <v>2</v>
      </c>
      <c r="U982" t="n">
        <v>2026</v>
      </c>
      <c r="V982" s="234" t="n">
        <v>46126</v>
      </c>
      <c r="W982" t="inlineStr">
        <is>
          <t>abril</t>
        </is>
      </c>
      <c r="X982" t="n">
        <v>2026</v>
      </c>
    </row>
    <row r="983" ht="15" customHeight="1">
      <c r="A983" t="inlineStr">
        <is>
          <t>LLC</t>
        </is>
      </c>
      <c r="B983" t="n">
        <v>1045</v>
      </c>
      <c r="C983" t="n">
        <v>1</v>
      </c>
      <c r="D983" s="234" t="n">
        <v>46051</v>
      </c>
      <c r="E983" s="234" t="n">
        <v>46011</v>
      </c>
      <c r="F983" s="234" t="n">
        <v>46011</v>
      </c>
      <c r="G983" t="inlineStr">
        <is>
          <t>VivianaS</t>
        </is>
      </c>
      <c r="H983" t="n">
        <v>5</v>
      </c>
      <c r="J983" s="71" t="n">
        <v>2065</v>
      </c>
      <c r="K983" s="71" t="inlineStr">
        <is>
          <t>USD</t>
        </is>
      </c>
      <c r="L983" s="71" t="n">
        <v>1775.9</v>
      </c>
      <c r="M983" s="71" t="n">
        <v>2065</v>
      </c>
      <c r="N983" s="71" t="n">
        <v>294.53</v>
      </c>
      <c r="O983" s="71" t="n">
        <v>253.2958</v>
      </c>
      <c r="P983" s="71" t="n">
        <v>294.53</v>
      </c>
      <c r="Q983" s="51" t="n">
        <v>0.1426295399515738</v>
      </c>
      <c r="R983" t="n">
        <v>1</v>
      </c>
      <c r="S983" t="n">
        <v>2026</v>
      </c>
      <c r="T983" t="n">
        <v>12</v>
      </c>
      <c r="U983" t="n">
        <v>2025</v>
      </c>
      <c r="V983" s="234" t="n">
        <v>46056</v>
      </c>
      <c r="W983" t="inlineStr">
        <is>
          <t>febrero</t>
        </is>
      </c>
      <c r="X983" t="n">
        <v>2026</v>
      </c>
    </row>
    <row r="984" ht="15" customHeight="1">
      <c r="A984" t="inlineStr">
        <is>
          <t>LLC</t>
        </is>
      </c>
      <c r="B984" t="n">
        <v>1046</v>
      </c>
      <c r="C984" t="n">
        <v>0</v>
      </c>
      <c r="D984" s="234" t="n">
        <v>46051</v>
      </c>
      <c r="E984" s="234" t="n">
        <v>46151</v>
      </c>
      <c r="F984" s="234" t="n">
        <v>46161</v>
      </c>
      <c r="G984" t="inlineStr">
        <is>
          <t>VeronicaN</t>
        </is>
      </c>
      <c r="H984" t="n">
        <v>5</v>
      </c>
      <c r="J984" s="71" t="n">
        <v>290000</v>
      </c>
      <c r="K984" t="inlineStr">
        <is>
          <t>USD</t>
        </is>
      </c>
      <c r="L984" s="71" t="n">
        <v>249400</v>
      </c>
      <c r="M984" s="71" t="n">
        <v>290000</v>
      </c>
      <c r="N984" s="71" t="n">
        <v>29000</v>
      </c>
      <c r="O984" s="71" t="n">
        <v>24940</v>
      </c>
      <c r="P984" s="71" t="n">
        <v>29000</v>
      </c>
      <c r="Q984" s="51" t="n">
        <v>0.1</v>
      </c>
      <c r="R984" t="n">
        <v>1</v>
      </c>
      <c r="S984" t="n">
        <v>2026</v>
      </c>
      <c r="T984" t="n">
        <v>5</v>
      </c>
      <c r="U984" t="n">
        <v>2026</v>
      </c>
      <c r="V984" s="234" t="n">
        <v>46206</v>
      </c>
      <c r="W984" t="inlineStr">
        <is>
          <t>julio</t>
        </is>
      </c>
      <c r="X984" t="n">
        <v>2026</v>
      </c>
      <c r="Z984" t="inlineStr">
        <is>
          <t>rentabilidad baja</t>
        </is>
      </c>
    </row>
    <row r="985" ht="15" customHeight="1">
      <c r="A985" t="inlineStr">
        <is>
          <t>LLC</t>
        </is>
      </c>
      <c r="B985" t="n">
        <v>1047</v>
      </c>
      <c r="C985" t="n">
        <v>0</v>
      </c>
      <c r="D985" s="234" t="n">
        <v>46052</v>
      </c>
      <c r="E985" s="234" t="n">
        <v>46088</v>
      </c>
      <c r="F985" s="234" t="n">
        <v>46092</v>
      </c>
      <c r="G985" t="inlineStr">
        <is>
          <t>MarujaN</t>
        </is>
      </c>
      <c r="H985" t="n">
        <v>5</v>
      </c>
      <c r="I985" t="inlineStr">
        <is>
          <t>JORGEP</t>
        </is>
      </c>
      <c r="J985" s="71" t="n">
        <v>18830.24</v>
      </c>
      <c r="K985" s="71" t="inlineStr">
        <is>
          <t>USD</t>
        </is>
      </c>
      <c r="L985" s="71" t="n">
        <v>16194.0064</v>
      </c>
      <c r="M985" s="71" t="n">
        <v>18830.24</v>
      </c>
      <c r="N985" s="71" t="n">
        <v>3382.24</v>
      </c>
      <c r="O985" s="71" t="n">
        <v>2908.7264</v>
      </c>
      <c r="P985" s="71" t="n">
        <v>3382.24</v>
      </c>
      <c r="Q985" s="51" t="n">
        <v>0.1796174663732379</v>
      </c>
      <c r="R985" t="n">
        <v>1</v>
      </c>
      <c r="S985" t="n">
        <v>2026</v>
      </c>
      <c r="T985" t="n">
        <v>3</v>
      </c>
      <c r="U985" t="n">
        <v>2026</v>
      </c>
      <c r="V985" s="234" t="n">
        <v>46137</v>
      </c>
      <c r="W985" t="inlineStr">
        <is>
          <t>abril</t>
        </is>
      </c>
      <c r="X985" t="n">
        <v>2026</v>
      </c>
      <c r="Z985" t="inlineStr">
        <is>
          <t>rentabilidad demasiado baja</t>
        </is>
      </c>
    </row>
    <row r="986" ht="15" customHeight="1">
      <c r="A986" t="inlineStr">
        <is>
          <t>LLC</t>
        </is>
      </c>
      <c r="B986" t="n">
        <v>1048</v>
      </c>
      <c r="C986" t="n">
        <v>0</v>
      </c>
      <c r="D986" s="234" t="n">
        <v>46052</v>
      </c>
      <c r="E986" s="234" t="n">
        <v>46328</v>
      </c>
      <c r="F986" s="234" t="n">
        <v>46332</v>
      </c>
      <c r="G986" t="inlineStr">
        <is>
          <t>InesGR</t>
        </is>
      </c>
      <c r="H986" t="n">
        <v>5</v>
      </c>
      <c r="J986" s="71" t="n">
        <v>79800</v>
      </c>
      <c r="K986" s="71" t="inlineStr">
        <is>
          <t>MXN</t>
        </is>
      </c>
      <c r="L986" s="71" t="n">
        <v>3830.4</v>
      </c>
      <c r="M986" s="71" t="n">
        <v>4468.8</v>
      </c>
      <c r="N986" s="71" t="n">
        <v>9576</v>
      </c>
      <c r="O986" s="71" t="n">
        <v>459.648</v>
      </c>
      <c r="P986" s="71" t="n">
        <v>536.256</v>
      </c>
      <c r="Q986" s="51" t="n">
        <v>0.12</v>
      </c>
      <c r="R986" t="n">
        <v>1</v>
      </c>
      <c r="S986" t="n">
        <v>2026</v>
      </c>
      <c r="T986" t="n">
        <v>11</v>
      </c>
      <c r="U986" t="n">
        <v>2026</v>
      </c>
      <c r="V986" s="234" t="n">
        <v>46377</v>
      </c>
      <c r="W986" t="inlineStr">
        <is>
          <t>diciembre</t>
        </is>
      </c>
      <c r="X986" t="n">
        <v>2026</v>
      </c>
      <c r="Z986" t="inlineStr">
        <is>
          <t>rentabilidad demasiado baja</t>
        </is>
      </c>
    </row>
    <row r="987" ht="15" customHeight="1">
      <c r="A987" t="inlineStr">
        <is>
          <t>LLC</t>
        </is>
      </c>
      <c r="B987" t="n">
        <v>1049</v>
      </c>
      <c r="C987" t="n">
        <v>0</v>
      </c>
      <c r="D987" s="234" t="n">
        <v>46055</v>
      </c>
      <c r="E987" s="234" t="n">
        <v>46079</v>
      </c>
      <c r="F987" s="234" t="n">
        <v>46082</v>
      </c>
      <c r="G987" t="inlineStr">
        <is>
          <t>DianaM</t>
        </is>
      </c>
      <c r="H987" t="n">
        <v>6</v>
      </c>
      <c r="I987" t="inlineStr">
        <is>
          <t>MARC1989</t>
        </is>
      </c>
      <c r="J987" s="71" t="n">
        <v>1582.47</v>
      </c>
      <c r="K987" s="71" t="inlineStr">
        <is>
          <t>USD</t>
        </is>
      </c>
      <c r="L987" s="71" t="n">
        <v>1360.9242</v>
      </c>
      <c r="M987" s="71" t="n">
        <v>1582.47</v>
      </c>
      <c r="N987" s="71" t="n">
        <v>70</v>
      </c>
      <c r="O987" s="71" t="n">
        <v>60.2</v>
      </c>
      <c r="P987" s="71" t="n">
        <v>70</v>
      </c>
      <c r="Q987" s="51" t="n">
        <v>0.04423464583846771</v>
      </c>
      <c r="R987" t="n">
        <v>2</v>
      </c>
      <c r="S987" t="n">
        <v>2026</v>
      </c>
      <c r="T987" t="n">
        <v>2</v>
      </c>
      <c r="U987" t="n">
        <v>2026</v>
      </c>
      <c r="V987" s="234" t="n">
        <v>46127</v>
      </c>
      <c r="W987" t="inlineStr">
        <is>
          <t>abril</t>
        </is>
      </c>
      <c r="X987" t="n">
        <v>2026</v>
      </c>
      <c r="Z987" t="inlineStr">
        <is>
          <t>rentabilidad nula</t>
        </is>
      </c>
    </row>
    <row r="988" ht="15" customHeight="1">
      <c r="A988" t="inlineStr">
        <is>
          <t>LLC</t>
        </is>
      </c>
      <c r="B988" t="n">
        <v>1050</v>
      </c>
      <c r="C988" t="n">
        <v>0</v>
      </c>
      <c r="D988" s="234" t="n">
        <v>46056</v>
      </c>
      <c r="E988" s="234" t="n">
        <v>46186</v>
      </c>
      <c r="F988" s="234" t="n">
        <v>46193</v>
      </c>
      <c r="G988" t="inlineStr">
        <is>
          <t>IreneC</t>
        </is>
      </c>
      <c r="H988" t="n">
        <v>6</v>
      </c>
      <c r="I988" t="inlineStr">
        <is>
          <t>MARTINB</t>
        </is>
      </c>
      <c r="J988" s="71" t="n">
        <v>3450.9</v>
      </c>
      <c r="K988" s="71" t="inlineStr">
        <is>
          <t>EUR</t>
        </is>
      </c>
      <c r="L988" s="71" t="n">
        <v>3450.9</v>
      </c>
      <c r="M988" s="71" t="n">
        <v>4003.044</v>
      </c>
      <c r="N988" s="71" t="n">
        <v>60</v>
      </c>
      <c r="O988" s="71" t="n">
        <v>60</v>
      </c>
      <c r="P988" s="71" t="n">
        <v>69.59999999999999</v>
      </c>
      <c r="Q988" s="51" t="n">
        <v>0.01738676866904286</v>
      </c>
      <c r="R988" t="n">
        <v>2</v>
      </c>
      <c r="S988" t="n">
        <v>2026</v>
      </c>
      <c r="T988" t="n">
        <v>6</v>
      </c>
      <c r="U988" t="n">
        <v>2026</v>
      </c>
      <c r="V988" s="234" t="n">
        <v>46238</v>
      </c>
      <c r="W988" t="inlineStr">
        <is>
          <t>agosto</t>
        </is>
      </c>
      <c r="X988" t="n">
        <v>2026</v>
      </c>
      <c r="Z988" t="inlineStr">
        <is>
          <t>rentabilidad nula</t>
        </is>
      </c>
    </row>
    <row r="989" ht="15" customHeight="1">
      <c r="A989" t="inlineStr">
        <is>
          <t>LLC</t>
        </is>
      </c>
      <c r="B989" t="n">
        <v>1051</v>
      </c>
      <c r="C989" t="n">
        <v>0</v>
      </c>
      <c r="D989" s="234" t="n">
        <v>46056</v>
      </c>
      <c r="E989" s="234" t="n">
        <v>46226</v>
      </c>
      <c r="F989" s="234" t="n">
        <v>46229</v>
      </c>
      <c r="G989" t="inlineStr">
        <is>
          <t>IreneC</t>
        </is>
      </c>
      <c r="H989" t="n">
        <v>6</v>
      </c>
      <c r="I989" t="inlineStr">
        <is>
          <t>MARTINB</t>
        </is>
      </c>
      <c r="J989" s="71" t="n">
        <v>2627.36</v>
      </c>
      <c r="K989" s="71" t="inlineStr">
        <is>
          <t>EUR</t>
        </is>
      </c>
      <c r="L989" s="71" t="n">
        <v>2627.36</v>
      </c>
      <c r="M989" s="71" t="n">
        <v>3047.7376</v>
      </c>
      <c r="N989" s="71" t="n">
        <v>60</v>
      </c>
      <c r="O989" s="71" t="n">
        <v>60</v>
      </c>
      <c r="P989" s="71" t="n">
        <v>69.59999999999999</v>
      </c>
      <c r="Q989" s="51" t="n">
        <v>0.02283661165580659</v>
      </c>
      <c r="R989" t="n">
        <v>2</v>
      </c>
      <c r="S989" t="n">
        <v>2026</v>
      </c>
      <c r="T989" t="n">
        <v>7</v>
      </c>
      <c r="U989" t="n">
        <v>2026</v>
      </c>
      <c r="V989" s="234" t="n">
        <v>46274</v>
      </c>
      <c r="W989" t="inlineStr">
        <is>
          <t>septiembre</t>
        </is>
      </c>
      <c r="X989" t="n">
        <v>2026</v>
      </c>
    </row>
    <row r="990" ht="15" customHeight="1">
      <c r="A990" t="inlineStr">
        <is>
          <t>LLC</t>
        </is>
      </c>
      <c r="B990" t="n">
        <v>1052</v>
      </c>
      <c r="C990" t="n">
        <v>0</v>
      </c>
      <c r="D990" s="234" t="n">
        <v>46056</v>
      </c>
      <c r="E990" s="234" t="n">
        <v>46563</v>
      </c>
      <c r="F990" s="234" t="n">
        <v>46568</v>
      </c>
      <c r="G990" t="inlineStr">
        <is>
          <t>DianaM</t>
        </is>
      </c>
      <c r="H990" t="n">
        <v>6</v>
      </c>
      <c r="I990" t="inlineStr">
        <is>
          <t>MARC1989</t>
        </is>
      </c>
      <c r="J990" s="71" t="n">
        <v>62000</v>
      </c>
      <c r="K990" s="71" t="inlineStr">
        <is>
          <t>USD</t>
        </is>
      </c>
      <c r="L990" s="71" t="n">
        <v>53320</v>
      </c>
      <c r="M990" s="71" t="n">
        <v>62000</v>
      </c>
      <c r="N990" s="71" t="n">
        <v>9300</v>
      </c>
      <c r="O990" s="71" t="n">
        <v>7998</v>
      </c>
      <c r="P990" s="71" t="n">
        <v>9300</v>
      </c>
      <c r="Q990" s="51" t="n">
        <v>0.15</v>
      </c>
      <c r="R990" t="n">
        <v>2</v>
      </c>
      <c r="S990" t="n">
        <v>2026</v>
      </c>
      <c r="T990" t="n">
        <v>6</v>
      </c>
      <c r="U990" t="n">
        <v>2027</v>
      </c>
      <c r="V990" s="234" t="n">
        <v>46613</v>
      </c>
      <c r="W990" t="inlineStr">
        <is>
          <t>agosto</t>
        </is>
      </c>
      <c r="X990" t="n">
        <v>2027</v>
      </c>
    </row>
    <row r="991" ht="15" customHeight="1">
      <c r="A991" t="inlineStr">
        <is>
          <t>LLC</t>
        </is>
      </c>
      <c r="B991" t="n">
        <v>1053</v>
      </c>
      <c r="C991" t="n">
        <v>0</v>
      </c>
      <c r="D991" s="234" t="n">
        <v>46056</v>
      </c>
      <c r="E991" s="234" t="n">
        <v>46137</v>
      </c>
      <c r="F991" s="234" t="n">
        <v>46152</v>
      </c>
      <c r="G991" t="inlineStr">
        <is>
          <t>MartinO</t>
        </is>
      </c>
      <c r="H991" t="n">
        <v>6</v>
      </c>
      <c r="J991" s="71" t="n">
        <v>100</v>
      </c>
      <c r="K991" s="71" t="inlineStr">
        <is>
          <t>USD</t>
        </is>
      </c>
      <c r="L991" s="71" t="n">
        <v>86</v>
      </c>
      <c r="M991" s="71" t="n">
        <v>100</v>
      </c>
      <c r="N991" s="71" t="n">
        <v>0</v>
      </c>
      <c r="O991" s="71" t="n">
        <v>0</v>
      </c>
      <c r="P991" s="71" t="n">
        <v>0</v>
      </c>
      <c r="Q991" s="51" t="n">
        <v>0</v>
      </c>
      <c r="R991" t="n">
        <v>2</v>
      </c>
      <c r="S991" t="n">
        <v>2026</v>
      </c>
      <c r="T991" t="n">
        <v>4</v>
      </c>
      <c r="U991" t="n">
        <v>2026</v>
      </c>
      <c r="V991" s="234" t="n">
        <v>46197</v>
      </c>
      <c r="W991" t="inlineStr">
        <is>
          <t>junio</t>
        </is>
      </c>
      <c r="X991" t="n">
        <v>2026</v>
      </c>
      <c r="Z991" t="inlineStr">
        <is>
          <t>rentabilidad demasiado alta</t>
        </is>
      </c>
    </row>
    <row r="992" ht="15" customHeight="1">
      <c r="A992" t="inlineStr">
        <is>
          <t>LLC</t>
        </is>
      </c>
      <c r="B992" t="n">
        <v>1054</v>
      </c>
      <c r="C992" t="n">
        <v>0</v>
      </c>
      <c r="D992" s="234" t="n">
        <v>46056</v>
      </c>
      <c r="E992" s="234" t="n">
        <v>46085</v>
      </c>
      <c r="F992" s="234" t="n">
        <v>46092</v>
      </c>
      <c r="G992" t="inlineStr">
        <is>
          <t>ClaudiaF</t>
        </is>
      </c>
      <c r="H992" t="n">
        <v>6</v>
      </c>
      <c r="I992" t="inlineStr">
        <is>
          <t>JORGEP</t>
        </is>
      </c>
      <c r="J992" s="71" t="n">
        <v>6039.26</v>
      </c>
      <c r="K992" s="71" t="inlineStr">
        <is>
          <t>USD</t>
        </is>
      </c>
      <c r="L992" s="71" t="n">
        <v>5193.7636</v>
      </c>
      <c r="M992" s="71" t="n">
        <v>6039.26</v>
      </c>
      <c r="N992" s="71" t="n">
        <v>1122.85</v>
      </c>
      <c r="O992" s="71" t="n">
        <v>965.651</v>
      </c>
      <c r="P992" s="71" t="n">
        <v>1122.85</v>
      </c>
      <c r="Q992" s="51" t="n">
        <v>0.1859250967833807</v>
      </c>
      <c r="R992" t="n">
        <v>2</v>
      </c>
      <c r="S992" t="n">
        <v>2026</v>
      </c>
      <c r="T992" t="n">
        <v>3</v>
      </c>
      <c r="U992" t="n">
        <v>2026</v>
      </c>
      <c r="V992" s="234" t="n">
        <v>46137</v>
      </c>
      <c r="W992" t="inlineStr">
        <is>
          <t>abril</t>
        </is>
      </c>
      <c r="X992" t="n">
        <v>2026</v>
      </c>
      <c r="Z992" t="inlineStr">
        <is>
          <t>rentabilidad baja</t>
        </is>
      </c>
    </row>
    <row r="993" ht="15" customHeight="1">
      <c r="A993" t="inlineStr">
        <is>
          <t>LLC</t>
        </is>
      </c>
      <c r="B993" t="n">
        <v>1055</v>
      </c>
      <c r="C993" t="n">
        <v>0</v>
      </c>
      <c r="D993" s="234" t="n">
        <v>46056</v>
      </c>
      <c r="E993" s="234" t="n">
        <v>46058</v>
      </c>
      <c r="F993" s="234" t="n">
        <v>46059</v>
      </c>
      <c r="G993" t="inlineStr">
        <is>
          <t>ClaudiaF</t>
        </is>
      </c>
      <c r="H993" t="n">
        <v>6</v>
      </c>
      <c r="J993" s="71" t="n">
        <v>447.48</v>
      </c>
      <c r="K993" s="71" t="inlineStr">
        <is>
          <t>USD</t>
        </is>
      </c>
      <c r="L993" s="71" t="n">
        <v>384.8328</v>
      </c>
      <c r="M993" s="71" t="n">
        <v>447.48</v>
      </c>
      <c r="N993" s="71" t="n">
        <v>44.75</v>
      </c>
      <c r="O993" s="71" t="n">
        <v>38.485</v>
      </c>
      <c r="P993" s="71" t="n">
        <v>44.75</v>
      </c>
      <c r="Q993" s="51" t="n">
        <v>0.100004469473496</v>
      </c>
      <c r="R993" t="n">
        <v>2</v>
      </c>
      <c r="S993" t="n">
        <v>2026</v>
      </c>
      <c r="T993" t="n">
        <v>2</v>
      </c>
      <c r="U993" t="n">
        <v>2026</v>
      </c>
      <c r="V993" s="234" t="n">
        <v>46104</v>
      </c>
      <c r="W993" t="inlineStr">
        <is>
          <t>marzo</t>
        </is>
      </c>
      <c r="X993" t="n">
        <v>2026</v>
      </c>
    </row>
    <row r="994" ht="15" customHeight="1">
      <c r="A994" t="inlineStr">
        <is>
          <t>LLC</t>
        </is>
      </c>
      <c r="B994" t="n">
        <v>1056</v>
      </c>
      <c r="C994" t="n">
        <v>0</v>
      </c>
      <c r="D994" s="234" t="n">
        <v>46056</v>
      </c>
      <c r="E994" s="234" t="n">
        <v>46169</v>
      </c>
      <c r="F994" s="234" t="n">
        <v>46169</v>
      </c>
      <c r="G994" t="inlineStr">
        <is>
          <t>IsraelB</t>
        </is>
      </c>
      <c r="H994" t="n">
        <v>6</v>
      </c>
      <c r="I994" t="inlineStr">
        <is>
          <t>DIANAM,MARC1989</t>
        </is>
      </c>
      <c r="J994" s="71" t="n">
        <v>652.4</v>
      </c>
      <c r="K994" s="71" t="inlineStr">
        <is>
          <t>USD</t>
        </is>
      </c>
      <c r="L994" s="71" t="n">
        <v>561.064</v>
      </c>
      <c r="M994" s="71" t="n">
        <v>652.4</v>
      </c>
      <c r="N994" s="71" t="n">
        <v>70</v>
      </c>
      <c r="O994" s="71" t="n">
        <v>60.2</v>
      </c>
      <c r="P994" s="71" t="n">
        <v>70</v>
      </c>
      <c r="Q994" s="51" t="n">
        <v>0.1072961373390558</v>
      </c>
      <c r="R994" t="n">
        <v>2</v>
      </c>
      <c r="S994" t="n">
        <v>2026</v>
      </c>
      <c r="T994" t="n">
        <v>5</v>
      </c>
      <c r="U994" t="n">
        <v>2026</v>
      </c>
      <c r="V994" s="234" t="n">
        <v>46214</v>
      </c>
      <c r="W994" t="inlineStr">
        <is>
          <t>julio</t>
        </is>
      </c>
      <c r="X994" t="n">
        <v>2026</v>
      </c>
    </row>
    <row r="995" ht="15" customHeight="1">
      <c r="A995" t="inlineStr">
        <is>
          <t>LLC</t>
        </is>
      </c>
      <c r="B995" t="n">
        <v>1058</v>
      </c>
      <c r="C995" t="n">
        <v>0</v>
      </c>
      <c r="D995" s="234" t="n">
        <v>46056</v>
      </c>
      <c r="E995" s="234" t="n">
        <v>46108</v>
      </c>
      <c r="F995" s="234" t="n">
        <v>46116</v>
      </c>
      <c r="G995" t="inlineStr">
        <is>
          <t>MariellaP</t>
        </is>
      </c>
      <c r="H995" t="n">
        <v>6</v>
      </c>
      <c r="I995" t="inlineStr">
        <is>
          <t>JAIMEG,JORGEP</t>
        </is>
      </c>
      <c r="J995" s="71" t="n">
        <v>7156.5</v>
      </c>
      <c r="K995" s="71" t="inlineStr">
        <is>
          <t>USD</t>
        </is>
      </c>
      <c r="L995" s="71" t="n">
        <v>6154.59</v>
      </c>
      <c r="M995" s="71" t="n">
        <v>7156.5</v>
      </c>
      <c r="N995" s="71" t="n">
        <v>411.95</v>
      </c>
      <c r="O995" s="71" t="n">
        <v>354.277</v>
      </c>
      <c r="P995" s="71" t="n">
        <v>411.95</v>
      </c>
      <c r="Q995" s="51" t="n">
        <v>0.05756305456577936</v>
      </c>
      <c r="R995" t="n">
        <v>2</v>
      </c>
      <c r="S995" t="n">
        <v>2026</v>
      </c>
      <c r="T995" t="n">
        <v>3</v>
      </c>
      <c r="U995" t="n">
        <v>2026</v>
      </c>
      <c r="V995" s="234" t="n">
        <v>46161</v>
      </c>
      <c r="W995" t="inlineStr">
        <is>
          <t>mayo</t>
        </is>
      </c>
      <c r="X995" t="n">
        <v>2026</v>
      </c>
      <c r="Z995" t="inlineStr">
        <is>
          <t>rentabilidad baja</t>
        </is>
      </c>
    </row>
    <row r="996" ht="15" customHeight="1">
      <c r="A996" t="inlineStr">
        <is>
          <t>LLC</t>
        </is>
      </c>
      <c r="B996" t="n">
        <v>1059</v>
      </c>
      <c r="C996" t="n">
        <v>0</v>
      </c>
      <c r="D996" s="234" t="n">
        <v>46056</v>
      </c>
      <c r="E996" s="234" t="n">
        <v>46095</v>
      </c>
      <c r="F996" s="234" t="n">
        <v>46099</v>
      </c>
      <c r="G996" t="inlineStr">
        <is>
          <t>ClaudiaF</t>
        </is>
      </c>
      <c r="H996" t="n">
        <v>6</v>
      </c>
      <c r="J996" s="71" t="n">
        <v>873</v>
      </c>
      <c r="K996" s="71" t="inlineStr">
        <is>
          <t>GBP</t>
        </is>
      </c>
      <c r="L996" s="71" t="n">
        <v>1003.95</v>
      </c>
      <c r="M996" s="71" t="n">
        <v>1169.82</v>
      </c>
      <c r="N996" s="71" t="n">
        <v>87.3</v>
      </c>
      <c r="O996" s="71" t="n">
        <v>100.395</v>
      </c>
      <c r="P996" s="71" t="n">
        <v>116.982</v>
      </c>
      <c r="Q996" s="51" t="n">
        <v>0.1</v>
      </c>
      <c r="R996" t="n">
        <v>2</v>
      </c>
      <c r="S996" t="n">
        <v>2026</v>
      </c>
      <c r="T996" t="n">
        <v>3</v>
      </c>
      <c r="U996" t="n">
        <v>2026</v>
      </c>
      <c r="V996" s="234" t="n">
        <v>46144</v>
      </c>
      <c r="W996" t="inlineStr">
        <is>
          <t>mayo</t>
        </is>
      </c>
      <c r="X996" t="n">
        <v>2026</v>
      </c>
    </row>
    <row r="997" ht="15" customHeight="1">
      <c r="A997" t="inlineStr">
        <is>
          <t>LLC</t>
        </is>
      </c>
      <c r="B997" t="n">
        <v>1060</v>
      </c>
      <c r="C997" t="n">
        <v>0</v>
      </c>
      <c r="D997" s="234" t="n">
        <v>46057</v>
      </c>
      <c r="E997" s="234" t="n">
        <v>46101</v>
      </c>
      <c r="F997" s="234" t="n">
        <v>46104</v>
      </c>
      <c r="G997" t="inlineStr">
        <is>
          <t>FernandaS</t>
        </is>
      </c>
      <c r="H997" t="n">
        <v>6</v>
      </c>
      <c r="J997" s="71" t="n">
        <v>3800</v>
      </c>
      <c r="K997" s="71" t="inlineStr">
        <is>
          <t>EUR</t>
        </is>
      </c>
      <c r="L997" s="71" t="n">
        <v>3800</v>
      </c>
      <c r="M997" s="71" t="n">
        <v>4408</v>
      </c>
      <c r="N997" s="71" t="n">
        <v>380</v>
      </c>
      <c r="O997" s="71" t="n">
        <v>380</v>
      </c>
      <c r="P997" s="71" t="n">
        <v>440.8</v>
      </c>
      <c r="Q997" s="51" t="n">
        <v>0.1</v>
      </c>
      <c r="R997" t="n">
        <v>2</v>
      </c>
      <c r="S997" t="n">
        <v>2026</v>
      </c>
      <c r="T997" t="n">
        <v>3</v>
      </c>
      <c r="U997" t="n">
        <v>2026</v>
      </c>
      <c r="V997" s="234" t="n">
        <v>46149</v>
      </c>
      <c r="W997" t="inlineStr">
        <is>
          <t>mayo</t>
        </is>
      </c>
      <c r="X997" t="n">
        <v>2026</v>
      </c>
    </row>
    <row r="998" ht="15" customHeight="1">
      <c r="A998" t="inlineStr">
        <is>
          <t>LLC</t>
        </is>
      </c>
      <c r="B998" t="n">
        <v>1061</v>
      </c>
      <c r="C998" t="n">
        <v>0</v>
      </c>
      <c r="D998" s="234" t="n">
        <v>46057</v>
      </c>
      <c r="E998" s="234" t="n">
        <v>46084</v>
      </c>
      <c r="F998" s="234" t="n">
        <v>46089</v>
      </c>
      <c r="G998" t="inlineStr">
        <is>
          <t>InesGR</t>
        </is>
      </c>
      <c r="H998" t="n">
        <v>6</v>
      </c>
      <c r="J998" s="71" t="n">
        <v>11017</v>
      </c>
      <c r="K998" s="71" t="inlineStr">
        <is>
          <t>EUR</t>
        </is>
      </c>
      <c r="L998" s="71" t="n">
        <v>11017</v>
      </c>
      <c r="M998" s="71" t="n">
        <v>12779.72</v>
      </c>
      <c r="N998" s="71" t="n">
        <v>878.11</v>
      </c>
      <c r="O998" s="71" t="n">
        <v>878.11</v>
      </c>
      <c r="P998" s="71" t="n">
        <v>1018.6076</v>
      </c>
      <c r="Q998" s="51" t="n">
        <v>0.07970500136153218</v>
      </c>
      <c r="R998" t="n">
        <v>2</v>
      </c>
      <c r="S998" t="n">
        <v>2026</v>
      </c>
      <c r="T998" t="n">
        <v>3</v>
      </c>
      <c r="U998" t="n">
        <v>2026</v>
      </c>
      <c r="V998" s="234" t="n">
        <v>46134</v>
      </c>
      <c r="W998" t="inlineStr">
        <is>
          <t>abril</t>
        </is>
      </c>
      <c r="X998" t="n">
        <v>2026</v>
      </c>
      <c r="Z998" t="inlineStr">
        <is>
          <t>rentabilidad baja</t>
        </is>
      </c>
    </row>
    <row r="999" ht="15" customHeight="1">
      <c r="A999" t="inlineStr">
        <is>
          <t>LLC</t>
        </is>
      </c>
      <c r="B999" t="n">
        <v>1062</v>
      </c>
      <c r="C999" t="n">
        <v>0</v>
      </c>
      <c r="D999" s="234" t="n">
        <v>46057</v>
      </c>
      <c r="E999" s="234" t="n">
        <v>46382</v>
      </c>
      <c r="F999" s="234" t="n">
        <v>46389</v>
      </c>
      <c r="G999" t="inlineStr">
        <is>
          <t>DianaM</t>
        </is>
      </c>
      <c r="H999" t="n">
        <v>6</v>
      </c>
      <c r="I999" t="inlineStr">
        <is>
          <t>MARC1989</t>
        </is>
      </c>
      <c r="J999" s="71" t="n">
        <v>79000</v>
      </c>
      <c r="K999" s="71" t="inlineStr">
        <is>
          <t>EUR</t>
        </is>
      </c>
      <c r="L999" s="71" t="n">
        <v>79000</v>
      </c>
      <c r="M999" s="71" t="n">
        <v>91640</v>
      </c>
      <c r="N999" s="71" t="n">
        <v>8539.549999999999</v>
      </c>
      <c r="O999" s="71" t="n">
        <v>8539.549999999999</v>
      </c>
      <c r="P999" s="71" t="n">
        <v>9905.877999999999</v>
      </c>
      <c r="Q999" s="51" t="n">
        <v>0.1080955696202532</v>
      </c>
      <c r="R999" t="n">
        <v>2</v>
      </c>
      <c r="S999" t="n">
        <v>2026</v>
      </c>
      <c r="T999" t="n">
        <v>12</v>
      </c>
      <c r="U999" t="n">
        <v>2026</v>
      </c>
      <c r="V999" s="234" t="n">
        <v>46434</v>
      </c>
      <c r="W999" t="inlineStr">
        <is>
          <t>febrero</t>
        </is>
      </c>
      <c r="X999" t="n">
        <v>2027</v>
      </c>
    </row>
    <row r="1000" ht="15" customHeight="1">
      <c r="A1000" t="inlineStr">
        <is>
          <t>LLC</t>
        </is>
      </c>
      <c r="B1000" t="n">
        <v>1063</v>
      </c>
      <c r="C1000" t="n">
        <v>0</v>
      </c>
      <c r="D1000" s="234" t="n">
        <v>46057</v>
      </c>
      <c r="E1000" s="234" t="n">
        <v>46063</v>
      </c>
      <c r="F1000" s="234" t="n">
        <v>46070</v>
      </c>
      <c r="G1000" t="inlineStr">
        <is>
          <t>MariaJose</t>
        </is>
      </c>
      <c r="H1000" t="n">
        <v>6</v>
      </c>
      <c r="J1000" s="71" t="n">
        <v>1845.54</v>
      </c>
      <c r="K1000" s="71" t="inlineStr">
        <is>
          <t>USD</t>
        </is>
      </c>
      <c r="L1000" s="71" t="n">
        <v>1587.1644</v>
      </c>
      <c r="M1000" s="71" t="n">
        <v>1845.54</v>
      </c>
      <c r="N1000" s="71" t="n">
        <v>221.46</v>
      </c>
      <c r="O1000" s="71" t="n">
        <v>190.4556</v>
      </c>
      <c r="P1000" s="71" t="n">
        <v>221.46</v>
      </c>
      <c r="Q1000" s="51" t="n">
        <v>0.1199973991352125</v>
      </c>
      <c r="R1000" t="n">
        <v>2</v>
      </c>
      <c r="S1000" t="n">
        <v>2026</v>
      </c>
      <c r="T1000" t="n">
        <v>2</v>
      </c>
      <c r="U1000" t="n">
        <v>2026</v>
      </c>
      <c r="V1000" s="234" t="n">
        <v>46115</v>
      </c>
      <c r="W1000" t="inlineStr">
        <is>
          <t>abril</t>
        </is>
      </c>
      <c r="X1000" t="n">
        <v>2026</v>
      </c>
      <c r="Z1000" t="inlineStr">
        <is>
          <t>rentabilidad demasiado alta</t>
        </is>
      </c>
    </row>
    <row r="1001" ht="15" customHeight="1">
      <c r="A1001" t="inlineStr">
        <is>
          <t>LLC</t>
        </is>
      </c>
      <c r="B1001" t="n">
        <v>1064</v>
      </c>
      <c r="C1001" t="n">
        <v>0</v>
      </c>
      <c r="D1001" s="234" t="n">
        <v>46057</v>
      </c>
      <c r="E1001" s="234" t="n">
        <v>46228</v>
      </c>
      <c r="F1001" s="234" t="n">
        <v>46235</v>
      </c>
      <c r="G1001" t="inlineStr">
        <is>
          <t>MariaM</t>
        </is>
      </c>
      <c r="H1001" t="n">
        <v>6</v>
      </c>
      <c r="J1001" s="71" t="n">
        <v>31000</v>
      </c>
      <c r="K1001" s="71" t="inlineStr">
        <is>
          <t>EUR</t>
        </is>
      </c>
      <c r="L1001" s="71" t="n">
        <v>31000</v>
      </c>
      <c r="M1001" s="71" t="n">
        <v>35960</v>
      </c>
      <c r="N1001" s="71" t="n">
        <v>2325</v>
      </c>
      <c r="O1001" s="71" t="n">
        <v>2325</v>
      </c>
      <c r="P1001" s="71" t="n">
        <v>2697</v>
      </c>
      <c r="Q1001" s="51" t="n">
        <v>0.075</v>
      </c>
      <c r="R1001" t="n">
        <v>2</v>
      </c>
      <c r="S1001" t="n">
        <v>2026</v>
      </c>
      <c r="T1001" t="n">
        <v>7</v>
      </c>
      <c r="U1001" t="n">
        <v>2026</v>
      </c>
      <c r="V1001" s="234" t="n">
        <v>46280</v>
      </c>
      <c r="W1001" t="inlineStr">
        <is>
          <t>septiembre</t>
        </is>
      </c>
      <c r="X1001" t="n">
        <v>2026</v>
      </c>
      <c r="Z1001" t="inlineStr">
        <is>
          <t>rentabilidad baja</t>
        </is>
      </c>
    </row>
    <row r="1002" ht="15" customHeight="1">
      <c r="A1002" t="inlineStr">
        <is>
          <t>LLC</t>
        </is>
      </c>
      <c r="B1002" t="n">
        <v>1065</v>
      </c>
      <c r="C1002" t="n">
        <v>1</v>
      </c>
      <c r="D1002" s="234" t="n">
        <v>46057</v>
      </c>
      <c r="E1002" s="234" t="n">
        <v>45861</v>
      </c>
      <c r="F1002" s="234" t="n">
        <v>45864</v>
      </c>
      <c r="G1002" t="inlineStr">
        <is>
          <t>MariaM</t>
        </is>
      </c>
      <c r="H1002" t="n">
        <v>6</v>
      </c>
      <c r="J1002" s="71" t="n">
        <v>3014.1</v>
      </c>
      <c r="K1002" s="71" t="inlineStr">
        <is>
          <t>USD</t>
        </is>
      </c>
      <c r="L1002" s="71" t="n">
        <v>2592.126</v>
      </c>
      <c r="M1002" s="71" t="n">
        <v>3014.1</v>
      </c>
      <c r="N1002" s="71" t="n">
        <v>249.99</v>
      </c>
      <c r="O1002" s="71" t="n">
        <v>214.9914</v>
      </c>
      <c r="P1002" s="71" t="n">
        <v>249.99</v>
      </c>
      <c r="Q1002" s="51" t="n">
        <v>0.08294018114860158</v>
      </c>
      <c r="R1002" t="n">
        <v>2</v>
      </c>
      <c r="S1002" t="n">
        <v>2026</v>
      </c>
      <c r="T1002" t="n">
        <v>7</v>
      </c>
      <c r="U1002" t="n">
        <v>2025</v>
      </c>
      <c r="V1002" s="234" t="n">
        <v>45909</v>
      </c>
      <c r="W1002" t="inlineStr">
        <is>
          <t>septiembre</t>
        </is>
      </c>
      <c r="X1002" t="n">
        <v>2025</v>
      </c>
      <c r="Z1002" t="inlineStr">
        <is>
          <t>rentabilidad baja</t>
        </is>
      </c>
    </row>
    <row r="1003" ht="15" customHeight="1">
      <c r="A1003" t="inlineStr">
        <is>
          <t>LLC</t>
        </is>
      </c>
      <c r="B1003" t="n">
        <v>1066</v>
      </c>
      <c r="C1003" t="n">
        <v>0</v>
      </c>
      <c r="D1003" s="234" t="n">
        <v>46057</v>
      </c>
      <c r="E1003" s="234" t="n">
        <v>46190</v>
      </c>
      <c r="F1003" s="234" t="n">
        <v>46198</v>
      </c>
      <c r="G1003" t="inlineStr">
        <is>
          <t>PaulinaA</t>
        </is>
      </c>
      <c r="H1003" t="n">
        <v>6</v>
      </c>
      <c r="I1003" t="inlineStr">
        <is>
          <t>MARTINB</t>
        </is>
      </c>
      <c r="J1003" s="71" t="n">
        <v>1692.09</v>
      </c>
      <c r="K1003" s="71" t="inlineStr">
        <is>
          <t>USD</t>
        </is>
      </c>
      <c r="L1003" s="71" t="n">
        <v>1455.1974</v>
      </c>
      <c r="M1003" s="71" t="n">
        <v>1692.09</v>
      </c>
      <c r="N1003" s="71" t="n">
        <v>217.69</v>
      </c>
      <c r="O1003" s="71" t="n">
        <v>187.2134</v>
      </c>
      <c r="P1003" s="71" t="n">
        <v>217.69</v>
      </c>
      <c r="Q1003" s="51" t="n">
        <v>0.128651549267474</v>
      </c>
      <c r="R1003" t="n">
        <v>2</v>
      </c>
      <c r="S1003" t="n">
        <v>2026</v>
      </c>
      <c r="T1003" t="n">
        <v>6</v>
      </c>
      <c r="U1003" t="n">
        <v>2026</v>
      </c>
      <c r="V1003" s="234" t="n">
        <v>46243</v>
      </c>
      <c r="W1003" t="inlineStr">
        <is>
          <t>agosto</t>
        </is>
      </c>
      <c r="X1003" t="n">
        <v>2026</v>
      </c>
      <c r="Z1003" t="inlineStr">
        <is>
          <t>rentabilidad demasiado alta</t>
        </is>
      </c>
    </row>
    <row r="1004" ht="15" customHeight="1">
      <c r="A1004" t="inlineStr">
        <is>
          <t>LLC</t>
        </is>
      </c>
      <c r="B1004" t="n">
        <v>1067</v>
      </c>
      <c r="C1004" t="n">
        <v>0</v>
      </c>
      <c r="D1004" s="234" t="n">
        <v>46057</v>
      </c>
      <c r="E1004" s="234" t="n">
        <v>46059</v>
      </c>
      <c r="F1004" s="234" t="n">
        <v>46065</v>
      </c>
      <c r="G1004" t="inlineStr">
        <is>
          <t>MariellaG</t>
        </is>
      </c>
      <c r="H1004" t="n">
        <v>6</v>
      </c>
      <c r="J1004" s="71" t="n">
        <v>8760</v>
      </c>
      <c r="K1004" s="71" t="inlineStr">
        <is>
          <t>USD</t>
        </is>
      </c>
      <c r="L1004" s="71" t="n">
        <v>7533.599999999999</v>
      </c>
      <c r="M1004" s="71" t="n">
        <v>8760</v>
      </c>
      <c r="N1004" s="71" t="n">
        <v>876</v>
      </c>
      <c r="O1004" s="71" t="n">
        <v>753.36</v>
      </c>
      <c r="P1004" s="71" t="n">
        <v>876</v>
      </c>
      <c r="Q1004" s="51" t="n">
        <v>0.1</v>
      </c>
      <c r="R1004" t="n">
        <v>2</v>
      </c>
      <c r="S1004" t="n">
        <v>2026</v>
      </c>
      <c r="T1004" t="n">
        <v>2</v>
      </c>
      <c r="U1004" t="n">
        <v>2026</v>
      </c>
      <c r="V1004" s="234" t="n">
        <v>46110</v>
      </c>
      <c r="W1004" t="inlineStr">
        <is>
          <t>marzo</t>
        </is>
      </c>
      <c r="X1004" t="n">
        <v>2026</v>
      </c>
    </row>
    <row r="1005" ht="15" customHeight="1">
      <c r="A1005" t="inlineStr">
        <is>
          <t>LLC</t>
        </is>
      </c>
      <c r="B1005" t="n">
        <v>1068</v>
      </c>
      <c r="C1005" t="n">
        <v>0</v>
      </c>
      <c r="D1005" s="234" t="n">
        <v>46057</v>
      </c>
      <c r="E1005" s="234" t="n">
        <v>46202</v>
      </c>
      <c r="F1005" s="234" t="n">
        <v>46216</v>
      </c>
      <c r="G1005" t="inlineStr">
        <is>
          <t>LucianaE</t>
        </is>
      </c>
      <c r="H1005" t="n">
        <v>6</v>
      </c>
      <c r="J1005" s="71" t="n">
        <v>8181.31</v>
      </c>
      <c r="K1005" s="71" t="inlineStr">
        <is>
          <t>EUR</t>
        </is>
      </c>
      <c r="L1005" s="71" t="n">
        <v>8181.31</v>
      </c>
      <c r="M1005" s="71" t="n">
        <v>9490.319600000001</v>
      </c>
      <c r="N1005" s="71" t="n">
        <v>912.9</v>
      </c>
      <c r="O1005" s="71" t="n">
        <v>912.9</v>
      </c>
      <c r="P1005" s="71" t="n">
        <v>1058.964</v>
      </c>
      <c r="Q1005" s="51" t="n">
        <v>0.1115835972478735</v>
      </c>
      <c r="R1005" t="n">
        <v>2</v>
      </c>
      <c r="S1005" t="n">
        <v>2026</v>
      </c>
      <c r="T1005" t="n">
        <v>6</v>
      </c>
      <c r="U1005" t="n">
        <v>2026</v>
      </c>
      <c r="V1005" s="234" t="n">
        <v>46261</v>
      </c>
      <c r="W1005" t="inlineStr">
        <is>
          <t>agosto</t>
        </is>
      </c>
      <c r="X1005" t="n">
        <v>2026</v>
      </c>
    </row>
    <row r="1006" ht="15" customHeight="1">
      <c r="A1006" t="inlineStr">
        <is>
          <t>LLC</t>
        </is>
      </c>
      <c r="B1006" t="n">
        <v>1069</v>
      </c>
      <c r="C1006" t="n">
        <v>0</v>
      </c>
      <c r="D1006" s="234" t="n">
        <v>46057</v>
      </c>
      <c r="E1006" s="234" t="n">
        <v>46139</v>
      </c>
      <c r="F1006" s="234" t="n">
        <v>46147</v>
      </c>
      <c r="G1006" t="inlineStr">
        <is>
          <t>MariellaP</t>
        </is>
      </c>
      <c r="H1006" t="n">
        <v>6</v>
      </c>
      <c r="I1006" t="inlineStr">
        <is>
          <t>JORGEP,MARC1989</t>
        </is>
      </c>
      <c r="J1006" s="71" t="n">
        <v>23322.2</v>
      </c>
      <c r="K1006" s="71" t="inlineStr">
        <is>
          <t>USD</t>
        </is>
      </c>
      <c r="L1006" s="71" t="n">
        <v>20057.092</v>
      </c>
      <c r="M1006" s="71" t="n">
        <v>23322.2</v>
      </c>
      <c r="N1006" s="71" t="n">
        <v>3822</v>
      </c>
      <c r="O1006" s="71" t="n">
        <v>3286.92</v>
      </c>
      <c r="P1006" s="71" t="n">
        <v>3822</v>
      </c>
      <c r="Q1006" s="51" t="n">
        <v>0.1638781933093791</v>
      </c>
      <c r="R1006" t="n">
        <v>2</v>
      </c>
      <c r="S1006" t="n">
        <v>2026</v>
      </c>
      <c r="T1006" t="n">
        <v>4</v>
      </c>
      <c r="U1006" t="n">
        <v>2026</v>
      </c>
      <c r="V1006" s="234" t="n">
        <v>46192</v>
      </c>
      <c r="W1006" t="inlineStr">
        <is>
          <t>junio</t>
        </is>
      </c>
      <c r="X1006" t="n">
        <v>2026</v>
      </c>
    </row>
    <row r="1007" ht="15" customHeight="1">
      <c r="A1007" t="inlineStr">
        <is>
          <t>LLC</t>
        </is>
      </c>
      <c r="B1007" t="n">
        <v>1070</v>
      </c>
      <c r="C1007" t="n">
        <v>0</v>
      </c>
      <c r="D1007" s="234" t="n">
        <v>46057</v>
      </c>
      <c r="E1007" s="234" t="n">
        <v>46096</v>
      </c>
      <c r="F1007" s="234" t="n">
        <v>46104</v>
      </c>
      <c r="G1007" t="inlineStr">
        <is>
          <t>MariellaP</t>
        </is>
      </c>
      <c r="H1007" t="n">
        <v>6</v>
      </c>
      <c r="I1007" t="inlineStr">
        <is>
          <t>JORGEP,LUISHDZ</t>
        </is>
      </c>
      <c r="J1007" s="71" t="n">
        <v>11511</v>
      </c>
      <c r="K1007" s="71" t="inlineStr">
        <is>
          <t>USD</t>
        </is>
      </c>
      <c r="L1007" s="71" t="n">
        <v>9899.459999999999</v>
      </c>
      <c r="M1007" s="71" t="n">
        <v>11511</v>
      </c>
      <c r="N1007" s="71" t="n">
        <v>2381</v>
      </c>
      <c r="O1007" s="71" t="n">
        <v>2047.66</v>
      </c>
      <c r="P1007" s="71" t="n">
        <v>2381</v>
      </c>
      <c r="Q1007" s="51" t="n">
        <v>0.2068456259230302</v>
      </c>
      <c r="R1007" t="n">
        <v>2</v>
      </c>
      <c r="S1007" t="n">
        <v>2026</v>
      </c>
      <c r="T1007" t="n">
        <v>3</v>
      </c>
      <c r="U1007" t="n">
        <v>2026</v>
      </c>
      <c r="V1007" s="234" t="n">
        <v>46149</v>
      </c>
      <c r="W1007" t="inlineStr">
        <is>
          <t>mayo</t>
        </is>
      </c>
      <c r="X1007" t="n">
        <v>2026</v>
      </c>
    </row>
    <row r="1008" ht="15" customHeight="1">
      <c r="A1008" t="inlineStr">
        <is>
          <t>LLC</t>
        </is>
      </c>
      <c r="B1008" t="n">
        <v>1071</v>
      </c>
      <c r="C1008" t="n">
        <v>0</v>
      </c>
      <c r="D1008" s="234" t="n">
        <v>46058</v>
      </c>
      <c r="E1008" s="234" t="n">
        <v>46058</v>
      </c>
      <c r="F1008" s="234" t="n">
        <v>46059</v>
      </c>
      <c r="G1008" t="inlineStr">
        <is>
          <t>ClaudiaF</t>
        </is>
      </c>
      <c r="H1008" t="n">
        <v>6</v>
      </c>
      <c r="J1008" s="71" t="n">
        <v>788.74</v>
      </c>
      <c r="K1008" s="71" t="inlineStr">
        <is>
          <t>USD</t>
        </is>
      </c>
      <c r="L1008" s="71" t="n">
        <v>678.3164</v>
      </c>
      <c r="M1008" s="71" t="n">
        <v>788.74</v>
      </c>
      <c r="N1008" s="71" t="n">
        <v>78.88</v>
      </c>
      <c r="O1008" s="71" t="n">
        <v>67.8368</v>
      </c>
      <c r="P1008" s="71" t="n">
        <v>78.88</v>
      </c>
      <c r="Q1008" s="51" t="n">
        <v>0.1000076070695032</v>
      </c>
      <c r="R1008" t="n">
        <v>2</v>
      </c>
      <c r="S1008" t="n">
        <v>2026</v>
      </c>
      <c r="T1008" t="n">
        <v>2</v>
      </c>
      <c r="U1008" t="n">
        <v>2026</v>
      </c>
      <c r="V1008" s="234" t="n">
        <v>46104</v>
      </c>
      <c r="W1008" t="inlineStr">
        <is>
          <t>marzo</t>
        </is>
      </c>
      <c r="X1008" t="n">
        <v>2026</v>
      </c>
      <c r="Z1008" t="inlineStr">
        <is>
          <t>rentabilidad nula</t>
        </is>
      </c>
    </row>
    <row r="1009" ht="15" customHeight="1">
      <c r="A1009" t="inlineStr">
        <is>
          <t>LLC</t>
        </is>
      </c>
      <c r="B1009" t="n">
        <v>1072</v>
      </c>
      <c r="C1009" t="n">
        <v>1</v>
      </c>
      <c r="D1009" s="234" t="n">
        <v>46058</v>
      </c>
      <c r="E1009" s="234" t="n">
        <v>46016</v>
      </c>
      <c r="F1009" s="234" t="n">
        <v>46016</v>
      </c>
      <c r="G1009" t="inlineStr">
        <is>
          <t>DianaM</t>
        </is>
      </c>
      <c r="H1009" t="n">
        <v>6</v>
      </c>
      <c r="I1009" t="inlineStr">
        <is>
          <t>MARC1989</t>
        </is>
      </c>
      <c r="J1009" s="71" t="n">
        <v>708.8</v>
      </c>
      <c r="K1009" s="71" t="inlineStr">
        <is>
          <t>USD</t>
        </is>
      </c>
      <c r="L1009" s="71" t="n">
        <v>609.568</v>
      </c>
      <c r="M1009" s="71" t="n">
        <v>708.8</v>
      </c>
      <c r="N1009" s="71" t="n">
        <v>70.88</v>
      </c>
      <c r="O1009" s="71" t="n">
        <v>60.95679999999999</v>
      </c>
      <c r="P1009" s="71" t="n">
        <v>70.88</v>
      </c>
      <c r="Q1009" s="51" t="n">
        <v>0.09999999999999999</v>
      </c>
      <c r="R1009" t="n">
        <v>2</v>
      </c>
      <c r="S1009" t="n">
        <v>2026</v>
      </c>
      <c r="T1009" t="n">
        <v>12</v>
      </c>
      <c r="U1009" t="n">
        <v>2025</v>
      </c>
      <c r="V1009" s="234" t="n">
        <v>46061</v>
      </c>
      <c r="W1009" t="inlineStr">
        <is>
          <t>febrero</t>
        </is>
      </c>
      <c r="X1009" t="n">
        <v>2026</v>
      </c>
    </row>
    <row r="1010" ht="15" customHeight="1">
      <c r="A1010" t="inlineStr">
        <is>
          <t>LLC</t>
        </is>
      </c>
      <c r="B1010" t="n">
        <v>1073</v>
      </c>
      <c r="C1010" t="n">
        <v>0</v>
      </c>
      <c r="D1010" s="234" t="n">
        <v>46058</v>
      </c>
      <c r="E1010" s="234" t="n">
        <v>46062</v>
      </c>
      <c r="F1010" s="234" t="n">
        <v>46089</v>
      </c>
      <c r="G1010" t="inlineStr">
        <is>
          <t>DianaM</t>
        </is>
      </c>
      <c r="H1010" t="n">
        <v>6</v>
      </c>
      <c r="I1010" t="inlineStr">
        <is>
          <t>MARC1989</t>
        </is>
      </c>
      <c r="J1010" s="71" t="n">
        <v>3763.22</v>
      </c>
      <c r="K1010" s="71" t="inlineStr">
        <is>
          <t>USD</t>
        </is>
      </c>
      <c r="L1010" s="71" t="n">
        <v>3236.3692</v>
      </c>
      <c r="M1010" s="71" t="n">
        <v>3763.22</v>
      </c>
      <c r="N1010" s="71" t="n">
        <v>210</v>
      </c>
      <c r="O1010" s="71" t="n">
        <v>180.6</v>
      </c>
      <c r="P1010" s="71" t="n">
        <v>210</v>
      </c>
      <c r="Q1010" s="51" t="n">
        <v>0.05580327485504435</v>
      </c>
      <c r="R1010" t="n">
        <v>2</v>
      </c>
      <c r="S1010" t="n">
        <v>2026</v>
      </c>
      <c r="T1010" t="n">
        <v>2</v>
      </c>
      <c r="U1010" t="n">
        <v>2026</v>
      </c>
      <c r="V1010" s="234" t="n">
        <v>46134</v>
      </c>
      <c r="W1010" t="inlineStr">
        <is>
          <t>abril</t>
        </is>
      </c>
      <c r="X1010" t="n">
        <v>2026</v>
      </c>
      <c r="Z1010" t="inlineStr">
        <is>
          <t>rentabilidad baja</t>
        </is>
      </c>
    </row>
    <row r="1011" ht="15" customHeight="1">
      <c r="A1011" t="inlineStr">
        <is>
          <t>LLC</t>
        </is>
      </c>
      <c r="B1011" t="n">
        <v>1074</v>
      </c>
      <c r="C1011" t="n">
        <v>0</v>
      </c>
      <c r="D1011" s="234" t="n">
        <v>46058</v>
      </c>
      <c r="E1011" s="234" t="n">
        <v>46061</v>
      </c>
      <c r="F1011" s="234" t="n">
        <v>46061</v>
      </c>
      <c r="G1011" t="inlineStr">
        <is>
          <t>JimenaT</t>
        </is>
      </c>
      <c r="H1011" t="n">
        <v>6</v>
      </c>
      <c r="J1011" s="71" t="n">
        <v>14395</v>
      </c>
      <c r="K1011" s="71" t="inlineStr">
        <is>
          <t>MXN</t>
        </is>
      </c>
      <c r="L1011" s="71" t="n">
        <v>690.96</v>
      </c>
      <c r="M1011" s="71" t="n">
        <v>806.12</v>
      </c>
      <c r="N1011" s="71" t="n">
        <v>0</v>
      </c>
      <c r="O1011" s="71" t="n">
        <v>0</v>
      </c>
      <c r="P1011" s="71" t="n">
        <v>0</v>
      </c>
      <c r="Q1011" s="51" t="n">
        <v>0</v>
      </c>
      <c r="R1011" t="n">
        <v>2</v>
      </c>
      <c r="S1011" t="n">
        <v>2026</v>
      </c>
      <c r="T1011" t="n">
        <v>2</v>
      </c>
      <c r="U1011" t="n">
        <v>2026</v>
      </c>
      <c r="V1011" s="234" t="n">
        <v>46106</v>
      </c>
      <c r="W1011" t="inlineStr">
        <is>
          <t>marzo</t>
        </is>
      </c>
      <c r="X1011" t="n">
        <v>2026</v>
      </c>
      <c r="Z1011" t="inlineStr">
        <is>
          <t>rentabilidad nula</t>
        </is>
      </c>
    </row>
    <row r="1012" ht="15" customHeight="1">
      <c r="A1012" t="inlineStr">
        <is>
          <t>LLC</t>
        </is>
      </c>
      <c r="B1012" t="n">
        <v>1075</v>
      </c>
      <c r="C1012" t="n">
        <v>0</v>
      </c>
      <c r="D1012" s="234" t="n">
        <v>46058</v>
      </c>
      <c r="E1012" s="234" t="n">
        <v>46077</v>
      </c>
      <c r="F1012" s="234" t="n">
        <v>46083</v>
      </c>
      <c r="G1012" t="inlineStr">
        <is>
          <t>MartinB</t>
        </is>
      </c>
      <c r="H1012" t="n">
        <v>6</v>
      </c>
      <c r="J1012" s="71" t="n">
        <v>4114</v>
      </c>
      <c r="K1012" s="71" t="inlineStr">
        <is>
          <t>EUR</t>
        </is>
      </c>
      <c r="L1012" s="71" t="n">
        <v>4114</v>
      </c>
      <c r="M1012" s="71" t="n">
        <v>4772.24</v>
      </c>
      <c r="N1012" s="71" t="n">
        <v>461.68</v>
      </c>
      <c r="O1012" s="71" t="n">
        <v>461.68</v>
      </c>
      <c r="P1012" s="71" t="n">
        <v>535.5487999999999</v>
      </c>
      <c r="Q1012" s="51" t="n">
        <v>0.1122216820612543</v>
      </c>
      <c r="R1012" t="n">
        <v>2</v>
      </c>
      <c r="S1012" t="n">
        <v>2026</v>
      </c>
      <c r="T1012" t="n">
        <v>2</v>
      </c>
      <c r="U1012" t="n">
        <v>2026</v>
      </c>
      <c r="V1012" s="234" t="n">
        <v>46128</v>
      </c>
      <c r="W1012" t="inlineStr">
        <is>
          <t>abril</t>
        </is>
      </c>
      <c r="X1012" t="n">
        <v>2026</v>
      </c>
    </row>
    <row r="1013" ht="15" customHeight="1">
      <c r="A1013" t="inlineStr">
        <is>
          <t>LLC</t>
        </is>
      </c>
      <c r="B1013" t="n">
        <v>1076</v>
      </c>
      <c r="C1013" t="n">
        <v>0</v>
      </c>
      <c r="D1013" s="234" t="n">
        <v>46058</v>
      </c>
      <c r="E1013" s="234" t="n">
        <v>46101</v>
      </c>
      <c r="F1013" s="234" t="n">
        <v>46111</v>
      </c>
      <c r="G1013" t="inlineStr">
        <is>
          <t>DianaM</t>
        </is>
      </c>
      <c r="H1013" t="n">
        <v>6</v>
      </c>
      <c r="I1013" t="inlineStr">
        <is>
          <t>MARC1989</t>
        </is>
      </c>
      <c r="J1013" s="71" t="n">
        <v>22574.13</v>
      </c>
      <c r="K1013" s="71" t="inlineStr">
        <is>
          <t>USD</t>
        </is>
      </c>
      <c r="L1013" s="71" t="n">
        <v>19413.7518</v>
      </c>
      <c r="M1013" s="71" t="n">
        <v>22574.13</v>
      </c>
      <c r="N1013" s="71" t="n">
        <v>100</v>
      </c>
      <c r="O1013" s="71" t="n">
        <v>86</v>
      </c>
      <c r="P1013" s="71" t="n">
        <v>100</v>
      </c>
      <c r="Q1013" s="51" t="n">
        <v>0.004429849566738563</v>
      </c>
      <c r="R1013" t="n">
        <v>2</v>
      </c>
      <c r="S1013" t="n">
        <v>2026</v>
      </c>
      <c r="T1013" t="n">
        <v>3</v>
      </c>
      <c r="U1013" t="n">
        <v>2026</v>
      </c>
      <c r="V1013" s="234" t="n">
        <v>46156</v>
      </c>
      <c r="W1013" t="inlineStr">
        <is>
          <t>mayo</t>
        </is>
      </c>
      <c r="X1013" t="n">
        <v>2026</v>
      </c>
      <c r="Z1013" t="inlineStr">
        <is>
          <t>rentabilidad casi nula</t>
        </is>
      </c>
    </row>
    <row r="1014" ht="15" customHeight="1">
      <c r="A1014" t="inlineStr">
        <is>
          <t>LLC</t>
        </is>
      </c>
      <c r="B1014" t="n">
        <v>1077</v>
      </c>
      <c r="C1014" t="n">
        <v>0</v>
      </c>
      <c r="D1014" s="234" t="n">
        <v>46059</v>
      </c>
      <c r="E1014" s="234" t="n">
        <v>46108</v>
      </c>
      <c r="F1014" s="234" t="n">
        <v>46123</v>
      </c>
      <c r="G1014" t="inlineStr">
        <is>
          <t>FernandaS</t>
        </is>
      </c>
      <c r="H1014" t="n">
        <v>6</v>
      </c>
      <c r="I1014" t="inlineStr">
        <is>
          <t>JAIMEG,MARTINB</t>
        </is>
      </c>
      <c r="J1014" s="71" t="n">
        <v>10118.69</v>
      </c>
      <c r="K1014" s="71" t="inlineStr">
        <is>
          <t>EUR</t>
        </is>
      </c>
      <c r="L1014" s="71" t="n">
        <v>10118.69</v>
      </c>
      <c r="M1014" s="71" t="n">
        <v>11737.6804</v>
      </c>
      <c r="N1014" s="71" t="n">
        <v>271.61</v>
      </c>
      <c r="O1014" s="71" t="n">
        <v>271.61</v>
      </c>
      <c r="P1014" s="71" t="n">
        <v>315.0676</v>
      </c>
      <c r="Q1014" s="51" t="n">
        <v>0.02684240746578856</v>
      </c>
      <c r="R1014" t="n">
        <v>2</v>
      </c>
      <c r="S1014" t="n">
        <v>2026</v>
      </c>
      <c r="T1014" t="n">
        <v>3</v>
      </c>
      <c r="U1014" t="n">
        <v>2026</v>
      </c>
      <c r="V1014" s="234" t="n">
        <v>46168</v>
      </c>
      <c r="W1014" t="inlineStr">
        <is>
          <t>mayo</t>
        </is>
      </c>
      <c r="X1014" t="n">
        <v>2026</v>
      </c>
      <c r="Z1014" t="inlineStr">
        <is>
          <t>rentabilidad muy baja</t>
        </is>
      </c>
    </row>
    <row r="1015" ht="15" customHeight="1">
      <c r="A1015" t="inlineStr">
        <is>
          <t>LLC</t>
        </is>
      </c>
      <c r="B1015" t="n">
        <v>1078</v>
      </c>
      <c r="C1015" t="n">
        <v>0</v>
      </c>
      <c r="D1015" s="234" t="n">
        <v>46059</v>
      </c>
      <c r="E1015" s="234" t="n">
        <v>46202</v>
      </c>
      <c r="F1015" s="234" t="n">
        <v>46216</v>
      </c>
      <c r="G1015" t="inlineStr">
        <is>
          <t>LucianaE</t>
        </is>
      </c>
      <c r="H1015" t="n">
        <v>6</v>
      </c>
      <c r="J1015" s="71" t="n">
        <v>5845.98</v>
      </c>
      <c r="K1015" s="71" t="inlineStr">
        <is>
          <t>EUR</t>
        </is>
      </c>
      <c r="L1015" s="71" t="n">
        <v>5845.98</v>
      </c>
      <c r="M1015" s="71" t="n">
        <v>6781.336799999999</v>
      </c>
      <c r="N1015" s="71" t="n">
        <v>585.35</v>
      </c>
      <c r="O1015" s="71" t="n">
        <v>585.35</v>
      </c>
      <c r="P1015" s="71" t="n">
        <v>679.006</v>
      </c>
      <c r="Q1015" s="51" t="n">
        <v>0.1001286354041581</v>
      </c>
      <c r="R1015" t="n">
        <v>2</v>
      </c>
      <c r="S1015" t="n">
        <v>2026</v>
      </c>
      <c r="T1015" t="n">
        <v>6</v>
      </c>
      <c r="U1015" t="n">
        <v>2026</v>
      </c>
      <c r="V1015" s="234" t="n">
        <v>46261</v>
      </c>
      <c r="W1015" t="inlineStr">
        <is>
          <t>agosto</t>
        </is>
      </c>
      <c r="X1015" t="n">
        <v>2026</v>
      </c>
    </row>
    <row r="1016" ht="15" customHeight="1">
      <c r="A1016" t="inlineStr">
        <is>
          <t>LLC</t>
        </is>
      </c>
      <c r="B1016" t="n">
        <v>1079</v>
      </c>
      <c r="C1016" t="n">
        <v>0</v>
      </c>
      <c r="D1016" s="234" t="n">
        <v>46062</v>
      </c>
      <c r="E1016" s="234" t="n">
        <v>46058</v>
      </c>
      <c r="F1016" s="234" t="n">
        <v>46058</v>
      </c>
      <c r="G1016" t="inlineStr">
        <is>
          <t>ManonR</t>
        </is>
      </c>
      <c r="H1016" t="n">
        <v>7</v>
      </c>
      <c r="J1016" s="71" t="n">
        <v>15426.5</v>
      </c>
      <c r="K1016" s="71" t="inlineStr">
        <is>
          <t>MXN</t>
        </is>
      </c>
      <c r="L1016" s="71" t="n">
        <v>740.472</v>
      </c>
      <c r="M1016" s="71" t="n">
        <v>863.884</v>
      </c>
      <c r="N1016" s="71" t="n">
        <v>2526.5</v>
      </c>
      <c r="O1016" s="71" t="n">
        <v>121.272</v>
      </c>
      <c r="P1016" s="71" t="n">
        <v>141.484</v>
      </c>
      <c r="Q1016" s="51" t="n">
        <v>0.1637766181570674</v>
      </c>
      <c r="R1016" t="n">
        <v>2</v>
      </c>
      <c r="S1016" t="n">
        <v>2026</v>
      </c>
      <c r="T1016" t="n">
        <v>2</v>
      </c>
      <c r="U1016" t="n">
        <v>2026</v>
      </c>
      <c r="V1016" s="234" t="n">
        <v>46103</v>
      </c>
      <c r="W1016" t="inlineStr">
        <is>
          <t>marzo</t>
        </is>
      </c>
      <c r="X1016" t="n">
        <v>2026</v>
      </c>
    </row>
    <row r="1017" ht="15" customHeight="1">
      <c r="A1017" t="inlineStr">
        <is>
          <t>LLC</t>
        </is>
      </c>
      <c r="B1017" t="n">
        <v>1080</v>
      </c>
      <c r="C1017" t="n">
        <v>0</v>
      </c>
      <c r="D1017" s="234" t="n">
        <v>46063</v>
      </c>
      <c r="E1017" s="234" t="n">
        <v>46169</v>
      </c>
      <c r="F1017" s="234" t="n">
        <v>46177</v>
      </c>
      <c r="G1017" t="inlineStr">
        <is>
          <t>IsraelB</t>
        </is>
      </c>
      <c r="H1017" t="n">
        <v>7</v>
      </c>
      <c r="I1017" t="inlineStr">
        <is>
          <t>DIANAM</t>
        </is>
      </c>
      <c r="J1017" s="71" t="n">
        <v>7208.84</v>
      </c>
      <c r="K1017" s="71" t="inlineStr">
        <is>
          <t>USD</t>
        </is>
      </c>
      <c r="L1017" s="71" t="n">
        <v>6199.6024</v>
      </c>
      <c r="M1017" s="71" t="n">
        <v>7208.84</v>
      </c>
      <c r="N1017" s="71" t="n">
        <v>140</v>
      </c>
      <c r="O1017" s="71" t="n">
        <v>120.4</v>
      </c>
      <c r="P1017" s="71" t="n">
        <v>140</v>
      </c>
      <c r="Q1017" s="51" t="n">
        <v>0.01942060026301042</v>
      </c>
      <c r="R1017" t="n">
        <v>2</v>
      </c>
      <c r="S1017" t="n">
        <v>2026</v>
      </c>
      <c r="T1017" t="n">
        <v>5</v>
      </c>
      <c r="U1017" t="n">
        <v>2026</v>
      </c>
      <c r="V1017" s="234" t="n">
        <v>46222</v>
      </c>
      <c r="W1017" t="inlineStr">
        <is>
          <t>julio</t>
        </is>
      </c>
      <c r="X1017" t="n">
        <v>2026</v>
      </c>
      <c r="Z1017" t="inlineStr">
        <is>
          <t>rentabilidad demasiado alta</t>
        </is>
      </c>
    </row>
    <row r="1018" ht="15" customHeight="1">
      <c r="A1018" t="inlineStr">
        <is>
          <t>LLC</t>
        </is>
      </c>
      <c r="B1018" t="n">
        <v>1081</v>
      </c>
      <c r="C1018" t="n">
        <v>0</v>
      </c>
      <c r="D1018" s="234" t="n">
        <v>46064</v>
      </c>
      <c r="E1018" s="234" t="n">
        <v>46240</v>
      </c>
      <c r="F1018" s="234" t="n">
        <v>46240</v>
      </c>
      <c r="G1018" t="inlineStr">
        <is>
          <t>LidiaE</t>
        </is>
      </c>
      <c r="H1018" t="n">
        <v>7</v>
      </c>
      <c r="I1018" t="inlineStr">
        <is>
          <t>JORGEP</t>
        </is>
      </c>
      <c r="J1018" s="71" t="n">
        <v>4554.75</v>
      </c>
      <c r="K1018" s="71" t="inlineStr">
        <is>
          <t>USD</t>
        </is>
      </c>
      <c r="L1018" s="71" t="n">
        <v>3917.085</v>
      </c>
      <c r="M1018" s="71" t="n">
        <v>4554.75</v>
      </c>
      <c r="N1018" s="71" t="n">
        <v>290.95</v>
      </c>
      <c r="O1018" s="71" t="n">
        <v>250.217</v>
      </c>
      <c r="P1018" s="71" t="n">
        <v>290.95</v>
      </c>
      <c r="Q1018" s="51" t="n">
        <v>0.06387836873593501</v>
      </c>
      <c r="R1018" t="n">
        <v>2</v>
      </c>
      <c r="S1018" t="n">
        <v>2026</v>
      </c>
      <c r="T1018" t="n">
        <v>8</v>
      </c>
      <c r="U1018" t="n">
        <v>2026</v>
      </c>
      <c r="V1018" s="234" t="n">
        <v>46285</v>
      </c>
      <c r="W1018" t="inlineStr">
        <is>
          <t>septiembre</t>
        </is>
      </c>
      <c r="X1018" t="n">
        <v>2026</v>
      </c>
      <c r="Z1018" t="inlineStr">
        <is>
          <t>rentabilidad baja</t>
        </is>
      </c>
    </row>
    <row r="1019" ht="15" customHeight="1">
      <c r="A1019" t="inlineStr">
        <is>
          <t>LLC</t>
        </is>
      </c>
      <c r="B1019" t="n">
        <v>1082</v>
      </c>
      <c r="C1019" t="n">
        <v>1</v>
      </c>
      <c r="D1019" s="234" t="n">
        <v>46064</v>
      </c>
      <c r="E1019" s="234" t="n">
        <v>46021</v>
      </c>
      <c r="F1019" s="234" t="n">
        <v>46028</v>
      </c>
      <c r="G1019" t="inlineStr">
        <is>
          <t>VivianaS</t>
        </is>
      </c>
      <c r="H1019" t="n">
        <v>7</v>
      </c>
      <c r="J1019" s="71" t="n">
        <v>21042.88</v>
      </c>
      <c r="K1019" s="71" t="inlineStr">
        <is>
          <t>USD</t>
        </is>
      </c>
      <c r="L1019" s="71" t="n">
        <v>18096.8768</v>
      </c>
      <c r="M1019" s="71" t="n">
        <v>21042.88</v>
      </c>
      <c r="N1019" s="71" t="n">
        <v>2528.76</v>
      </c>
      <c r="O1019" s="71" t="n">
        <v>2174.7336</v>
      </c>
      <c r="P1019" s="71" t="n">
        <v>2528.76</v>
      </c>
      <c r="Q1019" s="51" t="n">
        <v>0.1201717635608814</v>
      </c>
      <c r="R1019" t="n">
        <v>2</v>
      </c>
      <c r="S1019" t="n">
        <v>2026</v>
      </c>
      <c r="T1019" t="n">
        <v>12</v>
      </c>
      <c r="U1019" t="n">
        <v>2025</v>
      </c>
      <c r="V1019" s="234" t="n">
        <v>46073</v>
      </c>
      <c r="W1019" t="inlineStr">
        <is>
          <t>febrero</t>
        </is>
      </c>
      <c r="X1019" t="n">
        <v>2026</v>
      </c>
    </row>
    <row r="1020" ht="15" customHeight="1">
      <c r="A1020" t="inlineStr">
        <is>
          <t>LLC</t>
        </is>
      </c>
      <c r="B1020" t="n">
        <v>1083</v>
      </c>
      <c r="C1020" t="n">
        <v>0</v>
      </c>
      <c r="D1020" s="234" t="n">
        <v>46064</v>
      </c>
      <c r="E1020" s="234" t="n">
        <v>46066</v>
      </c>
      <c r="F1020" s="234" t="n">
        <v>46072</v>
      </c>
      <c r="G1020" t="inlineStr">
        <is>
          <t>DianaM</t>
        </is>
      </c>
      <c r="H1020" t="n">
        <v>7</v>
      </c>
      <c r="I1020" t="inlineStr">
        <is>
          <t>ISRAELB,MARC1989</t>
        </is>
      </c>
      <c r="J1020" s="71" t="n">
        <v>11627</v>
      </c>
      <c r="K1020" s="71" t="inlineStr">
        <is>
          <t>USD</t>
        </is>
      </c>
      <c r="L1020" s="71" t="n">
        <v>9999.219999999999</v>
      </c>
      <c r="M1020" s="71" t="n">
        <v>11627</v>
      </c>
      <c r="N1020" s="71" t="n">
        <v>1162.7</v>
      </c>
      <c r="O1020" s="71" t="n">
        <v>999.922</v>
      </c>
      <c r="P1020" s="71" t="n">
        <v>1162.7</v>
      </c>
      <c r="Q1020" s="51" t="n">
        <v>0.1</v>
      </c>
      <c r="R1020" t="n">
        <v>2</v>
      </c>
      <c r="S1020" t="n">
        <v>2026</v>
      </c>
      <c r="T1020" t="n">
        <v>2</v>
      </c>
      <c r="U1020" t="n">
        <v>2026</v>
      </c>
      <c r="V1020" s="234" t="n">
        <v>46117</v>
      </c>
      <c r="W1020" t="inlineStr">
        <is>
          <t>abril</t>
        </is>
      </c>
      <c r="X1020" t="n">
        <v>2026</v>
      </c>
    </row>
    <row r="1021" ht="15" customHeight="1">
      <c r="A1021" t="inlineStr">
        <is>
          <t>LLC</t>
        </is>
      </c>
      <c r="B1021" t="n">
        <v>1084</v>
      </c>
      <c r="C1021" t="n">
        <v>0</v>
      </c>
      <c r="D1021" s="234" t="n">
        <v>46064</v>
      </c>
      <c r="E1021" s="234" t="n">
        <v>46029</v>
      </c>
      <c r="F1021" s="234" t="n">
        <v>46033</v>
      </c>
      <c r="G1021" t="inlineStr">
        <is>
          <t>LuisHdz</t>
        </is>
      </c>
      <c r="H1021" t="n">
        <v>7</v>
      </c>
      <c r="J1021" s="71" t="n">
        <v>4655.67</v>
      </c>
      <c r="K1021" s="71" t="inlineStr">
        <is>
          <t>USD</t>
        </is>
      </c>
      <c r="L1021" s="71" t="n">
        <v>4003.8762</v>
      </c>
      <c r="M1021" s="71" t="n">
        <v>4655.67</v>
      </c>
      <c r="N1021" s="71" t="n">
        <v>811.2</v>
      </c>
      <c r="O1021" s="71" t="n">
        <v>697.6320000000001</v>
      </c>
      <c r="P1021" s="71" t="n">
        <v>811.2</v>
      </c>
      <c r="Q1021" s="51" t="n">
        <v>0.1742391535482541</v>
      </c>
      <c r="R1021" t="n">
        <v>2</v>
      </c>
      <c r="S1021" t="n">
        <v>2026</v>
      </c>
      <c r="T1021" t="n">
        <v>1</v>
      </c>
      <c r="U1021" t="n">
        <v>2026</v>
      </c>
      <c r="V1021" s="234" t="n">
        <v>46078</v>
      </c>
      <c r="W1021" t="inlineStr">
        <is>
          <t>febrero</t>
        </is>
      </c>
      <c r="X1021" t="n">
        <v>2026</v>
      </c>
    </row>
    <row r="1022" ht="15" customHeight="1">
      <c r="A1022" t="inlineStr">
        <is>
          <t>LLC</t>
        </is>
      </c>
      <c r="B1022" t="n">
        <v>1086</v>
      </c>
      <c r="C1022" t="n">
        <v>0</v>
      </c>
      <c r="D1022" s="234" t="n">
        <v>46065</v>
      </c>
      <c r="E1022" s="234" t="n">
        <v>46118</v>
      </c>
      <c r="F1022" s="234" t="n">
        <v>46126</v>
      </c>
      <c r="G1022" t="inlineStr">
        <is>
          <t>DianaM</t>
        </is>
      </c>
      <c r="H1022" t="n">
        <v>7</v>
      </c>
      <c r="I1022" t="inlineStr">
        <is>
          <t>ISRAELB,MARC1989</t>
        </is>
      </c>
      <c r="J1022" s="71" t="n">
        <v>2967.56</v>
      </c>
      <c r="K1022" s="71" t="inlineStr">
        <is>
          <t>USD</t>
        </is>
      </c>
      <c r="L1022" s="71" t="n">
        <v>2552.1016</v>
      </c>
      <c r="M1022" s="71" t="n">
        <v>2967.56</v>
      </c>
      <c r="N1022" s="71" t="n">
        <v>175</v>
      </c>
      <c r="O1022" s="71" t="n">
        <v>150.5</v>
      </c>
      <c r="P1022" s="71" t="n">
        <v>175</v>
      </c>
      <c r="Q1022" s="51" t="n">
        <v>0.05897100648344094</v>
      </c>
      <c r="R1022" t="n">
        <v>2</v>
      </c>
      <c r="S1022" t="n">
        <v>2026</v>
      </c>
      <c r="T1022" t="n">
        <v>4</v>
      </c>
      <c r="U1022" t="n">
        <v>2026</v>
      </c>
      <c r="V1022" s="234" t="n">
        <v>46171</v>
      </c>
      <c r="W1022" t="inlineStr">
        <is>
          <t>mayo</t>
        </is>
      </c>
      <c r="X1022" t="n">
        <v>2026</v>
      </c>
    </row>
    <row r="1023" ht="15" customHeight="1">
      <c r="A1023" t="inlineStr">
        <is>
          <t>LLC</t>
        </is>
      </c>
      <c r="B1023" t="n">
        <v>1087</v>
      </c>
      <c r="C1023" t="n">
        <v>0</v>
      </c>
      <c r="D1023" s="234" t="n">
        <v>46065</v>
      </c>
      <c r="E1023" s="234" t="n">
        <v>46024</v>
      </c>
      <c r="F1023" s="234" t="n">
        <v>46024</v>
      </c>
      <c r="G1023" t="inlineStr">
        <is>
          <t>VeronicaN</t>
        </is>
      </c>
      <c r="H1023" t="n">
        <v>7</v>
      </c>
      <c r="J1023" s="71" t="n">
        <v>1227</v>
      </c>
      <c r="K1023" s="71" t="inlineStr">
        <is>
          <t>USD</t>
        </is>
      </c>
      <c r="L1023" s="71" t="n">
        <v>1055.22</v>
      </c>
      <c r="M1023" s="71" t="n">
        <v>1227</v>
      </c>
      <c r="N1023" s="71" t="n">
        <v>37</v>
      </c>
      <c r="O1023" s="71" t="n">
        <v>31.82</v>
      </c>
      <c r="P1023" s="71" t="n">
        <v>37</v>
      </c>
      <c r="Q1023" s="51" t="n">
        <v>0.03015484922575387</v>
      </c>
      <c r="R1023" t="n">
        <v>2</v>
      </c>
      <c r="S1023" t="n">
        <v>2026</v>
      </c>
      <c r="T1023" t="n">
        <v>1</v>
      </c>
      <c r="U1023" t="n">
        <v>2026</v>
      </c>
      <c r="V1023" s="234" t="n">
        <v>46069</v>
      </c>
      <c r="W1023" t="inlineStr">
        <is>
          <t>febrero</t>
        </is>
      </c>
      <c r="X1023" t="n">
        <v>2026</v>
      </c>
      <c r="Z1023" t="inlineStr">
        <is>
          <t>rentabilidad baja</t>
        </is>
      </c>
    </row>
    <row r="1024" ht="15" customHeight="1">
      <c r="A1024" t="inlineStr">
        <is>
          <t>LLC</t>
        </is>
      </c>
      <c r="B1024" t="n">
        <v>1088</v>
      </c>
      <c r="C1024" t="n">
        <v>0</v>
      </c>
      <c r="D1024" s="234" t="n">
        <v>46066</v>
      </c>
      <c r="E1024" s="234" t="n">
        <v>46159</v>
      </c>
      <c r="F1024" s="234" t="n">
        <v>46174</v>
      </c>
      <c r="G1024" t="inlineStr">
        <is>
          <t>IsraelB</t>
        </is>
      </c>
      <c r="H1024" t="n">
        <v>7</v>
      </c>
      <c r="I1024" t="inlineStr">
        <is>
          <t>DIANAM</t>
        </is>
      </c>
      <c r="J1024" s="71" t="n">
        <v>1534152.43</v>
      </c>
      <c r="K1024" s="71" t="inlineStr">
        <is>
          <t>MXN</t>
        </is>
      </c>
      <c r="L1024" s="71" t="n">
        <v>73639.31664</v>
      </c>
      <c r="M1024" s="71" t="n">
        <v>85912.53608000001</v>
      </c>
      <c r="N1024" s="71" t="n">
        <v>19729.28</v>
      </c>
      <c r="O1024" s="71" t="n">
        <v>947.0054399999999</v>
      </c>
      <c r="P1024" s="71" t="n">
        <v>1104.83968</v>
      </c>
      <c r="Q1024" s="51" t="n">
        <v>0.0128600519832309</v>
      </c>
      <c r="R1024" t="n">
        <v>2</v>
      </c>
      <c r="S1024" t="n">
        <v>2026</v>
      </c>
      <c r="T1024" t="n">
        <v>5</v>
      </c>
      <c r="U1024" t="n">
        <v>2026</v>
      </c>
      <c r="V1024" s="234" t="n">
        <v>46219</v>
      </c>
      <c r="W1024" t="inlineStr">
        <is>
          <t>julio</t>
        </is>
      </c>
      <c r="X1024" t="n">
        <v>2026</v>
      </c>
      <c r="Z1024" t="inlineStr">
        <is>
          <t>rentabilidad baja</t>
        </is>
      </c>
    </row>
    <row r="1025" ht="15" customHeight="1">
      <c r="A1025" t="inlineStr">
        <is>
          <t>LLC</t>
        </is>
      </c>
      <c r="B1025" t="n">
        <v>1089</v>
      </c>
      <c r="C1025" t="n">
        <v>0</v>
      </c>
      <c r="D1025" s="234" t="n">
        <v>46066</v>
      </c>
      <c r="E1025" s="234" t="n">
        <v>46344</v>
      </c>
      <c r="F1025" s="234" t="n">
        <v>46363</v>
      </c>
      <c r="G1025" t="inlineStr">
        <is>
          <t>LucianaE</t>
        </is>
      </c>
      <c r="H1025" t="n">
        <v>7</v>
      </c>
      <c r="J1025" s="71" t="n">
        <v>7446.71</v>
      </c>
      <c r="K1025" s="71" t="inlineStr">
        <is>
          <t>USD</t>
        </is>
      </c>
      <c r="L1025" s="71" t="n">
        <v>6404.1706</v>
      </c>
      <c r="M1025" s="71" t="n">
        <v>7446.71</v>
      </c>
      <c r="N1025" s="71" t="n">
        <v>615.61</v>
      </c>
      <c r="O1025" s="71" t="n">
        <v>529.4246000000001</v>
      </c>
      <c r="P1025" s="71" t="n">
        <v>615.61</v>
      </c>
      <c r="Q1025" s="51" t="n">
        <v>0.08266872216052458</v>
      </c>
      <c r="R1025" t="n">
        <v>2</v>
      </c>
      <c r="S1025" t="n">
        <v>2026</v>
      </c>
      <c r="T1025" t="n">
        <v>11</v>
      </c>
      <c r="U1025" t="n">
        <v>2026</v>
      </c>
      <c r="V1025" s="234" t="n">
        <v>46408</v>
      </c>
      <c r="W1025" t="inlineStr">
        <is>
          <t>enero</t>
        </is>
      </c>
      <c r="X1025" t="n">
        <v>2027</v>
      </c>
      <c r="Z1025" t="inlineStr">
        <is>
          <t>rentabilidad demasiado alta</t>
        </is>
      </c>
    </row>
    <row r="1026" ht="15" customHeight="1">
      <c r="A1026" t="inlineStr">
        <is>
          <t>LLC</t>
        </is>
      </c>
      <c r="B1026" t="n">
        <v>1090</v>
      </c>
      <c r="C1026" t="n">
        <v>0</v>
      </c>
      <c r="D1026" s="234" t="n">
        <v>46066</v>
      </c>
      <c r="E1026" s="234" t="n">
        <v>46108</v>
      </c>
      <c r="F1026" s="234" t="n">
        <v>46117</v>
      </c>
      <c r="G1026" t="inlineStr">
        <is>
          <t>VivianaS</t>
        </is>
      </c>
      <c r="H1026" t="n">
        <v>7</v>
      </c>
      <c r="J1026" s="71" t="n">
        <v>7045</v>
      </c>
      <c r="K1026" s="71" t="inlineStr">
        <is>
          <t>USD</t>
        </is>
      </c>
      <c r="L1026" s="71" t="n">
        <v>6058.7</v>
      </c>
      <c r="M1026" s="71" t="n">
        <v>7045</v>
      </c>
      <c r="N1026" s="71" t="n">
        <v>1000</v>
      </c>
      <c r="O1026" s="71" t="n">
        <v>860</v>
      </c>
      <c r="P1026" s="71" t="n">
        <v>1000</v>
      </c>
      <c r="Q1026" s="51" t="n">
        <v>0.14194464158978</v>
      </c>
      <c r="R1026" t="n">
        <v>2</v>
      </c>
      <c r="S1026" t="n">
        <v>2026</v>
      </c>
      <c r="T1026" t="n">
        <v>3</v>
      </c>
      <c r="U1026" t="n">
        <v>2026</v>
      </c>
      <c r="V1026" s="234" t="n">
        <v>46162</v>
      </c>
      <c r="W1026" t="inlineStr">
        <is>
          <t>mayo</t>
        </is>
      </c>
      <c r="X1026" t="n">
        <v>2026</v>
      </c>
      <c r="Z1026" t="inlineStr">
        <is>
          <t>rentabilidad baja</t>
        </is>
      </c>
    </row>
    <row r="1027" ht="15" customHeight="1">
      <c r="A1027" t="inlineStr">
        <is>
          <t>LLC</t>
        </is>
      </c>
      <c r="B1027" t="n">
        <v>1091</v>
      </c>
      <c r="C1027" t="n">
        <v>0</v>
      </c>
      <c r="D1027" s="234" t="n">
        <v>46066</v>
      </c>
      <c r="E1027" s="234" t="n">
        <v>46101</v>
      </c>
      <c r="F1027" s="234" t="n">
        <v>46106</v>
      </c>
      <c r="G1027" t="inlineStr">
        <is>
          <t>MariaM</t>
        </is>
      </c>
      <c r="H1027" t="n">
        <v>7</v>
      </c>
      <c r="J1027" s="71" t="n">
        <v>59189</v>
      </c>
      <c r="K1027" s="71" t="inlineStr">
        <is>
          <t>USD</t>
        </is>
      </c>
      <c r="L1027" s="71" t="n">
        <v>50902.54</v>
      </c>
      <c r="M1027" s="71" t="n">
        <v>59189</v>
      </c>
      <c r="N1027" s="71" t="n">
        <v>4875</v>
      </c>
      <c r="O1027" s="71" t="n">
        <v>4192.5</v>
      </c>
      <c r="P1027" s="71" t="n">
        <v>4875</v>
      </c>
      <c r="Q1027" s="51" t="n">
        <v>0.08236327696024599</v>
      </c>
      <c r="R1027" t="n">
        <v>2</v>
      </c>
      <c r="S1027" t="n">
        <v>2026</v>
      </c>
      <c r="T1027" t="n">
        <v>3</v>
      </c>
      <c r="U1027" t="n">
        <v>2026</v>
      </c>
      <c r="V1027" s="234" t="n">
        <v>46151</v>
      </c>
      <c r="W1027" t="inlineStr">
        <is>
          <t>mayo</t>
        </is>
      </c>
      <c r="X1027" t="n">
        <v>2026</v>
      </c>
      <c r="Z1027" t="inlineStr">
        <is>
          <t>rentabilidad demasiado alta</t>
        </is>
      </c>
    </row>
    <row r="1028" ht="15" customHeight="1">
      <c r="A1028" t="inlineStr">
        <is>
          <t>LLC</t>
        </is>
      </c>
      <c r="B1028" t="n">
        <v>1092</v>
      </c>
      <c r="C1028" t="n">
        <v>0</v>
      </c>
      <c r="D1028" s="234" t="n">
        <v>46066</v>
      </c>
      <c r="E1028" s="234" t="n">
        <v>46082</v>
      </c>
      <c r="F1028" s="234" t="n">
        <v>46093</v>
      </c>
      <c r="G1028" t="inlineStr">
        <is>
          <t>VivianaS</t>
        </is>
      </c>
      <c r="H1028" t="n">
        <v>7</v>
      </c>
      <c r="J1028" s="71" t="n">
        <v>24133.08</v>
      </c>
      <c r="K1028" s="71" t="inlineStr">
        <is>
          <t>USD</t>
        </is>
      </c>
      <c r="L1028" s="71" t="n">
        <v>20754.4488</v>
      </c>
      <c r="M1028" s="71" t="n">
        <v>24133.08</v>
      </c>
      <c r="N1028" s="71" t="n">
        <v>2030</v>
      </c>
      <c r="O1028" s="71" t="n">
        <v>1745.8</v>
      </c>
      <c r="P1028" s="71" t="n">
        <v>2030</v>
      </c>
      <c r="Q1028" s="51" t="n">
        <v>0.08411690509458386</v>
      </c>
      <c r="R1028" t="n">
        <v>2</v>
      </c>
      <c r="S1028" t="n">
        <v>2026</v>
      </c>
      <c r="T1028" t="n">
        <v>3</v>
      </c>
      <c r="U1028" t="n">
        <v>2026</v>
      </c>
      <c r="V1028" s="234" t="n">
        <v>46138</v>
      </c>
      <c r="W1028" t="inlineStr">
        <is>
          <t>abril</t>
        </is>
      </c>
      <c r="X1028" t="n">
        <v>2026</v>
      </c>
      <c r="Z1028" t="inlineStr">
        <is>
          <t>rentabilidad baja</t>
        </is>
      </c>
    </row>
    <row r="1029" ht="15" customHeight="1">
      <c r="A1029" t="inlineStr">
        <is>
          <t>LLC</t>
        </is>
      </c>
      <c r="B1029" t="n">
        <v>1093</v>
      </c>
      <c r="C1029" t="n">
        <v>0</v>
      </c>
      <c r="D1029" s="234" t="n">
        <v>46069</v>
      </c>
      <c r="E1029" s="234" t="n">
        <v>46328</v>
      </c>
      <c r="F1029" s="234" t="n">
        <v>46341</v>
      </c>
      <c r="G1029" t="inlineStr">
        <is>
          <t>BlancaO</t>
        </is>
      </c>
      <c r="H1029" t="n">
        <v>8</v>
      </c>
      <c r="I1029" t="inlineStr">
        <is>
          <t>MARTINB</t>
        </is>
      </c>
      <c r="J1029" s="71" t="n">
        <v>21135.64</v>
      </c>
      <c r="K1029" s="71" t="inlineStr">
        <is>
          <t>EUR</t>
        </is>
      </c>
      <c r="L1029" s="71" t="n">
        <v>21135.64</v>
      </c>
      <c r="M1029" s="71" t="n">
        <v>24517.3424</v>
      </c>
      <c r="N1029" s="71" t="n">
        <v>4230.3</v>
      </c>
      <c r="O1029" s="71" t="n">
        <v>4230.3</v>
      </c>
      <c r="P1029" s="71" t="n">
        <v>4907.148</v>
      </c>
      <c r="Q1029" s="51" t="n">
        <v>0.2001500782564427</v>
      </c>
      <c r="R1029" t="n">
        <v>2</v>
      </c>
      <c r="S1029" t="n">
        <v>2026</v>
      </c>
      <c r="T1029" t="n">
        <v>11</v>
      </c>
      <c r="U1029" t="n">
        <v>2026</v>
      </c>
      <c r="V1029" s="234" t="n">
        <v>46386</v>
      </c>
      <c r="W1029" t="inlineStr">
        <is>
          <t>diciembre</t>
        </is>
      </c>
      <c r="X1029" t="n">
        <v>2026</v>
      </c>
      <c r="Z1029" t="inlineStr">
        <is>
          <t>rentabilidad demasiado alta</t>
        </is>
      </c>
    </row>
    <row r="1030" ht="15" customHeight="1">
      <c r="A1030" t="inlineStr">
        <is>
          <t>LLC</t>
        </is>
      </c>
      <c r="B1030" t="n">
        <v>1094</v>
      </c>
      <c r="C1030" t="n">
        <v>0</v>
      </c>
      <c r="D1030" s="234" t="n">
        <v>46069</v>
      </c>
      <c r="E1030" s="234" t="n">
        <v>46072</v>
      </c>
      <c r="F1030" s="234" t="n">
        <v>46076</v>
      </c>
      <c r="G1030" t="inlineStr">
        <is>
          <t>LuciaS</t>
        </is>
      </c>
      <c r="H1030" t="n">
        <v>8</v>
      </c>
      <c r="J1030" s="71" t="n">
        <v>21544.6</v>
      </c>
      <c r="K1030" s="71" t="inlineStr">
        <is>
          <t>USD</t>
        </is>
      </c>
      <c r="L1030" s="71" t="n">
        <v>18528.356</v>
      </c>
      <c r="M1030" s="71" t="n">
        <v>21544.6</v>
      </c>
      <c r="N1030" s="71" t="n">
        <v>1400</v>
      </c>
      <c r="O1030" s="71" t="n">
        <v>1204</v>
      </c>
      <c r="P1030" s="71" t="n">
        <v>1400</v>
      </c>
      <c r="Q1030" s="51" t="n">
        <v>0.06498148027812074</v>
      </c>
      <c r="R1030" t="n">
        <v>2</v>
      </c>
      <c r="S1030" t="n">
        <v>2026</v>
      </c>
      <c r="T1030" t="n">
        <v>2</v>
      </c>
      <c r="U1030" t="n">
        <v>2026</v>
      </c>
      <c r="V1030" s="234" t="n">
        <v>46121</v>
      </c>
      <c r="W1030" t="inlineStr">
        <is>
          <t>abril</t>
        </is>
      </c>
      <c r="X1030" t="n">
        <v>2026</v>
      </c>
    </row>
    <row r="1031" ht="15" customHeight="1">
      <c r="A1031" t="inlineStr">
        <is>
          <t>LLC</t>
        </is>
      </c>
      <c r="B1031" t="n">
        <v>1095</v>
      </c>
      <c r="C1031" t="n">
        <v>0</v>
      </c>
      <c r="D1031" s="234" t="n">
        <v>46069</v>
      </c>
      <c r="E1031" s="234" t="n">
        <v>46113</v>
      </c>
      <c r="F1031" s="234" t="n">
        <v>46118</v>
      </c>
      <c r="G1031" t="inlineStr">
        <is>
          <t>VivianaS</t>
        </is>
      </c>
      <c r="H1031" t="n">
        <v>8</v>
      </c>
      <c r="J1031" s="71" t="n">
        <v>52636</v>
      </c>
      <c r="K1031" s="71" t="inlineStr">
        <is>
          <t>USD</t>
        </is>
      </c>
      <c r="L1031" s="71" t="n">
        <v>45266.96</v>
      </c>
      <c r="M1031" s="71" t="n">
        <v>52636</v>
      </c>
      <c r="N1031" s="71" t="n">
        <v>3088.8</v>
      </c>
      <c r="O1031" s="71" t="n">
        <v>2656.368</v>
      </c>
      <c r="P1031" s="71" t="n">
        <v>3088.8</v>
      </c>
      <c r="Q1031" s="51" t="n">
        <v>0.0586822706892621</v>
      </c>
      <c r="R1031" t="n">
        <v>2</v>
      </c>
      <c r="S1031" t="n">
        <v>2026</v>
      </c>
      <c r="T1031" t="n">
        <v>4</v>
      </c>
      <c r="U1031" t="n">
        <v>2026</v>
      </c>
      <c r="V1031" s="234" t="n">
        <v>46163</v>
      </c>
      <c r="W1031" t="inlineStr">
        <is>
          <t>mayo</t>
        </is>
      </c>
      <c r="X1031" t="n">
        <v>2026</v>
      </c>
    </row>
    <row r="1032" ht="15" customHeight="1">
      <c r="A1032" t="inlineStr">
        <is>
          <t>LLC</t>
        </is>
      </c>
      <c r="B1032" t="n">
        <v>1096</v>
      </c>
      <c r="C1032" t="n">
        <v>0</v>
      </c>
      <c r="D1032" s="234" t="n">
        <v>46069</v>
      </c>
      <c r="E1032" s="234" t="n">
        <v>46142</v>
      </c>
      <c r="F1032" s="234" t="n">
        <v>46146</v>
      </c>
      <c r="G1032" t="inlineStr">
        <is>
          <t>IsraelB</t>
        </is>
      </c>
      <c r="H1032" t="n">
        <v>8</v>
      </c>
      <c r="I1032" t="inlineStr">
        <is>
          <t>DIANAM</t>
        </is>
      </c>
      <c r="J1032" s="71" t="n">
        <v>78056.22</v>
      </c>
      <c r="K1032" s="71" t="inlineStr">
        <is>
          <t>MXN</t>
        </is>
      </c>
      <c r="L1032" s="71" t="n">
        <v>3746.69856</v>
      </c>
      <c r="M1032" s="71" t="n">
        <v>4371.14832</v>
      </c>
      <c r="N1032" s="71" t="n">
        <v>2440.2</v>
      </c>
      <c r="O1032" s="71" t="n">
        <v>117.1296</v>
      </c>
      <c r="P1032" s="71" t="n">
        <v>136.6512</v>
      </c>
      <c r="Q1032" s="51" t="n">
        <v>0.03126208263736061</v>
      </c>
      <c r="R1032" t="n">
        <v>2</v>
      </c>
      <c r="S1032" t="n">
        <v>2026</v>
      </c>
      <c r="T1032" t="n">
        <v>4</v>
      </c>
      <c r="U1032" t="n">
        <v>2026</v>
      </c>
      <c r="V1032" s="234" t="n">
        <v>46191</v>
      </c>
      <c r="W1032" t="inlineStr">
        <is>
          <t>junio</t>
        </is>
      </c>
      <c r="X1032" t="n">
        <v>2026</v>
      </c>
    </row>
    <row r="1033" ht="15" customHeight="1">
      <c r="A1033" t="inlineStr">
        <is>
          <t>LLC</t>
        </is>
      </c>
      <c r="B1033" t="n">
        <v>1097</v>
      </c>
      <c r="C1033" t="n">
        <v>0</v>
      </c>
      <c r="D1033" s="234" t="n">
        <v>46069</v>
      </c>
      <c r="E1033" s="234" t="n">
        <v>46073</v>
      </c>
      <c r="F1033" s="234" t="n">
        <v>46076</v>
      </c>
      <c r="G1033" t="inlineStr">
        <is>
          <t>VeronicaN</t>
        </is>
      </c>
      <c r="H1033" t="n">
        <v>8</v>
      </c>
      <c r="J1033" s="71" t="n">
        <v>3000</v>
      </c>
      <c r="K1033" s="71" t="inlineStr">
        <is>
          <t>EUR</t>
        </is>
      </c>
      <c r="L1033" s="71" t="n">
        <v>3000</v>
      </c>
      <c r="M1033" s="71" t="n">
        <v>3480</v>
      </c>
      <c r="N1033" s="71" t="n">
        <v>0</v>
      </c>
      <c r="O1033" s="71" t="n">
        <v>0</v>
      </c>
      <c r="P1033" s="71" t="n">
        <v>0</v>
      </c>
      <c r="Q1033" s="51" t="n">
        <v>0</v>
      </c>
      <c r="R1033" t="n">
        <v>2</v>
      </c>
      <c r="S1033" t="n">
        <v>2026</v>
      </c>
      <c r="T1033" t="n">
        <v>2</v>
      </c>
      <c r="U1033" t="n">
        <v>2026</v>
      </c>
      <c r="V1033" s="234" t="n">
        <v>46121</v>
      </c>
      <c r="W1033" t="inlineStr">
        <is>
          <t>abril</t>
        </is>
      </c>
      <c r="X1033" t="n">
        <v>2026</v>
      </c>
    </row>
    <row r="1034" ht="15" customHeight="1">
      <c r="A1034" t="inlineStr">
        <is>
          <t>LLC</t>
        </is>
      </c>
      <c r="B1034" t="n">
        <v>1098</v>
      </c>
      <c r="C1034" t="n">
        <v>0</v>
      </c>
      <c r="D1034" s="234" t="n">
        <v>46070</v>
      </c>
      <c r="E1034" s="234" t="n">
        <v>46143</v>
      </c>
      <c r="F1034" s="234" t="n">
        <v>46150</v>
      </c>
      <c r="G1034" t="inlineStr">
        <is>
          <t>VeronicaN</t>
        </is>
      </c>
      <c r="H1034" t="n">
        <v>8</v>
      </c>
      <c r="J1034" s="71" t="n">
        <v>94000</v>
      </c>
      <c r="K1034" t="inlineStr">
        <is>
          <t>USD</t>
        </is>
      </c>
      <c r="L1034" s="71" t="n">
        <v>80840</v>
      </c>
      <c r="M1034" s="71" t="n">
        <v>94000</v>
      </c>
      <c r="N1034" s="71" t="n">
        <v>14100</v>
      </c>
      <c r="O1034" s="71" t="n">
        <v>12126</v>
      </c>
      <c r="P1034" s="71" t="n">
        <v>14100</v>
      </c>
      <c r="Q1034" s="51" t="n">
        <v>0.15</v>
      </c>
      <c r="R1034" t="n">
        <v>2</v>
      </c>
      <c r="S1034" t="n">
        <v>2026</v>
      </c>
      <c r="T1034" t="n">
        <v>5</v>
      </c>
      <c r="U1034" t="n">
        <v>2026</v>
      </c>
      <c r="V1034" s="234" t="n">
        <v>46195</v>
      </c>
      <c r="W1034" t="inlineStr">
        <is>
          <t>junio</t>
        </is>
      </c>
      <c r="X1034" t="n">
        <v>2026</v>
      </c>
    </row>
    <row r="1035" ht="15" customHeight="1">
      <c r="A1035" t="inlineStr">
        <is>
          <t>LLC</t>
        </is>
      </c>
      <c r="B1035" t="n">
        <v>1099</v>
      </c>
      <c r="C1035" t="n">
        <v>0</v>
      </c>
      <c r="D1035" s="234" t="n">
        <v>46070</v>
      </c>
      <c r="E1035" s="234" t="n">
        <v>46329</v>
      </c>
      <c r="F1035" s="234" t="n">
        <v>46351</v>
      </c>
      <c r="G1035" t="inlineStr">
        <is>
          <t>JorgeP</t>
        </is>
      </c>
      <c r="H1035" t="n">
        <v>8</v>
      </c>
      <c r="J1035" s="71" t="n">
        <v>0</v>
      </c>
      <c r="K1035" t="inlineStr">
        <is>
          <t>USD</t>
        </is>
      </c>
      <c r="L1035" s="71" t="n">
        <v>0</v>
      </c>
      <c r="M1035" s="71" t="n">
        <v>0</v>
      </c>
      <c r="N1035" s="71" t="n">
        <v>0</v>
      </c>
      <c r="O1035" s="71" t="n">
        <v>0</v>
      </c>
      <c r="P1035" s="71" t="n">
        <v>0</v>
      </c>
      <c r="Q1035" s="51" t="e">
        <v>#DIV/0!</v>
      </c>
      <c r="R1035" t="n">
        <v>2</v>
      </c>
      <c r="S1035" t="n">
        <v>2026</v>
      </c>
      <c r="T1035" t="n">
        <v>11</v>
      </c>
      <c r="U1035" t="n">
        <v>2026</v>
      </c>
      <c r="V1035" s="234" t="n">
        <v>46396</v>
      </c>
      <c r="W1035" t="inlineStr">
        <is>
          <t>enero</t>
        </is>
      </c>
      <c r="X1035" t="n">
        <v>2027</v>
      </c>
    </row>
    <row r="1036" ht="15" customHeight="1">
      <c r="A1036" t="inlineStr">
        <is>
          <t>LLC</t>
        </is>
      </c>
      <c r="B1036" t="n">
        <v>1100</v>
      </c>
      <c r="C1036" t="n">
        <v>0</v>
      </c>
      <c r="D1036" s="234" t="n">
        <v>46070</v>
      </c>
      <c r="E1036" s="234" t="n">
        <v>46100</v>
      </c>
      <c r="F1036" s="234" t="n">
        <v>46103</v>
      </c>
      <c r="G1036" t="inlineStr">
        <is>
          <t>IsraelB</t>
        </is>
      </c>
      <c r="H1036" t="n">
        <v>8</v>
      </c>
      <c r="I1036" t="inlineStr">
        <is>
          <t>DIANAM</t>
        </is>
      </c>
      <c r="J1036" s="71" t="n">
        <v>53650.35</v>
      </c>
      <c r="K1036" t="inlineStr">
        <is>
          <t>MXN</t>
        </is>
      </c>
      <c r="L1036" s="71" t="n">
        <v>2575.2168</v>
      </c>
      <c r="M1036" s="71" t="n">
        <v>3004.4196</v>
      </c>
      <c r="N1036" s="71" t="n">
        <v>1834.35</v>
      </c>
      <c r="O1036" s="71" t="n">
        <v>88.0488</v>
      </c>
      <c r="P1036" s="71" t="n">
        <v>102.7236</v>
      </c>
      <c r="Q1036" s="51" t="n">
        <v>0.03419083006914213</v>
      </c>
      <c r="R1036" t="n">
        <v>2</v>
      </c>
      <c r="S1036" t="n">
        <v>2026</v>
      </c>
      <c r="T1036" t="n">
        <v>3</v>
      </c>
      <c r="U1036" t="n">
        <v>2026</v>
      </c>
      <c r="V1036" s="234" t="n">
        <v>46148</v>
      </c>
      <c r="W1036" t="inlineStr">
        <is>
          <t>mayo</t>
        </is>
      </c>
      <c r="X1036" t="n">
        <v>2026</v>
      </c>
    </row>
    <row r="1037" ht="15" customHeight="1">
      <c r="A1037" t="inlineStr">
        <is>
          <t>LLC</t>
        </is>
      </c>
      <c r="B1037" t="n">
        <v>1101</v>
      </c>
      <c r="C1037" t="n">
        <v>0</v>
      </c>
      <c r="D1037" s="234" t="n">
        <v>46070</v>
      </c>
      <c r="E1037" s="234" t="n">
        <v>46145</v>
      </c>
      <c r="F1037" s="234" t="n">
        <v>46150</v>
      </c>
      <c r="G1037" t="inlineStr">
        <is>
          <t>MarujaN</t>
        </is>
      </c>
      <c r="H1037" t="n">
        <v>8</v>
      </c>
      <c r="I1037" t="inlineStr">
        <is>
          <t>JORGEP</t>
        </is>
      </c>
      <c r="J1037" s="71" t="n">
        <v>1977</v>
      </c>
      <c r="K1037" t="inlineStr">
        <is>
          <t>USD</t>
        </is>
      </c>
      <c r="L1037" s="71" t="n">
        <v>1700.22</v>
      </c>
      <c r="M1037" s="71" t="n">
        <v>1977</v>
      </c>
      <c r="N1037" s="71" t="n">
        <v>1</v>
      </c>
      <c r="O1037" s="71" t="n">
        <v>0.86</v>
      </c>
      <c r="P1037" s="71" t="n">
        <v>1</v>
      </c>
      <c r="Q1037" s="51" t="n">
        <v>0.0005058168942842691</v>
      </c>
      <c r="R1037" t="n">
        <v>2</v>
      </c>
      <c r="S1037" t="n">
        <v>2026</v>
      </c>
      <c r="T1037" t="n">
        <v>5</v>
      </c>
      <c r="U1037" t="n">
        <v>2026</v>
      </c>
      <c r="V1037" s="234" t="n">
        <v>46195</v>
      </c>
      <c r="W1037" t="inlineStr">
        <is>
          <t>junio</t>
        </is>
      </c>
      <c r="X1037" t="n">
        <v>2026</v>
      </c>
    </row>
    <row r="1038" ht="15" customHeight="1">
      <c r="A1038" t="inlineStr">
        <is>
          <t>LLC</t>
        </is>
      </c>
      <c r="B1038" t="n">
        <v>1102</v>
      </c>
      <c r="C1038" t="n">
        <v>0</v>
      </c>
      <c r="D1038" s="234" t="n">
        <v>46070</v>
      </c>
      <c r="E1038" s="234" t="n">
        <v>46351</v>
      </c>
      <c r="F1038" s="234" t="n">
        <v>46364</v>
      </c>
      <c r="G1038" t="inlineStr">
        <is>
          <t>VivianaS</t>
        </is>
      </c>
      <c r="H1038" t="n">
        <v>8</v>
      </c>
      <c r="J1038" s="71" t="n">
        <v>12974</v>
      </c>
      <c r="K1038" t="inlineStr">
        <is>
          <t>EUR</t>
        </is>
      </c>
      <c r="L1038" s="71" t="n">
        <v>12974</v>
      </c>
      <c r="M1038" s="71" t="n">
        <v>15049.84</v>
      </c>
      <c r="N1038" s="71" t="n">
        <v>1297.4</v>
      </c>
      <c r="O1038" s="71" t="n">
        <v>1297.4</v>
      </c>
      <c r="P1038" s="71" t="n">
        <v>1504.984</v>
      </c>
      <c r="Q1038" s="51" t="n">
        <v>0.1</v>
      </c>
      <c r="R1038" t="n">
        <v>2</v>
      </c>
      <c r="S1038" t="n">
        <v>2026</v>
      </c>
      <c r="T1038" t="n">
        <v>11</v>
      </c>
      <c r="U1038" t="n">
        <v>2026</v>
      </c>
      <c r="V1038" s="234" t="n">
        <v>46409</v>
      </c>
      <c r="W1038" t="inlineStr">
        <is>
          <t>enero</t>
        </is>
      </c>
      <c r="X1038" t="n">
        <v>2027</v>
      </c>
    </row>
    <row r="1039" ht="15" customHeight="1">
      <c r="A1039" t="inlineStr">
        <is>
          <t>LLC</t>
        </is>
      </c>
      <c r="B1039" t="n">
        <v>1103</v>
      </c>
      <c r="C1039" t="n">
        <v>0</v>
      </c>
      <c r="D1039" s="234" t="n">
        <v>46070</v>
      </c>
      <c r="E1039" s="234" t="n">
        <v>46106</v>
      </c>
      <c r="F1039" s="234" t="n">
        <v>46118</v>
      </c>
      <c r="G1039" t="inlineStr">
        <is>
          <t>MinervaH</t>
        </is>
      </c>
      <c r="H1039" t="n">
        <v>8</v>
      </c>
      <c r="J1039" s="71" t="n">
        <v>68667.86</v>
      </c>
      <c r="K1039" t="inlineStr">
        <is>
          <t>EUR</t>
        </is>
      </c>
      <c r="L1039" s="71" t="n">
        <v>68667.86</v>
      </c>
      <c r="M1039" s="71" t="n">
        <v>79654.71759999999</v>
      </c>
      <c r="N1039" s="71" t="n">
        <v>9239.93</v>
      </c>
      <c r="O1039" s="71" t="n">
        <v>9239.93</v>
      </c>
      <c r="P1039" s="71" t="n">
        <v>10718.3188</v>
      </c>
      <c r="Q1039" s="51" t="n">
        <v>0.1345597489131014</v>
      </c>
      <c r="R1039" t="n">
        <v>2</v>
      </c>
      <c r="S1039" t="n">
        <v>2026</v>
      </c>
      <c r="T1039" t="n">
        <v>3</v>
      </c>
      <c r="U1039" t="n">
        <v>2026</v>
      </c>
      <c r="V1039" s="234" t="n">
        <v>46163</v>
      </c>
      <c r="W1039" t="inlineStr">
        <is>
          <t>mayo</t>
        </is>
      </c>
      <c r="X1039" t="n">
        <v>2026</v>
      </c>
    </row>
    <row r="1040" ht="15" customHeight="1">
      <c r="A1040" t="inlineStr">
        <is>
          <t>LLC</t>
        </is>
      </c>
      <c r="B1040" t="n">
        <v>1104</v>
      </c>
      <c r="C1040" t="n">
        <v>1</v>
      </c>
      <c r="D1040" s="234" t="n">
        <v>46070</v>
      </c>
      <c r="E1040" s="234" t="n">
        <v>46024</v>
      </c>
      <c r="F1040" s="234" t="n">
        <v>46026</v>
      </c>
      <c r="G1040" t="inlineStr">
        <is>
          <t>PaulinaV</t>
        </is>
      </c>
      <c r="H1040" t="n">
        <v>8</v>
      </c>
      <c r="J1040" s="71" t="n">
        <v>5038.09</v>
      </c>
      <c r="K1040" t="inlineStr">
        <is>
          <t>EUR</t>
        </is>
      </c>
      <c r="L1040" s="71" t="n">
        <v>5038.09</v>
      </c>
      <c r="M1040" s="71" t="n">
        <v>5844.1844</v>
      </c>
      <c r="N1040" s="71" t="n">
        <v>425.1</v>
      </c>
      <c r="O1040" s="71" t="n">
        <v>425.1</v>
      </c>
      <c r="P1040" s="71" t="n">
        <v>493.116</v>
      </c>
      <c r="Q1040" s="51" t="n">
        <v>0.08437721438084671</v>
      </c>
      <c r="R1040" t="n">
        <v>2</v>
      </c>
      <c r="S1040" t="n">
        <v>2026</v>
      </c>
      <c r="T1040" t="n">
        <v>1</v>
      </c>
      <c r="U1040" t="n">
        <v>2026</v>
      </c>
      <c r="V1040" s="234" t="n">
        <v>46071</v>
      </c>
      <c r="W1040" t="inlineStr">
        <is>
          <t>febrero</t>
        </is>
      </c>
      <c r="X1040" t="n">
        <v>2026</v>
      </c>
    </row>
    <row r="1041" ht="15" customHeight="1">
      <c r="A1041" t="inlineStr">
        <is>
          <t>LLC</t>
        </is>
      </c>
      <c r="B1041" t="n">
        <v>1105</v>
      </c>
      <c r="C1041" t="n">
        <v>0</v>
      </c>
      <c r="D1041" s="234" t="n">
        <v>46071</v>
      </c>
      <c r="E1041" s="234" t="n">
        <v>46109</v>
      </c>
      <c r="F1041" s="234" t="n">
        <v>46123</v>
      </c>
      <c r="G1041" t="inlineStr">
        <is>
          <t>IsraelB</t>
        </is>
      </c>
      <c r="H1041" t="n">
        <v>8</v>
      </c>
      <c r="I1041" t="inlineStr">
        <is>
          <t>DIANAM</t>
        </is>
      </c>
      <c r="J1041" s="71" t="n">
        <v>678433</v>
      </c>
      <c r="K1041" t="inlineStr">
        <is>
          <t>MXN</t>
        </is>
      </c>
      <c r="L1041" s="71" t="n">
        <v>32564.784</v>
      </c>
      <c r="M1041" s="71" t="n">
        <v>37992.248</v>
      </c>
      <c r="N1041" s="71" t="n">
        <v>3045</v>
      </c>
      <c r="O1041" s="71" t="n">
        <v>146.16</v>
      </c>
      <c r="P1041" s="71" t="n">
        <v>170.52</v>
      </c>
      <c r="Q1041" s="51" t="n">
        <v>0.004488284030994954</v>
      </c>
      <c r="R1041" t="n">
        <v>2</v>
      </c>
      <c r="S1041" t="n">
        <v>2026</v>
      </c>
      <c r="T1041" t="n">
        <v>3</v>
      </c>
      <c r="U1041" t="n">
        <v>2026</v>
      </c>
      <c r="V1041" s="234" t="n">
        <v>46168</v>
      </c>
      <c r="W1041" t="inlineStr">
        <is>
          <t>mayo</t>
        </is>
      </c>
      <c r="X1041" t="n">
        <v>2026</v>
      </c>
    </row>
    <row r="1042" ht="15" customHeight="1">
      <c r="A1042" t="inlineStr">
        <is>
          <t>LLC</t>
        </is>
      </c>
      <c r="B1042" t="n">
        <v>1106</v>
      </c>
      <c r="C1042" t="n">
        <v>0</v>
      </c>
      <c r="D1042" s="234" t="n">
        <v>46071</v>
      </c>
      <c r="E1042" s="234" t="n">
        <v>46120</v>
      </c>
      <c r="F1042" s="234" t="n">
        <v>46127</v>
      </c>
      <c r="G1042" t="inlineStr">
        <is>
          <t>DianaM</t>
        </is>
      </c>
      <c r="H1042" t="n">
        <v>8</v>
      </c>
      <c r="I1042" t="inlineStr">
        <is>
          <t>MARC1989</t>
        </is>
      </c>
      <c r="J1042" s="71" t="n">
        <v>2643.58</v>
      </c>
      <c r="K1042" t="inlineStr">
        <is>
          <t>USD</t>
        </is>
      </c>
      <c r="L1042" s="71" t="n">
        <v>2273.4788</v>
      </c>
      <c r="M1042" s="71" t="n">
        <v>2643.58</v>
      </c>
      <c r="N1042" s="71" t="n">
        <v>70</v>
      </c>
      <c r="O1042" s="71" t="n">
        <v>60.2</v>
      </c>
      <c r="P1042" s="71" t="n">
        <v>70</v>
      </c>
      <c r="Q1042" s="51" t="n">
        <v>0.02647924405540971</v>
      </c>
      <c r="R1042" t="n">
        <v>2</v>
      </c>
      <c r="S1042" t="n">
        <v>2026</v>
      </c>
      <c r="T1042" t="n">
        <v>4</v>
      </c>
      <c r="U1042" t="n">
        <v>2026</v>
      </c>
      <c r="V1042" s="234" t="n">
        <v>46172</v>
      </c>
      <c r="W1042" t="inlineStr">
        <is>
          <t>mayo</t>
        </is>
      </c>
      <c r="X1042" t="n">
        <v>2026</v>
      </c>
    </row>
    <row r="1043" ht="15" customHeight="1">
      <c r="A1043" t="inlineStr">
        <is>
          <t>LLC</t>
        </is>
      </c>
      <c r="B1043" t="n">
        <v>1107</v>
      </c>
      <c r="C1043" t="n">
        <v>0</v>
      </c>
      <c r="D1043" s="234" t="n">
        <v>46071</v>
      </c>
      <c r="E1043" s="234" t="n">
        <v>46099</v>
      </c>
      <c r="F1043" s="234" t="n">
        <v>46101</v>
      </c>
      <c r="G1043" t="inlineStr">
        <is>
          <t>BlancaO</t>
        </is>
      </c>
      <c r="H1043" t="n">
        <v>8</v>
      </c>
      <c r="I1043" t="inlineStr">
        <is>
          <t>MARTINB</t>
        </is>
      </c>
      <c r="J1043" s="71" t="n">
        <v>4980.52</v>
      </c>
      <c r="K1043" t="inlineStr">
        <is>
          <t>EUR</t>
        </is>
      </c>
      <c r="L1043" s="71" t="n">
        <v>4980.52</v>
      </c>
      <c r="M1043" s="71" t="n">
        <v>5777.4032</v>
      </c>
      <c r="N1043" s="71" t="n">
        <v>954.9400000000001</v>
      </c>
      <c r="O1043" s="71" t="n">
        <v>954.9400000000001</v>
      </c>
      <c r="P1043" s="71" t="n">
        <v>1107.7304</v>
      </c>
      <c r="Q1043" s="51" t="n">
        <v>0.1917349995582791</v>
      </c>
      <c r="R1043" t="n">
        <v>2</v>
      </c>
      <c r="S1043" t="n">
        <v>2026</v>
      </c>
      <c r="T1043" t="n">
        <v>3</v>
      </c>
      <c r="U1043" t="n">
        <v>2026</v>
      </c>
      <c r="V1043" s="234" t="n">
        <v>46146</v>
      </c>
      <c r="W1043" t="inlineStr">
        <is>
          <t>mayo</t>
        </is>
      </c>
      <c r="X1043" t="n">
        <v>2026</v>
      </c>
    </row>
    <row r="1044" ht="15" customHeight="1">
      <c r="A1044" t="inlineStr">
        <is>
          <t>LLC</t>
        </is>
      </c>
      <c r="B1044" t="n">
        <v>1108</v>
      </c>
      <c r="C1044" t="n">
        <v>0</v>
      </c>
      <c r="D1044" s="234" t="n">
        <v>46072</v>
      </c>
      <c r="E1044" s="234" t="n">
        <v>46103</v>
      </c>
      <c r="F1044" s="234" t="n">
        <v>46115</v>
      </c>
      <c r="G1044" t="inlineStr">
        <is>
          <t>LucianaE</t>
        </is>
      </c>
      <c r="H1044" t="n">
        <v>8</v>
      </c>
      <c r="J1044" s="71" t="n">
        <v>18328.62</v>
      </c>
      <c r="K1044" t="inlineStr">
        <is>
          <t>USD</t>
        </is>
      </c>
      <c r="L1044" s="71" t="n">
        <v>15762.6132</v>
      </c>
      <c r="M1044" s="71" t="n">
        <v>18328.62</v>
      </c>
      <c r="N1044" s="71" t="n">
        <v>1062.66</v>
      </c>
      <c r="O1044" s="71" t="n">
        <v>913.8876</v>
      </c>
      <c r="P1044" s="71" t="n">
        <v>1062.66</v>
      </c>
      <c r="Q1044" s="51" t="n">
        <v>0.05797817838986241</v>
      </c>
      <c r="R1044" t="n">
        <v>2</v>
      </c>
      <c r="S1044" t="n">
        <v>2026</v>
      </c>
      <c r="T1044" t="n">
        <v>3</v>
      </c>
      <c r="U1044" t="n">
        <v>2026</v>
      </c>
      <c r="V1044" s="234" t="n">
        <v>46160</v>
      </c>
      <c r="W1044" t="inlineStr">
        <is>
          <t>mayo</t>
        </is>
      </c>
      <c r="X1044" t="n">
        <v>2026</v>
      </c>
    </row>
    <row r="1045" ht="15" customHeight="1">
      <c r="A1045" t="inlineStr">
        <is>
          <t>LLC</t>
        </is>
      </c>
      <c r="B1045" t="n">
        <v>1109</v>
      </c>
      <c r="C1045" t="n">
        <v>0</v>
      </c>
      <c r="D1045" s="234" t="n">
        <v>46072</v>
      </c>
      <c r="E1045" s="234" t="n">
        <v>46129</v>
      </c>
      <c r="F1045" s="234" t="n">
        <v>46131</v>
      </c>
      <c r="G1045" t="inlineStr">
        <is>
          <t>DianaM</t>
        </is>
      </c>
      <c r="H1045" t="n">
        <v>8</v>
      </c>
      <c r="I1045" t="inlineStr">
        <is>
          <t>MARC1989</t>
        </is>
      </c>
      <c r="J1045" s="71" t="n">
        <v>4147.5</v>
      </c>
      <c r="K1045" t="inlineStr">
        <is>
          <t>USD</t>
        </is>
      </c>
      <c r="L1045" s="71" t="n">
        <v>3566.85</v>
      </c>
      <c r="M1045" s="71" t="n">
        <v>4147.5</v>
      </c>
      <c r="N1045" s="71" t="n">
        <v>828</v>
      </c>
      <c r="O1045" s="71" t="n">
        <v>712.08</v>
      </c>
      <c r="P1045" s="71" t="n">
        <v>828</v>
      </c>
      <c r="Q1045" s="51" t="n">
        <v>0.1996383363471971</v>
      </c>
      <c r="R1045" t="n">
        <v>2</v>
      </c>
      <c r="S1045" t="n">
        <v>2026</v>
      </c>
      <c r="T1045" t="n">
        <v>4</v>
      </c>
      <c r="U1045" t="n">
        <v>2026</v>
      </c>
      <c r="V1045" s="234" t="n">
        <v>46176</v>
      </c>
      <c r="W1045" t="inlineStr">
        <is>
          <t>junio</t>
        </is>
      </c>
      <c r="X1045" t="n">
        <v>2026</v>
      </c>
    </row>
    <row r="1046" ht="15" customHeight="1">
      <c r="A1046" t="inlineStr">
        <is>
          <t>LLC</t>
        </is>
      </c>
      <c r="B1046" t="n">
        <v>1110</v>
      </c>
      <c r="C1046" t="n">
        <v>0</v>
      </c>
      <c r="D1046" s="234" t="n">
        <v>46072</v>
      </c>
      <c r="E1046" s="234" t="n">
        <v>46210</v>
      </c>
      <c r="F1046" s="234" t="n">
        <v>46223</v>
      </c>
      <c r="G1046" t="inlineStr">
        <is>
          <t>MariaJose</t>
        </is>
      </c>
      <c r="H1046" t="n">
        <v>8</v>
      </c>
      <c r="I1046" t="inlineStr">
        <is>
          <t>EDUARDOH,JORGEP</t>
        </is>
      </c>
      <c r="J1046" s="71" t="n">
        <v>76516</v>
      </c>
      <c r="K1046" t="inlineStr">
        <is>
          <t>USD</t>
        </is>
      </c>
      <c r="L1046" s="71" t="n">
        <v>65803.75999999999</v>
      </c>
      <c r="M1046" s="71" t="n">
        <v>76516</v>
      </c>
      <c r="N1046" s="71" t="n">
        <v>9629.4</v>
      </c>
      <c r="O1046" s="71" t="n">
        <v>8281.284</v>
      </c>
      <c r="P1046" s="71" t="n">
        <v>9629.4</v>
      </c>
      <c r="Q1046" s="51" t="n">
        <v>0.1258481886141461</v>
      </c>
      <c r="R1046" t="n">
        <v>2</v>
      </c>
      <c r="S1046" t="n">
        <v>2026</v>
      </c>
      <c r="T1046" t="n">
        <v>7</v>
      </c>
      <c r="U1046" t="n">
        <v>2026</v>
      </c>
      <c r="V1046" s="234" t="n">
        <v>46268</v>
      </c>
      <c r="W1046" t="inlineStr">
        <is>
          <t>septiembre</t>
        </is>
      </c>
      <c r="X1046" t="n">
        <v>2026</v>
      </c>
    </row>
    <row r="1047" ht="15" customHeight="1">
      <c r="A1047" t="inlineStr">
        <is>
          <t>LLC</t>
        </is>
      </c>
      <c r="B1047" t="n">
        <v>1111</v>
      </c>
      <c r="C1047" t="n">
        <v>0</v>
      </c>
      <c r="D1047" s="234" t="n">
        <v>46073</v>
      </c>
      <c r="E1047" s="234" t="n">
        <v>45974</v>
      </c>
      <c r="F1047" s="234" t="n">
        <v>45977</v>
      </c>
      <c r="G1047" t="inlineStr">
        <is>
          <t>VivianaS</t>
        </is>
      </c>
      <c r="H1047" t="n">
        <v>8</v>
      </c>
      <c r="J1047" s="71" t="n">
        <v>75072</v>
      </c>
      <c r="K1047" t="inlineStr">
        <is>
          <t>MXN</t>
        </is>
      </c>
      <c r="L1047" s="71" t="n">
        <v>3603.456</v>
      </c>
      <c r="M1047" s="71" t="n">
        <v>4204.032</v>
      </c>
      <c r="N1047" s="71" t="n">
        <v>5520</v>
      </c>
      <c r="O1047" s="71" t="n">
        <v>264.96</v>
      </c>
      <c r="P1047" s="71" t="n">
        <v>309.12</v>
      </c>
      <c r="Q1047" s="51" t="n">
        <v>0.07352941176470587</v>
      </c>
      <c r="R1047" t="n">
        <v>2</v>
      </c>
      <c r="S1047" t="n">
        <v>2026</v>
      </c>
      <c r="T1047" t="n">
        <v>11</v>
      </c>
      <c r="U1047" t="n">
        <v>2025</v>
      </c>
      <c r="V1047" s="234" t="n">
        <v>46022</v>
      </c>
      <c r="W1047" t="inlineStr">
        <is>
          <t>diciembre</t>
        </is>
      </c>
      <c r="X1047" t="n">
        <v>2025</v>
      </c>
    </row>
    <row r="1048" ht="15" customHeight="1">
      <c r="A1048" t="inlineStr">
        <is>
          <t>LLC</t>
        </is>
      </c>
      <c r="B1048" t="n">
        <v>1112</v>
      </c>
      <c r="C1048" t="n">
        <v>0</v>
      </c>
      <c r="D1048" s="234" t="n">
        <v>46073</v>
      </c>
      <c r="E1048" s="234" t="n">
        <v>46280</v>
      </c>
      <c r="F1048" s="234" t="n">
        <v>46283</v>
      </c>
      <c r="G1048" t="inlineStr">
        <is>
          <t>JimenaT</t>
        </is>
      </c>
      <c r="H1048" t="n">
        <v>8</v>
      </c>
      <c r="I1048" t="inlineStr">
        <is>
          <t>JORGEP,MARC1989</t>
        </is>
      </c>
      <c r="J1048" s="71" t="n">
        <v>0</v>
      </c>
      <c r="K1048" t="inlineStr">
        <is>
          <t>USD</t>
        </is>
      </c>
      <c r="L1048" s="71" t="n">
        <v>0</v>
      </c>
      <c r="M1048" s="71" t="n">
        <v>0</v>
      </c>
      <c r="N1048" s="71" t="n">
        <v>0</v>
      </c>
      <c r="O1048" s="71" t="n">
        <v>0</v>
      </c>
      <c r="P1048" s="71" t="n">
        <v>0</v>
      </c>
      <c r="Q1048" s="51" t="e">
        <v>#DIV/0!</v>
      </c>
      <c r="R1048" t="n">
        <v>2</v>
      </c>
      <c r="S1048" t="n">
        <v>2026</v>
      </c>
      <c r="T1048" t="n">
        <v>9</v>
      </c>
      <c r="U1048" t="n">
        <v>2026</v>
      </c>
      <c r="V1048" s="234" t="n">
        <v>46328</v>
      </c>
      <c r="W1048" t="inlineStr">
        <is>
          <t>noviembre</t>
        </is>
      </c>
      <c r="X1048" t="n">
        <v>2026</v>
      </c>
    </row>
    <row r="1049" ht="15" customHeight="1">
      <c r="A1049" t="inlineStr">
        <is>
          <t>LLC</t>
        </is>
      </c>
      <c r="B1049" t="n">
        <v>1113</v>
      </c>
      <c r="C1049" t="n">
        <v>0</v>
      </c>
      <c r="D1049" s="234" t="n">
        <v>46073</v>
      </c>
      <c r="E1049" s="234" t="n">
        <v>46228</v>
      </c>
      <c r="F1049" s="234" t="n">
        <v>46235</v>
      </c>
      <c r="G1049" t="inlineStr">
        <is>
          <t>InesGR</t>
        </is>
      </c>
      <c r="H1049" t="n">
        <v>8</v>
      </c>
      <c r="J1049" s="71" t="n">
        <v>30000</v>
      </c>
      <c r="K1049" t="inlineStr">
        <is>
          <t>EUR</t>
        </is>
      </c>
      <c r="L1049" s="71" t="n">
        <v>30000</v>
      </c>
      <c r="M1049" s="71" t="n">
        <v>34800</v>
      </c>
      <c r="N1049" s="71" t="n">
        <v>7.5</v>
      </c>
      <c r="O1049" s="71" t="n">
        <v>7.5</v>
      </c>
      <c r="P1049" s="71" t="n">
        <v>8.699999999999999</v>
      </c>
      <c r="Q1049" s="51" t="n">
        <v>0.00025</v>
      </c>
      <c r="R1049" t="n">
        <v>2</v>
      </c>
      <c r="S1049" t="n">
        <v>2026</v>
      </c>
      <c r="T1049" t="n">
        <v>7</v>
      </c>
      <c r="U1049" t="n">
        <v>2026</v>
      </c>
      <c r="V1049" s="234" t="n">
        <v>46280</v>
      </c>
      <c r="W1049" t="inlineStr">
        <is>
          <t>septiembre</t>
        </is>
      </c>
      <c r="X1049" t="n">
        <v>2026</v>
      </c>
    </row>
    <row r="1050" ht="15" customHeight="1">
      <c r="A1050" t="inlineStr">
        <is>
          <t>LLC</t>
        </is>
      </c>
      <c r="B1050" t="n">
        <v>1114</v>
      </c>
      <c r="C1050" t="n">
        <v>0</v>
      </c>
      <c r="D1050" s="234" t="n">
        <v>46074</v>
      </c>
      <c r="E1050" s="234" t="n">
        <v>46093</v>
      </c>
      <c r="F1050" s="234" t="n">
        <v>46101</v>
      </c>
      <c r="G1050" t="inlineStr">
        <is>
          <t>MinervaH</t>
        </is>
      </c>
      <c r="H1050" t="n">
        <v>8</v>
      </c>
      <c r="J1050" s="71" t="n">
        <v>18903</v>
      </c>
      <c r="K1050" t="inlineStr">
        <is>
          <t>MXN</t>
        </is>
      </c>
      <c r="L1050" s="71" t="n">
        <v>907.3440000000001</v>
      </c>
      <c r="M1050" s="71" t="n">
        <v>1058.568</v>
      </c>
      <c r="N1050" s="71" t="n">
        <v>0</v>
      </c>
      <c r="O1050" s="71" t="n">
        <v>0</v>
      </c>
      <c r="P1050" s="71" t="n">
        <v>0</v>
      </c>
      <c r="Q1050" s="51" t="n">
        <v>0</v>
      </c>
      <c r="R1050" t="n">
        <v>2</v>
      </c>
      <c r="S1050" t="n">
        <v>2026</v>
      </c>
      <c r="T1050" t="n">
        <v>3</v>
      </c>
      <c r="U1050" t="n">
        <v>2026</v>
      </c>
      <c r="V1050" s="234" t="n">
        <v>46146</v>
      </c>
      <c r="W1050" t="inlineStr">
        <is>
          <t>mayo</t>
        </is>
      </c>
      <c r="X1050" t="n">
        <v>2026</v>
      </c>
    </row>
    <row r="1051" ht="15" customHeight="1">
      <c r="A1051" t="inlineStr">
        <is>
          <t>LLC</t>
        </is>
      </c>
      <c r="B1051" t="n">
        <v>1115</v>
      </c>
      <c r="C1051" t="n">
        <v>0</v>
      </c>
      <c r="D1051" s="234" t="n">
        <v>46076</v>
      </c>
      <c r="E1051" s="234" t="n">
        <v>46265</v>
      </c>
      <c r="F1051" s="234" t="n">
        <v>46271</v>
      </c>
      <c r="G1051" t="inlineStr">
        <is>
          <t>VeronicaN</t>
        </is>
      </c>
      <c r="H1051" t="n">
        <v>9</v>
      </c>
      <c r="J1051" s="71" t="n">
        <v>82280</v>
      </c>
      <c r="K1051" t="inlineStr">
        <is>
          <t>USD</t>
        </is>
      </c>
      <c r="L1051" s="71" t="n">
        <v>70760.8</v>
      </c>
      <c r="M1051" s="71" t="n">
        <v>82280</v>
      </c>
      <c r="N1051" s="71" t="n">
        <v>15</v>
      </c>
      <c r="O1051" s="71" t="n">
        <v>12.9</v>
      </c>
      <c r="P1051" s="71" t="n">
        <v>15</v>
      </c>
      <c r="Q1051" s="51" t="n">
        <v>0.0001823043266893534</v>
      </c>
      <c r="R1051" t="n">
        <v>2</v>
      </c>
      <c r="S1051" t="n">
        <v>2026</v>
      </c>
      <c r="T1051" t="n">
        <v>8</v>
      </c>
      <c r="U1051" t="n">
        <v>2026</v>
      </c>
      <c r="V1051" s="234" t="n">
        <v>46316</v>
      </c>
      <c r="W1051" t="inlineStr">
        <is>
          <t>octubre</t>
        </is>
      </c>
      <c r="X1051" t="n">
        <v>2026</v>
      </c>
    </row>
    <row r="1052" ht="15" customHeight="1">
      <c r="A1052" t="inlineStr">
        <is>
          <t>LLC</t>
        </is>
      </c>
      <c r="B1052" t="n">
        <v>1116</v>
      </c>
      <c r="C1052" t="n">
        <v>0</v>
      </c>
      <c r="D1052" s="234" t="n">
        <v>46076</v>
      </c>
      <c r="E1052" s="234" t="n">
        <v>46250</v>
      </c>
      <c r="F1052" s="234" t="n">
        <v>46258</v>
      </c>
      <c r="G1052" t="inlineStr">
        <is>
          <t>IreneC</t>
        </is>
      </c>
      <c r="H1052" t="n">
        <v>9</v>
      </c>
      <c r="I1052" t="inlineStr">
        <is>
          <t>MARTINB</t>
        </is>
      </c>
      <c r="J1052" s="71" t="n">
        <v>1</v>
      </c>
      <c r="K1052" t="inlineStr">
        <is>
          <t>MXN</t>
        </is>
      </c>
      <c r="L1052" s="71" t="n">
        <v>0.048</v>
      </c>
      <c r="M1052" s="71" t="n">
        <v>0.056</v>
      </c>
      <c r="N1052" s="71" t="n">
        <v>0</v>
      </c>
      <c r="O1052" s="71" t="n">
        <v>0</v>
      </c>
      <c r="P1052" s="71" t="n">
        <v>0</v>
      </c>
      <c r="Q1052" s="51" t="n">
        <v>0</v>
      </c>
      <c r="R1052" t="n">
        <v>2</v>
      </c>
      <c r="S1052" t="n">
        <v>2026</v>
      </c>
      <c r="T1052" t="n">
        <v>8</v>
      </c>
      <c r="U1052" t="n">
        <v>2026</v>
      </c>
      <c r="V1052" s="234" t="n">
        <v>46303</v>
      </c>
      <c r="W1052" t="inlineStr">
        <is>
          <t>octubre</t>
        </is>
      </c>
      <c r="X1052" t="n">
        <v>2026</v>
      </c>
    </row>
    <row r="1053" ht="15" customHeight="1">
      <c r="A1053" t="inlineStr">
        <is>
          <t>LLC</t>
        </is>
      </c>
      <c r="B1053" t="n">
        <v>1117</v>
      </c>
      <c r="C1053" t="n">
        <v>0</v>
      </c>
      <c r="D1053" s="234" t="n">
        <v>46076</v>
      </c>
      <c r="E1053" s="234" t="n">
        <v>46082</v>
      </c>
      <c r="F1053" s="234" t="n">
        <v>46088</v>
      </c>
      <c r="G1053" t="inlineStr">
        <is>
          <t>ConchaD</t>
        </is>
      </c>
      <c r="H1053" t="n">
        <v>9</v>
      </c>
      <c r="I1053" t="inlineStr">
        <is>
          <t>MARC1989</t>
        </is>
      </c>
      <c r="J1053" s="71" t="n">
        <v>1</v>
      </c>
      <c r="K1053" t="inlineStr">
        <is>
          <t>USD</t>
        </is>
      </c>
      <c r="L1053" s="71" t="n">
        <v>0.86</v>
      </c>
      <c r="M1053" s="71" t="n">
        <v>1</v>
      </c>
      <c r="N1053" s="71" t="n">
        <v>1</v>
      </c>
      <c r="O1053" s="71" t="n">
        <v>0.86</v>
      </c>
      <c r="P1053" s="71" t="n">
        <v>1</v>
      </c>
      <c r="Q1053" s="51" t="n">
        <v>1</v>
      </c>
      <c r="R1053" t="n">
        <v>2</v>
      </c>
      <c r="S1053" t="n">
        <v>2026</v>
      </c>
      <c r="T1053" t="n">
        <v>3</v>
      </c>
      <c r="U1053" t="n">
        <v>2026</v>
      </c>
      <c r="V1053" s="234" t="n">
        <v>46133</v>
      </c>
      <c r="W1053" t="inlineStr">
        <is>
          <t>abril</t>
        </is>
      </c>
      <c r="X1053" t="n">
        <v>2026</v>
      </c>
    </row>
    <row r="1054" ht="15" customHeight="1">
      <c r="A1054" t="inlineStr">
        <is>
          <t>SL</t>
        </is>
      </c>
      <c r="B1054" t="n">
        <v>1</v>
      </c>
      <c r="C1054" t="n">
        <v>1</v>
      </c>
      <c r="D1054" s="234" t="n">
        <v>45754</v>
      </c>
      <c r="E1054" s="234" t="n">
        <v>46009</v>
      </c>
      <c r="F1054" s="234" t="n">
        <v>46051</v>
      </c>
      <c r="G1054" t="inlineStr">
        <is>
          <t>ConchaD</t>
        </is>
      </c>
      <c r="H1054" t="n">
        <v>15</v>
      </c>
      <c r="I1054" t="inlineStr">
        <is>
          <t>JAIMEG</t>
        </is>
      </c>
      <c r="J1054" s="71" t="n">
        <v>116549.72</v>
      </c>
      <c r="K1054" t="inlineStr">
        <is>
          <t>USD</t>
        </is>
      </c>
      <c r="L1054" s="71" t="n">
        <v>100232.7592</v>
      </c>
      <c r="M1054" s="71" t="n">
        <v>116549.72</v>
      </c>
      <c r="N1054" s="71" t="n">
        <v>15021.82</v>
      </c>
      <c r="O1054" s="71" t="n">
        <v>12918.7652</v>
      </c>
      <c r="P1054" s="71" t="n">
        <v>15021.82</v>
      </c>
      <c r="Q1054" s="51" t="n">
        <v>0.1288876541273544</v>
      </c>
      <c r="R1054" t="n">
        <v>4</v>
      </c>
      <c r="S1054" t="n">
        <v>2025</v>
      </c>
      <c r="T1054" t="n">
        <v>12</v>
      </c>
      <c r="U1054" t="n">
        <v>2025</v>
      </c>
      <c r="V1054" s="234" t="n">
        <v>46096</v>
      </c>
      <c r="W1054" t="inlineStr">
        <is>
          <t>marzo</t>
        </is>
      </c>
      <c r="X1054" t="n">
        <v>2026</v>
      </c>
    </row>
    <row r="1055" ht="15" customHeight="1">
      <c r="A1055" t="inlineStr">
        <is>
          <t>SL</t>
        </is>
      </c>
      <c r="B1055" t="n">
        <v>2</v>
      </c>
      <c r="C1055" t="n">
        <v>1</v>
      </c>
      <c r="D1055" s="234" t="n">
        <v>45756</v>
      </c>
      <c r="E1055" s="234" t="n">
        <v>45766</v>
      </c>
      <c r="F1055" s="234" t="n">
        <v>45773</v>
      </c>
      <c r="G1055" t="inlineStr">
        <is>
          <t>AndreaG</t>
        </is>
      </c>
      <c r="H1055" t="n">
        <v>15</v>
      </c>
      <c r="J1055" s="71" t="n">
        <v>14793.67</v>
      </c>
      <c r="K1055" t="inlineStr">
        <is>
          <t>EUR</t>
        </is>
      </c>
      <c r="L1055" s="71" t="n">
        <v>14793.67</v>
      </c>
      <c r="M1055" s="71" t="n">
        <v>17160.6572</v>
      </c>
      <c r="N1055" s="71" t="n">
        <v>2259.26</v>
      </c>
      <c r="O1055" s="71" t="n">
        <v>2259.26</v>
      </c>
      <c r="P1055" s="71" t="n">
        <v>2620.7416</v>
      </c>
      <c r="Q1055" s="51" t="n">
        <v>0.1527180206128702</v>
      </c>
      <c r="R1055" t="n">
        <v>4</v>
      </c>
      <c r="S1055" t="n">
        <v>2025</v>
      </c>
      <c r="T1055" t="n">
        <v>4</v>
      </c>
      <c r="U1055" t="n">
        <v>2025</v>
      </c>
      <c r="V1055" s="234" t="n">
        <v>45818</v>
      </c>
      <c r="W1055" t="inlineStr">
        <is>
          <t>junio</t>
        </is>
      </c>
      <c r="X1055" t="n">
        <v>2025</v>
      </c>
    </row>
    <row r="1056" ht="15" customHeight="1">
      <c r="A1056" t="inlineStr">
        <is>
          <t>SL</t>
        </is>
      </c>
      <c r="B1056" t="n">
        <v>3</v>
      </c>
      <c r="C1056" t="n">
        <v>1</v>
      </c>
      <c r="D1056" s="234" t="n">
        <v>45761</v>
      </c>
      <c r="E1056" s="234" t="n">
        <v>45779</v>
      </c>
      <c r="F1056" s="234" t="n">
        <v>45780</v>
      </c>
      <c r="G1056" t="inlineStr">
        <is>
          <t>AndreaG</t>
        </is>
      </c>
      <c r="H1056" t="n">
        <v>16</v>
      </c>
      <c r="J1056" s="71" t="n">
        <v>1164</v>
      </c>
      <c r="K1056" t="inlineStr">
        <is>
          <t>EUR</t>
        </is>
      </c>
      <c r="L1056" s="71" t="n">
        <v>1164</v>
      </c>
      <c r="M1056" s="71" t="n">
        <v>1350.24</v>
      </c>
      <c r="N1056" s="71" t="n">
        <v>213.6</v>
      </c>
      <c r="O1056" s="71" t="n">
        <v>213.6</v>
      </c>
      <c r="P1056" s="71" t="n">
        <v>247.776</v>
      </c>
      <c r="Q1056" s="51" t="n">
        <v>0.1835051546391752</v>
      </c>
      <c r="R1056" t="n">
        <v>4</v>
      </c>
      <c r="S1056" t="n">
        <v>2025</v>
      </c>
      <c r="T1056" t="n">
        <v>5</v>
      </c>
      <c r="U1056" t="n">
        <v>2025</v>
      </c>
      <c r="V1056" s="234" t="n">
        <v>45825</v>
      </c>
      <c r="W1056" t="inlineStr">
        <is>
          <t>junio</t>
        </is>
      </c>
      <c r="X1056" t="n">
        <v>2025</v>
      </c>
    </row>
    <row r="1057" ht="15" customHeight="1">
      <c r="A1057" t="inlineStr">
        <is>
          <t>SL</t>
        </is>
      </c>
      <c r="B1057" t="n">
        <v>4</v>
      </c>
      <c r="C1057" t="n">
        <v>1</v>
      </c>
      <c r="D1057" s="234" t="n">
        <v>45772</v>
      </c>
      <c r="E1057" s="234" t="n">
        <v>45856</v>
      </c>
      <c r="F1057" s="234" t="n">
        <v>45866</v>
      </c>
      <c r="G1057" t="inlineStr">
        <is>
          <t>AndreaG</t>
        </is>
      </c>
      <c r="H1057" t="n">
        <v>17</v>
      </c>
      <c r="J1057" s="71" t="n">
        <v>9663</v>
      </c>
      <c r="K1057" t="inlineStr">
        <is>
          <t>EUR</t>
        </is>
      </c>
      <c r="L1057" s="71" t="n">
        <v>9663</v>
      </c>
      <c r="M1057" s="71" t="n">
        <v>11209.08</v>
      </c>
      <c r="N1057" s="71" t="n">
        <v>1435.45</v>
      </c>
      <c r="O1057" s="71" t="n">
        <v>1435.45</v>
      </c>
      <c r="P1057" s="71" t="n">
        <v>1665.122</v>
      </c>
      <c r="Q1057" s="51" t="n">
        <v>0.1485511745834627</v>
      </c>
      <c r="R1057" t="n">
        <v>4</v>
      </c>
      <c r="S1057" t="n">
        <v>2025</v>
      </c>
      <c r="T1057" t="n">
        <v>7</v>
      </c>
      <c r="U1057" t="n">
        <v>2025</v>
      </c>
      <c r="V1057" s="234" t="n">
        <v>45911</v>
      </c>
      <c r="W1057" t="inlineStr">
        <is>
          <t>septiembre</t>
        </is>
      </c>
      <c r="X1057" t="n">
        <v>2025</v>
      </c>
    </row>
    <row r="1058" ht="15" customHeight="1">
      <c r="A1058" t="inlineStr">
        <is>
          <t>SL</t>
        </is>
      </c>
      <c r="B1058" t="n">
        <v>5</v>
      </c>
      <c r="C1058" t="n">
        <v>1</v>
      </c>
      <c r="D1058" s="234" t="n">
        <v>45777</v>
      </c>
      <c r="E1058" s="234" t="n">
        <v>45788</v>
      </c>
      <c r="F1058" s="234" t="n">
        <v>45796</v>
      </c>
      <c r="G1058" t="inlineStr">
        <is>
          <t>MartinB</t>
        </is>
      </c>
      <c r="H1058" t="n">
        <v>18</v>
      </c>
      <c r="J1058" s="71" t="n">
        <v>1490.21</v>
      </c>
      <c r="K1058" t="inlineStr">
        <is>
          <t>EUR</t>
        </is>
      </c>
      <c r="L1058" s="71" t="n">
        <v>1490.21</v>
      </c>
      <c r="M1058" s="71" t="n">
        <v>1728.6436</v>
      </c>
      <c r="N1058" s="71" t="n">
        <v>0</v>
      </c>
      <c r="O1058" s="71" t="n">
        <v>0</v>
      </c>
      <c r="P1058" s="71" t="n">
        <v>0</v>
      </c>
      <c r="Q1058" s="51" t="n">
        <v>0</v>
      </c>
      <c r="R1058" t="n">
        <v>4</v>
      </c>
      <c r="S1058" t="n">
        <v>2025</v>
      </c>
      <c r="T1058" t="n">
        <v>5</v>
      </c>
      <c r="U1058" t="n">
        <v>2025</v>
      </c>
      <c r="V1058" s="234" t="n">
        <v>45841</v>
      </c>
      <c r="W1058" t="inlineStr">
        <is>
          <t>julio</t>
        </is>
      </c>
      <c r="X1058" t="n">
        <v>2025</v>
      </c>
    </row>
    <row r="1059" ht="15" customHeight="1">
      <c r="A1059" t="inlineStr">
        <is>
          <t>SL</t>
        </is>
      </c>
      <c r="B1059" t="n">
        <v>6</v>
      </c>
      <c r="C1059" t="n">
        <v>1</v>
      </c>
      <c r="D1059" s="234" t="n">
        <v>45777</v>
      </c>
      <c r="E1059" s="234" t="n">
        <v>45778</v>
      </c>
      <c r="F1059" s="234" t="n">
        <v>45780</v>
      </c>
      <c r="G1059" t="inlineStr">
        <is>
          <t>AndreaG</t>
        </is>
      </c>
      <c r="H1059" t="n">
        <v>18</v>
      </c>
      <c r="I1059" t="inlineStr">
        <is>
          <t>TATIANAP</t>
        </is>
      </c>
      <c r="J1059" s="71" t="n">
        <v>5280</v>
      </c>
      <c r="K1059" t="inlineStr">
        <is>
          <t>EUR</t>
        </is>
      </c>
      <c r="L1059" s="71" t="n">
        <v>5280</v>
      </c>
      <c r="M1059" s="71" t="n">
        <v>6124.799999999999</v>
      </c>
      <c r="N1059" s="71" t="n">
        <v>526.01</v>
      </c>
      <c r="O1059" s="71" t="n">
        <v>526.01</v>
      </c>
      <c r="P1059" s="71" t="n">
        <v>610.1715999999999</v>
      </c>
      <c r="Q1059" s="51" t="n">
        <v>0.09962310606060606</v>
      </c>
      <c r="R1059" t="n">
        <v>4</v>
      </c>
      <c r="S1059" t="n">
        <v>2025</v>
      </c>
      <c r="T1059" t="n">
        <v>5</v>
      </c>
      <c r="U1059" t="n">
        <v>2025</v>
      </c>
      <c r="V1059" s="234" t="n">
        <v>45825</v>
      </c>
      <c r="W1059" t="inlineStr">
        <is>
          <t>junio</t>
        </is>
      </c>
      <c r="X1059" t="n">
        <v>2025</v>
      </c>
    </row>
    <row r="1060" ht="15" customHeight="1">
      <c r="A1060" t="inlineStr">
        <is>
          <t>SL</t>
        </is>
      </c>
      <c r="B1060" t="n">
        <v>7</v>
      </c>
      <c r="C1060" t="n">
        <v>1</v>
      </c>
      <c r="D1060" s="234" t="n">
        <v>45777</v>
      </c>
      <c r="E1060" s="234" t="n">
        <v>45859</v>
      </c>
      <c r="F1060" s="234" t="n">
        <v>45868</v>
      </c>
      <c r="G1060" t="inlineStr">
        <is>
          <t>ConchaD</t>
        </is>
      </c>
      <c r="H1060" t="n">
        <v>18</v>
      </c>
      <c r="I1060" t="inlineStr">
        <is>
          <t>MARCKB</t>
        </is>
      </c>
      <c r="J1060" s="71" t="n">
        <v>74562.81</v>
      </c>
      <c r="K1060" t="inlineStr">
        <is>
          <t>USD</t>
        </is>
      </c>
      <c r="L1060" s="71" t="n">
        <v>64124.0166</v>
      </c>
      <c r="M1060" s="71" t="n">
        <v>74562.81</v>
      </c>
      <c r="N1060" s="71" t="n">
        <v>23031.99</v>
      </c>
      <c r="O1060" s="71" t="n">
        <v>19807.5114</v>
      </c>
      <c r="P1060" s="71" t="n">
        <v>23031.99</v>
      </c>
      <c r="Q1060" s="51" t="n">
        <v>0.3088938037608829</v>
      </c>
      <c r="R1060" t="n">
        <v>4</v>
      </c>
      <c r="S1060" t="n">
        <v>2025</v>
      </c>
      <c r="T1060" t="n">
        <v>7</v>
      </c>
      <c r="U1060" t="n">
        <v>2025</v>
      </c>
      <c r="V1060" s="234" t="n">
        <v>45913</v>
      </c>
      <c r="W1060" t="inlineStr">
        <is>
          <t>septiembre</t>
        </is>
      </c>
      <c r="X1060" t="n">
        <v>2025</v>
      </c>
    </row>
    <row r="1061" ht="15" customHeight="1">
      <c r="A1061" t="inlineStr">
        <is>
          <t>SL</t>
        </is>
      </c>
      <c r="B1061" t="n">
        <v>8</v>
      </c>
      <c r="C1061" t="n">
        <v>0</v>
      </c>
      <c r="D1061" s="234" t="n">
        <v>45777</v>
      </c>
      <c r="E1061" s="234" t="n">
        <v>45996</v>
      </c>
      <c r="F1061" s="234" t="n">
        <v>46000</v>
      </c>
      <c r="G1061" t="inlineStr">
        <is>
          <t>AndreaG</t>
        </is>
      </c>
      <c r="H1061" t="n">
        <v>18</v>
      </c>
      <c r="J1061" s="71" t="n">
        <v>12047.61</v>
      </c>
      <c r="K1061" t="inlineStr">
        <is>
          <t>EUR</t>
        </is>
      </c>
      <c r="L1061" s="71" t="n">
        <v>12047.61</v>
      </c>
      <c r="M1061" s="71" t="n">
        <v>13975.2276</v>
      </c>
      <c r="N1061" s="71" t="n">
        <v>3158.93</v>
      </c>
      <c r="O1061" s="71" t="n">
        <v>3158.93</v>
      </c>
      <c r="P1061" s="71" t="n">
        <v>3664.3588</v>
      </c>
      <c r="Q1061" s="51" t="n">
        <v>0.2622038728013274</v>
      </c>
      <c r="R1061" t="n">
        <v>4</v>
      </c>
      <c r="S1061" t="n">
        <v>2025</v>
      </c>
      <c r="T1061" t="n">
        <v>12</v>
      </c>
      <c r="U1061" t="n">
        <v>2025</v>
      </c>
      <c r="V1061" s="234" t="n">
        <v>46045</v>
      </c>
      <c r="W1061" t="inlineStr">
        <is>
          <t>enero</t>
        </is>
      </c>
      <c r="X1061" t="n">
        <v>2026</v>
      </c>
    </row>
    <row r="1062" ht="15" customHeight="1">
      <c r="A1062" t="inlineStr">
        <is>
          <t>SL</t>
        </is>
      </c>
      <c r="B1062" t="n">
        <v>9</v>
      </c>
      <c r="C1062" t="n">
        <v>1</v>
      </c>
      <c r="D1062" s="234" t="n">
        <v>45782</v>
      </c>
      <c r="E1062" s="234" t="n">
        <v>45889</v>
      </c>
      <c r="F1062" s="234" t="n">
        <v>45930</v>
      </c>
      <c r="G1062" t="inlineStr">
        <is>
          <t>AndreaG</t>
        </is>
      </c>
      <c r="H1062" t="n">
        <v>19</v>
      </c>
      <c r="I1062" t="inlineStr">
        <is>
          <t>JAIMEG,MARTINB</t>
        </is>
      </c>
      <c r="J1062" s="71" t="n">
        <v>25100.01</v>
      </c>
      <c r="K1062" t="inlineStr">
        <is>
          <t>EUR</t>
        </is>
      </c>
      <c r="L1062" s="71" t="n">
        <v>25100.01</v>
      </c>
      <c r="M1062" s="71" t="n">
        <v>29116.01159999999</v>
      </c>
      <c r="N1062" s="71" t="n">
        <v>4011.19</v>
      </c>
      <c r="O1062" s="71" t="n">
        <v>4011.19</v>
      </c>
      <c r="P1062" s="71" t="n">
        <v>4652.980399999999</v>
      </c>
      <c r="Q1062" s="51" t="n">
        <v>0.159808302865218</v>
      </c>
      <c r="R1062" t="n">
        <v>5</v>
      </c>
      <c r="S1062" t="n">
        <v>2025</v>
      </c>
      <c r="T1062" t="n">
        <v>8</v>
      </c>
      <c r="U1062" t="n">
        <v>2025</v>
      </c>
      <c r="V1062" s="234" t="n">
        <v>45975</v>
      </c>
      <c r="W1062" t="inlineStr">
        <is>
          <t>noviembre</t>
        </is>
      </c>
      <c r="X1062" t="n">
        <v>2025</v>
      </c>
    </row>
    <row r="1063" ht="15" customHeight="1">
      <c r="A1063" t="inlineStr">
        <is>
          <t>SL</t>
        </is>
      </c>
      <c r="B1063" t="n">
        <v>10</v>
      </c>
      <c r="C1063" t="n">
        <v>1</v>
      </c>
      <c r="D1063" s="234" t="n">
        <v>45790</v>
      </c>
      <c r="E1063" s="234" t="n">
        <v>45792</v>
      </c>
      <c r="F1063" s="234" t="n">
        <v>45862</v>
      </c>
      <c r="G1063" t="inlineStr">
        <is>
          <t>MartinB</t>
        </is>
      </c>
      <c r="H1063" t="n">
        <v>20</v>
      </c>
      <c r="J1063" s="71" t="n">
        <v>426.46</v>
      </c>
      <c r="K1063" t="inlineStr">
        <is>
          <t>EUR</t>
        </is>
      </c>
      <c r="L1063" s="71" t="n">
        <v>426.46</v>
      </c>
      <c r="M1063" s="71" t="n">
        <v>494.6935999999999</v>
      </c>
      <c r="N1063" s="71" t="n">
        <v>0</v>
      </c>
      <c r="O1063" s="71" t="n">
        <v>0</v>
      </c>
      <c r="P1063" s="71" t="n">
        <v>0</v>
      </c>
      <c r="Q1063" s="51" t="n">
        <v>0</v>
      </c>
      <c r="R1063" t="n">
        <v>5</v>
      </c>
      <c r="S1063" t="n">
        <v>2025</v>
      </c>
      <c r="T1063" t="n">
        <v>5</v>
      </c>
      <c r="U1063" t="n">
        <v>2025</v>
      </c>
      <c r="V1063" s="234" t="n">
        <v>45907</v>
      </c>
      <c r="W1063" t="inlineStr">
        <is>
          <t>septiembre</t>
        </is>
      </c>
      <c r="X1063" t="n">
        <v>2025</v>
      </c>
    </row>
    <row r="1064" ht="15" customHeight="1">
      <c r="A1064" t="inlineStr">
        <is>
          <t>SL</t>
        </is>
      </c>
      <c r="B1064" t="n">
        <v>11</v>
      </c>
      <c r="C1064" t="n">
        <v>1</v>
      </c>
      <c r="D1064" s="234" t="n">
        <v>45799</v>
      </c>
      <c r="E1064" s="234" t="n">
        <v>45805</v>
      </c>
      <c r="F1064" s="234" t="n">
        <v>45806</v>
      </c>
      <c r="G1064" t="inlineStr">
        <is>
          <t>MartinB</t>
        </is>
      </c>
      <c r="H1064" t="n">
        <v>21</v>
      </c>
      <c r="J1064" s="71" t="n">
        <v>577.36</v>
      </c>
      <c r="K1064" t="inlineStr">
        <is>
          <t>EUR</t>
        </is>
      </c>
      <c r="L1064" s="71" t="n">
        <v>577.36</v>
      </c>
      <c r="M1064" s="71" t="n">
        <v>669.7375999999999</v>
      </c>
      <c r="N1064" s="71" t="n">
        <v>80</v>
      </c>
      <c r="O1064" s="71" t="n">
        <v>80</v>
      </c>
      <c r="P1064" s="71" t="n">
        <v>92.8</v>
      </c>
      <c r="Q1064" s="51" t="n">
        <v>0.138561729250381</v>
      </c>
      <c r="R1064" t="n">
        <v>5</v>
      </c>
      <c r="S1064" t="n">
        <v>2025</v>
      </c>
      <c r="T1064" t="n">
        <v>5</v>
      </c>
      <c r="U1064" t="n">
        <v>2025</v>
      </c>
      <c r="V1064" s="234" t="n">
        <v>45851</v>
      </c>
      <c r="W1064" t="inlineStr">
        <is>
          <t>julio</t>
        </is>
      </c>
      <c r="X1064" t="n">
        <v>2025</v>
      </c>
    </row>
    <row r="1065" ht="15" customHeight="1">
      <c r="A1065" t="inlineStr">
        <is>
          <t>SL</t>
        </is>
      </c>
      <c r="B1065" t="n">
        <v>12</v>
      </c>
      <c r="C1065" t="n">
        <v>1</v>
      </c>
      <c r="D1065" s="234" t="n">
        <v>45793</v>
      </c>
      <c r="E1065" s="234" t="n">
        <v>45801</v>
      </c>
      <c r="F1065" s="234" t="n">
        <v>45940</v>
      </c>
      <c r="G1065" t="inlineStr">
        <is>
          <t>MartinB</t>
        </is>
      </c>
      <c r="H1065" t="n">
        <v>20</v>
      </c>
      <c r="I1065" t="inlineStr">
        <is>
          <t>MARCKB</t>
        </is>
      </c>
      <c r="J1065" s="71" t="n">
        <v>6617.36</v>
      </c>
      <c r="K1065" t="inlineStr">
        <is>
          <t>EUR</t>
        </is>
      </c>
      <c r="L1065" s="71" t="n">
        <v>6617.36</v>
      </c>
      <c r="M1065" s="71" t="n">
        <v>7676.137599999999</v>
      </c>
      <c r="N1065" s="71" t="n">
        <v>0</v>
      </c>
      <c r="O1065" s="71" t="n">
        <v>0</v>
      </c>
      <c r="P1065" s="71" t="n">
        <v>0</v>
      </c>
      <c r="Q1065" s="51" t="n">
        <v>0</v>
      </c>
      <c r="R1065" t="n">
        <v>5</v>
      </c>
      <c r="S1065" t="n">
        <v>2025</v>
      </c>
      <c r="T1065" t="n">
        <v>5</v>
      </c>
      <c r="U1065" t="n">
        <v>2025</v>
      </c>
      <c r="V1065" s="234" t="n">
        <v>45985</v>
      </c>
      <c r="W1065" t="inlineStr">
        <is>
          <t>noviembre</t>
        </is>
      </c>
      <c r="X1065" t="n">
        <v>2025</v>
      </c>
    </row>
    <row r="1066" ht="15" customHeight="1">
      <c r="A1066" t="inlineStr">
        <is>
          <t>SL</t>
        </is>
      </c>
      <c r="B1066" t="n">
        <v>13</v>
      </c>
      <c r="C1066" t="n">
        <v>1</v>
      </c>
      <c r="D1066" s="234" t="n">
        <v>45810</v>
      </c>
      <c r="E1066" s="234" t="n">
        <v>45860</v>
      </c>
      <c r="F1066" s="234" t="n">
        <v>45865</v>
      </c>
      <c r="G1066" t="inlineStr">
        <is>
          <t>AndreaG</t>
        </is>
      </c>
      <c r="H1066" t="n">
        <v>23</v>
      </c>
      <c r="I1066" t="inlineStr">
        <is>
          <t>TATIANAP</t>
        </is>
      </c>
      <c r="J1066" s="71" t="n">
        <v>27952</v>
      </c>
      <c r="K1066" t="inlineStr">
        <is>
          <t>EUR</t>
        </is>
      </c>
      <c r="L1066" s="71" t="n">
        <v>27952</v>
      </c>
      <c r="M1066" s="71" t="n">
        <v>32424.32</v>
      </c>
      <c r="N1066" s="71" t="n">
        <v>7571.21</v>
      </c>
      <c r="O1066" s="71" t="n">
        <v>7571.21</v>
      </c>
      <c r="P1066" s="71" t="n">
        <v>8782.603599999999</v>
      </c>
      <c r="Q1066" s="51" t="n">
        <v>0.2708646966227819</v>
      </c>
      <c r="R1066" t="n">
        <v>6</v>
      </c>
      <c r="S1066" t="n">
        <v>2025</v>
      </c>
      <c r="T1066" t="n">
        <v>7</v>
      </c>
      <c r="U1066" t="n">
        <v>2025</v>
      </c>
      <c r="V1066" s="234" t="n">
        <v>45910</v>
      </c>
      <c r="W1066" t="inlineStr">
        <is>
          <t>septiembre</t>
        </is>
      </c>
      <c r="X1066" t="n">
        <v>2025</v>
      </c>
    </row>
    <row r="1067" ht="15" customHeight="1">
      <c r="A1067" t="inlineStr">
        <is>
          <t>SL</t>
        </is>
      </c>
      <c r="B1067" t="n">
        <v>14</v>
      </c>
      <c r="C1067" t="n">
        <v>1</v>
      </c>
      <c r="D1067" s="234" t="n">
        <v>45810</v>
      </c>
      <c r="E1067" s="234" t="n">
        <v>45814</v>
      </c>
      <c r="F1067" s="234" t="n">
        <v>45816</v>
      </c>
      <c r="G1067" t="inlineStr">
        <is>
          <t>MartinB</t>
        </is>
      </c>
      <c r="H1067" t="n">
        <v>23</v>
      </c>
      <c r="J1067" s="71" t="n">
        <v>427.8</v>
      </c>
      <c r="K1067" t="inlineStr">
        <is>
          <t>EUR</t>
        </is>
      </c>
      <c r="L1067" s="71" t="n">
        <v>427.8</v>
      </c>
      <c r="M1067" s="71" t="n">
        <v>496.248</v>
      </c>
      <c r="N1067" s="71" t="n">
        <v>0</v>
      </c>
      <c r="O1067" s="71" t="n">
        <v>0</v>
      </c>
      <c r="P1067" s="71" t="n">
        <v>0</v>
      </c>
      <c r="Q1067" s="51" t="n">
        <v>0</v>
      </c>
      <c r="R1067" t="n">
        <v>6</v>
      </c>
      <c r="S1067" t="n">
        <v>2025</v>
      </c>
      <c r="T1067" t="n">
        <v>6</v>
      </c>
      <c r="U1067" t="n">
        <v>2025</v>
      </c>
      <c r="V1067" s="234" t="n">
        <v>45861</v>
      </c>
      <c r="W1067" t="inlineStr">
        <is>
          <t>julio</t>
        </is>
      </c>
      <c r="X1067" t="n">
        <v>2025</v>
      </c>
    </row>
    <row r="1068" ht="15" customHeight="1">
      <c r="A1068" t="inlineStr">
        <is>
          <t>SL</t>
        </is>
      </c>
      <c r="B1068" t="n">
        <v>15</v>
      </c>
      <c r="C1068" t="n">
        <v>0</v>
      </c>
      <c r="D1068" s="234" t="n">
        <v>45818</v>
      </c>
      <c r="E1068" s="234" t="n">
        <v>45843</v>
      </c>
      <c r="F1068" s="234" t="n">
        <v>45974</v>
      </c>
      <c r="G1068" t="inlineStr">
        <is>
          <t>MartinB</t>
        </is>
      </c>
      <c r="H1068" t="n">
        <v>24</v>
      </c>
      <c r="J1068" s="71" t="n">
        <v>1285.96</v>
      </c>
      <c r="K1068" t="inlineStr">
        <is>
          <t>EUR</t>
        </is>
      </c>
      <c r="L1068" s="71" t="n">
        <v>1285.96</v>
      </c>
      <c r="M1068" s="71" t="n">
        <v>1491.7136</v>
      </c>
      <c r="N1068" s="71" t="n">
        <v>0</v>
      </c>
      <c r="O1068" s="71" t="n">
        <v>0</v>
      </c>
      <c r="P1068" s="71" t="n">
        <v>0</v>
      </c>
      <c r="Q1068" s="51" t="n">
        <v>0</v>
      </c>
      <c r="R1068" t="n">
        <v>6</v>
      </c>
      <c r="S1068" t="n">
        <v>2025</v>
      </c>
      <c r="T1068" t="n">
        <v>7</v>
      </c>
      <c r="U1068" t="n">
        <v>2025</v>
      </c>
      <c r="V1068" s="234" t="n">
        <v>46019</v>
      </c>
      <c r="W1068" t="inlineStr">
        <is>
          <t>diciembre</t>
        </is>
      </c>
      <c r="X1068" t="n">
        <v>2025</v>
      </c>
    </row>
    <row r="1069" ht="15" customHeight="1">
      <c r="A1069" t="inlineStr">
        <is>
          <t>SL</t>
        </is>
      </c>
      <c r="B1069" t="n">
        <v>16</v>
      </c>
      <c r="C1069" t="n">
        <v>1</v>
      </c>
      <c r="D1069" s="234" t="n">
        <v>45824</v>
      </c>
      <c r="E1069" s="234" t="n">
        <v>45830</v>
      </c>
      <c r="F1069" s="234" t="n">
        <v>45842</v>
      </c>
      <c r="G1069" t="inlineStr">
        <is>
          <t>ConchaD</t>
        </is>
      </c>
      <c r="H1069" t="n">
        <v>25</v>
      </c>
      <c r="I1069" t="inlineStr">
        <is>
          <t>MARCKB</t>
        </is>
      </c>
      <c r="J1069" s="71" t="n">
        <v>236061.45</v>
      </c>
      <c r="K1069" t="inlineStr">
        <is>
          <t>USD</t>
        </is>
      </c>
      <c r="L1069" s="71" t="n">
        <v>203012.847</v>
      </c>
      <c r="M1069" s="71" t="n">
        <v>236061.45</v>
      </c>
      <c r="N1069" s="71" t="n">
        <v>29983.96</v>
      </c>
      <c r="O1069" s="71" t="n">
        <v>25786.2056</v>
      </c>
      <c r="P1069" s="71" t="n">
        <v>29983.96</v>
      </c>
      <c r="Q1069" s="51" t="n">
        <v>0.1270176049498976</v>
      </c>
      <c r="R1069" t="n">
        <v>6</v>
      </c>
      <c r="S1069" t="n">
        <v>2025</v>
      </c>
      <c r="T1069" t="n">
        <v>6</v>
      </c>
      <c r="U1069" t="n">
        <v>2025</v>
      </c>
      <c r="V1069" s="234" t="n">
        <v>45887</v>
      </c>
      <c r="W1069" t="inlineStr">
        <is>
          <t>agosto</t>
        </is>
      </c>
      <c r="X1069" t="n">
        <v>2025</v>
      </c>
    </row>
    <row r="1070" ht="15" customHeight="1">
      <c r="A1070" t="inlineStr">
        <is>
          <t>SL</t>
        </is>
      </c>
      <c r="B1070" t="n">
        <v>17</v>
      </c>
      <c r="C1070" t="n">
        <v>1</v>
      </c>
      <c r="D1070" s="234" t="n">
        <v>45825</v>
      </c>
      <c r="E1070" s="234" t="n">
        <v>45892</v>
      </c>
      <c r="F1070" s="234" t="n">
        <v>45904</v>
      </c>
      <c r="G1070" t="inlineStr">
        <is>
          <t>AndreaG</t>
        </is>
      </c>
      <c r="H1070" t="n">
        <v>25</v>
      </c>
      <c r="I1070" t="inlineStr">
        <is>
          <t>TATIANAP</t>
        </is>
      </c>
      <c r="J1070" s="71" t="n">
        <v>27467</v>
      </c>
      <c r="K1070" t="inlineStr">
        <is>
          <t>EUR</t>
        </is>
      </c>
      <c r="L1070" s="71" t="n">
        <v>27467</v>
      </c>
      <c r="M1070" s="71" t="n">
        <v>31861.72</v>
      </c>
      <c r="N1070" s="71" t="n">
        <v>4626.46</v>
      </c>
      <c r="O1070" s="71" t="n">
        <v>4626.46</v>
      </c>
      <c r="P1070" s="71" t="n">
        <v>5366.6936</v>
      </c>
      <c r="Q1070" s="51" t="n">
        <v>0.1684370335311465</v>
      </c>
      <c r="R1070" t="n">
        <v>6</v>
      </c>
      <c r="S1070" t="n">
        <v>2025</v>
      </c>
      <c r="T1070" t="n">
        <v>8</v>
      </c>
      <c r="U1070" t="n">
        <v>2025</v>
      </c>
      <c r="V1070" s="234" t="n">
        <v>45949</v>
      </c>
      <c r="W1070" t="inlineStr">
        <is>
          <t>octubre</t>
        </is>
      </c>
      <c r="X1070" t="n">
        <v>2025</v>
      </c>
    </row>
    <row r="1071" ht="15" customHeight="1">
      <c r="A1071" t="inlineStr">
        <is>
          <t>SL</t>
        </is>
      </c>
      <c r="B1071" t="n">
        <v>19</v>
      </c>
      <c r="C1071" t="n">
        <v>1</v>
      </c>
      <c r="D1071" s="234" t="n">
        <v>45828</v>
      </c>
      <c r="E1071" s="234" t="n">
        <v>45841</v>
      </c>
      <c r="F1071" s="234" t="n">
        <v>45847</v>
      </c>
      <c r="G1071" t="inlineStr">
        <is>
          <t>HelenM</t>
        </is>
      </c>
      <c r="H1071" t="n">
        <v>25</v>
      </c>
      <c r="I1071" t="inlineStr">
        <is>
          <t>CONCHAD</t>
        </is>
      </c>
      <c r="J1071" s="71" t="n">
        <v>28496.6</v>
      </c>
      <c r="K1071" t="inlineStr">
        <is>
          <t>EUR</t>
        </is>
      </c>
      <c r="L1071" s="71" t="n">
        <v>28496.6</v>
      </c>
      <c r="M1071" s="71" t="n">
        <v>33056.056</v>
      </c>
      <c r="N1071" s="71" t="n">
        <v>3929.8</v>
      </c>
      <c r="O1071" s="71" t="n">
        <v>3929.8</v>
      </c>
      <c r="P1071" s="71" t="n">
        <v>4558.568</v>
      </c>
      <c r="Q1071" s="51" t="n">
        <v>0.1379041710239116</v>
      </c>
      <c r="R1071" t="n">
        <v>6</v>
      </c>
      <c r="S1071" t="n">
        <v>2025</v>
      </c>
      <c r="T1071" t="n">
        <v>7</v>
      </c>
      <c r="U1071" t="n">
        <v>2025</v>
      </c>
      <c r="V1071" s="234" t="n">
        <v>45892</v>
      </c>
      <c r="W1071" t="inlineStr">
        <is>
          <t>agosto</t>
        </is>
      </c>
      <c r="X1071" t="n">
        <v>2025</v>
      </c>
    </row>
    <row r="1072" ht="15" customHeight="1">
      <c r="A1072" t="inlineStr">
        <is>
          <t>SL</t>
        </is>
      </c>
      <c r="B1072" t="n">
        <v>20</v>
      </c>
      <c r="C1072" t="n">
        <v>1</v>
      </c>
      <c r="D1072" s="234" t="n">
        <v>45832</v>
      </c>
      <c r="E1072" s="234" t="n">
        <v>45833</v>
      </c>
      <c r="F1072" s="234" t="n">
        <v>45836</v>
      </c>
      <c r="G1072" t="inlineStr">
        <is>
          <t>MartinB</t>
        </is>
      </c>
      <c r="H1072" t="n">
        <v>26</v>
      </c>
      <c r="I1072" t="inlineStr">
        <is>
          <t>JAIMEG</t>
        </is>
      </c>
      <c r="J1072" s="71" t="n">
        <v>7014</v>
      </c>
      <c r="K1072" t="inlineStr">
        <is>
          <t>GPB</t>
        </is>
      </c>
      <c r="L1072" s="71" t="n">
        <v>8066.099999999999</v>
      </c>
      <c r="M1072" s="71" t="n">
        <v>9398.76</v>
      </c>
      <c r="N1072" s="71" t="n">
        <v>701.4</v>
      </c>
      <c r="O1072" s="71" t="n">
        <v>806.6099999999999</v>
      </c>
      <c r="P1072" s="71" t="n">
        <v>939.876</v>
      </c>
      <c r="Q1072" s="51" t="n">
        <v>0.09999999999999999</v>
      </c>
      <c r="R1072" t="n">
        <v>6</v>
      </c>
      <c r="S1072" t="n">
        <v>2025</v>
      </c>
      <c r="T1072" t="n">
        <v>6</v>
      </c>
      <c r="U1072" t="n">
        <v>2025</v>
      </c>
      <c r="V1072" s="234" t="n">
        <v>45881</v>
      </c>
      <c r="W1072" t="inlineStr">
        <is>
          <t>agosto</t>
        </is>
      </c>
      <c r="X1072" t="n">
        <v>2025</v>
      </c>
    </row>
    <row r="1073" ht="15" customHeight="1">
      <c r="A1073" t="inlineStr">
        <is>
          <t>SL</t>
        </is>
      </c>
      <c r="B1073" t="n">
        <v>21</v>
      </c>
      <c r="C1073" t="n">
        <v>0</v>
      </c>
      <c r="D1073" s="234" t="n">
        <v>45835</v>
      </c>
      <c r="E1073" s="234" t="n">
        <v>45950</v>
      </c>
      <c r="F1073" s="234" t="n">
        <v>45969</v>
      </c>
      <c r="G1073" t="inlineStr">
        <is>
          <t>ConchaD</t>
        </is>
      </c>
      <c r="H1073" t="n">
        <v>26</v>
      </c>
      <c r="J1073" s="71" t="n">
        <v>42837.7</v>
      </c>
      <c r="K1073" t="inlineStr">
        <is>
          <t>EUR</t>
        </is>
      </c>
      <c r="L1073" s="71" t="n">
        <v>42837.7</v>
      </c>
      <c r="M1073" s="71" t="n">
        <v>49691.732</v>
      </c>
      <c r="N1073" s="71" t="n">
        <v>4180.48</v>
      </c>
      <c r="O1073" s="71" t="n">
        <v>4180.48</v>
      </c>
      <c r="P1073" s="71" t="n">
        <v>4849.3568</v>
      </c>
      <c r="Q1073" s="51" t="n">
        <v>0.09758880612171054</v>
      </c>
      <c r="R1073" t="n">
        <v>6</v>
      </c>
      <c r="S1073" t="n">
        <v>2025</v>
      </c>
      <c r="T1073" t="n">
        <v>10</v>
      </c>
      <c r="U1073" t="n">
        <v>2025</v>
      </c>
      <c r="V1073" s="234" t="n">
        <v>46014</v>
      </c>
      <c r="W1073" t="inlineStr">
        <is>
          <t>diciembre</t>
        </is>
      </c>
      <c r="X1073" t="n">
        <v>2025</v>
      </c>
    </row>
    <row r="1074" ht="15" customHeight="1">
      <c r="A1074" t="inlineStr">
        <is>
          <t>SL</t>
        </is>
      </c>
      <c r="B1074" t="n">
        <v>22</v>
      </c>
      <c r="C1074" t="n">
        <v>1</v>
      </c>
      <c r="D1074" s="234" t="n">
        <v>45839</v>
      </c>
      <c r="E1074" s="234" t="n">
        <v>45865</v>
      </c>
      <c r="F1074" s="234" t="n">
        <v>45869</v>
      </c>
      <c r="G1074" t="inlineStr">
        <is>
          <t>HelenM</t>
        </is>
      </c>
      <c r="H1074" t="n">
        <v>27</v>
      </c>
      <c r="J1074" s="71" t="n">
        <v>6222</v>
      </c>
      <c r="K1074" t="inlineStr">
        <is>
          <t>EUR</t>
        </is>
      </c>
      <c r="L1074" s="71" t="n">
        <v>6222</v>
      </c>
      <c r="M1074" s="71" t="n">
        <v>7217.52</v>
      </c>
      <c r="N1074" s="71" t="n">
        <v>1196.3</v>
      </c>
      <c r="O1074" s="71" t="n">
        <v>1196.3</v>
      </c>
      <c r="P1074" s="71" t="n">
        <v>1387.708</v>
      </c>
      <c r="Q1074" s="51" t="n">
        <v>0.1922693667630987</v>
      </c>
      <c r="R1074" t="n">
        <v>7</v>
      </c>
      <c r="S1074" t="n">
        <v>2025</v>
      </c>
      <c r="T1074" t="n">
        <v>7</v>
      </c>
      <c r="U1074" t="n">
        <v>2025</v>
      </c>
      <c r="V1074" s="234" t="n">
        <v>45914</v>
      </c>
      <c r="W1074" t="inlineStr">
        <is>
          <t>septiembre</t>
        </is>
      </c>
      <c r="X1074" t="n">
        <v>2025</v>
      </c>
    </row>
    <row r="1075" ht="15" customHeight="1">
      <c r="A1075" t="inlineStr">
        <is>
          <t>SL</t>
        </is>
      </c>
      <c r="B1075" t="n">
        <v>23</v>
      </c>
      <c r="C1075" t="n">
        <v>1</v>
      </c>
      <c r="D1075" s="234" t="n">
        <v>45841</v>
      </c>
      <c r="E1075" s="234" t="n">
        <v>46017</v>
      </c>
      <c r="F1075" s="234" t="n">
        <v>46024</v>
      </c>
      <c r="G1075" t="inlineStr">
        <is>
          <t>FernandaS</t>
        </is>
      </c>
      <c r="H1075" t="n">
        <v>27</v>
      </c>
      <c r="I1075" t="inlineStr">
        <is>
          <t>JAIMEG,MARTINB</t>
        </is>
      </c>
      <c r="J1075" s="71" t="n">
        <v>32543.83</v>
      </c>
      <c r="K1075" t="inlineStr">
        <is>
          <t>EUR</t>
        </is>
      </c>
      <c r="L1075" s="71" t="n">
        <v>32543.83</v>
      </c>
      <c r="M1075" s="71" t="n">
        <v>37750.8428</v>
      </c>
      <c r="N1075" s="71" t="n">
        <v>1724.96</v>
      </c>
      <c r="O1075" s="71" t="n">
        <v>1724.96</v>
      </c>
      <c r="P1075" s="71" t="n">
        <v>2000.9536</v>
      </c>
      <c r="Q1075" s="51" t="n">
        <v>0.05300421001461721</v>
      </c>
      <c r="R1075" t="n">
        <v>7</v>
      </c>
      <c r="S1075" t="n">
        <v>2025</v>
      </c>
      <c r="T1075" t="n">
        <v>12</v>
      </c>
      <c r="U1075" t="n">
        <v>2025</v>
      </c>
      <c r="V1075" s="234" t="n">
        <v>46069</v>
      </c>
      <c r="W1075" t="inlineStr">
        <is>
          <t>febrero</t>
        </is>
      </c>
      <c r="X1075" t="n">
        <v>2026</v>
      </c>
    </row>
    <row r="1076" ht="15" customHeight="1">
      <c r="A1076" t="inlineStr">
        <is>
          <t>SL</t>
        </is>
      </c>
      <c r="B1076" t="n">
        <v>24</v>
      </c>
      <c r="C1076" t="n">
        <v>1</v>
      </c>
      <c r="D1076" s="234" t="n">
        <v>45845</v>
      </c>
      <c r="E1076" s="234" t="n">
        <v>45902</v>
      </c>
      <c r="F1076" s="234" t="n">
        <v>45903</v>
      </c>
      <c r="G1076" t="inlineStr">
        <is>
          <t>MartinB</t>
        </is>
      </c>
      <c r="H1076" t="n">
        <v>28</v>
      </c>
      <c r="J1076" s="71" t="n">
        <v>2400</v>
      </c>
      <c r="K1076" t="inlineStr">
        <is>
          <t>EUR</t>
        </is>
      </c>
      <c r="L1076" s="71" t="n">
        <v>2400</v>
      </c>
      <c r="M1076" s="71" t="n">
        <v>2784</v>
      </c>
      <c r="N1076" s="71" t="n">
        <v>183.19</v>
      </c>
      <c r="O1076" s="71" t="n">
        <v>183.19</v>
      </c>
      <c r="P1076" s="71" t="n">
        <v>212.5004</v>
      </c>
      <c r="Q1076" s="51" t="n">
        <v>0.07632916666666667</v>
      </c>
      <c r="R1076" t="n">
        <v>7</v>
      </c>
      <c r="S1076" t="n">
        <v>2025</v>
      </c>
      <c r="T1076" t="n">
        <v>9</v>
      </c>
      <c r="U1076" t="n">
        <v>2025</v>
      </c>
      <c r="V1076" s="234" t="n">
        <v>45948</v>
      </c>
      <c r="W1076" t="inlineStr">
        <is>
          <t>octubre</t>
        </is>
      </c>
      <c r="X1076" t="n">
        <v>2025</v>
      </c>
    </row>
    <row r="1077" ht="15" customHeight="1">
      <c r="A1077" t="inlineStr">
        <is>
          <t>SL</t>
        </is>
      </c>
      <c r="B1077" t="n">
        <v>25</v>
      </c>
      <c r="C1077" t="n">
        <v>1</v>
      </c>
      <c r="D1077" s="234" t="n">
        <v>45848</v>
      </c>
      <c r="E1077" s="234" t="n">
        <v>45855</v>
      </c>
      <c r="F1077" s="234" t="n">
        <v>45860</v>
      </c>
      <c r="G1077" t="inlineStr">
        <is>
          <t>FernandaS</t>
        </is>
      </c>
      <c r="H1077" t="n">
        <v>28</v>
      </c>
      <c r="I1077" t="inlineStr">
        <is>
          <t>JAIMEG</t>
        </is>
      </c>
      <c r="J1077" s="71" t="n">
        <v>2600</v>
      </c>
      <c r="K1077" t="inlineStr">
        <is>
          <t>EUR</t>
        </is>
      </c>
      <c r="L1077" s="71" t="n">
        <v>2600</v>
      </c>
      <c r="M1077" s="71" t="n">
        <v>3016</v>
      </c>
      <c r="N1077" s="71" t="n">
        <v>1115</v>
      </c>
      <c r="O1077" s="71" t="n">
        <v>1115</v>
      </c>
      <c r="P1077" s="71" t="n">
        <v>1293.4</v>
      </c>
      <c r="Q1077" s="51" t="n">
        <v>0.4288461538461538</v>
      </c>
      <c r="R1077" t="n">
        <v>7</v>
      </c>
      <c r="S1077" t="n">
        <v>2025</v>
      </c>
      <c r="T1077" t="n">
        <v>7</v>
      </c>
      <c r="U1077" t="n">
        <v>2025</v>
      </c>
      <c r="V1077" s="234" t="n">
        <v>45905</v>
      </c>
      <c r="W1077" t="inlineStr">
        <is>
          <t>septiembre</t>
        </is>
      </c>
      <c r="X1077" t="n">
        <v>2025</v>
      </c>
    </row>
    <row r="1078" ht="15" customHeight="1">
      <c r="A1078" t="inlineStr">
        <is>
          <t>SL</t>
        </is>
      </c>
      <c r="B1078" t="n">
        <v>26</v>
      </c>
      <c r="C1078" t="n">
        <v>1</v>
      </c>
      <c r="D1078" s="234" t="n">
        <v>45849</v>
      </c>
      <c r="E1078" s="234" t="n">
        <v>45858</v>
      </c>
      <c r="F1078" s="234" t="n">
        <v>45864</v>
      </c>
      <c r="G1078" t="inlineStr">
        <is>
          <t>FernandaS</t>
        </is>
      </c>
      <c r="H1078" t="n">
        <v>28</v>
      </c>
      <c r="I1078" t="inlineStr">
        <is>
          <t>JAIMEG</t>
        </is>
      </c>
      <c r="J1078" s="71" t="n">
        <v>1536</v>
      </c>
      <c r="K1078" s="71" t="inlineStr">
        <is>
          <t>EUR</t>
        </is>
      </c>
      <c r="L1078" s="71" t="n">
        <v>1536</v>
      </c>
      <c r="M1078" s="71" t="n">
        <v>1781.76</v>
      </c>
      <c r="N1078" s="71" t="n">
        <v>120</v>
      </c>
      <c r="O1078" s="71" t="n">
        <v>120</v>
      </c>
      <c r="P1078" s="71" t="n">
        <v>139.2</v>
      </c>
      <c r="Q1078" s="51" t="n">
        <v>0.078125</v>
      </c>
      <c r="R1078" t="n">
        <v>7</v>
      </c>
      <c r="S1078" t="n">
        <v>2025</v>
      </c>
      <c r="T1078" t="n">
        <v>7</v>
      </c>
      <c r="U1078" t="n">
        <v>2025</v>
      </c>
      <c r="V1078" s="234" t="n">
        <v>45909</v>
      </c>
      <c r="W1078" t="inlineStr">
        <is>
          <t>septiembre</t>
        </is>
      </c>
      <c r="X1078" t="n">
        <v>2025</v>
      </c>
    </row>
    <row r="1079" ht="15" customHeight="1">
      <c r="A1079" t="inlineStr">
        <is>
          <t>SL</t>
        </is>
      </c>
      <c r="B1079" t="n">
        <v>27</v>
      </c>
      <c r="C1079" t="n">
        <v>1</v>
      </c>
      <c r="D1079" s="234" t="n">
        <v>45852</v>
      </c>
      <c r="E1079" s="234" t="n">
        <v>45924</v>
      </c>
      <c r="F1079" s="234" t="n">
        <v>45950</v>
      </c>
      <c r="G1079" t="inlineStr">
        <is>
          <t>BlancaO</t>
        </is>
      </c>
      <c r="H1079" t="n">
        <v>29</v>
      </c>
      <c r="I1079" t="inlineStr">
        <is>
          <t>ANDREAG</t>
        </is>
      </c>
      <c r="J1079" s="71" t="n">
        <v>45963.05</v>
      </c>
      <c r="K1079" s="71" t="inlineStr">
        <is>
          <t>EUR</t>
        </is>
      </c>
      <c r="L1079" s="71" t="n">
        <v>45963.05</v>
      </c>
      <c r="M1079" s="71" t="n">
        <v>53317.138</v>
      </c>
      <c r="N1079" s="71" t="n">
        <v>8595.74</v>
      </c>
      <c r="O1079" s="71" t="n">
        <v>8595.74</v>
      </c>
      <c r="P1079" s="71" t="n">
        <v>9971.0584</v>
      </c>
      <c r="Q1079" s="51" t="n">
        <v>0.1870141341795203</v>
      </c>
      <c r="R1079" t="n">
        <v>7</v>
      </c>
      <c r="S1079" t="n">
        <v>2025</v>
      </c>
      <c r="T1079" t="n">
        <v>9</v>
      </c>
      <c r="U1079" t="n">
        <v>2025</v>
      </c>
      <c r="V1079" s="234" t="n">
        <v>45995</v>
      </c>
      <c r="W1079" t="inlineStr">
        <is>
          <t>diciembre</t>
        </is>
      </c>
      <c r="X1079" t="n">
        <v>2025</v>
      </c>
    </row>
    <row r="1080" ht="15" customHeight="1">
      <c r="A1080" t="inlineStr">
        <is>
          <t>SL</t>
        </is>
      </c>
      <c r="B1080" t="n">
        <v>28</v>
      </c>
      <c r="C1080" t="n">
        <v>1</v>
      </c>
      <c r="D1080" s="234" t="n">
        <v>45854</v>
      </c>
      <c r="E1080" s="234" t="n">
        <v>45913</v>
      </c>
      <c r="F1080" s="234" t="n">
        <v>45914</v>
      </c>
      <c r="G1080" t="inlineStr">
        <is>
          <t>HelenM</t>
        </is>
      </c>
      <c r="H1080" t="n">
        <v>29</v>
      </c>
      <c r="I1080" t="inlineStr">
        <is>
          <t>MARTINB</t>
        </is>
      </c>
      <c r="J1080" s="71" t="n">
        <v>5240</v>
      </c>
      <c r="K1080" s="71" t="inlineStr">
        <is>
          <t>EUR</t>
        </is>
      </c>
      <c r="L1080" s="71" t="n">
        <v>5240</v>
      </c>
      <c r="M1080" s="71" t="n">
        <v>6078.4</v>
      </c>
      <c r="N1080" s="71" t="n">
        <v>254.28</v>
      </c>
      <c r="O1080" s="71" t="n">
        <v>254.28</v>
      </c>
      <c r="P1080" s="71" t="n">
        <v>294.9648</v>
      </c>
      <c r="Q1080" s="51" t="n">
        <v>0.04852671755725191</v>
      </c>
      <c r="R1080" t="n">
        <v>7</v>
      </c>
      <c r="S1080" t="n">
        <v>2025</v>
      </c>
      <c r="T1080" t="n">
        <v>9</v>
      </c>
      <c r="U1080" t="n">
        <v>2025</v>
      </c>
      <c r="V1080" s="234" t="n">
        <v>45959</v>
      </c>
      <c r="W1080" t="inlineStr">
        <is>
          <t>octubre</t>
        </is>
      </c>
      <c r="X1080" t="n">
        <v>2025</v>
      </c>
    </row>
    <row r="1081" ht="15" customHeight="1">
      <c r="A1081" t="inlineStr">
        <is>
          <t>SL</t>
        </is>
      </c>
      <c r="B1081" t="n">
        <v>29</v>
      </c>
      <c r="C1081" t="n">
        <v>1</v>
      </c>
      <c r="D1081" s="234" t="n">
        <v>45856</v>
      </c>
      <c r="E1081" s="234" t="n">
        <v>45857</v>
      </c>
      <c r="F1081" s="234" t="n">
        <v>45857</v>
      </c>
      <c r="G1081" t="inlineStr">
        <is>
          <t>MartinB</t>
        </is>
      </c>
      <c r="H1081" t="n">
        <v>29</v>
      </c>
      <c r="I1081" t="inlineStr">
        <is>
          <t>JAIMEG</t>
        </is>
      </c>
      <c r="J1081" s="71" t="n">
        <v>197.41</v>
      </c>
      <c r="K1081" t="inlineStr">
        <is>
          <t>EUR</t>
        </is>
      </c>
      <c r="L1081" s="71" t="n">
        <v>197.41</v>
      </c>
      <c r="M1081" s="71" t="n">
        <v>228.9956</v>
      </c>
      <c r="N1081" s="71" t="n">
        <v>0</v>
      </c>
      <c r="O1081" s="71" t="n">
        <v>0</v>
      </c>
      <c r="P1081" s="71" t="n">
        <v>0</v>
      </c>
      <c r="Q1081" s="51" t="n">
        <v>0</v>
      </c>
      <c r="R1081" t="n">
        <v>7</v>
      </c>
      <c r="S1081" t="n">
        <v>2025</v>
      </c>
      <c r="T1081" t="n">
        <v>7</v>
      </c>
      <c r="U1081" t="n">
        <v>2025</v>
      </c>
      <c r="V1081" s="234" t="n">
        <v>45902</v>
      </c>
      <c r="W1081" t="inlineStr">
        <is>
          <t>septiembre</t>
        </is>
      </c>
      <c r="X1081" t="n">
        <v>2025</v>
      </c>
    </row>
    <row r="1082" ht="15" customHeight="1">
      <c r="A1082" t="inlineStr">
        <is>
          <t>SL</t>
        </is>
      </c>
      <c r="B1082" t="n">
        <v>30</v>
      </c>
      <c r="C1082" t="n">
        <v>0</v>
      </c>
      <c r="D1082" s="234" t="n">
        <v>45856</v>
      </c>
      <c r="E1082" s="234" t="n">
        <v>46017</v>
      </c>
      <c r="F1082" s="234" t="n">
        <v>46027</v>
      </c>
      <c r="G1082" t="inlineStr">
        <is>
          <t>ElenaM</t>
        </is>
      </c>
      <c r="H1082" t="n">
        <v>29</v>
      </c>
      <c r="I1082" t="inlineStr">
        <is>
          <t>MARTINB</t>
        </is>
      </c>
      <c r="J1082" s="71" t="n">
        <v>78838.92999999999</v>
      </c>
      <c r="K1082" t="inlineStr">
        <is>
          <t>EUR</t>
        </is>
      </c>
      <c r="L1082" s="71" t="n">
        <v>78838.92999999999</v>
      </c>
      <c r="M1082" s="71" t="n">
        <v>91453.15879999999</v>
      </c>
      <c r="N1082" s="71" t="n">
        <v>9227.17</v>
      </c>
      <c r="O1082" s="71" t="n">
        <v>9227.17</v>
      </c>
      <c r="P1082" s="71" t="n">
        <v>10703.5172</v>
      </c>
      <c r="Q1082" s="51" t="n">
        <v>0.1170382449381289</v>
      </c>
      <c r="R1082" t="n">
        <v>7</v>
      </c>
      <c r="S1082" t="n">
        <v>2025</v>
      </c>
      <c r="T1082" t="n">
        <v>12</v>
      </c>
      <c r="U1082" t="n">
        <v>2025</v>
      </c>
      <c r="V1082" s="234" t="n">
        <v>46072</v>
      </c>
      <c r="W1082" t="inlineStr">
        <is>
          <t>febrero</t>
        </is>
      </c>
      <c r="X1082" t="n">
        <v>2026</v>
      </c>
    </row>
    <row r="1083" ht="15" customHeight="1">
      <c r="A1083" t="inlineStr">
        <is>
          <t>SL</t>
        </is>
      </c>
      <c r="B1083" t="n">
        <v>31</v>
      </c>
      <c r="C1083" t="n">
        <v>0</v>
      </c>
      <c r="D1083" s="234" t="n">
        <v>45862</v>
      </c>
      <c r="E1083" s="234" t="n">
        <v>45950</v>
      </c>
      <c r="F1083" s="234" t="n">
        <v>45990</v>
      </c>
      <c r="G1083" t="inlineStr">
        <is>
          <t>MartinB</t>
        </is>
      </c>
      <c r="H1083" t="n">
        <v>30</v>
      </c>
      <c r="J1083" s="71" t="n">
        <v>1894.45</v>
      </c>
      <c r="K1083" s="71" t="inlineStr">
        <is>
          <t>EUR</t>
        </is>
      </c>
      <c r="L1083" s="71" t="n">
        <v>1894.45</v>
      </c>
      <c r="M1083" s="71" t="n">
        <v>2197.562</v>
      </c>
      <c r="N1083" s="71" t="n">
        <v>0</v>
      </c>
      <c r="O1083" s="71" t="n">
        <v>0</v>
      </c>
      <c r="P1083" s="71" t="n">
        <v>0</v>
      </c>
      <c r="Q1083" s="51" t="n">
        <v>0</v>
      </c>
      <c r="R1083" t="n">
        <v>7</v>
      </c>
      <c r="S1083" t="n">
        <v>2025</v>
      </c>
      <c r="T1083" t="n">
        <v>10</v>
      </c>
      <c r="U1083" t="n">
        <v>2025</v>
      </c>
      <c r="V1083" s="234" t="n">
        <v>46035</v>
      </c>
      <c r="W1083" t="inlineStr">
        <is>
          <t>enero</t>
        </is>
      </c>
      <c r="X1083" t="n">
        <v>2026</v>
      </c>
    </row>
    <row r="1084" ht="15" customHeight="1">
      <c r="A1084" t="inlineStr">
        <is>
          <t>SL</t>
        </is>
      </c>
      <c r="B1084" t="n">
        <v>32</v>
      </c>
      <c r="C1084" t="n">
        <v>1</v>
      </c>
      <c r="D1084" s="234" t="n">
        <v>45862</v>
      </c>
      <c r="E1084" s="234" t="n">
        <v>46000</v>
      </c>
      <c r="F1084" s="234" t="n">
        <v>46008</v>
      </c>
      <c r="G1084" t="inlineStr">
        <is>
          <t>AndreaG</t>
        </is>
      </c>
      <c r="H1084" t="n">
        <v>30</v>
      </c>
      <c r="J1084" s="71" t="n">
        <v>4782.34</v>
      </c>
      <c r="K1084" s="71" t="inlineStr">
        <is>
          <t>EUR</t>
        </is>
      </c>
      <c r="L1084" s="71" t="n">
        <v>4782.34</v>
      </c>
      <c r="M1084" s="71" t="n">
        <v>5547.5144</v>
      </c>
      <c r="N1084" s="71" t="n">
        <v>0</v>
      </c>
      <c r="O1084" s="71" t="n">
        <v>0</v>
      </c>
      <c r="P1084" s="71" t="n">
        <v>0</v>
      </c>
      <c r="Q1084" s="51" t="n">
        <v>0</v>
      </c>
      <c r="R1084" t="n">
        <v>7</v>
      </c>
      <c r="S1084" t="n">
        <v>2025</v>
      </c>
      <c r="T1084" t="n">
        <v>12</v>
      </c>
      <c r="U1084" t="n">
        <v>2025</v>
      </c>
      <c r="V1084" s="234" t="n">
        <v>46053</v>
      </c>
      <c r="W1084" t="inlineStr">
        <is>
          <t>enero</t>
        </is>
      </c>
      <c r="X1084" t="n">
        <v>2026</v>
      </c>
    </row>
    <row r="1085" ht="15" customHeight="1">
      <c r="A1085" t="inlineStr">
        <is>
          <t>SL</t>
        </is>
      </c>
      <c r="B1085" t="n">
        <v>33</v>
      </c>
      <c r="C1085" t="n">
        <v>1</v>
      </c>
      <c r="D1085" s="234" t="n">
        <v>45870</v>
      </c>
      <c r="E1085" s="234" t="n">
        <v>45869</v>
      </c>
      <c r="F1085" s="234" t="n">
        <v>45873</v>
      </c>
      <c r="G1085" t="inlineStr">
        <is>
          <t>AndreaG</t>
        </is>
      </c>
      <c r="H1085" t="n">
        <v>31</v>
      </c>
      <c r="J1085" s="71" t="n">
        <v>4815</v>
      </c>
      <c r="K1085" t="inlineStr">
        <is>
          <t>USD</t>
        </is>
      </c>
      <c r="L1085" s="71" t="n">
        <v>4140.9</v>
      </c>
      <c r="M1085" s="71" t="n">
        <v>4815</v>
      </c>
      <c r="N1085" s="71" t="n">
        <v>539.22</v>
      </c>
      <c r="O1085" s="71" t="n">
        <v>463.7292</v>
      </c>
      <c r="P1085" s="71" t="n">
        <v>539.22</v>
      </c>
      <c r="Q1085" s="51" t="n">
        <v>0.11198753894081</v>
      </c>
      <c r="R1085" t="n">
        <v>8</v>
      </c>
      <c r="S1085" t="n">
        <v>2025</v>
      </c>
      <c r="T1085" t="n">
        <v>7</v>
      </c>
      <c r="U1085" t="n">
        <v>2025</v>
      </c>
      <c r="V1085" s="234" t="n">
        <v>45918</v>
      </c>
      <c r="W1085" t="inlineStr">
        <is>
          <t>septiembre</t>
        </is>
      </c>
      <c r="X1085" t="n">
        <v>2025</v>
      </c>
    </row>
    <row r="1086" ht="15" customHeight="1">
      <c r="A1086" t="inlineStr">
        <is>
          <t>SL</t>
        </is>
      </c>
      <c r="B1086" t="n">
        <v>34</v>
      </c>
      <c r="C1086" t="n">
        <v>1</v>
      </c>
      <c r="D1086" s="234" t="n">
        <v>45889</v>
      </c>
      <c r="E1086" s="234" t="n">
        <v>46037</v>
      </c>
      <c r="F1086" s="234" t="n">
        <v>46049</v>
      </c>
      <c r="G1086" t="inlineStr">
        <is>
          <t>AndreaG</t>
        </is>
      </c>
      <c r="H1086" t="n">
        <v>34</v>
      </c>
      <c r="I1086" t="inlineStr">
        <is>
          <t>JAIMEG,JIMENAM,MARTINB</t>
        </is>
      </c>
      <c r="J1086" s="71" t="n">
        <v>32815</v>
      </c>
      <c r="K1086" t="inlineStr">
        <is>
          <t>EUR</t>
        </is>
      </c>
      <c r="L1086" s="71" t="n">
        <v>32815</v>
      </c>
      <c r="M1086" s="71" t="n">
        <v>38065.39999999999</v>
      </c>
      <c r="N1086" s="71" t="n">
        <v>7303.97</v>
      </c>
      <c r="O1086" s="71" t="n">
        <v>7303.97</v>
      </c>
      <c r="P1086" s="71" t="n">
        <v>8472.6052</v>
      </c>
      <c r="Q1086" s="51" t="n">
        <v>0.2225802224592412</v>
      </c>
      <c r="R1086" t="n">
        <v>8</v>
      </c>
      <c r="S1086" t="n">
        <v>2025</v>
      </c>
      <c r="T1086" t="n">
        <v>1</v>
      </c>
      <c r="U1086" t="n">
        <v>2026</v>
      </c>
      <c r="V1086" s="234" t="n">
        <v>46094</v>
      </c>
      <c r="W1086" t="inlineStr">
        <is>
          <t>marzo</t>
        </is>
      </c>
      <c r="X1086" t="n">
        <v>2026</v>
      </c>
    </row>
    <row r="1087" ht="15" customHeight="1">
      <c r="A1087" t="inlineStr">
        <is>
          <t>SL</t>
        </is>
      </c>
      <c r="B1087" t="n">
        <v>36</v>
      </c>
      <c r="C1087" t="n">
        <v>1</v>
      </c>
      <c r="D1087" s="234" t="n">
        <v>45902</v>
      </c>
      <c r="E1087" s="234" t="n">
        <v>45977</v>
      </c>
      <c r="F1087" s="234" t="n">
        <v>45986</v>
      </c>
      <c r="G1087" t="inlineStr">
        <is>
          <t>AnaTeresa</t>
        </is>
      </c>
      <c r="H1087" t="n">
        <v>36</v>
      </c>
      <c r="I1087" t="inlineStr">
        <is>
          <t>MARTINB</t>
        </is>
      </c>
      <c r="J1087" s="71" t="n">
        <v>6545.7</v>
      </c>
      <c r="K1087" t="inlineStr">
        <is>
          <t>EUR</t>
        </is>
      </c>
      <c r="L1087" s="71" t="n">
        <v>6545.7</v>
      </c>
      <c r="M1087" s="71" t="n">
        <v>7593.012</v>
      </c>
      <c r="N1087" s="71" t="n">
        <v>865</v>
      </c>
      <c r="O1087" s="71" t="n">
        <v>865</v>
      </c>
      <c r="P1087" s="71" t="n">
        <v>1003.4</v>
      </c>
      <c r="Q1087" s="51" t="n">
        <v>0.132147822234444</v>
      </c>
      <c r="R1087" t="n">
        <v>9</v>
      </c>
      <c r="S1087" t="n">
        <v>2025</v>
      </c>
      <c r="T1087" t="n">
        <v>11</v>
      </c>
      <c r="U1087" t="n">
        <v>2025</v>
      </c>
      <c r="V1087" s="234" t="n">
        <v>46031</v>
      </c>
      <c r="W1087" t="inlineStr">
        <is>
          <t>enero</t>
        </is>
      </c>
      <c r="X1087" t="n">
        <v>2026</v>
      </c>
    </row>
    <row r="1088" ht="15" customHeight="1">
      <c r="A1088" t="inlineStr">
        <is>
          <t>SL</t>
        </is>
      </c>
      <c r="B1088" t="n">
        <v>37</v>
      </c>
      <c r="C1088" t="n">
        <v>1</v>
      </c>
      <c r="D1088" s="234" t="n">
        <v>45904</v>
      </c>
      <c r="E1088" s="234" t="n">
        <v>46009</v>
      </c>
      <c r="F1088" s="234" t="n">
        <v>46023</v>
      </c>
      <c r="G1088" t="inlineStr">
        <is>
          <t>ConchaD</t>
        </is>
      </c>
      <c r="H1088" t="n">
        <v>36</v>
      </c>
      <c r="I1088" t="inlineStr">
        <is>
          <t>JAIMEG</t>
        </is>
      </c>
      <c r="J1088" s="71" t="n">
        <v>41961</v>
      </c>
      <c r="K1088" t="inlineStr">
        <is>
          <t>USD</t>
        </is>
      </c>
      <c r="L1088" s="71" t="n">
        <v>36086.46</v>
      </c>
      <c r="M1088" s="71" t="n">
        <v>41961</v>
      </c>
      <c r="N1088" s="71" t="n">
        <v>6067.55</v>
      </c>
      <c r="O1088" s="71" t="n">
        <v>5218.093</v>
      </c>
      <c r="P1088" s="71" t="n">
        <v>6067.55</v>
      </c>
      <c r="Q1088" s="51" t="n">
        <v>0.1445997473844761</v>
      </c>
      <c r="R1088" t="n">
        <v>9</v>
      </c>
      <c r="S1088" t="n">
        <v>2025</v>
      </c>
      <c r="T1088" t="n">
        <v>12</v>
      </c>
      <c r="U1088" t="n">
        <v>2025</v>
      </c>
      <c r="V1088" s="234" t="n">
        <v>46068</v>
      </c>
      <c r="W1088" t="inlineStr">
        <is>
          <t>febrero</t>
        </is>
      </c>
      <c r="X1088" t="n">
        <v>2026</v>
      </c>
    </row>
    <row r="1089" ht="15" customHeight="1">
      <c r="A1089" t="inlineStr">
        <is>
          <t>SL</t>
        </is>
      </c>
      <c r="B1089" t="n">
        <v>38</v>
      </c>
      <c r="C1089" t="n">
        <v>0</v>
      </c>
      <c r="D1089" s="234" t="n">
        <v>45909</v>
      </c>
      <c r="E1089" s="234" t="n">
        <v>45946</v>
      </c>
      <c r="F1089" s="234" t="n">
        <v>45957</v>
      </c>
      <c r="G1089" t="inlineStr">
        <is>
          <t>FernandaS</t>
        </is>
      </c>
      <c r="H1089" t="n">
        <v>37</v>
      </c>
      <c r="I1089" t="inlineStr">
        <is>
          <t>JAIMEG,MARTINB</t>
        </is>
      </c>
      <c r="J1089" s="71" t="n">
        <v>26488.92</v>
      </c>
      <c r="K1089" t="inlineStr">
        <is>
          <t>EUR</t>
        </is>
      </c>
      <c r="L1089" s="71" t="n">
        <v>26488.92</v>
      </c>
      <c r="M1089" s="71" t="n">
        <v>30727.1472</v>
      </c>
      <c r="N1089" s="71" t="n">
        <v>4159.19</v>
      </c>
      <c r="O1089" s="71" t="n">
        <v>4159.19</v>
      </c>
      <c r="P1089" s="71" t="n">
        <v>4824.660399999999</v>
      </c>
      <c r="Q1089" s="51" t="n">
        <v>0.1570162165916919</v>
      </c>
      <c r="R1089" t="n">
        <v>9</v>
      </c>
      <c r="S1089" t="n">
        <v>2025</v>
      </c>
      <c r="T1089" t="n">
        <v>10</v>
      </c>
      <c r="U1089" t="n">
        <v>2025</v>
      </c>
      <c r="V1089" s="234" t="n">
        <v>46002</v>
      </c>
      <c r="W1089" t="inlineStr">
        <is>
          <t>diciembre</t>
        </is>
      </c>
      <c r="X1089" t="n">
        <v>2025</v>
      </c>
    </row>
    <row r="1090" ht="15" customHeight="1">
      <c r="A1090" t="inlineStr">
        <is>
          <t>SL</t>
        </is>
      </c>
      <c r="B1090" t="n">
        <v>39</v>
      </c>
      <c r="C1090" t="n">
        <v>0</v>
      </c>
      <c r="D1090" s="234" t="n">
        <v>45922</v>
      </c>
      <c r="E1090" s="234" t="n">
        <v>45957</v>
      </c>
      <c r="F1090" s="234" t="n">
        <v>45958</v>
      </c>
      <c r="G1090" t="inlineStr">
        <is>
          <t>MartinB</t>
        </is>
      </c>
      <c r="H1090" t="n">
        <v>39</v>
      </c>
      <c r="I1090" t="inlineStr">
        <is>
          <t>MARCKB</t>
        </is>
      </c>
      <c r="J1090" s="71" t="n">
        <v>1347.28</v>
      </c>
      <c r="K1090" t="inlineStr">
        <is>
          <t>EUR</t>
        </is>
      </c>
      <c r="L1090" s="71" t="n">
        <v>1347.28</v>
      </c>
      <c r="M1090" s="71" t="n">
        <v>1562.8448</v>
      </c>
      <c r="N1090" s="71" t="n">
        <v>0</v>
      </c>
      <c r="O1090" s="71" t="n">
        <v>0</v>
      </c>
      <c r="P1090" s="71" t="n">
        <v>0</v>
      </c>
      <c r="Q1090" s="51" t="n">
        <v>0</v>
      </c>
      <c r="R1090" t="n">
        <v>9</v>
      </c>
      <c r="S1090" t="n">
        <v>2025</v>
      </c>
      <c r="T1090" t="n">
        <v>10</v>
      </c>
      <c r="U1090" t="n">
        <v>2025</v>
      </c>
      <c r="V1090" s="234" t="n">
        <v>46003</v>
      </c>
      <c r="W1090" t="inlineStr">
        <is>
          <t>diciembre</t>
        </is>
      </c>
      <c r="X1090" t="n">
        <v>2025</v>
      </c>
    </row>
    <row r="1091" ht="15" customHeight="1">
      <c r="A1091" t="inlineStr">
        <is>
          <t>SL</t>
        </is>
      </c>
      <c r="B1091" t="n">
        <v>40</v>
      </c>
      <c r="C1091" t="n">
        <v>0</v>
      </c>
      <c r="D1091" s="234" t="n">
        <v>45922</v>
      </c>
      <c r="E1091" s="234" t="n">
        <v>45992</v>
      </c>
      <c r="F1091" s="234" t="n">
        <v>45995</v>
      </c>
      <c r="G1091" t="inlineStr">
        <is>
          <t>MartinB</t>
        </is>
      </c>
      <c r="H1091" t="n">
        <v>39</v>
      </c>
      <c r="I1091" t="inlineStr">
        <is>
          <t>PEDROD</t>
        </is>
      </c>
      <c r="J1091" s="71" t="n">
        <v>847.5</v>
      </c>
      <c r="K1091" t="inlineStr">
        <is>
          <t>EUR</t>
        </is>
      </c>
      <c r="L1091" s="71" t="n">
        <v>847.5</v>
      </c>
      <c r="M1091" s="71" t="n">
        <v>983.0999999999999</v>
      </c>
      <c r="N1091" s="71" t="n">
        <v>0</v>
      </c>
      <c r="O1091" s="71" t="n">
        <v>0</v>
      </c>
      <c r="P1091" s="71" t="n">
        <v>0</v>
      </c>
      <c r="Q1091" s="51" t="n">
        <v>0</v>
      </c>
      <c r="R1091" t="n">
        <v>9</v>
      </c>
      <c r="S1091" t="n">
        <v>2025</v>
      </c>
      <c r="T1091" t="n">
        <v>12</v>
      </c>
      <c r="U1091" t="n">
        <v>2025</v>
      </c>
      <c r="V1091" s="234" t="n">
        <v>46040</v>
      </c>
      <c r="W1091" t="inlineStr">
        <is>
          <t>enero</t>
        </is>
      </c>
      <c r="X1091" t="n">
        <v>2026</v>
      </c>
    </row>
    <row r="1092" ht="15" customHeight="1">
      <c r="A1092" t="inlineStr">
        <is>
          <t>SL</t>
        </is>
      </c>
      <c r="B1092" t="n">
        <v>41</v>
      </c>
      <c r="C1092" t="n">
        <v>0</v>
      </c>
      <c r="D1092" s="234" t="n">
        <v>45924</v>
      </c>
      <c r="E1092" s="234" t="n">
        <v>46020</v>
      </c>
      <c r="F1092" s="234" t="n">
        <v>46030</v>
      </c>
      <c r="G1092" t="inlineStr">
        <is>
          <t>ConchaD</t>
        </is>
      </c>
      <c r="H1092" t="n">
        <v>39</v>
      </c>
      <c r="I1092" t="inlineStr">
        <is>
          <t>JAIMEG,MARTINB</t>
        </is>
      </c>
      <c r="J1092" s="71" t="n">
        <v>46798.63</v>
      </c>
      <c r="K1092" t="inlineStr">
        <is>
          <t>EUR</t>
        </is>
      </c>
      <c r="L1092" s="71" t="n">
        <v>46798.63</v>
      </c>
      <c r="M1092" s="71" t="n">
        <v>54286.41079999999</v>
      </c>
      <c r="N1092" s="71" t="n">
        <v>6625.54</v>
      </c>
      <c r="O1092" s="71" t="n">
        <v>6625.54</v>
      </c>
      <c r="P1092" s="71" t="n">
        <v>7685.626399999999</v>
      </c>
      <c r="Q1092" s="51" t="n">
        <v>0.1415755119327211</v>
      </c>
      <c r="R1092" t="n">
        <v>9</v>
      </c>
      <c r="S1092" t="n">
        <v>2025</v>
      </c>
      <c r="T1092" t="n">
        <v>12</v>
      </c>
      <c r="U1092" t="n">
        <v>2025</v>
      </c>
      <c r="V1092" s="234" t="n">
        <v>46075</v>
      </c>
      <c r="W1092" t="inlineStr">
        <is>
          <t>febrero</t>
        </is>
      </c>
      <c r="X1092" t="n">
        <v>2026</v>
      </c>
    </row>
    <row r="1093" ht="15" customHeight="1">
      <c r="A1093" t="inlineStr">
        <is>
          <t>SL</t>
        </is>
      </c>
      <c r="B1093" t="n">
        <v>42</v>
      </c>
      <c r="C1093" t="n">
        <v>1</v>
      </c>
      <c r="D1093" s="234" t="n">
        <v>45924</v>
      </c>
      <c r="E1093" s="234" t="n">
        <v>45985</v>
      </c>
      <c r="F1093" s="234" t="n">
        <v>46001</v>
      </c>
      <c r="G1093" t="inlineStr">
        <is>
          <t>BlancaO</t>
        </is>
      </c>
      <c r="H1093" t="n">
        <v>39</v>
      </c>
      <c r="J1093" s="71" t="n">
        <v>22610</v>
      </c>
      <c r="K1093" t="inlineStr">
        <is>
          <t>EUR</t>
        </is>
      </c>
      <c r="L1093" s="71" t="n">
        <v>22610</v>
      </c>
      <c r="M1093" s="71" t="n">
        <v>26227.6</v>
      </c>
      <c r="N1093" s="71" t="n">
        <v>5261.5</v>
      </c>
      <c r="O1093" s="71" t="n">
        <v>5261.5</v>
      </c>
      <c r="P1093" s="71" t="n">
        <v>6103.339999999999</v>
      </c>
      <c r="Q1093" s="51" t="n">
        <v>0.2327067669172932</v>
      </c>
      <c r="R1093" t="n">
        <v>9</v>
      </c>
      <c r="S1093" t="n">
        <v>2025</v>
      </c>
      <c r="T1093" t="n">
        <v>11</v>
      </c>
      <c r="U1093" t="n">
        <v>2025</v>
      </c>
      <c r="V1093" s="234" t="n">
        <v>46046</v>
      </c>
      <c r="W1093" t="inlineStr">
        <is>
          <t>enero</t>
        </is>
      </c>
      <c r="X1093" t="n">
        <v>2026</v>
      </c>
    </row>
    <row r="1094" ht="15" customHeight="1">
      <c r="A1094" t="inlineStr">
        <is>
          <t>SL</t>
        </is>
      </c>
      <c r="B1094" t="n">
        <v>43</v>
      </c>
      <c r="C1094" t="n">
        <v>0</v>
      </c>
      <c r="D1094" s="234" t="n">
        <v>45924</v>
      </c>
      <c r="E1094" s="234" t="n">
        <v>45971</v>
      </c>
      <c r="F1094" s="234" t="n">
        <v>45975</v>
      </c>
      <c r="G1094" t="inlineStr">
        <is>
          <t>MartinB</t>
        </is>
      </c>
      <c r="H1094" t="n">
        <v>39</v>
      </c>
      <c r="I1094" t="inlineStr">
        <is>
          <t>TALYAK</t>
        </is>
      </c>
      <c r="J1094" s="71" t="n">
        <v>410.33</v>
      </c>
      <c r="K1094" t="inlineStr">
        <is>
          <t>EUR</t>
        </is>
      </c>
      <c r="L1094" s="71" t="n">
        <v>410.33</v>
      </c>
      <c r="M1094" s="71" t="n">
        <v>475.9827999999999</v>
      </c>
      <c r="N1094" s="71" t="n">
        <v>0</v>
      </c>
      <c r="O1094" s="71" t="n">
        <v>0</v>
      </c>
      <c r="P1094" s="71" t="n">
        <v>0</v>
      </c>
      <c r="Q1094" s="51" t="n">
        <v>0</v>
      </c>
      <c r="R1094" t="n">
        <v>9</v>
      </c>
      <c r="S1094" t="n">
        <v>2025</v>
      </c>
      <c r="T1094" t="n">
        <v>11</v>
      </c>
      <c r="U1094" t="n">
        <v>2025</v>
      </c>
      <c r="V1094" s="234" t="n">
        <v>46020</v>
      </c>
      <c r="W1094" t="inlineStr">
        <is>
          <t>diciembre</t>
        </is>
      </c>
      <c r="X1094" t="n">
        <v>2025</v>
      </c>
    </row>
    <row r="1095" ht="15" customHeight="1">
      <c r="A1095" t="inlineStr">
        <is>
          <t>SL</t>
        </is>
      </c>
      <c r="B1095" t="n">
        <v>44</v>
      </c>
      <c r="C1095" t="n">
        <v>0</v>
      </c>
      <c r="D1095" s="234" t="n">
        <v>45925</v>
      </c>
      <c r="E1095" s="234" t="n">
        <v>46187</v>
      </c>
      <c r="F1095" s="234" t="n">
        <v>46203</v>
      </c>
      <c r="G1095" t="inlineStr">
        <is>
          <t>AlmudenaG</t>
        </is>
      </c>
      <c r="H1095" t="n">
        <v>39</v>
      </c>
      <c r="I1095" t="inlineStr">
        <is>
          <t>MARTINB</t>
        </is>
      </c>
      <c r="J1095" s="71" t="n">
        <v>26368.77</v>
      </c>
      <c r="K1095" t="inlineStr">
        <is>
          <t>EUR</t>
        </is>
      </c>
      <c r="L1095" s="71" t="n">
        <v>26368.77</v>
      </c>
      <c r="M1095" s="71" t="n">
        <v>30587.7732</v>
      </c>
      <c r="N1095" s="71" t="n">
        <v>2860.8</v>
      </c>
      <c r="O1095" s="71" t="n">
        <v>2860.8</v>
      </c>
      <c r="P1095" s="71" t="n">
        <v>3318.528</v>
      </c>
      <c r="Q1095" s="51" t="n">
        <v>0.1084919774414961</v>
      </c>
      <c r="R1095" t="n">
        <v>9</v>
      </c>
      <c r="S1095" t="n">
        <v>2025</v>
      </c>
      <c r="T1095" t="n">
        <v>6</v>
      </c>
      <c r="U1095" t="n">
        <v>2026</v>
      </c>
      <c r="V1095" s="234" t="n">
        <v>46248</v>
      </c>
      <c r="W1095" t="inlineStr">
        <is>
          <t>agosto</t>
        </is>
      </c>
      <c r="X1095" t="n">
        <v>2026</v>
      </c>
    </row>
    <row r="1096" ht="15" customHeight="1">
      <c r="A1096" t="inlineStr">
        <is>
          <t>SL</t>
        </is>
      </c>
      <c r="B1096" t="n">
        <v>45</v>
      </c>
      <c r="C1096" t="n">
        <v>0</v>
      </c>
      <c r="D1096" s="234" t="n">
        <v>45925</v>
      </c>
      <c r="E1096" s="234" t="n">
        <v>46174</v>
      </c>
      <c r="F1096" s="234" t="n">
        <v>46189</v>
      </c>
      <c r="G1096" t="inlineStr">
        <is>
          <t>AlmudenaG</t>
        </is>
      </c>
      <c r="H1096" t="n">
        <v>39</v>
      </c>
      <c r="I1096" t="inlineStr">
        <is>
          <t>MARTINB</t>
        </is>
      </c>
      <c r="J1096" s="71" t="n">
        <v>22601.33</v>
      </c>
      <c r="K1096" t="inlineStr">
        <is>
          <t>EUR</t>
        </is>
      </c>
      <c r="L1096" s="71" t="n">
        <v>22601.33</v>
      </c>
      <c r="M1096" s="71" t="n">
        <v>26217.5428</v>
      </c>
      <c r="N1096" s="71" t="n">
        <v>2432.15</v>
      </c>
      <c r="O1096" s="71" t="n">
        <v>2432.15</v>
      </c>
      <c r="P1096" s="71" t="n">
        <v>2821.294</v>
      </c>
      <c r="Q1096" s="51" t="n">
        <v>0.107610923781919</v>
      </c>
      <c r="R1096" t="n">
        <v>9</v>
      </c>
      <c r="S1096" t="n">
        <v>2025</v>
      </c>
      <c r="T1096" t="n">
        <v>6</v>
      </c>
      <c r="U1096" t="n">
        <v>2026</v>
      </c>
      <c r="V1096" s="234" t="n">
        <v>46234</v>
      </c>
      <c r="W1096" t="inlineStr">
        <is>
          <t>julio</t>
        </is>
      </c>
      <c r="X1096" t="n">
        <v>2026</v>
      </c>
    </row>
    <row r="1097" ht="15" customHeight="1">
      <c r="A1097" t="inlineStr">
        <is>
          <t>SL</t>
        </is>
      </c>
      <c r="B1097" t="n">
        <v>46</v>
      </c>
      <c r="C1097" t="n">
        <v>0</v>
      </c>
      <c r="D1097" s="234" t="n">
        <v>45931</v>
      </c>
      <c r="E1097" s="234" t="n">
        <v>45940</v>
      </c>
      <c r="F1097" s="234" t="n">
        <v>45955</v>
      </c>
      <c r="G1097" t="inlineStr">
        <is>
          <t>MartinB</t>
        </is>
      </c>
      <c r="H1097" t="n">
        <v>40</v>
      </c>
      <c r="I1097" t="inlineStr">
        <is>
          <t>ARIADNAR</t>
        </is>
      </c>
      <c r="J1097" s="71" t="n">
        <v>1508.38</v>
      </c>
      <c r="K1097" t="inlineStr">
        <is>
          <t>EUR</t>
        </is>
      </c>
      <c r="L1097" s="71" t="n">
        <v>1508.38</v>
      </c>
      <c r="M1097" s="71" t="n">
        <v>1749.7208</v>
      </c>
      <c r="N1097" s="71" t="n">
        <v>0</v>
      </c>
      <c r="O1097" s="71" t="n">
        <v>0</v>
      </c>
      <c r="P1097" s="71" t="n">
        <v>0</v>
      </c>
      <c r="Q1097" s="51" t="n">
        <v>0</v>
      </c>
      <c r="R1097" t="n">
        <v>10</v>
      </c>
      <c r="S1097" t="n">
        <v>2025</v>
      </c>
      <c r="T1097" t="n">
        <v>10</v>
      </c>
      <c r="U1097" t="n">
        <v>2025</v>
      </c>
      <c r="V1097" s="234" t="n">
        <v>46000</v>
      </c>
      <c r="W1097" t="inlineStr">
        <is>
          <t>diciembre</t>
        </is>
      </c>
      <c r="X1097" t="n">
        <v>2025</v>
      </c>
    </row>
    <row r="1098" ht="15" customHeight="1">
      <c r="A1098" t="inlineStr">
        <is>
          <t>SL</t>
        </is>
      </c>
      <c r="B1098" t="n">
        <v>47</v>
      </c>
      <c r="C1098" t="n">
        <v>0</v>
      </c>
      <c r="D1098" s="234" t="n">
        <v>45932</v>
      </c>
      <c r="E1098" s="234" t="n">
        <v>45968</v>
      </c>
      <c r="F1098" s="234" t="n">
        <v>45971</v>
      </c>
      <c r="G1098" t="inlineStr">
        <is>
          <t>MartinB</t>
        </is>
      </c>
      <c r="H1098" t="n">
        <v>40</v>
      </c>
      <c r="I1098" t="inlineStr">
        <is>
          <t>PEDROD</t>
        </is>
      </c>
      <c r="J1098" s="71" t="n">
        <v>5227.74</v>
      </c>
      <c r="K1098" t="inlineStr">
        <is>
          <t>EUR</t>
        </is>
      </c>
      <c r="L1098" s="71" t="n">
        <v>5227.74</v>
      </c>
      <c r="M1098" s="71" t="n">
        <v>6064.1784</v>
      </c>
      <c r="N1098" s="71" t="n">
        <v>0</v>
      </c>
      <c r="O1098" s="71" t="n">
        <v>0</v>
      </c>
      <c r="P1098" s="71" t="n">
        <v>0</v>
      </c>
      <c r="Q1098" s="51" t="n">
        <v>0</v>
      </c>
      <c r="R1098" t="n">
        <v>10</v>
      </c>
      <c r="S1098" t="n">
        <v>2025</v>
      </c>
      <c r="T1098" t="n">
        <v>11</v>
      </c>
      <c r="U1098" t="n">
        <v>2025</v>
      </c>
      <c r="V1098" s="234" t="n">
        <v>46016</v>
      </c>
      <c r="W1098" t="inlineStr">
        <is>
          <t>diciembre</t>
        </is>
      </c>
      <c r="X1098" t="n">
        <v>2025</v>
      </c>
    </row>
    <row r="1099" ht="15" customHeight="1">
      <c r="A1099" t="inlineStr">
        <is>
          <t>SL</t>
        </is>
      </c>
      <c r="B1099" t="n">
        <v>48</v>
      </c>
      <c r="C1099" t="n">
        <v>0</v>
      </c>
      <c r="D1099" s="234" t="n">
        <v>45932</v>
      </c>
      <c r="E1099" s="234" t="n">
        <v>46020</v>
      </c>
      <c r="F1099" s="234" t="n">
        <v>46338</v>
      </c>
      <c r="G1099" t="inlineStr">
        <is>
          <t>ConchaD</t>
        </is>
      </c>
      <c r="H1099" t="n">
        <v>40</v>
      </c>
      <c r="I1099" t="inlineStr">
        <is>
          <t>MARTINB,PEDROD,REYESB</t>
        </is>
      </c>
      <c r="J1099" s="71" t="n">
        <v>32779.78</v>
      </c>
      <c r="K1099" t="inlineStr">
        <is>
          <t>EUR</t>
        </is>
      </c>
      <c r="L1099" s="71" t="n">
        <v>32779.78</v>
      </c>
      <c r="M1099" s="71" t="n">
        <v>38024.5448</v>
      </c>
      <c r="N1099" s="71" t="n">
        <v>5184.24</v>
      </c>
      <c r="O1099" s="71" t="n">
        <v>5184.24</v>
      </c>
      <c r="P1099" s="71" t="n">
        <v>6013.7184</v>
      </c>
      <c r="Q1099" s="51" t="n">
        <v>0.1581535934652399</v>
      </c>
      <c r="R1099" t="n">
        <v>10</v>
      </c>
      <c r="S1099" t="n">
        <v>2025</v>
      </c>
      <c r="T1099" t="n">
        <v>12</v>
      </c>
      <c r="U1099" t="n">
        <v>2025</v>
      </c>
      <c r="V1099" s="234" t="n">
        <v>46383</v>
      </c>
      <c r="W1099" t="inlineStr">
        <is>
          <t>diciembre</t>
        </is>
      </c>
      <c r="X1099" t="n">
        <v>2026</v>
      </c>
    </row>
    <row r="1100" ht="15" customHeight="1">
      <c r="A1100" t="inlineStr">
        <is>
          <t>SL</t>
        </is>
      </c>
      <c r="B1100" t="n">
        <v>49</v>
      </c>
      <c r="C1100" t="n">
        <v>0</v>
      </c>
      <c r="D1100" s="234" t="n">
        <v>45936</v>
      </c>
      <c r="E1100" s="234" t="n">
        <v>45968</v>
      </c>
      <c r="F1100" s="234" t="n">
        <v>45977</v>
      </c>
      <c r="G1100" t="inlineStr">
        <is>
          <t>MartinB</t>
        </is>
      </c>
      <c r="H1100" t="n">
        <v>41</v>
      </c>
      <c r="J1100" s="71" t="n">
        <v>3515.8</v>
      </c>
      <c r="K1100" t="inlineStr">
        <is>
          <t>EUR</t>
        </is>
      </c>
      <c r="L1100" s="71" t="n">
        <v>3515.8</v>
      </c>
      <c r="M1100" s="71" t="n">
        <v>4078.328</v>
      </c>
      <c r="N1100" s="71" t="n">
        <v>0</v>
      </c>
      <c r="O1100" s="71" t="n">
        <v>0</v>
      </c>
      <c r="P1100" s="71" t="n">
        <v>0</v>
      </c>
      <c r="Q1100" s="51" t="n">
        <v>0</v>
      </c>
      <c r="R1100" t="n">
        <v>10</v>
      </c>
      <c r="S1100" t="n">
        <v>2025</v>
      </c>
      <c r="T1100" t="n">
        <v>11</v>
      </c>
      <c r="U1100" t="n">
        <v>2025</v>
      </c>
      <c r="V1100" s="234" t="n">
        <v>46022</v>
      </c>
      <c r="W1100" t="inlineStr">
        <is>
          <t>diciembre</t>
        </is>
      </c>
      <c r="X1100" t="n">
        <v>2025</v>
      </c>
    </row>
    <row r="1101" ht="15" customHeight="1">
      <c r="A1101" t="inlineStr">
        <is>
          <t>SL</t>
        </is>
      </c>
      <c r="B1101" t="n">
        <v>51</v>
      </c>
      <c r="C1101" t="n">
        <v>0</v>
      </c>
      <c r="D1101" s="234" t="n">
        <v>45939</v>
      </c>
      <c r="E1101" s="234" t="n">
        <v>45941</v>
      </c>
      <c r="F1101" s="234" t="n">
        <v>45943</v>
      </c>
      <c r="G1101" t="inlineStr">
        <is>
          <t>MartinB</t>
        </is>
      </c>
      <c r="H1101" t="n">
        <v>41</v>
      </c>
      <c r="I1101" t="inlineStr">
        <is>
          <t>JAIMEG</t>
        </is>
      </c>
      <c r="J1101" s="71" t="n">
        <v>330.35</v>
      </c>
      <c r="K1101" t="inlineStr">
        <is>
          <t>EUR</t>
        </is>
      </c>
      <c r="L1101" s="71" t="n">
        <v>330.35</v>
      </c>
      <c r="M1101" s="71" t="n">
        <v>383.206</v>
      </c>
      <c r="N1101" s="71" t="n">
        <v>0</v>
      </c>
      <c r="O1101" s="71" t="n">
        <v>0</v>
      </c>
      <c r="P1101" s="71" t="n">
        <v>0</v>
      </c>
      <c r="Q1101" s="51" t="n">
        <v>0</v>
      </c>
      <c r="R1101" t="n">
        <v>10</v>
      </c>
      <c r="S1101" t="n">
        <v>2025</v>
      </c>
      <c r="T1101" t="n">
        <v>10</v>
      </c>
      <c r="U1101" t="n">
        <v>2025</v>
      </c>
      <c r="V1101" s="234" t="n">
        <v>45988</v>
      </c>
      <c r="W1101" t="inlineStr">
        <is>
          <t>noviembre</t>
        </is>
      </c>
      <c r="X1101" t="n">
        <v>2025</v>
      </c>
    </row>
    <row r="1102" ht="15" customHeight="1">
      <c r="A1102" t="inlineStr">
        <is>
          <t>SL</t>
        </is>
      </c>
      <c r="B1102" t="n">
        <v>52</v>
      </c>
      <c r="C1102" t="n">
        <v>1</v>
      </c>
      <c r="D1102" s="234" t="n">
        <v>45939</v>
      </c>
      <c r="E1102" s="234" t="n">
        <v>46009</v>
      </c>
      <c r="F1102" s="234" t="n">
        <v>46034</v>
      </c>
      <c r="G1102" t="inlineStr">
        <is>
          <t>HelenM</t>
        </is>
      </c>
      <c r="H1102" t="n">
        <v>41</v>
      </c>
      <c r="I1102" t="inlineStr">
        <is>
          <t>ANDREAG,MARTINB</t>
        </is>
      </c>
      <c r="J1102" s="71" t="n">
        <v>99592.57000000001</v>
      </c>
      <c r="K1102" t="inlineStr">
        <is>
          <t>EUR</t>
        </is>
      </c>
      <c r="L1102" s="71" t="n">
        <v>99592.57000000001</v>
      </c>
      <c r="M1102" s="71" t="n">
        <v>115527.3812</v>
      </c>
      <c r="N1102" s="71" t="n">
        <v>17893.84</v>
      </c>
      <c r="O1102" s="71" t="n">
        <v>17893.84</v>
      </c>
      <c r="P1102" s="71" t="n">
        <v>20756.8544</v>
      </c>
      <c r="Q1102" s="51" t="n">
        <v>0.179670431237993</v>
      </c>
      <c r="R1102" t="n">
        <v>10</v>
      </c>
      <c r="S1102" t="n">
        <v>2025</v>
      </c>
      <c r="T1102" t="n">
        <v>12</v>
      </c>
      <c r="U1102" t="n">
        <v>2025</v>
      </c>
      <c r="V1102" s="234" t="n">
        <v>46079</v>
      </c>
      <c r="W1102" t="inlineStr">
        <is>
          <t>febrero</t>
        </is>
      </c>
      <c r="X1102" t="n">
        <v>2026</v>
      </c>
    </row>
    <row r="1103" ht="15" customHeight="1">
      <c r="A1103" t="inlineStr">
        <is>
          <t>SL</t>
        </is>
      </c>
      <c r="B1103" t="n">
        <v>53</v>
      </c>
      <c r="C1103" t="n">
        <v>0</v>
      </c>
      <c r="D1103" s="234" t="n">
        <v>45946</v>
      </c>
      <c r="E1103" s="234" t="n">
        <v>46016</v>
      </c>
      <c r="F1103" s="234" t="n">
        <v>46027</v>
      </c>
      <c r="G1103" t="inlineStr">
        <is>
          <t>AlejandraL</t>
        </is>
      </c>
      <c r="H1103" t="n">
        <v>42</v>
      </c>
      <c r="I1103" t="inlineStr">
        <is>
          <t>MARTINB</t>
        </is>
      </c>
      <c r="J1103" s="71" t="n">
        <v>53982.33</v>
      </c>
      <c r="K1103" t="inlineStr">
        <is>
          <t>EUR</t>
        </is>
      </c>
      <c r="L1103" s="71" t="n">
        <v>53982.33</v>
      </c>
      <c r="M1103" s="71" t="n">
        <v>62619.50279999999</v>
      </c>
      <c r="N1103" s="71" t="n">
        <v>3220.56</v>
      </c>
      <c r="O1103" s="71" t="n">
        <v>3220.56</v>
      </c>
      <c r="P1103" s="71" t="n">
        <v>3735.8496</v>
      </c>
      <c r="Q1103" s="51" t="n">
        <v>0.05965952192133981</v>
      </c>
      <c r="R1103" t="n">
        <v>10</v>
      </c>
      <c r="S1103" t="n">
        <v>2025</v>
      </c>
      <c r="T1103" t="n">
        <v>12</v>
      </c>
      <c r="U1103" t="n">
        <v>2025</v>
      </c>
      <c r="V1103" s="234" t="n">
        <v>46072</v>
      </c>
      <c r="W1103" t="inlineStr">
        <is>
          <t>febrero</t>
        </is>
      </c>
      <c r="X1103" t="n">
        <v>2026</v>
      </c>
    </row>
    <row r="1104" ht="15" customHeight="1">
      <c r="A1104" t="inlineStr">
        <is>
          <t>SL</t>
        </is>
      </c>
      <c r="B1104" t="n">
        <v>54</v>
      </c>
      <c r="C1104" t="n">
        <v>1</v>
      </c>
      <c r="D1104" s="234" t="n">
        <v>45946</v>
      </c>
      <c r="E1104" s="234" t="n">
        <v>46017</v>
      </c>
      <c r="F1104" s="234" t="n">
        <v>46025</v>
      </c>
      <c r="G1104" t="inlineStr">
        <is>
          <t>FernandaS</t>
        </is>
      </c>
      <c r="H1104" t="n">
        <v>42</v>
      </c>
      <c r="J1104" s="71" t="n">
        <v>19458.79</v>
      </c>
      <c r="K1104" t="inlineStr">
        <is>
          <t>EUR</t>
        </is>
      </c>
      <c r="L1104" s="71" t="n">
        <v>19458.79</v>
      </c>
      <c r="M1104" s="71" t="n">
        <v>22572.1964</v>
      </c>
      <c r="N1104" s="71" t="n">
        <v>423.82</v>
      </c>
      <c r="O1104" s="71" t="n">
        <v>423.82</v>
      </c>
      <c r="P1104" s="71" t="n">
        <v>491.6312</v>
      </c>
      <c r="Q1104" s="51" t="n">
        <v>0.02178038819474386</v>
      </c>
      <c r="R1104" t="n">
        <v>10</v>
      </c>
      <c r="S1104" t="n">
        <v>2025</v>
      </c>
      <c r="T1104" t="n">
        <v>12</v>
      </c>
      <c r="U1104" t="n">
        <v>2025</v>
      </c>
      <c r="V1104" s="234" t="n">
        <v>46070</v>
      </c>
      <c r="W1104" t="inlineStr">
        <is>
          <t>febrero</t>
        </is>
      </c>
      <c r="X1104" t="n">
        <v>2026</v>
      </c>
    </row>
    <row r="1105" ht="15" customHeight="1">
      <c r="A1105" t="inlineStr">
        <is>
          <t>SL</t>
        </is>
      </c>
      <c r="B1105" t="n">
        <v>55</v>
      </c>
      <c r="C1105" t="n">
        <v>1</v>
      </c>
      <c r="D1105" s="234" t="n">
        <v>45952</v>
      </c>
      <c r="E1105" s="234" t="n">
        <v>45959</v>
      </c>
      <c r="F1105" s="234" t="n">
        <v>45960</v>
      </c>
      <c r="G1105" t="inlineStr">
        <is>
          <t>AlejandraL</t>
        </is>
      </c>
      <c r="H1105" t="n">
        <v>43</v>
      </c>
      <c r="J1105" s="71" t="n">
        <v>528</v>
      </c>
      <c r="K1105" t="inlineStr">
        <is>
          <t>EUR</t>
        </is>
      </c>
      <c r="L1105" s="71" t="n">
        <v>528</v>
      </c>
      <c r="M1105" s="71" t="n">
        <v>612.4799999999999</v>
      </c>
      <c r="N1105" s="71" t="n">
        <v>0</v>
      </c>
      <c r="O1105" s="71" t="n">
        <v>0</v>
      </c>
      <c r="P1105" s="71" t="n">
        <v>0</v>
      </c>
      <c r="Q1105" s="51" t="n">
        <v>0</v>
      </c>
      <c r="R1105" t="n">
        <v>10</v>
      </c>
      <c r="S1105" t="n">
        <v>2025</v>
      </c>
      <c r="T1105" t="n">
        <v>10</v>
      </c>
      <c r="U1105" t="n">
        <v>2025</v>
      </c>
      <c r="V1105" s="234" t="n">
        <v>46005</v>
      </c>
      <c r="W1105" t="inlineStr">
        <is>
          <t>diciembre</t>
        </is>
      </c>
      <c r="X1105" t="n">
        <v>2025</v>
      </c>
    </row>
    <row r="1106" ht="15" customHeight="1">
      <c r="A1106" t="inlineStr">
        <is>
          <t>SL</t>
        </is>
      </c>
      <c r="B1106" t="n">
        <v>56</v>
      </c>
      <c r="C1106" t="n">
        <v>1</v>
      </c>
      <c r="D1106" s="234" t="n">
        <v>45958</v>
      </c>
      <c r="E1106" s="234" t="n">
        <v>45975</v>
      </c>
      <c r="F1106" s="234" t="n">
        <v>45984</v>
      </c>
      <c r="G1106" t="inlineStr">
        <is>
          <t>AndreaG</t>
        </is>
      </c>
      <c r="H1106" t="n">
        <v>44</v>
      </c>
      <c r="I1106" t="inlineStr">
        <is>
          <t>JAIMEG</t>
        </is>
      </c>
      <c r="J1106" s="71" t="n">
        <v>26253</v>
      </c>
      <c r="K1106" t="inlineStr">
        <is>
          <t>EUR</t>
        </is>
      </c>
      <c r="L1106" s="71" t="n">
        <v>26253</v>
      </c>
      <c r="M1106" s="71" t="n">
        <v>30453.48</v>
      </c>
      <c r="N1106" s="71" t="n">
        <v>5242.53</v>
      </c>
      <c r="O1106" s="71" t="n">
        <v>5242.53</v>
      </c>
      <c r="P1106" s="71" t="n">
        <v>6081.3348</v>
      </c>
      <c r="Q1106" s="51" t="n">
        <v>0.1996926065592504</v>
      </c>
      <c r="R1106" t="n">
        <v>10</v>
      </c>
      <c r="S1106" t="n">
        <v>2025</v>
      </c>
      <c r="T1106" t="n">
        <v>11</v>
      </c>
      <c r="U1106" t="n">
        <v>2025</v>
      </c>
      <c r="V1106" s="234" t="n">
        <v>46029</v>
      </c>
      <c r="W1106" t="inlineStr">
        <is>
          <t>enero</t>
        </is>
      </c>
      <c r="X1106" t="n">
        <v>2026</v>
      </c>
    </row>
    <row r="1107" ht="15" customHeight="1">
      <c r="A1107" t="inlineStr">
        <is>
          <t>SL</t>
        </is>
      </c>
      <c r="B1107" t="n">
        <v>57</v>
      </c>
      <c r="C1107" t="n">
        <v>0</v>
      </c>
      <c r="D1107" s="234" t="n">
        <v>45960</v>
      </c>
      <c r="E1107" s="234" t="n">
        <v>46285</v>
      </c>
      <c r="F1107" s="234" t="n">
        <v>46325</v>
      </c>
      <c r="G1107" t="inlineStr">
        <is>
          <t>AlmudenaG</t>
        </is>
      </c>
      <c r="H1107" t="n">
        <v>44</v>
      </c>
      <c r="I1107" t="inlineStr">
        <is>
          <t>MARTINB</t>
        </is>
      </c>
      <c r="J1107" s="71" t="n">
        <v>11038.35</v>
      </c>
      <c r="K1107" t="inlineStr">
        <is>
          <t>EUR</t>
        </is>
      </c>
      <c r="L1107" s="71" t="n">
        <v>11038.35</v>
      </c>
      <c r="M1107" s="71" t="n">
        <v>12804.486</v>
      </c>
      <c r="N1107" s="71" t="n">
        <v>1350.47</v>
      </c>
      <c r="O1107" s="71" t="n">
        <v>1350.47</v>
      </c>
      <c r="P1107" s="71" t="n">
        <v>1566.5452</v>
      </c>
      <c r="Q1107" s="51" t="n">
        <v>0.1223434661883343</v>
      </c>
      <c r="R1107" t="n">
        <v>10</v>
      </c>
      <c r="S1107" t="n">
        <v>2025</v>
      </c>
      <c r="T1107" t="n">
        <v>9</v>
      </c>
      <c r="U1107" t="n">
        <v>2026</v>
      </c>
      <c r="V1107" s="234" t="n">
        <v>46370</v>
      </c>
      <c r="W1107" t="inlineStr">
        <is>
          <t>diciembre</t>
        </is>
      </c>
      <c r="X1107" t="n">
        <v>2026</v>
      </c>
    </row>
    <row r="1108" ht="15" customHeight="1">
      <c r="A1108" t="inlineStr">
        <is>
          <t>SL</t>
        </is>
      </c>
      <c r="B1108" t="n">
        <v>58</v>
      </c>
      <c r="C1108" t="n">
        <v>1</v>
      </c>
      <c r="D1108" s="234" t="n">
        <v>45965</v>
      </c>
      <c r="E1108" s="234" t="n">
        <v>45968</v>
      </c>
      <c r="F1108" s="234" t="n">
        <v>45969</v>
      </c>
      <c r="G1108" t="inlineStr">
        <is>
          <t>PaulinaA</t>
        </is>
      </c>
      <c r="H1108" t="n">
        <v>45</v>
      </c>
      <c r="J1108" s="71" t="n">
        <v>533.6</v>
      </c>
      <c r="K1108" t="inlineStr">
        <is>
          <t>EUR</t>
        </is>
      </c>
      <c r="L1108" s="71" t="n">
        <v>533.6</v>
      </c>
      <c r="M1108" s="71" t="n">
        <v>618.976</v>
      </c>
      <c r="N1108" s="71" t="n">
        <v>159</v>
      </c>
      <c r="O1108" s="71" t="n">
        <v>159</v>
      </c>
      <c r="P1108" s="71" t="n">
        <v>184.44</v>
      </c>
      <c r="Q1108" s="51" t="n">
        <v>0.297976011994003</v>
      </c>
      <c r="R1108" t="n">
        <v>11</v>
      </c>
      <c r="S1108" t="n">
        <v>2025</v>
      </c>
      <c r="T1108" t="n">
        <v>11</v>
      </c>
      <c r="U1108" t="n">
        <v>2025</v>
      </c>
      <c r="V1108" s="234" t="n">
        <v>46014</v>
      </c>
      <c r="W1108" t="inlineStr">
        <is>
          <t>diciembre</t>
        </is>
      </c>
      <c r="X1108" t="n">
        <v>2025</v>
      </c>
    </row>
    <row r="1109" ht="15" customHeight="1">
      <c r="A1109" t="inlineStr">
        <is>
          <t>SL</t>
        </is>
      </c>
      <c r="B1109" t="n">
        <v>59</v>
      </c>
      <c r="C1109" t="n">
        <v>0</v>
      </c>
      <c r="D1109" s="234" t="n">
        <v>45972</v>
      </c>
      <c r="E1109" s="234" t="n">
        <v>46106</v>
      </c>
      <c r="F1109" s="234" t="n">
        <v>46118</v>
      </c>
      <c r="G1109" t="inlineStr">
        <is>
          <t>FernandaS</t>
        </is>
      </c>
      <c r="H1109" t="n">
        <v>46</v>
      </c>
      <c r="I1109" t="inlineStr">
        <is>
          <t>JAIMEG,MARTINB</t>
        </is>
      </c>
      <c r="J1109" s="71" t="n">
        <v>156765.9</v>
      </c>
      <c r="K1109" t="inlineStr">
        <is>
          <t>EUR</t>
        </is>
      </c>
      <c r="L1109" s="71" t="n">
        <v>156765.9</v>
      </c>
      <c r="M1109" s="71" t="n">
        <v>181848.444</v>
      </c>
      <c r="N1109" s="71" t="n">
        <v>27212.19</v>
      </c>
      <c r="O1109" s="71" t="n">
        <v>27212.19</v>
      </c>
      <c r="P1109" s="71" t="n">
        <v>31566.1404</v>
      </c>
      <c r="Q1109" s="51" t="n">
        <v>0.1735848803853389</v>
      </c>
      <c r="R1109" t="n">
        <v>11</v>
      </c>
      <c r="S1109" t="n">
        <v>2025</v>
      </c>
      <c r="T1109" t="n">
        <v>3</v>
      </c>
      <c r="U1109" t="n">
        <v>2026</v>
      </c>
      <c r="V1109" s="234" t="n">
        <v>46163</v>
      </c>
      <c r="W1109" t="inlineStr">
        <is>
          <t>mayo</t>
        </is>
      </c>
      <c r="X1109" t="n">
        <v>2026</v>
      </c>
    </row>
    <row r="1110" ht="15" customHeight="1">
      <c r="A1110" t="inlineStr">
        <is>
          <t>SL</t>
        </is>
      </c>
      <c r="B1110" t="n">
        <v>60</v>
      </c>
      <c r="C1110" t="n">
        <v>1</v>
      </c>
      <c r="D1110" s="234" t="n">
        <v>45972</v>
      </c>
      <c r="E1110" s="234" t="n">
        <v>45992</v>
      </c>
      <c r="F1110" s="234" t="n">
        <v>46013</v>
      </c>
      <c r="G1110" t="inlineStr">
        <is>
          <t>FernandaS</t>
        </is>
      </c>
      <c r="H1110" t="n">
        <v>46</v>
      </c>
      <c r="J1110" s="71" t="n">
        <v>6433.83</v>
      </c>
      <c r="K1110" t="inlineStr">
        <is>
          <t>EUR</t>
        </is>
      </c>
      <c r="L1110" s="71" t="n">
        <v>6433.83</v>
      </c>
      <c r="M1110" s="71" t="n">
        <v>7463.242799999999</v>
      </c>
      <c r="N1110" s="71" t="n">
        <v>128.68</v>
      </c>
      <c r="O1110" s="71" t="n">
        <v>128.68</v>
      </c>
      <c r="P1110" s="71" t="n">
        <v>149.2688</v>
      </c>
      <c r="Q1110" s="51" t="n">
        <v>0.02000052845661138</v>
      </c>
      <c r="R1110" t="n">
        <v>11</v>
      </c>
      <c r="S1110" t="n">
        <v>2025</v>
      </c>
      <c r="T1110" t="n">
        <v>12</v>
      </c>
      <c r="U1110" t="n">
        <v>2025</v>
      </c>
      <c r="V1110" s="234" t="n">
        <v>46058</v>
      </c>
      <c r="W1110" t="inlineStr">
        <is>
          <t>febrero</t>
        </is>
      </c>
      <c r="X1110" t="n">
        <v>2026</v>
      </c>
    </row>
    <row r="1111" ht="15" customHeight="1">
      <c r="A1111" t="inlineStr">
        <is>
          <t>SL</t>
        </is>
      </c>
      <c r="B1111" t="n">
        <v>61</v>
      </c>
      <c r="C1111" t="n">
        <v>1</v>
      </c>
      <c r="D1111" s="234" t="n">
        <v>45972</v>
      </c>
      <c r="E1111" s="234" t="n">
        <v>45980</v>
      </c>
      <c r="F1111" s="234" t="n">
        <v>45981</v>
      </c>
      <c r="G1111" t="inlineStr">
        <is>
          <t>AlejandraL</t>
        </is>
      </c>
      <c r="H1111" t="n">
        <v>46</v>
      </c>
      <c r="I1111" t="inlineStr">
        <is>
          <t>MARTINB</t>
        </is>
      </c>
      <c r="J1111" s="71" t="n">
        <v>3820.1</v>
      </c>
      <c r="K1111" t="inlineStr">
        <is>
          <t>EUR</t>
        </is>
      </c>
      <c r="L1111" s="71" t="n">
        <v>3820.1</v>
      </c>
      <c r="M1111" s="71" t="n">
        <v>4431.316</v>
      </c>
      <c r="N1111" s="71" t="n">
        <v>322.6</v>
      </c>
      <c r="O1111" s="71" t="n">
        <v>322.6</v>
      </c>
      <c r="P1111" s="71" t="n">
        <v>374.216</v>
      </c>
      <c r="Q1111" s="51" t="n">
        <v>0.0844480510981388</v>
      </c>
      <c r="R1111" t="n">
        <v>11</v>
      </c>
      <c r="S1111" t="n">
        <v>2025</v>
      </c>
      <c r="T1111" t="n">
        <v>11</v>
      </c>
      <c r="U1111" t="n">
        <v>2025</v>
      </c>
      <c r="V1111" s="234" t="n">
        <v>46026</v>
      </c>
      <c r="W1111" t="inlineStr">
        <is>
          <t>enero</t>
        </is>
      </c>
      <c r="X1111" t="n">
        <v>2026</v>
      </c>
    </row>
    <row r="1112" ht="15" customHeight="1">
      <c r="A1112" t="inlineStr">
        <is>
          <t>SL</t>
        </is>
      </c>
      <c r="B1112" t="n">
        <v>62</v>
      </c>
      <c r="C1112" t="n">
        <v>0</v>
      </c>
      <c r="D1112" s="234" t="n">
        <v>45972</v>
      </c>
      <c r="E1112" s="234" t="n">
        <v>46216</v>
      </c>
      <c r="F1112" s="234" t="n">
        <v>46230</v>
      </c>
      <c r="G1112" t="inlineStr">
        <is>
          <t>AlmudenaG</t>
        </is>
      </c>
      <c r="H1112" t="n">
        <v>46</v>
      </c>
      <c r="I1112" t="inlineStr">
        <is>
          <t>MARTINB</t>
        </is>
      </c>
      <c r="J1112" s="71" t="n">
        <v>18161.83</v>
      </c>
      <c r="K1112" t="inlineStr">
        <is>
          <t>EUR</t>
        </is>
      </c>
      <c r="L1112" s="71" t="n">
        <v>18161.83</v>
      </c>
      <c r="M1112" s="71" t="n">
        <v>21067.7228</v>
      </c>
      <c r="N1112" s="71" t="n">
        <v>1635.45</v>
      </c>
      <c r="O1112" s="71" t="n">
        <v>1635.45</v>
      </c>
      <c r="P1112" s="71" t="n">
        <v>1897.122</v>
      </c>
      <c r="Q1112" s="51" t="n">
        <v>0.09004874508791239</v>
      </c>
      <c r="R1112" t="n">
        <v>11</v>
      </c>
      <c r="S1112" t="n">
        <v>2025</v>
      </c>
      <c r="T1112" t="n">
        <v>7</v>
      </c>
      <c r="U1112" t="n">
        <v>2026</v>
      </c>
      <c r="V1112" s="234" t="n">
        <v>46275</v>
      </c>
      <c r="W1112" t="inlineStr">
        <is>
          <t>septiembre</t>
        </is>
      </c>
      <c r="X1112" t="n">
        <v>2026</v>
      </c>
    </row>
    <row r="1113" ht="15" customHeight="1">
      <c r="A1113" t="inlineStr">
        <is>
          <t>SL</t>
        </is>
      </c>
      <c r="B1113" t="n">
        <v>63</v>
      </c>
      <c r="C1113" t="n">
        <v>0</v>
      </c>
      <c r="D1113" s="234" t="n">
        <v>45973</v>
      </c>
      <c r="E1113" s="234" t="n">
        <v>46000</v>
      </c>
      <c r="F1113" s="234" t="n">
        <v>46009</v>
      </c>
      <c r="G1113" t="inlineStr">
        <is>
          <t>AnaTeresa</t>
        </is>
      </c>
      <c r="H1113" t="n">
        <v>46</v>
      </c>
      <c r="J1113" s="71" t="n">
        <v>1159.07</v>
      </c>
      <c r="K1113" t="inlineStr">
        <is>
          <t>EUR</t>
        </is>
      </c>
      <c r="L1113" s="71" t="n">
        <v>1159.07</v>
      </c>
      <c r="M1113" s="71" t="n">
        <v>1344.5212</v>
      </c>
      <c r="N1113" s="71" t="n">
        <v>0</v>
      </c>
      <c r="O1113" s="71" t="n">
        <v>0</v>
      </c>
      <c r="P1113" s="71" t="n">
        <v>0</v>
      </c>
      <c r="Q1113" s="51" t="n">
        <v>0</v>
      </c>
      <c r="R1113" t="n">
        <v>11</v>
      </c>
      <c r="S1113" t="n">
        <v>2025</v>
      </c>
      <c r="T1113" t="n">
        <v>12</v>
      </c>
      <c r="U1113" t="n">
        <v>2025</v>
      </c>
      <c r="V1113" s="234" t="n">
        <v>46054</v>
      </c>
      <c r="W1113" t="inlineStr">
        <is>
          <t>febrero</t>
        </is>
      </c>
      <c r="X1113" t="n">
        <v>2026</v>
      </c>
    </row>
    <row r="1114" ht="15" customHeight="1">
      <c r="A1114" t="inlineStr">
        <is>
          <t>SL</t>
        </is>
      </c>
      <c r="B1114" t="n">
        <v>64</v>
      </c>
      <c r="C1114" t="n">
        <v>0</v>
      </c>
      <c r="D1114" s="234" t="n">
        <v>45974</v>
      </c>
      <c r="E1114" s="234" t="n">
        <v>45979</v>
      </c>
      <c r="F1114" s="234" t="n">
        <v>45984</v>
      </c>
      <c r="G1114" t="inlineStr">
        <is>
          <t>MartinB</t>
        </is>
      </c>
      <c r="H1114" t="n">
        <v>46</v>
      </c>
      <c r="J1114" s="71" t="n">
        <v>1218.85</v>
      </c>
      <c r="K1114" t="inlineStr">
        <is>
          <t>EUR</t>
        </is>
      </c>
      <c r="L1114" s="71" t="n">
        <v>1218.85</v>
      </c>
      <c r="M1114" s="71" t="n">
        <v>1413.866</v>
      </c>
      <c r="N1114" s="71" t="n">
        <v>0</v>
      </c>
      <c r="O1114" s="71" t="n">
        <v>0</v>
      </c>
      <c r="P1114" s="71" t="n">
        <v>0</v>
      </c>
      <c r="Q1114" s="51" t="n">
        <v>0</v>
      </c>
      <c r="R1114" t="n">
        <v>11</v>
      </c>
      <c r="S1114" t="n">
        <v>2025</v>
      </c>
      <c r="T1114" t="n">
        <v>11</v>
      </c>
      <c r="U1114" t="n">
        <v>2025</v>
      </c>
      <c r="V1114" s="234" t="n">
        <v>46029</v>
      </c>
      <c r="W1114" t="inlineStr">
        <is>
          <t>enero</t>
        </is>
      </c>
      <c r="X1114" t="n">
        <v>2026</v>
      </c>
    </row>
    <row r="1115" ht="15" customHeight="1">
      <c r="A1115" t="inlineStr">
        <is>
          <t>SL</t>
        </is>
      </c>
      <c r="B1115" t="n">
        <v>65</v>
      </c>
      <c r="C1115" t="n">
        <v>1</v>
      </c>
      <c r="D1115" s="234" t="n">
        <v>45974</v>
      </c>
      <c r="E1115" s="234" t="n">
        <v>46010</v>
      </c>
      <c r="F1115" s="234" t="n">
        <v>46018</v>
      </c>
      <c r="G1115" t="inlineStr">
        <is>
          <t>AlejandraL</t>
        </is>
      </c>
      <c r="H1115" t="n">
        <v>46</v>
      </c>
      <c r="I1115" t="inlineStr">
        <is>
          <t>MARTINB</t>
        </is>
      </c>
      <c r="J1115" s="71" t="n">
        <v>1907.5</v>
      </c>
      <c r="K1115" t="inlineStr">
        <is>
          <t>EUR</t>
        </is>
      </c>
      <c r="L1115" s="71" t="n">
        <v>1907.5</v>
      </c>
      <c r="M1115" s="71" t="n">
        <v>2212.7</v>
      </c>
      <c r="N1115" s="71" t="n">
        <v>93.01000000000001</v>
      </c>
      <c r="O1115" s="71" t="n">
        <v>93.01000000000001</v>
      </c>
      <c r="P1115" s="71" t="n">
        <v>107.8916</v>
      </c>
      <c r="Q1115" s="51" t="n">
        <v>0.04876015727391875</v>
      </c>
      <c r="R1115" t="n">
        <v>11</v>
      </c>
      <c r="S1115" t="n">
        <v>2025</v>
      </c>
      <c r="T1115" t="n">
        <v>12</v>
      </c>
      <c r="U1115" t="n">
        <v>2025</v>
      </c>
      <c r="V1115" s="234" t="n">
        <v>25569.00000000053</v>
      </c>
      <c r="W1115" t="inlineStr">
        <is>
          <t>febrero</t>
        </is>
      </c>
      <c r="X1115" t="n">
        <v>2026</v>
      </c>
    </row>
    <row r="1116" ht="15" customHeight="1">
      <c r="A1116" t="inlineStr">
        <is>
          <t>SL</t>
        </is>
      </c>
      <c r="B1116" t="n">
        <v>66</v>
      </c>
      <c r="C1116" t="n">
        <v>1</v>
      </c>
      <c r="D1116" s="234" t="n">
        <v>45975</v>
      </c>
      <c r="E1116" s="234" t="n">
        <v>46017</v>
      </c>
      <c r="F1116" s="234" t="n">
        <v>46026</v>
      </c>
      <c r="G1116" t="inlineStr">
        <is>
          <t>BlancaO</t>
        </is>
      </c>
      <c r="H1116" t="n">
        <v>46</v>
      </c>
      <c r="I1116" t="inlineStr">
        <is>
          <t>MARTINB</t>
        </is>
      </c>
      <c r="J1116" s="71" t="n">
        <v>21819.08</v>
      </c>
      <c r="K1116" t="inlineStr">
        <is>
          <t>EUR</t>
        </is>
      </c>
      <c r="L1116" s="71" t="n">
        <v>21819.08</v>
      </c>
      <c r="M1116" s="71" t="n">
        <v>25310.1328</v>
      </c>
      <c r="N1116" s="71" t="n">
        <v>0</v>
      </c>
      <c r="O1116" s="71" t="n">
        <v>0</v>
      </c>
      <c r="P1116" s="71" t="n">
        <v>0</v>
      </c>
      <c r="Q1116" s="51" t="n">
        <v>0</v>
      </c>
      <c r="R1116" t="n">
        <v>11</v>
      </c>
      <c r="S1116" t="n">
        <v>2025</v>
      </c>
      <c r="T1116" t="n">
        <v>12</v>
      </c>
      <c r="U1116" t="n">
        <v>2025</v>
      </c>
      <c r="V1116" s="234" t="n">
        <v>25569.00000000053</v>
      </c>
      <c r="W1116" t="inlineStr">
        <is>
          <t>febrero</t>
        </is>
      </c>
      <c r="X1116" t="n">
        <v>2026</v>
      </c>
    </row>
    <row r="1117">
      <c r="A1117" t="inlineStr">
        <is>
          <t>SL</t>
        </is>
      </c>
      <c r="B1117" t="n">
        <v>67</v>
      </c>
      <c r="C1117" t="n">
        <v>0</v>
      </c>
      <c r="D1117" s="234" t="n">
        <v>45978</v>
      </c>
      <c r="E1117" s="234" t="n">
        <v>46074</v>
      </c>
      <c r="F1117" s="234" t="n">
        <v>46080</v>
      </c>
      <c r="G1117" t="inlineStr">
        <is>
          <t>AlejandraL</t>
        </is>
      </c>
      <c r="H1117" t="n">
        <v>47</v>
      </c>
      <c r="I1117" t="inlineStr">
        <is>
          <t>MARTINB</t>
        </is>
      </c>
      <c r="J1117" s="71" t="n">
        <v>14624.34</v>
      </c>
      <c r="K1117" t="inlineStr">
        <is>
          <t>EUR</t>
        </is>
      </c>
      <c r="L1117" s="71" t="n">
        <v>14624.34</v>
      </c>
      <c r="M1117" s="71" t="n">
        <v>16964.2344</v>
      </c>
      <c r="N1117" s="71" t="n">
        <v>915.13</v>
      </c>
      <c r="O1117" s="71" t="n">
        <v>915.13</v>
      </c>
      <c r="P1117" s="71" t="n">
        <v>1061.5508</v>
      </c>
      <c r="Q1117" s="51" t="n">
        <v>0.06257581538722432</v>
      </c>
      <c r="R1117" t="n">
        <v>11</v>
      </c>
      <c r="S1117" t="n">
        <v>2025</v>
      </c>
      <c r="T1117" t="n">
        <v>2</v>
      </c>
      <c r="U1117" t="n">
        <v>2026</v>
      </c>
      <c r="V1117" s="234" t="n">
        <v>25569.00000000053</v>
      </c>
      <c r="W1117" t="inlineStr">
        <is>
          <t>abril</t>
        </is>
      </c>
      <c r="X1117" t="n">
        <v>2026</v>
      </c>
    </row>
    <row r="1118">
      <c r="A1118" t="inlineStr">
        <is>
          <t>SL</t>
        </is>
      </c>
      <c r="B1118" t="n">
        <v>68</v>
      </c>
      <c r="C1118" t="n">
        <v>1</v>
      </c>
      <c r="D1118" s="234" t="n">
        <v>45978</v>
      </c>
      <c r="E1118" s="234" t="n">
        <v>45982</v>
      </c>
      <c r="F1118" s="234" t="n">
        <v>45982</v>
      </c>
      <c r="G1118" t="inlineStr">
        <is>
          <t>MartinB</t>
        </is>
      </c>
      <c r="H1118" t="n">
        <v>47</v>
      </c>
      <c r="I1118" t="inlineStr">
        <is>
          <t>ARIADNAR,ESTHERP,PEDROD</t>
        </is>
      </c>
      <c r="J1118" s="71" t="n">
        <v>1075.92</v>
      </c>
      <c r="K1118" t="inlineStr">
        <is>
          <t>EUR</t>
        </is>
      </c>
      <c r="L1118" s="71" t="n">
        <v>1075.92</v>
      </c>
      <c r="M1118" s="71" t="n">
        <v>1248.0672</v>
      </c>
      <c r="N1118" s="71" t="n">
        <v>1075.92</v>
      </c>
      <c r="O1118" s="71" t="n">
        <v>1075.92</v>
      </c>
      <c r="P1118" s="71" t="n">
        <v>1248.0672</v>
      </c>
      <c r="Q1118" s="51" t="n">
        <v>1</v>
      </c>
      <c r="R1118" t="n">
        <v>11</v>
      </c>
      <c r="S1118" t="n">
        <v>2025</v>
      </c>
      <c r="T1118" t="n">
        <v>11</v>
      </c>
      <c r="U1118" t="n">
        <v>2025</v>
      </c>
      <c r="V1118" s="234" t="n">
        <v>25569.00000000053</v>
      </c>
      <c r="W1118" t="inlineStr">
        <is>
          <t>enero</t>
        </is>
      </c>
      <c r="X1118" t="n">
        <v>2026</v>
      </c>
    </row>
    <row r="1119">
      <c r="A1119" t="inlineStr">
        <is>
          <t>SL</t>
        </is>
      </c>
      <c r="B1119" t="n">
        <v>69</v>
      </c>
      <c r="C1119" t="n">
        <v>1</v>
      </c>
      <c r="D1119" s="234" t="n">
        <v>45978</v>
      </c>
      <c r="E1119" s="234" t="n">
        <v>46023</v>
      </c>
      <c r="F1119" s="234" t="n">
        <v>46036</v>
      </c>
      <c r="G1119" t="inlineStr">
        <is>
          <t>FernandaS</t>
        </is>
      </c>
      <c r="H1119" t="n">
        <v>47</v>
      </c>
      <c r="I1119" t="inlineStr">
        <is>
          <t>PEDROD</t>
        </is>
      </c>
      <c r="J1119" s="71" t="n">
        <v>6855</v>
      </c>
      <c r="K1119" t="inlineStr">
        <is>
          <t>EUR</t>
        </is>
      </c>
      <c r="L1119" s="71" t="n">
        <v>6855</v>
      </c>
      <c r="M1119" s="71" t="n">
        <v>7951.799999999999</v>
      </c>
      <c r="N1119" s="71" t="n">
        <v>1440.1</v>
      </c>
      <c r="O1119" s="71" t="n">
        <v>1440.1</v>
      </c>
      <c r="P1119" s="71" t="n">
        <v>1670.516</v>
      </c>
      <c r="Q1119" s="51" t="n">
        <v>0.2100802334062728</v>
      </c>
      <c r="R1119" t="n">
        <v>11</v>
      </c>
      <c r="S1119" t="n">
        <v>2025</v>
      </c>
      <c r="T1119" t="n">
        <v>1</v>
      </c>
      <c r="U1119" t="n">
        <v>2026</v>
      </c>
      <c r="V1119" s="234" t="n">
        <v>25569.00000000053</v>
      </c>
      <c r="W1119" t="inlineStr">
        <is>
          <t>febrero</t>
        </is>
      </c>
      <c r="X1119" t="n">
        <v>2026</v>
      </c>
    </row>
    <row r="1120">
      <c r="A1120" t="inlineStr">
        <is>
          <t>SL</t>
        </is>
      </c>
      <c r="B1120" t="n">
        <v>70</v>
      </c>
      <c r="C1120" t="n">
        <v>0</v>
      </c>
      <c r="D1120" s="234" t="n">
        <v>45988</v>
      </c>
      <c r="E1120" s="234" t="n">
        <v>46194</v>
      </c>
      <c r="F1120" s="234" t="n">
        <v>46211</v>
      </c>
      <c r="G1120" t="inlineStr">
        <is>
          <t>AlmudenaG</t>
        </is>
      </c>
      <c r="H1120" t="n">
        <v>48</v>
      </c>
      <c r="I1120" t="inlineStr">
        <is>
          <t>MARTINB</t>
        </is>
      </c>
      <c r="J1120" s="71" t="n">
        <v>22061.5</v>
      </c>
      <c r="K1120" t="inlineStr">
        <is>
          <t>EUR</t>
        </is>
      </c>
      <c r="L1120" s="71" t="n">
        <v>22061.5</v>
      </c>
      <c r="M1120" s="71" t="n">
        <v>25591.34</v>
      </c>
      <c r="N1120" s="71" t="n">
        <v>2501.26</v>
      </c>
      <c r="O1120" s="71" t="n">
        <v>2501.26</v>
      </c>
      <c r="P1120" s="71" t="n">
        <v>2901.4616</v>
      </c>
      <c r="Q1120" s="51" t="n">
        <v>0.1133766969607688</v>
      </c>
      <c r="R1120" t="n">
        <v>11</v>
      </c>
      <c r="S1120" t="n">
        <v>2025</v>
      </c>
      <c r="T1120" t="n">
        <v>6</v>
      </c>
      <c r="U1120" t="n">
        <v>2026</v>
      </c>
      <c r="V1120" s="234" t="n">
        <v>25569.00000000053</v>
      </c>
      <c r="W1120" t="inlineStr">
        <is>
          <t>agosto</t>
        </is>
      </c>
      <c r="X1120" t="n">
        <v>2026</v>
      </c>
    </row>
    <row r="1121">
      <c r="A1121" t="inlineStr">
        <is>
          <t>SL</t>
        </is>
      </c>
      <c r="B1121" t="n">
        <v>71</v>
      </c>
      <c r="C1121" t="n">
        <v>0</v>
      </c>
      <c r="D1121" s="234" t="n">
        <v>45989</v>
      </c>
      <c r="E1121" s="234" t="n">
        <v>46030</v>
      </c>
      <c r="F1121" s="234" t="n">
        <v>46105</v>
      </c>
      <c r="G1121" t="inlineStr">
        <is>
          <t>MartinB</t>
        </is>
      </c>
      <c r="H1121" t="n">
        <v>48</v>
      </c>
      <c r="I1121" t="inlineStr">
        <is>
          <t>CONCHAD</t>
        </is>
      </c>
      <c r="J1121" s="71" t="n">
        <v>3978</v>
      </c>
      <c r="K1121" t="inlineStr">
        <is>
          <t>EUR</t>
        </is>
      </c>
      <c r="L1121" s="71" t="n">
        <v>3978</v>
      </c>
      <c r="M1121" s="71" t="n">
        <v>4614.48</v>
      </c>
      <c r="N1121" s="71" t="n">
        <v>260.79</v>
      </c>
      <c r="O1121" s="71" t="n">
        <v>260.79</v>
      </c>
      <c r="P1121" s="71" t="n">
        <v>302.5164</v>
      </c>
      <c r="Q1121" s="51" t="n">
        <v>0.0655580693815988</v>
      </c>
      <c r="R1121" t="n">
        <v>11</v>
      </c>
      <c r="S1121" t="n">
        <v>2025</v>
      </c>
      <c r="T1121" t="n">
        <v>1</v>
      </c>
      <c r="U1121" t="n">
        <v>2026</v>
      </c>
      <c r="V1121" s="234" t="n">
        <v>25569.00000000053</v>
      </c>
      <c r="W1121" t="inlineStr">
        <is>
          <t>mayo</t>
        </is>
      </c>
      <c r="X1121" t="n">
        <v>2026</v>
      </c>
    </row>
    <row r="1122">
      <c r="A1122" t="inlineStr">
        <is>
          <t>SL</t>
        </is>
      </c>
      <c r="B1122" t="n">
        <v>72</v>
      </c>
      <c r="C1122" t="n">
        <v>0</v>
      </c>
      <c r="D1122" s="234" t="n">
        <v>45993</v>
      </c>
      <c r="E1122" s="234" t="n">
        <v>46186</v>
      </c>
      <c r="F1122" s="234" t="n">
        <v>46196</v>
      </c>
      <c r="G1122" t="inlineStr">
        <is>
          <t>AndreaG</t>
        </is>
      </c>
      <c r="H1122" t="n">
        <v>49</v>
      </c>
      <c r="J1122" s="71" t="n">
        <v>4506</v>
      </c>
      <c r="K1122" t="inlineStr">
        <is>
          <t>EUR</t>
        </is>
      </c>
      <c r="L1122" s="71" t="n">
        <v>4506</v>
      </c>
      <c r="M1122" s="71" t="n">
        <v>5226.96</v>
      </c>
      <c r="N1122" s="71" t="n">
        <v>521.47</v>
      </c>
      <c r="O1122" s="71" t="n">
        <v>521.47</v>
      </c>
      <c r="P1122" s="71" t="n">
        <v>604.9052</v>
      </c>
      <c r="Q1122" s="51" t="n">
        <v>0.1157279183311141</v>
      </c>
      <c r="R1122" t="n">
        <v>12</v>
      </c>
      <c r="S1122" t="n">
        <v>2025</v>
      </c>
      <c r="T1122" t="n">
        <v>6</v>
      </c>
      <c r="U1122" t="n">
        <v>2026</v>
      </c>
      <c r="V1122" s="234" t="n">
        <v>25569.00000000053</v>
      </c>
      <c r="W1122" t="inlineStr">
        <is>
          <t>agosto</t>
        </is>
      </c>
      <c r="X1122" t="n">
        <v>2026</v>
      </c>
    </row>
    <row r="1123">
      <c r="A1123" t="inlineStr">
        <is>
          <t>SL</t>
        </is>
      </c>
      <c r="B1123" t="n">
        <v>73</v>
      </c>
      <c r="C1123" t="n">
        <v>0</v>
      </c>
      <c r="D1123" s="234" t="n">
        <v>45994</v>
      </c>
      <c r="E1123" s="234" t="n">
        <v>46230</v>
      </c>
      <c r="F1123" s="234" t="n">
        <v>46242</v>
      </c>
      <c r="G1123" t="inlineStr">
        <is>
          <t>AlmudenaG</t>
        </is>
      </c>
      <c r="H1123" t="n">
        <v>49</v>
      </c>
      <c r="I1123" t="inlineStr">
        <is>
          <t>MARTINB</t>
        </is>
      </c>
      <c r="J1123" s="71" t="n">
        <v>16880.78</v>
      </c>
      <c r="K1123" t="inlineStr">
        <is>
          <t>EUR</t>
        </is>
      </c>
      <c r="L1123" s="71" t="n">
        <v>16880.78</v>
      </c>
      <c r="M1123" s="71" t="n">
        <v>19581.7048</v>
      </c>
      <c r="N1123" s="71" t="n">
        <v>2079.44</v>
      </c>
      <c r="O1123" s="71" t="n">
        <v>2079.44</v>
      </c>
      <c r="P1123" s="71" t="n">
        <v>2412.1504</v>
      </c>
      <c r="Q1123" s="51" t="n">
        <v>0.1231838813135412</v>
      </c>
      <c r="R1123" t="n">
        <v>12</v>
      </c>
      <c r="S1123" t="n">
        <v>2025</v>
      </c>
      <c r="T1123" t="n">
        <v>7</v>
      </c>
      <c r="U1123" t="n">
        <v>2026</v>
      </c>
      <c r="V1123" s="234" t="n">
        <v>25569.00000000053</v>
      </c>
      <c r="W1123" t="inlineStr">
        <is>
          <t>septiembre</t>
        </is>
      </c>
      <c r="X1123" t="n">
        <v>2026</v>
      </c>
    </row>
    <row r="1124">
      <c r="A1124" t="inlineStr">
        <is>
          <t>SL</t>
        </is>
      </c>
      <c r="B1124" t="n">
        <v>75</v>
      </c>
      <c r="C1124" t="n">
        <v>0</v>
      </c>
      <c r="D1124" s="234" t="n">
        <v>46000</v>
      </c>
      <c r="E1124" s="234" t="n">
        <v>46121</v>
      </c>
      <c r="F1124" s="234" t="n">
        <v>46124</v>
      </c>
      <c r="G1124" t="inlineStr">
        <is>
          <t>HelenM</t>
        </is>
      </c>
      <c r="H1124" t="n">
        <v>50</v>
      </c>
      <c r="I1124" t="inlineStr">
        <is>
          <t>MARTINB</t>
        </is>
      </c>
      <c r="J1124" s="71" t="n">
        <v>3546</v>
      </c>
      <c r="K1124" t="inlineStr">
        <is>
          <t>EUR</t>
        </is>
      </c>
      <c r="L1124" s="71" t="n">
        <v>3546</v>
      </c>
      <c r="M1124" s="71" t="n">
        <v>4113.36</v>
      </c>
      <c r="N1124" s="71" t="n">
        <v>446.8</v>
      </c>
      <c r="O1124" s="71" t="n">
        <v>446.8</v>
      </c>
      <c r="P1124" s="71" t="n">
        <v>518.288</v>
      </c>
      <c r="Q1124" s="51" t="n">
        <v>0.1260011280315849</v>
      </c>
      <c r="R1124" t="n">
        <v>12</v>
      </c>
      <c r="S1124" t="n">
        <v>2025</v>
      </c>
      <c r="T1124" t="n">
        <v>4</v>
      </c>
      <c r="U1124" t="n">
        <v>2026</v>
      </c>
      <c r="V1124" s="234" t="n">
        <v>25569.00000000053</v>
      </c>
      <c r="W1124" t="inlineStr">
        <is>
          <t>mayo</t>
        </is>
      </c>
      <c r="X1124" t="n">
        <v>2026</v>
      </c>
    </row>
    <row r="1125">
      <c r="A1125" t="inlineStr">
        <is>
          <t>SL</t>
        </is>
      </c>
      <c r="B1125" t="n">
        <v>76</v>
      </c>
      <c r="C1125" t="n">
        <v>0</v>
      </c>
      <c r="D1125" s="234" t="n">
        <v>46000</v>
      </c>
      <c r="E1125" s="234" t="n">
        <v>46036</v>
      </c>
      <c r="F1125" s="234" t="n">
        <v>46040</v>
      </c>
      <c r="G1125" t="inlineStr">
        <is>
          <t>BlancaO</t>
        </is>
      </c>
      <c r="H1125" t="n">
        <v>50</v>
      </c>
      <c r="I1125" t="inlineStr">
        <is>
          <t>MARTINB</t>
        </is>
      </c>
      <c r="J1125" s="71" t="n">
        <v>7401.4</v>
      </c>
      <c r="K1125" t="inlineStr">
        <is>
          <t>EUR</t>
        </is>
      </c>
      <c r="L1125" s="71" t="n">
        <v>7401.4</v>
      </c>
      <c r="M1125" s="71" t="n">
        <v>8585.624</v>
      </c>
      <c r="N1125" s="71" t="n">
        <v>823.36</v>
      </c>
      <c r="O1125" s="71" t="n">
        <v>823.36</v>
      </c>
      <c r="P1125" s="71" t="n">
        <v>955.0975999999999</v>
      </c>
      <c r="Q1125" s="51" t="n">
        <v>0.1112438187369957</v>
      </c>
      <c r="R1125" t="n">
        <v>12</v>
      </c>
      <c r="S1125" t="n">
        <v>2025</v>
      </c>
      <c r="T1125" t="n">
        <v>1</v>
      </c>
      <c r="U1125" t="n">
        <v>2026</v>
      </c>
      <c r="V1125" s="234" t="n">
        <v>25569.00000000053</v>
      </c>
      <c r="W1125" t="inlineStr">
        <is>
          <t>marzo</t>
        </is>
      </c>
      <c r="X1125" t="n">
        <v>2026</v>
      </c>
    </row>
    <row r="1126">
      <c r="A1126" t="inlineStr">
        <is>
          <t>SL</t>
        </is>
      </c>
      <c r="B1126" t="n">
        <v>77</v>
      </c>
      <c r="C1126" t="n">
        <v>0</v>
      </c>
      <c r="D1126" s="234" t="n">
        <v>46007</v>
      </c>
      <c r="E1126" s="234" t="n">
        <v>46056</v>
      </c>
      <c r="F1126" s="234" t="n">
        <v>46078</v>
      </c>
      <c r="G1126" t="inlineStr">
        <is>
          <t>JorgeP</t>
        </is>
      </c>
      <c r="H1126" t="n">
        <v>51</v>
      </c>
      <c r="J1126" s="71" t="n">
        <v>0</v>
      </c>
      <c r="K1126" t="inlineStr">
        <is>
          <t>EUR</t>
        </is>
      </c>
      <c r="L1126" s="71" t="n">
        <v>0</v>
      </c>
      <c r="M1126" s="71" t="n">
        <v>0</v>
      </c>
      <c r="N1126" s="71" t="n">
        <v>0</v>
      </c>
      <c r="O1126" s="71" t="n">
        <v>0</v>
      </c>
      <c r="P1126" s="71" t="n">
        <v>0</v>
      </c>
      <c r="Q1126" s="51" t="e">
        <v>#DIV/0!</v>
      </c>
      <c r="R1126" t="n">
        <v>12</v>
      </c>
      <c r="S1126" t="n">
        <v>2025</v>
      </c>
      <c r="T1126" t="n">
        <v>2</v>
      </c>
      <c r="U1126" t="n">
        <v>2026</v>
      </c>
      <c r="V1126" s="234" t="n">
        <v>25569.00000000053</v>
      </c>
      <c r="W1126" t="inlineStr">
        <is>
          <t>abril</t>
        </is>
      </c>
      <c r="X1126" t="n">
        <v>2026</v>
      </c>
    </row>
    <row r="1127">
      <c r="A1127" t="inlineStr">
        <is>
          <t>SL</t>
        </is>
      </c>
      <c r="B1127" t="n">
        <v>78</v>
      </c>
      <c r="C1127" t="n">
        <v>0</v>
      </c>
      <c r="D1127" s="234" t="n">
        <v>46014</v>
      </c>
      <c r="E1127" s="234" t="n">
        <v>46170</v>
      </c>
      <c r="F1127" s="234" t="n">
        <v>46180</v>
      </c>
      <c r="G1127" t="inlineStr">
        <is>
          <t>AndreaG</t>
        </is>
      </c>
      <c r="H1127" t="n">
        <v>52</v>
      </c>
      <c r="I1127" t="inlineStr">
        <is>
          <t>JAIMEG,MARTINB</t>
        </is>
      </c>
      <c r="J1127" s="71" t="n">
        <v>95219.42999999999</v>
      </c>
      <c r="K1127" t="inlineStr">
        <is>
          <t>EUR</t>
        </is>
      </c>
      <c r="L1127" s="71" t="n">
        <v>95219.42999999999</v>
      </c>
      <c r="M1127" s="71" t="n">
        <v>110454.5388</v>
      </c>
      <c r="N1127" s="71" t="n">
        <v>10077</v>
      </c>
      <c r="O1127" s="71" t="n">
        <v>10077</v>
      </c>
      <c r="P1127" s="71" t="n">
        <v>11689.32</v>
      </c>
      <c r="Q1127" s="51" t="n">
        <v>0.1058292409437864</v>
      </c>
      <c r="R1127" t="n">
        <v>12</v>
      </c>
      <c r="S1127" t="n">
        <v>2025</v>
      </c>
      <c r="T1127" t="n">
        <v>5</v>
      </c>
      <c r="U1127" t="n">
        <v>2026</v>
      </c>
      <c r="V1127" s="234" t="n">
        <v>25569.00000000053</v>
      </c>
      <c r="W1127" t="inlineStr">
        <is>
          <t>julio</t>
        </is>
      </c>
      <c r="X1127" t="n">
        <v>2026</v>
      </c>
    </row>
    <row r="1128">
      <c r="A1128" t="inlineStr">
        <is>
          <t>SL</t>
        </is>
      </c>
      <c r="B1128" t="n">
        <v>79</v>
      </c>
      <c r="C1128" t="n">
        <v>1</v>
      </c>
      <c r="D1128" s="234" t="n">
        <v>46020</v>
      </c>
      <c r="E1128" s="234" t="n">
        <v>46022</v>
      </c>
      <c r="F1128" s="234" t="n">
        <v>46025</v>
      </c>
      <c r="G1128" t="inlineStr">
        <is>
          <t>FernandaS</t>
        </is>
      </c>
      <c r="H1128" t="n">
        <v>53</v>
      </c>
      <c r="I1128" t="inlineStr">
        <is>
          <t>JAIMEG,MARTINB</t>
        </is>
      </c>
      <c r="J1128" s="71" t="n">
        <v>27211</v>
      </c>
      <c r="K1128" t="inlineStr">
        <is>
          <t>EUR</t>
        </is>
      </c>
      <c r="L1128" s="71" t="n">
        <v>27211</v>
      </c>
      <c r="M1128" s="71" t="n">
        <v>31564.76</v>
      </c>
      <c r="N1128" s="71" t="n">
        <v>2756.25</v>
      </c>
      <c r="O1128" s="71" t="n">
        <v>2756.25</v>
      </c>
      <c r="P1128" s="71" t="n">
        <v>3197.25</v>
      </c>
      <c r="Q1128" s="51" t="n">
        <v>0.1012917570100327</v>
      </c>
      <c r="R1128" t="n">
        <v>12</v>
      </c>
      <c r="S1128" t="n">
        <v>2025</v>
      </c>
      <c r="T1128" t="n">
        <v>12</v>
      </c>
      <c r="U1128" t="n">
        <v>2025</v>
      </c>
      <c r="V1128" s="234" t="n">
        <v>25569.00000000053</v>
      </c>
      <c r="W1128" t="inlineStr">
        <is>
          <t>febrero</t>
        </is>
      </c>
      <c r="X1128" t="n">
        <v>2026</v>
      </c>
    </row>
    <row r="1129">
      <c r="A1129" t="inlineStr">
        <is>
          <t>SL</t>
        </is>
      </c>
      <c r="B1129" t="n">
        <v>80</v>
      </c>
      <c r="C1129" t="n">
        <v>0</v>
      </c>
      <c r="D1129" s="234" t="n">
        <v>46021</v>
      </c>
      <c r="E1129" s="234" t="n">
        <v>46033</v>
      </c>
      <c r="F1129" s="234" t="n">
        <v>46052</v>
      </c>
      <c r="G1129" t="inlineStr">
        <is>
          <t>AlejandraL</t>
        </is>
      </c>
      <c r="H1129" t="n">
        <v>53</v>
      </c>
      <c r="I1129" t="inlineStr">
        <is>
          <t>MARTINB</t>
        </is>
      </c>
      <c r="J1129" s="71" t="n">
        <v>5705</v>
      </c>
      <c r="K1129" t="inlineStr">
        <is>
          <t>EUR</t>
        </is>
      </c>
      <c r="L1129" s="71" t="n">
        <v>5705</v>
      </c>
      <c r="M1129" s="71" t="n">
        <v>6617.799999999999</v>
      </c>
      <c r="N1129" s="71" t="n">
        <v>112.88</v>
      </c>
      <c r="O1129" s="71" t="n">
        <v>112.88</v>
      </c>
      <c r="P1129" s="71" t="n">
        <v>130.9408</v>
      </c>
      <c r="Q1129" s="51" t="n">
        <v>0.01978615249780894</v>
      </c>
      <c r="R1129" t="n">
        <v>12</v>
      </c>
      <c r="S1129" t="n">
        <v>2025</v>
      </c>
      <c r="T1129" t="n">
        <v>1</v>
      </c>
      <c r="U1129" t="n">
        <v>2026</v>
      </c>
      <c r="V1129" s="234" t="n">
        <v>25569.00000000053</v>
      </c>
      <c r="W1129" t="inlineStr">
        <is>
          <t>marzo</t>
        </is>
      </c>
      <c r="X1129" t="n">
        <v>2026</v>
      </c>
    </row>
    <row r="1130">
      <c r="A1130" t="inlineStr">
        <is>
          <t>SL</t>
        </is>
      </c>
      <c r="B1130" t="n">
        <v>81</v>
      </c>
      <c r="C1130" t="n">
        <v>0</v>
      </c>
      <c r="D1130" s="234" t="n">
        <v>46027</v>
      </c>
      <c r="E1130" s="234" t="n">
        <v>46131</v>
      </c>
      <c r="F1130" s="234" t="n">
        <v>46150</v>
      </c>
      <c r="G1130" t="inlineStr">
        <is>
          <t>IreneC</t>
        </is>
      </c>
      <c r="H1130" t="n">
        <v>2</v>
      </c>
      <c r="I1130" t="inlineStr">
        <is>
          <t>CONCHAD,MARTINB</t>
        </is>
      </c>
      <c r="J1130" s="71" t="n">
        <v>14370</v>
      </c>
      <c r="K1130" t="inlineStr">
        <is>
          <t>EUR</t>
        </is>
      </c>
      <c r="L1130" s="71" t="n">
        <v>14370</v>
      </c>
      <c r="M1130" s="71" t="n">
        <v>16669.2</v>
      </c>
      <c r="N1130" s="71" t="n">
        <v>2969.4</v>
      </c>
      <c r="O1130" s="71" t="n">
        <v>2969.4</v>
      </c>
      <c r="P1130" s="71" t="n">
        <v>3444.504</v>
      </c>
      <c r="Q1130" s="51" t="n">
        <v>0.2066388308977035</v>
      </c>
      <c r="R1130" t="n">
        <v>1</v>
      </c>
      <c r="S1130" t="n">
        <v>2026</v>
      </c>
      <c r="T1130" t="n">
        <v>4</v>
      </c>
      <c r="U1130" t="n">
        <v>2026</v>
      </c>
      <c r="V1130" s="234" t="n">
        <v>25569.00000000053</v>
      </c>
      <c r="W1130" t="inlineStr">
        <is>
          <t>junio</t>
        </is>
      </c>
      <c r="X1130" t="n">
        <v>2026</v>
      </c>
    </row>
    <row r="1131">
      <c r="A1131" t="inlineStr">
        <is>
          <t>SL</t>
        </is>
      </c>
      <c r="B1131" t="n">
        <v>82</v>
      </c>
      <c r="C1131" t="n">
        <v>0</v>
      </c>
      <c r="D1131" s="234" t="n">
        <v>46027</v>
      </c>
      <c r="E1131" s="234" t="n">
        <v>45971</v>
      </c>
      <c r="F1131" s="234" t="n">
        <v>45975</v>
      </c>
      <c r="G1131" t="inlineStr">
        <is>
          <t>MartinB</t>
        </is>
      </c>
      <c r="H1131" t="n">
        <v>2</v>
      </c>
      <c r="J1131" s="71" t="n">
        <v>494.56</v>
      </c>
      <c r="K1131" t="inlineStr">
        <is>
          <t>EUR</t>
        </is>
      </c>
      <c r="L1131" s="71" t="n">
        <v>494.56</v>
      </c>
      <c r="M1131" s="71" t="n">
        <v>573.6895999999999</v>
      </c>
      <c r="N1131" s="71" t="n">
        <v>0</v>
      </c>
      <c r="O1131" s="71" t="n">
        <v>0</v>
      </c>
      <c r="P1131" s="71" t="n">
        <v>0</v>
      </c>
      <c r="Q1131" s="51" t="n">
        <v>0</v>
      </c>
      <c r="R1131" t="n">
        <v>1</v>
      </c>
      <c r="S1131" t="n">
        <v>2026</v>
      </c>
      <c r="T1131" t="n">
        <v>11</v>
      </c>
      <c r="U1131" t="n">
        <v>2025</v>
      </c>
      <c r="V1131" s="234" t="n">
        <v>25569.00000000053</v>
      </c>
      <c r="W1131" t="inlineStr">
        <is>
          <t>diciembre</t>
        </is>
      </c>
      <c r="X1131" t="n">
        <v>2025</v>
      </c>
    </row>
    <row r="1132">
      <c r="A1132" t="inlineStr">
        <is>
          <t>SL</t>
        </is>
      </c>
      <c r="B1132" t="n">
        <v>83</v>
      </c>
      <c r="C1132" t="n">
        <v>0</v>
      </c>
      <c r="D1132" s="234" t="n">
        <v>46027</v>
      </c>
      <c r="E1132" s="234" t="n">
        <v>46052</v>
      </c>
      <c r="F1132" s="234" t="n">
        <v>46067</v>
      </c>
      <c r="G1132" t="inlineStr">
        <is>
          <t>MartinB</t>
        </is>
      </c>
      <c r="H1132" t="n">
        <v>2</v>
      </c>
      <c r="J1132" s="71" t="n">
        <v>2401.43</v>
      </c>
      <c r="K1132" t="inlineStr">
        <is>
          <t>EUR</t>
        </is>
      </c>
      <c r="L1132" s="71" t="n">
        <v>2401.43</v>
      </c>
      <c r="M1132" s="71" t="n">
        <v>2785.6588</v>
      </c>
      <c r="N1132" s="71" t="n">
        <v>0</v>
      </c>
      <c r="O1132" s="71" t="n">
        <v>0</v>
      </c>
      <c r="P1132" s="71" t="n">
        <v>0</v>
      </c>
      <c r="Q1132" s="51" t="n">
        <v>0</v>
      </c>
      <c r="R1132" t="n">
        <v>1</v>
      </c>
      <c r="S1132" t="n">
        <v>2026</v>
      </c>
      <c r="T1132" t="n">
        <v>1</v>
      </c>
      <c r="U1132" t="n">
        <v>2026</v>
      </c>
      <c r="V1132" s="234" t="n">
        <v>25569.00000000053</v>
      </c>
      <c r="W1132" t="inlineStr">
        <is>
          <t>marzo</t>
        </is>
      </c>
      <c r="X1132" t="n">
        <v>2026</v>
      </c>
    </row>
    <row r="1133">
      <c r="A1133" t="inlineStr">
        <is>
          <t>SL</t>
        </is>
      </c>
      <c r="B1133" t="n">
        <v>84</v>
      </c>
      <c r="C1133" t="n">
        <v>0</v>
      </c>
      <c r="D1133" s="234" t="n">
        <v>46027</v>
      </c>
      <c r="E1133" s="234" t="n">
        <v>45982</v>
      </c>
      <c r="F1133" s="234" t="n">
        <v>45982</v>
      </c>
      <c r="G1133" t="inlineStr">
        <is>
          <t>MartinB</t>
        </is>
      </c>
      <c r="H1133" t="n">
        <v>2</v>
      </c>
      <c r="I1133" t="inlineStr">
        <is>
          <t>ESTHERP,PEDROD</t>
        </is>
      </c>
      <c r="J1133" s="71" t="n">
        <v>3878.9</v>
      </c>
      <c r="K1133" t="inlineStr">
        <is>
          <t>EUR</t>
        </is>
      </c>
      <c r="L1133" s="71" t="n">
        <v>3878.9</v>
      </c>
      <c r="M1133" s="71" t="n">
        <v>4499.523999999999</v>
      </c>
      <c r="N1133" s="71" t="n">
        <v>3878.9</v>
      </c>
      <c r="O1133" s="71" t="n">
        <v>3878.9</v>
      </c>
      <c r="P1133" s="71" t="n">
        <v>4499.523999999999</v>
      </c>
      <c r="Q1133" s="51" t="n">
        <v>1</v>
      </c>
      <c r="R1133" t="n">
        <v>1</v>
      </c>
      <c r="S1133" t="n">
        <v>2026</v>
      </c>
      <c r="T1133" t="n">
        <v>11</v>
      </c>
      <c r="U1133" t="n">
        <v>2025</v>
      </c>
      <c r="V1133" s="234" t="n">
        <v>25569.00000000053</v>
      </c>
      <c r="W1133" t="inlineStr">
        <is>
          <t>enero</t>
        </is>
      </c>
      <c r="X1133" t="n">
        <v>2026</v>
      </c>
    </row>
    <row r="1134">
      <c r="A1134" t="inlineStr">
        <is>
          <t>SL</t>
        </is>
      </c>
      <c r="B1134" t="n">
        <v>85</v>
      </c>
      <c r="C1134" t="n">
        <v>0</v>
      </c>
      <c r="D1134" s="234" t="n">
        <v>46030</v>
      </c>
      <c r="E1134" s="234" t="n">
        <v>46047</v>
      </c>
      <c r="F1134" s="234" t="n">
        <v>46052</v>
      </c>
      <c r="G1134" t="inlineStr">
        <is>
          <t>MartinB</t>
        </is>
      </c>
      <c r="H1134" t="n">
        <v>2</v>
      </c>
      <c r="J1134" s="71" t="n">
        <v>78.42</v>
      </c>
      <c r="K1134" t="inlineStr">
        <is>
          <t>EUR</t>
        </is>
      </c>
      <c r="L1134" s="71" t="n">
        <v>78.42</v>
      </c>
      <c r="M1134" s="71" t="n">
        <v>90.96719999999999</v>
      </c>
      <c r="N1134" s="71" t="n">
        <v>0</v>
      </c>
      <c r="O1134" s="71" t="n">
        <v>0</v>
      </c>
      <c r="P1134" s="71" t="n">
        <v>0</v>
      </c>
      <c r="Q1134" s="51" t="n">
        <v>0</v>
      </c>
      <c r="R1134" t="n">
        <v>1</v>
      </c>
      <c r="S1134" t="n">
        <v>2026</v>
      </c>
      <c r="T1134" t="n">
        <v>1</v>
      </c>
      <c r="U1134" t="n">
        <v>2026</v>
      </c>
      <c r="V1134" s="234" t="n">
        <v>25569.00000000053</v>
      </c>
      <c r="W1134" t="inlineStr">
        <is>
          <t>marzo</t>
        </is>
      </c>
      <c r="X1134" t="n">
        <v>2026</v>
      </c>
    </row>
    <row r="1135">
      <c r="A1135" t="inlineStr">
        <is>
          <t>SL</t>
        </is>
      </c>
      <c r="B1135" t="n">
        <v>86</v>
      </c>
      <c r="C1135" t="n">
        <v>0</v>
      </c>
      <c r="D1135" s="234" t="n">
        <v>46030</v>
      </c>
      <c r="E1135" s="234" t="n">
        <v>46061</v>
      </c>
      <c r="F1135" s="234" t="n">
        <v>46070</v>
      </c>
      <c r="G1135" t="inlineStr">
        <is>
          <t>JimenaM</t>
        </is>
      </c>
      <c r="H1135" t="n">
        <v>2</v>
      </c>
      <c r="I1135" t="inlineStr">
        <is>
          <t>MARTINB</t>
        </is>
      </c>
      <c r="J1135" s="71" t="n">
        <v>6727.94</v>
      </c>
      <c r="K1135" t="inlineStr">
        <is>
          <t>EUR</t>
        </is>
      </c>
      <c r="L1135" s="71" t="n">
        <v>6727.94</v>
      </c>
      <c r="M1135" s="71" t="n">
        <v>7804.410399999999</v>
      </c>
      <c r="N1135" s="71" t="n">
        <v>900.97</v>
      </c>
      <c r="O1135" s="71" t="n">
        <v>900.97</v>
      </c>
      <c r="P1135" s="71" t="n">
        <v>1045.1252</v>
      </c>
      <c r="Q1135" s="51" t="n">
        <v>0.1339146900834431</v>
      </c>
      <c r="R1135" t="n">
        <v>1</v>
      </c>
      <c r="S1135" t="n">
        <v>2026</v>
      </c>
      <c r="T1135" t="n">
        <v>2</v>
      </c>
      <c r="U1135" t="n">
        <v>2026</v>
      </c>
      <c r="V1135" s="234" t="n">
        <v>25569.00000000053</v>
      </c>
      <c r="W1135" t="inlineStr">
        <is>
          <t>abril</t>
        </is>
      </c>
      <c r="X1135" t="n">
        <v>2026</v>
      </c>
    </row>
    <row r="1136">
      <c r="A1136" t="inlineStr">
        <is>
          <t>SL</t>
        </is>
      </c>
      <c r="B1136" t="n">
        <v>87</v>
      </c>
      <c r="C1136" t="n">
        <v>1</v>
      </c>
      <c r="D1136" s="234" t="n">
        <v>46031</v>
      </c>
      <c r="E1136" s="234" t="n">
        <v>46033</v>
      </c>
      <c r="F1136" s="234" t="n">
        <v>46038</v>
      </c>
      <c r="G1136" t="inlineStr">
        <is>
          <t>AlejandraL</t>
        </is>
      </c>
      <c r="H1136" t="n">
        <v>2</v>
      </c>
      <c r="I1136" t="inlineStr">
        <is>
          <t>MARTINB</t>
        </is>
      </c>
      <c r="J1136" s="71" t="n">
        <v>10495.25</v>
      </c>
      <c r="K1136" t="inlineStr">
        <is>
          <t>EUR</t>
        </is>
      </c>
      <c r="L1136" s="71" t="n">
        <v>10495.25</v>
      </c>
      <c r="M1136" s="71" t="n">
        <v>12174.49</v>
      </c>
      <c r="N1136" s="71" t="n">
        <v>494.52</v>
      </c>
      <c r="O1136" s="71" t="n">
        <v>494.52</v>
      </c>
      <c r="P1136" s="71" t="n">
        <v>573.6432</v>
      </c>
      <c r="Q1136" s="51" t="n">
        <v>0.04711845835020605</v>
      </c>
      <c r="R1136" t="n">
        <v>1</v>
      </c>
      <c r="S1136" t="n">
        <v>2026</v>
      </c>
      <c r="T1136" t="n">
        <v>1</v>
      </c>
      <c r="U1136" t="n">
        <v>2026</v>
      </c>
      <c r="V1136" s="234" t="n">
        <v>25569.00000000053</v>
      </c>
      <c r="W1136" t="inlineStr">
        <is>
          <t>marzo</t>
        </is>
      </c>
      <c r="X1136" t="n">
        <v>2026</v>
      </c>
    </row>
    <row r="1137">
      <c r="A1137" t="inlineStr">
        <is>
          <t>SL</t>
        </is>
      </c>
      <c r="B1137" t="n">
        <v>88</v>
      </c>
      <c r="C1137" t="n">
        <v>0</v>
      </c>
      <c r="D1137" s="234" t="n">
        <v>46031</v>
      </c>
      <c r="E1137" s="234" t="n">
        <v>46285</v>
      </c>
      <c r="F1137" s="234" t="n">
        <v>46301</v>
      </c>
      <c r="G1137" t="inlineStr">
        <is>
          <t>AlmudenaG</t>
        </is>
      </c>
      <c r="H1137" t="n">
        <v>2</v>
      </c>
      <c r="I1137" t="inlineStr">
        <is>
          <t>MARTINB</t>
        </is>
      </c>
      <c r="J1137" s="71" t="n">
        <v>3663.28</v>
      </c>
      <c r="K1137" t="inlineStr">
        <is>
          <t>EUR</t>
        </is>
      </c>
      <c r="L1137" s="71" t="n">
        <v>3663.28</v>
      </c>
      <c r="M1137" s="71" t="n">
        <v>4249.4048</v>
      </c>
      <c r="N1137" s="71" t="n">
        <v>100</v>
      </c>
      <c r="O1137" s="71" t="n">
        <v>100</v>
      </c>
      <c r="P1137" s="71" t="n">
        <v>116</v>
      </c>
      <c r="Q1137" s="51" t="n">
        <v>0.02729794064335786</v>
      </c>
      <c r="R1137" t="n">
        <v>1</v>
      </c>
      <c r="S1137" t="n">
        <v>2026</v>
      </c>
      <c r="T1137" t="n">
        <v>9</v>
      </c>
      <c r="U1137" t="n">
        <v>2026</v>
      </c>
      <c r="V1137" s="234" t="n">
        <v>25569.00000000053</v>
      </c>
      <c r="W1137" t="inlineStr">
        <is>
          <t>noviembre</t>
        </is>
      </c>
      <c r="X1137" t="n">
        <v>2026</v>
      </c>
    </row>
    <row r="1138">
      <c r="A1138" t="inlineStr">
        <is>
          <t>SL</t>
        </is>
      </c>
      <c r="B1138" t="n">
        <v>89</v>
      </c>
      <c r="C1138" t="n">
        <v>0</v>
      </c>
      <c r="D1138" s="234" t="n">
        <v>46034</v>
      </c>
      <c r="E1138" s="234" t="n">
        <v>46288</v>
      </c>
      <c r="F1138" s="234" t="n">
        <v>46303</v>
      </c>
      <c r="G1138" t="inlineStr">
        <is>
          <t>ConchaD</t>
        </is>
      </c>
      <c r="H1138" t="n">
        <v>3</v>
      </c>
      <c r="I1138" t="inlineStr">
        <is>
          <t>MARTINB</t>
        </is>
      </c>
      <c r="J1138" s="71" t="n">
        <v>1116</v>
      </c>
      <c r="K1138" t="inlineStr">
        <is>
          <t>EUR</t>
        </is>
      </c>
      <c r="L1138" s="71" t="n">
        <v>1116</v>
      </c>
      <c r="M1138" s="71" t="n">
        <v>1294.56</v>
      </c>
      <c r="N1138" s="71" t="n">
        <v>17.44</v>
      </c>
      <c r="O1138" s="71" t="n">
        <v>17.44</v>
      </c>
      <c r="P1138" s="71" t="n">
        <v>20.2304</v>
      </c>
      <c r="Q1138" s="51" t="n">
        <v>0.01562724014336918</v>
      </c>
      <c r="R1138" t="n">
        <v>1</v>
      </c>
      <c r="S1138" t="n">
        <v>2026</v>
      </c>
      <c r="T1138" t="n">
        <v>9</v>
      </c>
      <c r="U1138" t="n">
        <v>2026</v>
      </c>
      <c r="V1138" s="234" t="n">
        <v>25569.00000000053</v>
      </c>
      <c r="W1138" t="inlineStr">
        <is>
          <t>noviembre</t>
        </is>
      </c>
      <c r="X1138" t="n">
        <v>2026</v>
      </c>
    </row>
    <row r="1139">
      <c r="A1139" t="inlineStr">
        <is>
          <t>SL</t>
        </is>
      </c>
      <c r="B1139" t="n">
        <v>91</v>
      </c>
      <c r="C1139" t="n">
        <v>0</v>
      </c>
      <c r="D1139" s="234" t="n">
        <v>46035</v>
      </c>
      <c r="E1139" s="234" t="n">
        <v>46072</v>
      </c>
      <c r="F1139" s="234" t="n">
        <v>46103</v>
      </c>
      <c r="G1139" t="inlineStr">
        <is>
          <t>MartinB</t>
        </is>
      </c>
      <c r="H1139" t="n">
        <v>3</v>
      </c>
      <c r="I1139" t="inlineStr">
        <is>
          <t>JAIMEG</t>
        </is>
      </c>
      <c r="J1139" s="71" t="n">
        <v>3209.6</v>
      </c>
      <c r="K1139" t="inlineStr">
        <is>
          <t>EUR</t>
        </is>
      </c>
      <c r="L1139" s="71" t="n">
        <v>3209.6</v>
      </c>
      <c r="M1139" s="71" t="n">
        <v>3723.136</v>
      </c>
      <c r="N1139" s="71" t="n">
        <v>0</v>
      </c>
      <c r="O1139" s="71" t="n">
        <v>0</v>
      </c>
      <c r="P1139" s="71" t="n">
        <v>0</v>
      </c>
      <c r="Q1139" s="51" t="n">
        <v>0</v>
      </c>
      <c r="R1139" t="n">
        <v>1</v>
      </c>
      <c r="S1139" t="n">
        <v>2026</v>
      </c>
      <c r="T1139" t="n">
        <v>2</v>
      </c>
      <c r="U1139" t="n">
        <v>2026</v>
      </c>
      <c r="V1139" s="234" t="n">
        <v>25569.00000000053</v>
      </c>
      <c r="W1139" t="inlineStr">
        <is>
          <t>mayo</t>
        </is>
      </c>
      <c r="X1139" t="n">
        <v>2026</v>
      </c>
    </row>
    <row r="1140">
      <c r="A1140" t="inlineStr">
        <is>
          <t>SL</t>
        </is>
      </c>
      <c r="B1140" t="n">
        <v>92</v>
      </c>
      <c r="C1140" t="n">
        <v>0</v>
      </c>
      <c r="D1140" s="234" t="n">
        <v>46036</v>
      </c>
      <c r="E1140" s="234" t="n">
        <v>46059</v>
      </c>
      <c r="F1140" s="234" t="n">
        <v>46068</v>
      </c>
      <c r="G1140" t="inlineStr">
        <is>
          <t>MartinB</t>
        </is>
      </c>
      <c r="H1140" t="n">
        <v>3</v>
      </c>
      <c r="J1140" s="71" t="n">
        <v>918</v>
      </c>
      <c r="K1140" t="inlineStr">
        <is>
          <t>EUR</t>
        </is>
      </c>
      <c r="L1140" s="71" t="n">
        <v>918</v>
      </c>
      <c r="M1140" s="71" t="n">
        <v>1064.88</v>
      </c>
      <c r="N1140" s="71" t="n">
        <v>82.47</v>
      </c>
      <c r="O1140" s="71" t="n">
        <v>82.47</v>
      </c>
      <c r="P1140" s="71" t="n">
        <v>95.6652</v>
      </c>
      <c r="Q1140" s="51" t="n">
        <v>0.08983660130718954</v>
      </c>
      <c r="R1140" t="n">
        <v>1</v>
      </c>
      <c r="S1140" t="n">
        <v>2026</v>
      </c>
      <c r="T1140" t="n">
        <v>2</v>
      </c>
      <c r="U1140" t="n">
        <v>2026</v>
      </c>
      <c r="V1140" s="234" t="n">
        <v>25569.00000000053</v>
      </c>
      <c r="W1140" t="inlineStr">
        <is>
          <t>abril</t>
        </is>
      </c>
      <c r="X1140" t="n">
        <v>2026</v>
      </c>
    </row>
    <row r="1141">
      <c r="A1141" t="inlineStr">
        <is>
          <t>SL</t>
        </is>
      </c>
      <c r="B1141" t="n">
        <v>93</v>
      </c>
      <c r="C1141" t="n">
        <v>0</v>
      </c>
      <c r="D1141" s="234" t="n">
        <v>46041</v>
      </c>
      <c r="E1141" s="234" t="n">
        <v>46216</v>
      </c>
      <c r="F1141" s="234" t="n">
        <v>46231</v>
      </c>
      <c r="G1141" t="inlineStr">
        <is>
          <t>AlmudenaG</t>
        </is>
      </c>
      <c r="H1141" t="n">
        <v>4</v>
      </c>
      <c r="I1141" t="inlineStr">
        <is>
          <t>MARTINB</t>
        </is>
      </c>
      <c r="J1141" s="71" t="n">
        <v>22884.24</v>
      </c>
      <c r="K1141" t="inlineStr">
        <is>
          <t>EUR</t>
        </is>
      </c>
      <c r="L1141" s="71" t="n">
        <v>22884.24</v>
      </c>
      <c r="M1141" s="71" t="n">
        <v>26545.7184</v>
      </c>
      <c r="N1141" s="71" t="n">
        <v>2292.22</v>
      </c>
      <c r="O1141" s="71" t="n">
        <v>2292.22</v>
      </c>
      <c r="P1141" s="71" t="n">
        <v>2658.975199999999</v>
      </c>
      <c r="Q1141" s="51" t="n">
        <v>0.1001658783512146</v>
      </c>
      <c r="R1141" t="n">
        <v>1</v>
      </c>
      <c r="S1141" t="n">
        <v>2026</v>
      </c>
      <c r="T1141" t="n">
        <v>7</v>
      </c>
      <c r="U1141" t="n">
        <v>2026</v>
      </c>
      <c r="V1141" s="234" t="n">
        <v>25569.00000000053</v>
      </c>
      <c r="W1141" t="inlineStr">
        <is>
          <t>septiembre</t>
        </is>
      </c>
      <c r="X1141" t="n">
        <v>2026</v>
      </c>
    </row>
    <row r="1142">
      <c r="A1142" t="inlineStr">
        <is>
          <t>SL</t>
        </is>
      </c>
      <c r="B1142" t="n">
        <v>95</v>
      </c>
      <c r="C1142" t="n">
        <v>0</v>
      </c>
      <c r="D1142" s="234" t="n">
        <v>46043</v>
      </c>
      <c r="E1142" s="234" t="n">
        <v>46064</v>
      </c>
      <c r="F1142" s="234" t="n">
        <v>46069</v>
      </c>
      <c r="G1142" t="inlineStr">
        <is>
          <t>MartinB</t>
        </is>
      </c>
      <c r="H1142" t="n">
        <v>4</v>
      </c>
      <c r="J1142" s="71" t="n">
        <v>985.79</v>
      </c>
      <c r="K1142" t="inlineStr">
        <is>
          <t>EUR</t>
        </is>
      </c>
      <c r="L1142" s="71" t="n">
        <v>985.79</v>
      </c>
      <c r="M1142" s="71" t="n">
        <v>1143.5164</v>
      </c>
      <c r="N1142" s="71" t="n">
        <v>0</v>
      </c>
      <c r="O1142" s="71" t="n">
        <v>0</v>
      </c>
      <c r="P1142" s="71" t="n">
        <v>0</v>
      </c>
      <c r="Q1142" s="51" t="n">
        <v>0</v>
      </c>
      <c r="R1142" t="n">
        <v>1</v>
      </c>
      <c r="S1142" t="n">
        <v>2026</v>
      </c>
      <c r="T1142" t="n">
        <v>2</v>
      </c>
      <c r="U1142" t="n">
        <v>2026</v>
      </c>
      <c r="V1142" s="234" t="n">
        <v>25569.00000000053</v>
      </c>
      <c r="W1142" t="inlineStr">
        <is>
          <t>abril</t>
        </is>
      </c>
      <c r="X1142" t="n">
        <v>2026</v>
      </c>
    </row>
    <row r="1143">
      <c r="A1143" t="inlineStr">
        <is>
          <t>SL</t>
        </is>
      </c>
      <c r="B1143" t="n">
        <v>96</v>
      </c>
      <c r="C1143" t="n">
        <v>1</v>
      </c>
      <c r="D1143" s="234" t="n">
        <v>46045</v>
      </c>
      <c r="E1143" s="234" t="n">
        <v>46053</v>
      </c>
      <c r="F1143" s="234" t="n">
        <v>46057</v>
      </c>
      <c r="G1143" t="inlineStr">
        <is>
          <t>AndreaG</t>
        </is>
      </c>
      <c r="H1143" t="n">
        <v>4</v>
      </c>
      <c r="I1143" t="inlineStr">
        <is>
          <t>MARTINB</t>
        </is>
      </c>
      <c r="J1143" s="71" t="n">
        <v>7874</v>
      </c>
      <c r="K1143" t="inlineStr">
        <is>
          <t>EUR</t>
        </is>
      </c>
      <c r="L1143" s="71" t="n">
        <v>7874</v>
      </c>
      <c r="M1143" s="71" t="n">
        <v>9133.84</v>
      </c>
      <c r="N1143" s="71" t="n">
        <v>1310.6</v>
      </c>
      <c r="O1143" s="71" t="n">
        <v>1310.6</v>
      </c>
      <c r="P1143" s="71" t="n">
        <v>1520.296</v>
      </c>
      <c r="Q1143" s="51" t="n">
        <v>0.1664465328930658</v>
      </c>
      <c r="R1143" t="n">
        <v>1</v>
      </c>
      <c r="S1143" t="n">
        <v>2026</v>
      </c>
      <c r="T1143" t="n">
        <v>1</v>
      </c>
      <c r="U1143" t="n">
        <v>2026</v>
      </c>
      <c r="V1143" s="234" t="n">
        <v>25569.00000000053</v>
      </c>
      <c r="W1143" t="inlineStr">
        <is>
          <t>marzo</t>
        </is>
      </c>
      <c r="X1143" t="n">
        <v>2026</v>
      </c>
    </row>
    <row r="1144">
      <c r="A1144" t="inlineStr">
        <is>
          <t>SL</t>
        </is>
      </c>
      <c r="B1144" t="n">
        <v>97</v>
      </c>
      <c r="C1144" t="n">
        <v>0</v>
      </c>
      <c r="D1144" s="234" t="n">
        <v>46048</v>
      </c>
      <c r="E1144" s="234" t="n">
        <v>46325</v>
      </c>
      <c r="F1144" s="234" t="n">
        <v>46335</v>
      </c>
      <c r="G1144" t="inlineStr">
        <is>
          <t>AlmudenaG</t>
        </is>
      </c>
      <c r="H1144" t="n">
        <v>5</v>
      </c>
      <c r="I1144" t="inlineStr">
        <is>
          <t>MARTINB</t>
        </is>
      </c>
      <c r="J1144" s="71" t="n">
        <v>68638.28</v>
      </c>
      <c r="K1144" t="inlineStr">
        <is>
          <t>EUR</t>
        </is>
      </c>
      <c r="L1144" s="71" t="n">
        <v>68638.28</v>
      </c>
      <c r="M1144" s="71" t="n">
        <v>79620.40479999999</v>
      </c>
      <c r="N1144" s="71" t="n">
        <v>12602.17</v>
      </c>
      <c r="O1144" s="71" t="n">
        <v>12602.17</v>
      </c>
      <c r="P1144" s="71" t="n">
        <v>14618.5172</v>
      </c>
      <c r="Q1144" s="51" t="n">
        <v>0.1836026485512166</v>
      </c>
      <c r="R1144" t="n">
        <v>1</v>
      </c>
      <c r="S1144" t="n">
        <v>2026</v>
      </c>
      <c r="T1144" t="n">
        <v>10</v>
      </c>
      <c r="U1144" t="n">
        <v>2026</v>
      </c>
      <c r="V1144" s="234" t="n">
        <v>25569.00000000053</v>
      </c>
      <c r="W1144" t="inlineStr">
        <is>
          <t>diciembre</t>
        </is>
      </c>
      <c r="X1144" t="n">
        <v>2026</v>
      </c>
    </row>
    <row r="1145">
      <c r="A1145" t="inlineStr">
        <is>
          <t>SL</t>
        </is>
      </c>
      <c r="B1145" t="n">
        <v>98</v>
      </c>
      <c r="C1145" t="n">
        <v>0</v>
      </c>
      <c r="D1145" s="234" t="n">
        <v>46049</v>
      </c>
      <c r="E1145" s="234" t="n">
        <v>46167</v>
      </c>
      <c r="F1145" s="234" t="n">
        <v>46179</v>
      </c>
      <c r="G1145" t="inlineStr">
        <is>
          <t>AnaTeresa</t>
        </is>
      </c>
      <c r="H1145" t="n">
        <v>5</v>
      </c>
      <c r="J1145" s="71" t="n">
        <v>8701</v>
      </c>
      <c r="K1145" t="inlineStr">
        <is>
          <t>USD</t>
        </is>
      </c>
      <c r="L1145" s="71" t="n">
        <v>7482.86</v>
      </c>
      <c r="M1145" s="71" t="n">
        <v>8701</v>
      </c>
      <c r="N1145" s="71" t="n">
        <v>931</v>
      </c>
      <c r="O1145" s="71" t="n">
        <v>800.66</v>
      </c>
      <c r="P1145" s="71" t="n">
        <v>931</v>
      </c>
      <c r="Q1145" s="51" t="n">
        <v>0.1069991954947707</v>
      </c>
      <c r="R1145" t="n">
        <v>1</v>
      </c>
      <c r="S1145" t="n">
        <v>2026</v>
      </c>
      <c r="T1145" t="n">
        <v>5</v>
      </c>
      <c r="U1145" t="n">
        <v>2026</v>
      </c>
      <c r="V1145" s="234" t="n">
        <v>25569.00000000053</v>
      </c>
      <c r="W1145" t="inlineStr">
        <is>
          <t>julio</t>
        </is>
      </c>
      <c r="X1145" t="n">
        <v>2026</v>
      </c>
    </row>
    <row r="1146">
      <c r="A1146" t="inlineStr">
        <is>
          <t>SL</t>
        </is>
      </c>
      <c r="B1146" t="n">
        <v>99</v>
      </c>
      <c r="C1146" t="n">
        <v>0</v>
      </c>
      <c r="D1146" s="234" t="n">
        <v>46050</v>
      </c>
      <c r="E1146" s="234" t="n">
        <v>46108</v>
      </c>
      <c r="F1146" s="234" t="n">
        <v>46136</v>
      </c>
      <c r="G1146" t="inlineStr">
        <is>
          <t>FernandaS</t>
        </is>
      </c>
      <c r="H1146" t="n">
        <v>5</v>
      </c>
      <c r="I1146" t="inlineStr">
        <is>
          <t>JAIMEG,MARTINB</t>
        </is>
      </c>
      <c r="J1146" s="71" t="n">
        <v>76384.75</v>
      </c>
      <c r="K1146" t="inlineStr">
        <is>
          <t>EUR</t>
        </is>
      </c>
      <c r="L1146" s="71" t="n">
        <v>76384.75</v>
      </c>
      <c r="M1146" s="71" t="n">
        <v>88606.31</v>
      </c>
      <c r="N1146" s="71" t="n">
        <v>11011.5</v>
      </c>
      <c r="O1146" s="71" t="n">
        <v>11011.5</v>
      </c>
      <c r="P1146" s="71" t="n">
        <v>12773.34</v>
      </c>
      <c r="Q1146" s="51" t="n">
        <v>0.1441583562163914</v>
      </c>
      <c r="R1146" t="n">
        <v>1</v>
      </c>
      <c r="S1146" t="n">
        <v>2026</v>
      </c>
      <c r="T1146" t="n">
        <v>3</v>
      </c>
      <c r="U1146" t="n">
        <v>2026</v>
      </c>
      <c r="V1146" s="234" t="n">
        <v>25569.00000000053</v>
      </c>
      <c r="W1146" t="inlineStr">
        <is>
          <t>junio</t>
        </is>
      </c>
      <c r="X1146" t="n">
        <v>2026</v>
      </c>
    </row>
    <row r="1147">
      <c r="A1147" t="inlineStr">
        <is>
          <t>SL</t>
        </is>
      </c>
      <c r="B1147" t="n">
        <v>100</v>
      </c>
      <c r="C1147" t="n">
        <v>0</v>
      </c>
      <c r="D1147" s="234" t="n">
        <v>46051</v>
      </c>
      <c r="E1147" s="234" t="n">
        <v>46183</v>
      </c>
      <c r="F1147" s="234" t="n">
        <v>46191</v>
      </c>
      <c r="G1147" t="inlineStr">
        <is>
          <t>JimenaM</t>
        </is>
      </c>
      <c r="H1147" t="n">
        <v>5</v>
      </c>
      <c r="J1147" s="71" t="n">
        <v>50</v>
      </c>
      <c r="K1147" t="inlineStr">
        <is>
          <t>EUR</t>
        </is>
      </c>
      <c r="L1147" s="71" t="n">
        <v>50</v>
      </c>
      <c r="M1147" s="71" t="n">
        <v>57.99999999999999</v>
      </c>
      <c r="N1147" s="71" t="n">
        <v>0</v>
      </c>
      <c r="O1147" s="71" t="n">
        <v>0</v>
      </c>
      <c r="P1147" s="71" t="n">
        <v>0</v>
      </c>
      <c r="Q1147" s="51" t="n">
        <v>0</v>
      </c>
      <c r="R1147" t="n">
        <v>1</v>
      </c>
      <c r="S1147" t="n">
        <v>2026</v>
      </c>
      <c r="T1147" t="n">
        <v>6</v>
      </c>
      <c r="U1147" t="n">
        <v>2026</v>
      </c>
      <c r="V1147" s="234" t="n">
        <v>25569.00000000053</v>
      </c>
      <c r="W1147" t="inlineStr">
        <is>
          <t>agosto</t>
        </is>
      </c>
      <c r="X1147" t="n">
        <v>2026</v>
      </c>
    </row>
    <row r="1148">
      <c r="A1148" t="inlineStr">
        <is>
          <t>SL</t>
        </is>
      </c>
      <c r="B1148" t="n">
        <v>101</v>
      </c>
      <c r="C1148" t="n">
        <v>0</v>
      </c>
      <c r="D1148" s="234" t="n">
        <v>46051</v>
      </c>
      <c r="E1148" s="234" t="n">
        <v>46073</v>
      </c>
      <c r="F1148" s="234" t="n">
        <v>46076</v>
      </c>
      <c r="G1148" t="inlineStr">
        <is>
          <t>MartinB</t>
        </is>
      </c>
      <c r="H1148" t="n">
        <v>5</v>
      </c>
      <c r="I1148" t="inlineStr">
        <is>
          <t>JAIMEG</t>
        </is>
      </c>
      <c r="J1148" s="71" t="n">
        <v>5539</v>
      </c>
      <c r="K1148" t="inlineStr">
        <is>
          <t>EUR</t>
        </is>
      </c>
      <c r="L1148" s="71" t="n">
        <v>5539</v>
      </c>
      <c r="M1148" s="71" t="n">
        <v>6425.24</v>
      </c>
      <c r="N1148" s="71" t="n">
        <v>1066.19</v>
      </c>
      <c r="O1148" s="71" t="n">
        <v>1066.19</v>
      </c>
      <c r="P1148" s="71" t="n">
        <v>1236.7804</v>
      </c>
      <c r="Q1148" s="51" t="n">
        <v>0.1924878136847807</v>
      </c>
      <c r="R1148" t="n">
        <v>1</v>
      </c>
      <c r="S1148" t="n">
        <v>2026</v>
      </c>
      <c r="T1148" t="n">
        <v>2</v>
      </c>
      <c r="U1148" t="n">
        <v>2026</v>
      </c>
      <c r="V1148" s="234" t="n">
        <v>25569.00000000053</v>
      </c>
      <c r="W1148" t="inlineStr">
        <is>
          <t>abril</t>
        </is>
      </c>
      <c r="X1148" t="n">
        <v>2026</v>
      </c>
    </row>
    <row r="1149">
      <c r="A1149" t="inlineStr">
        <is>
          <t>SL</t>
        </is>
      </c>
      <c r="B1149" t="n">
        <v>102</v>
      </c>
      <c r="C1149" t="n">
        <v>0</v>
      </c>
      <c r="D1149" s="234" t="n">
        <v>46052</v>
      </c>
      <c r="E1149" s="234" t="n">
        <v>46068</v>
      </c>
      <c r="F1149" s="234" t="n">
        <v>46076</v>
      </c>
      <c r="G1149" t="inlineStr">
        <is>
          <t>ConchaD</t>
        </is>
      </c>
      <c r="H1149" t="n">
        <v>5</v>
      </c>
      <c r="I1149" t="inlineStr">
        <is>
          <t>MARTINB,PEDROD</t>
        </is>
      </c>
      <c r="J1149" s="71" t="n">
        <v>28969.13</v>
      </c>
      <c r="K1149" t="inlineStr">
        <is>
          <t>EUR</t>
        </is>
      </c>
      <c r="L1149" s="71" t="n">
        <v>28969.13</v>
      </c>
      <c r="M1149" s="71" t="n">
        <v>33604.1908</v>
      </c>
      <c r="N1149" s="71" t="n">
        <v>4818.4</v>
      </c>
      <c r="O1149" s="71" t="n">
        <v>4818.4</v>
      </c>
      <c r="P1149" s="71" t="n">
        <v>5589.343999999999</v>
      </c>
      <c r="Q1149" s="51" t="n">
        <v>0.1663287782546455</v>
      </c>
      <c r="R1149" t="n">
        <v>1</v>
      </c>
      <c r="S1149" t="n">
        <v>2026</v>
      </c>
      <c r="T1149" t="n">
        <v>2</v>
      </c>
      <c r="U1149" t="n">
        <v>2026</v>
      </c>
      <c r="V1149" s="234" t="n">
        <v>25569.00000000053</v>
      </c>
      <c r="W1149" t="inlineStr">
        <is>
          <t>abril</t>
        </is>
      </c>
      <c r="X1149" t="n">
        <v>2026</v>
      </c>
    </row>
    <row r="1150">
      <c r="A1150" t="inlineStr">
        <is>
          <t>SL</t>
        </is>
      </c>
      <c r="B1150" t="n">
        <v>103</v>
      </c>
      <c r="C1150" t="n">
        <v>0</v>
      </c>
      <c r="D1150" s="234" t="n">
        <v>46052</v>
      </c>
      <c r="E1150" s="234" t="n">
        <v>46223</v>
      </c>
      <c r="F1150" s="234" t="n">
        <v>46243</v>
      </c>
      <c r="G1150" t="inlineStr">
        <is>
          <t>AlmudenaG</t>
        </is>
      </c>
      <c r="H1150" t="n">
        <v>5</v>
      </c>
      <c r="I1150" t="inlineStr">
        <is>
          <t>MARTINB</t>
        </is>
      </c>
      <c r="J1150" s="71" t="n">
        <v>8981.6</v>
      </c>
      <c r="K1150" t="inlineStr">
        <is>
          <t>EUR</t>
        </is>
      </c>
      <c r="L1150" s="71" t="n">
        <v>8981.6</v>
      </c>
      <c r="M1150" s="71" t="n">
        <v>10418.656</v>
      </c>
      <c r="N1150" s="71" t="n">
        <v>250</v>
      </c>
      <c r="O1150" s="71" t="n">
        <v>250</v>
      </c>
      <c r="P1150" s="71" t="n">
        <v>290</v>
      </c>
      <c r="Q1150" s="51" t="n">
        <v>0.02783468424334194</v>
      </c>
      <c r="R1150" t="n">
        <v>1</v>
      </c>
      <c r="S1150" t="n">
        <v>2026</v>
      </c>
      <c r="T1150" t="n">
        <v>7</v>
      </c>
      <c r="U1150" t="n">
        <v>2026</v>
      </c>
      <c r="V1150" s="234" t="n">
        <v>25569.00000000053</v>
      </c>
      <c r="W1150" t="inlineStr">
        <is>
          <t>septiembre</t>
        </is>
      </c>
      <c r="X1150" t="n">
        <v>2026</v>
      </c>
    </row>
    <row r="1151">
      <c r="A1151" t="inlineStr">
        <is>
          <t>SL</t>
        </is>
      </c>
      <c r="B1151" t="n">
        <v>105</v>
      </c>
      <c r="C1151" t="n">
        <v>0</v>
      </c>
      <c r="D1151" s="234" t="n">
        <v>46058</v>
      </c>
      <c r="E1151" s="234" t="n">
        <v>46101</v>
      </c>
      <c r="F1151" s="234" t="n">
        <v>46103</v>
      </c>
      <c r="G1151" t="inlineStr">
        <is>
          <t>AndreaG</t>
        </is>
      </c>
      <c r="H1151" t="n">
        <v>6</v>
      </c>
      <c r="I1151" t="inlineStr">
        <is>
          <t>IRENEC,MARTINB</t>
        </is>
      </c>
      <c r="J1151" s="71" t="n">
        <v>1584</v>
      </c>
      <c r="K1151" t="inlineStr">
        <is>
          <t>EUR</t>
        </is>
      </c>
      <c r="L1151" s="71" t="n">
        <v>1584</v>
      </c>
      <c r="M1151" s="71" t="n">
        <v>1837.44</v>
      </c>
      <c r="N1151" s="71" t="n">
        <v>0</v>
      </c>
      <c r="O1151" s="71" t="n">
        <v>0</v>
      </c>
      <c r="P1151" s="71" t="n">
        <v>0</v>
      </c>
      <c r="Q1151" s="51" t="n">
        <v>0</v>
      </c>
      <c r="R1151" t="n">
        <v>2</v>
      </c>
      <c r="S1151" t="n">
        <v>2026</v>
      </c>
      <c r="T1151" t="n">
        <v>3</v>
      </c>
      <c r="U1151" t="n">
        <v>2026</v>
      </c>
      <c r="V1151" s="234" t="n">
        <v>25569.00000000053</v>
      </c>
      <c r="W1151" t="inlineStr">
        <is>
          <t>mayo</t>
        </is>
      </c>
      <c r="X1151" t="n">
        <v>2026</v>
      </c>
    </row>
    <row r="1152">
      <c r="A1152" t="inlineStr">
        <is>
          <t>SL</t>
        </is>
      </c>
      <c r="B1152" t="n">
        <v>106</v>
      </c>
      <c r="C1152" t="n">
        <v>0</v>
      </c>
      <c r="D1152" s="234" t="n">
        <v>46059</v>
      </c>
      <c r="E1152" s="234" t="n">
        <v>46072</v>
      </c>
      <c r="F1152" s="234" t="n">
        <v>46080</v>
      </c>
      <c r="G1152" t="inlineStr">
        <is>
          <t>MartinB</t>
        </is>
      </c>
      <c r="H1152" t="n">
        <v>6</v>
      </c>
      <c r="J1152" s="71" t="n">
        <v>3348.38</v>
      </c>
      <c r="K1152" t="inlineStr">
        <is>
          <t>EUR</t>
        </is>
      </c>
      <c r="L1152" s="71" t="n">
        <v>3348.38</v>
      </c>
      <c r="M1152" s="71" t="n">
        <v>3884.1208</v>
      </c>
      <c r="N1152" s="71" t="n">
        <v>126.15</v>
      </c>
      <c r="O1152" s="71" t="n">
        <v>126.15</v>
      </c>
      <c r="P1152" s="71" t="n">
        <v>146.334</v>
      </c>
      <c r="Q1152" s="51" t="n">
        <v>0.03767493534186681</v>
      </c>
      <c r="R1152" t="n">
        <v>2</v>
      </c>
      <c r="S1152" t="n">
        <v>2026</v>
      </c>
      <c r="T1152" t="n">
        <v>2</v>
      </c>
      <c r="U1152" t="n">
        <v>2026</v>
      </c>
      <c r="V1152" s="234" t="n">
        <v>25569.00000000053</v>
      </c>
      <c r="W1152" t="inlineStr">
        <is>
          <t>abril</t>
        </is>
      </c>
      <c r="X1152" t="n">
        <v>2026</v>
      </c>
    </row>
    <row r="1153">
      <c r="A1153" t="inlineStr">
        <is>
          <t>SL</t>
        </is>
      </c>
      <c r="B1153" t="n">
        <v>107</v>
      </c>
      <c r="C1153" t="n">
        <v>0</v>
      </c>
      <c r="D1153" s="234" t="n">
        <v>46062</v>
      </c>
      <c r="E1153" s="234" t="n">
        <v>46195</v>
      </c>
      <c r="F1153" s="234" t="n">
        <v>46212</v>
      </c>
      <c r="G1153" t="inlineStr">
        <is>
          <t>ConchaD</t>
        </is>
      </c>
      <c r="H1153" t="n">
        <v>7</v>
      </c>
      <c r="I1153" t="inlineStr">
        <is>
          <t>MARTINB</t>
        </is>
      </c>
      <c r="J1153" s="71" t="n">
        <v>8603.129999999999</v>
      </c>
      <c r="K1153" t="inlineStr">
        <is>
          <t>EUR</t>
        </is>
      </c>
      <c r="L1153" s="71" t="n">
        <v>8603.129999999999</v>
      </c>
      <c r="M1153" s="71" t="n">
        <v>9979.630799999999</v>
      </c>
      <c r="N1153" s="71" t="n">
        <v>536.29</v>
      </c>
      <c r="O1153" s="71" t="n">
        <v>536.29</v>
      </c>
      <c r="P1153" s="71" t="n">
        <v>622.0963999999999</v>
      </c>
      <c r="Q1153" s="51" t="n">
        <v>0.06233661469720904</v>
      </c>
      <c r="R1153" t="n">
        <v>2</v>
      </c>
      <c r="S1153" t="n">
        <v>2026</v>
      </c>
      <c r="T1153" t="n">
        <v>6</v>
      </c>
      <c r="U1153" t="n">
        <v>2026</v>
      </c>
      <c r="V1153" s="234" t="n">
        <v>25569.00000000053</v>
      </c>
      <c r="W1153" t="inlineStr">
        <is>
          <t>agosto</t>
        </is>
      </c>
      <c r="X1153" t="n">
        <v>2026</v>
      </c>
    </row>
    <row r="1154">
      <c r="A1154" t="inlineStr">
        <is>
          <t>SL</t>
        </is>
      </c>
      <c r="B1154" t="n">
        <v>108</v>
      </c>
      <c r="C1154" t="n">
        <v>0</v>
      </c>
      <c r="D1154" s="234" t="n">
        <v>46064</v>
      </c>
      <c r="E1154" s="234" t="n">
        <v>46121</v>
      </c>
      <c r="F1154" s="234" t="n">
        <v>46126</v>
      </c>
      <c r="G1154" t="inlineStr">
        <is>
          <t>FernandaS</t>
        </is>
      </c>
      <c r="H1154" t="n">
        <v>7</v>
      </c>
      <c r="I1154" t="inlineStr">
        <is>
          <t>JAIMEG,MARTINB</t>
        </is>
      </c>
      <c r="J1154" s="71" t="n">
        <v>1</v>
      </c>
      <c r="K1154" t="inlineStr">
        <is>
          <t>EUR</t>
        </is>
      </c>
      <c r="L1154" s="71" t="n">
        <v>1</v>
      </c>
      <c r="M1154" s="71" t="n">
        <v>1.16</v>
      </c>
      <c r="N1154" s="71" t="n">
        <v>0</v>
      </c>
      <c r="O1154" s="71" t="n">
        <v>0</v>
      </c>
      <c r="P1154" s="71" t="n">
        <v>0</v>
      </c>
      <c r="Q1154" s="51" t="n">
        <v>0</v>
      </c>
      <c r="R1154" t="n">
        <v>2</v>
      </c>
      <c r="S1154" t="n">
        <v>2026</v>
      </c>
      <c r="T1154" t="n">
        <v>4</v>
      </c>
      <c r="U1154" t="n">
        <v>2026</v>
      </c>
      <c r="V1154" s="234" t="n">
        <v>25569.00000000053</v>
      </c>
      <c r="W1154" t="inlineStr">
        <is>
          <t>mayo</t>
        </is>
      </c>
      <c r="X1154" t="n">
        <v>2026</v>
      </c>
    </row>
    <row r="1155">
      <c r="A1155" t="inlineStr">
        <is>
          <t>SL</t>
        </is>
      </c>
      <c r="B1155" t="n">
        <v>110</v>
      </c>
      <c r="C1155" t="n">
        <v>0</v>
      </c>
      <c r="D1155" s="234" t="n">
        <v>46065</v>
      </c>
      <c r="E1155" s="234" t="n">
        <v>46163</v>
      </c>
      <c r="F1155" s="234" t="n">
        <v>46182</v>
      </c>
      <c r="G1155" t="inlineStr">
        <is>
          <t>PaulinaG</t>
        </is>
      </c>
      <c r="H1155" t="n">
        <v>7</v>
      </c>
      <c r="I1155" t="inlineStr">
        <is>
          <t>MARTINB</t>
        </is>
      </c>
      <c r="J1155" s="71" t="n">
        <v>55234.17</v>
      </c>
      <c r="K1155" t="inlineStr">
        <is>
          <t>EUR</t>
        </is>
      </c>
      <c r="L1155" s="71" t="n">
        <v>55234.17</v>
      </c>
      <c r="M1155" s="71" t="n">
        <v>64071.63719999999</v>
      </c>
      <c r="N1155" s="71" t="n">
        <v>6525.95</v>
      </c>
      <c r="O1155" s="71" t="n">
        <v>6525.95</v>
      </c>
      <c r="P1155" s="71" t="n">
        <v>7570.101999999999</v>
      </c>
      <c r="Q1155" s="51" t="n">
        <v>0.1181505940978202</v>
      </c>
      <c r="R1155" t="n">
        <v>2</v>
      </c>
      <c r="S1155" t="n">
        <v>2026</v>
      </c>
      <c r="T1155" t="n">
        <v>5</v>
      </c>
      <c r="U1155" t="n">
        <v>2026</v>
      </c>
      <c r="V1155" s="234" t="n">
        <v>25569.00000000053</v>
      </c>
      <c r="W1155" t="inlineStr">
        <is>
          <t>julio</t>
        </is>
      </c>
      <c r="X1155" t="n">
        <v>2026</v>
      </c>
    </row>
    <row r="1156">
      <c r="A1156" t="inlineStr">
        <is>
          <t>SL</t>
        </is>
      </c>
      <c r="B1156" t="n">
        <v>111</v>
      </c>
      <c r="C1156" t="n">
        <v>0</v>
      </c>
      <c r="D1156" s="234" t="n">
        <v>46066</v>
      </c>
      <c r="E1156" s="234" t="n">
        <v>46087</v>
      </c>
      <c r="F1156" s="234" t="n">
        <v>46092</v>
      </c>
      <c r="G1156" t="inlineStr">
        <is>
          <t>HelenM</t>
        </is>
      </c>
      <c r="H1156" t="n">
        <v>7</v>
      </c>
      <c r="J1156" s="71" t="n">
        <v>10108.26</v>
      </c>
      <c r="K1156" t="inlineStr">
        <is>
          <t>EUR</t>
        </is>
      </c>
      <c r="L1156" s="71" t="n">
        <v>10108.26</v>
      </c>
      <c r="M1156" s="71" t="n">
        <v>11725.5816</v>
      </c>
      <c r="N1156" s="71" t="n">
        <v>1402.34</v>
      </c>
      <c r="O1156" s="71" t="n">
        <v>1402.34</v>
      </c>
      <c r="P1156" s="71" t="n">
        <v>1626.7144</v>
      </c>
      <c r="Q1156" s="51" t="n">
        <v>0.1387320864322841</v>
      </c>
      <c r="R1156" t="n">
        <v>2</v>
      </c>
      <c r="S1156" t="n">
        <v>2026</v>
      </c>
      <c r="T1156" t="n">
        <v>3</v>
      </c>
      <c r="U1156" t="n">
        <v>2026</v>
      </c>
      <c r="V1156" s="234" t="n">
        <v>25569.00000000053</v>
      </c>
      <c r="W1156" t="inlineStr">
        <is>
          <t>abril</t>
        </is>
      </c>
      <c r="X1156" t="n">
        <v>2026</v>
      </c>
    </row>
    <row r="1157">
      <c r="A1157" t="inlineStr">
        <is>
          <t>SL</t>
        </is>
      </c>
      <c r="B1157" t="n">
        <v>112</v>
      </c>
      <c r="C1157" t="n">
        <v>0</v>
      </c>
      <c r="D1157" s="234" t="n">
        <v>46071</v>
      </c>
      <c r="E1157" s="234" t="n">
        <v>46109</v>
      </c>
      <c r="F1157" s="234" t="n">
        <v>46116</v>
      </c>
      <c r="G1157" t="inlineStr">
        <is>
          <t>AlejandraL</t>
        </is>
      </c>
      <c r="H1157" t="n">
        <v>8</v>
      </c>
      <c r="I1157" t="inlineStr">
        <is>
          <t>MARTINB</t>
        </is>
      </c>
      <c r="J1157" s="71" t="n">
        <v>24874.51</v>
      </c>
      <c r="K1157" t="inlineStr">
        <is>
          <t>EUR</t>
        </is>
      </c>
      <c r="L1157" s="71" t="n">
        <v>24874.51</v>
      </c>
      <c r="M1157" s="71" t="n">
        <v>28854.4316</v>
      </c>
      <c r="N1157" s="71" t="n">
        <v>4556.88</v>
      </c>
      <c r="O1157" s="71" t="n">
        <v>4556.88</v>
      </c>
      <c r="P1157" s="71" t="n">
        <v>5285.980799999999</v>
      </c>
      <c r="Q1157" s="51" t="n">
        <v>0.1831947644395809</v>
      </c>
      <c r="R1157" t="n">
        <v>2</v>
      </c>
      <c r="S1157" t="n">
        <v>2026</v>
      </c>
      <c r="T1157" t="n">
        <v>3</v>
      </c>
      <c r="U1157" t="n">
        <v>2026</v>
      </c>
      <c r="V1157" s="234" t="n">
        <v>25569.00000000053</v>
      </c>
      <c r="W1157" t="inlineStr">
        <is>
          <t>mayo</t>
        </is>
      </c>
      <c r="X1157" t="n">
        <v>2026</v>
      </c>
    </row>
    <row r="1158">
      <c r="A1158" t="inlineStr">
        <is>
          <t>SL</t>
        </is>
      </c>
      <c r="B1158" t="n">
        <v>113</v>
      </c>
      <c r="C1158" t="n">
        <v>0</v>
      </c>
      <c r="D1158" s="234" t="n">
        <v>46071</v>
      </c>
      <c r="E1158" s="234" t="n">
        <v>46327</v>
      </c>
      <c r="F1158" s="234" t="n">
        <v>46334</v>
      </c>
      <c r="G1158" t="inlineStr">
        <is>
          <t>MartinB</t>
        </is>
      </c>
      <c r="H1158" t="n">
        <v>8</v>
      </c>
      <c r="I1158" t="inlineStr">
        <is>
          <t>ESTHERP</t>
        </is>
      </c>
      <c r="J1158" s="71" t="n">
        <v>1135.06</v>
      </c>
      <c r="K1158" t="inlineStr">
        <is>
          <t>EUR</t>
        </is>
      </c>
      <c r="L1158" s="71" t="n">
        <v>1135.06</v>
      </c>
      <c r="M1158" s="71" t="n">
        <v>1316.6696</v>
      </c>
      <c r="N1158" s="71" t="n">
        <v>0</v>
      </c>
      <c r="O1158" s="71" t="n">
        <v>0</v>
      </c>
      <c r="P1158" s="71" t="n">
        <v>0</v>
      </c>
      <c r="Q1158" s="51" t="n">
        <v>0</v>
      </c>
      <c r="R1158" t="n">
        <v>2</v>
      </c>
      <c r="S1158" t="n">
        <v>2026</v>
      </c>
      <c r="T1158" t="n">
        <v>11</v>
      </c>
      <c r="U1158" t="n">
        <v>2026</v>
      </c>
      <c r="V1158" s="234" t="n">
        <v>25569.00000000053</v>
      </c>
      <c r="W1158" t="inlineStr">
        <is>
          <t>diciembre</t>
        </is>
      </c>
      <c r="X1158" t="n">
        <v>2026</v>
      </c>
    </row>
    <row r="1159">
      <c r="A1159" t="inlineStr">
        <is>
          <t>SL</t>
        </is>
      </c>
      <c r="B1159" t="n">
        <v>114</v>
      </c>
      <c r="C1159" t="n">
        <v>0</v>
      </c>
      <c r="D1159" s="234" t="n">
        <v>46071</v>
      </c>
      <c r="E1159" s="234" t="n">
        <v>46220</v>
      </c>
      <c r="F1159" s="234" t="n">
        <v>46226</v>
      </c>
      <c r="G1159" t="inlineStr">
        <is>
          <t>ConchaD</t>
        </is>
      </c>
      <c r="H1159" t="n">
        <v>8</v>
      </c>
      <c r="I1159" t="inlineStr">
        <is>
          <t>MARCKB</t>
        </is>
      </c>
      <c r="J1159" s="71" t="n">
        <v>17585</v>
      </c>
      <c r="K1159" t="inlineStr">
        <is>
          <t>USD</t>
        </is>
      </c>
      <c r="L1159" s="71" t="n">
        <v>15123.1</v>
      </c>
      <c r="M1159" s="71" t="n">
        <v>17585</v>
      </c>
      <c r="N1159" s="71" t="n">
        <v>3055.06</v>
      </c>
      <c r="O1159" s="71" t="n">
        <v>2627.3516</v>
      </c>
      <c r="P1159" s="71" t="n">
        <v>3055.06</v>
      </c>
      <c r="Q1159" s="51" t="n">
        <v>0.1737310207563264</v>
      </c>
      <c r="R1159" t="n">
        <v>2</v>
      </c>
      <c r="S1159" t="n">
        <v>2026</v>
      </c>
      <c r="T1159" t="n">
        <v>7</v>
      </c>
      <c r="U1159" t="n">
        <v>2026</v>
      </c>
      <c r="V1159" s="234" t="n">
        <v>25569.00000000053</v>
      </c>
      <c r="W1159" t="inlineStr">
        <is>
          <t>septiembre</t>
        </is>
      </c>
      <c r="X1159" t="n">
        <v>2026</v>
      </c>
    </row>
    <row r="1160">
      <c r="A1160" t="inlineStr">
        <is>
          <t>SL</t>
        </is>
      </c>
      <c r="B1160" t="n">
        <v>115</v>
      </c>
      <c r="C1160" t="n">
        <v>0</v>
      </c>
      <c r="D1160" s="234" t="n">
        <v>46076</v>
      </c>
      <c r="E1160" s="234" t="n">
        <v>46250</v>
      </c>
      <c r="F1160" s="234" t="n">
        <v>46258</v>
      </c>
      <c r="G1160" t="inlineStr">
        <is>
          <t>IreneC</t>
        </is>
      </c>
      <c r="H1160" t="n">
        <v>9</v>
      </c>
      <c r="I1160" t="inlineStr">
        <is>
          <t>MARTINB</t>
        </is>
      </c>
      <c r="J1160" s="71" t="n">
        <v>20451.16</v>
      </c>
      <c r="K1160" t="inlineStr">
        <is>
          <t>EUR</t>
        </is>
      </c>
      <c r="L1160" s="71" t="n">
        <v>20451.16</v>
      </c>
      <c r="M1160" s="71" t="n">
        <v>23723.3456</v>
      </c>
      <c r="N1160" s="71" t="n">
        <v>260</v>
      </c>
      <c r="O1160" s="71" t="n">
        <v>260</v>
      </c>
      <c r="P1160" s="71" t="n">
        <v>301.6</v>
      </c>
      <c r="Q1160" s="51" t="n">
        <v>0.01271321528949947</v>
      </c>
      <c r="R1160" t="n">
        <v>2</v>
      </c>
      <c r="S1160" t="n">
        <v>2026</v>
      </c>
      <c r="T1160" t="n">
        <v>8</v>
      </c>
      <c r="U1160" t="n">
        <v>2026</v>
      </c>
      <c r="V1160" s="234" t="n">
        <v>25569.00000000053</v>
      </c>
      <c r="W1160" t="inlineStr">
        <is>
          <t>octubre</t>
        </is>
      </c>
      <c r="X1160" t="n">
        <v>2026</v>
      </c>
    </row>
  </sheetData>
  <autoFilter ref="A1:X1084">
    <sortState ref="A972:X1084">
      <sortCondition ref="Q1:Q1084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O5956"/>
  <sheetViews>
    <sheetView workbookViewId="0">
      <selection activeCell="P14" sqref="P14"/>
    </sheetView>
  </sheetViews>
  <sheetFormatPr baseColWidth="8" defaultColWidth="11.42578125" defaultRowHeight="14.45"/>
  <cols>
    <col width="13.140625" bestFit="1" customWidth="1" min="7" max="7"/>
    <col width="11.42578125" bestFit="1" customWidth="1" min="22" max="22"/>
    <col width="2" customWidth="1" style="131" min="23" max="23"/>
  </cols>
  <sheetData>
    <row r="1">
      <c r="A1" s="111" t="inlineStr">
        <is>
          <t>Oficina</t>
        </is>
      </c>
      <c r="B1" s="111" t="inlineStr">
        <is>
          <t>Compañía</t>
        </is>
      </c>
      <c r="C1" s="111" t="inlineStr">
        <is>
          <t>folio</t>
        </is>
      </c>
      <c r="D1" s="111" t="inlineStr">
        <is>
          <t>vendedor</t>
        </is>
      </c>
      <c r="E1" s="111" t="inlineStr">
        <is>
          <t>proveedor</t>
        </is>
      </c>
      <c r="F1" s="111" t="inlineStr">
        <is>
          <t>descripcion</t>
        </is>
      </c>
      <c r="G1" s="111" t="inlineStr">
        <is>
          <t>inicio_estancia</t>
        </is>
      </c>
      <c r="H1" s="111" t="inlineStr">
        <is>
          <t>fin_estancia</t>
        </is>
      </c>
      <c r="I1" s="111" t="inlineStr">
        <is>
          <t>tipo_servicio</t>
        </is>
      </c>
      <c r="J1" s="111" t="inlineStr">
        <is>
          <t xml:space="preserve">tipo servicio </t>
        </is>
      </c>
      <c r="K1" s="111" t="inlineStr">
        <is>
          <t>moneda</t>
        </is>
      </c>
      <c r="L1" s="111" t="inlineStr">
        <is>
          <t>subtotal</t>
        </is>
      </c>
      <c r="M1" s="111" t="inlineStr">
        <is>
          <t>Subtotal_EUR</t>
        </is>
      </c>
      <c r="N1" s="111" t="inlineStr">
        <is>
          <t>Subtotal_USD</t>
        </is>
      </c>
      <c r="O1" s="111" t="inlineStr">
        <is>
          <t>monto_comision</t>
        </is>
      </c>
      <c r="P1" s="111" t="inlineStr">
        <is>
          <t>Monto Comision EUR</t>
        </is>
      </c>
      <c r="Q1" s="111" t="inlineStr">
        <is>
          <t>Monto Comision USD</t>
        </is>
      </c>
      <c r="R1" s="111" t="inlineStr">
        <is>
          <t>prov_nombre</t>
        </is>
      </c>
      <c r="S1" s="111" t="inlineStr">
        <is>
          <t>Pais</t>
        </is>
      </c>
      <c r="T1" s="111" t="inlineStr">
        <is>
          <t>Semana</t>
        </is>
      </c>
      <c r="U1" s="111" t="inlineStr">
        <is>
          <t>Año</t>
        </is>
      </c>
      <c r="V1" s="112" t="inlineStr">
        <is>
          <t>Rentabilidad</t>
        </is>
      </c>
      <c r="Y1" s="113" t="inlineStr">
        <is>
          <t>clave SL</t>
        </is>
      </c>
      <c r="Z1" t="inlineStr">
        <is>
          <t>nombre</t>
        </is>
      </c>
      <c r="AA1" t="inlineStr">
        <is>
          <t>tipos_servicio</t>
        </is>
      </c>
      <c r="AB1" t="inlineStr">
        <is>
          <t>pais</t>
        </is>
      </c>
      <c r="AF1" s="114" t="inlineStr">
        <is>
          <t>clave LLC</t>
        </is>
      </c>
      <c r="AG1" t="inlineStr">
        <is>
          <t>nombre</t>
        </is>
      </c>
      <c r="AH1" t="inlineStr">
        <is>
          <t>tipos_servicio</t>
        </is>
      </c>
      <c r="AI1" t="inlineStr">
        <is>
          <t>pais_prov</t>
        </is>
      </c>
      <c r="BB1" s="115" t="inlineStr">
        <is>
          <t>SL</t>
        </is>
      </c>
      <c r="BC1" s="116" t="inlineStr">
        <is>
          <t>folio</t>
        </is>
      </c>
      <c r="BD1" t="inlineStr">
        <is>
          <t>vendedor</t>
        </is>
      </c>
      <c r="BG1" s="114" t="inlineStr">
        <is>
          <t>LLC</t>
        </is>
      </c>
      <c r="BH1" t="inlineStr">
        <is>
          <t>folio</t>
        </is>
      </c>
      <c r="BI1" t="inlineStr">
        <is>
          <t>vendedor</t>
        </is>
      </c>
      <c r="BN1" t="inlineStr">
        <is>
          <t>usuario Corsario</t>
        </is>
      </c>
      <c r="BO1" t="inlineStr">
        <is>
          <t>País de trabajo</t>
        </is>
      </c>
    </row>
    <row r="2">
      <c r="A2">
        <f>_xlfn.XLOOKUP(D2,BN:BN,BO:BO)</f>
        <v/>
      </c>
      <c r="B2" t="inlineStr">
        <is>
          <t>SL</t>
        </is>
      </c>
      <c r="C2" t="n">
        <v>1</v>
      </c>
      <c r="D2">
        <f>_xlfn.XLOOKUP(C2,BC:BC,BD:BD)</f>
        <v/>
      </c>
      <c r="E2" t="n">
        <v>27207</v>
      </c>
      <c r="F2" t="inlineStr">
        <is>
          <t>Australia 21 noches (18dec-08jan)</t>
        </is>
      </c>
      <c r="G2" s="234" t="n">
        <v>46009</v>
      </c>
      <c r="H2" s="234" t="n">
        <v>46030</v>
      </c>
      <c r="I2" t="inlineStr">
        <is>
          <t>PKT</t>
        </is>
      </c>
      <c r="J2">
        <f>_xlfn.XLOOKUP(I2,AS:AS,AU:AU)</f>
        <v/>
      </c>
      <c r="K2" t="inlineStr">
        <is>
          <t>USD</t>
        </is>
      </c>
      <c r="L2" s="238" t="n">
        <v>104313.6</v>
      </c>
      <c r="M2">
        <f>L2*_xlfn.XLOOKUP(K2,AM:AM,AN:AN)</f>
        <v/>
      </c>
      <c r="N2">
        <f>L2*_xlfn.XLOOKUP(K2,AM:AM,AO:AO)</f>
        <v/>
      </c>
      <c r="O2" s="238" t="n">
        <v>13813.21</v>
      </c>
      <c r="P2">
        <f>O2*_xlfn.XLOOKUP(K2,AM:AM,AN:AN)</f>
        <v/>
      </c>
      <c r="Q2">
        <f>O2*_xlfn.XLOOKUP(K2,AM:AM,AO:AO)</f>
        <v/>
      </c>
      <c r="R2">
        <f>_xlfn.XLOOKUP(E2,Y:Y,Z:Z)</f>
        <v/>
      </c>
      <c r="S2">
        <f>_xlfn.XLOOKUP(E2,Y:Y,AB:AB)</f>
        <v/>
      </c>
      <c r="T2">
        <f>WEEKNUM(G2)</f>
        <v/>
      </c>
      <c r="U2">
        <f>YEAR(G2)</f>
        <v/>
      </c>
      <c r="V2" s="117">
        <f>IFERROR(Q2/N2,"0")</f>
        <v/>
      </c>
      <c r="Y2" t="n">
        <v>27107</v>
      </c>
      <c r="Z2" t="inlineStr">
        <is>
          <t>Lufthansa</t>
        </is>
      </c>
      <c r="AA2" t="inlineStr">
        <is>
          <t>VLO</t>
        </is>
      </c>
      <c r="AB2" t="inlineStr">
        <is>
          <t>Germany</t>
        </is>
      </c>
      <c r="AF2" t="n">
        <v>23317</v>
      </c>
      <c r="AG2" t="inlineStr">
        <is>
          <t>THE LUXURY TRAVEL BOOK</t>
        </is>
      </c>
      <c r="AH2" t="inlineStr">
        <is>
          <t>PKT</t>
        </is>
      </c>
      <c r="AI2" t="inlineStr">
        <is>
          <t>United Kingdom</t>
        </is>
      </c>
      <c r="BC2" s="118" t="n">
        <v>1</v>
      </c>
      <c r="BD2" t="inlineStr">
        <is>
          <t>ConchaD</t>
        </is>
      </c>
      <c r="BH2" t="n">
        <v>1</v>
      </c>
      <c r="BI2" t="inlineStr">
        <is>
          <t>marc1989</t>
        </is>
      </c>
      <c r="BN2" t="inlineStr">
        <is>
          <t>LorenzaP</t>
        </is>
      </c>
      <c r="BO2" t="inlineStr">
        <is>
          <t>México</t>
        </is>
      </c>
    </row>
    <row r="3">
      <c r="A3">
        <f>_xlfn.XLOOKUP(D3,BN:BN,BO:BO)</f>
        <v/>
      </c>
      <c r="B3" t="inlineStr">
        <is>
          <t>SL</t>
        </is>
      </c>
      <c r="C3" t="n">
        <v>1</v>
      </c>
      <c r="D3">
        <f>_xlfn.XLOOKUP(C3,BC:BC,BD:BD)</f>
        <v/>
      </c>
      <c r="E3" t="n">
        <v>0</v>
      </c>
      <c r="F3" t="inlineStr">
        <is>
          <t xml:space="preserve">FEE EMISIÓN AÉREOS </t>
        </is>
      </c>
      <c r="G3" s="234" t="n">
        <v>46009</v>
      </c>
      <c r="H3" s="234" t="n">
        <v>46051</v>
      </c>
      <c r="I3" t="inlineStr">
        <is>
          <t>HPS</t>
        </is>
      </c>
      <c r="J3">
        <f>_xlfn.XLOOKUP(I3,AS:AS,AU:AU)</f>
        <v/>
      </c>
      <c r="K3" t="inlineStr">
        <is>
          <t>USD</t>
        </is>
      </c>
      <c r="L3" s="238" t="n">
        <v>300</v>
      </c>
      <c r="M3">
        <f>L3*_xlfn.XLOOKUP(K3,AM:AM,AN:AN)</f>
        <v/>
      </c>
      <c r="N3">
        <f>L3*_xlfn.XLOOKUP(K3,AM:AM,AO:AO)</f>
        <v/>
      </c>
      <c r="O3" s="238" t="n">
        <v>300</v>
      </c>
      <c r="P3">
        <f>O3*_xlfn.XLOOKUP(K3,AM:AM,AN:AN)</f>
        <v/>
      </c>
      <c r="Q3">
        <f>O3*_xlfn.XLOOKUP(K3,AM:AM,AO:AO)</f>
        <v/>
      </c>
      <c r="R3">
        <f>_xlfn.XLOOKUP(E3,Y:Y,Z:Z)</f>
        <v/>
      </c>
      <c r="S3">
        <f>_xlfn.XLOOKUP(E3,Y:Y,AB:AB)</f>
        <v/>
      </c>
      <c r="T3">
        <f>WEEKNUM(G3)</f>
        <v/>
      </c>
      <c r="U3">
        <f>YEAR(G3)</f>
        <v/>
      </c>
      <c r="V3" s="117">
        <f>IFERROR(Q3/N3,"0")</f>
        <v/>
      </c>
      <c r="Y3" t="n">
        <v>27207</v>
      </c>
      <c r="Z3" t="inlineStr">
        <is>
          <t>Southern Crossings Australia</t>
        </is>
      </c>
      <c r="AA3" t="inlineStr">
        <is>
          <t>VLO</t>
        </is>
      </c>
      <c r="AB3" t="inlineStr">
        <is>
          <t>Australia</t>
        </is>
      </c>
      <c r="AF3" t="n">
        <v>23323</v>
      </c>
      <c r="AG3" t="inlineStr">
        <is>
          <t>VILLA D ESTE</t>
        </is>
      </c>
      <c r="AH3" t="inlineStr">
        <is>
          <t>HTL</t>
        </is>
      </c>
      <c r="AI3" t="inlineStr">
        <is>
          <t>Italy</t>
        </is>
      </c>
      <c r="AM3" t="inlineStr">
        <is>
          <t>DIVISA</t>
        </is>
      </c>
      <c r="AN3" t="inlineStr">
        <is>
          <t>Fx EUR</t>
        </is>
      </c>
      <c r="AO3" t="inlineStr">
        <is>
          <t>Fx USD</t>
        </is>
      </c>
      <c r="AR3" s="119" t="inlineStr">
        <is>
          <t>Termino Gannet</t>
        </is>
      </c>
      <c r="AS3" s="119" t="inlineStr">
        <is>
          <t>Codigo Corsario</t>
        </is>
      </c>
      <c r="AT3" s="120" t="inlineStr">
        <is>
          <t>Codigos reducidos de Corsario</t>
        </is>
      </c>
      <c r="AU3" s="119" t="inlineStr">
        <is>
          <t>Significado</t>
        </is>
      </c>
      <c r="BC3" s="118" t="n">
        <v>2</v>
      </c>
      <c r="BD3" t="inlineStr">
        <is>
          <t>AndreaG</t>
        </is>
      </c>
      <c r="BH3" t="n">
        <v>2</v>
      </c>
      <c r="BI3" t="inlineStr">
        <is>
          <t>DianaM</t>
        </is>
      </c>
      <c r="BN3" t="inlineStr">
        <is>
          <t>VeronicaN</t>
        </is>
      </c>
      <c r="BO3" t="inlineStr">
        <is>
          <t>México</t>
        </is>
      </c>
    </row>
    <row r="4">
      <c r="A4">
        <f>_xlfn.XLOOKUP(D4,BN:BN,BO:BO)</f>
        <v/>
      </c>
      <c r="B4" t="inlineStr">
        <is>
          <t>SL</t>
        </is>
      </c>
      <c r="C4" t="n">
        <v>1</v>
      </c>
      <c r="D4">
        <f>_xlfn.XLOOKUP(C4,BC:BC,BD:BD)</f>
        <v/>
      </c>
      <c r="E4" t="n">
        <v>28093</v>
      </c>
      <c r="F4" t="inlineStr">
        <is>
          <t>Billete JQ | SYD-HBA//CNS-SYD</t>
        </is>
      </c>
      <c r="G4" s="234" t="n">
        <v>46010</v>
      </c>
      <c r="H4" s="234" t="n">
        <v>46026</v>
      </c>
      <c r="I4" t="inlineStr">
        <is>
          <t>VLO</t>
        </is>
      </c>
      <c r="J4">
        <f>_xlfn.XLOOKUP(I4,AS:AS,AU:AU)</f>
        <v/>
      </c>
      <c r="K4" t="inlineStr">
        <is>
          <t>USD</t>
        </is>
      </c>
      <c r="L4" s="238" t="n">
        <v>0</v>
      </c>
      <c r="M4">
        <f>L4*_xlfn.XLOOKUP(K4,AM:AM,AN:AN)</f>
        <v/>
      </c>
      <c r="N4">
        <f>L4*_xlfn.XLOOKUP(K4,AM:AM,AO:AO)</f>
        <v/>
      </c>
      <c r="O4" s="238" t="n">
        <v>0</v>
      </c>
      <c r="P4">
        <f>O4*_xlfn.XLOOKUP(K4,AM:AM,AN:AN)</f>
        <v/>
      </c>
      <c r="Q4">
        <f>O4*_xlfn.XLOOKUP(K4,AM:AM,AO:AO)</f>
        <v/>
      </c>
      <c r="R4">
        <f>_xlfn.XLOOKUP(E4,Y:Y,Z:Z)</f>
        <v/>
      </c>
      <c r="S4">
        <f>_xlfn.XLOOKUP(E4,Y:Y,AB:AB)</f>
        <v/>
      </c>
      <c r="T4">
        <f>WEEKNUM(G4)</f>
        <v/>
      </c>
      <c r="U4">
        <f>YEAR(G4)</f>
        <v/>
      </c>
      <c r="V4" s="117">
        <f>IFERROR(Q4/N4,"0")</f>
        <v/>
      </c>
      <c r="Y4" t="n">
        <v>27208</v>
      </c>
      <c r="Z4" t="inlineStr">
        <is>
          <t xml:space="preserve">Qantas </t>
        </is>
      </c>
      <c r="AA4" t="inlineStr">
        <is>
          <t>VLO</t>
        </is>
      </c>
      <c r="AB4" t="inlineStr">
        <is>
          <t>Australia</t>
        </is>
      </c>
      <c r="AF4" t="n">
        <v>23324</v>
      </c>
      <c r="AG4" t="inlineStr">
        <is>
          <t>RELAIS SAN MAURIZIO</t>
        </is>
      </c>
      <c r="AH4" t="inlineStr">
        <is>
          <t>HTL</t>
        </is>
      </c>
      <c r="AI4" t="inlineStr">
        <is>
          <t>Italy</t>
        </is>
      </c>
      <c r="AM4" t="inlineStr">
        <is>
          <t>EUR</t>
        </is>
      </c>
      <c r="AN4" t="n">
        <v>1</v>
      </c>
      <c r="AO4" t="n">
        <v>1.16</v>
      </c>
      <c r="AR4" s="121" t="inlineStr">
        <is>
          <t>Fees</t>
        </is>
      </c>
      <c r="AS4" s="119" t="inlineStr">
        <is>
          <t>CRC</t>
        </is>
      </c>
      <c r="AT4" s="119" t="inlineStr">
        <is>
          <t>CRC</t>
        </is>
      </c>
      <c r="AU4" s="121" t="inlineStr">
        <is>
          <t>Crucero</t>
        </is>
      </c>
      <c r="BC4" s="118" t="n">
        <v>3</v>
      </c>
      <c r="BD4" t="inlineStr">
        <is>
          <t>AndreaG</t>
        </is>
      </c>
      <c r="BH4" t="n">
        <v>3</v>
      </c>
      <c r="BI4" t="inlineStr">
        <is>
          <t>DianaM</t>
        </is>
      </c>
      <c r="BN4" t="inlineStr">
        <is>
          <t>RafaellaP</t>
        </is>
      </c>
      <c r="BO4" t="inlineStr">
        <is>
          <t>Madrid</t>
        </is>
      </c>
    </row>
    <row r="5">
      <c r="A5">
        <f>_xlfn.XLOOKUP(D5,BN:BN,BO:BO)</f>
        <v/>
      </c>
      <c r="B5" t="inlineStr">
        <is>
          <t>SL</t>
        </is>
      </c>
      <c r="C5" t="n">
        <v>1</v>
      </c>
      <c r="D5">
        <f>_xlfn.XLOOKUP(C5,BC:BC,BD:BD)</f>
        <v/>
      </c>
      <c r="E5" t="n">
        <v>28093</v>
      </c>
      <c r="F5" t="inlineStr">
        <is>
          <t>Billete JQ | SYD-HBA//CNS-SYD</t>
        </is>
      </c>
      <c r="G5" s="234" t="n">
        <v>46010</v>
      </c>
      <c r="H5" s="234" t="n">
        <v>46026</v>
      </c>
      <c r="I5" t="inlineStr">
        <is>
          <t>VLO</t>
        </is>
      </c>
      <c r="J5">
        <f>_xlfn.XLOOKUP(I5,AS:AS,AU:AU)</f>
        <v/>
      </c>
      <c r="K5" t="inlineStr">
        <is>
          <t>USD</t>
        </is>
      </c>
      <c r="L5" s="238" t="n">
        <v>0</v>
      </c>
      <c r="M5">
        <f>L5*_xlfn.XLOOKUP(K5,AM:AM,AN:AN)</f>
        <v/>
      </c>
      <c r="N5">
        <f>L5*_xlfn.XLOOKUP(K5,AM:AM,AO:AO)</f>
        <v/>
      </c>
      <c r="O5" s="238" t="n">
        <v>0</v>
      </c>
      <c r="P5">
        <f>O5*_xlfn.XLOOKUP(K5,AM:AM,AN:AN)</f>
        <v/>
      </c>
      <c r="Q5">
        <f>O5*_xlfn.XLOOKUP(K5,AM:AM,AO:AO)</f>
        <v/>
      </c>
      <c r="R5">
        <f>_xlfn.XLOOKUP(E5,Y:Y,Z:Z)</f>
        <v/>
      </c>
      <c r="S5">
        <f>_xlfn.XLOOKUP(E5,Y:Y,AB:AB)</f>
        <v/>
      </c>
      <c r="T5">
        <f>WEEKNUM(G5)</f>
        <v/>
      </c>
      <c r="U5">
        <f>YEAR(G5)</f>
        <v/>
      </c>
      <c r="V5" s="117">
        <f>IFERROR(Q5/N5,"0")</f>
        <v/>
      </c>
      <c r="Y5" t="n">
        <v>27209</v>
      </c>
      <c r="Z5" t="inlineStr">
        <is>
          <t>Hahn Air</t>
        </is>
      </c>
      <c r="AA5" t="inlineStr">
        <is>
          <t>VLO</t>
        </is>
      </c>
      <c r="AB5" t="inlineStr">
        <is>
          <t>Germany</t>
        </is>
      </c>
      <c r="AF5" t="n">
        <v>23331</v>
      </c>
      <c r="AG5" t="inlineStr">
        <is>
          <t>Icons &amp; Styles</t>
        </is>
      </c>
      <c r="AH5" t="inlineStr">
        <is>
          <t>PKT</t>
        </is>
      </c>
      <c r="AI5" t="inlineStr">
        <is>
          <t>Turkey</t>
        </is>
      </c>
      <c r="AM5" t="inlineStr">
        <is>
          <t>USD</t>
        </is>
      </c>
      <c r="AN5" t="n">
        <v>0.86</v>
      </c>
      <c r="AO5" t="n">
        <v>1</v>
      </c>
      <c r="AR5" s="121" t="inlineStr">
        <is>
          <t>Crucero</t>
        </is>
      </c>
      <c r="AS5" s="119" t="inlineStr">
        <is>
          <t>CPT</t>
        </is>
      </c>
      <c r="AT5" s="119" t="inlineStr">
        <is>
          <t>HPS</t>
        </is>
      </c>
      <c r="AU5" s="121" t="inlineStr">
        <is>
          <t>Honorarios</t>
        </is>
      </c>
      <c r="BC5" s="118" t="n">
        <v>4</v>
      </c>
      <c r="BD5" t="inlineStr">
        <is>
          <t>AndreaG</t>
        </is>
      </c>
      <c r="BH5" t="n">
        <v>4</v>
      </c>
      <c r="BI5" t="inlineStr">
        <is>
          <t>DianaM</t>
        </is>
      </c>
      <c r="BN5" t="inlineStr">
        <is>
          <t>LuciaS</t>
        </is>
      </c>
      <c r="BO5" t="inlineStr">
        <is>
          <t>México</t>
        </is>
      </c>
    </row>
    <row r="6">
      <c r="A6">
        <f>_xlfn.XLOOKUP(D6,BN:BN,BO:BO)</f>
        <v/>
      </c>
      <c r="B6" t="inlineStr">
        <is>
          <t>SL</t>
        </is>
      </c>
      <c r="C6" t="n">
        <v>1</v>
      </c>
      <c r="D6">
        <f>_xlfn.XLOOKUP(C6,BC:BC,BD:BD)</f>
        <v/>
      </c>
      <c r="E6" t="n">
        <v>28093</v>
      </c>
      <c r="F6" t="inlineStr">
        <is>
          <t>Billete QF | HBA-MEL//AYQ-CNS</t>
        </is>
      </c>
      <c r="G6" s="234" t="n">
        <v>46015</v>
      </c>
      <c r="H6" s="234" t="n">
        <v>46020</v>
      </c>
      <c r="I6" t="inlineStr">
        <is>
          <t>VLO</t>
        </is>
      </c>
      <c r="J6">
        <f>_xlfn.XLOOKUP(I6,AS:AS,AU:AU)</f>
        <v/>
      </c>
      <c r="K6" t="inlineStr">
        <is>
          <t>USD</t>
        </is>
      </c>
      <c r="L6" s="238" t="n">
        <v>0</v>
      </c>
      <c r="M6">
        <f>L6*_xlfn.XLOOKUP(K6,AM:AM,AN:AN)</f>
        <v/>
      </c>
      <c r="N6">
        <f>L6*_xlfn.XLOOKUP(K6,AM:AM,AO:AO)</f>
        <v/>
      </c>
      <c r="O6" s="238" t="n">
        <v>0</v>
      </c>
      <c r="P6">
        <f>O6*_xlfn.XLOOKUP(K6,AM:AM,AN:AN)</f>
        <v/>
      </c>
      <c r="Q6">
        <f>O6*_xlfn.XLOOKUP(K6,AM:AM,AO:AO)</f>
        <v/>
      </c>
      <c r="R6">
        <f>_xlfn.XLOOKUP(E6,Y:Y,Z:Z)</f>
        <v/>
      </c>
      <c r="S6">
        <f>_xlfn.XLOOKUP(E6,Y:Y,AB:AB)</f>
        <v/>
      </c>
      <c r="T6">
        <f>WEEKNUM(G6)</f>
        <v/>
      </c>
      <c r="U6">
        <f>YEAR(G6)</f>
        <v/>
      </c>
      <c r="V6" s="117">
        <f>IFERROR(Q6/N6,"0")</f>
        <v/>
      </c>
      <c r="Y6" t="n">
        <v>27257</v>
      </c>
      <c r="Z6" t="inlineStr">
        <is>
          <t>Edition Madrid</t>
        </is>
      </c>
      <c r="AA6" t="inlineStr">
        <is>
          <t>HTL</t>
        </is>
      </c>
      <c r="AB6" t="inlineStr">
        <is>
          <t>Spain</t>
        </is>
      </c>
      <c r="AF6" t="n">
        <v>23362</v>
      </c>
      <c r="AG6" t="inlineStr">
        <is>
          <t>SKIUSA VACATIONS LLC</t>
        </is>
      </c>
      <c r="AH6" t="inlineStr">
        <is>
          <t>PKT</t>
        </is>
      </c>
      <c r="AI6" t="inlineStr">
        <is>
          <t>United States</t>
        </is>
      </c>
      <c r="AM6" t="inlineStr">
        <is>
          <t>CHF</t>
        </is>
      </c>
      <c r="AN6" t="n">
        <v>1.07</v>
      </c>
      <c r="AO6" t="n">
        <v>1.25</v>
      </c>
      <c r="AS6" s="119" t="inlineStr">
        <is>
          <t>DES</t>
        </is>
      </c>
      <c r="AT6" s="119" t="inlineStr">
        <is>
          <t>HPS</t>
        </is>
      </c>
      <c r="AU6" s="121" t="inlineStr">
        <is>
          <t>Descuento</t>
        </is>
      </c>
      <c r="BC6" s="118" t="n">
        <v>5</v>
      </c>
      <c r="BD6" t="inlineStr">
        <is>
          <t>MartinB</t>
        </is>
      </c>
      <c r="BH6" t="n">
        <v>6</v>
      </c>
      <c r="BI6" t="inlineStr">
        <is>
          <t>DianaM</t>
        </is>
      </c>
      <c r="BN6" t="inlineStr">
        <is>
          <t>MarujaN</t>
        </is>
      </c>
      <c r="BO6" t="inlineStr">
        <is>
          <t>México</t>
        </is>
      </c>
    </row>
    <row r="7">
      <c r="A7">
        <f>_xlfn.XLOOKUP(D7,BN:BN,BO:BO)</f>
        <v/>
      </c>
      <c r="B7" t="inlineStr">
        <is>
          <t>SL</t>
        </is>
      </c>
      <c r="C7" t="n">
        <v>1</v>
      </c>
      <c r="D7">
        <f>_xlfn.XLOOKUP(C7,BC:BC,BD:BD)</f>
        <v/>
      </c>
      <c r="E7" t="n">
        <v>28093</v>
      </c>
      <c r="F7" t="inlineStr">
        <is>
          <t>Billete QF | HBA-MEL//AYQ-CNS</t>
        </is>
      </c>
      <c r="G7" s="234" t="n">
        <v>46015</v>
      </c>
      <c r="H7" s="234" t="n">
        <v>46020</v>
      </c>
      <c r="I7" t="inlineStr">
        <is>
          <t>VLO</t>
        </is>
      </c>
      <c r="J7">
        <f>_xlfn.XLOOKUP(I7,AS:AS,AU:AU)</f>
        <v/>
      </c>
      <c r="K7" t="inlineStr">
        <is>
          <t>USD</t>
        </is>
      </c>
      <c r="L7" s="238" t="n">
        <v>0</v>
      </c>
      <c r="M7">
        <f>L7*_xlfn.XLOOKUP(K7,AM:AM,AN:AN)</f>
        <v/>
      </c>
      <c r="N7">
        <f>L7*_xlfn.XLOOKUP(K7,AM:AM,AO:AO)</f>
        <v/>
      </c>
      <c r="O7" s="238" t="n">
        <v>0</v>
      </c>
      <c r="P7">
        <f>O7*_xlfn.XLOOKUP(K7,AM:AM,AN:AN)</f>
        <v/>
      </c>
      <c r="Q7">
        <f>O7*_xlfn.XLOOKUP(K7,AM:AM,AO:AO)</f>
        <v/>
      </c>
      <c r="R7">
        <f>_xlfn.XLOOKUP(E7,Y:Y,Z:Z)</f>
        <v/>
      </c>
      <c r="S7">
        <f>_xlfn.XLOOKUP(E7,Y:Y,AB:AB)</f>
        <v/>
      </c>
      <c r="T7">
        <f>WEEKNUM(G7)</f>
        <v/>
      </c>
      <c r="U7">
        <f>YEAR(G7)</f>
        <v/>
      </c>
      <c r="V7" s="117">
        <f>IFERROR(Q7/N7,"0")</f>
        <v/>
      </c>
      <c r="Y7" t="n">
        <v>27259</v>
      </c>
      <c r="Z7" t="inlineStr">
        <is>
          <t>Intercontinental Le Grand Paris</t>
        </is>
      </c>
      <c r="AA7" t="inlineStr">
        <is>
          <t>HTL</t>
        </is>
      </c>
      <c r="AB7" t="inlineStr">
        <is>
          <t>France</t>
        </is>
      </c>
      <c r="AF7" t="n">
        <v>23376</v>
      </c>
      <c r="AG7" t="inlineStr">
        <is>
          <t>One Fine Stay</t>
        </is>
      </c>
      <c r="AH7" t="inlineStr">
        <is>
          <t>PKT</t>
        </is>
      </c>
      <c r="AI7" t="inlineStr">
        <is>
          <t>United Kingdom</t>
        </is>
      </c>
      <c r="AM7" t="inlineStr">
        <is>
          <t>GBP</t>
        </is>
      </c>
      <c r="AN7" t="n">
        <v>1.15</v>
      </c>
      <c r="AO7" t="n">
        <v>1.34</v>
      </c>
      <c r="AS7" s="119" t="inlineStr">
        <is>
          <t>HPS</t>
        </is>
      </c>
      <c r="AT7" s="119" t="inlineStr">
        <is>
          <t>HPS</t>
        </is>
      </c>
      <c r="AU7" s="121" t="inlineStr">
        <is>
          <t>Honorarios</t>
        </is>
      </c>
      <c r="BC7" s="118" t="n">
        <v>6</v>
      </c>
      <c r="BD7" t="inlineStr">
        <is>
          <t>AndreaG</t>
        </is>
      </c>
      <c r="BH7" t="n">
        <v>7</v>
      </c>
      <c r="BI7" t="inlineStr">
        <is>
          <t>DianaM</t>
        </is>
      </c>
      <c r="BN7" t="inlineStr">
        <is>
          <t>LucianoC</t>
        </is>
      </c>
      <c r="BO7" t="inlineStr">
        <is>
          <t>México</t>
        </is>
      </c>
    </row>
    <row r="8">
      <c r="A8">
        <f>_xlfn.XLOOKUP(D8,BN:BN,BO:BO)</f>
        <v/>
      </c>
      <c r="B8" t="inlineStr">
        <is>
          <t>SL</t>
        </is>
      </c>
      <c r="C8" t="n">
        <v>1</v>
      </c>
      <c r="D8">
        <f>_xlfn.XLOOKUP(C8,BC:BC,BD:BD)</f>
        <v/>
      </c>
      <c r="E8" t="n">
        <v>27610</v>
      </c>
      <c r="F8" t="inlineStr">
        <is>
          <t xml:space="preserve">Seguro de viaje </t>
        </is>
      </c>
      <c r="G8" s="234" t="n">
        <v>46009</v>
      </c>
      <c r="H8" s="234" t="n">
        <v>46051</v>
      </c>
      <c r="I8" t="inlineStr">
        <is>
          <t>SEG</t>
        </is>
      </c>
      <c r="J8">
        <f>_xlfn.XLOOKUP(I8,AS:AS,AU:AU)</f>
        <v/>
      </c>
      <c r="K8" t="inlineStr">
        <is>
          <t>USD</t>
        </is>
      </c>
      <c r="L8" s="238" t="n">
        <v>1004.4</v>
      </c>
      <c r="M8">
        <f>L8*_xlfn.XLOOKUP(K8,AM:AM,AN:AN)</f>
        <v/>
      </c>
      <c r="N8">
        <f>L8*_xlfn.XLOOKUP(K8,AM:AM,AO:AO)</f>
        <v/>
      </c>
      <c r="O8" s="238" t="n">
        <v>135.49</v>
      </c>
      <c r="P8">
        <f>O8*_xlfn.XLOOKUP(K8,AM:AM,AN:AN)</f>
        <v/>
      </c>
      <c r="Q8">
        <f>O8*_xlfn.XLOOKUP(K8,AM:AM,AO:AO)</f>
        <v/>
      </c>
      <c r="R8">
        <f>_xlfn.XLOOKUP(E8,Y:Y,Z:Z)</f>
        <v/>
      </c>
      <c r="S8">
        <f>_xlfn.XLOOKUP(E8,Y:Y,AB:AB)</f>
        <v/>
      </c>
      <c r="T8">
        <f>WEEKNUM(G8)</f>
        <v/>
      </c>
      <c r="U8">
        <f>YEAR(G8)</f>
        <v/>
      </c>
      <c r="V8" s="117">
        <f>IFERROR(Q8/N8,"0")</f>
        <v/>
      </c>
      <c r="Y8" t="n">
        <v>27263</v>
      </c>
      <c r="Z8" t="inlineStr">
        <is>
          <t>Consolidador.com</t>
        </is>
      </c>
      <c r="AA8" t="inlineStr">
        <is>
          <t>VLO</t>
        </is>
      </c>
      <c r="AB8" t="inlineStr">
        <is>
          <t>Spain</t>
        </is>
      </c>
      <c r="AF8" t="n">
        <v>23401</v>
      </c>
      <c r="AG8" t="inlineStr">
        <is>
          <t>Privilege Italia</t>
        </is>
      </c>
      <c r="AH8" t="inlineStr">
        <is>
          <t>PKT</t>
        </is>
      </c>
      <c r="AI8" t="inlineStr">
        <is>
          <t>Italy</t>
        </is>
      </c>
      <c r="AM8" t="inlineStr">
        <is>
          <t>GPB</t>
        </is>
      </c>
      <c r="AN8" t="n">
        <v>1.15</v>
      </c>
      <c r="AO8" t="n">
        <v>1.34</v>
      </c>
      <c r="AS8" s="119" t="inlineStr">
        <is>
          <t>HTL</t>
        </is>
      </c>
      <c r="AT8" s="119" t="inlineStr">
        <is>
          <t>HTL</t>
        </is>
      </c>
      <c r="AU8" s="121" t="inlineStr">
        <is>
          <t>Hotel</t>
        </is>
      </c>
      <c r="BC8" s="118" t="n">
        <v>7</v>
      </c>
      <c r="BD8" t="inlineStr">
        <is>
          <t>ConchaD</t>
        </is>
      </c>
      <c r="BH8" t="n">
        <v>8</v>
      </c>
      <c r="BI8" t="inlineStr">
        <is>
          <t>DianaM</t>
        </is>
      </c>
      <c r="BN8" t="inlineStr">
        <is>
          <t>LucianaE</t>
        </is>
      </c>
      <c r="BO8" t="inlineStr">
        <is>
          <t>México</t>
        </is>
      </c>
    </row>
    <row r="9">
      <c r="A9">
        <f>_xlfn.XLOOKUP(D9,BN:BN,BO:BO)</f>
        <v/>
      </c>
      <c r="B9" t="inlineStr">
        <is>
          <t>SL</t>
        </is>
      </c>
      <c r="C9" t="n">
        <v>1</v>
      </c>
      <c r="D9">
        <f>_xlfn.XLOOKUP(C9,BC:BC,BD:BD)</f>
        <v/>
      </c>
      <c r="E9" t="n">
        <v>0</v>
      </c>
      <c r="F9" t="inlineStr">
        <is>
          <t>Southern Crossing sobre comision</t>
        </is>
      </c>
      <c r="G9" s="234" t="n">
        <v>46009</v>
      </c>
      <c r="H9" s="234" t="n">
        <v>46051</v>
      </c>
      <c r="I9" t="inlineStr">
        <is>
          <t>HPS</t>
        </is>
      </c>
      <c r="J9">
        <f>_xlfn.XLOOKUP(I9,AS:AS,AU:AU)</f>
        <v/>
      </c>
      <c r="K9" t="inlineStr">
        <is>
          <t>USD</t>
        </is>
      </c>
      <c r="L9" s="238" t="n">
        <v>773.12</v>
      </c>
      <c r="M9">
        <f>L9*_xlfn.XLOOKUP(K9,AM:AM,AN:AN)</f>
        <v/>
      </c>
      <c r="N9">
        <f>L9*_xlfn.XLOOKUP(K9,AM:AM,AO:AO)</f>
        <v/>
      </c>
      <c r="O9" s="238" t="n">
        <v>773.12</v>
      </c>
      <c r="P9">
        <f>O9*_xlfn.XLOOKUP(K9,AM:AM,AN:AN)</f>
        <v/>
      </c>
      <c r="Q9">
        <f>O9*_xlfn.XLOOKUP(K9,AM:AM,AO:AO)</f>
        <v/>
      </c>
      <c r="R9">
        <f>_xlfn.XLOOKUP(E9,Y:Y,Z:Z)</f>
        <v/>
      </c>
      <c r="S9">
        <f>_xlfn.XLOOKUP(E9,Y:Y,AB:AB)</f>
        <v/>
      </c>
      <c r="T9">
        <f>WEEKNUM(G9)</f>
        <v/>
      </c>
      <c r="U9">
        <f>YEAR(G9)</f>
        <v/>
      </c>
      <c r="V9" s="117">
        <f>IFERROR(Q9/N9,"0")</f>
        <v/>
      </c>
      <c r="Y9" t="n">
        <v>27335</v>
      </c>
      <c r="Z9" t="inlineStr">
        <is>
          <t>Experience Tours for tourism services WLL</t>
        </is>
      </c>
      <c r="AA9" t="inlineStr">
        <is>
          <t>PKT</t>
        </is>
      </c>
      <c r="AB9" t="inlineStr">
        <is>
          <t>Qatar</t>
        </is>
      </c>
      <c r="AF9" t="n">
        <v>23461</v>
      </c>
      <c r="AG9" t="inlineStr">
        <is>
          <t>ANA KODER</t>
        </is>
      </c>
      <c r="AH9" t="inlineStr">
        <is>
          <t>PKT</t>
        </is>
      </c>
      <c r="AI9" t="inlineStr">
        <is>
          <t>Austria</t>
        </is>
      </c>
      <c r="AM9" t="inlineStr">
        <is>
          <t>JPY</t>
        </is>
      </c>
      <c r="AN9" t="n">
        <v>0.0055</v>
      </c>
      <c r="AO9" t="n">
        <v>0.0064</v>
      </c>
      <c r="AR9" s="121" t="inlineStr">
        <is>
          <t>Traslados</t>
        </is>
      </c>
      <c r="AS9" s="119" t="inlineStr">
        <is>
          <t>BOL</t>
        </is>
      </c>
      <c r="AT9" s="119" t="inlineStr">
        <is>
          <t>OTR</t>
        </is>
      </c>
      <c r="AU9" s="121" t="inlineStr">
        <is>
          <t>Otros</t>
        </is>
      </c>
      <c r="AX9" s="122" t="inlineStr">
        <is>
          <t>Leyenda:</t>
        </is>
      </c>
      <c r="AY9" s="122" t="inlineStr">
        <is>
          <t xml:space="preserve"> </t>
        </is>
      </c>
      <c r="BC9" s="118" t="n">
        <v>8</v>
      </c>
      <c r="BD9" t="inlineStr">
        <is>
          <t>AndreaG</t>
        </is>
      </c>
      <c r="BH9" t="n">
        <v>9</v>
      </c>
      <c r="BI9" t="inlineStr">
        <is>
          <t>DianaM</t>
        </is>
      </c>
      <c r="BN9" t="inlineStr">
        <is>
          <t>ClaudiaF</t>
        </is>
      </c>
      <c r="BO9" t="inlineStr">
        <is>
          <t>México</t>
        </is>
      </c>
    </row>
    <row r="10">
      <c r="A10">
        <f>_xlfn.XLOOKUP(D10,BN:BN,BO:BO)</f>
        <v/>
      </c>
      <c r="B10" t="inlineStr">
        <is>
          <t>SL</t>
        </is>
      </c>
      <c r="C10" t="n">
        <v>1</v>
      </c>
      <c r="D10">
        <f>_xlfn.XLOOKUP(C10,BC:BC,BD:BD)</f>
        <v/>
      </c>
      <c r="E10" t="n">
        <v>28093</v>
      </c>
      <c r="F10" t="inlineStr">
        <is>
          <t>Billete HR | SYD-HBA / CNS-SYD</t>
        </is>
      </c>
      <c r="G10" s="234" t="n">
        <v>46010</v>
      </c>
      <c r="H10" s="234" t="n">
        <v>46026</v>
      </c>
      <c r="I10" t="inlineStr">
        <is>
          <t>VLO</t>
        </is>
      </c>
      <c r="J10">
        <f>_xlfn.XLOOKUP(I10,AS:AS,AU:AU)</f>
        <v/>
      </c>
      <c r="K10" t="inlineStr">
        <is>
          <t>USD</t>
        </is>
      </c>
      <c r="L10" s="238" t="n">
        <v>539</v>
      </c>
      <c r="M10">
        <f>L10*_xlfn.XLOOKUP(K10,AM:AM,AN:AN)</f>
        <v/>
      </c>
      <c r="N10">
        <f>L10*_xlfn.XLOOKUP(K10,AM:AM,AO:AO)</f>
        <v/>
      </c>
      <c r="O10" s="238" t="n">
        <v>0</v>
      </c>
      <c r="P10">
        <f>O10*_xlfn.XLOOKUP(K10,AM:AM,AN:AN)</f>
        <v/>
      </c>
      <c r="Q10">
        <f>O10*_xlfn.XLOOKUP(K10,AM:AM,AO:AO)</f>
        <v/>
      </c>
      <c r="R10">
        <f>_xlfn.XLOOKUP(E10,Y:Y,Z:Z)</f>
        <v/>
      </c>
      <c r="S10">
        <f>_xlfn.XLOOKUP(E10,Y:Y,AB:AB)</f>
        <v/>
      </c>
      <c r="T10">
        <f>WEEKNUM(G10)</f>
        <v/>
      </c>
      <c r="U10">
        <f>YEAR(G10)</f>
        <v/>
      </c>
      <c r="V10" s="117">
        <f>IFERROR(Q10/N10,"0")</f>
        <v/>
      </c>
      <c r="Y10" t="n">
        <v>27350</v>
      </c>
      <c r="Z10" t="inlineStr">
        <is>
          <t>Limouxine</t>
        </is>
      </c>
      <c r="AA10" t="inlineStr">
        <is>
          <t>TRF</t>
        </is>
      </c>
      <c r="AB10" t="inlineStr">
        <is>
          <t>Spain</t>
        </is>
      </c>
      <c r="AF10" t="n">
        <v>23525</v>
      </c>
      <c r="AG10" t="inlineStr">
        <is>
          <t>CHATEAU VOLTAIRE PARIS</t>
        </is>
      </c>
      <c r="AH10" t="inlineStr">
        <is>
          <t>HTL</t>
        </is>
      </c>
      <c r="AI10" t="inlineStr">
        <is>
          <t>France</t>
        </is>
      </c>
      <c r="AM10" t="inlineStr">
        <is>
          <t>MXN</t>
        </is>
      </c>
      <c r="AN10" t="n">
        <v>0.048</v>
      </c>
      <c r="AO10" t="n">
        <v>0.056</v>
      </c>
      <c r="AS10" s="119" t="inlineStr">
        <is>
          <t>CHC</t>
        </is>
      </c>
      <c r="AT10" s="119" t="inlineStr">
        <is>
          <t>OTR</t>
        </is>
      </c>
      <c r="AU10" s="121" t="inlineStr">
        <is>
          <t>Otros</t>
        </is>
      </c>
      <c r="AX10" s="123" t="inlineStr">
        <is>
          <t xml:space="preserve">CRC </t>
        </is>
      </c>
      <c r="AY10" s="122" t="inlineStr">
        <is>
          <t>Crucero</t>
        </is>
      </c>
      <c r="BC10" s="118" t="n">
        <v>9</v>
      </c>
      <c r="BD10" t="inlineStr">
        <is>
          <t>AndreaG</t>
        </is>
      </c>
      <c r="BH10" t="n">
        <v>10</v>
      </c>
      <c r="BI10" t="inlineStr">
        <is>
          <t>DianaM</t>
        </is>
      </c>
      <c r="BN10" t="inlineStr">
        <is>
          <t>MariaM</t>
        </is>
      </c>
      <c r="BO10" t="inlineStr">
        <is>
          <t>México</t>
        </is>
      </c>
    </row>
    <row r="11">
      <c r="A11">
        <f>_xlfn.XLOOKUP(D11,BN:BN,BO:BO)</f>
        <v/>
      </c>
      <c r="B11" t="inlineStr">
        <is>
          <t>SL</t>
        </is>
      </c>
      <c r="C11" t="n">
        <v>1</v>
      </c>
      <c r="D11">
        <f>_xlfn.XLOOKUP(C11,BC:BC,BD:BD)</f>
        <v/>
      </c>
      <c r="E11" t="n">
        <v>28093</v>
      </c>
      <c r="F11" t="inlineStr">
        <is>
          <t>Billete HR | SYD-HBA / CNS-SYD</t>
        </is>
      </c>
      <c r="G11" s="234" t="n">
        <v>46010</v>
      </c>
      <c r="H11" s="234" t="n">
        <v>46026</v>
      </c>
      <c r="I11" t="inlineStr">
        <is>
          <t>VLO</t>
        </is>
      </c>
      <c r="J11">
        <f>_xlfn.XLOOKUP(I11,AS:AS,AU:AU)</f>
        <v/>
      </c>
      <c r="K11" t="inlineStr">
        <is>
          <t>USD</t>
        </is>
      </c>
      <c r="L11" s="238" t="n">
        <v>539</v>
      </c>
      <c r="M11">
        <f>L11*_xlfn.XLOOKUP(K11,AM:AM,AN:AN)</f>
        <v/>
      </c>
      <c r="N11">
        <f>L11*_xlfn.XLOOKUP(K11,AM:AM,AO:AO)</f>
        <v/>
      </c>
      <c r="O11" s="238" t="n">
        <v>0</v>
      </c>
      <c r="P11">
        <f>O11*_xlfn.XLOOKUP(K11,AM:AM,AN:AN)</f>
        <v/>
      </c>
      <c r="Q11">
        <f>O11*_xlfn.XLOOKUP(K11,AM:AM,AO:AO)</f>
        <v/>
      </c>
      <c r="R11">
        <f>_xlfn.XLOOKUP(E11,Y:Y,Z:Z)</f>
        <v/>
      </c>
      <c r="S11">
        <f>_xlfn.XLOOKUP(E11,Y:Y,AB:AB)</f>
        <v/>
      </c>
      <c r="T11">
        <f>WEEKNUM(G11)</f>
        <v/>
      </c>
      <c r="U11">
        <f>YEAR(G11)</f>
        <v/>
      </c>
      <c r="V11" s="117">
        <f>IFERROR(Q11/N11,"0")</f>
        <v/>
      </c>
      <c r="Y11" t="n">
        <v>27538</v>
      </c>
      <c r="Z11" t="inlineStr">
        <is>
          <t>Catai</t>
        </is>
      </c>
      <c r="AA11" t="inlineStr">
        <is>
          <t>PKT</t>
        </is>
      </c>
      <c r="AB11" t="inlineStr">
        <is>
          <t>Spain</t>
        </is>
      </c>
      <c r="AF11" t="n">
        <v>23526</v>
      </c>
      <c r="AG11" t="inlineStr">
        <is>
          <t>Venecia nolinski</t>
        </is>
      </c>
      <c r="AI11" t="inlineStr">
        <is>
          <t>Italy</t>
        </is>
      </c>
      <c r="AS11" s="119" t="inlineStr">
        <is>
          <t>OTR</t>
        </is>
      </c>
      <c r="AT11" s="119" t="inlineStr">
        <is>
          <t>OTR</t>
        </is>
      </c>
      <c r="AU11" s="121" t="inlineStr">
        <is>
          <t>Otros</t>
        </is>
      </c>
      <c r="AX11" s="123" t="inlineStr">
        <is>
          <t>HPS</t>
        </is>
      </c>
      <c r="AY11" s="122" t="inlineStr">
        <is>
          <t>Honorario por Servicio (fees)</t>
        </is>
      </c>
      <c r="BC11" s="118" t="n">
        <v>10</v>
      </c>
      <c r="BD11" t="inlineStr">
        <is>
          <t>MartinB</t>
        </is>
      </c>
      <c r="BH11" t="n">
        <v>11</v>
      </c>
      <c r="BI11" t="inlineStr">
        <is>
          <t>DianaM</t>
        </is>
      </c>
      <c r="BN11" t="inlineStr">
        <is>
          <t>EduardoP</t>
        </is>
      </c>
      <c r="BO11" t="inlineStr">
        <is>
          <t>México</t>
        </is>
      </c>
    </row>
    <row r="12">
      <c r="A12">
        <f>_xlfn.XLOOKUP(D12,BN:BN,BO:BO)</f>
        <v/>
      </c>
      <c r="B12" t="inlineStr">
        <is>
          <t>SL</t>
        </is>
      </c>
      <c r="C12" t="n">
        <v>1</v>
      </c>
      <c r="D12">
        <f>_xlfn.XLOOKUP(C12,BC:BC,BD:BD)</f>
        <v/>
      </c>
      <c r="E12" t="n">
        <v>28093</v>
      </c>
      <c r="F12" t="inlineStr">
        <is>
          <t>Billete HR | SYD-HBA / CNS-SYD</t>
        </is>
      </c>
      <c r="G12" s="234" t="n">
        <v>46010</v>
      </c>
      <c r="H12" s="234" t="n">
        <v>46026</v>
      </c>
      <c r="I12" t="inlineStr">
        <is>
          <t>VLO</t>
        </is>
      </c>
      <c r="J12">
        <f>_xlfn.XLOOKUP(I12,AS:AS,AU:AU)</f>
        <v/>
      </c>
      <c r="K12" t="inlineStr">
        <is>
          <t>USD</t>
        </is>
      </c>
      <c r="L12" s="238" t="n">
        <v>539</v>
      </c>
      <c r="M12">
        <f>L12*_xlfn.XLOOKUP(K12,AM:AM,AN:AN)</f>
        <v/>
      </c>
      <c r="N12">
        <f>L12*_xlfn.XLOOKUP(K12,AM:AM,AO:AO)</f>
        <v/>
      </c>
      <c r="O12" s="238" t="n">
        <v>0</v>
      </c>
      <c r="P12">
        <f>O12*_xlfn.XLOOKUP(K12,AM:AM,AN:AN)</f>
        <v/>
      </c>
      <c r="Q12">
        <f>O12*_xlfn.XLOOKUP(K12,AM:AM,AO:AO)</f>
        <v/>
      </c>
      <c r="R12">
        <f>_xlfn.XLOOKUP(E12,Y:Y,Z:Z)</f>
        <v/>
      </c>
      <c r="S12">
        <f>_xlfn.XLOOKUP(E12,Y:Y,AB:AB)</f>
        <v/>
      </c>
      <c r="T12">
        <f>WEEKNUM(G12)</f>
        <v/>
      </c>
      <c r="U12">
        <f>YEAR(G12)</f>
        <v/>
      </c>
      <c r="V12" s="117">
        <f>IFERROR(Q12/N12,"0")</f>
        <v/>
      </c>
      <c r="Y12" t="n">
        <v>27600</v>
      </c>
      <c r="Z12" t="inlineStr">
        <is>
          <t>F1S Spain</t>
        </is>
      </c>
      <c r="AA12" t="inlineStr">
        <is>
          <t>PKT</t>
        </is>
      </c>
      <c r="AB12" t="inlineStr">
        <is>
          <t>Spain</t>
        </is>
      </c>
      <c r="AF12" t="n">
        <v>23527</v>
      </c>
      <c r="AG12" t="inlineStr">
        <is>
          <t>PORTRAIT MILANO HOTEL LUNGARNO COLLECTION</t>
        </is>
      </c>
      <c r="AH12" t="inlineStr">
        <is>
          <t>HTL</t>
        </is>
      </c>
      <c r="AI12" t="inlineStr">
        <is>
          <t>Italy</t>
        </is>
      </c>
      <c r="AS12" s="119" t="inlineStr">
        <is>
          <t>REE</t>
        </is>
      </c>
      <c r="AT12" s="119" t="inlineStr">
        <is>
          <t>OTR</t>
        </is>
      </c>
      <c r="AU12" s="121" t="inlineStr">
        <is>
          <t>Reembolso</t>
        </is>
      </c>
      <c r="AX12" s="123" t="inlineStr">
        <is>
          <t>HTL</t>
        </is>
      </c>
      <c r="AY12" s="122" t="inlineStr">
        <is>
          <t>Hotel, Hospedaje</t>
        </is>
      </c>
      <c r="BC12" s="118" t="n">
        <v>11</v>
      </c>
      <c r="BD12" t="inlineStr">
        <is>
          <t>MartinB</t>
        </is>
      </c>
      <c r="BH12" t="n">
        <v>12</v>
      </c>
      <c r="BI12" t="inlineStr">
        <is>
          <t>DianaM</t>
        </is>
      </c>
      <c r="BN12" t="inlineStr">
        <is>
          <t>AndreaM</t>
        </is>
      </c>
      <c r="BO12" t="inlineStr">
        <is>
          <t>México</t>
        </is>
      </c>
    </row>
    <row r="13">
      <c r="A13">
        <f>_xlfn.XLOOKUP(D13,BN:BN,BO:BO)</f>
        <v/>
      </c>
      <c r="B13" t="inlineStr">
        <is>
          <t>SL</t>
        </is>
      </c>
      <c r="C13" t="n">
        <v>1</v>
      </c>
      <c r="D13">
        <f>_xlfn.XLOOKUP(C13,BC:BC,BD:BD)</f>
        <v/>
      </c>
      <c r="E13" t="n">
        <v>28093</v>
      </c>
      <c r="F13" t="inlineStr">
        <is>
          <t>Billete HR | SYD-HBA / CNS-SYD</t>
        </is>
      </c>
      <c r="G13" s="234" t="n">
        <v>46010</v>
      </c>
      <c r="H13" s="234" t="n">
        <v>46026</v>
      </c>
      <c r="I13" t="inlineStr">
        <is>
          <t>VLO</t>
        </is>
      </c>
      <c r="J13">
        <f>_xlfn.XLOOKUP(I13,AS:AS,AU:AU)</f>
        <v/>
      </c>
      <c r="K13" t="inlineStr">
        <is>
          <t>USD</t>
        </is>
      </c>
      <c r="L13" s="238" t="n">
        <v>539</v>
      </c>
      <c r="M13">
        <f>L13*_xlfn.XLOOKUP(K13,AM:AM,AN:AN)</f>
        <v/>
      </c>
      <c r="N13">
        <f>L13*_xlfn.XLOOKUP(K13,AM:AM,AO:AO)</f>
        <v/>
      </c>
      <c r="O13" s="238" t="n">
        <v>0</v>
      </c>
      <c r="P13">
        <f>O13*_xlfn.XLOOKUP(K13,AM:AM,AN:AN)</f>
        <v/>
      </c>
      <c r="Q13">
        <f>O13*_xlfn.XLOOKUP(K13,AM:AM,AO:AO)</f>
        <v/>
      </c>
      <c r="R13">
        <f>_xlfn.XLOOKUP(E13,Y:Y,Z:Z)</f>
        <v/>
      </c>
      <c r="S13">
        <f>_xlfn.XLOOKUP(E13,Y:Y,AB:AB)</f>
        <v/>
      </c>
      <c r="T13">
        <f>WEEKNUM(G13)</f>
        <v/>
      </c>
      <c r="U13">
        <f>YEAR(G13)</f>
        <v/>
      </c>
      <c r="V13" s="117">
        <f>IFERROR(Q13/N13,"0")</f>
        <v/>
      </c>
      <c r="Y13" t="n">
        <v>27602</v>
      </c>
      <c r="Z13" t="inlineStr">
        <is>
          <t>Six Senses Kyoto</t>
        </is>
      </c>
      <c r="AA13" t="inlineStr">
        <is>
          <t>HTL</t>
        </is>
      </c>
      <c r="AB13" t="inlineStr">
        <is>
          <t>Japan</t>
        </is>
      </c>
      <c r="AF13" t="n">
        <v>23590</v>
      </c>
      <c r="AG13" t="inlineStr">
        <is>
          <t>AEROMÉXICO</t>
        </is>
      </c>
      <c r="AH13" t="inlineStr">
        <is>
          <t>VLO</t>
        </is>
      </c>
      <c r="AI13" t="inlineStr">
        <is>
          <t>Mexico</t>
        </is>
      </c>
      <c r="AS13" s="119" t="inlineStr">
        <is>
          <t>SEG</t>
        </is>
      </c>
      <c r="AT13" s="119" t="inlineStr">
        <is>
          <t>OTR</t>
        </is>
      </c>
      <c r="AU13" s="121" t="inlineStr">
        <is>
          <t>Otros</t>
        </is>
      </c>
      <c r="AX13" s="123" t="inlineStr">
        <is>
          <t>OTR</t>
        </is>
      </c>
      <c r="AY13" s="122" t="inlineStr">
        <is>
          <t>Otros (seguros, entradas, ect)</t>
        </is>
      </c>
      <c r="BC13" s="118" t="n">
        <v>12</v>
      </c>
      <c r="BD13" t="inlineStr">
        <is>
          <t>MartinB</t>
        </is>
      </c>
      <c r="BH13" t="n">
        <v>13</v>
      </c>
      <c r="BI13" t="inlineStr">
        <is>
          <t>DianaM</t>
        </is>
      </c>
      <c r="BN13" t="inlineStr">
        <is>
          <t>RocioZ</t>
        </is>
      </c>
      <c r="BO13" t="inlineStr">
        <is>
          <t>México</t>
        </is>
      </c>
    </row>
    <row r="14">
      <c r="A14">
        <f>_xlfn.XLOOKUP(D14,BN:BN,BO:BO)</f>
        <v/>
      </c>
      <c r="B14" t="inlineStr">
        <is>
          <t>SL</t>
        </is>
      </c>
      <c r="C14" t="n">
        <v>1</v>
      </c>
      <c r="D14">
        <f>_xlfn.XLOOKUP(C14,BC:BC,BD:BD)</f>
        <v/>
      </c>
      <c r="E14" t="n">
        <v>28093</v>
      </c>
      <c r="F14" t="inlineStr">
        <is>
          <t>Billete HR | SYD-HBA / CNS-SYD</t>
        </is>
      </c>
      <c r="G14" s="234" t="n">
        <v>46010</v>
      </c>
      <c r="H14" s="234" t="n">
        <v>46026</v>
      </c>
      <c r="I14" t="inlineStr">
        <is>
          <t>VLO</t>
        </is>
      </c>
      <c r="J14">
        <f>_xlfn.XLOOKUP(I14,AS:AS,AU:AU)</f>
        <v/>
      </c>
      <c r="K14" t="inlineStr">
        <is>
          <t>USD</t>
        </is>
      </c>
      <c r="L14" s="238" t="n">
        <v>539</v>
      </c>
      <c r="M14">
        <f>L14*_xlfn.XLOOKUP(K14,AM:AM,AN:AN)</f>
        <v/>
      </c>
      <c r="N14">
        <f>L14*_xlfn.XLOOKUP(K14,AM:AM,AO:AO)</f>
        <v/>
      </c>
      <c r="O14" s="238" t="n">
        <v>0</v>
      </c>
      <c r="P14">
        <f>O14*_xlfn.XLOOKUP(K14,AM:AM,AN:AN)</f>
        <v/>
      </c>
      <c r="Q14">
        <f>O14*_xlfn.XLOOKUP(K14,AM:AM,AO:AO)</f>
        <v/>
      </c>
      <c r="R14">
        <f>_xlfn.XLOOKUP(E14,Y:Y,Z:Z)</f>
        <v/>
      </c>
      <c r="S14">
        <f>_xlfn.XLOOKUP(E14,Y:Y,AB:AB)</f>
        <v/>
      </c>
      <c r="T14">
        <f>WEEKNUM(G14)</f>
        <v/>
      </c>
      <c r="U14">
        <f>YEAR(G14)</f>
        <v/>
      </c>
      <c r="V14" s="117">
        <f>IFERROR(Q14/N14,"0")</f>
        <v/>
      </c>
      <c r="Y14" t="n">
        <v>27603</v>
      </c>
      <c r="Z14" t="inlineStr">
        <is>
          <t>The Peninsula Tokyo</t>
        </is>
      </c>
      <c r="AA14" t="inlineStr">
        <is>
          <t>HTL</t>
        </is>
      </c>
      <c r="AB14" t="inlineStr">
        <is>
          <t>Japan</t>
        </is>
      </c>
      <c r="AF14" t="n">
        <v>23619</v>
      </c>
      <c r="AG14" t="inlineStr">
        <is>
          <t>MONDIAL</t>
        </is>
      </c>
      <c r="AH14" t="inlineStr">
        <is>
          <t>TRF</t>
        </is>
      </c>
      <c r="AI14" t="inlineStr">
        <is>
          <t>Austria</t>
        </is>
      </c>
      <c r="AR14" s="121" t="inlineStr">
        <is>
          <t>Hotel</t>
        </is>
      </c>
      <c r="AS14" s="119" t="inlineStr">
        <is>
          <t>ATR</t>
        </is>
      </c>
      <c r="AT14" s="119" t="inlineStr">
        <is>
          <t>PKT</t>
        </is>
      </c>
      <c r="AU14" s="121" t="inlineStr">
        <is>
          <t>DMC</t>
        </is>
      </c>
      <c r="AX14" s="123" t="inlineStr">
        <is>
          <t>PKT</t>
        </is>
      </c>
      <c r="AY14" s="122" t="inlineStr">
        <is>
          <t>DMC, Paquete</t>
        </is>
      </c>
      <c r="BC14" s="118" t="n">
        <v>13</v>
      </c>
      <c r="BD14" t="inlineStr">
        <is>
          <t>AndreaG</t>
        </is>
      </c>
      <c r="BH14" t="n">
        <v>14</v>
      </c>
      <c r="BI14" t="inlineStr">
        <is>
          <t>DianaM</t>
        </is>
      </c>
      <c r="BN14" t="inlineStr">
        <is>
          <t>MartinO</t>
        </is>
      </c>
      <c r="BO14" t="inlineStr">
        <is>
          <t>México</t>
        </is>
      </c>
    </row>
    <row r="15">
      <c r="A15">
        <f>_xlfn.XLOOKUP(D15,BN:BN,BO:BO)</f>
        <v/>
      </c>
      <c r="B15" t="inlineStr">
        <is>
          <t>SL</t>
        </is>
      </c>
      <c r="C15" t="n">
        <v>1</v>
      </c>
      <c r="D15">
        <f>_xlfn.XLOOKUP(C15,BC:BC,BD:BD)</f>
        <v/>
      </c>
      <c r="E15" t="n">
        <v>28093</v>
      </c>
      <c r="F15" t="inlineStr">
        <is>
          <t>Billete HR | SYD-HBA / CNS-SYD</t>
        </is>
      </c>
      <c r="G15" s="234" t="n">
        <v>46010</v>
      </c>
      <c r="H15" s="234" t="n">
        <v>46026</v>
      </c>
      <c r="I15" t="inlineStr">
        <is>
          <t>VLO</t>
        </is>
      </c>
      <c r="J15">
        <f>_xlfn.XLOOKUP(I15,AS:AS,AU:AU)</f>
        <v/>
      </c>
      <c r="K15" t="inlineStr">
        <is>
          <t>USD</t>
        </is>
      </c>
      <c r="L15" s="238" t="n">
        <v>539</v>
      </c>
      <c r="M15">
        <f>L15*_xlfn.XLOOKUP(K15,AM:AM,AN:AN)</f>
        <v/>
      </c>
      <c r="N15">
        <f>L15*_xlfn.XLOOKUP(K15,AM:AM,AO:AO)</f>
        <v/>
      </c>
      <c r="O15" s="238" t="n">
        <v>0</v>
      </c>
      <c r="P15">
        <f>O15*_xlfn.XLOOKUP(K15,AM:AM,AN:AN)</f>
        <v/>
      </c>
      <c r="Q15">
        <f>O15*_xlfn.XLOOKUP(K15,AM:AM,AO:AO)</f>
        <v/>
      </c>
      <c r="R15">
        <f>_xlfn.XLOOKUP(E15,Y:Y,Z:Z)</f>
        <v/>
      </c>
      <c r="S15">
        <f>_xlfn.XLOOKUP(E15,Y:Y,AB:AB)</f>
        <v/>
      </c>
      <c r="T15">
        <f>WEEKNUM(G15)</f>
        <v/>
      </c>
      <c r="U15">
        <f>YEAR(G15)</f>
        <v/>
      </c>
      <c r="V15" s="117">
        <f>IFERROR(Q15/N15,"0")</f>
        <v/>
      </c>
      <c r="Y15" t="n">
        <v>27604</v>
      </c>
      <c r="Z15" t="inlineStr">
        <is>
          <t>Luxury Japan</t>
        </is>
      </c>
      <c r="AA15" t="inlineStr">
        <is>
          <t>PKT</t>
        </is>
      </c>
      <c r="AB15" t="inlineStr">
        <is>
          <t>Japan</t>
        </is>
      </c>
      <c r="AF15" t="n">
        <v>23666</v>
      </c>
      <c r="AG15" t="inlineStr">
        <is>
          <t>MATACHICA RESORT &amp; SPA, AN SLH HOTEL</t>
        </is>
      </c>
      <c r="AH15" t="inlineStr">
        <is>
          <t>HTL</t>
        </is>
      </c>
      <c r="AI15" t="inlineStr">
        <is>
          <t>Belice</t>
        </is>
      </c>
      <c r="AR15" s="121" t="inlineStr">
        <is>
          <t>Otros</t>
        </is>
      </c>
      <c r="AS15" s="119" t="inlineStr">
        <is>
          <t>AYB</t>
        </is>
      </c>
      <c r="AT15" s="119" t="inlineStr">
        <is>
          <t>PKT</t>
        </is>
      </c>
      <c r="AU15" s="121" t="inlineStr">
        <is>
          <t>Otros</t>
        </is>
      </c>
      <c r="AX15" s="123" t="inlineStr">
        <is>
          <t>TRF</t>
        </is>
      </c>
      <c r="AY15" s="122" t="inlineStr">
        <is>
          <t>Traslados, Tren, Coche</t>
        </is>
      </c>
      <c r="BC15" s="118" t="n">
        <v>14</v>
      </c>
      <c r="BD15" t="inlineStr">
        <is>
          <t>MartinB</t>
        </is>
      </c>
      <c r="BH15" t="n">
        <v>15</v>
      </c>
      <c r="BI15" t="inlineStr">
        <is>
          <t>DianaM</t>
        </is>
      </c>
      <c r="BN15" t="inlineStr">
        <is>
          <t>MariaJose</t>
        </is>
      </c>
      <c r="BO15" t="inlineStr">
        <is>
          <t>México</t>
        </is>
      </c>
    </row>
    <row r="16">
      <c r="A16">
        <f>_xlfn.XLOOKUP(D16,BN:BN,BO:BO)</f>
        <v/>
      </c>
      <c r="B16" t="inlineStr">
        <is>
          <t>SL</t>
        </is>
      </c>
      <c r="C16" t="n">
        <v>1</v>
      </c>
      <c r="D16">
        <f>_xlfn.XLOOKUP(C16,BC:BC,BD:BD)</f>
        <v/>
      </c>
      <c r="E16" t="n">
        <v>28093</v>
      </c>
      <c r="F16" t="inlineStr">
        <is>
          <t>Billete QF | HBA-MEL / AYQ-CNS</t>
        </is>
      </c>
      <c r="G16" s="234" t="n">
        <v>46015</v>
      </c>
      <c r="H16" s="234" t="n">
        <v>46020</v>
      </c>
      <c r="I16" t="inlineStr">
        <is>
          <t>VLO</t>
        </is>
      </c>
      <c r="J16">
        <f>_xlfn.XLOOKUP(I16,AS:AS,AU:AU)</f>
        <v/>
      </c>
      <c r="K16" t="inlineStr">
        <is>
          <t>USD</t>
        </is>
      </c>
      <c r="L16" s="238" t="n">
        <v>1154.1</v>
      </c>
      <c r="M16">
        <f>L16*_xlfn.XLOOKUP(K16,AM:AM,AN:AN)</f>
        <v/>
      </c>
      <c r="N16">
        <f>L16*_xlfn.XLOOKUP(K16,AM:AM,AO:AO)</f>
        <v/>
      </c>
      <c r="O16" s="238" t="n">
        <v>0</v>
      </c>
      <c r="P16">
        <f>O16*_xlfn.XLOOKUP(K16,AM:AM,AN:AN)</f>
        <v/>
      </c>
      <c r="Q16">
        <f>O16*_xlfn.XLOOKUP(K16,AM:AM,AO:AO)</f>
        <v/>
      </c>
      <c r="R16">
        <f>_xlfn.XLOOKUP(E16,Y:Y,Z:Z)</f>
        <v/>
      </c>
      <c r="S16">
        <f>_xlfn.XLOOKUP(E16,Y:Y,AB:AB)</f>
        <v/>
      </c>
      <c r="T16">
        <f>WEEKNUM(G16)</f>
        <v/>
      </c>
      <c r="U16">
        <f>YEAR(G16)</f>
        <v/>
      </c>
      <c r="V16" s="117">
        <f>IFERROR(Q16/N16,"0")</f>
        <v/>
      </c>
      <c r="Y16" t="n">
        <v>27605</v>
      </c>
      <c r="Z16" t="inlineStr">
        <is>
          <t>Nolinski Venecia</t>
        </is>
      </c>
      <c r="AA16" t="inlineStr">
        <is>
          <t>HTL</t>
        </is>
      </c>
      <c r="AB16" t="inlineStr">
        <is>
          <t>Italy</t>
        </is>
      </c>
      <c r="AF16" t="n">
        <v>23789</v>
      </c>
      <c r="AG16" t="inlineStr">
        <is>
          <t>TRIUMPH TRAVEL</t>
        </is>
      </c>
      <c r="AH16" t="inlineStr">
        <is>
          <t>PKT</t>
        </is>
      </c>
      <c r="AI16" t="inlineStr">
        <is>
          <t>South Africa</t>
        </is>
      </c>
      <c r="AS16" s="119" t="inlineStr">
        <is>
          <t>EXC</t>
        </is>
      </c>
      <c r="AT16" s="119" t="inlineStr">
        <is>
          <t>PKT</t>
        </is>
      </c>
      <c r="AU16" s="121" t="inlineStr">
        <is>
          <t>DMC</t>
        </is>
      </c>
      <c r="AX16" s="123" t="inlineStr">
        <is>
          <t>VIS</t>
        </is>
      </c>
      <c r="AY16" s="122" t="inlineStr">
        <is>
          <t>Visados</t>
        </is>
      </c>
      <c r="BC16" s="118" t="n">
        <v>15</v>
      </c>
      <c r="BD16" t="inlineStr">
        <is>
          <t>MartinB</t>
        </is>
      </c>
      <c r="BH16" t="n">
        <v>16</v>
      </c>
      <c r="BI16" t="inlineStr">
        <is>
          <t>DianaM</t>
        </is>
      </c>
      <c r="BN16" t="inlineStr">
        <is>
          <t>HelenM</t>
        </is>
      </c>
      <c r="BO16" t="inlineStr">
        <is>
          <t>Madrid</t>
        </is>
      </c>
    </row>
    <row r="17">
      <c r="A17">
        <f>_xlfn.XLOOKUP(D17,BN:BN,BO:BO)</f>
        <v/>
      </c>
      <c r="B17" t="inlineStr">
        <is>
          <t>SL</t>
        </is>
      </c>
      <c r="C17" t="n">
        <v>1</v>
      </c>
      <c r="D17">
        <f>_xlfn.XLOOKUP(C17,BC:BC,BD:BD)</f>
        <v/>
      </c>
      <c r="E17" t="n">
        <v>28093</v>
      </c>
      <c r="F17" t="inlineStr">
        <is>
          <t>Billete QF | HBA-MEL / AYQ-CNS</t>
        </is>
      </c>
      <c r="G17" s="234" t="n">
        <v>46015</v>
      </c>
      <c r="H17" s="234" t="n">
        <v>46020</v>
      </c>
      <c r="I17" t="inlineStr">
        <is>
          <t>VLO</t>
        </is>
      </c>
      <c r="J17">
        <f>_xlfn.XLOOKUP(I17,AS:AS,AU:AU)</f>
        <v/>
      </c>
      <c r="K17" t="inlineStr">
        <is>
          <t>USD</t>
        </is>
      </c>
      <c r="L17" s="238" t="n">
        <v>1154.1</v>
      </c>
      <c r="M17">
        <f>L17*_xlfn.XLOOKUP(K17,AM:AM,AN:AN)</f>
        <v/>
      </c>
      <c r="N17">
        <f>L17*_xlfn.XLOOKUP(K17,AM:AM,AO:AO)</f>
        <v/>
      </c>
      <c r="O17" s="238" t="n">
        <v>0</v>
      </c>
      <c r="P17">
        <f>O17*_xlfn.XLOOKUP(K17,AM:AM,AN:AN)</f>
        <v/>
      </c>
      <c r="Q17">
        <f>O17*_xlfn.XLOOKUP(K17,AM:AM,AO:AO)</f>
        <v/>
      </c>
      <c r="R17">
        <f>_xlfn.XLOOKUP(E17,Y:Y,Z:Z)</f>
        <v/>
      </c>
      <c r="S17">
        <f>_xlfn.XLOOKUP(E17,Y:Y,AB:AB)</f>
        <v/>
      </c>
      <c r="T17">
        <f>WEEKNUM(G17)</f>
        <v/>
      </c>
      <c r="U17">
        <f>YEAR(G17)</f>
        <v/>
      </c>
      <c r="V17" s="117">
        <f>IFERROR(Q17/N17,"0")</f>
        <v/>
      </c>
      <c r="Y17" t="n">
        <v>27608</v>
      </c>
      <c r="Z17" t="inlineStr">
        <is>
          <t>Borealis</t>
        </is>
      </c>
      <c r="AA17" t="inlineStr">
        <is>
          <t>PKT</t>
        </is>
      </c>
      <c r="AB17" t="inlineStr">
        <is>
          <t>Iceland</t>
        </is>
      </c>
      <c r="AF17" t="n">
        <v>23898</v>
      </c>
      <c r="AG17" t="inlineStr">
        <is>
          <t>KLM Royal Dutch Airlines</t>
        </is>
      </c>
      <c r="AH17" t="inlineStr">
        <is>
          <t>VLO</t>
        </is>
      </c>
      <c r="AI17" t="inlineStr">
        <is>
          <t>Netherlands</t>
        </is>
      </c>
      <c r="AS17" s="119" t="inlineStr">
        <is>
          <t>GUI</t>
        </is>
      </c>
      <c r="AT17" s="119" t="inlineStr">
        <is>
          <t>PKT</t>
        </is>
      </c>
      <c r="AU17" s="121" t="inlineStr">
        <is>
          <t>DMC</t>
        </is>
      </c>
      <c r="AX17" s="123" t="inlineStr">
        <is>
          <t>VLO</t>
        </is>
      </c>
      <c r="AY17" s="122" t="inlineStr">
        <is>
          <t>Vuelos</t>
        </is>
      </c>
      <c r="BC17" s="118" t="n">
        <v>16</v>
      </c>
      <c r="BD17" t="inlineStr">
        <is>
          <t>ConchaD</t>
        </is>
      </c>
      <c r="BH17" t="n">
        <v>17</v>
      </c>
      <c r="BI17" t="inlineStr">
        <is>
          <t>DianaM</t>
        </is>
      </c>
      <c r="BN17" t="inlineStr">
        <is>
          <t>PaulinaV</t>
        </is>
      </c>
      <c r="BO17" t="inlineStr">
        <is>
          <t>México</t>
        </is>
      </c>
    </row>
    <row r="18">
      <c r="A18">
        <f>_xlfn.XLOOKUP(D18,BN:BN,BO:BO)</f>
        <v/>
      </c>
      <c r="B18" t="inlineStr">
        <is>
          <t>SL</t>
        </is>
      </c>
      <c r="C18" t="n">
        <v>1</v>
      </c>
      <c r="D18">
        <f>_xlfn.XLOOKUP(C18,BC:BC,BD:BD)</f>
        <v/>
      </c>
      <c r="E18" t="n">
        <v>28093</v>
      </c>
      <c r="F18" t="inlineStr">
        <is>
          <t>Billete QF | HBA-MEL / AYQ-CNS</t>
        </is>
      </c>
      <c r="G18" s="234" t="n">
        <v>46015</v>
      </c>
      <c r="H18" s="234" t="n">
        <v>46020</v>
      </c>
      <c r="I18" t="inlineStr">
        <is>
          <t>VLO</t>
        </is>
      </c>
      <c r="J18">
        <f>_xlfn.XLOOKUP(I18,AS:AS,AU:AU)</f>
        <v/>
      </c>
      <c r="K18" t="inlineStr">
        <is>
          <t>USD</t>
        </is>
      </c>
      <c r="L18" s="238" t="n">
        <v>1154.1</v>
      </c>
      <c r="M18">
        <f>L18*_xlfn.XLOOKUP(K18,AM:AM,AN:AN)</f>
        <v/>
      </c>
      <c r="N18">
        <f>L18*_xlfn.XLOOKUP(K18,AM:AM,AO:AO)</f>
        <v/>
      </c>
      <c r="O18" s="238" t="n">
        <v>0</v>
      </c>
      <c r="P18">
        <f>O18*_xlfn.XLOOKUP(K18,AM:AM,AN:AN)</f>
        <v/>
      </c>
      <c r="Q18">
        <f>O18*_xlfn.XLOOKUP(K18,AM:AM,AO:AO)</f>
        <v/>
      </c>
      <c r="R18">
        <f>_xlfn.XLOOKUP(E18,Y:Y,Z:Z)</f>
        <v/>
      </c>
      <c r="S18">
        <f>_xlfn.XLOOKUP(E18,Y:Y,AB:AB)</f>
        <v/>
      </c>
      <c r="T18">
        <f>WEEKNUM(G18)</f>
        <v/>
      </c>
      <c r="U18">
        <f>YEAR(G18)</f>
        <v/>
      </c>
      <c r="V18" s="117">
        <f>IFERROR(Q18/N18,"0")</f>
        <v/>
      </c>
      <c r="Y18" t="n">
        <v>27610</v>
      </c>
      <c r="Z18" t="inlineStr">
        <is>
          <t>AON</t>
        </is>
      </c>
      <c r="AA18" t="inlineStr">
        <is>
          <t>OTR</t>
        </is>
      </c>
      <c r="AB18" t="inlineStr">
        <is>
          <t>United Kingdom</t>
        </is>
      </c>
      <c r="AF18" t="n">
        <v>23899</v>
      </c>
      <c r="AG18" t="inlineStr">
        <is>
          <t>Alaska Airlines</t>
        </is>
      </c>
      <c r="AH18" t="inlineStr">
        <is>
          <t>VLO</t>
        </is>
      </c>
      <c r="AI18" t="inlineStr">
        <is>
          <t>United States</t>
        </is>
      </c>
      <c r="AS18" s="119" t="inlineStr">
        <is>
          <t>PKT</t>
        </is>
      </c>
      <c r="AT18" s="119" t="inlineStr">
        <is>
          <t>PKT</t>
        </is>
      </c>
      <c r="AU18" s="121" t="inlineStr">
        <is>
          <t>DMC</t>
        </is>
      </c>
      <c r="AX18" s="124" t="n"/>
      <c r="AY18" s="124" t="n"/>
      <c r="BC18" s="118" t="n">
        <v>17</v>
      </c>
      <c r="BD18" t="inlineStr">
        <is>
          <t>AndreaG</t>
        </is>
      </c>
      <c r="BH18" t="n">
        <v>18</v>
      </c>
      <c r="BI18" t="inlineStr">
        <is>
          <t>DianaM</t>
        </is>
      </c>
      <c r="BN18" t="inlineStr">
        <is>
          <t>CamilaN</t>
        </is>
      </c>
      <c r="BO18" t="inlineStr">
        <is>
          <t>Madrid</t>
        </is>
      </c>
    </row>
    <row r="19">
      <c r="A19">
        <f>_xlfn.XLOOKUP(D19,BN:BN,BO:BO)</f>
        <v/>
      </c>
      <c r="B19" t="inlineStr">
        <is>
          <t>SL</t>
        </is>
      </c>
      <c r="C19" t="n">
        <v>1</v>
      </c>
      <c r="D19">
        <f>_xlfn.XLOOKUP(C19,BC:BC,BD:BD)</f>
        <v/>
      </c>
      <c r="E19" t="n">
        <v>28093</v>
      </c>
      <c r="F19" t="inlineStr">
        <is>
          <t>Billete QF | HBA-MEL / AYQ-CNS</t>
        </is>
      </c>
      <c r="G19" s="234" t="n">
        <v>46015</v>
      </c>
      <c r="H19" s="234" t="n">
        <v>46020</v>
      </c>
      <c r="I19" t="inlineStr">
        <is>
          <t>VLO</t>
        </is>
      </c>
      <c r="J19">
        <f>_xlfn.XLOOKUP(I19,AS:AS,AU:AU)</f>
        <v/>
      </c>
      <c r="K19" t="inlineStr">
        <is>
          <t>USD</t>
        </is>
      </c>
      <c r="L19" s="238" t="n">
        <v>1154.1</v>
      </c>
      <c r="M19">
        <f>L19*_xlfn.XLOOKUP(K19,AM:AM,AN:AN)</f>
        <v/>
      </c>
      <c r="N19">
        <f>L19*_xlfn.XLOOKUP(K19,AM:AM,AO:AO)</f>
        <v/>
      </c>
      <c r="O19" s="238" t="n">
        <v>0</v>
      </c>
      <c r="P19">
        <f>O19*_xlfn.XLOOKUP(K19,AM:AM,AN:AN)</f>
        <v/>
      </c>
      <c r="Q19">
        <f>O19*_xlfn.XLOOKUP(K19,AM:AM,AO:AO)</f>
        <v/>
      </c>
      <c r="R19">
        <f>_xlfn.XLOOKUP(E19,Y:Y,Z:Z)</f>
        <v/>
      </c>
      <c r="S19">
        <f>_xlfn.XLOOKUP(E19,Y:Y,AB:AB)</f>
        <v/>
      </c>
      <c r="T19">
        <f>WEEKNUM(G19)</f>
        <v/>
      </c>
      <c r="U19">
        <f>YEAR(G19)</f>
        <v/>
      </c>
      <c r="V19" s="117">
        <f>IFERROR(Q19/N19,"0")</f>
        <v/>
      </c>
      <c r="Y19" t="n">
        <v>27687</v>
      </c>
      <c r="Z19" t="inlineStr">
        <is>
          <t>ABERCROMBIE AND KENT INDIA</t>
        </is>
      </c>
      <c r="AA19" t="inlineStr">
        <is>
          <t>PKT</t>
        </is>
      </c>
      <c r="AB19" t="inlineStr">
        <is>
          <t>India</t>
        </is>
      </c>
      <c r="AF19" t="n">
        <v>23900</v>
      </c>
      <c r="AG19" t="inlineStr">
        <is>
          <t>My Concierge</t>
        </is>
      </c>
      <c r="AH19" t="inlineStr">
        <is>
          <t>PKT</t>
        </is>
      </c>
      <c r="AI19" t="inlineStr">
        <is>
          <t>Spain</t>
        </is>
      </c>
      <c r="AS19" s="119" t="inlineStr">
        <is>
          <t>EVE</t>
        </is>
      </c>
      <c r="AT19" s="119" t="inlineStr">
        <is>
          <t>PKT</t>
        </is>
      </c>
      <c r="AU19" s="121" t="inlineStr">
        <is>
          <t>DMC</t>
        </is>
      </c>
      <c r="BC19" s="118" t="n">
        <v>18</v>
      </c>
      <c r="BD19" t="inlineStr">
        <is>
          <t>MartinB</t>
        </is>
      </c>
      <c r="BH19" t="n">
        <v>19</v>
      </c>
      <c r="BI19" t="inlineStr">
        <is>
          <t>DianaM</t>
        </is>
      </c>
      <c r="BN19" t="inlineStr">
        <is>
          <t>InesGR</t>
        </is>
      </c>
      <c r="BO19" t="inlineStr">
        <is>
          <t>México</t>
        </is>
      </c>
    </row>
    <row r="20">
      <c r="A20">
        <f>_xlfn.XLOOKUP(D20,BN:BN,BO:BO)</f>
        <v/>
      </c>
      <c r="B20" t="inlineStr">
        <is>
          <t>SL</t>
        </is>
      </c>
      <c r="C20" t="n">
        <v>1</v>
      </c>
      <c r="D20">
        <f>_xlfn.XLOOKUP(C20,BC:BC,BD:BD)</f>
        <v/>
      </c>
      <c r="E20" t="n">
        <v>28093</v>
      </c>
      <c r="F20" t="inlineStr">
        <is>
          <t>Billete QF | HBA-MEL / AYQ-CNS</t>
        </is>
      </c>
      <c r="G20" s="234" t="n">
        <v>46015</v>
      </c>
      <c r="H20" s="234" t="n">
        <v>46020</v>
      </c>
      <c r="I20" t="inlineStr">
        <is>
          <t>VLO</t>
        </is>
      </c>
      <c r="J20">
        <f>_xlfn.XLOOKUP(I20,AS:AS,AU:AU)</f>
        <v/>
      </c>
      <c r="K20" t="inlineStr">
        <is>
          <t>USD</t>
        </is>
      </c>
      <c r="L20" s="238" t="n">
        <v>1154.1</v>
      </c>
      <c r="M20">
        <f>L20*_xlfn.XLOOKUP(K20,AM:AM,AN:AN)</f>
        <v/>
      </c>
      <c r="N20">
        <f>L20*_xlfn.XLOOKUP(K20,AM:AM,AO:AO)</f>
        <v/>
      </c>
      <c r="O20" s="238" t="n">
        <v>0</v>
      </c>
      <c r="P20">
        <f>O20*_xlfn.XLOOKUP(K20,AM:AM,AN:AN)</f>
        <v/>
      </c>
      <c r="Q20">
        <f>O20*_xlfn.XLOOKUP(K20,AM:AM,AO:AO)</f>
        <v/>
      </c>
      <c r="R20">
        <f>_xlfn.XLOOKUP(E20,Y:Y,Z:Z)</f>
        <v/>
      </c>
      <c r="S20">
        <f>_xlfn.XLOOKUP(E20,Y:Y,AB:AB)</f>
        <v/>
      </c>
      <c r="T20">
        <f>WEEKNUM(G20)</f>
        <v/>
      </c>
      <c r="U20">
        <f>YEAR(G20)</f>
        <v/>
      </c>
      <c r="V20" s="117">
        <f>IFERROR(Q20/N20,"0")</f>
        <v/>
      </c>
      <c r="Y20" t="n">
        <v>27688</v>
      </c>
      <c r="Z20" t="inlineStr">
        <is>
          <t>Servivuelo</t>
        </is>
      </c>
      <c r="AA20" t="inlineStr">
        <is>
          <t>VLO</t>
        </is>
      </c>
      <c r="AB20" t="inlineStr">
        <is>
          <t>Spain</t>
        </is>
      </c>
      <c r="AF20" t="n">
        <v>23921</v>
      </c>
      <c r="AG20" t="inlineStr">
        <is>
          <t>Air France</t>
        </is>
      </c>
      <c r="AH20" t="inlineStr">
        <is>
          <t>VLO</t>
        </is>
      </c>
      <c r="AI20" t="inlineStr">
        <is>
          <t>France</t>
        </is>
      </c>
      <c r="AR20" s="121" t="inlineStr">
        <is>
          <t>DMC</t>
        </is>
      </c>
      <c r="AS20" s="119" t="inlineStr">
        <is>
          <t>AUT</t>
        </is>
      </c>
      <c r="AT20" s="119" t="inlineStr">
        <is>
          <t>TRF</t>
        </is>
      </c>
      <c r="AU20" s="121" t="inlineStr">
        <is>
          <t>Traslados</t>
        </is>
      </c>
      <c r="BC20" s="118" t="n">
        <v>19</v>
      </c>
      <c r="BD20" t="inlineStr">
        <is>
          <t>HelenM</t>
        </is>
      </c>
      <c r="BH20" t="n">
        <v>20</v>
      </c>
      <c r="BI20" t="inlineStr">
        <is>
          <t>DianaM</t>
        </is>
      </c>
      <c r="BN20" t="inlineStr">
        <is>
          <t>AnaTeresa</t>
        </is>
      </c>
      <c r="BO20" t="inlineStr">
        <is>
          <t>Madrid</t>
        </is>
      </c>
    </row>
    <row r="21">
      <c r="A21">
        <f>_xlfn.XLOOKUP(D21,BN:BN,BO:BO)</f>
        <v/>
      </c>
      <c r="B21" t="inlineStr">
        <is>
          <t>SL</t>
        </is>
      </c>
      <c r="C21" t="n">
        <v>1</v>
      </c>
      <c r="D21">
        <f>_xlfn.XLOOKUP(C21,BC:BC,BD:BD)</f>
        <v/>
      </c>
      <c r="E21" t="n">
        <v>28093</v>
      </c>
      <c r="F21" t="inlineStr">
        <is>
          <t>Billete QF | HBA-MEL / AYQ-CNS</t>
        </is>
      </c>
      <c r="G21" s="234" t="n">
        <v>46015</v>
      </c>
      <c r="H21" s="234" t="n">
        <v>46020</v>
      </c>
      <c r="I21" t="inlineStr">
        <is>
          <t>VLO</t>
        </is>
      </c>
      <c r="J21">
        <f>_xlfn.XLOOKUP(I21,AS:AS,AU:AU)</f>
        <v/>
      </c>
      <c r="K21" t="inlineStr">
        <is>
          <t>USD</t>
        </is>
      </c>
      <c r="L21" s="238" t="n">
        <v>1154.1</v>
      </c>
      <c r="M21">
        <f>L21*_xlfn.XLOOKUP(K21,AM:AM,AN:AN)</f>
        <v/>
      </c>
      <c r="N21">
        <f>L21*_xlfn.XLOOKUP(K21,AM:AM,AO:AO)</f>
        <v/>
      </c>
      <c r="O21" s="238" t="n">
        <v>0</v>
      </c>
      <c r="P21">
        <f>O21*_xlfn.XLOOKUP(K21,AM:AM,AN:AN)</f>
        <v/>
      </c>
      <c r="Q21">
        <f>O21*_xlfn.XLOOKUP(K21,AM:AM,AO:AO)</f>
        <v/>
      </c>
      <c r="R21">
        <f>_xlfn.XLOOKUP(E21,Y:Y,Z:Z)</f>
        <v/>
      </c>
      <c r="S21">
        <f>_xlfn.XLOOKUP(E21,Y:Y,AB:AB)</f>
        <v/>
      </c>
      <c r="T21">
        <f>WEEKNUM(G21)</f>
        <v/>
      </c>
      <c r="U21">
        <f>YEAR(G21)</f>
        <v/>
      </c>
      <c r="V21" s="117">
        <f>IFERROR(Q21/N21,"0")</f>
        <v/>
      </c>
      <c r="Y21" t="n">
        <v>27738</v>
      </c>
      <c r="Z21" t="inlineStr">
        <is>
          <t>Nolinski Venezia S.R.L</t>
        </is>
      </c>
      <c r="AA21" t="inlineStr">
        <is>
          <t>HTL</t>
        </is>
      </c>
      <c r="AB21" t="inlineStr">
        <is>
          <t>Italy</t>
        </is>
      </c>
      <c r="AF21" t="n">
        <v>23931</v>
      </c>
      <c r="AG21" t="inlineStr">
        <is>
          <t>ABERCROMBIE AND KENT EUROPE</t>
        </is>
      </c>
      <c r="AH21" t="inlineStr">
        <is>
          <t>PKT</t>
        </is>
      </c>
      <c r="AI21" t="inlineStr">
        <is>
          <t>United Kingdom</t>
        </is>
      </c>
      <c r="AS21" s="119" t="inlineStr">
        <is>
          <t>TRF</t>
        </is>
      </c>
      <c r="AT21" s="119" t="inlineStr">
        <is>
          <t>TRF</t>
        </is>
      </c>
      <c r="AU21" s="121" t="inlineStr">
        <is>
          <t>Traslados</t>
        </is>
      </c>
      <c r="BC21" s="118" t="n">
        <v>20</v>
      </c>
      <c r="BD21" t="inlineStr">
        <is>
          <t>MartinB</t>
        </is>
      </c>
      <c r="BH21" t="n">
        <v>21</v>
      </c>
      <c r="BI21" t="inlineStr">
        <is>
          <t>DianaM</t>
        </is>
      </c>
      <c r="BN21" t="inlineStr">
        <is>
          <t>AlmudenaG</t>
        </is>
      </c>
      <c r="BO21" t="inlineStr">
        <is>
          <t>Madrid</t>
        </is>
      </c>
    </row>
    <row r="22">
      <c r="A22">
        <f>_xlfn.XLOOKUP(D22,BN:BN,BO:BO)</f>
        <v/>
      </c>
      <c r="B22" t="inlineStr">
        <is>
          <t>SL</t>
        </is>
      </c>
      <c r="C22" t="n">
        <v>2</v>
      </c>
      <c r="D22">
        <f>_xlfn.XLOOKUP(C22,BC:BC,BD:BD)</f>
        <v/>
      </c>
      <c r="E22" t="n">
        <v>27257</v>
      </c>
      <c r="F22" t="inlineStr">
        <is>
          <t>1 noche Madrid Edition 2 habitaciones Premier</t>
        </is>
      </c>
      <c r="G22" s="234" t="n">
        <v>45766</v>
      </c>
      <c r="H22" s="234" t="n">
        <v>45767</v>
      </c>
      <c r="I22" t="inlineStr">
        <is>
          <t>HTL</t>
        </is>
      </c>
      <c r="J22">
        <f>_xlfn.XLOOKUP(I22,AS:AS,AU:AU)</f>
        <v/>
      </c>
      <c r="K22" t="inlineStr">
        <is>
          <t>EUR</t>
        </is>
      </c>
      <c r="L22" s="238" t="n">
        <v>1790.8</v>
      </c>
      <c r="M22">
        <f>L22*_xlfn.XLOOKUP(K22,AM:AM,AN:AN)</f>
        <v/>
      </c>
      <c r="N22">
        <f>L22*_xlfn.XLOOKUP(K22,AM:AM,AO:AO)</f>
        <v/>
      </c>
      <c r="O22" s="238" t="n">
        <v>152.76</v>
      </c>
      <c r="P22">
        <f>O22*_xlfn.XLOOKUP(K22,AM:AM,AN:AN)</f>
        <v/>
      </c>
      <c r="Q22">
        <f>O22*_xlfn.XLOOKUP(K22,AM:AM,AO:AO)</f>
        <v/>
      </c>
      <c r="R22">
        <f>_xlfn.XLOOKUP(E22,Y:Y,Z:Z)</f>
        <v/>
      </c>
      <c r="S22">
        <f>_xlfn.XLOOKUP(E22,Y:Y,AB:AB)</f>
        <v/>
      </c>
      <c r="T22">
        <f>WEEKNUM(G22)</f>
        <v/>
      </c>
      <c r="U22">
        <f>YEAR(G22)</f>
        <v/>
      </c>
      <c r="V22" s="117">
        <f>IFERROR(Q22/N22,"0")</f>
        <v/>
      </c>
      <c r="Y22" t="n">
        <v>27857</v>
      </c>
      <c r="Z22" t="inlineStr">
        <is>
          <t>Villa Feltrinelli</t>
        </is>
      </c>
      <c r="AA22" t="inlineStr">
        <is>
          <t>HTL</t>
        </is>
      </c>
      <c r="AB22" t="inlineStr">
        <is>
          <t>Italy</t>
        </is>
      </c>
      <c r="AF22" t="n">
        <v>23934</v>
      </c>
      <c r="AG22" t="inlineStr">
        <is>
          <t>FELTRINELLI</t>
        </is>
      </c>
      <c r="AI22" t="inlineStr">
        <is>
          <t>Italy</t>
        </is>
      </c>
      <c r="AS22" s="119" t="inlineStr">
        <is>
          <t>TRN</t>
        </is>
      </c>
      <c r="AT22" s="119" t="inlineStr">
        <is>
          <t>TRF</t>
        </is>
      </c>
      <c r="AU22" s="121" t="inlineStr">
        <is>
          <t>Traslados</t>
        </is>
      </c>
      <c r="BC22" s="118" t="n">
        <v>21</v>
      </c>
      <c r="BD22" t="inlineStr">
        <is>
          <t>ConchaD</t>
        </is>
      </c>
      <c r="BH22" t="n">
        <v>22</v>
      </c>
      <c r="BI22" t="inlineStr">
        <is>
          <t>DianaM</t>
        </is>
      </c>
      <c r="BN22" t="inlineStr">
        <is>
          <t>JorgeG</t>
        </is>
      </c>
      <c r="BO22" t="inlineStr">
        <is>
          <t>México</t>
        </is>
      </c>
    </row>
    <row r="23">
      <c r="A23">
        <f>_xlfn.XLOOKUP(D23,BN:BN,BO:BO)</f>
        <v/>
      </c>
      <c r="B23" t="inlineStr">
        <is>
          <t>SL</t>
        </is>
      </c>
      <c r="C23" t="n">
        <v>2</v>
      </c>
      <c r="D23">
        <f>_xlfn.XLOOKUP(C23,BC:BC,BD:BD)</f>
        <v/>
      </c>
      <c r="E23" t="n">
        <v>0</v>
      </c>
      <c r="F23" t="inlineStr">
        <is>
          <t>Fee hotel Madrid</t>
        </is>
      </c>
      <c r="G23" s="234" t="n">
        <v>45766</v>
      </c>
      <c r="H23" s="234" t="n">
        <v>45767</v>
      </c>
      <c r="I23" t="inlineStr">
        <is>
          <t>HPS</t>
        </is>
      </c>
      <c r="J23">
        <f>_xlfn.XLOOKUP(I23,AS:AS,AU:AU)</f>
        <v/>
      </c>
      <c r="K23" t="inlineStr">
        <is>
          <t>EUR</t>
        </is>
      </c>
      <c r="L23" s="238" t="n">
        <v>46.51</v>
      </c>
      <c r="M23">
        <f>L23*_xlfn.XLOOKUP(K23,AM:AM,AN:AN)</f>
        <v/>
      </c>
      <c r="N23">
        <f>L23*_xlfn.XLOOKUP(K23,AM:AM,AO:AO)</f>
        <v/>
      </c>
      <c r="O23" s="238" t="n">
        <v>46.51</v>
      </c>
      <c r="P23">
        <f>O23*_xlfn.XLOOKUP(K23,AM:AM,AN:AN)</f>
        <v/>
      </c>
      <c r="Q23">
        <f>O23*_xlfn.XLOOKUP(K23,AM:AM,AO:AO)</f>
        <v/>
      </c>
      <c r="R23">
        <f>_xlfn.XLOOKUP(E23,Y:Y,Z:Z)</f>
        <v/>
      </c>
      <c r="S23">
        <f>_xlfn.XLOOKUP(E23,Y:Y,AB:AB)</f>
        <v/>
      </c>
      <c r="T23">
        <f>WEEKNUM(G23)</f>
        <v/>
      </c>
      <c r="U23">
        <f>YEAR(G23)</f>
        <v/>
      </c>
      <c r="V23" s="117">
        <f>IFERROR(Q23/N23,"0")</f>
        <v/>
      </c>
      <c r="Y23" t="n">
        <v>27859</v>
      </c>
      <c r="Z23" t="inlineStr">
        <is>
          <t>GRAND CLASS, Exclusivity in Motion</t>
        </is>
      </c>
      <c r="AA23" t="inlineStr">
        <is>
          <t>HTL</t>
        </is>
      </c>
      <c r="AB23" t="inlineStr">
        <is>
          <t>Spain</t>
        </is>
      </c>
      <c r="AF23" t="n">
        <v>23935</v>
      </c>
      <c r="AG23" t="inlineStr">
        <is>
          <t>Queen of Clubs France</t>
        </is>
      </c>
      <c r="AH23" t="inlineStr">
        <is>
          <t>PKT</t>
        </is>
      </c>
      <c r="AI23" t="inlineStr">
        <is>
          <t>France</t>
        </is>
      </c>
      <c r="AS23" s="119" t="inlineStr">
        <is>
          <t>VIS</t>
        </is>
      </c>
      <c r="AT23" s="119" t="inlineStr">
        <is>
          <t>OTR</t>
        </is>
      </c>
      <c r="AU23" s="121" t="inlineStr">
        <is>
          <t>Visados</t>
        </is>
      </c>
      <c r="BC23" s="118" t="n">
        <v>22</v>
      </c>
      <c r="BD23" t="inlineStr">
        <is>
          <t>HelenM</t>
        </is>
      </c>
      <c r="BH23" t="n">
        <v>23</v>
      </c>
      <c r="BI23" t="inlineStr">
        <is>
          <t>DianaM</t>
        </is>
      </c>
      <c r="BN23" t="inlineStr">
        <is>
          <t>AliciaLT</t>
        </is>
      </c>
      <c r="BO23" t="inlineStr">
        <is>
          <t>Madrid</t>
        </is>
      </c>
    </row>
    <row r="24">
      <c r="A24">
        <f>_xlfn.XLOOKUP(D24,BN:BN,BO:BO)</f>
        <v/>
      </c>
      <c r="B24" t="inlineStr">
        <is>
          <t>SL</t>
        </is>
      </c>
      <c r="C24" t="n">
        <v>2</v>
      </c>
      <c r="D24">
        <f>_xlfn.XLOOKUP(C24,BC:BC,BD:BD)</f>
        <v/>
      </c>
      <c r="E24" t="n">
        <v>27263</v>
      </c>
      <c r="F24" t="inlineStr">
        <is>
          <t>Emision vuelos Madrid - Paris en business 4 pax</t>
        </is>
      </c>
      <c r="G24" s="234" t="n">
        <v>45767</v>
      </c>
      <c r="H24" s="234" t="n">
        <v>45773</v>
      </c>
      <c r="I24" t="inlineStr">
        <is>
          <t>ABC</t>
        </is>
      </c>
      <c r="J24">
        <f>_xlfn.XLOOKUP(I24,AS:AS,AU:AU)</f>
        <v/>
      </c>
      <c r="K24" t="inlineStr">
        <is>
          <t>EUR</t>
        </is>
      </c>
      <c r="L24" s="238" t="n">
        <v>3533.12</v>
      </c>
      <c r="M24">
        <f>L24*_xlfn.XLOOKUP(K24,AM:AM,AN:AN)</f>
        <v/>
      </c>
      <c r="N24">
        <f>L24*_xlfn.XLOOKUP(K24,AM:AM,AO:AO)</f>
        <v/>
      </c>
      <c r="O24" s="238" t="n">
        <v>0</v>
      </c>
      <c r="P24">
        <f>O24*_xlfn.XLOOKUP(K24,AM:AM,AN:AN)</f>
        <v/>
      </c>
      <c r="Q24">
        <f>O24*_xlfn.XLOOKUP(K24,AM:AM,AO:AO)</f>
        <v/>
      </c>
      <c r="R24">
        <f>_xlfn.XLOOKUP(E24,Y:Y,Z:Z)</f>
        <v/>
      </c>
      <c r="S24">
        <f>_xlfn.XLOOKUP(E24,Y:Y,AB:AB)</f>
        <v/>
      </c>
      <c r="T24">
        <f>WEEKNUM(G24)</f>
        <v/>
      </c>
      <c r="U24">
        <f>YEAR(G24)</f>
        <v/>
      </c>
      <c r="V24" s="117">
        <f>IFERROR(Q24/N24,"0")</f>
        <v/>
      </c>
      <c r="Y24" t="n">
        <v>27861</v>
      </c>
      <c r="Z24" t="inlineStr">
        <is>
          <t>Be Unique in Italy</t>
        </is>
      </c>
      <c r="AA24" t="inlineStr">
        <is>
          <t>ATR</t>
        </is>
      </c>
      <c r="AB24" t="inlineStr">
        <is>
          <t>Italy</t>
        </is>
      </c>
      <c r="AF24" t="n">
        <v>23965</v>
      </c>
      <c r="AG24" t="inlineStr">
        <is>
          <t>FOUR SEASONS HOTEL GRESHAM PALACE BUDAPEST</t>
        </is>
      </c>
      <c r="AH24" t="inlineStr">
        <is>
          <t>HTL</t>
        </is>
      </c>
      <c r="AI24" t="inlineStr">
        <is>
          <t>Hungary</t>
        </is>
      </c>
      <c r="AR24" s="121" t="inlineStr">
        <is>
          <t>Vuelos</t>
        </is>
      </c>
      <c r="AS24" s="119" t="inlineStr">
        <is>
          <t>ABC</t>
        </is>
      </c>
      <c r="AT24" s="119" t="inlineStr">
        <is>
          <t>VLO</t>
        </is>
      </c>
      <c r="AU24" s="121" t="inlineStr">
        <is>
          <t>Vuelos</t>
        </is>
      </c>
      <c r="BC24" s="118" t="n">
        <v>23</v>
      </c>
      <c r="BD24" t="inlineStr">
        <is>
          <t>FernandaS</t>
        </is>
      </c>
      <c r="BH24" t="n">
        <v>24</v>
      </c>
      <c r="BI24" t="inlineStr">
        <is>
          <t>DianaM</t>
        </is>
      </c>
      <c r="BN24" t="inlineStr">
        <is>
          <t>ManonR</t>
        </is>
      </c>
      <c r="BO24" t="inlineStr">
        <is>
          <t>México</t>
        </is>
      </c>
    </row>
    <row r="25">
      <c r="A25">
        <f>_xlfn.XLOOKUP(D25,BN:BN,BO:BO)</f>
        <v/>
      </c>
      <c r="B25" t="inlineStr">
        <is>
          <t>SL</t>
        </is>
      </c>
      <c r="C25" t="n">
        <v>2</v>
      </c>
      <c r="D25">
        <f>_xlfn.XLOOKUP(C25,BC:BC,BD:BD)</f>
        <v/>
      </c>
      <c r="E25" t="n">
        <v>0</v>
      </c>
      <c r="F25" t="inlineStr">
        <is>
          <t xml:space="preserve">Fee Vuelo </t>
        </is>
      </c>
      <c r="G25" s="234" t="n">
        <v>45767</v>
      </c>
      <c r="H25" s="234" t="n">
        <v>45773</v>
      </c>
      <c r="I25" t="inlineStr">
        <is>
          <t>HPS</t>
        </is>
      </c>
      <c r="J25">
        <f>_xlfn.XLOOKUP(I25,AS:AS,AU:AU)</f>
        <v/>
      </c>
      <c r="K25" t="inlineStr">
        <is>
          <t>EUR</t>
        </is>
      </c>
      <c r="L25" s="238" t="n">
        <v>200</v>
      </c>
      <c r="M25">
        <f>L25*_xlfn.XLOOKUP(K25,AM:AM,AN:AN)</f>
        <v/>
      </c>
      <c r="N25">
        <f>L25*_xlfn.XLOOKUP(K25,AM:AM,AO:AO)</f>
        <v/>
      </c>
      <c r="O25" s="238" t="n">
        <v>200</v>
      </c>
      <c r="P25">
        <f>O25*_xlfn.XLOOKUP(K25,AM:AM,AN:AN)</f>
        <v/>
      </c>
      <c r="Q25">
        <f>O25*_xlfn.XLOOKUP(K25,AM:AM,AO:AO)</f>
        <v/>
      </c>
      <c r="R25">
        <f>_xlfn.XLOOKUP(E25,Y:Y,Z:Z)</f>
        <v/>
      </c>
      <c r="S25">
        <f>_xlfn.XLOOKUP(E25,Y:Y,AB:AB)</f>
        <v/>
      </c>
      <c r="T25">
        <f>WEEKNUM(G25)</f>
        <v/>
      </c>
      <c r="U25">
        <f>YEAR(G25)</f>
        <v/>
      </c>
      <c r="V25" s="117">
        <f>IFERROR(Q25/N25,"0")</f>
        <v/>
      </c>
      <c r="Y25" t="n">
        <v>27988</v>
      </c>
      <c r="Z25" t="inlineStr">
        <is>
          <t>Palazzo Murat</t>
        </is>
      </c>
      <c r="AA25" t="inlineStr">
        <is>
          <t>HTL</t>
        </is>
      </c>
      <c r="AB25" t="inlineStr">
        <is>
          <t>Italy</t>
        </is>
      </c>
      <c r="AF25" t="n">
        <v>23966</v>
      </c>
      <c r="AG25" t="inlineStr">
        <is>
          <t>British Airways</t>
        </is>
      </c>
      <c r="AH25" t="inlineStr">
        <is>
          <t>VLO</t>
        </is>
      </c>
      <c r="AI25" t="inlineStr">
        <is>
          <t>United Kingdom</t>
        </is>
      </c>
      <c r="AS25" s="119" t="inlineStr">
        <is>
          <t>VLO</t>
        </is>
      </c>
      <c r="AT25" s="119" t="inlineStr">
        <is>
          <t>VLO</t>
        </is>
      </c>
      <c r="AU25" s="121" t="inlineStr">
        <is>
          <t>Vuelos</t>
        </is>
      </c>
      <c r="BC25" s="118" t="n">
        <v>24</v>
      </c>
      <c r="BD25" t="inlineStr">
        <is>
          <t>MartinB</t>
        </is>
      </c>
      <c r="BH25" t="n">
        <v>25</v>
      </c>
      <c r="BI25" t="inlineStr">
        <is>
          <t>DianaM</t>
        </is>
      </c>
      <c r="BN25" t="inlineStr">
        <is>
          <t>ElodieW</t>
        </is>
      </c>
      <c r="BO25" t="inlineStr">
        <is>
          <t>México</t>
        </is>
      </c>
    </row>
    <row r="26">
      <c r="A26">
        <f>_xlfn.XLOOKUP(D26,BN:BN,BO:BO)</f>
        <v/>
      </c>
      <c r="B26" t="inlineStr">
        <is>
          <t>SL</t>
        </is>
      </c>
      <c r="C26" t="n">
        <v>2</v>
      </c>
      <c r="D26">
        <f>_xlfn.XLOOKUP(C26,BC:BC,BD:BD)</f>
        <v/>
      </c>
      <c r="E26" t="n">
        <v>27259</v>
      </c>
      <c r="F26" t="inlineStr">
        <is>
          <t xml:space="preserve">6 noches Intercontinental Paris 2 Classic Room Balcony + traslados </t>
        </is>
      </c>
      <c r="G26" s="234" t="n">
        <v>45767</v>
      </c>
      <c r="H26" s="234" t="n">
        <v>45773</v>
      </c>
      <c r="I26" t="inlineStr">
        <is>
          <t>HTL</t>
        </is>
      </c>
      <c r="J26">
        <f>_xlfn.XLOOKUP(I26,AS:AS,AU:AU)</f>
        <v/>
      </c>
      <c r="K26" t="inlineStr">
        <is>
          <t>EUR</t>
        </is>
      </c>
      <c r="L26" s="238" t="n">
        <v>7775.53</v>
      </c>
      <c r="M26">
        <f>L26*_xlfn.XLOOKUP(K26,AM:AM,AN:AN)</f>
        <v/>
      </c>
      <c r="N26">
        <f>L26*_xlfn.XLOOKUP(K26,AM:AM,AO:AO)</f>
        <v/>
      </c>
      <c r="O26" s="238" t="n">
        <v>746.6799999999999</v>
      </c>
      <c r="P26">
        <f>O26*_xlfn.XLOOKUP(K26,AM:AM,AN:AN)</f>
        <v/>
      </c>
      <c r="Q26">
        <f>O26*_xlfn.XLOOKUP(K26,AM:AM,AO:AO)</f>
        <v/>
      </c>
      <c r="R26">
        <f>_xlfn.XLOOKUP(E26,Y:Y,Z:Z)</f>
        <v/>
      </c>
      <c r="S26">
        <f>_xlfn.XLOOKUP(E26,Y:Y,AB:AB)</f>
        <v/>
      </c>
      <c r="T26">
        <f>WEEKNUM(G26)</f>
        <v/>
      </c>
      <c r="U26">
        <f>YEAR(G26)</f>
        <v/>
      </c>
      <c r="V26" s="117">
        <f>IFERROR(Q26/N26,"0")</f>
        <v/>
      </c>
      <c r="Y26" t="n">
        <v>27989</v>
      </c>
      <c r="Z26" t="inlineStr">
        <is>
          <t>Anantara Convento di Amalfi</t>
        </is>
      </c>
      <c r="AA26" t="inlineStr">
        <is>
          <t>HTL</t>
        </is>
      </c>
      <c r="AB26" t="inlineStr">
        <is>
          <t>Italy</t>
        </is>
      </c>
      <c r="AF26" t="n">
        <v>23996</v>
      </c>
      <c r="AG26" t="inlineStr">
        <is>
          <t>South African Airways</t>
        </is>
      </c>
      <c r="AH26" t="inlineStr">
        <is>
          <t>VLO</t>
        </is>
      </c>
      <c r="AI26" t="inlineStr">
        <is>
          <t>South Africa</t>
        </is>
      </c>
      <c r="AS26" s="119" t="inlineStr">
        <is>
          <t>BBF</t>
        </is>
      </c>
      <c r="AT26" s="119" t="inlineStr">
        <is>
          <t>BBF</t>
        </is>
      </c>
      <c r="AU26" s="121" t="inlineStr">
        <is>
          <t>Vuelos</t>
        </is>
      </c>
      <c r="BC26" s="118" t="n">
        <v>25</v>
      </c>
      <c r="BD26" t="inlineStr">
        <is>
          <t>FernandaS</t>
        </is>
      </c>
      <c r="BH26" t="n">
        <v>26</v>
      </c>
      <c r="BI26" t="inlineStr">
        <is>
          <t>DianaM</t>
        </is>
      </c>
      <c r="BN26" t="inlineStr">
        <is>
          <t>BlancaO</t>
        </is>
      </c>
      <c r="BO26" t="inlineStr">
        <is>
          <t>Madrid</t>
        </is>
      </c>
    </row>
    <row r="27">
      <c r="A27">
        <f>_xlfn.XLOOKUP(D27,BN:BN,BO:BO)</f>
        <v/>
      </c>
      <c r="B27" t="inlineStr">
        <is>
          <t>SL</t>
        </is>
      </c>
      <c r="C27" t="n">
        <v>2</v>
      </c>
      <c r="D27">
        <f>_xlfn.XLOOKUP(C27,BC:BC,BD:BD)</f>
        <v/>
      </c>
      <c r="E27" t="n">
        <v>27350</v>
      </c>
      <c r="F27" t="inlineStr">
        <is>
          <t>Traslados in / out Madrid (+1extra)</t>
        </is>
      </c>
      <c r="G27" s="234" t="n">
        <v>45766</v>
      </c>
      <c r="H27" s="234" t="n">
        <v>45767</v>
      </c>
      <c r="I27" t="inlineStr">
        <is>
          <t>TRF</t>
        </is>
      </c>
      <c r="J27">
        <f>_xlfn.XLOOKUP(I27,AS:AS,AU:AU)</f>
        <v/>
      </c>
      <c r="K27" t="inlineStr">
        <is>
          <t>EUR</t>
        </is>
      </c>
      <c r="L27" s="238" t="n">
        <v>334.4</v>
      </c>
      <c r="M27">
        <f>L27*_xlfn.XLOOKUP(K27,AM:AM,AN:AN)</f>
        <v/>
      </c>
      <c r="N27">
        <f>L27*_xlfn.XLOOKUP(K27,AM:AM,AO:AO)</f>
        <v/>
      </c>
      <c r="O27" s="238" t="n">
        <v>0</v>
      </c>
      <c r="P27">
        <f>O27*_xlfn.XLOOKUP(K27,AM:AM,AN:AN)</f>
        <v/>
      </c>
      <c r="Q27">
        <f>O27*_xlfn.XLOOKUP(K27,AM:AM,AO:AO)</f>
        <v/>
      </c>
      <c r="R27">
        <f>_xlfn.XLOOKUP(E27,Y:Y,Z:Z)</f>
        <v/>
      </c>
      <c r="S27">
        <f>_xlfn.XLOOKUP(E27,Y:Y,AB:AB)</f>
        <v/>
      </c>
      <c r="T27">
        <f>WEEKNUM(G27)</f>
        <v/>
      </c>
      <c r="U27">
        <f>YEAR(G27)</f>
        <v/>
      </c>
      <c r="V27" s="117">
        <f>IFERROR(Q27/N27,"0")</f>
        <v/>
      </c>
      <c r="Y27" t="n">
        <v>28091</v>
      </c>
      <c r="Z27" t="inlineStr">
        <is>
          <t>Park Hyatt Seoul</t>
        </is>
      </c>
      <c r="AA27" t="inlineStr">
        <is>
          <t>HTL</t>
        </is>
      </c>
      <c r="AB27" t="inlineStr">
        <is>
          <t>South Korea</t>
        </is>
      </c>
      <c r="AF27" t="n">
        <v>24006</v>
      </c>
      <c r="AG27" t="inlineStr">
        <is>
          <t>ESTELLE MANOR</t>
        </is>
      </c>
      <c r="AH27" t="inlineStr">
        <is>
          <t>HTL</t>
        </is>
      </c>
      <c r="AI27" t="inlineStr">
        <is>
          <t>United Kingdom</t>
        </is>
      </c>
      <c r="AS27" t="inlineStr">
        <is>
          <t>HPS Aereo</t>
        </is>
      </c>
      <c r="AT27" s="119" t="n"/>
      <c r="AU27" s="121" t="inlineStr">
        <is>
          <t>Honorarios</t>
        </is>
      </c>
      <c r="BC27" s="118" t="n">
        <v>26</v>
      </c>
      <c r="BD27" t="inlineStr">
        <is>
          <t>FernandaS</t>
        </is>
      </c>
      <c r="BH27" t="n">
        <v>27</v>
      </c>
      <c r="BI27" t="inlineStr">
        <is>
          <t>DianaM</t>
        </is>
      </c>
      <c r="BN27" t="inlineStr">
        <is>
          <t>ElenaM</t>
        </is>
      </c>
      <c r="BO27" t="inlineStr">
        <is>
          <t>Madrid</t>
        </is>
      </c>
    </row>
    <row r="28">
      <c r="A28">
        <f>_xlfn.XLOOKUP(D28,BN:BN,BO:BO)</f>
        <v/>
      </c>
      <c r="B28" t="inlineStr">
        <is>
          <t>SL</t>
        </is>
      </c>
      <c r="C28" t="n">
        <v>2</v>
      </c>
      <c r="D28">
        <f>_xlfn.XLOOKUP(C28,BC:BC,BD:BD)</f>
        <v/>
      </c>
      <c r="E28" t="n">
        <v>0</v>
      </c>
      <c r="F28" t="inlineStr">
        <is>
          <t>FEE coche</t>
        </is>
      </c>
      <c r="G28" s="234" t="n">
        <v>45766</v>
      </c>
      <c r="H28" s="234" t="n">
        <v>45773</v>
      </c>
      <c r="I28" t="inlineStr">
        <is>
          <t>HPS</t>
        </is>
      </c>
      <c r="J28">
        <f>_xlfn.XLOOKUP(I28,AS:AS,AU:AU)</f>
        <v/>
      </c>
      <c r="K28" t="inlineStr">
        <is>
          <t>EUR</t>
        </is>
      </c>
      <c r="L28" s="238" t="n">
        <v>48.84</v>
      </c>
      <c r="M28">
        <f>L28*_xlfn.XLOOKUP(K28,AM:AM,AN:AN)</f>
        <v/>
      </c>
      <c r="N28">
        <f>L28*_xlfn.XLOOKUP(K28,AM:AM,AO:AO)</f>
        <v/>
      </c>
      <c r="O28" s="238" t="n">
        <v>48.84</v>
      </c>
      <c r="P28">
        <f>O28*_xlfn.XLOOKUP(K28,AM:AM,AN:AN)</f>
        <v/>
      </c>
      <c r="Q28">
        <f>O28*_xlfn.XLOOKUP(K28,AM:AM,AO:AO)</f>
        <v/>
      </c>
      <c r="R28">
        <f>_xlfn.XLOOKUP(E28,Y:Y,Z:Z)</f>
        <v/>
      </c>
      <c r="S28">
        <f>_xlfn.XLOOKUP(E28,Y:Y,AB:AB)</f>
        <v/>
      </c>
      <c r="T28">
        <f>WEEKNUM(G28)</f>
        <v/>
      </c>
      <c r="U28">
        <f>YEAR(G28)</f>
        <v/>
      </c>
      <c r="V28" s="117">
        <f>IFERROR(Q28/N28,"0")</f>
        <v/>
      </c>
      <c r="Y28" t="n">
        <v>28092</v>
      </c>
      <c r="Z28" t="inlineStr">
        <is>
          <t>Trails of Indochina</t>
        </is>
      </c>
      <c r="AA28" t="inlineStr">
        <is>
          <t>PKT</t>
        </is>
      </c>
      <c r="AB28" t="inlineStr">
        <is>
          <t>Vietnam</t>
        </is>
      </c>
      <c r="AF28" t="n">
        <v>24009</v>
      </c>
      <c r="AG28" t="inlineStr">
        <is>
          <t>THE SURREY A CORINTHIA HOTEL</t>
        </is>
      </c>
      <c r="AH28" t="inlineStr">
        <is>
          <t>HTL</t>
        </is>
      </c>
      <c r="AI28" t="inlineStr">
        <is>
          <t>United States</t>
        </is>
      </c>
      <c r="AS28" t="inlineStr">
        <is>
          <t>HPS Gastos Gestion</t>
        </is>
      </c>
      <c r="AT28" s="119" t="n"/>
      <c r="AU28" s="121" t="inlineStr">
        <is>
          <t>Honorarios</t>
        </is>
      </c>
      <c r="BC28" s="118" t="n">
        <v>27</v>
      </c>
      <c r="BD28" t="inlineStr">
        <is>
          <t>BlancaO</t>
        </is>
      </c>
      <c r="BH28" t="n">
        <v>28</v>
      </c>
      <c r="BI28" t="inlineStr">
        <is>
          <t>DianaM</t>
        </is>
      </c>
      <c r="BN28" t="inlineStr">
        <is>
          <t>CatalinaF</t>
        </is>
      </c>
      <c r="BO28" t="inlineStr">
        <is>
          <t>México</t>
        </is>
      </c>
    </row>
    <row r="29">
      <c r="A29">
        <f>_xlfn.XLOOKUP(D29,BN:BN,BO:BO)</f>
        <v/>
      </c>
      <c r="B29" t="inlineStr">
        <is>
          <t>SL</t>
        </is>
      </c>
      <c r="C29" t="n">
        <v>2</v>
      </c>
      <c r="D29">
        <f>_xlfn.XLOOKUP(C29,BC:BC,BD:BD)</f>
        <v/>
      </c>
      <c r="E29" t="n">
        <v>0</v>
      </c>
      <c r="F29" t="inlineStr">
        <is>
          <t>Intercontinental Le Grand Paris</t>
        </is>
      </c>
      <c r="G29" s="234" t="n">
        <v>45766</v>
      </c>
      <c r="H29" s="234" t="n">
        <v>45773</v>
      </c>
      <c r="I29" t="inlineStr">
        <is>
          <t>HPS</t>
        </is>
      </c>
      <c r="J29">
        <f>_xlfn.XLOOKUP(I29,AS:AS,AU:AU)</f>
        <v/>
      </c>
      <c r="K29" t="inlineStr">
        <is>
          <t>EUR</t>
        </is>
      </c>
      <c r="L29" s="238" t="n">
        <v>1064.47</v>
      </c>
      <c r="M29">
        <f>L29*_xlfn.XLOOKUP(K29,AM:AM,AN:AN)</f>
        <v/>
      </c>
      <c r="N29">
        <f>L29*_xlfn.XLOOKUP(K29,AM:AM,AO:AO)</f>
        <v/>
      </c>
      <c r="O29" s="238" t="n">
        <v>1064.47</v>
      </c>
      <c r="P29">
        <f>O29*_xlfn.XLOOKUP(K29,AM:AM,AN:AN)</f>
        <v/>
      </c>
      <c r="Q29">
        <f>O29*_xlfn.XLOOKUP(K29,AM:AM,AO:AO)</f>
        <v/>
      </c>
      <c r="R29">
        <f>_xlfn.XLOOKUP(E29,Y:Y,Z:Z)</f>
        <v/>
      </c>
      <c r="S29">
        <f>_xlfn.XLOOKUP(E29,Y:Y,AB:AB)</f>
        <v/>
      </c>
      <c r="T29">
        <f>WEEKNUM(G29)</f>
        <v/>
      </c>
      <c r="U29">
        <f>YEAR(G29)</f>
        <v/>
      </c>
      <c r="V29" s="117">
        <f>IFERROR(Q29/N29,"0")</f>
        <v/>
      </c>
      <c r="Y29" t="n">
        <v>28093</v>
      </c>
      <c r="Z29" t="inlineStr">
        <is>
          <t>F1S USA</t>
        </is>
      </c>
      <c r="AA29" t="inlineStr">
        <is>
          <t>PKT</t>
        </is>
      </c>
      <c r="AB29" t="inlineStr">
        <is>
          <t>United States</t>
        </is>
      </c>
      <c r="AF29" t="n">
        <v>24017</v>
      </c>
      <c r="AG29" t="inlineStr">
        <is>
          <t>Eurostar</t>
        </is>
      </c>
      <c r="AH29" t="inlineStr">
        <is>
          <t>TRN</t>
        </is>
      </c>
      <c r="AI29" t="inlineStr">
        <is>
          <t>United Kingdom</t>
        </is>
      </c>
      <c r="AS29" t="inlineStr">
        <is>
          <t>HPS Terrestre</t>
        </is>
      </c>
      <c r="AT29" s="119" t="n"/>
      <c r="AU29" s="121" t="inlineStr">
        <is>
          <t>Honorarios</t>
        </is>
      </c>
      <c r="BC29" s="118" t="n">
        <v>28</v>
      </c>
      <c r="BD29" t="inlineStr">
        <is>
          <t>HelenM</t>
        </is>
      </c>
      <c r="BH29" t="n">
        <v>29</v>
      </c>
      <c r="BI29" t="inlineStr">
        <is>
          <t>DianaM</t>
        </is>
      </c>
      <c r="BN29" t="inlineStr">
        <is>
          <t>VivianaS</t>
        </is>
      </c>
      <c r="BO29" t="inlineStr">
        <is>
          <t>México</t>
        </is>
      </c>
    </row>
    <row r="30">
      <c r="A30">
        <f>_xlfn.XLOOKUP(D30,BN:BN,BO:BO)</f>
        <v/>
      </c>
      <c r="B30" t="inlineStr">
        <is>
          <t>SL</t>
        </is>
      </c>
      <c r="C30" t="n">
        <v>3</v>
      </c>
      <c r="D30">
        <f>_xlfn.XLOOKUP(C30,BC:BC,BD:BD)</f>
        <v/>
      </c>
      <c r="E30" t="n">
        <v>27335</v>
      </c>
      <c r="F30" t="inlineStr">
        <is>
          <t xml:space="preserve">2 Visitas privadas en Doha </t>
        </is>
      </c>
      <c r="G30" s="234" t="n">
        <v>45779</v>
      </c>
      <c r="H30" s="234" t="n">
        <v>45780</v>
      </c>
      <c r="I30" t="inlineStr">
        <is>
          <t>ATR</t>
        </is>
      </c>
      <c r="J30">
        <f>_xlfn.XLOOKUP(I30,AS:AS,AU:AU)</f>
        <v/>
      </c>
      <c r="K30" t="inlineStr">
        <is>
          <t>EUR</t>
        </is>
      </c>
      <c r="L30" s="238" t="n">
        <v>1164</v>
      </c>
      <c r="M30">
        <f>L30*_xlfn.XLOOKUP(K30,AM:AM,AN:AN)</f>
        <v/>
      </c>
      <c r="N30">
        <f>L30*_xlfn.XLOOKUP(K30,AM:AM,AO:AO)</f>
        <v/>
      </c>
      <c r="O30" s="238" t="n">
        <v>213.6</v>
      </c>
      <c r="P30">
        <f>O30*_xlfn.XLOOKUP(K30,AM:AM,AN:AN)</f>
        <v/>
      </c>
      <c r="Q30">
        <f>O30*_xlfn.XLOOKUP(K30,AM:AM,AO:AO)</f>
        <v/>
      </c>
      <c r="R30">
        <f>_xlfn.XLOOKUP(E30,Y:Y,Z:Z)</f>
        <v/>
      </c>
      <c r="S30">
        <f>_xlfn.XLOOKUP(E30,Y:Y,AB:AB)</f>
        <v/>
      </c>
      <c r="T30">
        <f>WEEKNUM(G30)</f>
        <v/>
      </c>
      <c r="U30">
        <f>YEAR(G30)</f>
        <v/>
      </c>
      <c r="V30" s="117">
        <f>IFERROR(Q30/N30,"0")</f>
        <v/>
      </c>
      <c r="Y30" t="n">
        <v>28094</v>
      </c>
      <c r="Z30" t="inlineStr">
        <is>
          <t>Air Asia</t>
        </is>
      </c>
      <c r="AA30" t="inlineStr">
        <is>
          <t>VLO</t>
        </is>
      </c>
      <c r="AB30" t="inlineStr">
        <is>
          <t>Malaysia</t>
        </is>
      </c>
      <c r="AF30" t="n">
        <v>24166</v>
      </c>
      <c r="AG30" t="inlineStr">
        <is>
          <t>LE BRISTOL PARIS</t>
        </is>
      </c>
      <c r="AH30" t="inlineStr">
        <is>
          <t>HTL</t>
        </is>
      </c>
      <c r="AI30" t="inlineStr">
        <is>
          <t>France</t>
        </is>
      </c>
      <c r="AS30" t="inlineStr">
        <is>
          <t>HPS Agencia</t>
        </is>
      </c>
      <c r="AT30" s="119" t="n"/>
      <c r="AU30" s="121" t="inlineStr">
        <is>
          <t>Honorarios</t>
        </is>
      </c>
      <c r="BC30" s="118" t="n">
        <v>29</v>
      </c>
      <c r="BD30" t="inlineStr">
        <is>
          <t>MartinB</t>
        </is>
      </c>
      <c r="BH30" t="n">
        <v>30</v>
      </c>
      <c r="BI30" t="inlineStr">
        <is>
          <t>LorenzaP</t>
        </is>
      </c>
      <c r="BN30" t="inlineStr">
        <is>
          <t>PaulinaA</t>
        </is>
      </c>
      <c r="BO30" t="inlineStr">
        <is>
          <t>Madrid</t>
        </is>
      </c>
    </row>
    <row r="31">
      <c r="A31">
        <f>_xlfn.XLOOKUP(D31,BN:BN,BO:BO)</f>
        <v/>
      </c>
      <c r="B31" t="inlineStr">
        <is>
          <t>SL</t>
        </is>
      </c>
      <c r="C31" t="n">
        <v>4</v>
      </c>
      <c r="D31">
        <f>_xlfn.XLOOKUP(C31,BC:BC,BD:BD)</f>
        <v/>
      </c>
      <c r="E31" t="n">
        <v>27538</v>
      </c>
      <c r="F31" t="inlineStr">
        <is>
          <t xml:space="preserve">Viaje Catai Playa del Carmen </t>
        </is>
      </c>
      <c r="G31" s="234" t="n">
        <v>45856</v>
      </c>
      <c r="H31" s="234" t="n">
        <v>45866</v>
      </c>
      <c r="I31" t="inlineStr">
        <is>
          <t>PKT</t>
        </is>
      </c>
      <c r="J31">
        <f>_xlfn.XLOOKUP(I31,AS:AS,AU:AU)</f>
        <v/>
      </c>
      <c r="K31" t="inlineStr">
        <is>
          <t>EUR</t>
        </is>
      </c>
      <c r="L31" s="238" t="n">
        <v>9663</v>
      </c>
      <c r="M31">
        <f>L31*_xlfn.XLOOKUP(K31,AM:AM,AN:AN)</f>
        <v/>
      </c>
      <c r="N31">
        <f>L31*_xlfn.XLOOKUP(K31,AM:AM,AO:AO)</f>
        <v/>
      </c>
      <c r="O31" s="238" t="n">
        <v>1435.45</v>
      </c>
      <c r="P31">
        <f>O31*_xlfn.XLOOKUP(K31,AM:AM,AN:AN)</f>
        <v/>
      </c>
      <c r="Q31">
        <f>O31*_xlfn.XLOOKUP(K31,AM:AM,AO:AO)</f>
        <v/>
      </c>
      <c r="R31">
        <f>_xlfn.XLOOKUP(E31,Y:Y,Z:Z)</f>
        <v/>
      </c>
      <c r="S31">
        <f>_xlfn.XLOOKUP(E31,Y:Y,AB:AB)</f>
        <v/>
      </c>
      <c r="T31">
        <f>WEEKNUM(G31)</f>
        <v/>
      </c>
      <c r="U31">
        <f>YEAR(G31)</f>
        <v/>
      </c>
      <c r="V31" s="117">
        <f>IFERROR(Q31/N31,"0")</f>
        <v/>
      </c>
      <c r="Y31" t="n">
        <v>28111</v>
      </c>
      <c r="Z31" t="inlineStr">
        <is>
          <t>Bawah Reserve</t>
        </is>
      </c>
      <c r="AA31" t="inlineStr">
        <is>
          <t>HTL</t>
        </is>
      </c>
      <c r="AB31" t="inlineStr">
        <is>
          <t>Indonesia</t>
        </is>
      </c>
      <c r="AF31" t="n">
        <v>24210</v>
      </c>
      <c r="AG31" t="inlineStr">
        <is>
          <t>VIP INCOMING</t>
        </is>
      </c>
      <c r="AH31" t="inlineStr">
        <is>
          <t>PKT</t>
        </is>
      </c>
      <c r="AI31" t="inlineStr">
        <is>
          <t>Tunisia</t>
        </is>
      </c>
      <c r="AS31" t="inlineStr">
        <is>
          <t>HPS Hotel</t>
        </is>
      </c>
      <c r="AU31" s="121" t="inlineStr">
        <is>
          <t>Honorarios</t>
        </is>
      </c>
      <c r="BC31" s="118" t="n">
        <v>30</v>
      </c>
      <c r="BD31" t="inlineStr">
        <is>
          <t>ElenaM</t>
        </is>
      </c>
      <c r="BH31" t="n">
        <v>31</v>
      </c>
      <c r="BI31" t="inlineStr">
        <is>
          <t>LuciaS</t>
        </is>
      </c>
      <c r="BN31" t="inlineStr">
        <is>
          <t>TatianaP</t>
        </is>
      </c>
      <c r="BO31" t="inlineStr">
        <is>
          <t>Madrid</t>
        </is>
      </c>
    </row>
    <row r="32">
      <c r="A32">
        <f>_xlfn.XLOOKUP(D32,BN:BN,BO:BO)</f>
        <v/>
      </c>
      <c r="B32" t="inlineStr">
        <is>
          <t>SL</t>
        </is>
      </c>
      <c r="C32" t="n">
        <v>5</v>
      </c>
      <c r="D32">
        <f>_xlfn.XLOOKUP(C32,BC:BC,BD:BD)</f>
        <v/>
      </c>
      <c r="E32" t="n">
        <v>27600</v>
      </c>
      <c r="F32" t="inlineStr">
        <is>
          <t>Billete MAD-DEL | Emirates</t>
        </is>
      </c>
      <c r="G32" s="234" t="n">
        <v>45788</v>
      </c>
      <c r="H32" s="234" t="n">
        <v>45796</v>
      </c>
      <c r="I32" t="inlineStr">
        <is>
          <t>VLO</t>
        </is>
      </c>
      <c r="J32">
        <f>_xlfn.XLOOKUP(I32,AS:AS,AU:AU)</f>
        <v/>
      </c>
      <c r="K32" t="inlineStr">
        <is>
          <t>EUR</t>
        </is>
      </c>
      <c r="L32" s="238" t="n">
        <v>528.21</v>
      </c>
      <c r="M32">
        <f>L32*_xlfn.XLOOKUP(K32,AM:AM,AN:AN)</f>
        <v/>
      </c>
      <c r="N32">
        <f>L32*_xlfn.XLOOKUP(K32,AM:AM,AO:AO)</f>
        <v/>
      </c>
      <c r="O32" s="238" t="n">
        <v>0</v>
      </c>
      <c r="P32">
        <f>O32*_xlfn.XLOOKUP(K32,AM:AM,AN:AN)</f>
        <v/>
      </c>
      <c r="Q32">
        <f>O32*_xlfn.XLOOKUP(K32,AM:AM,AO:AO)</f>
        <v/>
      </c>
      <c r="R32">
        <f>_xlfn.XLOOKUP(E32,Y:Y,Z:Z)</f>
        <v/>
      </c>
      <c r="S32">
        <f>_xlfn.XLOOKUP(E32,Y:Y,AB:AB)</f>
        <v/>
      </c>
      <c r="T32">
        <f>WEEKNUM(G32)</f>
        <v/>
      </c>
      <c r="U32">
        <f>YEAR(G32)</f>
        <v/>
      </c>
      <c r="V32" s="117">
        <f>IFERROR(Q32/N32,"0")</f>
        <v/>
      </c>
      <c r="Y32" t="n">
        <v>28351</v>
      </c>
      <c r="Z32" t="inlineStr">
        <is>
          <t>La Ponche</t>
        </is>
      </c>
      <c r="AA32" t="inlineStr">
        <is>
          <t>HTL</t>
        </is>
      </c>
      <c r="AB32" t="inlineStr">
        <is>
          <t>France</t>
        </is>
      </c>
      <c r="AF32" t="n">
        <v>24224</v>
      </c>
      <c r="AG32" t="inlineStr">
        <is>
          <t>American Airlines</t>
        </is>
      </c>
      <c r="AH32" t="inlineStr">
        <is>
          <t>VLO</t>
        </is>
      </c>
      <c r="AI32" t="inlineStr">
        <is>
          <t>United States</t>
        </is>
      </c>
      <c r="AS32" t="inlineStr">
        <is>
          <t>HPS Regalos Clientes</t>
        </is>
      </c>
      <c r="AU32" s="121" t="inlineStr">
        <is>
          <t>Honorarios</t>
        </is>
      </c>
      <c r="BC32" s="118" t="n">
        <v>31</v>
      </c>
      <c r="BD32" t="inlineStr">
        <is>
          <t>MartinB</t>
        </is>
      </c>
      <c r="BH32" t="n">
        <v>32</v>
      </c>
      <c r="BI32" t="inlineStr">
        <is>
          <t>DianaM</t>
        </is>
      </c>
      <c r="BN32" t="inlineStr">
        <is>
          <t>ReyesB</t>
        </is>
      </c>
      <c r="BO32" t="inlineStr">
        <is>
          <t>Madrid</t>
        </is>
      </c>
    </row>
    <row r="33">
      <c r="A33">
        <f>_xlfn.XLOOKUP(D33,BN:BN,BO:BO)</f>
        <v/>
      </c>
      <c r="B33" t="inlineStr">
        <is>
          <t>SL</t>
        </is>
      </c>
      <c r="C33" t="n">
        <v>5</v>
      </c>
      <c r="D33">
        <f>_xlfn.XLOOKUP(C33,BC:BC,BD:BD)</f>
        <v/>
      </c>
      <c r="E33" t="n">
        <v>27600</v>
      </c>
      <c r="F33" t="inlineStr">
        <is>
          <t>Billete DEL-MAD | Etihad</t>
        </is>
      </c>
      <c r="G33" s="234" t="n">
        <v>45796</v>
      </c>
      <c r="H33" s="234" t="n">
        <v>45796</v>
      </c>
      <c r="I33" t="inlineStr">
        <is>
          <t>VLO</t>
        </is>
      </c>
      <c r="J33">
        <f>_xlfn.XLOOKUP(I33,AS:AS,AU:AU)</f>
        <v/>
      </c>
      <c r="K33" t="inlineStr">
        <is>
          <t>EUR</t>
        </is>
      </c>
      <c r="L33" s="238" t="n">
        <v>462</v>
      </c>
      <c r="M33">
        <f>L33*_xlfn.XLOOKUP(K33,AM:AM,AN:AN)</f>
        <v/>
      </c>
      <c r="N33">
        <f>L33*_xlfn.XLOOKUP(K33,AM:AM,AO:AO)</f>
        <v/>
      </c>
      <c r="O33" s="238" t="n">
        <v>0</v>
      </c>
      <c r="P33">
        <f>O33*_xlfn.XLOOKUP(K33,AM:AM,AN:AN)</f>
        <v/>
      </c>
      <c r="Q33">
        <f>O33*_xlfn.XLOOKUP(K33,AM:AM,AO:AO)</f>
        <v/>
      </c>
      <c r="R33">
        <f>_xlfn.XLOOKUP(E33,Y:Y,Z:Z)</f>
        <v/>
      </c>
      <c r="S33">
        <f>_xlfn.XLOOKUP(E33,Y:Y,AB:AB)</f>
        <v/>
      </c>
      <c r="T33">
        <f>WEEKNUM(G33)</f>
        <v/>
      </c>
      <c r="U33">
        <f>YEAR(G33)</f>
        <v/>
      </c>
      <c r="V33" s="117">
        <f>IFERROR(Q33/N33,"0")</f>
        <v/>
      </c>
      <c r="Y33" t="n">
        <v>28387</v>
      </c>
      <c r="Z33" t="inlineStr">
        <is>
          <t>Belle Plage Hotel Cannes</t>
        </is>
      </c>
      <c r="AA33" t="inlineStr">
        <is>
          <t>HTL</t>
        </is>
      </c>
      <c r="AB33" t="inlineStr">
        <is>
          <t>France</t>
        </is>
      </c>
      <c r="AF33" t="n">
        <v>24227</v>
      </c>
      <c r="AG33" t="inlineStr">
        <is>
          <t>D.C.</t>
        </is>
      </c>
      <c r="AH33" t="inlineStr">
        <is>
          <t>HTL</t>
        </is>
      </c>
      <c r="AI33" t="inlineStr">
        <is>
          <t>United States</t>
        </is>
      </c>
      <c r="BC33" s="118" t="n">
        <v>32</v>
      </c>
      <c r="BD33" t="inlineStr">
        <is>
          <t>AndreaG</t>
        </is>
      </c>
      <c r="BH33" t="n">
        <v>33</v>
      </c>
      <c r="BI33" t="inlineStr">
        <is>
          <t>DianaM</t>
        </is>
      </c>
      <c r="BN33" t="inlineStr">
        <is>
          <t>LoloDJ</t>
        </is>
      </c>
      <c r="BO33" t="inlineStr">
        <is>
          <t>Madrid</t>
        </is>
      </c>
    </row>
    <row r="34">
      <c r="A34">
        <f>_xlfn.XLOOKUP(D34,BN:BN,BO:BO)</f>
        <v/>
      </c>
      <c r="B34" t="inlineStr">
        <is>
          <t>SL</t>
        </is>
      </c>
      <c r="C34" t="n">
        <v>5</v>
      </c>
      <c r="D34">
        <f>_xlfn.XLOOKUP(C34,BC:BC,BD:BD)</f>
        <v/>
      </c>
      <c r="E34" t="n">
        <v>27687</v>
      </c>
      <c r="F34" t="inlineStr">
        <is>
          <t>Abercrombie&amp;Kent India FAM</t>
        </is>
      </c>
      <c r="G34" s="234" t="n">
        <v>45788</v>
      </c>
      <c r="H34" s="234" t="n">
        <v>45796</v>
      </c>
      <c r="I34" t="inlineStr">
        <is>
          <t>PKT</t>
        </is>
      </c>
      <c r="J34">
        <f>_xlfn.XLOOKUP(I34,AS:AS,AU:AU)</f>
        <v/>
      </c>
      <c r="K34" t="inlineStr">
        <is>
          <t>EUR</t>
        </is>
      </c>
      <c r="L34" s="238" t="n">
        <v>500</v>
      </c>
      <c r="M34">
        <f>L34*_xlfn.XLOOKUP(K34,AM:AM,AN:AN)</f>
        <v/>
      </c>
      <c r="N34">
        <f>L34*_xlfn.XLOOKUP(K34,AM:AM,AO:AO)</f>
        <v/>
      </c>
      <c r="O34" s="238" t="n">
        <v>0</v>
      </c>
      <c r="P34">
        <f>O34*_xlfn.XLOOKUP(K34,AM:AM,AN:AN)</f>
        <v/>
      </c>
      <c r="Q34">
        <f>O34*_xlfn.XLOOKUP(K34,AM:AM,AO:AO)</f>
        <v/>
      </c>
      <c r="R34">
        <f>_xlfn.XLOOKUP(E34,Y:Y,Z:Z)</f>
        <v/>
      </c>
      <c r="S34">
        <f>_xlfn.XLOOKUP(E34,Y:Y,AB:AB)</f>
        <v/>
      </c>
      <c r="T34">
        <f>WEEKNUM(G34)</f>
        <v/>
      </c>
      <c r="U34">
        <f>YEAR(G34)</f>
        <v/>
      </c>
      <c r="V34" s="117">
        <f>IFERROR(Q34/N34,"0")</f>
        <v/>
      </c>
      <c r="Y34" t="n">
        <v>28388</v>
      </c>
      <c r="Z34" t="inlineStr">
        <is>
          <t>EXCELLENCE RENT MONACO</t>
        </is>
      </c>
      <c r="AA34" t="inlineStr">
        <is>
          <t>TRF</t>
        </is>
      </c>
      <c r="AB34" t="inlineStr">
        <is>
          <t>Monaco</t>
        </is>
      </c>
      <c r="AF34" t="n">
        <v>24231</v>
      </c>
      <c r="AG34" t="inlineStr">
        <is>
          <t>N2S Italia Client Service</t>
        </is>
      </c>
      <c r="AI34" t="inlineStr">
        <is>
          <t>Italy</t>
        </is>
      </c>
      <c r="BC34" s="118" t="n">
        <v>33</v>
      </c>
      <c r="BD34" t="inlineStr">
        <is>
          <t>AndreaG</t>
        </is>
      </c>
      <c r="BH34" t="n">
        <v>34</v>
      </c>
      <c r="BI34" t="inlineStr">
        <is>
          <t>DianaM</t>
        </is>
      </c>
      <c r="BN34" t="inlineStr">
        <is>
          <t>VeronicaG</t>
        </is>
      </c>
      <c r="BO34" t="inlineStr">
        <is>
          <t>México</t>
        </is>
      </c>
    </row>
    <row r="35">
      <c r="A35">
        <f>_xlfn.XLOOKUP(D35,BN:BN,BO:BO)</f>
        <v/>
      </c>
      <c r="B35" t="inlineStr">
        <is>
          <t>SL</t>
        </is>
      </c>
      <c r="C35" t="n">
        <v>6</v>
      </c>
      <c r="D35">
        <f>_xlfn.XLOOKUP(C35,BC:BC,BD:BD)</f>
        <v/>
      </c>
      <c r="E35" t="n">
        <v>27600</v>
      </c>
      <c r="F35" t="inlineStr">
        <is>
          <t xml:space="preserve">Vuelos Iberia </t>
        </is>
      </c>
      <c r="G35" s="234" t="n">
        <v>45778</v>
      </c>
      <c r="H35" s="234" t="n">
        <v>45780</v>
      </c>
      <c r="I35" t="inlineStr">
        <is>
          <t>VLO</t>
        </is>
      </c>
      <c r="J35">
        <f>_xlfn.XLOOKUP(I35,AS:AS,AU:AU)</f>
        <v/>
      </c>
      <c r="K35" t="inlineStr">
        <is>
          <t>EUR</t>
        </is>
      </c>
      <c r="L35" s="238" t="n">
        <v>2047.62</v>
      </c>
      <c r="M35">
        <f>L35*_xlfn.XLOOKUP(K35,AM:AM,AN:AN)</f>
        <v/>
      </c>
      <c r="N35">
        <f>L35*_xlfn.XLOOKUP(K35,AM:AM,AO:AO)</f>
        <v/>
      </c>
      <c r="O35" s="238" t="n">
        <v>0</v>
      </c>
      <c r="P35">
        <f>O35*_xlfn.XLOOKUP(K35,AM:AM,AN:AN)</f>
        <v/>
      </c>
      <c r="Q35">
        <f>O35*_xlfn.XLOOKUP(K35,AM:AM,AO:AO)</f>
        <v/>
      </c>
      <c r="R35">
        <f>_xlfn.XLOOKUP(E35,Y:Y,Z:Z)</f>
        <v/>
      </c>
      <c r="S35">
        <f>_xlfn.XLOOKUP(E35,Y:Y,AB:AB)</f>
        <v/>
      </c>
      <c r="T35">
        <f>WEEKNUM(G35)</f>
        <v/>
      </c>
      <c r="U35">
        <f>YEAR(G35)</f>
        <v/>
      </c>
      <c r="V35" s="117">
        <f>IFERROR(Q35/N35,"0")</f>
        <v/>
      </c>
      <c r="Y35" t="n">
        <v>28657</v>
      </c>
      <c r="Z35" t="inlineStr">
        <is>
          <t>Tour Plus Sicilia S.R.L</t>
        </is>
      </c>
      <c r="AA35" t="inlineStr">
        <is>
          <t>ATR</t>
        </is>
      </c>
      <c r="AB35" t="inlineStr">
        <is>
          <t>Italy</t>
        </is>
      </c>
      <c r="AF35" t="n">
        <v>24236</v>
      </c>
      <c r="AG35" t="inlineStr">
        <is>
          <t>Privilege Italia SRL</t>
        </is>
      </c>
      <c r="AH35" t="inlineStr">
        <is>
          <t>PKT</t>
        </is>
      </c>
      <c r="AI35" t="inlineStr">
        <is>
          <t>Italy</t>
        </is>
      </c>
      <c r="BC35" s="118" t="n">
        <v>34</v>
      </c>
      <c r="BD35" t="inlineStr">
        <is>
          <t>AndreaG</t>
        </is>
      </c>
      <c r="BH35" t="n">
        <v>35</v>
      </c>
      <c r="BI35" t="inlineStr">
        <is>
          <t>DianaM</t>
        </is>
      </c>
      <c r="BN35" t="inlineStr">
        <is>
          <t>NataliaD</t>
        </is>
      </c>
      <c r="BO35" t="inlineStr">
        <is>
          <t>Madrid</t>
        </is>
      </c>
    </row>
    <row r="36">
      <c r="A36">
        <f>_xlfn.XLOOKUP(D36,BN:BN,BO:BO)</f>
        <v/>
      </c>
      <c r="B36" t="inlineStr">
        <is>
          <t>SL</t>
        </is>
      </c>
      <c r="C36" t="n">
        <v>6</v>
      </c>
      <c r="D36">
        <f>_xlfn.XLOOKUP(C36,BC:BC,BD:BD)</f>
        <v/>
      </c>
      <c r="E36" t="n">
        <v>0</v>
      </c>
      <c r="F36" t="inlineStr">
        <is>
          <t xml:space="preserve">FEE EMISION VUELOS </t>
        </is>
      </c>
      <c r="G36" s="234" t="n">
        <v>45778</v>
      </c>
      <c r="H36" s="234" t="n">
        <v>45780</v>
      </c>
      <c r="I36" t="inlineStr">
        <is>
          <t>HPS</t>
        </is>
      </c>
      <c r="J36">
        <f>_xlfn.XLOOKUP(I36,AS:AS,AU:AU)</f>
        <v/>
      </c>
      <c r="K36" t="inlineStr">
        <is>
          <t>EUR</t>
        </is>
      </c>
      <c r="L36" s="238" t="n">
        <v>100</v>
      </c>
      <c r="M36">
        <f>L36*_xlfn.XLOOKUP(K36,AM:AM,AN:AN)</f>
        <v/>
      </c>
      <c r="N36">
        <f>L36*_xlfn.XLOOKUP(K36,AM:AM,AO:AO)</f>
        <v/>
      </c>
      <c r="O36" s="238" t="n">
        <v>100</v>
      </c>
      <c r="P36">
        <f>O36*_xlfn.XLOOKUP(K36,AM:AM,AN:AN)</f>
        <v/>
      </c>
      <c r="Q36">
        <f>O36*_xlfn.XLOOKUP(K36,AM:AM,AO:AO)</f>
        <v/>
      </c>
      <c r="R36">
        <f>_xlfn.XLOOKUP(E36,Y:Y,Z:Z)</f>
        <v/>
      </c>
      <c r="S36">
        <f>_xlfn.XLOOKUP(E36,Y:Y,AB:AB)</f>
        <v/>
      </c>
      <c r="T36">
        <f>WEEKNUM(G36)</f>
        <v/>
      </c>
      <c r="U36">
        <f>YEAR(G36)</f>
        <v/>
      </c>
      <c r="V36" s="117">
        <f>IFERROR(Q36/N36,"0")</f>
        <v/>
      </c>
      <c r="Y36" t="n">
        <v>28693</v>
      </c>
      <c r="Z36" t="inlineStr">
        <is>
          <t>Aniyami Turismo LTDA</t>
        </is>
      </c>
      <c r="AA36" t="inlineStr">
        <is>
          <t>PKT</t>
        </is>
      </c>
      <c r="AB36" t="inlineStr">
        <is>
          <t>Brazil</t>
        </is>
      </c>
      <c r="AF36" t="n">
        <v>24237</v>
      </c>
      <c r="AG36" t="inlineStr">
        <is>
          <t>BULGARI HOTEL ROMA</t>
        </is>
      </c>
      <c r="AH36" t="inlineStr">
        <is>
          <t>HTL</t>
        </is>
      </c>
      <c r="AI36" t="inlineStr">
        <is>
          <t>Italy</t>
        </is>
      </c>
      <c r="BC36" s="118" t="n">
        <v>35</v>
      </c>
      <c r="BD36" t="inlineStr">
        <is>
          <t>FernandaS</t>
        </is>
      </c>
      <c r="BH36" t="n">
        <v>36</v>
      </c>
      <c r="BI36" t="inlineStr">
        <is>
          <t>DianaM</t>
        </is>
      </c>
      <c r="BN36" t="inlineStr">
        <is>
          <t>MinervaH</t>
        </is>
      </c>
      <c r="BO36" t="inlineStr">
        <is>
          <t>México</t>
        </is>
      </c>
    </row>
    <row r="37">
      <c r="A37">
        <f>_xlfn.XLOOKUP(D37,BN:BN,BO:BO)</f>
        <v/>
      </c>
      <c r="B37" t="inlineStr">
        <is>
          <t>SL</t>
        </is>
      </c>
      <c r="C37" t="n">
        <v>6</v>
      </c>
      <c r="D37">
        <f>_xlfn.XLOOKUP(C37,BC:BC,BD:BD)</f>
        <v/>
      </c>
      <c r="E37" t="n">
        <v>27605</v>
      </c>
      <c r="F37" t="inlineStr">
        <is>
          <t xml:space="preserve">2 noches Nolinski Venecia Deluxe Room </t>
        </is>
      </c>
      <c r="G37" s="234" t="n">
        <v>45778</v>
      </c>
      <c r="H37" s="234" t="n">
        <v>45780</v>
      </c>
      <c r="I37" t="inlineStr">
        <is>
          <t>HTL</t>
        </is>
      </c>
      <c r="J37">
        <f>_xlfn.XLOOKUP(I37,AS:AS,AU:AU)</f>
        <v/>
      </c>
      <c r="K37" t="inlineStr">
        <is>
          <t>EUR</t>
        </is>
      </c>
      <c r="L37" s="238" t="n">
        <v>2910</v>
      </c>
      <c r="M37">
        <f>L37*_xlfn.XLOOKUP(K37,AM:AM,AN:AN)</f>
        <v/>
      </c>
      <c r="N37">
        <f>L37*_xlfn.XLOOKUP(K37,AM:AM,AO:AO)</f>
        <v/>
      </c>
      <c r="O37" s="238" t="n">
        <v>203.63</v>
      </c>
      <c r="P37">
        <f>O37*_xlfn.XLOOKUP(K37,AM:AM,AN:AN)</f>
        <v/>
      </c>
      <c r="Q37">
        <f>O37*_xlfn.XLOOKUP(K37,AM:AM,AO:AO)</f>
        <v/>
      </c>
      <c r="R37">
        <f>_xlfn.XLOOKUP(E37,Y:Y,Z:Z)</f>
        <v/>
      </c>
      <c r="S37">
        <f>_xlfn.XLOOKUP(E37,Y:Y,AB:AB)</f>
        <v/>
      </c>
      <c r="T37">
        <f>WEEKNUM(G37)</f>
        <v/>
      </c>
      <c r="U37">
        <f>YEAR(G37)</f>
        <v/>
      </c>
      <c r="V37" s="117">
        <f>IFERROR(Q37/N37,"0")</f>
        <v/>
      </c>
      <c r="Y37" t="n">
        <v>28750</v>
      </c>
      <c r="Z37" t="inlineStr">
        <is>
          <t>BELMOND SICILY SPA</t>
        </is>
      </c>
      <c r="AA37" t="inlineStr">
        <is>
          <t>HTL</t>
        </is>
      </c>
      <c r="AB37" t="inlineStr">
        <is>
          <t>Italy</t>
        </is>
      </c>
      <c r="AF37" t="n">
        <v>24239</v>
      </c>
      <c r="AG37" t="inlineStr">
        <is>
          <t>UNITED PLACES HOTEL BOTANIC GARDENS</t>
        </is>
      </c>
      <c r="AH37" t="inlineStr">
        <is>
          <t>HTL</t>
        </is>
      </c>
      <c r="AI37" t="inlineStr">
        <is>
          <t>Australia</t>
        </is>
      </c>
      <c r="BC37" s="118" t="n">
        <v>36</v>
      </c>
      <c r="BD37" t="inlineStr">
        <is>
          <t>AnaTeresa</t>
        </is>
      </c>
      <c r="BH37" t="n">
        <v>37</v>
      </c>
      <c r="BI37" t="inlineStr">
        <is>
          <t>DianaM</t>
        </is>
      </c>
      <c r="BN37" t="inlineStr">
        <is>
          <t>MariellaP</t>
        </is>
      </c>
      <c r="BO37" t="inlineStr">
        <is>
          <t>México</t>
        </is>
      </c>
    </row>
    <row r="38">
      <c r="A38">
        <f>_xlfn.XLOOKUP(D38,BN:BN,BO:BO)</f>
        <v/>
      </c>
      <c r="B38" t="inlineStr">
        <is>
          <t>SL</t>
        </is>
      </c>
      <c r="C38" t="n">
        <v>6</v>
      </c>
      <c r="D38">
        <f>_xlfn.XLOOKUP(C38,BC:BC,BD:BD)</f>
        <v/>
      </c>
      <c r="E38" t="n">
        <v>0</v>
      </c>
      <c r="F38" t="inlineStr">
        <is>
          <t>FEE</t>
        </is>
      </c>
      <c r="G38" s="234" t="n">
        <v>45778</v>
      </c>
      <c r="H38" s="234" t="n">
        <v>45780</v>
      </c>
      <c r="I38" t="inlineStr">
        <is>
          <t>HPS</t>
        </is>
      </c>
      <c r="J38">
        <f>_xlfn.XLOOKUP(I38,AS:AS,AU:AU)</f>
        <v/>
      </c>
      <c r="K38" t="inlineStr">
        <is>
          <t>EUR</t>
        </is>
      </c>
      <c r="L38" s="238" t="n">
        <v>222.38</v>
      </c>
      <c r="M38">
        <f>L38*_xlfn.XLOOKUP(K38,AM:AM,AN:AN)</f>
        <v/>
      </c>
      <c r="N38">
        <f>L38*_xlfn.XLOOKUP(K38,AM:AM,AO:AO)</f>
        <v/>
      </c>
      <c r="O38" s="238" t="n">
        <v>222.38</v>
      </c>
      <c r="P38">
        <f>O38*_xlfn.XLOOKUP(K38,AM:AM,AN:AN)</f>
        <v/>
      </c>
      <c r="Q38">
        <f>O38*_xlfn.XLOOKUP(K38,AM:AM,AO:AO)</f>
        <v/>
      </c>
      <c r="R38">
        <f>_xlfn.XLOOKUP(E38,Y:Y,Z:Z)</f>
        <v/>
      </c>
      <c r="S38">
        <f>_xlfn.XLOOKUP(E38,Y:Y,AB:AB)</f>
        <v/>
      </c>
      <c r="T38">
        <f>WEEKNUM(G38)</f>
        <v/>
      </c>
      <c r="U38">
        <f>YEAR(G38)</f>
        <v/>
      </c>
      <c r="V38" s="117">
        <f>IFERROR(Q38/N38,"0")</f>
        <v/>
      </c>
      <c r="Y38" t="n">
        <v>28777</v>
      </c>
      <c r="Z38" t="inlineStr">
        <is>
          <t>Hotel Borgo Egnazia</t>
        </is>
      </c>
      <c r="AA38" t="inlineStr">
        <is>
          <t>HTL</t>
        </is>
      </c>
      <c r="AB38" t="inlineStr">
        <is>
          <t>Italy</t>
        </is>
      </c>
      <c r="AF38" t="n">
        <v>24241</v>
      </c>
      <c r="AG38" t="inlineStr">
        <is>
          <t>HOTEL SAVOY</t>
        </is>
      </c>
      <c r="AH38" t="inlineStr">
        <is>
          <t>HTL</t>
        </is>
      </c>
      <c r="AI38" t="inlineStr">
        <is>
          <t>Italy</t>
        </is>
      </c>
      <c r="BC38" s="118" t="n">
        <v>37</v>
      </c>
      <c r="BD38" t="inlineStr">
        <is>
          <t>ConchaD</t>
        </is>
      </c>
      <c r="BH38" t="n">
        <v>38</v>
      </c>
      <c r="BI38" t="inlineStr">
        <is>
          <t>MinervaH</t>
        </is>
      </c>
      <c r="BN38" t="inlineStr">
        <is>
          <t>AndreaG</t>
        </is>
      </c>
      <c r="BO38" t="inlineStr">
        <is>
          <t>Madrid</t>
        </is>
      </c>
    </row>
    <row r="39">
      <c r="A39">
        <f>_xlfn.XLOOKUP(D39,BN:BN,BO:BO)</f>
        <v/>
      </c>
      <c r="B39" t="inlineStr">
        <is>
          <t>SL</t>
        </is>
      </c>
      <c r="C39" t="n">
        <v>7</v>
      </c>
      <c r="D39">
        <f>_xlfn.XLOOKUP(C39,BC:BC,BD:BD)</f>
        <v/>
      </c>
      <c r="E39" t="n">
        <v>27604</v>
      </c>
      <c r="F39" t="inlineStr">
        <is>
          <t xml:space="preserve">Luxury Japan 9 noches </t>
        </is>
      </c>
      <c r="G39" s="234" t="n">
        <v>45859</v>
      </c>
      <c r="H39" s="234" t="n">
        <v>45868</v>
      </c>
      <c r="I39" t="inlineStr">
        <is>
          <t>PKT</t>
        </is>
      </c>
      <c r="J39">
        <f>_xlfn.XLOOKUP(I39,AS:AS,AU:AU)</f>
        <v/>
      </c>
      <c r="K39" t="inlineStr">
        <is>
          <t>USD</t>
        </is>
      </c>
      <c r="L39" s="238" t="n">
        <v>42205.75</v>
      </c>
      <c r="M39">
        <f>L39*_xlfn.XLOOKUP(K39,AM:AM,AN:AN)</f>
        <v/>
      </c>
      <c r="N39">
        <f>L39*_xlfn.XLOOKUP(K39,AM:AM,AO:AO)</f>
        <v/>
      </c>
      <c r="O39" s="238" t="n">
        <v>11363</v>
      </c>
      <c r="P39">
        <f>O39*_xlfn.XLOOKUP(K39,AM:AM,AN:AN)</f>
        <v/>
      </c>
      <c r="Q39">
        <f>O39*_xlfn.XLOOKUP(K39,AM:AM,AO:AO)</f>
        <v/>
      </c>
      <c r="R39">
        <f>_xlfn.XLOOKUP(E39,Y:Y,Z:Z)</f>
        <v/>
      </c>
      <c r="S39">
        <f>_xlfn.XLOOKUP(E39,Y:Y,AB:AB)</f>
        <v/>
      </c>
      <c r="T39">
        <f>WEEKNUM(G39)</f>
        <v/>
      </c>
      <c r="U39">
        <f>YEAR(G39)</f>
        <v/>
      </c>
      <c r="V39" s="117">
        <f>IFERROR(Q39/N39,"0")</f>
        <v/>
      </c>
      <c r="Y39" t="n">
        <v>28778</v>
      </c>
      <c r="Z39" t="inlineStr">
        <is>
          <t>The Ivens Hotel</t>
        </is>
      </c>
      <c r="AA39" t="inlineStr">
        <is>
          <t>HTL</t>
        </is>
      </c>
      <c r="AB39" t="inlineStr">
        <is>
          <t>Portugal</t>
        </is>
      </c>
      <c r="AF39" t="n">
        <v>24242</v>
      </c>
      <c r="AG39" t="inlineStr">
        <is>
          <t>THE GRITTI PALACE</t>
        </is>
      </c>
      <c r="AH39" t="inlineStr">
        <is>
          <t>HTL</t>
        </is>
      </c>
      <c r="AI39" t="inlineStr">
        <is>
          <t>Italy</t>
        </is>
      </c>
      <c r="BC39" s="118" t="n">
        <v>38</v>
      </c>
      <c r="BD39" t="inlineStr">
        <is>
          <t>FernandaS</t>
        </is>
      </c>
      <c r="BH39" t="n">
        <v>39</v>
      </c>
      <c r="BI39" t="inlineStr">
        <is>
          <t>MinervaH</t>
        </is>
      </c>
      <c r="BN39" t="inlineStr">
        <is>
          <t>ConchaD</t>
        </is>
      </c>
      <c r="BO39" t="inlineStr">
        <is>
          <t>Madrid</t>
        </is>
      </c>
    </row>
    <row r="40">
      <c r="A40">
        <f>_xlfn.XLOOKUP(D40,BN:BN,BO:BO)</f>
        <v/>
      </c>
      <c r="B40" t="inlineStr">
        <is>
          <t>SL</t>
        </is>
      </c>
      <c r="C40" t="n">
        <v>7</v>
      </c>
      <c r="D40">
        <f>_xlfn.XLOOKUP(C40,BC:BC,BD:BD)</f>
        <v/>
      </c>
      <c r="E40" t="n">
        <v>27603</v>
      </c>
      <c r="F40" t="inlineStr">
        <is>
          <t xml:space="preserve">Hotel Peninsula Tokyo </t>
        </is>
      </c>
      <c r="G40" s="234" t="n">
        <v>45859</v>
      </c>
      <c r="H40" s="234" t="n">
        <v>45861</v>
      </c>
      <c r="I40" t="inlineStr">
        <is>
          <t>HTL</t>
        </is>
      </c>
      <c r="J40">
        <f>_xlfn.XLOOKUP(I40,AS:AS,AU:AU)</f>
        <v/>
      </c>
      <c r="K40" t="inlineStr">
        <is>
          <t>USD</t>
        </is>
      </c>
      <c r="L40" s="238" t="n">
        <v>10774.53</v>
      </c>
      <c r="M40">
        <f>L40*_xlfn.XLOOKUP(K40,AM:AM,AN:AN)</f>
        <v/>
      </c>
      <c r="N40">
        <f>L40*_xlfn.XLOOKUP(K40,AM:AM,AO:AO)</f>
        <v/>
      </c>
      <c r="O40" s="238" t="n">
        <v>1749.53</v>
      </c>
      <c r="P40">
        <f>O40*_xlfn.XLOOKUP(K40,AM:AM,AN:AN)</f>
        <v/>
      </c>
      <c r="Q40">
        <f>O40*_xlfn.XLOOKUP(K40,AM:AM,AO:AO)</f>
        <v/>
      </c>
      <c r="R40">
        <f>_xlfn.XLOOKUP(E40,Y:Y,Z:Z)</f>
        <v/>
      </c>
      <c r="S40">
        <f>_xlfn.XLOOKUP(E40,Y:Y,AB:AB)</f>
        <v/>
      </c>
      <c r="T40">
        <f>WEEKNUM(G40)</f>
        <v/>
      </c>
      <c r="U40">
        <f>YEAR(G40)</f>
        <v/>
      </c>
      <c r="V40" s="117">
        <f>IFERROR(Q40/N40,"0")</f>
        <v/>
      </c>
      <c r="Y40" t="n">
        <v>28780</v>
      </c>
      <c r="Z40" t="inlineStr">
        <is>
          <t>CAN ALOMAR HOTEL</t>
        </is>
      </c>
      <c r="AA40" t="inlineStr">
        <is>
          <t>HTL</t>
        </is>
      </c>
      <c r="AB40" t="inlineStr">
        <is>
          <t>Spain</t>
        </is>
      </c>
      <c r="AF40" t="n">
        <v>24262</v>
      </c>
      <c r="AG40" t="inlineStr">
        <is>
          <t>VIALLO, S.A.</t>
        </is>
      </c>
      <c r="AH40" t="inlineStr">
        <is>
          <t>VLO</t>
        </is>
      </c>
      <c r="AI40" t="inlineStr">
        <is>
          <t>Mexico</t>
        </is>
      </c>
      <c r="BC40" s="118" t="n">
        <v>39</v>
      </c>
      <c r="BD40" t="inlineStr">
        <is>
          <t>MartinB</t>
        </is>
      </c>
      <c r="BH40" t="n">
        <v>40</v>
      </c>
      <c r="BI40" t="inlineStr">
        <is>
          <t>DianaM</t>
        </is>
      </c>
      <c r="BN40" t="inlineStr">
        <is>
          <t>MartinB</t>
        </is>
      </c>
      <c r="BO40" t="inlineStr">
        <is>
          <t>Madrid</t>
        </is>
      </c>
    </row>
    <row r="41">
      <c r="A41">
        <f>_xlfn.XLOOKUP(D41,BN:BN,BO:BO)</f>
        <v/>
      </c>
      <c r="B41" t="inlineStr">
        <is>
          <t>SL</t>
        </is>
      </c>
      <c r="C41" t="n">
        <v>7</v>
      </c>
      <c r="D41">
        <f>_xlfn.XLOOKUP(C41,BC:BC,BD:BD)</f>
        <v/>
      </c>
      <c r="E41" t="n">
        <v>27602</v>
      </c>
      <c r="F41" t="inlineStr">
        <is>
          <t>Hotel Six Senses Kyoto</t>
        </is>
      </c>
      <c r="G41" s="234" t="n">
        <v>45862</v>
      </c>
      <c r="H41" s="234" t="n">
        <v>45864</v>
      </c>
      <c r="I41" t="inlineStr">
        <is>
          <t>HTL</t>
        </is>
      </c>
      <c r="J41">
        <f>_xlfn.XLOOKUP(I41,AS:AS,AU:AU)</f>
        <v/>
      </c>
      <c r="K41" t="inlineStr">
        <is>
          <t>USD</t>
        </is>
      </c>
      <c r="L41" s="238" t="n">
        <v>6400</v>
      </c>
      <c r="M41">
        <f>L41*_xlfn.XLOOKUP(K41,AM:AM,AN:AN)</f>
        <v/>
      </c>
      <c r="N41">
        <f>L41*_xlfn.XLOOKUP(K41,AM:AM,AO:AO)</f>
        <v/>
      </c>
      <c r="O41" s="238" t="n">
        <v>437.51</v>
      </c>
      <c r="P41">
        <f>O41*_xlfn.XLOOKUP(K41,AM:AM,AN:AN)</f>
        <v/>
      </c>
      <c r="Q41">
        <f>O41*_xlfn.XLOOKUP(K41,AM:AM,AO:AO)</f>
        <v/>
      </c>
      <c r="R41">
        <f>_xlfn.XLOOKUP(E41,Y:Y,Z:Z)</f>
        <v/>
      </c>
      <c r="S41">
        <f>_xlfn.XLOOKUP(E41,Y:Y,AB:AB)</f>
        <v/>
      </c>
      <c r="T41">
        <f>WEEKNUM(G41)</f>
        <v/>
      </c>
      <c r="U41">
        <f>YEAR(G41)</f>
        <v/>
      </c>
      <c r="V41" s="117">
        <f>IFERROR(Q41/N41,"0")</f>
        <v/>
      </c>
      <c r="Y41" t="n">
        <v>28782</v>
      </c>
      <c r="Z41" t="inlineStr">
        <is>
          <t>Le Refuge de Solaise</t>
        </is>
      </c>
      <c r="AA41" t="inlineStr">
        <is>
          <t>HTL</t>
        </is>
      </c>
      <c r="AB41" t="inlineStr">
        <is>
          <t>France</t>
        </is>
      </c>
      <c r="AF41" t="n">
        <v>24263</v>
      </c>
      <c r="AG41" t="inlineStr">
        <is>
          <t>Turkish Airlines</t>
        </is>
      </c>
      <c r="AH41" t="inlineStr">
        <is>
          <t>VLO</t>
        </is>
      </c>
      <c r="AI41" t="inlineStr">
        <is>
          <t>Turkey</t>
        </is>
      </c>
      <c r="BC41" s="118" t="n">
        <v>40</v>
      </c>
      <c r="BD41" t="inlineStr">
        <is>
          <t>MartinB</t>
        </is>
      </c>
      <c r="BH41" t="n">
        <v>41</v>
      </c>
      <c r="BI41" t="inlineStr">
        <is>
          <t>DianaM</t>
        </is>
      </c>
      <c r="BN41" t="inlineStr">
        <is>
          <t>FernandaS</t>
        </is>
      </c>
      <c r="BO41" t="inlineStr">
        <is>
          <t>Madrid</t>
        </is>
      </c>
    </row>
    <row r="42">
      <c r="A42">
        <f>_xlfn.XLOOKUP(D42,BN:BN,BO:BO)</f>
        <v/>
      </c>
      <c r="B42" t="inlineStr">
        <is>
          <t>SL</t>
        </is>
      </c>
      <c r="C42" t="n">
        <v>7</v>
      </c>
      <c r="D42">
        <f>_xlfn.XLOOKUP(C42,BC:BC,BD:BD)</f>
        <v/>
      </c>
      <c r="E42" t="n">
        <v>29515</v>
      </c>
      <c r="F42" t="inlineStr">
        <is>
          <t xml:space="preserve">Four Seasons Otemachi </t>
        </is>
      </c>
      <c r="G42" s="234" t="n">
        <v>45866</v>
      </c>
      <c r="H42" s="234" t="n">
        <v>45868</v>
      </c>
      <c r="I42" t="inlineStr">
        <is>
          <t>HTL</t>
        </is>
      </c>
      <c r="J42">
        <f>_xlfn.XLOOKUP(I42,AS:AS,AU:AU)</f>
        <v/>
      </c>
      <c r="K42" t="inlineStr">
        <is>
          <t>USD</t>
        </is>
      </c>
      <c r="L42" s="238" t="n">
        <v>5834.2</v>
      </c>
      <c r="M42">
        <f>L42*_xlfn.XLOOKUP(K42,AM:AM,AN:AN)</f>
        <v/>
      </c>
      <c r="N42">
        <f>L42*_xlfn.XLOOKUP(K42,AM:AM,AO:AO)</f>
        <v/>
      </c>
      <c r="O42" s="238" t="n">
        <v>864.66</v>
      </c>
      <c r="P42">
        <f>O42*_xlfn.XLOOKUP(K42,AM:AM,AN:AN)</f>
        <v/>
      </c>
      <c r="Q42">
        <f>O42*_xlfn.XLOOKUP(K42,AM:AM,AO:AO)</f>
        <v/>
      </c>
      <c r="R42">
        <f>_xlfn.XLOOKUP(E42,Y:Y,Z:Z)</f>
        <v/>
      </c>
      <c r="S42">
        <f>_xlfn.XLOOKUP(E42,Y:Y,AB:AB)</f>
        <v/>
      </c>
      <c r="T42">
        <f>WEEKNUM(G42)</f>
        <v/>
      </c>
      <c r="U42">
        <f>YEAR(G42)</f>
        <v/>
      </c>
      <c r="V42" s="117">
        <f>IFERROR(Q42/N42,"0")</f>
        <v/>
      </c>
      <c r="Y42" t="n">
        <v>28798</v>
      </c>
      <c r="Z42" t="inlineStr">
        <is>
          <t>The Largo</t>
        </is>
      </c>
      <c r="AA42" t="inlineStr">
        <is>
          <t>HTL</t>
        </is>
      </c>
      <c r="AB42" t="inlineStr">
        <is>
          <t>Portugal</t>
        </is>
      </c>
      <c r="AF42" t="n">
        <v>24267</v>
      </c>
      <c r="AG42" t="inlineStr">
        <is>
          <t>THE MARK HOTEL</t>
        </is>
      </c>
      <c r="AH42" t="inlineStr">
        <is>
          <t>HTL</t>
        </is>
      </c>
      <c r="AI42" t="inlineStr">
        <is>
          <t>United States</t>
        </is>
      </c>
      <c r="BC42" s="118" t="n">
        <v>41</v>
      </c>
      <c r="BD42" t="inlineStr">
        <is>
          <t>ConchaD</t>
        </is>
      </c>
      <c r="BH42" t="n">
        <v>43</v>
      </c>
      <c r="BI42" t="inlineStr">
        <is>
          <t>DianaM</t>
        </is>
      </c>
      <c r="BN42" t="inlineStr">
        <is>
          <t>DianaM</t>
        </is>
      </c>
      <c r="BO42" t="inlineStr">
        <is>
          <t>México</t>
        </is>
      </c>
    </row>
    <row r="43">
      <c r="A43">
        <f>_xlfn.XLOOKUP(D43,BN:BN,BO:BO)</f>
        <v/>
      </c>
      <c r="B43" t="inlineStr">
        <is>
          <t>SL</t>
        </is>
      </c>
      <c r="C43" t="n">
        <v>7</v>
      </c>
      <c r="D43">
        <f>_xlfn.XLOOKUP(C43,BC:BC,BD:BD)</f>
        <v/>
      </c>
      <c r="E43" t="n">
        <v>0</v>
      </c>
      <c r="F43" t="inlineStr">
        <is>
          <t xml:space="preserve">honorario </t>
        </is>
      </c>
      <c r="G43" s="234" t="n">
        <v>45859</v>
      </c>
      <c r="H43" s="234" t="n">
        <v>45868</v>
      </c>
      <c r="I43" t="inlineStr">
        <is>
          <t>HPS</t>
        </is>
      </c>
      <c r="J43">
        <f>_xlfn.XLOOKUP(I43,AS:AS,AU:AU)</f>
        <v/>
      </c>
      <c r="K43" t="inlineStr">
        <is>
          <t>USD</t>
        </is>
      </c>
      <c r="L43" s="238" t="n">
        <v>8617.290000000001</v>
      </c>
      <c r="M43">
        <f>L43*_xlfn.XLOOKUP(K43,AM:AM,AN:AN)</f>
        <v/>
      </c>
      <c r="N43">
        <f>L43*_xlfn.XLOOKUP(K43,AM:AM,AO:AO)</f>
        <v/>
      </c>
      <c r="O43" s="238" t="n">
        <v>8617.290000000001</v>
      </c>
      <c r="P43">
        <f>O43*_xlfn.XLOOKUP(K43,AM:AM,AN:AN)</f>
        <v/>
      </c>
      <c r="Q43">
        <f>O43*_xlfn.XLOOKUP(K43,AM:AM,AO:AO)</f>
        <v/>
      </c>
      <c r="R43">
        <f>_xlfn.XLOOKUP(E43,Y:Y,Z:Z)</f>
        <v/>
      </c>
      <c r="S43">
        <f>_xlfn.XLOOKUP(E43,Y:Y,AB:AB)</f>
        <v/>
      </c>
      <c r="T43">
        <f>WEEKNUM(G43)</f>
        <v/>
      </c>
      <c r="U43">
        <f>YEAR(G43)</f>
        <v/>
      </c>
      <c r="V43" s="117">
        <f>IFERROR(Q43/N43,"0")</f>
        <v/>
      </c>
      <c r="Y43" t="n">
        <v>28845</v>
      </c>
      <c r="Z43" t="inlineStr">
        <is>
          <t>Rocco Forte the Balmoral</t>
        </is>
      </c>
      <c r="AA43" t="inlineStr">
        <is>
          <t>HTL</t>
        </is>
      </c>
      <c r="AB43" t="inlineStr">
        <is>
          <t>United Kingdom</t>
        </is>
      </c>
      <c r="AF43" t="n">
        <v>24338</v>
      </c>
      <c r="AG43" t="inlineStr">
        <is>
          <t>ROCCO FORTE HOTEL SAVOY</t>
        </is>
      </c>
      <c r="AH43" t="inlineStr">
        <is>
          <t>HTL</t>
        </is>
      </c>
      <c r="AI43" t="inlineStr">
        <is>
          <t>Italy</t>
        </is>
      </c>
      <c r="BC43" s="118" t="n">
        <v>42</v>
      </c>
      <c r="BD43" t="inlineStr">
        <is>
          <t>BlancaO</t>
        </is>
      </c>
      <c r="BH43" t="n">
        <v>44</v>
      </c>
      <c r="BI43" t="inlineStr">
        <is>
          <t>DianaM</t>
        </is>
      </c>
      <c r="BN43" t="inlineStr">
        <is>
          <t>marc1989</t>
        </is>
      </c>
      <c r="BO43" t="inlineStr">
        <is>
          <t>México</t>
        </is>
      </c>
    </row>
    <row r="44">
      <c r="A44">
        <f>_xlfn.XLOOKUP(D44,BN:BN,BO:BO)</f>
        <v/>
      </c>
      <c r="B44" t="inlineStr">
        <is>
          <t>SL</t>
        </is>
      </c>
      <c r="C44" t="n">
        <v>7</v>
      </c>
      <c r="D44">
        <f>_xlfn.XLOOKUP(C44,BC:BC,BD:BD)</f>
        <v/>
      </c>
      <c r="E44" t="n">
        <v>27610</v>
      </c>
      <c r="F44" t="inlineStr">
        <is>
          <t>Seguro Familia Virzi</t>
        </is>
      </c>
      <c r="G44" s="234" t="n">
        <v>45859</v>
      </c>
      <c r="H44" s="234" t="n">
        <v>45868</v>
      </c>
      <c r="I44" t="inlineStr">
        <is>
          <t>SEG</t>
        </is>
      </c>
      <c r="J44">
        <f>_xlfn.XLOOKUP(I44,AS:AS,AU:AU)</f>
        <v/>
      </c>
      <c r="K44" t="inlineStr">
        <is>
          <t>USD</t>
        </is>
      </c>
      <c r="L44" s="238" t="n">
        <v>731.04</v>
      </c>
      <c r="M44">
        <f>L44*_xlfn.XLOOKUP(K44,AM:AM,AN:AN)</f>
        <v/>
      </c>
      <c r="N44">
        <f>L44*_xlfn.XLOOKUP(K44,AM:AM,AO:AO)</f>
        <v/>
      </c>
      <c r="O44" s="238" t="n">
        <v>0</v>
      </c>
      <c r="P44">
        <f>O44*_xlfn.XLOOKUP(K44,AM:AM,AN:AN)</f>
        <v/>
      </c>
      <c r="Q44">
        <f>O44*_xlfn.XLOOKUP(K44,AM:AM,AO:AO)</f>
        <v/>
      </c>
      <c r="R44">
        <f>_xlfn.XLOOKUP(E44,Y:Y,Z:Z)</f>
        <v/>
      </c>
      <c r="S44">
        <f>_xlfn.XLOOKUP(E44,Y:Y,AB:AB)</f>
        <v/>
      </c>
      <c r="T44">
        <f>WEEKNUM(G44)</f>
        <v/>
      </c>
      <c r="U44">
        <f>YEAR(G44)</f>
        <v/>
      </c>
      <c r="V44" s="117">
        <f>IFERROR(Q44/N44,"0")</f>
        <v/>
      </c>
      <c r="Y44" t="n">
        <v>28891</v>
      </c>
      <c r="Z44" t="inlineStr">
        <is>
          <t>Panister SRL</t>
        </is>
      </c>
      <c r="AA44" t="inlineStr">
        <is>
          <t>HTL</t>
        </is>
      </c>
      <c r="AB44" t="inlineStr">
        <is>
          <t>Italy</t>
        </is>
      </c>
      <c r="AF44" t="n">
        <v>24399</v>
      </c>
      <c r="AG44" t="inlineStr">
        <is>
          <t>Ethiopian Airlines</t>
        </is>
      </c>
      <c r="AH44" t="inlineStr">
        <is>
          <t>VLO</t>
        </is>
      </c>
      <c r="AI44" t="inlineStr">
        <is>
          <t>Ethiopia</t>
        </is>
      </c>
      <c r="BC44" s="118" t="n">
        <v>43</v>
      </c>
      <c r="BD44" t="inlineStr">
        <is>
          <t>MartinB</t>
        </is>
      </c>
      <c r="BH44" t="n">
        <v>45</v>
      </c>
      <c r="BI44" t="inlineStr">
        <is>
          <t>DianaM</t>
        </is>
      </c>
      <c r="BN44" t="inlineStr">
        <is>
          <t>IsraelB</t>
        </is>
      </c>
      <c r="BO44" t="inlineStr">
        <is>
          <t>México</t>
        </is>
      </c>
    </row>
    <row r="45">
      <c r="A45">
        <f>_xlfn.XLOOKUP(D45,BN:BN,BO:BO)</f>
        <v/>
      </c>
      <c r="B45" t="inlineStr">
        <is>
          <t>SL</t>
        </is>
      </c>
      <c r="C45" t="n">
        <v>8</v>
      </c>
      <c r="D45">
        <f>_xlfn.XLOOKUP(C45,BC:BC,BD:BD)</f>
        <v/>
      </c>
      <c r="E45" t="n">
        <v>27608</v>
      </c>
      <c r="F45" t="inlineStr">
        <is>
          <t xml:space="preserve">TROMSO CON ACTIVIDADES EN GRUPO </t>
        </is>
      </c>
      <c r="G45" s="234" t="n">
        <v>45996</v>
      </c>
      <c r="H45" s="234" t="n">
        <v>46000</v>
      </c>
      <c r="I45" t="inlineStr">
        <is>
          <t>PKT</t>
        </is>
      </c>
      <c r="J45">
        <f>_xlfn.XLOOKUP(I45,AS:AS,AU:AU)</f>
        <v/>
      </c>
      <c r="K45" t="inlineStr">
        <is>
          <t>EUR</t>
        </is>
      </c>
      <c r="L45" s="238" t="n">
        <v>6259</v>
      </c>
      <c r="M45">
        <f>L45*_xlfn.XLOOKUP(K45,AM:AM,AN:AN)</f>
        <v/>
      </c>
      <c r="N45">
        <f>L45*_xlfn.XLOOKUP(K45,AM:AM,AO:AO)</f>
        <v/>
      </c>
      <c r="O45" s="238" t="n">
        <v>0</v>
      </c>
      <c r="P45">
        <f>O45*_xlfn.XLOOKUP(K45,AM:AM,AN:AN)</f>
        <v/>
      </c>
      <c r="Q45">
        <f>O45*_xlfn.XLOOKUP(K45,AM:AM,AO:AO)</f>
        <v/>
      </c>
      <c r="R45">
        <f>_xlfn.XLOOKUP(E45,Y:Y,Z:Z)</f>
        <v/>
      </c>
      <c r="S45">
        <f>_xlfn.XLOOKUP(E45,Y:Y,AB:AB)</f>
        <v/>
      </c>
      <c r="T45">
        <f>WEEKNUM(G45)</f>
        <v/>
      </c>
      <c r="U45">
        <f>YEAR(G45)</f>
        <v/>
      </c>
      <c r="V45" s="117">
        <f>IFERROR(Q45/N45,"0")</f>
        <v/>
      </c>
      <c r="Y45" t="n">
        <v>28935</v>
      </c>
      <c r="Z45" t="inlineStr">
        <is>
          <t>Hotel La Ponche</t>
        </is>
      </c>
      <c r="AA45" t="inlineStr">
        <is>
          <t>HTL</t>
        </is>
      </c>
      <c r="AB45" t="inlineStr">
        <is>
          <t>France</t>
        </is>
      </c>
      <c r="AF45" t="n">
        <v>24401</v>
      </c>
      <c r="AG45" t="inlineStr">
        <is>
          <t>WE PLAN</t>
        </is>
      </c>
      <c r="AH45" t="inlineStr">
        <is>
          <t>PKT</t>
        </is>
      </c>
      <c r="AI45" t="inlineStr">
        <is>
          <t>Morocco</t>
        </is>
      </c>
      <c r="BC45" s="118" t="n">
        <v>44</v>
      </c>
      <c r="BD45" t="inlineStr">
        <is>
          <t>AlmudenaG</t>
        </is>
      </c>
      <c r="BH45" t="n">
        <v>46</v>
      </c>
      <c r="BI45" t="inlineStr">
        <is>
          <t>DianaM</t>
        </is>
      </c>
      <c r="BN45" t="inlineStr">
        <is>
          <t>FernandoS</t>
        </is>
      </c>
      <c r="BO45" t="inlineStr">
        <is>
          <t>México</t>
        </is>
      </c>
    </row>
    <row r="46">
      <c r="A46">
        <f>_xlfn.XLOOKUP(D46,BN:BN,BO:BO)</f>
        <v/>
      </c>
      <c r="B46" t="inlineStr">
        <is>
          <t>SL</t>
        </is>
      </c>
      <c r="C46" t="n">
        <v>8</v>
      </c>
      <c r="D46">
        <f>_xlfn.XLOOKUP(C46,BC:BC,BD:BD)</f>
        <v/>
      </c>
      <c r="E46" t="n">
        <v>27263</v>
      </c>
      <c r="F46" t="inlineStr">
        <is>
          <t xml:space="preserve">4 Vuelos Madrid - Tromso </t>
        </is>
      </c>
      <c r="G46" s="234" t="n">
        <v>45996</v>
      </c>
      <c r="H46" s="234" t="n">
        <v>46000</v>
      </c>
      <c r="I46" t="inlineStr">
        <is>
          <t>ABC</t>
        </is>
      </c>
      <c r="J46">
        <f>_xlfn.XLOOKUP(I46,AS:AS,AU:AU)</f>
        <v/>
      </c>
      <c r="K46" t="inlineStr">
        <is>
          <t>EUR</t>
        </is>
      </c>
      <c r="L46" s="238" t="n">
        <v>2517.76</v>
      </c>
      <c r="M46">
        <f>L46*_xlfn.XLOOKUP(K46,AM:AM,AN:AN)</f>
        <v/>
      </c>
      <c r="N46">
        <f>L46*_xlfn.XLOOKUP(K46,AM:AM,AO:AO)</f>
        <v/>
      </c>
      <c r="O46" s="238" t="n">
        <v>0</v>
      </c>
      <c r="P46">
        <f>O46*_xlfn.XLOOKUP(K46,AM:AM,AN:AN)</f>
        <v/>
      </c>
      <c r="Q46">
        <f>O46*_xlfn.XLOOKUP(K46,AM:AM,AO:AO)</f>
        <v/>
      </c>
      <c r="R46">
        <f>_xlfn.XLOOKUP(E46,Y:Y,Z:Z)</f>
        <v/>
      </c>
      <c r="S46">
        <f>_xlfn.XLOOKUP(E46,Y:Y,AB:AB)</f>
        <v/>
      </c>
      <c r="T46">
        <f>WEEKNUM(G46)</f>
        <v/>
      </c>
      <c r="U46">
        <f>YEAR(G46)</f>
        <v/>
      </c>
      <c r="V46" s="117">
        <f>IFERROR(Q46/N46,"0")</f>
        <v/>
      </c>
      <c r="Y46" t="n">
        <v>28938</v>
      </c>
      <c r="Z46" t="inlineStr">
        <is>
          <t>Spatia Comporta</t>
        </is>
      </c>
      <c r="AA46" t="inlineStr">
        <is>
          <t>HTL</t>
        </is>
      </c>
      <c r="AB46" t="inlineStr">
        <is>
          <t>Portugal</t>
        </is>
      </c>
      <c r="AF46" t="n">
        <v>24440</v>
      </c>
      <c r="AG46" t="inlineStr">
        <is>
          <t>THE STANDARD EAST VILLAGE</t>
        </is>
      </c>
      <c r="AH46" t="inlineStr">
        <is>
          <t>HTL</t>
        </is>
      </c>
      <c r="AI46" t="inlineStr">
        <is>
          <t>United States</t>
        </is>
      </c>
      <c r="BC46" s="118" t="n">
        <v>45</v>
      </c>
      <c r="BD46" t="inlineStr">
        <is>
          <t>AlmudenaG</t>
        </is>
      </c>
      <c r="BH46" t="n">
        <v>47</v>
      </c>
      <c r="BI46" t="inlineStr">
        <is>
          <t>DianaM</t>
        </is>
      </c>
      <c r="BN46" t="inlineStr">
        <is>
          <t>JorgeP</t>
        </is>
      </c>
      <c r="BO46" t="inlineStr">
        <is>
          <t>México</t>
        </is>
      </c>
    </row>
    <row r="47">
      <c r="A47">
        <f>_xlfn.XLOOKUP(D47,BN:BN,BO:BO)</f>
        <v/>
      </c>
      <c r="B47" t="inlineStr">
        <is>
          <t>SL</t>
        </is>
      </c>
      <c r="C47" t="n">
        <v>8</v>
      </c>
      <c r="D47">
        <f>_xlfn.XLOOKUP(C47,BC:BC,BD:BD)</f>
        <v/>
      </c>
      <c r="E47" t="n">
        <v>27610</v>
      </c>
      <c r="F47" t="inlineStr">
        <is>
          <t xml:space="preserve">4 SEGUROS ASISTENCIA + CANCELACION </t>
        </is>
      </c>
      <c r="G47" s="234" t="n">
        <v>45996</v>
      </c>
      <c r="H47" s="234" t="n">
        <v>46000</v>
      </c>
      <c r="I47" t="inlineStr">
        <is>
          <t>SEG</t>
        </is>
      </c>
      <c r="J47">
        <f>_xlfn.XLOOKUP(I47,AS:AS,AU:AU)</f>
        <v/>
      </c>
      <c r="K47" t="inlineStr">
        <is>
          <t>EUR</t>
        </is>
      </c>
      <c r="L47" s="238" t="n">
        <v>158.92</v>
      </c>
      <c r="M47">
        <f>L47*_xlfn.XLOOKUP(K47,AM:AM,AN:AN)</f>
        <v/>
      </c>
      <c r="N47">
        <f>L47*_xlfn.XLOOKUP(K47,AM:AM,AO:AO)</f>
        <v/>
      </c>
      <c r="O47" s="238" t="n">
        <v>0</v>
      </c>
      <c r="P47">
        <f>O47*_xlfn.XLOOKUP(K47,AM:AM,AN:AN)</f>
        <v/>
      </c>
      <c r="Q47">
        <f>O47*_xlfn.XLOOKUP(K47,AM:AM,AO:AO)</f>
        <v/>
      </c>
      <c r="R47">
        <f>_xlfn.XLOOKUP(E47,Y:Y,Z:Z)</f>
        <v/>
      </c>
      <c r="S47">
        <f>_xlfn.XLOOKUP(E47,Y:Y,AB:AB)</f>
        <v/>
      </c>
      <c r="T47">
        <f>WEEKNUM(G47)</f>
        <v/>
      </c>
      <c r="U47">
        <f>YEAR(G47)</f>
        <v/>
      </c>
      <c r="V47" s="117">
        <f>IFERROR(Q47/N47,"0")</f>
        <v/>
      </c>
      <c r="Y47" t="n">
        <v>28972</v>
      </c>
      <c r="Z47" t="inlineStr">
        <is>
          <t>Hotel Amigo</t>
        </is>
      </c>
      <c r="AA47" t="inlineStr">
        <is>
          <t>HTL</t>
        </is>
      </c>
      <c r="AB47" t="inlineStr">
        <is>
          <t>Belgium</t>
        </is>
      </c>
      <c r="AF47" t="n">
        <v>24443</v>
      </c>
      <c r="AG47" t="inlineStr">
        <is>
          <t>FOUR SEASONS HOTEL AT THE SURF CLUB, SURFSIDE, FLORIDA</t>
        </is>
      </c>
      <c r="AH47" t="inlineStr">
        <is>
          <t>HTL</t>
        </is>
      </c>
      <c r="AI47" t="inlineStr">
        <is>
          <t>United States</t>
        </is>
      </c>
      <c r="BC47" s="118" t="n">
        <v>46</v>
      </c>
      <c r="BD47" t="inlineStr">
        <is>
          <t>MartinB</t>
        </is>
      </c>
      <c r="BH47" t="n">
        <v>48</v>
      </c>
      <c r="BI47" t="inlineStr">
        <is>
          <t>DianaM</t>
        </is>
      </c>
      <c r="BN47" t="inlineStr">
        <is>
          <t>LuisHdz</t>
        </is>
      </c>
      <c r="BO47" t="inlineStr">
        <is>
          <t>México</t>
        </is>
      </c>
    </row>
    <row r="48">
      <c r="A48">
        <f>_xlfn.XLOOKUP(D48,BN:BN,BO:BO)</f>
        <v/>
      </c>
      <c r="B48" t="inlineStr">
        <is>
          <t>SL</t>
        </is>
      </c>
      <c r="C48" t="n">
        <v>8</v>
      </c>
      <c r="D48">
        <f>_xlfn.XLOOKUP(C48,BC:BC,BD:BD)</f>
        <v/>
      </c>
      <c r="E48" t="n">
        <v>0</v>
      </c>
      <c r="F48" t="inlineStr">
        <is>
          <t>FEES</t>
        </is>
      </c>
      <c r="G48" s="234" t="n">
        <v>45996</v>
      </c>
      <c r="H48" s="234" t="n">
        <v>46000</v>
      </c>
      <c r="I48" t="inlineStr">
        <is>
          <t>HPS</t>
        </is>
      </c>
      <c r="J48">
        <f>_xlfn.XLOOKUP(I48,AS:AS,AU:AU)</f>
        <v/>
      </c>
      <c r="K48" t="inlineStr">
        <is>
          <t>EUR</t>
        </is>
      </c>
      <c r="L48" s="238" t="n">
        <v>3230.32</v>
      </c>
      <c r="M48">
        <f>L48*_xlfn.XLOOKUP(K48,AM:AM,AN:AN)</f>
        <v/>
      </c>
      <c r="N48">
        <f>L48*_xlfn.XLOOKUP(K48,AM:AM,AO:AO)</f>
        <v/>
      </c>
      <c r="O48" s="238" t="n">
        <v>3230.32</v>
      </c>
      <c r="P48">
        <f>O48*_xlfn.XLOOKUP(K48,AM:AM,AN:AN)</f>
        <v/>
      </c>
      <c r="Q48">
        <f>O48*_xlfn.XLOOKUP(K48,AM:AM,AO:AO)</f>
        <v/>
      </c>
      <c r="R48">
        <f>_xlfn.XLOOKUP(E48,Y:Y,Z:Z)</f>
        <v/>
      </c>
      <c r="S48">
        <f>_xlfn.XLOOKUP(E48,Y:Y,AB:AB)</f>
        <v/>
      </c>
      <c r="T48">
        <f>WEEKNUM(G48)</f>
        <v/>
      </c>
      <c r="U48">
        <f>YEAR(G48)</f>
        <v/>
      </c>
      <c r="V48" s="117">
        <f>IFERROR(Q48/N48,"0")</f>
        <v/>
      </c>
      <c r="Y48" t="n">
        <v>29060</v>
      </c>
      <c r="Z48" t="inlineStr">
        <is>
          <t>Visas web</t>
        </is>
      </c>
      <c r="AA48" t="inlineStr">
        <is>
          <t>OTR</t>
        </is>
      </c>
      <c r="AB48" t="inlineStr">
        <is>
          <t>Canada</t>
        </is>
      </c>
      <c r="AF48" t="n">
        <v>24490</v>
      </c>
      <c r="AG48" t="inlineStr">
        <is>
          <t>WELL COM AIR</t>
        </is>
      </c>
      <c r="AH48" t="inlineStr">
        <is>
          <t>OTR</t>
        </is>
      </c>
      <c r="AI48" t="inlineStr">
        <is>
          <t>France</t>
        </is>
      </c>
      <c r="BC48" s="118" t="n">
        <v>47</v>
      </c>
      <c r="BD48" t="inlineStr">
        <is>
          <t>MartinB</t>
        </is>
      </c>
      <c r="BH48" t="n">
        <v>49</v>
      </c>
      <c r="BI48" t="inlineStr">
        <is>
          <t>RafaellaP</t>
        </is>
      </c>
      <c r="BN48" t="inlineStr">
        <is>
          <t>AlejandraL</t>
        </is>
      </c>
      <c r="BO48" t="inlineStr">
        <is>
          <t>Madrid</t>
        </is>
      </c>
    </row>
    <row r="49">
      <c r="A49">
        <f>_xlfn.XLOOKUP(D49,BN:BN,BO:BO)</f>
        <v/>
      </c>
      <c r="B49" t="inlineStr">
        <is>
          <t>SL</t>
        </is>
      </c>
      <c r="C49" t="n">
        <v>8</v>
      </c>
      <c r="D49">
        <f>_xlfn.XLOOKUP(C49,BC:BC,BD:BD)</f>
        <v/>
      </c>
      <c r="E49" t="n">
        <v>33993</v>
      </c>
      <c r="F49" t="inlineStr">
        <is>
          <t xml:space="preserve">Devolucion </t>
        </is>
      </c>
      <c r="G49" s="234" t="n">
        <v>45996</v>
      </c>
      <c r="H49" s="234" t="n">
        <v>46000</v>
      </c>
      <c r="I49" t="inlineStr">
        <is>
          <t>OTR</t>
        </is>
      </c>
      <c r="J49">
        <f>_xlfn.XLOOKUP(I49,AS:AS,AU:AU)</f>
        <v/>
      </c>
      <c r="K49" t="inlineStr">
        <is>
          <t>EUR</t>
        </is>
      </c>
      <c r="L49" s="238" t="n">
        <v>78</v>
      </c>
      <c r="M49">
        <f>L49*_xlfn.XLOOKUP(K49,AM:AM,AN:AN)</f>
        <v/>
      </c>
      <c r="N49">
        <f>L49*_xlfn.XLOOKUP(K49,AM:AM,AO:AO)</f>
        <v/>
      </c>
      <c r="O49" s="238" t="n">
        <v>0</v>
      </c>
      <c r="P49">
        <f>O49*_xlfn.XLOOKUP(K49,AM:AM,AN:AN)</f>
        <v/>
      </c>
      <c r="Q49">
        <f>O49*_xlfn.XLOOKUP(K49,AM:AM,AO:AO)</f>
        <v/>
      </c>
      <c r="R49">
        <f>_xlfn.XLOOKUP(E49,Y:Y,Z:Z)</f>
        <v/>
      </c>
      <c r="S49">
        <f>_xlfn.XLOOKUP(E49,Y:Y,AB:AB)</f>
        <v/>
      </c>
      <c r="T49">
        <f>WEEKNUM(G49)</f>
        <v/>
      </c>
      <c r="U49">
        <f>YEAR(G49)</f>
        <v/>
      </c>
      <c r="V49" s="117">
        <f>IFERROR(Q49/N49,"0")</f>
        <v/>
      </c>
      <c r="Y49" t="n">
        <v>29068</v>
      </c>
      <c r="Z49" t="inlineStr">
        <is>
          <t>Vmaison Hotel</t>
        </is>
      </c>
      <c r="AA49" t="inlineStr">
        <is>
          <t>HTL</t>
        </is>
      </c>
      <c r="AB49" t="inlineStr">
        <is>
          <t>Italy</t>
        </is>
      </c>
      <c r="AF49" t="n">
        <v>24493</v>
      </c>
      <c r="AG49" t="inlineStr">
        <is>
          <t>VISTA VERONA</t>
        </is>
      </c>
      <c r="AH49" t="inlineStr">
        <is>
          <t>HTL</t>
        </is>
      </c>
      <c r="AI49" t="inlineStr">
        <is>
          <t>Italy</t>
        </is>
      </c>
      <c r="BC49" s="118" t="n">
        <v>48</v>
      </c>
      <c r="BD49" t="inlineStr">
        <is>
          <t>ConchaD</t>
        </is>
      </c>
      <c r="BH49" t="n">
        <v>50</v>
      </c>
      <c r="BI49" t="inlineStr">
        <is>
          <t>DianaM</t>
        </is>
      </c>
      <c r="BN49" t="inlineStr">
        <is>
          <t>JuliaC</t>
        </is>
      </c>
      <c r="BO49" t="inlineStr">
        <is>
          <t>Madrid</t>
        </is>
      </c>
    </row>
    <row r="50">
      <c r="A50">
        <f>_xlfn.XLOOKUP(D50,BN:BN,BO:BO)</f>
        <v/>
      </c>
      <c r="B50" t="inlineStr">
        <is>
          <t>SL</t>
        </is>
      </c>
      <c r="C50" t="n">
        <v>8</v>
      </c>
      <c r="D50">
        <f>_xlfn.XLOOKUP(C50,BC:BC,BD:BD)</f>
        <v/>
      </c>
      <c r="E50" t="n">
        <v>27608</v>
      </c>
      <c r="F50" t="inlineStr">
        <is>
          <t>reembolso detalle</t>
        </is>
      </c>
      <c r="G50" s="234" t="n">
        <v>45996</v>
      </c>
      <c r="H50" s="234" t="n">
        <v>46000</v>
      </c>
      <c r="I50" t="inlineStr">
        <is>
          <t>OTR</t>
        </is>
      </c>
      <c r="J50">
        <f>_xlfn.XLOOKUP(I50,AS:AS,AU:AU)</f>
        <v/>
      </c>
      <c r="K50" t="inlineStr">
        <is>
          <t>EUR</t>
        </is>
      </c>
      <c r="L50" s="238" t="n">
        <v>-125</v>
      </c>
      <c r="M50">
        <f>L50*_xlfn.XLOOKUP(K50,AM:AM,AN:AN)</f>
        <v/>
      </c>
      <c r="N50">
        <f>L50*_xlfn.XLOOKUP(K50,AM:AM,AO:AO)</f>
        <v/>
      </c>
      <c r="O50" s="238" t="n">
        <v>0</v>
      </c>
      <c r="P50">
        <f>O50*_xlfn.XLOOKUP(K50,AM:AM,AN:AN)</f>
        <v/>
      </c>
      <c r="Q50">
        <f>O50*_xlfn.XLOOKUP(K50,AM:AM,AO:AO)</f>
        <v/>
      </c>
      <c r="R50">
        <f>_xlfn.XLOOKUP(E50,Y:Y,Z:Z)</f>
        <v/>
      </c>
      <c r="S50">
        <f>_xlfn.XLOOKUP(E50,Y:Y,AB:AB)</f>
        <v/>
      </c>
      <c r="T50">
        <f>WEEKNUM(G50)</f>
        <v/>
      </c>
      <c r="U50">
        <f>YEAR(G50)</f>
        <v/>
      </c>
      <c r="V50" s="117">
        <f>IFERROR(Q50/N50,"0")</f>
        <v/>
      </c>
      <c r="Y50" t="n">
        <v>29073</v>
      </c>
      <c r="Z50" t="inlineStr">
        <is>
          <t>Backstage Hotel Vernissage</t>
        </is>
      </c>
      <c r="AA50" t="inlineStr">
        <is>
          <t>HTL</t>
        </is>
      </c>
      <c r="AB50" t="inlineStr">
        <is>
          <t>Switzerland</t>
        </is>
      </c>
      <c r="AF50" t="n">
        <v>24495</v>
      </c>
      <c r="AG50" t="inlineStr">
        <is>
          <t>United Airlines</t>
        </is>
      </c>
      <c r="AH50" t="inlineStr">
        <is>
          <t>VLO</t>
        </is>
      </c>
      <c r="AI50" t="inlineStr">
        <is>
          <t>United States</t>
        </is>
      </c>
      <c r="BC50" s="118" t="n">
        <v>49</v>
      </c>
      <c r="BD50" t="inlineStr">
        <is>
          <t>MartinB</t>
        </is>
      </c>
      <c r="BH50" t="n">
        <v>51</v>
      </c>
      <c r="BI50" t="inlineStr">
        <is>
          <t>DianaM</t>
        </is>
      </c>
      <c r="BN50" t="inlineStr">
        <is>
          <t>CaroleM</t>
        </is>
      </c>
      <c r="BO50" t="inlineStr">
        <is>
          <t>Madrid</t>
        </is>
      </c>
    </row>
    <row r="51">
      <c r="A51">
        <f>_xlfn.XLOOKUP(D51,BN:BN,BO:BO)</f>
        <v/>
      </c>
      <c r="B51" t="inlineStr">
        <is>
          <t>SL</t>
        </is>
      </c>
      <c r="C51" t="n">
        <v>9</v>
      </c>
      <c r="D51">
        <f>_xlfn.XLOOKUP(C51,BC:BC,BD:BD)</f>
        <v/>
      </c>
      <c r="E51" t="n">
        <v>27688</v>
      </c>
      <c r="F51" t="inlineStr">
        <is>
          <t xml:space="preserve">Vuelos internacionales Business con EY Juan </t>
        </is>
      </c>
      <c r="G51" s="234" t="n">
        <v>45889</v>
      </c>
      <c r="H51" s="234" t="n">
        <v>45904</v>
      </c>
      <c r="I51" t="inlineStr">
        <is>
          <t>VLO</t>
        </is>
      </c>
      <c r="J51">
        <f>_xlfn.XLOOKUP(I51,AS:AS,AU:AU)</f>
        <v/>
      </c>
      <c r="K51" t="inlineStr">
        <is>
          <t>EUR</t>
        </is>
      </c>
      <c r="L51" s="238" t="n">
        <v>3123.08</v>
      </c>
      <c r="M51">
        <f>L51*_xlfn.XLOOKUP(K51,AM:AM,AN:AN)</f>
        <v/>
      </c>
      <c r="N51">
        <f>L51*_xlfn.XLOOKUP(K51,AM:AM,AO:AO)</f>
        <v/>
      </c>
      <c r="O51" s="238" t="n">
        <v>0</v>
      </c>
      <c r="P51">
        <f>O51*_xlfn.XLOOKUP(K51,AM:AM,AN:AN)</f>
        <v/>
      </c>
      <c r="Q51">
        <f>O51*_xlfn.XLOOKUP(K51,AM:AM,AO:AO)</f>
        <v/>
      </c>
      <c r="R51">
        <f>_xlfn.XLOOKUP(E51,Y:Y,Z:Z)</f>
        <v/>
      </c>
      <c r="S51">
        <f>_xlfn.XLOOKUP(E51,Y:Y,AB:AB)</f>
        <v/>
      </c>
      <c r="T51">
        <f>WEEKNUM(G51)</f>
        <v/>
      </c>
      <c r="U51">
        <f>YEAR(G51)</f>
        <v/>
      </c>
      <c r="V51" s="117">
        <f>IFERROR(Q51/N51,"0")</f>
        <v/>
      </c>
      <c r="Y51" t="n">
        <v>29091</v>
      </c>
      <c r="Z51" t="inlineStr">
        <is>
          <t>Triumph Travel</t>
        </is>
      </c>
      <c r="AA51" t="inlineStr">
        <is>
          <t>PKT</t>
        </is>
      </c>
      <c r="AB51" t="inlineStr">
        <is>
          <t>South Africa</t>
        </is>
      </c>
      <c r="AF51" t="n">
        <v>24750</v>
      </c>
      <c r="AG51" t="inlineStr">
        <is>
          <t>Swiss International Airlines</t>
        </is>
      </c>
      <c r="AH51" t="inlineStr">
        <is>
          <t>VLO</t>
        </is>
      </c>
      <c r="AI51" t="inlineStr">
        <is>
          <t>Switzerland</t>
        </is>
      </c>
      <c r="BC51" s="118" t="n">
        <v>50</v>
      </c>
      <c r="BD51" t="inlineStr">
        <is>
          <t>AliciaLT</t>
        </is>
      </c>
      <c r="BH51" t="n">
        <v>52</v>
      </c>
      <c r="BI51" t="inlineStr">
        <is>
          <t>DianaM</t>
        </is>
      </c>
      <c r="BN51" t="inlineStr">
        <is>
          <t>IsabelB</t>
        </is>
      </c>
      <c r="BO51" t="inlineStr">
        <is>
          <t>Madrid</t>
        </is>
      </c>
    </row>
    <row r="52">
      <c r="A52">
        <f>_xlfn.XLOOKUP(D52,BN:BN,BO:BO)</f>
        <v/>
      </c>
      <c r="B52" t="inlineStr">
        <is>
          <t>SL</t>
        </is>
      </c>
      <c r="C52" t="n">
        <v>9</v>
      </c>
      <c r="D52">
        <f>_xlfn.XLOOKUP(C52,BC:BC,BD:BD)</f>
        <v/>
      </c>
      <c r="E52" t="n">
        <v>27688</v>
      </c>
      <c r="F52" t="inlineStr">
        <is>
          <t>Vuelos internacionales con EY Carla Guardiola</t>
        </is>
      </c>
      <c r="G52" s="234" t="n">
        <v>45889</v>
      </c>
      <c r="H52" s="234" t="n">
        <v>45908</v>
      </c>
      <c r="I52" t="inlineStr">
        <is>
          <t>VLO</t>
        </is>
      </c>
      <c r="J52">
        <f>_xlfn.XLOOKUP(I52,AS:AS,AU:AU)</f>
        <v/>
      </c>
      <c r="K52" t="inlineStr">
        <is>
          <t>EUR</t>
        </is>
      </c>
      <c r="L52" s="238" t="n">
        <v>3304.72</v>
      </c>
      <c r="M52">
        <f>L52*_xlfn.XLOOKUP(K52,AM:AM,AN:AN)</f>
        <v/>
      </c>
      <c r="N52">
        <f>L52*_xlfn.XLOOKUP(K52,AM:AM,AO:AO)</f>
        <v/>
      </c>
      <c r="O52" s="238" t="n">
        <v>0</v>
      </c>
      <c r="P52">
        <f>O52*_xlfn.XLOOKUP(K52,AM:AM,AN:AN)</f>
        <v/>
      </c>
      <c r="Q52">
        <f>O52*_xlfn.XLOOKUP(K52,AM:AM,AO:AO)</f>
        <v/>
      </c>
      <c r="R52">
        <f>_xlfn.XLOOKUP(E52,Y:Y,Z:Z)</f>
        <v/>
      </c>
      <c r="S52">
        <f>_xlfn.XLOOKUP(E52,Y:Y,AB:AB)</f>
        <v/>
      </c>
      <c r="T52">
        <f>WEEKNUM(G52)</f>
        <v/>
      </c>
      <c r="U52">
        <f>YEAR(G52)</f>
        <v/>
      </c>
      <c r="V52" s="117">
        <f>IFERROR(Q52/N52,"0")</f>
        <v/>
      </c>
      <c r="Y52" t="n">
        <v>29134</v>
      </c>
      <c r="Z52" t="inlineStr">
        <is>
          <t>Nihi Sumba</t>
        </is>
      </c>
      <c r="AA52" t="inlineStr">
        <is>
          <t>HTL</t>
        </is>
      </c>
      <c r="AB52" t="inlineStr">
        <is>
          <t>Indonesia</t>
        </is>
      </c>
      <c r="AF52" t="n">
        <v>24811</v>
      </c>
      <c r="AG52" t="inlineStr">
        <is>
          <t>NORDIC LUXURY</t>
        </is>
      </c>
      <c r="AH52" t="inlineStr">
        <is>
          <t>PKT</t>
        </is>
      </c>
      <c r="AI52" t="inlineStr">
        <is>
          <t>Iceland</t>
        </is>
      </c>
      <c r="BC52" s="118" t="n">
        <v>51</v>
      </c>
      <c r="BD52" t="inlineStr">
        <is>
          <t>MartinB</t>
        </is>
      </c>
      <c r="BH52" t="n">
        <v>53</v>
      </c>
      <c r="BI52" t="inlineStr">
        <is>
          <t>DianaM</t>
        </is>
      </c>
      <c r="BN52" t="inlineStr">
        <is>
          <t>AmayaA</t>
        </is>
      </c>
      <c r="BO52" t="inlineStr">
        <is>
          <t>Madrid</t>
        </is>
      </c>
    </row>
    <row r="53">
      <c r="A53">
        <f>_xlfn.XLOOKUP(D53,BN:BN,BO:BO)</f>
        <v/>
      </c>
      <c r="B53" t="inlineStr">
        <is>
          <t>SL</t>
        </is>
      </c>
      <c r="C53" t="n">
        <v>9</v>
      </c>
      <c r="D53">
        <f>_xlfn.XLOOKUP(C53,BC:BC,BD:BD)</f>
        <v/>
      </c>
      <c r="E53" t="n">
        <v>0</v>
      </c>
      <c r="F53" t="inlineStr">
        <is>
          <t>FEE VUELOS</t>
        </is>
      </c>
      <c r="G53" s="234" t="n">
        <v>45889</v>
      </c>
      <c r="H53" s="234" t="n">
        <v>45908</v>
      </c>
      <c r="I53" t="inlineStr">
        <is>
          <t>HPS</t>
        </is>
      </c>
      <c r="J53">
        <f>_xlfn.XLOOKUP(I53,AS:AS,AU:AU)</f>
        <v/>
      </c>
      <c r="K53" t="inlineStr">
        <is>
          <t>EUR</t>
        </is>
      </c>
      <c r="L53" s="238" t="n">
        <v>423.09</v>
      </c>
      <c r="M53">
        <f>L53*_xlfn.XLOOKUP(K53,AM:AM,AN:AN)</f>
        <v/>
      </c>
      <c r="N53">
        <f>L53*_xlfn.XLOOKUP(K53,AM:AM,AO:AO)</f>
        <v/>
      </c>
      <c r="O53" s="238" t="n">
        <v>423.09</v>
      </c>
      <c r="P53">
        <f>O53*_xlfn.XLOOKUP(K53,AM:AM,AN:AN)</f>
        <v/>
      </c>
      <c r="Q53">
        <f>O53*_xlfn.XLOOKUP(K53,AM:AM,AO:AO)</f>
        <v/>
      </c>
      <c r="R53">
        <f>_xlfn.XLOOKUP(E53,Y:Y,Z:Z)</f>
        <v/>
      </c>
      <c r="S53">
        <f>_xlfn.XLOOKUP(E53,Y:Y,AB:AB)</f>
        <v/>
      </c>
      <c r="T53">
        <f>WEEKNUM(G53)</f>
        <v/>
      </c>
      <c r="U53">
        <f>YEAR(G53)</f>
        <v/>
      </c>
      <c r="V53" s="117">
        <f>IFERROR(Q53/N53,"0")</f>
        <v/>
      </c>
      <c r="Y53" t="n">
        <v>29135</v>
      </c>
      <c r="Z53" t="inlineStr">
        <is>
          <t>Four Seasons Doha</t>
        </is>
      </c>
      <c r="AA53" t="inlineStr">
        <is>
          <t>HTL</t>
        </is>
      </c>
      <c r="AB53" t="inlineStr">
        <is>
          <t>Qatar</t>
        </is>
      </c>
      <c r="AF53" t="n">
        <v>24812</v>
      </c>
      <c r="AG53" t="inlineStr">
        <is>
          <t>Emirates Airlines</t>
        </is>
      </c>
      <c r="AH53" t="inlineStr">
        <is>
          <t>VLO</t>
        </is>
      </c>
      <c r="AI53" t="inlineStr">
        <is>
          <t>United Arab Emirates</t>
        </is>
      </c>
      <c r="BC53" s="118" t="n">
        <v>52</v>
      </c>
      <c r="BD53" t="inlineStr">
        <is>
          <t>HelenM</t>
        </is>
      </c>
      <c r="BH53" t="n">
        <v>54</v>
      </c>
      <c r="BI53" t="inlineStr">
        <is>
          <t>DianaM</t>
        </is>
      </c>
      <c r="BN53" t="inlineStr">
        <is>
          <t>Emilia</t>
        </is>
      </c>
      <c r="BO53" t="inlineStr">
        <is>
          <t>Madrid</t>
        </is>
      </c>
    </row>
    <row r="54">
      <c r="A54">
        <f>_xlfn.XLOOKUP(D54,BN:BN,BO:BO)</f>
        <v/>
      </c>
      <c r="B54" t="inlineStr">
        <is>
          <t>SL</t>
        </is>
      </c>
      <c r="C54" t="n">
        <v>9</v>
      </c>
      <c r="D54">
        <f>_xlfn.XLOOKUP(C54,BC:BC,BD:BD)</f>
        <v/>
      </c>
      <c r="E54" t="n">
        <v>28091</v>
      </c>
      <c r="F54" t="inlineStr">
        <is>
          <t>Hotel PARK HYATT Seul 30 AUG - 04 SEP</t>
        </is>
      </c>
      <c r="G54" s="234" t="n">
        <v>45899</v>
      </c>
      <c r="H54" s="234" t="n">
        <v>45904</v>
      </c>
      <c r="I54" t="inlineStr">
        <is>
          <t>HTL</t>
        </is>
      </c>
      <c r="J54">
        <f>_xlfn.XLOOKUP(I54,AS:AS,AU:AU)</f>
        <v/>
      </c>
      <c r="K54" t="inlineStr">
        <is>
          <t>EUR</t>
        </is>
      </c>
      <c r="L54" s="238" t="n">
        <v>3198.05</v>
      </c>
      <c r="M54">
        <f>L54*_xlfn.XLOOKUP(K54,AM:AM,AN:AN)</f>
        <v/>
      </c>
      <c r="N54">
        <f>L54*_xlfn.XLOOKUP(K54,AM:AM,AO:AO)</f>
        <v/>
      </c>
      <c r="O54" s="238" t="n">
        <v>208</v>
      </c>
      <c r="P54">
        <f>O54*_xlfn.XLOOKUP(K54,AM:AM,AN:AN)</f>
        <v/>
      </c>
      <c r="Q54">
        <f>O54*_xlfn.XLOOKUP(K54,AM:AM,AO:AO)</f>
        <v/>
      </c>
      <c r="R54">
        <f>_xlfn.XLOOKUP(E54,Y:Y,Z:Z)</f>
        <v/>
      </c>
      <c r="S54">
        <f>_xlfn.XLOOKUP(E54,Y:Y,AB:AB)</f>
        <v/>
      </c>
      <c r="T54">
        <f>WEEKNUM(G54)</f>
        <v/>
      </c>
      <c r="U54">
        <f>YEAR(G54)</f>
        <v/>
      </c>
      <c r="V54" s="117">
        <f>IFERROR(Q54/N54,"0")</f>
        <v/>
      </c>
      <c r="Y54" t="n">
        <v>29136</v>
      </c>
      <c r="Z54" t="inlineStr">
        <is>
          <t>Four Seasons Jimbaran</t>
        </is>
      </c>
      <c r="AA54" t="inlineStr">
        <is>
          <t>HTL</t>
        </is>
      </c>
      <c r="AB54" t="inlineStr">
        <is>
          <t>Indonesia</t>
        </is>
      </c>
      <c r="AF54" t="n">
        <v>24825</v>
      </c>
      <c r="AG54" t="inlineStr">
        <is>
          <t>THE PENINSULA ISTANBUL</t>
        </is>
      </c>
      <c r="AH54" t="inlineStr">
        <is>
          <t>HTL</t>
        </is>
      </c>
      <c r="AI54" t="inlineStr">
        <is>
          <t>Turkey</t>
        </is>
      </c>
      <c r="BC54" s="118" t="n">
        <v>53</v>
      </c>
      <c r="BD54" t="inlineStr">
        <is>
          <t>AlejandraL</t>
        </is>
      </c>
      <c r="BH54" t="n">
        <v>55</v>
      </c>
      <c r="BI54" t="inlineStr">
        <is>
          <t>DianaM</t>
        </is>
      </c>
      <c r="BN54" t="inlineStr">
        <is>
          <t>Luis</t>
        </is>
      </c>
      <c r="BO54" t="inlineStr">
        <is>
          <t>Madrid</t>
        </is>
      </c>
    </row>
    <row r="55">
      <c r="A55">
        <f>_xlfn.XLOOKUP(D55,BN:BN,BO:BO)</f>
        <v/>
      </c>
      <c r="B55" t="inlineStr">
        <is>
          <t>SL</t>
        </is>
      </c>
      <c r="C55" t="n">
        <v>9</v>
      </c>
      <c r="D55">
        <f>_xlfn.XLOOKUP(C55,BC:BC,BD:BD)</f>
        <v/>
      </c>
      <c r="E55" t="n">
        <v>28092</v>
      </c>
      <c r="F55" t="inlineStr">
        <is>
          <t>DMC (Hoteles + visitas) en BKK, LAOS, REP</t>
        </is>
      </c>
      <c r="G55" s="234" t="n">
        <v>45889</v>
      </c>
      <c r="H55" s="234" t="n">
        <v>45899</v>
      </c>
      <c r="I55" t="inlineStr">
        <is>
          <t>PKT</t>
        </is>
      </c>
      <c r="J55">
        <f>_xlfn.XLOOKUP(I55,AS:AS,AU:AU)</f>
        <v/>
      </c>
      <c r="K55" t="inlineStr">
        <is>
          <t>EUR</t>
        </is>
      </c>
      <c r="L55" s="238" t="n">
        <v>11344</v>
      </c>
      <c r="M55">
        <f>L55*_xlfn.XLOOKUP(K55,AM:AM,AN:AN)</f>
        <v/>
      </c>
      <c r="N55">
        <f>L55*_xlfn.XLOOKUP(K55,AM:AM,AO:AO)</f>
        <v/>
      </c>
      <c r="O55" s="238" t="n">
        <v>3277.1</v>
      </c>
      <c r="P55">
        <f>O55*_xlfn.XLOOKUP(K55,AM:AM,AN:AN)</f>
        <v/>
      </c>
      <c r="Q55">
        <f>O55*_xlfn.XLOOKUP(K55,AM:AM,AO:AO)</f>
        <v/>
      </c>
      <c r="R55">
        <f>_xlfn.XLOOKUP(E55,Y:Y,Z:Z)</f>
        <v/>
      </c>
      <c r="S55">
        <f>_xlfn.XLOOKUP(E55,Y:Y,AB:AB)</f>
        <v/>
      </c>
      <c r="T55">
        <f>WEEKNUM(G55)</f>
        <v/>
      </c>
      <c r="U55">
        <f>YEAR(G55)</f>
        <v/>
      </c>
      <c r="V55" s="117">
        <f>IFERROR(Q55/N55,"0")</f>
        <v/>
      </c>
      <c r="Y55" t="n">
        <v>29137</v>
      </c>
      <c r="Z55" t="inlineStr">
        <is>
          <t>ABERCROMBIE AND KENT AUSTRALIA</t>
        </is>
      </c>
      <c r="AA55" t="inlineStr">
        <is>
          <t>ATR</t>
        </is>
      </c>
      <c r="AB55" t="inlineStr">
        <is>
          <t>Australia</t>
        </is>
      </c>
      <c r="AF55" t="n">
        <v>24878</v>
      </c>
      <c r="AG55" t="inlineStr">
        <is>
          <t>THE ALPINA GSTAAD</t>
        </is>
      </c>
      <c r="AH55" t="inlineStr">
        <is>
          <t>HTL</t>
        </is>
      </c>
      <c r="AI55" t="inlineStr">
        <is>
          <t>Switzerland</t>
        </is>
      </c>
      <c r="BC55" s="118" t="n">
        <v>54</v>
      </c>
      <c r="BD55" t="inlineStr">
        <is>
          <t>FernandaS</t>
        </is>
      </c>
      <c r="BH55" t="n">
        <v>56</v>
      </c>
      <c r="BI55" t="inlineStr">
        <is>
          <t>DianaM</t>
        </is>
      </c>
      <c r="BN55" t="inlineStr">
        <is>
          <t>Nicolas</t>
        </is>
      </c>
      <c r="BO55" t="inlineStr">
        <is>
          <t>Madrid</t>
        </is>
      </c>
    </row>
    <row r="56">
      <c r="A56">
        <f>_xlfn.XLOOKUP(D56,BN:BN,BO:BO)</f>
        <v/>
      </c>
      <c r="B56" t="inlineStr">
        <is>
          <t>SL</t>
        </is>
      </c>
      <c r="C56" t="n">
        <v>9</v>
      </c>
      <c r="D56">
        <f>_xlfn.XLOOKUP(C56,BC:BC,BD:BD)</f>
        <v/>
      </c>
      <c r="E56" t="n">
        <v>27610</v>
      </c>
      <c r="F56" t="inlineStr">
        <is>
          <t xml:space="preserve">Seguro 21334146 Asistencia + Cancelación </t>
        </is>
      </c>
      <c r="G56" s="234" t="n">
        <v>45889</v>
      </c>
      <c r="H56" s="234" t="n">
        <v>45908</v>
      </c>
      <c r="I56" t="inlineStr">
        <is>
          <t>SEG</t>
        </is>
      </c>
      <c r="J56">
        <f>_xlfn.XLOOKUP(I56,AS:AS,AU:AU)</f>
        <v/>
      </c>
      <c r="K56" t="inlineStr">
        <is>
          <t>EUR</t>
        </is>
      </c>
      <c r="L56" s="238" t="n">
        <v>299</v>
      </c>
      <c r="M56">
        <f>L56*_xlfn.XLOOKUP(K56,AM:AM,AN:AN)</f>
        <v/>
      </c>
      <c r="N56">
        <f>L56*_xlfn.XLOOKUP(K56,AM:AM,AO:AO)</f>
        <v/>
      </c>
      <c r="O56" s="238" t="n">
        <v>0</v>
      </c>
      <c r="P56">
        <f>O56*_xlfn.XLOOKUP(K56,AM:AM,AN:AN)</f>
        <v/>
      </c>
      <c r="Q56">
        <f>O56*_xlfn.XLOOKUP(K56,AM:AM,AO:AO)</f>
        <v/>
      </c>
      <c r="R56">
        <f>_xlfn.XLOOKUP(E56,Y:Y,Z:Z)</f>
        <v/>
      </c>
      <c r="S56">
        <f>_xlfn.XLOOKUP(E56,Y:Y,AB:AB)</f>
        <v/>
      </c>
      <c r="T56">
        <f>WEEKNUM(G56)</f>
        <v/>
      </c>
      <c r="U56">
        <f>YEAR(G56)</f>
        <v/>
      </c>
      <c r="V56" s="117">
        <f>IFERROR(Q56/N56,"0")</f>
        <v/>
      </c>
      <c r="Y56" t="n">
        <v>29153</v>
      </c>
      <c r="Z56" t="inlineStr">
        <is>
          <t>Lily of the Valley</t>
        </is>
      </c>
      <c r="AA56" t="inlineStr">
        <is>
          <t>HTL</t>
        </is>
      </c>
      <c r="AB56" t="inlineStr">
        <is>
          <t>France</t>
        </is>
      </c>
      <c r="AF56" t="n">
        <v>24893</v>
      </c>
      <c r="AG56" t="inlineStr">
        <is>
          <t>Quantum Jets</t>
        </is>
      </c>
      <c r="AH56" t="inlineStr">
        <is>
          <t>VLO</t>
        </is>
      </c>
      <c r="AI56" t="inlineStr">
        <is>
          <t>United States</t>
        </is>
      </c>
      <c r="BC56" s="118" t="n">
        <v>55</v>
      </c>
      <c r="BD56" t="inlineStr">
        <is>
          <t>AlejandraL</t>
        </is>
      </c>
      <c r="BH56" t="n">
        <v>57</v>
      </c>
      <c r="BI56" t="inlineStr">
        <is>
          <t>VeronicaN</t>
        </is>
      </c>
      <c r="BN56" t="inlineStr">
        <is>
          <t>Guillermo</t>
        </is>
      </c>
      <c r="BO56" t="inlineStr">
        <is>
          <t>Madrid</t>
        </is>
      </c>
    </row>
    <row r="57">
      <c r="A57">
        <f>_xlfn.XLOOKUP(D57,BN:BN,BO:BO)</f>
        <v/>
      </c>
      <c r="B57" t="inlineStr">
        <is>
          <t>SL</t>
        </is>
      </c>
      <c r="C57" t="n">
        <v>9</v>
      </c>
      <c r="D57">
        <f>_xlfn.XLOOKUP(C57,BC:BC,BD:BD)</f>
        <v/>
      </c>
      <c r="E57" t="n">
        <v>28093</v>
      </c>
      <c r="F57" t="inlineStr">
        <is>
          <t>BILLETE LPQ-SAI</t>
        </is>
      </c>
      <c r="G57" s="234" t="n">
        <v>45895</v>
      </c>
      <c r="H57" s="234" t="n">
        <v>45895</v>
      </c>
      <c r="I57" t="inlineStr">
        <is>
          <t>VLO</t>
        </is>
      </c>
      <c r="J57">
        <f>_xlfn.XLOOKUP(I57,AS:AS,AU:AU)</f>
        <v/>
      </c>
      <c r="K57" t="inlineStr">
        <is>
          <t>EUR</t>
        </is>
      </c>
      <c r="L57" s="238" t="n">
        <v>331.98</v>
      </c>
      <c r="M57">
        <f>L57*_xlfn.XLOOKUP(K57,AM:AM,AN:AN)</f>
        <v/>
      </c>
      <c r="N57">
        <f>L57*_xlfn.XLOOKUP(K57,AM:AM,AO:AO)</f>
        <v/>
      </c>
      <c r="O57" s="238" t="n">
        <v>0</v>
      </c>
      <c r="P57">
        <f>O57*_xlfn.XLOOKUP(K57,AM:AM,AN:AN)</f>
        <v/>
      </c>
      <c r="Q57">
        <f>O57*_xlfn.XLOOKUP(K57,AM:AM,AO:AO)</f>
        <v/>
      </c>
      <c r="R57">
        <f>_xlfn.XLOOKUP(E57,Y:Y,Z:Z)</f>
        <v/>
      </c>
      <c r="S57">
        <f>_xlfn.XLOOKUP(E57,Y:Y,AB:AB)</f>
        <v/>
      </c>
      <c r="T57">
        <f>WEEKNUM(G57)</f>
        <v/>
      </c>
      <c r="U57">
        <f>YEAR(G57)</f>
        <v/>
      </c>
      <c r="V57" s="117">
        <f>IFERROR(Q57/N57,"0")</f>
        <v/>
      </c>
      <c r="Y57" t="n">
        <v>29155</v>
      </c>
      <c r="Z57" t="inlineStr">
        <is>
          <t>GULF AIR</t>
        </is>
      </c>
      <c r="AA57" t="inlineStr">
        <is>
          <t>VLO</t>
        </is>
      </c>
      <c r="AB57" t="inlineStr">
        <is>
          <t>Bahrain</t>
        </is>
      </c>
      <c r="AF57" t="n">
        <v>24894</v>
      </c>
      <c r="AG57" t="inlineStr">
        <is>
          <t>DAWE YACHTS</t>
        </is>
      </c>
      <c r="AH57" t="inlineStr">
        <is>
          <t>CRC</t>
        </is>
      </c>
      <c r="AI57" t="inlineStr">
        <is>
          <t>Argentina</t>
        </is>
      </c>
      <c r="BC57" s="118" t="n">
        <v>56</v>
      </c>
      <c r="BD57" t="inlineStr">
        <is>
          <t>AndreaG</t>
        </is>
      </c>
      <c r="BH57" t="n">
        <v>58</v>
      </c>
      <c r="BI57" t="inlineStr">
        <is>
          <t>DianaM</t>
        </is>
      </c>
      <c r="BN57" t="inlineStr">
        <is>
          <t>Virginia</t>
        </is>
      </c>
      <c r="BO57" t="inlineStr">
        <is>
          <t>México</t>
        </is>
      </c>
    </row>
    <row r="58">
      <c r="A58">
        <f>_xlfn.XLOOKUP(D58,BN:BN,BO:BO)</f>
        <v/>
      </c>
      <c r="B58" t="inlineStr">
        <is>
          <t>SL</t>
        </is>
      </c>
      <c r="C58" t="n">
        <v>9</v>
      </c>
      <c r="D58">
        <f>_xlfn.XLOOKUP(C58,BC:BC,BD:BD)</f>
        <v/>
      </c>
      <c r="E58" t="n">
        <v>28093</v>
      </c>
      <c r="F58" t="inlineStr">
        <is>
          <t>BILLETE LPQ-SAI</t>
        </is>
      </c>
      <c r="G58" s="234" t="n">
        <v>45895</v>
      </c>
      <c r="H58" s="234" t="n">
        <v>45895</v>
      </c>
      <c r="I58" t="inlineStr">
        <is>
          <t>VLO</t>
        </is>
      </c>
      <c r="J58">
        <f>_xlfn.XLOOKUP(I58,AS:AS,AU:AU)</f>
        <v/>
      </c>
      <c r="K58" t="inlineStr">
        <is>
          <t>EUR</t>
        </is>
      </c>
      <c r="L58" s="238" t="n">
        <v>331.98</v>
      </c>
      <c r="M58">
        <f>L58*_xlfn.XLOOKUP(K58,AM:AM,AN:AN)</f>
        <v/>
      </c>
      <c r="N58">
        <f>L58*_xlfn.XLOOKUP(K58,AM:AM,AO:AO)</f>
        <v/>
      </c>
      <c r="O58" s="238" t="n">
        <v>0</v>
      </c>
      <c r="P58">
        <f>O58*_xlfn.XLOOKUP(K58,AM:AM,AN:AN)</f>
        <v/>
      </c>
      <c r="Q58">
        <f>O58*_xlfn.XLOOKUP(K58,AM:AM,AO:AO)</f>
        <v/>
      </c>
      <c r="R58">
        <f>_xlfn.XLOOKUP(E58,Y:Y,Z:Z)</f>
        <v/>
      </c>
      <c r="S58">
        <f>_xlfn.XLOOKUP(E58,Y:Y,AB:AB)</f>
        <v/>
      </c>
      <c r="T58">
        <f>WEEKNUM(G58)</f>
        <v/>
      </c>
      <c r="U58">
        <f>YEAR(G58)</f>
        <v/>
      </c>
      <c r="V58" s="117">
        <f>IFERROR(Q58/N58,"0")</f>
        <v/>
      </c>
      <c r="Y58" t="n">
        <v>29250</v>
      </c>
      <c r="Z58" t="inlineStr">
        <is>
          <t>Casa Roberta</t>
        </is>
      </c>
      <c r="AA58" t="inlineStr">
        <is>
          <t>HTL</t>
        </is>
      </c>
      <c r="AB58" t="inlineStr">
        <is>
          <t>Italy</t>
        </is>
      </c>
      <c r="AF58" t="n">
        <v>24898</v>
      </c>
      <c r="AG58" t="inlineStr">
        <is>
          <t>TANZERRA RESORTS</t>
        </is>
      </c>
      <c r="AH58" t="inlineStr">
        <is>
          <t>HTL</t>
        </is>
      </c>
      <c r="AI58" t="inlineStr">
        <is>
          <t>United States</t>
        </is>
      </c>
      <c r="BC58" s="118" t="n">
        <v>57</v>
      </c>
      <c r="BD58" t="inlineStr">
        <is>
          <t>AlmudenaG</t>
        </is>
      </c>
      <c r="BH58" t="n">
        <v>59</v>
      </c>
      <c r="BI58" t="inlineStr">
        <is>
          <t>MinervaH</t>
        </is>
      </c>
      <c r="BN58" t="inlineStr">
        <is>
          <t>Edgard</t>
        </is>
      </c>
      <c r="BO58" t="inlineStr">
        <is>
          <t>México</t>
        </is>
      </c>
    </row>
    <row r="59">
      <c r="A59">
        <f>_xlfn.XLOOKUP(D59,BN:BN,BO:BO)</f>
        <v/>
      </c>
      <c r="B59" t="inlineStr">
        <is>
          <t>SL</t>
        </is>
      </c>
      <c r="C59" t="n">
        <v>9</v>
      </c>
      <c r="D59">
        <f>_xlfn.XLOOKUP(C59,BC:BC,BD:BD)</f>
        <v/>
      </c>
      <c r="E59" t="n">
        <v>28094</v>
      </c>
      <c r="F59" t="inlineStr">
        <is>
          <t>Compra vuelo BKK-LPQ 23AGO</t>
        </is>
      </c>
      <c r="G59" s="234" t="n">
        <v>45892</v>
      </c>
      <c r="H59" s="234" t="n">
        <v>45923</v>
      </c>
      <c r="I59" t="inlineStr">
        <is>
          <t>ABC</t>
        </is>
      </c>
      <c r="J59">
        <f>_xlfn.XLOOKUP(I59,AS:AS,AU:AU)</f>
        <v/>
      </c>
      <c r="K59" t="inlineStr">
        <is>
          <t>EUR</t>
        </is>
      </c>
      <c r="L59" s="238" t="n">
        <v>188.45</v>
      </c>
      <c r="M59">
        <f>L59*_xlfn.XLOOKUP(K59,AM:AM,AN:AN)</f>
        <v/>
      </c>
      <c r="N59">
        <f>L59*_xlfn.XLOOKUP(K59,AM:AM,AO:AO)</f>
        <v/>
      </c>
      <c r="O59" s="238" t="n">
        <v>0</v>
      </c>
      <c r="P59">
        <f>O59*_xlfn.XLOOKUP(K59,AM:AM,AN:AN)</f>
        <v/>
      </c>
      <c r="Q59">
        <f>O59*_xlfn.XLOOKUP(K59,AM:AM,AO:AO)</f>
        <v/>
      </c>
      <c r="R59">
        <f>_xlfn.XLOOKUP(E59,Y:Y,Z:Z)</f>
        <v/>
      </c>
      <c r="S59">
        <f>_xlfn.XLOOKUP(E59,Y:Y,AB:AB)</f>
        <v/>
      </c>
      <c r="T59">
        <f>WEEKNUM(G59)</f>
        <v/>
      </c>
      <c r="U59">
        <f>YEAR(G59)</f>
        <v/>
      </c>
      <c r="V59" s="117">
        <f>IFERROR(Q59/N59,"0")</f>
        <v/>
      </c>
      <c r="Y59" t="n">
        <v>29291</v>
      </c>
      <c r="Z59" t="inlineStr">
        <is>
          <t>Booking.com</t>
        </is>
      </c>
      <c r="AA59" t="inlineStr">
        <is>
          <t>HTL</t>
        </is>
      </c>
      <c r="AB59" t="inlineStr">
        <is>
          <t>Netherlands</t>
        </is>
      </c>
      <c r="AF59" t="n">
        <v>24922</v>
      </c>
      <c r="AG59" t="inlineStr">
        <is>
          <t>GARCIA FERNANDEZ TURISMO</t>
        </is>
      </c>
      <c r="AH59" t="inlineStr">
        <is>
          <t>PKT</t>
        </is>
      </c>
      <c r="AI59" t="inlineStr">
        <is>
          <t>Argentina</t>
        </is>
      </c>
      <c r="BC59" s="118" t="n">
        <v>58</v>
      </c>
      <c r="BD59" t="inlineStr">
        <is>
          <t>PaulinaA</t>
        </is>
      </c>
      <c r="BH59" t="n">
        <v>60</v>
      </c>
      <c r="BI59" t="inlineStr">
        <is>
          <t>MinervaH</t>
        </is>
      </c>
      <c r="BN59" t="inlineStr">
        <is>
          <t>MariellaG</t>
        </is>
      </c>
      <c r="BO59" t="inlineStr">
        <is>
          <t>México</t>
        </is>
      </c>
    </row>
    <row r="60">
      <c r="A60">
        <f>_xlfn.XLOOKUP(D60,BN:BN,BO:BO)</f>
        <v/>
      </c>
      <c r="B60" t="inlineStr">
        <is>
          <t>SL</t>
        </is>
      </c>
      <c r="C60" t="n">
        <v>9</v>
      </c>
      <c r="D60">
        <f>_xlfn.XLOOKUP(C60,BC:BC,BD:BD)</f>
        <v/>
      </c>
      <c r="E60" t="n">
        <v>0</v>
      </c>
      <c r="F60" t="inlineStr">
        <is>
          <t>Fee emisión Air Asia + Bangkok Airways</t>
        </is>
      </c>
      <c r="G60" s="234" t="n">
        <v>45892</v>
      </c>
      <c r="H60" s="234" t="n">
        <v>45923</v>
      </c>
      <c r="I60" t="inlineStr">
        <is>
          <t>HPS</t>
        </is>
      </c>
      <c r="J60">
        <f>_xlfn.XLOOKUP(I60,AS:AS,AU:AU)</f>
        <v/>
      </c>
      <c r="K60" t="inlineStr">
        <is>
          <t>EUR</t>
        </is>
      </c>
      <c r="L60" s="238" t="n">
        <v>69</v>
      </c>
      <c r="M60">
        <f>L60*_xlfn.XLOOKUP(K60,AM:AM,AN:AN)</f>
        <v/>
      </c>
      <c r="N60">
        <f>L60*_xlfn.XLOOKUP(K60,AM:AM,AO:AO)</f>
        <v/>
      </c>
      <c r="O60" s="238" t="n">
        <v>69</v>
      </c>
      <c r="P60">
        <f>O60*_xlfn.XLOOKUP(K60,AM:AM,AN:AN)</f>
        <v/>
      </c>
      <c r="Q60">
        <f>O60*_xlfn.XLOOKUP(K60,AM:AM,AO:AO)</f>
        <v/>
      </c>
      <c r="R60">
        <f>_xlfn.XLOOKUP(E60,Y:Y,Z:Z)</f>
        <v/>
      </c>
      <c r="S60">
        <f>_xlfn.XLOOKUP(E60,Y:Y,AB:AB)</f>
        <v/>
      </c>
      <c r="T60">
        <f>WEEKNUM(G60)</f>
        <v/>
      </c>
      <c r="U60">
        <f>YEAR(G60)</f>
        <v/>
      </c>
      <c r="V60" s="117">
        <f>IFERROR(Q60/N60,"0")</f>
        <v/>
      </c>
      <c r="Y60" t="n">
        <v>29294</v>
      </c>
      <c r="Z60" t="inlineStr">
        <is>
          <t>Hotel Cala Saona</t>
        </is>
      </c>
      <c r="AA60" t="inlineStr">
        <is>
          <t>HTL</t>
        </is>
      </c>
      <c r="AB60" t="inlineStr">
        <is>
          <t>Spain</t>
        </is>
      </c>
      <c r="AF60" t="n">
        <v>24961</v>
      </c>
      <c r="AG60" t="inlineStr">
        <is>
          <t>ONCF VOYAGES</t>
        </is>
      </c>
      <c r="AI60" t="inlineStr">
        <is>
          <t>Morocco</t>
        </is>
      </c>
      <c r="BC60" s="118" t="n">
        <v>59</v>
      </c>
      <c r="BD60" t="inlineStr">
        <is>
          <t>FernandaS</t>
        </is>
      </c>
      <c r="BH60" t="n">
        <v>61</v>
      </c>
      <c r="BI60" t="inlineStr">
        <is>
          <t>LucianaE</t>
        </is>
      </c>
      <c r="BN60" t="inlineStr">
        <is>
          <t>IreneC</t>
        </is>
      </c>
      <c r="BO60" t="inlineStr">
        <is>
          <t>Madrid</t>
        </is>
      </c>
    </row>
    <row r="61">
      <c r="A61">
        <f>_xlfn.XLOOKUP(D61,BN:BN,BO:BO)</f>
        <v/>
      </c>
      <c r="B61" t="inlineStr">
        <is>
          <t>SL</t>
        </is>
      </c>
      <c r="C61" t="n">
        <v>9</v>
      </c>
      <c r="D61">
        <f>_xlfn.XLOOKUP(C61,BC:BC,BD:BD)</f>
        <v/>
      </c>
      <c r="E61" t="n">
        <v>28093</v>
      </c>
      <c r="F61" t="inlineStr">
        <is>
          <t>BILLETE SAI-ICN</t>
        </is>
      </c>
      <c r="G61" s="234" t="n">
        <v>45899</v>
      </c>
      <c r="H61" s="234" t="n">
        <v>45930</v>
      </c>
      <c r="I61" t="inlineStr">
        <is>
          <t>VLO</t>
        </is>
      </c>
      <c r="J61">
        <f>_xlfn.XLOOKUP(I61,AS:AS,AU:AU)</f>
        <v/>
      </c>
      <c r="K61" t="inlineStr">
        <is>
          <t>EUR</t>
        </is>
      </c>
      <c r="L61" s="238" t="n">
        <v>866.03</v>
      </c>
      <c r="M61">
        <f>L61*_xlfn.XLOOKUP(K61,AM:AM,AN:AN)</f>
        <v/>
      </c>
      <c r="N61">
        <f>L61*_xlfn.XLOOKUP(K61,AM:AM,AO:AO)</f>
        <v/>
      </c>
      <c r="O61" s="238" t="n">
        <v>17</v>
      </c>
      <c r="P61">
        <f>O61*_xlfn.XLOOKUP(K61,AM:AM,AN:AN)</f>
        <v/>
      </c>
      <c r="Q61">
        <f>O61*_xlfn.XLOOKUP(K61,AM:AM,AO:AO)</f>
        <v/>
      </c>
      <c r="R61">
        <f>_xlfn.XLOOKUP(E61,Y:Y,Z:Z)</f>
        <v/>
      </c>
      <c r="S61">
        <f>_xlfn.XLOOKUP(E61,Y:Y,AB:AB)</f>
        <v/>
      </c>
      <c r="T61">
        <f>WEEKNUM(G61)</f>
        <v/>
      </c>
      <c r="U61">
        <f>YEAR(G61)</f>
        <v/>
      </c>
      <c r="V61" s="117">
        <f>IFERROR(Q61/N61,"0")</f>
        <v/>
      </c>
      <c r="Y61" t="n">
        <v>29295</v>
      </c>
      <c r="Z61" t="inlineStr">
        <is>
          <t>Hotel Villa Le Blanc Gran Meliá</t>
        </is>
      </c>
      <c r="AA61" t="inlineStr">
        <is>
          <t>HTL</t>
        </is>
      </c>
      <c r="AB61" t="inlineStr">
        <is>
          <t>Spain</t>
        </is>
      </c>
      <c r="AF61" t="n">
        <v>24966</v>
      </c>
      <c r="AG61" t="inlineStr">
        <is>
          <t>Holycow Holidays</t>
        </is>
      </c>
      <c r="AH61" t="inlineStr">
        <is>
          <t>PKT</t>
        </is>
      </c>
      <c r="AI61" t="inlineStr">
        <is>
          <t>India</t>
        </is>
      </c>
      <c r="BC61" s="118" t="n">
        <v>60</v>
      </c>
      <c r="BD61" t="inlineStr">
        <is>
          <t>FernandaS</t>
        </is>
      </c>
      <c r="BH61" t="n">
        <v>62</v>
      </c>
      <c r="BI61" t="inlineStr">
        <is>
          <t>LucianaE</t>
        </is>
      </c>
      <c r="BN61" t="inlineStr">
        <is>
          <t>JimenaM</t>
        </is>
      </c>
      <c r="BO61" t="inlineStr">
        <is>
          <t>Madrid</t>
        </is>
      </c>
    </row>
    <row r="62">
      <c r="A62">
        <f>_xlfn.XLOOKUP(D62,BN:BN,BO:BO)</f>
        <v/>
      </c>
      <c r="B62" t="inlineStr">
        <is>
          <t>SL</t>
        </is>
      </c>
      <c r="C62" t="n">
        <v>9</v>
      </c>
      <c r="D62">
        <f>_xlfn.XLOOKUP(C62,BC:BC,BD:BD)</f>
        <v/>
      </c>
      <c r="E62" t="n">
        <v>28093</v>
      </c>
      <c r="F62" t="inlineStr">
        <is>
          <t>BILLETE SAI-ICN</t>
        </is>
      </c>
      <c r="G62" s="234" t="n">
        <v>45899</v>
      </c>
      <c r="H62" s="234" t="n">
        <v>45930</v>
      </c>
      <c r="I62" t="inlineStr">
        <is>
          <t>VLO</t>
        </is>
      </c>
      <c r="J62">
        <f>_xlfn.XLOOKUP(I62,AS:AS,AU:AU)</f>
        <v/>
      </c>
      <c r="K62" t="inlineStr">
        <is>
          <t>EUR</t>
        </is>
      </c>
      <c r="L62" s="238" t="n">
        <v>866.03</v>
      </c>
      <c r="M62">
        <f>L62*_xlfn.XLOOKUP(K62,AM:AM,AN:AN)</f>
        <v/>
      </c>
      <c r="N62">
        <f>L62*_xlfn.XLOOKUP(K62,AM:AM,AO:AO)</f>
        <v/>
      </c>
      <c r="O62" s="238" t="n">
        <v>17</v>
      </c>
      <c r="P62">
        <f>O62*_xlfn.XLOOKUP(K62,AM:AM,AN:AN)</f>
        <v/>
      </c>
      <c r="Q62">
        <f>O62*_xlfn.XLOOKUP(K62,AM:AM,AO:AO)</f>
        <v/>
      </c>
      <c r="R62">
        <f>_xlfn.XLOOKUP(E62,Y:Y,Z:Z)</f>
        <v/>
      </c>
      <c r="S62">
        <f>_xlfn.XLOOKUP(E62,Y:Y,AB:AB)</f>
        <v/>
      </c>
      <c r="T62">
        <f>WEEKNUM(G62)</f>
        <v/>
      </c>
      <c r="U62">
        <f>YEAR(G62)</f>
        <v/>
      </c>
      <c r="V62" s="117">
        <f>IFERROR(Q62/N62,"0")</f>
        <v/>
      </c>
      <c r="Y62" t="n">
        <v>29296</v>
      </c>
      <c r="Z62" t="inlineStr">
        <is>
          <t>Aqua Blu Hotel</t>
        </is>
      </c>
      <c r="AA62" t="inlineStr">
        <is>
          <t>HTL</t>
        </is>
      </c>
      <c r="AB62" t="inlineStr">
        <is>
          <t>Greece</t>
        </is>
      </c>
      <c r="AF62" t="n">
        <v>24971</v>
      </c>
      <c r="AG62" t="inlineStr">
        <is>
          <t>Cibanco, SA</t>
        </is>
      </c>
      <c r="AH62" t="inlineStr">
        <is>
          <t>OTR</t>
        </is>
      </c>
      <c r="AI62" t="inlineStr">
        <is>
          <t>Mexico</t>
        </is>
      </c>
      <c r="BC62" s="118" t="n">
        <v>61</v>
      </c>
      <c r="BD62" t="inlineStr">
        <is>
          <t>AlejandraL</t>
        </is>
      </c>
      <c r="BH62" t="n">
        <v>63</v>
      </c>
      <c r="BI62" t="inlineStr">
        <is>
          <t>MinervaH</t>
        </is>
      </c>
      <c r="BN62" t="inlineStr">
        <is>
          <t>InmaculadaP</t>
        </is>
      </c>
      <c r="BO62" t="inlineStr">
        <is>
          <t>Madrid</t>
        </is>
      </c>
    </row>
    <row r="63">
      <c r="A63">
        <f>_xlfn.XLOOKUP(D63,BN:BN,BO:BO)</f>
        <v/>
      </c>
      <c r="B63" t="inlineStr">
        <is>
          <t>SL</t>
        </is>
      </c>
      <c r="C63" t="n">
        <v>9</v>
      </c>
      <c r="D63">
        <f>_xlfn.XLOOKUP(C63,BC:BC,BD:BD)</f>
        <v/>
      </c>
      <c r="E63" t="n">
        <v>29060</v>
      </c>
      <c r="F63" t="inlineStr">
        <is>
          <t>VISA CAMBOYA y LAOS Y SALA PREMIM</t>
        </is>
      </c>
      <c r="G63" s="234" t="n">
        <v>45889</v>
      </c>
      <c r="H63" s="234" t="n">
        <v>45930</v>
      </c>
      <c r="I63" t="inlineStr">
        <is>
          <t>VIS</t>
        </is>
      </c>
      <c r="J63">
        <f>_xlfn.XLOOKUP(I63,AS:AS,AU:AU)</f>
        <v/>
      </c>
      <c r="K63" t="inlineStr">
        <is>
          <t>EUR</t>
        </is>
      </c>
      <c r="L63" s="238" t="n">
        <v>243</v>
      </c>
      <c r="M63">
        <f>L63*_xlfn.XLOOKUP(K63,AM:AM,AN:AN)</f>
        <v/>
      </c>
      <c r="N63">
        <f>L63*_xlfn.XLOOKUP(K63,AM:AM,AO:AO)</f>
        <v/>
      </c>
      <c r="O63" s="238" t="n">
        <v>0</v>
      </c>
      <c r="P63">
        <f>O63*_xlfn.XLOOKUP(K63,AM:AM,AN:AN)</f>
        <v/>
      </c>
      <c r="Q63">
        <f>O63*_xlfn.XLOOKUP(K63,AM:AM,AO:AO)</f>
        <v/>
      </c>
      <c r="R63">
        <f>_xlfn.XLOOKUP(E63,Y:Y,Z:Z)</f>
        <v/>
      </c>
      <c r="S63">
        <f>_xlfn.XLOOKUP(E63,Y:Y,AB:AB)</f>
        <v/>
      </c>
      <c r="T63">
        <f>WEEKNUM(G63)</f>
        <v/>
      </c>
      <c r="U63">
        <f>YEAR(G63)</f>
        <v/>
      </c>
      <c r="V63" s="117">
        <f>IFERROR(Q63/N63,"0")</f>
        <v/>
      </c>
      <c r="Y63" t="n">
        <v>29297</v>
      </c>
      <c r="Z63" t="inlineStr">
        <is>
          <t>Ferry Scanner</t>
        </is>
      </c>
      <c r="AA63" t="inlineStr">
        <is>
          <t>CRC</t>
        </is>
      </c>
      <c r="AB63" t="inlineStr">
        <is>
          <t>Greece</t>
        </is>
      </c>
      <c r="AF63" t="n">
        <v>24972</v>
      </c>
      <c r="AG63" t="inlineStr">
        <is>
          <t>GRADUATE BY HILTON PRINCETON</t>
        </is>
      </c>
      <c r="AH63" t="inlineStr">
        <is>
          <t>HTL</t>
        </is>
      </c>
      <c r="AI63" t="inlineStr">
        <is>
          <t>United States</t>
        </is>
      </c>
      <c r="BC63" s="118" t="n">
        <v>62</v>
      </c>
      <c r="BD63" t="inlineStr">
        <is>
          <t>AlmudenaG</t>
        </is>
      </c>
      <c r="BH63" t="n">
        <v>64</v>
      </c>
      <c r="BI63" t="inlineStr">
        <is>
          <t>MinervaH</t>
        </is>
      </c>
      <c r="BN63" t="inlineStr">
        <is>
          <t>MercedesP</t>
        </is>
      </c>
      <c r="BO63" t="inlineStr">
        <is>
          <t>Madrid</t>
        </is>
      </c>
    </row>
    <row r="64">
      <c r="A64">
        <f>_xlfn.XLOOKUP(D64,BN:BN,BO:BO)</f>
        <v/>
      </c>
      <c r="B64" t="inlineStr">
        <is>
          <t>SL</t>
        </is>
      </c>
      <c r="C64" t="n">
        <v>9</v>
      </c>
      <c r="D64">
        <f>_xlfn.XLOOKUP(C64,BC:BC,BD:BD)</f>
        <v/>
      </c>
      <c r="E64" t="n">
        <v>29901</v>
      </c>
      <c r="F64" t="inlineStr">
        <is>
          <t>ASIENTOS ETIHAD</t>
        </is>
      </c>
      <c r="G64" s="234" t="n">
        <v>45889</v>
      </c>
      <c r="H64" s="234" t="n">
        <v>45930</v>
      </c>
      <c r="I64" t="inlineStr">
        <is>
          <t>OTR</t>
        </is>
      </c>
      <c r="J64">
        <f>_xlfn.XLOOKUP(I64,AS:AS,AU:AU)</f>
        <v/>
      </c>
      <c r="K64" t="inlineStr">
        <is>
          <t>EUR</t>
        </is>
      </c>
      <c r="L64" s="238" t="n">
        <v>511.6</v>
      </c>
      <c r="M64">
        <f>L64*_xlfn.XLOOKUP(K64,AM:AM,AN:AN)</f>
        <v/>
      </c>
      <c r="N64">
        <f>L64*_xlfn.XLOOKUP(K64,AM:AM,AO:AO)</f>
        <v/>
      </c>
      <c r="O64" s="238" t="n">
        <v>0</v>
      </c>
      <c r="P64">
        <f>O64*_xlfn.XLOOKUP(K64,AM:AM,AN:AN)</f>
        <v/>
      </c>
      <c r="Q64">
        <f>O64*_xlfn.XLOOKUP(K64,AM:AM,AO:AO)</f>
        <v/>
      </c>
      <c r="R64">
        <f>_xlfn.XLOOKUP(E64,Y:Y,Z:Z)</f>
        <v/>
      </c>
      <c r="S64">
        <f>_xlfn.XLOOKUP(E64,Y:Y,AB:AB)</f>
        <v/>
      </c>
      <c r="T64">
        <f>WEEKNUM(G64)</f>
        <v/>
      </c>
      <c r="U64">
        <f>YEAR(G64)</f>
        <v/>
      </c>
      <c r="V64" s="117">
        <f>IFERROR(Q64/N64,"0")</f>
        <v/>
      </c>
      <c r="Y64" t="n">
        <v>29510</v>
      </c>
      <c r="Z64" t="inlineStr">
        <is>
          <t>The Margi S.A.</t>
        </is>
      </c>
      <c r="AA64" t="inlineStr">
        <is>
          <t>HTL</t>
        </is>
      </c>
      <c r="AB64" t="inlineStr">
        <is>
          <t>Greece</t>
        </is>
      </c>
      <c r="AF64" t="n">
        <v>24979</v>
      </c>
      <c r="AG64" t="inlineStr">
        <is>
          <t>Janu</t>
        </is>
      </c>
      <c r="AH64" t="inlineStr">
        <is>
          <t>HTL</t>
        </is>
      </c>
      <c r="AI64" t="inlineStr">
        <is>
          <t>Japan</t>
        </is>
      </c>
      <c r="BC64" s="118" t="n">
        <v>63</v>
      </c>
      <c r="BD64" t="inlineStr">
        <is>
          <t>AnaTeresa</t>
        </is>
      </c>
      <c r="BH64" t="n">
        <v>65</v>
      </c>
      <c r="BI64" t="inlineStr">
        <is>
          <t>LucianaE</t>
        </is>
      </c>
      <c r="BN64" t="inlineStr">
        <is>
          <t>ReginaC</t>
        </is>
      </c>
      <c r="BO64" t="inlineStr">
        <is>
          <t>Madrid</t>
        </is>
      </c>
    </row>
    <row r="65">
      <c r="A65">
        <f>_xlfn.XLOOKUP(D65,BN:BN,BO:BO)</f>
        <v/>
      </c>
      <c r="B65" t="inlineStr">
        <is>
          <t>SL</t>
        </is>
      </c>
      <c r="C65" t="n">
        <v>10</v>
      </c>
      <c r="D65">
        <f>_xlfn.XLOOKUP(C65,BC:BC,BD:BD)</f>
        <v/>
      </c>
      <c r="E65" t="n">
        <v>27600</v>
      </c>
      <c r="F65" t="inlineStr">
        <is>
          <t>Billete BRICENO MANZANILLA/SANTIAGO ANDRES</t>
        </is>
      </c>
      <c r="G65" s="234" t="n">
        <v>45792</v>
      </c>
      <c r="H65" s="234" t="n">
        <v>45862</v>
      </c>
      <c r="I65" t="inlineStr">
        <is>
          <t>VLO</t>
        </is>
      </c>
      <c r="J65">
        <f>_xlfn.XLOOKUP(I65,AS:AS,AU:AU)</f>
        <v/>
      </c>
      <c r="K65" t="inlineStr">
        <is>
          <t>EUR</t>
        </is>
      </c>
      <c r="L65" s="238" t="n">
        <v>213.23</v>
      </c>
      <c r="M65">
        <f>L65*_xlfn.XLOOKUP(K65,AM:AM,AN:AN)</f>
        <v/>
      </c>
      <c r="N65">
        <f>L65*_xlfn.XLOOKUP(K65,AM:AM,AO:AO)</f>
        <v/>
      </c>
      <c r="O65" s="238" t="n">
        <v>0</v>
      </c>
      <c r="P65">
        <f>O65*_xlfn.XLOOKUP(K65,AM:AM,AN:AN)</f>
        <v/>
      </c>
      <c r="Q65">
        <f>O65*_xlfn.XLOOKUP(K65,AM:AM,AO:AO)</f>
        <v/>
      </c>
      <c r="R65">
        <f>_xlfn.XLOOKUP(E65,Y:Y,Z:Z)</f>
        <v/>
      </c>
      <c r="S65">
        <f>_xlfn.XLOOKUP(E65,Y:Y,AB:AB)</f>
        <v/>
      </c>
      <c r="T65">
        <f>WEEKNUM(G65)</f>
        <v/>
      </c>
      <c r="U65">
        <f>YEAR(G65)</f>
        <v/>
      </c>
      <c r="V65" s="117">
        <f>IFERROR(Q65/N65,"0")</f>
        <v/>
      </c>
      <c r="Y65" t="n">
        <v>29514</v>
      </c>
      <c r="Z65" t="inlineStr">
        <is>
          <t>Macakizi Bodrum</t>
        </is>
      </c>
      <c r="AA65" t="inlineStr">
        <is>
          <t>HTL</t>
        </is>
      </c>
      <c r="AB65" t="inlineStr">
        <is>
          <t>Turkey</t>
        </is>
      </c>
      <c r="AF65" t="n">
        <v>24982</v>
      </c>
      <c r="AG65" t="inlineStr">
        <is>
          <t>All Nippon Airways</t>
        </is>
      </c>
      <c r="AH65" t="inlineStr">
        <is>
          <t>VLO</t>
        </is>
      </c>
      <c r="AI65" t="inlineStr">
        <is>
          <t>Japan</t>
        </is>
      </c>
      <c r="BC65" s="118" t="n">
        <v>64</v>
      </c>
      <c r="BD65" t="inlineStr">
        <is>
          <t>MartinB</t>
        </is>
      </c>
      <c r="BH65" t="n">
        <v>66</v>
      </c>
      <c r="BI65" t="inlineStr">
        <is>
          <t>LucianaE</t>
        </is>
      </c>
      <c r="BN65" t="inlineStr">
        <is>
          <t>SalvadorR</t>
        </is>
      </c>
      <c r="BO65" t="inlineStr">
        <is>
          <t>México</t>
        </is>
      </c>
    </row>
    <row r="66">
      <c r="A66">
        <f>_xlfn.XLOOKUP(D66,BN:BN,BO:BO)</f>
        <v/>
      </c>
      <c r="B66" t="inlineStr">
        <is>
          <t>SL</t>
        </is>
      </c>
      <c r="C66" t="n">
        <v>10</v>
      </c>
      <c r="D66">
        <f>_xlfn.XLOOKUP(C66,BC:BC,BD:BD)</f>
        <v/>
      </c>
      <c r="E66" t="n">
        <v>27600</v>
      </c>
      <c r="F66" t="inlineStr">
        <is>
          <t>Billete GABALDON CHIARELLI/ALICE ELENA</t>
        </is>
      </c>
      <c r="G66" s="234" t="n">
        <v>45792</v>
      </c>
      <c r="H66" s="234" t="n">
        <v>45862</v>
      </c>
      <c r="I66" t="inlineStr">
        <is>
          <t>VLO</t>
        </is>
      </c>
      <c r="J66">
        <f>_xlfn.XLOOKUP(I66,AS:AS,AU:AU)</f>
        <v/>
      </c>
      <c r="K66" t="inlineStr">
        <is>
          <t>EUR</t>
        </is>
      </c>
      <c r="L66" s="238" t="n">
        <v>213.23</v>
      </c>
      <c r="M66">
        <f>L66*_xlfn.XLOOKUP(K66,AM:AM,AN:AN)</f>
        <v/>
      </c>
      <c r="N66">
        <f>L66*_xlfn.XLOOKUP(K66,AM:AM,AO:AO)</f>
        <v/>
      </c>
      <c r="O66" s="238" t="n">
        <v>0</v>
      </c>
      <c r="P66">
        <f>O66*_xlfn.XLOOKUP(K66,AM:AM,AN:AN)</f>
        <v/>
      </c>
      <c r="Q66">
        <f>O66*_xlfn.XLOOKUP(K66,AM:AM,AO:AO)</f>
        <v/>
      </c>
      <c r="R66">
        <f>_xlfn.XLOOKUP(E66,Y:Y,Z:Z)</f>
        <v/>
      </c>
      <c r="S66">
        <f>_xlfn.XLOOKUP(E66,Y:Y,AB:AB)</f>
        <v/>
      </c>
      <c r="T66">
        <f>WEEKNUM(G66)</f>
        <v/>
      </c>
      <c r="U66">
        <f>YEAR(G66)</f>
        <v/>
      </c>
      <c r="V66" s="117">
        <f>IFERROR(Q66/N66,"0")</f>
        <v/>
      </c>
      <c r="Y66" t="n">
        <v>29515</v>
      </c>
      <c r="Z66" t="inlineStr">
        <is>
          <t>Four Seasons Otemachi</t>
        </is>
      </c>
      <c r="AA66" t="inlineStr">
        <is>
          <t>HTL</t>
        </is>
      </c>
      <c r="AB66" t="inlineStr">
        <is>
          <t>Japan</t>
        </is>
      </c>
      <c r="AF66" t="n">
        <v>24984</v>
      </c>
      <c r="AG66" t="inlineStr">
        <is>
          <t>Middle East Airlines</t>
        </is>
      </c>
      <c r="AH66" t="inlineStr">
        <is>
          <t>VLO</t>
        </is>
      </c>
      <c r="AI66" t="inlineStr">
        <is>
          <t>Lebanon</t>
        </is>
      </c>
      <c r="BC66" s="118" t="n">
        <v>65</v>
      </c>
      <c r="BD66" t="inlineStr">
        <is>
          <t>AlejandraL</t>
        </is>
      </c>
      <c r="BH66" t="n">
        <v>67</v>
      </c>
      <c r="BI66" t="inlineStr">
        <is>
          <t>LucianaE</t>
        </is>
      </c>
      <c r="BN66" t="inlineStr">
        <is>
          <t>EduardoH</t>
        </is>
      </c>
      <c r="BO66" t="inlineStr">
        <is>
          <t>México</t>
        </is>
      </c>
    </row>
    <row r="67">
      <c r="A67">
        <f>_xlfn.XLOOKUP(D67,BN:BN,BO:BO)</f>
        <v/>
      </c>
      <c r="B67" t="inlineStr">
        <is>
          <t>SL</t>
        </is>
      </c>
      <c r="C67" t="n">
        <v>11</v>
      </c>
      <c r="D67">
        <f>_xlfn.XLOOKUP(C67,BC:BC,BD:BD)</f>
        <v/>
      </c>
      <c r="E67" t="n">
        <v>27688</v>
      </c>
      <c r="F67" t="inlineStr">
        <is>
          <t>Emisión Billetes MAD-ORY-MAD en turista</t>
        </is>
      </c>
      <c r="G67" s="234" t="n">
        <v>45805</v>
      </c>
      <c r="H67" s="234" t="n">
        <v>45806</v>
      </c>
      <c r="I67" t="inlineStr">
        <is>
          <t>ABC</t>
        </is>
      </c>
      <c r="J67">
        <f>_xlfn.XLOOKUP(I67,AS:AS,AU:AU)</f>
        <v/>
      </c>
      <c r="K67" t="inlineStr">
        <is>
          <t>EUR</t>
        </is>
      </c>
      <c r="L67" s="238" t="n">
        <v>497.36</v>
      </c>
      <c r="M67">
        <f>L67*_xlfn.XLOOKUP(K67,AM:AM,AN:AN)</f>
        <v/>
      </c>
      <c r="N67">
        <f>L67*_xlfn.XLOOKUP(K67,AM:AM,AO:AO)</f>
        <v/>
      </c>
      <c r="O67" s="238" t="n">
        <v>0</v>
      </c>
      <c r="P67">
        <f>O67*_xlfn.XLOOKUP(K67,AM:AM,AN:AN)</f>
        <v/>
      </c>
      <c r="Q67">
        <f>O67*_xlfn.XLOOKUP(K67,AM:AM,AO:AO)</f>
        <v/>
      </c>
      <c r="R67">
        <f>_xlfn.XLOOKUP(E67,Y:Y,Z:Z)</f>
        <v/>
      </c>
      <c r="S67">
        <f>_xlfn.XLOOKUP(E67,Y:Y,AB:AB)</f>
        <v/>
      </c>
      <c r="T67">
        <f>WEEKNUM(G67)</f>
        <v/>
      </c>
      <c r="U67">
        <f>YEAR(G67)</f>
        <v/>
      </c>
      <c r="V67" s="117">
        <f>IFERROR(Q67/N67,"0")</f>
        <v/>
      </c>
      <c r="Y67" t="n">
        <v>29579</v>
      </c>
      <c r="Z67" t="inlineStr">
        <is>
          <t>Annassurra, S.A</t>
        </is>
      </c>
      <c r="AA67" t="inlineStr">
        <is>
          <t>HTL</t>
        </is>
      </c>
      <c r="AB67" t="inlineStr">
        <is>
          <t>Portugal</t>
        </is>
      </c>
      <c r="AF67" t="n">
        <v>24987</v>
      </c>
      <c r="AG67" t="inlineStr">
        <is>
          <t>MANDARIN ORIENTAL HONG KONG</t>
        </is>
      </c>
      <c r="AH67" t="inlineStr">
        <is>
          <t>HTL</t>
        </is>
      </c>
      <c r="AI67" t="inlineStr">
        <is>
          <t>Hong Kong</t>
        </is>
      </c>
      <c r="BC67" s="118" t="n">
        <v>66</v>
      </c>
      <c r="BD67" t="inlineStr">
        <is>
          <t>BlancaO</t>
        </is>
      </c>
      <c r="BH67" t="n">
        <v>68</v>
      </c>
      <c r="BI67" t="inlineStr">
        <is>
          <t>LucianaE</t>
        </is>
      </c>
      <c r="BN67" t="inlineStr">
        <is>
          <t>PaulaG</t>
        </is>
      </c>
      <c r="BO67" t="inlineStr">
        <is>
          <t>Madrid</t>
        </is>
      </c>
    </row>
    <row r="68">
      <c r="A68">
        <f>_xlfn.XLOOKUP(D68,BN:BN,BO:BO)</f>
        <v/>
      </c>
      <c r="B68" t="inlineStr">
        <is>
          <t>SL</t>
        </is>
      </c>
      <c r="C68" t="n">
        <v>11</v>
      </c>
      <c r="D68">
        <f>_xlfn.XLOOKUP(C68,BC:BC,BD:BD)</f>
        <v/>
      </c>
      <c r="E68" t="n">
        <v>0</v>
      </c>
      <c r="F68" t="inlineStr">
        <is>
          <t>Fee emisión IB</t>
        </is>
      </c>
      <c r="G68" s="234" t="n">
        <v>45805</v>
      </c>
      <c r="H68" s="234" t="n">
        <v>45806</v>
      </c>
      <c r="I68" t="inlineStr">
        <is>
          <t>HPS</t>
        </is>
      </c>
      <c r="J68">
        <f>_xlfn.XLOOKUP(I68,AS:AS,AU:AU)</f>
        <v/>
      </c>
      <c r="K68" t="inlineStr">
        <is>
          <t>EUR</t>
        </is>
      </c>
      <c r="L68" s="238" t="n">
        <v>60</v>
      </c>
      <c r="M68">
        <f>L68*_xlfn.XLOOKUP(K68,AM:AM,AN:AN)</f>
        <v/>
      </c>
      <c r="N68">
        <f>L68*_xlfn.XLOOKUP(K68,AM:AM,AO:AO)</f>
        <v/>
      </c>
      <c r="O68" s="238" t="n">
        <v>60</v>
      </c>
      <c r="P68">
        <f>O68*_xlfn.XLOOKUP(K68,AM:AM,AN:AN)</f>
        <v/>
      </c>
      <c r="Q68">
        <f>O68*_xlfn.XLOOKUP(K68,AM:AM,AO:AO)</f>
        <v/>
      </c>
      <c r="R68">
        <f>_xlfn.XLOOKUP(E68,Y:Y,Z:Z)</f>
        <v/>
      </c>
      <c r="S68">
        <f>_xlfn.XLOOKUP(E68,Y:Y,AB:AB)</f>
        <v/>
      </c>
      <c r="T68">
        <f>WEEKNUM(G68)</f>
        <v/>
      </c>
      <c r="U68">
        <f>YEAR(G68)</f>
        <v/>
      </c>
      <c r="V68" s="117">
        <f>IFERROR(Q68/N68,"0")</f>
        <v/>
      </c>
      <c r="Y68" t="n">
        <v>29581</v>
      </c>
      <c r="Z68" t="inlineStr">
        <is>
          <t>Azul Líneas Aéreas</t>
        </is>
      </c>
      <c r="AA68" t="inlineStr">
        <is>
          <t>ABC</t>
        </is>
      </c>
      <c r="AB68" t="inlineStr">
        <is>
          <t>Brazil</t>
        </is>
      </c>
      <c r="AF68" t="n">
        <v>24988</v>
      </c>
      <c r="AG68" t="inlineStr">
        <is>
          <t>THE HIRAMATSU KYOTO</t>
        </is>
      </c>
      <c r="AH68" t="inlineStr">
        <is>
          <t>HTL</t>
        </is>
      </c>
      <c r="AI68" t="inlineStr">
        <is>
          <t>Japan</t>
        </is>
      </c>
      <c r="BC68" s="118" t="n">
        <v>67</v>
      </c>
      <c r="BD68" t="inlineStr">
        <is>
          <t>AlejandraL</t>
        </is>
      </c>
      <c r="BH68" t="n">
        <v>69</v>
      </c>
      <c r="BI68" t="inlineStr">
        <is>
          <t>DianaM</t>
        </is>
      </c>
      <c r="BN68" t="inlineStr">
        <is>
          <t>AriadnaR</t>
        </is>
      </c>
      <c r="BO68" t="inlineStr">
        <is>
          <t>México</t>
        </is>
      </c>
    </row>
    <row r="69">
      <c r="A69">
        <f>_xlfn.XLOOKUP(D69,BN:BN,BO:BO)</f>
        <v/>
      </c>
      <c r="B69" t="inlineStr">
        <is>
          <t>SL</t>
        </is>
      </c>
      <c r="C69" t="n">
        <v>11</v>
      </c>
      <c r="D69">
        <f>_xlfn.XLOOKUP(C69,BC:BC,BD:BD)</f>
        <v/>
      </c>
      <c r="E69" t="n">
        <v>0</v>
      </c>
      <c r="F69" t="inlineStr">
        <is>
          <t>Fee emision</t>
        </is>
      </c>
      <c r="G69" s="234" t="n">
        <v>45805</v>
      </c>
      <c r="H69" s="234" t="n">
        <v>45806</v>
      </c>
      <c r="I69" t="inlineStr">
        <is>
          <t>HPS</t>
        </is>
      </c>
      <c r="J69">
        <f>_xlfn.XLOOKUP(I69,AS:AS,AU:AU)</f>
        <v/>
      </c>
      <c r="K69" t="inlineStr">
        <is>
          <t>EUR</t>
        </is>
      </c>
      <c r="L69" s="238" t="n">
        <v>20</v>
      </c>
      <c r="M69">
        <f>L69*_xlfn.XLOOKUP(K69,AM:AM,AN:AN)</f>
        <v/>
      </c>
      <c r="N69">
        <f>L69*_xlfn.XLOOKUP(K69,AM:AM,AO:AO)</f>
        <v/>
      </c>
      <c r="O69" s="238" t="n">
        <v>20</v>
      </c>
      <c r="P69">
        <f>O69*_xlfn.XLOOKUP(K69,AM:AM,AN:AN)</f>
        <v/>
      </c>
      <c r="Q69">
        <f>O69*_xlfn.XLOOKUP(K69,AM:AM,AO:AO)</f>
        <v/>
      </c>
      <c r="R69">
        <f>_xlfn.XLOOKUP(E69,Y:Y,Z:Z)</f>
        <v/>
      </c>
      <c r="S69">
        <f>_xlfn.XLOOKUP(E69,Y:Y,AB:AB)</f>
        <v/>
      </c>
      <c r="T69">
        <f>WEEKNUM(G69)</f>
        <v/>
      </c>
      <c r="U69">
        <f>YEAR(G69)</f>
        <v/>
      </c>
      <c r="V69" s="117">
        <f>IFERROR(Q69/N69,"0")</f>
        <v/>
      </c>
      <c r="Y69" t="n">
        <v>29631</v>
      </c>
      <c r="Z69" t="inlineStr">
        <is>
          <t>Club Les Palmiers</t>
        </is>
      </c>
      <c r="AA69" t="inlineStr">
        <is>
          <t>HTL</t>
        </is>
      </c>
      <c r="AB69" t="inlineStr">
        <is>
          <t>France</t>
        </is>
      </c>
      <c r="AF69" t="n">
        <v>24989</v>
      </c>
      <c r="AG69" t="inlineStr">
        <is>
          <t>HYATT CENTRIC KANAZAWA</t>
        </is>
      </c>
      <c r="AH69" t="inlineStr">
        <is>
          <t>HTL</t>
        </is>
      </c>
      <c r="AI69" t="inlineStr">
        <is>
          <t>Japan</t>
        </is>
      </c>
      <c r="BC69" s="118" t="n">
        <v>68</v>
      </c>
      <c r="BD69" t="inlineStr">
        <is>
          <t>MartinB</t>
        </is>
      </c>
      <c r="BH69" t="n">
        <v>70</v>
      </c>
      <c r="BI69" t="inlineStr">
        <is>
          <t>MinervaH</t>
        </is>
      </c>
    </row>
    <row r="70">
      <c r="A70">
        <f>_xlfn.XLOOKUP(D70,BN:BN,BO:BO)</f>
        <v/>
      </c>
      <c r="B70" t="inlineStr">
        <is>
          <t>SL</t>
        </is>
      </c>
      <c r="C70" t="n">
        <v>12</v>
      </c>
      <c r="D70">
        <f>_xlfn.XLOOKUP(C70,BC:BC,BD:BD)</f>
        <v/>
      </c>
      <c r="E70" t="n">
        <v>27600</v>
      </c>
      <c r="F70" t="inlineStr">
        <is>
          <t>Billete MEX-MAD-MEX</t>
        </is>
      </c>
      <c r="G70" s="234" t="n">
        <v>45801</v>
      </c>
      <c r="H70" s="234" t="n">
        <v>45940</v>
      </c>
      <c r="I70" t="inlineStr">
        <is>
          <t>VLO</t>
        </is>
      </c>
      <c r="J70">
        <f>_xlfn.XLOOKUP(I70,AS:AS,AU:AU)</f>
        <v/>
      </c>
      <c r="K70" t="inlineStr">
        <is>
          <t>EUR</t>
        </is>
      </c>
      <c r="L70" s="238" t="n">
        <v>3308.68</v>
      </c>
      <c r="M70">
        <f>L70*_xlfn.XLOOKUP(K70,AM:AM,AN:AN)</f>
        <v/>
      </c>
      <c r="N70">
        <f>L70*_xlfn.XLOOKUP(K70,AM:AM,AO:AO)</f>
        <v/>
      </c>
      <c r="O70" s="238" t="n">
        <v>0</v>
      </c>
      <c r="P70">
        <f>O70*_xlfn.XLOOKUP(K70,AM:AM,AN:AN)</f>
        <v/>
      </c>
      <c r="Q70">
        <f>O70*_xlfn.XLOOKUP(K70,AM:AM,AO:AO)</f>
        <v/>
      </c>
      <c r="R70">
        <f>_xlfn.XLOOKUP(E70,Y:Y,Z:Z)</f>
        <v/>
      </c>
      <c r="S70">
        <f>_xlfn.XLOOKUP(E70,Y:Y,AB:AB)</f>
        <v/>
      </c>
      <c r="T70">
        <f>WEEKNUM(G70)</f>
        <v/>
      </c>
      <c r="U70">
        <f>YEAR(G70)</f>
        <v/>
      </c>
      <c r="V70" s="117">
        <f>IFERROR(Q70/N70,"0")</f>
        <v/>
      </c>
      <c r="Y70" t="n">
        <v>29632</v>
      </c>
      <c r="Z70" t="inlineStr">
        <is>
          <t>NYS My Agency France</t>
        </is>
      </c>
      <c r="AA70" t="inlineStr">
        <is>
          <t>ATR</t>
        </is>
      </c>
      <c r="AB70" t="inlineStr">
        <is>
          <t>France</t>
        </is>
      </c>
      <c r="AF70" t="n">
        <v>24991</v>
      </c>
      <c r="AG70" t="inlineStr">
        <is>
          <t>HOTEL SANDERS</t>
        </is>
      </c>
      <c r="AH70" t="inlineStr">
        <is>
          <t>HTL</t>
        </is>
      </c>
      <c r="AI70" t="inlineStr">
        <is>
          <t>Denmark</t>
        </is>
      </c>
      <c r="BC70" s="118" t="n">
        <v>69</v>
      </c>
      <c r="BD70" t="inlineStr">
        <is>
          <t>FernandaS</t>
        </is>
      </c>
      <c r="BH70" t="n">
        <v>71</v>
      </c>
      <c r="BI70" t="inlineStr">
        <is>
          <t>MinervaH</t>
        </is>
      </c>
    </row>
    <row r="71">
      <c r="A71">
        <f>_xlfn.XLOOKUP(D71,BN:BN,BO:BO)</f>
        <v/>
      </c>
      <c r="B71" t="inlineStr">
        <is>
          <t>SL</t>
        </is>
      </c>
      <c r="C71" t="n">
        <v>12</v>
      </c>
      <c r="D71">
        <f>_xlfn.XLOOKUP(C71,BC:BC,BD:BD)</f>
        <v/>
      </c>
      <c r="E71" t="n">
        <v>27600</v>
      </c>
      <c r="F71" t="inlineStr">
        <is>
          <t>Billete MEX-MAD-MEX</t>
        </is>
      </c>
      <c r="G71" s="234" t="n">
        <v>45801</v>
      </c>
      <c r="H71" s="234" t="n">
        <v>45940</v>
      </c>
      <c r="I71" t="inlineStr">
        <is>
          <t>VLO</t>
        </is>
      </c>
      <c r="J71">
        <f>_xlfn.XLOOKUP(I71,AS:AS,AU:AU)</f>
        <v/>
      </c>
      <c r="K71" t="inlineStr">
        <is>
          <t>EUR</t>
        </is>
      </c>
      <c r="L71" s="238" t="n">
        <v>3308.68</v>
      </c>
      <c r="M71">
        <f>L71*_xlfn.XLOOKUP(K71,AM:AM,AN:AN)</f>
        <v/>
      </c>
      <c r="N71">
        <f>L71*_xlfn.XLOOKUP(K71,AM:AM,AO:AO)</f>
        <v/>
      </c>
      <c r="O71" s="238" t="n">
        <v>0</v>
      </c>
      <c r="P71">
        <f>O71*_xlfn.XLOOKUP(K71,AM:AM,AN:AN)</f>
        <v/>
      </c>
      <c r="Q71">
        <f>O71*_xlfn.XLOOKUP(K71,AM:AM,AO:AO)</f>
        <v/>
      </c>
      <c r="R71">
        <f>_xlfn.XLOOKUP(E71,Y:Y,Z:Z)</f>
        <v/>
      </c>
      <c r="S71">
        <f>_xlfn.XLOOKUP(E71,Y:Y,AB:AB)</f>
        <v/>
      </c>
      <c r="T71">
        <f>WEEKNUM(G71)</f>
        <v/>
      </c>
      <c r="U71">
        <f>YEAR(G71)</f>
        <v/>
      </c>
      <c r="V71" s="117">
        <f>IFERROR(Q71/N71,"0")</f>
        <v/>
      </c>
      <c r="Y71" t="n">
        <v>29634</v>
      </c>
      <c r="Z71" t="inlineStr">
        <is>
          <t>Icelandbridge</t>
        </is>
      </c>
      <c r="AA71" t="inlineStr">
        <is>
          <t>ATR</t>
        </is>
      </c>
      <c r="AB71" t="inlineStr">
        <is>
          <t>Spain</t>
        </is>
      </c>
      <c r="AF71" t="n">
        <v>24992</v>
      </c>
      <c r="AG71" t="inlineStr">
        <is>
          <t>CASA POLANCO HOTEL BOUTIQUE</t>
        </is>
      </c>
      <c r="AH71" t="inlineStr">
        <is>
          <t>HTL</t>
        </is>
      </c>
      <c r="AI71" t="inlineStr">
        <is>
          <t>Mexico</t>
        </is>
      </c>
      <c r="BC71" s="118" t="n">
        <v>70</v>
      </c>
      <c r="BD71" t="inlineStr">
        <is>
          <t>AlmudenaG</t>
        </is>
      </c>
      <c r="BH71" t="n">
        <v>72</v>
      </c>
      <c r="BI71" t="inlineStr">
        <is>
          <t>MinervaH</t>
        </is>
      </c>
    </row>
    <row r="72">
      <c r="A72">
        <f>_xlfn.XLOOKUP(D72,BN:BN,BO:BO)</f>
        <v/>
      </c>
      <c r="B72" t="inlineStr">
        <is>
          <t>SL</t>
        </is>
      </c>
      <c r="C72" t="n">
        <v>12</v>
      </c>
      <c r="D72">
        <f>_xlfn.XLOOKUP(C72,BC:BC,BD:BD)</f>
        <v/>
      </c>
      <c r="E72" t="n">
        <v>0</v>
      </c>
      <c r="F72" t="inlineStr">
        <is>
          <t>Fee emisión AM</t>
        </is>
      </c>
      <c r="G72" s="234" t="n">
        <v>45801</v>
      </c>
      <c r="H72" s="234" t="n">
        <v>45940</v>
      </c>
      <c r="I72" t="inlineStr">
        <is>
          <t>HPS</t>
        </is>
      </c>
      <c r="J72">
        <f>_xlfn.XLOOKUP(I72,AS:AS,AU:AU)</f>
        <v/>
      </c>
      <c r="K72" t="inlineStr">
        <is>
          <t>EUR</t>
        </is>
      </c>
      <c r="L72" s="238" t="n">
        <v>200</v>
      </c>
      <c r="M72">
        <f>L72*_xlfn.XLOOKUP(K72,AM:AM,AN:AN)</f>
        <v/>
      </c>
      <c r="N72">
        <f>L72*_xlfn.XLOOKUP(K72,AM:AM,AO:AO)</f>
        <v/>
      </c>
      <c r="O72" s="238" t="n">
        <v>200</v>
      </c>
      <c r="P72">
        <f>O72*_xlfn.XLOOKUP(K72,AM:AM,AN:AN)</f>
        <v/>
      </c>
      <c r="Q72">
        <f>O72*_xlfn.XLOOKUP(K72,AM:AM,AO:AO)</f>
        <v/>
      </c>
      <c r="R72">
        <f>_xlfn.XLOOKUP(E72,Y:Y,Z:Z)</f>
        <v/>
      </c>
      <c r="S72">
        <f>_xlfn.XLOOKUP(E72,Y:Y,AB:AB)</f>
        <v/>
      </c>
      <c r="T72">
        <f>WEEKNUM(G72)</f>
        <v/>
      </c>
      <c r="U72">
        <f>YEAR(G72)</f>
        <v/>
      </c>
      <c r="V72" s="117">
        <f>IFERROR(Q72/N72,"0")</f>
        <v/>
      </c>
      <c r="Y72" t="n">
        <v>29710</v>
      </c>
      <c r="Z72" t="inlineStr">
        <is>
          <t>Amber Tours</t>
        </is>
      </c>
      <c r="AA72" t="inlineStr">
        <is>
          <t>PKT</t>
        </is>
      </c>
      <c r="AB72" t="inlineStr">
        <is>
          <t>India</t>
        </is>
      </c>
      <c r="AF72" t="n">
        <v>24994</v>
      </c>
      <c r="AG72" t="inlineStr">
        <is>
          <t>SKISHOP</t>
        </is>
      </c>
      <c r="AI72" t="inlineStr">
        <is>
          <t>Mexico</t>
        </is>
      </c>
      <c r="BC72" s="118" t="n">
        <v>71</v>
      </c>
      <c r="BD72" t="inlineStr">
        <is>
          <t>MartinB</t>
        </is>
      </c>
      <c r="BH72" t="n">
        <v>73</v>
      </c>
      <c r="BI72" t="inlineStr">
        <is>
          <t>MinervaH</t>
        </is>
      </c>
    </row>
    <row r="73">
      <c r="A73">
        <f>_xlfn.XLOOKUP(D73,BN:BN,BO:BO)</f>
        <v/>
      </c>
      <c r="B73" t="inlineStr">
        <is>
          <t>SL</t>
        </is>
      </c>
      <c r="C73" t="n">
        <v>13</v>
      </c>
      <c r="D73">
        <f>_xlfn.XLOOKUP(C73,BC:BC,BD:BD)</f>
        <v/>
      </c>
      <c r="E73" t="n">
        <v>28351</v>
      </c>
      <c r="F73" t="inlineStr">
        <is>
          <t>22-24 Julio Hotel La Ponche 2 Deluxe Sea View</t>
        </is>
      </c>
      <c r="G73" s="234" t="n">
        <v>45860</v>
      </c>
      <c r="H73" s="234" t="n">
        <v>45862</v>
      </c>
      <c r="I73" t="inlineStr">
        <is>
          <t>HTL</t>
        </is>
      </c>
      <c r="J73">
        <f>_xlfn.XLOOKUP(I73,AS:AS,AU:AU)</f>
        <v/>
      </c>
      <c r="K73" t="inlineStr">
        <is>
          <t>EUR</t>
        </is>
      </c>
      <c r="L73" s="238" t="n">
        <v>6934.32</v>
      </c>
      <c r="M73">
        <f>L73*_xlfn.XLOOKUP(K73,AM:AM,AN:AN)</f>
        <v/>
      </c>
      <c r="N73">
        <f>L73*_xlfn.XLOOKUP(K73,AM:AM,AO:AO)</f>
        <v/>
      </c>
      <c r="O73" s="238" t="n">
        <v>535.42</v>
      </c>
      <c r="P73">
        <f>O73*_xlfn.XLOOKUP(K73,AM:AM,AN:AN)</f>
        <v/>
      </c>
      <c r="Q73">
        <f>O73*_xlfn.XLOOKUP(K73,AM:AM,AO:AO)</f>
        <v/>
      </c>
      <c r="R73">
        <f>_xlfn.XLOOKUP(E73,Y:Y,Z:Z)</f>
        <v/>
      </c>
      <c r="S73">
        <f>_xlfn.XLOOKUP(E73,Y:Y,AB:AB)</f>
        <v/>
      </c>
      <c r="T73">
        <f>WEEKNUM(G73)</f>
        <v/>
      </c>
      <c r="U73">
        <f>YEAR(G73)</f>
        <v/>
      </c>
      <c r="V73" s="117">
        <f>IFERROR(Q73/N73,"0")</f>
        <v/>
      </c>
      <c r="Y73" t="n">
        <v>29838</v>
      </c>
      <c r="Z73" t="inlineStr">
        <is>
          <t>La Petit Maison</t>
        </is>
      </c>
      <c r="AA73" t="inlineStr">
        <is>
          <t>AYB</t>
        </is>
      </c>
      <c r="AB73" t="inlineStr">
        <is>
          <t>France</t>
        </is>
      </c>
      <c r="AF73" t="n">
        <v>24995</v>
      </c>
      <c r="AG73" t="inlineStr">
        <is>
          <t>AFRO ASIAN TRAVEL</t>
        </is>
      </c>
      <c r="AH73" t="inlineStr">
        <is>
          <t>PKT</t>
        </is>
      </c>
      <c r="AI73" t="inlineStr">
        <is>
          <t>Egypt</t>
        </is>
      </c>
      <c r="BC73" s="118" t="n">
        <v>72</v>
      </c>
      <c r="BD73" t="inlineStr">
        <is>
          <t>AndreaG</t>
        </is>
      </c>
      <c r="BH73" t="n">
        <v>74</v>
      </c>
      <c r="BI73" t="inlineStr">
        <is>
          <t>MinervaH</t>
        </is>
      </c>
    </row>
    <row r="74">
      <c r="A74">
        <f>_xlfn.XLOOKUP(D74,BN:BN,BO:BO)</f>
        <v/>
      </c>
      <c r="B74" t="inlineStr">
        <is>
          <t>SL</t>
        </is>
      </c>
      <c r="C74" t="n">
        <v>13</v>
      </c>
      <c r="D74">
        <f>_xlfn.XLOOKUP(C74,BC:BC,BD:BD)</f>
        <v/>
      </c>
      <c r="E74" t="n">
        <v>27600</v>
      </c>
      <c r="F74" t="inlineStr">
        <is>
          <t>EMISION BILLETE MAD NCE MAD</t>
        </is>
      </c>
      <c r="G74" s="234" t="n">
        <v>45860</v>
      </c>
      <c r="H74" s="234" t="n">
        <v>45865</v>
      </c>
      <c r="I74" t="inlineStr">
        <is>
          <t>VLO</t>
        </is>
      </c>
      <c r="J74">
        <f>_xlfn.XLOOKUP(I74,AS:AS,AU:AU)</f>
        <v/>
      </c>
      <c r="K74" t="inlineStr">
        <is>
          <t>EUR</t>
        </is>
      </c>
      <c r="L74" s="238" t="n">
        <v>655.01</v>
      </c>
      <c r="M74">
        <f>L74*_xlfn.XLOOKUP(K74,AM:AM,AN:AN)</f>
        <v/>
      </c>
      <c r="N74">
        <f>L74*_xlfn.XLOOKUP(K74,AM:AM,AO:AO)</f>
        <v/>
      </c>
      <c r="O74" s="238" t="n">
        <v>0</v>
      </c>
      <c r="P74">
        <f>O74*_xlfn.XLOOKUP(K74,AM:AM,AN:AN)</f>
        <v/>
      </c>
      <c r="Q74">
        <f>O74*_xlfn.XLOOKUP(K74,AM:AM,AO:AO)</f>
        <v/>
      </c>
      <c r="R74">
        <f>_xlfn.XLOOKUP(E74,Y:Y,Z:Z)</f>
        <v/>
      </c>
      <c r="S74">
        <f>_xlfn.XLOOKUP(E74,Y:Y,AB:AB)</f>
        <v/>
      </c>
      <c r="T74">
        <f>WEEKNUM(G74)</f>
        <v/>
      </c>
      <c r="U74">
        <f>YEAR(G74)</f>
        <v/>
      </c>
      <c r="V74" s="117">
        <f>IFERROR(Q74/N74,"0")</f>
        <v/>
      </c>
      <c r="Y74" t="n">
        <v>29901</v>
      </c>
      <c r="Z74" t="inlineStr">
        <is>
          <t>Gannet Spain, SL</t>
        </is>
      </c>
      <c r="AA74" t="inlineStr">
        <is>
          <t>PKT</t>
        </is>
      </c>
      <c r="AB74" t="inlineStr">
        <is>
          <t>Spain</t>
        </is>
      </c>
      <c r="AF74" t="n">
        <v>25010</v>
      </c>
      <c r="AG74" t="inlineStr">
        <is>
          <t>PALACIO SOLECIO</t>
        </is>
      </c>
      <c r="AH74" t="inlineStr">
        <is>
          <t>HTL</t>
        </is>
      </c>
      <c r="AI74" t="inlineStr">
        <is>
          <t>Spain</t>
        </is>
      </c>
      <c r="BC74" s="118" t="n">
        <v>73</v>
      </c>
      <c r="BD74" t="inlineStr">
        <is>
          <t>AlmudenaG</t>
        </is>
      </c>
      <c r="BH74" t="n">
        <v>75</v>
      </c>
      <c r="BI74" t="inlineStr">
        <is>
          <t>MinervaH</t>
        </is>
      </c>
    </row>
    <row r="75">
      <c r="A75">
        <f>_xlfn.XLOOKUP(D75,BN:BN,BO:BO)</f>
        <v/>
      </c>
      <c r="B75" t="inlineStr">
        <is>
          <t>SL</t>
        </is>
      </c>
      <c r="C75" t="n">
        <v>13</v>
      </c>
      <c r="D75">
        <f>_xlfn.XLOOKUP(C75,BC:BC,BD:BD)</f>
        <v/>
      </c>
      <c r="E75" t="n">
        <v>27600</v>
      </c>
      <c r="F75" t="inlineStr">
        <is>
          <t>EMISION BILLETE MAD NCE MAD</t>
        </is>
      </c>
      <c r="G75" s="234" t="n">
        <v>45860</v>
      </c>
      <c r="H75" s="234" t="n">
        <v>45865</v>
      </c>
      <c r="I75" t="inlineStr">
        <is>
          <t>VLO</t>
        </is>
      </c>
      <c r="J75">
        <f>_xlfn.XLOOKUP(I75,AS:AS,AU:AU)</f>
        <v/>
      </c>
      <c r="K75" t="inlineStr">
        <is>
          <t>EUR</t>
        </is>
      </c>
      <c r="L75" s="238" t="n">
        <v>655.01</v>
      </c>
      <c r="M75">
        <f>L75*_xlfn.XLOOKUP(K75,AM:AM,AN:AN)</f>
        <v/>
      </c>
      <c r="N75">
        <f>L75*_xlfn.XLOOKUP(K75,AM:AM,AO:AO)</f>
        <v/>
      </c>
      <c r="O75" s="238" t="n">
        <v>0</v>
      </c>
      <c r="P75">
        <f>O75*_xlfn.XLOOKUP(K75,AM:AM,AN:AN)</f>
        <v/>
      </c>
      <c r="Q75">
        <f>O75*_xlfn.XLOOKUP(K75,AM:AM,AO:AO)</f>
        <v/>
      </c>
      <c r="R75">
        <f>_xlfn.XLOOKUP(E75,Y:Y,Z:Z)</f>
        <v/>
      </c>
      <c r="S75">
        <f>_xlfn.XLOOKUP(E75,Y:Y,AB:AB)</f>
        <v/>
      </c>
      <c r="T75">
        <f>WEEKNUM(G75)</f>
        <v/>
      </c>
      <c r="U75">
        <f>YEAR(G75)</f>
        <v/>
      </c>
      <c r="V75" s="117">
        <f>IFERROR(Q75/N75,"0")</f>
        <v/>
      </c>
      <c r="Y75" t="n">
        <v>29950</v>
      </c>
      <c r="Z75" t="inlineStr">
        <is>
          <t>Delicias Travel and Incentives</t>
        </is>
      </c>
      <c r="AA75" t="inlineStr">
        <is>
          <t>PKT</t>
        </is>
      </c>
      <c r="AB75" t="inlineStr">
        <is>
          <t>Turkey</t>
        </is>
      </c>
      <c r="AF75" t="n">
        <v>25011</v>
      </c>
      <c r="AG75" t="inlineStr">
        <is>
          <t>RAIL NINJA</t>
        </is>
      </c>
      <c r="AI75" t="inlineStr">
        <is>
          <t>Malta</t>
        </is>
      </c>
      <c r="BC75" s="118" t="n">
        <v>74</v>
      </c>
      <c r="BD75" t="inlineStr">
        <is>
          <t>ConchaD</t>
        </is>
      </c>
      <c r="BH75" t="n">
        <v>76</v>
      </c>
      <c r="BI75" t="inlineStr">
        <is>
          <t>LucianaE</t>
        </is>
      </c>
    </row>
    <row r="76">
      <c r="A76">
        <f>_xlfn.XLOOKUP(D76,BN:BN,BO:BO)</f>
        <v/>
      </c>
      <c r="B76" t="inlineStr">
        <is>
          <t>SL</t>
        </is>
      </c>
      <c r="C76" t="n">
        <v>13</v>
      </c>
      <c r="D76">
        <f>_xlfn.XLOOKUP(C76,BC:BC,BD:BD)</f>
        <v/>
      </c>
      <c r="E76" t="n">
        <v>27600</v>
      </c>
      <c r="F76" t="inlineStr">
        <is>
          <t>EMISION BILLETE MAD NCE MAD</t>
        </is>
      </c>
      <c r="G76" s="234" t="n">
        <v>45860</v>
      </c>
      <c r="H76" s="234" t="n">
        <v>45865</v>
      </c>
      <c r="I76" t="inlineStr">
        <is>
          <t>VLO</t>
        </is>
      </c>
      <c r="J76">
        <f>_xlfn.XLOOKUP(I76,AS:AS,AU:AU)</f>
        <v/>
      </c>
      <c r="K76" t="inlineStr">
        <is>
          <t>EUR</t>
        </is>
      </c>
      <c r="L76" s="238" t="n">
        <v>730.01</v>
      </c>
      <c r="M76">
        <f>L76*_xlfn.XLOOKUP(K76,AM:AM,AN:AN)</f>
        <v/>
      </c>
      <c r="N76">
        <f>L76*_xlfn.XLOOKUP(K76,AM:AM,AO:AO)</f>
        <v/>
      </c>
      <c r="O76" s="238" t="n">
        <v>0</v>
      </c>
      <c r="P76">
        <f>O76*_xlfn.XLOOKUP(K76,AM:AM,AN:AN)</f>
        <v/>
      </c>
      <c r="Q76">
        <f>O76*_xlfn.XLOOKUP(K76,AM:AM,AO:AO)</f>
        <v/>
      </c>
      <c r="R76">
        <f>_xlfn.XLOOKUP(E76,Y:Y,Z:Z)</f>
        <v/>
      </c>
      <c r="S76">
        <f>_xlfn.XLOOKUP(E76,Y:Y,AB:AB)</f>
        <v/>
      </c>
      <c r="T76">
        <f>WEEKNUM(G76)</f>
        <v/>
      </c>
      <c r="U76">
        <f>YEAR(G76)</f>
        <v/>
      </c>
      <c r="V76" s="117">
        <f>IFERROR(Q76/N76,"0")</f>
        <v/>
      </c>
      <c r="Y76" t="n">
        <v>29956</v>
      </c>
      <c r="Z76" t="inlineStr">
        <is>
          <t>ILLA CHARTER MENORCA</t>
        </is>
      </c>
      <c r="AA76" t="inlineStr">
        <is>
          <t>CRC</t>
        </is>
      </c>
      <c r="AB76" t="inlineStr">
        <is>
          <t>Spain</t>
        </is>
      </c>
      <c r="AF76" t="n">
        <v>25014</v>
      </c>
      <c r="AG76" t="inlineStr">
        <is>
          <t>JANU TOKYO</t>
        </is>
      </c>
      <c r="AH76" t="inlineStr">
        <is>
          <t>HTL</t>
        </is>
      </c>
      <c r="AI76" t="inlineStr">
        <is>
          <t>Japan</t>
        </is>
      </c>
      <c r="BC76" s="118" t="n">
        <v>75</v>
      </c>
      <c r="BD76" t="inlineStr">
        <is>
          <t>HelenM</t>
        </is>
      </c>
      <c r="BH76" t="n">
        <v>77</v>
      </c>
      <c r="BI76" t="inlineStr">
        <is>
          <t>LucianaE</t>
        </is>
      </c>
    </row>
    <row r="77">
      <c r="A77">
        <f>_xlfn.XLOOKUP(D77,BN:BN,BO:BO)</f>
        <v/>
      </c>
      <c r="B77" t="inlineStr">
        <is>
          <t>SL</t>
        </is>
      </c>
      <c r="C77" t="n">
        <v>13</v>
      </c>
      <c r="D77">
        <f>_xlfn.XLOOKUP(C77,BC:BC,BD:BD)</f>
        <v/>
      </c>
      <c r="E77" t="n">
        <v>27600</v>
      </c>
      <c r="F77" t="inlineStr">
        <is>
          <t>EMISION BILLETE MAD NCE MAD</t>
        </is>
      </c>
      <c r="G77" s="234" t="n">
        <v>45860</v>
      </c>
      <c r="H77" s="234" t="n">
        <v>45865</v>
      </c>
      <c r="I77" t="inlineStr">
        <is>
          <t>VLO</t>
        </is>
      </c>
      <c r="J77">
        <f>_xlfn.XLOOKUP(I77,AS:AS,AU:AU)</f>
        <v/>
      </c>
      <c r="K77" t="inlineStr">
        <is>
          <t>EUR</t>
        </is>
      </c>
      <c r="L77" s="238" t="n">
        <v>730.01</v>
      </c>
      <c r="M77">
        <f>L77*_xlfn.XLOOKUP(K77,AM:AM,AN:AN)</f>
        <v/>
      </c>
      <c r="N77">
        <f>L77*_xlfn.XLOOKUP(K77,AM:AM,AO:AO)</f>
        <v/>
      </c>
      <c r="O77" s="238" t="n">
        <v>0</v>
      </c>
      <c r="P77">
        <f>O77*_xlfn.XLOOKUP(K77,AM:AM,AN:AN)</f>
        <v/>
      </c>
      <c r="Q77">
        <f>O77*_xlfn.XLOOKUP(K77,AM:AM,AO:AO)</f>
        <v/>
      </c>
      <c r="R77">
        <f>_xlfn.XLOOKUP(E77,Y:Y,Z:Z)</f>
        <v/>
      </c>
      <c r="S77">
        <f>_xlfn.XLOOKUP(E77,Y:Y,AB:AB)</f>
        <v/>
      </c>
      <c r="T77">
        <f>WEEKNUM(G77)</f>
        <v/>
      </c>
      <c r="U77">
        <f>YEAR(G77)</f>
        <v/>
      </c>
      <c r="V77" s="117">
        <f>IFERROR(Q77/N77,"0")</f>
        <v/>
      </c>
      <c r="Y77" t="n">
        <v>30050</v>
      </c>
      <c r="Z77" t="inlineStr">
        <is>
          <t>THE NEWBURY BOSTON</t>
        </is>
      </c>
      <c r="AA77" t="inlineStr">
        <is>
          <t>HTL</t>
        </is>
      </c>
      <c r="AB77" t="inlineStr">
        <is>
          <t>United States</t>
        </is>
      </c>
      <c r="AF77" t="n">
        <v>25016</v>
      </c>
      <c r="AG77" t="inlineStr">
        <is>
          <t>BUDGET CAR RENTAL</t>
        </is>
      </c>
      <c r="AH77" t="inlineStr">
        <is>
          <t>TRF</t>
        </is>
      </c>
      <c r="AI77" t="inlineStr">
        <is>
          <t>United States</t>
        </is>
      </c>
      <c r="BC77" s="118" t="n">
        <v>76</v>
      </c>
      <c r="BD77" t="inlineStr">
        <is>
          <t>BlancaO</t>
        </is>
      </c>
      <c r="BH77" t="n">
        <v>78</v>
      </c>
      <c r="BI77" t="inlineStr">
        <is>
          <t>LucianaE</t>
        </is>
      </c>
    </row>
    <row r="78">
      <c r="A78">
        <f>_xlfn.XLOOKUP(D78,BN:BN,BO:BO)</f>
        <v/>
      </c>
      <c r="B78" t="inlineStr">
        <is>
          <t>SL</t>
        </is>
      </c>
      <c r="C78" t="n">
        <v>13</v>
      </c>
      <c r="D78">
        <f>_xlfn.XLOOKUP(C78,BC:BC,BD:BD)</f>
        <v/>
      </c>
      <c r="E78" t="n">
        <v>0</v>
      </c>
      <c r="F78" t="inlineStr">
        <is>
          <t>FEE EMISION IB</t>
        </is>
      </c>
      <c r="G78" s="234" t="n">
        <v>45860</v>
      </c>
      <c r="H78" s="234" t="n">
        <v>45865</v>
      </c>
      <c r="I78" t="inlineStr">
        <is>
          <t>HPS</t>
        </is>
      </c>
      <c r="J78">
        <f>_xlfn.XLOOKUP(I78,AS:AS,AU:AU)</f>
        <v/>
      </c>
      <c r="K78" t="inlineStr">
        <is>
          <t>EUR</t>
        </is>
      </c>
      <c r="L78" s="238" t="n">
        <v>147.43</v>
      </c>
      <c r="M78">
        <f>L78*_xlfn.XLOOKUP(K78,AM:AM,AN:AN)</f>
        <v/>
      </c>
      <c r="N78">
        <f>L78*_xlfn.XLOOKUP(K78,AM:AM,AO:AO)</f>
        <v/>
      </c>
      <c r="O78" s="238" t="n">
        <v>147.43</v>
      </c>
      <c r="P78">
        <f>O78*_xlfn.XLOOKUP(K78,AM:AM,AN:AN)</f>
        <v/>
      </c>
      <c r="Q78">
        <f>O78*_xlfn.XLOOKUP(K78,AM:AM,AO:AO)</f>
        <v/>
      </c>
      <c r="R78">
        <f>_xlfn.XLOOKUP(E78,Y:Y,Z:Z)</f>
        <v/>
      </c>
      <c r="S78">
        <f>_xlfn.XLOOKUP(E78,Y:Y,AB:AB)</f>
        <v/>
      </c>
      <c r="T78">
        <f>WEEKNUM(G78)</f>
        <v/>
      </c>
      <c r="U78">
        <f>YEAR(G78)</f>
        <v/>
      </c>
      <c r="V78" s="117">
        <f>IFERROR(Q78/N78,"0")</f>
        <v/>
      </c>
      <c r="Y78" t="n">
        <v>30065</v>
      </c>
      <c r="Z78" t="inlineStr">
        <is>
          <t>Great Plains Conservation International Sales Lt</t>
        </is>
      </c>
      <c r="AA78" t="inlineStr">
        <is>
          <t>PKT</t>
        </is>
      </c>
      <c r="AB78" t="inlineStr">
        <is>
          <t>South Africa</t>
        </is>
      </c>
      <c r="AF78" t="n">
        <v>25017</v>
      </c>
      <c r="AG78" t="inlineStr">
        <is>
          <t>AMAN KYOTO</t>
        </is>
      </c>
      <c r="AH78" t="inlineStr">
        <is>
          <t>HTL</t>
        </is>
      </c>
      <c r="AI78" t="inlineStr">
        <is>
          <t>Japan</t>
        </is>
      </c>
      <c r="BC78" s="118" t="n">
        <v>77</v>
      </c>
      <c r="BD78" t="inlineStr">
        <is>
          <t>JorgeP</t>
        </is>
      </c>
      <c r="BH78" t="n">
        <v>79</v>
      </c>
      <c r="BI78" t="inlineStr">
        <is>
          <t>LucianaE</t>
        </is>
      </c>
    </row>
    <row r="79">
      <c r="A79">
        <f>_xlfn.XLOOKUP(D79,BN:BN,BO:BO)</f>
        <v/>
      </c>
      <c r="B79" t="inlineStr">
        <is>
          <t>SL</t>
        </is>
      </c>
      <c r="C79" t="n">
        <v>13</v>
      </c>
      <c r="D79">
        <f>_xlfn.XLOOKUP(C79,BC:BC,BD:BD)</f>
        <v/>
      </c>
      <c r="E79" t="n">
        <v>28387</v>
      </c>
      <c r="F79" t="inlineStr">
        <is>
          <t>24-27 Julio Hotel Belle Plage Canes 2 Deluxe Sea View</t>
        </is>
      </c>
      <c r="G79" s="234" t="n">
        <v>45862</v>
      </c>
      <c r="H79" s="234" t="n">
        <v>45865</v>
      </c>
      <c r="I79" t="inlineStr">
        <is>
          <t>HTL</t>
        </is>
      </c>
      <c r="J79">
        <f>_xlfn.XLOOKUP(I79,AS:AS,AU:AU)</f>
        <v/>
      </c>
      <c r="K79" t="inlineStr">
        <is>
          <t>EUR</t>
        </is>
      </c>
      <c r="L79" s="238" t="n">
        <v>5328.24</v>
      </c>
      <c r="M79">
        <f>L79*_xlfn.XLOOKUP(K79,AM:AM,AN:AN)</f>
        <v/>
      </c>
      <c r="N79">
        <f>L79*_xlfn.XLOOKUP(K79,AM:AM,AO:AO)</f>
        <v/>
      </c>
      <c r="O79" s="238" t="n">
        <v>436.36</v>
      </c>
      <c r="P79">
        <f>O79*_xlfn.XLOOKUP(K79,AM:AM,AN:AN)</f>
        <v/>
      </c>
      <c r="Q79">
        <f>O79*_xlfn.XLOOKUP(K79,AM:AM,AO:AO)</f>
        <v/>
      </c>
      <c r="R79">
        <f>_xlfn.XLOOKUP(E79,Y:Y,Z:Z)</f>
        <v/>
      </c>
      <c r="S79">
        <f>_xlfn.XLOOKUP(E79,Y:Y,AB:AB)</f>
        <v/>
      </c>
      <c r="T79">
        <f>WEEKNUM(G79)</f>
        <v/>
      </c>
      <c r="U79">
        <f>YEAR(G79)</f>
        <v/>
      </c>
      <c r="V79" s="117">
        <f>IFERROR(Q79/N79,"0")</f>
        <v/>
      </c>
      <c r="Y79" t="n">
        <v>30262</v>
      </c>
      <c r="Z79" t="inlineStr">
        <is>
          <t>Gannet MÈxico</t>
        </is>
      </c>
      <c r="AA79" t="inlineStr">
        <is>
          <t>PKT</t>
        </is>
      </c>
      <c r="AB79" t="inlineStr">
        <is>
          <t>United States</t>
        </is>
      </c>
      <c r="AF79" t="n">
        <v>25022</v>
      </c>
      <c r="AG79" t="inlineStr">
        <is>
          <t>THE PENINSULA TOKYO</t>
        </is>
      </c>
      <c r="AH79" t="inlineStr">
        <is>
          <t>HTL</t>
        </is>
      </c>
      <c r="AI79" t="inlineStr">
        <is>
          <t>Japan</t>
        </is>
      </c>
      <c r="BC79" s="118" t="n">
        <v>78</v>
      </c>
      <c r="BD79" t="inlineStr">
        <is>
          <t>AndreaG</t>
        </is>
      </c>
      <c r="BH79" t="n">
        <v>81</v>
      </c>
      <c r="BI79" t="inlineStr">
        <is>
          <t>LucianaE</t>
        </is>
      </c>
    </row>
    <row r="80">
      <c r="A80">
        <f>_xlfn.XLOOKUP(D80,BN:BN,BO:BO)</f>
        <v/>
      </c>
      <c r="B80" t="inlineStr">
        <is>
          <t>SL</t>
        </is>
      </c>
      <c r="C80" t="n">
        <v>13</v>
      </c>
      <c r="D80">
        <f>_xlfn.XLOOKUP(C80,BC:BC,BD:BD)</f>
        <v/>
      </c>
      <c r="E80" t="n">
        <v>28388</v>
      </c>
      <c r="F80" t="inlineStr">
        <is>
          <t xml:space="preserve">Mercedes GLB 22-27JUL </t>
        </is>
      </c>
      <c r="G80" s="234" t="n">
        <v>45860</v>
      </c>
      <c r="H80" s="234" t="n">
        <v>45865</v>
      </c>
      <c r="I80" t="inlineStr">
        <is>
          <t>AUT</t>
        </is>
      </c>
      <c r="J80">
        <f>_xlfn.XLOOKUP(I80,AS:AS,AU:AU)</f>
        <v/>
      </c>
      <c r="K80" t="inlineStr">
        <is>
          <t>EUR</t>
        </is>
      </c>
      <c r="L80" s="238" t="n">
        <v>1351</v>
      </c>
      <c r="M80">
        <f>L80*_xlfn.XLOOKUP(K80,AM:AM,AN:AN)</f>
        <v/>
      </c>
      <c r="N80">
        <f>L80*_xlfn.XLOOKUP(K80,AM:AM,AO:AO)</f>
        <v/>
      </c>
      <c r="O80" s="238" t="n">
        <v>0</v>
      </c>
      <c r="P80">
        <f>O80*_xlfn.XLOOKUP(K80,AM:AM,AN:AN)</f>
        <v/>
      </c>
      <c r="Q80">
        <f>O80*_xlfn.XLOOKUP(K80,AM:AM,AO:AO)</f>
        <v/>
      </c>
      <c r="R80">
        <f>_xlfn.XLOOKUP(E80,Y:Y,Z:Z)</f>
        <v/>
      </c>
      <c r="S80">
        <f>_xlfn.XLOOKUP(E80,Y:Y,AB:AB)</f>
        <v/>
      </c>
      <c r="T80">
        <f>WEEKNUM(G80)</f>
        <v/>
      </c>
      <c r="U80">
        <f>YEAR(G80)</f>
        <v/>
      </c>
      <c r="V80" s="117">
        <f>IFERROR(Q80/N80,"0")</f>
        <v/>
      </c>
      <c r="Y80" t="n">
        <v>30514</v>
      </c>
      <c r="Z80" t="inlineStr">
        <is>
          <t>Hotel Sextantio Le Grotte</t>
        </is>
      </c>
      <c r="AA80" t="inlineStr">
        <is>
          <t>HTL</t>
        </is>
      </c>
      <c r="AB80" t="inlineStr">
        <is>
          <t>Italy</t>
        </is>
      </c>
      <c r="AF80" t="n">
        <v>25024</v>
      </c>
      <c r="AG80" t="inlineStr">
        <is>
          <t>Iberia</t>
        </is>
      </c>
      <c r="AH80" t="inlineStr">
        <is>
          <t>VLO</t>
        </is>
      </c>
      <c r="AI80" t="inlineStr">
        <is>
          <t>Spain</t>
        </is>
      </c>
      <c r="BC80" s="118" t="n">
        <v>79</v>
      </c>
      <c r="BD80" t="inlineStr">
        <is>
          <t>FernandaS</t>
        </is>
      </c>
      <c r="BH80" t="n">
        <v>82</v>
      </c>
      <c r="BI80" t="inlineStr">
        <is>
          <t>VeronicaN</t>
        </is>
      </c>
    </row>
    <row r="81">
      <c r="A81">
        <f>_xlfn.XLOOKUP(D81,BN:BN,BO:BO)</f>
        <v/>
      </c>
      <c r="B81" t="inlineStr">
        <is>
          <t>SL</t>
        </is>
      </c>
      <c r="C81" t="n">
        <v>13</v>
      </c>
      <c r="D81">
        <f>_xlfn.XLOOKUP(C81,BC:BC,BD:BD)</f>
        <v/>
      </c>
      <c r="E81" t="n">
        <v>27610</v>
      </c>
      <c r="F81" t="inlineStr">
        <is>
          <t>Seguro viaje basico 4 pax</t>
        </is>
      </c>
      <c r="G81" s="234" t="n">
        <v>45860</v>
      </c>
      <c r="H81" s="234" t="n">
        <v>45865</v>
      </c>
      <c r="I81" t="inlineStr">
        <is>
          <t>SEG</t>
        </is>
      </c>
      <c r="J81">
        <f>_xlfn.XLOOKUP(I81,AS:AS,AU:AU)</f>
        <v/>
      </c>
      <c r="K81" t="inlineStr">
        <is>
          <t>EUR</t>
        </is>
      </c>
      <c r="L81" s="238" t="n">
        <v>127.72</v>
      </c>
      <c r="M81">
        <f>L81*_xlfn.XLOOKUP(K81,AM:AM,AN:AN)</f>
        <v/>
      </c>
      <c r="N81">
        <f>L81*_xlfn.XLOOKUP(K81,AM:AM,AO:AO)</f>
        <v/>
      </c>
      <c r="O81" s="238" t="n">
        <v>0</v>
      </c>
      <c r="P81">
        <f>O81*_xlfn.XLOOKUP(K81,AM:AM,AN:AN)</f>
        <v/>
      </c>
      <c r="Q81">
        <f>O81*_xlfn.XLOOKUP(K81,AM:AM,AO:AO)</f>
        <v/>
      </c>
      <c r="R81">
        <f>_xlfn.XLOOKUP(E81,Y:Y,Z:Z)</f>
        <v/>
      </c>
      <c r="S81">
        <f>_xlfn.XLOOKUP(E81,Y:Y,AB:AB)</f>
        <v/>
      </c>
      <c r="T81">
        <f>WEEKNUM(G81)</f>
        <v/>
      </c>
      <c r="U81">
        <f>YEAR(G81)</f>
        <v/>
      </c>
      <c r="V81" s="117">
        <f>IFERROR(Q81/N81,"0")</f>
        <v/>
      </c>
      <c r="Y81" t="n">
        <v>30727</v>
      </c>
      <c r="Z81" t="inlineStr">
        <is>
          <t>Rolzo</t>
        </is>
      </c>
      <c r="AA81" t="inlineStr">
        <is>
          <t>TRF</t>
        </is>
      </c>
      <c r="AB81" t="inlineStr">
        <is>
          <t>United Kingdom</t>
        </is>
      </c>
      <c r="AF81" t="n">
        <v>25028</v>
      </c>
      <c r="AG81" t="inlineStr">
        <is>
          <t>AirLink</t>
        </is>
      </c>
      <c r="AH81" t="inlineStr">
        <is>
          <t>VLO</t>
        </is>
      </c>
      <c r="AI81" t="inlineStr">
        <is>
          <t>South Africa</t>
        </is>
      </c>
      <c r="BC81" s="118" t="n">
        <v>80</v>
      </c>
      <c r="BD81" t="inlineStr">
        <is>
          <t>AlejandraL</t>
        </is>
      </c>
      <c r="BH81" t="n">
        <v>83</v>
      </c>
      <c r="BI81" t="inlineStr">
        <is>
          <t>VeronicaN</t>
        </is>
      </c>
    </row>
    <row r="82">
      <c r="A82">
        <f>_xlfn.XLOOKUP(D82,BN:BN,BO:BO)</f>
        <v/>
      </c>
      <c r="B82" t="inlineStr">
        <is>
          <t>SL</t>
        </is>
      </c>
      <c r="C82" t="n">
        <v>13</v>
      </c>
      <c r="D82">
        <f>_xlfn.XLOOKUP(C82,BC:BC,BD:BD)</f>
        <v/>
      </c>
      <c r="E82" t="n">
        <v>27600</v>
      </c>
      <c r="F82" t="inlineStr">
        <is>
          <t>EMISION EMD ASIENTOS IBERIA MAD-NCE</t>
        </is>
      </c>
      <c r="G82" s="234" t="n">
        <v>45860</v>
      </c>
      <c r="H82" s="234" t="n">
        <v>45865</v>
      </c>
      <c r="I82" t="inlineStr">
        <is>
          <t>VLO</t>
        </is>
      </c>
      <c r="J82">
        <f>_xlfn.XLOOKUP(I82,AS:AS,AU:AU)</f>
        <v/>
      </c>
      <c r="K82" t="inlineStr">
        <is>
          <t>EUR</t>
        </is>
      </c>
      <c r="L82" s="238" t="n">
        <v>18</v>
      </c>
      <c r="M82">
        <f>L82*_xlfn.XLOOKUP(K82,AM:AM,AN:AN)</f>
        <v/>
      </c>
      <c r="N82">
        <f>L82*_xlfn.XLOOKUP(K82,AM:AM,AO:AO)</f>
        <v/>
      </c>
      <c r="O82" s="238" t="n">
        <v>0</v>
      </c>
      <c r="P82">
        <f>O82*_xlfn.XLOOKUP(K82,AM:AM,AN:AN)</f>
        <v/>
      </c>
      <c r="Q82">
        <f>O82*_xlfn.XLOOKUP(K82,AM:AM,AO:AO)</f>
        <v/>
      </c>
      <c r="R82">
        <f>_xlfn.XLOOKUP(E82,Y:Y,Z:Z)</f>
        <v/>
      </c>
      <c r="S82">
        <f>_xlfn.XLOOKUP(E82,Y:Y,AB:AB)</f>
        <v/>
      </c>
      <c r="T82">
        <f>WEEKNUM(G82)</f>
        <v/>
      </c>
      <c r="U82">
        <f>YEAR(G82)</f>
        <v/>
      </c>
      <c r="V82" s="117">
        <f>IFERROR(Q82/N82,"0")</f>
        <v/>
      </c>
      <c r="Y82" t="n">
        <v>30729</v>
      </c>
      <c r="Z82" t="inlineStr">
        <is>
          <t>YACHT CLUB ERIO LARIO S.R.L.</t>
        </is>
      </c>
      <c r="AA82" t="inlineStr">
        <is>
          <t>EXC</t>
        </is>
      </c>
      <c r="AB82" t="inlineStr">
        <is>
          <t>Italy</t>
        </is>
      </c>
      <c r="AF82" t="n">
        <v>25035</v>
      </c>
      <c r="AG82" t="inlineStr">
        <is>
          <t>BENESSE HOUSE HOTEL</t>
        </is>
      </c>
      <c r="AH82" t="inlineStr">
        <is>
          <t>HTL</t>
        </is>
      </c>
      <c r="AI82" t="inlineStr">
        <is>
          <t>Japan</t>
        </is>
      </c>
      <c r="BC82" s="118" t="n">
        <v>81</v>
      </c>
      <c r="BD82" t="inlineStr">
        <is>
          <t>IreneC</t>
        </is>
      </c>
      <c r="BH82" t="n">
        <v>84</v>
      </c>
      <c r="BI82" t="inlineStr">
        <is>
          <t>DianaM</t>
        </is>
      </c>
    </row>
    <row r="83">
      <c r="A83">
        <f>_xlfn.XLOOKUP(D83,BN:BN,BO:BO)</f>
        <v/>
      </c>
      <c r="B83" t="inlineStr">
        <is>
          <t>SL</t>
        </is>
      </c>
      <c r="C83" t="n">
        <v>13</v>
      </c>
      <c r="D83">
        <f>_xlfn.XLOOKUP(C83,BC:BC,BD:BD)</f>
        <v/>
      </c>
      <c r="E83" t="n">
        <v>27600</v>
      </c>
      <c r="F83" t="inlineStr">
        <is>
          <t>EMISION EMD ASIENTOS IBERIA MAD-NCE</t>
        </is>
      </c>
      <c r="G83" s="234" t="n">
        <v>45860</v>
      </c>
      <c r="H83" s="234" t="n">
        <v>45865</v>
      </c>
      <c r="I83" t="inlineStr">
        <is>
          <t>VLO</t>
        </is>
      </c>
      <c r="J83">
        <f>_xlfn.XLOOKUP(I83,AS:AS,AU:AU)</f>
        <v/>
      </c>
      <c r="K83" t="inlineStr">
        <is>
          <t>EUR</t>
        </is>
      </c>
      <c r="L83" s="238" t="n">
        <v>24</v>
      </c>
      <c r="M83">
        <f>L83*_xlfn.XLOOKUP(K83,AM:AM,AN:AN)</f>
        <v/>
      </c>
      <c r="N83">
        <f>L83*_xlfn.XLOOKUP(K83,AM:AM,AO:AO)</f>
        <v/>
      </c>
      <c r="O83" s="238" t="n">
        <v>0</v>
      </c>
      <c r="P83">
        <f>O83*_xlfn.XLOOKUP(K83,AM:AM,AN:AN)</f>
        <v/>
      </c>
      <c r="Q83">
        <f>O83*_xlfn.XLOOKUP(K83,AM:AM,AO:AO)</f>
        <v/>
      </c>
      <c r="R83">
        <f>_xlfn.XLOOKUP(E83,Y:Y,Z:Z)</f>
        <v/>
      </c>
      <c r="S83">
        <f>_xlfn.XLOOKUP(E83,Y:Y,AB:AB)</f>
        <v/>
      </c>
      <c r="T83">
        <f>WEEKNUM(G83)</f>
        <v/>
      </c>
      <c r="U83">
        <f>YEAR(G83)</f>
        <v/>
      </c>
      <c r="V83" s="117">
        <f>IFERROR(Q83/N83,"0")</f>
        <v/>
      </c>
      <c r="Y83" t="n">
        <v>30786</v>
      </c>
      <c r="Z83" t="inlineStr">
        <is>
          <t>Aurora Travel &amp; DMC</t>
        </is>
      </c>
      <c r="AA83" t="inlineStr">
        <is>
          <t>PKT</t>
        </is>
      </c>
      <c r="AB83" t="inlineStr">
        <is>
          <t>Vietnam</t>
        </is>
      </c>
      <c r="AF83" t="n">
        <v>25036</v>
      </c>
      <c r="AG83" t="inlineStr">
        <is>
          <t>HUMMINGBIRD TRAVEL</t>
        </is>
      </c>
      <c r="AH83" t="inlineStr">
        <is>
          <t>PKT</t>
        </is>
      </c>
      <c r="AI83" t="inlineStr">
        <is>
          <t>United Kingdom</t>
        </is>
      </c>
      <c r="BC83" s="118" t="n">
        <v>82</v>
      </c>
      <c r="BD83" t="inlineStr">
        <is>
          <t>MartinB</t>
        </is>
      </c>
      <c r="BH83" t="n">
        <v>85</v>
      </c>
      <c r="BI83" t="inlineStr">
        <is>
          <t>DianaM</t>
        </is>
      </c>
    </row>
    <row r="84">
      <c r="A84">
        <f>_xlfn.XLOOKUP(D84,BN:BN,BO:BO)</f>
        <v/>
      </c>
      <c r="B84" t="inlineStr">
        <is>
          <t>SL</t>
        </is>
      </c>
      <c r="C84" t="n">
        <v>13</v>
      </c>
      <c r="D84">
        <f>_xlfn.XLOOKUP(C84,BC:BC,BD:BD)</f>
        <v/>
      </c>
      <c r="E84" t="n">
        <v>27600</v>
      </c>
      <c r="F84" t="inlineStr">
        <is>
          <t>EMISION EMD ASIENTOS IBERIA MAD-NCE</t>
        </is>
      </c>
      <c r="G84" s="234" t="n">
        <v>45860</v>
      </c>
      <c r="H84" s="234" t="n">
        <v>45865</v>
      </c>
      <c r="I84" t="inlineStr">
        <is>
          <t>VLO</t>
        </is>
      </c>
      <c r="J84">
        <f>_xlfn.XLOOKUP(I84,AS:AS,AU:AU)</f>
        <v/>
      </c>
      <c r="K84" t="inlineStr">
        <is>
          <t>EUR</t>
        </is>
      </c>
      <c r="L84" s="238" t="n">
        <v>18</v>
      </c>
      <c r="M84">
        <f>L84*_xlfn.XLOOKUP(K84,AM:AM,AN:AN)</f>
        <v/>
      </c>
      <c r="N84">
        <f>L84*_xlfn.XLOOKUP(K84,AM:AM,AO:AO)</f>
        <v/>
      </c>
      <c r="O84" s="238" t="n">
        <v>0</v>
      </c>
      <c r="P84">
        <f>O84*_xlfn.XLOOKUP(K84,AM:AM,AN:AN)</f>
        <v/>
      </c>
      <c r="Q84">
        <f>O84*_xlfn.XLOOKUP(K84,AM:AM,AO:AO)</f>
        <v/>
      </c>
      <c r="R84">
        <f>_xlfn.XLOOKUP(E84,Y:Y,Z:Z)</f>
        <v/>
      </c>
      <c r="S84">
        <f>_xlfn.XLOOKUP(E84,Y:Y,AB:AB)</f>
        <v/>
      </c>
      <c r="T84">
        <f>WEEKNUM(G84)</f>
        <v/>
      </c>
      <c r="U84">
        <f>YEAR(G84)</f>
        <v/>
      </c>
      <c r="V84" s="117">
        <f>IFERROR(Q84/N84,"0")</f>
        <v/>
      </c>
      <c r="Y84" t="n">
        <v>30800</v>
      </c>
      <c r="Z84" t="inlineStr">
        <is>
          <t>LEVEL UP TRAVEL</t>
        </is>
      </c>
      <c r="AA84" t="inlineStr">
        <is>
          <t>PKT</t>
        </is>
      </c>
      <c r="AB84" t="inlineStr">
        <is>
          <t>United Arab Emirates</t>
        </is>
      </c>
      <c r="AF84" t="n">
        <v>25040</v>
      </c>
      <c r="AG84" t="inlineStr">
        <is>
          <t>MANDARIN ORIENTAL MIAMI</t>
        </is>
      </c>
      <c r="AH84" t="inlineStr">
        <is>
          <t>HTL</t>
        </is>
      </c>
      <c r="AI84" t="inlineStr">
        <is>
          <t>United States</t>
        </is>
      </c>
      <c r="BC84" s="118" t="n">
        <v>83</v>
      </c>
      <c r="BD84" t="inlineStr">
        <is>
          <t>MartinB</t>
        </is>
      </c>
      <c r="BH84" t="n">
        <v>86</v>
      </c>
      <c r="BI84" t="inlineStr">
        <is>
          <t>VeronicaN</t>
        </is>
      </c>
    </row>
    <row r="85">
      <c r="A85">
        <f>_xlfn.XLOOKUP(D85,BN:BN,BO:BO)</f>
        <v/>
      </c>
      <c r="B85" t="inlineStr">
        <is>
          <t>SL</t>
        </is>
      </c>
      <c r="C85" t="n">
        <v>13</v>
      </c>
      <c r="D85">
        <f>_xlfn.XLOOKUP(C85,BC:BC,BD:BD)</f>
        <v/>
      </c>
      <c r="E85" t="n">
        <v>27600</v>
      </c>
      <c r="F85" t="inlineStr">
        <is>
          <t>EMISION EMD ASIENTOS IBERIA MAD-NCE</t>
        </is>
      </c>
      <c r="G85" s="234" t="n">
        <v>45860</v>
      </c>
      <c r="H85" s="234" t="n">
        <v>45865</v>
      </c>
      <c r="I85" t="inlineStr">
        <is>
          <t>VLO</t>
        </is>
      </c>
      <c r="J85">
        <f>_xlfn.XLOOKUP(I85,AS:AS,AU:AU)</f>
        <v/>
      </c>
      <c r="K85" t="inlineStr">
        <is>
          <t>EUR</t>
        </is>
      </c>
      <c r="L85" s="238" t="n">
        <v>24</v>
      </c>
      <c r="M85">
        <f>L85*_xlfn.XLOOKUP(K85,AM:AM,AN:AN)</f>
        <v/>
      </c>
      <c r="N85">
        <f>L85*_xlfn.XLOOKUP(K85,AM:AM,AO:AO)</f>
        <v/>
      </c>
      <c r="O85" s="238" t="n">
        <v>0</v>
      </c>
      <c r="P85">
        <f>O85*_xlfn.XLOOKUP(K85,AM:AM,AN:AN)</f>
        <v/>
      </c>
      <c r="Q85">
        <f>O85*_xlfn.XLOOKUP(K85,AM:AM,AO:AO)</f>
        <v/>
      </c>
      <c r="R85">
        <f>_xlfn.XLOOKUP(E85,Y:Y,Z:Z)</f>
        <v/>
      </c>
      <c r="S85">
        <f>_xlfn.XLOOKUP(E85,Y:Y,AB:AB)</f>
        <v/>
      </c>
      <c r="T85">
        <f>WEEKNUM(G85)</f>
        <v/>
      </c>
      <c r="U85">
        <f>YEAR(G85)</f>
        <v/>
      </c>
      <c r="V85" s="117">
        <f>IFERROR(Q85/N85,"0")</f>
        <v/>
      </c>
      <c r="Y85" t="n">
        <v>30989</v>
      </c>
      <c r="Z85" t="inlineStr">
        <is>
          <t>Lindt Chocolate Competence Foundation</t>
        </is>
      </c>
      <c r="AA85" t="inlineStr">
        <is>
          <t>PKT</t>
        </is>
      </c>
      <c r="AB85" t="inlineStr">
        <is>
          <t>Switzerland</t>
        </is>
      </c>
      <c r="AF85" t="n">
        <v>25049</v>
      </c>
      <c r="AG85" t="inlineStr">
        <is>
          <t>Pro Tours Iceland ehf</t>
        </is>
      </c>
      <c r="AI85" t="inlineStr">
        <is>
          <t>Iceland</t>
        </is>
      </c>
      <c r="BC85" s="118" t="n">
        <v>84</v>
      </c>
      <c r="BD85" t="inlineStr">
        <is>
          <t>MartinB</t>
        </is>
      </c>
      <c r="BH85" t="n">
        <v>87</v>
      </c>
      <c r="BI85" t="inlineStr">
        <is>
          <t>VeronicaN</t>
        </is>
      </c>
    </row>
    <row r="86">
      <c r="A86">
        <f>_xlfn.XLOOKUP(D86,BN:BN,BO:BO)</f>
        <v/>
      </c>
      <c r="B86" t="inlineStr">
        <is>
          <t>SL</t>
        </is>
      </c>
      <c r="C86" t="n">
        <v>13</v>
      </c>
      <c r="D86">
        <f>_xlfn.XLOOKUP(C86,BC:BC,BD:BD)</f>
        <v/>
      </c>
      <c r="E86" t="n">
        <v>27600</v>
      </c>
      <c r="F86" t="inlineStr">
        <is>
          <t>EMISION EMD ASIENTOS IBERIA NCE-MAD</t>
        </is>
      </c>
      <c r="G86" s="234" t="n">
        <v>45860</v>
      </c>
      <c r="H86" s="234" t="n">
        <v>45865</v>
      </c>
      <c r="I86" t="inlineStr">
        <is>
          <t>VLO</t>
        </is>
      </c>
      <c r="J86">
        <f>_xlfn.XLOOKUP(I86,AS:AS,AU:AU)</f>
        <v/>
      </c>
      <c r="K86" t="inlineStr">
        <is>
          <t>EUR</t>
        </is>
      </c>
      <c r="L86" s="238" t="n">
        <v>24</v>
      </c>
      <c r="M86">
        <f>L86*_xlfn.XLOOKUP(K86,AM:AM,AN:AN)</f>
        <v/>
      </c>
      <c r="N86">
        <f>L86*_xlfn.XLOOKUP(K86,AM:AM,AO:AO)</f>
        <v/>
      </c>
      <c r="O86" s="238" t="n">
        <v>0</v>
      </c>
      <c r="P86">
        <f>O86*_xlfn.XLOOKUP(K86,AM:AM,AN:AN)</f>
        <v/>
      </c>
      <c r="Q86">
        <f>O86*_xlfn.XLOOKUP(K86,AM:AM,AO:AO)</f>
        <v/>
      </c>
      <c r="R86">
        <f>_xlfn.XLOOKUP(E86,Y:Y,Z:Z)</f>
        <v/>
      </c>
      <c r="S86">
        <f>_xlfn.XLOOKUP(E86,Y:Y,AB:AB)</f>
        <v/>
      </c>
      <c r="T86">
        <f>WEEKNUM(G86)</f>
        <v/>
      </c>
      <c r="U86">
        <f>YEAR(G86)</f>
        <v/>
      </c>
      <c r="V86" s="117">
        <f>IFERROR(Q86/N86,"0")</f>
        <v/>
      </c>
      <c r="Y86" t="n">
        <v>30999</v>
      </c>
      <c r="Z86" t="inlineStr">
        <is>
          <t>LINDT HOME OF CHOCOLATE</t>
        </is>
      </c>
      <c r="AA86" t="inlineStr">
        <is>
          <t>BOL</t>
        </is>
      </c>
      <c r="AB86" t="inlineStr">
        <is>
          <t>Switzerland</t>
        </is>
      </c>
      <c r="AF86" t="n">
        <v>25050</v>
      </c>
      <c r="AG86" t="inlineStr">
        <is>
          <t>FUKUTAKE FOUNDATION</t>
        </is>
      </c>
      <c r="AH86" t="inlineStr">
        <is>
          <t>PKT</t>
        </is>
      </c>
      <c r="AI86" t="inlineStr">
        <is>
          <t>Japan</t>
        </is>
      </c>
      <c r="BC86" s="118" t="n">
        <v>85</v>
      </c>
      <c r="BD86" t="inlineStr">
        <is>
          <t>MartinB</t>
        </is>
      </c>
      <c r="BH86" t="n">
        <v>88</v>
      </c>
      <c r="BI86" t="inlineStr">
        <is>
          <t>DianaM</t>
        </is>
      </c>
    </row>
    <row r="87">
      <c r="A87">
        <f>_xlfn.XLOOKUP(D87,BN:BN,BO:BO)</f>
        <v/>
      </c>
      <c r="B87" t="inlineStr">
        <is>
          <t>SL</t>
        </is>
      </c>
      <c r="C87" t="n">
        <v>13</v>
      </c>
      <c r="D87">
        <f>_xlfn.XLOOKUP(C87,BC:BC,BD:BD)</f>
        <v/>
      </c>
      <c r="E87" t="n">
        <v>27600</v>
      </c>
      <c r="F87" t="inlineStr">
        <is>
          <t>EMISION EMD ASIENTOS IBERIA NCE-MAD</t>
        </is>
      </c>
      <c r="G87" s="234" t="n">
        <v>45860</v>
      </c>
      <c r="H87" s="234" t="n">
        <v>45865</v>
      </c>
      <c r="I87" t="inlineStr">
        <is>
          <t>VLO</t>
        </is>
      </c>
      <c r="J87">
        <f>_xlfn.XLOOKUP(I87,AS:AS,AU:AU)</f>
        <v/>
      </c>
      <c r="K87" t="inlineStr">
        <is>
          <t>EUR</t>
        </is>
      </c>
      <c r="L87" s="238" t="n">
        <v>24</v>
      </c>
      <c r="M87">
        <f>L87*_xlfn.XLOOKUP(K87,AM:AM,AN:AN)</f>
        <v/>
      </c>
      <c r="N87">
        <f>L87*_xlfn.XLOOKUP(K87,AM:AM,AO:AO)</f>
        <v/>
      </c>
      <c r="O87" s="238" t="n">
        <v>0</v>
      </c>
      <c r="P87">
        <f>O87*_xlfn.XLOOKUP(K87,AM:AM,AN:AN)</f>
        <v/>
      </c>
      <c r="Q87">
        <f>O87*_xlfn.XLOOKUP(K87,AM:AM,AO:AO)</f>
        <v/>
      </c>
      <c r="R87">
        <f>_xlfn.XLOOKUP(E87,Y:Y,Z:Z)</f>
        <v/>
      </c>
      <c r="S87">
        <f>_xlfn.XLOOKUP(E87,Y:Y,AB:AB)</f>
        <v/>
      </c>
      <c r="T87">
        <f>WEEKNUM(G87)</f>
        <v/>
      </c>
      <c r="U87">
        <f>YEAR(G87)</f>
        <v/>
      </c>
      <c r="V87" s="117">
        <f>IFERROR(Q87/N87,"0")</f>
        <v/>
      </c>
      <c r="Y87" t="n">
        <v>31028</v>
      </c>
      <c r="Z87" t="inlineStr">
        <is>
          <t>Villars Palace Hotels and Academy SA</t>
        </is>
      </c>
      <c r="AA87" t="inlineStr">
        <is>
          <t>HTL</t>
        </is>
      </c>
      <c r="AB87" t="inlineStr">
        <is>
          <t>Switzerland</t>
        </is>
      </c>
      <c r="AF87" t="n">
        <v>25053</v>
      </c>
      <c r="AG87" t="inlineStr">
        <is>
          <t>THE RITZ CARLTON NIKKO</t>
        </is>
      </c>
      <c r="AH87" t="inlineStr">
        <is>
          <t>HTL</t>
        </is>
      </c>
      <c r="AI87" t="inlineStr">
        <is>
          <t>Japan</t>
        </is>
      </c>
      <c r="BC87" s="118" t="n">
        <v>86</v>
      </c>
      <c r="BD87" t="inlineStr">
        <is>
          <t>JimenaM</t>
        </is>
      </c>
      <c r="BH87" t="n">
        <v>89</v>
      </c>
      <c r="BI87" t="inlineStr">
        <is>
          <t>DianaM</t>
        </is>
      </c>
    </row>
    <row r="88">
      <c r="A88">
        <f>_xlfn.XLOOKUP(D88,BN:BN,BO:BO)</f>
        <v/>
      </c>
      <c r="B88" t="inlineStr">
        <is>
          <t>SL</t>
        </is>
      </c>
      <c r="C88" t="n">
        <v>13</v>
      </c>
      <c r="D88">
        <f>_xlfn.XLOOKUP(C88,BC:BC,BD:BD)</f>
        <v/>
      </c>
      <c r="E88" t="n">
        <v>27600</v>
      </c>
      <c r="F88" t="inlineStr">
        <is>
          <t>EMISION EMD ASIENTOS IBERIA NCE-MAD</t>
        </is>
      </c>
      <c r="G88" s="234" t="n">
        <v>45860</v>
      </c>
      <c r="H88" s="234" t="n">
        <v>45865</v>
      </c>
      <c r="I88" t="inlineStr">
        <is>
          <t>VLO</t>
        </is>
      </c>
      <c r="J88">
        <f>_xlfn.XLOOKUP(I88,AS:AS,AU:AU)</f>
        <v/>
      </c>
      <c r="K88" t="inlineStr">
        <is>
          <t>EUR</t>
        </is>
      </c>
      <c r="L88" s="238" t="n">
        <v>24</v>
      </c>
      <c r="M88">
        <f>L88*_xlfn.XLOOKUP(K88,AM:AM,AN:AN)</f>
        <v/>
      </c>
      <c r="N88">
        <f>L88*_xlfn.XLOOKUP(K88,AM:AM,AO:AO)</f>
        <v/>
      </c>
      <c r="O88" s="238" t="n">
        <v>0</v>
      </c>
      <c r="P88">
        <f>O88*_xlfn.XLOOKUP(K88,AM:AM,AN:AN)</f>
        <v/>
      </c>
      <c r="Q88">
        <f>O88*_xlfn.XLOOKUP(K88,AM:AM,AO:AO)</f>
        <v/>
      </c>
      <c r="R88">
        <f>_xlfn.XLOOKUP(E88,Y:Y,Z:Z)</f>
        <v/>
      </c>
      <c r="S88">
        <f>_xlfn.XLOOKUP(E88,Y:Y,AB:AB)</f>
        <v/>
      </c>
      <c r="T88">
        <f>WEEKNUM(G88)</f>
        <v/>
      </c>
      <c r="U88">
        <f>YEAR(G88)</f>
        <v/>
      </c>
      <c r="V88" s="117">
        <f>IFERROR(Q88/N88,"0")</f>
        <v/>
      </c>
      <c r="Y88" t="n">
        <v>31029</v>
      </c>
      <c r="Z88" t="inlineStr">
        <is>
          <t>H.Kracht's Erben AG</t>
        </is>
      </c>
      <c r="AA88" t="inlineStr">
        <is>
          <t>HTL</t>
        </is>
      </c>
      <c r="AB88" t="inlineStr">
        <is>
          <t>Switzerland</t>
        </is>
      </c>
      <c r="AF88" t="n">
        <v>25056</v>
      </c>
      <c r="AG88" t="inlineStr">
        <is>
          <t>WABUNKA JAPAN EXPERIENCES</t>
        </is>
      </c>
      <c r="AH88" t="inlineStr">
        <is>
          <t>ATR,EXC,PKT</t>
        </is>
      </c>
      <c r="AI88" t="inlineStr">
        <is>
          <t>Japan</t>
        </is>
      </c>
      <c r="BC88" s="118" t="n">
        <v>87</v>
      </c>
      <c r="BD88" t="inlineStr">
        <is>
          <t>AlejandraL</t>
        </is>
      </c>
      <c r="BH88" t="n">
        <v>90</v>
      </c>
      <c r="BI88" t="inlineStr">
        <is>
          <t>DianaM</t>
        </is>
      </c>
    </row>
    <row r="89">
      <c r="A89">
        <f>_xlfn.XLOOKUP(D89,BN:BN,BO:BO)</f>
        <v/>
      </c>
      <c r="B89" t="inlineStr">
        <is>
          <t>SL</t>
        </is>
      </c>
      <c r="C89" t="n">
        <v>13</v>
      </c>
      <c r="D89">
        <f>_xlfn.XLOOKUP(C89,BC:BC,BD:BD)</f>
        <v/>
      </c>
      <c r="E89" t="n">
        <v>27600</v>
      </c>
      <c r="F89" t="inlineStr">
        <is>
          <t>EMISION EMD ASIENTOS IBERIA NCE-MAD</t>
        </is>
      </c>
      <c r="G89" s="234" t="n">
        <v>45860</v>
      </c>
      <c r="H89" s="234" t="n">
        <v>45865</v>
      </c>
      <c r="I89" t="inlineStr">
        <is>
          <t>VLO</t>
        </is>
      </c>
      <c r="J89">
        <f>_xlfn.XLOOKUP(I89,AS:AS,AU:AU)</f>
        <v/>
      </c>
      <c r="K89" t="inlineStr">
        <is>
          <t>EUR</t>
        </is>
      </c>
      <c r="L89" s="238" t="n">
        <v>24</v>
      </c>
      <c r="M89">
        <f>L89*_xlfn.XLOOKUP(K89,AM:AM,AN:AN)</f>
        <v/>
      </c>
      <c r="N89">
        <f>L89*_xlfn.XLOOKUP(K89,AM:AM,AO:AO)</f>
        <v/>
      </c>
      <c r="O89" s="238" t="n">
        <v>0</v>
      </c>
      <c r="P89">
        <f>O89*_xlfn.XLOOKUP(K89,AM:AM,AN:AN)</f>
        <v/>
      </c>
      <c r="Q89">
        <f>O89*_xlfn.XLOOKUP(K89,AM:AM,AO:AO)</f>
        <v/>
      </c>
      <c r="R89">
        <f>_xlfn.XLOOKUP(E89,Y:Y,Z:Z)</f>
        <v/>
      </c>
      <c r="S89">
        <f>_xlfn.XLOOKUP(E89,Y:Y,AB:AB)</f>
        <v/>
      </c>
      <c r="T89">
        <f>WEEKNUM(G89)</f>
        <v/>
      </c>
      <c r="U89">
        <f>YEAR(G89)</f>
        <v/>
      </c>
      <c r="V89" s="117">
        <f>IFERROR(Q89/N89,"0")</f>
        <v/>
      </c>
      <c r="Y89" t="n">
        <v>31030</v>
      </c>
      <c r="Z89" t="inlineStr">
        <is>
          <t>Priora Suisse AG</t>
        </is>
      </c>
      <c r="AA89" t="inlineStr">
        <is>
          <t>HTL</t>
        </is>
      </c>
      <c r="AB89" t="inlineStr">
        <is>
          <t>Switzerland</t>
        </is>
      </c>
      <c r="AF89" t="n">
        <v>25057</v>
      </c>
      <c r="AG89" t="inlineStr">
        <is>
          <t>HOTEL THE MITSUI KYOTO</t>
        </is>
      </c>
      <c r="AH89" t="inlineStr">
        <is>
          <t>HTL</t>
        </is>
      </c>
      <c r="AI89" t="inlineStr">
        <is>
          <t>Japan</t>
        </is>
      </c>
      <c r="BC89" s="118" t="n">
        <v>88</v>
      </c>
      <c r="BD89" t="inlineStr">
        <is>
          <t>AlmudenaG</t>
        </is>
      </c>
      <c r="BH89" t="n">
        <v>91</v>
      </c>
      <c r="BI89" t="inlineStr">
        <is>
          <t>DianaM</t>
        </is>
      </c>
    </row>
    <row r="90">
      <c r="A90">
        <f>_xlfn.XLOOKUP(D90,BN:BN,BO:BO)</f>
        <v/>
      </c>
      <c r="B90" t="inlineStr">
        <is>
          <t>SL</t>
        </is>
      </c>
      <c r="C90" t="n">
        <v>13</v>
      </c>
      <c r="D90">
        <f>_xlfn.XLOOKUP(C90,BC:BC,BD:BD)</f>
        <v/>
      </c>
      <c r="E90" t="n">
        <v>29632</v>
      </c>
      <c r="F90" t="inlineStr">
        <is>
          <t>Visitas durante viaje (2)</t>
        </is>
      </c>
      <c r="G90" s="234" t="n">
        <v>45863</v>
      </c>
      <c r="H90" s="234" t="n">
        <v>45864</v>
      </c>
      <c r="I90" t="inlineStr">
        <is>
          <t>PKT</t>
        </is>
      </c>
      <c r="J90">
        <f>_xlfn.XLOOKUP(I90,AS:AS,AU:AU)</f>
        <v/>
      </c>
      <c r="K90" t="inlineStr">
        <is>
          <t>EUR</t>
        </is>
      </c>
      <c r="L90" s="238" t="n">
        <v>3168</v>
      </c>
      <c r="M90">
        <f>L90*_xlfn.XLOOKUP(K90,AM:AM,AN:AN)</f>
        <v/>
      </c>
      <c r="N90">
        <f>L90*_xlfn.XLOOKUP(K90,AM:AM,AO:AO)</f>
        <v/>
      </c>
      <c r="O90" s="238" t="n">
        <v>0</v>
      </c>
      <c r="P90">
        <f>O90*_xlfn.XLOOKUP(K90,AM:AM,AN:AN)</f>
        <v/>
      </c>
      <c r="Q90">
        <f>O90*_xlfn.XLOOKUP(K90,AM:AM,AO:AO)</f>
        <v/>
      </c>
      <c r="R90">
        <f>_xlfn.XLOOKUP(E90,Y:Y,Z:Z)</f>
        <v/>
      </c>
      <c r="S90">
        <f>_xlfn.XLOOKUP(E90,Y:Y,AB:AB)</f>
        <v/>
      </c>
      <c r="T90">
        <f>WEEKNUM(G90)</f>
        <v/>
      </c>
      <c r="U90">
        <f>YEAR(G90)</f>
        <v/>
      </c>
      <c r="V90" s="117">
        <f>IFERROR(Q90/N90,"0")</f>
        <v/>
      </c>
      <c r="Y90" t="n">
        <v>31049</v>
      </c>
      <c r="Z90" t="inlineStr">
        <is>
          <t>HOTEL MONTREUX PALACE SA</t>
        </is>
      </c>
      <c r="AA90" t="inlineStr">
        <is>
          <t>HTL</t>
        </is>
      </c>
      <c r="AB90" t="inlineStr">
        <is>
          <t>Switzerland</t>
        </is>
      </c>
      <c r="AF90" t="n">
        <v>25068</v>
      </c>
      <c r="AG90" t="inlineStr">
        <is>
          <t>HOTEL HOSPES PALACIO DEL BAILIO</t>
        </is>
      </c>
      <c r="AH90" t="inlineStr">
        <is>
          <t>HTL</t>
        </is>
      </c>
      <c r="AI90" t="inlineStr">
        <is>
          <t>Spain</t>
        </is>
      </c>
      <c r="BC90" s="118" t="n">
        <v>89</v>
      </c>
      <c r="BD90" t="inlineStr">
        <is>
          <t>ConchaD</t>
        </is>
      </c>
      <c r="BH90" t="n">
        <v>93</v>
      </c>
      <c r="BI90" t="inlineStr">
        <is>
          <t>MinervaH</t>
        </is>
      </c>
    </row>
    <row r="91">
      <c r="A91">
        <f>_xlfn.XLOOKUP(D91,BN:BN,BO:BO)</f>
        <v/>
      </c>
      <c r="B91" t="inlineStr">
        <is>
          <t>SL</t>
        </is>
      </c>
      <c r="C91" t="n">
        <v>13</v>
      </c>
      <c r="D91">
        <f>_xlfn.XLOOKUP(C91,BC:BC,BD:BD)</f>
        <v/>
      </c>
      <c r="E91" t="n">
        <v>27350</v>
      </c>
      <c r="F91" t="inlineStr">
        <is>
          <t>Transfer madrid</t>
        </is>
      </c>
      <c r="G91" s="234" t="n">
        <v>45860</v>
      </c>
      <c r="H91" s="234" t="n">
        <v>45865</v>
      </c>
      <c r="I91" t="inlineStr">
        <is>
          <t>TRF</t>
        </is>
      </c>
      <c r="J91">
        <f>_xlfn.XLOOKUP(I91,AS:AS,AU:AU)</f>
        <v/>
      </c>
      <c r="K91" t="inlineStr">
        <is>
          <t>EUR</t>
        </is>
      </c>
      <c r="L91" s="238" t="n">
        <v>243.1</v>
      </c>
      <c r="M91">
        <f>L91*_xlfn.XLOOKUP(K91,AM:AM,AN:AN)</f>
        <v/>
      </c>
      <c r="N91">
        <f>L91*_xlfn.XLOOKUP(K91,AM:AM,AO:AO)</f>
        <v/>
      </c>
      <c r="O91" s="238" t="n">
        <v>0</v>
      </c>
      <c r="P91">
        <f>O91*_xlfn.XLOOKUP(K91,AM:AM,AN:AN)</f>
        <v/>
      </c>
      <c r="Q91">
        <f>O91*_xlfn.XLOOKUP(K91,AM:AM,AO:AO)</f>
        <v/>
      </c>
      <c r="R91">
        <f>_xlfn.XLOOKUP(E91,Y:Y,Z:Z)</f>
        <v/>
      </c>
      <c r="S91">
        <f>_xlfn.XLOOKUP(E91,Y:Y,AB:AB)</f>
        <v/>
      </c>
      <c r="T91">
        <f>WEEKNUM(G91)</f>
        <v/>
      </c>
      <c r="U91">
        <f>YEAR(G91)</f>
        <v/>
      </c>
      <c r="V91" s="117">
        <f>IFERROR(Q91/N91,"0")</f>
        <v/>
      </c>
      <c r="Y91" t="n">
        <v>31081</v>
      </c>
      <c r="Z91" t="inlineStr">
        <is>
          <t>Hotel Finca Cortesin SL</t>
        </is>
      </c>
      <c r="AA91" t="inlineStr">
        <is>
          <t>HTL</t>
        </is>
      </c>
      <c r="AB91" t="inlineStr">
        <is>
          <t>Spain</t>
        </is>
      </c>
      <c r="AF91" t="n">
        <v>25072</v>
      </c>
      <c r="AG91" t="inlineStr">
        <is>
          <t>CORRAL DEL REY</t>
        </is>
      </c>
      <c r="AH91" t="inlineStr">
        <is>
          <t>HTL</t>
        </is>
      </c>
      <c r="AI91" t="inlineStr">
        <is>
          <t>Spain</t>
        </is>
      </c>
      <c r="BC91" s="118" t="n">
        <v>90</v>
      </c>
      <c r="BD91" t="inlineStr">
        <is>
          <t>MartinB</t>
        </is>
      </c>
      <c r="BH91" t="n">
        <v>94</v>
      </c>
      <c r="BI91" t="inlineStr">
        <is>
          <t>MinervaH</t>
        </is>
      </c>
    </row>
    <row r="92">
      <c r="A92">
        <f>_xlfn.XLOOKUP(D92,BN:BN,BO:BO)</f>
        <v/>
      </c>
      <c r="B92" t="inlineStr">
        <is>
          <t>SL</t>
        </is>
      </c>
      <c r="C92" t="n">
        <v>13</v>
      </c>
      <c r="D92">
        <f>_xlfn.XLOOKUP(C92,BC:BC,BD:BD)</f>
        <v/>
      </c>
      <c r="E92" t="n">
        <v>0</v>
      </c>
      <c r="F92" t="inlineStr">
        <is>
          <t>FEE GESTION</t>
        </is>
      </c>
      <c r="G92" s="234" t="n">
        <v>45860</v>
      </c>
      <c r="H92" s="234" t="n">
        <v>45865</v>
      </c>
      <c r="I92" t="inlineStr">
        <is>
          <t>HPS</t>
        </is>
      </c>
      <c r="J92">
        <f>_xlfn.XLOOKUP(I92,AS:AS,AU:AU)</f>
        <v/>
      </c>
      <c r="K92" t="inlineStr">
        <is>
          <t>EUR</t>
        </is>
      </c>
      <c r="L92" s="238" t="n">
        <v>6452</v>
      </c>
      <c r="M92">
        <f>L92*_xlfn.XLOOKUP(K92,AM:AM,AN:AN)</f>
        <v/>
      </c>
      <c r="N92">
        <f>L92*_xlfn.XLOOKUP(K92,AM:AM,AO:AO)</f>
        <v/>
      </c>
      <c r="O92" s="238" t="n">
        <v>6452</v>
      </c>
      <c r="P92">
        <f>O92*_xlfn.XLOOKUP(K92,AM:AM,AN:AN)</f>
        <v/>
      </c>
      <c r="Q92">
        <f>O92*_xlfn.XLOOKUP(K92,AM:AM,AO:AO)</f>
        <v/>
      </c>
      <c r="R92">
        <f>_xlfn.XLOOKUP(E92,Y:Y,Z:Z)</f>
        <v/>
      </c>
      <c r="S92">
        <f>_xlfn.XLOOKUP(E92,Y:Y,AB:AB)</f>
        <v/>
      </c>
      <c r="T92">
        <f>WEEKNUM(G92)</f>
        <v/>
      </c>
      <c r="U92">
        <f>YEAR(G92)</f>
        <v/>
      </c>
      <c r="V92" s="117">
        <f>IFERROR(Q92/N92,"0")</f>
        <v/>
      </c>
      <c r="Y92" t="n">
        <v>31088</v>
      </c>
      <c r="Z92" t="inlineStr">
        <is>
          <t>DOMUS NOVA</t>
        </is>
      </c>
      <c r="AA92" t="inlineStr">
        <is>
          <t>HTL</t>
        </is>
      </c>
      <c r="AB92" t="inlineStr">
        <is>
          <t>United Kingdom</t>
        </is>
      </c>
      <c r="AF92" t="n">
        <v>25073</v>
      </c>
      <c r="AG92" t="inlineStr">
        <is>
          <t>PARADOR DE GRANADA</t>
        </is>
      </c>
      <c r="AH92" t="inlineStr">
        <is>
          <t>HTL</t>
        </is>
      </c>
      <c r="AI92" t="inlineStr">
        <is>
          <t>Spain</t>
        </is>
      </c>
      <c r="BC92" s="118" t="n">
        <v>91</v>
      </c>
      <c r="BD92" t="inlineStr">
        <is>
          <t>MartinB</t>
        </is>
      </c>
      <c r="BH92" t="n">
        <v>95</v>
      </c>
      <c r="BI92" t="inlineStr">
        <is>
          <t>MinervaH</t>
        </is>
      </c>
    </row>
    <row r="93">
      <c r="A93">
        <f>_xlfn.XLOOKUP(D93,BN:BN,BO:BO)</f>
        <v/>
      </c>
      <c r="B93" t="inlineStr">
        <is>
          <t>SL</t>
        </is>
      </c>
      <c r="C93" t="n">
        <v>13</v>
      </c>
      <c r="D93">
        <f>_xlfn.XLOOKUP(C93,BC:BC,BD:BD)</f>
        <v/>
      </c>
      <c r="E93" t="n">
        <v>29631</v>
      </c>
      <c r="F93" t="inlineStr">
        <is>
          <t xml:space="preserve">Comida /botella champange en Le Palmiers) </t>
        </is>
      </c>
      <c r="G93" s="234" t="n">
        <v>45860</v>
      </c>
      <c r="H93" s="234" t="n">
        <v>45860</v>
      </c>
      <c r="I93" t="inlineStr">
        <is>
          <t>AYB</t>
        </is>
      </c>
      <c r="J93">
        <f>_xlfn.XLOOKUP(I93,AS:AS,AU:AU)</f>
        <v/>
      </c>
      <c r="K93" t="inlineStr">
        <is>
          <t>EUR</t>
        </is>
      </c>
      <c r="L93" s="238" t="n">
        <v>230</v>
      </c>
      <c r="M93">
        <f>L93*_xlfn.XLOOKUP(K93,AM:AM,AN:AN)</f>
        <v/>
      </c>
      <c r="N93">
        <f>L93*_xlfn.XLOOKUP(K93,AM:AM,AO:AO)</f>
        <v/>
      </c>
      <c r="O93" s="238" t="n">
        <v>0</v>
      </c>
      <c r="P93">
        <f>O93*_xlfn.XLOOKUP(K93,AM:AM,AN:AN)</f>
        <v/>
      </c>
      <c r="Q93">
        <f>O93*_xlfn.XLOOKUP(K93,AM:AM,AO:AO)</f>
        <v/>
      </c>
      <c r="R93">
        <f>_xlfn.XLOOKUP(E93,Y:Y,Z:Z)</f>
        <v/>
      </c>
      <c r="S93">
        <f>_xlfn.XLOOKUP(E93,Y:Y,AB:AB)</f>
        <v/>
      </c>
      <c r="T93">
        <f>WEEKNUM(G93)</f>
        <v/>
      </c>
      <c r="U93">
        <f>YEAR(G93)</f>
        <v/>
      </c>
      <c r="V93" s="117">
        <f>IFERROR(Q93/N93,"0")</f>
        <v/>
      </c>
      <c r="Y93" t="n">
        <v>31112</v>
      </c>
      <c r="Z93" t="inlineStr">
        <is>
          <t>Grand Velas , Riviera Nayarit</t>
        </is>
      </c>
      <c r="AA93" t="inlineStr">
        <is>
          <t>HTL</t>
        </is>
      </c>
      <c r="AB93" t="inlineStr">
        <is>
          <t>Mexico</t>
        </is>
      </c>
      <c r="AF93" t="n">
        <v>25075</v>
      </c>
      <c r="AG93" t="inlineStr">
        <is>
          <t>THE RITZ-CARLTON SANTIAGO</t>
        </is>
      </c>
      <c r="AH93" t="inlineStr">
        <is>
          <t>HTL</t>
        </is>
      </c>
      <c r="AI93" t="inlineStr">
        <is>
          <t>Chile</t>
        </is>
      </c>
      <c r="BC93" s="118" t="n">
        <v>92</v>
      </c>
      <c r="BD93" t="inlineStr">
        <is>
          <t>MartinB</t>
        </is>
      </c>
      <c r="BH93" t="n">
        <v>96</v>
      </c>
      <c r="BI93" t="inlineStr">
        <is>
          <t>DianaM</t>
        </is>
      </c>
    </row>
    <row r="94">
      <c r="A94">
        <f>_xlfn.XLOOKUP(D94,BN:BN,BO:BO)</f>
        <v/>
      </c>
      <c r="B94" t="inlineStr">
        <is>
          <t>SL</t>
        </is>
      </c>
      <c r="C94" t="n">
        <v>13</v>
      </c>
      <c r="D94">
        <f>_xlfn.XLOOKUP(C94,BC:BC,BD:BD)</f>
        <v/>
      </c>
      <c r="E94" t="n">
        <v>28351</v>
      </c>
      <c r="F94" t="inlineStr">
        <is>
          <t xml:space="preserve">Botella champagne regalo </t>
        </is>
      </c>
      <c r="G94" s="234" t="n">
        <v>45860</v>
      </c>
      <c r="H94" s="234" t="n">
        <v>45865</v>
      </c>
      <c r="I94" t="inlineStr">
        <is>
          <t>HTL</t>
        </is>
      </c>
      <c r="J94">
        <f>_xlfn.XLOOKUP(I94,AS:AS,AU:AU)</f>
        <v/>
      </c>
      <c r="K94" t="inlineStr">
        <is>
          <t>EUR</t>
        </is>
      </c>
      <c r="L94" s="238" t="n">
        <v>155</v>
      </c>
      <c r="M94">
        <f>L94*_xlfn.XLOOKUP(K94,AM:AM,AN:AN)</f>
        <v/>
      </c>
      <c r="N94">
        <f>L94*_xlfn.XLOOKUP(K94,AM:AM,AO:AO)</f>
        <v/>
      </c>
      <c r="O94" s="238" t="n">
        <v>0</v>
      </c>
      <c r="P94">
        <f>O94*_xlfn.XLOOKUP(K94,AM:AM,AN:AN)</f>
        <v/>
      </c>
      <c r="Q94">
        <f>O94*_xlfn.XLOOKUP(K94,AM:AM,AO:AO)</f>
        <v/>
      </c>
      <c r="R94">
        <f>_xlfn.XLOOKUP(E94,Y:Y,Z:Z)</f>
        <v/>
      </c>
      <c r="S94">
        <f>_xlfn.XLOOKUP(E94,Y:Y,AB:AB)</f>
        <v/>
      </c>
      <c r="T94">
        <f>WEEKNUM(G94)</f>
        <v/>
      </c>
      <c r="U94">
        <f>YEAR(G94)</f>
        <v/>
      </c>
      <c r="V94" s="117">
        <f>IFERROR(Q94/N94,"0")</f>
        <v/>
      </c>
      <c r="Y94" t="n">
        <v>31172</v>
      </c>
      <c r="Z94" t="inlineStr">
        <is>
          <t>IBERIA</t>
        </is>
      </c>
      <c r="AA94" t="inlineStr">
        <is>
          <t>ABC</t>
        </is>
      </c>
      <c r="AB94" t="inlineStr">
        <is>
          <t>Spain</t>
        </is>
      </c>
      <c r="AF94" t="n">
        <v>25077</v>
      </c>
      <c r="AG94" t="inlineStr">
        <is>
          <t>ALVEAR PALACE HOTEL</t>
        </is>
      </c>
      <c r="AH94" t="inlineStr">
        <is>
          <t>HTL</t>
        </is>
      </c>
      <c r="AI94" t="inlineStr">
        <is>
          <t>Argentina</t>
        </is>
      </c>
      <c r="BC94" s="118" t="n">
        <v>93</v>
      </c>
      <c r="BD94" t="inlineStr">
        <is>
          <t>AlmudenaG</t>
        </is>
      </c>
      <c r="BH94" t="n">
        <v>97</v>
      </c>
      <c r="BI94" t="inlineStr">
        <is>
          <t>MinervaH</t>
        </is>
      </c>
    </row>
    <row r="95">
      <c r="A95">
        <f>_xlfn.XLOOKUP(D95,BN:BN,BO:BO)</f>
        <v/>
      </c>
      <c r="B95" t="inlineStr">
        <is>
          <t>SL</t>
        </is>
      </c>
      <c r="C95" t="n">
        <v>13</v>
      </c>
      <c r="D95">
        <f>_xlfn.XLOOKUP(C95,BC:BC,BD:BD)</f>
        <v/>
      </c>
      <c r="E95" t="n">
        <v>27600</v>
      </c>
      <c r="F95" t="inlineStr">
        <is>
          <t>Vuelo reemision</t>
        </is>
      </c>
      <c r="G95" s="234" t="n">
        <v>45860</v>
      </c>
      <c r="H95" s="234" t="n">
        <v>45865</v>
      </c>
      <c r="I95" t="inlineStr">
        <is>
          <t>VLO</t>
        </is>
      </c>
      <c r="J95">
        <f>_xlfn.XLOOKUP(I95,AS:AS,AU:AU)</f>
        <v/>
      </c>
      <c r="K95" t="inlineStr">
        <is>
          <t>EUR</t>
        </is>
      </c>
      <c r="L95" s="238" t="n">
        <v>87</v>
      </c>
      <c r="M95">
        <f>L95*_xlfn.XLOOKUP(K95,AM:AM,AN:AN)</f>
        <v/>
      </c>
      <c r="N95">
        <f>L95*_xlfn.XLOOKUP(K95,AM:AM,AO:AO)</f>
        <v/>
      </c>
      <c r="O95" s="238" t="n">
        <v>0</v>
      </c>
      <c r="P95">
        <f>O95*_xlfn.XLOOKUP(K95,AM:AM,AN:AN)</f>
        <v/>
      </c>
      <c r="Q95">
        <f>O95*_xlfn.XLOOKUP(K95,AM:AM,AO:AO)</f>
        <v/>
      </c>
      <c r="R95">
        <f>_xlfn.XLOOKUP(E95,Y:Y,Z:Z)</f>
        <v/>
      </c>
      <c r="S95">
        <f>_xlfn.XLOOKUP(E95,Y:Y,AB:AB)</f>
        <v/>
      </c>
      <c r="T95">
        <f>WEEKNUM(G95)</f>
        <v/>
      </c>
      <c r="U95">
        <f>YEAR(G95)</f>
        <v/>
      </c>
      <c r="V95" s="117">
        <f>IFERROR(Q95/N95,"0")</f>
        <v/>
      </c>
      <c r="Y95" t="n">
        <v>31173</v>
      </c>
      <c r="Z95" t="inlineStr">
        <is>
          <t>Bellevue Hotel &amp; Appartement Management AG</t>
        </is>
      </c>
      <c r="AA95" t="inlineStr">
        <is>
          <t>HTL</t>
        </is>
      </c>
      <c r="AB95" t="inlineStr">
        <is>
          <t>Switzerland</t>
        </is>
      </c>
      <c r="AF95" t="n">
        <v>25080</v>
      </c>
      <c r="AG95" t="inlineStr">
        <is>
          <t>HYATT REGENCY DFW INTERNATIONAL AIRPORT</t>
        </is>
      </c>
      <c r="AH95" t="inlineStr">
        <is>
          <t>HTL</t>
        </is>
      </c>
      <c r="AI95" t="inlineStr">
        <is>
          <t>United States</t>
        </is>
      </c>
      <c r="BC95" s="125" t="n">
        <v>94</v>
      </c>
      <c r="BD95" t="inlineStr">
        <is>
          <t>AlejandraL</t>
        </is>
      </c>
      <c r="BH95" t="n">
        <v>98</v>
      </c>
      <c r="BI95" t="inlineStr">
        <is>
          <t>DianaM</t>
        </is>
      </c>
    </row>
    <row r="96">
      <c r="A96">
        <f>_xlfn.XLOOKUP(D96,BN:BN,BO:BO)</f>
        <v/>
      </c>
      <c r="B96" t="inlineStr">
        <is>
          <t>SL</t>
        </is>
      </c>
      <c r="C96" t="n">
        <v>13</v>
      </c>
      <c r="D96">
        <f>_xlfn.XLOOKUP(C96,BC:BC,BD:BD)</f>
        <v/>
      </c>
      <c r="E96" t="n">
        <v>27600</v>
      </c>
      <c r="F96" t="inlineStr">
        <is>
          <t>Penalización  reemisión</t>
        </is>
      </c>
      <c r="G96" s="234" t="n">
        <v>45860</v>
      </c>
      <c r="H96" s="234" t="n">
        <v>45865</v>
      </c>
      <c r="I96" t="inlineStr">
        <is>
          <t>VLO</t>
        </is>
      </c>
      <c r="J96">
        <f>_xlfn.XLOOKUP(I96,AS:AS,AU:AU)</f>
        <v/>
      </c>
      <c r="K96" t="inlineStr">
        <is>
          <t>EUR</t>
        </is>
      </c>
      <c r="L96" s="238" t="n">
        <v>60</v>
      </c>
      <c r="M96">
        <f>L96*_xlfn.XLOOKUP(K96,AM:AM,AN:AN)</f>
        <v/>
      </c>
      <c r="N96">
        <f>L96*_xlfn.XLOOKUP(K96,AM:AM,AO:AO)</f>
        <v/>
      </c>
      <c r="O96" s="238" t="n">
        <v>0</v>
      </c>
      <c r="P96">
        <f>O96*_xlfn.XLOOKUP(K96,AM:AM,AN:AN)</f>
        <v/>
      </c>
      <c r="Q96">
        <f>O96*_xlfn.XLOOKUP(K96,AM:AM,AO:AO)</f>
        <v/>
      </c>
      <c r="R96">
        <f>_xlfn.XLOOKUP(E96,Y:Y,Z:Z)</f>
        <v/>
      </c>
      <c r="S96">
        <f>_xlfn.XLOOKUP(E96,Y:Y,AB:AB)</f>
        <v/>
      </c>
      <c r="T96">
        <f>WEEKNUM(G96)</f>
        <v/>
      </c>
      <c r="U96">
        <f>YEAR(G96)</f>
        <v/>
      </c>
      <c r="V96" s="117">
        <f>IFERROR(Q96/N96,"0")</f>
        <v/>
      </c>
      <c r="Y96" t="n">
        <v>31179</v>
      </c>
      <c r="Z96" t="inlineStr">
        <is>
          <t>MAISON LEZARD</t>
        </is>
      </c>
      <c r="AA96" t="inlineStr">
        <is>
          <t>HTL</t>
        </is>
      </c>
      <c r="AB96" t="inlineStr">
        <is>
          <t>Mexico</t>
        </is>
      </c>
      <c r="AF96" t="n">
        <v>25082</v>
      </c>
      <c r="AG96" t="inlineStr">
        <is>
          <t>Best of Europe Travel</t>
        </is>
      </c>
      <c r="AH96" t="inlineStr">
        <is>
          <t>PKT</t>
        </is>
      </c>
      <c r="AI96" t="inlineStr">
        <is>
          <t>Spain</t>
        </is>
      </c>
      <c r="BC96" t="n">
        <v>95</v>
      </c>
      <c r="BD96" t="inlineStr">
        <is>
          <t>MartinB</t>
        </is>
      </c>
      <c r="BH96" t="n">
        <v>99</v>
      </c>
      <c r="BI96" t="inlineStr">
        <is>
          <t>MinervaH</t>
        </is>
      </c>
    </row>
    <row r="97">
      <c r="A97">
        <f>_xlfn.XLOOKUP(D97,BN:BN,BO:BO)</f>
        <v/>
      </c>
      <c r="B97" t="inlineStr">
        <is>
          <t>SL</t>
        </is>
      </c>
      <c r="C97" t="n">
        <v>13</v>
      </c>
      <c r="D97">
        <f>_xlfn.XLOOKUP(C97,BC:BC,BD:BD)</f>
        <v/>
      </c>
      <c r="E97" t="n">
        <v>27600</v>
      </c>
      <c r="F97" t="inlineStr">
        <is>
          <t>Asientos Vuelo NCEMAD</t>
        </is>
      </c>
      <c r="G97" s="234" t="n">
        <v>45860</v>
      </c>
      <c r="H97" s="234" t="n">
        <v>45865</v>
      </c>
      <c r="I97" t="inlineStr">
        <is>
          <t>VLO</t>
        </is>
      </c>
      <c r="J97">
        <f>_xlfn.XLOOKUP(I97,AS:AS,AU:AU)</f>
        <v/>
      </c>
      <c r="K97" t="inlineStr">
        <is>
          <t>EUR</t>
        </is>
      </c>
      <c r="L97" s="238" t="n">
        <v>24</v>
      </c>
      <c r="M97">
        <f>L97*_xlfn.XLOOKUP(K97,AM:AM,AN:AN)</f>
        <v/>
      </c>
      <c r="N97">
        <f>L97*_xlfn.XLOOKUP(K97,AM:AM,AO:AO)</f>
        <v/>
      </c>
      <c r="O97" s="238" t="n">
        <v>0</v>
      </c>
      <c r="P97">
        <f>O97*_xlfn.XLOOKUP(K97,AM:AM,AN:AN)</f>
        <v/>
      </c>
      <c r="Q97">
        <f>O97*_xlfn.XLOOKUP(K97,AM:AM,AO:AO)</f>
        <v/>
      </c>
      <c r="R97">
        <f>_xlfn.XLOOKUP(E97,Y:Y,Z:Z)</f>
        <v/>
      </c>
      <c r="S97">
        <f>_xlfn.XLOOKUP(E97,Y:Y,AB:AB)</f>
        <v/>
      </c>
      <c r="T97">
        <f>WEEKNUM(G97)</f>
        <v/>
      </c>
      <c r="U97">
        <f>YEAR(G97)</f>
        <v/>
      </c>
      <c r="V97" s="117">
        <f>IFERROR(Q97/N97,"0")</f>
        <v/>
      </c>
      <c r="Y97" t="n">
        <v>31182</v>
      </c>
      <c r="Z97" t="inlineStr">
        <is>
          <t>Torel Palace Lisbon</t>
        </is>
      </c>
      <c r="AA97" t="inlineStr">
        <is>
          <t>HTL</t>
        </is>
      </c>
      <c r="AB97" t="inlineStr">
        <is>
          <t>Portugal</t>
        </is>
      </c>
      <c r="AF97" t="n">
        <v>25092</v>
      </c>
      <c r="AG97" t="inlineStr">
        <is>
          <t>Hawaiian Airlines</t>
        </is>
      </c>
      <c r="AH97" t="inlineStr">
        <is>
          <t>BBF,VLO,ABC</t>
        </is>
      </c>
      <c r="AI97" t="inlineStr">
        <is>
          <t>United States</t>
        </is>
      </c>
      <c r="BC97" t="n">
        <v>96</v>
      </c>
      <c r="BD97" t="inlineStr">
        <is>
          <t>AndreaG</t>
        </is>
      </c>
      <c r="BH97" t="n">
        <v>100</v>
      </c>
      <c r="BI97" t="inlineStr">
        <is>
          <t>VeronicaN</t>
        </is>
      </c>
    </row>
    <row r="98">
      <c r="A98">
        <f>_xlfn.XLOOKUP(D98,BN:BN,BO:BO)</f>
        <v/>
      </c>
      <c r="B98" t="inlineStr">
        <is>
          <t>SL</t>
        </is>
      </c>
      <c r="C98" t="n">
        <v>13</v>
      </c>
      <c r="D98">
        <f>_xlfn.XLOOKUP(C98,BC:BC,BD:BD)</f>
        <v/>
      </c>
      <c r="E98" t="n">
        <v>29838</v>
      </c>
      <c r="F98" t="inlineStr">
        <is>
          <t>Invitacion cena LA PETIT MAISON</t>
        </is>
      </c>
      <c r="G98" s="234" t="n">
        <v>45860</v>
      </c>
      <c r="H98" s="234" t="n">
        <v>45865</v>
      </c>
      <c r="I98" t="inlineStr">
        <is>
          <t>OTR</t>
        </is>
      </c>
      <c r="J98">
        <f>_xlfn.XLOOKUP(I98,AS:AS,AU:AU)</f>
        <v/>
      </c>
      <c r="K98" t="inlineStr">
        <is>
          <t>EUR</t>
        </is>
      </c>
      <c r="L98" s="238" t="n">
        <v>482</v>
      </c>
      <c r="M98">
        <f>L98*_xlfn.XLOOKUP(K98,AM:AM,AN:AN)</f>
        <v/>
      </c>
      <c r="N98">
        <f>L98*_xlfn.XLOOKUP(K98,AM:AM,AO:AO)</f>
        <v/>
      </c>
      <c r="O98" s="238" t="n">
        <v>0</v>
      </c>
      <c r="P98">
        <f>O98*_xlfn.XLOOKUP(K98,AM:AM,AN:AN)</f>
        <v/>
      </c>
      <c r="Q98">
        <f>O98*_xlfn.XLOOKUP(K98,AM:AM,AO:AO)</f>
        <v/>
      </c>
      <c r="R98">
        <f>_xlfn.XLOOKUP(E98,Y:Y,Z:Z)</f>
        <v/>
      </c>
      <c r="S98">
        <f>_xlfn.XLOOKUP(E98,Y:Y,AB:AB)</f>
        <v/>
      </c>
      <c r="T98">
        <f>WEEKNUM(G98)</f>
        <v/>
      </c>
      <c r="U98">
        <f>YEAR(G98)</f>
        <v/>
      </c>
      <c r="V98" s="117">
        <f>IFERROR(Q98/N98,"0")</f>
        <v/>
      </c>
      <c r="Y98" t="n">
        <v>31202</v>
      </c>
      <c r="Z98" t="inlineStr">
        <is>
          <t>Aldu Experience</t>
        </is>
      </c>
      <c r="AA98" t="inlineStr">
        <is>
          <t>PKT</t>
        </is>
      </c>
      <c r="AB98" t="inlineStr">
        <is>
          <t>Iceland</t>
        </is>
      </c>
      <c r="AF98" t="n">
        <v>25101</v>
      </c>
      <c r="AG98" t="inlineStr">
        <is>
          <t>Lot Polish Airlines</t>
        </is>
      </c>
      <c r="AH98" t="inlineStr">
        <is>
          <t>BBF,VLO,ABC</t>
        </is>
      </c>
      <c r="AI98" t="inlineStr">
        <is>
          <t>United States</t>
        </is>
      </c>
      <c r="BC98" t="n">
        <v>97</v>
      </c>
      <c r="BD98" t="inlineStr">
        <is>
          <t>AlmudenaG</t>
        </is>
      </c>
      <c r="BH98" t="n">
        <v>101</v>
      </c>
      <c r="BI98" t="inlineStr">
        <is>
          <t>LucianaE</t>
        </is>
      </c>
    </row>
    <row r="99">
      <c r="A99">
        <f>_xlfn.XLOOKUP(D99,BN:BN,BO:BO)</f>
        <v/>
      </c>
      <c r="B99" t="inlineStr">
        <is>
          <t>SL</t>
        </is>
      </c>
      <c r="C99" t="n">
        <v>13</v>
      </c>
      <c r="D99">
        <f>_xlfn.XLOOKUP(C99,BC:BC,BD:BD)</f>
        <v/>
      </c>
      <c r="E99" t="n">
        <v>29901</v>
      </c>
      <c r="F99" t="inlineStr">
        <is>
          <t>Libro assouline</t>
        </is>
      </c>
      <c r="G99" s="234" t="n">
        <v>45860</v>
      </c>
      <c r="H99" s="234" t="n">
        <v>45865</v>
      </c>
      <c r="I99" t="inlineStr">
        <is>
          <t>OTR</t>
        </is>
      </c>
      <c r="J99">
        <f>_xlfn.XLOOKUP(I99,AS:AS,AU:AU)</f>
        <v/>
      </c>
      <c r="K99" t="inlineStr">
        <is>
          <t>EUR</t>
        </is>
      </c>
      <c r="L99" s="238" t="n">
        <v>105</v>
      </c>
      <c r="M99">
        <f>L99*_xlfn.XLOOKUP(K99,AM:AM,AN:AN)</f>
        <v/>
      </c>
      <c r="N99">
        <f>L99*_xlfn.XLOOKUP(K99,AM:AM,AO:AO)</f>
        <v/>
      </c>
      <c r="O99" s="238" t="n">
        <v>0</v>
      </c>
      <c r="P99">
        <f>O99*_xlfn.XLOOKUP(K99,AM:AM,AN:AN)</f>
        <v/>
      </c>
      <c r="Q99">
        <f>O99*_xlfn.XLOOKUP(K99,AM:AM,AO:AO)</f>
        <v/>
      </c>
      <c r="R99">
        <f>_xlfn.XLOOKUP(E99,Y:Y,Z:Z)</f>
        <v/>
      </c>
      <c r="S99">
        <f>_xlfn.XLOOKUP(E99,Y:Y,AB:AB)</f>
        <v/>
      </c>
      <c r="T99">
        <f>WEEKNUM(G99)</f>
        <v/>
      </c>
      <c r="U99">
        <f>YEAR(G99)</f>
        <v/>
      </c>
      <c r="V99" s="117">
        <f>IFERROR(Q99/N99,"0")</f>
        <v/>
      </c>
      <c r="Y99" t="n">
        <v>31203</v>
      </c>
      <c r="Z99" t="inlineStr">
        <is>
          <t>Amazing Japan</t>
        </is>
      </c>
      <c r="AA99" t="inlineStr">
        <is>
          <t>PKT</t>
        </is>
      </c>
      <c r="AB99" t="inlineStr">
        <is>
          <t>Japan</t>
        </is>
      </c>
      <c r="AF99" t="n">
        <v>25102</v>
      </c>
      <c r="AG99" t="inlineStr">
        <is>
          <t>El Al Israel Airlines</t>
        </is>
      </c>
      <c r="AH99" t="inlineStr">
        <is>
          <t>BBF,VLO,ABC</t>
        </is>
      </c>
      <c r="AI99" t="inlineStr">
        <is>
          <t>Israel</t>
        </is>
      </c>
      <c r="BC99" t="n">
        <v>98</v>
      </c>
      <c r="BD99" t="inlineStr">
        <is>
          <t>AnaTeresa</t>
        </is>
      </c>
      <c r="BH99" t="n">
        <v>102</v>
      </c>
      <c r="BI99" t="inlineStr">
        <is>
          <t>VeronicaN</t>
        </is>
      </c>
    </row>
    <row r="100">
      <c r="A100">
        <f>_xlfn.XLOOKUP(D100,BN:BN,BO:BO)</f>
        <v/>
      </c>
      <c r="B100" t="inlineStr">
        <is>
          <t>SL</t>
        </is>
      </c>
      <c r="C100" t="n">
        <v>13</v>
      </c>
      <c r="D100">
        <f>_xlfn.XLOOKUP(C100,BC:BC,BD:BD)</f>
        <v/>
      </c>
      <c r="E100" t="n">
        <v>29901</v>
      </c>
      <c r="F100" t="inlineStr">
        <is>
          <t>vela Loewe</t>
        </is>
      </c>
      <c r="G100" s="234" t="n">
        <v>45860</v>
      </c>
      <c r="H100" s="234" t="n">
        <v>45865</v>
      </c>
      <c r="I100" t="inlineStr">
        <is>
          <t>OTR</t>
        </is>
      </c>
      <c r="J100">
        <f>_xlfn.XLOOKUP(I100,AS:AS,AU:AU)</f>
        <v/>
      </c>
      <c r="K100" t="inlineStr">
        <is>
          <t>EUR</t>
        </is>
      </c>
      <c r="L100" s="238" t="n">
        <v>95</v>
      </c>
      <c r="M100">
        <f>L100*_xlfn.XLOOKUP(K100,AM:AM,AN:AN)</f>
        <v/>
      </c>
      <c r="N100">
        <f>L100*_xlfn.XLOOKUP(K100,AM:AM,AO:AO)</f>
        <v/>
      </c>
      <c r="O100" s="238" t="n">
        <v>0</v>
      </c>
      <c r="P100">
        <f>O100*_xlfn.XLOOKUP(K100,AM:AM,AN:AN)</f>
        <v/>
      </c>
      <c r="Q100">
        <f>O100*_xlfn.XLOOKUP(K100,AM:AM,AO:AO)</f>
        <v/>
      </c>
      <c r="R100">
        <f>_xlfn.XLOOKUP(E100,Y:Y,Z:Z)</f>
        <v/>
      </c>
      <c r="S100">
        <f>_xlfn.XLOOKUP(E100,Y:Y,AB:AB)</f>
        <v/>
      </c>
      <c r="T100">
        <f>WEEKNUM(G100)</f>
        <v/>
      </c>
      <c r="U100">
        <f>YEAR(G100)</f>
        <v/>
      </c>
      <c r="V100" s="117">
        <f>IFERROR(Q100/N100,"0")</f>
        <v/>
      </c>
      <c r="Y100" t="n">
        <v>31204</v>
      </c>
      <c r="Z100" t="inlineStr">
        <is>
          <t>ASIA LEGEND TRAVEL</t>
        </is>
      </c>
      <c r="AA100" t="inlineStr">
        <is>
          <t>PKT</t>
        </is>
      </c>
      <c r="AB100" t="inlineStr">
        <is>
          <t>Vietnam</t>
        </is>
      </c>
      <c r="AF100" t="n">
        <v>25107</v>
      </c>
      <c r="AG100" t="inlineStr">
        <is>
          <t>AI OYAMA BRIDGE INTERNATIONAL</t>
        </is>
      </c>
      <c r="AH100" t="inlineStr">
        <is>
          <t>PKT</t>
        </is>
      </c>
      <c r="AI100" t="inlineStr">
        <is>
          <t>Japan</t>
        </is>
      </c>
      <c r="BC100" t="n">
        <v>99</v>
      </c>
      <c r="BD100" t="inlineStr">
        <is>
          <t>FernandaS</t>
        </is>
      </c>
      <c r="BH100" t="n">
        <v>103</v>
      </c>
      <c r="BI100" t="inlineStr">
        <is>
          <t>MinervaH</t>
        </is>
      </c>
    </row>
    <row r="101">
      <c r="A101">
        <f>_xlfn.XLOOKUP(D101,BN:BN,BO:BO)</f>
        <v/>
      </c>
      <c r="B101" t="inlineStr">
        <is>
          <t>SL</t>
        </is>
      </c>
      <c r="C101" t="n">
        <v>13</v>
      </c>
      <c r="D101">
        <f>_xlfn.XLOOKUP(C101,BC:BC,BD:BD)</f>
        <v/>
      </c>
      <c r="E101" t="n">
        <v>29901</v>
      </c>
      <c r="F101" t="inlineStr">
        <is>
          <t>envío</t>
        </is>
      </c>
      <c r="G101" s="234" t="n">
        <v>45860</v>
      </c>
      <c r="H101" s="234" t="n">
        <v>45865</v>
      </c>
      <c r="I101" t="inlineStr">
        <is>
          <t>OTR</t>
        </is>
      </c>
      <c r="J101">
        <f>_xlfn.XLOOKUP(I101,AS:AS,AU:AU)</f>
        <v/>
      </c>
      <c r="K101" t="inlineStr">
        <is>
          <t>EUR</t>
        </is>
      </c>
      <c r="L101" s="238" t="n">
        <v>12.15</v>
      </c>
      <c r="M101">
        <f>L101*_xlfn.XLOOKUP(K101,AM:AM,AN:AN)</f>
        <v/>
      </c>
      <c r="N101">
        <f>L101*_xlfn.XLOOKUP(K101,AM:AM,AO:AO)</f>
        <v/>
      </c>
      <c r="O101" s="238" t="n">
        <v>0</v>
      </c>
      <c r="P101">
        <f>O101*_xlfn.XLOOKUP(K101,AM:AM,AN:AN)</f>
        <v/>
      </c>
      <c r="Q101">
        <f>O101*_xlfn.XLOOKUP(K101,AM:AM,AO:AO)</f>
        <v/>
      </c>
      <c r="R101">
        <f>_xlfn.XLOOKUP(E101,Y:Y,Z:Z)</f>
        <v/>
      </c>
      <c r="S101">
        <f>_xlfn.XLOOKUP(E101,Y:Y,AB:AB)</f>
        <v/>
      </c>
      <c r="T101">
        <f>WEEKNUM(G101)</f>
        <v/>
      </c>
      <c r="U101">
        <f>YEAR(G101)</f>
        <v/>
      </c>
      <c r="V101" s="117">
        <f>IFERROR(Q101/N101,"0")</f>
        <v/>
      </c>
      <c r="Y101" t="n">
        <v>31205</v>
      </c>
      <c r="Z101" t="inlineStr">
        <is>
          <t>EET Destination Management</t>
        </is>
      </c>
      <c r="AA101" t="inlineStr">
        <is>
          <t>PKT</t>
        </is>
      </c>
      <c r="AB101" t="inlineStr">
        <is>
          <t>United Arab Emirates</t>
        </is>
      </c>
      <c r="AF101" t="n">
        <v>25166</v>
      </c>
      <c r="AG101" t="inlineStr">
        <is>
          <t>Teton Limousine Services LLC</t>
        </is>
      </c>
      <c r="AI101" t="inlineStr">
        <is>
          <t>United States</t>
        </is>
      </c>
      <c r="BC101" t="n">
        <v>100</v>
      </c>
      <c r="BD101" t="inlineStr">
        <is>
          <t>JimenaM</t>
        </is>
      </c>
      <c r="BH101" t="n">
        <v>104</v>
      </c>
      <c r="BI101" t="inlineStr">
        <is>
          <t>MinervaH</t>
        </is>
      </c>
    </row>
    <row r="102">
      <c r="A102">
        <f>_xlfn.XLOOKUP(D102,BN:BN,BO:BO)</f>
        <v/>
      </c>
      <c r="B102" t="inlineStr">
        <is>
          <t>SL</t>
        </is>
      </c>
      <c r="C102" t="n">
        <v>14</v>
      </c>
      <c r="D102">
        <f>_xlfn.XLOOKUP(C102,BC:BC,BD:BD)</f>
        <v/>
      </c>
      <c r="E102" t="n">
        <v>27600</v>
      </c>
      <c r="F102" t="inlineStr">
        <is>
          <t>BILLETE MAD ACE MAD</t>
        </is>
      </c>
      <c r="G102" s="234" t="n">
        <v>45814</v>
      </c>
      <c r="H102" s="234" t="n">
        <v>45816</v>
      </c>
      <c r="I102" t="inlineStr">
        <is>
          <t>VLO</t>
        </is>
      </c>
      <c r="J102">
        <f>_xlfn.XLOOKUP(I102,AS:AS,AU:AU)</f>
        <v/>
      </c>
      <c r="K102" t="inlineStr">
        <is>
          <t>EUR</t>
        </is>
      </c>
      <c r="L102" s="238" t="n">
        <v>153.9</v>
      </c>
      <c r="M102">
        <f>L102*_xlfn.XLOOKUP(K102,AM:AM,AN:AN)</f>
        <v/>
      </c>
      <c r="N102">
        <f>L102*_xlfn.XLOOKUP(K102,AM:AM,AO:AO)</f>
        <v/>
      </c>
      <c r="O102" s="238" t="n">
        <v>0</v>
      </c>
      <c r="P102">
        <f>O102*_xlfn.XLOOKUP(K102,AM:AM,AN:AN)</f>
        <v/>
      </c>
      <c r="Q102">
        <f>O102*_xlfn.XLOOKUP(K102,AM:AM,AO:AO)</f>
        <v/>
      </c>
      <c r="R102">
        <f>_xlfn.XLOOKUP(E102,Y:Y,Z:Z)</f>
        <v/>
      </c>
      <c r="S102">
        <f>_xlfn.XLOOKUP(E102,Y:Y,AB:AB)</f>
        <v/>
      </c>
      <c r="T102">
        <f>WEEKNUM(G102)</f>
        <v/>
      </c>
      <c r="U102">
        <f>YEAR(G102)</f>
        <v/>
      </c>
      <c r="V102" s="117">
        <f>IFERROR(Q102/N102,"0")</f>
        <v/>
      </c>
      <c r="Y102" t="n">
        <v>31216</v>
      </c>
      <c r="Z102" t="inlineStr">
        <is>
          <t>AUREA CONVENTO CAPUCHINOS EUROSTAR HOTELS</t>
        </is>
      </c>
      <c r="AA102" t="inlineStr">
        <is>
          <t>HTL</t>
        </is>
      </c>
      <c r="AB102" t="inlineStr">
        <is>
          <t>Spain</t>
        </is>
      </c>
      <c r="AF102" t="n">
        <v>25188</v>
      </c>
      <c r="AG102" t="inlineStr">
        <is>
          <t>TRAILS OF INDOCHINA</t>
        </is>
      </c>
      <c r="AH102" t="inlineStr">
        <is>
          <t>PKT</t>
        </is>
      </c>
      <c r="AI102" t="inlineStr">
        <is>
          <t>Vietnam</t>
        </is>
      </c>
      <c r="BC102" t="n">
        <v>101</v>
      </c>
      <c r="BD102" t="inlineStr">
        <is>
          <t>MartinB</t>
        </is>
      </c>
      <c r="BH102" t="n">
        <v>105</v>
      </c>
      <c r="BI102" t="inlineStr">
        <is>
          <t>MinervaH</t>
        </is>
      </c>
    </row>
    <row r="103">
      <c r="A103">
        <f>_xlfn.XLOOKUP(D103,BN:BN,BO:BO)</f>
        <v/>
      </c>
      <c r="B103" t="inlineStr">
        <is>
          <t>SL</t>
        </is>
      </c>
      <c r="C103" t="n">
        <v>14</v>
      </c>
      <c r="D103">
        <f>_xlfn.XLOOKUP(C103,BC:BC,BD:BD)</f>
        <v/>
      </c>
      <c r="E103" t="n">
        <v>27600</v>
      </c>
      <c r="F103" t="inlineStr">
        <is>
          <t>BILLETE MAD ACE MAD</t>
        </is>
      </c>
      <c r="G103" s="234" t="n">
        <v>45814</v>
      </c>
      <c r="H103" s="234" t="n">
        <v>45816</v>
      </c>
      <c r="I103" t="inlineStr">
        <is>
          <t>VLO</t>
        </is>
      </c>
      <c r="J103">
        <f>_xlfn.XLOOKUP(I103,AS:AS,AU:AU)</f>
        <v/>
      </c>
      <c r="K103" t="inlineStr">
        <is>
          <t>EUR</t>
        </is>
      </c>
      <c r="L103" s="238" t="n">
        <v>153.9</v>
      </c>
      <c r="M103">
        <f>L103*_xlfn.XLOOKUP(K103,AM:AM,AN:AN)</f>
        <v/>
      </c>
      <c r="N103">
        <f>L103*_xlfn.XLOOKUP(K103,AM:AM,AO:AO)</f>
        <v/>
      </c>
      <c r="O103" s="238" t="n">
        <v>0</v>
      </c>
      <c r="P103">
        <f>O103*_xlfn.XLOOKUP(K103,AM:AM,AN:AN)</f>
        <v/>
      </c>
      <c r="Q103">
        <f>O103*_xlfn.XLOOKUP(K103,AM:AM,AO:AO)</f>
        <v/>
      </c>
      <c r="R103">
        <f>_xlfn.XLOOKUP(E103,Y:Y,Z:Z)</f>
        <v/>
      </c>
      <c r="S103">
        <f>_xlfn.XLOOKUP(E103,Y:Y,AB:AB)</f>
        <v/>
      </c>
      <c r="T103">
        <f>WEEKNUM(G103)</f>
        <v/>
      </c>
      <c r="U103">
        <f>YEAR(G103)</f>
        <v/>
      </c>
      <c r="V103" s="117">
        <f>IFERROR(Q103/N103,"0")</f>
        <v/>
      </c>
      <c r="Y103" t="n">
        <v>31217</v>
      </c>
      <c r="Z103" t="inlineStr">
        <is>
          <t>ITALYCHARME</t>
        </is>
      </c>
      <c r="AA103" t="inlineStr">
        <is>
          <t>PKT</t>
        </is>
      </c>
      <c r="AB103" t="inlineStr">
        <is>
          <t>Italy</t>
        </is>
      </c>
      <c r="AF103" t="n">
        <v>25194</v>
      </c>
      <c r="AG103" t="inlineStr">
        <is>
          <t>Elite Car Services</t>
        </is>
      </c>
      <c r="AH103" t="inlineStr">
        <is>
          <t>TRF</t>
        </is>
      </c>
      <c r="AI103" t="inlineStr">
        <is>
          <t>Italy</t>
        </is>
      </c>
      <c r="BC103" t="n">
        <v>102</v>
      </c>
      <c r="BD103" t="inlineStr">
        <is>
          <t>ConchaD</t>
        </is>
      </c>
      <c r="BH103" t="n">
        <v>106</v>
      </c>
      <c r="BI103" t="inlineStr">
        <is>
          <t>MinervaH</t>
        </is>
      </c>
    </row>
    <row r="104">
      <c r="A104">
        <f>_xlfn.XLOOKUP(D104,BN:BN,BO:BO)</f>
        <v/>
      </c>
      <c r="B104" t="inlineStr">
        <is>
          <t>SL</t>
        </is>
      </c>
      <c r="C104" t="n">
        <v>14</v>
      </c>
      <c r="D104">
        <f>_xlfn.XLOOKUP(C104,BC:BC,BD:BD)</f>
        <v/>
      </c>
      <c r="E104" t="n">
        <v>27600</v>
      </c>
      <c r="F104" t="inlineStr">
        <is>
          <t>EMISION ASIENTOS MAD ACE MAD</t>
        </is>
      </c>
      <c r="G104" s="234" t="n">
        <v>45814</v>
      </c>
      <c r="H104" s="234" t="n">
        <v>45816</v>
      </c>
      <c r="I104" t="inlineStr">
        <is>
          <t>VLO</t>
        </is>
      </c>
      <c r="J104">
        <f>_xlfn.XLOOKUP(I104,AS:AS,AU:AU)</f>
        <v/>
      </c>
      <c r="K104" t="inlineStr">
        <is>
          <t>EUR</t>
        </is>
      </c>
      <c r="L104" s="238" t="n">
        <v>60</v>
      </c>
      <c r="M104">
        <f>L104*_xlfn.XLOOKUP(K104,AM:AM,AN:AN)</f>
        <v/>
      </c>
      <c r="N104">
        <f>L104*_xlfn.XLOOKUP(K104,AM:AM,AO:AO)</f>
        <v/>
      </c>
      <c r="O104" s="238" t="n">
        <v>0</v>
      </c>
      <c r="P104">
        <f>O104*_xlfn.XLOOKUP(K104,AM:AM,AN:AN)</f>
        <v/>
      </c>
      <c r="Q104">
        <f>O104*_xlfn.XLOOKUP(K104,AM:AM,AO:AO)</f>
        <v/>
      </c>
      <c r="R104">
        <f>_xlfn.XLOOKUP(E104,Y:Y,Z:Z)</f>
        <v/>
      </c>
      <c r="S104">
        <f>_xlfn.XLOOKUP(E104,Y:Y,AB:AB)</f>
        <v/>
      </c>
      <c r="T104">
        <f>WEEKNUM(G104)</f>
        <v/>
      </c>
      <c r="U104">
        <f>YEAR(G104)</f>
        <v/>
      </c>
      <c r="V104" s="117">
        <f>IFERROR(Q104/N104,"0")</f>
        <v/>
      </c>
      <c r="Y104" t="n">
        <v>31218</v>
      </c>
      <c r="Z104" t="inlineStr">
        <is>
          <t>HOTEL LAS MAJADAS</t>
        </is>
      </c>
      <c r="AA104" t="inlineStr">
        <is>
          <t>HTL</t>
        </is>
      </c>
      <c r="AB104" t="inlineStr">
        <is>
          <t>Chile</t>
        </is>
      </c>
      <c r="AF104" t="n">
        <v>25215</v>
      </c>
      <c r="AG104" t="inlineStr">
        <is>
          <t>Swiss Lodge</t>
        </is>
      </c>
      <c r="AH104" t="inlineStr">
        <is>
          <t>HTL</t>
        </is>
      </c>
      <c r="AI104" t="inlineStr">
        <is>
          <t>Switzerland</t>
        </is>
      </c>
      <c r="BC104" t="n">
        <v>103</v>
      </c>
      <c r="BD104" t="inlineStr">
        <is>
          <t>AlmudenaG</t>
        </is>
      </c>
      <c r="BH104" t="n">
        <v>107</v>
      </c>
      <c r="BI104" t="inlineStr">
        <is>
          <t>MinervaH</t>
        </is>
      </c>
    </row>
    <row r="105">
      <c r="A105">
        <f>_xlfn.XLOOKUP(D105,BN:BN,BO:BO)</f>
        <v/>
      </c>
      <c r="B105" t="inlineStr">
        <is>
          <t>SL</t>
        </is>
      </c>
      <c r="C105" t="n">
        <v>14</v>
      </c>
      <c r="D105">
        <f>_xlfn.XLOOKUP(C105,BC:BC,BD:BD)</f>
        <v/>
      </c>
      <c r="E105" t="n">
        <v>27600</v>
      </c>
      <c r="F105" t="inlineStr">
        <is>
          <t>EMISION ASIENTO MAD ACE</t>
        </is>
      </c>
      <c r="G105" s="234" t="n">
        <v>45814</v>
      </c>
      <c r="H105" s="234" t="n">
        <v>45814</v>
      </c>
      <c r="I105" t="inlineStr">
        <is>
          <t>VLO</t>
        </is>
      </c>
      <c r="J105">
        <f>_xlfn.XLOOKUP(I105,AS:AS,AU:AU)</f>
        <v/>
      </c>
      <c r="K105" t="inlineStr">
        <is>
          <t>EUR</t>
        </is>
      </c>
      <c r="L105" s="238" t="n">
        <v>30</v>
      </c>
      <c r="M105">
        <f>L105*_xlfn.XLOOKUP(K105,AM:AM,AN:AN)</f>
        <v/>
      </c>
      <c r="N105">
        <f>L105*_xlfn.XLOOKUP(K105,AM:AM,AO:AO)</f>
        <v/>
      </c>
      <c r="O105" s="238" t="n">
        <v>0</v>
      </c>
      <c r="P105">
        <f>O105*_xlfn.XLOOKUP(K105,AM:AM,AN:AN)</f>
        <v/>
      </c>
      <c r="Q105">
        <f>O105*_xlfn.XLOOKUP(K105,AM:AM,AO:AO)</f>
        <v/>
      </c>
      <c r="R105">
        <f>_xlfn.XLOOKUP(E105,Y:Y,Z:Z)</f>
        <v/>
      </c>
      <c r="S105">
        <f>_xlfn.XLOOKUP(E105,Y:Y,AB:AB)</f>
        <v/>
      </c>
      <c r="T105">
        <f>WEEKNUM(G105)</f>
        <v/>
      </c>
      <c r="U105">
        <f>YEAR(G105)</f>
        <v/>
      </c>
      <c r="V105" s="117">
        <f>IFERROR(Q105/N105,"0")</f>
        <v/>
      </c>
      <c r="Y105" t="n">
        <v>31219</v>
      </c>
      <c r="Z105" t="inlineStr">
        <is>
          <t>MANIAGO SAFARIS.LTD</t>
        </is>
      </c>
      <c r="AA105" t="inlineStr">
        <is>
          <t>PKT</t>
        </is>
      </c>
      <c r="AB105" t="inlineStr">
        <is>
          <t>Kenya</t>
        </is>
      </c>
      <c r="AF105" t="n">
        <v>25238</v>
      </c>
      <c r="AG105" t="inlineStr">
        <is>
          <t>Otaduy Yachts</t>
        </is>
      </c>
      <c r="AI105" t="inlineStr">
        <is>
          <t>Mexico</t>
        </is>
      </c>
      <c r="BC105" t="n">
        <v>104</v>
      </c>
      <c r="BD105" t="inlineStr">
        <is>
          <t>IreneC</t>
        </is>
      </c>
      <c r="BH105" t="n">
        <v>108</v>
      </c>
      <c r="BI105" t="inlineStr">
        <is>
          <t>VeronicaN</t>
        </is>
      </c>
    </row>
    <row r="106">
      <c r="A106">
        <f>_xlfn.XLOOKUP(D106,BN:BN,BO:BO)</f>
        <v/>
      </c>
      <c r="B106" t="inlineStr">
        <is>
          <t>SL</t>
        </is>
      </c>
      <c r="C106" t="n">
        <v>14</v>
      </c>
      <c r="D106">
        <f>_xlfn.XLOOKUP(C106,BC:BC,BD:BD)</f>
        <v/>
      </c>
      <c r="E106" t="n">
        <v>27600</v>
      </c>
      <c r="F106" t="inlineStr">
        <is>
          <t>EMISION ASIENTO ACE MAD</t>
        </is>
      </c>
      <c r="G106" s="234" t="n">
        <v>45816</v>
      </c>
      <c r="H106" s="234" t="n">
        <v>45816</v>
      </c>
      <c r="I106" t="inlineStr">
        <is>
          <t>VLO</t>
        </is>
      </c>
      <c r="J106">
        <f>_xlfn.XLOOKUP(I106,AS:AS,AU:AU)</f>
        <v/>
      </c>
      <c r="K106" t="inlineStr">
        <is>
          <t>EUR</t>
        </is>
      </c>
      <c r="L106" s="238" t="n">
        <v>30</v>
      </c>
      <c r="M106">
        <f>L106*_xlfn.XLOOKUP(K106,AM:AM,AN:AN)</f>
        <v/>
      </c>
      <c r="N106">
        <f>L106*_xlfn.XLOOKUP(K106,AM:AM,AO:AO)</f>
        <v/>
      </c>
      <c r="O106" s="238" t="n">
        <v>0</v>
      </c>
      <c r="P106">
        <f>O106*_xlfn.XLOOKUP(K106,AM:AM,AN:AN)</f>
        <v/>
      </c>
      <c r="Q106">
        <f>O106*_xlfn.XLOOKUP(K106,AM:AM,AO:AO)</f>
        <v/>
      </c>
      <c r="R106">
        <f>_xlfn.XLOOKUP(E106,Y:Y,Z:Z)</f>
        <v/>
      </c>
      <c r="S106">
        <f>_xlfn.XLOOKUP(E106,Y:Y,AB:AB)</f>
        <v/>
      </c>
      <c r="T106">
        <f>WEEKNUM(G106)</f>
        <v/>
      </c>
      <c r="U106">
        <f>YEAR(G106)</f>
        <v/>
      </c>
      <c r="V106" s="117">
        <f>IFERROR(Q106/N106,"0")</f>
        <v/>
      </c>
      <c r="Y106" t="n">
        <v>31220</v>
      </c>
      <c r="Z106" t="inlineStr">
        <is>
          <t>Moroccan Secret Handbook The Luxury Travel</t>
        </is>
      </c>
      <c r="AA106" t="inlineStr">
        <is>
          <t>PKT</t>
        </is>
      </c>
      <c r="AB106" t="inlineStr">
        <is>
          <t>Morocco</t>
        </is>
      </c>
      <c r="AF106" t="n">
        <v>25240</v>
      </c>
      <c r="AG106" t="inlineStr">
        <is>
          <t>DELTA AIR LINES</t>
        </is>
      </c>
      <c r="AH106" t="inlineStr">
        <is>
          <t>BBF,VLO,ABC</t>
        </is>
      </c>
      <c r="AI106" t="inlineStr">
        <is>
          <t>United States</t>
        </is>
      </c>
      <c r="BC106" t="n">
        <v>105</v>
      </c>
      <c r="BD106" t="inlineStr">
        <is>
          <t>AndreaG</t>
        </is>
      </c>
      <c r="BH106" t="n">
        <v>109</v>
      </c>
      <c r="BI106" t="inlineStr">
        <is>
          <t>VeronicaN</t>
        </is>
      </c>
    </row>
    <row r="107">
      <c r="A107">
        <f>_xlfn.XLOOKUP(D107,BN:BN,BO:BO)</f>
        <v/>
      </c>
      <c r="B107" t="inlineStr">
        <is>
          <t>SL</t>
        </is>
      </c>
      <c r="C107" t="n">
        <v>15</v>
      </c>
      <c r="D107">
        <f>_xlfn.XLOOKUP(C107,BC:BC,BD:BD)</f>
        <v/>
      </c>
      <c r="E107" t="n">
        <v>27688</v>
      </c>
      <c r="F107" t="inlineStr">
        <is>
          <t>BILLETE MAD-CMB-MAD | Fam tour</t>
        </is>
      </c>
      <c r="G107" s="234" t="n">
        <v>45843</v>
      </c>
      <c r="H107" s="234" t="n">
        <v>45854</v>
      </c>
      <c r="I107" t="inlineStr">
        <is>
          <t>ABC</t>
        </is>
      </c>
      <c r="J107">
        <f>_xlfn.XLOOKUP(I107,AS:AS,AU:AU)</f>
        <v/>
      </c>
      <c r="K107" t="inlineStr">
        <is>
          <t>EUR</t>
        </is>
      </c>
      <c r="L107" s="238" t="n">
        <v>960.6799999999999</v>
      </c>
      <c r="M107">
        <f>L107*_xlfn.XLOOKUP(K107,AM:AM,AN:AN)</f>
        <v/>
      </c>
      <c r="N107">
        <f>L107*_xlfn.XLOOKUP(K107,AM:AM,AO:AO)</f>
        <v/>
      </c>
      <c r="O107" s="238" t="n">
        <v>0</v>
      </c>
      <c r="P107">
        <f>O107*_xlfn.XLOOKUP(K107,AM:AM,AN:AN)</f>
        <v/>
      </c>
      <c r="Q107">
        <f>O107*_xlfn.XLOOKUP(K107,AM:AM,AO:AO)</f>
        <v/>
      </c>
      <c r="R107">
        <f>_xlfn.XLOOKUP(E107,Y:Y,Z:Z)</f>
        <v/>
      </c>
      <c r="S107">
        <f>_xlfn.XLOOKUP(E107,Y:Y,AB:AB)</f>
        <v/>
      </c>
      <c r="T107">
        <f>WEEKNUM(G107)</f>
        <v/>
      </c>
      <c r="U107">
        <f>YEAR(G107)</f>
        <v/>
      </c>
      <c r="V107" s="117">
        <f>IFERROR(Q107/N107,"0")</f>
        <v/>
      </c>
      <c r="Y107" t="n">
        <v>31221</v>
      </c>
      <c r="Z107" t="inlineStr">
        <is>
          <t>Soulspring Sanctuary</t>
        </is>
      </c>
      <c r="AA107" t="inlineStr">
        <is>
          <t>HTL</t>
        </is>
      </c>
      <c r="AB107" t="inlineStr">
        <is>
          <t>Mexico</t>
        </is>
      </c>
      <c r="AF107" t="n">
        <v>25247</v>
      </c>
      <c r="AG107" t="inlineStr">
        <is>
          <t>HOTEL FOUGERE</t>
        </is>
      </c>
      <c r="AH107" t="inlineStr">
        <is>
          <t>HTL</t>
        </is>
      </c>
      <c r="AI107" t="inlineStr">
        <is>
          <t>France</t>
        </is>
      </c>
      <c r="BC107" t="n">
        <v>106</v>
      </c>
      <c r="BD107" t="inlineStr">
        <is>
          <t>MartinB</t>
        </is>
      </c>
      <c r="BH107" t="n">
        <v>110</v>
      </c>
      <c r="BI107" t="inlineStr">
        <is>
          <t>VeronicaN</t>
        </is>
      </c>
    </row>
    <row r="108">
      <c r="A108">
        <f>_xlfn.XLOOKUP(D108,BN:BN,BO:BO)</f>
        <v/>
      </c>
      <c r="B108" t="inlineStr">
        <is>
          <t>SL</t>
        </is>
      </c>
      <c r="C108" t="n">
        <v>15</v>
      </c>
      <c r="D108">
        <f>_xlfn.XLOOKUP(C108,BC:BC,BD:BD)</f>
        <v/>
      </c>
      <c r="E108" t="n">
        <v>29060</v>
      </c>
      <c r="F108" t="inlineStr">
        <is>
          <t xml:space="preserve">visado </t>
        </is>
      </c>
      <c r="G108" s="234" t="n">
        <v>45843</v>
      </c>
      <c r="H108" s="234" t="n">
        <v>45854</v>
      </c>
      <c r="I108" t="inlineStr">
        <is>
          <t>VIS</t>
        </is>
      </c>
      <c r="J108">
        <f>_xlfn.XLOOKUP(I108,AS:AS,AU:AU)</f>
        <v/>
      </c>
      <c r="K108" t="inlineStr">
        <is>
          <t>EUR</t>
        </is>
      </c>
      <c r="L108" s="238" t="n">
        <v>52</v>
      </c>
      <c r="M108">
        <f>L108*_xlfn.XLOOKUP(K108,AM:AM,AN:AN)</f>
        <v/>
      </c>
      <c r="N108">
        <f>L108*_xlfn.XLOOKUP(K108,AM:AM,AO:AO)</f>
        <v/>
      </c>
      <c r="O108" s="238" t="n">
        <v>0</v>
      </c>
      <c r="P108">
        <f>O108*_xlfn.XLOOKUP(K108,AM:AM,AN:AN)</f>
        <v/>
      </c>
      <c r="Q108">
        <f>O108*_xlfn.XLOOKUP(K108,AM:AM,AO:AO)</f>
        <v/>
      </c>
      <c r="R108">
        <f>_xlfn.XLOOKUP(E108,Y:Y,Z:Z)</f>
        <v/>
      </c>
      <c r="S108">
        <f>_xlfn.XLOOKUP(E108,Y:Y,AB:AB)</f>
        <v/>
      </c>
      <c r="T108">
        <f>WEEKNUM(G108)</f>
        <v/>
      </c>
      <c r="U108">
        <f>YEAR(G108)</f>
        <v/>
      </c>
      <c r="V108" s="117">
        <f>IFERROR(Q108/N108,"0")</f>
        <v/>
      </c>
      <c r="Y108" t="n">
        <v>31222</v>
      </c>
      <c r="Z108" t="inlineStr">
        <is>
          <t>The Singular Patagonia</t>
        </is>
      </c>
      <c r="AA108" t="inlineStr">
        <is>
          <t>HTL</t>
        </is>
      </c>
      <c r="AB108" t="inlineStr">
        <is>
          <t>Chile</t>
        </is>
      </c>
      <c r="AF108" t="n">
        <v>25263</v>
      </c>
      <c r="AG108" t="inlineStr">
        <is>
          <t>HOTEL DU CAP EDEN ROC</t>
        </is>
      </c>
      <c r="AH108" t="inlineStr">
        <is>
          <t>HTL</t>
        </is>
      </c>
      <c r="AI108" t="inlineStr">
        <is>
          <t>France</t>
        </is>
      </c>
      <c r="BH108" t="n">
        <v>111</v>
      </c>
      <c r="BI108" t="inlineStr">
        <is>
          <t>VeronicaN</t>
        </is>
      </c>
    </row>
    <row r="109">
      <c r="A109">
        <f>_xlfn.XLOOKUP(D109,BN:BN,BO:BO)</f>
        <v/>
      </c>
      <c r="B109" t="inlineStr">
        <is>
          <t>SL</t>
        </is>
      </c>
      <c r="C109" t="n">
        <v>15</v>
      </c>
      <c r="D109">
        <f>_xlfn.XLOOKUP(C109,BC:BC,BD:BD)</f>
        <v/>
      </c>
      <c r="E109" t="n">
        <v>27688</v>
      </c>
      <c r="F109" t="inlineStr">
        <is>
          <t>Billete IB | MAD-RAK-MAD</t>
        </is>
      </c>
      <c r="G109" s="234" t="n">
        <v>45972</v>
      </c>
      <c r="H109" s="234" t="n">
        <v>45974</v>
      </c>
      <c r="I109" t="inlineStr">
        <is>
          <t>ABC</t>
        </is>
      </c>
      <c r="J109">
        <f>_xlfn.XLOOKUP(I109,AS:AS,AU:AU)</f>
        <v/>
      </c>
      <c r="K109" t="inlineStr">
        <is>
          <t>EUR</t>
        </is>
      </c>
      <c r="L109" s="238" t="n">
        <v>273.28</v>
      </c>
      <c r="M109">
        <f>L109*_xlfn.XLOOKUP(K109,AM:AM,AN:AN)</f>
        <v/>
      </c>
      <c r="N109">
        <f>L109*_xlfn.XLOOKUP(K109,AM:AM,AO:AO)</f>
        <v/>
      </c>
      <c r="O109" s="238" t="n">
        <v>0</v>
      </c>
      <c r="P109">
        <f>O109*_xlfn.XLOOKUP(K109,AM:AM,AN:AN)</f>
        <v/>
      </c>
      <c r="Q109">
        <f>O109*_xlfn.XLOOKUP(K109,AM:AM,AO:AO)</f>
        <v/>
      </c>
      <c r="R109">
        <f>_xlfn.XLOOKUP(E109,Y:Y,Z:Z)</f>
        <v/>
      </c>
      <c r="S109">
        <f>_xlfn.XLOOKUP(E109,Y:Y,AB:AB)</f>
        <v/>
      </c>
      <c r="T109">
        <f>WEEKNUM(G109)</f>
        <v/>
      </c>
      <c r="U109">
        <f>YEAR(G109)</f>
        <v/>
      </c>
      <c r="V109" s="117">
        <f>IFERROR(Q109/N109,"0")</f>
        <v/>
      </c>
      <c r="Y109" t="n">
        <v>31223</v>
      </c>
      <c r="Z109" t="inlineStr">
        <is>
          <t>The Singular Lastarria</t>
        </is>
      </c>
      <c r="AA109" t="inlineStr">
        <is>
          <t>HTL</t>
        </is>
      </c>
      <c r="AB109" t="inlineStr">
        <is>
          <t>Chile</t>
        </is>
      </c>
      <c r="AF109" t="n">
        <v>25269</v>
      </c>
      <c r="AG109" t="inlineStr">
        <is>
          <t>HOTEL ALFONSO XIII</t>
        </is>
      </c>
      <c r="AH109" t="inlineStr">
        <is>
          <t>HTL</t>
        </is>
      </c>
      <c r="AI109" t="inlineStr">
        <is>
          <t>Spain</t>
        </is>
      </c>
      <c r="BH109" t="n">
        <v>112</v>
      </c>
      <c r="BI109" t="inlineStr">
        <is>
          <t>MinervaH</t>
        </is>
      </c>
    </row>
    <row r="110">
      <c r="A110">
        <f>_xlfn.XLOOKUP(D110,BN:BN,BO:BO)</f>
        <v/>
      </c>
      <c r="B110" t="inlineStr">
        <is>
          <t>SL</t>
        </is>
      </c>
      <c r="C110" t="n">
        <v>16</v>
      </c>
      <c r="D110">
        <f>_xlfn.XLOOKUP(C110,BC:BC,BD:BD)</f>
        <v/>
      </c>
      <c r="E110" t="n">
        <v>27688</v>
      </c>
      <c r="F110" t="inlineStr">
        <is>
          <t>Vuelo Kigali - Doha - Dusseldorf 5 pax</t>
        </is>
      </c>
      <c r="G110" s="234" t="n">
        <v>45841</v>
      </c>
      <c r="H110" s="234" t="n">
        <v>45842</v>
      </c>
      <c r="I110" t="inlineStr">
        <is>
          <t>ABC</t>
        </is>
      </c>
      <c r="J110">
        <f>_xlfn.XLOOKUP(I110,AS:AS,AU:AU)</f>
        <v/>
      </c>
      <c r="K110" t="inlineStr">
        <is>
          <t>USD</t>
        </is>
      </c>
      <c r="L110" s="238" t="n">
        <v>11876.78</v>
      </c>
      <c r="M110">
        <f>L110*_xlfn.XLOOKUP(K110,AM:AM,AN:AN)</f>
        <v/>
      </c>
      <c r="N110">
        <f>L110*_xlfn.XLOOKUP(K110,AM:AM,AO:AO)</f>
        <v/>
      </c>
      <c r="O110" s="238" t="n">
        <v>0</v>
      </c>
      <c r="P110">
        <f>O110*_xlfn.XLOOKUP(K110,AM:AM,AN:AN)</f>
        <v/>
      </c>
      <c r="Q110">
        <f>O110*_xlfn.XLOOKUP(K110,AM:AM,AO:AO)</f>
        <v/>
      </c>
      <c r="R110">
        <f>_xlfn.XLOOKUP(E110,Y:Y,Z:Z)</f>
        <v/>
      </c>
      <c r="S110">
        <f>_xlfn.XLOOKUP(E110,Y:Y,AB:AB)</f>
        <v/>
      </c>
      <c r="T110">
        <f>WEEKNUM(G110)</f>
        <v/>
      </c>
      <c r="U110">
        <f>YEAR(G110)</f>
        <v/>
      </c>
      <c r="V110" s="117">
        <f>IFERROR(Q110/N110,"0")</f>
        <v/>
      </c>
      <c r="Y110" t="n">
        <v>31224</v>
      </c>
      <c r="Z110" t="inlineStr">
        <is>
          <t>Trip &amp; Soul</t>
        </is>
      </c>
      <c r="AA110" t="inlineStr">
        <is>
          <t>OTR</t>
        </is>
      </c>
      <c r="AB110" t="inlineStr">
        <is>
          <t>Spain</t>
        </is>
      </c>
      <c r="AF110" t="n">
        <v>25274</v>
      </c>
      <c r="AG110" t="inlineStr">
        <is>
          <t>ZANNIER LE CHALET</t>
        </is>
      </c>
      <c r="AH110" t="inlineStr">
        <is>
          <t>HTL</t>
        </is>
      </c>
      <c r="AI110" t="inlineStr">
        <is>
          <t>France</t>
        </is>
      </c>
      <c r="BH110" t="n">
        <v>113</v>
      </c>
      <c r="BI110" t="inlineStr">
        <is>
          <t>MinervaH</t>
        </is>
      </c>
    </row>
    <row r="111">
      <c r="A111">
        <f>_xlfn.XLOOKUP(D111,BN:BN,BO:BO)</f>
        <v/>
      </c>
      <c r="B111" t="inlineStr">
        <is>
          <t>SL</t>
        </is>
      </c>
      <c r="C111" t="n">
        <v>16</v>
      </c>
      <c r="D111">
        <f>_xlfn.XLOOKUP(C111,BC:BC,BD:BD)</f>
        <v/>
      </c>
      <c r="E111" t="n">
        <v>27688</v>
      </c>
      <c r="F111" t="inlineStr">
        <is>
          <t>Vuelo Atenas - Doha - Kilimanjaro 4 pax</t>
        </is>
      </c>
      <c r="G111" s="234" t="n">
        <v>45830</v>
      </c>
      <c r="H111" s="234" t="n">
        <v>45832</v>
      </c>
      <c r="I111" t="inlineStr">
        <is>
          <t>ABC</t>
        </is>
      </c>
      <c r="J111">
        <f>_xlfn.XLOOKUP(I111,AS:AS,AU:AU)</f>
        <v/>
      </c>
      <c r="K111" t="inlineStr">
        <is>
          <t>USD</t>
        </is>
      </c>
      <c r="L111" s="238" t="n">
        <v>10965.43</v>
      </c>
      <c r="M111">
        <f>L111*_xlfn.XLOOKUP(K111,AM:AM,AN:AN)</f>
        <v/>
      </c>
      <c r="N111">
        <f>L111*_xlfn.XLOOKUP(K111,AM:AM,AO:AO)</f>
        <v/>
      </c>
      <c r="O111" s="238" t="n">
        <v>0</v>
      </c>
      <c r="P111">
        <f>O111*_xlfn.XLOOKUP(K111,AM:AM,AN:AN)</f>
        <v/>
      </c>
      <c r="Q111">
        <f>O111*_xlfn.XLOOKUP(K111,AM:AM,AO:AO)</f>
        <v/>
      </c>
      <c r="R111">
        <f>_xlfn.XLOOKUP(E111,Y:Y,Z:Z)</f>
        <v/>
      </c>
      <c r="S111">
        <f>_xlfn.XLOOKUP(E111,Y:Y,AB:AB)</f>
        <v/>
      </c>
      <c r="T111">
        <f>WEEKNUM(G111)</f>
        <v/>
      </c>
      <c r="U111">
        <f>YEAR(G111)</f>
        <v/>
      </c>
      <c r="V111" s="117">
        <f>IFERROR(Q111/N111,"0")</f>
        <v/>
      </c>
      <c r="Y111" t="n">
        <v>31235</v>
      </c>
      <c r="Z111" t="inlineStr">
        <is>
          <t>MARRIOTT JAKARTA SOEKARNO HATTA AIRPORT</t>
        </is>
      </c>
      <c r="AA111" t="inlineStr">
        <is>
          <t>HTL</t>
        </is>
      </c>
      <c r="AB111" t="inlineStr">
        <is>
          <t>Indonesia</t>
        </is>
      </c>
      <c r="AF111" t="n">
        <v>25318</v>
      </c>
      <c r="AG111" t="inlineStr">
        <is>
          <t>RIVERSIDE LUXURY CRUISES</t>
        </is>
      </c>
      <c r="AH111" t="inlineStr">
        <is>
          <t>CRC</t>
        </is>
      </c>
      <c r="AI111" t="inlineStr">
        <is>
          <t>Germany</t>
        </is>
      </c>
      <c r="BH111" t="n">
        <v>114</v>
      </c>
      <c r="BI111" t="inlineStr">
        <is>
          <t>DianaM</t>
        </is>
      </c>
    </row>
    <row r="112">
      <c r="A112">
        <f>_xlfn.XLOOKUP(D112,BN:BN,BO:BO)</f>
        <v/>
      </c>
      <c r="B112" t="inlineStr">
        <is>
          <t>SL</t>
        </is>
      </c>
      <c r="C112" t="n">
        <v>16</v>
      </c>
      <c r="D112">
        <f>_xlfn.XLOOKUP(C112,BC:BC,BD:BD)</f>
        <v/>
      </c>
      <c r="E112" t="n">
        <v>27688</v>
      </c>
      <c r="F112" t="inlineStr">
        <is>
          <t>Vuelo Atenas - Doha - Kilimanjaro 1 pax</t>
        </is>
      </c>
      <c r="G112" s="234" t="n">
        <v>45830</v>
      </c>
      <c r="H112" s="234" t="n">
        <v>45832</v>
      </c>
      <c r="I112" t="inlineStr">
        <is>
          <t>ABC</t>
        </is>
      </c>
      <c r="J112">
        <f>_xlfn.XLOOKUP(I112,AS:AS,AU:AU)</f>
        <v/>
      </c>
      <c r="K112" t="inlineStr">
        <is>
          <t>USD</t>
        </is>
      </c>
      <c r="L112" s="238" t="n">
        <v>3864.2</v>
      </c>
      <c r="M112">
        <f>L112*_xlfn.XLOOKUP(K112,AM:AM,AN:AN)</f>
        <v/>
      </c>
      <c r="N112">
        <f>L112*_xlfn.XLOOKUP(K112,AM:AM,AO:AO)</f>
        <v/>
      </c>
      <c r="O112" s="238" t="n">
        <v>0</v>
      </c>
      <c r="P112">
        <f>O112*_xlfn.XLOOKUP(K112,AM:AM,AN:AN)</f>
        <v/>
      </c>
      <c r="Q112">
        <f>O112*_xlfn.XLOOKUP(K112,AM:AM,AO:AO)</f>
        <v/>
      </c>
      <c r="R112">
        <f>_xlfn.XLOOKUP(E112,Y:Y,Z:Z)</f>
        <v/>
      </c>
      <c r="S112">
        <f>_xlfn.XLOOKUP(E112,Y:Y,AB:AB)</f>
        <v/>
      </c>
      <c r="T112">
        <f>WEEKNUM(G112)</f>
        <v/>
      </c>
      <c r="U112">
        <f>YEAR(G112)</f>
        <v/>
      </c>
      <c r="V112" s="117">
        <f>IFERROR(Q112/N112,"0")</f>
        <v/>
      </c>
      <c r="Y112" t="n">
        <v>31307</v>
      </c>
      <c r="Z112" t="inlineStr">
        <is>
          <t>Samsara Ubud</t>
        </is>
      </c>
      <c r="AA112" t="inlineStr">
        <is>
          <t>HTL</t>
        </is>
      </c>
      <c r="AB112" t="inlineStr">
        <is>
          <t>Indonesia</t>
        </is>
      </c>
      <c r="AF112" t="n">
        <v>25338</v>
      </c>
      <c r="AG112" t="inlineStr">
        <is>
          <t>EXO Travel</t>
        </is>
      </c>
      <c r="AH112" t="inlineStr">
        <is>
          <t>PKT</t>
        </is>
      </c>
      <c r="AI112" t="inlineStr">
        <is>
          <t>Singapore</t>
        </is>
      </c>
      <c r="BH112" t="n">
        <v>115</v>
      </c>
      <c r="BI112" t="inlineStr">
        <is>
          <t>VeronicaN</t>
        </is>
      </c>
    </row>
    <row r="113">
      <c r="A113">
        <f>_xlfn.XLOOKUP(D113,BN:BN,BO:BO)</f>
        <v/>
      </c>
      <c r="B113" t="inlineStr">
        <is>
          <t>SL</t>
        </is>
      </c>
      <c r="C113" t="n">
        <v>16</v>
      </c>
      <c r="D113">
        <f>_xlfn.XLOOKUP(C113,BC:BC,BD:BD)</f>
        <v/>
      </c>
      <c r="E113" t="n">
        <v>0</v>
      </c>
      <c r="F113" t="inlineStr">
        <is>
          <t>Honorarios</t>
        </is>
      </c>
      <c r="G113" s="234" t="n">
        <v>45830</v>
      </c>
      <c r="H113" s="234" t="n">
        <v>45842</v>
      </c>
      <c r="I113" t="inlineStr">
        <is>
          <t>HPS</t>
        </is>
      </c>
      <c r="J113">
        <f>_xlfn.XLOOKUP(I113,AS:AS,AU:AU)</f>
        <v/>
      </c>
      <c r="K113" t="inlineStr">
        <is>
          <t>USD</t>
        </is>
      </c>
      <c r="L113" s="238" t="n">
        <v>22829.04</v>
      </c>
      <c r="M113">
        <f>L113*_xlfn.XLOOKUP(K113,AM:AM,AN:AN)</f>
        <v/>
      </c>
      <c r="N113">
        <f>L113*_xlfn.XLOOKUP(K113,AM:AM,AO:AO)</f>
        <v/>
      </c>
      <c r="O113" s="238" t="n">
        <v>22829.04</v>
      </c>
      <c r="P113">
        <f>O113*_xlfn.XLOOKUP(K113,AM:AM,AN:AN)</f>
        <v/>
      </c>
      <c r="Q113">
        <f>O113*_xlfn.XLOOKUP(K113,AM:AM,AO:AO)</f>
        <v/>
      </c>
      <c r="R113">
        <f>_xlfn.XLOOKUP(E113,Y:Y,Z:Z)</f>
        <v/>
      </c>
      <c r="S113">
        <f>_xlfn.XLOOKUP(E113,Y:Y,AB:AB)</f>
        <v/>
      </c>
      <c r="T113">
        <f>WEEKNUM(G113)</f>
        <v/>
      </c>
      <c r="U113">
        <f>YEAR(G113)</f>
        <v/>
      </c>
      <c r="V113" s="117">
        <f>IFERROR(Q113/N113,"0")</f>
        <v/>
      </c>
      <c r="Y113" t="n">
        <v>31308</v>
      </c>
      <c r="Z113" t="inlineStr">
        <is>
          <t>Destination Asia</t>
        </is>
      </c>
      <c r="AA113" t="inlineStr">
        <is>
          <t>PKT</t>
        </is>
      </c>
      <c r="AB113" t="inlineStr">
        <is>
          <t>Thailand</t>
        </is>
      </c>
      <c r="AF113" t="n">
        <v>25348</v>
      </c>
      <c r="AG113" t="inlineStr">
        <is>
          <t>ARABIAN LUX</t>
        </is>
      </c>
      <c r="AH113" t="inlineStr">
        <is>
          <t>PKT</t>
        </is>
      </c>
      <c r="AI113" t="inlineStr">
        <is>
          <t>United Arab Emirates</t>
        </is>
      </c>
      <c r="BH113" t="n">
        <v>116</v>
      </c>
      <c r="BI113" t="inlineStr">
        <is>
          <t>LucianaE</t>
        </is>
      </c>
    </row>
    <row r="114">
      <c r="A114">
        <f>_xlfn.XLOOKUP(D114,BN:BN,BO:BO)</f>
        <v/>
      </c>
      <c r="B114" t="inlineStr">
        <is>
          <t>SL</t>
        </is>
      </c>
      <c r="C114" t="n">
        <v>16</v>
      </c>
      <c r="D114">
        <f>_xlfn.XLOOKUP(C114,BC:BC,BD:BD)</f>
        <v/>
      </c>
      <c r="E114" t="n">
        <v>29060</v>
      </c>
      <c r="F114" t="inlineStr">
        <is>
          <t xml:space="preserve">Visados Tanzania </t>
        </is>
      </c>
      <c r="G114" s="234" t="n">
        <v>45832</v>
      </c>
      <c r="H114" s="234" t="n">
        <v>45835</v>
      </c>
      <c r="I114" t="inlineStr">
        <is>
          <t>VIS</t>
        </is>
      </c>
      <c r="J114">
        <f>_xlfn.XLOOKUP(I114,AS:AS,AU:AU)</f>
        <v/>
      </c>
      <c r="K114" t="inlineStr">
        <is>
          <t>USD</t>
        </is>
      </c>
      <c r="L114" s="238" t="n">
        <v>253.75</v>
      </c>
      <c r="M114">
        <f>L114*_xlfn.XLOOKUP(K114,AM:AM,AN:AN)</f>
        <v/>
      </c>
      <c r="N114">
        <f>L114*_xlfn.XLOOKUP(K114,AM:AM,AO:AO)</f>
        <v/>
      </c>
      <c r="O114" s="238" t="n">
        <v>0</v>
      </c>
      <c r="P114">
        <f>O114*_xlfn.XLOOKUP(K114,AM:AM,AN:AN)</f>
        <v/>
      </c>
      <c r="Q114">
        <f>O114*_xlfn.XLOOKUP(K114,AM:AM,AO:AO)</f>
        <v/>
      </c>
      <c r="R114">
        <f>_xlfn.XLOOKUP(E114,Y:Y,Z:Z)</f>
        <v/>
      </c>
      <c r="S114">
        <f>_xlfn.XLOOKUP(E114,Y:Y,AB:AB)</f>
        <v/>
      </c>
      <c r="T114">
        <f>WEEKNUM(G114)</f>
        <v/>
      </c>
      <c r="U114">
        <f>YEAR(G114)</f>
        <v/>
      </c>
      <c r="V114" s="117">
        <f>IFERROR(Q114/N114,"0")</f>
        <v/>
      </c>
      <c r="Y114" t="n">
        <v>31309</v>
      </c>
      <c r="Z114" t="inlineStr">
        <is>
          <t>Mitsui Garden Hotel Ginza-gochome</t>
        </is>
      </c>
      <c r="AA114" t="inlineStr">
        <is>
          <t>HTL</t>
        </is>
      </c>
      <c r="AB114" t="inlineStr">
        <is>
          <t>Japan</t>
        </is>
      </c>
      <c r="AF114" t="n">
        <v>25360</v>
      </c>
      <c r="AG114" t="inlineStr">
        <is>
          <t>Luxury Japan</t>
        </is>
      </c>
      <c r="AH114" t="inlineStr">
        <is>
          <t>PKT</t>
        </is>
      </c>
      <c r="AI114" t="inlineStr">
        <is>
          <t>Japan</t>
        </is>
      </c>
      <c r="BH114" t="n">
        <v>117</v>
      </c>
      <c r="BI114" t="inlineStr">
        <is>
          <t>DianaM</t>
        </is>
      </c>
    </row>
    <row r="115">
      <c r="A115">
        <f>_xlfn.XLOOKUP(D115,BN:BN,BO:BO)</f>
        <v/>
      </c>
      <c r="B115" t="inlineStr">
        <is>
          <t>SL</t>
        </is>
      </c>
      <c r="C115" t="n">
        <v>16</v>
      </c>
      <c r="D115">
        <f>_xlfn.XLOOKUP(C115,BC:BC,BD:BD)</f>
        <v/>
      </c>
      <c r="E115" t="n">
        <v>29060</v>
      </c>
      <c r="F115" t="inlineStr">
        <is>
          <t xml:space="preserve">Visados Kenia </t>
        </is>
      </c>
      <c r="G115" s="234" t="n">
        <v>45835</v>
      </c>
      <c r="H115" s="234" t="n">
        <v>45838</v>
      </c>
      <c r="I115" t="inlineStr">
        <is>
          <t>VIS</t>
        </is>
      </c>
      <c r="J115">
        <f>_xlfn.XLOOKUP(I115,AS:AS,AU:AU)</f>
        <v/>
      </c>
      <c r="K115" t="inlineStr">
        <is>
          <t>USD</t>
        </is>
      </c>
      <c r="L115" s="238" t="n">
        <v>170.25</v>
      </c>
      <c r="M115">
        <f>L115*_xlfn.XLOOKUP(K115,AM:AM,AN:AN)</f>
        <v/>
      </c>
      <c r="N115">
        <f>L115*_xlfn.XLOOKUP(K115,AM:AM,AO:AO)</f>
        <v/>
      </c>
      <c r="O115" s="238" t="n">
        <v>0</v>
      </c>
      <c r="P115">
        <f>O115*_xlfn.XLOOKUP(K115,AM:AM,AN:AN)</f>
        <v/>
      </c>
      <c r="Q115">
        <f>O115*_xlfn.XLOOKUP(K115,AM:AM,AO:AO)</f>
        <v/>
      </c>
      <c r="R115">
        <f>_xlfn.XLOOKUP(E115,Y:Y,Z:Z)</f>
        <v/>
      </c>
      <c r="S115">
        <f>_xlfn.XLOOKUP(E115,Y:Y,AB:AB)</f>
        <v/>
      </c>
      <c r="T115">
        <f>WEEKNUM(G115)</f>
        <v/>
      </c>
      <c r="U115">
        <f>YEAR(G115)</f>
        <v/>
      </c>
      <c r="V115" s="117">
        <f>IFERROR(Q115/N115,"0")</f>
        <v/>
      </c>
      <c r="Y115" t="n">
        <v>31354</v>
      </c>
      <c r="Z115" t="inlineStr">
        <is>
          <t>Peru LEGACY Co.</t>
        </is>
      </c>
      <c r="AA115" t="inlineStr">
        <is>
          <t>PKT</t>
        </is>
      </c>
      <c r="AB115" t="inlineStr">
        <is>
          <t>Peru</t>
        </is>
      </c>
      <c r="AF115" t="n">
        <v>25362</v>
      </c>
      <c r="AG115" t="inlineStr">
        <is>
          <t>AMAN TOKYO</t>
        </is>
      </c>
      <c r="AH115" t="inlineStr">
        <is>
          <t>HTL</t>
        </is>
      </c>
      <c r="AI115" t="inlineStr">
        <is>
          <t>Japan</t>
        </is>
      </c>
      <c r="BH115" t="n">
        <v>118</v>
      </c>
      <c r="BI115" t="inlineStr">
        <is>
          <t>VeronicaN</t>
        </is>
      </c>
    </row>
    <row r="116">
      <c r="A116">
        <f>_xlfn.XLOOKUP(D116,BN:BN,BO:BO)</f>
        <v/>
      </c>
      <c r="B116" t="inlineStr">
        <is>
          <t>SL</t>
        </is>
      </c>
      <c r="C116" t="n">
        <v>16</v>
      </c>
      <c r="D116">
        <f>_xlfn.XLOOKUP(C116,BC:BC,BD:BD)</f>
        <v/>
      </c>
      <c r="E116" t="n">
        <v>29091</v>
      </c>
      <c r="F116" t="inlineStr">
        <is>
          <t xml:space="preserve">Itinerario Africa Triumph Travel </t>
        </is>
      </c>
      <c r="G116" s="234" t="n">
        <v>45832</v>
      </c>
      <c r="H116" s="234" t="n">
        <v>45841</v>
      </c>
      <c r="I116" t="inlineStr">
        <is>
          <t>PKT</t>
        </is>
      </c>
      <c r="J116">
        <f>_xlfn.XLOOKUP(I116,AS:AS,AU:AU)</f>
        <v/>
      </c>
      <c r="K116" t="inlineStr">
        <is>
          <t>USD</t>
        </is>
      </c>
      <c r="L116" s="238" t="n">
        <v>166095</v>
      </c>
      <c r="M116">
        <f>L116*_xlfn.XLOOKUP(K116,AM:AM,AN:AN)</f>
        <v/>
      </c>
      <c r="N116">
        <f>L116*_xlfn.XLOOKUP(K116,AM:AM,AO:AO)</f>
        <v/>
      </c>
      <c r="O116" s="238" t="n">
        <v>8098</v>
      </c>
      <c r="P116">
        <f>O116*_xlfn.XLOOKUP(K116,AM:AM,AN:AN)</f>
        <v/>
      </c>
      <c r="Q116">
        <f>O116*_xlfn.XLOOKUP(K116,AM:AM,AO:AO)</f>
        <v/>
      </c>
      <c r="R116">
        <f>_xlfn.XLOOKUP(E116,Y:Y,Z:Z)</f>
        <v/>
      </c>
      <c r="S116">
        <f>_xlfn.XLOOKUP(E116,Y:Y,AB:AB)</f>
        <v/>
      </c>
      <c r="T116">
        <f>WEEKNUM(G116)</f>
        <v/>
      </c>
      <c r="U116">
        <f>YEAR(G116)</f>
        <v/>
      </c>
      <c r="V116" s="117">
        <f>IFERROR(Q116/N116,"0")</f>
        <v/>
      </c>
      <c r="Y116" t="n">
        <v>31356</v>
      </c>
      <c r="Z116" t="inlineStr">
        <is>
          <t>TICKETWORLD</t>
        </is>
      </c>
      <c r="AA116" t="inlineStr">
        <is>
          <t>OTR</t>
        </is>
      </c>
      <c r="AB116" t="inlineStr">
        <is>
          <t>Andorra</t>
        </is>
      </c>
      <c r="AF116" t="n">
        <v>25363</v>
      </c>
      <c r="AG116" t="inlineStr">
        <is>
          <t>ROSEWOOD VILLA MAGNA</t>
        </is>
      </c>
      <c r="AH116" t="inlineStr">
        <is>
          <t>HTL</t>
        </is>
      </c>
      <c r="AI116" t="inlineStr">
        <is>
          <t>Spain</t>
        </is>
      </c>
      <c r="BH116" t="n">
        <v>119</v>
      </c>
      <c r="BI116" t="inlineStr">
        <is>
          <t>LucianaE</t>
        </is>
      </c>
    </row>
    <row r="117">
      <c r="A117">
        <f>_xlfn.XLOOKUP(D117,BN:BN,BO:BO)</f>
        <v/>
      </c>
      <c r="B117" t="inlineStr">
        <is>
          <t>SL</t>
        </is>
      </c>
      <c r="C117" t="n">
        <v>16</v>
      </c>
      <c r="D117">
        <f>_xlfn.XLOOKUP(C117,BC:BC,BD:BD)</f>
        <v/>
      </c>
      <c r="E117" t="n">
        <v>29135</v>
      </c>
      <c r="F117" t="inlineStr">
        <is>
          <t xml:space="preserve">Primera estancia Four Seasons Doha </t>
        </is>
      </c>
      <c r="G117" s="234" t="n">
        <v>45830</v>
      </c>
      <c r="H117" s="234" t="n">
        <v>45833</v>
      </c>
      <c r="I117" t="inlineStr">
        <is>
          <t>HTL</t>
        </is>
      </c>
      <c r="J117">
        <f>_xlfn.XLOOKUP(I117,AS:AS,AU:AU)</f>
        <v/>
      </c>
      <c r="K117" t="inlineStr">
        <is>
          <t>USD</t>
        </is>
      </c>
      <c r="L117" s="238" t="n">
        <v>1006</v>
      </c>
      <c r="M117">
        <f>L117*_xlfn.XLOOKUP(K117,AM:AM,AN:AN)</f>
        <v/>
      </c>
      <c r="N117">
        <f>L117*_xlfn.XLOOKUP(K117,AM:AM,AO:AO)</f>
        <v/>
      </c>
      <c r="O117" s="238" t="n">
        <v>100.55</v>
      </c>
      <c r="P117">
        <f>O117*_xlfn.XLOOKUP(K117,AM:AM,AN:AN)</f>
        <v/>
      </c>
      <c r="Q117">
        <f>O117*_xlfn.XLOOKUP(K117,AM:AM,AO:AO)</f>
        <v/>
      </c>
      <c r="R117">
        <f>_xlfn.XLOOKUP(E117,Y:Y,Z:Z)</f>
        <v/>
      </c>
      <c r="S117">
        <f>_xlfn.XLOOKUP(E117,Y:Y,AB:AB)</f>
        <v/>
      </c>
      <c r="T117">
        <f>WEEKNUM(G117)</f>
        <v/>
      </c>
      <c r="U117">
        <f>YEAR(G117)</f>
        <v/>
      </c>
      <c r="V117" s="117">
        <f>IFERROR(Q117/N117,"0")</f>
        <v/>
      </c>
      <c r="Y117" t="n">
        <v>31399</v>
      </c>
      <c r="Z117" t="inlineStr">
        <is>
          <t>Hilton Garden Inn Kyoto Shijo Karasuma</t>
        </is>
      </c>
      <c r="AA117" t="inlineStr">
        <is>
          <t>HTL</t>
        </is>
      </c>
      <c r="AB117" t="inlineStr">
        <is>
          <t>Japan</t>
        </is>
      </c>
      <c r="AF117" t="n">
        <v>25365</v>
      </c>
      <c r="AG117" t="inlineStr">
        <is>
          <t>THE SHINMONZEN</t>
        </is>
      </c>
      <c r="AH117" t="inlineStr">
        <is>
          <t>HTL</t>
        </is>
      </c>
      <c r="AI117" t="inlineStr">
        <is>
          <t>Japan</t>
        </is>
      </c>
      <c r="BH117" t="n">
        <v>120</v>
      </c>
      <c r="BI117" t="inlineStr">
        <is>
          <t>LucianaE</t>
        </is>
      </c>
    </row>
    <row r="118">
      <c r="A118">
        <f>_xlfn.XLOOKUP(D118,BN:BN,BO:BO)</f>
        <v/>
      </c>
      <c r="B118" t="inlineStr">
        <is>
          <t>SL</t>
        </is>
      </c>
      <c r="C118" t="n">
        <v>16</v>
      </c>
      <c r="D118">
        <f>_xlfn.XLOOKUP(C118,BC:BC,BD:BD)</f>
        <v/>
      </c>
      <c r="E118" t="n">
        <v>29135</v>
      </c>
      <c r="F118" t="inlineStr">
        <is>
          <t xml:space="preserve">Segunda estancia Four Seasons Doha </t>
        </is>
      </c>
      <c r="G118" s="234" t="n">
        <v>45841</v>
      </c>
      <c r="H118" s="234" t="n">
        <v>45842</v>
      </c>
      <c r="I118" t="inlineStr">
        <is>
          <t>HTL</t>
        </is>
      </c>
      <c r="J118">
        <f>_xlfn.XLOOKUP(I118,AS:AS,AU:AU)</f>
        <v/>
      </c>
      <c r="K118" t="inlineStr">
        <is>
          <t>USD</t>
        </is>
      </c>
      <c r="L118" s="238" t="n">
        <v>1312</v>
      </c>
      <c r="M118">
        <f>L118*_xlfn.XLOOKUP(K118,AM:AM,AN:AN)</f>
        <v/>
      </c>
      <c r="N118">
        <f>L118*_xlfn.XLOOKUP(K118,AM:AM,AO:AO)</f>
        <v/>
      </c>
      <c r="O118" s="238" t="n">
        <v>-51</v>
      </c>
      <c r="P118">
        <f>O118*_xlfn.XLOOKUP(K118,AM:AM,AN:AN)</f>
        <v/>
      </c>
      <c r="Q118">
        <f>O118*_xlfn.XLOOKUP(K118,AM:AM,AO:AO)</f>
        <v/>
      </c>
      <c r="R118">
        <f>_xlfn.XLOOKUP(E118,Y:Y,Z:Z)</f>
        <v/>
      </c>
      <c r="S118">
        <f>_xlfn.XLOOKUP(E118,Y:Y,AB:AB)</f>
        <v/>
      </c>
      <c r="T118">
        <f>WEEKNUM(G118)</f>
        <v/>
      </c>
      <c r="U118">
        <f>YEAR(G118)</f>
        <v/>
      </c>
      <c r="V118" s="117">
        <f>IFERROR(Q118/N118,"0")</f>
        <v/>
      </c>
      <c r="Y118" t="n">
        <v>31403</v>
      </c>
      <c r="Z118" t="inlineStr">
        <is>
          <t>Four Seasons Fort Lauderdale</t>
        </is>
      </c>
      <c r="AA118" t="inlineStr">
        <is>
          <t>HTL</t>
        </is>
      </c>
      <c r="AB118" t="inlineStr">
        <is>
          <t>United States</t>
        </is>
      </c>
      <c r="AF118" t="n">
        <v>25366</v>
      </c>
      <c r="AG118" t="inlineStr">
        <is>
          <t>FOUR SEASONS HOTEL JAKARTA</t>
        </is>
      </c>
      <c r="AH118" t="inlineStr">
        <is>
          <t>HTL</t>
        </is>
      </c>
      <c r="AI118" t="inlineStr">
        <is>
          <t>Indonesia</t>
        </is>
      </c>
      <c r="BH118" t="n">
        <v>121</v>
      </c>
      <c r="BI118" t="inlineStr">
        <is>
          <t>LucianaE</t>
        </is>
      </c>
    </row>
    <row r="119">
      <c r="A119">
        <f>_xlfn.XLOOKUP(D119,BN:BN,BO:BO)</f>
        <v/>
      </c>
      <c r="B119" t="inlineStr">
        <is>
          <t>SL</t>
        </is>
      </c>
      <c r="C119" t="n">
        <v>16</v>
      </c>
      <c r="D119">
        <f>_xlfn.XLOOKUP(C119,BC:BC,BD:BD)</f>
        <v/>
      </c>
      <c r="E119" t="n">
        <v>29091</v>
      </c>
      <c r="F119" t="inlineStr">
        <is>
          <t xml:space="preserve">Añadidos durante el viaje Africa Triumph Travel </t>
        </is>
      </c>
      <c r="G119" s="234" t="n">
        <v>45832</v>
      </c>
      <c r="H119" s="234" t="n">
        <v>45841</v>
      </c>
      <c r="I119" t="inlineStr">
        <is>
          <t>PKT</t>
        </is>
      </c>
      <c r="J119">
        <f>_xlfn.XLOOKUP(I119,AS:AS,AU:AU)</f>
        <v/>
      </c>
      <c r="K119" t="inlineStr">
        <is>
          <t>USD</t>
        </is>
      </c>
      <c r="L119" s="238" t="n">
        <v>14757</v>
      </c>
      <c r="M119">
        <f>L119*_xlfn.XLOOKUP(K119,AM:AM,AN:AN)</f>
        <v/>
      </c>
      <c r="N119">
        <f>L119*_xlfn.XLOOKUP(K119,AM:AM,AO:AO)</f>
        <v/>
      </c>
      <c r="O119" s="238" t="n">
        <v>-2198</v>
      </c>
      <c r="P119">
        <f>O119*_xlfn.XLOOKUP(K119,AM:AM,AN:AN)</f>
        <v/>
      </c>
      <c r="Q119">
        <f>O119*_xlfn.XLOOKUP(K119,AM:AM,AO:AO)</f>
        <v/>
      </c>
      <c r="R119">
        <f>_xlfn.XLOOKUP(E119,Y:Y,Z:Z)</f>
        <v/>
      </c>
      <c r="S119">
        <f>_xlfn.XLOOKUP(E119,Y:Y,AB:AB)</f>
        <v/>
      </c>
      <c r="T119">
        <f>WEEKNUM(G119)</f>
        <v/>
      </c>
      <c r="U119">
        <f>YEAR(G119)</f>
        <v/>
      </c>
      <c r="V119" s="117">
        <f>IFERROR(Q119/N119,"0")</f>
        <v/>
      </c>
      <c r="Y119" t="n">
        <v>31464</v>
      </c>
      <c r="Z119" t="inlineStr">
        <is>
          <t>JW Marriott Orlando Bonnet Creek Resort &amp; Spa</t>
        </is>
      </c>
      <c r="AA119" t="inlineStr">
        <is>
          <t>HTL</t>
        </is>
      </c>
      <c r="AB119" t="inlineStr">
        <is>
          <t>United States</t>
        </is>
      </c>
      <c r="AF119" t="n">
        <v>25371</v>
      </c>
      <c r="AG119" t="inlineStr">
        <is>
          <t>SOLARIS RESIDENCES</t>
        </is>
      </c>
      <c r="AH119" t="inlineStr">
        <is>
          <t>HTL</t>
        </is>
      </c>
      <c r="AI119" t="inlineStr">
        <is>
          <t>United States</t>
        </is>
      </c>
      <c r="BH119" t="n">
        <v>122</v>
      </c>
      <c r="BI119" t="inlineStr">
        <is>
          <t>DianaM</t>
        </is>
      </c>
    </row>
    <row r="120">
      <c r="A120">
        <f>_xlfn.XLOOKUP(D120,BN:BN,BO:BO)</f>
        <v/>
      </c>
      <c r="B120" t="inlineStr">
        <is>
          <t>SL</t>
        </is>
      </c>
      <c r="C120" t="n">
        <v>16</v>
      </c>
      <c r="D120">
        <f>_xlfn.XLOOKUP(C120,BC:BC,BD:BD)</f>
        <v/>
      </c>
      <c r="E120" t="n">
        <v>29135</v>
      </c>
      <c r="F120" t="inlineStr">
        <is>
          <t xml:space="preserve">extra Four Seasons Doha </t>
        </is>
      </c>
      <c r="G120" s="234" t="n">
        <v>45830</v>
      </c>
      <c r="H120" s="234" t="n">
        <v>45842</v>
      </c>
      <c r="I120" t="inlineStr">
        <is>
          <t>HTL</t>
        </is>
      </c>
      <c r="J120">
        <f>_xlfn.XLOOKUP(I120,AS:AS,AU:AU)</f>
        <v/>
      </c>
      <c r="K120" t="inlineStr">
        <is>
          <t>USD</t>
        </is>
      </c>
      <c r="L120" s="238" t="n">
        <v>2932</v>
      </c>
      <c r="M120">
        <f>L120*_xlfn.XLOOKUP(K120,AM:AM,AN:AN)</f>
        <v/>
      </c>
      <c r="N120">
        <f>L120*_xlfn.XLOOKUP(K120,AM:AM,AO:AO)</f>
        <v/>
      </c>
      <c r="O120" s="238" t="n">
        <v>1205.37</v>
      </c>
      <c r="P120">
        <f>O120*_xlfn.XLOOKUP(K120,AM:AM,AN:AN)</f>
        <v/>
      </c>
      <c r="Q120">
        <f>O120*_xlfn.XLOOKUP(K120,AM:AM,AO:AO)</f>
        <v/>
      </c>
      <c r="R120">
        <f>_xlfn.XLOOKUP(E120,Y:Y,Z:Z)</f>
        <v/>
      </c>
      <c r="S120">
        <f>_xlfn.XLOOKUP(E120,Y:Y,AB:AB)</f>
        <v/>
      </c>
      <c r="T120">
        <f>WEEKNUM(G120)</f>
        <v/>
      </c>
      <c r="U120">
        <f>YEAR(G120)</f>
        <v/>
      </c>
      <c r="V120" s="117">
        <f>IFERROR(Q120/N120,"0")</f>
        <v/>
      </c>
      <c r="Y120" t="n">
        <v>31466</v>
      </c>
      <c r="Z120" t="inlineStr">
        <is>
          <t>Hotel de Russie</t>
        </is>
      </c>
      <c r="AA120" t="inlineStr">
        <is>
          <t>HTL</t>
        </is>
      </c>
      <c r="AB120" t="inlineStr">
        <is>
          <t>Italy</t>
        </is>
      </c>
      <c r="AF120" t="n">
        <v>25372</v>
      </c>
      <c r="AG120" t="inlineStr">
        <is>
          <t>Queen Of Clubs Lifestyle Luxury Services LTD</t>
        </is>
      </c>
      <c r="AH120" t="inlineStr">
        <is>
          <t>PKT</t>
        </is>
      </c>
      <c r="AI120" t="inlineStr">
        <is>
          <t>United Kingdom</t>
        </is>
      </c>
      <c r="BH120" t="n">
        <v>123</v>
      </c>
      <c r="BI120" t="inlineStr">
        <is>
          <t>LuciaS</t>
        </is>
      </c>
    </row>
    <row r="121">
      <c r="A121">
        <f>_xlfn.XLOOKUP(D121,BN:BN,BO:BO)</f>
        <v/>
      </c>
      <c r="B121" t="inlineStr">
        <is>
          <t>SL</t>
        </is>
      </c>
      <c r="C121" t="n">
        <v>17</v>
      </c>
      <c r="D121">
        <f>_xlfn.XLOOKUP(C121,BC:BC,BD:BD)</f>
        <v/>
      </c>
      <c r="E121" t="n">
        <v>28693</v>
      </c>
      <c r="F121" t="inlineStr">
        <is>
          <t>Viaje completo brasil con dmc</t>
        </is>
      </c>
      <c r="G121" s="234" t="n">
        <v>45892</v>
      </c>
      <c r="H121" s="234" t="n">
        <v>45904</v>
      </c>
      <c r="I121" t="inlineStr">
        <is>
          <t>PKT</t>
        </is>
      </c>
      <c r="J121">
        <f>_xlfn.XLOOKUP(I121,AS:AS,AU:AU)</f>
        <v/>
      </c>
      <c r="K121" t="inlineStr">
        <is>
          <t>EUR</t>
        </is>
      </c>
      <c r="L121" s="238" t="n">
        <v>25100.66</v>
      </c>
      <c r="M121">
        <f>L121*_xlfn.XLOOKUP(K121,AM:AM,AN:AN)</f>
        <v/>
      </c>
      <c r="N121">
        <f>L121*_xlfn.XLOOKUP(K121,AM:AM,AO:AO)</f>
        <v/>
      </c>
      <c r="O121" s="238" t="n">
        <v>4424.46</v>
      </c>
      <c r="P121">
        <f>O121*_xlfn.XLOOKUP(K121,AM:AM,AN:AN)</f>
        <v/>
      </c>
      <c r="Q121">
        <f>O121*_xlfn.XLOOKUP(K121,AM:AM,AO:AO)</f>
        <v/>
      </c>
      <c r="R121">
        <f>_xlfn.XLOOKUP(E121,Y:Y,Z:Z)</f>
        <v/>
      </c>
      <c r="S121">
        <f>_xlfn.XLOOKUP(E121,Y:Y,AB:AB)</f>
        <v/>
      </c>
      <c r="T121">
        <f>WEEKNUM(G121)</f>
        <v/>
      </c>
      <c r="U121">
        <f>YEAR(G121)</f>
        <v/>
      </c>
      <c r="V121" s="117">
        <f>IFERROR(Q121/N121,"0")</f>
        <v/>
      </c>
      <c r="Y121" t="n">
        <v>31468</v>
      </c>
      <c r="Z121" t="inlineStr">
        <is>
          <t>JW Marriott Hotel Bangkok</t>
        </is>
      </c>
      <c r="AA121" t="inlineStr">
        <is>
          <t>HTL</t>
        </is>
      </c>
      <c r="AB121" t="inlineStr">
        <is>
          <t>Thailand</t>
        </is>
      </c>
      <c r="AF121" t="n">
        <v>25373</v>
      </c>
      <c r="AG121" t="inlineStr">
        <is>
          <t>PENINSULA</t>
        </is>
      </c>
      <c r="AI121" t="inlineStr">
        <is>
          <t>United Kingdom</t>
        </is>
      </c>
      <c r="BH121" t="n">
        <v>124</v>
      </c>
      <c r="BI121" t="inlineStr">
        <is>
          <t>MariaM</t>
        </is>
      </c>
    </row>
    <row r="122">
      <c r="A122">
        <f>_xlfn.XLOOKUP(D122,BN:BN,BO:BO)</f>
        <v/>
      </c>
      <c r="B122" t="inlineStr">
        <is>
          <t>SL</t>
        </is>
      </c>
      <c r="C122" t="n">
        <v>17</v>
      </c>
      <c r="D122">
        <f>_xlfn.XLOOKUP(C122,BC:BC,BD:BD)</f>
        <v/>
      </c>
      <c r="E122" t="n">
        <v>27610</v>
      </c>
      <c r="F122" t="inlineStr">
        <is>
          <t>Seguro asistencia y Cancelación</t>
        </is>
      </c>
      <c r="G122" s="234" t="n">
        <v>45892</v>
      </c>
      <c r="H122" s="234" t="n">
        <v>45904</v>
      </c>
      <c r="I122" t="inlineStr">
        <is>
          <t>SEG</t>
        </is>
      </c>
      <c r="J122">
        <f>_xlfn.XLOOKUP(I122,AS:AS,AU:AU)</f>
        <v/>
      </c>
      <c r="K122" t="inlineStr">
        <is>
          <t>EUR</t>
        </is>
      </c>
      <c r="L122" s="238" t="n">
        <v>435.02</v>
      </c>
      <c r="M122">
        <f>L122*_xlfn.XLOOKUP(K122,AM:AM,AN:AN)</f>
        <v/>
      </c>
      <c r="N122">
        <f>L122*_xlfn.XLOOKUP(K122,AM:AM,AO:AO)</f>
        <v/>
      </c>
      <c r="O122" s="238" t="n">
        <v>59</v>
      </c>
      <c r="P122">
        <f>O122*_xlfn.XLOOKUP(K122,AM:AM,AN:AN)</f>
        <v/>
      </c>
      <c r="Q122">
        <f>O122*_xlfn.XLOOKUP(K122,AM:AM,AO:AO)</f>
        <v/>
      </c>
      <c r="R122">
        <f>_xlfn.XLOOKUP(E122,Y:Y,Z:Z)</f>
        <v/>
      </c>
      <c r="S122">
        <f>_xlfn.XLOOKUP(E122,Y:Y,AB:AB)</f>
        <v/>
      </c>
      <c r="T122">
        <f>WEEKNUM(G122)</f>
        <v/>
      </c>
      <c r="U122">
        <f>YEAR(G122)</f>
        <v/>
      </c>
      <c r="V122" s="117">
        <f>IFERROR(Q122/N122,"0")</f>
        <v/>
      </c>
      <c r="Y122" t="n">
        <v>31470</v>
      </c>
      <c r="Z122" t="inlineStr">
        <is>
          <t>Pacific Hotel†Chiangmai†Co.,Ltd.</t>
        </is>
      </c>
      <c r="AA122" t="inlineStr">
        <is>
          <t>HTL</t>
        </is>
      </c>
      <c r="AB122" t="inlineStr">
        <is>
          <t>Thailand</t>
        </is>
      </c>
      <c r="AF122" t="n">
        <v>25374</v>
      </c>
      <c r="AG122" t="inlineStr">
        <is>
          <t>HECKFIELD PLACE</t>
        </is>
      </c>
      <c r="AH122" t="inlineStr">
        <is>
          <t>HTL</t>
        </is>
      </c>
      <c r="AI122" t="inlineStr">
        <is>
          <t>United Kingdom</t>
        </is>
      </c>
      <c r="BH122" t="n">
        <v>126</v>
      </c>
      <c r="BI122" t="inlineStr">
        <is>
          <t>DianaM</t>
        </is>
      </c>
    </row>
    <row r="123">
      <c r="A123">
        <f>_xlfn.XLOOKUP(D123,BN:BN,BO:BO)</f>
        <v/>
      </c>
      <c r="B123" t="inlineStr">
        <is>
          <t>SL</t>
        </is>
      </c>
      <c r="C123" t="n">
        <v>17</v>
      </c>
      <c r="D123">
        <f>_xlfn.XLOOKUP(C123,BC:BC,BD:BD)</f>
        <v/>
      </c>
      <c r="E123" t="n">
        <v>28093</v>
      </c>
      <c r="F123" t="inlineStr">
        <is>
          <t>Billete G3 GIG-IGU-GRU-SSA</t>
        </is>
      </c>
      <c r="G123" s="234" t="n">
        <v>45896</v>
      </c>
      <c r="H123" s="234" t="n">
        <v>45898</v>
      </c>
      <c r="I123" t="inlineStr">
        <is>
          <t>VLO</t>
        </is>
      </c>
      <c r="J123">
        <f>_xlfn.XLOOKUP(I123,AS:AS,AU:AU)</f>
        <v/>
      </c>
      <c r="K123" t="inlineStr">
        <is>
          <t>EUR</t>
        </is>
      </c>
      <c r="L123" s="238" t="n">
        <v>290.63</v>
      </c>
      <c r="M123">
        <f>L123*_xlfn.XLOOKUP(K123,AM:AM,AN:AN)</f>
        <v/>
      </c>
      <c r="N123">
        <f>L123*_xlfn.XLOOKUP(K123,AM:AM,AO:AO)</f>
        <v/>
      </c>
      <c r="O123" s="238" t="n">
        <v>0</v>
      </c>
      <c r="P123">
        <f>O123*_xlfn.XLOOKUP(K123,AM:AM,AN:AN)</f>
        <v/>
      </c>
      <c r="Q123">
        <f>O123*_xlfn.XLOOKUP(K123,AM:AM,AO:AO)</f>
        <v/>
      </c>
      <c r="R123">
        <f>_xlfn.XLOOKUP(E123,Y:Y,Z:Z)</f>
        <v/>
      </c>
      <c r="S123">
        <f>_xlfn.XLOOKUP(E123,Y:Y,AB:AB)</f>
        <v/>
      </c>
      <c r="T123">
        <f>WEEKNUM(G123)</f>
        <v/>
      </c>
      <c r="U123">
        <f>YEAR(G123)</f>
        <v/>
      </c>
      <c r="V123" s="117">
        <f>IFERROR(Q123/N123,"0")</f>
        <v/>
      </c>
      <c r="Y123" t="n">
        <v>31472</v>
      </c>
      <c r="Z123" t="inlineStr">
        <is>
          <t>Premier Resorts &amp; Hotels Co.,Ltd.</t>
        </is>
      </c>
      <c r="AA123" t="inlineStr">
        <is>
          <t>HTL</t>
        </is>
      </c>
      <c r="AB123" t="inlineStr">
        <is>
          <t>Thailand</t>
        </is>
      </c>
      <c r="AF123" t="n">
        <v>25375</v>
      </c>
      <c r="AG123" t="inlineStr">
        <is>
          <t>DAKOTA HOTEL LEEDS</t>
        </is>
      </c>
      <c r="AH123" t="inlineStr">
        <is>
          <t>HTL</t>
        </is>
      </c>
      <c r="AI123" t="inlineStr">
        <is>
          <t>United Kingdom</t>
        </is>
      </c>
      <c r="BH123" t="n">
        <v>127</v>
      </c>
      <c r="BI123" t="inlineStr">
        <is>
          <t>DianaM</t>
        </is>
      </c>
    </row>
    <row r="124">
      <c r="A124">
        <f>_xlfn.XLOOKUP(D124,BN:BN,BO:BO)</f>
        <v/>
      </c>
      <c r="B124" t="inlineStr">
        <is>
          <t>SL</t>
        </is>
      </c>
      <c r="C124" t="n">
        <v>17</v>
      </c>
      <c r="D124">
        <f>_xlfn.XLOOKUP(C124,BC:BC,BD:BD)</f>
        <v/>
      </c>
      <c r="E124" t="n">
        <v>28093</v>
      </c>
      <c r="F124" t="inlineStr">
        <is>
          <t>Billete G3 GIG-IGU-GRU-SSA</t>
        </is>
      </c>
      <c r="G124" s="234" t="n">
        <v>45896</v>
      </c>
      <c r="H124" s="234" t="n">
        <v>45898</v>
      </c>
      <c r="I124" t="inlineStr">
        <is>
          <t>VLO</t>
        </is>
      </c>
      <c r="J124">
        <f>_xlfn.XLOOKUP(I124,AS:AS,AU:AU)</f>
        <v/>
      </c>
      <c r="K124" t="inlineStr">
        <is>
          <t>EUR</t>
        </is>
      </c>
      <c r="L124" s="238" t="n">
        <v>290.63</v>
      </c>
      <c r="M124">
        <f>L124*_xlfn.XLOOKUP(K124,AM:AM,AN:AN)</f>
        <v/>
      </c>
      <c r="N124">
        <f>L124*_xlfn.XLOOKUP(K124,AM:AM,AO:AO)</f>
        <v/>
      </c>
      <c r="O124" s="238" t="n">
        <v>0</v>
      </c>
      <c r="P124">
        <f>O124*_xlfn.XLOOKUP(K124,AM:AM,AN:AN)</f>
        <v/>
      </c>
      <c r="Q124">
        <f>O124*_xlfn.XLOOKUP(K124,AM:AM,AO:AO)</f>
        <v/>
      </c>
      <c r="R124">
        <f>_xlfn.XLOOKUP(E124,Y:Y,Z:Z)</f>
        <v/>
      </c>
      <c r="S124">
        <f>_xlfn.XLOOKUP(E124,Y:Y,AB:AB)</f>
        <v/>
      </c>
      <c r="T124">
        <f>WEEKNUM(G124)</f>
        <v/>
      </c>
      <c r="U124">
        <f>YEAR(G124)</f>
        <v/>
      </c>
      <c r="V124" s="117">
        <f>IFERROR(Q124/N124,"0")</f>
        <v/>
      </c>
      <c r="Y124" t="n">
        <v>31474</v>
      </c>
      <c r="Z124" t="inlineStr">
        <is>
          <t>InterContinental Grand Stanford Hong Kong</t>
        </is>
      </c>
      <c r="AA124" t="inlineStr">
        <is>
          <t>HTL</t>
        </is>
      </c>
      <c r="AB124" t="inlineStr">
        <is>
          <t>Hong Kong</t>
        </is>
      </c>
      <c r="AF124" t="n">
        <v>25379</v>
      </c>
      <c r="AG124" t="inlineStr">
        <is>
          <t>ONE&amp;ONLY MANDARINA</t>
        </is>
      </c>
      <c r="AH124" t="inlineStr">
        <is>
          <t>HTL</t>
        </is>
      </c>
      <c r="AI124" t="inlineStr">
        <is>
          <t>Mexico</t>
        </is>
      </c>
      <c r="BH124" t="n">
        <v>128</v>
      </c>
      <c r="BI124" t="inlineStr">
        <is>
          <t>MinervaH</t>
        </is>
      </c>
    </row>
    <row r="125">
      <c r="A125">
        <f>_xlfn.XLOOKUP(D125,BN:BN,BO:BO)</f>
        <v/>
      </c>
      <c r="B125" t="inlineStr">
        <is>
          <t>SL</t>
        </is>
      </c>
      <c r="C125" t="n">
        <v>17</v>
      </c>
      <c r="D125">
        <f>_xlfn.XLOOKUP(C125,BC:BC,BD:BD)</f>
        <v/>
      </c>
      <c r="E125" t="n">
        <v>28093</v>
      </c>
      <c r="F125" t="inlineStr">
        <is>
          <t>Billete G3 GIG-IGU-GRU-SSA</t>
        </is>
      </c>
      <c r="G125" s="234" t="n">
        <v>45896</v>
      </c>
      <c r="H125" s="234" t="n">
        <v>45898</v>
      </c>
      <c r="I125" t="inlineStr">
        <is>
          <t>VLO</t>
        </is>
      </c>
      <c r="J125">
        <f>_xlfn.XLOOKUP(I125,AS:AS,AU:AU)</f>
        <v/>
      </c>
      <c r="K125" t="inlineStr">
        <is>
          <t>EUR</t>
        </is>
      </c>
      <c r="L125" s="238" t="n">
        <v>290.63</v>
      </c>
      <c r="M125">
        <f>L125*_xlfn.XLOOKUP(K125,AM:AM,AN:AN)</f>
        <v/>
      </c>
      <c r="N125">
        <f>L125*_xlfn.XLOOKUP(K125,AM:AM,AO:AO)</f>
        <v/>
      </c>
      <c r="O125" s="238" t="n">
        <v>0</v>
      </c>
      <c r="P125">
        <f>O125*_xlfn.XLOOKUP(K125,AM:AM,AN:AN)</f>
        <v/>
      </c>
      <c r="Q125">
        <f>O125*_xlfn.XLOOKUP(K125,AM:AM,AO:AO)</f>
        <v/>
      </c>
      <c r="R125">
        <f>_xlfn.XLOOKUP(E125,Y:Y,Z:Z)</f>
        <v/>
      </c>
      <c r="S125">
        <f>_xlfn.XLOOKUP(E125,Y:Y,AB:AB)</f>
        <v/>
      </c>
      <c r="T125">
        <f>WEEKNUM(G125)</f>
        <v/>
      </c>
      <c r="U125">
        <f>YEAR(G125)</f>
        <v/>
      </c>
      <c r="V125" s="117">
        <f>IFERROR(Q125/N125,"0")</f>
        <v/>
      </c>
      <c r="Y125" t="n">
        <v>31476</v>
      </c>
      <c r="Z125" t="inlineStr">
        <is>
          <t>il Sereno Hotel - Lago di Como</t>
        </is>
      </c>
      <c r="AA125" t="inlineStr">
        <is>
          <t>HTL</t>
        </is>
      </c>
      <c r="AB125" t="inlineStr">
        <is>
          <t>Italy</t>
        </is>
      </c>
      <c r="AF125" t="n">
        <v>25383</v>
      </c>
      <c r="AG125" t="inlineStr">
        <is>
          <t>Silversea</t>
        </is>
      </c>
      <c r="AI125" t="inlineStr">
        <is>
          <t>Monaco</t>
        </is>
      </c>
      <c r="BH125" t="n">
        <v>129</v>
      </c>
      <c r="BI125" t="inlineStr">
        <is>
          <t>MinervaH</t>
        </is>
      </c>
    </row>
    <row r="126">
      <c r="A126">
        <f>_xlfn.XLOOKUP(D126,BN:BN,BO:BO)</f>
        <v/>
      </c>
      <c r="B126" t="inlineStr">
        <is>
          <t>SL</t>
        </is>
      </c>
      <c r="C126" t="n">
        <v>17</v>
      </c>
      <c r="D126">
        <f>_xlfn.XLOOKUP(C126,BC:BC,BD:BD)</f>
        <v/>
      </c>
      <c r="E126" t="n">
        <v>28093</v>
      </c>
      <c r="F126" t="inlineStr">
        <is>
          <t>Billete AD SSA-IOS</t>
        </is>
      </c>
      <c r="G126" s="234" t="n">
        <v>45900</v>
      </c>
      <c r="H126" s="234" t="n">
        <v>45900</v>
      </c>
      <c r="I126" t="inlineStr">
        <is>
          <t>VLO</t>
        </is>
      </c>
      <c r="J126">
        <f>_xlfn.XLOOKUP(I126,AS:AS,AU:AU)</f>
        <v/>
      </c>
      <c r="K126" t="inlineStr">
        <is>
          <t>EUR</t>
        </is>
      </c>
      <c r="L126" s="238" t="n">
        <v>197.89</v>
      </c>
      <c r="M126">
        <f>L126*_xlfn.XLOOKUP(K126,AM:AM,AN:AN)</f>
        <v/>
      </c>
      <c r="N126">
        <f>L126*_xlfn.XLOOKUP(K126,AM:AM,AO:AO)</f>
        <v/>
      </c>
      <c r="O126" s="238" t="n">
        <v>0</v>
      </c>
      <c r="P126">
        <f>O126*_xlfn.XLOOKUP(K126,AM:AM,AN:AN)</f>
        <v/>
      </c>
      <c r="Q126">
        <f>O126*_xlfn.XLOOKUP(K126,AM:AM,AO:AO)</f>
        <v/>
      </c>
      <c r="R126">
        <f>_xlfn.XLOOKUP(E126,Y:Y,Z:Z)</f>
        <v/>
      </c>
      <c r="S126">
        <f>_xlfn.XLOOKUP(E126,Y:Y,AB:AB)</f>
        <v/>
      </c>
      <c r="T126">
        <f>WEEKNUM(G126)</f>
        <v/>
      </c>
      <c r="U126">
        <f>YEAR(G126)</f>
        <v/>
      </c>
      <c r="V126" s="117">
        <f>IFERROR(Q126/N126,"0")</f>
        <v/>
      </c>
      <c r="Y126" t="n">
        <v>31478</v>
      </c>
      <c r="Z126" t="inlineStr">
        <is>
          <t>Hotel Cipriani, A Belmond Hotel, Venice</t>
        </is>
      </c>
      <c r="AA126" t="inlineStr">
        <is>
          <t>HTL</t>
        </is>
      </c>
      <c r="AB126" t="inlineStr">
        <is>
          <t>Italy</t>
        </is>
      </c>
      <c r="AF126" t="n">
        <v>25386</v>
      </c>
      <c r="AG126" t="inlineStr">
        <is>
          <t>THE CONNAUGHT</t>
        </is>
      </c>
      <c r="AH126" t="inlineStr">
        <is>
          <t>HTL</t>
        </is>
      </c>
      <c r="AI126" t="inlineStr">
        <is>
          <t>United Kingdom</t>
        </is>
      </c>
      <c r="BH126" t="n">
        <v>130</v>
      </c>
      <c r="BI126" t="inlineStr">
        <is>
          <t>MinervaH</t>
        </is>
      </c>
    </row>
    <row r="127">
      <c r="A127">
        <f>_xlfn.XLOOKUP(D127,BN:BN,BO:BO)</f>
        <v/>
      </c>
      <c r="B127" t="inlineStr">
        <is>
          <t>SL</t>
        </is>
      </c>
      <c r="C127" t="n">
        <v>17</v>
      </c>
      <c r="D127">
        <f>_xlfn.XLOOKUP(C127,BC:BC,BD:BD)</f>
        <v/>
      </c>
      <c r="E127" t="n">
        <v>28093</v>
      </c>
      <c r="F127" t="inlineStr">
        <is>
          <t>Billete AD SSA-IOS</t>
        </is>
      </c>
      <c r="G127" s="234" t="n">
        <v>45900</v>
      </c>
      <c r="H127" s="234" t="n">
        <v>45900</v>
      </c>
      <c r="I127" t="inlineStr">
        <is>
          <t>VLO</t>
        </is>
      </c>
      <c r="J127">
        <f>_xlfn.XLOOKUP(I127,AS:AS,AU:AU)</f>
        <v/>
      </c>
      <c r="K127" t="inlineStr">
        <is>
          <t>EUR</t>
        </is>
      </c>
      <c r="L127" s="238" t="n">
        <v>197.89</v>
      </c>
      <c r="M127">
        <f>L127*_xlfn.XLOOKUP(K127,AM:AM,AN:AN)</f>
        <v/>
      </c>
      <c r="N127">
        <f>L127*_xlfn.XLOOKUP(K127,AM:AM,AO:AO)</f>
        <v/>
      </c>
      <c r="O127" s="238" t="n">
        <v>0</v>
      </c>
      <c r="P127">
        <f>O127*_xlfn.XLOOKUP(K127,AM:AM,AN:AN)</f>
        <v/>
      </c>
      <c r="Q127">
        <f>O127*_xlfn.XLOOKUP(K127,AM:AM,AO:AO)</f>
        <v/>
      </c>
      <c r="R127">
        <f>_xlfn.XLOOKUP(E127,Y:Y,Z:Z)</f>
        <v/>
      </c>
      <c r="S127">
        <f>_xlfn.XLOOKUP(E127,Y:Y,AB:AB)</f>
        <v/>
      </c>
      <c r="T127">
        <f>WEEKNUM(G127)</f>
        <v/>
      </c>
      <c r="U127">
        <f>YEAR(G127)</f>
        <v/>
      </c>
      <c r="V127" s="117">
        <f>IFERROR(Q127/N127,"0")</f>
        <v/>
      </c>
      <c r="Y127" t="n">
        <v>31486</v>
      </c>
      <c r="Z127" t="inlineStr">
        <is>
          <t>Journey Mexico</t>
        </is>
      </c>
      <c r="AA127" t="inlineStr">
        <is>
          <t>PKT</t>
        </is>
      </c>
      <c r="AB127" t="inlineStr">
        <is>
          <t>United States</t>
        </is>
      </c>
      <c r="AF127" t="n">
        <v>25387</v>
      </c>
      <c r="AG127" t="inlineStr">
        <is>
          <t>CRILLON TOURS</t>
        </is>
      </c>
      <c r="AH127" t="inlineStr">
        <is>
          <t>PKT</t>
        </is>
      </c>
      <c r="AI127" t="inlineStr">
        <is>
          <t>Bolivia</t>
        </is>
      </c>
      <c r="BH127" t="n">
        <v>131</v>
      </c>
      <c r="BI127" t="inlineStr">
        <is>
          <t>DianaM</t>
        </is>
      </c>
    </row>
    <row r="128">
      <c r="A128">
        <f>_xlfn.XLOOKUP(D128,BN:BN,BO:BO)</f>
        <v/>
      </c>
      <c r="B128" t="inlineStr">
        <is>
          <t>SL</t>
        </is>
      </c>
      <c r="C128" t="n">
        <v>17</v>
      </c>
      <c r="D128">
        <f>_xlfn.XLOOKUP(C128,BC:BC,BD:BD)</f>
        <v/>
      </c>
      <c r="E128" t="n">
        <v>28093</v>
      </c>
      <c r="F128" t="inlineStr">
        <is>
          <t>Billete AD SSA-IOS</t>
        </is>
      </c>
      <c r="G128" s="234" t="n">
        <v>45900</v>
      </c>
      <c r="H128" s="234" t="n">
        <v>45900</v>
      </c>
      <c r="I128" t="inlineStr">
        <is>
          <t>VLO</t>
        </is>
      </c>
      <c r="J128">
        <f>_xlfn.XLOOKUP(I128,AS:AS,AU:AU)</f>
        <v/>
      </c>
      <c r="K128" t="inlineStr">
        <is>
          <t>EUR</t>
        </is>
      </c>
      <c r="L128" s="238" t="n">
        <v>197.89</v>
      </c>
      <c r="M128">
        <f>L128*_xlfn.XLOOKUP(K128,AM:AM,AN:AN)</f>
        <v/>
      </c>
      <c r="N128">
        <f>L128*_xlfn.XLOOKUP(K128,AM:AM,AO:AO)</f>
        <v/>
      </c>
      <c r="O128" s="238" t="n">
        <v>0</v>
      </c>
      <c r="P128">
        <f>O128*_xlfn.XLOOKUP(K128,AM:AM,AN:AN)</f>
        <v/>
      </c>
      <c r="Q128">
        <f>O128*_xlfn.XLOOKUP(K128,AM:AM,AO:AO)</f>
        <v/>
      </c>
      <c r="R128">
        <f>_xlfn.XLOOKUP(E128,Y:Y,Z:Z)</f>
        <v/>
      </c>
      <c r="S128">
        <f>_xlfn.XLOOKUP(E128,Y:Y,AB:AB)</f>
        <v/>
      </c>
      <c r="T128">
        <f>WEEKNUM(G128)</f>
        <v/>
      </c>
      <c r="U128">
        <f>YEAR(G128)</f>
        <v/>
      </c>
      <c r="V128" s="117">
        <f>IFERROR(Q128/N128,"0")</f>
        <v/>
      </c>
      <c r="Y128" t="n">
        <v>31487</v>
      </c>
      <c r="Z128" t="inlineStr">
        <is>
          <t>Desert &amp; Delta Safaris Proprietary Limited</t>
        </is>
      </c>
      <c r="AA128" t="inlineStr">
        <is>
          <t>PKT</t>
        </is>
      </c>
      <c r="AB128" t="inlineStr">
        <is>
          <t>Botswana</t>
        </is>
      </c>
      <c r="AF128" t="n">
        <v>25409</v>
      </c>
      <c r="AG128" t="inlineStr">
        <is>
          <t>Nubia Tours</t>
        </is>
      </c>
      <c r="AH128" t="inlineStr">
        <is>
          <t>PKT</t>
        </is>
      </c>
      <c r="AI128" t="inlineStr">
        <is>
          <t>Egypt</t>
        </is>
      </c>
      <c r="BH128" t="n">
        <v>132</v>
      </c>
      <c r="BI128" t="inlineStr">
        <is>
          <t>DianaM</t>
        </is>
      </c>
    </row>
    <row r="129">
      <c r="A129">
        <f>_xlfn.XLOOKUP(D129,BN:BN,BO:BO)</f>
        <v/>
      </c>
      <c r="B129" t="inlineStr">
        <is>
          <t>SL</t>
        </is>
      </c>
      <c r="C129" t="n">
        <v>17</v>
      </c>
      <c r="D129">
        <f>_xlfn.XLOOKUP(C129,BC:BC,BD:BD)</f>
        <v/>
      </c>
      <c r="E129" t="n">
        <v>0</v>
      </c>
      <c r="F129" t="inlineStr">
        <is>
          <t>Fee aéreos</t>
        </is>
      </c>
      <c r="G129" s="234" t="n">
        <v>45892</v>
      </c>
      <c r="H129" s="234" t="n">
        <v>45900</v>
      </c>
      <c r="I129" t="inlineStr">
        <is>
          <t>HPS</t>
        </is>
      </c>
      <c r="J129">
        <f>_xlfn.XLOOKUP(I129,AS:AS,AU:AU)</f>
        <v/>
      </c>
      <c r="K129" t="inlineStr">
        <is>
          <t>EUR</t>
        </is>
      </c>
      <c r="L129" s="238" t="n">
        <v>143</v>
      </c>
      <c r="M129">
        <f>L129*_xlfn.XLOOKUP(K129,AM:AM,AN:AN)</f>
        <v/>
      </c>
      <c r="N129">
        <f>L129*_xlfn.XLOOKUP(K129,AM:AM,AO:AO)</f>
        <v/>
      </c>
      <c r="O129" s="238" t="n">
        <v>143</v>
      </c>
      <c r="P129">
        <f>O129*_xlfn.XLOOKUP(K129,AM:AM,AN:AN)</f>
        <v/>
      </c>
      <c r="Q129">
        <f>O129*_xlfn.XLOOKUP(K129,AM:AM,AO:AO)</f>
        <v/>
      </c>
      <c r="R129">
        <f>_xlfn.XLOOKUP(E129,Y:Y,Z:Z)</f>
        <v/>
      </c>
      <c r="S129">
        <f>_xlfn.XLOOKUP(E129,Y:Y,AB:AB)</f>
        <v/>
      </c>
      <c r="T129">
        <f>WEEKNUM(G129)</f>
        <v/>
      </c>
      <c r="U129">
        <f>YEAR(G129)</f>
        <v/>
      </c>
      <c r="V129" s="117">
        <f>IFERROR(Q129/N129,"0")</f>
        <v/>
      </c>
      <c r="Y129" t="n">
        <v>31490</v>
      </c>
      <c r="Z129" t="inlineStr">
        <is>
          <t>African Bush Camps Limited</t>
        </is>
      </c>
      <c r="AA129" t="inlineStr">
        <is>
          <t>HTL</t>
        </is>
      </c>
      <c r="AB129" t="inlineStr">
        <is>
          <t>United Kingdom</t>
        </is>
      </c>
      <c r="AF129" t="n">
        <v>25411</v>
      </c>
      <c r="AG129" t="inlineStr">
        <is>
          <t>Nour El Nil</t>
        </is>
      </c>
      <c r="AH129" t="inlineStr">
        <is>
          <t>CRC</t>
        </is>
      </c>
      <c r="AI129" t="inlineStr">
        <is>
          <t>Egypt</t>
        </is>
      </c>
      <c r="BH129" t="n">
        <v>133</v>
      </c>
      <c r="BI129" t="inlineStr">
        <is>
          <t>IsraelB</t>
        </is>
      </c>
    </row>
    <row r="130">
      <c r="A130">
        <f>_xlfn.XLOOKUP(D130,BN:BN,BO:BO)</f>
        <v/>
      </c>
      <c r="B130" t="inlineStr">
        <is>
          <t>SL</t>
        </is>
      </c>
      <c r="C130" t="n">
        <v>17</v>
      </c>
      <c r="D130">
        <f>_xlfn.XLOOKUP(C130,BC:BC,BD:BD)</f>
        <v/>
      </c>
      <c r="E130" t="n">
        <v>29581</v>
      </c>
      <c r="F130" t="inlineStr">
        <is>
          <t>Compra asientos Azul Linhas Aereas por web</t>
        </is>
      </c>
      <c r="G130" s="234" t="n">
        <v>45892</v>
      </c>
      <c r="H130" s="234" t="n">
        <v>45904</v>
      </c>
      <c r="I130" t="inlineStr">
        <is>
          <t>ABC</t>
        </is>
      </c>
      <c r="J130">
        <f>_xlfn.XLOOKUP(I130,AS:AS,AU:AU)</f>
        <v/>
      </c>
      <c r="K130" t="inlineStr">
        <is>
          <t>EUR</t>
        </is>
      </c>
      <c r="L130" s="238" t="n">
        <v>24</v>
      </c>
      <c r="M130">
        <f>L130*_xlfn.XLOOKUP(K130,AM:AM,AN:AN)</f>
        <v/>
      </c>
      <c r="N130">
        <f>L130*_xlfn.XLOOKUP(K130,AM:AM,AO:AO)</f>
        <v/>
      </c>
      <c r="O130" s="238" t="n">
        <v>0</v>
      </c>
      <c r="P130">
        <f>O130*_xlfn.XLOOKUP(K130,AM:AM,AN:AN)</f>
        <v/>
      </c>
      <c r="Q130">
        <f>O130*_xlfn.XLOOKUP(K130,AM:AM,AO:AO)</f>
        <v/>
      </c>
      <c r="R130">
        <f>_xlfn.XLOOKUP(E130,Y:Y,Z:Z)</f>
        <v/>
      </c>
      <c r="S130">
        <f>_xlfn.XLOOKUP(E130,Y:Y,AB:AB)</f>
        <v/>
      </c>
      <c r="T130">
        <f>WEEKNUM(G130)</f>
        <v/>
      </c>
      <c r="U130">
        <f>YEAR(G130)</f>
        <v/>
      </c>
      <c r="V130" s="117">
        <f>IFERROR(Q130/N130,"0")</f>
        <v/>
      </c>
      <c r="Y130" t="n">
        <v>31492</v>
      </c>
      <c r="Z130" t="inlineStr">
        <is>
          <t>JTB Global Marketing &amp; Travel Inc.</t>
        </is>
      </c>
      <c r="AA130" t="inlineStr">
        <is>
          <t>OTR</t>
        </is>
      </c>
      <c r="AB130" t="inlineStr">
        <is>
          <t>Japan</t>
        </is>
      </c>
      <c r="AF130" t="n">
        <v>25412</v>
      </c>
      <c r="AG130" t="inlineStr">
        <is>
          <t>Bawah Reserve</t>
        </is>
      </c>
      <c r="AH130" t="inlineStr">
        <is>
          <t>HTL</t>
        </is>
      </c>
      <c r="AI130" t="inlineStr">
        <is>
          <t>Indonesia</t>
        </is>
      </c>
      <c r="BH130" t="n">
        <v>134</v>
      </c>
      <c r="BI130" t="inlineStr">
        <is>
          <t>DianaM</t>
        </is>
      </c>
    </row>
    <row r="131">
      <c r="A131">
        <f>_xlfn.XLOOKUP(D131,BN:BN,BO:BO)</f>
        <v/>
      </c>
      <c r="B131" t="inlineStr">
        <is>
          <t>SL</t>
        </is>
      </c>
      <c r="C131" t="n">
        <v>17</v>
      </c>
      <c r="D131">
        <f>_xlfn.XLOOKUP(C131,BC:BC,BD:BD)</f>
        <v/>
      </c>
      <c r="E131" t="n">
        <v>27350</v>
      </c>
      <c r="F131" t="inlineStr">
        <is>
          <t>Transfer Domicilio - Aeropuerto - Domicilio</t>
        </is>
      </c>
      <c r="G131" s="234" t="n">
        <v>45892</v>
      </c>
      <c r="H131" s="234" t="n">
        <v>45904</v>
      </c>
      <c r="I131" t="inlineStr">
        <is>
          <t>TRF</t>
        </is>
      </c>
      <c r="J131">
        <f>_xlfn.XLOOKUP(I131,AS:AS,AU:AU)</f>
        <v/>
      </c>
      <c r="K131" t="inlineStr">
        <is>
          <t>EUR</t>
        </is>
      </c>
      <c r="L131" s="238" t="n">
        <v>298.76</v>
      </c>
      <c r="M131">
        <f>L131*_xlfn.XLOOKUP(K131,AM:AM,AN:AN)</f>
        <v/>
      </c>
      <c r="N131">
        <f>L131*_xlfn.XLOOKUP(K131,AM:AM,AO:AO)</f>
        <v/>
      </c>
      <c r="O131" s="238" t="n">
        <v>0</v>
      </c>
      <c r="P131">
        <f>O131*_xlfn.XLOOKUP(K131,AM:AM,AN:AN)</f>
        <v/>
      </c>
      <c r="Q131">
        <f>O131*_xlfn.XLOOKUP(K131,AM:AM,AO:AO)</f>
        <v/>
      </c>
      <c r="R131">
        <f>_xlfn.XLOOKUP(E131,Y:Y,Z:Z)</f>
        <v/>
      </c>
      <c r="S131">
        <f>_xlfn.XLOOKUP(E131,Y:Y,AB:AB)</f>
        <v/>
      </c>
      <c r="T131">
        <f>WEEKNUM(G131)</f>
        <v/>
      </c>
      <c r="U131">
        <f>YEAR(G131)</f>
        <v/>
      </c>
      <c r="V131" s="117">
        <f>IFERROR(Q131/N131,"0")</f>
        <v/>
      </c>
      <c r="Y131" t="n">
        <v>31572</v>
      </c>
      <c r="Z131" t="inlineStr">
        <is>
          <t>Ampersand Africa Limited</t>
        </is>
      </c>
      <c r="AA131" t="inlineStr">
        <is>
          <t>OTR</t>
        </is>
      </c>
      <c r="AB131" t="inlineStr">
        <is>
          <t>Mauritius</t>
        </is>
      </c>
      <c r="AF131" t="n">
        <v>25413</v>
      </c>
      <c r="AG131" t="inlineStr">
        <is>
          <t>MARINA BAY SANDS</t>
        </is>
      </c>
      <c r="AH131" t="inlineStr">
        <is>
          <t>HTL</t>
        </is>
      </c>
      <c r="AI131" t="inlineStr">
        <is>
          <t>Singapore</t>
        </is>
      </c>
      <c r="BH131" t="n">
        <v>135</v>
      </c>
      <c r="BI131" t="inlineStr">
        <is>
          <t>RafaellaP</t>
        </is>
      </c>
    </row>
    <row r="132">
      <c r="A132">
        <f>_xlfn.XLOOKUP(D132,BN:BN,BO:BO)</f>
        <v/>
      </c>
      <c r="B132" t="inlineStr">
        <is>
          <t>SL</t>
        </is>
      </c>
      <c r="C132" t="n">
        <v>19</v>
      </c>
      <c r="D132">
        <f>_xlfn.XLOOKUP(C132,BC:BC,BD:BD)</f>
        <v/>
      </c>
      <c r="E132" t="n">
        <v>28750</v>
      </c>
      <c r="F132" t="inlineStr">
        <is>
          <t>Hotel Belmond Sant'Andrea Taormina</t>
        </is>
      </c>
      <c r="G132" s="234" t="n">
        <v>45845</v>
      </c>
      <c r="H132" s="234" t="n">
        <v>45847</v>
      </c>
      <c r="I132" t="inlineStr">
        <is>
          <t>HTL</t>
        </is>
      </c>
      <c r="J132">
        <f>_xlfn.XLOOKUP(I132,AS:AS,AU:AU)</f>
        <v/>
      </c>
      <c r="K132" t="inlineStr">
        <is>
          <t>EUR</t>
        </is>
      </c>
      <c r="L132" s="238" t="n">
        <v>18238</v>
      </c>
      <c r="M132">
        <f>L132*_xlfn.XLOOKUP(K132,AM:AM,AN:AN)</f>
        <v/>
      </c>
      <c r="N132">
        <f>L132*_xlfn.XLOOKUP(K132,AM:AM,AO:AO)</f>
        <v/>
      </c>
      <c r="O132" s="238" t="n">
        <v>2321.2</v>
      </c>
      <c r="P132">
        <f>O132*_xlfn.XLOOKUP(K132,AM:AM,AN:AN)</f>
        <v/>
      </c>
      <c r="Q132">
        <f>O132*_xlfn.XLOOKUP(K132,AM:AM,AO:AO)</f>
        <v/>
      </c>
      <c r="R132">
        <f>_xlfn.XLOOKUP(E132,Y:Y,Z:Z)</f>
        <v/>
      </c>
      <c r="S132">
        <f>_xlfn.XLOOKUP(E132,Y:Y,AB:AB)</f>
        <v/>
      </c>
      <c r="T132">
        <f>WEEKNUM(G132)</f>
        <v/>
      </c>
      <c r="U132">
        <f>YEAR(G132)</f>
        <v/>
      </c>
      <c r="V132" s="117">
        <f>IFERROR(Q132/N132,"0")</f>
        <v/>
      </c>
      <c r="Y132" t="n">
        <v>31573</v>
      </c>
      <c r="Z132" t="inlineStr">
        <is>
          <t>Natural Selection Safaris</t>
        </is>
      </c>
      <c r="AA132" t="inlineStr">
        <is>
          <t>PKT</t>
        </is>
      </c>
      <c r="AB132" t="inlineStr">
        <is>
          <t>South Africa</t>
        </is>
      </c>
      <c r="AF132" t="n">
        <v>25426</v>
      </c>
      <c r="AG132" t="inlineStr">
        <is>
          <t>NOVOTEL PARIS CENTRE TOUR EIFFEL</t>
        </is>
      </c>
      <c r="AH132" t="inlineStr">
        <is>
          <t>HTL</t>
        </is>
      </c>
      <c r="AI132" t="inlineStr">
        <is>
          <t>France</t>
        </is>
      </c>
      <c r="BH132" t="n">
        <v>136</v>
      </c>
      <c r="BI132" t="inlineStr">
        <is>
          <t>DianaM</t>
        </is>
      </c>
    </row>
    <row r="133">
      <c r="A133">
        <f>_xlfn.XLOOKUP(D133,BN:BN,BO:BO)</f>
        <v/>
      </c>
      <c r="B133" t="inlineStr">
        <is>
          <t>SL</t>
        </is>
      </c>
      <c r="C133" t="n">
        <v>19</v>
      </c>
      <c r="D133">
        <f>_xlfn.XLOOKUP(C133,BC:BC,BD:BD)</f>
        <v/>
      </c>
      <c r="E133" t="n">
        <v>28657</v>
      </c>
      <c r="F133" t="inlineStr">
        <is>
          <t>Absolute Sicilia Hoteles Des Estrangers SIRACUSA y Il Corrado di Noto</t>
        </is>
      </c>
      <c r="G133" s="234" t="n">
        <v>45841</v>
      </c>
      <c r="H133" s="234" t="n">
        <v>45845</v>
      </c>
      <c r="I133" t="inlineStr">
        <is>
          <t>HTL</t>
        </is>
      </c>
      <c r="J133">
        <f>_xlfn.XLOOKUP(I133,AS:AS,AU:AU)</f>
        <v/>
      </c>
      <c r="K133" t="inlineStr">
        <is>
          <t>EUR</t>
        </is>
      </c>
      <c r="L133" s="238" t="n">
        <v>9776.110000000001</v>
      </c>
      <c r="M133">
        <f>L133*_xlfn.XLOOKUP(K133,AM:AM,AN:AN)</f>
        <v/>
      </c>
      <c r="N133">
        <f>L133*_xlfn.XLOOKUP(K133,AM:AM,AO:AO)</f>
        <v/>
      </c>
      <c r="O133" s="238" t="n">
        <v>1126.11</v>
      </c>
      <c r="P133">
        <f>O133*_xlfn.XLOOKUP(K133,AM:AM,AN:AN)</f>
        <v/>
      </c>
      <c r="Q133">
        <f>O133*_xlfn.XLOOKUP(K133,AM:AM,AO:AO)</f>
        <v/>
      </c>
      <c r="R133">
        <f>_xlfn.XLOOKUP(E133,Y:Y,Z:Z)</f>
        <v/>
      </c>
      <c r="S133">
        <f>_xlfn.XLOOKUP(E133,Y:Y,AB:AB)</f>
        <v/>
      </c>
      <c r="T133">
        <f>WEEKNUM(G133)</f>
        <v/>
      </c>
      <c r="U133">
        <f>YEAR(G133)</f>
        <v/>
      </c>
      <c r="V133" s="117">
        <f>IFERROR(Q133/N133,"0")</f>
        <v/>
      </c>
      <c r="Y133" t="n">
        <v>31576</v>
      </c>
      <c r="Z133" t="inlineStr">
        <is>
          <t>Hotel Cap Rocat</t>
        </is>
      </c>
      <c r="AA133" t="inlineStr">
        <is>
          <t>HTL</t>
        </is>
      </c>
      <c r="AB133" t="inlineStr">
        <is>
          <t>Spain</t>
        </is>
      </c>
      <c r="AF133" t="n">
        <v>25427</v>
      </c>
      <c r="AG133" t="inlineStr">
        <is>
          <t>Expedia TAAP</t>
        </is>
      </c>
      <c r="AI133" t="inlineStr">
        <is>
          <t>United States</t>
        </is>
      </c>
      <c r="BH133" t="n">
        <v>137</v>
      </c>
      <c r="BI133" t="inlineStr">
        <is>
          <t>DianaM</t>
        </is>
      </c>
    </row>
    <row r="134">
      <c r="A134">
        <f>_xlfn.XLOOKUP(D134,BN:BN,BO:BO)</f>
        <v/>
      </c>
      <c r="B134" t="inlineStr">
        <is>
          <t>SL</t>
        </is>
      </c>
      <c r="C134" t="n">
        <v>19</v>
      </c>
      <c r="D134">
        <f>_xlfn.XLOOKUP(C134,BC:BC,BD:BD)</f>
        <v/>
      </c>
      <c r="E134" t="n">
        <v>0</v>
      </c>
      <c r="F134" t="inlineStr">
        <is>
          <t>Fee</t>
        </is>
      </c>
      <c r="G134" s="234" t="n">
        <v>45841</v>
      </c>
      <c r="H134" s="234" t="n">
        <v>45847</v>
      </c>
      <c r="I134" t="inlineStr">
        <is>
          <t>HPS</t>
        </is>
      </c>
      <c r="J134">
        <f>_xlfn.XLOOKUP(I134,AS:AS,AU:AU)</f>
        <v/>
      </c>
      <c r="K134" t="inlineStr">
        <is>
          <t>EUR</t>
        </is>
      </c>
      <c r="L134" s="238" t="n">
        <v>482.49</v>
      </c>
      <c r="M134">
        <f>L134*_xlfn.XLOOKUP(K134,AM:AM,AN:AN)</f>
        <v/>
      </c>
      <c r="N134">
        <f>L134*_xlfn.XLOOKUP(K134,AM:AM,AO:AO)</f>
        <v/>
      </c>
      <c r="O134" s="238" t="n">
        <v>482.49</v>
      </c>
      <c r="P134">
        <f>O134*_xlfn.XLOOKUP(K134,AM:AM,AN:AN)</f>
        <v/>
      </c>
      <c r="Q134">
        <f>O134*_xlfn.XLOOKUP(K134,AM:AM,AO:AO)</f>
        <v/>
      </c>
      <c r="R134">
        <f>_xlfn.XLOOKUP(E134,Y:Y,Z:Z)</f>
        <v/>
      </c>
      <c r="S134">
        <f>_xlfn.XLOOKUP(E134,Y:Y,AB:AB)</f>
        <v/>
      </c>
      <c r="T134">
        <f>WEEKNUM(G134)</f>
        <v/>
      </c>
      <c r="U134">
        <f>YEAR(G134)</f>
        <v/>
      </c>
      <c r="V134" s="117">
        <f>IFERROR(Q134/N134,"0")</f>
        <v/>
      </c>
      <c r="Y134" t="n">
        <v>31584</v>
      </c>
      <c r="Z134" t="inlineStr">
        <is>
          <t>ABERCROMBIE AND KENT EGYPT</t>
        </is>
      </c>
      <c r="AA134" t="inlineStr">
        <is>
          <t>PKT</t>
        </is>
      </c>
      <c r="AB134" t="inlineStr">
        <is>
          <t>Egypt</t>
        </is>
      </c>
      <c r="AF134" t="n">
        <v>25446</v>
      </c>
      <c r="AG134" t="inlineStr">
        <is>
          <t>Le Collectionist</t>
        </is>
      </c>
      <c r="AH134" t="inlineStr">
        <is>
          <t>HTL</t>
        </is>
      </c>
      <c r="AI134" t="inlineStr">
        <is>
          <t>France</t>
        </is>
      </c>
      <c r="BH134" t="n">
        <v>138</v>
      </c>
      <c r="BI134" t="inlineStr">
        <is>
          <t>IsraelB</t>
        </is>
      </c>
    </row>
    <row r="135">
      <c r="A135">
        <f>_xlfn.XLOOKUP(D135,BN:BN,BO:BO)</f>
        <v/>
      </c>
      <c r="B135" t="inlineStr">
        <is>
          <t>SL</t>
        </is>
      </c>
      <c r="C135" t="n">
        <v>20</v>
      </c>
      <c r="D135">
        <f>_xlfn.XLOOKUP(C135,BC:BC,BD:BD)</f>
        <v/>
      </c>
      <c r="E135" t="n">
        <v>28845</v>
      </c>
      <c r="F135" t="inlineStr">
        <is>
          <t xml:space="preserve">Habitación Junior Suite with Castle View - 25JUN al 28JUN </t>
        </is>
      </c>
      <c r="G135" s="234" t="n">
        <v>45833</v>
      </c>
      <c r="H135" s="234" t="n">
        <v>45836</v>
      </c>
      <c r="I135" t="inlineStr">
        <is>
          <t>HTL</t>
        </is>
      </c>
      <c r="J135">
        <f>_xlfn.XLOOKUP(I135,AS:AS,AU:AU)</f>
        <v/>
      </c>
      <c r="K135" t="inlineStr">
        <is>
          <t>GPB</t>
        </is>
      </c>
      <c r="L135" s="238" t="n">
        <v>4384</v>
      </c>
      <c r="M135">
        <f>L135*_xlfn.XLOOKUP(K135,AM:AM,AN:AN)</f>
        <v/>
      </c>
      <c r="N135">
        <f>L135*_xlfn.XLOOKUP(K135,AM:AM,AO:AO)</f>
        <v/>
      </c>
      <c r="O135" s="238" t="n">
        <v>438.4</v>
      </c>
      <c r="P135">
        <f>O135*_xlfn.XLOOKUP(K135,AM:AM,AN:AN)</f>
        <v/>
      </c>
      <c r="Q135">
        <f>O135*_xlfn.XLOOKUP(K135,AM:AM,AO:AO)</f>
        <v/>
      </c>
      <c r="R135">
        <f>_xlfn.XLOOKUP(E135,Y:Y,Z:Z)</f>
        <v/>
      </c>
      <c r="S135">
        <f>_xlfn.XLOOKUP(E135,Y:Y,AB:AB)</f>
        <v/>
      </c>
      <c r="T135">
        <f>WEEKNUM(G135)</f>
        <v/>
      </c>
      <c r="U135">
        <f>YEAR(G135)</f>
        <v/>
      </c>
      <c r="V135" s="117">
        <f>IFERROR(Q135/N135,"0")</f>
        <v/>
      </c>
      <c r="Y135" t="n">
        <v>31589</v>
      </c>
      <c r="Z135" t="inlineStr">
        <is>
          <t>TAHITI IcelandS TRAVEL</t>
        </is>
      </c>
      <c r="AA135" t="inlineStr">
        <is>
          <t>PKT</t>
        </is>
      </c>
      <c r="AB135" t="inlineStr">
        <is>
          <t>French Polynesia</t>
        </is>
      </c>
      <c r="AF135" t="n">
        <v>25451</v>
      </c>
      <c r="AG135" t="inlineStr">
        <is>
          <t>HOTEL BIDASOA</t>
        </is>
      </c>
      <c r="AH135" t="inlineStr">
        <is>
          <t>HTL</t>
        </is>
      </c>
      <c r="AI135" t="inlineStr">
        <is>
          <t>Chile</t>
        </is>
      </c>
      <c r="BH135" t="n">
        <v>139</v>
      </c>
      <c r="BI135" t="inlineStr">
        <is>
          <t>IsraelB</t>
        </is>
      </c>
    </row>
    <row r="136">
      <c r="A136">
        <f>_xlfn.XLOOKUP(D136,BN:BN,BO:BO)</f>
        <v/>
      </c>
      <c r="B136" t="inlineStr">
        <is>
          <t>SL</t>
        </is>
      </c>
      <c r="C136" t="n">
        <v>20</v>
      </c>
      <c r="D136">
        <f>_xlfn.XLOOKUP(C136,BC:BC,BD:BD)</f>
        <v/>
      </c>
      <c r="E136" t="n">
        <v>28845</v>
      </c>
      <c r="F136" t="inlineStr">
        <is>
          <t>Habitación Single Executive - 27JUN al 28JUN</t>
        </is>
      </c>
      <c r="G136" s="234" t="n">
        <v>45835</v>
      </c>
      <c r="H136" s="234" t="n">
        <v>45836</v>
      </c>
      <c r="I136" t="inlineStr">
        <is>
          <t>HTL</t>
        </is>
      </c>
      <c r="J136">
        <f>_xlfn.XLOOKUP(I136,AS:AS,AU:AU)</f>
        <v/>
      </c>
      <c r="K136" t="inlineStr">
        <is>
          <t>GPB</t>
        </is>
      </c>
      <c r="L136" s="238" t="n">
        <v>1750</v>
      </c>
      <c r="M136">
        <f>L136*_xlfn.XLOOKUP(K136,AM:AM,AN:AN)</f>
        <v/>
      </c>
      <c r="N136">
        <f>L136*_xlfn.XLOOKUP(K136,AM:AM,AO:AO)</f>
        <v/>
      </c>
      <c r="O136" s="238" t="n">
        <v>175</v>
      </c>
      <c r="P136">
        <f>O136*_xlfn.XLOOKUP(K136,AM:AM,AN:AN)</f>
        <v/>
      </c>
      <c r="Q136">
        <f>O136*_xlfn.XLOOKUP(K136,AM:AM,AO:AO)</f>
        <v/>
      </c>
      <c r="R136">
        <f>_xlfn.XLOOKUP(E136,Y:Y,Z:Z)</f>
        <v/>
      </c>
      <c r="S136">
        <f>_xlfn.XLOOKUP(E136,Y:Y,AB:AB)</f>
        <v/>
      </c>
      <c r="T136">
        <f>WEEKNUM(G136)</f>
        <v/>
      </c>
      <c r="U136">
        <f>YEAR(G136)</f>
        <v/>
      </c>
      <c r="V136" s="117">
        <f>IFERROR(Q136/N136,"0")</f>
        <v/>
      </c>
      <c r="Y136" t="n">
        <v>31599</v>
      </c>
      <c r="Z136" t="inlineStr">
        <is>
          <t>Marriott Anchorage Downtown</t>
        </is>
      </c>
      <c r="AA136" t="inlineStr">
        <is>
          <t>HTL</t>
        </is>
      </c>
      <c r="AB136" t="inlineStr">
        <is>
          <t>United States</t>
        </is>
      </c>
      <c r="AF136" t="n">
        <v>25452</v>
      </c>
      <c r="AG136" t="inlineStr">
        <is>
          <t>THE DUPONT CIRCLE HOTEL</t>
        </is>
      </c>
      <c r="AH136" t="inlineStr">
        <is>
          <t>HTL</t>
        </is>
      </c>
      <c r="AI136" t="inlineStr">
        <is>
          <t>United States</t>
        </is>
      </c>
      <c r="BH136" t="n">
        <v>140</v>
      </c>
      <c r="BI136" t="inlineStr">
        <is>
          <t>DianaM</t>
        </is>
      </c>
    </row>
    <row r="137">
      <c r="A137">
        <f>_xlfn.XLOOKUP(D137,BN:BN,BO:BO)</f>
        <v/>
      </c>
      <c r="B137" t="inlineStr">
        <is>
          <t>SL</t>
        </is>
      </c>
      <c r="C137" t="n">
        <v>20</v>
      </c>
      <c r="D137">
        <f>_xlfn.XLOOKUP(C137,BC:BC,BD:BD)</f>
        <v/>
      </c>
      <c r="E137" t="n">
        <v>28845</v>
      </c>
      <c r="F137" t="inlineStr">
        <is>
          <t>Habitación Single Executive - 27JUN al 28JUN</t>
        </is>
      </c>
      <c r="G137" s="234" t="n">
        <v>45835</v>
      </c>
      <c r="H137" s="234" t="n">
        <v>45836</v>
      </c>
      <c r="I137" t="inlineStr">
        <is>
          <t>HTL</t>
        </is>
      </c>
      <c r="J137">
        <f>_xlfn.XLOOKUP(I137,AS:AS,AU:AU)</f>
        <v/>
      </c>
      <c r="K137" t="inlineStr">
        <is>
          <t>GPB</t>
        </is>
      </c>
      <c r="L137" s="238" t="n">
        <v>880</v>
      </c>
      <c r="M137">
        <f>L137*_xlfn.XLOOKUP(K137,AM:AM,AN:AN)</f>
        <v/>
      </c>
      <c r="N137">
        <f>L137*_xlfn.XLOOKUP(K137,AM:AM,AO:AO)</f>
        <v/>
      </c>
      <c r="O137" s="238" t="n">
        <v>88</v>
      </c>
      <c r="P137">
        <f>O137*_xlfn.XLOOKUP(K137,AM:AM,AN:AN)</f>
        <v/>
      </c>
      <c r="Q137">
        <f>O137*_xlfn.XLOOKUP(K137,AM:AM,AO:AO)</f>
        <v/>
      </c>
      <c r="R137">
        <f>_xlfn.XLOOKUP(E137,Y:Y,Z:Z)</f>
        <v/>
      </c>
      <c r="S137">
        <f>_xlfn.XLOOKUP(E137,Y:Y,AB:AB)</f>
        <v/>
      </c>
      <c r="T137">
        <f>WEEKNUM(G137)</f>
        <v/>
      </c>
      <c r="U137">
        <f>YEAR(G137)</f>
        <v/>
      </c>
      <c r="V137" s="117">
        <f>IFERROR(Q137/N137,"0")</f>
        <v/>
      </c>
      <c r="Y137" t="n">
        <v>31623</v>
      </c>
      <c r="Z137" t="inlineStr">
        <is>
          <t>Four Season Riyadh</t>
        </is>
      </c>
      <c r="AA137" t="inlineStr">
        <is>
          <t>HTL</t>
        </is>
      </c>
      <c r="AB137" t="inlineStr">
        <is>
          <t>Saudi Arabia</t>
        </is>
      </c>
      <c r="AF137" t="n">
        <v>25453</v>
      </c>
      <c r="AG137" t="inlineStr">
        <is>
          <t>WYNDHAM SANTIAGO PETTRA HOTEL</t>
        </is>
      </c>
      <c r="AH137" t="inlineStr">
        <is>
          <t>HTL</t>
        </is>
      </c>
      <c r="AI137" t="inlineStr">
        <is>
          <t>Chile</t>
        </is>
      </c>
      <c r="BH137" t="n">
        <v>141</v>
      </c>
      <c r="BI137" t="inlineStr">
        <is>
          <t>MinervaH</t>
        </is>
      </c>
    </row>
    <row r="138">
      <c r="A138">
        <f>_xlfn.XLOOKUP(D138,BN:BN,BO:BO)</f>
        <v/>
      </c>
      <c r="B138" t="inlineStr">
        <is>
          <t>SL</t>
        </is>
      </c>
      <c r="C138" t="n">
        <v>21</v>
      </c>
      <c r="D138">
        <f>_xlfn.XLOOKUP(C138,BC:BC,BD:BD)</f>
        <v/>
      </c>
      <c r="E138" t="n">
        <v>28092</v>
      </c>
      <c r="F138" t="inlineStr">
        <is>
          <t>Itinerario Indonesia Trails Of Indochina</t>
        </is>
      </c>
      <c r="G138" s="234" t="n">
        <v>45951</v>
      </c>
      <c r="H138" s="234" t="n">
        <v>45961</v>
      </c>
      <c r="I138" t="inlineStr">
        <is>
          <t>PKT</t>
        </is>
      </c>
      <c r="J138">
        <f>_xlfn.XLOOKUP(I138,AS:AS,AU:AU)</f>
        <v/>
      </c>
      <c r="K138" t="inlineStr">
        <is>
          <t>EUR</t>
        </is>
      </c>
      <c r="L138" s="238" t="n">
        <v>8872.09</v>
      </c>
      <c r="M138">
        <f>L138*_xlfn.XLOOKUP(K138,AM:AM,AN:AN)</f>
        <v/>
      </c>
      <c r="N138">
        <f>L138*_xlfn.XLOOKUP(K138,AM:AM,AO:AO)</f>
        <v/>
      </c>
      <c r="O138" s="238" t="n">
        <v>1353.37</v>
      </c>
      <c r="P138">
        <f>O138*_xlfn.XLOOKUP(K138,AM:AM,AN:AN)</f>
        <v/>
      </c>
      <c r="Q138">
        <f>O138*_xlfn.XLOOKUP(K138,AM:AM,AO:AO)</f>
        <v/>
      </c>
      <c r="R138">
        <f>_xlfn.XLOOKUP(E138,Y:Y,Z:Z)</f>
        <v/>
      </c>
      <c r="S138">
        <f>_xlfn.XLOOKUP(E138,Y:Y,AB:AB)</f>
        <v/>
      </c>
      <c r="T138">
        <f>WEEKNUM(G138)</f>
        <v/>
      </c>
      <c r="U138">
        <f>YEAR(G138)</f>
        <v/>
      </c>
      <c r="V138" s="117">
        <f>IFERROR(Q138/N138,"0")</f>
        <v/>
      </c>
      <c r="Y138" t="n">
        <v>31637</v>
      </c>
      <c r="Z138" t="inlineStr">
        <is>
          <t>Maison Delano Paris</t>
        </is>
      </c>
      <c r="AA138" t="inlineStr">
        <is>
          <t>HTL</t>
        </is>
      </c>
      <c r="AB138" t="inlineStr">
        <is>
          <t>France</t>
        </is>
      </c>
      <c r="AF138" t="n">
        <v>25505</v>
      </c>
      <c r="AG138" t="inlineStr">
        <is>
          <t>CONRAD PUNTA DE MITA</t>
        </is>
      </c>
      <c r="AH138" t="inlineStr">
        <is>
          <t>HTL</t>
        </is>
      </c>
      <c r="AI138" t="inlineStr">
        <is>
          <t>Mexico</t>
        </is>
      </c>
      <c r="BH138" t="n">
        <v>142</v>
      </c>
      <c r="BI138" t="inlineStr">
        <is>
          <t>marc1989</t>
        </is>
      </c>
    </row>
    <row r="139">
      <c r="A139">
        <f>_xlfn.XLOOKUP(D139,BN:BN,BO:BO)</f>
        <v/>
      </c>
      <c r="B139" t="inlineStr">
        <is>
          <t>SL</t>
        </is>
      </c>
      <c r="C139" t="n">
        <v>21</v>
      </c>
      <c r="D139">
        <f>_xlfn.XLOOKUP(C139,BC:BC,BD:BD)</f>
        <v/>
      </c>
      <c r="E139" t="n">
        <v>28093</v>
      </c>
      <c r="F139" t="inlineStr">
        <is>
          <t>BILLETE DELCLAUX AMATRIAIN/BEATRIZ</t>
        </is>
      </c>
      <c r="G139" s="234" t="n">
        <v>45955</v>
      </c>
      <c r="H139" s="234" t="n">
        <v>45957</v>
      </c>
      <c r="I139" t="inlineStr">
        <is>
          <t>VLO</t>
        </is>
      </c>
      <c r="J139">
        <f>_xlfn.XLOOKUP(I139,AS:AS,AU:AU)</f>
        <v/>
      </c>
      <c r="K139" t="inlineStr">
        <is>
          <t>EUR</t>
        </is>
      </c>
      <c r="L139" s="238" t="n">
        <v>199.12</v>
      </c>
      <c r="M139">
        <f>L139*_xlfn.XLOOKUP(K139,AM:AM,AN:AN)</f>
        <v/>
      </c>
      <c r="N139">
        <f>L139*_xlfn.XLOOKUP(K139,AM:AM,AO:AO)</f>
        <v/>
      </c>
      <c r="O139" s="238" t="n">
        <v>0</v>
      </c>
      <c r="P139">
        <f>O139*_xlfn.XLOOKUP(K139,AM:AM,AN:AN)</f>
        <v/>
      </c>
      <c r="Q139">
        <f>O139*_xlfn.XLOOKUP(K139,AM:AM,AO:AO)</f>
        <v/>
      </c>
      <c r="R139">
        <f>_xlfn.XLOOKUP(E139,Y:Y,Z:Z)</f>
        <v/>
      </c>
      <c r="S139">
        <f>_xlfn.XLOOKUP(E139,Y:Y,AB:AB)</f>
        <v/>
      </c>
      <c r="T139">
        <f>WEEKNUM(G139)</f>
        <v/>
      </c>
      <c r="U139">
        <f>YEAR(G139)</f>
        <v/>
      </c>
      <c r="V139" s="117">
        <f>IFERROR(Q139/N139,"0")</f>
        <v/>
      </c>
      <c r="Y139" t="n">
        <v>31640</v>
      </c>
      <c r="Z139" t="inlineStr">
        <is>
          <t>ABERCROMBIE AND KENT JORDAN</t>
        </is>
      </c>
      <c r="AA139" t="inlineStr">
        <is>
          <t>PKT</t>
        </is>
      </c>
      <c r="AB139" t="inlineStr">
        <is>
          <t>Jordan</t>
        </is>
      </c>
      <c r="AF139" t="n">
        <v>25514</v>
      </c>
      <c r="AG139" t="inlineStr">
        <is>
          <t>STRIPE</t>
        </is>
      </c>
      <c r="AH139" t="inlineStr">
        <is>
          <t>OTR</t>
        </is>
      </c>
      <c r="AI139" t="inlineStr">
        <is>
          <t>Mexico</t>
        </is>
      </c>
      <c r="BH139" t="n">
        <v>143</v>
      </c>
      <c r="BI139" t="inlineStr">
        <is>
          <t>DianaM</t>
        </is>
      </c>
    </row>
    <row r="140">
      <c r="A140">
        <f>_xlfn.XLOOKUP(D140,BN:BN,BO:BO)</f>
        <v/>
      </c>
      <c r="B140" t="inlineStr">
        <is>
          <t>SL</t>
        </is>
      </c>
      <c r="C140" t="n">
        <v>21</v>
      </c>
      <c r="D140">
        <f>_xlfn.XLOOKUP(C140,BC:BC,BD:BD)</f>
        <v/>
      </c>
      <c r="E140" t="n">
        <v>28093</v>
      </c>
      <c r="F140" t="inlineStr">
        <is>
          <t>BILLETE DELCLAUX AMATRIAIN/BEATRIZ</t>
        </is>
      </c>
      <c r="G140" s="234" t="n">
        <v>45955</v>
      </c>
      <c r="H140" s="234" t="n">
        <v>45957</v>
      </c>
      <c r="I140" t="inlineStr">
        <is>
          <t>VLO</t>
        </is>
      </c>
      <c r="J140">
        <f>_xlfn.XLOOKUP(I140,AS:AS,AU:AU)</f>
        <v/>
      </c>
      <c r="K140" t="inlineStr">
        <is>
          <t>EUR</t>
        </is>
      </c>
      <c r="L140" s="238" t="n">
        <v>199.12</v>
      </c>
      <c r="M140">
        <f>L140*_xlfn.XLOOKUP(K140,AM:AM,AN:AN)</f>
        <v/>
      </c>
      <c r="N140">
        <f>L140*_xlfn.XLOOKUP(K140,AM:AM,AO:AO)</f>
        <v/>
      </c>
      <c r="O140" s="238" t="n">
        <v>0</v>
      </c>
      <c r="P140">
        <f>O140*_xlfn.XLOOKUP(K140,AM:AM,AN:AN)</f>
        <v/>
      </c>
      <c r="Q140">
        <f>O140*_xlfn.XLOOKUP(K140,AM:AM,AO:AO)</f>
        <v/>
      </c>
      <c r="R140">
        <f>_xlfn.XLOOKUP(E140,Y:Y,Z:Z)</f>
        <v/>
      </c>
      <c r="S140">
        <f>_xlfn.XLOOKUP(E140,Y:Y,AB:AB)</f>
        <v/>
      </c>
      <c r="T140">
        <f>WEEKNUM(G140)</f>
        <v/>
      </c>
      <c r="U140">
        <f>YEAR(G140)</f>
        <v/>
      </c>
      <c r="V140" s="117">
        <f>IFERROR(Q140/N140,"0")</f>
        <v/>
      </c>
      <c r="Y140" t="n">
        <v>31642</v>
      </c>
      <c r="Z140" t="inlineStr">
        <is>
          <t>VAL DE NEU 5 GL Hoteles Santos</t>
        </is>
      </c>
      <c r="AA140" t="inlineStr">
        <is>
          <t>HTL</t>
        </is>
      </c>
      <c r="AB140" t="inlineStr">
        <is>
          <t>Spain</t>
        </is>
      </c>
      <c r="AF140" t="n">
        <v>25515</v>
      </c>
      <c r="AG140" t="inlineStr">
        <is>
          <t>WISE</t>
        </is>
      </c>
      <c r="AH140" t="inlineStr">
        <is>
          <t>OTR</t>
        </is>
      </c>
      <c r="AI140" t="inlineStr">
        <is>
          <t>Mexico</t>
        </is>
      </c>
      <c r="BH140" t="n">
        <v>144</v>
      </c>
      <c r="BI140" t="inlineStr">
        <is>
          <t>DianaM</t>
        </is>
      </c>
    </row>
    <row r="141">
      <c r="A141">
        <f>_xlfn.XLOOKUP(D141,BN:BN,BO:BO)</f>
        <v/>
      </c>
      <c r="B141" t="inlineStr">
        <is>
          <t>SL</t>
        </is>
      </c>
      <c r="C141" t="n">
        <v>21</v>
      </c>
      <c r="D141">
        <f>_xlfn.XLOOKUP(C141,BC:BC,BD:BD)</f>
        <v/>
      </c>
      <c r="E141" t="n">
        <v>0</v>
      </c>
      <c r="F141" t="inlineStr">
        <is>
          <t>Fee emisión billetes ID</t>
        </is>
      </c>
      <c r="G141" s="234" t="n">
        <v>45951</v>
      </c>
      <c r="H141" s="234" t="n">
        <v>45961</v>
      </c>
      <c r="I141" t="inlineStr">
        <is>
          <t>HPS</t>
        </is>
      </c>
      <c r="J141">
        <f>_xlfn.XLOOKUP(I141,AS:AS,AU:AU)</f>
        <v/>
      </c>
      <c r="K141" t="inlineStr">
        <is>
          <t>EUR</t>
        </is>
      </c>
      <c r="L141" s="238" t="n">
        <v>40</v>
      </c>
      <c r="M141">
        <f>L141*_xlfn.XLOOKUP(K141,AM:AM,AN:AN)</f>
        <v/>
      </c>
      <c r="N141">
        <f>L141*_xlfn.XLOOKUP(K141,AM:AM,AO:AO)</f>
        <v/>
      </c>
      <c r="O141" s="238" t="n">
        <v>40</v>
      </c>
      <c r="P141">
        <f>O141*_xlfn.XLOOKUP(K141,AM:AM,AN:AN)</f>
        <v/>
      </c>
      <c r="Q141">
        <f>O141*_xlfn.XLOOKUP(K141,AM:AM,AO:AO)</f>
        <v/>
      </c>
      <c r="R141">
        <f>_xlfn.XLOOKUP(E141,Y:Y,Z:Z)</f>
        <v/>
      </c>
      <c r="S141">
        <f>_xlfn.XLOOKUP(E141,Y:Y,AB:AB)</f>
        <v/>
      </c>
      <c r="T141">
        <f>WEEKNUM(G141)</f>
        <v/>
      </c>
      <c r="U141">
        <f>YEAR(G141)</f>
        <v/>
      </c>
      <c r="V141" s="117">
        <f>IFERROR(Q141/N141,"0")</f>
        <v/>
      </c>
      <c r="Y141" t="n">
        <v>31644</v>
      </c>
      <c r="Z141" t="inlineStr">
        <is>
          <t>AndBeyond South Africa</t>
        </is>
      </c>
      <c r="AA141" t="inlineStr">
        <is>
          <t>PKT</t>
        </is>
      </c>
      <c r="AB141" t="inlineStr">
        <is>
          <t>South Africa</t>
        </is>
      </c>
      <c r="AF141" t="n">
        <v>25546</v>
      </c>
      <c r="AG141" t="inlineStr">
        <is>
          <t>ROSELL BOHER WINERY LODGE AND SPA</t>
        </is>
      </c>
      <c r="AH141" t="inlineStr">
        <is>
          <t>HTL</t>
        </is>
      </c>
      <c r="AI141" t="inlineStr">
        <is>
          <t>Argentina</t>
        </is>
      </c>
      <c r="BH141" t="n">
        <v>145</v>
      </c>
      <c r="BI141" t="inlineStr">
        <is>
          <t>DianaM</t>
        </is>
      </c>
    </row>
    <row r="142">
      <c r="A142">
        <f>_xlfn.XLOOKUP(D142,BN:BN,BO:BO)</f>
        <v/>
      </c>
      <c r="B142" t="inlineStr">
        <is>
          <t>SL</t>
        </is>
      </c>
      <c r="C142" t="n">
        <v>21</v>
      </c>
      <c r="D142">
        <f>_xlfn.XLOOKUP(C142,BC:BC,BD:BD)</f>
        <v/>
      </c>
      <c r="E142" t="n">
        <v>29134</v>
      </c>
      <c r="F142" t="inlineStr">
        <is>
          <t xml:space="preserve">Nihi Sumba </t>
        </is>
      </c>
      <c r="G142" s="234" t="n">
        <v>45962</v>
      </c>
      <c r="H142" s="234" t="n">
        <v>45968</v>
      </c>
      <c r="I142" t="inlineStr">
        <is>
          <t>HTL</t>
        </is>
      </c>
      <c r="J142">
        <f>_xlfn.XLOOKUP(I142,AS:AS,AU:AU)</f>
        <v/>
      </c>
      <c r="K142" t="inlineStr">
        <is>
          <t>EUR</t>
        </is>
      </c>
      <c r="L142" s="238" t="n">
        <v>19951.79</v>
      </c>
      <c r="M142">
        <f>L142*_xlfn.XLOOKUP(K142,AM:AM,AN:AN)</f>
        <v/>
      </c>
      <c r="N142">
        <f>L142*_xlfn.XLOOKUP(K142,AM:AM,AO:AO)</f>
        <v/>
      </c>
      <c r="O142" s="238" t="n">
        <v>2751.97</v>
      </c>
      <c r="P142">
        <f>O142*_xlfn.XLOOKUP(K142,AM:AM,AN:AN)</f>
        <v/>
      </c>
      <c r="Q142">
        <f>O142*_xlfn.XLOOKUP(K142,AM:AM,AO:AO)</f>
        <v/>
      </c>
      <c r="R142">
        <f>_xlfn.XLOOKUP(E142,Y:Y,Z:Z)</f>
        <v/>
      </c>
      <c r="S142">
        <f>_xlfn.XLOOKUP(E142,Y:Y,AB:AB)</f>
        <v/>
      </c>
      <c r="T142">
        <f>WEEKNUM(G142)</f>
        <v/>
      </c>
      <c r="U142">
        <f>YEAR(G142)</f>
        <v/>
      </c>
      <c r="V142" s="117">
        <f>IFERROR(Q142/N142,"0")</f>
        <v/>
      </c>
      <c r="Y142" t="n">
        <v>31646</v>
      </c>
      <c r="Z142" t="inlineStr">
        <is>
          <t>SUSAFA</t>
        </is>
      </c>
      <c r="AA142" t="inlineStr">
        <is>
          <t>HTL</t>
        </is>
      </c>
      <c r="AB142" t="inlineStr">
        <is>
          <t>Italy</t>
        </is>
      </c>
      <c r="AF142" t="n">
        <v>25619</v>
      </c>
      <c r="AG142" t="inlineStr">
        <is>
          <t>Bear Luxe Japan</t>
        </is>
      </c>
      <c r="AH142" t="inlineStr">
        <is>
          <t>PKT</t>
        </is>
      </c>
      <c r="AI142" t="inlineStr">
        <is>
          <t>Japan</t>
        </is>
      </c>
      <c r="BH142" t="n">
        <v>146</v>
      </c>
      <c r="BI142" t="inlineStr">
        <is>
          <t>LorenzaP</t>
        </is>
      </c>
    </row>
    <row r="143">
      <c r="A143">
        <f>_xlfn.XLOOKUP(D143,BN:BN,BO:BO)</f>
        <v/>
      </c>
      <c r="B143" t="inlineStr">
        <is>
          <t>SL</t>
        </is>
      </c>
      <c r="C143" t="n">
        <v>21</v>
      </c>
      <c r="D143">
        <f>_xlfn.XLOOKUP(C143,BC:BC,BD:BD)</f>
        <v/>
      </c>
      <c r="E143" t="n">
        <v>29136</v>
      </c>
      <c r="F143" t="inlineStr">
        <is>
          <t>Four Seasons Jimbaran</t>
        </is>
      </c>
      <c r="G143" s="234" t="n">
        <v>45957</v>
      </c>
      <c r="H143" s="234" t="n">
        <v>45958</v>
      </c>
      <c r="I143" t="inlineStr">
        <is>
          <t>HTL</t>
        </is>
      </c>
      <c r="J143">
        <f>_xlfn.XLOOKUP(I143,AS:AS,AU:AU)</f>
        <v/>
      </c>
      <c r="K143" t="inlineStr">
        <is>
          <t>EUR</t>
        </is>
      </c>
      <c r="L143" s="238" t="n">
        <v>816.9299999999999</v>
      </c>
      <c r="M143">
        <f>L143*_xlfn.XLOOKUP(K143,AM:AM,AN:AN)</f>
        <v/>
      </c>
      <c r="N143">
        <f>L143*_xlfn.XLOOKUP(K143,AM:AM,AO:AO)</f>
        <v/>
      </c>
      <c r="O143" s="238" t="n">
        <v>0</v>
      </c>
      <c r="P143">
        <f>O143*_xlfn.XLOOKUP(K143,AM:AM,AN:AN)</f>
        <v/>
      </c>
      <c r="Q143">
        <f>O143*_xlfn.XLOOKUP(K143,AM:AM,AO:AO)</f>
        <v/>
      </c>
      <c r="R143">
        <f>_xlfn.XLOOKUP(E143,Y:Y,Z:Z)</f>
        <v/>
      </c>
      <c r="S143">
        <f>_xlfn.XLOOKUP(E143,Y:Y,AB:AB)</f>
        <v/>
      </c>
      <c r="T143">
        <f>WEEKNUM(G143)</f>
        <v/>
      </c>
      <c r="U143">
        <f>YEAR(G143)</f>
        <v/>
      </c>
      <c r="V143" s="117">
        <f>IFERROR(Q143/N143,"0")</f>
        <v/>
      </c>
      <c r="Y143" t="n">
        <v>31718</v>
      </c>
      <c r="Z143" t="inlineStr">
        <is>
          <t>The Asa Hutchinson Law Group, S.L.</t>
        </is>
      </c>
      <c r="AA143" t="inlineStr">
        <is>
          <t>OTR</t>
        </is>
      </c>
      <c r="AB143" t="inlineStr">
        <is>
          <t>Spain</t>
        </is>
      </c>
      <c r="AF143" t="n">
        <v>25623</v>
      </c>
      <c r="AG143" t="inlineStr">
        <is>
          <t>Qatar Airways</t>
        </is>
      </c>
      <c r="AH143" t="inlineStr">
        <is>
          <t>VLO</t>
        </is>
      </c>
      <c r="AI143" t="inlineStr">
        <is>
          <t>Qatar</t>
        </is>
      </c>
      <c r="BH143" t="n">
        <v>147</v>
      </c>
      <c r="BI143" t="inlineStr">
        <is>
          <t>LorenzaP</t>
        </is>
      </c>
    </row>
    <row r="144">
      <c r="A144">
        <f>_xlfn.XLOOKUP(D144,BN:BN,BO:BO)</f>
        <v/>
      </c>
      <c r="B144" t="inlineStr">
        <is>
          <t>SL</t>
        </is>
      </c>
      <c r="C144" t="n">
        <v>21</v>
      </c>
      <c r="D144">
        <f>_xlfn.XLOOKUP(C144,BC:BC,BD:BD)</f>
        <v/>
      </c>
      <c r="E144" t="n">
        <v>29136</v>
      </c>
      <c r="F144" t="inlineStr">
        <is>
          <t>Four Seasons Jimbaran</t>
        </is>
      </c>
      <c r="G144" s="234" t="n">
        <v>45961</v>
      </c>
      <c r="H144" s="234" t="n">
        <v>45962</v>
      </c>
      <c r="I144" t="inlineStr">
        <is>
          <t>HTL</t>
        </is>
      </c>
      <c r="J144">
        <f>_xlfn.XLOOKUP(I144,AS:AS,AU:AU)</f>
        <v/>
      </c>
      <c r="K144" t="inlineStr">
        <is>
          <t>EUR</t>
        </is>
      </c>
      <c r="L144" s="238" t="n">
        <v>816.9299999999999</v>
      </c>
      <c r="M144">
        <f>L144*_xlfn.XLOOKUP(K144,AM:AM,AN:AN)</f>
        <v/>
      </c>
      <c r="N144">
        <f>L144*_xlfn.XLOOKUP(K144,AM:AM,AO:AO)</f>
        <v/>
      </c>
      <c r="O144" s="238" t="n">
        <v>0</v>
      </c>
      <c r="P144">
        <f>O144*_xlfn.XLOOKUP(K144,AM:AM,AN:AN)</f>
        <v/>
      </c>
      <c r="Q144">
        <f>O144*_xlfn.XLOOKUP(K144,AM:AM,AO:AO)</f>
        <v/>
      </c>
      <c r="R144">
        <f>_xlfn.XLOOKUP(E144,Y:Y,Z:Z)</f>
        <v/>
      </c>
      <c r="S144">
        <f>_xlfn.XLOOKUP(E144,Y:Y,AB:AB)</f>
        <v/>
      </c>
      <c r="T144">
        <f>WEEKNUM(G144)</f>
        <v/>
      </c>
      <c r="U144">
        <f>YEAR(G144)</f>
        <v/>
      </c>
      <c r="V144" s="117">
        <f>IFERROR(Q144/N144,"0")</f>
        <v/>
      </c>
      <c r="Y144" t="n">
        <v>31819</v>
      </c>
      <c r="Z144" t="inlineStr">
        <is>
          <t>MANDARIN ORIENTAL GENEVA</t>
        </is>
      </c>
      <c r="AA144" t="inlineStr">
        <is>
          <t>HTL</t>
        </is>
      </c>
      <c r="AB144" t="inlineStr">
        <is>
          <t>Switzerland</t>
        </is>
      </c>
      <c r="AF144" t="n">
        <v>25624</v>
      </c>
      <c r="AG144" t="inlineStr">
        <is>
          <t>Kenya eTA</t>
        </is>
      </c>
      <c r="AI144" t="inlineStr">
        <is>
          <t>Kenya</t>
        </is>
      </c>
      <c r="BH144" t="n">
        <v>148</v>
      </c>
      <c r="BI144" t="inlineStr">
        <is>
          <t>LorenzaP</t>
        </is>
      </c>
    </row>
    <row r="145">
      <c r="A145">
        <f>_xlfn.XLOOKUP(D145,BN:BN,BO:BO)</f>
        <v/>
      </c>
      <c r="B145" t="inlineStr">
        <is>
          <t>SL</t>
        </is>
      </c>
      <c r="C145" t="n">
        <v>21</v>
      </c>
      <c r="D145">
        <f>_xlfn.XLOOKUP(C145,BC:BC,BD:BD)</f>
        <v/>
      </c>
      <c r="E145" t="n">
        <v>29134</v>
      </c>
      <c r="F145" t="inlineStr">
        <is>
          <t>Vuelos Nihi Sumba (Proveedor Nihi Sumba)</t>
        </is>
      </c>
      <c r="G145" s="234" t="n">
        <v>45951</v>
      </c>
      <c r="H145" s="234" t="n">
        <v>45968</v>
      </c>
      <c r="I145" t="inlineStr">
        <is>
          <t>HTL</t>
        </is>
      </c>
      <c r="J145">
        <f>_xlfn.XLOOKUP(I145,AS:AS,AU:AU)</f>
        <v/>
      </c>
      <c r="K145" t="inlineStr">
        <is>
          <t>EUR</t>
        </is>
      </c>
      <c r="L145" s="238" t="n">
        <v>1034.88</v>
      </c>
      <c r="M145">
        <f>L145*_xlfn.XLOOKUP(K145,AM:AM,AN:AN)</f>
        <v/>
      </c>
      <c r="N145">
        <f>L145*_xlfn.XLOOKUP(K145,AM:AM,AO:AO)</f>
        <v/>
      </c>
      <c r="O145" s="238" t="n">
        <v>49.28</v>
      </c>
      <c r="P145">
        <f>O145*_xlfn.XLOOKUP(K145,AM:AM,AN:AN)</f>
        <v/>
      </c>
      <c r="Q145">
        <f>O145*_xlfn.XLOOKUP(K145,AM:AM,AO:AO)</f>
        <v/>
      </c>
      <c r="R145">
        <f>_xlfn.XLOOKUP(E145,Y:Y,Z:Z)</f>
        <v/>
      </c>
      <c r="S145">
        <f>_xlfn.XLOOKUP(E145,Y:Y,AB:AB)</f>
        <v/>
      </c>
      <c r="T145">
        <f>WEEKNUM(G145)</f>
        <v/>
      </c>
      <c r="U145">
        <f>YEAR(G145)</f>
        <v/>
      </c>
      <c r="V145" s="117">
        <f>IFERROR(Q145/N145,"0")</f>
        <v/>
      </c>
      <c r="Y145" t="n">
        <v>31855</v>
      </c>
      <c r="Z145" t="inlineStr">
        <is>
          <t>Four Seasons Hotel Praga</t>
        </is>
      </c>
      <c r="AA145" t="inlineStr">
        <is>
          <t>HTL</t>
        </is>
      </c>
      <c r="AB145" t="inlineStr">
        <is>
          <t>Czech Republic</t>
        </is>
      </c>
      <c r="AF145" t="n">
        <v>25633</v>
      </c>
      <c r="AG145" t="inlineStr">
        <is>
          <t>CASA LECANDA</t>
        </is>
      </c>
      <c r="AH145" t="inlineStr">
        <is>
          <t>HTL</t>
        </is>
      </c>
      <c r="AI145" t="inlineStr">
        <is>
          <t>Mexico</t>
        </is>
      </c>
      <c r="BH145" t="n">
        <v>149</v>
      </c>
      <c r="BI145" t="inlineStr">
        <is>
          <t>DianaM</t>
        </is>
      </c>
    </row>
    <row r="146">
      <c r="A146">
        <f>_xlfn.XLOOKUP(D146,BN:BN,BO:BO)</f>
        <v/>
      </c>
      <c r="B146" t="inlineStr">
        <is>
          <t>SL</t>
        </is>
      </c>
      <c r="C146" t="n">
        <v>21</v>
      </c>
      <c r="D146">
        <f>_xlfn.XLOOKUP(C146,BC:BC,BD:BD)</f>
        <v/>
      </c>
      <c r="E146" t="n">
        <v>27688</v>
      </c>
      <c r="F146" t="inlineStr">
        <is>
          <t>Vuelos Inter. Lisboa - Denpasar - Ginebra</t>
        </is>
      </c>
      <c r="G146" s="234" t="n">
        <v>45950</v>
      </c>
      <c r="H146" s="234" t="n">
        <v>45969</v>
      </c>
      <c r="I146" t="inlineStr">
        <is>
          <t>ABC</t>
        </is>
      </c>
      <c r="J146">
        <f>_xlfn.XLOOKUP(I146,AS:AS,AU:AU)</f>
        <v/>
      </c>
      <c r="K146" t="inlineStr">
        <is>
          <t>EUR</t>
        </is>
      </c>
      <c r="L146" s="238" t="n">
        <v>9952.440000000001</v>
      </c>
      <c r="M146">
        <f>L146*_xlfn.XLOOKUP(K146,AM:AM,AN:AN)</f>
        <v/>
      </c>
      <c r="N146">
        <f>L146*_xlfn.XLOOKUP(K146,AM:AM,AO:AO)</f>
        <v/>
      </c>
      <c r="O146" s="238" t="n">
        <v>0</v>
      </c>
      <c r="P146">
        <f>O146*_xlfn.XLOOKUP(K146,AM:AM,AN:AN)</f>
        <v/>
      </c>
      <c r="Q146">
        <f>O146*_xlfn.XLOOKUP(K146,AM:AM,AO:AO)</f>
        <v/>
      </c>
      <c r="R146">
        <f>_xlfn.XLOOKUP(E146,Y:Y,Z:Z)</f>
        <v/>
      </c>
      <c r="S146">
        <f>_xlfn.XLOOKUP(E146,Y:Y,AB:AB)</f>
        <v/>
      </c>
      <c r="T146">
        <f>WEEKNUM(G146)</f>
        <v/>
      </c>
      <c r="U146">
        <f>YEAR(G146)</f>
        <v/>
      </c>
      <c r="V146" s="117">
        <f>IFERROR(Q146/N146,"0")</f>
        <v/>
      </c>
      <c r="Y146" t="n">
        <v>31857</v>
      </c>
      <c r="Z146" t="inlineStr">
        <is>
          <t>WIGMAN JETS LLC</t>
        </is>
      </c>
      <c r="AA146" t="inlineStr">
        <is>
          <t>VLO</t>
        </is>
      </c>
      <c r="AB146" t="inlineStr">
        <is>
          <t>United States</t>
        </is>
      </c>
      <c r="AF146" t="n">
        <v>25637</v>
      </c>
      <c r="AG146" t="inlineStr">
        <is>
          <t>FOUR SEASONS HOTEL BALTIMORE</t>
        </is>
      </c>
      <c r="AH146" t="inlineStr">
        <is>
          <t>HTL</t>
        </is>
      </c>
      <c r="AI146" t="inlineStr">
        <is>
          <t>United States</t>
        </is>
      </c>
      <c r="BH146" t="n">
        <v>150</v>
      </c>
      <c r="BI146" t="inlineStr">
        <is>
          <t>IsraelB</t>
        </is>
      </c>
    </row>
    <row r="147">
      <c r="A147">
        <f>_xlfn.XLOOKUP(D147,BN:BN,BO:BO)</f>
        <v/>
      </c>
      <c r="B147" t="inlineStr">
        <is>
          <t>SL</t>
        </is>
      </c>
      <c r="C147" t="n">
        <v>21</v>
      </c>
      <c r="D147">
        <f>_xlfn.XLOOKUP(C147,BC:BC,BD:BD)</f>
        <v/>
      </c>
      <c r="E147" t="n">
        <v>32014</v>
      </c>
      <c r="F147" t="inlineStr">
        <is>
          <t>Compra asientos Qatar</t>
        </is>
      </c>
      <c r="G147" s="234" t="n">
        <v>45950</v>
      </c>
      <c r="H147" s="234" t="n">
        <v>45969</v>
      </c>
      <c r="I147" t="inlineStr">
        <is>
          <t>ABC</t>
        </is>
      </c>
      <c r="J147">
        <f>_xlfn.XLOOKUP(I147,AS:AS,AU:AU)</f>
        <v/>
      </c>
      <c r="K147" t="inlineStr">
        <is>
          <t>EUR</t>
        </is>
      </c>
      <c r="L147" s="238" t="n">
        <v>583.4</v>
      </c>
      <c r="M147">
        <f>L147*_xlfn.XLOOKUP(K147,AM:AM,AN:AN)</f>
        <v/>
      </c>
      <c r="N147">
        <f>L147*_xlfn.XLOOKUP(K147,AM:AM,AO:AO)</f>
        <v/>
      </c>
      <c r="O147" s="238" t="n">
        <v>0</v>
      </c>
      <c r="P147">
        <f>O147*_xlfn.XLOOKUP(K147,AM:AM,AN:AN)</f>
        <v/>
      </c>
      <c r="Q147">
        <f>O147*_xlfn.XLOOKUP(K147,AM:AM,AO:AO)</f>
        <v/>
      </c>
      <c r="R147">
        <f>_xlfn.XLOOKUP(E147,Y:Y,Z:Z)</f>
        <v/>
      </c>
      <c r="S147">
        <f>_xlfn.XLOOKUP(E147,Y:Y,AB:AB)</f>
        <v/>
      </c>
      <c r="T147">
        <f>WEEKNUM(G147)</f>
        <v/>
      </c>
      <c r="U147">
        <f>YEAR(G147)</f>
        <v/>
      </c>
      <c r="V147" s="117">
        <f>IFERROR(Q147/N147,"0")</f>
        <v/>
      </c>
      <c r="Y147" t="n">
        <v>31859</v>
      </c>
      <c r="Z147" t="inlineStr">
        <is>
          <t>BH BACALAR</t>
        </is>
      </c>
      <c r="AA147" t="inlineStr">
        <is>
          <t>HTL</t>
        </is>
      </c>
      <c r="AB147" t="inlineStr">
        <is>
          <t>Mexico</t>
        </is>
      </c>
      <c r="AF147" t="n">
        <v>25641</v>
      </c>
      <c r="AG147" t="inlineStr">
        <is>
          <t>FOUR SEASONS HOTEL HAMPSHIRE</t>
        </is>
      </c>
      <c r="AH147" t="inlineStr">
        <is>
          <t>HTL</t>
        </is>
      </c>
      <c r="AI147" t="inlineStr">
        <is>
          <t>United Kingdom</t>
        </is>
      </c>
      <c r="BH147" t="n">
        <v>151</v>
      </c>
      <c r="BI147" t="inlineStr">
        <is>
          <t>LucianaE</t>
        </is>
      </c>
    </row>
    <row r="148">
      <c r="A148">
        <f>_xlfn.XLOOKUP(D148,BN:BN,BO:BO)</f>
        <v/>
      </c>
      <c r="B148" t="inlineStr">
        <is>
          <t>SL</t>
        </is>
      </c>
      <c r="C148" t="n">
        <v>21</v>
      </c>
      <c r="D148">
        <f>_xlfn.XLOOKUP(C148,BC:BC,BD:BD)</f>
        <v/>
      </c>
      <c r="E148" t="n">
        <v>28092</v>
      </c>
      <c r="F148" t="inlineStr">
        <is>
          <t xml:space="preserve">visita extra uluwatu </t>
        </is>
      </c>
      <c r="G148" s="234" t="n">
        <v>45950</v>
      </c>
      <c r="H148" s="234" t="n">
        <v>45969</v>
      </c>
      <c r="I148" t="inlineStr">
        <is>
          <t>PKT</t>
        </is>
      </c>
      <c r="J148">
        <f>_xlfn.XLOOKUP(I148,AS:AS,AU:AU)</f>
        <v/>
      </c>
      <c r="K148" t="inlineStr">
        <is>
          <t>EUR</t>
        </is>
      </c>
      <c r="L148" s="238" t="n">
        <v>95</v>
      </c>
      <c r="M148">
        <f>L148*_xlfn.XLOOKUP(K148,AM:AM,AN:AN)</f>
        <v/>
      </c>
      <c r="N148">
        <f>L148*_xlfn.XLOOKUP(K148,AM:AM,AO:AO)</f>
        <v/>
      </c>
      <c r="O148" s="238" t="n">
        <v>0</v>
      </c>
      <c r="P148">
        <f>O148*_xlfn.XLOOKUP(K148,AM:AM,AN:AN)</f>
        <v/>
      </c>
      <c r="Q148">
        <f>O148*_xlfn.XLOOKUP(K148,AM:AM,AO:AO)</f>
        <v/>
      </c>
      <c r="R148">
        <f>_xlfn.XLOOKUP(E148,Y:Y,Z:Z)</f>
        <v/>
      </c>
      <c r="S148">
        <f>_xlfn.XLOOKUP(E148,Y:Y,AB:AB)</f>
        <v/>
      </c>
      <c r="T148">
        <f>WEEKNUM(G148)</f>
        <v/>
      </c>
      <c r="U148">
        <f>YEAR(G148)</f>
        <v/>
      </c>
      <c r="V148" s="117">
        <f>IFERROR(Q148/N148,"0")</f>
        <v/>
      </c>
      <c r="Y148" t="n">
        <v>31861</v>
      </c>
      <c r="Z148" t="inlineStr">
        <is>
          <t>Evergreen Adventures</t>
        </is>
      </c>
      <c r="AA148" t="inlineStr">
        <is>
          <t>PKT</t>
        </is>
      </c>
      <c r="AB148" t="inlineStr">
        <is>
          <t>Canada</t>
        </is>
      </c>
      <c r="AF148" t="n">
        <v>25643</v>
      </c>
      <c r="AG148" t="inlineStr">
        <is>
          <t>THE PENINSULA LONDON</t>
        </is>
      </c>
      <c r="AH148" t="inlineStr">
        <is>
          <t>HTL</t>
        </is>
      </c>
      <c r="AI148" t="inlineStr">
        <is>
          <t>United Kingdom</t>
        </is>
      </c>
      <c r="BH148" t="n">
        <v>152</v>
      </c>
      <c r="BI148" t="inlineStr">
        <is>
          <t>DianaM</t>
        </is>
      </c>
    </row>
    <row r="149">
      <c r="A149">
        <f>_xlfn.XLOOKUP(D149,BN:BN,BO:BO)</f>
        <v/>
      </c>
      <c r="B149" t="inlineStr">
        <is>
          <t>SL</t>
        </is>
      </c>
      <c r="C149" t="n">
        <v>21</v>
      </c>
      <c r="D149">
        <f>_xlfn.XLOOKUP(C149,BC:BC,BD:BD)</f>
        <v/>
      </c>
      <c r="E149" t="n">
        <v>27610</v>
      </c>
      <c r="F149" t="inlineStr">
        <is>
          <t xml:space="preserve">Seguro de viaje </t>
        </is>
      </c>
      <c r="G149" s="234" t="n">
        <v>45950</v>
      </c>
      <c r="H149" s="234" t="n">
        <v>45969</v>
      </c>
      <c r="I149" t="inlineStr">
        <is>
          <t>SEG</t>
        </is>
      </c>
      <c r="J149">
        <f>_xlfn.XLOOKUP(I149,AS:AS,AU:AU)</f>
        <v/>
      </c>
      <c r="K149" t="inlineStr">
        <is>
          <t>EUR</t>
        </is>
      </c>
      <c r="L149" s="238" t="n">
        <v>276</v>
      </c>
      <c r="M149">
        <f>L149*_xlfn.XLOOKUP(K149,AM:AM,AN:AN)</f>
        <v/>
      </c>
      <c r="N149">
        <f>L149*_xlfn.XLOOKUP(K149,AM:AM,AO:AO)</f>
        <v/>
      </c>
      <c r="O149" s="238" t="n">
        <v>-14.14</v>
      </c>
      <c r="P149">
        <f>O149*_xlfn.XLOOKUP(K149,AM:AM,AN:AN)</f>
        <v/>
      </c>
      <c r="Q149">
        <f>O149*_xlfn.XLOOKUP(K149,AM:AM,AO:AO)</f>
        <v/>
      </c>
      <c r="R149">
        <f>_xlfn.XLOOKUP(E149,Y:Y,Z:Z)</f>
        <v/>
      </c>
      <c r="S149">
        <f>_xlfn.XLOOKUP(E149,Y:Y,AB:AB)</f>
        <v/>
      </c>
      <c r="T149">
        <f>WEEKNUM(G149)</f>
        <v/>
      </c>
      <c r="U149">
        <f>YEAR(G149)</f>
        <v/>
      </c>
      <c r="V149" s="117">
        <f>IFERROR(Q149/N149,"0")</f>
        <v/>
      </c>
      <c r="Y149" t="n">
        <v>31905</v>
      </c>
      <c r="Z149" t="inlineStr">
        <is>
          <t>TOUCH OF SPICE LIMITED</t>
        </is>
      </c>
      <c r="AA149" t="inlineStr">
        <is>
          <t>PKT</t>
        </is>
      </c>
      <c r="AB149" t="inlineStr">
        <is>
          <t>New Zealand</t>
        </is>
      </c>
      <c r="AF149" t="n">
        <v>25649</v>
      </c>
      <c r="AG149" t="inlineStr">
        <is>
          <t>Palacios hospes Bailio</t>
        </is>
      </c>
      <c r="AH149" t="inlineStr">
        <is>
          <t>HTL</t>
        </is>
      </c>
      <c r="AI149" t="inlineStr">
        <is>
          <t>Spain</t>
        </is>
      </c>
      <c r="BH149" t="n">
        <v>153</v>
      </c>
      <c r="BI149" t="inlineStr">
        <is>
          <t>MariaM</t>
        </is>
      </c>
    </row>
    <row r="150">
      <c r="A150">
        <f>_xlfn.XLOOKUP(D150,BN:BN,BO:BO)</f>
        <v/>
      </c>
      <c r="B150" t="inlineStr">
        <is>
          <t>SL</t>
        </is>
      </c>
      <c r="C150" t="n">
        <v>22</v>
      </c>
      <c r="D150">
        <f>_xlfn.XLOOKUP(C150,BC:BC,BD:BD)</f>
        <v/>
      </c>
      <c r="E150" t="n">
        <v>28972</v>
      </c>
      <c r="F150" t="inlineStr">
        <is>
          <t>Hotel Amigo Rocco Forte</t>
        </is>
      </c>
      <c r="G150" s="234" t="n">
        <v>45865</v>
      </c>
      <c r="H150" s="234" t="n">
        <v>45869</v>
      </c>
      <c r="I150" t="inlineStr">
        <is>
          <t>HTL</t>
        </is>
      </c>
      <c r="J150">
        <f>_xlfn.XLOOKUP(I150,AS:AS,AU:AU)</f>
        <v/>
      </c>
      <c r="K150" t="inlineStr">
        <is>
          <t>EUR</t>
        </is>
      </c>
      <c r="L150" s="238" t="n">
        <v>6222</v>
      </c>
      <c r="M150">
        <f>L150*_xlfn.XLOOKUP(K150,AM:AM,AN:AN)</f>
        <v/>
      </c>
      <c r="N150">
        <f>L150*_xlfn.XLOOKUP(K150,AM:AM,AO:AO)</f>
        <v/>
      </c>
      <c r="O150" s="238" t="n">
        <v>1196.3</v>
      </c>
      <c r="P150">
        <f>O150*_xlfn.XLOOKUP(K150,AM:AM,AN:AN)</f>
        <v/>
      </c>
      <c r="Q150">
        <f>O150*_xlfn.XLOOKUP(K150,AM:AM,AO:AO)</f>
        <v/>
      </c>
      <c r="R150">
        <f>_xlfn.XLOOKUP(E150,Y:Y,Z:Z)</f>
        <v/>
      </c>
      <c r="S150">
        <f>_xlfn.XLOOKUP(E150,Y:Y,AB:AB)</f>
        <v/>
      </c>
      <c r="T150">
        <f>WEEKNUM(G150)</f>
        <v/>
      </c>
      <c r="U150">
        <f>YEAR(G150)</f>
        <v/>
      </c>
      <c r="V150" s="117">
        <f>IFERROR(Q150/N150,"0")</f>
        <v/>
      </c>
      <c r="Y150" t="n">
        <v>31971</v>
      </c>
      <c r="Z150" t="inlineStr">
        <is>
          <t>CHEVAL BLANC SEYCHELLES</t>
        </is>
      </c>
      <c r="AA150" t="inlineStr">
        <is>
          <t>HTL</t>
        </is>
      </c>
      <c r="AB150" t="inlineStr">
        <is>
          <t>Seychelles</t>
        </is>
      </c>
      <c r="AF150" t="n">
        <v>25650</v>
      </c>
      <c r="AG150" t="inlineStr">
        <is>
          <t>HOTEL PALACIO DE SANTA PAULA, AUTOGRAPH COLLECTION</t>
        </is>
      </c>
      <c r="AH150" t="inlineStr">
        <is>
          <t>HTL</t>
        </is>
      </c>
      <c r="AI150" t="inlineStr">
        <is>
          <t>Spain</t>
        </is>
      </c>
      <c r="BH150" t="n">
        <v>154</v>
      </c>
      <c r="BI150" t="inlineStr">
        <is>
          <t>MinervaH</t>
        </is>
      </c>
    </row>
    <row r="151">
      <c r="A151">
        <f>_xlfn.XLOOKUP(D151,BN:BN,BO:BO)</f>
        <v/>
      </c>
      <c r="B151" t="inlineStr">
        <is>
          <t>SL</t>
        </is>
      </c>
      <c r="C151" t="n">
        <v>23</v>
      </c>
      <c r="D151">
        <f>_xlfn.XLOOKUP(C151,BC:BC,BD:BD)</f>
        <v/>
      </c>
      <c r="E151" t="n">
        <v>29073</v>
      </c>
      <c r="F151" t="inlineStr">
        <is>
          <t xml:space="preserve">Backstage Hotel Vernissage Zermatt </t>
        </is>
      </c>
      <c r="G151" s="234" t="n">
        <v>46017</v>
      </c>
      <c r="H151" s="234" t="n">
        <v>46024</v>
      </c>
      <c r="I151" t="inlineStr">
        <is>
          <t>HTL</t>
        </is>
      </c>
      <c r="J151">
        <f>_xlfn.XLOOKUP(I151,AS:AS,AU:AU)</f>
        <v/>
      </c>
      <c r="K151" t="inlineStr">
        <is>
          <t>EUR</t>
        </is>
      </c>
      <c r="L151" s="238" t="n">
        <v>29051.26</v>
      </c>
      <c r="M151">
        <f>L151*_xlfn.XLOOKUP(K151,AM:AM,AN:AN)</f>
        <v/>
      </c>
      <c r="N151">
        <f>L151*_xlfn.XLOOKUP(K151,AM:AM,AO:AO)</f>
        <v/>
      </c>
      <c r="O151" s="238" t="n">
        <v>1420.65</v>
      </c>
      <c r="P151">
        <f>O151*_xlfn.XLOOKUP(K151,AM:AM,AN:AN)</f>
        <v/>
      </c>
      <c r="Q151">
        <f>O151*_xlfn.XLOOKUP(K151,AM:AM,AO:AO)</f>
        <v/>
      </c>
      <c r="R151">
        <f>_xlfn.XLOOKUP(E151,Y:Y,Z:Z)</f>
        <v/>
      </c>
      <c r="S151">
        <f>_xlfn.XLOOKUP(E151,Y:Y,AB:AB)</f>
        <v/>
      </c>
      <c r="T151">
        <f>WEEKNUM(G151)</f>
        <v/>
      </c>
      <c r="U151">
        <f>YEAR(G151)</f>
        <v/>
      </c>
      <c r="V151" s="117">
        <f>IFERROR(Q151/N151,"0")</f>
        <v/>
      </c>
      <c r="Y151" t="n">
        <v>31972</v>
      </c>
      <c r="Z151" t="inlineStr">
        <is>
          <t>TAMARA MONSERRAT</t>
        </is>
      </c>
      <c r="AA151" t="inlineStr">
        <is>
          <t>REE</t>
        </is>
      </c>
      <c r="AB151" t="inlineStr">
        <is>
          <t>Spain</t>
        </is>
      </c>
      <c r="AF151" t="n">
        <v>25651</v>
      </c>
      <c r="AG151" t="inlineStr">
        <is>
          <t>Hertz Car Rental</t>
        </is>
      </c>
      <c r="AH151" t="inlineStr">
        <is>
          <t>AUT</t>
        </is>
      </c>
      <c r="AI151" t="inlineStr">
        <is>
          <t>United States</t>
        </is>
      </c>
      <c r="BH151" t="n">
        <v>155</v>
      </c>
      <c r="BI151" t="inlineStr">
        <is>
          <t>RafaellaP</t>
        </is>
      </c>
    </row>
    <row r="152">
      <c r="A152">
        <f>_xlfn.XLOOKUP(D152,BN:BN,BO:BO)</f>
        <v/>
      </c>
      <c r="B152" t="inlineStr">
        <is>
          <t>SL</t>
        </is>
      </c>
      <c r="C152" t="n">
        <v>23</v>
      </c>
      <c r="D152">
        <f>_xlfn.XLOOKUP(C152,BC:BC,BD:BD)</f>
        <v/>
      </c>
      <c r="E152" t="n">
        <v>27610</v>
      </c>
      <c r="F152" t="inlineStr">
        <is>
          <t>Seguro de viajes</t>
        </is>
      </c>
      <c r="G152" s="234" t="n">
        <v>46017</v>
      </c>
      <c r="H152" s="234" t="n">
        <v>46024</v>
      </c>
      <c r="I152" t="inlineStr">
        <is>
          <t>SEG</t>
        </is>
      </c>
      <c r="J152">
        <f>_xlfn.XLOOKUP(I152,AS:AS,AU:AU)</f>
        <v/>
      </c>
      <c r="K152" t="inlineStr">
        <is>
          <t>EUR</t>
        </is>
      </c>
      <c r="L152" s="238" t="n">
        <v>1208.1</v>
      </c>
      <c r="M152">
        <f>L152*_xlfn.XLOOKUP(K152,AM:AM,AN:AN)</f>
        <v/>
      </c>
      <c r="N152">
        <f>L152*_xlfn.XLOOKUP(K152,AM:AM,AO:AO)</f>
        <v/>
      </c>
      <c r="O152" s="238" t="n">
        <v>109.86</v>
      </c>
      <c r="P152">
        <f>O152*_xlfn.XLOOKUP(K152,AM:AM,AN:AN)</f>
        <v/>
      </c>
      <c r="Q152">
        <f>O152*_xlfn.XLOOKUP(K152,AM:AM,AO:AO)</f>
        <v/>
      </c>
      <c r="R152">
        <f>_xlfn.XLOOKUP(E152,Y:Y,Z:Z)</f>
        <v/>
      </c>
      <c r="S152">
        <f>_xlfn.XLOOKUP(E152,Y:Y,AB:AB)</f>
        <v/>
      </c>
      <c r="T152">
        <f>WEEKNUM(G152)</f>
        <v/>
      </c>
      <c r="U152">
        <f>YEAR(G152)</f>
        <v/>
      </c>
      <c r="V152" s="117">
        <f>IFERROR(Q152/N152,"0")</f>
        <v/>
      </c>
      <c r="Y152" t="n">
        <v>31977</v>
      </c>
      <c r="Z152" t="inlineStr">
        <is>
          <t>GAMEWATCHERS SAFARIS LTD - TOUR OPERATING COMPANY</t>
        </is>
      </c>
      <c r="AA152" t="inlineStr">
        <is>
          <t>OTR</t>
        </is>
      </c>
      <c r="AB152" t="inlineStr">
        <is>
          <t>Kenya</t>
        </is>
      </c>
      <c r="AF152" t="n">
        <v>25652</v>
      </c>
      <c r="AG152" t="inlineStr">
        <is>
          <t>FOUR SEASONS HOTEL MADRID</t>
        </is>
      </c>
      <c r="AH152" t="inlineStr">
        <is>
          <t>HTL</t>
        </is>
      </c>
      <c r="AI152" t="inlineStr">
        <is>
          <t>Spain</t>
        </is>
      </c>
      <c r="BH152" t="n">
        <v>156</v>
      </c>
      <c r="BI152" t="inlineStr">
        <is>
          <t>MinervaH</t>
        </is>
      </c>
    </row>
    <row r="153">
      <c r="A153">
        <f>_xlfn.XLOOKUP(D153,BN:BN,BO:BO)</f>
        <v/>
      </c>
      <c r="B153" t="inlineStr">
        <is>
          <t>SL</t>
        </is>
      </c>
      <c r="C153" t="n">
        <v>23</v>
      </c>
      <c r="D153">
        <f>_xlfn.XLOOKUP(C153,BC:BC,BD:BD)</f>
        <v/>
      </c>
      <c r="E153" t="n">
        <v>27688</v>
      </c>
      <c r="F153" t="inlineStr">
        <is>
          <t>Compra billetes MAD MXP MAD - Business</t>
        </is>
      </c>
      <c r="G153" s="234" t="n">
        <v>46017</v>
      </c>
      <c r="H153" s="234" t="n">
        <v>46024</v>
      </c>
      <c r="I153" t="inlineStr">
        <is>
          <t>ABC</t>
        </is>
      </c>
      <c r="J153">
        <f>_xlfn.XLOOKUP(I153,AS:AS,AU:AU)</f>
        <v/>
      </c>
      <c r="K153" t="inlineStr">
        <is>
          <t>EUR</t>
        </is>
      </c>
      <c r="L153" s="238" t="n">
        <v>938.26</v>
      </c>
      <c r="M153">
        <f>L153*_xlfn.XLOOKUP(K153,AM:AM,AN:AN)</f>
        <v/>
      </c>
      <c r="N153">
        <f>L153*_xlfn.XLOOKUP(K153,AM:AM,AO:AO)</f>
        <v/>
      </c>
      <c r="O153" s="238" t="n">
        <v>0</v>
      </c>
      <c r="P153">
        <f>O153*_xlfn.XLOOKUP(K153,AM:AM,AN:AN)</f>
        <v/>
      </c>
      <c r="Q153">
        <f>O153*_xlfn.XLOOKUP(K153,AM:AM,AO:AO)</f>
        <v/>
      </c>
      <c r="R153">
        <f>_xlfn.XLOOKUP(E153,Y:Y,Z:Z)</f>
        <v/>
      </c>
      <c r="S153">
        <f>_xlfn.XLOOKUP(E153,Y:Y,AB:AB)</f>
        <v/>
      </c>
      <c r="T153">
        <f>WEEKNUM(G153)</f>
        <v/>
      </c>
      <c r="U153">
        <f>YEAR(G153)</f>
        <v/>
      </c>
      <c r="V153" s="117">
        <f>IFERROR(Q153/N153,"0")</f>
        <v/>
      </c>
      <c r="Y153" t="n">
        <v>31979</v>
      </c>
      <c r="Z153" t="inlineStr">
        <is>
          <t>TRADERS HOTEL, KUALA LUMPUR</t>
        </is>
      </c>
      <c r="AA153" t="inlineStr">
        <is>
          <t>HTL</t>
        </is>
      </c>
      <c r="AB153" t="inlineStr">
        <is>
          <t>Malaysia</t>
        </is>
      </c>
      <c r="AF153" t="n">
        <v>25656</v>
      </c>
      <c r="AG153" t="inlineStr">
        <is>
          <t>Kenya Airways</t>
        </is>
      </c>
      <c r="AH153" t="inlineStr">
        <is>
          <t>VLO</t>
        </is>
      </c>
      <c r="AI153" t="inlineStr">
        <is>
          <t>Kenya</t>
        </is>
      </c>
      <c r="BH153" t="n">
        <v>157</v>
      </c>
      <c r="BI153" t="inlineStr">
        <is>
          <t>VeronicaN</t>
        </is>
      </c>
    </row>
    <row r="154">
      <c r="A154">
        <f>_xlfn.XLOOKUP(D154,BN:BN,BO:BO)</f>
        <v/>
      </c>
      <c r="B154" t="inlineStr">
        <is>
          <t>SL</t>
        </is>
      </c>
      <c r="C154" t="n">
        <v>23</v>
      </c>
      <c r="D154">
        <f>_xlfn.XLOOKUP(C154,BC:BC,BD:BD)</f>
        <v/>
      </c>
      <c r="E154" t="n">
        <v>27688</v>
      </c>
      <c r="F154" t="inlineStr">
        <is>
          <t>Compra billetes MAD MXP MAD - Turista</t>
        </is>
      </c>
      <c r="G154" s="234" t="n">
        <v>46017</v>
      </c>
      <c r="H154" s="234" t="n">
        <v>46024</v>
      </c>
      <c r="I154" t="inlineStr">
        <is>
          <t>ABC</t>
        </is>
      </c>
      <c r="J154">
        <f>_xlfn.XLOOKUP(I154,AS:AS,AU:AU)</f>
        <v/>
      </c>
      <c r="K154" t="inlineStr">
        <is>
          <t>EUR</t>
        </is>
      </c>
      <c r="L154" s="238" t="n">
        <v>1151.76</v>
      </c>
      <c r="M154">
        <f>L154*_xlfn.XLOOKUP(K154,AM:AM,AN:AN)</f>
        <v/>
      </c>
      <c r="N154">
        <f>L154*_xlfn.XLOOKUP(K154,AM:AM,AO:AO)</f>
        <v/>
      </c>
      <c r="O154" s="238" t="n">
        <v>0</v>
      </c>
      <c r="P154">
        <f>O154*_xlfn.XLOOKUP(K154,AM:AM,AN:AN)</f>
        <v/>
      </c>
      <c r="Q154">
        <f>O154*_xlfn.XLOOKUP(K154,AM:AM,AO:AO)</f>
        <v/>
      </c>
      <c r="R154">
        <f>_xlfn.XLOOKUP(E154,Y:Y,Z:Z)</f>
        <v/>
      </c>
      <c r="S154">
        <f>_xlfn.XLOOKUP(E154,Y:Y,AB:AB)</f>
        <v/>
      </c>
      <c r="T154">
        <f>WEEKNUM(G154)</f>
        <v/>
      </c>
      <c r="U154">
        <f>YEAR(G154)</f>
        <v/>
      </c>
      <c r="V154" s="117">
        <f>IFERROR(Q154/N154,"0")</f>
        <v/>
      </c>
      <c r="Y154" t="n">
        <v>31982</v>
      </c>
      <c r="Z154" t="inlineStr">
        <is>
          <t>FAIRMONT SINGAPORE</t>
        </is>
      </c>
      <c r="AA154" t="inlineStr">
        <is>
          <t>HTL</t>
        </is>
      </c>
      <c r="AB154" t="inlineStr">
        <is>
          <t>Singapore</t>
        </is>
      </c>
      <c r="AF154" t="n">
        <v>25672</v>
      </c>
      <c r="AG154" t="inlineStr">
        <is>
          <t>GRAND HOTEL FASANO</t>
        </is>
      </c>
      <c r="AH154" t="inlineStr">
        <is>
          <t>HTL</t>
        </is>
      </c>
      <c r="AI154" t="inlineStr">
        <is>
          <t>Italy</t>
        </is>
      </c>
      <c r="BH154" t="n">
        <v>158</v>
      </c>
      <c r="BI154" t="inlineStr">
        <is>
          <t>DianaM</t>
        </is>
      </c>
    </row>
    <row r="155">
      <c r="A155">
        <f>_xlfn.XLOOKUP(D155,BN:BN,BO:BO)</f>
        <v/>
      </c>
      <c r="B155" t="inlineStr">
        <is>
          <t>SL</t>
        </is>
      </c>
      <c r="C155" t="n">
        <v>23</v>
      </c>
      <c r="D155">
        <f>_xlfn.XLOOKUP(C155,BC:BC,BD:BD)</f>
        <v/>
      </c>
      <c r="E155" t="n">
        <v>0</v>
      </c>
      <c r="F155" t="inlineStr">
        <is>
          <t>Fee emision aéreos</t>
        </is>
      </c>
      <c r="G155" s="234" t="n">
        <v>46017</v>
      </c>
      <c r="H155" s="234" t="n">
        <v>46024</v>
      </c>
      <c r="I155" t="inlineStr">
        <is>
          <t>HPS</t>
        </is>
      </c>
      <c r="J155">
        <f>_xlfn.XLOOKUP(I155,AS:AS,AU:AU)</f>
        <v/>
      </c>
      <c r="K155" t="inlineStr">
        <is>
          <t>EUR</t>
        </is>
      </c>
      <c r="L155" s="238" t="n">
        <v>194.45</v>
      </c>
      <c r="M155">
        <f>L155*_xlfn.XLOOKUP(K155,AM:AM,AN:AN)</f>
        <v/>
      </c>
      <c r="N155">
        <f>L155*_xlfn.XLOOKUP(K155,AM:AM,AO:AO)</f>
        <v/>
      </c>
      <c r="O155" s="238" t="n">
        <v>194.45</v>
      </c>
      <c r="P155">
        <f>O155*_xlfn.XLOOKUP(K155,AM:AM,AN:AN)</f>
        <v/>
      </c>
      <c r="Q155">
        <f>O155*_xlfn.XLOOKUP(K155,AM:AM,AO:AO)</f>
        <v/>
      </c>
      <c r="R155">
        <f>_xlfn.XLOOKUP(E155,Y:Y,Z:Z)</f>
        <v/>
      </c>
      <c r="S155">
        <f>_xlfn.XLOOKUP(E155,Y:Y,AB:AB)</f>
        <v/>
      </c>
      <c r="T155">
        <f>WEEKNUM(G155)</f>
        <v/>
      </c>
      <c r="U155">
        <f>YEAR(G155)</f>
        <v/>
      </c>
      <c r="V155" s="117">
        <f>IFERROR(Q155/N155,"0")</f>
        <v/>
      </c>
      <c r="Y155" t="n">
        <v>32003</v>
      </c>
      <c r="Z155" t="inlineStr">
        <is>
          <t>ZIMBABWE EMBASSY</t>
        </is>
      </c>
      <c r="AA155" t="inlineStr">
        <is>
          <t>VIS</t>
        </is>
      </c>
      <c r="AB155" t="inlineStr">
        <is>
          <t>Zimbabwe</t>
        </is>
      </c>
      <c r="AF155" t="n">
        <v>25684</v>
      </c>
      <c r="AG155" t="inlineStr">
        <is>
          <t>Rwandair Airlines</t>
        </is>
      </c>
      <c r="AH155" t="inlineStr">
        <is>
          <t>VLO</t>
        </is>
      </c>
      <c r="AI155" t="inlineStr">
        <is>
          <t>Rwanda</t>
        </is>
      </c>
      <c r="BH155" t="n">
        <v>159</v>
      </c>
      <c r="BI155" t="inlineStr">
        <is>
          <t>FernandoS</t>
        </is>
      </c>
    </row>
    <row r="156">
      <c r="A156">
        <f>_xlfn.XLOOKUP(D156,BN:BN,BO:BO)</f>
        <v/>
      </c>
      <c r="B156" t="inlineStr">
        <is>
          <t>SL</t>
        </is>
      </c>
      <c r="C156" t="n">
        <v>24</v>
      </c>
      <c r="D156">
        <f>_xlfn.XLOOKUP(C156,BC:BC,BD:BD)</f>
        <v/>
      </c>
      <c r="E156" t="n">
        <v>27688</v>
      </c>
      <c r="F156" t="inlineStr">
        <is>
          <t>Emisión billetes BCN-FCO-EZE</t>
        </is>
      </c>
      <c r="G156" s="234" t="n">
        <v>45902</v>
      </c>
      <c r="H156" s="234" t="n">
        <v>45903</v>
      </c>
      <c r="I156" t="inlineStr">
        <is>
          <t>ABC</t>
        </is>
      </c>
      <c r="J156">
        <f>_xlfn.XLOOKUP(I156,AS:AS,AU:AU)</f>
        <v/>
      </c>
      <c r="K156" t="inlineStr">
        <is>
          <t>EUR</t>
        </is>
      </c>
      <c r="L156" s="238" t="n">
        <v>2400</v>
      </c>
      <c r="M156">
        <f>L156*_xlfn.XLOOKUP(K156,AM:AM,AN:AN)</f>
        <v/>
      </c>
      <c r="N156">
        <f>L156*_xlfn.XLOOKUP(K156,AM:AM,AO:AO)</f>
        <v/>
      </c>
      <c r="O156" s="238" t="n">
        <v>183.19</v>
      </c>
      <c r="P156">
        <f>O156*_xlfn.XLOOKUP(K156,AM:AM,AN:AN)</f>
        <v/>
      </c>
      <c r="Q156">
        <f>O156*_xlfn.XLOOKUP(K156,AM:AM,AO:AO)</f>
        <v/>
      </c>
      <c r="R156">
        <f>_xlfn.XLOOKUP(E156,Y:Y,Z:Z)</f>
        <v/>
      </c>
      <c r="S156">
        <f>_xlfn.XLOOKUP(E156,Y:Y,AB:AB)</f>
        <v/>
      </c>
      <c r="T156">
        <f>WEEKNUM(G156)</f>
        <v/>
      </c>
      <c r="U156">
        <f>YEAR(G156)</f>
        <v/>
      </c>
      <c r="V156" s="117">
        <f>IFERROR(Q156/N156,"0")</f>
        <v/>
      </c>
      <c r="Y156" t="n">
        <v>32014</v>
      </c>
      <c r="Z156" t="inlineStr">
        <is>
          <t>Qatar Airways</t>
        </is>
      </c>
      <c r="AA156" t="inlineStr">
        <is>
          <t>VLO</t>
        </is>
      </c>
      <c r="AB156" t="inlineStr">
        <is>
          <t>Qatar</t>
        </is>
      </c>
      <c r="AF156" t="n">
        <v>25689</v>
      </c>
      <c r="AG156" t="inlineStr">
        <is>
          <t>AMAN NEW YORK</t>
        </is>
      </c>
      <c r="AH156" t="inlineStr">
        <is>
          <t>HTL</t>
        </is>
      </c>
      <c r="AI156" t="inlineStr">
        <is>
          <t>United States</t>
        </is>
      </c>
      <c r="BH156" t="n">
        <v>160</v>
      </c>
      <c r="BI156" t="inlineStr">
        <is>
          <t>LucianaE</t>
        </is>
      </c>
    </row>
    <row r="157">
      <c r="A157">
        <f>_xlfn.XLOOKUP(D157,BN:BN,BO:BO)</f>
        <v/>
      </c>
      <c r="B157" t="inlineStr">
        <is>
          <t>SL</t>
        </is>
      </c>
      <c r="C157" t="n">
        <v>25</v>
      </c>
      <c r="D157">
        <f>_xlfn.XLOOKUP(C157,BC:BC,BD:BD)</f>
        <v/>
      </c>
      <c r="E157" t="n">
        <v>29291</v>
      </c>
      <c r="F157" t="inlineStr">
        <is>
          <t>Hotel Le Terrazze</t>
        </is>
      </c>
      <c r="G157" s="234" t="n">
        <v>45855</v>
      </c>
      <c r="H157" s="234" t="n">
        <v>45860</v>
      </c>
      <c r="I157" t="inlineStr">
        <is>
          <t>HTL</t>
        </is>
      </c>
      <c r="J157">
        <f>_xlfn.XLOOKUP(I157,AS:AS,AU:AU)</f>
        <v/>
      </c>
      <c r="K157" t="inlineStr">
        <is>
          <t>EUR</t>
        </is>
      </c>
      <c r="L157" s="238" t="n">
        <v>2217.5</v>
      </c>
      <c r="M157">
        <f>L157*_xlfn.XLOOKUP(K157,AM:AM,AN:AN)</f>
        <v/>
      </c>
      <c r="N157">
        <f>L157*_xlfn.XLOOKUP(K157,AM:AM,AO:AO)</f>
        <v/>
      </c>
      <c r="O157" s="238" t="n">
        <v>732.5</v>
      </c>
      <c r="P157">
        <f>O157*_xlfn.XLOOKUP(K157,AM:AM,AN:AN)</f>
        <v/>
      </c>
      <c r="Q157">
        <f>O157*_xlfn.XLOOKUP(K157,AM:AM,AO:AO)</f>
        <v/>
      </c>
      <c r="R157">
        <f>_xlfn.XLOOKUP(E157,Y:Y,Z:Z)</f>
        <v/>
      </c>
      <c r="S157">
        <f>_xlfn.XLOOKUP(E157,Y:Y,AB:AB)</f>
        <v/>
      </c>
      <c r="T157">
        <f>WEEKNUM(G157)</f>
        <v/>
      </c>
      <c r="U157">
        <f>YEAR(G157)</f>
        <v/>
      </c>
      <c r="V157" s="117">
        <f>IFERROR(Q157/N157,"0")</f>
        <v/>
      </c>
      <c r="Y157" t="n">
        <v>32016</v>
      </c>
      <c r="Z157" t="inlineStr">
        <is>
          <t>SINGITA</t>
        </is>
      </c>
      <c r="AA157" t="inlineStr">
        <is>
          <t>OTR</t>
        </is>
      </c>
      <c r="AB157" t="inlineStr">
        <is>
          <t>South Africa</t>
        </is>
      </c>
      <c r="AF157" t="n">
        <v>25693</v>
      </c>
      <c r="AG157" t="inlineStr">
        <is>
          <t>Government of India</t>
        </is>
      </c>
      <c r="AI157" t="inlineStr">
        <is>
          <t>India</t>
        </is>
      </c>
      <c r="BH157" t="n">
        <v>161</v>
      </c>
      <c r="BI157" t="inlineStr">
        <is>
          <t>LucianaE</t>
        </is>
      </c>
    </row>
    <row r="158">
      <c r="A158">
        <f>_xlfn.XLOOKUP(D158,BN:BN,BO:BO)</f>
        <v/>
      </c>
      <c r="B158" t="inlineStr">
        <is>
          <t>SL</t>
        </is>
      </c>
      <c r="C158" t="n">
        <v>25</v>
      </c>
      <c r="D158">
        <f>_xlfn.XLOOKUP(C158,BC:BC,BD:BD)</f>
        <v/>
      </c>
      <c r="E158" t="n">
        <v>0</v>
      </c>
      <c r="F158" t="inlineStr">
        <is>
          <t>Sobrecomisión 20%</t>
        </is>
      </c>
      <c r="G158" s="234" t="n">
        <v>45855</v>
      </c>
      <c r="H158" s="234" t="n">
        <v>45860</v>
      </c>
      <c r="I158" t="inlineStr">
        <is>
          <t>HPS</t>
        </is>
      </c>
      <c r="J158">
        <f>_xlfn.XLOOKUP(I158,AS:AS,AU:AU)</f>
        <v/>
      </c>
      <c r="K158" t="inlineStr">
        <is>
          <t>EUR</t>
        </is>
      </c>
      <c r="L158" s="238" t="n">
        <v>382.5</v>
      </c>
      <c r="M158">
        <f>L158*_xlfn.XLOOKUP(K158,AM:AM,AN:AN)</f>
        <v/>
      </c>
      <c r="N158">
        <f>L158*_xlfn.XLOOKUP(K158,AM:AM,AO:AO)</f>
        <v/>
      </c>
      <c r="O158" s="238" t="n">
        <v>382.5</v>
      </c>
      <c r="P158">
        <f>O158*_xlfn.XLOOKUP(K158,AM:AM,AN:AN)</f>
        <v/>
      </c>
      <c r="Q158">
        <f>O158*_xlfn.XLOOKUP(K158,AM:AM,AO:AO)</f>
        <v/>
      </c>
      <c r="R158">
        <f>_xlfn.XLOOKUP(E158,Y:Y,Z:Z)</f>
        <v/>
      </c>
      <c r="S158">
        <f>_xlfn.XLOOKUP(E158,Y:Y,AB:AB)</f>
        <v/>
      </c>
      <c r="T158">
        <f>WEEKNUM(G158)</f>
        <v/>
      </c>
      <c r="U158">
        <f>YEAR(G158)</f>
        <v/>
      </c>
      <c r="V158" s="117">
        <f>IFERROR(Q158/N158,"0")</f>
        <v/>
      </c>
      <c r="Y158" t="n">
        <v>32018</v>
      </c>
      <c r="Z158" t="inlineStr">
        <is>
          <t>CHEVAL BLANC MALDIVES</t>
        </is>
      </c>
      <c r="AA158" t="inlineStr">
        <is>
          <t>HTL</t>
        </is>
      </c>
      <c r="AB158" t="inlineStr">
        <is>
          <t>Maldives</t>
        </is>
      </c>
      <c r="AF158" t="n">
        <v>25694</v>
      </c>
      <c r="AG158" t="inlineStr">
        <is>
          <t>Copa Airlines</t>
        </is>
      </c>
      <c r="AH158" t="inlineStr">
        <is>
          <t>VLO</t>
        </is>
      </c>
      <c r="AI158" t="inlineStr">
        <is>
          <t>Panama</t>
        </is>
      </c>
      <c r="BH158" t="n">
        <v>162</v>
      </c>
      <c r="BI158" t="inlineStr">
        <is>
          <t>LucianaE</t>
        </is>
      </c>
    </row>
    <row r="159">
      <c r="A159">
        <f>_xlfn.XLOOKUP(D159,BN:BN,BO:BO)</f>
        <v/>
      </c>
      <c r="B159" t="inlineStr">
        <is>
          <t>SL</t>
        </is>
      </c>
      <c r="C159" t="n">
        <v>26</v>
      </c>
      <c r="D159">
        <f>_xlfn.XLOOKUP(C159,BC:BC,BD:BD)</f>
        <v/>
      </c>
      <c r="E159" t="n">
        <v>29296</v>
      </c>
      <c r="F159" t="inlineStr">
        <is>
          <t xml:space="preserve">Reserva Aqua Blu - Directo </t>
        </is>
      </c>
      <c r="G159" s="234" t="n">
        <v>45858</v>
      </c>
      <c r="H159" s="234" t="n">
        <v>45859</v>
      </c>
      <c r="I159" t="inlineStr">
        <is>
          <t>HTL</t>
        </is>
      </c>
      <c r="J159">
        <f>_xlfn.XLOOKUP(I159,AS:AS,AU:AU)</f>
        <v/>
      </c>
      <c r="K159" t="inlineStr">
        <is>
          <t>EUR</t>
        </is>
      </c>
      <c r="L159" s="238" t="n">
        <v>1200</v>
      </c>
      <c r="M159">
        <f>L159*_xlfn.XLOOKUP(K159,AM:AM,AN:AN)</f>
        <v/>
      </c>
      <c r="N159">
        <f>L159*_xlfn.XLOOKUP(K159,AM:AM,AO:AO)</f>
        <v/>
      </c>
      <c r="O159" s="238" t="n">
        <v>120</v>
      </c>
      <c r="P159">
        <f>O159*_xlfn.XLOOKUP(K159,AM:AM,AN:AN)</f>
        <v/>
      </c>
      <c r="Q159">
        <f>O159*_xlfn.XLOOKUP(K159,AM:AM,AO:AO)</f>
        <v/>
      </c>
      <c r="R159">
        <f>_xlfn.XLOOKUP(E159,Y:Y,Z:Z)</f>
        <v/>
      </c>
      <c r="S159">
        <f>_xlfn.XLOOKUP(E159,Y:Y,AB:AB)</f>
        <v/>
      </c>
      <c r="T159">
        <f>WEEKNUM(G159)</f>
        <v/>
      </c>
      <c r="U159">
        <f>YEAR(G159)</f>
        <v/>
      </c>
      <c r="V159" s="117">
        <f>IFERROR(Q159/N159,"0")</f>
        <v/>
      </c>
      <c r="Y159" t="n">
        <v>32019</v>
      </c>
      <c r="Z159" t="inlineStr">
        <is>
          <t>HOTEL ABADIA RETUERTA LEDOMAINE</t>
        </is>
      </c>
      <c r="AA159" t="inlineStr">
        <is>
          <t>HTL</t>
        </is>
      </c>
      <c r="AB159" t="inlineStr">
        <is>
          <t>Spain</t>
        </is>
      </c>
      <c r="AF159" t="n">
        <v>25704</v>
      </c>
      <c r="AG159" t="inlineStr">
        <is>
          <t>ROSEWOOD VIENNA</t>
        </is>
      </c>
      <c r="AH159" t="inlineStr">
        <is>
          <t>HTL</t>
        </is>
      </c>
      <c r="AI159" t="inlineStr">
        <is>
          <t>Austria</t>
        </is>
      </c>
      <c r="BH159" t="n">
        <v>163</v>
      </c>
      <c r="BI159" t="inlineStr">
        <is>
          <t>DianaM</t>
        </is>
      </c>
    </row>
    <row r="160">
      <c r="A160">
        <f>_xlfn.XLOOKUP(D160,BN:BN,BO:BO)</f>
        <v/>
      </c>
      <c r="B160" t="inlineStr">
        <is>
          <t>SL</t>
        </is>
      </c>
      <c r="C160" t="n">
        <v>26</v>
      </c>
      <c r="D160">
        <f>_xlfn.XLOOKUP(C160,BC:BC,BD:BD)</f>
        <v/>
      </c>
      <c r="E160" t="n">
        <v>29297</v>
      </c>
      <c r="F160" t="inlineStr">
        <is>
          <t>Ferry</t>
        </is>
      </c>
      <c r="G160" s="234" t="n">
        <v>45859</v>
      </c>
      <c r="H160" s="234" t="n">
        <v>45864</v>
      </c>
      <c r="I160" t="inlineStr">
        <is>
          <t>TRF</t>
        </is>
      </c>
      <c r="J160">
        <f>_xlfn.XLOOKUP(I160,AS:AS,AU:AU)</f>
        <v/>
      </c>
      <c r="K160" t="inlineStr">
        <is>
          <t>EUR</t>
        </is>
      </c>
      <c r="L160" s="238" t="n">
        <v>336</v>
      </c>
      <c r="M160">
        <f>L160*_xlfn.XLOOKUP(K160,AM:AM,AN:AN)</f>
        <v/>
      </c>
      <c r="N160">
        <f>L160*_xlfn.XLOOKUP(K160,AM:AM,AO:AO)</f>
        <v/>
      </c>
      <c r="O160" s="238" t="n">
        <v>0</v>
      </c>
      <c r="P160">
        <f>O160*_xlfn.XLOOKUP(K160,AM:AM,AN:AN)</f>
        <v/>
      </c>
      <c r="Q160">
        <f>O160*_xlfn.XLOOKUP(K160,AM:AM,AO:AO)</f>
        <v/>
      </c>
      <c r="R160">
        <f>_xlfn.XLOOKUP(E160,Y:Y,Z:Z)</f>
        <v/>
      </c>
      <c r="S160">
        <f>_xlfn.XLOOKUP(E160,Y:Y,AB:AB)</f>
        <v/>
      </c>
      <c r="T160">
        <f>WEEKNUM(G160)</f>
        <v/>
      </c>
      <c r="U160">
        <f>YEAR(G160)</f>
        <v/>
      </c>
      <c r="V160" s="117">
        <f>IFERROR(Q160/N160,"0")</f>
        <v/>
      </c>
      <c r="Y160" t="n">
        <v>32021</v>
      </c>
      <c r="Z160" t="inlineStr">
        <is>
          <t>ACE HOTEL KYOTO</t>
        </is>
      </c>
      <c r="AA160" t="inlineStr">
        <is>
          <t>HTL</t>
        </is>
      </c>
      <c r="AB160" t="inlineStr">
        <is>
          <t>Japan</t>
        </is>
      </c>
      <c r="AF160" t="n">
        <v>25706</v>
      </c>
      <c r="AG160" t="inlineStr">
        <is>
          <t>CRYSTAL CRUISES</t>
        </is>
      </c>
      <c r="AH160" t="inlineStr">
        <is>
          <t>CRC</t>
        </is>
      </c>
      <c r="AI160" t="inlineStr">
        <is>
          <t>United States</t>
        </is>
      </c>
      <c r="BH160" t="n">
        <v>164</v>
      </c>
      <c r="BI160" t="inlineStr">
        <is>
          <t>LucianaE</t>
        </is>
      </c>
    </row>
    <row r="161">
      <c r="A161">
        <f>_xlfn.XLOOKUP(D161,BN:BN,BO:BO)</f>
        <v/>
      </c>
      <c r="B161" t="inlineStr">
        <is>
          <t>SL</t>
        </is>
      </c>
      <c r="C161" t="n">
        <v>27</v>
      </c>
      <c r="D161">
        <f>_xlfn.XLOOKUP(C161,BC:BC,BD:BD)</f>
        <v/>
      </c>
      <c r="E161" t="n">
        <v>28693</v>
      </c>
      <c r="F161" t="inlineStr">
        <is>
          <t>Servicios de hostelería  34.311</t>
        </is>
      </c>
      <c r="G161" s="234" t="n">
        <v>45928</v>
      </c>
      <c r="H161" s="234" t="n">
        <v>45950</v>
      </c>
      <c r="I161" t="inlineStr">
        <is>
          <t>PKT</t>
        </is>
      </c>
      <c r="J161">
        <f>_xlfn.XLOOKUP(I161,AS:AS,AU:AU)</f>
        <v/>
      </c>
      <c r="K161" t="inlineStr">
        <is>
          <t>EUR</t>
        </is>
      </c>
      <c r="L161" s="238" t="n">
        <v>32743.74</v>
      </c>
      <c r="M161">
        <f>L161*_xlfn.XLOOKUP(K161,AM:AM,AN:AN)</f>
        <v/>
      </c>
      <c r="N161">
        <f>L161*_xlfn.XLOOKUP(K161,AM:AM,AO:AO)</f>
        <v/>
      </c>
      <c r="O161" s="238" t="n">
        <v>8375.74</v>
      </c>
      <c r="P161">
        <f>O161*_xlfn.XLOOKUP(K161,AM:AM,AN:AN)</f>
        <v/>
      </c>
      <c r="Q161">
        <f>O161*_xlfn.XLOOKUP(K161,AM:AM,AO:AO)</f>
        <v/>
      </c>
      <c r="R161">
        <f>_xlfn.XLOOKUP(E161,Y:Y,Z:Z)</f>
        <v/>
      </c>
      <c r="S161">
        <f>_xlfn.XLOOKUP(E161,Y:Y,AB:AB)</f>
        <v/>
      </c>
      <c r="T161">
        <f>WEEKNUM(G161)</f>
        <v/>
      </c>
      <c r="U161">
        <f>YEAR(G161)</f>
        <v/>
      </c>
      <c r="V161" s="117">
        <f>IFERROR(Q161/N161,"0")</f>
        <v/>
      </c>
      <c r="Y161" t="n">
        <v>32023</v>
      </c>
      <c r="Z161" t="inlineStr">
        <is>
          <t>THE ADDRESS DOWNTOWN DUBAI</t>
        </is>
      </c>
      <c r="AA161" t="inlineStr">
        <is>
          <t>HTL</t>
        </is>
      </c>
      <c r="AB161" t="inlineStr">
        <is>
          <t>United Arab Emirates</t>
        </is>
      </c>
      <c r="AF161" t="n">
        <v>25721</v>
      </c>
      <c r="AG161" t="inlineStr">
        <is>
          <t>SKYLUX TRAVEL</t>
        </is>
      </c>
      <c r="AH161" t="inlineStr">
        <is>
          <t>ABC</t>
        </is>
      </c>
      <c r="AI161" t="inlineStr">
        <is>
          <t>United States</t>
        </is>
      </c>
      <c r="BH161" t="n">
        <v>165</v>
      </c>
      <c r="BI161" t="inlineStr">
        <is>
          <t>DianaM</t>
        </is>
      </c>
    </row>
    <row r="162">
      <c r="A162">
        <f>_xlfn.XLOOKUP(D162,BN:BN,BO:BO)</f>
        <v/>
      </c>
      <c r="B162" t="inlineStr">
        <is>
          <t>SL</t>
        </is>
      </c>
      <c r="C162" t="n">
        <v>27</v>
      </c>
      <c r="D162">
        <f>_xlfn.XLOOKUP(C162,BC:BC,BD:BD)</f>
        <v/>
      </c>
      <c r="E162" t="n">
        <v>27688</v>
      </c>
      <c r="F162" t="inlineStr">
        <is>
          <t>Emisión billete IB - MAD RIO // BPS MAD</t>
        </is>
      </c>
      <c r="G162" s="234" t="n">
        <v>45928</v>
      </c>
      <c r="H162" s="234" t="n">
        <v>45950</v>
      </c>
      <c r="I162" t="inlineStr">
        <is>
          <t>ABC</t>
        </is>
      </c>
      <c r="J162">
        <f>_xlfn.XLOOKUP(I162,AS:AS,AU:AU)</f>
        <v/>
      </c>
      <c r="K162" t="inlineStr">
        <is>
          <t>EUR</t>
        </is>
      </c>
      <c r="L162" s="238" t="n">
        <v>9082</v>
      </c>
      <c r="M162">
        <f>L162*_xlfn.XLOOKUP(K162,AM:AM,AN:AN)</f>
        <v/>
      </c>
      <c r="N162">
        <f>L162*_xlfn.XLOOKUP(K162,AM:AM,AO:AO)</f>
        <v/>
      </c>
      <c r="O162" s="238" t="n">
        <v>100</v>
      </c>
      <c r="P162">
        <f>O162*_xlfn.XLOOKUP(K162,AM:AM,AN:AN)</f>
        <v/>
      </c>
      <c r="Q162">
        <f>O162*_xlfn.XLOOKUP(K162,AM:AM,AO:AO)</f>
        <v/>
      </c>
      <c r="R162">
        <f>_xlfn.XLOOKUP(E162,Y:Y,Z:Z)</f>
        <v/>
      </c>
      <c r="S162">
        <f>_xlfn.XLOOKUP(E162,Y:Y,AB:AB)</f>
        <v/>
      </c>
      <c r="T162">
        <f>WEEKNUM(G162)</f>
        <v/>
      </c>
      <c r="U162">
        <f>YEAR(G162)</f>
        <v/>
      </c>
      <c r="V162" s="117">
        <f>IFERROR(Q162/N162,"0")</f>
        <v/>
      </c>
      <c r="Y162" t="n">
        <v>32024</v>
      </c>
      <c r="Z162" t="inlineStr">
        <is>
          <t>ADDRESS SKY VIEW</t>
        </is>
      </c>
      <c r="AA162" t="inlineStr">
        <is>
          <t>HTL</t>
        </is>
      </c>
      <c r="AB162" t="inlineStr">
        <is>
          <t>United Arab Emirates</t>
        </is>
      </c>
      <c r="AF162" t="n">
        <v>25726</v>
      </c>
      <c r="AG162" t="inlineStr">
        <is>
          <t>VISAS Osvaldo Cruz</t>
        </is>
      </c>
      <c r="AH162" t="inlineStr">
        <is>
          <t>HPS</t>
        </is>
      </c>
      <c r="AI162" t="inlineStr">
        <is>
          <t>Cliente</t>
        </is>
      </c>
      <c r="BH162" t="n">
        <v>166</v>
      </c>
      <c r="BI162" t="inlineStr">
        <is>
          <t>DianaM</t>
        </is>
      </c>
    </row>
    <row r="163">
      <c r="A163">
        <f>_xlfn.XLOOKUP(D163,BN:BN,BO:BO)</f>
        <v/>
      </c>
      <c r="B163" t="inlineStr">
        <is>
          <t>SL</t>
        </is>
      </c>
      <c r="C163" t="n">
        <v>27</v>
      </c>
      <c r="D163">
        <f>_xlfn.XLOOKUP(C163,BC:BC,BD:BD)</f>
        <v/>
      </c>
      <c r="E163" t="n">
        <v>28093</v>
      </c>
      <c r="F163" t="inlineStr">
        <is>
          <t>Billete GIG-SLZ-BSB-CNF</t>
        </is>
      </c>
      <c r="G163" s="234" t="n">
        <v>45937</v>
      </c>
      <c r="H163" s="234" t="n">
        <v>45940</v>
      </c>
      <c r="I163" t="inlineStr">
        <is>
          <t>VLO</t>
        </is>
      </c>
      <c r="J163">
        <f>_xlfn.XLOOKUP(I163,AS:AS,AU:AU)</f>
        <v/>
      </c>
      <c r="K163" t="inlineStr">
        <is>
          <t>EUR</t>
        </is>
      </c>
      <c r="L163" s="238" t="n">
        <v>300.5</v>
      </c>
      <c r="M163">
        <f>L163*_xlfn.XLOOKUP(K163,AM:AM,AN:AN)</f>
        <v/>
      </c>
      <c r="N163">
        <f>L163*_xlfn.XLOOKUP(K163,AM:AM,AO:AO)</f>
        <v/>
      </c>
      <c r="O163" s="238" t="n">
        <v>0</v>
      </c>
      <c r="P163">
        <f>O163*_xlfn.XLOOKUP(K163,AM:AM,AN:AN)</f>
        <v/>
      </c>
      <c r="Q163">
        <f>O163*_xlfn.XLOOKUP(K163,AM:AM,AO:AO)</f>
        <v/>
      </c>
      <c r="R163">
        <f>_xlfn.XLOOKUP(E163,Y:Y,Z:Z)</f>
        <v/>
      </c>
      <c r="S163">
        <f>_xlfn.XLOOKUP(E163,Y:Y,AB:AB)</f>
        <v/>
      </c>
      <c r="T163">
        <f>WEEKNUM(G163)</f>
        <v/>
      </c>
      <c r="U163">
        <f>YEAR(G163)</f>
        <v/>
      </c>
      <c r="V163" s="117">
        <f>IFERROR(Q163/N163,"0")</f>
        <v/>
      </c>
      <c r="Y163" t="n">
        <v>32025</v>
      </c>
      <c r="Z163" t="inlineStr">
        <is>
          <t>LES AIRELLES COURCHEVEL</t>
        </is>
      </c>
      <c r="AA163" t="inlineStr">
        <is>
          <t>HTL</t>
        </is>
      </c>
      <c r="AB163" t="inlineStr">
        <is>
          <t>France</t>
        </is>
      </c>
      <c r="AF163" t="n">
        <v>25760</v>
      </c>
      <c r="AG163" t="inlineStr">
        <is>
          <t>THE RITZ CARLTON ISTANBUL</t>
        </is>
      </c>
      <c r="AH163" t="inlineStr">
        <is>
          <t>HTL</t>
        </is>
      </c>
      <c r="AI163" t="inlineStr">
        <is>
          <t>Turkey</t>
        </is>
      </c>
      <c r="BH163" t="n">
        <v>167</v>
      </c>
      <c r="BI163" t="inlineStr">
        <is>
          <t>ClaudiaF</t>
        </is>
      </c>
    </row>
    <row r="164">
      <c r="A164">
        <f>_xlfn.XLOOKUP(D164,BN:BN,BO:BO)</f>
        <v/>
      </c>
      <c r="B164" t="inlineStr">
        <is>
          <t>SL</t>
        </is>
      </c>
      <c r="C164" t="n">
        <v>27</v>
      </c>
      <c r="D164">
        <f>_xlfn.XLOOKUP(C164,BC:BC,BD:BD)</f>
        <v/>
      </c>
      <c r="E164" t="n">
        <v>28093</v>
      </c>
      <c r="F164" t="inlineStr">
        <is>
          <t>Billete GIG-SLZ-BSB-CNF</t>
        </is>
      </c>
      <c r="G164" s="234" t="n">
        <v>45937</v>
      </c>
      <c r="H164" s="234" t="n">
        <v>45940</v>
      </c>
      <c r="I164" t="inlineStr">
        <is>
          <t>VLO</t>
        </is>
      </c>
      <c r="J164">
        <f>_xlfn.XLOOKUP(I164,AS:AS,AU:AU)</f>
        <v/>
      </c>
      <c r="K164" t="inlineStr">
        <is>
          <t>EUR</t>
        </is>
      </c>
      <c r="L164" s="238" t="n">
        <v>300.5</v>
      </c>
      <c r="M164">
        <f>L164*_xlfn.XLOOKUP(K164,AM:AM,AN:AN)</f>
        <v/>
      </c>
      <c r="N164">
        <f>L164*_xlfn.XLOOKUP(K164,AM:AM,AO:AO)</f>
        <v/>
      </c>
      <c r="O164" s="238" t="n">
        <v>0</v>
      </c>
      <c r="P164">
        <f>O164*_xlfn.XLOOKUP(K164,AM:AM,AN:AN)</f>
        <v/>
      </c>
      <c r="Q164">
        <f>O164*_xlfn.XLOOKUP(K164,AM:AM,AO:AO)</f>
        <v/>
      </c>
      <c r="R164">
        <f>_xlfn.XLOOKUP(E164,Y:Y,Z:Z)</f>
        <v/>
      </c>
      <c r="S164">
        <f>_xlfn.XLOOKUP(E164,Y:Y,AB:AB)</f>
        <v/>
      </c>
      <c r="T164">
        <f>WEEKNUM(G164)</f>
        <v/>
      </c>
      <c r="U164">
        <f>YEAR(G164)</f>
        <v/>
      </c>
      <c r="V164" s="117">
        <f>IFERROR(Q164/N164,"0")</f>
        <v/>
      </c>
      <c r="Y164" t="n">
        <v>32026</v>
      </c>
      <c r="Z164" t="inlineStr">
        <is>
          <t>ALILA VILLAS ULUWATU</t>
        </is>
      </c>
      <c r="AA164" t="inlineStr">
        <is>
          <t>HTL</t>
        </is>
      </c>
      <c r="AB164" t="inlineStr">
        <is>
          <t>Indonesia</t>
        </is>
      </c>
      <c r="AF164" t="n">
        <v>25762</v>
      </c>
      <c r="AG164" t="inlineStr">
        <is>
          <t>PULSO HOTEL FARIA LIMA</t>
        </is>
      </c>
      <c r="AH164" t="inlineStr">
        <is>
          <t>HTL</t>
        </is>
      </c>
      <c r="AI164" t="inlineStr">
        <is>
          <t>Brazil</t>
        </is>
      </c>
      <c r="BH164" t="n">
        <v>168</v>
      </c>
      <c r="BI164" t="inlineStr">
        <is>
          <t>DianaM</t>
        </is>
      </c>
    </row>
    <row r="165">
      <c r="A165">
        <f>_xlfn.XLOOKUP(D165,BN:BN,BO:BO)</f>
        <v/>
      </c>
      <c r="B165" t="inlineStr">
        <is>
          <t>SL</t>
        </is>
      </c>
      <c r="C165" t="n">
        <v>27</v>
      </c>
      <c r="D165">
        <f>_xlfn.XLOOKUP(C165,BC:BC,BD:BD)</f>
        <v/>
      </c>
      <c r="E165" t="n">
        <v>28093</v>
      </c>
      <c r="F165" t="inlineStr">
        <is>
          <t>Billete CNF-GRU-IOS</t>
        </is>
      </c>
      <c r="G165" s="234" t="n">
        <v>45942</v>
      </c>
      <c r="H165" s="234" t="n">
        <v>45942</v>
      </c>
      <c r="I165" t="inlineStr">
        <is>
          <t>VLO</t>
        </is>
      </c>
      <c r="J165">
        <f>_xlfn.XLOOKUP(I165,AS:AS,AU:AU)</f>
        <v/>
      </c>
      <c r="K165" t="inlineStr">
        <is>
          <t>EUR</t>
        </is>
      </c>
      <c r="L165" s="238" t="n">
        <v>409.5</v>
      </c>
      <c r="M165">
        <f>L165*_xlfn.XLOOKUP(K165,AM:AM,AN:AN)</f>
        <v/>
      </c>
      <c r="N165">
        <f>L165*_xlfn.XLOOKUP(K165,AM:AM,AO:AO)</f>
        <v/>
      </c>
      <c r="O165" s="238" t="n">
        <v>0</v>
      </c>
      <c r="P165">
        <f>O165*_xlfn.XLOOKUP(K165,AM:AM,AN:AN)</f>
        <v/>
      </c>
      <c r="Q165">
        <f>O165*_xlfn.XLOOKUP(K165,AM:AM,AO:AO)</f>
        <v/>
      </c>
      <c r="R165">
        <f>_xlfn.XLOOKUP(E165,Y:Y,Z:Z)</f>
        <v/>
      </c>
      <c r="S165">
        <f>_xlfn.XLOOKUP(E165,Y:Y,AB:AB)</f>
        <v/>
      </c>
      <c r="T165">
        <f>WEEKNUM(G165)</f>
        <v/>
      </c>
      <c r="U165">
        <f>YEAR(G165)</f>
        <v/>
      </c>
      <c r="V165" s="117">
        <f>IFERROR(Q165/N165,"0")</f>
        <v/>
      </c>
      <c r="Y165" t="n">
        <v>32066</v>
      </c>
      <c r="Z165" t="inlineStr">
        <is>
          <t>Hotel Park Hyatt Niseko</t>
        </is>
      </c>
      <c r="AA165" t="inlineStr">
        <is>
          <t>HTL</t>
        </is>
      </c>
      <c r="AB165" t="inlineStr">
        <is>
          <t>Japan</t>
        </is>
      </c>
      <c r="AF165" t="n">
        <v>25763</v>
      </c>
      <c r="AG165" t="inlineStr">
        <is>
          <t>MANDARIN ORIENTAL SANTIAGO</t>
        </is>
      </c>
      <c r="AH165" t="inlineStr">
        <is>
          <t>HTL</t>
        </is>
      </c>
      <c r="AI165" t="inlineStr">
        <is>
          <t>Chile</t>
        </is>
      </c>
      <c r="BH165" t="n">
        <v>169</v>
      </c>
      <c r="BI165" t="inlineStr">
        <is>
          <t>RafaellaP</t>
        </is>
      </c>
    </row>
    <row r="166">
      <c r="A166">
        <f>_xlfn.XLOOKUP(D166,BN:BN,BO:BO)</f>
        <v/>
      </c>
      <c r="B166" t="inlineStr">
        <is>
          <t>SL</t>
        </is>
      </c>
      <c r="C166" t="n">
        <v>27</v>
      </c>
      <c r="D166">
        <f>_xlfn.XLOOKUP(C166,BC:BC,BD:BD)</f>
        <v/>
      </c>
      <c r="E166" t="n">
        <v>28093</v>
      </c>
      <c r="F166" t="inlineStr">
        <is>
          <t>Billete CNF-GRU-IOS</t>
        </is>
      </c>
      <c r="G166" s="234" t="n">
        <v>45942</v>
      </c>
      <c r="H166" s="234" t="n">
        <v>45942</v>
      </c>
      <c r="I166" t="inlineStr">
        <is>
          <t>VLO</t>
        </is>
      </c>
      <c r="J166">
        <f>_xlfn.XLOOKUP(I166,AS:AS,AU:AU)</f>
        <v/>
      </c>
      <c r="K166" t="inlineStr">
        <is>
          <t>EUR</t>
        </is>
      </c>
      <c r="L166" s="238" t="n">
        <v>409.5</v>
      </c>
      <c r="M166">
        <f>L166*_xlfn.XLOOKUP(K166,AM:AM,AN:AN)</f>
        <v/>
      </c>
      <c r="N166">
        <f>L166*_xlfn.XLOOKUP(K166,AM:AM,AO:AO)</f>
        <v/>
      </c>
      <c r="O166" s="238" t="n">
        <v>0</v>
      </c>
      <c r="P166">
        <f>O166*_xlfn.XLOOKUP(K166,AM:AM,AN:AN)</f>
        <v/>
      </c>
      <c r="Q166">
        <f>O166*_xlfn.XLOOKUP(K166,AM:AM,AO:AO)</f>
        <v/>
      </c>
      <c r="R166">
        <f>_xlfn.XLOOKUP(E166,Y:Y,Z:Z)</f>
        <v/>
      </c>
      <c r="S166">
        <f>_xlfn.XLOOKUP(E166,Y:Y,AB:AB)</f>
        <v/>
      </c>
      <c r="T166">
        <f>WEEKNUM(G166)</f>
        <v/>
      </c>
      <c r="U166">
        <f>YEAR(G166)</f>
        <v/>
      </c>
      <c r="V166" s="117">
        <f>IFERROR(Q166/N166,"0")</f>
        <v/>
      </c>
      <c r="Y166" t="n">
        <v>32069</v>
      </c>
      <c r="Z166" t="inlineStr">
        <is>
          <t>REMOTE LANDS</t>
        </is>
      </c>
      <c r="AA166" t="inlineStr">
        <is>
          <t>PKT</t>
        </is>
      </c>
      <c r="AB166" t="inlineStr">
        <is>
          <t>United States</t>
        </is>
      </c>
      <c r="AF166" t="n">
        <v>25770</v>
      </c>
      <c r="AG166" t="inlineStr">
        <is>
          <t>Experiences by Roam</t>
        </is>
      </c>
      <c r="AH166" t="inlineStr">
        <is>
          <t>PKT</t>
        </is>
      </c>
      <c r="AI166" t="inlineStr">
        <is>
          <t>Saudi Arabia</t>
        </is>
      </c>
      <c r="BH166" t="n">
        <v>170</v>
      </c>
      <c r="BI166" t="inlineStr">
        <is>
          <t>ClaudiaF</t>
        </is>
      </c>
    </row>
    <row r="167">
      <c r="A167">
        <f>_xlfn.XLOOKUP(D167,BN:BN,BO:BO)</f>
        <v/>
      </c>
      <c r="B167" t="inlineStr">
        <is>
          <t>SL</t>
        </is>
      </c>
      <c r="C167" t="n">
        <v>27</v>
      </c>
      <c r="D167">
        <f>_xlfn.XLOOKUP(C167,BC:BC,BD:BD)</f>
        <v/>
      </c>
      <c r="E167" t="n">
        <v>28093</v>
      </c>
      <c r="F167" t="inlineStr">
        <is>
          <t>Billete IOS-CNF-BPS</t>
        </is>
      </c>
      <c r="G167" s="234" t="n">
        <v>45946</v>
      </c>
      <c r="H167" s="234" t="n">
        <v>45946</v>
      </c>
      <c r="I167" t="inlineStr">
        <is>
          <t>VLO</t>
        </is>
      </c>
      <c r="J167">
        <f>_xlfn.XLOOKUP(I167,AS:AS,AU:AU)</f>
        <v/>
      </c>
      <c r="K167" t="inlineStr">
        <is>
          <t>EUR</t>
        </is>
      </c>
      <c r="L167" s="238" t="n">
        <v>515</v>
      </c>
      <c r="M167">
        <f>L167*_xlfn.XLOOKUP(K167,AM:AM,AN:AN)</f>
        <v/>
      </c>
      <c r="N167">
        <f>L167*_xlfn.XLOOKUP(K167,AM:AM,AO:AO)</f>
        <v/>
      </c>
      <c r="O167" s="238" t="n">
        <v>0</v>
      </c>
      <c r="P167">
        <f>O167*_xlfn.XLOOKUP(K167,AM:AM,AN:AN)</f>
        <v/>
      </c>
      <c r="Q167">
        <f>O167*_xlfn.XLOOKUP(K167,AM:AM,AO:AO)</f>
        <v/>
      </c>
      <c r="R167">
        <f>_xlfn.XLOOKUP(E167,Y:Y,Z:Z)</f>
        <v/>
      </c>
      <c r="S167">
        <f>_xlfn.XLOOKUP(E167,Y:Y,AB:AB)</f>
        <v/>
      </c>
      <c r="T167">
        <f>WEEKNUM(G167)</f>
        <v/>
      </c>
      <c r="U167">
        <f>YEAR(G167)</f>
        <v/>
      </c>
      <c r="V167" s="117">
        <f>IFERROR(Q167/N167,"0")</f>
        <v/>
      </c>
      <c r="Y167" t="n">
        <v>32072</v>
      </c>
      <c r="Z167" t="inlineStr">
        <is>
          <t>ASIA PACIFIC LUXURY EXPEDITIONS</t>
        </is>
      </c>
      <c r="AA167" t="inlineStr">
        <is>
          <t>PKT</t>
        </is>
      </c>
      <c r="AB167" t="inlineStr">
        <is>
          <t>Singapore</t>
        </is>
      </c>
      <c r="AF167" t="n">
        <v>25771</v>
      </c>
      <c r="AG167" t="inlineStr">
        <is>
          <t>THE ADDRESS DOWNTOWN DUBAI</t>
        </is>
      </c>
      <c r="AH167" t="inlineStr">
        <is>
          <t>HTL</t>
        </is>
      </c>
      <c r="AI167" t="inlineStr">
        <is>
          <t>United Arab Emirates</t>
        </is>
      </c>
      <c r="BH167" t="n">
        <v>171</v>
      </c>
      <c r="BI167" t="inlineStr">
        <is>
          <t>LucianaE</t>
        </is>
      </c>
    </row>
    <row r="168">
      <c r="A168">
        <f>_xlfn.XLOOKUP(D168,BN:BN,BO:BO)</f>
        <v/>
      </c>
      <c r="B168" t="inlineStr">
        <is>
          <t>SL</t>
        </is>
      </c>
      <c r="C168" t="n">
        <v>27</v>
      </c>
      <c r="D168">
        <f>_xlfn.XLOOKUP(C168,BC:BC,BD:BD)</f>
        <v/>
      </c>
      <c r="E168" t="n">
        <v>28093</v>
      </c>
      <c r="F168" t="inlineStr">
        <is>
          <t>Billete IOS-CNF-BPS</t>
        </is>
      </c>
      <c r="G168" s="234" t="n">
        <v>45946</v>
      </c>
      <c r="H168" s="234" t="n">
        <v>45946</v>
      </c>
      <c r="I168" t="inlineStr">
        <is>
          <t>VLO</t>
        </is>
      </c>
      <c r="J168">
        <f>_xlfn.XLOOKUP(I168,AS:AS,AU:AU)</f>
        <v/>
      </c>
      <c r="K168" t="inlineStr">
        <is>
          <t>EUR</t>
        </is>
      </c>
      <c r="L168" s="238" t="n">
        <v>515</v>
      </c>
      <c r="M168">
        <f>L168*_xlfn.XLOOKUP(K168,AM:AM,AN:AN)</f>
        <v/>
      </c>
      <c r="N168">
        <f>L168*_xlfn.XLOOKUP(K168,AM:AM,AO:AO)</f>
        <v/>
      </c>
      <c r="O168" s="238" t="n">
        <v>0</v>
      </c>
      <c r="P168">
        <f>O168*_xlfn.XLOOKUP(K168,AM:AM,AN:AN)</f>
        <v/>
      </c>
      <c r="Q168">
        <f>O168*_xlfn.XLOOKUP(K168,AM:AM,AO:AO)</f>
        <v/>
      </c>
      <c r="R168">
        <f>_xlfn.XLOOKUP(E168,Y:Y,Z:Z)</f>
        <v/>
      </c>
      <c r="S168">
        <f>_xlfn.XLOOKUP(E168,Y:Y,AB:AB)</f>
        <v/>
      </c>
      <c r="T168">
        <f>WEEKNUM(G168)</f>
        <v/>
      </c>
      <c r="U168">
        <f>YEAR(G168)</f>
        <v/>
      </c>
      <c r="V168" s="117">
        <f>IFERROR(Q168/N168,"0")</f>
        <v/>
      </c>
      <c r="Y168" t="n">
        <v>32078</v>
      </c>
      <c r="Z168" t="inlineStr">
        <is>
          <t>CASA OAXACA HOTEL</t>
        </is>
      </c>
      <c r="AA168" t="inlineStr">
        <is>
          <t>HTL</t>
        </is>
      </c>
      <c r="AB168" t="inlineStr">
        <is>
          <t>Mexico</t>
        </is>
      </c>
      <c r="AF168" t="n">
        <v>25772</v>
      </c>
      <c r="AG168" t="inlineStr">
        <is>
          <t>VENUE AND CONCEPT</t>
        </is>
      </c>
      <c r="AH168" t="inlineStr">
        <is>
          <t>PKT</t>
        </is>
      </c>
      <c r="AI168" t="inlineStr">
        <is>
          <t>Philippines</t>
        </is>
      </c>
      <c r="BH168" t="n">
        <v>172</v>
      </c>
      <c r="BI168" t="inlineStr">
        <is>
          <t>LucianaE</t>
        </is>
      </c>
    </row>
    <row r="169">
      <c r="A169">
        <f>_xlfn.XLOOKUP(D169,BN:BN,BO:BO)</f>
        <v/>
      </c>
      <c r="B169" t="inlineStr">
        <is>
          <t>SL</t>
        </is>
      </c>
      <c r="C169" t="n">
        <v>27</v>
      </c>
      <c r="D169">
        <f>_xlfn.XLOOKUP(C169,BC:BC,BD:BD)</f>
        <v/>
      </c>
      <c r="E169" t="n">
        <v>0</v>
      </c>
      <c r="F169" t="inlineStr">
        <is>
          <t xml:space="preserve">Fee emisión vuelos Brasil </t>
        </is>
      </c>
      <c r="G169" s="234" t="n">
        <v>45946</v>
      </c>
      <c r="H169" s="234" t="n">
        <v>45946</v>
      </c>
      <c r="I169" t="inlineStr">
        <is>
          <t>HPS</t>
        </is>
      </c>
      <c r="J169">
        <f>_xlfn.XLOOKUP(I169,AS:AS,AU:AU)</f>
        <v/>
      </c>
      <c r="K169" t="inlineStr">
        <is>
          <t>EUR</t>
        </is>
      </c>
      <c r="L169" s="238" t="n">
        <v>120</v>
      </c>
      <c r="M169">
        <f>L169*_xlfn.XLOOKUP(K169,AM:AM,AN:AN)</f>
        <v/>
      </c>
      <c r="N169">
        <f>L169*_xlfn.XLOOKUP(K169,AM:AM,AO:AO)</f>
        <v/>
      </c>
      <c r="O169" s="238" t="n">
        <v>120</v>
      </c>
      <c r="P169">
        <f>O169*_xlfn.XLOOKUP(K169,AM:AM,AN:AN)</f>
        <v/>
      </c>
      <c r="Q169">
        <f>O169*_xlfn.XLOOKUP(K169,AM:AM,AO:AO)</f>
        <v/>
      </c>
      <c r="R169">
        <f>_xlfn.XLOOKUP(E169,Y:Y,Z:Z)</f>
        <v/>
      </c>
      <c r="S169">
        <f>_xlfn.XLOOKUP(E169,Y:Y,AB:AB)</f>
        <v/>
      </c>
      <c r="T169">
        <f>WEEKNUM(G169)</f>
        <v/>
      </c>
      <c r="U169">
        <f>YEAR(G169)</f>
        <v/>
      </c>
      <c r="V169" s="117">
        <f>IFERROR(Q169/N169,"0")</f>
        <v/>
      </c>
      <c r="Y169" t="n">
        <v>32098</v>
      </c>
      <c r="Z169" t="inlineStr">
        <is>
          <t>SETOUCHI IcelandER</t>
        </is>
      </c>
      <c r="AA169" t="inlineStr">
        <is>
          <t>PKT</t>
        </is>
      </c>
      <c r="AB169" t="inlineStr">
        <is>
          <t>Japan</t>
        </is>
      </c>
      <c r="AF169" t="n">
        <v>25773</v>
      </c>
      <c r="AG169" t="inlineStr">
        <is>
          <t>SAUDI E VISA</t>
        </is>
      </c>
      <c r="AH169" t="inlineStr">
        <is>
          <t>VIS</t>
        </is>
      </c>
      <c r="AI169" t="inlineStr">
        <is>
          <t>Saudi Arabia</t>
        </is>
      </c>
      <c r="BH169" t="n">
        <v>173</v>
      </c>
      <c r="BI169" t="inlineStr">
        <is>
          <t>LucianaE</t>
        </is>
      </c>
    </row>
    <row r="170">
      <c r="A170">
        <f>_xlfn.XLOOKUP(D170,BN:BN,BO:BO)</f>
        <v/>
      </c>
      <c r="B170" t="inlineStr">
        <is>
          <t>SL</t>
        </is>
      </c>
      <c r="C170" t="n">
        <v>27</v>
      </c>
      <c r="D170">
        <f>_xlfn.XLOOKUP(C170,BC:BC,BD:BD)</f>
        <v/>
      </c>
      <c r="E170" t="n">
        <v>27350</v>
      </c>
      <c r="F170" t="inlineStr">
        <is>
          <t>Traslado Aeropuerto - Domicilio</t>
        </is>
      </c>
      <c r="G170" s="234" t="n">
        <v>45928</v>
      </c>
      <c r="H170" s="234" t="n">
        <v>45950</v>
      </c>
      <c r="I170" t="inlineStr">
        <is>
          <t>TRF</t>
        </is>
      </c>
      <c r="J170">
        <f>_xlfn.XLOOKUP(I170,AS:AS,AU:AU)</f>
        <v/>
      </c>
      <c r="K170" t="inlineStr">
        <is>
          <t>EUR</t>
        </is>
      </c>
      <c r="L170" s="238" t="n">
        <v>240.9</v>
      </c>
      <c r="M170">
        <f>L170*_xlfn.XLOOKUP(K170,AM:AM,AN:AN)</f>
        <v/>
      </c>
      <c r="N170">
        <f>L170*_xlfn.XLOOKUP(K170,AM:AM,AO:AO)</f>
        <v/>
      </c>
      <c r="O170" s="238" t="n">
        <v>0</v>
      </c>
      <c r="P170">
        <f>O170*_xlfn.XLOOKUP(K170,AM:AM,AN:AN)</f>
        <v/>
      </c>
      <c r="Q170">
        <f>O170*_xlfn.XLOOKUP(K170,AM:AM,AO:AO)</f>
        <v/>
      </c>
      <c r="R170">
        <f>_xlfn.XLOOKUP(E170,Y:Y,Z:Z)</f>
        <v/>
      </c>
      <c r="S170">
        <f>_xlfn.XLOOKUP(E170,Y:Y,AB:AB)</f>
        <v/>
      </c>
      <c r="T170">
        <f>WEEKNUM(G170)</f>
        <v/>
      </c>
      <c r="U170">
        <f>YEAR(G170)</f>
        <v/>
      </c>
      <c r="V170" s="117">
        <f>IFERROR(Q170/N170,"0")</f>
        <v/>
      </c>
      <c r="Y170" t="n">
        <v>32162</v>
      </c>
      <c r="Z170" t="inlineStr">
        <is>
          <t>LX BOUTIQUE HOTEL</t>
        </is>
      </c>
      <c r="AA170" t="inlineStr">
        <is>
          <t>HTL</t>
        </is>
      </c>
      <c r="AB170" t="inlineStr">
        <is>
          <t>Portugal</t>
        </is>
      </c>
      <c r="AF170" t="n">
        <v>25774</v>
      </c>
      <c r="AG170" t="inlineStr">
        <is>
          <t>TRAVELQUEST</t>
        </is>
      </c>
      <c r="AH170" t="inlineStr">
        <is>
          <t>PKT</t>
        </is>
      </c>
      <c r="AI170" t="inlineStr">
        <is>
          <t>Mexico</t>
        </is>
      </c>
      <c r="BH170" t="n">
        <v>174</v>
      </c>
      <c r="BI170" t="inlineStr">
        <is>
          <t>DianaM</t>
        </is>
      </c>
    </row>
    <row r="171">
      <c r="A171">
        <f>_xlfn.XLOOKUP(D171,BN:BN,BO:BO)</f>
        <v/>
      </c>
      <c r="B171" t="inlineStr">
        <is>
          <t>SL</t>
        </is>
      </c>
      <c r="C171" t="n">
        <v>27</v>
      </c>
      <c r="D171">
        <f>_xlfn.XLOOKUP(C171,BC:BC,BD:BD)</f>
        <v/>
      </c>
      <c r="E171" t="n">
        <v>29901</v>
      </c>
      <c r="F171" t="inlineStr">
        <is>
          <t>Regalo Viaje</t>
        </is>
      </c>
      <c r="G171" s="234" t="n">
        <v>45924</v>
      </c>
      <c r="H171" s="234" t="n">
        <v>45924</v>
      </c>
      <c r="I171" t="inlineStr">
        <is>
          <t>OTR</t>
        </is>
      </c>
      <c r="J171">
        <f>_xlfn.XLOOKUP(I171,AS:AS,AU:AU)</f>
        <v/>
      </c>
      <c r="K171" t="inlineStr">
        <is>
          <t>EUR</t>
        </is>
      </c>
      <c r="L171" s="238" t="n">
        <v>200.15</v>
      </c>
      <c r="M171">
        <f>L171*_xlfn.XLOOKUP(K171,AM:AM,AN:AN)</f>
        <v/>
      </c>
      <c r="N171">
        <f>L171*_xlfn.XLOOKUP(K171,AM:AM,AO:AO)</f>
        <v/>
      </c>
      <c r="O171" s="238" t="n">
        <v>0</v>
      </c>
      <c r="P171">
        <f>O171*_xlfn.XLOOKUP(K171,AM:AM,AN:AN)</f>
        <v/>
      </c>
      <c r="Q171">
        <f>O171*_xlfn.XLOOKUP(K171,AM:AM,AO:AO)</f>
        <v/>
      </c>
      <c r="R171">
        <f>_xlfn.XLOOKUP(E171,Y:Y,Z:Z)</f>
        <v/>
      </c>
      <c r="S171">
        <f>_xlfn.XLOOKUP(E171,Y:Y,AB:AB)</f>
        <v/>
      </c>
      <c r="T171">
        <f>WEEKNUM(G171)</f>
        <v/>
      </c>
      <c r="U171">
        <f>YEAR(G171)</f>
        <v/>
      </c>
      <c r="V171" s="117">
        <f>IFERROR(Q171/N171,"0")</f>
        <v/>
      </c>
      <c r="Y171" t="n">
        <v>32163</v>
      </c>
      <c r="Z171" t="inlineStr">
        <is>
          <t>SAO LOURENCO DO BARROCAL</t>
        </is>
      </c>
      <c r="AA171" t="inlineStr">
        <is>
          <t>HTL</t>
        </is>
      </c>
      <c r="AB171" t="inlineStr">
        <is>
          <t>Portugal</t>
        </is>
      </c>
      <c r="AF171" t="n">
        <v>25775</v>
      </c>
      <c r="AG171" t="inlineStr">
        <is>
          <t>SEEZ TRAVEL</t>
        </is>
      </c>
      <c r="AH171" t="inlineStr">
        <is>
          <t>PKT</t>
        </is>
      </c>
      <c r="AI171" t="inlineStr">
        <is>
          <t>Greece</t>
        </is>
      </c>
      <c r="BH171" t="n">
        <v>175</v>
      </c>
      <c r="BI171" t="inlineStr">
        <is>
          <t>RafaellaP</t>
        </is>
      </c>
    </row>
    <row r="172">
      <c r="A172">
        <f>_xlfn.XLOOKUP(D172,BN:BN,BO:BO)</f>
        <v/>
      </c>
      <c r="B172" t="inlineStr">
        <is>
          <t>SL</t>
        </is>
      </c>
      <c r="C172" t="n">
        <v>27</v>
      </c>
      <c r="D172">
        <f>_xlfn.XLOOKUP(C172,BC:BC,BD:BD)</f>
        <v/>
      </c>
      <c r="E172" t="n">
        <v>28693</v>
      </c>
      <c r="F172" t="inlineStr">
        <is>
          <t>Excursion y transporte</t>
        </is>
      </c>
      <c r="G172" s="234" t="n">
        <v>45924</v>
      </c>
      <c r="H172" s="234" t="n">
        <v>45950</v>
      </c>
      <c r="I172" t="inlineStr">
        <is>
          <t>PKT</t>
        </is>
      </c>
      <c r="J172">
        <f>_xlfn.XLOOKUP(I172,AS:AS,AU:AU)</f>
        <v/>
      </c>
      <c r="K172" t="inlineStr">
        <is>
          <t>EUR</t>
        </is>
      </c>
      <c r="L172" s="238" t="n">
        <v>730</v>
      </c>
      <c r="M172">
        <f>L172*_xlfn.XLOOKUP(K172,AM:AM,AN:AN)</f>
        <v/>
      </c>
      <c r="N172">
        <f>L172*_xlfn.XLOOKUP(K172,AM:AM,AO:AO)</f>
        <v/>
      </c>
      <c r="O172" s="238" t="n">
        <v>0</v>
      </c>
      <c r="P172">
        <f>O172*_xlfn.XLOOKUP(K172,AM:AM,AN:AN)</f>
        <v/>
      </c>
      <c r="Q172">
        <f>O172*_xlfn.XLOOKUP(K172,AM:AM,AO:AO)</f>
        <v/>
      </c>
      <c r="R172">
        <f>_xlfn.XLOOKUP(E172,Y:Y,Z:Z)</f>
        <v/>
      </c>
      <c r="S172">
        <f>_xlfn.XLOOKUP(E172,Y:Y,AB:AB)</f>
        <v/>
      </c>
      <c r="T172">
        <f>WEEKNUM(G172)</f>
        <v/>
      </c>
      <c r="U172">
        <f>YEAR(G172)</f>
        <v/>
      </c>
      <c r="V172" s="117">
        <f>IFERROR(Q172/N172,"0")</f>
        <v/>
      </c>
      <c r="Y172" t="n">
        <v>32172</v>
      </c>
      <c r="Z172" t="inlineStr">
        <is>
          <t>Granda Tours S.R.O</t>
        </is>
      </c>
      <c r="AA172" t="inlineStr">
        <is>
          <t>PKT</t>
        </is>
      </c>
      <c r="AB172" t="inlineStr">
        <is>
          <t>Czech Republic</t>
        </is>
      </c>
      <c r="AF172" t="n">
        <v>25780</v>
      </c>
      <c r="AG172" t="inlineStr">
        <is>
          <t>ROLZO</t>
        </is>
      </c>
      <c r="AH172" t="inlineStr">
        <is>
          <t>TRF</t>
        </is>
      </c>
      <c r="AI172" t="inlineStr">
        <is>
          <t>United Kingdom</t>
        </is>
      </c>
      <c r="BH172" t="n">
        <v>176</v>
      </c>
      <c r="BI172" t="inlineStr">
        <is>
          <t>LucianaE</t>
        </is>
      </c>
    </row>
    <row r="173">
      <c r="A173">
        <f>_xlfn.XLOOKUP(D173,BN:BN,BO:BO)</f>
        <v/>
      </c>
      <c r="B173" t="inlineStr">
        <is>
          <t>SL</t>
        </is>
      </c>
      <c r="C173" t="n">
        <v>27</v>
      </c>
      <c r="D173">
        <f>_xlfn.XLOOKUP(C173,BC:BC,BD:BD)</f>
        <v/>
      </c>
      <c r="E173" t="n">
        <v>27610</v>
      </c>
      <c r="F173" t="inlineStr">
        <is>
          <t xml:space="preserve">Seguro de viaje </t>
        </is>
      </c>
      <c r="G173" s="234" t="n">
        <v>45924</v>
      </c>
      <c r="H173" s="234" t="n">
        <v>45950</v>
      </c>
      <c r="I173" t="inlineStr">
        <is>
          <t>SEG</t>
        </is>
      </c>
      <c r="J173">
        <f>_xlfn.XLOOKUP(I173,AS:AS,AU:AU)</f>
        <v/>
      </c>
      <c r="K173" t="inlineStr">
        <is>
          <t>EUR</t>
        </is>
      </c>
      <c r="L173" s="238" t="n">
        <v>396.26</v>
      </c>
      <c r="M173">
        <f>L173*_xlfn.XLOOKUP(K173,AM:AM,AN:AN)</f>
        <v/>
      </c>
      <c r="N173">
        <f>L173*_xlfn.XLOOKUP(K173,AM:AM,AO:AO)</f>
        <v/>
      </c>
      <c r="O173" s="238" t="n">
        <v>0</v>
      </c>
      <c r="P173">
        <f>O173*_xlfn.XLOOKUP(K173,AM:AM,AN:AN)</f>
        <v/>
      </c>
      <c r="Q173">
        <f>O173*_xlfn.XLOOKUP(K173,AM:AM,AO:AO)</f>
        <v/>
      </c>
      <c r="R173">
        <f>_xlfn.XLOOKUP(E173,Y:Y,Z:Z)</f>
        <v/>
      </c>
      <c r="S173">
        <f>_xlfn.XLOOKUP(E173,Y:Y,AB:AB)</f>
        <v/>
      </c>
      <c r="T173">
        <f>WEEKNUM(G173)</f>
        <v/>
      </c>
      <c r="U173">
        <f>YEAR(G173)</f>
        <v/>
      </c>
      <c r="V173" s="117">
        <f>IFERROR(Q173/N173,"0")</f>
        <v/>
      </c>
      <c r="Y173" t="n">
        <v>32226</v>
      </c>
      <c r="Z173" t="inlineStr">
        <is>
          <t>CASA ANGELINA HOTEL</t>
        </is>
      </c>
      <c r="AA173" t="inlineStr">
        <is>
          <t>HTL</t>
        </is>
      </c>
      <c r="AB173" t="inlineStr">
        <is>
          <t>Italy</t>
        </is>
      </c>
      <c r="AF173" t="n">
        <v>25799</v>
      </c>
      <c r="AG173" t="inlineStr">
        <is>
          <t>SPLENDIDO MARE, A BELMOND HOTEL, PORTOFINO</t>
        </is>
      </c>
      <c r="AH173" t="inlineStr">
        <is>
          <t>HTL</t>
        </is>
      </c>
      <c r="AI173" t="inlineStr">
        <is>
          <t>Italy</t>
        </is>
      </c>
      <c r="BH173" t="n">
        <v>177</v>
      </c>
      <c r="BI173" t="inlineStr">
        <is>
          <t>DianaM</t>
        </is>
      </c>
    </row>
    <row r="174">
      <c r="A174">
        <f>_xlfn.XLOOKUP(D174,BN:BN,BO:BO)</f>
        <v/>
      </c>
      <c r="B174" t="inlineStr">
        <is>
          <t>SL</t>
        </is>
      </c>
      <c r="C174" t="n">
        <v>28</v>
      </c>
      <c r="D174">
        <f>_xlfn.XLOOKUP(C174,BC:BC,BD:BD)</f>
        <v/>
      </c>
      <c r="E174" t="n">
        <v>27688</v>
      </c>
      <c r="F174" t="inlineStr">
        <is>
          <t>Billete Iberia - MAD MEX - 13SEP</t>
        </is>
      </c>
      <c r="G174" s="234" t="n">
        <v>45913</v>
      </c>
      <c r="H174" s="234" t="n">
        <v>45914</v>
      </c>
      <c r="I174" t="inlineStr">
        <is>
          <t>ABC</t>
        </is>
      </c>
      <c r="J174">
        <f>_xlfn.XLOOKUP(I174,AS:AS,AU:AU)</f>
        <v/>
      </c>
      <c r="K174" t="inlineStr">
        <is>
          <t>EUR</t>
        </is>
      </c>
      <c r="L174" s="238" t="n">
        <v>5160</v>
      </c>
      <c r="M174">
        <f>L174*_xlfn.XLOOKUP(K174,AM:AM,AN:AN)</f>
        <v/>
      </c>
      <c r="N174">
        <f>L174*_xlfn.XLOOKUP(K174,AM:AM,AO:AO)</f>
        <v/>
      </c>
      <c r="O174" s="238" t="n">
        <v>174.28</v>
      </c>
      <c r="P174">
        <f>O174*_xlfn.XLOOKUP(K174,AM:AM,AN:AN)</f>
        <v/>
      </c>
      <c r="Q174">
        <f>O174*_xlfn.XLOOKUP(K174,AM:AM,AO:AO)</f>
        <v/>
      </c>
      <c r="R174">
        <f>_xlfn.XLOOKUP(E174,Y:Y,Z:Z)</f>
        <v/>
      </c>
      <c r="S174">
        <f>_xlfn.XLOOKUP(E174,Y:Y,AB:AB)</f>
        <v/>
      </c>
      <c r="T174">
        <f>WEEKNUM(G174)</f>
        <v/>
      </c>
      <c r="U174">
        <f>YEAR(G174)</f>
        <v/>
      </c>
      <c r="V174" s="117">
        <f>IFERROR(Q174/N174,"0")</f>
        <v/>
      </c>
      <c r="Y174" t="n">
        <v>32228</v>
      </c>
      <c r="Z174" t="inlineStr">
        <is>
          <t>BORGO SANTANDREA</t>
        </is>
      </c>
      <c r="AA174" t="inlineStr">
        <is>
          <t>HTL</t>
        </is>
      </c>
      <c r="AB174" t="inlineStr">
        <is>
          <t>Italy</t>
        </is>
      </c>
      <c r="AF174" t="n">
        <v>25802</v>
      </c>
      <c r="AG174" t="inlineStr">
        <is>
          <t>JetBlue Airways</t>
        </is>
      </c>
      <c r="AH174" t="inlineStr">
        <is>
          <t>VLO</t>
        </is>
      </c>
      <c r="AI174" t="inlineStr">
        <is>
          <t>United States</t>
        </is>
      </c>
      <c r="BH174" t="n">
        <v>178</v>
      </c>
      <c r="BI174" t="inlineStr">
        <is>
          <t>DianaM</t>
        </is>
      </c>
    </row>
    <row r="175">
      <c r="A175">
        <f>_xlfn.XLOOKUP(D175,BN:BN,BO:BO)</f>
        <v/>
      </c>
      <c r="B175" t="inlineStr">
        <is>
          <t>SL</t>
        </is>
      </c>
      <c r="C175" t="n">
        <v>28</v>
      </c>
      <c r="D175">
        <f>_xlfn.XLOOKUP(C175,BC:BC,BD:BD)</f>
        <v/>
      </c>
      <c r="E175" t="n">
        <v>0</v>
      </c>
      <c r="F175" t="inlineStr">
        <is>
          <t>Honorarios por Vuelo Web</t>
        </is>
      </c>
      <c r="G175" s="234" t="n">
        <v>45913</v>
      </c>
      <c r="H175" s="234" t="n">
        <v>45914</v>
      </c>
      <c r="I175" t="inlineStr">
        <is>
          <t>HPS</t>
        </is>
      </c>
      <c r="J175">
        <f>_xlfn.XLOOKUP(I175,AS:AS,AU:AU)</f>
        <v/>
      </c>
      <c r="K175" t="inlineStr">
        <is>
          <t>EUR</t>
        </is>
      </c>
      <c r="L175" s="238" t="n">
        <v>80</v>
      </c>
      <c r="M175">
        <f>L175*_xlfn.XLOOKUP(K175,AM:AM,AN:AN)</f>
        <v/>
      </c>
      <c r="N175">
        <f>L175*_xlfn.XLOOKUP(K175,AM:AM,AO:AO)</f>
        <v/>
      </c>
      <c r="O175" s="238" t="n">
        <v>80</v>
      </c>
      <c r="P175">
        <f>O175*_xlfn.XLOOKUP(K175,AM:AM,AN:AN)</f>
        <v/>
      </c>
      <c r="Q175">
        <f>O175*_xlfn.XLOOKUP(K175,AM:AM,AO:AO)</f>
        <v/>
      </c>
      <c r="R175">
        <f>_xlfn.XLOOKUP(E175,Y:Y,Z:Z)</f>
        <v/>
      </c>
      <c r="S175">
        <f>_xlfn.XLOOKUP(E175,Y:Y,AB:AB)</f>
        <v/>
      </c>
      <c r="T175">
        <f>WEEKNUM(G175)</f>
        <v/>
      </c>
      <c r="U175">
        <f>YEAR(G175)</f>
        <v/>
      </c>
      <c r="V175" s="117">
        <f>IFERROR(Q175/N175,"0")</f>
        <v/>
      </c>
      <c r="Y175" t="n">
        <v>32230</v>
      </c>
      <c r="Z175" t="inlineStr">
        <is>
          <t>HOTEL NH COLLECTION TAORMINA</t>
        </is>
      </c>
      <c r="AA175" t="inlineStr">
        <is>
          <t>HTL</t>
        </is>
      </c>
      <c r="AB175" t="inlineStr">
        <is>
          <t>Italy</t>
        </is>
      </c>
      <c r="AF175" t="n">
        <v>25812</v>
      </c>
      <c r="AG175" t="inlineStr">
        <is>
          <t>THE RITZ CARLTON CHICAGO</t>
        </is>
      </c>
      <c r="AH175" t="inlineStr">
        <is>
          <t>HTL</t>
        </is>
      </c>
      <c r="AI175" t="inlineStr">
        <is>
          <t>United States</t>
        </is>
      </c>
      <c r="BH175" t="n">
        <v>179</v>
      </c>
      <c r="BI175" t="inlineStr">
        <is>
          <t>EduardoP</t>
        </is>
      </c>
    </row>
    <row r="176">
      <c r="A176">
        <f>_xlfn.XLOOKUP(D176,BN:BN,BO:BO)</f>
        <v/>
      </c>
      <c r="B176" t="inlineStr">
        <is>
          <t>SL</t>
        </is>
      </c>
      <c r="C176" t="n">
        <v>29</v>
      </c>
      <c r="D176">
        <f>_xlfn.XLOOKUP(C176,BC:BC,BD:BD)</f>
        <v/>
      </c>
      <c r="E176" t="n">
        <v>27600</v>
      </c>
      <c r="F176" t="inlineStr">
        <is>
          <t>EMISION BILLETE KGS-ATH 18JUL</t>
        </is>
      </c>
      <c r="G176" s="234" t="n">
        <v>45857</v>
      </c>
      <c r="H176" s="234" t="n">
        <v>45857</v>
      </c>
      <c r="I176" t="inlineStr">
        <is>
          <t>VLO</t>
        </is>
      </c>
      <c r="J176">
        <f>_xlfn.XLOOKUP(I176,AS:AS,AU:AU)</f>
        <v/>
      </c>
      <c r="K176" t="inlineStr">
        <is>
          <t>EUR</t>
        </is>
      </c>
      <c r="L176" s="238" t="n">
        <v>197.41</v>
      </c>
      <c r="M176">
        <f>L176*_xlfn.XLOOKUP(K176,AM:AM,AN:AN)</f>
        <v/>
      </c>
      <c r="N176">
        <f>L176*_xlfn.XLOOKUP(K176,AM:AM,AO:AO)</f>
        <v/>
      </c>
      <c r="O176" s="238" t="n">
        <v>0</v>
      </c>
      <c r="P176">
        <f>O176*_xlfn.XLOOKUP(K176,AM:AM,AN:AN)</f>
        <v/>
      </c>
      <c r="Q176">
        <f>O176*_xlfn.XLOOKUP(K176,AM:AM,AO:AO)</f>
        <v/>
      </c>
      <c r="R176">
        <f>_xlfn.XLOOKUP(E176,Y:Y,Z:Z)</f>
        <v/>
      </c>
      <c r="S176">
        <f>_xlfn.XLOOKUP(E176,Y:Y,AB:AB)</f>
        <v/>
      </c>
      <c r="T176">
        <f>WEEKNUM(G176)</f>
        <v/>
      </c>
      <c r="U176">
        <f>YEAR(G176)</f>
        <v/>
      </c>
      <c r="V176" s="117">
        <f>IFERROR(Q176/N176,"0")</f>
        <v/>
      </c>
      <c r="Y176" t="n">
        <v>32236</v>
      </c>
      <c r="Z176" t="inlineStr">
        <is>
          <t>THE TRAVELING BEETLE</t>
        </is>
      </c>
      <c r="AA176" t="inlineStr">
        <is>
          <t>PKT</t>
        </is>
      </c>
      <c r="AB176" t="inlineStr">
        <is>
          <t>Mexico</t>
        </is>
      </c>
      <c r="AF176" t="n">
        <v>25814</v>
      </c>
      <c r="AG176" t="inlineStr">
        <is>
          <t>LES JARDINS DU MARAIS</t>
        </is>
      </c>
      <c r="AH176" t="inlineStr">
        <is>
          <t>HTL</t>
        </is>
      </c>
      <c r="AI176" t="inlineStr">
        <is>
          <t>France</t>
        </is>
      </c>
      <c r="BH176" t="n">
        <v>180</v>
      </c>
      <c r="BI176" t="inlineStr">
        <is>
          <t>EduardoP</t>
        </is>
      </c>
    </row>
    <row r="177">
      <c r="A177">
        <f>_xlfn.XLOOKUP(D177,BN:BN,BO:BO)</f>
        <v/>
      </c>
      <c r="B177" t="inlineStr">
        <is>
          <t>SL</t>
        </is>
      </c>
      <c r="C177" t="n">
        <v>30</v>
      </c>
      <c r="D177">
        <f>_xlfn.XLOOKUP(C177,BC:BC,BD:BD)</f>
        <v/>
      </c>
      <c r="E177" t="n">
        <v>28093</v>
      </c>
      <c r="F177" t="inlineStr">
        <is>
          <t>BILLETE ERHARDT ORAA/RAFAEL CARLOS</t>
        </is>
      </c>
      <c r="G177" s="234" t="n">
        <v>46017</v>
      </c>
      <c r="H177" s="234" t="n">
        <v>46027</v>
      </c>
      <c r="I177" t="inlineStr">
        <is>
          <t>VLO</t>
        </is>
      </c>
      <c r="J177">
        <f>_xlfn.XLOOKUP(I177,AS:AS,AU:AU)</f>
        <v/>
      </c>
      <c r="K177" t="inlineStr">
        <is>
          <t>EUR</t>
        </is>
      </c>
      <c r="L177" s="238" t="n">
        <v>3401</v>
      </c>
      <c r="M177">
        <f>L177*_xlfn.XLOOKUP(K177,AM:AM,AN:AN)</f>
        <v/>
      </c>
      <c r="N177">
        <f>L177*_xlfn.XLOOKUP(K177,AM:AM,AO:AO)</f>
        <v/>
      </c>
      <c r="O177" s="238" t="n">
        <v>0</v>
      </c>
      <c r="P177">
        <f>O177*_xlfn.XLOOKUP(K177,AM:AM,AN:AN)</f>
        <v/>
      </c>
      <c r="Q177">
        <f>O177*_xlfn.XLOOKUP(K177,AM:AM,AO:AO)</f>
        <v/>
      </c>
      <c r="R177">
        <f>_xlfn.XLOOKUP(E177,Y:Y,Z:Z)</f>
        <v/>
      </c>
      <c r="S177">
        <f>_xlfn.XLOOKUP(E177,Y:Y,AB:AB)</f>
        <v/>
      </c>
      <c r="T177">
        <f>WEEKNUM(G177)</f>
        <v/>
      </c>
      <c r="U177">
        <f>YEAR(G177)</f>
        <v/>
      </c>
      <c r="V177" s="117">
        <f>IFERROR(Q177/N177,"0")</f>
        <v/>
      </c>
      <c r="Y177" t="n">
        <v>32256</v>
      </c>
      <c r="Z177" t="inlineStr">
        <is>
          <t>HOTEL ARTS BARCELONA</t>
        </is>
      </c>
      <c r="AA177" t="inlineStr">
        <is>
          <t>HTL</t>
        </is>
      </c>
      <c r="AB177" t="inlineStr">
        <is>
          <t>Spain</t>
        </is>
      </c>
      <c r="AF177" t="n">
        <v>25816</v>
      </c>
      <c r="AG177" t="inlineStr">
        <is>
          <t>VILLA MAIA</t>
        </is>
      </c>
      <c r="AH177" t="inlineStr">
        <is>
          <t>HTL</t>
        </is>
      </c>
      <c r="AI177" t="inlineStr">
        <is>
          <t>France</t>
        </is>
      </c>
      <c r="BH177" t="n">
        <v>181</v>
      </c>
      <c r="BI177" t="inlineStr">
        <is>
          <t>AndreaM</t>
        </is>
      </c>
    </row>
    <row r="178">
      <c r="A178">
        <f>_xlfn.XLOOKUP(D178,BN:BN,BO:BO)</f>
        <v/>
      </c>
      <c r="B178" t="inlineStr">
        <is>
          <t>SL</t>
        </is>
      </c>
      <c r="C178" t="n">
        <v>30</v>
      </c>
      <c r="D178">
        <f>_xlfn.XLOOKUP(C178,BC:BC,BD:BD)</f>
        <v/>
      </c>
      <c r="E178" t="n">
        <v>28093</v>
      </c>
      <c r="F178" t="inlineStr">
        <is>
          <t>BILLETE MORALES URIARTE/MACARENA MARIA</t>
        </is>
      </c>
      <c r="G178" s="234" t="n">
        <v>46017</v>
      </c>
      <c r="H178" s="234" t="n">
        <v>46027</v>
      </c>
      <c r="I178" t="inlineStr">
        <is>
          <t>VLO</t>
        </is>
      </c>
      <c r="J178">
        <f>_xlfn.XLOOKUP(I178,AS:AS,AU:AU)</f>
        <v/>
      </c>
      <c r="K178" t="inlineStr">
        <is>
          <t>EUR</t>
        </is>
      </c>
      <c r="L178" s="238" t="n">
        <v>3401</v>
      </c>
      <c r="M178">
        <f>L178*_xlfn.XLOOKUP(K178,AM:AM,AN:AN)</f>
        <v/>
      </c>
      <c r="N178">
        <f>L178*_xlfn.XLOOKUP(K178,AM:AM,AO:AO)</f>
        <v/>
      </c>
      <c r="O178" s="238" t="n">
        <v>0</v>
      </c>
      <c r="P178">
        <f>O178*_xlfn.XLOOKUP(K178,AM:AM,AN:AN)</f>
        <v/>
      </c>
      <c r="Q178">
        <f>O178*_xlfn.XLOOKUP(K178,AM:AM,AO:AO)</f>
        <v/>
      </c>
      <c r="R178">
        <f>_xlfn.XLOOKUP(E178,Y:Y,Z:Z)</f>
        <v/>
      </c>
      <c r="S178">
        <f>_xlfn.XLOOKUP(E178,Y:Y,AB:AB)</f>
        <v/>
      </c>
      <c r="T178">
        <f>WEEKNUM(G178)</f>
        <v/>
      </c>
      <c r="U178">
        <f>YEAR(G178)</f>
        <v/>
      </c>
      <c r="V178" s="117">
        <f>IFERROR(Q178/N178,"0")</f>
        <v/>
      </c>
      <c r="Y178" t="n">
        <v>32277</v>
      </c>
      <c r="Z178" t="inlineStr">
        <is>
          <t>THE RITZ CARLTON, FORT LAUDERDALE</t>
        </is>
      </c>
      <c r="AA178" t="inlineStr">
        <is>
          <t>HTL</t>
        </is>
      </c>
      <c r="AB178" t="inlineStr">
        <is>
          <t>United States</t>
        </is>
      </c>
      <c r="AF178" t="n">
        <v>25820</v>
      </c>
      <c r="AG178" t="inlineStr">
        <is>
          <t>THE BERKELEY</t>
        </is>
      </c>
      <c r="AH178" t="inlineStr">
        <is>
          <t>HTL</t>
        </is>
      </c>
      <c r="AI178" t="inlineStr">
        <is>
          <t>United States</t>
        </is>
      </c>
      <c r="BH178" t="n">
        <v>183</v>
      </c>
      <c r="BI178" t="inlineStr">
        <is>
          <t>VeronicaN</t>
        </is>
      </c>
    </row>
    <row r="179">
      <c r="A179">
        <f>_xlfn.XLOOKUP(D179,BN:BN,BO:BO)</f>
        <v/>
      </c>
      <c r="B179" t="inlineStr">
        <is>
          <t>SL</t>
        </is>
      </c>
      <c r="C179" t="n">
        <v>30</v>
      </c>
      <c r="D179">
        <f>_xlfn.XLOOKUP(C179,BC:BC,BD:BD)</f>
        <v/>
      </c>
      <c r="E179" t="n">
        <v>28093</v>
      </c>
      <c r="F179" t="inlineStr">
        <is>
          <t>BILLETE CASTANER I BARAHONA/LORENZO</t>
        </is>
      </c>
      <c r="G179" s="234" t="n">
        <v>46017</v>
      </c>
      <c r="H179" s="234" t="n">
        <v>46027</v>
      </c>
      <c r="I179" t="inlineStr">
        <is>
          <t>VLO</t>
        </is>
      </c>
      <c r="J179">
        <f>_xlfn.XLOOKUP(I179,AS:AS,AU:AU)</f>
        <v/>
      </c>
      <c r="K179" t="inlineStr">
        <is>
          <t>EUR</t>
        </is>
      </c>
      <c r="L179" s="238" t="n">
        <v>1435</v>
      </c>
      <c r="M179">
        <f>L179*_xlfn.XLOOKUP(K179,AM:AM,AN:AN)</f>
        <v/>
      </c>
      <c r="N179">
        <f>L179*_xlfn.XLOOKUP(K179,AM:AM,AO:AO)</f>
        <v/>
      </c>
      <c r="O179" s="238" t="n">
        <v>0</v>
      </c>
      <c r="P179">
        <f>O179*_xlfn.XLOOKUP(K179,AM:AM,AN:AN)</f>
        <v/>
      </c>
      <c r="Q179">
        <f>O179*_xlfn.XLOOKUP(K179,AM:AM,AO:AO)</f>
        <v/>
      </c>
      <c r="R179">
        <f>_xlfn.XLOOKUP(E179,Y:Y,Z:Z)</f>
        <v/>
      </c>
      <c r="S179">
        <f>_xlfn.XLOOKUP(E179,Y:Y,AB:AB)</f>
        <v/>
      </c>
      <c r="T179">
        <f>WEEKNUM(G179)</f>
        <v/>
      </c>
      <c r="U179">
        <f>YEAR(G179)</f>
        <v/>
      </c>
      <c r="V179" s="117">
        <f>IFERROR(Q179/N179,"0")</f>
        <v/>
      </c>
      <c r="Y179" t="n">
        <v>32292</v>
      </c>
      <c r="Z179" t="inlineStr">
        <is>
          <t>EMBAJADA INDONESIA</t>
        </is>
      </c>
      <c r="AA179" t="inlineStr">
        <is>
          <t>OTR</t>
        </is>
      </c>
      <c r="AB179" t="inlineStr">
        <is>
          <t>Indonesia</t>
        </is>
      </c>
      <c r="AF179" t="n">
        <v>25822</v>
      </c>
      <c r="AG179" t="inlineStr">
        <is>
          <t>ROSEWOOD MUNICH</t>
        </is>
      </c>
      <c r="AH179" t="inlineStr">
        <is>
          <t>HTL</t>
        </is>
      </c>
      <c r="AI179" t="inlineStr">
        <is>
          <t>Germany</t>
        </is>
      </c>
      <c r="BH179" t="n">
        <v>185</v>
      </c>
      <c r="BI179" t="inlineStr">
        <is>
          <t>MinervaH</t>
        </is>
      </c>
    </row>
    <row r="180">
      <c r="A180">
        <f>_xlfn.XLOOKUP(D180,BN:BN,BO:BO)</f>
        <v/>
      </c>
      <c r="B180" t="inlineStr">
        <is>
          <t>SL</t>
        </is>
      </c>
      <c r="C180" t="n">
        <v>30</v>
      </c>
      <c r="D180">
        <f>_xlfn.XLOOKUP(C180,BC:BC,BD:BD)</f>
        <v/>
      </c>
      <c r="E180" t="n">
        <v>28093</v>
      </c>
      <c r="F180" t="inlineStr">
        <is>
          <t>BILLETE ERHARDT MORALES/JAIME</t>
        </is>
      </c>
      <c r="G180" s="234" t="n">
        <v>46017</v>
      </c>
      <c r="H180" s="234" t="n">
        <v>46027</v>
      </c>
      <c r="I180" t="inlineStr">
        <is>
          <t>VLO</t>
        </is>
      </c>
      <c r="J180">
        <f>_xlfn.XLOOKUP(I180,AS:AS,AU:AU)</f>
        <v/>
      </c>
      <c r="K180" t="inlineStr">
        <is>
          <t>EUR</t>
        </is>
      </c>
      <c r="L180" s="238" t="n">
        <v>1435</v>
      </c>
      <c r="M180">
        <f>L180*_xlfn.XLOOKUP(K180,AM:AM,AN:AN)</f>
        <v/>
      </c>
      <c r="N180">
        <f>L180*_xlfn.XLOOKUP(K180,AM:AM,AO:AO)</f>
        <v/>
      </c>
      <c r="O180" s="238" t="n">
        <v>0</v>
      </c>
      <c r="P180">
        <f>O180*_xlfn.XLOOKUP(K180,AM:AM,AN:AN)</f>
        <v/>
      </c>
      <c r="Q180">
        <f>O180*_xlfn.XLOOKUP(K180,AM:AM,AO:AO)</f>
        <v/>
      </c>
      <c r="R180">
        <f>_xlfn.XLOOKUP(E180,Y:Y,Z:Z)</f>
        <v/>
      </c>
      <c r="S180">
        <f>_xlfn.XLOOKUP(E180,Y:Y,AB:AB)</f>
        <v/>
      </c>
      <c r="T180">
        <f>WEEKNUM(G180)</f>
        <v/>
      </c>
      <c r="U180">
        <f>YEAR(G180)</f>
        <v/>
      </c>
      <c r="V180" s="117">
        <f>IFERROR(Q180/N180,"0")</f>
        <v/>
      </c>
      <c r="Y180" t="n">
        <v>32340</v>
      </c>
      <c r="Z180" t="inlineStr">
        <is>
          <t>CROWNE PLAZA MERIDA BY IHG</t>
        </is>
      </c>
      <c r="AA180" t="inlineStr">
        <is>
          <t>HTL</t>
        </is>
      </c>
      <c r="AB180" t="inlineStr">
        <is>
          <t>Mexico</t>
        </is>
      </c>
      <c r="AF180" t="n">
        <v>25823</v>
      </c>
      <c r="AG180" t="inlineStr">
        <is>
          <t>RELAIS AND CHATEAUX HOTEL TENNERHOF</t>
        </is>
      </c>
      <c r="AH180" t="inlineStr">
        <is>
          <t>HTL</t>
        </is>
      </c>
      <c r="AI180" t="inlineStr">
        <is>
          <t>Austria</t>
        </is>
      </c>
      <c r="BH180" t="n">
        <v>186</v>
      </c>
      <c r="BI180" t="inlineStr">
        <is>
          <t>VeronicaN</t>
        </is>
      </c>
    </row>
    <row r="181">
      <c r="A181">
        <f>_xlfn.XLOOKUP(D181,BN:BN,BO:BO)</f>
        <v/>
      </c>
      <c r="B181" t="inlineStr">
        <is>
          <t>SL</t>
        </is>
      </c>
      <c r="C181" t="n">
        <v>30</v>
      </c>
      <c r="D181">
        <f>_xlfn.XLOOKUP(C181,BC:BC,BD:BD)</f>
        <v/>
      </c>
      <c r="E181" t="n">
        <v>28093</v>
      </c>
      <c r="F181" t="inlineStr">
        <is>
          <t>BILLETE ERHARDT MORALES/MACARENA</t>
        </is>
      </c>
      <c r="G181" s="234" t="n">
        <v>46017</v>
      </c>
      <c r="H181" s="234" t="n">
        <v>46027</v>
      </c>
      <c r="I181" t="inlineStr">
        <is>
          <t>VLO</t>
        </is>
      </c>
      <c r="J181">
        <f>_xlfn.XLOOKUP(I181,AS:AS,AU:AU)</f>
        <v/>
      </c>
      <c r="K181" t="inlineStr">
        <is>
          <t>EUR</t>
        </is>
      </c>
      <c r="L181" s="238" t="n">
        <v>1435</v>
      </c>
      <c r="M181">
        <f>L181*_xlfn.XLOOKUP(K181,AM:AM,AN:AN)</f>
        <v/>
      </c>
      <c r="N181">
        <f>L181*_xlfn.XLOOKUP(K181,AM:AM,AO:AO)</f>
        <v/>
      </c>
      <c r="O181" s="238" t="n">
        <v>0</v>
      </c>
      <c r="P181">
        <f>O181*_xlfn.XLOOKUP(K181,AM:AM,AN:AN)</f>
        <v/>
      </c>
      <c r="Q181">
        <f>O181*_xlfn.XLOOKUP(K181,AM:AM,AO:AO)</f>
        <v/>
      </c>
      <c r="R181">
        <f>_xlfn.XLOOKUP(E181,Y:Y,Z:Z)</f>
        <v/>
      </c>
      <c r="S181">
        <f>_xlfn.XLOOKUP(E181,Y:Y,AB:AB)</f>
        <v/>
      </c>
      <c r="T181">
        <f>WEEKNUM(G181)</f>
        <v/>
      </c>
      <c r="U181">
        <f>YEAR(G181)</f>
        <v/>
      </c>
      <c r="V181" s="117">
        <f>IFERROR(Q181/N181,"0")</f>
        <v/>
      </c>
      <c r="Y181" t="n">
        <v>32342</v>
      </c>
      <c r="Z181" t="inlineStr">
        <is>
          <t>CALA DE MAR RESORT &amp; SPA IXTAPA</t>
        </is>
      </c>
      <c r="AA181" t="inlineStr">
        <is>
          <t>HTL</t>
        </is>
      </c>
      <c r="AB181" t="inlineStr">
        <is>
          <t>Mexico</t>
        </is>
      </c>
      <c r="AF181" t="n">
        <v>25824</v>
      </c>
      <c r="AG181" t="inlineStr">
        <is>
          <t>SPLENDIDE ROYAL PARIS</t>
        </is>
      </c>
      <c r="AH181" t="inlineStr">
        <is>
          <t>HTL</t>
        </is>
      </c>
      <c r="AI181" t="inlineStr">
        <is>
          <t>France</t>
        </is>
      </c>
      <c r="BH181" t="n">
        <v>187</v>
      </c>
      <c r="BI181" t="inlineStr">
        <is>
          <t>DianaM</t>
        </is>
      </c>
    </row>
    <row r="182">
      <c r="A182">
        <f>_xlfn.XLOOKUP(D182,BN:BN,BO:BO)</f>
        <v/>
      </c>
      <c r="B182" t="inlineStr">
        <is>
          <t>SL</t>
        </is>
      </c>
      <c r="C182" t="n">
        <v>30</v>
      </c>
      <c r="D182">
        <f>_xlfn.XLOOKUP(C182,BC:BC,BD:BD)</f>
        <v/>
      </c>
      <c r="E182" t="n">
        <v>28093</v>
      </c>
      <c r="F182" t="inlineStr">
        <is>
          <t>BILLETE ERHARDT MORALES/PATRICIA</t>
        </is>
      </c>
      <c r="G182" s="234" t="n">
        <v>46017</v>
      </c>
      <c r="H182" s="234" t="n">
        <v>46027</v>
      </c>
      <c r="I182" t="inlineStr">
        <is>
          <t>VLO</t>
        </is>
      </c>
      <c r="J182">
        <f>_xlfn.XLOOKUP(I182,AS:AS,AU:AU)</f>
        <v/>
      </c>
      <c r="K182" t="inlineStr">
        <is>
          <t>EUR</t>
        </is>
      </c>
      <c r="L182" s="238" t="n">
        <v>1435</v>
      </c>
      <c r="M182">
        <f>L182*_xlfn.XLOOKUP(K182,AM:AM,AN:AN)</f>
        <v/>
      </c>
      <c r="N182">
        <f>L182*_xlfn.XLOOKUP(K182,AM:AM,AO:AO)</f>
        <v/>
      </c>
      <c r="O182" s="238" t="n">
        <v>0</v>
      </c>
      <c r="P182">
        <f>O182*_xlfn.XLOOKUP(K182,AM:AM,AN:AN)</f>
        <v/>
      </c>
      <c r="Q182">
        <f>O182*_xlfn.XLOOKUP(K182,AM:AM,AO:AO)</f>
        <v/>
      </c>
      <c r="R182">
        <f>_xlfn.XLOOKUP(E182,Y:Y,Z:Z)</f>
        <v/>
      </c>
      <c r="S182">
        <f>_xlfn.XLOOKUP(E182,Y:Y,AB:AB)</f>
        <v/>
      </c>
      <c r="T182">
        <f>WEEKNUM(G182)</f>
        <v/>
      </c>
      <c r="U182">
        <f>YEAR(G182)</f>
        <v/>
      </c>
      <c r="V182" s="117">
        <f>IFERROR(Q182/N182,"0")</f>
        <v/>
      </c>
      <c r="Y182" t="n">
        <v>32347</v>
      </c>
      <c r="Z182" t="inlineStr">
        <is>
          <t>INTERCONTINENTAL MONTREAL, AN IHG HOTEL</t>
        </is>
      </c>
      <c r="AA182" t="inlineStr">
        <is>
          <t>HTL</t>
        </is>
      </c>
      <c r="AB182" t="inlineStr">
        <is>
          <t>Canada</t>
        </is>
      </c>
      <c r="AF182" t="n">
        <v>25857</v>
      </c>
      <c r="AG182" t="inlineStr">
        <is>
          <t>GANNET</t>
        </is>
      </c>
      <c r="AI182" t="inlineStr">
        <is>
          <t>United States</t>
        </is>
      </c>
      <c r="BH182" t="n">
        <v>188</v>
      </c>
      <c r="BI182" t="inlineStr">
        <is>
          <t>DianaM</t>
        </is>
      </c>
    </row>
    <row r="183">
      <c r="A183">
        <f>_xlfn.XLOOKUP(D183,BN:BN,BO:BO)</f>
        <v/>
      </c>
      <c r="B183" t="inlineStr">
        <is>
          <t>SL</t>
        </is>
      </c>
      <c r="C183" t="n">
        <v>30</v>
      </c>
      <c r="D183">
        <f>_xlfn.XLOOKUP(C183,BC:BC,BD:BD)</f>
        <v/>
      </c>
      <c r="E183" t="n">
        <v>28093</v>
      </c>
      <c r="F183" t="inlineStr">
        <is>
          <t>BILLETE GRACIA DE LA RICA/PABLO</t>
        </is>
      </c>
      <c r="G183" s="234" t="n">
        <v>46017</v>
      </c>
      <c r="H183" s="234" t="n">
        <v>46027</v>
      </c>
      <c r="I183" t="inlineStr">
        <is>
          <t>VLO</t>
        </is>
      </c>
      <c r="J183">
        <f>_xlfn.XLOOKUP(I183,AS:AS,AU:AU)</f>
        <v/>
      </c>
      <c r="K183" t="inlineStr">
        <is>
          <t>EUR</t>
        </is>
      </c>
      <c r="L183" s="238" t="n">
        <v>1435</v>
      </c>
      <c r="M183">
        <f>L183*_xlfn.XLOOKUP(K183,AM:AM,AN:AN)</f>
        <v/>
      </c>
      <c r="N183">
        <f>L183*_xlfn.XLOOKUP(K183,AM:AM,AO:AO)</f>
        <v/>
      </c>
      <c r="O183" s="238" t="n">
        <v>0</v>
      </c>
      <c r="P183">
        <f>O183*_xlfn.XLOOKUP(K183,AM:AM,AN:AN)</f>
        <v/>
      </c>
      <c r="Q183">
        <f>O183*_xlfn.XLOOKUP(K183,AM:AM,AO:AO)</f>
        <v/>
      </c>
      <c r="R183">
        <f>_xlfn.XLOOKUP(E183,Y:Y,Z:Z)</f>
        <v/>
      </c>
      <c r="S183">
        <f>_xlfn.XLOOKUP(E183,Y:Y,AB:AB)</f>
        <v/>
      </c>
      <c r="T183">
        <f>WEEKNUM(G183)</f>
        <v/>
      </c>
      <c r="U183">
        <f>YEAR(G183)</f>
        <v/>
      </c>
      <c r="V183" s="117">
        <f>IFERROR(Q183/N183,"0")</f>
        <v/>
      </c>
      <c r="Y183" t="n">
        <v>32360</v>
      </c>
      <c r="Z183" t="inlineStr">
        <is>
          <t>The Inn at Newport Ranch</t>
        </is>
      </c>
      <c r="AA183" t="inlineStr">
        <is>
          <t>HTL</t>
        </is>
      </c>
      <c r="AB183" t="inlineStr">
        <is>
          <t>United States</t>
        </is>
      </c>
      <c r="AF183" t="n">
        <v>25888</v>
      </c>
      <c r="AG183" t="inlineStr">
        <is>
          <t>THE RITZ CARLTON KEY BISCAYNE MIAMI</t>
        </is>
      </c>
      <c r="AH183" t="inlineStr">
        <is>
          <t>HTL</t>
        </is>
      </c>
      <c r="AI183" t="inlineStr">
        <is>
          <t>United States</t>
        </is>
      </c>
      <c r="BH183" t="n">
        <v>189</v>
      </c>
      <c r="BI183" t="inlineStr">
        <is>
          <t>DianaM</t>
        </is>
      </c>
    </row>
    <row r="184">
      <c r="A184">
        <f>_xlfn.XLOOKUP(D184,BN:BN,BO:BO)</f>
        <v/>
      </c>
      <c r="B184" t="inlineStr">
        <is>
          <t>SL</t>
        </is>
      </c>
      <c r="C184" t="n">
        <v>30</v>
      </c>
      <c r="D184">
        <f>_xlfn.XLOOKUP(C184,BC:BC,BD:BD)</f>
        <v/>
      </c>
      <c r="E184" t="n">
        <v>0</v>
      </c>
      <c r="F184" t="inlineStr">
        <is>
          <t>FEE EMISION VUELOS GANNET</t>
        </is>
      </c>
      <c r="G184" s="234" t="n">
        <v>46017</v>
      </c>
      <c r="H184" s="234" t="n">
        <v>46027</v>
      </c>
      <c r="I184" t="inlineStr">
        <is>
          <t>HPS</t>
        </is>
      </c>
      <c r="J184">
        <f>_xlfn.XLOOKUP(I184,AS:AS,AU:AU)</f>
        <v/>
      </c>
      <c r="K184" t="inlineStr">
        <is>
          <t>EUR</t>
        </is>
      </c>
      <c r="L184" s="238" t="n">
        <v>280</v>
      </c>
      <c r="M184">
        <f>L184*_xlfn.XLOOKUP(K184,AM:AM,AN:AN)</f>
        <v/>
      </c>
      <c r="N184">
        <f>L184*_xlfn.XLOOKUP(K184,AM:AM,AO:AO)</f>
        <v/>
      </c>
      <c r="O184" s="238" t="n">
        <v>280</v>
      </c>
      <c r="P184">
        <f>O184*_xlfn.XLOOKUP(K184,AM:AM,AN:AN)</f>
        <v/>
      </c>
      <c r="Q184">
        <f>O184*_xlfn.XLOOKUP(K184,AM:AM,AO:AO)</f>
        <v/>
      </c>
      <c r="R184">
        <f>_xlfn.XLOOKUP(E184,Y:Y,Z:Z)</f>
        <v/>
      </c>
      <c r="S184">
        <f>_xlfn.XLOOKUP(E184,Y:Y,AB:AB)</f>
        <v/>
      </c>
      <c r="T184">
        <f>WEEKNUM(G184)</f>
        <v/>
      </c>
      <c r="U184">
        <f>YEAR(G184)</f>
        <v/>
      </c>
      <c r="V184" s="117">
        <f>IFERROR(Q184/N184,"0")</f>
        <v/>
      </c>
      <c r="Y184" t="n">
        <v>32363</v>
      </c>
      <c r="Z184" t="inlineStr">
        <is>
          <t>RENFE Spain</t>
        </is>
      </c>
      <c r="AA184" t="inlineStr">
        <is>
          <t>TRF</t>
        </is>
      </c>
      <c r="AB184" t="inlineStr">
        <is>
          <t>Spain</t>
        </is>
      </c>
      <c r="AF184" t="n">
        <v>25889</v>
      </c>
      <c r="AG184" t="inlineStr">
        <is>
          <t>Lyle Washignton DC</t>
        </is>
      </c>
      <c r="AH184" t="inlineStr">
        <is>
          <t>HTL</t>
        </is>
      </c>
      <c r="AI184" t="inlineStr">
        <is>
          <t>United States</t>
        </is>
      </c>
      <c r="BH184" t="n">
        <v>190</v>
      </c>
      <c r="BI184" t="inlineStr">
        <is>
          <t>VeronicaN</t>
        </is>
      </c>
    </row>
    <row r="185">
      <c r="A185">
        <f>_xlfn.XLOOKUP(D185,BN:BN,BO:BO)</f>
        <v/>
      </c>
      <c r="B185" t="inlineStr">
        <is>
          <t>SL</t>
        </is>
      </c>
      <c r="C185" t="n">
        <v>30</v>
      </c>
      <c r="D185">
        <f>_xlfn.XLOOKUP(C185,BC:BC,BD:BD)</f>
        <v/>
      </c>
      <c r="E185" t="n">
        <v>0</v>
      </c>
      <c r="F185" t="inlineStr">
        <is>
          <t>Billetes British Airways</t>
        </is>
      </c>
      <c r="G185" s="234" t="n">
        <v>46017</v>
      </c>
      <c r="H185" s="234" t="n">
        <v>46027</v>
      </c>
      <c r="I185" t="inlineStr">
        <is>
          <t>HPS</t>
        </is>
      </c>
      <c r="J185">
        <f>_xlfn.XLOOKUP(I185,AS:AS,AU:AU)</f>
        <v/>
      </c>
      <c r="K185" t="inlineStr">
        <is>
          <t>EUR</t>
        </is>
      </c>
      <c r="L185" s="238" t="n">
        <v>712.85</v>
      </c>
      <c r="M185">
        <f>L185*_xlfn.XLOOKUP(K185,AM:AM,AN:AN)</f>
        <v/>
      </c>
      <c r="N185">
        <f>L185*_xlfn.XLOOKUP(K185,AM:AM,AO:AO)</f>
        <v/>
      </c>
      <c r="O185" s="238" t="n">
        <v>712.85</v>
      </c>
      <c r="P185">
        <f>O185*_xlfn.XLOOKUP(K185,AM:AM,AN:AN)</f>
        <v/>
      </c>
      <c r="Q185">
        <f>O185*_xlfn.XLOOKUP(K185,AM:AM,AO:AO)</f>
        <v/>
      </c>
      <c r="R185">
        <f>_xlfn.XLOOKUP(E185,Y:Y,Z:Z)</f>
        <v/>
      </c>
      <c r="S185">
        <f>_xlfn.XLOOKUP(E185,Y:Y,AB:AB)</f>
        <v/>
      </c>
      <c r="T185">
        <f>WEEKNUM(G185)</f>
        <v/>
      </c>
      <c r="U185">
        <f>YEAR(G185)</f>
        <v/>
      </c>
      <c r="V185" s="117">
        <f>IFERROR(Q185/N185,"0")</f>
        <v/>
      </c>
      <c r="Y185" t="n">
        <v>32364</v>
      </c>
      <c r="Z185" t="inlineStr">
        <is>
          <t>The Tokyo EDITION, Ginza</t>
        </is>
      </c>
      <c r="AA185" t="inlineStr">
        <is>
          <t>HTL</t>
        </is>
      </c>
      <c r="AB185" t="inlineStr">
        <is>
          <t>Japan</t>
        </is>
      </c>
      <c r="AF185" t="n">
        <v>25902</v>
      </c>
      <c r="AG185" t="inlineStr">
        <is>
          <t>PALACE HOTEL COMO</t>
        </is>
      </c>
      <c r="AH185" t="inlineStr">
        <is>
          <t>HTL</t>
        </is>
      </c>
      <c r="AI185" t="inlineStr">
        <is>
          <t>Italy</t>
        </is>
      </c>
      <c r="BH185" t="n">
        <v>191</v>
      </c>
      <c r="BI185" t="inlineStr">
        <is>
          <t>MinervaH</t>
        </is>
      </c>
    </row>
    <row r="186">
      <c r="A186">
        <f>_xlfn.XLOOKUP(D186,BN:BN,BO:BO)</f>
        <v/>
      </c>
      <c r="B186" t="inlineStr">
        <is>
          <t>SL</t>
        </is>
      </c>
      <c r="C186" t="n">
        <v>30</v>
      </c>
      <c r="D186">
        <f>_xlfn.XLOOKUP(C186,BC:BC,BD:BD)</f>
        <v/>
      </c>
      <c r="E186" t="n">
        <v>29710</v>
      </c>
      <c r="F186" t="inlineStr">
        <is>
          <t xml:space="preserve">Itinerario completo India </t>
        </is>
      </c>
      <c r="G186" s="234" t="n">
        <v>46017</v>
      </c>
      <c r="H186" s="234" t="n">
        <v>46027</v>
      </c>
      <c r="I186" t="inlineStr">
        <is>
          <t>PKT</t>
        </is>
      </c>
      <c r="J186">
        <f>_xlfn.XLOOKUP(I186,AS:AS,AU:AU)</f>
        <v/>
      </c>
      <c r="K186" t="inlineStr">
        <is>
          <t>EUR</t>
        </is>
      </c>
      <c r="L186" s="238" t="n">
        <v>63869.08</v>
      </c>
      <c r="M186">
        <f>L186*_xlfn.XLOOKUP(K186,AM:AM,AN:AN)</f>
        <v/>
      </c>
      <c r="N186">
        <f>L186*_xlfn.XLOOKUP(K186,AM:AM,AO:AO)</f>
        <v/>
      </c>
      <c r="O186" s="238" t="n">
        <v>8234.32</v>
      </c>
      <c r="P186">
        <f>O186*_xlfn.XLOOKUP(K186,AM:AM,AN:AN)</f>
        <v/>
      </c>
      <c r="Q186">
        <f>O186*_xlfn.XLOOKUP(K186,AM:AM,AO:AO)</f>
        <v/>
      </c>
      <c r="R186">
        <f>_xlfn.XLOOKUP(E186,Y:Y,Z:Z)</f>
        <v/>
      </c>
      <c r="S186">
        <f>_xlfn.XLOOKUP(E186,Y:Y,AB:AB)</f>
        <v/>
      </c>
      <c r="T186">
        <f>WEEKNUM(G186)</f>
        <v/>
      </c>
      <c r="U186">
        <f>YEAR(G186)</f>
        <v/>
      </c>
      <c r="V186" s="117">
        <f>IFERROR(Q186/N186,"0")</f>
        <v/>
      </c>
      <c r="Y186" t="n">
        <v>32368</v>
      </c>
      <c r="Z186" t="inlineStr">
        <is>
          <t>JW Marriott Bangkok</t>
        </is>
      </c>
      <c r="AA186" t="inlineStr">
        <is>
          <t>HTL</t>
        </is>
      </c>
      <c r="AB186" t="inlineStr">
        <is>
          <t>Thailand</t>
        </is>
      </c>
      <c r="AF186" t="n">
        <v>25903</v>
      </c>
      <c r="AG186" t="inlineStr">
        <is>
          <t>FS Florencia</t>
        </is>
      </c>
      <c r="AH186" t="inlineStr">
        <is>
          <t>HTL</t>
        </is>
      </c>
      <c r="AI186" t="inlineStr">
        <is>
          <t>Italy</t>
        </is>
      </c>
      <c r="BH186" t="n">
        <v>192</v>
      </c>
      <c r="BI186" t="inlineStr">
        <is>
          <t>DianaM</t>
        </is>
      </c>
    </row>
    <row r="187">
      <c r="A187">
        <f>_xlfn.XLOOKUP(D187,BN:BN,BO:BO)</f>
        <v/>
      </c>
      <c r="B187" t="inlineStr">
        <is>
          <t>SL</t>
        </is>
      </c>
      <c r="C187" t="n">
        <v>30</v>
      </c>
      <c r="D187">
        <f>_xlfn.XLOOKUP(C187,BC:BC,BD:BD)</f>
        <v/>
      </c>
      <c r="E187" t="n">
        <v>28093</v>
      </c>
      <c r="F187" t="inlineStr">
        <is>
          <t>Reemision por cambio involuntario</t>
        </is>
      </c>
      <c r="G187" s="234" t="n">
        <v>46017</v>
      </c>
      <c r="H187" s="234" t="n">
        <v>46027</v>
      </c>
      <c r="I187" t="inlineStr">
        <is>
          <t>VLO</t>
        </is>
      </c>
      <c r="J187">
        <f>_xlfn.XLOOKUP(I187,AS:AS,AU:AU)</f>
        <v/>
      </c>
      <c r="K187" t="inlineStr">
        <is>
          <t>EUR</t>
        </is>
      </c>
      <c r="L187" s="238" t="n">
        <v>0</v>
      </c>
      <c r="M187">
        <f>L187*_xlfn.XLOOKUP(K187,AM:AM,AN:AN)</f>
        <v/>
      </c>
      <c r="N187">
        <f>L187*_xlfn.XLOOKUP(K187,AM:AM,AO:AO)</f>
        <v/>
      </c>
      <c r="O187" s="238" t="n">
        <v>0</v>
      </c>
      <c r="P187">
        <f>O187*_xlfn.XLOOKUP(K187,AM:AM,AN:AN)</f>
        <v/>
      </c>
      <c r="Q187">
        <f>O187*_xlfn.XLOOKUP(K187,AM:AM,AO:AO)</f>
        <v/>
      </c>
      <c r="R187">
        <f>_xlfn.XLOOKUP(E187,Y:Y,Z:Z)</f>
        <v/>
      </c>
      <c r="S187">
        <f>_xlfn.XLOOKUP(E187,Y:Y,AB:AB)</f>
        <v/>
      </c>
      <c r="T187">
        <f>WEEKNUM(G187)</f>
        <v/>
      </c>
      <c r="U187">
        <f>YEAR(G187)</f>
        <v/>
      </c>
      <c r="V187" s="117">
        <f>IFERROR(Q187/N187,"0")</f>
        <v/>
      </c>
      <c r="Y187" t="n">
        <v>32369</v>
      </c>
      <c r="Z187" t="inlineStr">
        <is>
          <t>HOTEL LES ROCHES BLANCHES</t>
        </is>
      </c>
      <c r="AA187" t="inlineStr">
        <is>
          <t>HTL</t>
        </is>
      </c>
      <c r="AB187" t="inlineStr">
        <is>
          <t>France</t>
        </is>
      </c>
      <c r="AF187" t="n">
        <v>25904</v>
      </c>
      <c r="AG187" t="inlineStr">
        <is>
          <t>FOUR SEASONS HOTEL TOKYO AT OTEMACHI</t>
        </is>
      </c>
      <c r="AH187" t="inlineStr">
        <is>
          <t>HTL</t>
        </is>
      </c>
      <c r="AI187" t="inlineStr">
        <is>
          <t>Japan</t>
        </is>
      </c>
      <c r="BH187" t="n">
        <v>193</v>
      </c>
      <c r="BI187" t="inlineStr">
        <is>
          <t>MinervaH</t>
        </is>
      </c>
    </row>
    <row r="188">
      <c r="A188">
        <f>_xlfn.XLOOKUP(D188,BN:BN,BO:BO)</f>
        <v/>
      </c>
      <c r="B188" t="inlineStr">
        <is>
          <t>SL</t>
        </is>
      </c>
      <c r="C188" t="n">
        <v>30</v>
      </c>
      <c r="D188">
        <f>_xlfn.XLOOKUP(C188,BC:BC,BD:BD)</f>
        <v/>
      </c>
      <c r="E188" t="n">
        <v>28093</v>
      </c>
      <c r="F188" t="inlineStr">
        <is>
          <t>Reemision por cambio involuntario</t>
        </is>
      </c>
      <c r="G188" s="234" t="n">
        <v>46017</v>
      </c>
      <c r="H188" s="234" t="n">
        <v>46027</v>
      </c>
      <c r="I188" t="inlineStr">
        <is>
          <t>VLO</t>
        </is>
      </c>
      <c r="J188">
        <f>_xlfn.XLOOKUP(I188,AS:AS,AU:AU)</f>
        <v/>
      </c>
      <c r="K188" t="inlineStr">
        <is>
          <t>EUR</t>
        </is>
      </c>
      <c r="L188" s="238" t="n">
        <v>0</v>
      </c>
      <c r="M188">
        <f>L188*_xlfn.XLOOKUP(K188,AM:AM,AN:AN)</f>
        <v/>
      </c>
      <c r="N188">
        <f>L188*_xlfn.XLOOKUP(K188,AM:AM,AO:AO)</f>
        <v/>
      </c>
      <c r="O188" s="238" t="n">
        <v>0</v>
      </c>
      <c r="P188">
        <f>O188*_xlfn.XLOOKUP(K188,AM:AM,AN:AN)</f>
        <v/>
      </c>
      <c r="Q188">
        <f>O188*_xlfn.XLOOKUP(K188,AM:AM,AO:AO)</f>
        <v/>
      </c>
      <c r="R188">
        <f>_xlfn.XLOOKUP(E188,Y:Y,Z:Z)</f>
        <v/>
      </c>
      <c r="S188">
        <f>_xlfn.XLOOKUP(E188,Y:Y,AB:AB)</f>
        <v/>
      </c>
      <c r="T188">
        <f>WEEKNUM(G188)</f>
        <v/>
      </c>
      <c r="U188">
        <f>YEAR(G188)</f>
        <v/>
      </c>
      <c r="V188" s="117">
        <f>IFERROR(Q188/N188,"0")</f>
        <v/>
      </c>
      <c r="Y188" t="n">
        <v>32370</v>
      </c>
      <c r="Z188" t="inlineStr">
        <is>
          <t>Ch‚teau de la MessardiËre</t>
        </is>
      </c>
      <c r="AA188" t="inlineStr">
        <is>
          <t>HTL</t>
        </is>
      </c>
      <c r="AB188" t="inlineStr">
        <is>
          <t>France</t>
        </is>
      </c>
      <c r="AF188" t="n">
        <v>25906</v>
      </c>
      <c r="AG188" t="inlineStr">
        <is>
          <t>ODAKYU HOTEL HATSUHANA</t>
        </is>
      </c>
      <c r="AH188" t="inlineStr">
        <is>
          <t>HTL</t>
        </is>
      </c>
      <c r="AI188" t="inlineStr">
        <is>
          <t>Japan</t>
        </is>
      </c>
      <c r="BH188" t="n">
        <v>194</v>
      </c>
      <c r="BI188" t="inlineStr">
        <is>
          <t>LucianaE</t>
        </is>
      </c>
    </row>
    <row r="189">
      <c r="A189">
        <f>_xlfn.XLOOKUP(D189,BN:BN,BO:BO)</f>
        <v/>
      </c>
      <c r="B189" t="inlineStr">
        <is>
          <t>SL</t>
        </is>
      </c>
      <c r="C189" t="n">
        <v>30</v>
      </c>
      <c r="D189">
        <f>_xlfn.XLOOKUP(C189,BC:BC,BD:BD)</f>
        <v/>
      </c>
      <c r="E189" t="n">
        <v>28093</v>
      </c>
      <c r="F189" t="inlineStr">
        <is>
          <t>Reemision por cambio involuntario</t>
        </is>
      </c>
      <c r="G189" s="234" t="n">
        <v>46017</v>
      </c>
      <c r="H189" s="234" t="n">
        <v>46027</v>
      </c>
      <c r="I189" t="inlineStr">
        <is>
          <t>VLO</t>
        </is>
      </c>
      <c r="J189">
        <f>_xlfn.XLOOKUP(I189,AS:AS,AU:AU)</f>
        <v/>
      </c>
      <c r="K189" t="inlineStr">
        <is>
          <t>EUR</t>
        </is>
      </c>
      <c r="L189" s="238" t="n">
        <v>0</v>
      </c>
      <c r="M189">
        <f>L189*_xlfn.XLOOKUP(K189,AM:AM,AN:AN)</f>
        <v/>
      </c>
      <c r="N189">
        <f>L189*_xlfn.XLOOKUP(K189,AM:AM,AO:AO)</f>
        <v/>
      </c>
      <c r="O189" s="238" t="n">
        <v>0</v>
      </c>
      <c r="P189">
        <f>O189*_xlfn.XLOOKUP(K189,AM:AM,AN:AN)</f>
        <v/>
      </c>
      <c r="Q189">
        <f>O189*_xlfn.XLOOKUP(K189,AM:AM,AO:AO)</f>
        <v/>
      </c>
      <c r="R189">
        <f>_xlfn.XLOOKUP(E189,Y:Y,Z:Z)</f>
        <v/>
      </c>
      <c r="S189">
        <f>_xlfn.XLOOKUP(E189,Y:Y,AB:AB)</f>
        <v/>
      </c>
      <c r="T189">
        <f>WEEKNUM(G189)</f>
        <v/>
      </c>
      <c r="U189">
        <f>YEAR(G189)</f>
        <v/>
      </c>
      <c r="V189" s="117">
        <f>IFERROR(Q189/N189,"0")</f>
        <v/>
      </c>
      <c r="Y189" t="n">
        <v>32408</v>
      </c>
      <c r="Z189" t="inlineStr">
        <is>
          <t>Hospes Palacio de los Patos</t>
        </is>
      </c>
      <c r="AA189" t="inlineStr">
        <is>
          <t>HTL</t>
        </is>
      </c>
      <c r="AB189" t="inlineStr">
        <is>
          <t>Spain</t>
        </is>
      </c>
      <c r="AF189" t="n">
        <v>25907</v>
      </c>
      <c r="AG189" t="inlineStr">
        <is>
          <t>THE OKURA TOKYO</t>
        </is>
      </c>
      <c r="AH189" t="inlineStr">
        <is>
          <t>HTL</t>
        </is>
      </c>
      <c r="AI189" t="inlineStr">
        <is>
          <t>Japan</t>
        </is>
      </c>
      <c r="BH189" t="n">
        <v>195</v>
      </c>
      <c r="BI189" t="inlineStr">
        <is>
          <t>VeronicaN</t>
        </is>
      </c>
    </row>
    <row r="190">
      <c r="A190">
        <f>_xlfn.XLOOKUP(D190,BN:BN,BO:BO)</f>
        <v/>
      </c>
      <c r="B190" t="inlineStr">
        <is>
          <t>SL</t>
        </is>
      </c>
      <c r="C190" t="n">
        <v>30</v>
      </c>
      <c r="D190">
        <f>_xlfn.XLOOKUP(C190,BC:BC,BD:BD)</f>
        <v/>
      </c>
      <c r="E190" t="n">
        <v>28093</v>
      </c>
      <c r="F190" t="inlineStr">
        <is>
          <t>Reemision por cambio involuntario</t>
        </is>
      </c>
      <c r="G190" s="234" t="n">
        <v>46017</v>
      </c>
      <c r="H190" s="234" t="n">
        <v>46027</v>
      </c>
      <c r="I190" t="inlineStr">
        <is>
          <t>VLO</t>
        </is>
      </c>
      <c r="J190">
        <f>_xlfn.XLOOKUP(I190,AS:AS,AU:AU)</f>
        <v/>
      </c>
      <c r="K190" t="inlineStr">
        <is>
          <t>EUR</t>
        </is>
      </c>
      <c r="L190" s="238" t="n">
        <v>0</v>
      </c>
      <c r="M190">
        <f>L190*_xlfn.XLOOKUP(K190,AM:AM,AN:AN)</f>
        <v/>
      </c>
      <c r="N190">
        <f>L190*_xlfn.XLOOKUP(K190,AM:AM,AO:AO)</f>
        <v/>
      </c>
      <c r="O190" s="238" t="n">
        <v>0</v>
      </c>
      <c r="P190">
        <f>O190*_xlfn.XLOOKUP(K190,AM:AM,AN:AN)</f>
        <v/>
      </c>
      <c r="Q190">
        <f>O190*_xlfn.XLOOKUP(K190,AM:AM,AO:AO)</f>
        <v/>
      </c>
      <c r="R190">
        <f>_xlfn.XLOOKUP(E190,Y:Y,Z:Z)</f>
        <v/>
      </c>
      <c r="S190">
        <f>_xlfn.XLOOKUP(E190,Y:Y,AB:AB)</f>
        <v/>
      </c>
      <c r="T190">
        <f>WEEKNUM(G190)</f>
        <v/>
      </c>
      <c r="U190">
        <f>YEAR(G190)</f>
        <v/>
      </c>
      <c r="V190" s="117">
        <f>IFERROR(Q190/N190,"0")</f>
        <v/>
      </c>
      <c r="Y190" t="n">
        <v>32411</v>
      </c>
      <c r="Z190" t="inlineStr">
        <is>
          <t>CASA LUNA CABOS</t>
        </is>
      </c>
      <c r="AA190" t="inlineStr">
        <is>
          <t>HTL</t>
        </is>
      </c>
      <c r="AB190" t="inlineStr">
        <is>
          <t>Mexico</t>
        </is>
      </c>
      <c r="AF190" t="n">
        <v>25908</v>
      </c>
      <c r="AG190" t="inlineStr">
        <is>
          <t>MANDAPA A RITZ CARLTON RESERVE</t>
        </is>
      </c>
      <c r="AH190" t="inlineStr">
        <is>
          <t>HTL</t>
        </is>
      </c>
      <c r="AI190" t="inlineStr">
        <is>
          <t>Indonesia</t>
        </is>
      </c>
      <c r="BH190" t="n">
        <v>196</v>
      </c>
      <c r="BI190" t="inlineStr">
        <is>
          <t>DianaM</t>
        </is>
      </c>
    </row>
    <row r="191">
      <c r="A191">
        <f>_xlfn.XLOOKUP(D191,BN:BN,BO:BO)</f>
        <v/>
      </c>
      <c r="B191" t="inlineStr">
        <is>
          <t>SL</t>
        </is>
      </c>
      <c r="C191" t="n">
        <v>30</v>
      </c>
      <c r="D191">
        <f>_xlfn.XLOOKUP(C191,BC:BC,BD:BD)</f>
        <v/>
      </c>
      <c r="E191" t="n">
        <v>28093</v>
      </c>
      <c r="F191" t="inlineStr">
        <is>
          <t>Reemision por cambio involuntario</t>
        </is>
      </c>
      <c r="G191" s="234" t="n">
        <v>46017</v>
      </c>
      <c r="H191" s="234" t="n">
        <v>46027</v>
      </c>
      <c r="I191" t="inlineStr">
        <is>
          <t>VLO</t>
        </is>
      </c>
      <c r="J191">
        <f>_xlfn.XLOOKUP(I191,AS:AS,AU:AU)</f>
        <v/>
      </c>
      <c r="K191" t="inlineStr">
        <is>
          <t>EUR</t>
        </is>
      </c>
      <c r="L191" s="238" t="n">
        <v>0</v>
      </c>
      <c r="M191">
        <f>L191*_xlfn.XLOOKUP(K191,AM:AM,AN:AN)</f>
        <v/>
      </c>
      <c r="N191">
        <f>L191*_xlfn.XLOOKUP(K191,AM:AM,AO:AO)</f>
        <v/>
      </c>
      <c r="O191" s="238" t="n">
        <v>0</v>
      </c>
      <c r="P191">
        <f>O191*_xlfn.XLOOKUP(K191,AM:AM,AN:AN)</f>
        <v/>
      </c>
      <c r="Q191">
        <f>O191*_xlfn.XLOOKUP(K191,AM:AM,AO:AO)</f>
        <v/>
      </c>
      <c r="R191">
        <f>_xlfn.XLOOKUP(E191,Y:Y,Z:Z)</f>
        <v/>
      </c>
      <c r="S191">
        <f>_xlfn.XLOOKUP(E191,Y:Y,AB:AB)</f>
        <v/>
      </c>
      <c r="T191">
        <f>WEEKNUM(G191)</f>
        <v/>
      </c>
      <c r="U191">
        <f>YEAR(G191)</f>
        <v/>
      </c>
      <c r="V191" s="117">
        <f>IFERROR(Q191/N191,"0")</f>
        <v/>
      </c>
      <c r="Y191" t="n">
        <v>32423</v>
      </c>
      <c r="Z191" t="inlineStr">
        <is>
          <t>Stanly Ranch</t>
        </is>
      </c>
      <c r="AA191" t="inlineStr">
        <is>
          <t>HTL</t>
        </is>
      </c>
      <c r="AB191" t="inlineStr">
        <is>
          <t>United States</t>
        </is>
      </c>
      <c r="AF191" t="n">
        <v>25909</v>
      </c>
      <c r="AG191" t="inlineStr">
        <is>
          <t>MANDARIN ORIENTAL SINGAPORE</t>
        </is>
      </c>
      <c r="AH191" t="inlineStr">
        <is>
          <t>HTL</t>
        </is>
      </c>
      <c r="AI191" t="inlineStr">
        <is>
          <t>Singapore</t>
        </is>
      </c>
      <c r="BH191" t="n">
        <v>197</v>
      </c>
      <c r="BI191" t="inlineStr">
        <is>
          <t>VeronicaN</t>
        </is>
      </c>
    </row>
    <row r="192">
      <c r="A192">
        <f>_xlfn.XLOOKUP(D192,BN:BN,BO:BO)</f>
        <v/>
      </c>
      <c r="B192" t="inlineStr">
        <is>
          <t>SL</t>
        </is>
      </c>
      <c r="C192" t="n">
        <v>30</v>
      </c>
      <c r="D192">
        <f>_xlfn.XLOOKUP(C192,BC:BC,BD:BD)</f>
        <v/>
      </c>
      <c r="E192" t="n">
        <v>28093</v>
      </c>
      <c r="F192" t="inlineStr">
        <is>
          <t>Reemision por cambio involuntario</t>
        </is>
      </c>
      <c r="G192" s="234" t="n">
        <v>46017</v>
      </c>
      <c r="H192" s="234" t="n">
        <v>46027</v>
      </c>
      <c r="I192" t="inlineStr">
        <is>
          <t>VLO</t>
        </is>
      </c>
      <c r="J192">
        <f>_xlfn.XLOOKUP(I192,AS:AS,AU:AU)</f>
        <v/>
      </c>
      <c r="K192" t="inlineStr">
        <is>
          <t>EUR</t>
        </is>
      </c>
      <c r="L192" s="238" t="n">
        <v>0</v>
      </c>
      <c r="M192">
        <f>L192*_xlfn.XLOOKUP(K192,AM:AM,AN:AN)</f>
        <v/>
      </c>
      <c r="N192">
        <f>L192*_xlfn.XLOOKUP(K192,AM:AM,AO:AO)</f>
        <v/>
      </c>
      <c r="O192" s="238" t="n">
        <v>0</v>
      </c>
      <c r="P192">
        <f>O192*_xlfn.XLOOKUP(K192,AM:AM,AN:AN)</f>
        <v/>
      </c>
      <c r="Q192">
        <f>O192*_xlfn.XLOOKUP(K192,AM:AM,AO:AO)</f>
        <v/>
      </c>
      <c r="R192">
        <f>_xlfn.XLOOKUP(E192,Y:Y,Z:Z)</f>
        <v/>
      </c>
      <c r="S192">
        <f>_xlfn.XLOOKUP(E192,Y:Y,AB:AB)</f>
        <v/>
      </c>
      <c r="T192">
        <f>WEEKNUM(G192)</f>
        <v/>
      </c>
      <c r="U192">
        <f>YEAR(G192)</f>
        <v/>
      </c>
      <c r="V192" s="117">
        <f>IFERROR(Q192/N192,"0")</f>
        <v/>
      </c>
      <c r="Y192" t="n">
        <v>32424</v>
      </c>
      <c r="Z192" t="inlineStr">
        <is>
          <t>Post Ranch Inn</t>
        </is>
      </c>
      <c r="AA192" t="inlineStr">
        <is>
          <t>HTL</t>
        </is>
      </c>
      <c r="AB192" t="inlineStr">
        <is>
          <t>United States</t>
        </is>
      </c>
      <c r="AF192" t="n">
        <v>25910</v>
      </c>
      <c r="AG192" t="inlineStr">
        <is>
          <t>THE PENINSULA HONG KONG</t>
        </is>
      </c>
      <c r="AH192" t="inlineStr">
        <is>
          <t>HTL</t>
        </is>
      </c>
      <c r="AI192" t="inlineStr">
        <is>
          <t>Hong Kong</t>
        </is>
      </c>
      <c r="BH192" t="n">
        <v>198</v>
      </c>
      <c r="BI192" t="inlineStr">
        <is>
          <t>LucianaE</t>
        </is>
      </c>
    </row>
    <row r="193">
      <c r="A193">
        <f>_xlfn.XLOOKUP(D193,BN:BN,BO:BO)</f>
        <v/>
      </c>
      <c r="B193" t="inlineStr">
        <is>
          <t>SL</t>
        </is>
      </c>
      <c r="C193" t="n">
        <v>30</v>
      </c>
      <c r="D193">
        <f>_xlfn.XLOOKUP(C193,BC:BC,BD:BD)</f>
        <v/>
      </c>
      <c r="E193" t="n">
        <v>28093</v>
      </c>
      <c r="F193" t="inlineStr">
        <is>
          <t>Reemision por cambio involuntario</t>
        </is>
      </c>
      <c r="G193" s="234" t="n">
        <v>46017</v>
      </c>
      <c r="H193" s="234" t="n">
        <v>46027</v>
      </c>
      <c r="I193" t="inlineStr">
        <is>
          <t>VLO</t>
        </is>
      </c>
      <c r="J193">
        <f>_xlfn.XLOOKUP(I193,AS:AS,AU:AU)</f>
        <v/>
      </c>
      <c r="K193" t="inlineStr">
        <is>
          <t>EUR</t>
        </is>
      </c>
      <c r="L193" s="238" t="n">
        <v>0</v>
      </c>
      <c r="M193">
        <f>L193*_xlfn.XLOOKUP(K193,AM:AM,AN:AN)</f>
        <v/>
      </c>
      <c r="N193">
        <f>L193*_xlfn.XLOOKUP(K193,AM:AM,AO:AO)</f>
        <v/>
      </c>
      <c r="O193" s="238" t="n">
        <v>0</v>
      </c>
      <c r="P193">
        <f>O193*_xlfn.XLOOKUP(K193,AM:AM,AN:AN)</f>
        <v/>
      </c>
      <c r="Q193">
        <f>O193*_xlfn.XLOOKUP(K193,AM:AM,AO:AO)</f>
        <v/>
      </c>
      <c r="R193">
        <f>_xlfn.XLOOKUP(E193,Y:Y,Z:Z)</f>
        <v/>
      </c>
      <c r="S193">
        <f>_xlfn.XLOOKUP(E193,Y:Y,AB:AB)</f>
        <v/>
      </c>
      <c r="T193">
        <f>WEEKNUM(G193)</f>
        <v/>
      </c>
      <c r="U193">
        <f>YEAR(G193)</f>
        <v/>
      </c>
      <c r="V193" s="117">
        <f>IFERROR(Q193/N193,"0")</f>
        <v/>
      </c>
      <c r="Y193" t="n">
        <v>32454</v>
      </c>
      <c r="Z193" t="inlineStr">
        <is>
          <t>Four Seasons Hotel George V, Paris</t>
        </is>
      </c>
      <c r="AA193" t="inlineStr">
        <is>
          <t>HTL</t>
        </is>
      </c>
      <c r="AB193" t="inlineStr">
        <is>
          <t>France</t>
        </is>
      </c>
      <c r="AF193" t="n">
        <v>25911</v>
      </c>
      <c r="AG193" t="inlineStr">
        <is>
          <t>AMANJIWO</t>
        </is>
      </c>
      <c r="AH193" t="inlineStr">
        <is>
          <t>HTL</t>
        </is>
      </c>
      <c r="AI193" t="inlineStr">
        <is>
          <t>Indonesia</t>
        </is>
      </c>
      <c r="BH193" t="n">
        <v>199</v>
      </c>
      <c r="BI193" t="inlineStr">
        <is>
          <t>MinervaH</t>
        </is>
      </c>
    </row>
    <row r="194">
      <c r="A194">
        <f>_xlfn.XLOOKUP(D194,BN:BN,BO:BO)</f>
        <v/>
      </c>
      <c r="B194" t="inlineStr">
        <is>
          <t>SL</t>
        </is>
      </c>
      <c r="C194" t="n">
        <v>31</v>
      </c>
      <c r="D194">
        <f>_xlfn.XLOOKUP(C194,BC:BC,BD:BD)</f>
        <v/>
      </c>
      <c r="E194" t="n">
        <v>27600</v>
      </c>
      <c r="F194" t="inlineStr">
        <is>
          <t xml:space="preserve">BILLETE LATAM CTG-LIM-IQT - VUELOS FAM </t>
        </is>
      </c>
      <c r="G194" s="234" t="n">
        <v>45958</v>
      </c>
      <c r="H194" s="234" t="n">
        <v>45990</v>
      </c>
      <c r="I194" t="inlineStr">
        <is>
          <t>VLO</t>
        </is>
      </c>
      <c r="J194">
        <f>_xlfn.XLOOKUP(I194,AS:AS,AU:AU)</f>
        <v/>
      </c>
      <c r="K194" t="inlineStr">
        <is>
          <t>EUR</t>
        </is>
      </c>
      <c r="L194" s="238" t="n">
        <v>464.33</v>
      </c>
      <c r="M194">
        <f>L194*_xlfn.XLOOKUP(K194,AM:AM,AN:AN)</f>
        <v/>
      </c>
      <c r="N194">
        <f>L194*_xlfn.XLOOKUP(K194,AM:AM,AO:AO)</f>
        <v/>
      </c>
      <c r="O194" s="238" t="n">
        <v>0</v>
      </c>
      <c r="P194">
        <f>O194*_xlfn.XLOOKUP(K194,AM:AM,AN:AN)</f>
        <v/>
      </c>
      <c r="Q194">
        <f>O194*_xlfn.XLOOKUP(K194,AM:AM,AO:AO)</f>
        <v/>
      </c>
      <c r="R194">
        <f>_xlfn.XLOOKUP(E194,Y:Y,Z:Z)</f>
        <v/>
      </c>
      <c r="S194">
        <f>_xlfn.XLOOKUP(E194,Y:Y,AB:AB)</f>
        <v/>
      </c>
      <c r="T194">
        <f>WEEKNUM(G194)</f>
        <v/>
      </c>
      <c r="U194">
        <f>YEAR(G194)</f>
        <v/>
      </c>
      <c r="V194" s="117">
        <f>IFERROR(Q194/N194,"0")</f>
        <v/>
      </c>
      <c r="Y194" t="n">
        <v>32455</v>
      </c>
      <c r="Z194" t="inlineStr">
        <is>
          <t>Balder Luxury Lodge Oy</t>
        </is>
      </c>
      <c r="AA194" t="inlineStr">
        <is>
          <t>HTL</t>
        </is>
      </c>
      <c r="AB194" t="inlineStr">
        <is>
          <t>Finland</t>
        </is>
      </c>
      <c r="AF194" t="n">
        <v>25912</v>
      </c>
      <c r="AG194" t="inlineStr">
        <is>
          <t>Korean Air</t>
        </is>
      </c>
      <c r="AH194" t="inlineStr">
        <is>
          <t>VLO</t>
        </is>
      </c>
      <c r="AI194" t="inlineStr">
        <is>
          <t>South Korea</t>
        </is>
      </c>
      <c r="BH194" t="n">
        <v>200</v>
      </c>
      <c r="BI194" t="inlineStr">
        <is>
          <t>ClaudiaF</t>
        </is>
      </c>
    </row>
    <row r="195">
      <c r="A195">
        <f>_xlfn.XLOOKUP(D195,BN:BN,BO:BO)</f>
        <v/>
      </c>
      <c r="B195" t="inlineStr">
        <is>
          <t>SL</t>
        </is>
      </c>
      <c r="C195" t="n">
        <v>31</v>
      </c>
      <c r="D195">
        <f>_xlfn.XLOOKUP(C195,BC:BC,BD:BD)</f>
        <v/>
      </c>
      <c r="E195" t="n">
        <v>27688</v>
      </c>
      <c r="F195" t="inlineStr">
        <is>
          <t>Emisión billete IB FAM</t>
        </is>
      </c>
      <c r="G195" s="234" t="n">
        <v>45950</v>
      </c>
      <c r="H195" s="234" t="n">
        <v>45962</v>
      </c>
      <c r="I195" t="inlineStr">
        <is>
          <t>ABC</t>
        </is>
      </c>
      <c r="J195">
        <f>_xlfn.XLOOKUP(I195,AS:AS,AU:AU)</f>
        <v/>
      </c>
      <c r="K195" t="inlineStr">
        <is>
          <t>EUR</t>
        </is>
      </c>
      <c r="L195" s="238" t="n">
        <v>1304.78</v>
      </c>
      <c r="M195">
        <f>L195*_xlfn.XLOOKUP(K195,AM:AM,AN:AN)</f>
        <v/>
      </c>
      <c r="N195">
        <f>L195*_xlfn.XLOOKUP(K195,AM:AM,AO:AO)</f>
        <v/>
      </c>
      <c r="O195" s="238" t="n">
        <v>0</v>
      </c>
      <c r="P195">
        <f>O195*_xlfn.XLOOKUP(K195,AM:AM,AN:AN)</f>
        <v/>
      </c>
      <c r="Q195">
        <f>O195*_xlfn.XLOOKUP(K195,AM:AM,AO:AO)</f>
        <v/>
      </c>
      <c r="R195">
        <f>_xlfn.XLOOKUP(E195,Y:Y,Z:Z)</f>
        <v/>
      </c>
      <c r="S195">
        <f>_xlfn.XLOOKUP(E195,Y:Y,AB:AB)</f>
        <v/>
      </c>
      <c r="T195">
        <f>WEEKNUM(G195)</f>
        <v/>
      </c>
      <c r="U195">
        <f>YEAR(G195)</f>
        <v/>
      </c>
      <c r="V195" s="117">
        <f>IFERROR(Q195/N195,"0")</f>
        <v/>
      </c>
      <c r="Y195" t="n">
        <v>32459</v>
      </c>
      <c r="Z195" t="inlineStr">
        <is>
          <t>NAMIBIA EMBASSY</t>
        </is>
      </c>
      <c r="AA195" t="inlineStr">
        <is>
          <t>VIS</t>
        </is>
      </c>
      <c r="AB195" t="inlineStr">
        <is>
          <t>Namibia</t>
        </is>
      </c>
      <c r="AF195" t="n">
        <v>25918</v>
      </c>
      <c r="AG195" t="inlineStr">
        <is>
          <t>ANDEAN LUX</t>
        </is>
      </c>
      <c r="AH195" t="inlineStr">
        <is>
          <t>ATR,PKT</t>
        </is>
      </c>
      <c r="AI195" t="inlineStr">
        <is>
          <t>Peru</t>
        </is>
      </c>
      <c r="BH195" t="n">
        <v>201</v>
      </c>
      <c r="BI195" t="inlineStr">
        <is>
          <t>ClaudiaF</t>
        </is>
      </c>
    </row>
    <row r="196">
      <c r="A196">
        <f>_xlfn.XLOOKUP(D196,BN:BN,BO:BO)</f>
        <v/>
      </c>
      <c r="B196" t="inlineStr">
        <is>
          <t>SL</t>
        </is>
      </c>
      <c r="C196" t="n">
        <v>31</v>
      </c>
      <c r="D196">
        <f>_xlfn.XLOOKUP(C196,BC:BC,BD:BD)</f>
        <v/>
      </c>
      <c r="E196" t="n">
        <v>27610</v>
      </c>
      <c r="F196" t="inlineStr">
        <is>
          <t>AON Infinity</t>
        </is>
      </c>
      <c r="G196" s="234" t="n">
        <v>45950</v>
      </c>
      <c r="H196" s="234" t="n">
        <v>45990</v>
      </c>
      <c r="I196" t="inlineStr">
        <is>
          <t>SEG</t>
        </is>
      </c>
      <c r="J196">
        <f>_xlfn.XLOOKUP(I196,AS:AS,AU:AU)</f>
        <v/>
      </c>
      <c r="K196" t="inlineStr">
        <is>
          <t>EUR</t>
        </is>
      </c>
      <c r="L196" s="238" t="n">
        <v>125.34</v>
      </c>
      <c r="M196">
        <f>L196*_xlfn.XLOOKUP(K196,AM:AM,AN:AN)</f>
        <v/>
      </c>
      <c r="N196">
        <f>L196*_xlfn.XLOOKUP(K196,AM:AM,AO:AO)</f>
        <v/>
      </c>
      <c r="O196" s="238" t="n">
        <v>0</v>
      </c>
      <c r="P196">
        <f>O196*_xlfn.XLOOKUP(K196,AM:AM,AN:AN)</f>
        <v/>
      </c>
      <c r="Q196">
        <f>O196*_xlfn.XLOOKUP(K196,AM:AM,AO:AO)</f>
        <v/>
      </c>
      <c r="R196">
        <f>_xlfn.XLOOKUP(E196,Y:Y,Z:Z)</f>
        <v/>
      </c>
      <c r="S196">
        <f>_xlfn.XLOOKUP(E196,Y:Y,AB:AB)</f>
        <v/>
      </c>
      <c r="T196">
        <f>WEEKNUM(G196)</f>
        <v/>
      </c>
      <c r="U196">
        <f>YEAR(G196)</f>
        <v/>
      </c>
      <c r="V196" s="117">
        <f>IFERROR(Q196/N196,"0")</f>
        <v/>
      </c>
      <c r="Y196" t="n">
        <v>32461</v>
      </c>
      <c r="Z196" t="inlineStr">
        <is>
          <t>AIR NORTH AIRLINES</t>
        </is>
      </c>
      <c r="AA196" t="inlineStr">
        <is>
          <t>ABC</t>
        </is>
      </c>
      <c r="AB196" t="inlineStr">
        <is>
          <t>Canada</t>
        </is>
      </c>
      <c r="AF196" t="n">
        <v>25922</v>
      </c>
      <c r="AG196" t="inlineStr">
        <is>
          <t>IMPERIALE PALACE HOTEL</t>
        </is>
      </c>
      <c r="AH196" t="inlineStr">
        <is>
          <t>HTL</t>
        </is>
      </c>
      <c r="AI196" t="inlineStr">
        <is>
          <t>Italy</t>
        </is>
      </c>
      <c r="BH196" t="n">
        <v>202</v>
      </c>
      <c r="BI196" t="inlineStr">
        <is>
          <t>DianaM</t>
        </is>
      </c>
    </row>
    <row r="197">
      <c r="A197">
        <f>_xlfn.XLOOKUP(D197,BN:BN,BO:BO)</f>
        <v/>
      </c>
      <c r="B197" t="inlineStr">
        <is>
          <t>SL</t>
        </is>
      </c>
      <c r="C197" t="n">
        <v>32</v>
      </c>
      <c r="D197">
        <f>_xlfn.XLOOKUP(C197,BC:BC,BD:BD)</f>
        <v/>
      </c>
      <c r="E197" t="n">
        <v>27688</v>
      </c>
      <c r="F197" t="inlineStr">
        <is>
          <t>Andrea vuelos</t>
        </is>
      </c>
      <c r="G197" s="234" t="n">
        <v>46000</v>
      </c>
      <c r="H197" s="234" t="n">
        <v>46008</v>
      </c>
      <c r="I197" t="inlineStr">
        <is>
          <t>ABC</t>
        </is>
      </c>
      <c r="J197">
        <f>_xlfn.XLOOKUP(I197,AS:AS,AU:AU)</f>
        <v/>
      </c>
      <c r="K197" t="inlineStr">
        <is>
          <t>EUR</t>
        </is>
      </c>
      <c r="L197" s="238" t="n">
        <v>1055.1</v>
      </c>
      <c r="M197">
        <f>L197*_xlfn.XLOOKUP(K197,AM:AM,AN:AN)</f>
        <v/>
      </c>
      <c r="N197">
        <f>L197*_xlfn.XLOOKUP(K197,AM:AM,AO:AO)</f>
        <v/>
      </c>
      <c r="O197" s="238" t="n">
        <v>0</v>
      </c>
      <c r="P197">
        <f>O197*_xlfn.XLOOKUP(K197,AM:AM,AN:AN)</f>
        <v/>
      </c>
      <c r="Q197">
        <f>O197*_xlfn.XLOOKUP(K197,AM:AM,AO:AO)</f>
        <v/>
      </c>
      <c r="R197">
        <f>_xlfn.XLOOKUP(E197,Y:Y,Z:Z)</f>
        <v/>
      </c>
      <c r="S197">
        <f>_xlfn.XLOOKUP(E197,Y:Y,AB:AB)</f>
        <v/>
      </c>
      <c r="T197">
        <f>WEEKNUM(G197)</f>
        <v/>
      </c>
      <c r="U197">
        <f>YEAR(G197)</f>
        <v/>
      </c>
      <c r="V197" s="117">
        <f>IFERROR(Q197/N197,"0")</f>
        <v/>
      </c>
      <c r="Y197" t="n">
        <v>32499</v>
      </c>
      <c r="Z197" t="inlineStr">
        <is>
          <t>EXO TRAVEL MOROCCO</t>
        </is>
      </c>
      <c r="AA197" t="inlineStr">
        <is>
          <t>PKT</t>
        </is>
      </c>
      <c r="AB197" t="inlineStr">
        <is>
          <t>Morocco</t>
        </is>
      </c>
      <c r="AF197" t="n">
        <v>25924</v>
      </c>
      <c r="AG197" t="inlineStr">
        <is>
          <t>HOTEL VIOLINO D ORO</t>
        </is>
      </c>
      <c r="AH197" t="inlineStr">
        <is>
          <t>HTL</t>
        </is>
      </c>
      <c r="AI197" t="inlineStr">
        <is>
          <t>Italy</t>
        </is>
      </c>
      <c r="BH197" t="n">
        <v>203</v>
      </c>
      <c r="BI197" t="inlineStr">
        <is>
          <t>LucianaE</t>
        </is>
      </c>
    </row>
    <row r="198">
      <c r="A198">
        <f>_xlfn.XLOOKUP(D198,BN:BN,BO:BO)</f>
        <v/>
      </c>
      <c r="B198" t="inlineStr">
        <is>
          <t>SL</t>
        </is>
      </c>
      <c r="C198" t="n">
        <v>32</v>
      </c>
      <c r="D198">
        <f>_xlfn.XLOOKUP(C198,BC:BC,BD:BD)</f>
        <v/>
      </c>
      <c r="E198" t="n">
        <v>30065</v>
      </c>
      <c r="F198" t="inlineStr">
        <is>
          <t>DEPOSIT INVOICE - García x 2 ED</t>
        </is>
      </c>
      <c r="G198" s="234" t="n">
        <v>46000</v>
      </c>
      <c r="H198" s="234" t="n">
        <v>46008</v>
      </c>
      <c r="I198" t="inlineStr">
        <is>
          <t>HTL</t>
        </is>
      </c>
      <c r="J198">
        <f>_xlfn.XLOOKUP(I198,AS:AS,AU:AU)</f>
        <v/>
      </c>
      <c r="K198" t="inlineStr">
        <is>
          <t>EUR</t>
        </is>
      </c>
      <c r="L198" s="238" t="n">
        <v>734</v>
      </c>
      <c r="M198">
        <f>L198*_xlfn.XLOOKUP(K198,AM:AM,AN:AN)</f>
        <v/>
      </c>
      <c r="N198">
        <f>L198*_xlfn.XLOOKUP(K198,AM:AM,AO:AO)</f>
        <v/>
      </c>
      <c r="O198" s="238" t="n">
        <v>0</v>
      </c>
      <c r="P198">
        <f>O198*_xlfn.XLOOKUP(K198,AM:AM,AN:AN)</f>
        <v/>
      </c>
      <c r="Q198">
        <f>O198*_xlfn.XLOOKUP(K198,AM:AM,AO:AO)</f>
        <v/>
      </c>
      <c r="R198">
        <f>_xlfn.XLOOKUP(E198,Y:Y,Z:Z)</f>
        <v/>
      </c>
      <c r="S198">
        <f>_xlfn.XLOOKUP(E198,Y:Y,AB:AB)</f>
        <v/>
      </c>
      <c r="T198">
        <f>WEEKNUM(G198)</f>
        <v/>
      </c>
      <c r="U198">
        <f>YEAR(G198)</f>
        <v/>
      </c>
      <c r="V198" s="117">
        <f>IFERROR(Q198/N198,"0")</f>
        <v/>
      </c>
      <c r="Y198" t="n">
        <v>32508</v>
      </c>
      <c r="Z198" t="inlineStr">
        <is>
          <t>PILGRIM TRAVEL</t>
        </is>
      </c>
      <c r="AA198" t="inlineStr">
        <is>
          <t>PKT</t>
        </is>
      </c>
      <c r="AB198" t="inlineStr">
        <is>
          <t>Spain</t>
        </is>
      </c>
      <c r="AF198" t="n">
        <v>25926</v>
      </c>
      <c r="AG198" t="inlineStr">
        <is>
          <t>BADRUTT'S PALACE HOTEL ST. MORITZ</t>
        </is>
      </c>
      <c r="AH198" t="inlineStr">
        <is>
          <t>HTL</t>
        </is>
      </c>
      <c r="AI198" t="inlineStr">
        <is>
          <t>Switzerland</t>
        </is>
      </c>
      <c r="BH198" t="n">
        <v>204</v>
      </c>
      <c r="BI198" t="inlineStr">
        <is>
          <t>DianaM</t>
        </is>
      </c>
    </row>
    <row r="199">
      <c r="A199">
        <f>_xlfn.XLOOKUP(D199,BN:BN,BO:BO)</f>
        <v/>
      </c>
      <c r="B199" t="inlineStr">
        <is>
          <t>SL</t>
        </is>
      </c>
      <c r="C199" t="n">
        <v>32</v>
      </c>
      <c r="D199">
        <f>_xlfn.XLOOKUP(C199,BC:BC,BD:BD)</f>
        <v/>
      </c>
      <c r="E199" t="n">
        <v>30065</v>
      </c>
      <c r="F199" t="inlineStr">
        <is>
          <t xml:space="preserve">Resto viaej </t>
        </is>
      </c>
      <c r="G199" s="234" t="n">
        <v>46000</v>
      </c>
      <c r="H199" s="234" t="n">
        <v>46008</v>
      </c>
      <c r="I199" t="inlineStr">
        <is>
          <t>HTL</t>
        </is>
      </c>
      <c r="J199">
        <f>_xlfn.XLOOKUP(I199,AS:AS,AU:AU)</f>
        <v/>
      </c>
      <c r="K199" t="inlineStr">
        <is>
          <t>EUR</t>
        </is>
      </c>
      <c r="L199" s="238" t="n">
        <v>2921</v>
      </c>
      <c r="M199">
        <f>L199*_xlfn.XLOOKUP(K199,AM:AM,AN:AN)</f>
        <v/>
      </c>
      <c r="N199">
        <f>L199*_xlfn.XLOOKUP(K199,AM:AM,AO:AO)</f>
        <v/>
      </c>
      <c r="O199" s="238" t="n">
        <v>0</v>
      </c>
      <c r="P199">
        <f>O199*_xlfn.XLOOKUP(K199,AM:AM,AN:AN)</f>
        <v/>
      </c>
      <c r="Q199">
        <f>O199*_xlfn.XLOOKUP(K199,AM:AM,AO:AO)</f>
        <v/>
      </c>
      <c r="R199">
        <f>_xlfn.XLOOKUP(E199,Y:Y,Z:Z)</f>
        <v/>
      </c>
      <c r="S199">
        <f>_xlfn.XLOOKUP(E199,Y:Y,AB:AB)</f>
        <v/>
      </c>
      <c r="T199">
        <f>WEEKNUM(G199)</f>
        <v/>
      </c>
      <c r="U199">
        <f>YEAR(G199)</f>
        <v/>
      </c>
      <c r="V199" s="117">
        <f>IFERROR(Q199/N199,"0")</f>
        <v/>
      </c>
      <c r="Y199" t="n">
        <v>32552</v>
      </c>
      <c r="Z199" t="inlineStr">
        <is>
          <t>ICELAND ENCOUNTER</t>
        </is>
      </c>
      <c r="AA199" t="inlineStr">
        <is>
          <t>PKT</t>
        </is>
      </c>
      <c r="AB199" t="inlineStr">
        <is>
          <t>Iceland</t>
        </is>
      </c>
      <c r="AF199" t="n">
        <v>25927</v>
      </c>
      <c r="AG199" t="inlineStr">
        <is>
          <t>HOTEL SACHER SALZBURGO</t>
        </is>
      </c>
      <c r="AH199" t="inlineStr">
        <is>
          <t>HTL</t>
        </is>
      </c>
      <c r="AI199" t="inlineStr">
        <is>
          <t>Austria</t>
        </is>
      </c>
      <c r="BH199" t="n">
        <v>205</v>
      </c>
      <c r="BI199" t="inlineStr">
        <is>
          <t>DianaM</t>
        </is>
      </c>
    </row>
    <row r="200">
      <c r="A200">
        <f>_xlfn.XLOOKUP(D200,BN:BN,BO:BO)</f>
        <v/>
      </c>
      <c r="B200" t="inlineStr">
        <is>
          <t>SL</t>
        </is>
      </c>
      <c r="C200" t="n">
        <v>32</v>
      </c>
      <c r="D200">
        <f>_xlfn.XLOOKUP(C200,BC:BC,BD:BD)</f>
        <v/>
      </c>
      <c r="E200" t="n">
        <v>27610</v>
      </c>
      <c r="F200" t="inlineStr">
        <is>
          <t>aon seguro Andrea</t>
        </is>
      </c>
      <c r="G200" s="234" t="n">
        <v>46000</v>
      </c>
      <c r="H200" s="234" t="n">
        <v>46008</v>
      </c>
      <c r="I200" t="inlineStr">
        <is>
          <t>SEG</t>
        </is>
      </c>
      <c r="J200">
        <f>_xlfn.XLOOKUP(I200,AS:AS,AU:AU)</f>
        <v/>
      </c>
      <c r="K200" t="inlineStr">
        <is>
          <t>EUR</t>
        </is>
      </c>
      <c r="L200" s="238" t="n">
        <v>72.23999999999999</v>
      </c>
      <c r="M200">
        <f>L200*_xlfn.XLOOKUP(K200,AM:AM,AN:AN)</f>
        <v/>
      </c>
      <c r="N200">
        <f>L200*_xlfn.XLOOKUP(K200,AM:AM,AO:AO)</f>
        <v/>
      </c>
      <c r="O200" s="238" t="n">
        <v>0</v>
      </c>
      <c r="P200">
        <f>O200*_xlfn.XLOOKUP(K200,AM:AM,AN:AN)</f>
        <v/>
      </c>
      <c r="Q200">
        <f>O200*_xlfn.XLOOKUP(K200,AM:AM,AO:AO)</f>
        <v/>
      </c>
      <c r="R200">
        <f>_xlfn.XLOOKUP(E200,Y:Y,Z:Z)</f>
        <v/>
      </c>
      <c r="S200">
        <f>_xlfn.XLOOKUP(E200,Y:Y,AB:AB)</f>
        <v/>
      </c>
      <c r="T200">
        <f>WEEKNUM(G200)</f>
        <v/>
      </c>
      <c r="U200">
        <f>YEAR(G200)</f>
        <v/>
      </c>
      <c r="V200" s="117">
        <f>IFERROR(Q200/N200,"0")</f>
        <v/>
      </c>
      <c r="Y200" t="n">
        <v>32634</v>
      </c>
      <c r="Z200" t="inlineStr">
        <is>
          <t>AMANERA HOTEL</t>
        </is>
      </c>
      <c r="AA200" t="inlineStr">
        <is>
          <t>HTL</t>
        </is>
      </c>
      <c r="AB200" t="inlineStr">
        <is>
          <t>Dominican Republic</t>
        </is>
      </c>
      <c r="AF200" t="n">
        <v>25931</v>
      </c>
      <c r="AG200" t="inlineStr">
        <is>
          <t>AQUA EXPEDITIONS</t>
        </is>
      </c>
      <c r="AH200" t="inlineStr">
        <is>
          <t>ATR,CRC</t>
        </is>
      </c>
      <c r="AI200" t="inlineStr">
        <is>
          <t>Singapore</t>
        </is>
      </c>
      <c r="BH200" t="n">
        <v>206</v>
      </c>
      <c r="BI200" t="inlineStr">
        <is>
          <t>MinervaH</t>
        </is>
      </c>
    </row>
    <row r="201">
      <c r="A201">
        <f>_xlfn.XLOOKUP(D201,BN:BN,BO:BO)</f>
        <v/>
      </c>
      <c r="B201" t="inlineStr">
        <is>
          <t>SL</t>
        </is>
      </c>
      <c r="C201" t="n">
        <v>33</v>
      </c>
      <c r="D201">
        <f>_xlfn.XLOOKUP(C201,BC:BC,BD:BD)</f>
        <v/>
      </c>
      <c r="E201" t="n">
        <v>30050</v>
      </c>
      <c r="F201" t="inlineStr">
        <is>
          <t>Hotel The Newbury</t>
        </is>
      </c>
      <c r="G201" s="234" t="n">
        <v>45869</v>
      </c>
      <c r="H201" s="234" t="n">
        <v>45873</v>
      </c>
      <c r="I201" t="inlineStr">
        <is>
          <t>HTL</t>
        </is>
      </c>
      <c r="J201">
        <f>_xlfn.XLOOKUP(I201,AS:AS,AU:AU)</f>
        <v/>
      </c>
      <c r="K201" t="inlineStr">
        <is>
          <t>USD</t>
        </is>
      </c>
      <c r="L201" s="238" t="n">
        <v>4815</v>
      </c>
      <c r="M201">
        <f>L201*_xlfn.XLOOKUP(K201,AM:AM,AN:AN)</f>
        <v/>
      </c>
      <c r="N201">
        <f>L201*_xlfn.XLOOKUP(K201,AM:AM,AO:AO)</f>
        <v/>
      </c>
      <c r="O201" s="238" t="n">
        <v>539.22</v>
      </c>
      <c r="P201">
        <f>O201*_xlfn.XLOOKUP(K201,AM:AM,AN:AN)</f>
        <v/>
      </c>
      <c r="Q201">
        <f>O201*_xlfn.XLOOKUP(K201,AM:AM,AO:AO)</f>
        <v/>
      </c>
      <c r="R201">
        <f>_xlfn.XLOOKUP(E201,Y:Y,Z:Z)</f>
        <v/>
      </c>
      <c r="S201">
        <f>_xlfn.XLOOKUP(E201,Y:Y,AB:AB)</f>
        <v/>
      </c>
      <c r="T201">
        <f>WEEKNUM(G201)</f>
        <v/>
      </c>
      <c r="U201">
        <f>YEAR(G201)</f>
        <v/>
      </c>
      <c r="V201" s="117">
        <f>IFERROR(Q201/N201,"0")</f>
        <v/>
      </c>
      <c r="Y201" t="n">
        <v>32790</v>
      </c>
      <c r="Z201" t="inlineStr">
        <is>
          <t>IMPERIAL TOURS</t>
        </is>
      </c>
      <c r="AA201" t="inlineStr">
        <is>
          <t>PKT</t>
        </is>
      </c>
      <c r="AB201" t="inlineStr">
        <is>
          <t>Hong Kong</t>
        </is>
      </c>
      <c r="AF201" t="n">
        <v>25942</v>
      </c>
      <c r="AG201" t="inlineStr">
        <is>
          <t>FOUR SEASONS HOTEL SINGAPORE</t>
        </is>
      </c>
      <c r="AH201" t="inlineStr">
        <is>
          <t>HTL</t>
        </is>
      </c>
      <c r="AI201" t="inlineStr">
        <is>
          <t>Singapore</t>
        </is>
      </c>
      <c r="BH201" t="n">
        <v>207</v>
      </c>
      <c r="BI201" t="inlineStr">
        <is>
          <t>MinervaH</t>
        </is>
      </c>
    </row>
    <row r="202">
      <c r="A202">
        <f>_xlfn.XLOOKUP(D202,BN:BN,BO:BO)</f>
        <v/>
      </c>
      <c r="B202" t="inlineStr">
        <is>
          <t>SL</t>
        </is>
      </c>
      <c r="C202" t="n">
        <v>34</v>
      </c>
      <c r="D202">
        <f>_xlfn.XLOOKUP(C202,BC:BC,BD:BD)</f>
        <v/>
      </c>
      <c r="E202" t="n">
        <v>28092</v>
      </c>
      <c r="F202" t="inlineStr">
        <is>
          <t xml:space="preserve">Dmc viaje con hoteles+ traslados + guias </t>
        </is>
      </c>
      <c r="G202" s="234" t="n">
        <v>46038</v>
      </c>
      <c r="H202" s="234" t="n">
        <v>46049</v>
      </c>
      <c r="I202" t="inlineStr">
        <is>
          <t>PKT</t>
        </is>
      </c>
      <c r="J202">
        <f>_xlfn.XLOOKUP(I202,AS:AS,AU:AU)</f>
        <v/>
      </c>
      <c r="K202" t="inlineStr">
        <is>
          <t>EUR</t>
        </is>
      </c>
      <c r="L202" s="238" t="n">
        <v>23497</v>
      </c>
      <c r="M202">
        <f>L202*_xlfn.XLOOKUP(K202,AM:AM,AN:AN)</f>
        <v/>
      </c>
      <c r="N202">
        <f>L202*_xlfn.XLOOKUP(K202,AM:AM,AO:AO)</f>
        <v/>
      </c>
      <c r="O202" s="238" t="n">
        <v>6952.4</v>
      </c>
      <c r="P202">
        <f>O202*_xlfn.XLOOKUP(K202,AM:AM,AN:AN)</f>
        <v/>
      </c>
      <c r="Q202">
        <f>O202*_xlfn.XLOOKUP(K202,AM:AM,AO:AO)</f>
        <v/>
      </c>
      <c r="R202">
        <f>_xlfn.XLOOKUP(E202,Y:Y,Z:Z)</f>
        <v/>
      </c>
      <c r="S202">
        <f>_xlfn.XLOOKUP(E202,Y:Y,AB:AB)</f>
        <v/>
      </c>
      <c r="T202">
        <f>WEEKNUM(G202)</f>
        <v/>
      </c>
      <c r="U202">
        <f>YEAR(G202)</f>
        <v/>
      </c>
      <c r="V202" s="117">
        <f>IFERROR(Q202/N202,"0")</f>
        <v/>
      </c>
      <c r="Y202" t="n">
        <v>32791</v>
      </c>
      <c r="Z202" t="inlineStr">
        <is>
          <t>Amanfayun</t>
        </is>
      </c>
      <c r="AA202" t="inlineStr">
        <is>
          <t>HTL</t>
        </is>
      </c>
      <c r="AB202" t="inlineStr">
        <is>
          <t>China</t>
        </is>
      </c>
      <c r="AF202" t="n">
        <v>25943</v>
      </c>
      <c r="AG202" t="inlineStr">
        <is>
          <t>AMANSARA</t>
        </is>
      </c>
      <c r="AH202" t="inlineStr">
        <is>
          <t>HTL</t>
        </is>
      </c>
      <c r="AI202" t="inlineStr">
        <is>
          <t>Camboya</t>
        </is>
      </c>
      <c r="BH202" t="n">
        <v>208</v>
      </c>
      <c r="BI202" t="inlineStr">
        <is>
          <t>MinervaH</t>
        </is>
      </c>
    </row>
    <row r="203">
      <c r="A203">
        <f>_xlfn.XLOOKUP(D203,BN:BN,BO:BO)</f>
        <v/>
      </c>
      <c r="B203" t="inlineStr">
        <is>
          <t>SL</t>
        </is>
      </c>
      <c r="C203" t="n">
        <v>34</v>
      </c>
      <c r="D203">
        <f>_xlfn.XLOOKUP(C203,BC:BC,BD:BD)</f>
        <v/>
      </c>
      <c r="E203" t="n">
        <v>27610</v>
      </c>
      <c r="F203" t="inlineStr">
        <is>
          <t xml:space="preserve">Seguro viaje y cancelación </t>
        </is>
      </c>
      <c r="G203" s="234" t="n">
        <v>46038</v>
      </c>
      <c r="H203" s="234" t="n">
        <v>46049</v>
      </c>
      <c r="I203" t="inlineStr">
        <is>
          <t>SEG</t>
        </is>
      </c>
      <c r="J203">
        <f>_xlfn.XLOOKUP(I203,AS:AS,AU:AU)</f>
        <v/>
      </c>
      <c r="K203" t="inlineStr">
        <is>
          <t>EUR</t>
        </is>
      </c>
      <c r="L203" s="238" t="n">
        <v>298.31</v>
      </c>
      <c r="M203">
        <f>L203*_xlfn.XLOOKUP(K203,AM:AM,AN:AN)</f>
        <v/>
      </c>
      <c r="N203">
        <f>L203*_xlfn.XLOOKUP(K203,AM:AM,AO:AO)</f>
        <v/>
      </c>
      <c r="O203" s="238" t="n">
        <v>47.63</v>
      </c>
      <c r="P203">
        <f>O203*_xlfn.XLOOKUP(K203,AM:AM,AN:AN)</f>
        <v/>
      </c>
      <c r="Q203">
        <f>O203*_xlfn.XLOOKUP(K203,AM:AM,AO:AO)</f>
        <v/>
      </c>
      <c r="R203">
        <f>_xlfn.XLOOKUP(E203,Y:Y,Z:Z)</f>
        <v/>
      </c>
      <c r="S203">
        <f>_xlfn.XLOOKUP(E203,Y:Y,AB:AB)</f>
        <v/>
      </c>
      <c r="T203">
        <f>WEEKNUM(G203)</f>
        <v/>
      </c>
      <c r="U203">
        <f>YEAR(G203)</f>
        <v/>
      </c>
      <c r="V203" s="117">
        <f>IFERROR(Q203/N203,"0")</f>
        <v/>
      </c>
      <c r="Y203" t="n">
        <v>32792</v>
      </c>
      <c r="Z203" t="inlineStr">
        <is>
          <t>Amanyangyun</t>
        </is>
      </c>
      <c r="AA203" t="inlineStr">
        <is>
          <t>HTL</t>
        </is>
      </c>
      <c r="AB203" t="inlineStr">
        <is>
          <t>China</t>
        </is>
      </c>
      <c r="AF203" t="n">
        <v>25954</v>
      </c>
      <c r="AG203" t="inlineStr">
        <is>
          <t>ARACARI TRAVEL</t>
        </is>
      </c>
      <c r="AH203" t="inlineStr">
        <is>
          <t>ATR,PKT</t>
        </is>
      </c>
      <c r="AI203" t="inlineStr">
        <is>
          <t>Peru</t>
        </is>
      </c>
      <c r="BH203" t="n">
        <v>209</v>
      </c>
      <c r="BI203" t="inlineStr">
        <is>
          <t>VeronicaN</t>
        </is>
      </c>
    </row>
    <row r="204">
      <c r="A204">
        <f>_xlfn.XLOOKUP(D204,BN:BN,BO:BO)</f>
        <v/>
      </c>
      <c r="B204" t="inlineStr">
        <is>
          <t>SL</t>
        </is>
      </c>
      <c r="C204" t="n">
        <v>34</v>
      </c>
      <c r="D204">
        <f>_xlfn.XLOOKUP(C204,BC:BC,BD:BD)</f>
        <v/>
      </c>
      <c r="E204" t="n">
        <v>29901</v>
      </c>
      <c r="F204" t="inlineStr">
        <is>
          <t xml:space="preserve">Regalos gannet antifaz, cartas, bolsa </t>
        </is>
      </c>
      <c r="G204" s="234" t="n">
        <v>46037</v>
      </c>
      <c r="H204" s="234" t="n">
        <v>46049</v>
      </c>
      <c r="I204" t="inlineStr">
        <is>
          <t>OTR</t>
        </is>
      </c>
      <c r="J204">
        <f>_xlfn.XLOOKUP(I204,AS:AS,AU:AU)</f>
        <v/>
      </c>
      <c r="K204" t="inlineStr">
        <is>
          <t>EUR</t>
        </is>
      </c>
      <c r="L204" s="238" t="n">
        <v>128</v>
      </c>
      <c r="M204">
        <f>L204*_xlfn.XLOOKUP(K204,AM:AM,AN:AN)</f>
        <v/>
      </c>
      <c r="N204">
        <f>L204*_xlfn.XLOOKUP(K204,AM:AM,AO:AO)</f>
        <v/>
      </c>
      <c r="O204" s="238" t="n">
        <v>0</v>
      </c>
      <c r="P204">
        <f>O204*_xlfn.XLOOKUP(K204,AM:AM,AN:AN)</f>
        <v/>
      </c>
      <c r="Q204">
        <f>O204*_xlfn.XLOOKUP(K204,AM:AM,AO:AO)</f>
        <v/>
      </c>
      <c r="R204">
        <f>_xlfn.XLOOKUP(E204,Y:Y,Z:Z)</f>
        <v/>
      </c>
      <c r="S204">
        <f>_xlfn.XLOOKUP(E204,Y:Y,AB:AB)</f>
        <v/>
      </c>
      <c r="T204">
        <f>WEEKNUM(G204)</f>
        <v/>
      </c>
      <c r="U204">
        <f>YEAR(G204)</f>
        <v/>
      </c>
      <c r="V204" s="117">
        <f>IFERROR(Q204/N204,"0")</f>
        <v/>
      </c>
      <c r="Y204" t="n">
        <v>32793</v>
      </c>
      <c r="Z204" t="inlineStr">
        <is>
          <t>NOAH Hotels</t>
        </is>
      </c>
      <c r="AA204" t="inlineStr">
        <is>
          <t>HTL</t>
        </is>
      </c>
      <c r="AB204" t="inlineStr">
        <is>
          <t>South Africa</t>
        </is>
      </c>
      <c r="AF204" t="n">
        <v>25957</v>
      </c>
      <c r="AG204" t="inlineStr">
        <is>
          <t>ADDRESS SKY VIEW</t>
        </is>
      </c>
      <c r="AH204" t="inlineStr">
        <is>
          <t>HTL</t>
        </is>
      </c>
      <c r="AI204" t="inlineStr">
        <is>
          <t>United Arab Emirates</t>
        </is>
      </c>
      <c r="BH204" t="n">
        <v>210</v>
      </c>
      <c r="BI204" t="inlineStr">
        <is>
          <t>MariaM</t>
        </is>
      </c>
    </row>
    <row r="205">
      <c r="A205">
        <f>_xlfn.XLOOKUP(D205,BN:BN,BO:BO)</f>
        <v/>
      </c>
      <c r="B205" t="inlineStr">
        <is>
          <t>SL</t>
        </is>
      </c>
      <c r="C205" t="n">
        <v>34</v>
      </c>
      <c r="D205">
        <f>_xlfn.XLOOKUP(C205,BC:BC,BD:BD)</f>
        <v/>
      </c>
      <c r="E205" t="n">
        <v>27688</v>
      </c>
      <c r="F205" t="inlineStr">
        <is>
          <t>Billete EK - MAD HAN // BKK MAD</t>
        </is>
      </c>
      <c r="G205" s="234" t="n">
        <v>46038</v>
      </c>
      <c r="H205" s="234" t="n">
        <v>46049</v>
      </c>
      <c r="I205" t="inlineStr">
        <is>
          <t>VLO</t>
        </is>
      </c>
      <c r="J205">
        <f>_xlfn.XLOOKUP(I205,AS:AS,AU:AU)</f>
        <v/>
      </c>
      <c r="K205" t="inlineStr">
        <is>
          <t>EUR</t>
        </is>
      </c>
      <c r="L205" s="238" t="n">
        <v>3877</v>
      </c>
      <c r="M205">
        <f>L205*_xlfn.XLOOKUP(K205,AM:AM,AN:AN)</f>
        <v/>
      </c>
      <c r="N205">
        <f>L205*_xlfn.XLOOKUP(K205,AM:AM,AO:AO)</f>
        <v/>
      </c>
      <c r="O205" s="238" t="n">
        <v>90.97</v>
      </c>
      <c r="P205">
        <f>O205*_xlfn.XLOOKUP(K205,AM:AM,AN:AN)</f>
        <v/>
      </c>
      <c r="Q205">
        <f>O205*_xlfn.XLOOKUP(K205,AM:AM,AO:AO)</f>
        <v/>
      </c>
      <c r="R205">
        <f>_xlfn.XLOOKUP(E205,Y:Y,Z:Z)</f>
        <v/>
      </c>
      <c r="S205">
        <f>_xlfn.XLOOKUP(E205,Y:Y,AB:AB)</f>
        <v/>
      </c>
      <c r="T205">
        <f>WEEKNUM(G205)</f>
        <v/>
      </c>
      <c r="U205">
        <f>YEAR(G205)</f>
        <v/>
      </c>
      <c r="V205" s="117">
        <f>IFERROR(Q205/N205,"0")</f>
        <v/>
      </c>
      <c r="Y205" t="n">
        <v>32798</v>
      </c>
      <c r="Z205" t="inlineStr">
        <is>
          <t>Royal Mansour Marrakech</t>
        </is>
      </c>
      <c r="AA205" t="inlineStr">
        <is>
          <t>HTL</t>
        </is>
      </c>
      <c r="AB205" t="inlineStr">
        <is>
          <t>Morocco</t>
        </is>
      </c>
      <c r="AF205" t="n">
        <v>25990</v>
      </c>
      <c r="AG205" t="inlineStr">
        <is>
          <t>ROSEWOOD BERMUDA</t>
        </is>
      </c>
      <c r="AH205" t="inlineStr">
        <is>
          <t>HTL</t>
        </is>
      </c>
      <c r="AI205" t="inlineStr">
        <is>
          <t>Bermudas</t>
        </is>
      </c>
      <c r="BH205" t="n">
        <v>211</v>
      </c>
      <c r="BI205" t="inlineStr">
        <is>
          <t>MariaM</t>
        </is>
      </c>
    </row>
    <row r="206">
      <c r="A206">
        <f>_xlfn.XLOOKUP(D206,BN:BN,BO:BO)</f>
        <v/>
      </c>
      <c r="B206" t="inlineStr">
        <is>
          <t>SL</t>
        </is>
      </c>
      <c r="C206" t="n">
        <v>34</v>
      </c>
      <c r="D206">
        <f>_xlfn.XLOOKUP(C206,BC:BC,BD:BD)</f>
        <v/>
      </c>
      <c r="E206" t="n">
        <v>27688</v>
      </c>
      <c r="F206" t="inlineStr">
        <is>
          <t>Billete EK - MAD HAN // BKK MAD</t>
        </is>
      </c>
      <c r="G206" s="234" t="n">
        <v>46038</v>
      </c>
      <c r="H206" s="234" t="n">
        <v>46049</v>
      </c>
      <c r="I206" t="inlineStr">
        <is>
          <t>VLO</t>
        </is>
      </c>
      <c r="J206">
        <f>_xlfn.XLOOKUP(I206,AS:AS,AU:AU)</f>
        <v/>
      </c>
      <c r="K206" t="inlineStr">
        <is>
          <t>EUR</t>
        </is>
      </c>
      <c r="L206" s="238" t="n">
        <v>3877</v>
      </c>
      <c r="M206">
        <f>L206*_xlfn.XLOOKUP(K206,AM:AM,AN:AN)</f>
        <v/>
      </c>
      <c r="N206">
        <f>L206*_xlfn.XLOOKUP(K206,AM:AM,AO:AO)</f>
        <v/>
      </c>
      <c r="O206" s="238" t="n">
        <v>90.97</v>
      </c>
      <c r="P206">
        <f>O206*_xlfn.XLOOKUP(K206,AM:AM,AN:AN)</f>
        <v/>
      </c>
      <c r="Q206">
        <f>O206*_xlfn.XLOOKUP(K206,AM:AM,AO:AO)</f>
        <v/>
      </c>
      <c r="R206">
        <f>_xlfn.XLOOKUP(E206,Y:Y,Z:Z)</f>
        <v/>
      </c>
      <c r="S206">
        <f>_xlfn.XLOOKUP(E206,Y:Y,AB:AB)</f>
        <v/>
      </c>
      <c r="T206">
        <f>WEEKNUM(G206)</f>
        <v/>
      </c>
      <c r="U206">
        <f>YEAR(G206)</f>
        <v/>
      </c>
      <c r="V206" s="117">
        <f>IFERROR(Q206/N206,"0")</f>
        <v/>
      </c>
      <c r="Y206" t="n">
        <v>32799</v>
      </c>
      <c r="Z206" t="inlineStr">
        <is>
          <t>NORDIC INCOMING OU</t>
        </is>
      </c>
      <c r="AA206" t="inlineStr">
        <is>
          <t>PKT</t>
        </is>
      </c>
      <c r="AB206" t="inlineStr">
        <is>
          <t>Estonia</t>
        </is>
      </c>
      <c r="AF206" t="n">
        <v>25993</v>
      </c>
      <c r="AG206" t="inlineStr">
        <is>
          <t>THE LODGE AT BLUE SKY AUBERGE COLLECTION</t>
        </is>
      </c>
      <c r="AH206" t="inlineStr">
        <is>
          <t>HTL</t>
        </is>
      </c>
      <c r="AI206" t="inlineStr">
        <is>
          <t>United States</t>
        </is>
      </c>
      <c r="BH206" t="n">
        <v>212</v>
      </c>
      <c r="BI206" t="inlineStr">
        <is>
          <t>DianaM</t>
        </is>
      </c>
    </row>
    <row r="207">
      <c r="A207">
        <f>_xlfn.XLOOKUP(D207,BN:BN,BO:BO)</f>
        <v/>
      </c>
      <c r="B207" t="inlineStr">
        <is>
          <t>SL</t>
        </is>
      </c>
      <c r="C207" t="n">
        <v>34</v>
      </c>
      <c r="D207">
        <f>_xlfn.XLOOKUP(C207,BC:BC,BD:BD)</f>
        <v/>
      </c>
      <c r="E207" t="n">
        <v>0</v>
      </c>
      <c r="F207" t="inlineStr">
        <is>
          <t>Fee emisión aéreos</t>
        </is>
      </c>
      <c r="G207" s="234" t="n">
        <v>46038</v>
      </c>
      <c r="H207" s="234" t="n">
        <v>46049</v>
      </c>
      <c r="I207" t="inlineStr">
        <is>
          <t>HPS</t>
        </is>
      </c>
      <c r="J207">
        <f>_xlfn.XLOOKUP(I207,AS:AS,AU:AU)</f>
        <v/>
      </c>
      <c r="K207" t="inlineStr">
        <is>
          <t>EUR</t>
        </is>
      </c>
      <c r="L207" s="238" t="n">
        <v>130</v>
      </c>
      <c r="M207">
        <f>L207*_xlfn.XLOOKUP(K207,AM:AM,AN:AN)</f>
        <v/>
      </c>
      <c r="N207">
        <f>L207*_xlfn.XLOOKUP(K207,AM:AM,AO:AO)</f>
        <v/>
      </c>
      <c r="O207" s="238" t="n">
        <v>130</v>
      </c>
      <c r="P207">
        <f>O207*_xlfn.XLOOKUP(K207,AM:AM,AN:AN)</f>
        <v/>
      </c>
      <c r="Q207">
        <f>O207*_xlfn.XLOOKUP(K207,AM:AM,AO:AO)</f>
        <v/>
      </c>
      <c r="R207">
        <f>_xlfn.XLOOKUP(E207,Y:Y,Z:Z)</f>
        <v/>
      </c>
      <c r="S207">
        <f>_xlfn.XLOOKUP(E207,Y:Y,AB:AB)</f>
        <v/>
      </c>
      <c r="T207">
        <f>WEEKNUM(G207)</f>
        <v/>
      </c>
      <c r="U207">
        <f>YEAR(G207)</f>
        <v/>
      </c>
      <c r="V207" s="117">
        <f>IFERROR(Q207/N207,"0")</f>
        <v/>
      </c>
      <c r="Y207" t="n">
        <v>32833</v>
      </c>
      <c r="Z207" t="inlineStr">
        <is>
          <t>PARK SOUTH HOTEL - JDV BY HYATT</t>
        </is>
      </c>
      <c r="AA207" t="inlineStr">
        <is>
          <t>HTL</t>
        </is>
      </c>
      <c r="AB207" t="inlineStr">
        <is>
          <t>United States</t>
        </is>
      </c>
      <c r="AF207" t="n">
        <v>26013</v>
      </c>
      <c r="AG207" t="inlineStr">
        <is>
          <t>Dream Pass</t>
        </is>
      </c>
      <c r="AH207" t="inlineStr">
        <is>
          <t>PKT</t>
        </is>
      </c>
      <c r="AI207" t="inlineStr">
        <is>
          <t>United States</t>
        </is>
      </c>
      <c r="BH207" t="n">
        <v>213</v>
      </c>
      <c r="BI207" t="inlineStr">
        <is>
          <t>DianaM</t>
        </is>
      </c>
    </row>
    <row r="208">
      <c r="A208">
        <f>_xlfn.XLOOKUP(D208,BN:BN,BO:BO)</f>
        <v/>
      </c>
      <c r="B208" t="inlineStr">
        <is>
          <t>SL</t>
        </is>
      </c>
      <c r="C208" t="n">
        <v>34</v>
      </c>
      <c r="D208">
        <f>_xlfn.XLOOKUP(C208,BC:BC,BD:BD)</f>
        <v/>
      </c>
      <c r="E208" t="n">
        <v>29060</v>
      </c>
      <c r="F208" t="inlineStr">
        <is>
          <t>Visa Online Laos  2 pax</t>
        </is>
      </c>
      <c r="G208" s="234" t="n">
        <v>46038</v>
      </c>
      <c r="H208" s="234" t="n">
        <v>46049</v>
      </c>
      <c r="I208" t="inlineStr">
        <is>
          <t>VIS</t>
        </is>
      </c>
      <c r="J208">
        <f>_xlfn.XLOOKUP(I208,AS:AS,AU:AU)</f>
        <v/>
      </c>
      <c r="K208" t="inlineStr">
        <is>
          <t>EUR</t>
        </is>
      </c>
      <c r="L208" s="238" t="n">
        <v>175.1</v>
      </c>
      <c r="M208">
        <f>L208*_xlfn.XLOOKUP(K208,AM:AM,AN:AN)</f>
        <v/>
      </c>
      <c r="N208">
        <f>L208*_xlfn.XLOOKUP(K208,AM:AM,AO:AO)</f>
        <v/>
      </c>
      <c r="O208" s="238" t="n">
        <v>0</v>
      </c>
      <c r="P208">
        <f>O208*_xlfn.XLOOKUP(K208,AM:AM,AN:AN)</f>
        <v/>
      </c>
      <c r="Q208">
        <f>O208*_xlfn.XLOOKUP(K208,AM:AM,AO:AO)</f>
        <v/>
      </c>
      <c r="R208">
        <f>_xlfn.XLOOKUP(E208,Y:Y,Z:Z)</f>
        <v/>
      </c>
      <c r="S208">
        <f>_xlfn.XLOOKUP(E208,Y:Y,AB:AB)</f>
        <v/>
      </c>
      <c r="T208">
        <f>WEEKNUM(G208)</f>
        <v/>
      </c>
      <c r="U208">
        <f>YEAR(G208)</f>
        <v/>
      </c>
      <c r="V208" s="117">
        <f>IFERROR(Q208/N208,"0")</f>
        <v/>
      </c>
      <c r="Y208" t="n">
        <v>32873</v>
      </c>
      <c r="Z208" t="inlineStr">
        <is>
          <t>LA CONCHA RESORT AUTOGRAPH COLLECTION</t>
        </is>
      </c>
      <c r="AA208" t="inlineStr">
        <is>
          <t>HTL</t>
        </is>
      </c>
      <c r="AB208" t="inlineStr">
        <is>
          <t>Puerto Rico</t>
        </is>
      </c>
      <c r="AF208" t="n">
        <v>26065</v>
      </c>
      <c r="AG208" t="inlineStr">
        <is>
          <t>LVH Global</t>
        </is>
      </c>
      <c r="BH208" t="n">
        <v>214</v>
      </c>
      <c r="BI208" t="inlineStr">
        <is>
          <t>LucianaE</t>
        </is>
      </c>
    </row>
    <row r="209">
      <c r="A209">
        <f>_xlfn.XLOOKUP(D209,BN:BN,BO:BO)</f>
        <v/>
      </c>
      <c r="B209" t="inlineStr">
        <is>
          <t>SL</t>
        </is>
      </c>
      <c r="C209" t="n">
        <v>34</v>
      </c>
      <c r="D209">
        <f>_xlfn.XLOOKUP(C209,BC:BC,BD:BD)</f>
        <v/>
      </c>
      <c r="E209" t="n">
        <v>29060</v>
      </c>
      <c r="F209" t="inlineStr">
        <is>
          <t>Visa online Camboya 2 pax</t>
        </is>
      </c>
      <c r="G209" s="234" t="n">
        <v>46038</v>
      </c>
      <c r="H209" s="234" t="n">
        <v>46049</v>
      </c>
      <c r="I209" t="inlineStr">
        <is>
          <t>VIS</t>
        </is>
      </c>
      <c r="J209">
        <f>_xlfn.XLOOKUP(I209,AS:AS,AU:AU)</f>
        <v/>
      </c>
      <c r="K209" t="inlineStr">
        <is>
          <t>EUR</t>
        </is>
      </c>
      <c r="L209" s="238" t="n">
        <v>51</v>
      </c>
      <c r="M209">
        <f>L209*_xlfn.XLOOKUP(K209,AM:AM,AN:AN)</f>
        <v/>
      </c>
      <c r="N209">
        <f>L209*_xlfn.XLOOKUP(K209,AM:AM,AO:AO)</f>
        <v/>
      </c>
      <c r="O209" s="238" t="n">
        <v>0</v>
      </c>
      <c r="P209">
        <f>O209*_xlfn.XLOOKUP(K209,AM:AM,AN:AN)</f>
        <v/>
      </c>
      <c r="Q209">
        <f>O209*_xlfn.XLOOKUP(K209,AM:AM,AO:AO)</f>
        <v/>
      </c>
      <c r="R209">
        <f>_xlfn.XLOOKUP(E209,Y:Y,Z:Z)</f>
        <v/>
      </c>
      <c r="S209">
        <f>_xlfn.XLOOKUP(E209,Y:Y,AB:AB)</f>
        <v/>
      </c>
      <c r="T209">
        <f>WEEKNUM(G209)</f>
        <v/>
      </c>
      <c r="U209">
        <f>YEAR(G209)</f>
        <v/>
      </c>
      <c r="V209" s="117">
        <f>IFERROR(Q209/N209,"0")</f>
        <v/>
      </c>
      <c r="Y209" t="n">
        <v>32939</v>
      </c>
      <c r="Z209" t="inlineStr">
        <is>
          <t>UNITED PLACES HOTEL BOTANIC GARDENS</t>
        </is>
      </c>
      <c r="AA209" t="inlineStr">
        <is>
          <t>HTL</t>
        </is>
      </c>
      <c r="AB209" t="inlineStr">
        <is>
          <t>Australia</t>
        </is>
      </c>
      <c r="AF209" t="n">
        <v>26070</v>
      </c>
      <c r="AG209" t="inlineStr">
        <is>
          <t>FOUR SEASONS HOTEL SEOUL</t>
        </is>
      </c>
      <c r="AH209" t="inlineStr">
        <is>
          <t>HTL</t>
        </is>
      </c>
      <c r="AI209" t="inlineStr">
        <is>
          <t>South Korea</t>
        </is>
      </c>
      <c r="BH209" t="n">
        <v>215</v>
      </c>
      <c r="BI209" t="inlineStr">
        <is>
          <t>MariaM</t>
        </is>
      </c>
    </row>
    <row r="210">
      <c r="A210">
        <f>_xlfn.XLOOKUP(D210,BN:BN,BO:BO)</f>
        <v/>
      </c>
      <c r="B210" t="inlineStr">
        <is>
          <t>SL</t>
        </is>
      </c>
      <c r="C210" t="n">
        <v>34</v>
      </c>
      <c r="D210">
        <f>_xlfn.XLOOKUP(C210,BC:BC,BD:BD)</f>
        <v/>
      </c>
      <c r="E210" t="n">
        <v>28092</v>
      </c>
      <c r="F210" t="inlineStr">
        <is>
          <t xml:space="preserve">Extra pago vuelos en business 609 USD 599 EUR </t>
        </is>
      </c>
      <c r="G210" s="234" t="n">
        <v>46037</v>
      </c>
      <c r="H210" s="234" t="n">
        <v>46049</v>
      </c>
      <c r="I210" t="inlineStr">
        <is>
          <t>PKT</t>
        </is>
      </c>
      <c r="J210">
        <f>_xlfn.XLOOKUP(I210,AS:AS,AU:AU)</f>
        <v/>
      </c>
      <c r="K210" t="inlineStr">
        <is>
          <t>EUR</t>
        </is>
      </c>
      <c r="L210" s="238" t="n">
        <v>599</v>
      </c>
      <c r="M210">
        <f>L210*_xlfn.XLOOKUP(K210,AM:AM,AN:AN)</f>
        <v/>
      </c>
      <c r="N210">
        <f>L210*_xlfn.XLOOKUP(K210,AM:AM,AO:AO)</f>
        <v/>
      </c>
      <c r="O210" s="238" t="n">
        <v>0</v>
      </c>
      <c r="P210">
        <f>O210*_xlfn.XLOOKUP(K210,AM:AM,AN:AN)</f>
        <v/>
      </c>
      <c r="Q210">
        <f>O210*_xlfn.XLOOKUP(K210,AM:AM,AO:AO)</f>
        <v/>
      </c>
      <c r="R210">
        <f>_xlfn.XLOOKUP(E210,Y:Y,Z:Z)</f>
        <v/>
      </c>
      <c r="S210">
        <f>_xlfn.XLOOKUP(E210,Y:Y,AB:AB)</f>
        <v/>
      </c>
      <c r="T210">
        <f>WEEKNUM(G210)</f>
        <v/>
      </c>
      <c r="U210">
        <f>YEAR(G210)</f>
        <v/>
      </c>
      <c r="V210" s="117">
        <f>IFERROR(Q210/N210,"0")</f>
        <v/>
      </c>
      <c r="Y210" t="n">
        <v>32940</v>
      </c>
      <c r="Z210" t="inlineStr">
        <is>
          <t>Nubia Tours</t>
        </is>
      </c>
      <c r="AA210" t="inlineStr">
        <is>
          <t>PKT</t>
        </is>
      </c>
      <c r="AB210" t="inlineStr">
        <is>
          <t>Egypt</t>
        </is>
      </c>
      <c r="AF210" t="n">
        <v>26085</v>
      </c>
      <c r="AG210" t="inlineStr">
        <is>
          <t>LATAM Airlines</t>
        </is>
      </c>
      <c r="AH210" t="inlineStr">
        <is>
          <t>VLO</t>
        </is>
      </c>
      <c r="AI210" t="inlineStr">
        <is>
          <t>Chile</t>
        </is>
      </c>
      <c r="BH210" t="n">
        <v>216</v>
      </c>
      <c r="BI210" t="inlineStr">
        <is>
          <t>DianaM</t>
        </is>
      </c>
    </row>
    <row r="211">
      <c r="A211">
        <f>_xlfn.XLOOKUP(D211,BN:BN,BO:BO)</f>
        <v/>
      </c>
      <c r="B211" t="inlineStr">
        <is>
          <t>SL</t>
        </is>
      </c>
      <c r="C211" t="n">
        <v>34</v>
      </c>
      <c r="D211">
        <f>_xlfn.XLOOKUP(C211,BC:BC,BD:BD)</f>
        <v/>
      </c>
      <c r="E211" t="n">
        <v>27350</v>
      </c>
      <c r="F211" t="inlineStr">
        <is>
          <t>Traslados Madrid Domicilio - aeropuerto - Domicilio</t>
        </is>
      </c>
      <c r="G211" s="234" t="n">
        <v>46037</v>
      </c>
      <c r="H211" s="234" t="n">
        <v>46049</v>
      </c>
      <c r="I211" t="inlineStr">
        <is>
          <t>TRF</t>
        </is>
      </c>
      <c r="J211">
        <f>_xlfn.XLOOKUP(I211,AS:AS,AU:AU)</f>
        <v/>
      </c>
      <c r="K211" t="inlineStr">
        <is>
          <t>EUR</t>
        </is>
      </c>
      <c r="L211" s="238" t="n">
        <v>182.6</v>
      </c>
      <c r="M211">
        <f>L211*_xlfn.XLOOKUP(K211,AM:AM,AN:AN)</f>
        <v/>
      </c>
      <c r="N211">
        <f>L211*_xlfn.XLOOKUP(K211,AM:AM,AO:AO)</f>
        <v/>
      </c>
      <c r="O211" s="238" t="n">
        <v>0</v>
      </c>
      <c r="P211">
        <f>O211*_xlfn.XLOOKUP(K211,AM:AM,AN:AN)</f>
        <v/>
      </c>
      <c r="Q211">
        <f>O211*_xlfn.XLOOKUP(K211,AM:AM,AO:AO)</f>
        <v/>
      </c>
      <c r="R211">
        <f>_xlfn.XLOOKUP(E211,Y:Y,Z:Z)</f>
        <v/>
      </c>
      <c r="S211">
        <f>_xlfn.XLOOKUP(E211,Y:Y,AB:AB)</f>
        <v/>
      </c>
      <c r="T211">
        <f>WEEKNUM(G211)</f>
        <v/>
      </c>
      <c r="U211">
        <f>YEAR(G211)</f>
        <v/>
      </c>
      <c r="V211" s="117">
        <f>IFERROR(Q211/N211,"0")</f>
        <v/>
      </c>
      <c r="Y211" t="n">
        <v>33013</v>
      </c>
      <c r="Z211" t="inlineStr">
        <is>
          <t>ASABA RYOKAN</t>
        </is>
      </c>
      <c r="AA211" t="inlineStr">
        <is>
          <t>HTL</t>
        </is>
      </c>
      <c r="AB211" t="inlineStr">
        <is>
          <t>Japan</t>
        </is>
      </c>
      <c r="AF211" t="n">
        <v>26152</v>
      </c>
      <c r="AG211" t="inlineStr">
        <is>
          <t>HOTEL SCHWARZER ADLER KITZBUHEL - ADULTS ONLY</t>
        </is>
      </c>
      <c r="AH211" t="inlineStr">
        <is>
          <t>HTL</t>
        </is>
      </c>
      <c r="AI211" t="inlineStr">
        <is>
          <t>Austria</t>
        </is>
      </c>
      <c r="BH211" t="n">
        <v>217</v>
      </c>
      <c r="BI211" t="inlineStr">
        <is>
          <t>MariaM</t>
        </is>
      </c>
    </row>
    <row r="212">
      <c r="A212">
        <f>_xlfn.XLOOKUP(D212,BN:BN,BO:BO)</f>
        <v/>
      </c>
      <c r="B212" t="inlineStr">
        <is>
          <t>SL</t>
        </is>
      </c>
      <c r="C212" t="n">
        <v>36</v>
      </c>
      <c r="D212">
        <f>_xlfn.XLOOKUP(C212,BC:BC,BD:BD)</f>
        <v/>
      </c>
      <c r="E212" t="n">
        <v>30786</v>
      </c>
      <c r="F212" t="inlineStr">
        <is>
          <t xml:space="preserve">Itinerario Vietnam y Camboya </t>
        </is>
      </c>
      <c r="G212" s="234" t="n">
        <v>45977</v>
      </c>
      <c r="H212" s="234" t="n">
        <v>45986</v>
      </c>
      <c r="I212" t="inlineStr">
        <is>
          <t>PKT</t>
        </is>
      </c>
      <c r="J212">
        <f>_xlfn.XLOOKUP(I212,AS:AS,AU:AU)</f>
        <v/>
      </c>
      <c r="K212" t="inlineStr">
        <is>
          <t>EUR</t>
        </is>
      </c>
      <c r="L212" s="238" t="n">
        <v>6160</v>
      </c>
      <c r="M212">
        <f>L212*_xlfn.XLOOKUP(K212,AM:AM,AN:AN)</f>
        <v/>
      </c>
      <c r="N212">
        <f>L212*_xlfn.XLOOKUP(K212,AM:AM,AO:AO)</f>
        <v/>
      </c>
      <c r="O212" s="238" t="n">
        <v>805</v>
      </c>
      <c r="P212">
        <f>O212*_xlfn.XLOOKUP(K212,AM:AM,AN:AN)</f>
        <v/>
      </c>
      <c r="Q212">
        <f>O212*_xlfn.XLOOKUP(K212,AM:AM,AO:AO)</f>
        <v/>
      </c>
      <c r="R212">
        <f>_xlfn.XLOOKUP(E212,Y:Y,Z:Z)</f>
        <v/>
      </c>
      <c r="S212">
        <f>_xlfn.XLOOKUP(E212,Y:Y,AB:AB)</f>
        <v/>
      </c>
      <c r="T212">
        <f>WEEKNUM(G212)</f>
        <v/>
      </c>
      <c r="U212">
        <f>YEAR(G212)</f>
        <v/>
      </c>
      <c r="V212" s="117">
        <f>IFERROR(Q212/N212,"0")</f>
        <v/>
      </c>
      <c r="Y212" t="n">
        <v>33026</v>
      </c>
      <c r="Z212" t="inlineStr">
        <is>
          <t>Pousada Lisboa PraÁa do ComÈrcio</t>
        </is>
      </c>
      <c r="AA212" t="inlineStr">
        <is>
          <t>HTL</t>
        </is>
      </c>
      <c r="AB212" t="inlineStr">
        <is>
          <t>Portugal</t>
        </is>
      </c>
      <c r="AF212" t="n">
        <v>26216</v>
      </c>
      <c r="AG212" t="inlineStr">
        <is>
          <t>FINAUTOS</t>
        </is>
      </c>
      <c r="AI212" t="inlineStr">
        <is>
          <t>MEXICO</t>
        </is>
      </c>
      <c r="BH212" t="n">
        <v>218</v>
      </c>
      <c r="BI212" t="inlineStr">
        <is>
          <t>DianaM</t>
        </is>
      </c>
    </row>
    <row r="213">
      <c r="A213">
        <f>_xlfn.XLOOKUP(D213,BN:BN,BO:BO)</f>
        <v/>
      </c>
      <c r="B213" t="inlineStr">
        <is>
          <t>SL</t>
        </is>
      </c>
      <c r="C213" t="n">
        <v>36</v>
      </c>
      <c r="D213">
        <f>_xlfn.XLOOKUP(C213,BC:BC,BD:BD)</f>
        <v/>
      </c>
      <c r="E213" t="n">
        <v>27688</v>
      </c>
      <c r="F213" t="inlineStr">
        <is>
          <t>Emisión billete HKG-HAN - 16NOV</t>
        </is>
      </c>
      <c r="G213" s="234" t="n">
        <v>45977</v>
      </c>
      <c r="H213" s="234" t="n">
        <v>45977</v>
      </c>
      <c r="I213" t="inlineStr">
        <is>
          <t>ABC</t>
        </is>
      </c>
      <c r="J213">
        <f>_xlfn.XLOOKUP(I213,AS:AS,AU:AU)</f>
        <v/>
      </c>
      <c r="K213" t="inlineStr">
        <is>
          <t>EUR</t>
        </is>
      </c>
      <c r="L213" s="238" t="n">
        <v>325.7</v>
      </c>
      <c r="M213">
        <f>L213*_xlfn.XLOOKUP(K213,AM:AM,AN:AN)</f>
        <v/>
      </c>
      <c r="N213">
        <f>L213*_xlfn.XLOOKUP(K213,AM:AM,AO:AO)</f>
        <v/>
      </c>
      <c r="O213" s="238" t="n">
        <v>0</v>
      </c>
      <c r="P213">
        <f>O213*_xlfn.XLOOKUP(K213,AM:AM,AN:AN)</f>
        <v/>
      </c>
      <c r="Q213">
        <f>O213*_xlfn.XLOOKUP(K213,AM:AM,AO:AO)</f>
        <v/>
      </c>
      <c r="R213">
        <f>_xlfn.XLOOKUP(E213,Y:Y,Z:Z)</f>
        <v/>
      </c>
      <c r="S213">
        <f>_xlfn.XLOOKUP(E213,Y:Y,AB:AB)</f>
        <v/>
      </c>
      <c r="T213">
        <f>WEEKNUM(G213)</f>
        <v/>
      </c>
      <c r="U213">
        <f>YEAR(G213)</f>
        <v/>
      </c>
      <c r="V213" s="117">
        <f>IFERROR(Q213/N213,"0")</f>
        <v/>
      </c>
      <c r="Y213" t="n">
        <v>33028</v>
      </c>
      <c r="Z213" t="inlineStr">
        <is>
          <t>Firefall Ranch</t>
        </is>
      </c>
      <c r="AA213" t="inlineStr">
        <is>
          <t>HTL</t>
        </is>
      </c>
      <c r="AB213" t="inlineStr">
        <is>
          <t>Portugal</t>
        </is>
      </c>
      <c r="AF213" t="n">
        <v>26232</v>
      </c>
      <c r="AG213" t="inlineStr">
        <is>
          <t>Exclusive Spain/Tailor-Made Travel</t>
        </is>
      </c>
      <c r="AH213" t="inlineStr">
        <is>
          <t>PKT</t>
        </is>
      </c>
      <c r="AI213" t="inlineStr">
        <is>
          <t>Spain</t>
        </is>
      </c>
      <c r="BH213" t="n">
        <v>219</v>
      </c>
      <c r="BI213" t="inlineStr">
        <is>
          <t>MinervaH</t>
        </is>
      </c>
    </row>
    <row r="214">
      <c r="A214">
        <f>_xlfn.XLOOKUP(D214,BN:BN,BO:BO)</f>
        <v/>
      </c>
      <c r="B214" t="inlineStr">
        <is>
          <t>SL</t>
        </is>
      </c>
      <c r="C214" t="n">
        <v>36</v>
      </c>
      <c r="D214">
        <f>_xlfn.XLOOKUP(C214,BC:BC,BD:BD)</f>
        <v/>
      </c>
      <c r="E214" t="n">
        <v>0</v>
      </c>
      <c r="F214" t="inlineStr">
        <is>
          <t>Fee emisión aéreos</t>
        </is>
      </c>
      <c r="G214" s="234" t="n">
        <v>45977</v>
      </c>
      <c r="H214" s="234" t="n">
        <v>45977</v>
      </c>
      <c r="I214" t="inlineStr">
        <is>
          <t>HPS</t>
        </is>
      </c>
      <c r="J214">
        <f>_xlfn.XLOOKUP(I214,AS:AS,AU:AU)</f>
        <v/>
      </c>
      <c r="K214" t="inlineStr">
        <is>
          <t>EUR</t>
        </is>
      </c>
      <c r="L214" s="238" t="n">
        <v>60</v>
      </c>
      <c r="M214">
        <f>L214*_xlfn.XLOOKUP(K214,AM:AM,AN:AN)</f>
        <v/>
      </c>
      <c r="N214">
        <f>L214*_xlfn.XLOOKUP(K214,AM:AM,AO:AO)</f>
        <v/>
      </c>
      <c r="O214" s="238" t="n">
        <v>60</v>
      </c>
      <c r="P214">
        <f>O214*_xlfn.XLOOKUP(K214,AM:AM,AN:AN)</f>
        <v/>
      </c>
      <c r="Q214">
        <f>O214*_xlfn.XLOOKUP(K214,AM:AM,AO:AO)</f>
        <v/>
      </c>
      <c r="R214">
        <f>_xlfn.XLOOKUP(E214,Y:Y,Z:Z)</f>
        <v/>
      </c>
      <c r="S214">
        <f>_xlfn.XLOOKUP(E214,Y:Y,AB:AB)</f>
        <v/>
      </c>
      <c r="T214">
        <f>WEEKNUM(G214)</f>
        <v/>
      </c>
      <c r="U214">
        <f>YEAR(G214)</f>
        <v/>
      </c>
      <c r="V214" s="117">
        <f>IFERROR(Q214/N214,"0")</f>
        <v/>
      </c>
      <c r="Y214" t="n">
        <v>33031</v>
      </c>
      <c r="Z214" t="inlineStr">
        <is>
          <t>STERREKOPJE FARM</t>
        </is>
      </c>
      <c r="AA214" t="inlineStr">
        <is>
          <t>HTL</t>
        </is>
      </c>
      <c r="AB214" t="inlineStr">
        <is>
          <t>South Africa</t>
        </is>
      </c>
      <c r="AF214" t="n">
        <v>26277</v>
      </c>
      <c r="AG214" t="inlineStr">
        <is>
          <t>FUFU HAKONE</t>
        </is>
      </c>
      <c r="AH214" t="inlineStr">
        <is>
          <t>HTL</t>
        </is>
      </c>
      <c r="AI214" t="inlineStr">
        <is>
          <t>Japan</t>
        </is>
      </c>
      <c r="BH214" t="n">
        <v>220</v>
      </c>
      <c r="BI214" t="inlineStr">
        <is>
          <t>MinervaH</t>
        </is>
      </c>
    </row>
    <row r="215">
      <c r="A215">
        <f>_xlfn.XLOOKUP(D215,BN:BN,BO:BO)</f>
        <v/>
      </c>
      <c r="B215" t="inlineStr">
        <is>
          <t>SL</t>
        </is>
      </c>
      <c r="C215" t="n">
        <v>37</v>
      </c>
      <c r="D215">
        <f>_xlfn.XLOOKUP(C215,BC:BC,BD:BD)</f>
        <v/>
      </c>
      <c r="E215" t="n">
        <v>29710</v>
      </c>
      <c r="F215" t="inlineStr">
        <is>
          <t xml:space="preserve">Itinerario completo Nepal e India </t>
        </is>
      </c>
      <c r="G215" s="234" t="n">
        <v>46009</v>
      </c>
      <c r="H215" s="234" t="n">
        <v>46023</v>
      </c>
      <c r="I215" t="inlineStr">
        <is>
          <t>PKT</t>
        </is>
      </c>
      <c r="J215">
        <f>_xlfn.XLOOKUP(I215,AS:AS,AU:AU)</f>
        <v/>
      </c>
      <c r="K215" t="inlineStr">
        <is>
          <t>USD</t>
        </is>
      </c>
      <c r="L215" s="238" t="n">
        <v>41518.55</v>
      </c>
      <c r="M215">
        <f>L215*_xlfn.XLOOKUP(K215,AM:AM,AN:AN)</f>
        <v/>
      </c>
      <c r="N215">
        <f>L215*_xlfn.XLOOKUP(K215,AM:AM,AO:AO)</f>
        <v/>
      </c>
      <c r="O215" s="238" t="n">
        <v>6067.55</v>
      </c>
      <c r="P215">
        <f>O215*_xlfn.XLOOKUP(K215,AM:AM,AN:AN)</f>
        <v/>
      </c>
      <c r="Q215">
        <f>O215*_xlfn.XLOOKUP(K215,AM:AM,AO:AO)</f>
        <v/>
      </c>
      <c r="R215">
        <f>_xlfn.XLOOKUP(E215,Y:Y,Z:Z)</f>
        <v/>
      </c>
      <c r="S215">
        <f>_xlfn.XLOOKUP(E215,Y:Y,AB:AB)</f>
        <v/>
      </c>
      <c r="T215">
        <f>WEEKNUM(G215)</f>
        <v/>
      </c>
      <c r="U215">
        <f>YEAR(G215)</f>
        <v/>
      </c>
      <c r="V215" s="117">
        <f>IFERROR(Q215/N215,"0")</f>
        <v/>
      </c>
      <c r="Y215" t="n">
        <v>33075</v>
      </c>
      <c r="Z215" t="inlineStr">
        <is>
          <t>Ita Airways</t>
        </is>
      </c>
      <c r="AA215" t="inlineStr">
        <is>
          <t>ABC</t>
        </is>
      </c>
      <c r="AB215" t="inlineStr">
        <is>
          <t>Italy</t>
        </is>
      </c>
      <c r="AF215" t="n">
        <v>26285</v>
      </c>
      <c r="AG215" t="inlineStr">
        <is>
          <t>HOTEL COSTES</t>
        </is>
      </c>
      <c r="AH215" t="inlineStr">
        <is>
          <t>HTL</t>
        </is>
      </c>
      <c r="AI215" t="inlineStr">
        <is>
          <t>France</t>
        </is>
      </c>
      <c r="BH215" t="n">
        <v>221</v>
      </c>
      <c r="BI215" t="inlineStr">
        <is>
          <t>MariaM</t>
        </is>
      </c>
    </row>
    <row r="216">
      <c r="A216">
        <f>_xlfn.XLOOKUP(D216,BN:BN,BO:BO)</f>
        <v/>
      </c>
      <c r="B216" t="inlineStr">
        <is>
          <t>SL</t>
        </is>
      </c>
      <c r="C216" t="n">
        <v>37</v>
      </c>
      <c r="D216">
        <f>_xlfn.XLOOKUP(C216,BC:BC,BD:BD)</f>
        <v/>
      </c>
      <c r="E216" t="n">
        <v>27610</v>
      </c>
      <c r="F216" t="inlineStr">
        <is>
          <t>Seguro viaje AON</t>
        </is>
      </c>
      <c r="G216" s="234" t="n">
        <v>46009</v>
      </c>
      <c r="H216" s="234" t="n">
        <v>46023</v>
      </c>
      <c r="I216" t="inlineStr">
        <is>
          <t>SEG</t>
        </is>
      </c>
      <c r="J216">
        <f>_xlfn.XLOOKUP(I216,AS:AS,AU:AU)</f>
        <v/>
      </c>
      <c r="K216" t="inlineStr">
        <is>
          <t>USD</t>
        </is>
      </c>
      <c r="L216" s="238" t="n">
        <v>442.45</v>
      </c>
      <c r="M216">
        <f>L216*_xlfn.XLOOKUP(K216,AM:AM,AN:AN)</f>
        <v/>
      </c>
      <c r="N216">
        <f>L216*_xlfn.XLOOKUP(K216,AM:AM,AO:AO)</f>
        <v/>
      </c>
      <c r="O216" s="238" t="n">
        <v>0</v>
      </c>
      <c r="P216">
        <f>O216*_xlfn.XLOOKUP(K216,AM:AM,AN:AN)</f>
        <v/>
      </c>
      <c r="Q216">
        <f>O216*_xlfn.XLOOKUP(K216,AM:AM,AO:AO)</f>
        <v/>
      </c>
      <c r="R216">
        <f>_xlfn.XLOOKUP(E216,Y:Y,Z:Z)</f>
        <v/>
      </c>
      <c r="S216">
        <f>_xlfn.XLOOKUP(E216,Y:Y,AB:AB)</f>
        <v/>
      </c>
      <c r="T216">
        <f>WEEKNUM(G216)</f>
        <v/>
      </c>
      <c r="U216">
        <f>YEAR(G216)</f>
        <v/>
      </c>
      <c r="V216" s="117">
        <f>IFERROR(Q216/N216,"0")</f>
        <v/>
      </c>
      <c r="Y216" t="n">
        <v>33078</v>
      </c>
      <c r="Z216" t="inlineStr">
        <is>
          <t>WORLDIMENSION</t>
        </is>
      </c>
      <c r="AA216" t="inlineStr">
        <is>
          <t>PKT</t>
        </is>
      </c>
      <c r="AB216" t="inlineStr">
        <is>
          <t>United States</t>
        </is>
      </c>
      <c r="AF216" t="n">
        <v>26287</v>
      </c>
      <c r="AG216" t="inlineStr">
        <is>
          <t>SHA WELLNESS CLINIC MEXICO</t>
        </is>
      </c>
      <c r="AH216" t="inlineStr">
        <is>
          <t>HTL</t>
        </is>
      </c>
      <c r="AI216" t="inlineStr">
        <is>
          <t>Mexico</t>
        </is>
      </c>
      <c r="BH216" t="n">
        <v>222</v>
      </c>
      <c r="BI216" t="inlineStr">
        <is>
          <t>MinervaH</t>
        </is>
      </c>
    </row>
    <row r="217">
      <c r="A217">
        <f>_xlfn.XLOOKUP(D217,BN:BN,BO:BO)</f>
        <v/>
      </c>
      <c r="B217" t="inlineStr">
        <is>
          <t>SL</t>
        </is>
      </c>
      <c r="C217" t="n">
        <v>38</v>
      </c>
      <c r="D217">
        <f>_xlfn.XLOOKUP(C217,BC:BC,BD:BD)</f>
        <v/>
      </c>
      <c r="E217" t="n">
        <v>31030</v>
      </c>
      <c r="F217" t="inlineStr">
        <is>
          <t>Hotel Vals</t>
        </is>
      </c>
      <c r="G217" s="234" t="n">
        <v>45947</v>
      </c>
      <c r="H217" s="234" t="n">
        <v>45957</v>
      </c>
      <c r="I217" t="inlineStr">
        <is>
          <t>HTL</t>
        </is>
      </c>
      <c r="J217">
        <f>_xlfn.XLOOKUP(I217,AS:AS,AU:AU)</f>
        <v/>
      </c>
      <c r="K217" t="inlineStr">
        <is>
          <t>EUR</t>
        </is>
      </c>
      <c r="L217" s="238" t="n">
        <v>4032.9</v>
      </c>
      <c r="M217">
        <f>L217*_xlfn.XLOOKUP(K217,AM:AM,AN:AN)</f>
        <v/>
      </c>
      <c r="N217">
        <f>L217*_xlfn.XLOOKUP(K217,AM:AM,AO:AO)</f>
        <v/>
      </c>
      <c r="O217" s="238" t="n">
        <v>346.75</v>
      </c>
      <c r="P217">
        <f>O217*_xlfn.XLOOKUP(K217,AM:AM,AN:AN)</f>
        <v/>
      </c>
      <c r="Q217">
        <f>O217*_xlfn.XLOOKUP(K217,AM:AM,AO:AO)</f>
        <v/>
      </c>
      <c r="R217">
        <f>_xlfn.XLOOKUP(E217,Y:Y,Z:Z)</f>
        <v/>
      </c>
      <c r="S217">
        <f>_xlfn.XLOOKUP(E217,Y:Y,AB:AB)</f>
        <v/>
      </c>
      <c r="T217">
        <f>WEEKNUM(G217)</f>
        <v/>
      </c>
      <c r="U217">
        <f>YEAR(G217)</f>
        <v/>
      </c>
      <c r="V217" s="117">
        <f>IFERROR(Q217/N217,"0")</f>
        <v/>
      </c>
      <c r="Y217" t="n">
        <v>33081</v>
      </c>
      <c r="Z217" t="inlineStr">
        <is>
          <t>TRAVELWISE CONSULTORES DE VIAJES</t>
        </is>
      </c>
      <c r="AA217" t="inlineStr">
        <is>
          <t>PKT</t>
        </is>
      </c>
      <c r="AB217" t="inlineStr">
        <is>
          <t>Dominican Republic</t>
        </is>
      </c>
      <c r="AF217" t="n">
        <v>26288</v>
      </c>
      <c r="AG217" t="inlineStr">
        <is>
          <t>INTERCONTINENTAL SAO PAULO</t>
        </is>
      </c>
      <c r="AH217" t="inlineStr">
        <is>
          <t>HTL</t>
        </is>
      </c>
      <c r="AI217" t="inlineStr">
        <is>
          <t>Brazil</t>
        </is>
      </c>
      <c r="BH217" t="n">
        <v>223</v>
      </c>
      <c r="BI217" t="inlineStr">
        <is>
          <t>DianaM</t>
        </is>
      </c>
    </row>
    <row r="218">
      <c r="A218">
        <f>_xlfn.XLOOKUP(D218,BN:BN,BO:BO)</f>
        <v/>
      </c>
      <c r="B218" t="inlineStr">
        <is>
          <t>SL</t>
        </is>
      </c>
      <c r="C218" t="n">
        <v>38</v>
      </c>
      <c r="D218">
        <f>_xlfn.XLOOKUP(C218,BC:BC,BD:BD)</f>
        <v/>
      </c>
      <c r="E218" t="n">
        <v>27688</v>
      </c>
      <c r="F218" t="inlineStr">
        <is>
          <t xml:space="preserve">Billete MAD GVA MAD - Iberia </t>
        </is>
      </c>
      <c r="G218" s="234" t="n">
        <v>45947</v>
      </c>
      <c r="H218" s="234" t="n">
        <v>45957</v>
      </c>
      <c r="I218" t="inlineStr">
        <is>
          <t>ABC</t>
        </is>
      </c>
      <c r="J218">
        <f>_xlfn.XLOOKUP(I218,AS:AS,AU:AU)</f>
        <v/>
      </c>
      <c r="K218" t="inlineStr">
        <is>
          <t>EUR</t>
        </is>
      </c>
      <c r="L218" s="238" t="n">
        <v>971.26</v>
      </c>
      <c r="M218">
        <f>L218*_xlfn.XLOOKUP(K218,AM:AM,AN:AN)</f>
        <v/>
      </c>
      <c r="N218">
        <f>L218*_xlfn.XLOOKUP(K218,AM:AM,AO:AO)</f>
        <v/>
      </c>
      <c r="O218" s="238" t="n">
        <v>0</v>
      </c>
      <c r="P218">
        <f>O218*_xlfn.XLOOKUP(K218,AM:AM,AN:AN)</f>
        <v/>
      </c>
      <c r="Q218">
        <f>O218*_xlfn.XLOOKUP(K218,AM:AM,AO:AO)</f>
        <v/>
      </c>
      <c r="R218">
        <f>_xlfn.XLOOKUP(E218,Y:Y,Z:Z)</f>
        <v/>
      </c>
      <c r="S218">
        <f>_xlfn.XLOOKUP(E218,Y:Y,AB:AB)</f>
        <v/>
      </c>
      <c r="T218">
        <f>WEEKNUM(G218)</f>
        <v/>
      </c>
      <c r="U218">
        <f>YEAR(G218)</f>
        <v/>
      </c>
      <c r="V218" s="117">
        <f>IFERROR(Q218/N218,"0")</f>
        <v/>
      </c>
      <c r="Y218" t="n">
        <v>33097</v>
      </c>
      <c r="Z218" t="inlineStr">
        <is>
          <t>Shima Resort Management K.K.</t>
        </is>
      </c>
      <c r="AA218" t="inlineStr">
        <is>
          <t>HTL</t>
        </is>
      </c>
      <c r="AB218" t="inlineStr">
        <is>
          <t>Japan</t>
        </is>
      </c>
      <c r="AF218" t="n">
        <v>26346</v>
      </c>
      <c r="AG218" t="inlineStr">
        <is>
          <t>EDEN ROCK ST BARTHS</t>
        </is>
      </c>
      <c r="AH218" t="inlineStr">
        <is>
          <t>HTL</t>
        </is>
      </c>
      <c r="AI218" t="inlineStr">
        <is>
          <t>Saint Bartholomey</t>
        </is>
      </c>
      <c r="BH218" t="n">
        <v>225</v>
      </c>
      <c r="BI218" t="inlineStr">
        <is>
          <t>AndreaG</t>
        </is>
      </c>
    </row>
    <row r="219">
      <c r="A219">
        <f>_xlfn.XLOOKUP(D219,BN:BN,BO:BO)</f>
        <v/>
      </c>
      <c r="B219" t="inlineStr">
        <is>
          <t>SL</t>
        </is>
      </c>
      <c r="C219" t="n">
        <v>38</v>
      </c>
      <c r="D219">
        <f>_xlfn.XLOOKUP(C219,BC:BC,BD:BD)</f>
        <v/>
      </c>
      <c r="E219" t="n">
        <v>0</v>
      </c>
      <c r="F219" t="inlineStr">
        <is>
          <t>Fee emisión billetes IB</t>
        </is>
      </c>
      <c r="G219" s="234" t="n">
        <v>45947</v>
      </c>
      <c r="H219" s="234" t="n">
        <v>45957</v>
      </c>
      <c r="I219" t="inlineStr">
        <is>
          <t>HPS</t>
        </is>
      </c>
      <c r="J219">
        <f>_xlfn.XLOOKUP(I219,AS:AS,AU:AU)</f>
        <v/>
      </c>
      <c r="K219" t="inlineStr">
        <is>
          <t>EUR</t>
        </is>
      </c>
      <c r="L219" s="238" t="n">
        <v>70</v>
      </c>
      <c r="M219">
        <f>L219*_xlfn.XLOOKUP(K219,AM:AM,AN:AN)</f>
        <v/>
      </c>
      <c r="N219">
        <f>L219*_xlfn.XLOOKUP(K219,AM:AM,AO:AO)</f>
        <v/>
      </c>
      <c r="O219" s="238" t="n">
        <v>70</v>
      </c>
      <c r="P219">
        <f>O219*_xlfn.XLOOKUP(K219,AM:AM,AN:AN)</f>
        <v/>
      </c>
      <c r="Q219">
        <f>O219*_xlfn.XLOOKUP(K219,AM:AM,AO:AO)</f>
        <v/>
      </c>
      <c r="R219">
        <f>_xlfn.XLOOKUP(E219,Y:Y,Z:Z)</f>
        <v/>
      </c>
      <c r="S219">
        <f>_xlfn.XLOOKUP(E219,Y:Y,AB:AB)</f>
        <v/>
      </c>
      <c r="T219">
        <f>WEEKNUM(G219)</f>
        <v/>
      </c>
      <c r="U219">
        <f>YEAR(G219)</f>
        <v/>
      </c>
      <c r="V219" s="117">
        <f>IFERROR(Q219/N219,"0")</f>
        <v/>
      </c>
      <c r="Y219" t="n">
        <v>33115</v>
      </c>
      <c r="Z219" t="inlineStr">
        <is>
          <t>THE RITZ CARLTON TENERIFE ABAMA</t>
        </is>
      </c>
      <c r="AA219" t="inlineStr">
        <is>
          <t>HTL</t>
        </is>
      </c>
      <c r="AB219" t="inlineStr">
        <is>
          <t>Spain</t>
        </is>
      </c>
      <c r="AF219" t="n">
        <v>26348</v>
      </c>
      <c r="AG219" t="inlineStr">
        <is>
          <t>MANDARIN ORIENTAL, LAKE COMO</t>
        </is>
      </c>
      <c r="AH219" t="inlineStr">
        <is>
          <t>HTL</t>
        </is>
      </c>
      <c r="AI219" t="inlineStr">
        <is>
          <t>Italy</t>
        </is>
      </c>
      <c r="BH219" t="n">
        <v>226</v>
      </c>
      <c r="BI219" t="inlineStr">
        <is>
          <t>DianaM</t>
        </is>
      </c>
    </row>
    <row r="220">
      <c r="A220">
        <f>_xlfn.XLOOKUP(D220,BN:BN,BO:BO)</f>
        <v/>
      </c>
      <c r="B220" t="inlineStr">
        <is>
          <t>SL</t>
        </is>
      </c>
      <c r="C220" t="n">
        <v>38</v>
      </c>
      <c r="D220">
        <f>_xlfn.XLOOKUP(C220,BC:BC,BD:BD)</f>
        <v/>
      </c>
      <c r="E220" t="n">
        <v>30989</v>
      </c>
      <c r="F220" t="inlineStr">
        <is>
          <t>Lindt Home of Chocolate</t>
        </is>
      </c>
      <c r="G220" s="234" t="n">
        <v>45947</v>
      </c>
      <c r="H220" s="234" t="n">
        <v>45957</v>
      </c>
      <c r="I220" t="inlineStr">
        <is>
          <t>ATR</t>
        </is>
      </c>
      <c r="J220">
        <f>_xlfn.XLOOKUP(I220,AS:AS,AU:AU)</f>
        <v/>
      </c>
      <c r="K220" t="inlineStr">
        <is>
          <t>EUR</t>
        </is>
      </c>
      <c r="L220" s="238" t="n">
        <v>49</v>
      </c>
      <c r="M220">
        <f>L220*_xlfn.XLOOKUP(K220,AM:AM,AN:AN)</f>
        <v/>
      </c>
      <c r="N220">
        <f>L220*_xlfn.XLOOKUP(K220,AM:AM,AO:AO)</f>
        <v/>
      </c>
      <c r="O220" s="238" t="n">
        <v>0</v>
      </c>
      <c r="P220">
        <f>O220*_xlfn.XLOOKUP(K220,AM:AM,AN:AN)</f>
        <v/>
      </c>
      <c r="Q220">
        <f>O220*_xlfn.XLOOKUP(K220,AM:AM,AO:AO)</f>
        <v/>
      </c>
      <c r="R220">
        <f>_xlfn.XLOOKUP(E220,Y:Y,Z:Z)</f>
        <v/>
      </c>
      <c r="S220">
        <f>_xlfn.XLOOKUP(E220,Y:Y,AB:AB)</f>
        <v/>
      </c>
      <c r="T220">
        <f>WEEKNUM(G220)</f>
        <v/>
      </c>
      <c r="U220">
        <f>YEAR(G220)</f>
        <v/>
      </c>
      <c r="V220" s="117">
        <f>IFERROR(Q220/N220,"0")</f>
        <v/>
      </c>
      <c r="Y220" t="n">
        <v>33193</v>
      </c>
      <c r="Z220" t="inlineStr">
        <is>
          <t>PULSO HOTEL FARIA LIMA</t>
        </is>
      </c>
      <c r="AA220" t="inlineStr">
        <is>
          <t>HTL</t>
        </is>
      </c>
      <c r="AB220" t="inlineStr">
        <is>
          <t>Brazil</t>
        </is>
      </c>
      <c r="AF220" t="n">
        <v>26368</v>
      </c>
      <c r="AG220" t="inlineStr">
        <is>
          <t>SENSEI LANAI A FOUR SEASONS RESORT</t>
        </is>
      </c>
      <c r="AH220" t="inlineStr">
        <is>
          <t>HTL</t>
        </is>
      </c>
      <c r="AI220" t="inlineStr">
        <is>
          <t>United States</t>
        </is>
      </c>
      <c r="BH220" t="n">
        <v>227</v>
      </c>
      <c r="BI220" t="inlineStr">
        <is>
          <t>MariaM</t>
        </is>
      </c>
    </row>
    <row r="221">
      <c r="A221">
        <f>_xlfn.XLOOKUP(D221,BN:BN,BO:BO)</f>
        <v/>
      </c>
      <c r="B221" t="inlineStr">
        <is>
          <t>SL</t>
        </is>
      </c>
      <c r="C221" t="n">
        <v>38</v>
      </c>
      <c r="D221">
        <f>_xlfn.XLOOKUP(C221,BC:BC,BD:BD)</f>
        <v/>
      </c>
      <c r="E221" t="n">
        <v>31028</v>
      </c>
      <c r="F221" t="inlineStr">
        <is>
          <t>Hotel en Villars-sur-Ollon</t>
        </is>
      </c>
      <c r="G221" s="234" t="n">
        <v>45947</v>
      </c>
      <c r="H221" s="234" t="n">
        <v>45948</v>
      </c>
      <c r="I221" t="inlineStr">
        <is>
          <t>HTL</t>
        </is>
      </c>
      <c r="J221">
        <f>_xlfn.XLOOKUP(I221,AS:AS,AU:AU)</f>
        <v/>
      </c>
      <c r="K221" t="inlineStr">
        <is>
          <t>EUR</t>
        </is>
      </c>
      <c r="L221" s="238" t="n">
        <v>812.29</v>
      </c>
      <c r="M221">
        <f>L221*_xlfn.XLOOKUP(K221,AM:AM,AN:AN)</f>
        <v/>
      </c>
      <c r="N221">
        <f>L221*_xlfn.XLOOKUP(K221,AM:AM,AO:AO)</f>
        <v/>
      </c>
      <c r="O221" s="238" t="n">
        <v>111.55</v>
      </c>
      <c r="P221">
        <f>O221*_xlfn.XLOOKUP(K221,AM:AM,AN:AN)</f>
        <v/>
      </c>
      <c r="Q221">
        <f>O221*_xlfn.XLOOKUP(K221,AM:AM,AO:AO)</f>
        <v/>
      </c>
      <c r="R221">
        <f>_xlfn.XLOOKUP(E221,Y:Y,Z:Z)</f>
        <v/>
      </c>
      <c r="S221">
        <f>_xlfn.XLOOKUP(E221,Y:Y,AB:AB)</f>
        <v/>
      </c>
      <c r="T221">
        <f>WEEKNUM(G221)</f>
        <v/>
      </c>
      <c r="U221">
        <f>YEAR(G221)</f>
        <v/>
      </c>
      <c r="V221" s="117">
        <f>IFERROR(Q221/N221,"0")</f>
        <v/>
      </c>
      <c r="Y221" t="n">
        <v>33350</v>
      </c>
      <c r="Z221" t="inlineStr">
        <is>
          <t>1 HOTEL MAYFAIR</t>
        </is>
      </c>
      <c r="AA221" t="inlineStr">
        <is>
          <t>HTL</t>
        </is>
      </c>
      <c r="AB221" t="inlineStr">
        <is>
          <t>United Kingdom</t>
        </is>
      </c>
      <c r="AF221" t="n">
        <v>26427</v>
      </c>
      <c r="AG221" t="inlineStr">
        <is>
          <t>Pebble Beach Resorts</t>
        </is>
      </c>
      <c r="AH221" t="inlineStr">
        <is>
          <t>HTL</t>
        </is>
      </c>
      <c r="AI221" t="inlineStr">
        <is>
          <t>United States</t>
        </is>
      </c>
      <c r="BH221" t="n">
        <v>228</v>
      </c>
      <c r="BI221" t="inlineStr">
        <is>
          <t>LucianaE</t>
        </is>
      </c>
    </row>
    <row r="222">
      <c r="A222">
        <f>_xlfn.XLOOKUP(D222,BN:BN,BO:BO)</f>
        <v/>
      </c>
      <c r="B222" t="inlineStr">
        <is>
          <t>SL</t>
        </is>
      </c>
      <c r="C222" t="n">
        <v>38</v>
      </c>
      <c r="D222">
        <f>_xlfn.XLOOKUP(C222,BC:BC,BD:BD)</f>
        <v/>
      </c>
      <c r="E222" t="n">
        <v>31173</v>
      </c>
      <c r="F222" t="inlineStr">
        <is>
          <t>Reservación en The Chedi</t>
        </is>
      </c>
      <c r="G222" s="234" t="n">
        <v>45950</v>
      </c>
      <c r="H222" s="234" t="n">
        <v>45953</v>
      </c>
      <c r="I222" t="inlineStr">
        <is>
          <t>HTL</t>
        </is>
      </c>
      <c r="J222">
        <f>_xlfn.XLOOKUP(I222,AS:AS,AU:AU)</f>
        <v/>
      </c>
      <c r="K222" t="inlineStr">
        <is>
          <t>EUR</t>
        </is>
      </c>
      <c r="L222" s="238" t="n">
        <v>3278.55</v>
      </c>
      <c r="M222">
        <f>L222*_xlfn.XLOOKUP(K222,AM:AM,AN:AN)</f>
        <v/>
      </c>
      <c r="N222">
        <f>L222*_xlfn.XLOOKUP(K222,AM:AM,AO:AO)</f>
        <v/>
      </c>
      <c r="O222" s="238" t="n">
        <v>427.64</v>
      </c>
      <c r="P222">
        <f>O222*_xlfn.XLOOKUP(K222,AM:AM,AN:AN)</f>
        <v/>
      </c>
      <c r="Q222">
        <f>O222*_xlfn.XLOOKUP(K222,AM:AM,AO:AO)</f>
        <v/>
      </c>
      <c r="R222">
        <f>_xlfn.XLOOKUP(E222,Y:Y,Z:Z)</f>
        <v/>
      </c>
      <c r="S222">
        <f>_xlfn.XLOOKUP(E222,Y:Y,AB:AB)</f>
        <v/>
      </c>
      <c r="T222">
        <f>WEEKNUM(G222)</f>
        <v/>
      </c>
      <c r="U222">
        <f>YEAR(G222)</f>
        <v/>
      </c>
      <c r="V222" s="117">
        <f>IFERROR(Q222/N222,"0")</f>
        <v/>
      </c>
      <c r="Y222" t="n">
        <v>33410</v>
      </c>
      <c r="Z222" t="inlineStr">
        <is>
          <t>DUSIT THANI KYOTO</t>
        </is>
      </c>
      <c r="AA222" t="inlineStr">
        <is>
          <t>HTL</t>
        </is>
      </c>
      <c r="AB222" t="inlineStr">
        <is>
          <t>Japan</t>
        </is>
      </c>
      <c r="AF222" t="n">
        <v>26428</v>
      </c>
      <c r="AG222" t="inlineStr">
        <is>
          <t>México Kanko S.A.</t>
        </is>
      </c>
      <c r="AH222" t="inlineStr">
        <is>
          <t>OTR</t>
        </is>
      </c>
      <c r="AI222" t="inlineStr">
        <is>
          <t>Mexico</t>
        </is>
      </c>
      <c r="BH222" t="n">
        <v>229</v>
      </c>
      <c r="BI222" t="inlineStr">
        <is>
          <t>LucianaE</t>
        </is>
      </c>
    </row>
    <row r="223">
      <c r="A223">
        <f>_xlfn.XLOOKUP(D223,BN:BN,BO:BO)</f>
        <v/>
      </c>
      <c r="B223" t="inlineStr">
        <is>
          <t>SL</t>
        </is>
      </c>
      <c r="C223" t="n">
        <v>38</v>
      </c>
      <c r="D223">
        <f>_xlfn.XLOOKUP(C223,BC:BC,BD:BD)</f>
        <v/>
      </c>
      <c r="E223" t="n">
        <v>31029</v>
      </c>
      <c r="F223" t="inlineStr">
        <is>
          <t>Hotel Baur au Lac</t>
        </is>
      </c>
      <c r="G223" s="234" t="n">
        <v>45950</v>
      </c>
      <c r="H223" s="234" t="n">
        <v>45952</v>
      </c>
      <c r="I223" t="inlineStr">
        <is>
          <t>HTL</t>
        </is>
      </c>
      <c r="J223">
        <f>_xlfn.XLOOKUP(I223,AS:AS,AU:AU)</f>
        <v/>
      </c>
      <c r="K223" t="inlineStr">
        <is>
          <t>EUR</t>
        </is>
      </c>
      <c r="L223" s="238" t="n">
        <v>4413.3</v>
      </c>
      <c r="M223">
        <f>L223*_xlfn.XLOOKUP(K223,AM:AM,AN:AN)</f>
        <v/>
      </c>
      <c r="N223">
        <f>L223*_xlfn.XLOOKUP(K223,AM:AM,AO:AO)</f>
        <v/>
      </c>
      <c r="O223" s="238" t="n">
        <v>575.65</v>
      </c>
      <c r="P223">
        <f>O223*_xlfn.XLOOKUP(K223,AM:AM,AN:AN)</f>
        <v/>
      </c>
      <c r="Q223">
        <f>O223*_xlfn.XLOOKUP(K223,AM:AM,AO:AO)</f>
        <v/>
      </c>
      <c r="R223">
        <f>_xlfn.XLOOKUP(E223,Y:Y,Z:Z)</f>
        <v/>
      </c>
      <c r="S223">
        <f>_xlfn.XLOOKUP(E223,Y:Y,AB:AB)</f>
        <v/>
      </c>
      <c r="T223">
        <f>WEEKNUM(G223)</f>
        <v/>
      </c>
      <c r="U223">
        <f>YEAR(G223)</f>
        <v/>
      </c>
      <c r="V223" s="117">
        <f>IFERROR(Q223/N223,"0")</f>
        <v/>
      </c>
      <c r="Y223" t="n">
        <v>33423</v>
      </c>
      <c r="Z223" t="inlineStr">
        <is>
          <t>BHUTAN RESORT PRIVATE LIMITED AMANKORA</t>
        </is>
      </c>
      <c r="AA223" t="inlineStr">
        <is>
          <t>PKT</t>
        </is>
      </c>
      <c r="AB223" t="inlineStr">
        <is>
          <t>Kingdom of Bhutan</t>
        </is>
      </c>
      <c r="AF223" t="n">
        <v>26429</v>
      </c>
      <c r="AG223" t="inlineStr">
        <is>
          <t>LACURE</t>
        </is>
      </c>
      <c r="AH223" t="inlineStr">
        <is>
          <t>HTL</t>
        </is>
      </c>
      <c r="AI223" t="inlineStr">
        <is>
          <t>France</t>
        </is>
      </c>
      <c r="BH223" t="n">
        <v>230</v>
      </c>
      <c r="BI223" t="inlineStr">
        <is>
          <t>DianaM</t>
        </is>
      </c>
    </row>
    <row r="224">
      <c r="A224">
        <f>_xlfn.XLOOKUP(D224,BN:BN,BO:BO)</f>
        <v/>
      </c>
      <c r="B224" t="inlineStr">
        <is>
          <t>SL</t>
        </is>
      </c>
      <c r="C224" t="n">
        <v>38</v>
      </c>
      <c r="D224">
        <f>_xlfn.XLOOKUP(C224,BC:BC,BD:BD)</f>
        <v/>
      </c>
      <c r="E224" t="n">
        <v>31049</v>
      </c>
      <c r="F224" t="inlineStr">
        <is>
          <t>Hotel Montreux Palace</t>
        </is>
      </c>
      <c r="G224" s="234" t="n">
        <v>45955</v>
      </c>
      <c r="H224" s="234" t="n">
        <v>45957</v>
      </c>
      <c r="I224" t="inlineStr">
        <is>
          <t>HTL</t>
        </is>
      </c>
      <c r="J224">
        <f>_xlfn.XLOOKUP(I224,AS:AS,AU:AU)</f>
        <v/>
      </c>
      <c r="K224" t="inlineStr">
        <is>
          <t>EUR</t>
        </is>
      </c>
      <c r="L224" s="238" t="n">
        <v>2207.22</v>
      </c>
      <c r="M224">
        <f>L224*_xlfn.XLOOKUP(K224,AM:AM,AN:AN)</f>
        <v/>
      </c>
      <c r="N224">
        <f>L224*_xlfn.XLOOKUP(K224,AM:AM,AO:AO)</f>
        <v/>
      </c>
      <c r="O224" s="238" t="n">
        <v>284.6</v>
      </c>
      <c r="P224">
        <f>O224*_xlfn.XLOOKUP(K224,AM:AM,AN:AN)</f>
        <v/>
      </c>
      <c r="Q224">
        <f>O224*_xlfn.XLOOKUP(K224,AM:AM,AO:AO)</f>
        <v/>
      </c>
      <c r="R224">
        <f>_xlfn.XLOOKUP(E224,Y:Y,Z:Z)</f>
        <v/>
      </c>
      <c r="S224">
        <f>_xlfn.XLOOKUP(E224,Y:Y,AB:AB)</f>
        <v/>
      </c>
      <c r="T224">
        <f>WEEKNUM(G224)</f>
        <v/>
      </c>
      <c r="U224">
        <f>YEAR(G224)</f>
        <v/>
      </c>
      <c r="V224" s="117">
        <f>IFERROR(Q224/N224,"0")</f>
        <v/>
      </c>
      <c r="Y224" t="n">
        <v>33489</v>
      </c>
      <c r="Z224" t="inlineStr">
        <is>
          <t>VETTA DISTRITO UNO AUTOGRAPH COLLECTION</t>
        </is>
      </c>
      <c r="AA224" t="inlineStr">
        <is>
          <t>HTL</t>
        </is>
      </c>
      <c r="AB224" t="inlineStr">
        <is>
          <t>Mexico</t>
        </is>
      </c>
      <c r="AF224" t="n">
        <v>26452</v>
      </c>
      <c r="AG224" t="inlineStr">
        <is>
          <t>FAIRMONT CHATEAU WHISTLER</t>
        </is>
      </c>
      <c r="AH224" t="inlineStr">
        <is>
          <t>HTL</t>
        </is>
      </c>
      <c r="AI224" t="inlineStr">
        <is>
          <t>Canada</t>
        </is>
      </c>
      <c r="BH224" t="n">
        <v>232</v>
      </c>
      <c r="BI224" t="inlineStr">
        <is>
          <t>LorenzaP</t>
        </is>
      </c>
    </row>
    <row r="225">
      <c r="A225">
        <f>_xlfn.XLOOKUP(D225,BN:BN,BO:BO)</f>
        <v/>
      </c>
      <c r="B225" t="inlineStr">
        <is>
          <t>SL</t>
        </is>
      </c>
      <c r="C225" t="n">
        <v>38</v>
      </c>
      <c r="D225">
        <f>_xlfn.XLOOKUP(C225,BC:BC,BD:BD)</f>
        <v/>
      </c>
      <c r="E225" t="n">
        <v>0</v>
      </c>
      <c r="F225" t="inlineStr">
        <is>
          <t>Concierge Fee</t>
        </is>
      </c>
      <c r="G225" s="234" t="n">
        <v>45947</v>
      </c>
      <c r="H225" s="234" t="n">
        <v>45957</v>
      </c>
      <c r="I225" t="inlineStr">
        <is>
          <t>HPS</t>
        </is>
      </c>
      <c r="J225">
        <f>_xlfn.XLOOKUP(I225,AS:AS,AU:AU)</f>
        <v/>
      </c>
      <c r="K225" t="inlineStr">
        <is>
          <t>EUR</t>
        </is>
      </c>
      <c r="L225" s="238" t="n">
        <v>202.5</v>
      </c>
      <c r="M225">
        <f>L225*_xlfn.XLOOKUP(K225,AM:AM,AN:AN)</f>
        <v/>
      </c>
      <c r="N225">
        <f>L225*_xlfn.XLOOKUP(K225,AM:AM,AO:AO)</f>
        <v/>
      </c>
      <c r="O225" s="238" t="n">
        <v>202.5</v>
      </c>
      <c r="P225">
        <f>O225*_xlfn.XLOOKUP(K225,AM:AM,AN:AN)</f>
        <v/>
      </c>
      <c r="Q225">
        <f>O225*_xlfn.XLOOKUP(K225,AM:AM,AO:AO)</f>
        <v/>
      </c>
      <c r="R225">
        <f>_xlfn.XLOOKUP(E225,Y:Y,Z:Z)</f>
        <v/>
      </c>
      <c r="S225">
        <f>_xlfn.XLOOKUP(E225,Y:Y,AB:AB)</f>
        <v/>
      </c>
      <c r="T225">
        <f>WEEKNUM(G225)</f>
        <v/>
      </c>
      <c r="U225">
        <f>YEAR(G225)</f>
        <v/>
      </c>
      <c r="V225" s="117">
        <f>IFERROR(Q225/N225,"0")</f>
        <v/>
      </c>
      <c r="Y225" t="n">
        <v>33493</v>
      </c>
      <c r="Z225" t="inlineStr">
        <is>
          <t>FOUR SEASONS HOTEL ISTANBUL AT THE BOSPHORUS</t>
        </is>
      </c>
      <c r="AA225" t="inlineStr">
        <is>
          <t>HTL</t>
        </is>
      </c>
      <c r="AB225" t="inlineStr">
        <is>
          <t>Turkey</t>
        </is>
      </c>
      <c r="AF225" t="n">
        <v>26512</v>
      </c>
      <c r="AG225" t="inlineStr">
        <is>
          <t>FOUR SEASONS</t>
        </is>
      </c>
      <c r="AI225" t="inlineStr">
        <is>
          <t>United States</t>
        </is>
      </c>
      <c r="BH225" t="n">
        <v>235</v>
      </c>
      <c r="BI225" t="inlineStr">
        <is>
          <t>DianaM</t>
        </is>
      </c>
    </row>
    <row r="226">
      <c r="A226">
        <f>_xlfn.XLOOKUP(D226,BN:BN,BO:BO)</f>
        <v/>
      </c>
      <c r="B226" t="inlineStr">
        <is>
          <t>SL</t>
        </is>
      </c>
      <c r="C226" t="n">
        <v>38</v>
      </c>
      <c r="D226">
        <f>_xlfn.XLOOKUP(C226,BC:BC,BD:BD)</f>
        <v/>
      </c>
      <c r="E226" t="n">
        <v>31029</v>
      </c>
      <c r="F226" t="inlineStr">
        <is>
          <t>Baur au Lac Noche Extra Faltante y Segundo Cuarto</t>
        </is>
      </c>
      <c r="G226" s="234" t="n">
        <v>45952</v>
      </c>
      <c r="H226" s="234" t="n">
        <v>45953</v>
      </c>
      <c r="I226" t="inlineStr">
        <is>
          <t>HTL</t>
        </is>
      </c>
      <c r="J226">
        <f>_xlfn.XLOOKUP(I226,AS:AS,AU:AU)</f>
        <v/>
      </c>
      <c r="K226" t="inlineStr">
        <is>
          <t>EUR</t>
        </is>
      </c>
      <c r="L226" s="238" t="n">
        <v>4755.25</v>
      </c>
      <c r="M226">
        <f>L226*_xlfn.XLOOKUP(K226,AM:AM,AN:AN)</f>
        <v/>
      </c>
      <c r="N226">
        <f>L226*_xlfn.XLOOKUP(K226,AM:AM,AO:AO)</f>
        <v/>
      </c>
      <c r="O226" s="238" t="n">
        <v>620.25</v>
      </c>
      <c r="P226">
        <f>O226*_xlfn.XLOOKUP(K226,AM:AM,AN:AN)</f>
        <v/>
      </c>
      <c r="Q226">
        <f>O226*_xlfn.XLOOKUP(K226,AM:AM,AO:AO)</f>
        <v/>
      </c>
      <c r="R226">
        <f>_xlfn.XLOOKUP(E226,Y:Y,Z:Z)</f>
        <v/>
      </c>
      <c r="S226">
        <f>_xlfn.XLOOKUP(E226,Y:Y,AB:AB)</f>
        <v/>
      </c>
      <c r="T226">
        <f>WEEKNUM(G226)</f>
        <v/>
      </c>
      <c r="U226">
        <f>YEAR(G226)</f>
        <v/>
      </c>
      <c r="V226" s="117">
        <f>IFERROR(Q226/N226,"0")</f>
        <v/>
      </c>
      <c r="Y226" t="n">
        <v>33508</v>
      </c>
      <c r="Z226" t="inlineStr">
        <is>
          <t>GUILLERMO FUNKE</t>
        </is>
      </c>
      <c r="AA226" t="inlineStr">
        <is>
          <t>PKT</t>
        </is>
      </c>
      <c r="AB226" t="inlineStr">
        <is>
          <t>Germany</t>
        </is>
      </c>
      <c r="AF226" t="n">
        <v>26535</v>
      </c>
      <c r="AG226" t="inlineStr">
        <is>
          <t>GRAVITY HAUS VAIL</t>
        </is>
      </c>
      <c r="AH226" t="inlineStr">
        <is>
          <t>HTL</t>
        </is>
      </c>
      <c r="AI226" t="inlineStr">
        <is>
          <t>United States</t>
        </is>
      </c>
      <c r="BH226" t="n">
        <v>236</v>
      </c>
      <c r="BI226" t="inlineStr">
        <is>
          <t>DianaM</t>
        </is>
      </c>
    </row>
    <row r="227">
      <c r="A227">
        <f>_xlfn.XLOOKUP(D227,BN:BN,BO:BO)</f>
        <v/>
      </c>
      <c r="B227" t="inlineStr">
        <is>
          <t>SL</t>
        </is>
      </c>
      <c r="C227" t="n">
        <v>38</v>
      </c>
      <c r="D227">
        <f>_xlfn.XLOOKUP(C227,BC:BC,BD:BD)</f>
        <v/>
      </c>
      <c r="E227" t="n">
        <v>30999</v>
      </c>
      <c r="F227" t="inlineStr">
        <is>
          <t>Boleto Extra Museo</t>
        </is>
      </c>
      <c r="G227" s="234" t="n">
        <v>45952</v>
      </c>
      <c r="H227" s="234" t="n">
        <v>45953</v>
      </c>
      <c r="I227" t="inlineStr">
        <is>
          <t>ATR</t>
        </is>
      </c>
      <c r="J227">
        <f>_xlfn.XLOOKUP(I227,AS:AS,AU:AU)</f>
        <v/>
      </c>
      <c r="K227" t="inlineStr">
        <is>
          <t>EUR</t>
        </is>
      </c>
      <c r="L227" s="238" t="n">
        <v>18.18</v>
      </c>
      <c r="M227">
        <f>L227*_xlfn.XLOOKUP(K227,AM:AM,AN:AN)</f>
        <v/>
      </c>
      <c r="N227">
        <f>L227*_xlfn.XLOOKUP(K227,AM:AM,AO:AO)</f>
        <v/>
      </c>
      <c r="O227" s="238" t="n">
        <v>0</v>
      </c>
      <c r="P227">
        <f>O227*_xlfn.XLOOKUP(K227,AM:AM,AN:AN)</f>
        <v/>
      </c>
      <c r="Q227">
        <f>O227*_xlfn.XLOOKUP(K227,AM:AM,AO:AO)</f>
        <v/>
      </c>
      <c r="R227">
        <f>_xlfn.XLOOKUP(E227,Y:Y,Z:Z)</f>
        <v/>
      </c>
      <c r="S227">
        <f>_xlfn.XLOOKUP(E227,Y:Y,AB:AB)</f>
        <v/>
      </c>
      <c r="T227">
        <f>WEEKNUM(G227)</f>
        <v/>
      </c>
      <c r="U227">
        <f>YEAR(G227)</f>
        <v/>
      </c>
      <c r="V227" s="117">
        <f>IFERROR(Q227/N227,"0")</f>
        <v/>
      </c>
      <c r="Y227" t="n">
        <v>33512</v>
      </c>
      <c r="Z227" t="inlineStr">
        <is>
          <t>THE MERCER HOTEL</t>
        </is>
      </c>
      <c r="AA227" t="inlineStr">
        <is>
          <t>HTL</t>
        </is>
      </c>
      <c r="AB227" t="inlineStr">
        <is>
          <t>United States</t>
        </is>
      </c>
      <c r="AF227" t="n">
        <v>26554</v>
      </c>
      <c r="AG227" t="inlineStr">
        <is>
          <t>FOUR SEASONS HOTEL SAN FRANCISCO AT EMBARCADERO</t>
        </is>
      </c>
      <c r="AH227" t="inlineStr">
        <is>
          <t>HTL</t>
        </is>
      </c>
      <c r="AI227" t="inlineStr">
        <is>
          <t>United States</t>
        </is>
      </c>
      <c r="BH227" t="n">
        <v>237</v>
      </c>
      <c r="BI227" t="inlineStr">
        <is>
          <t>DianaM</t>
        </is>
      </c>
    </row>
    <row r="228">
      <c r="A228">
        <f>_xlfn.XLOOKUP(D228,BN:BN,BO:BO)</f>
        <v/>
      </c>
      <c r="B228" t="inlineStr">
        <is>
          <t>SL</t>
        </is>
      </c>
      <c r="C228" t="n">
        <v>38</v>
      </c>
      <c r="D228">
        <f>_xlfn.XLOOKUP(C228,BC:BC,BD:BD)</f>
        <v/>
      </c>
      <c r="E228" t="n">
        <v>27688</v>
      </c>
      <c r="F228" t="inlineStr">
        <is>
          <t>Billetes IB | Reemisión MAD GVA MAD</t>
        </is>
      </c>
      <c r="G228" s="234" t="n">
        <v>45946</v>
      </c>
      <c r="H228" s="234" t="n">
        <v>45957</v>
      </c>
      <c r="I228" t="inlineStr">
        <is>
          <t>ABC</t>
        </is>
      </c>
      <c r="J228">
        <f>_xlfn.XLOOKUP(I228,AS:AS,AU:AU)</f>
        <v/>
      </c>
      <c r="K228" t="inlineStr">
        <is>
          <t>EUR</t>
        </is>
      </c>
      <c r="L228" s="238" t="n">
        <v>480.28</v>
      </c>
      <c r="M228">
        <f>L228*_xlfn.XLOOKUP(K228,AM:AM,AN:AN)</f>
        <v/>
      </c>
      <c r="N228">
        <f>L228*_xlfn.XLOOKUP(K228,AM:AM,AO:AO)</f>
        <v/>
      </c>
      <c r="O228" s="238" t="n">
        <v>0</v>
      </c>
      <c r="P228">
        <f>O228*_xlfn.XLOOKUP(K228,AM:AM,AN:AN)</f>
        <v/>
      </c>
      <c r="Q228">
        <f>O228*_xlfn.XLOOKUP(K228,AM:AM,AO:AO)</f>
        <v/>
      </c>
      <c r="R228">
        <f>_xlfn.XLOOKUP(E228,Y:Y,Z:Z)</f>
        <v/>
      </c>
      <c r="S228">
        <f>_xlfn.XLOOKUP(E228,Y:Y,AB:AB)</f>
        <v/>
      </c>
      <c r="T228">
        <f>WEEKNUM(G228)</f>
        <v/>
      </c>
      <c r="U228">
        <f>YEAR(G228)</f>
        <v/>
      </c>
      <c r="V228" s="117">
        <f>IFERROR(Q228/N228,"0")</f>
        <v/>
      </c>
      <c r="Y228" t="n">
        <v>33514</v>
      </c>
      <c r="Z228" t="inlineStr">
        <is>
          <t>LIVE AQUA CD DE M…XICO BOSQUES</t>
        </is>
      </c>
      <c r="AA228" t="inlineStr">
        <is>
          <t>HTL</t>
        </is>
      </c>
      <c r="AB228" t="inlineStr">
        <is>
          <t>Mexico</t>
        </is>
      </c>
      <c r="AF228" t="n">
        <v>26574</v>
      </c>
      <c r="AG228" t="inlineStr">
        <is>
          <t>FOUR SEASONS RESORT AND RESIDENCES CABO SAN LUCAS AT CABO DEL SOL</t>
        </is>
      </c>
      <c r="AH228" t="inlineStr">
        <is>
          <t>HTL</t>
        </is>
      </c>
      <c r="AI228" t="inlineStr">
        <is>
          <t>Mexico</t>
        </is>
      </c>
      <c r="BH228" t="n">
        <v>238</v>
      </c>
      <c r="BI228" t="inlineStr">
        <is>
          <t>DianaM</t>
        </is>
      </c>
    </row>
    <row r="229">
      <c r="A229">
        <f>_xlfn.XLOOKUP(D229,BN:BN,BO:BO)</f>
        <v/>
      </c>
      <c r="B229" t="inlineStr">
        <is>
          <t>SL</t>
        </is>
      </c>
      <c r="C229" t="n">
        <v>38</v>
      </c>
      <c r="D229">
        <f>_xlfn.XLOOKUP(C229,BC:BC,BD:BD)</f>
        <v/>
      </c>
      <c r="E229" t="n">
        <v>0</v>
      </c>
      <c r="F229" t="inlineStr">
        <is>
          <t>Fee reemisión</t>
        </is>
      </c>
      <c r="G229" s="234" t="n">
        <v>45946</v>
      </c>
      <c r="H229" s="234" t="n">
        <v>45957</v>
      </c>
      <c r="I229" t="inlineStr">
        <is>
          <t>HPS</t>
        </is>
      </c>
      <c r="J229">
        <f>_xlfn.XLOOKUP(I229,AS:AS,AU:AU)</f>
        <v/>
      </c>
      <c r="K229" t="inlineStr">
        <is>
          <t>EUR</t>
        </is>
      </c>
      <c r="L229" s="238" t="n">
        <v>40</v>
      </c>
      <c r="M229">
        <f>L229*_xlfn.XLOOKUP(K229,AM:AM,AN:AN)</f>
        <v/>
      </c>
      <c r="N229">
        <f>L229*_xlfn.XLOOKUP(K229,AM:AM,AO:AO)</f>
        <v/>
      </c>
      <c r="O229" s="238" t="n">
        <v>40</v>
      </c>
      <c r="P229">
        <f>O229*_xlfn.XLOOKUP(K229,AM:AM,AN:AN)</f>
        <v/>
      </c>
      <c r="Q229">
        <f>O229*_xlfn.XLOOKUP(K229,AM:AM,AO:AO)</f>
        <v/>
      </c>
      <c r="R229">
        <f>_xlfn.XLOOKUP(E229,Y:Y,Z:Z)</f>
        <v/>
      </c>
      <c r="S229">
        <f>_xlfn.XLOOKUP(E229,Y:Y,AB:AB)</f>
        <v/>
      </c>
      <c r="T229">
        <f>WEEKNUM(G229)</f>
        <v/>
      </c>
      <c r="U229">
        <f>YEAR(G229)</f>
        <v/>
      </c>
      <c r="V229" s="117">
        <f>IFERROR(Q229/N229,"0")</f>
        <v/>
      </c>
      <c r="Y229" t="n">
        <v>33516</v>
      </c>
      <c r="Z229" t="inlineStr">
        <is>
          <t>PARK HYATT NISEKO HANAZONO</t>
        </is>
      </c>
      <c r="AA229" t="inlineStr">
        <is>
          <t>HTL</t>
        </is>
      </c>
      <c r="AB229" t="inlineStr">
        <is>
          <t>Japan</t>
        </is>
      </c>
      <c r="AF229" t="n">
        <v>26591</v>
      </c>
      <c r="AG229" t="inlineStr">
        <is>
          <t>EasyJet</t>
        </is>
      </c>
      <c r="AH229" t="inlineStr">
        <is>
          <t>VLO</t>
        </is>
      </c>
      <c r="AI229" t="inlineStr">
        <is>
          <t>United KIngdom</t>
        </is>
      </c>
      <c r="BH229" t="n">
        <v>239</v>
      </c>
      <c r="BI229" t="inlineStr">
        <is>
          <t>VeronicaN</t>
        </is>
      </c>
    </row>
    <row r="230">
      <c r="A230">
        <f>_xlfn.XLOOKUP(D230,BN:BN,BO:BO)</f>
        <v/>
      </c>
      <c r="B230" t="inlineStr">
        <is>
          <t>SL</t>
        </is>
      </c>
      <c r="C230" t="n">
        <v>38</v>
      </c>
      <c r="D230">
        <f>_xlfn.XLOOKUP(C230,BC:BC,BD:BD)</f>
        <v/>
      </c>
      <c r="E230" t="n">
        <v>31028</v>
      </c>
      <c r="F230" t="inlineStr">
        <is>
          <t>Noche extra para el 16/10</t>
        </is>
      </c>
      <c r="G230" s="234" t="n">
        <v>45946</v>
      </c>
      <c r="H230" s="234" t="n">
        <v>45957</v>
      </c>
      <c r="I230" t="inlineStr">
        <is>
          <t>HTL</t>
        </is>
      </c>
      <c r="J230">
        <f>_xlfn.XLOOKUP(I230,AS:AS,AU:AU)</f>
        <v/>
      </c>
      <c r="K230" t="inlineStr">
        <is>
          <t>EUR</t>
        </is>
      </c>
      <c r="L230" s="238" t="n">
        <v>779.1900000000001</v>
      </c>
      <c r="M230">
        <f>L230*_xlfn.XLOOKUP(K230,AM:AM,AN:AN)</f>
        <v/>
      </c>
      <c r="N230">
        <f>L230*_xlfn.XLOOKUP(K230,AM:AM,AO:AO)</f>
        <v/>
      </c>
      <c r="O230" s="238" t="n">
        <v>78.52</v>
      </c>
      <c r="P230">
        <f>O230*_xlfn.XLOOKUP(K230,AM:AM,AN:AN)</f>
        <v/>
      </c>
      <c r="Q230">
        <f>O230*_xlfn.XLOOKUP(K230,AM:AM,AO:AO)</f>
        <v/>
      </c>
      <c r="R230">
        <f>_xlfn.XLOOKUP(E230,Y:Y,Z:Z)</f>
        <v/>
      </c>
      <c r="S230">
        <f>_xlfn.XLOOKUP(E230,Y:Y,AB:AB)</f>
        <v/>
      </c>
      <c r="T230">
        <f>WEEKNUM(G230)</f>
        <v/>
      </c>
      <c r="U230">
        <f>YEAR(G230)</f>
        <v/>
      </c>
      <c r="V230" s="117">
        <f>IFERROR(Q230/N230,"0")</f>
        <v/>
      </c>
      <c r="Y230" t="n">
        <v>33520</v>
      </c>
      <c r="Z230" t="inlineStr">
        <is>
          <t>WYNN AND ENCORE LAS VEGAS</t>
        </is>
      </c>
      <c r="AA230" t="inlineStr">
        <is>
          <t>HTL</t>
        </is>
      </c>
      <c r="AB230" t="inlineStr">
        <is>
          <t>United States</t>
        </is>
      </c>
      <c r="AF230" t="n">
        <v>26592</v>
      </c>
      <c r="AG230" t="inlineStr">
        <is>
          <t>STERREKOPJE FARM</t>
        </is>
      </c>
      <c r="AH230" t="inlineStr">
        <is>
          <t>HTL</t>
        </is>
      </c>
      <c r="AI230" t="inlineStr">
        <is>
          <t>South Africa</t>
        </is>
      </c>
      <c r="BH230" t="n">
        <v>241</v>
      </c>
      <c r="BI230" t="inlineStr">
        <is>
          <t>DianaM</t>
        </is>
      </c>
    </row>
    <row r="231">
      <c r="A231">
        <f>_xlfn.XLOOKUP(D231,BN:BN,BO:BO)</f>
        <v/>
      </c>
      <c r="B231" t="inlineStr">
        <is>
          <t>SL</t>
        </is>
      </c>
      <c r="C231" t="n">
        <v>38</v>
      </c>
      <c r="D231">
        <f>_xlfn.XLOOKUP(C231,BC:BC,BD:BD)</f>
        <v/>
      </c>
      <c r="E231" t="n">
        <v>31173</v>
      </c>
      <c r="F231" t="inlineStr">
        <is>
          <t>Cuarto Extra Chedi</t>
        </is>
      </c>
      <c r="G231" s="234" t="n">
        <v>45953</v>
      </c>
      <c r="H231" s="234" t="n">
        <v>45955</v>
      </c>
      <c r="I231" t="inlineStr">
        <is>
          <t>HTL</t>
        </is>
      </c>
      <c r="J231">
        <f>_xlfn.XLOOKUP(I231,AS:AS,AU:AU)</f>
        <v/>
      </c>
      <c r="K231" t="inlineStr">
        <is>
          <t>EUR</t>
        </is>
      </c>
      <c r="L231" s="238" t="n">
        <v>1861.4</v>
      </c>
      <c r="M231">
        <f>L231*_xlfn.XLOOKUP(K231,AM:AM,AN:AN)</f>
        <v/>
      </c>
      <c r="N231">
        <f>L231*_xlfn.XLOOKUP(K231,AM:AM,AO:AO)</f>
        <v/>
      </c>
      <c r="O231" s="238" t="n">
        <v>169</v>
      </c>
      <c r="P231">
        <f>O231*_xlfn.XLOOKUP(K231,AM:AM,AN:AN)</f>
        <v/>
      </c>
      <c r="Q231">
        <f>O231*_xlfn.XLOOKUP(K231,AM:AM,AO:AO)</f>
        <v/>
      </c>
      <c r="R231">
        <f>_xlfn.XLOOKUP(E231,Y:Y,Z:Z)</f>
        <v/>
      </c>
      <c r="S231">
        <f>_xlfn.XLOOKUP(E231,Y:Y,AB:AB)</f>
        <v/>
      </c>
      <c r="T231">
        <f>WEEKNUM(G231)</f>
        <v/>
      </c>
      <c r="U231">
        <f>YEAR(G231)</f>
        <v/>
      </c>
      <c r="V231" s="117">
        <f>IFERROR(Q231/N231,"0")</f>
        <v/>
      </c>
      <c r="Y231" t="n">
        <v>33566</v>
      </c>
      <c r="Z231" t="inlineStr">
        <is>
          <t>AC HOTEL TOKYO GINZA</t>
        </is>
      </c>
      <c r="AA231" t="inlineStr">
        <is>
          <t>HTL</t>
        </is>
      </c>
      <c r="AB231" t="inlineStr">
        <is>
          <t>Japan</t>
        </is>
      </c>
      <c r="AF231" t="n">
        <v>26593</v>
      </c>
      <c r="AG231" t="inlineStr">
        <is>
          <t>Rocco Forte the Balmoral</t>
        </is>
      </c>
      <c r="AH231" t="inlineStr">
        <is>
          <t>HTL</t>
        </is>
      </c>
      <c r="AI231" t="inlineStr">
        <is>
          <t>United Kingdom</t>
        </is>
      </c>
      <c r="BH231" t="n">
        <v>243</v>
      </c>
      <c r="BI231" t="inlineStr">
        <is>
          <t>ClaudiaF</t>
        </is>
      </c>
    </row>
    <row r="232">
      <c r="A232">
        <f>_xlfn.XLOOKUP(D232,BN:BN,BO:BO)</f>
        <v/>
      </c>
      <c r="B232" t="inlineStr">
        <is>
          <t>SL</t>
        </is>
      </c>
      <c r="C232" t="n">
        <v>38</v>
      </c>
      <c r="D232">
        <f>_xlfn.XLOOKUP(C232,BC:BC,BD:BD)</f>
        <v/>
      </c>
      <c r="E232" t="n">
        <v>31049</v>
      </c>
      <c r="F232" t="inlineStr">
        <is>
          <t>Cuarto Extra Montreux Palace</t>
        </is>
      </c>
      <c r="G232" s="234" t="n">
        <v>45946</v>
      </c>
      <c r="H232" s="234" t="n">
        <v>45957</v>
      </c>
      <c r="I232" t="inlineStr">
        <is>
          <t>HTL</t>
        </is>
      </c>
      <c r="J232">
        <f>_xlfn.XLOOKUP(I232,AS:AS,AU:AU)</f>
        <v/>
      </c>
      <c r="K232" t="inlineStr">
        <is>
          <t>EUR</t>
        </is>
      </c>
      <c r="L232" s="238" t="n">
        <v>1661</v>
      </c>
      <c r="M232">
        <f>L232*_xlfn.XLOOKUP(K232,AM:AM,AN:AN)</f>
        <v/>
      </c>
      <c r="N232">
        <f>L232*_xlfn.XLOOKUP(K232,AM:AM,AO:AO)</f>
        <v/>
      </c>
      <c r="O232" s="238" t="n">
        <v>376.13</v>
      </c>
      <c r="P232">
        <f>O232*_xlfn.XLOOKUP(K232,AM:AM,AN:AN)</f>
        <v/>
      </c>
      <c r="Q232">
        <f>O232*_xlfn.XLOOKUP(K232,AM:AM,AO:AO)</f>
        <v/>
      </c>
      <c r="R232">
        <f>_xlfn.XLOOKUP(E232,Y:Y,Z:Z)</f>
        <v/>
      </c>
      <c r="S232">
        <f>_xlfn.XLOOKUP(E232,Y:Y,AB:AB)</f>
        <v/>
      </c>
      <c r="T232">
        <f>WEEKNUM(G232)</f>
        <v/>
      </c>
      <c r="U232">
        <f>YEAR(G232)</f>
        <v/>
      </c>
      <c r="V232" s="117">
        <f>IFERROR(Q232/N232,"0")</f>
        <v/>
      </c>
      <c r="Y232" t="n">
        <v>33613</v>
      </c>
      <c r="Z232" t="inlineStr">
        <is>
          <t>THE PENINSULA NEW YORK</t>
        </is>
      </c>
      <c r="AA232" t="inlineStr">
        <is>
          <t>HTL</t>
        </is>
      </c>
      <c r="AB232" t="inlineStr">
        <is>
          <t>United States</t>
        </is>
      </c>
      <c r="AF232" t="n">
        <v>26612</v>
      </c>
      <c r="AG232" t="inlineStr">
        <is>
          <t>VIAJES LI-COLIBRI</t>
        </is>
      </c>
      <c r="AH232" t="inlineStr">
        <is>
          <t>PKT</t>
        </is>
      </c>
      <c r="AI232" t="inlineStr">
        <is>
          <t>France</t>
        </is>
      </c>
      <c r="BH232" t="n">
        <v>244</v>
      </c>
      <c r="BI232" t="inlineStr">
        <is>
          <t>ClaudiaF</t>
        </is>
      </c>
    </row>
    <row r="233">
      <c r="A233">
        <f>_xlfn.XLOOKUP(D233,BN:BN,BO:BO)</f>
        <v/>
      </c>
      <c r="B233" t="inlineStr">
        <is>
          <t>SL</t>
        </is>
      </c>
      <c r="C233" t="n">
        <v>38</v>
      </c>
      <c r="D233">
        <f>_xlfn.XLOOKUP(C233,BC:BC,BD:BD)</f>
        <v/>
      </c>
      <c r="E233" t="n">
        <v>0</v>
      </c>
      <c r="F233" t="inlineStr">
        <is>
          <t>Sobrecomisión</t>
        </is>
      </c>
      <c r="G233" s="234" t="n">
        <v>45946</v>
      </c>
      <c r="H233" s="234" t="n">
        <v>45957</v>
      </c>
      <c r="I233" t="inlineStr">
        <is>
          <t>HPS</t>
        </is>
      </c>
      <c r="J233">
        <f>_xlfn.XLOOKUP(I233,AS:AS,AU:AU)</f>
        <v/>
      </c>
      <c r="K233" t="inlineStr">
        <is>
          <t>EUR</t>
        </is>
      </c>
      <c r="L233" s="238" t="n">
        <v>856.6</v>
      </c>
      <c r="M233">
        <f>L233*_xlfn.XLOOKUP(K233,AM:AM,AN:AN)</f>
        <v/>
      </c>
      <c r="N233">
        <f>L233*_xlfn.XLOOKUP(K233,AM:AM,AO:AO)</f>
        <v/>
      </c>
      <c r="O233" s="238" t="n">
        <v>856.6</v>
      </c>
      <c r="P233">
        <f>O233*_xlfn.XLOOKUP(K233,AM:AM,AN:AN)</f>
        <v/>
      </c>
      <c r="Q233">
        <f>O233*_xlfn.XLOOKUP(K233,AM:AM,AO:AO)</f>
        <v/>
      </c>
      <c r="R233">
        <f>_xlfn.XLOOKUP(E233,Y:Y,Z:Z)</f>
        <v/>
      </c>
      <c r="S233">
        <f>_xlfn.XLOOKUP(E233,Y:Y,AB:AB)</f>
        <v/>
      </c>
      <c r="T233">
        <f>WEEKNUM(G233)</f>
        <v/>
      </c>
      <c r="U233">
        <f>YEAR(G233)</f>
        <v/>
      </c>
      <c r="V233" s="117">
        <f>IFERROR(Q233/N233,"0")</f>
        <v/>
      </c>
      <c r="Y233" t="n">
        <v>33616</v>
      </c>
      <c r="Z233" t="inlineStr">
        <is>
          <t>FOUR SEASONS RESORT LOS CABOS AT COSTA PALMAS</t>
        </is>
      </c>
      <c r="AA233" t="inlineStr">
        <is>
          <t>HTL</t>
        </is>
      </c>
      <c r="AB233" t="inlineStr">
        <is>
          <t>Mexico</t>
        </is>
      </c>
      <c r="AF233" t="n">
        <v>26615</v>
      </c>
      <c r="AG233" t="inlineStr">
        <is>
          <t>ROUND HILL HOTEL AND VILLAS</t>
        </is>
      </c>
      <c r="AH233" t="inlineStr">
        <is>
          <t>HTL</t>
        </is>
      </c>
      <c r="AI233" t="inlineStr">
        <is>
          <t>Jamaica</t>
        </is>
      </c>
      <c r="BH233" t="n">
        <v>245</v>
      </c>
      <c r="BI233" t="inlineStr">
        <is>
          <t>DianaM</t>
        </is>
      </c>
    </row>
    <row r="234">
      <c r="A234">
        <f>_xlfn.XLOOKUP(D234,BN:BN,BO:BO)</f>
        <v/>
      </c>
      <c r="B234" t="inlineStr">
        <is>
          <t>SL</t>
        </is>
      </c>
      <c r="C234" t="n">
        <v>39</v>
      </c>
      <c r="D234">
        <f>_xlfn.XLOOKUP(C234,BC:BC,BD:BD)</f>
        <v/>
      </c>
      <c r="E234" t="n">
        <v>27688</v>
      </c>
      <c r="F234" t="inlineStr">
        <is>
          <t xml:space="preserve">Billete LHR - MEX </t>
        </is>
      </c>
      <c r="G234" s="234" t="n">
        <v>45957</v>
      </c>
      <c r="H234" s="234" t="n">
        <v>45958</v>
      </c>
      <c r="I234" t="inlineStr">
        <is>
          <t>ABC</t>
        </is>
      </c>
      <c r="J234">
        <f>_xlfn.XLOOKUP(I234,AS:AS,AU:AU)</f>
        <v/>
      </c>
      <c r="K234" t="inlineStr">
        <is>
          <t>EUR</t>
        </is>
      </c>
      <c r="L234" s="238" t="n">
        <v>1347.28</v>
      </c>
      <c r="M234">
        <f>L234*_xlfn.XLOOKUP(K234,AM:AM,AN:AN)</f>
        <v/>
      </c>
      <c r="N234">
        <f>L234*_xlfn.XLOOKUP(K234,AM:AM,AO:AO)</f>
        <v/>
      </c>
      <c r="O234" s="238" t="n">
        <v>0</v>
      </c>
      <c r="P234">
        <f>O234*_xlfn.XLOOKUP(K234,AM:AM,AN:AN)</f>
        <v/>
      </c>
      <c r="Q234">
        <f>O234*_xlfn.XLOOKUP(K234,AM:AM,AO:AO)</f>
        <v/>
      </c>
      <c r="R234">
        <f>_xlfn.XLOOKUP(E234,Y:Y,Z:Z)</f>
        <v/>
      </c>
      <c r="S234">
        <f>_xlfn.XLOOKUP(E234,Y:Y,AB:AB)</f>
        <v/>
      </c>
      <c r="T234">
        <f>WEEKNUM(G234)</f>
        <v/>
      </c>
      <c r="U234">
        <f>YEAR(G234)</f>
        <v/>
      </c>
      <c r="V234" s="117">
        <f>IFERROR(Q234/N234,"0")</f>
        <v/>
      </c>
      <c r="Y234" t="n">
        <v>33619</v>
      </c>
      <c r="Z234" t="inlineStr">
        <is>
          <t>CANOPY BY HILTON OSAKA UMEDA</t>
        </is>
      </c>
      <c r="AA234" t="inlineStr">
        <is>
          <t>HTL</t>
        </is>
      </c>
      <c r="AB234" t="inlineStr">
        <is>
          <t>Japan</t>
        </is>
      </c>
      <c r="AF234" t="n">
        <v>26616</v>
      </c>
      <c r="AG234" t="inlineStr">
        <is>
          <t>ALAN REIDER</t>
        </is>
      </c>
      <c r="AH234" t="inlineStr">
        <is>
          <t>TRF</t>
        </is>
      </c>
      <c r="AI234" t="inlineStr">
        <is>
          <t>Mexico</t>
        </is>
      </c>
      <c r="BH234" t="n">
        <v>246</v>
      </c>
      <c r="BI234" t="inlineStr">
        <is>
          <t>VeronicaN</t>
        </is>
      </c>
    </row>
    <row r="235">
      <c r="A235">
        <f>_xlfn.XLOOKUP(D235,BN:BN,BO:BO)</f>
        <v/>
      </c>
      <c r="B235" t="inlineStr">
        <is>
          <t>SL</t>
        </is>
      </c>
      <c r="C235" t="n">
        <v>40</v>
      </c>
      <c r="D235">
        <f>_xlfn.XLOOKUP(C235,BC:BC,BD:BD)</f>
        <v/>
      </c>
      <c r="E235" t="n">
        <v>31172</v>
      </c>
      <c r="F235" t="inlineStr">
        <is>
          <t>Compra billetes MAD NCE MAD</t>
        </is>
      </c>
      <c r="G235" s="234" t="n">
        <v>45992</v>
      </c>
      <c r="H235" s="234" t="n">
        <v>45995</v>
      </c>
      <c r="I235" t="inlineStr">
        <is>
          <t>ABC</t>
        </is>
      </c>
      <c r="J235">
        <f>_xlfn.XLOOKUP(I235,AS:AS,AU:AU)</f>
        <v/>
      </c>
      <c r="K235" t="inlineStr">
        <is>
          <t>EUR</t>
        </is>
      </c>
      <c r="L235" s="238" t="n">
        <v>847.5</v>
      </c>
      <c r="M235">
        <f>L235*_xlfn.XLOOKUP(K235,AM:AM,AN:AN)</f>
        <v/>
      </c>
      <c r="N235">
        <f>L235*_xlfn.XLOOKUP(K235,AM:AM,AO:AO)</f>
        <v/>
      </c>
      <c r="O235" s="238" t="n">
        <v>0</v>
      </c>
      <c r="P235">
        <f>O235*_xlfn.XLOOKUP(K235,AM:AM,AN:AN)</f>
        <v/>
      </c>
      <c r="Q235">
        <f>O235*_xlfn.XLOOKUP(K235,AM:AM,AO:AO)</f>
        <v/>
      </c>
      <c r="R235">
        <f>_xlfn.XLOOKUP(E235,Y:Y,Z:Z)</f>
        <v/>
      </c>
      <c r="S235">
        <f>_xlfn.XLOOKUP(E235,Y:Y,AB:AB)</f>
        <v/>
      </c>
      <c r="T235">
        <f>WEEKNUM(G235)</f>
        <v/>
      </c>
      <c r="U235">
        <f>YEAR(G235)</f>
        <v/>
      </c>
      <c r="V235" s="117">
        <f>IFERROR(Q235/N235,"0")</f>
        <v/>
      </c>
      <c r="Y235" t="n">
        <v>33666</v>
      </c>
      <c r="Z235" t="inlineStr">
        <is>
          <t>SOFITEL LEGEND OLD CATARACT ASWAN</t>
        </is>
      </c>
      <c r="AA235" t="inlineStr">
        <is>
          <t>HTL</t>
        </is>
      </c>
      <c r="AB235" t="inlineStr">
        <is>
          <t>Egypt</t>
        </is>
      </c>
      <c r="AF235" t="n">
        <v>26624</v>
      </c>
      <c r="AG235" t="inlineStr">
        <is>
          <t>Ryanair</t>
        </is>
      </c>
      <c r="AH235" t="inlineStr">
        <is>
          <t>VLO</t>
        </is>
      </c>
      <c r="AI235" t="inlineStr">
        <is>
          <t>Ireland</t>
        </is>
      </c>
      <c r="BH235" t="n">
        <v>248</v>
      </c>
      <c r="BI235" t="inlineStr">
        <is>
          <t>EduardoP</t>
        </is>
      </c>
    </row>
    <row r="236">
      <c r="A236">
        <f>_xlfn.XLOOKUP(D236,BN:BN,BO:BO)</f>
        <v/>
      </c>
      <c r="B236" t="inlineStr">
        <is>
          <t>SL</t>
        </is>
      </c>
      <c r="C236" t="n">
        <v>41</v>
      </c>
      <c r="D236">
        <f>_xlfn.XLOOKUP(C236,BC:BC,BD:BD)</f>
        <v/>
      </c>
      <c r="E236" t="n">
        <v>31584</v>
      </c>
      <c r="F236" t="inlineStr">
        <is>
          <t xml:space="preserve">Itinerario completo Egipto </t>
        </is>
      </c>
      <c r="G236" s="234" t="n">
        <v>46020</v>
      </c>
      <c r="H236" s="234" t="n">
        <v>46030</v>
      </c>
      <c r="I236" t="inlineStr">
        <is>
          <t>PKT</t>
        </is>
      </c>
      <c r="J236">
        <f>_xlfn.XLOOKUP(I236,AS:AS,AU:AU)</f>
        <v/>
      </c>
      <c r="K236" t="inlineStr">
        <is>
          <t>EUR</t>
        </is>
      </c>
      <c r="L236" s="238" t="n">
        <v>37124.84</v>
      </c>
      <c r="M236">
        <f>L236*_xlfn.XLOOKUP(K236,AM:AM,AN:AN)</f>
        <v/>
      </c>
      <c r="N236">
        <f>L236*_xlfn.XLOOKUP(K236,AM:AM,AO:AO)</f>
        <v/>
      </c>
      <c r="O236" s="238" t="n">
        <v>6102.84</v>
      </c>
      <c r="P236">
        <f>O236*_xlfn.XLOOKUP(K236,AM:AM,AN:AN)</f>
        <v/>
      </c>
      <c r="Q236">
        <f>O236*_xlfn.XLOOKUP(K236,AM:AM,AO:AO)</f>
        <v/>
      </c>
      <c r="R236">
        <f>_xlfn.XLOOKUP(E236,Y:Y,Z:Z)</f>
        <v/>
      </c>
      <c r="S236">
        <f>_xlfn.XLOOKUP(E236,Y:Y,AB:AB)</f>
        <v/>
      </c>
      <c r="T236">
        <f>WEEKNUM(G236)</f>
        <v/>
      </c>
      <c r="U236">
        <f>YEAR(G236)</f>
        <v/>
      </c>
      <c r="V236" s="117">
        <f>IFERROR(Q236/N236,"0")</f>
        <v/>
      </c>
      <c r="Y236" t="n">
        <v>33668</v>
      </c>
      <c r="Z236" t="inlineStr">
        <is>
          <t>VIETJET AIR</t>
        </is>
      </c>
      <c r="AA236" t="inlineStr">
        <is>
          <t>ABC</t>
        </is>
      </c>
      <c r="AB236" t="inlineStr">
        <is>
          <t>Vietnam</t>
        </is>
      </c>
      <c r="AF236" t="n">
        <v>26638</v>
      </c>
      <c r="AG236" t="inlineStr">
        <is>
          <t>AJET</t>
        </is>
      </c>
      <c r="AH236" t="inlineStr">
        <is>
          <t>VLO</t>
        </is>
      </c>
      <c r="AI236" t="inlineStr">
        <is>
          <t>Turkey</t>
        </is>
      </c>
      <c r="BH236" t="n">
        <v>249</v>
      </c>
      <c r="BI236" t="inlineStr">
        <is>
          <t>EduardoP</t>
        </is>
      </c>
    </row>
    <row r="237">
      <c r="A237">
        <f>_xlfn.XLOOKUP(D237,BN:BN,BO:BO)</f>
        <v/>
      </c>
      <c r="B237" t="inlineStr">
        <is>
          <t>SL</t>
        </is>
      </c>
      <c r="C237" t="n">
        <v>41</v>
      </c>
      <c r="D237">
        <f>_xlfn.XLOOKUP(C237,BC:BC,BD:BD)</f>
        <v/>
      </c>
      <c r="E237" t="n">
        <v>31172</v>
      </c>
      <c r="F237" t="inlineStr">
        <is>
          <t>Billete MAD-CAI-MAD | Business class</t>
        </is>
      </c>
      <c r="G237" s="234" t="n">
        <v>46020</v>
      </c>
      <c r="H237" s="234" t="n">
        <v>46030</v>
      </c>
      <c r="I237" t="inlineStr">
        <is>
          <t>ABC</t>
        </is>
      </c>
      <c r="J237">
        <f>_xlfn.XLOOKUP(I237,AS:AS,AU:AU)</f>
        <v/>
      </c>
      <c r="K237" t="inlineStr">
        <is>
          <t>EUR</t>
        </is>
      </c>
      <c r="L237" s="238" t="n">
        <v>5513.6</v>
      </c>
      <c r="M237">
        <f>L237*_xlfn.XLOOKUP(K237,AM:AM,AN:AN)</f>
        <v/>
      </c>
      <c r="N237">
        <f>L237*_xlfn.XLOOKUP(K237,AM:AM,AO:AO)</f>
        <v/>
      </c>
      <c r="O237" s="238" t="n">
        <v>0</v>
      </c>
      <c r="P237">
        <f>O237*_xlfn.XLOOKUP(K237,AM:AM,AN:AN)</f>
        <v/>
      </c>
      <c r="Q237">
        <f>O237*_xlfn.XLOOKUP(K237,AM:AM,AO:AO)</f>
        <v/>
      </c>
      <c r="R237">
        <f>_xlfn.XLOOKUP(E237,Y:Y,Z:Z)</f>
        <v/>
      </c>
      <c r="S237">
        <f>_xlfn.XLOOKUP(E237,Y:Y,AB:AB)</f>
        <v/>
      </c>
      <c r="T237">
        <f>WEEKNUM(G237)</f>
        <v/>
      </c>
      <c r="U237">
        <f>YEAR(G237)</f>
        <v/>
      </c>
      <c r="V237" s="117">
        <f>IFERROR(Q237/N237,"0")</f>
        <v/>
      </c>
      <c r="Y237" t="n">
        <v>33669</v>
      </c>
      <c r="Z237" t="inlineStr">
        <is>
          <t>FLY BONDI</t>
        </is>
      </c>
      <c r="AA237" t="inlineStr">
        <is>
          <t>ABC</t>
        </is>
      </c>
      <c r="AB237" t="inlineStr">
        <is>
          <t>Argentina</t>
        </is>
      </c>
      <c r="AF237" t="n">
        <v>26648</v>
      </c>
      <c r="AG237" t="inlineStr">
        <is>
          <t>INVITEDHOME VAIL</t>
        </is>
      </c>
      <c r="AH237" t="inlineStr">
        <is>
          <t>HTL</t>
        </is>
      </c>
      <c r="AI237" t="inlineStr">
        <is>
          <t>United States</t>
        </is>
      </c>
      <c r="BH237" t="n">
        <v>250</v>
      </c>
      <c r="BI237" t="inlineStr">
        <is>
          <t>DianaM</t>
        </is>
      </c>
    </row>
    <row r="238">
      <c r="A238">
        <f>_xlfn.XLOOKUP(D238,BN:BN,BO:BO)</f>
        <v/>
      </c>
      <c r="B238" t="inlineStr">
        <is>
          <t>SL</t>
        </is>
      </c>
      <c r="C238" t="n">
        <v>41</v>
      </c>
      <c r="D238">
        <f>_xlfn.XLOOKUP(C238,BC:BC,BD:BD)</f>
        <v/>
      </c>
      <c r="E238" t="n">
        <v>0</v>
      </c>
      <c r="F238" t="inlineStr">
        <is>
          <t>Fee emisión aéreos</t>
        </is>
      </c>
      <c r="G238" s="234" t="n">
        <v>46020</v>
      </c>
      <c r="H238" s="234" t="n">
        <v>46030</v>
      </c>
      <c r="I238" t="inlineStr">
        <is>
          <t>HPS</t>
        </is>
      </c>
      <c r="J238">
        <f>_xlfn.XLOOKUP(I238,AS:AS,AU:AU)</f>
        <v/>
      </c>
      <c r="K238" t="inlineStr">
        <is>
          <t>EUR</t>
        </is>
      </c>
      <c r="L238" s="238" t="n">
        <v>260</v>
      </c>
      <c r="M238">
        <f>L238*_xlfn.XLOOKUP(K238,AM:AM,AN:AN)</f>
        <v/>
      </c>
      <c r="N238">
        <f>L238*_xlfn.XLOOKUP(K238,AM:AM,AO:AO)</f>
        <v/>
      </c>
      <c r="O238" s="238" t="n">
        <v>260</v>
      </c>
      <c r="P238">
        <f>O238*_xlfn.XLOOKUP(K238,AM:AM,AN:AN)</f>
        <v/>
      </c>
      <c r="Q238">
        <f>O238*_xlfn.XLOOKUP(K238,AM:AM,AO:AO)</f>
        <v/>
      </c>
      <c r="R238">
        <f>_xlfn.XLOOKUP(E238,Y:Y,Z:Z)</f>
        <v/>
      </c>
      <c r="S238">
        <f>_xlfn.XLOOKUP(E238,Y:Y,AB:AB)</f>
        <v/>
      </c>
      <c r="T238">
        <f>WEEKNUM(G238)</f>
        <v/>
      </c>
      <c r="U238">
        <f>YEAR(G238)</f>
        <v/>
      </c>
      <c r="V238" s="117">
        <f>IFERROR(Q238/N238,"0")</f>
        <v/>
      </c>
      <c r="Y238" t="n">
        <v>33670</v>
      </c>
      <c r="Z238" t="inlineStr">
        <is>
          <t>VIVA AEROBUS</t>
        </is>
      </c>
      <c r="AA238" t="inlineStr">
        <is>
          <t>ABC</t>
        </is>
      </c>
      <c r="AB238" t="inlineStr">
        <is>
          <t>Mexico</t>
        </is>
      </c>
      <c r="AF238" t="n">
        <v>26650</v>
      </c>
      <c r="AG238" t="inlineStr">
        <is>
          <t>HOTEL EDEN</t>
        </is>
      </c>
      <c r="AH238" t="inlineStr">
        <is>
          <t>HTL</t>
        </is>
      </c>
      <c r="AI238" t="inlineStr">
        <is>
          <t>Italy</t>
        </is>
      </c>
      <c r="BH238" t="n">
        <v>251</v>
      </c>
      <c r="BI238" t="inlineStr">
        <is>
          <t>ClaudiaF</t>
        </is>
      </c>
    </row>
    <row r="239">
      <c r="A239">
        <f>_xlfn.XLOOKUP(D239,BN:BN,BO:BO)</f>
        <v/>
      </c>
      <c r="B239" t="inlineStr">
        <is>
          <t>SL</t>
        </is>
      </c>
      <c r="C239" t="n">
        <v>41</v>
      </c>
      <c r="D239">
        <f>_xlfn.XLOOKUP(C239,BC:BC,BD:BD)</f>
        <v/>
      </c>
      <c r="E239" t="n">
        <v>27688</v>
      </c>
      <c r="F239" t="inlineStr">
        <is>
          <t>Billete MS | CAI ASW // LXR CAI</t>
        </is>
      </c>
      <c r="G239" s="234" t="n">
        <v>46022</v>
      </c>
      <c r="H239" s="234" t="n">
        <v>46028</v>
      </c>
      <c r="I239" t="inlineStr">
        <is>
          <t>ABC</t>
        </is>
      </c>
      <c r="J239">
        <f>_xlfn.XLOOKUP(I239,AS:AS,AU:AU)</f>
        <v/>
      </c>
      <c r="K239" t="inlineStr">
        <is>
          <t>EUR</t>
        </is>
      </c>
      <c r="L239" s="238" t="n">
        <v>1066.56</v>
      </c>
      <c r="M239">
        <f>L239*_xlfn.XLOOKUP(K239,AM:AM,AN:AN)</f>
        <v/>
      </c>
      <c r="N239">
        <f>L239*_xlfn.XLOOKUP(K239,AM:AM,AO:AO)</f>
        <v/>
      </c>
      <c r="O239" s="238" t="n">
        <v>0</v>
      </c>
      <c r="P239">
        <f>O239*_xlfn.XLOOKUP(K239,AM:AM,AN:AN)</f>
        <v/>
      </c>
      <c r="Q239">
        <f>O239*_xlfn.XLOOKUP(K239,AM:AM,AO:AO)</f>
        <v/>
      </c>
      <c r="R239">
        <f>_xlfn.XLOOKUP(E239,Y:Y,Z:Z)</f>
        <v/>
      </c>
      <c r="S239">
        <f>_xlfn.XLOOKUP(E239,Y:Y,AB:AB)</f>
        <v/>
      </c>
      <c r="T239">
        <f>WEEKNUM(G239)</f>
        <v/>
      </c>
      <c r="U239">
        <f>YEAR(G239)</f>
        <v/>
      </c>
      <c r="V239" s="117">
        <f>IFERROR(Q239/N239,"0")</f>
        <v/>
      </c>
      <c r="Y239" t="n">
        <v>33674</v>
      </c>
      <c r="Z239" t="inlineStr">
        <is>
          <t>AC BAQUEIRA SKI RESORT</t>
        </is>
      </c>
      <c r="AA239" t="inlineStr">
        <is>
          <t>HTL</t>
        </is>
      </c>
      <c r="AB239" t="inlineStr">
        <is>
          <t>Spain</t>
        </is>
      </c>
      <c r="AF239" t="n">
        <v>26659</v>
      </c>
      <c r="AG239" t="inlineStr">
        <is>
          <t>EGYPT BEYOND</t>
        </is>
      </c>
      <c r="AH239" t="inlineStr">
        <is>
          <t>HTL</t>
        </is>
      </c>
      <c r="AI239" t="inlineStr">
        <is>
          <t>Egypt</t>
        </is>
      </c>
      <c r="BH239" t="n">
        <v>252</v>
      </c>
      <c r="BI239" t="inlineStr">
        <is>
          <t>LucianaE</t>
        </is>
      </c>
    </row>
    <row r="240">
      <c r="A240">
        <f>_xlfn.XLOOKUP(D240,BN:BN,BO:BO)</f>
        <v/>
      </c>
      <c r="B240" t="inlineStr">
        <is>
          <t>SL</t>
        </is>
      </c>
      <c r="C240" t="n">
        <v>41</v>
      </c>
      <c r="D240">
        <f>_xlfn.XLOOKUP(C240,BC:BC,BD:BD)</f>
        <v/>
      </c>
      <c r="E240" t="n">
        <v>0</v>
      </c>
      <c r="F240" t="inlineStr">
        <is>
          <t>Fee emisión MS</t>
        </is>
      </c>
      <c r="G240" s="234" t="n">
        <v>46022</v>
      </c>
      <c r="H240" s="234" t="n">
        <v>46028</v>
      </c>
      <c r="I240" t="inlineStr">
        <is>
          <t>HPS</t>
        </is>
      </c>
      <c r="J240">
        <f>_xlfn.XLOOKUP(I240,AS:AS,AU:AU)</f>
        <v/>
      </c>
      <c r="K240" t="inlineStr">
        <is>
          <t>EUR</t>
        </is>
      </c>
      <c r="L240" s="238" t="n">
        <v>120</v>
      </c>
      <c r="M240">
        <f>L240*_xlfn.XLOOKUP(K240,AM:AM,AN:AN)</f>
        <v/>
      </c>
      <c r="N240">
        <f>L240*_xlfn.XLOOKUP(K240,AM:AM,AO:AO)</f>
        <v/>
      </c>
      <c r="O240" s="238" t="n">
        <v>120</v>
      </c>
      <c r="P240">
        <f>O240*_xlfn.XLOOKUP(K240,AM:AM,AN:AN)</f>
        <v/>
      </c>
      <c r="Q240">
        <f>O240*_xlfn.XLOOKUP(K240,AM:AM,AO:AO)</f>
        <v/>
      </c>
      <c r="R240">
        <f>_xlfn.XLOOKUP(E240,Y:Y,Z:Z)</f>
        <v/>
      </c>
      <c r="S240">
        <f>_xlfn.XLOOKUP(E240,Y:Y,AB:AB)</f>
        <v/>
      </c>
      <c r="T240">
        <f>WEEKNUM(G240)</f>
        <v/>
      </c>
      <c r="U240">
        <f>YEAR(G240)</f>
        <v/>
      </c>
      <c r="V240" s="117">
        <f>IFERROR(Q240/N240,"0")</f>
        <v/>
      </c>
      <c r="Y240" t="n">
        <v>33687</v>
      </c>
      <c r="Z240" t="inlineStr">
        <is>
          <t>E LINK KOREA</t>
        </is>
      </c>
      <c r="AA240" t="inlineStr">
        <is>
          <t>PKT</t>
        </is>
      </c>
      <c r="AB240" t="inlineStr">
        <is>
          <t>Korea del Sur</t>
        </is>
      </c>
      <c r="AF240" t="n">
        <v>26673</v>
      </c>
      <c r="AG240" t="inlineStr">
        <is>
          <t>URSO HOTEL AND SPA</t>
        </is>
      </c>
      <c r="AH240" t="inlineStr">
        <is>
          <t>HTL</t>
        </is>
      </c>
      <c r="AI240" t="inlineStr">
        <is>
          <t>Spain</t>
        </is>
      </c>
      <c r="BH240" t="n">
        <v>253</v>
      </c>
      <c r="BI240" t="inlineStr">
        <is>
          <t>MinervaH</t>
        </is>
      </c>
    </row>
    <row r="241">
      <c r="A241">
        <f>_xlfn.XLOOKUP(D241,BN:BN,BO:BO)</f>
        <v/>
      </c>
      <c r="B241" t="inlineStr">
        <is>
          <t>SL</t>
        </is>
      </c>
      <c r="C241" t="n">
        <v>41</v>
      </c>
      <c r="D241">
        <f>_xlfn.XLOOKUP(C241,BC:BC,BD:BD)</f>
        <v/>
      </c>
      <c r="E241" t="n">
        <v>31584</v>
      </c>
      <c r="F241" t="inlineStr">
        <is>
          <t>Actividades Extra Abercrombie&amp;Kent</t>
        </is>
      </c>
      <c r="G241" s="234" t="n">
        <v>46020</v>
      </c>
      <c r="H241" s="234" t="n">
        <v>46030</v>
      </c>
      <c r="I241" t="inlineStr">
        <is>
          <t>PKT</t>
        </is>
      </c>
      <c r="J241">
        <f>_xlfn.XLOOKUP(I241,AS:AS,AU:AU)</f>
        <v/>
      </c>
      <c r="K241" t="inlineStr">
        <is>
          <t>EUR</t>
        </is>
      </c>
      <c r="L241" s="238" t="n">
        <v>1380</v>
      </c>
      <c r="M241">
        <f>L241*_xlfn.XLOOKUP(K241,AM:AM,AN:AN)</f>
        <v/>
      </c>
      <c r="N241">
        <f>L241*_xlfn.XLOOKUP(K241,AM:AM,AO:AO)</f>
        <v/>
      </c>
      <c r="O241" s="238" t="n">
        <v>60</v>
      </c>
      <c r="P241">
        <f>O241*_xlfn.XLOOKUP(K241,AM:AM,AN:AN)</f>
        <v/>
      </c>
      <c r="Q241">
        <f>O241*_xlfn.XLOOKUP(K241,AM:AM,AO:AO)</f>
        <v/>
      </c>
      <c r="R241">
        <f>_xlfn.XLOOKUP(E241,Y:Y,Z:Z)</f>
        <v/>
      </c>
      <c r="S241">
        <f>_xlfn.XLOOKUP(E241,Y:Y,AB:AB)</f>
        <v/>
      </c>
      <c r="T241">
        <f>WEEKNUM(G241)</f>
        <v/>
      </c>
      <c r="U241">
        <f>YEAR(G241)</f>
        <v/>
      </c>
      <c r="V241" s="117">
        <f>IFERROR(Q241/N241,"0")</f>
        <v/>
      </c>
      <c r="Y241" t="n">
        <v>33691</v>
      </c>
      <c r="Z241" t="inlineStr">
        <is>
          <t>INTERCONTINENTAL TOKYO BAY</t>
        </is>
      </c>
      <c r="AA241" t="inlineStr">
        <is>
          <t>HTL</t>
        </is>
      </c>
      <c r="AB241" t="inlineStr">
        <is>
          <t>Japan</t>
        </is>
      </c>
      <c r="AF241" t="n">
        <v>26682</v>
      </c>
      <c r="AG241" t="inlineStr">
        <is>
          <t>EgyptAir</t>
        </is>
      </c>
      <c r="AH241" t="inlineStr">
        <is>
          <t>VLO</t>
        </is>
      </c>
      <c r="AI241" t="inlineStr">
        <is>
          <t>Egypt</t>
        </is>
      </c>
      <c r="BH241" t="n">
        <v>254</v>
      </c>
      <c r="BI241" t="inlineStr">
        <is>
          <t>DianaM</t>
        </is>
      </c>
    </row>
    <row r="242">
      <c r="A242">
        <f>_xlfn.XLOOKUP(D242,BN:BN,BO:BO)</f>
        <v/>
      </c>
      <c r="B242" t="inlineStr">
        <is>
          <t>SL</t>
        </is>
      </c>
      <c r="C242" t="n">
        <v>41</v>
      </c>
      <c r="D242">
        <f>_xlfn.XLOOKUP(C242,BC:BC,BD:BD)</f>
        <v/>
      </c>
      <c r="E242" t="n">
        <v>27610</v>
      </c>
      <c r="F242" t="inlineStr">
        <is>
          <t xml:space="preserve">Seguro de asistencia y cancelación AON </t>
        </is>
      </c>
      <c r="G242" s="234" t="n">
        <v>46020</v>
      </c>
      <c r="H242" s="234" t="n">
        <v>46030</v>
      </c>
      <c r="I242" t="inlineStr">
        <is>
          <t>SEG</t>
        </is>
      </c>
      <c r="J242">
        <f>_xlfn.XLOOKUP(I242,AS:AS,AU:AU)</f>
        <v/>
      </c>
      <c r="K242" t="inlineStr">
        <is>
          <t>EUR</t>
        </is>
      </c>
      <c r="L242" s="238" t="n">
        <v>552</v>
      </c>
      <c r="M242">
        <f>L242*_xlfn.XLOOKUP(K242,AM:AM,AN:AN)</f>
        <v/>
      </c>
      <c r="N242">
        <f>L242*_xlfn.XLOOKUP(K242,AM:AM,AO:AO)</f>
        <v/>
      </c>
      <c r="O242" s="238" t="n">
        <v>55.8</v>
      </c>
      <c r="P242">
        <f>O242*_xlfn.XLOOKUP(K242,AM:AM,AN:AN)</f>
        <v/>
      </c>
      <c r="Q242">
        <f>O242*_xlfn.XLOOKUP(K242,AM:AM,AO:AO)</f>
        <v/>
      </c>
      <c r="R242">
        <f>_xlfn.XLOOKUP(E242,Y:Y,Z:Z)</f>
        <v/>
      </c>
      <c r="S242">
        <f>_xlfn.XLOOKUP(E242,Y:Y,AB:AB)</f>
        <v/>
      </c>
      <c r="T242">
        <f>WEEKNUM(G242)</f>
        <v/>
      </c>
      <c r="U242">
        <f>YEAR(G242)</f>
        <v/>
      </c>
      <c r="V242" s="117">
        <f>IFERROR(Q242/N242,"0")</f>
        <v/>
      </c>
      <c r="Y242" t="n">
        <v>33696</v>
      </c>
      <c r="Z242" t="inlineStr">
        <is>
          <t>HYATT PLACE KYOTO</t>
        </is>
      </c>
      <c r="AA242" t="inlineStr">
        <is>
          <t>HTL</t>
        </is>
      </c>
      <c r="AB242" t="inlineStr">
        <is>
          <t>Japan</t>
        </is>
      </c>
      <c r="AF242" t="n">
        <v>26750</v>
      </c>
      <c r="AG242" t="inlineStr">
        <is>
          <t>DROMOLAND CASTLE HOTEL</t>
        </is>
      </c>
      <c r="AH242" t="inlineStr">
        <is>
          <t>HTL</t>
        </is>
      </c>
      <c r="AI242" t="inlineStr">
        <is>
          <t>Ireland</t>
        </is>
      </c>
      <c r="BH242" t="n">
        <v>255</v>
      </c>
      <c r="BI242" t="inlineStr">
        <is>
          <t>MinervaH</t>
        </is>
      </c>
    </row>
    <row r="243">
      <c r="A243">
        <f>_xlfn.XLOOKUP(D243,BN:BN,BO:BO)</f>
        <v/>
      </c>
      <c r="B243" t="inlineStr">
        <is>
          <t>SL</t>
        </is>
      </c>
      <c r="C243" t="n">
        <v>41</v>
      </c>
      <c r="D243">
        <f>_xlfn.XLOOKUP(C243,BC:BC,BD:BD)</f>
        <v/>
      </c>
      <c r="E243" t="n">
        <v>27350</v>
      </c>
      <c r="F243" t="inlineStr">
        <is>
          <t>Traslados domicilio-aeropuerto / aeropuerto-domicilio</t>
        </is>
      </c>
      <c r="G243" s="234" t="n">
        <v>46020</v>
      </c>
      <c r="H243" s="234" t="n">
        <v>46030</v>
      </c>
      <c r="I243" t="inlineStr">
        <is>
          <t>TRF</t>
        </is>
      </c>
      <c r="J243">
        <f>_xlfn.XLOOKUP(I243,AS:AS,AU:AU)</f>
        <v/>
      </c>
      <c r="K243" t="inlineStr">
        <is>
          <t>EUR</t>
        </is>
      </c>
      <c r="L243" s="238" t="n">
        <v>240</v>
      </c>
      <c r="M243">
        <f>L243*_xlfn.XLOOKUP(K243,AM:AM,AN:AN)</f>
        <v/>
      </c>
      <c r="N243">
        <f>L243*_xlfn.XLOOKUP(K243,AM:AM,AO:AO)</f>
        <v/>
      </c>
      <c r="O243" s="238" t="n">
        <v>-3.1</v>
      </c>
      <c r="P243">
        <f>O243*_xlfn.XLOOKUP(K243,AM:AM,AN:AN)</f>
        <v/>
      </c>
      <c r="Q243">
        <f>O243*_xlfn.XLOOKUP(K243,AM:AM,AO:AO)</f>
        <v/>
      </c>
      <c r="R243">
        <f>_xlfn.XLOOKUP(E243,Y:Y,Z:Z)</f>
        <v/>
      </c>
      <c r="S243">
        <f>_xlfn.XLOOKUP(E243,Y:Y,AB:AB)</f>
        <v/>
      </c>
      <c r="T243">
        <f>WEEKNUM(G243)</f>
        <v/>
      </c>
      <c r="U243">
        <f>YEAR(G243)</f>
        <v/>
      </c>
      <c r="V243" s="117">
        <f>IFERROR(Q243/N243,"0")</f>
        <v/>
      </c>
      <c r="Y243" t="n">
        <v>33699</v>
      </c>
      <c r="Z243" t="inlineStr">
        <is>
          <t>EVENTOS ESPECIALES MUNDOMEX S.A. DE C.V.</t>
        </is>
      </c>
      <c r="AA243" t="inlineStr">
        <is>
          <t>PKT</t>
        </is>
      </c>
      <c r="AB243" t="inlineStr">
        <is>
          <t>Mexico</t>
        </is>
      </c>
      <c r="AF243" t="n">
        <v>26751</v>
      </c>
      <c r="AG243" t="inlineStr">
        <is>
          <t>THE WESTBURY</t>
        </is>
      </c>
      <c r="AH243" t="inlineStr">
        <is>
          <t>HTL</t>
        </is>
      </c>
      <c r="AI243" t="inlineStr">
        <is>
          <t>Ireland</t>
        </is>
      </c>
      <c r="BH243" t="n">
        <v>256</v>
      </c>
      <c r="BI243" t="inlineStr">
        <is>
          <t>DianaM</t>
        </is>
      </c>
    </row>
    <row r="244">
      <c r="A244">
        <f>_xlfn.XLOOKUP(D244,BN:BN,BO:BO)</f>
        <v/>
      </c>
      <c r="B244" t="inlineStr">
        <is>
          <t>SL</t>
        </is>
      </c>
      <c r="C244" t="n">
        <v>41</v>
      </c>
      <c r="D244">
        <f>_xlfn.XLOOKUP(C244,BC:BC,BD:BD)</f>
        <v/>
      </c>
      <c r="E244" t="n">
        <v>27688</v>
      </c>
      <c r="F244" t="inlineStr">
        <is>
          <t>Billete MS | CAI-MAD</t>
        </is>
      </c>
      <c r="G244" s="234" t="n">
        <v>46022</v>
      </c>
      <c r="H244" s="234" t="n">
        <v>46022</v>
      </c>
      <c r="I244" t="inlineStr">
        <is>
          <t>ABC</t>
        </is>
      </c>
      <c r="J244">
        <f>_xlfn.XLOOKUP(I244,AS:AS,AU:AU)</f>
        <v/>
      </c>
      <c r="K244" t="inlineStr">
        <is>
          <t>EUR</t>
        </is>
      </c>
      <c r="L244" s="238" t="n">
        <v>378.33</v>
      </c>
      <c r="M244">
        <f>L244*_xlfn.XLOOKUP(K244,AM:AM,AN:AN)</f>
        <v/>
      </c>
      <c r="N244">
        <f>L244*_xlfn.XLOOKUP(K244,AM:AM,AO:AO)</f>
        <v/>
      </c>
      <c r="O244" s="238" t="n">
        <v>0</v>
      </c>
      <c r="P244">
        <f>O244*_xlfn.XLOOKUP(K244,AM:AM,AN:AN)</f>
        <v/>
      </c>
      <c r="Q244">
        <f>O244*_xlfn.XLOOKUP(K244,AM:AM,AO:AO)</f>
        <v/>
      </c>
      <c r="R244">
        <f>_xlfn.XLOOKUP(E244,Y:Y,Z:Z)</f>
        <v/>
      </c>
      <c r="S244">
        <f>_xlfn.XLOOKUP(E244,Y:Y,AB:AB)</f>
        <v/>
      </c>
      <c r="T244">
        <f>WEEKNUM(G244)</f>
        <v/>
      </c>
      <c r="U244">
        <f>YEAR(G244)</f>
        <v/>
      </c>
      <c r="V244" s="117">
        <f>IFERROR(Q244/N244,"0")</f>
        <v/>
      </c>
      <c r="Y244" t="n">
        <v>33712</v>
      </c>
      <c r="Z244" t="inlineStr">
        <is>
          <t>HOTEL INDIGO LA PAZ PUERTA CORTEZ</t>
        </is>
      </c>
      <c r="AA244" t="inlineStr">
        <is>
          <t>HTL</t>
        </is>
      </c>
      <c r="AB244" t="inlineStr">
        <is>
          <t>Mexico</t>
        </is>
      </c>
      <c r="AF244" t="n">
        <v>26753</v>
      </c>
      <c r="AG244" t="inlineStr">
        <is>
          <t>FLEMINGS MAYFAIR HOTEL</t>
        </is>
      </c>
      <c r="AH244" t="inlineStr">
        <is>
          <t>HTL</t>
        </is>
      </c>
      <c r="AI244" t="inlineStr">
        <is>
          <t>United Kingdom</t>
        </is>
      </c>
      <c r="BH244" t="n">
        <v>257</v>
      </c>
      <c r="BI244" t="inlineStr">
        <is>
          <t>VeronicaN</t>
        </is>
      </c>
    </row>
    <row r="245">
      <c r="A245">
        <f>_xlfn.XLOOKUP(D245,BN:BN,BO:BO)</f>
        <v/>
      </c>
      <c r="B245" t="inlineStr">
        <is>
          <t>SL</t>
        </is>
      </c>
      <c r="C245" t="n">
        <v>41</v>
      </c>
      <c r="D245">
        <f>_xlfn.XLOOKUP(C245,BC:BC,BD:BD)</f>
        <v/>
      </c>
      <c r="E245" t="n">
        <v>0</v>
      </c>
      <c r="F245" t="inlineStr">
        <is>
          <t>Fee emisión MS</t>
        </is>
      </c>
      <c r="G245" s="234" t="n">
        <v>46022</v>
      </c>
      <c r="H245" s="234" t="n">
        <v>46022</v>
      </c>
      <c r="I245" t="inlineStr">
        <is>
          <t>HPS</t>
        </is>
      </c>
      <c r="J245">
        <f>_xlfn.XLOOKUP(I245,AS:AS,AU:AU)</f>
        <v/>
      </c>
      <c r="K245" t="inlineStr">
        <is>
          <t>EUR</t>
        </is>
      </c>
      <c r="L245" s="238" t="n">
        <v>30</v>
      </c>
      <c r="M245">
        <f>L245*_xlfn.XLOOKUP(K245,AM:AM,AN:AN)</f>
        <v/>
      </c>
      <c r="N245">
        <f>L245*_xlfn.XLOOKUP(K245,AM:AM,AO:AO)</f>
        <v/>
      </c>
      <c r="O245" s="238" t="n">
        <v>30</v>
      </c>
      <c r="P245">
        <f>O245*_xlfn.XLOOKUP(K245,AM:AM,AN:AN)</f>
        <v/>
      </c>
      <c r="Q245">
        <f>O245*_xlfn.XLOOKUP(K245,AM:AM,AO:AO)</f>
        <v/>
      </c>
      <c r="R245">
        <f>_xlfn.XLOOKUP(E245,Y:Y,Z:Z)</f>
        <v/>
      </c>
      <c r="S245">
        <f>_xlfn.XLOOKUP(E245,Y:Y,AB:AB)</f>
        <v/>
      </c>
      <c r="T245">
        <f>WEEKNUM(G245)</f>
        <v/>
      </c>
      <c r="U245">
        <f>YEAR(G245)</f>
        <v/>
      </c>
      <c r="V245" s="117">
        <f>IFERROR(Q245/N245,"0")</f>
        <v/>
      </c>
      <c r="Y245" t="n">
        <v>33753</v>
      </c>
      <c r="Z245" t="inlineStr">
        <is>
          <t>HOTEL HASSLER ROMA</t>
        </is>
      </c>
      <c r="AA245" t="inlineStr">
        <is>
          <t>HTL</t>
        </is>
      </c>
      <c r="AB245" t="inlineStr">
        <is>
          <t>Italy</t>
        </is>
      </c>
      <c r="AF245" t="n">
        <v>26756</v>
      </c>
      <c r="AG245" t="inlineStr">
        <is>
          <t>Context Tours</t>
        </is>
      </c>
      <c r="AH245" t="inlineStr">
        <is>
          <t>PKT</t>
        </is>
      </c>
      <c r="AI245" t="inlineStr">
        <is>
          <t>United States</t>
        </is>
      </c>
      <c r="BH245" t="n">
        <v>258</v>
      </c>
      <c r="BI245" t="inlineStr">
        <is>
          <t>DianaM</t>
        </is>
      </c>
    </row>
    <row r="246">
      <c r="A246">
        <f>_xlfn.XLOOKUP(D246,BN:BN,BO:BO)</f>
        <v/>
      </c>
      <c r="B246" t="inlineStr">
        <is>
          <t>SL</t>
        </is>
      </c>
      <c r="C246" t="n">
        <v>41</v>
      </c>
      <c r="D246">
        <f>_xlfn.XLOOKUP(C246,BC:BC,BD:BD)</f>
        <v/>
      </c>
      <c r="E246" t="n">
        <v>31584</v>
      </c>
      <c r="F246" t="inlineStr">
        <is>
          <t>Gastos extra</t>
        </is>
      </c>
      <c r="G246" s="234" t="n">
        <v>46020</v>
      </c>
      <c r="H246" s="234" t="n">
        <v>46030</v>
      </c>
      <c r="I246" t="inlineStr">
        <is>
          <t>PKT</t>
        </is>
      </c>
      <c r="J246">
        <f>_xlfn.XLOOKUP(I246,AS:AS,AU:AU)</f>
        <v/>
      </c>
      <c r="K246" t="inlineStr">
        <is>
          <t>EUR</t>
        </is>
      </c>
      <c r="L246" s="238" t="n">
        <v>440.94</v>
      </c>
      <c r="M246">
        <f>L246*_xlfn.XLOOKUP(K246,AM:AM,AN:AN)</f>
        <v/>
      </c>
      <c r="N246">
        <f>L246*_xlfn.XLOOKUP(K246,AM:AM,AO:AO)</f>
        <v/>
      </c>
      <c r="O246" s="238" t="n">
        <v>0</v>
      </c>
      <c r="P246">
        <f>O246*_xlfn.XLOOKUP(K246,AM:AM,AN:AN)</f>
        <v/>
      </c>
      <c r="Q246">
        <f>O246*_xlfn.XLOOKUP(K246,AM:AM,AO:AO)</f>
        <v/>
      </c>
      <c r="R246">
        <f>_xlfn.XLOOKUP(E246,Y:Y,Z:Z)</f>
        <v/>
      </c>
      <c r="S246">
        <f>_xlfn.XLOOKUP(E246,Y:Y,AB:AB)</f>
        <v/>
      </c>
      <c r="T246">
        <f>WEEKNUM(G246)</f>
        <v/>
      </c>
      <c r="U246">
        <f>YEAR(G246)</f>
        <v/>
      </c>
      <c r="V246" s="117">
        <f>IFERROR(Q246/N246,"0")</f>
        <v/>
      </c>
      <c r="Y246" t="n">
        <v>33770</v>
      </c>
      <c r="Z246" t="inlineStr">
        <is>
          <t>THE WESTIN VALENCIA</t>
        </is>
      </c>
      <c r="AA246" t="inlineStr">
        <is>
          <t>HTL</t>
        </is>
      </c>
      <c r="AB246" t="inlineStr">
        <is>
          <t>Spain</t>
        </is>
      </c>
      <c r="AF246" t="n">
        <v>26813</v>
      </c>
      <c r="AG246" t="inlineStr">
        <is>
          <t>AMANKILA</t>
        </is>
      </c>
      <c r="AH246" t="inlineStr">
        <is>
          <t>HTL</t>
        </is>
      </c>
      <c r="AI246" t="inlineStr">
        <is>
          <t>Indonesia</t>
        </is>
      </c>
      <c r="BH246" t="n">
        <v>259</v>
      </c>
      <c r="BI246" t="inlineStr">
        <is>
          <t>MartinB</t>
        </is>
      </c>
    </row>
    <row r="247">
      <c r="A247">
        <f>_xlfn.XLOOKUP(D247,BN:BN,BO:BO)</f>
        <v/>
      </c>
      <c r="B247" t="inlineStr">
        <is>
          <t>SL</t>
        </is>
      </c>
      <c r="C247" t="n">
        <v>42</v>
      </c>
      <c r="D247">
        <f>_xlfn.XLOOKUP(C247,BC:BC,BD:BD)</f>
        <v/>
      </c>
      <c r="E247" t="n">
        <v>31486</v>
      </c>
      <c r="F247" t="inlineStr">
        <is>
          <t>DMC - Itinerario Mexico</t>
        </is>
      </c>
      <c r="G247" s="234" t="n">
        <v>45985</v>
      </c>
      <c r="H247" s="234" t="n">
        <v>46001</v>
      </c>
      <c r="I247" t="inlineStr">
        <is>
          <t>PKT</t>
        </is>
      </c>
      <c r="J247">
        <f>_xlfn.XLOOKUP(I247,AS:AS,AU:AU)</f>
        <v/>
      </c>
      <c r="K247" t="inlineStr">
        <is>
          <t>EUR</t>
        </is>
      </c>
      <c r="L247" s="238" t="n">
        <v>21309.86</v>
      </c>
      <c r="M247">
        <f>L247*_xlfn.XLOOKUP(K247,AM:AM,AN:AN)</f>
        <v/>
      </c>
      <c r="N247">
        <f>L247*_xlfn.XLOOKUP(K247,AM:AM,AO:AO)</f>
        <v/>
      </c>
      <c r="O247" s="238" t="n">
        <v>5261.5</v>
      </c>
      <c r="P247">
        <f>O247*_xlfn.XLOOKUP(K247,AM:AM,AN:AN)</f>
        <v/>
      </c>
      <c r="Q247">
        <f>O247*_xlfn.XLOOKUP(K247,AM:AM,AO:AO)</f>
        <v/>
      </c>
      <c r="R247">
        <f>_xlfn.XLOOKUP(E247,Y:Y,Z:Z)</f>
        <v/>
      </c>
      <c r="S247">
        <f>_xlfn.XLOOKUP(E247,Y:Y,AB:AB)</f>
        <v/>
      </c>
      <c r="T247">
        <f>WEEKNUM(G247)</f>
        <v/>
      </c>
      <c r="U247">
        <f>YEAR(G247)</f>
        <v/>
      </c>
      <c r="V247" s="117">
        <f>IFERROR(Q247/N247,"0")</f>
        <v/>
      </c>
      <c r="Y247" t="n">
        <v>33780</v>
      </c>
      <c r="Z247" t="inlineStr">
        <is>
          <t>DESTINATION ASIA SINGAPORE</t>
        </is>
      </c>
      <c r="AA247" t="inlineStr">
        <is>
          <t>PKT</t>
        </is>
      </c>
      <c r="AB247" t="inlineStr">
        <is>
          <t>Singapore</t>
        </is>
      </c>
      <c r="AF247" t="n">
        <v>27033</v>
      </c>
      <c r="AG247" t="inlineStr">
        <is>
          <t>CHATEAU DU SUREAU</t>
        </is>
      </c>
      <c r="AH247" t="inlineStr">
        <is>
          <t>HTL</t>
        </is>
      </c>
      <c r="AI247" t="inlineStr">
        <is>
          <t>United States</t>
        </is>
      </c>
      <c r="BH247" t="n">
        <v>260</v>
      </c>
      <c r="BI247" t="inlineStr">
        <is>
          <t>MinervaH</t>
        </is>
      </c>
    </row>
    <row r="248">
      <c r="A248">
        <f>_xlfn.XLOOKUP(D248,BN:BN,BO:BO)</f>
        <v/>
      </c>
      <c r="B248" t="inlineStr">
        <is>
          <t>SL</t>
        </is>
      </c>
      <c r="C248" t="n">
        <v>42</v>
      </c>
      <c r="D248">
        <f>_xlfn.XLOOKUP(C248,BC:BC,BD:BD)</f>
        <v/>
      </c>
      <c r="E248" t="n">
        <v>27610</v>
      </c>
      <c r="F248" t="inlineStr">
        <is>
          <t>Seguro de viaje, asistencia y cancelación</t>
        </is>
      </c>
      <c r="G248" s="234" t="n">
        <v>45985</v>
      </c>
      <c r="H248" s="234" t="n">
        <v>46001</v>
      </c>
      <c r="I248" t="inlineStr">
        <is>
          <t>SEG</t>
        </is>
      </c>
      <c r="J248">
        <f>_xlfn.XLOOKUP(I248,AS:AS,AU:AU)</f>
        <v/>
      </c>
      <c r="K248" t="inlineStr">
        <is>
          <t>EUR</t>
        </is>
      </c>
      <c r="L248" s="238" t="n">
        <v>290.14</v>
      </c>
      <c r="M248">
        <f>L248*_xlfn.XLOOKUP(K248,AM:AM,AN:AN)</f>
        <v/>
      </c>
      <c r="N248">
        <f>L248*_xlfn.XLOOKUP(K248,AM:AM,AO:AO)</f>
        <v/>
      </c>
      <c r="O248" s="238" t="n">
        <v>0</v>
      </c>
      <c r="P248">
        <f>O248*_xlfn.XLOOKUP(K248,AM:AM,AN:AN)</f>
        <v/>
      </c>
      <c r="Q248">
        <f>O248*_xlfn.XLOOKUP(K248,AM:AM,AO:AO)</f>
        <v/>
      </c>
      <c r="R248">
        <f>_xlfn.XLOOKUP(E248,Y:Y,Z:Z)</f>
        <v/>
      </c>
      <c r="S248">
        <f>_xlfn.XLOOKUP(E248,Y:Y,AB:AB)</f>
        <v/>
      </c>
      <c r="T248">
        <f>WEEKNUM(G248)</f>
        <v/>
      </c>
      <c r="U248">
        <f>YEAR(G248)</f>
        <v/>
      </c>
      <c r="V248" s="117">
        <f>IFERROR(Q248/N248,"0")</f>
        <v/>
      </c>
      <c r="Y248" t="n">
        <v>33844</v>
      </c>
      <c r="Z248" t="inlineStr">
        <is>
          <t>Recepciones Vip</t>
        </is>
      </c>
      <c r="AA248" t="inlineStr">
        <is>
          <t>PKT</t>
        </is>
      </c>
      <c r="AB248" t="inlineStr">
        <is>
          <t>Mexico</t>
        </is>
      </c>
      <c r="AF248" t="n">
        <v>27040</v>
      </c>
      <c r="AG248" t="inlineStr">
        <is>
          <t>Bangkok Airways</t>
        </is>
      </c>
      <c r="AH248" t="inlineStr">
        <is>
          <t>VLO</t>
        </is>
      </c>
      <c r="AI248" t="inlineStr">
        <is>
          <t>Thailand</t>
        </is>
      </c>
      <c r="BH248" t="n">
        <v>261</v>
      </c>
      <c r="BI248" t="inlineStr">
        <is>
          <t>DianaM</t>
        </is>
      </c>
    </row>
    <row r="249">
      <c r="A249">
        <f>_xlfn.XLOOKUP(D249,BN:BN,BO:BO)</f>
        <v/>
      </c>
      <c r="B249" t="inlineStr">
        <is>
          <t>SL</t>
        </is>
      </c>
      <c r="C249" t="n">
        <v>42</v>
      </c>
      <c r="D249">
        <f>_xlfn.XLOOKUP(C249,BC:BC,BD:BD)</f>
        <v/>
      </c>
      <c r="E249" t="n">
        <v>27350</v>
      </c>
      <c r="F249" t="inlineStr">
        <is>
          <t>Traslado Aeropuerto - Domicilio</t>
        </is>
      </c>
      <c r="G249" s="234" t="n">
        <v>45985</v>
      </c>
      <c r="H249" s="234" t="n">
        <v>46001</v>
      </c>
      <c r="I249" t="inlineStr">
        <is>
          <t>TRF</t>
        </is>
      </c>
      <c r="J249">
        <f>_xlfn.XLOOKUP(I249,AS:AS,AU:AU)</f>
        <v/>
      </c>
      <c r="K249" t="inlineStr">
        <is>
          <t>EUR</t>
        </is>
      </c>
      <c r="L249" s="238" t="n">
        <v>176</v>
      </c>
      <c r="M249">
        <f>L249*_xlfn.XLOOKUP(K249,AM:AM,AN:AN)</f>
        <v/>
      </c>
      <c r="N249">
        <f>L249*_xlfn.XLOOKUP(K249,AM:AM,AO:AO)</f>
        <v/>
      </c>
      <c r="O249" s="238" t="n">
        <v>0</v>
      </c>
      <c r="P249">
        <f>O249*_xlfn.XLOOKUP(K249,AM:AM,AN:AN)</f>
        <v/>
      </c>
      <c r="Q249">
        <f>O249*_xlfn.XLOOKUP(K249,AM:AM,AO:AO)</f>
        <v/>
      </c>
      <c r="R249">
        <f>_xlfn.XLOOKUP(E249,Y:Y,Z:Z)</f>
        <v/>
      </c>
      <c r="S249">
        <f>_xlfn.XLOOKUP(E249,Y:Y,AB:AB)</f>
        <v/>
      </c>
      <c r="T249">
        <f>WEEKNUM(G249)</f>
        <v/>
      </c>
      <c r="U249">
        <f>YEAR(G249)</f>
        <v/>
      </c>
      <c r="V249" s="117">
        <f>IFERROR(Q249/N249,"0")</f>
        <v/>
      </c>
      <c r="Y249" t="n">
        <v>33871</v>
      </c>
      <c r="Z249" t="inlineStr">
        <is>
          <t>Hotel Le Yaca Saint Tropez</t>
        </is>
      </c>
      <c r="AA249" t="inlineStr">
        <is>
          <t>HTL</t>
        </is>
      </c>
      <c r="AB249" t="inlineStr">
        <is>
          <t>France</t>
        </is>
      </c>
      <c r="AF249" t="n">
        <v>27047</v>
      </c>
      <c r="AG249" t="inlineStr">
        <is>
          <t>K-ETA</t>
        </is>
      </c>
      <c r="AH249" t="inlineStr">
        <is>
          <t>OTR</t>
        </is>
      </c>
      <c r="AI249" t="inlineStr">
        <is>
          <t>South Korea</t>
        </is>
      </c>
      <c r="BH249" t="n">
        <v>262</v>
      </c>
      <c r="BI249" t="inlineStr">
        <is>
          <t>MariellaP</t>
        </is>
      </c>
    </row>
    <row r="250">
      <c r="A250">
        <f>_xlfn.XLOOKUP(D250,BN:BN,BO:BO)</f>
        <v/>
      </c>
      <c r="B250" t="inlineStr">
        <is>
          <t>SL</t>
        </is>
      </c>
      <c r="C250" t="n">
        <v>42</v>
      </c>
      <c r="D250">
        <f>_xlfn.XLOOKUP(C250,BC:BC,BD:BD)</f>
        <v/>
      </c>
      <c r="E250" t="n">
        <v>29901</v>
      </c>
      <c r="F250" t="inlineStr">
        <is>
          <t>Regalo (Libro Assouline)</t>
        </is>
      </c>
      <c r="G250" s="234" t="n">
        <v>45985</v>
      </c>
      <c r="H250" s="234" t="n">
        <v>46001</v>
      </c>
      <c r="I250" t="inlineStr">
        <is>
          <t>OTR</t>
        </is>
      </c>
      <c r="J250">
        <f>_xlfn.XLOOKUP(I250,AS:AS,AU:AU)</f>
        <v/>
      </c>
      <c r="K250" t="inlineStr">
        <is>
          <t>EUR</t>
        </is>
      </c>
      <c r="L250" s="238" t="n">
        <v>105</v>
      </c>
      <c r="M250">
        <f>L250*_xlfn.XLOOKUP(K250,AM:AM,AN:AN)</f>
        <v/>
      </c>
      <c r="N250">
        <f>L250*_xlfn.XLOOKUP(K250,AM:AM,AO:AO)</f>
        <v/>
      </c>
      <c r="O250" s="238" t="n">
        <v>0</v>
      </c>
      <c r="P250">
        <f>O250*_xlfn.XLOOKUP(K250,AM:AM,AN:AN)</f>
        <v/>
      </c>
      <c r="Q250">
        <f>O250*_xlfn.XLOOKUP(K250,AM:AM,AO:AO)</f>
        <v/>
      </c>
      <c r="R250">
        <f>_xlfn.XLOOKUP(E250,Y:Y,Z:Z)</f>
        <v/>
      </c>
      <c r="S250">
        <f>_xlfn.XLOOKUP(E250,Y:Y,AB:AB)</f>
        <v/>
      </c>
      <c r="T250">
        <f>WEEKNUM(G250)</f>
        <v/>
      </c>
      <c r="U250">
        <f>YEAR(G250)</f>
        <v/>
      </c>
      <c r="V250" s="117">
        <f>IFERROR(Q250/N250,"0")</f>
        <v/>
      </c>
      <c r="Y250" t="n">
        <v>33872</v>
      </c>
      <c r="Z250" t="inlineStr">
        <is>
          <t>Parador de Cordoba</t>
        </is>
      </c>
      <c r="AA250" t="inlineStr">
        <is>
          <t>HTL</t>
        </is>
      </c>
      <c r="AB250" t="inlineStr">
        <is>
          <t>Spain</t>
        </is>
      </c>
      <c r="AF250" t="n">
        <v>27048</v>
      </c>
      <c r="AG250" t="inlineStr">
        <is>
          <t>PALACIO SANTA CLARA, AUTOGRAPH COLLECTION</t>
        </is>
      </c>
      <c r="AH250" t="inlineStr">
        <is>
          <t>HTL</t>
        </is>
      </c>
      <c r="AI250" t="inlineStr">
        <is>
          <t>Spain</t>
        </is>
      </c>
      <c r="BH250" t="n">
        <v>263</v>
      </c>
      <c r="BI250" t="inlineStr">
        <is>
          <t>MinervaH</t>
        </is>
      </c>
    </row>
    <row r="251">
      <c r="A251">
        <f>_xlfn.XLOOKUP(D251,BN:BN,BO:BO)</f>
        <v/>
      </c>
      <c r="B251" t="inlineStr">
        <is>
          <t>SL</t>
        </is>
      </c>
      <c r="C251" t="n">
        <v>42</v>
      </c>
      <c r="D251">
        <f>_xlfn.XLOOKUP(C251,BC:BC,BD:BD)</f>
        <v/>
      </c>
      <c r="E251" t="n">
        <v>33597</v>
      </c>
      <c r="F251" t="inlineStr">
        <is>
          <t>Guía turístico en cdmx</t>
        </is>
      </c>
      <c r="G251" s="234" t="n">
        <v>45985</v>
      </c>
      <c r="H251" s="234" t="n">
        <v>46001</v>
      </c>
      <c r="I251" t="inlineStr">
        <is>
          <t>GUI</t>
        </is>
      </c>
      <c r="J251">
        <f>_xlfn.XLOOKUP(I251,AS:AS,AU:AU)</f>
        <v/>
      </c>
      <c r="K251" t="inlineStr">
        <is>
          <t>EUR</t>
        </is>
      </c>
      <c r="L251" s="238" t="n">
        <v>729</v>
      </c>
      <c r="M251">
        <f>L251*_xlfn.XLOOKUP(K251,AM:AM,AN:AN)</f>
        <v/>
      </c>
      <c r="N251">
        <f>L251*_xlfn.XLOOKUP(K251,AM:AM,AO:AO)</f>
        <v/>
      </c>
      <c r="O251" s="238" t="n">
        <v>0</v>
      </c>
      <c r="P251">
        <f>O251*_xlfn.XLOOKUP(K251,AM:AM,AN:AN)</f>
        <v/>
      </c>
      <c r="Q251">
        <f>O251*_xlfn.XLOOKUP(K251,AM:AM,AO:AO)</f>
        <v/>
      </c>
      <c r="R251">
        <f>_xlfn.XLOOKUP(E251,Y:Y,Z:Z)</f>
        <v/>
      </c>
      <c r="S251">
        <f>_xlfn.XLOOKUP(E251,Y:Y,AB:AB)</f>
        <v/>
      </c>
      <c r="T251">
        <f>WEEKNUM(G251)</f>
        <v/>
      </c>
      <c r="U251">
        <f>YEAR(G251)</f>
        <v/>
      </c>
      <c r="V251" s="117">
        <f>IFERROR(Q251/N251,"0")</f>
        <v/>
      </c>
      <c r="Y251" t="n">
        <v>33874</v>
      </c>
      <c r="Z251" t="inlineStr">
        <is>
          <t>Casa Brera</t>
        </is>
      </c>
      <c r="AA251" t="inlineStr">
        <is>
          <t>HTL</t>
        </is>
      </c>
      <c r="AB251" t="inlineStr">
        <is>
          <t>Italy</t>
        </is>
      </c>
      <c r="AF251" t="n">
        <v>27049</v>
      </c>
      <c r="AG251" t="inlineStr">
        <is>
          <t>HOTEL MARQUÉS DE RISCAL, A LUXURY COLLECTION HOTEL</t>
        </is>
      </c>
      <c r="AH251" t="inlineStr">
        <is>
          <t>HTL</t>
        </is>
      </c>
      <c r="AI251" t="inlineStr">
        <is>
          <t>Spain</t>
        </is>
      </c>
      <c r="BH251" t="n">
        <v>264</v>
      </c>
      <c r="BI251" t="inlineStr">
        <is>
          <t>MinervaH</t>
        </is>
      </c>
    </row>
    <row r="252">
      <c r="A252">
        <f>_xlfn.XLOOKUP(D252,BN:BN,BO:BO)</f>
        <v/>
      </c>
      <c r="B252" t="inlineStr">
        <is>
          <t>SL</t>
        </is>
      </c>
      <c r="C252" t="n">
        <v>43</v>
      </c>
      <c r="D252">
        <f>_xlfn.XLOOKUP(C252,BC:BC,BD:BD)</f>
        <v/>
      </c>
      <c r="E252" t="n">
        <v>27688</v>
      </c>
      <c r="F252" t="inlineStr">
        <is>
          <t>Billete FAM - Madrid / Bari / Madrid</t>
        </is>
      </c>
      <c r="G252" s="234" t="n">
        <v>45971</v>
      </c>
      <c r="H252" s="234" t="n">
        <v>45975</v>
      </c>
      <c r="I252" t="inlineStr">
        <is>
          <t>ABC</t>
        </is>
      </c>
      <c r="J252">
        <f>_xlfn.XLOOKUP(I252,AS:AS,AU:AU)</f>
        <v/>
      </c>
      <c r="K252" t="inlineStr">
        <is>
          <t>EUR</t>
        </is>
      </c>
      <c r="L252" s="238" t="n">
        <v>410.33</v>
      </c>
      <c r="M252">
        <f>L252*_xlfn.XLOOKUP(K252,AM:AM,AN:AN)</f>
        <v/>
      </c>
      <c r="N252">
        <f>L252*_xlfn.XLOOKUP(K252,AM:AM,AO:AO)</f>
        <v/>
      </c>
      <c r="O252" s="238" t="n">
        <v>0</v>
      </c>
      <c r="P252">
        <f>O252*_xlfn.XLOOKUP(K252,AM:AM,AN:AN)</f>
        <v/>
      </c>
      <c r="Q252">
        <f>O252*_xlfn.XLOOKUP(K252,AM:AM,AO:AO)</f>
        <v/>
      </c>
      <c r="R252">
        <f>_xlfn.XLOOKUP(E252,Y:Y,Z:Z)</f>
        <v/>
      </c>
      <c r="S252">
        <f>_xlfn.XLOOKUP(E252,Y:Y,AB:AB)</f>
        <v/>
      </c>
      <c r="T252">
        <f>WEEKNUM(G252)</f>
        <v/>
      </c>
      <c r="U252">
        <f>YEAR(G252)</f>
        <v/>
      </c>
      <c r="V252" s="117">
        <f>IFERROR(Q252/N252,"0")</f>
        <v/>
      </c>
      <c r="Y252" t="n">
        <v>33966</v>
      </c>
      <c r="Z252" t="inlineStr">
        <is>
          <t>Browns Hotel a Rocco Forte hotel</t>
        </is>
      </c>
      <c r="AA252" t="inlineStr">
        <is>
          <t>HTL</t>
        </is>
      </c>
      <c r="AB252" t="inlineStr">
        <is>
          <t>United Kingdom</t>
        </is>
      </c>
      <c r="AF252" t="n">
        <v>27050</v>
      </c>
      <c r="AG252" t="inlineStr">
        <is>
          <t>HOTEL MARIA CRISTINA</t>
        </is>
      </c>
      <c r="AH252" t="inlineStr">
        <is>
          <t>HTL</t>
        </is>
      </c>
      <c r="AI252" t="inlineStr">
        <is>
          <t>Spain</t>
        </is>
      </c>
      <c r="BH252" t="n">
        <v>265</v>
      </c>
      <c r="BI252" t="inlineStr">
        <is>
          <t>MinervaH</t>
        </is>
      </c>
    </row>
    <row r="253">
      <c r="A253">
        <f>_xlfn.XLOOKUP(D253,BN:BN,BO:BO)</f>
        <v/>
      </c>
      <c r="B253" t="inlineStr">
        <is>
          <t>SL</t>
        </is>
      </c>
      <c r="C253" t="n">
        <v>44</v>
      </c>
      <c r="D253">
        <f>_xlfn.XLOOKUP(C253,BC:BC,BD:BD)</f>
        <v/>
      </c>
      <c r="E253" t="n">
        <v>0</v>
      </c>
      <c r="F253" t="inlineStr">
        <is>
          <t xml:space="preserve">Fee Aéreo total </t>
        </is>
      </c>
      <c r="G253" s="234" t="n">
        <v>46187</v>
      </c>
      <c r="H253" s="234" t="n">
        <v>46203</v>
      </c>
      <c r="I253" t="inlineStr">
        <is>
          <t>HPS</t>
        </is>
      </c>
      <c r="J253">
        <f>_xlfn.XLOOKUP(I253,AS:AS,AU:AU)</f>
        <v/>
      </c>
      <c r="K253" t="inlineStr">
        <is>
          <t>EUR</t>
        </is>
      </c>
      <c r="L253" s="238" t="n">
        <v>220</v>
      </c>
      <c r="M253">
        <f>L253*_xlfn.XLOOKUP(K253,AM:AM,AN:AN)</f>
        <v/>
      </c>
      <c r="N253">
        <f>L253*_xlfn.XLOOKUP(K253,AM:AM,AO:AO)</f>
        <v/>
      </c>
      <c r="O253" s="238" t="n">
        <v>220</v>
      </c>
      <c r="P253">
        <f>O253*_xlfn.XLOOKUP(K253,AM:AM,AN:AN)</f>
        <v/>
      </c>
      <c r="Q253">
        <f>O253*_xlfn.XLOOKUP(K253,AM:AM,AO:AO)</f>
        <v/>
      </c>
      <c r="R253">
        <f>_xlfn.XLOOKUP(E253,Y:Y,Z:Z)</f>
        <v/>
      </c>
      <c r="S253">
        <f>_xlfn.XLOOKUP(E253,Y:Y,AB:AB)</f>
        <v/>
      </c>
      <c r="T253">
        <f>WEEKNUM(G253)</f>
        <v/>
      </c>
      <c r="U253">
        <f>YEAR(G253)</f>
        <v/>
      </c>
      <c r="V253" s="117">
        <f>IFERROR(Q253/N253,"0")</f>
        <v/>
      </c>
      <c r="Y253" t="n">
        <v>33967</v>
      </c>
      <c r="Z253" t="inlineStr">
        <is>
          <t>Hotel Petra Copenhagen</t>
        </is>
      </c>
      <c r="AA253" t="inlineStr">
        <is>
          <t>HTL</t>
        </is>
      </c>
      <c r="AB253" t="inlineStr">
        <is>
          <t>Denmark</t>
        </is>
      </c>
      <c r="AF253" t="n">
        <v>27051</v>
      </c>
      <c r="AG253" t="inlineStr">
        <is>
          <t>HOTEL HUMANO</t>
        </is>
      </c>
      <c r="AH253" t="inlineStr">
        <is>
          <t>HTL</t>
        </is>
      </c>
      <c r="AI253" t="inlineStr">
        <is>
          <t>Mexico</t>
        </is>
      </c>
      <c r="BH253" t="n">
        <v>266</v>
      </c>
      <c r="BI253" t="inlineStr">
        <is>
          <t>MinervaH</t>
        </is>
      </c>
    </row>
    <row r="254">
      <c r="A254">
        <f>_xlfn.XLOOKUP(D254,BN:BN,BO:BO)</f>
        <v/>
      </c>
      <c r="B254" t="inlineStr">
        <is>
          <t>SL</t>
        </is>
      </c>
      <c r="C254" t="n">
        <v>44</v>
      </c>
      <c r="D254">
        <f>_xlfn.XLOOKUP(C254,BC:BC,BD:BD)</f>
        <v/>
      </c>
      <c r="E254" t="n">
        <v>27688</v>
      </c>
      <c r="F254" t="inlineStr">
        <is>
          <t>Billetes QR | MAD CPT // VNX MAD</t>
        </is>
      </c>
      <c r="G254" s="234" t="n">
        <v>46187</v>
      </c>
      <c r="H254" s="234" t="n">
        <v>46202</v>
      </c>
      <c r="I254" t="inlineStr">
        <is>
          <t>ABC</t>
        </is>
      </c>
      <c r="J254">
        <f>_xlfn.XLOOKUP(I254,AS:AS,AU:AU)</f>
        <v/>
      </c>
      <c r="K254" t="inlineStr">
        <is>
          <t>EUR</t>
        </is>
      </c>
      <c r="L254" s="238" t="n">
        <v>2694</v>
      </c>
      <c r="M254">
        <f>L254*_xlfn.XLOOKUP(K254,AM:AM,AN:AN)</f>
        <v/>
      </c>
      <c r="N254">
        <f>L254*_xlfn.XLOOKUP(K254,AM:AM,AO:AO)</f>
        <v/>
      </c>
      <c r="O254" s="238" t="n">
        <v>3.98</v>
      </c>
      <c r="P254">
        <f>O254*_xlfn.XLOOKUP(K254,AM:AM,AN:AN)</f>
        <v/>
      </c>
      <c r="Q254">
        <f>O254*_xlfn.XLOOKUP(K254,AM:AM,AO:AO)</f>
        <v/>
      </c>
      <c r="R254">
        <f>_xlfn.XLOOKUP(E254,Y:Y,Z:Z)</f>
        <v/>
      </c>
      <c r="S254">
        <f>_xlfn.XLOOKUP(E254,Y:Y,AB:AB)</f>
        <v/>
      </c>
      <c r="T254">
        <f>WEEKNUM(G254)</f>
        <v/>
      </c>
      <c r="U254">
        <f>YEAR(G254)</f>
        <v/>
      </c>
      <c r="V254" s="117">
        <f>IFERROR(Q254/N254,"0")</f>
        <v/>
      </c>
      <c r="Y254" t="n">
        <v>33970</v>
      </c>
      <c r="Z254" t="inlineStr">
        <is>
          <t>Hotel Indigo Denver Downtown</t>
        </is>
      </c>
      <c r="AA254" t="inlineStr">
        <is>
          <t>HTL</t>
        </is>
      </c>
      <c r="AB254" t="inlineStr">
        <is>
          <t>United States</t>
        </is>
      </c>
      <c r="AF254" t="n">
        <v>27052</v>
      </c>
      <c r="AG254" t="inlineStr">
        <is>
          <t>Hoshinoya Karuizawa</t>
        </is>
      </c>
      <c r="AH254" t="inlineStr">
        <is>
          <t>HTL</t>
        </is>
      </c>
      <c r="AI254" t="inlineStr">
        <is>
          <t>Japan</t>
        </is>
      </c>
      <c r="BH254" t="n">
        <v>267</v>
      </c>
      <c r="BI254" t="inlineStr">
        <is>
          <t>MinervaH</t>
        </is>
      </c>
    </row>
    <row r="255">
      <c r="A255">
        <f>_xlfn.XLOOKUP(D255,BN:BN,BO:BO)</f>
        <v/>
      </c>
      <c r="B255" t="inlineStr">
        <is>
          <t>SL</t>
        </is>
      </c>
      <c r="C255" t="n">
        <v>44</v>
      </c>
      <c r="D255">
        <f>_xlfn.XLOOKUP(C255,BC:BC,BD:BD)</f>
        <v/>
      </c>
      <c r="E255" t="n">
        <v>27688</v>
      </c>
      <c r="F255" t="inlineStr">
        <is>
          <t>Billetes 4Z | CPT MUB // JNB VNX</t>
        </is>
      </c>
      <c r="G255" s="234" t="n">
        <v>46190</v>
      </c>
      <c r="H255" s="234" t="n">
        <v>46197</v>
      </c>
      <c r="I255" t="inlineStr">
        <is>
          <t>ABC</t>
        </is>
      </c>
      <c r="J255">
        <f>_xlfn.XLOOKUP(I255,AS:AS,AU:AU)</f>
        <v/>
      </c>
      <c r="K255" t="inlineStr">
        <is>
          <t>EUR</t>
        </is>
      </c>
      <c r="L255" s="238" t="n">
        <v>1168</v>
      </c>
      <c r="M255">
        <f>L255*_xlfn.XLOOKUP(K255,AM:AM,AN:AN)</f>
        <v/>
      </c>
      <c r="N255">
        <f>L255*_xlfn.XLOOKUP(K255,AM:AM,AO:AO)</f>
        <v/>
      </c>
      <c r="O255" s="238" t="n">
        <v>5.14</v>
      </c>
      <c r="P255">
        <f>O255*_xlfn.XLOOKUP(K255,AM:AM,AN:AN)</f>
        <v/>
      </c>
      <c r="Q255">
        <f>O255*_xlfn.XLOOKUP(K255,AM:AM,AO:AO)</f>
        <v/>
      </c>
      <c r="R255">
        <f>_xlfn.XLOOKUP(E255,Y:Y,Z:Z)</f>
        <v/>
      </c>
      <c r="S255">
        <f>_xlfn.XLOOKUP(E255,Y:Y,AB:AB)</f>
        <v/>
      </c>
      <c r="T255">
        <f>WEEKNUM(G255)</f>
        <v/>
      </c>
      <c r="U255">
        <f>YEAR(G255)</f>
        <v/>
      </c>
      <c r="V255" s="117">
        <f>IFERROR(Q255/N255,"0")</f>
        <v/>
      </c>
      <c r="Y255" t="n">
        <v>34017</v>
      </c>
      <c r="Z255" t="inlineStr">
        <is>
          <t>Amanjena</t>
        </is>
      </c>
      <c r="AA255" t="inlineStr">
        <is>
          <t>HTL</t>
        </is>
      </c>
      <c r="AB255" t="inlineStr">
        <is>
          <t>Morocco</t>
        </is>
      </c>
      <c r="AF255" t="n">
        <v>27053</v>
      </c>
      <c r="AG255" t="inlineStr">
        <is>
          <t>Hoshinoya Tokyo</t>
        </is>
      </c>
      <c r="AH255" t="inlineStr">
        <is>
          <t>HTL</t>
        </is>
      </c>
      <c r="AI255" t="inlineStr">
        <is>
          <t>Japan</t>
        </is>
      </c>
      <c r="BH255" t="n">
        <v>268</v>
      </c>
      <c r="BI255" t="inlineStr">
        <is>
          <t>MinervaH</t>
        </is>
      </c>
    </row>
    <row r="256">
      <c r="A256">
        <f>_xlfn.XLOOKUP(D256,BN:BN,BO:BO)</f>
        <v/>
      </c>
      <c r="B256" t="inlineStr">
        <is>
          <t>SL</t>
        </is>
      </c>
      <c r="C256" t="n">
        <v>44</v>
      </c>
      <c r="D256">
        <f>_xlfn.XLOOKUP(C256,BC:BC,BD:BD)</f>
        <v/>
      </c>
      <c r="E256" t="n">
        <v>27688</v>
      </c>
      <c r="F256" t="inlineStr">
        <is>
          <t>Billetes SA | VFA JNB</t>
        </is>
      </c>
      <c r="G256" s="234" t="n">
        <v>46196</v>
      </c>
      <c r="H256" s="234" t="n">
        <v>46196</v>
      </c>
      <c r="I256" t="inlineStr">
        <is>
          <t>ABC</t>
        </is>
      </c>
      <c r="J256">
        <f>_xlfn.XLOOKUP(I256,AS:AS,AU:AU)</f>
        <v/>
      </c>
      <c r="K256" t="inlineStr">
        <is>
          <t>EUR</t>
        </is>
      </c>
      <c r="L256" s="238" t="n">
        <v>352</v>
      </c>
      <c r="M256">
        <f>L256*_xlfn.XLOOKUP(K256,AM:AM,AN:AN)</f>
        <v/>
      </c>
      <c r="N256">
        <f>L256*_xlfn.XLOOKUP(K256,AM:AM,AO:AO)</f>
        <v/>
      </c>
      <c r="O256" s="238" t="n">
        <v>1.2</v>
      </c>
      <c r="P256">
        <f>O256*_xlfn.XLOOKUP(K256,AM:AM,AN:AN)</f>
        <v/>
      </c>
      <c r="Q256">
        <f>O256*_xlfn.XLOOKUP(K256,AM:AM,AO:AO)</f>
        <v/>
      </c>
      <c r="R256">
        <f>_xlfn.XLOOKUP(E256,Y:Y,Z:Z)</f>
        <v/>
      </c>
      <c r="S256">
        <f>_xlfn.XLOOKUP(E256,Y:Y,AB:AB)</f>
        <v/>
      </c>
      <c r="T256">
        <f>WEEKNUM(G256)</f>
        <v/>
      </c>
      <c r="U256">
        <f>YEAR(G256)</f>
        <v/>
      </c>
      <c r="V256" s="117">
        <f>IFERROR(Q256/N256,"0")</f>
        <v/>
      </c>
      <c r="Y256" t="n">
        <v>34190</v>
      </c>
      <c r="Z256" t="inlineStr">
        <is>
          <t>Shutters On The Beach</t>
        </is>
      </c>
      <c r="AA256" t="inlineStr">
        <is>
          <t>HTL</t>
        </is>
      </c>
      <c r="AB256" t="inlineStr">
        <is>
          <t>United States</t>
        </is>
      </c>
      <c r="AF256" t="n">
        <v>27060</v>
      </c>
      <c r="AG256" t="inlineStr">
        <is>
          <t>SHINTA MANI WILD</t>
        </is>
      </c>
      <c r="AH256" t="inlineStr">
        <is>
          <t>HTL</t>
        </is>
      </c>
      <c r="AI256" t="inlineStr">
        <is>
          <t>Camboya</t>
        </is>
      </c>
      <c r="BH256" t="n">
        <v>269</v>
      </c>
      <c r="BI256" t="inlineStr">
        <is>
          <t>MinervaH</t>
        </is>
      </c>
    </row>
    <row r="257">
      <c r="A257">
        <f>_xlfn.XLOOKUP(D257,BN:BN,BO:BO)</f>
        <v/>
      </c>
      <c r="B257" t="inlineStr">
        <is>
          <t>SL</t>
        </is>
      </c>
      <c r="C257" t="n">
        <v>44</v>
      </c>
      <c r="D257">
        <f>_xlfn.XLOOKUP(C257,BC:BC,BD:BD)</f>
        <v/>
      </c>
      <c r="E257" t="n">
        <v>31490</v>
      </c>
      <c r="F257" t="inlineStr">
        <is>
          <t>Itinerario African Bush Camps</t>
        </is>
      </c>
      <c r="G257" s="234" t="n">
        <v>46190</v>
      </c>
      <c r="H257" s="234" t="n">
        <v>46196</v>
      </c>
      <c r="I257" t="inlineStr">
        <is>
          <t>PKT</t>
        </is>
      </c>
      <c r="J257">
        <f>_xlfn.XLOOKUP(I257,AS:AS,AU:AU)</f>
        <v/>
      </c>
      <c r="K257" t="inlineStr">
        <is>
          <t>EUR</t>
        </is>
      </c>
      <c r="L257" s="238" t="n">
        <v>7240.37</v>
      </c>
      <c r="M257">
        <f>L257*_xlfn.XLOOKUP(K257,AM:AM,AN:AN)</f>
        <v/>
      </c>
      <c r="N257">
        <f>L257*_xlfn.XLOOKUP(K257,AM:AM,AO:AO)</f>
        <v/>
      </c>
      <c r="O257" s="238" t="n">
        <v>889.17</v>
      </c>
      <c r="P257">
        <f>O257*_xlfn.XLOOKUP(K257,AM:AM,AN:AN)</f>
        <v/>
      </c>
      <c r="Q257">
        <f>O257*_xlfn.XLOOKUP(K257,AM:AM,AO:AO)</f>
        <v/>
      </c>
      <c r="R257">
        <f>_xlfn.XLOOKUP(E257,Y:Y,Z:Z)</f>
        <v/>
      </c>
      <c r="S257">
        <f>_xlfn.XLOOKUP(E257,Y:Y,AB:AB)</f>
        <v/>
      </c>
      <c r="T257">
        <f>WEEKNUM(G257)</f>
        <v/>
      </c>
      <c r="U257">
        <f>YEAR(G257)</f>
        <v/>
      </c>
      <c r="V257" s="117">
        <f>IFERROR(Q257/N257,"0")</f>
        <v/>
      </c>
      <c r="Y257" t="n">
        <v>34192</v>
      </c>
      <c r="Z257" t="inlineStr">
        <is>
          <t>Cerulean Tower Tokyu Hotel</t>
        </is>
      </c>
      <c r="AA257" t="inlineStr">
        <is>
          <t>HTL</t>
        </is>
      </c>
      <c r="AB257" t="inlineStr">
        <is>
          <t>Japan</t>
        </is>
      </c>
      <c r="AF257" t="n">
        <v>27079</v>
      </c>
      <c r="AG257" t="inlineStr">
        <is>
          <t>CLARIDGE S HOTEL</t>
        </is>
      </c>
      <c r="AH257" t="inlineStr">
        <is>
          <t>HTL</t>
        </is>
      </c>
      <c r="AI257" t="inlineStr">
        <is>
          <t>United Kingdom</t>
        </is>
      </c>
      <c r="BH257" t="n">
        <v>270</v>
      </c>
      <c r="BI257" t="inlineStr">
        <is>
          <t>MinervaH</t>
        </is>
      </c>
    </row>
    <row r="258">
      <c r="A258">
        <f>_xlfn.XLOOKUP(D258,BN:BN,BO:BO)</f>
        <v/>
      </c>
      <c r="B258" t="inlineStr">
        <is>
          <t>SL</t>
        </is>
      </c>
      <c r="C258" t="n">
        <v>44</v>
      </c>
      <c r="D258">
        <f>_xlfn.XLOOKUP(C258,BC:BC,BD:BD)</f>
        <v/>
      </c>
      <c r="E258" t="n">
        <v>31487</v>
      </c>
      <c r="F258" t="inlineStr">
        <is>
          <t>Itinerario Dessert &amp; Delta Safaris</t>
        </is>
      </c>
      <c r="G258" s="234" t="n">
        <v>46192</v>
      </c>
      <c r="H258" s="234" t="n">
        <v>46194</v>
      </c>
      <c r="I258" t="inlineStr">
        <is>
          <t>HTL</t>
        </is>
      </c>
      <c r="J258">
        <f>_xlfn.XLOOKUP(I258,AS:AS,AU:AU)</f>
        <v/>
      </c>
      <c r="K258" t="inlineStr">
        <is>
          <t>EUR</t>
        </is>
      </c>
      <c r="L258" s="238" t="n">
        <v>6160.9</v>
      </c>
      <c r="M258">
        <f>L258*_xlfn.XLOOKUP(K258,AM:AM,AN:AN)</f>
        <v/>
      </c>
      <c r="N258">
        <f>L258*_xlfn.XLOOKUP(K258,AM:AM,AO:AO)</f>
        <v/>
      </c>
      <c r="O258" s="238" t="n">
        <v>756.6</v>
      </c>
      <c r="P258">
        <f>O258*_xlfn.XLOOKUP(K258,AM:AM,AN:AN)</f>
        <v/>
      </c>
      <c r="Q258">
        <f>O258*_xlfn.XLOOKUP(K258,AM:AM,AO:AO)</f>
        <v/>
      </c>
      <c r="R258">
        <f>_xlfn.XLOOKUP(E258,Y:Y,Z:Z)</f>
        <v/>
      </c>
      <c r="S258">
        <f>_xlfn.XLOOKUP(E258,Y:Y,AB:AB)</f>
        <v/>
      </c>
      <c r="T258">
        <f>WEEKNUM(G258)</f>
        <v/>
      </c>
      <c r="U258">
        <f>YEAR(G258)</f>
        <v/>
      </c>
      <c r="V258" s="117">
        <f>IFERROR(Q258/N258,"0")</f>
        <v/>
      </c>
      <c r="Y258" t="n">
        <v>34198</v>
      </c>
      <c r="Z258" t="inlineStr">
        <is>
          <t>Ski Madness</t>
        </is>
      </c>
      <c r="AA258" t="inlineStr">
        <is>
          <t>PKT</t>
        </is>
      </c>
      <c r="AB258" t="inlineStr">
        <is>
          <t>Mexico</t>
        </is>
      </c>
      <c r="AF258" t="n">
        <v>27083</v>
      </c>
      <c r="AG258" t="inlineStr">
        <is>
          <t>L AUBERGE DEL MAR</t>
        </is>
      </c>
      <c r="AH258" t="inlineStr">
        <is>
          <t>HTL</t>
        </is>
      </c>
      <c r="AI258" t="inlineStr">
        <is>
          <t>United States</t>
        </is>
      </c>
      <c r="BH258" t="n">
        <v>271</v>
      </c>
      <c r="BI258" t="inlineStr">
        <is>
          <t>MinervaH</t>
        </is>
      </c>
    </row>
    <row r="259">
      <c r="A259">
        <f>_xlfn.XLOOKUP(D259,BN:BN,BO:BO)</f>
        <v/>
      </c>
      <c r="B259" t="inlineStr">
        <is>
          <t>SL</t>
        </is>
      </c>
      <c r="C259" t="n">
        <v>44</v>
      </c>
      <c r="D259">
        <f>_xlfn.XLOOKUP(C259,BC:BC,BD:BD)</f>
        <v/>
      </c>
      <c r="E259" t="n">
        <v>31644</v>
      </c>
      <c r="F259" t="inlineStr">
        <is>
          <t>Itinerario &amp;Beyond Benguerra</t>
        </is>
      </c>
      <c r="G259" s="234" t="n">
        <v>46197</v>
      </c>
      <c r="H259" s="234" t="n">
        <v>46202</v>
      </c>
      <c r="I259" t="inlineStr">
        <is>
          <t>HTL</t>
        </is>
      </c>
      <c r="J259">
        <f>_xlfn.XLOOKUP(I259,AS:AS,AU:AU)</f>
        <v/>
      </c>
      <c r="K259" t="inlineStr">
        <is>
          <t>EUR</t>
        </is>
      </c>
      <c r="L259" s="238" t="n">
        <v>7915.76</v>
      </c>
      <c r="M259">
        <f>L259*_xlfn.XLOOKUP(K259,AM:AM,AN:AN)</f>
        <v/>
      </c>
      <c r="N259">
        <f>L259*_xlfn.XLOOKUP(K259,AM:AM,AO:AO)</f>
        <v/>
      </c>
      <c r="O259" s="238" t="n">
        <v>972.11</v>
      </c>
      <c r="P259">
        <f>O259*_xlfn.XLOOKUP(K259,AM:AM,AN:AN)</f>
        <v/>
      </c>
      <c r="Q259">
        <f>O259*_xlfn.XLOOKUP(K259,AM:AM,AO:AO)</f>
        <v/>
      </c>
      <c r="R259">
        <f>_xlfn.XLOOKUP(E259,Y:Y,Z:Z)</f>
        <v/>
      </c>
      <c r="S259">
        <f>_xlfn.XLOOKUP(E259,Y:Y,AB:AB)</f>
        <v/>
      </c>
      <c r="T259">
        <f>WEEKNUM(G259)</f>
        <v/>
      </c>
      <c r="U259">
        <f>YEAR(G259)</f>
        <v/>
      </c>
      <c r="V259" s="117">
        <f>IFERROR(Q259/N259,"0")</f>
        <v/>
      </c>
      <c r="Y259" t="n">
        <v>34219</v>
      </c>
      <c r="Z259" t="inlineStr">
        <is>
          <t>Le Grand HÙtel CayrÈ</t>
        </is>
      </c>
      <c r="AA259" t="inlineStr">
        <is>
          <t>HTL</t>
        </is>
      </c>
      <c r="AB259" t="inlineStr">
        <is>
          <t>France</t>
        </is>
      </c>
      <c r="AF259" t="n">
        <v>27084</v>
      </c>
      <c r="AG259" t="inlineStr">
        <is>
          <t>HOTEL JEROME, AUBERGE COLLECTION</t>
        </is>
      </c>
      <c r="AH259" t="inlineStr">
        <is>
          <t>HTL</t>
        </is>
      </c>
      <c r="AI259" t="inlineStr">
        <is>
          <t>United States</t>
        </is>
      </c>
      <c r="BH259" t="n">
        <v>273</v>
      </c>
      <c r="BI259" t="inlineStr">
        <is>
          <t>MinervaH</t>
        </is>
      </c>
    </row>
    <row r="260">
      <c r="A260">
        <f>_xlfn.XLOOKUP(D260,BN:BN,BO:BO)</f>
        <v/>
      </c>
      <c r="B260" t="inlineStr">
        <is>
          <t>SL</t>
        </is>
      </c>
      <c r="C260" t="n">
        <v>44</v>
      </c>
      <c r="D260">
        <f>_xlfn.XLOOKUP(C260,BC:BC,BD:BD)</f>
        <v/>
      </c>
      <c r="E260" t="n">
        <v>32793</v>
      </c>
      <c r="F260" t="inlineStr">
        <is>
          <t>Alojamiento Noah House</t>
        </is>
      </c>
      <c r="G260" s="234" t="n">
        <v>46188</v>
      </c>
      <c r="H260" s="234" t="n">
        <v>46190</v>
      </c>
      <c r="I260" t="inlineStr">
        <is>
          <t>HTL</t>
        </is>
      </c>
      <c r="J260">
        <f>_xlfn.XLOOKUP(I260,AS:AS,AU:AU)</f>
        <v/>
      </c>
      <c r="K260" t="inlineStr">
        <is>
          <t>EUR</t>
        </is>
      </c>
      <c r="L260" s="238" t="n">
        <v>327.6</v>
      </c>
      <c r="M260">
        <f>L260*_xlfn.XLOOKUP(K260,AM:AM,AN:AN)</f>
        <v/>
      </c>
      <c r="N260">
        <f>L260*_xlfn.XLOOKUP(K260,AM:AM,AO:AO)</f>
        <v/>
      </c>
      <c r="O260" s="238" t="n">
        <v>12.6</v>
      </c>
      <c r="P260">
        <f>O260*_xlfn.XLOOKUP(K260,AM:AM,AN:AN)</f>
        <v/>
      </c>
      <c r="Q260">
        <f>O260*_xlfn.XLOOKUP(K260,AM:AM,AO:AO)</f>
        <v/>
      </c>
      <c r="R260">
        <f>_xlfn.XLOOKUP(E260,Y:Y,Z:Z)</f>
        <v/>
      </c>
      <c r="S260">
        <f>_xlfn.XLOOKUP(E260,Y:Y,AB:AB)</f>
        <v/>
      </c>
      <c r="T260">
        <f>WEEKNUM(G260)</f>
        <v/>
      </c>
      <c r="U260">
        <f>YEAR(G260)</f>
        <v/>
      </c>
      <c r="V260" s="117">
        <f>IFERROR(Q260/N260,"0")</f>
        <v/>
      </c>
      <c r="Y260" t="n">
        <v>34223</v>
      </c>
      <c r="Z260" t="inlineStr">
        <is>
          <t>SennAir</t>
        </is>
      </c>
      <c r="AA260" t="inlineStr">
        <is>
          <t>BBF</t>
        </is>
      </c>
      <c r="AB260" t="inlineStr">
        <is>
          <t>Austria</t>
        </is>
      </c>
      <c r="AF260" t="n">
        <v>27085</v>
      </c>
      <c r="AG260" t="inlineStr">
        <is>
          <t>HOTEL LE COUCOU</t>
        </is>
      </c>
      <c r="AH260" t="inlineStr">
        <is>
          <t>HTL</t>
        </is>
      </c>
      <c r="AI260" t="inlineStr">
        <is>
          <t>France</t>
        </is>
      </c>
      <c r="BH260" t="n">
        <v>274</v>
      </c>
      <c r="BI260" t="inlineStr">
        <is>
          <t>MinervaH</t>
        </is>
      </c>
    </row>
    <row r="261">
      <c r="A261">
        <f>_xlfn.XLOOKUP(D261,BN:BN,BO:BO)</f>
        <v/>
      </c>
      <c r="B261" t="inlineStr">
        <is>
          <t>SL</t>
        </is>
      </c>
      <c r="C261" t="n">
        <v>44</v>
      </c>
      <c r="D261">
        <f>_xlfn.XLOOKUP(C261,BC:BC,BD:BD)</f>
        <v/>
      </c>
      <c r="E261" t="n">
        <v>27610</v>
      </c>
      <c r="F261" t="inlineStr">
        <is>
          <t>Seguro de viaje</t>
        </is>
      </c>
      <c r="G261" s="234" t="n">
        <v>46187</v>
      </c>
      <c r="H261" s="234" t="n">
        <v>46203</v>
      </c>
      <c r="I261" t="inlineStr">
        <is>
          <t>SEG</t>
        </is>
      </c>
      <c r="J261">
        <f>_xlfn.XLOOKUP(I261,AS:AS,AU:AU)</f>
        <v/>
      </c>
      <c r="K261" t="inlineStr">
        <is>
          <t>EUR</t>
        </is>
      </c>
      <c r="L261" s="238" t="n">
        <v>290.14</v>
      </c>
      <c r="M261">
        <f>L261*_xlfn.XLOOKUP(K261,AM:AM,AN:AN)</f>
        <v/>
      </c>
      <c r="N261">
        <f>L261*_xlfn.XLOOKUP(K261,AM:AM,AO:AO)</f>
        <v/>
      </c>
      <c r="O261" s="238" t="n">
        <v>0</v>
      </c>
      <c r="P261">
        <f>O261*_xlfn.XLOOKUP(K261,AM:AM,AN:AN)</f>
        <v/>
      </c>
      <c r="Q261">
        <f>O261*_xlfn.XLOOKUP(K261,AM:AM,AO:AO)</f>
        <v/>
      </c>
      <c r="R261">
        <f>_xlfn.XLOOKUP(E261,Y:Y,Z:Z)</f>
        <v/>
      </c>
      <c r="S261">
        <f>_xlfn.XLOOKUP(E261,Y:Y,AB:AB)</f>
        <v/>
      </c>
      <c r="T261">
        <f>WEEKNUM(G261)</f>
        <v/>
      </c>
      <c r="U261">
        <f>YEAR(G261)</f>
        <v/>
      </c>
      <c r="V261" s="117">
        <f>IFERROR(Q261/N261,"0")</f>
        <v/>
      </c>
      <c r="Y261" t="n">
        <v>34229</v>
      </c>
      <c r="Z261" t="inlineStr">
        <is>
          <t>Sixty Beverly Hills</t>
        </is>
      </c>
      <c r="AA261" t="inlineStr">
        <is>
          <t>HTL</t>
        </is>
      </c>
      <c r="AB261" t="inlineStr">
        <is>
          <t>United States</t>
        </is>
      </c>
      <c r="AF261" t="n">
        <v>27086</v>
      </c>
      <c r="AG261" t="inlineStr">
        <is>
          <t>THE RITZ CARLTON YACHT COLLECTION</t>
        </is>
      </c>
      <c r="AH261" t="inlineStr">
        <is>
          <t>CRC</t>
        </is>
      </c>
      <c r="AI261" t="inlineStr">
        <is>
          <t>United States</t>
        </is>
      </c>
      <c r="BH261" t="n">
        <v>275</v>
      </c>
      <c r="BI261" t="inlineStr">
        <is>
          <t>MinervaH</t>
        </is>
      </c>
    </row>
    <row r="262">
      <c r="A262">
        <f>_xlfn.XLOOKUP(D262,BN:BN,BO:BO)</f>
        <v/>
      </c>
      <c r="B262" t="inlineStr">
        <is>
          <t>SL</t>
        </is>
      </c>
      <c r="C262" t="n">
        <v>45</v>
      </c>
      <c r="D262">
        <f>_xlfn.XLOOKUP(C262,BC:BC,BD:BD)</f>
        <v/>
      </c>
      <c r="E262" t="n">
        <v>0</v>
      </c>
      <c r="F262" t="inlineStr">
        <is>
          <t xml:space="preserve">Fees por reserva de aereos </t>
        </is>
      </c>
      <c r="G262" s="234" t="n">
        <v>46174</v>
      </c>
      <c r="H262" s="234" t="n">
        <v>46189</v>
      </c>
      <c r="I262" t="inlineStr">
        <is>
          <t>HPS</t>
        </is>
      </c>
      <c r="J262">
        <f>_xlfn.XLOOKUP(I262,AS:AS,AU:AU)</f>
        <v/>
      </c>
      <c r="K262" t="inlineStr">
        <is>
          <t>EUR</t>
        </is>
      </c>
      <c r="L262" s="238" t="n">
        <v>220</v>
      </c>
      <c r="M262">
        <f>L262*_xlfn.XLOOKUP(K262,AM:AM,AN:AN)</f>
        <v/>
      </c>
      <c r="N262">
        <f>L262*_xlfn.XLOOKUP(K262,AM:AM,AO:AO)</f>
        <v/>
      </c>
      <c r="O262" s="238" t="n">
        <v>220</v>
      </c>
      <c r="P262">
        <f>O262*_xlfn.XLOOKUP(K262,AM:AM,AN:AN)</f>
        <v/>
      </c>
      <c r="Q262">
        <f>O262*_xlfn.XLOOKUP(K262,AM:AM,AO:AO)</f>
        <v/>
      </c>
      <c r="R262">
        <f>_xlfn.XLOOKUP(E262,Y:Y,Z:Z)</f>
        <v/>
      </c>
      <c r="S262">
        <f>_xlfn.XLOOKUP(E262,Y:Y,AB:AB)</f>
        <v/>
      </c>
      <c r="T262">
        <f>WEEKNUM(G262)</f>
        <v/>
      </c>
      <c r="U262">
        <f>YEAR(G262)</f>
        <v/>
      </c>
      <c r="V262" s="117">
        <f>IFERROR(Q262/N262,"0")</f>
        <v/>
      </c>
      <c r="Y262" t="n">
        <v>34231</v>
      </c>
      <c r="Z262" t="inlineStr">
        <is>
          <t>HOTEL ALFONSO XIII</t>
        </is>
      </c>
      <c r="AA262" t="inlineStr">
        <is>
          <t>HTL</t>
        </is>
      </c>
      <c r="AB262" t="inlineStr">
        <is>
          <t>Spain</t>
        </is>
      </c>
      <c r="AF262" t="n">
        <v>27087</v>
      </c>
      <c r="AG262" t="inlineStr">
        <is>
          <t>Primerent Exclusive Car Rental</t>
        </is>
      </c>
      <c r="AH262" t="inlineStr">
        <is>
          <t>TRF</t>
        </is>
      </c>
      <c r="AI262" t="inlineStr">
        <is>
          <t>United Kingdom</t>
        </is>
      </c>
      <c r="BH262" t="n">
        <v>276</v>
      </c>
      <c r="BI262" t="inlineStr">
        <is>
          <t>AndreaM</t>
        </is>
      </c>
    </row>
    <row r="263">
      <c r="A263">
        <f>_xlfn.XLOOKUP(D263,BN:BN,BO:BO)</f>
        <v/>
      </c>
      <c r="B263" t="inlineStr">
        <is>
          <t>SL</t>
        </is>
      </c>
      <c r="C263" t="n">
        <v>45</v>
      </c>
      <c r="D263">
        <f>_xlfn.XLOOKUP(C263,BC:BC,BD:BD)</f>
        <v/>
      </c>
      <c r="E263" t="n">
        <v>27688</v>
      </c>
      <c r="F263" t="inlineStr">
        <is>
          <t>Billetes ET | MAD VFA</t>
        </is>
      </c>
      <c r="G263" s="234" t="n">
        <v>46174</v>
      </c>
      <c r="H263" s="234" t="n">
        <v>46174</v>
      </c>
      <c r="I263" t="inlineStr">
        <is>
          <t>ABC</t>
        </is>
      </c>
      <c r="J263">
        <f>_xlfn.XLOOKUP(I263,AS:AS,AU:AU)</f>
        <v/>
      </c>
      <c r="K263" t="inlineStr">
        <is>
          <t>EUR</t>
        </is>
      </c>
      <c r="L263" s="238" t="n">
        <v>1196</v>
      </c>
      <c r="M263">
        <f>L263*_xlfn.XLOOKUP(K263,AM:AM,AN:AN)</f>
        <v/>
      </c>
      <c r="N263">
        <f>L263*_xlfn.XLOOKUP(K263,AM:AM,AO:AO)</f>
        <v/>
      </c>
      <c r="O263" s="238" t="n">
        <v>3.14</v>
      </c>
      <c r="P263">
        <f>O263*_xlfn.XLOOKUP(K263,AM:AM,AN:AN)</f>
        <v/>
      </c>
      <c r="Q263">
        <f>O263*_xlfn.XLOOKUP(K263,AM:AM,AO:AO)</f>
        <v/>
      </c>
      <c r="R263">
        <f>_xlfn.XLOOKUP(E263,Y:Y,Z:Z)</f>
        <v/>
      </c>
      <c r="S263">
        <f>_xlfn.XLOOKUP(E263,Y:Y,AB:AB)</f>
        <v/>
      </c>
      <c r="T263">
        <f>WEEKNUM(G263)</f>
        <v/>
      </c>
      <c r="U263">
        <f>YEAR(G263)</f>
        <v/>
      </c>
      <c r="V263" s="117">
        <f>IFERROR(Q263/N263,"0")</f>
        <v/>
      </c>
      <c r="Y263" t="n">
        <v>34236</v>
      </c>
      <c r="Z263" t="inlineStr">
        <is>
          <t>Four Seasons The Nam Hai</t>
        </is>
      </c>
      <c r="AA263" t="inlineStr">
        <is>
          <t>HTL</t>
        </is>
      </c>
      <c r="AB263" t="inlineStr">
        <is>
          <t>Vietnam</t>
        </is>
      </c>
      <c r="AF263" t="n">
        <v>27092</v>
      </c>
      <c r="AG263" t="inlineStr">
        <is>
          <t>A MANO CUERO</t>
        </is>
      </c>
      <c r="AH263" t="inlineStr">
        <is>
          <t>OTR</t>
        </is>
      </c>
      <c r="AI263" t="inlineStr">
        <is>
          <t>Mexico</t>
        </is>
      </c>
      <c r="BH263" t="n">
        <v>278</v>
      </c>
      <c r="BI263" t="inlineStr">
        <is>
          <t>LucianaE</t>
        </is>
      </c>
    </row>
    <row r="264">
      <c r="A264">
        <f>_xlfn.XLOOKUP(D264,BN:BN,BO:BO)</f>
        <v/>
      </c>
      <c r="B264" t="inlineStr">
        <is>
          <t>SL</t>
        </is>
      </c>
      <c r="C264" t="n">
        <v>45</v>
      </c>
      <c r="D264">
        <f>_xlfn.XLOOKUP(C264,BC:BC,BD:BD)</f>
        <v/>
      </c>
      <c r="E264" t="n">
        <v>27688</v>
      </c>
      <c r="F264" t="inlineStr">
        <is>
          <t>Billetes 4Z | MUB CPT VNX</t>
        </is>
      </c>
      <c r="G264" s="234" t="n">
        <v>46180</v>
      </c>
      <c r="H264" s="234" t="n">
        <v>46184</v>
      </c>
      <c r="I264" t="inlineStr">
        <is>
          <t>ABC</t>
        </is>
      </c>
      <c r="J264">
        <f>_xlfn.XLOOKUP(I264,AS:AS,AU:AU)</f>
        <v/>
      </c>
      <c r="K264" t="inlineStr">
        <is>
          <t>EUR</t>
        </is>
      </c>
      <c r="L264" s="238" t="n">
        <v>1130</v>
      </c>
      <c r="M264">
        <f>L264*_xlfn.XLOOKUP(K264,AM:AM,AN:AN)</f>
        <v/>
      </c>
      <c r="N264">
        <f>L264*_xlfn.XLOOKUP(K264,AM:AM,AO:AO)</f>
        <v/>
      </c>
      <c r="O264" s="238" t="n">
        <v>8.720000000000001</v>
      </c>
      <c r="P264">
        <f>O264*_xlfn.XLOOKUP(K264,AM:AM,AN:AN)</f>
        <v/>
      </c>
      <c r="Q264">
        <f>O264*_xlfn.XLOOKUP(K264,AM:AM,AO:AO)</f>
        <v/>
      </c>
      <c r="R264">
        <f>_xlfn.XLOOKUP(E264,Y:Y,Z:Z)</f>
        <v/>
      </c>
      <c r="S264">
        <f>_xlfn.XLOOKUP(E264,Y:Y,AB:AB)</f>
        <v/>
      </c>
      <c r="T264">
        <f>WEEKNUM(G264)</f>
        <v/>
      </c>
      <c r="U264">
        <f>YEAR(G264)</f>
        <v/>
      </c>
      <c r="V264" s="117">
        <f>IFERROR(Q264/N264,"0")</f>
        <v/>
      </c>
      <c r="Y264" t="n">
        <v>34255</v>
      </c>
      <c r="Z264" t="inlineStr">
        <is>
          <t>Hotel Experimental Marais</t>
        </is>
      </c>
      <c r="AA264" t="inlineStr">
        <is>
          <t>HTL</t>
        </is>
      </c>
      <c r="AB264" t="inlineStr">
        <is>
          <t>France</t>
        </is>
      </c>
      <c r="AF264" t="n">
        <v>27105</v>
      </c>
      <c r="AG264" t="inlineStr">
        <is>
          <t>THE PENINSULA CHICAGO</t>
        </is>
      </c>
      <c r="AH264" t="inlineStr">
        <is>
          <t>HTL</t>
        </is>
      </c>
      <c r="AI264" t="inlineStr">
        <is>
          <t>United States</t>
        </is>
      </c>
      <c r="BH264" t="n">
        <v>279</v>
      </c>
      <c r="BI264" t="inlineStr">
        <is>
          <t>LucianaE</t>
        </is>
      </c>
    </row>
    <row r="265">
      <c r="A265">
        <f>_xlfn.XLOOKUP(D265,BN:BN,BO:BO)</f>
        <v/>
      </c>
      <c r="B265" t="inlineStr">
        <is>
          <t>SL</t>
        </is>
      </c>
      <c r="C265" t="n">
        <v>45</v>
      </c>
      <c r="D265">
        <f>_xlfn.XLOOKUP(C265,BC:BC,BD:BD)</f>
        <v/>
      </c>
      <c r="E265" t="n">
        <v>27688</v>
      </c>
      <c r="F265" t="inlineStr">
        <is>
          <t>Billetes LX | VNX ZRH</t>
        </is>
      </c>
      <c r="G265" s="234" t="n">
        <v>46188</v>
      </c>
      <c r="H265" s="234" t="n">
        <v>46189</v>
      </c>
      <c r="I265" t="inlineStr">
        <is>
          <t>ABC</t>
        </is>
      </c>
      <c r="J265">
        <f>_xlfn.XLOOKUP(I265,AS:AS,AU:AU)</f>
        <v/>
      </c>
      <c r="K265" t="inlineStr">
        <is>
          <t>EUR</t>
        </is>
      </c>
      <c r="L265" s="238" t="n">
        <v>1930</v>
      </c>
      <c r="M265">
        <f>L265*_xlfn.XLOOKUP(K265,AM:AM,AN:AN)</f>
        <v/>
      </c>
      <c r="N265">
        <f>L265*_xlfn.XLOOKUP(K265,AM:AM,AO:AO)</f>
        <v/>
      </c>
      <c r="O265" s="238" t="n">
        <v>5.16</v>
      </c>
      <c r="P265">
        <f>O265*_xlfn.XLOOKUP(K265,AM:AM,AN:AN)</f>
        <v/>
      </c>
      <c r="Q265">
        <f>O265*_xlfn.XLOOKUP(K265,AM:AM,AO:AO)</f>
        <v/>
      </c>
      <c r="R265">
        <f>_xlfn.XLOOKUP(E265,Y:Y,Z:Z)</f>
        <v/>
      </c>
      <c r="S265">
        <f>_xlfn.XLOOKUP(E265,Y:Y,AB:AB)</f>
        <v/>
      </c>
      <c r="T265">
        <f>WEEKNUM(G265)</f>
        <v/>
      </c>
      <c r="U265">
        <f>YEAR(G265)</f>
        <v/>
      </c>
      <c r="V265" s="117">
        <f>IFERROR(Q265/N265,"0")</f>
        <v/>
      </c>
      <c r="Y265" t="n">
        <v>34276</v>
      </c>
      <c r="Z265" t="inlineStr">
        <is>
          <t>JANU TOKYO</t>
        </is>
      </c>
      <c r="AA265" t="inlineStr">
        <is>
          <t>HTL</t>
        </is>
      </c>
      <c r="AB265" t="inlineStr">
        <is>
          <t>Japan</t>
        </is>
      </c>
      <c r="AF265" t="n">
        <v>27108</v>
      </c>
      <c r="AG265" t="inlineStr">
        <is>
          <t>Austrian Airlines</t>
        </is>
      </c>
      <c r="AH265" t="inlineStr">
        <is>
          <t>VLO</t>
        </is>
      </c>
      <c r="AI265" t="inlineStr">
        <is>
          <t>Austria</t>
        </is>
      </c>
      <c r="BH265" t="n">
        <v>280</v>
      </c>
      <c r="BI265" t="inlineStr">
        <is>
          <t>DianaM</t>
        </is>
      </c>
    </row>
    <row r="266">
      <c r="A266">
        <f>_xlfn.XLOOKUP(D266,BN:BN,BO:BO)</f>
        <v/>
      </c>
      <c r="B266" t="inlineStr">
        <is>
          <t>SL</t>
        </is>
      </c>
      <c r="C266" t="n">
        <v>45</v>
      </c>
      <c r="D266">
        <f>_xlfn.XLOOKUP(C266,BC:BC,BD:BD)</f>
        <v/>
      </c>
      <c r="E266" t="n">
        <v>29091</v>
      </c>
      <c r="F266" t="inlineStr">
        <is>
          <t xml:space="preserve">Itinerario Triumph </t>
        </is>
      </c>
      <c r="G266" s="234" t="n">
        <v>46175</v>
      </c>
      <c r="H266" s="234" t="n">
        <v>46184</v>
      </c>
      <c r="I266" t="inlineStr">
        <is>
          <t>PKT</t>
        </is>
      </c>
      <c r="J266">
        <f>_xlfn.XLOOKUP(I266,AS:AS,AU:AU)</f>
        <v/>
      </c>
      <c r="K266" t="inlineStr">
        <is>
          <t>EUR</t>
        </is>
      </c>
      <c r="L266" s="238" t="n">
        <v>4321.6</v>
      </c>
      <c r="M266">
        <f>L266*_xlfn.XLOOKUP(K266,AM:AM,AN:AN)</f>
        <v/>
      </c>
      <c r="N266">
        <f>L266*_xlfn.XLOOKUP(K266,AM:AM,AO:AO)</f>
        <v/>
      </c>
      <c r="O266" s="238" t="n">
        <v>530.72</v>
      </c>
      <c r="P266">
        <f>O266*_xlfn.XLOOKUP(K266,AM:AM,AN:AN)</f>
        <v/>
      </c>
      <c r="Q266">
        <f>O266*_xlfn.XLOOKUP(K266,AM:AM,AO:AO)</f>
        <v/>
      </c>
      <c r="R266">
        <f>_xlfn.XLOOKUP(E266,Y:Y,Z:Z)</f>
        <v/>
      </c>
      <c r="S266">
        <f>_xlfn.XLOOKUP(E266,Y:Y,AB:AB)</f>
        <v/>
      </c>
      <c r="T266">
        <f>WEEKNUM(G266)</f>
        <v/>
      </c>
      <c r="U266">
        <f>YEAR(G266)</f>
        <v/>
      </c>
      <c r="V266" s="117">
        <f>IFERROR(Q266/N266,"0")</f>
        <v/>
      </c>
      <c r="Y266" t="n">
        <v>34277</v>
      </c>
      <c r="Z266" t="inlineStr">
        <is>
          <t>Homanie</t>
        </is>
      </c>
      <c r="AA266" t="inlineStr">
        <is>
          <t>PKT</t>
        </is>
      </c>
      <c r="AB266" t="inlineStr">
        <is>
          <t>France</t>
        </is>
      </c>
      <c r="AF266" t="n">
        <v>27109</v>
      </c>
      <c r="AG266" t="inlineStr">
        <is>
          <t>KISAWA SANCTUARY</t>
        </is>
      </c>
      <c r="AH266" t="inlineStr">
        <is>
          <t>HTL</t>
        </is>
      </c>
      <c r="AI266" t="inlineStr">
        <is>
          <t>Mozambique</t>
        </is>
      </c>
      <c r="BH266" t="n">
        <v>281</v>
      </c>
      <c r="BI266" t="inlineStr">
        <is>
          <t>DianaM</t>
        </is>
      </c>
    </row>
    <row r="267">
      <c r="A267">
        <f>_xlfn.XLOOKUP(D267,BN:BN,BO:BO)</f>
        <v/>
      </c>
      <c r="B267" t="inlineStr">
        <is>
          <t>SL</t>
        </is>
      </c>
      <c r="C267" t="n">
        <v>45</v>
      </c>
      <c r="D267">
        <f>_xlfn.XLOOKUP(C267,BC:BC,BD:BD)</f>
        <v/>
      </c>
      <c r="E267" t="n">
        <v>31572</v>
      </c>
      <c r="F267" t="inlineStr">
        <is>
          <t>Alojamiento Sussurro</t>
        </is>
      </c>
      <c r="G267" s="234" t="n">
        <v>46184</v>
      </c>
      <c r="H267" s="234" t="n">
        <v>46188</v>
      </c>
      <c r="I267" t="inlineStr">
        <is>
          <t>HTL</t>
        </is>
      </c>
      <c r="J267">
        <f>_xlfn.XLOOKUP(I267,AS:AS,AU:AU)</f>
        <v/>
      </c>
      <c r="K267" t="inlineStr">
        <is>
          <t>EUR</t>
        </is>
      </c>
      <c r="L267" s="238" t="n">
        <v>5343.18</v>
      </c>
      <c r="M267">
        <f>L267*_xlfn.XLOOKUP(K267,AM:AM,AN:AN)</f>
        <v/>
      </c>
      <c r="N267">
        <f>L267*_xlfn.XLOOKUP(K267,AM:AM,AO:AO)</f>
        <v/>
      </c>
      <c r="O267" s="238" t="n">
        <v>656.1799999999999</v>
      </c>
      <c r="P267">
        <f>O267*_xlfn.XLOOKUP(K267,AM:AM,AN:AN)</f>
        <v/>
      </c>
      <c r="Q267">
        <f>O267*_xlfn.XLOOKUP(K267,AM:AM,AO:AO)</f>
        <v/>
      </c>
      <c r="R267">
        <f>_xlfn.XLOOKUP(E267,Y:Y,Z:Z)</f>
        <v/>
      </c>
      <c r="S267">
        <f>_xlfn.XLOOKUP(E267,Y:Y,AB:AB)</f>
        <v/>
      </c>
      <c r="T267">
        <f>WEEKNUM(G267)</f>
        <v/>
      </c>
      <c r="U267">
        <f>YEAR(G267)</f>
        <v/>
      </c>
      <c r="V267" s="117">
        <f>IFERROR(Q267/N267,"0")</f>
        <v/>
      </c>
      <c r="Y267" t="n">
        <v>34279</v>
      </c>
      <c r="Z267" t="inlineStr">
        <is>
          <t>Define Living at Brittmoore</t>
        </is>
      </c>
      <c r="AA267" t="inlineStr">
        <is>
          <t>HTL</t>
        </is>
      </c>
      <c r="AB267" t="inlineStr">
        <is>
          <t>United States</t>
        </is>
      </c>
      <c r="AF267" t="n">
        <v>27114</v>
      </c>
      <c r="AG267" t="inlineStr">
        <is>
          <t>CASA BRIVIO</t>
        </is>
      </c>
      <c r="AH267" t="inlineStr">
        <is>
          <t>HTL</t>
        </is>
      </c>
      <c r="AI267" t="inlineStr">
        <is>
          <t>Italy</t>
        </is>
      </c>
      <c r="BH267" t="n">
        <v>282</v>
      </c>
      <c r="BI267" t="inlineStr">
        <is>
          <t>DianaM</t>
        </is>
      </c>
    </row>
    <row r="268">
      <c r="A268">
        <f>_xlfn.XLOOKUP(D268,BN:BN,BO:BO)</f>
        <v/>
      </c>
      <c r="B268" t="inlineStr">
        <is>
          <t>SL</t>
        </is>
      </c>
      <c r="C268" t="n">
        <v>45</v>
      </c>
      <c r="D268">
        <f>_xlfn.XLOOKUP(C268,BC:BC,BD:BD)</f>
        <v/>
      </c>
      <c r="E268" t="n">
        <v>31573</v>
      </c>
      <c r="F268" t="inlineStr">
        <is>
          <t>Itinerario Natural Selection</t>
        </is>
      </c>
      <c r="G268" s="234" t="n">
        <v>46177</v>
      </c>
      <c r="H268" s="234" t="n">
        <v>46180</v>
      </c>
      <c r="I268" t="inlineStr">
        <is>
          <t>PKT</t>
        </is>
      </c>
      <c r="J268">
        <f>_xlfn.XLOOKUP(I268,AS:AS,AU:AU)</f>
        <v/>
      </c>
      <c r="K268" t="inlineStr">
        <is>
          <t>EUR</t>
        </is>
      </c>
      <c r="L268" s="238" t="n">
        <v>8209.870000000001</v>
      </c>
      <c r="M268">
        <f>L268*_xlfn.XLOOKUP(K268,AM:AM,AN:AN)</f>
        <v/>
      </c>
      <c r="N268">
        <f>L268*_xlfn.XLOOKUP(K268,AM:AM,AO:AO)</f>
        <v/>
      </c>
      <c r="O268" s="238" t="n">
        <v>1008.23</v>
      </c>
      <c r="P268">
        <f>O268*_xlfn.XLOOKUP(K268,AM:AM,AN:AN)</f>
        <v/>
      </c>
      <c r="Q268">
        <f>O268*_xlfn.XLOOKUP(K268,AM:AM,AO:AO)</f>
        <v/>
      </c>
      <c r="R268">
        <f>_xlfn.XLOOKUP(E268,Y:Y,Z:Z)</f>
        <v/>
      </c>
      <c r="S268">
        <f>_xlfn.XLOOKUP(E268,Y:Y,AB:AB)</f>
        <v/>
      </c>
      <c r="T268">
        <f>WEEKNUM(G268)</f>
        <v/>
      </c>
      <c r="U268">
        <f>YEAR(G268)</f>
        <v/>
      </c>
      <c r="V268" s="117">
        <f>IFERROR(Q268/N268,"0")</f>
        <v/>
      </c>
      <c r="Y268" t="n">
        <v>34280</v>
      </c>
      <c r="Z268" t="inlineStr">
        <is>
          <t>Hotel Zoe Fishermans Wharf</t>
        </is>
      </c>
      <c r="AA268" t="inlineStr">
        <is>
          <t>HTL</t>
        </is>
      </c>
      <c r="AB268" t="inlineStr">
        <is>
          <t>United States</t>
        </is>
      </c>
      <c r="AF268" t="n">
        <v>27115</v>
      </c>
      <c r="AG268" t="inlineStr">
        <is>
          <t>RESCHIO HOTEL</t>
        </is>
      </c>
      <c r="AH268" t="inlineStr">
        <is>
          <t>HTL</t>
        </is>
      </c>
      <c r="AI268" t="inlineStr">
        <is>
          <t>Italy</t>
        </is>
      </c>
      <c r="BH268" t="n">
        <v>283</v>
      </c>
      <c r="BI268" t="inlineStr">
        <is>
          <t>DianaM</t>
        </is>
      </c>
    </row>
    <row r="269">
      <c r="A269">
        <f>_xlfn.XLOOKUP(D269,BN:BN,BO:BO)</f>
        <v/>
      </c>
      <c r="B269" t="inlineStr">
        <is>
          <t>SL</t>
        </is>
      </c>
      <c r="C269" t="n">
        <v>45</v>
      </c>
      <c r="D269">
        <f>_xlfn.XLOOKUP(C269,BC:BC,BD:BD)</f>
        <v/>
      </c>
      <c r="E269" t="n">
        <v>27610</v>
      </c>
      <c r="F269" t="inlineStr">
        <is>
          <t>Seguro de Viaje</t>
        </is>
      </c>
      <c r="G269" s="234" t="n">
        <v>46174</v>
      </c>
      <c r="H269" s="234" t="n">
        <v>46189</v>
      </c>
      <c r="I269" t="inlineStr">
        <is>
          <t>SEG</t>
        </is>
      </c>
      <c r="J269">
        <f>_xlfn.XLOOKUP(I269,AS:AS,AU:AU)</f>
        <v/>
      </c>
      <c r="K269" t="inlineStr">
        <is>
          <t>EUR</t>
        </is>
      </c>
      <c r="L269" s="238" t="n">
        <v>250.68</v>
      </c>
      <c r="M269">
        <f>L269*_xlfn.XLOOKUP(K269,AM:AM,AN:AN)</f>
        <v/>
      </c>
      <c r="N269">
        <f>L269*_xlfn.XLOOKUP(K269,AM:AM,AO:AO)</f>
        <v/>
      </c>
      <c r="O269" s="238" t="n">
        <v>0</v>
      </c>
      <c r="P269">
        <f>O269*_xlfn.XLOOKUP(K269,AM:AM,AN:AN)</f>
        <v/>
      </c>
      <c r="Q269">
        <f>O269*_xlfn.XLOOKUP(K269,AM:AM,AO:AO)</f>
        <v/>
      </c>
      <c r="R269">
        <f>_xlfn.XLOOKUP(E269,Y:Y,Z:Z)</f>
        <v/>
      </c>
      <c r="S269">
        <f>_xlfn.XLOOKUP(E269,Y:Y,AB:AB)</f>
        <v/>
      </c>
      <c r="T269">
        <f>WEEKNUM(G269)</f>
        <v/>
      </c>
      <c r="U269">
        <f>YEAR(G269)</f>
        <v/>
      </c>
      <c r="V269" s="117">
        <f>IFERROR(Q269/N269,"0")</f>
        <v/>
      </c>
      <c r="Y269" t="n">
        <v>34284</v>
      </c>
      <c r="Z269" t="inlineStr">
        <is>
          <t>The Langham London</t>
        </is>
      </c>
      <c r="AA269" t="inlineStr">
        <is>
          <t>HTL</t>
        </is>
      </c>
      <c r="AB269" t="inlineStr">
        <is>
          <t>United Kingdom</t>
        </is>
      </c>
      <c r="AF269" t="n">
        <v>27142</v>
      </c>
      <c r="AG269" t="inlineStr">
        <is>
          <t>Imperial Tours</t>
        </is>
      </c>
      <c r="AH269" t="inlineStr">
        <is>
          <t>PKT</t>
        </is>
      </c>
      <c r="AI269" t="inlineStr">
        <is>
          <t>Hong Kong</t>
        </is>
      </c>
      <c r="BH269" t="n">
        <v>284</v>
      </c>
      <c r="BI269" t="inlineStr">
        <is>
          <t>DianaM</t>
        </is>
      </c>
    </row>
    <row r="270">
      <c r="A270">
        <f>_xlfn.XLOOKUP(D270,BN:BN,BO:BO)</f>
        <v/>
      </c>
      <c r="B270" t="inlineStr">
        <is>
          <t>SL</t>
        </is>
      </c>
      <c r="C270" t="n">
        <v>46</v>
      </c>
      <c r="D270">
        <f>_xlfn.XLOOKUP(C270,BC:BC,BD:BD)</f>
        <v/>
      </c>
      <c r="E270" t="n">
        <v>31172</v>
      </c>
      <c r="F270" t="inlineStr">
        <is>
          <t>Billete IB | MEX MAD MEX</t>
        </is>
      </c>
      <c r="G270" s="234" t="n">
        <v>45940</v>
      </c>
      <c r="H270" s="234" t="n">
        <v>45955</v>
      </c>
      <c r="I270" t="inlineStr">
        <is>
          <t>ABC</t>
        </is>
      </c>
      <c r="J270">
        <f>_xlfn.XLOOKUP(I270,AS:AS,AU:AU)</f>
        <v/>
      </c>
      <c r="K270" t="inlineStr">
        <is>
          <t>EUR</t>
        </is>
      </c>
      <c r="L270" s="238" t="n">
        <v>1508.38</v>
      </c>
      <c r="M270">
        <f>L270*_xlfn.XLOOKUP(K270,AM:AM,AN:AN)</f>
        <v/>
      </c>
      <c r="N270">
        <f>L270*_xlfn.XLOOKUP(K270,AM:AM,AO:AO)</f>
        <v/>
      </c>
      <c r="O270" s="238" t="n">
        <v>0</v>
      </c>
      <c r="P270">
        <f>O270*_xlfn.XLOOKUP(K270,AM:AM,AN:AN)</f>
        <v/>
      </c>
      <c r="Q270">
        <f>O270*_xlfn.XLOOKUP(K270,AM:AM,AO:AO)</f>
        <v/>
      </c>
      <c r="R270">
        <f>_xlfn.XLOOKUP(E270,Y:Y,Z:Z)</f>
        <v/>
      </c>
      <c r="S270">
        <f>_xlfn.XLOOKUP(E270,Y:Y,AB:AB)</f>
        <v/>
      </c>
      <c r="T270">
        <f>WEEKNUM(G270)</f>
        <v/>
      </c>
      <c r="U270">
        <f>YEAR(G270)</f>
        <v/>
      </c>
      <c r="V270" s="117">
        <f>IFERROR(Q270/N270,"0")</f>
        <v/>
      </c>
      <c r="Y270" t="n">
        <v>34292</v>
      </c>
      <c r="Z270" t="inlineStr">
        <is>
          <t>Kap Caroso</t>
        </is>
      </c>
      <c r="AA270" t="inlineStr">
        <is>
          <t>HTL</t>
        </is>
      </c>
      <c r="AB270" t="inlineStr">
        <is>
          <t>Indonesia</t>
        </is>
      </c>
      <c r="AF270" t="n">
        <v>27175</v>
      </c>
      <c r="AG270" t="inlineStr">
        <is>
          <t>HOTEL UNICO MADRID</t>
        </is>
      </c>
      <c r="AH270" t="inlineStr">
        <is>
          <t>HTL</t>
        </is>
      </c>
      <c r="AI270" t="inlineStr">
        <is>
          <t>Spain</t>
        </is>
      </c>
      <c r="BH270" t="n">
        <v>285</v>
      </c>
      <c r="BI270" t="inlineStr">
        <is>
          <t>DianaM</t>
        </is>
      </c>
    </row>
    <row r="271">
      <c r="A271">
        <f>_xlfn.XLOOKUP(D271,BN:BN,BO:BO)</f>
        <v/>
      </c>
      <c r="B271" t="inlineStr">
        <is>
          <t>SL</t>
        </is>
      </c>
      <c r="C271" t="n">
        <v>47</v>
      </c>
      <c r="D271">
        <f>_xlfn.XLOOKUP(C271,BC:BC,BD:BD)</f>
        <v/>
      </c>
      <c r="E271" t="n">
        <v>27688</v>
      </c>
      <c r="F271" t="inlineStr">
        <is>
          <t>Billete IB | MAD RAK MAD</t>
        </is>
      </c>
      <c r="G271" s="234" t="n">
        <v>45968</v>
      </c>
      <c r="H271" s="234" t="n">
        <v>45971</v>
      </c>
      <c r="I271" t="inlineStr">
        <is>
          <t>ABC</t>
        </is>
      </c>
      <c r="J271">
        <f>_xlfn.XLOOKUP(I271,AS:AS,AU:AU)</f>
        <v/>
      </c>
      <c r="K271" t="inlineStr">
        <is>
          <t>EUR</t>
        </is>
      </c>
      <c r="L271" s="238" t="n">
        <v>2275.54</v>
      </c>
      <c r="M271">
        <f>L271*_xlfn.XLOOKUP(K271,AM:AM,AN:AN)</f>
        <v/>
      </c>
      <c r="N271">
        <f>L271*_xlfn.XLOOKUP(K271,AM:AM,AO:AO)</f>
        <v/>
      </c>
      <c r="O271" s="238" t="n">
        <v>0</v>
      </c>
      <c r="P271">
        <f>O271*_xlfn.XLOOKUP(K271,AM:AM,AN:AN)</f>
        <v/>
      </c>
      <c r="Q271">
        <f>O271*_xlfn.XLOOKUP(K271,AM:AM,AO:AO)</f>
        <v/>
      </c>
      <c r="R271">
        <f>_xlfn.XLOOKUP(E271,Y:Y,Z:Z)</f>
        <v/>
      </c>
      <c r="S271">
        <f>_xlfn.XLOOKUP(E271,Y:Y,AB:AB)</f>
        <v/>
      </c>
      <c r="T271">
        <f>WEEKNUM(G271)</f>
        <v/>
      </c>
      <c r="U271">
        <f>YEAR(G271)</f>
        <v/>
      </c>
      <c r="V271" s="117">
        <f>IFERROR(Q271/N271,"0")</f>
        <v/>
      </c>
      <c r="Y271" t="n">
        <v>34293</v>
      </c>
      <c r="Z271" t="inlineStr">
        <is>
          <t>Boeki Up</t>
        </is>
      </c>
      <c r="AA271" t="inlineStr">
        <is>
          <t>PKT</t>
        </is>
      </c>
      <c r="AB271" t="inlineStr">
        <is>
          <t>Japan</t>
        </is>
      </c>
      <c r="AF271" t="n">
        <v>27193</v>
      </c>
      <c r="AG271" t="inlineStr">
        <is>
          <t>GRAND HOTEL BELLEVUE LONDON</t>
        </is>
      </c>
      <c r="AH271" t="inlineStr">
        <is>
          <t>HTL</t>
        </is>
      </c>
      <c r="AI271" t="inlineStr">
        <is>
          <t>United Kingdom</t>
        </is>
      </c>
      <c r="BH271" t="n">
        <v>286</v>
      </c>
      <c r="BI271" t="inlineStr">
        <is>
          <t>DianaM</t>
        </is>
      </c>
    </row>
    <row r="272">
      <c r="A272">
        <f>_xlfn.XLOOKUP(D272,BN:BN,BO:BO)</f>
        <v/>
      </c>
      <c r="B272" t="inlineStr">
        <is>
          <t>SL</t>
        </is>
      </c>
      <c r="C272" t="n">
        <v>47</v>
      </c>
      <c r="D272">
        <f>_xlfn.XLOOKUP(C272,BC:BC,BD:BD)</f>
        <v/>
      </c>
      <c r="E272" t="n">
        <v>31172</v>
      </c>
      <c r="F272" t="inlineStr">
        <is>
          <t>Compra asiento MAD-RAK</t>
        </is>
      </c>
      <c r="G272" s="234" t="n">
        <v>45968</v>
      </c>
      <c r="H272" s="234" t="n">
        <v>45968</v>
      </c>
      <c r="I272" t="inlineStr">
        <is>
          <t>ABC</t>
        </is>
      </c>
      <c r="J272">
        <f>_xlfn.XLOOKUP(I272,AS:AS,AU:AU)</f>
        <v/>
      </c>
      <c r="K272" t="inlineStr">
        <is>
          <t>EUR</t>
        </is>
      </c>
      <c r="L272" s="238" t="n">
        <v>25</v>
      </c>
      <c r="M272">
        <f>L272*_xlfn.XLOOKUP(K272,AM:AM,AN:AN)</f>
        <v/>
      </c>
      <c r="N272">
        <f>L272*_xlfn.XLOOKUP(K272,AM:AM,AO:AO)</f>
        <v/>
      </c>
      <c r="O272" s="238" t="n">
        <v>0</v>
      </c>
      <c r="P272">
        <f>O272*_xlfn.XLOOKUP(K272,AM:AM,AN:AN)</f>
        <v/>
      </c>
      <c r="Q272">
        <f>O272*_xlfn.XLOOKUP(K272,AM:AM,AO:AO)</f>
        <v/>
      </c>
      <c r="R272">
        <f>_xlfn.XLOOKUP(E272,Y:Y,Z:Z)</f>
        <v/>
      </c>
      <c r="S272">
        <f>_xlfn.XLOOKUP(E272,Y:Y,AB:AB)</f>
        <v/>
      </c>
      <c r="T272">
        <f>WEEKNUM(G272)</f>
        <v/>
      </c>
      <c r="U272">
        <f>YEAR(G272)</f>
        <v/>
      </c>
      <c r="V272" s="117">
        <f>IFERROR(Q272/N272,"0")</f>
        <v/>
      </c>
      <c r="Y272" t="n">
        <v>34295</v>
      </c>
      <c r="Z272" t="inlineStr">
        <is>
          <t>Curious Korea</t>
        </is>
      </c>
      <c r="AA272" t="inlineStr">
        <is>
          <t>PKT</t>
        </is>
      </c>
      <c r="AB272" t="inlineStr">
        <is>
          <t>South Korea</t>
        </is>
      </c>
      <c r="AF272" t="n">
        <v>27194</v>
      </c>
      <c r="AG272" t="inlineStr">
        <is>
          <t>MASSERIA CALDERISI</t>
        </is>
      </c>
      <c r="AH272" t="inlineStr">
        <is>
          <t>HTL</t>
        </is>
      </c>
      <c r="AI272" t="inlineStr">
        <is>
          <t>Italy</t>
        </is>
      </c>
      <c r="BH272" t="n">
        <v>287</v>
      </c>
      <c r="BI272" t="inlineStr">
        <is>
          <t>ClaudiaF</t>
        </is>
      </c>
    </row>
    <row r="273">
      <c r="A273">
        <f>_xlfn.XLOOKUP(D273,BN:BN,BO:BO)</f>
        <v/>
      </c>
      <c r="B273" t="inlineStr">
        <is>
          <t>SL</t>
        </is>
      </c>
      <c r="C273" t="n">
        <v>47</v>
      </c>
      <c r="D273">
        <f>_xlfn.XLOOKUP(C273,BC:BC,BD:BD)</f>
        <v/>
      </c>
      <c r="E273" t="n">
        <v>32798</v>
      </c>
      <c r="F273" t="inlineStr">
        <is>
          <t xml:space="preserve">Hotel + Experiencias Royal Mansour </t>
        </is>
      </c>
      <c r="G273" s="234" t="n">
        <v>45968</v>
      </c>
      <c r="H273" s="234" t="n">
        <v>45971</v>
      </c>
      <c r="I273" t="inlineStr">
        <is>
          <t>HTL</t>
        </is>
      </c>
      <c r="J273">
        <f>_xlfn.XLOOKUP(I273,AS:AS,AU:AU)</f>
        <v/>
      </c>
      <c r="K273" t="inlineStr">
        <is>
          <t>EUR</t>
        </is>
      </c>
      <c r="L273" s="238" t="n">
        <v>2812</v>
      </c>
      <c r="M273">
        <f>L273*_xlfn.XLOOKUP(K273,AM:AM,AN:AN)</f>
        <v/>
      </c>
      <c r="N273">
        <f>L273*_xlfn.XLOOKUP(K273,AM:AM,AO:AO)</f>
        <v/>
      </c>
      <c r="O273" s="238" t="n">
        <v>0</v>
      </c>
      <c r="P273">
        <f>O273*_xlfn.XLOOKUP(K273,AM:AM,AN:AN)</f>
        <v/>
      </c>
      <c r="Q273">
        <f>O273*_xlfn.XLOOKUP(K273,AM:AM,AO:AO)</f>
        <v/>
      </c>
      <c r="R273">
        <f>_xlfn.XLOOKUP(E273,Y:Y,Z:Z)</f>
        <v/>
      </c>
      <c r="S273">
        <f>_xlfn.XLOOKUP(E273,Y:Y,AB:AB)</f>
        <v/>
      </c>
      <c r="T273">
        <f>WEEKNUM(G273)</f>
        <v/>
      </c>
      <c r="U273">
        <f>YEAR(G273)</f>
        <v/>
      </c>
      <c r="V273" s="117">
        <f>IFERROR(Q273/N273,"0")</f>
        <v/>
      </c>
      <c r="Y273" t="n">
        <v>0</v>
      </c>
      <c r="Z273" t="inlineStr">
        <is>
          <t>FEES</t>
        </is>
      </c>
      <c r="AA273" t="inlineStr">
        <is>
          <t>HPS</t>
        </is>
      </c>
      <c r="AF273" t="n">
        <v>27195</v>
      </c>
      <c r="AG273" t="inlineStr">
        <is>
          <t>CROSSING MANZONI</t>
        </is>
      </c>
      <c r="AH273" t="inlineStr">
        <is>
          <t>HTL</t>
        </is>
      </c>
      <c r="AI273" t="inlineStr">
        <is>
          <t>Italy</t>
        </is>
      </c>
      <c r="BH273" t="n">
        <v>288</v>
      </c>
      <c r="BI273" t="inlineStr">
        <is>
          <t>DianaM</t>
        </is>
      </c>
    </row>
    <row r="274">
      <c r="A274">
        <f>_xlfn.XLOOKUP(D274,BN:BN,BO:BO)</f>
        <v/>
      </c>
      <c r="B274" t="inlineStr">
        <is>
          <t>SL</t>
        </is>
      </c>
      <c r="C274" t="n">
        <v>47</v>
      </c>
      <c r="D274">
        <f>_xlfn.XLOOKUP(C274,BC:BC,BD:BD)</f>
        <v/>
      </c>
      <c r="E274" t="n">
        <v>27610</v>
      </c>
      <c r="F274" t="inlineStr">
        <is>
          <t>AON INFINITY 2025 NEW GRUPOS INDEPENDIENTES</t>
        </is>
      </c>
      <c r="G274" s="234" t="n">
        <v>45968</v>
      </c>
      <c r="H274" s="234" t="n">
        <v>45971</v>
      </c>
      <c r="I274" t="inlineStr">
        <is>
          <t>SEG</t>
        </is>
      </c>
      <c r="J274">
        <f>_xlfn.XLOOKUP(I274,AS:AS,AU:AU)</f>
        <v/>
      </c>
      <c r="K274" t="inlineStr">
        <is>
          <t>EUR</t>
        </is>
      </c>
      <c r="L274" s="238" t="n">
        <v>115.2</v>
      </c>
      <c r="M274">
        <f>L274*_xlfn.XLOOKUP(K274,AM:AM,AN:AN)</f>
        <v/>
      </c>
      <c r="N274">
        <f>L274*_xlfn.XLOOKUP(K274,AM:AM,AO:AO)</f>
        <v/>
      </c>
      <c r="O274" s="238" t="n">
        <v>0</v>
      </c>
      <c r="P274">
        <f>O274*_xlfn.XLOOKUP(K274,AM:AM,AN:AN)</f>
        <v/>
      </c>
      <c r="Q274">
        <f>O274*_xlfn.XLOOKUP(K274,AM:AM,AO:AO)</f>
        <v/>
      </c>
      <c r="R274">
        <f>_xlfn.XLOOKUP(E274,Y:Y,Z:Z)</f>
        <v/>
      </c>
      <c r="S274">
        <f>_xlfn.XLOOKUP(E274,Y:Y,AB:AB)</f>
        <v/>
      </c>
      <c r="T274">
        <f>WEEKNUM(G274)</f>
        <v/>
      </c>
      <c r="U274">
        <f>YEAR(G274)</f>
        <v/>
      </c>
      <c r="V274" s="117">
        <f>IFERROR(Q274/N274,"0")</f>
        <v/>
      </c>
      <c r="Y274" s="126" t="n">
        <v>33597</v>
      </c>
      <c r="Z274" t="inlineStr">
        <is>
          <t>Carlota Pérez - Jofre</t>
        </is>
      </c>
      <c r="AA274" t="inlineStr">
        <is>
          <t>GUI</t>
        </is>
      </c>
      <c r="AB274" t="inlineStr">
        <is>
          <t>Mexico</t>
        </is>
      </c>
      <c r="AF274" t="n">
        <v>27210</v>
      </c>
      <c r="AG274" t="inlineStr">
        <is>
          <t>Lufthansa</t>
        </is>
      </c>
      <c r="AH274" t="inlineStr">
        <is>
          <t>VLO</t>
        </is>
      </c>
      <c r="AI274" t="inlineStr">
        <is>
          <t>Germany</t>
        </is>
      </c>
      <c r="BH274" t="n">
        <v>289</v>
      </c>
      <c r="BI274" t="inlineStr">
        <is>
          <t>DianaM</t>
        </is>
      </c>
    </row>
    <row r="275">
      <c r="A275">
        <f>_xlfn.XLOOKUP(D275,BN:BN,BO:BO)</f>
        <v/>
      </c>
      <c r="B275" t="inlineStr">
        <is>
          <t>SL</t>
        </is>
      </c>
      <c r="C275" t="n">
        <v>48</v>
      </c>
      <c r="D275">
        <f>_xlfn.XLOOKUP(C275,BC:BC,BD:BD)</f>
        <v/>
      </c>
      <c r="E275" t="n">
        <v>31584</v>
      </c>
      <c r="F275" t="inlineStr">
        <is>
          <t xml:space="preserve">Itinerario Egipto </t>
        </is>
      </c>
      <c r="G275" s="234" t="n">
        <v>46020</v>
      </c>
      <c r="H275" s="234" t="n">
        <v>46031</v>
      </c>
      <c r="I275" t="inlineStr">
        <is>
          <t>PKT</t>
        </is>
      </c>
      <c r="J275">
        <f>_xlfn.XLOOKUP(I275,AS:AS,AU:AU)</f>
        <v/>
      </c>
      <c r="K275" t="inlineStr">
        <is>
          <t>EUR</t>
        </is>
      </c>
      <c r="L275" s="238" t="n">
        <v>22089.6</v>
      </c>
      <c r="M275">
        <f>L275*_xlfn.XLOOKUP(K275,AM:AM,AN:AN)</f>
        <v/>
      </c>
      <c r="N275">
        <f>L275*_xlfn.XLOOKUP(K275,AM:AM,AO:AO)</f>
        <v/>
      </c>
      <c r="O275" s="238" t="n">
        <v>4069.6</v>
      </c>
      <c r="P275">
        <f>O275*_xlfn.XLOOKUP(K275,AM:AM,AN:AN)</f>
        <v/>
      </c>
      <c r="Q275">
        <f>O275*_xlfn.XLOOKUP(K275,AM:AM,AO:AO)</f>
        <v/>
      </c>
      <c r="R275">
        <f>_xlfn.XLOOKUP(E275,Y:Y,Z:Z)</f>
        <v/>
      </c>
      <c r="S275">
        <f>_xlfn.XLOOKUP(E275,Y:Y,AB:AB)</f>
        <v/>
      </c>
      <c r="T275">
        <f>WEEKNUM(G275)</f>
        <v/>
      </c>
      <c r="U275">
        <f>YEAR(G275)</f>
        <v/>
      </c>
      <c r="V275" s="117">
        <f>IFERROR(Q275/N275,"0")</f>
        <v/>
      </c>
      <c r="Y275" t="n">
        <v>33993</v>
      </c>
      <c r="Z275" t="inlineStr">
        <is>
          <t>REEMBOLSOS</t>
        </is>
      </c>
      <c r="AA275" t="inlineStr">
        <is>
          <t>REE</t>
        </is>
      </c>
      <c r="AF275" t="n">
        <v>27230</v>
      </c>
      <c r="AG275" t="inlineStr">
        <is>
          <t>Matuete Brazil</t>
        </is>
      </c>
      <c r="AH275" t="inlineStr">
        <is>
          <t>PKT</t>
        </is>
      </c>
      <c r="AI275" t="inlineStr">
        <is>
          <t>Brazil</t>
        </is>
      </c>
      <c r="BH275" t="n">
        <v>290</v>
      </c>
      <c r="BI275" t="inlineStr">
        <is>
          <t>DianaM</t>
        </is>
      </c>
    </row>
    <row r="276">
      <c r="A276">
        <f>_xlfn.XLOOKUP(D276,BN:BN,BO:BO)</f>
        <v/>
      </c>
      <c r="B276" t="inlineStr">
        <is>
          <t>SL</t>
        </is>
      </c>
      <c r="C276" t="n">
        <v>48</v>
      </c>
      <c r="D276">
        <f>_xlfn.XLOOKUP(C276,BC:BC,BD:BD)</f>
        <v/>
      </c>
      <c r="E276" t="n">
        <v>31640</v>
      </c>
      <c r="F276" t="inlineStr">
        <is>
          <t xml:space="preserve">Itinerario Jordania </t>
        </is>
      </c>
      <c r="G276" s="234" t="n">
        <v>46031</v>
      </c>
      <c r="H276" s="234" t="n">
        <v>46036</v>
      </c>
      <c r="I276" t="inlineStr">
        <is>
          <t>PKT</t>
        </is>
      </c>
      <c r="J276">
        <f>_xlfn.XLOOKUP(I276,AS:AS,AU:AU)</f>
        <v/>
      </c>
      <c r="K276" t="inlineStr">
        <is>
          <t>EUR</t>
        </is>
      </c>
      <c r="L276" s="238" t="n">
        <v>4794.84</v>
      </c>
      <c r="M276">
        <f>L276*_xlfn.XLOOKUP(K276,AM:AM,AN:AN)</f>
        <v/>
      </c>
      <c r="N276">
        <f>L276*_xlfn.XLOOKUP(K276,AM:AM,AO:AO)</f>
        <v/>
      </c>
      <c r="O276" s="238" t="n">
        <v>864.64</v>
      </c>
      <c r="P276">
        <f>O276*_xlfn.XLOOKUP(K276,AM:AM,AN:AN)</f>
        <v/>
      </c>
      <c r="Q276">
        <f>O276*_xlfn.XLOOKUP(K276,AM:AM,AO:AO)</f>
        <v/>
      </c>
      <c r="R276">
        <f>_xlfn.XLOOKUP(E276,Y:Y,Z:Z)</f>
        <v/>
      </c>
      <c r="S276">
        <f>_xlfn.XLOOKUP(E276,Y:Y,AB:AB)</f>
        <v/>
      </c>
      <c r="T276">
        <f>WEEKNUM(G276)</f>
        <v/>
      </c>
      <c r="U276">
        <f>YEAR(G276)</f>
        <v/>
      </c>
      <c r="V276" s="117">
        <f>IFERROR(Q276/N276,"0")</f>
        <v/>
      </c>
      <c r="Y276" t="n">
        <v>34316</v>
      </c>
      <c r="Z276" t="inlineStr">
        <is>
          <t>Boeki Up</t>
        </is>
      </c>
      <c r="AA276" t="inlineStr">
        <is>
          <t>PKT</t>
        </is>
      </c>
      <c r="AB276" t="inlineStr">
        <is>
          <t>Japan</t>
        </is>
      </c>
      <c r="AF276" t="n">
        <v>27231</v>
      </c>
      <c r="AG276" t="inlineStr">
        <is>
          <t>MONSIEUR GEORGE HOTEL AND SPA</t>
        </is>
      </c>
      <c r="AH276" t="inlineStr">
        <is>
          <t>HTL</t>
        </is>
      </c>
      <c r="AI276" t="inlineStr">
        <is>
          <t>France</t>
        </is>
      </c>
      <c r="BH276" t="n">
        <v>291</v>
      </c>
      <c r="BI276" t="inlineStr">
        <is>
          <t>MinervaH</t>
        </is>
      </c>
    </row>
    <row r="277">
      <c r="A277">
        <f>_xlfn.XLOOKUP(D277,BN:BN,BO:BO)</f>
        <v/>
      </c>
      <c r="B277" t="inlineStr">
        <is>
          <t>SL</t>
        </is>
      </c>
      <c r="C277" t="n">
        <v>48</v>
      </c>
      <c r="D277">
        <f>_xlfn.XLOOKUP(C277,BC:BC,BD:BD)</f>
        <v/>
      </c>
      <c r="E277" t="n">
        <v>27688</v>
      </c>
      <c r="F277" t="inlineStr">
        <is>
          <t>Billetes IB | MAD CAI // AMM MAD</t>
        </is>
      </c>
      <c r="G277" s="234" t="n">
        <v>46020</v>
      </c>
      <c r="H277" s="234" t="n">
        <v>46036</v>
      </c>
      <c r="I277" t="inlineStr">
        <is>
          <t>ABC</t>
        </is>
      </c>
      <c r="J277">
        <f>_xlfn.XLOOKUP(I277,AS:AS,AU:AU)</f>
        <v/>
      </c>
      <c r="K277" t="inlineStr">
        <is>
          <t>EUR</t>
        </is>
      </c>
      <c r="L277" s="238" t="n">
        <v>5649.6</v>
      </c>
      <c r="M277">
        <f>L277*_xlfn.XLOOKUP(K277,AM:AM,AN:AN)</f>
        <v/>
      </c>
      <c r="N277">
        <f>L277*_xlfn.XLOOKUP(K277,AM:AM,AO:AO)</f>
        <v/>
      </c>
      <c r="O277" s="238" t="n">
        <v>0</v>
      </c>
      <c r="P277">
        <f>O277*_xlfn.XLOOKUP(K277,AM:AM,AN:AN)</f>
        <v/>
      </c>
      <c r="Q277">
        <f>O277*_xlfn.XLOOKUP(K277,AM:AM,AO:AO)</f>
        <v/>
      </c>
      <c r="R277">
        <f>_xlfn.XLOOKUP(E277,Y:Y,Z:Z)</f>
        <v/>
      </c>
      <c r="S277">
        <f>_xlfn.XLOOKUP(E277,Y:Y,AB:AB)</f>
        <v/>
      </c>
      <c r="T277">
        <f>WEEKNUM(G277)</f>
        <v/>
      </c>
      <c r="U277">
        <f>YEAR(G277)</f>
        <v/>
      </c>
      <c r="V277" s="117">
        <f>IFERROR(Q277/N277,"0")</f>
        <v/>
      </c>
      <c r="Y277" t="n">
        <v>34416</v>
      </c>
      <c r="Z277" t="inlineStr">
        <is>
          <t>The St Regis Bal Harbour Resort</t>
        </is>
      </c>
      <c r="AA277" t="inlineStr">
        <is>
          <t>HTL</t>
        </is>
      </c>
      <c r="AB277" t="inlineStr">
        <is>
          <t>United States</t>
        </is>
      </c>
      <c r="AF277" t="n">
        <v>27236</v>
      </c>
      <c r="AG277" t="inlineStr">
        <is>
          <t>HOTEL LUNGARNO</t>
        </is>
      </c>
      <c r="AH277" t="inlineStr">
        <is>
          <t>HTL</t>
        </is>
      </c>
      <c r="AI277" t="inlineStr">
        <is>
          <t>Italy</t>
        </is>
      </c>
      <c r="BH277" t="n">
        <v>292</v>
      </c>
      <c r="BI277" t="inlineStr">
        <is>
          <t>DianaM</t>
        </is>
      </c>
    </row>
    <row r="278">
      <c r="A278">
        <f>_xlfn.XLOOKUP(D278,BN:BN,BO:BO)</f>
        <v/>
      </c>
      <c r="B278" t="inlineStr">
        <is>
          <t>SL</t>
        </is>
      </c>
      <c r="C278" t="n">
        <v>48</v>
      </c>
      <c r="D278">
        <f>_xlfn.XLOOKUP(C278,BC:BC,BD:BD)</f>
        <v/>
      </c>
      <c r="E278" t="n">
        <v>27688</v>
      </c>
      <c r="F278" t="inlineStr">
        <is>
          <t>Billetes MS | CAI LXR // ASW CAI</t>
        </is>
      </c>
      <c r="G278" s="234" t="n">
        <v>46022</v>
      </c>
      <c r="H278" s="234" t="n">
        <v>46028</v>
      </c>
      <c r="I278" t="inlineStr">
        <is>
          <t>ABC</t>
        </is>
      </c>
      <c r="J278">
        <f>_xlfn.XLOOKUP(I278,AS:AS,AU:AU)</f>
        <v/>
      </c>
      <c r="K278" t="inlineStr">
        <is>
          <t>EUR</t>
        </is>
      </c>
      <c r="L278" s="238" t="n">
        <v>588.6799999999999</v>
      </c>
      <c r="M278">
        <f>L278*_xlfn.XLOOKUP(K278,AM:AM,AN:AN)</f>
        <v/>
      </c>
      <c r="N278">
        <f>L278*_xlfn.XLOOKUP(K278,AM:AM,AO:AO)</f>
        <v/>
      </c>
      <c r="O278" s="238" t="n">
        <v>0</v>
      </c>
      <c r="P278">
        <f>O278*_xlfn.XLOOKUP(K278,AM:AM,AN:AN)</f>
        <v/>
      </c>
      <c r="Q278">
        <f>O278*_xlfn.XLOOKUP(K278,AM:AM,AO:AO)</f>
        <v/>
      </c>
      <c r="R278">
        <f>_xlfn.XLOOKUP(E278,Y:Y,Z:Z)</f>
        <v/>
      </c>
      <c r="S278">
        <f>_xlfn.XLOOKUP(E278,Y:Y,AB:AB)</f>
        <v/>
      </c>
      <c r="T278">
        <f>WEEKNUM(G278)</f>
        <v/>
      </c>
      <c r="U278">
        <f>YEAR(G278)</f>
        <v/>
      </c>
      <c r="V278" s="117">
        <f>IFERROR(Q278/N278,"0")</f>
        <v/>
      </c>
      <c r="AF278" t="n">
        <v>27237</v>
      </c>
      <c r="AG278" t="inlineStr">
        <is>
          <t>CANYON RANCH LENOX</t>
        </is>
      </c>
      <c r="AH278" t="inlineStr">
        <is>
          <t>HTL</t>
        </is>
      </c>
      <c r="AI278" t="inlineStr">
        <is>
          <t>United States</t>
        </is>
      </c>
      <c r="BH278" t="n">
        <v>293</v>
      </c>
      <c r="BI278" t="inlineStr">
        <is>
          <t>DianaM</t>
        </is>
      </c>
    </row>
    <row r="279">
      <c r="A279">
        <f>_xlfn.XLOOKUP(D279,BN:BN,BO:BO)</f>
        <v/>
      </c>
      <c r="B279" t="inlineStr">
        <is>
          <t>SL</t>
        </is>
      </c>
      <c r="C279" t="n">
        <v>48</v>
      </c>
      <c r="D279">
        <f>_xlfn.XLOOKUP(C279,BC:BC,BD:BD)</f>
        <v/>
      </c>
      <c r="E279" t="n">
        <v>27688</v>
      </c>
      <c r="F279" t="inlineStr">
        <is>
          <t>Billetes RJ | CAI AMM</t>
        </is>
      </c>
      <c r="G279" s="234" t="n">
        <v>46031</v>
      </c>
      <c r="H279" s="234" t="n">
        <v>46031</v>
      </c>
      <c r="I279" t="inlineStr">
        <is>
          <t>ABC</t>
        </is>
      </c>
      <c r="J279">
        <f>_xlfn.XLOOKUP(I279,AS:AS,AU:AU)</f>
        <v/>
      </c>
      <c r="K279" t="inlineStr">
        <is>
          <t>EUR</t>
        </is>
      </c>
      <c r="L279" s="238" t="n">
        <v>708.38</v>
      </c>
      <c r="M279">
        <f>L279*_xlfn.XLOOKUP(K279,AM:AM,AN:AN)</f>
        <v/>
      </c>
      <c r="N279">
        <f>L279*_xlfn.XLOOKUP(K279,AM:AM,AO:AO)</f>
        <v/>
      </c>
      <c r="O279" s="238" t="n">
        <v>0</v>
      </c>
      <c r="P279">
        <f>O279*_xlfn.XLOOKUP(K279,AM:AM,AN:AN)</f>
        <v/>
      </c>
      <c r="Q279">
        <f>O279*_xlfn.XLOOKUP(K279,AM:AM,AO:AO)</f>
        <v/>
      </c>
      <c r="R279">
        <f>_xlfn.XLOOKUP(E279,Y:Y,Z:Z)</f>
        <v/>
      </c>
      <c r="S279">
        <f>_xlfn.XLOOKUP(E279,Y:Y,AB:AB)</f>
        <v/>
      </c>
      <c r="T279">
        <f>WEEKNUM(G279)</f>
        <v/>
      </c>
      <c r="U279">
        <f>YEAR(G279)</f>
        <v/>
      </c>
      <c r="V279" s="117">
        <f>IFERROR(Q279/N279,"0")</f>
        <v/>
      </c>
      <c r="AF279" t="n">
        <v>27238</v>
      </c>
      <c r="AG279" t="inlineStr">
        <is>
          <t>ETT HEM</t>
        </is>
      </c>
      <c r="AH279" t="inlineStr">
        <is>
          <t>HTL</t>
        </is>
      </c>
      <c r="AI279" t="inlineStr">
        <is>
          <t>Sweden</t>
        </is>
      </c>
      <c r="BH279" t="n">
        <v>294</v>
      </c>
      <c r="BI279" t="inlineStr">
        <is>
          <t>MinervaH</t>
        </is>
      </c>
    </row>
    <row r="280">
      <c r="A280">
        <f>_xlfn.XLOOKUP(D280,BN:BN,BO:BO)</f>
        <v/>
      </c>
      <c r="B280" t="inlineStr">
        <is>
          <t>SL</t>
        </is>
      </c>
      <c r="C280" t="n">
        <v>48</v>
      </c>
      <c r="D280">
        <f>_xlfn.XLOOKUP(C280,BC:BC,BD:BD)</f>
        <v/>
      </c>
      <c r="E280" t="n">
        <v>0</v>
      </c>
      <c r="F280" t="inlineStr">
        <is>
          <t>Fee emisión aereos</t>
        </is>
      </c>
      <c r="G280" s="234" t="n">
        <v>46031</v>
      </c>
      <c r="H280" s="234" t="n">
        <v>46031</v>
      </c>
      <c r="I280" t="inlineStr">
        <is>
          <t>HPS</t>
        </is>
      </c>
      <c r="J280">
        <f>_xlfn.XLOOKUP(I280,AS:AS,AU:AU)</f>
        <v/>
      </c>
      <c r="K280" t="inlineStr">
        <is>
          <t>EUR</t>
        </is>
      </c>
      <c r="L280" s="238" t="n">
        <v>250</v>
      </c>
      <c r="M280">
        <f>L280*_xlfn.XLOOKUP(K280,AM:AM,AN:AN)</f>
        <v/>
      </c>
      <c r="N280">
        <f>L280*_xlfn.XLOOKUP(K280,AM:AM,AO:AO)</f>
        <v/>
      </c>
      <c r="O280" s="238" t="n">
        <v>250</v>
      </c>
      <c r="P280">
        <f>O280*_xlfn.XLOOKUP(K280,AM:AM,AN:AN)</f>
        <v/>
      </c>
      <c r="Q280">
        <f>O280*_xlfn.XLOOKUP(K280,AM:AM,AO:AO)</f>
        <v/>
      </c>
      <c r="R280">
        <f>_xlfn.XLOOKUP(E280,Y:Y,Z:Z)</f>
        <v/>
      </c>
      <c r="S280">
        <f>_xlfn.XLOOKUP(E280,Y:Y,AB:AB)</f>
        <v/>
      </c>
      <c r="T280">
        <f>WEEKNUM(G280)</f>
        <v/>
      </c>
      <c r="U280">
        <f>YEAR(G280)</f>
        <v/>
      </c>
      <c r="V280" s="117">
        <f>IFERROR(Q280/N280,"0")</f>
        <v/>
      </c>
      <c r="AF280" t="n">
        <v>27243</v>
      </c>
      <c r="AG280" t="inlineStr">
        <is>
          <t>PALAZZO ALBRICCI PEREGRINI LUXURY HOTEL</t>
        </is>
      </c>
      <c r="AH280" t="inlineStr">
        <is>
          <t>HTL</t>
        </is>
      </c>
      <c r="AI280" t="inlineStr">
        <is>
          <t>Italy</t>
        </is>
      </c>
      <c r="BH280" t="n">
        <v>295</v>
      </c>
      <c r="BI280" t="inlineStr">
        <is>
          <t>AndreaM</t>
        </is>
      </c>
    </row>
    <row r="281">
      <c r="A281">
        <f>_xlfn.XLOOKUP(D281,BN:BN,BO:BO)</f>
        <v/>
      </c>
      <c r="B281" t="inlineStr">
        <is>
          <t>SL</t>
        </is>
      </c>
      <c r="C281" t="n">
        <v>48</v>
      </c>
      <c r="D281">
        <f>_xlfn.XLOOKUP(C281,BC:BC,BD:BD)</f>
        <v/>
      </c>
      <c r="E281" t="n">
        <v>27688</v>
      </c>
      <c r="F281" t="inlineStr">
        <is>
          <t>Reembolso billete IB | Solo tasas</t>
        </is>
      </c>
      <c r="G281" s="234" t="n">
        <v>46020</v>
      </c>
      <c r="H281" s="234" t="n">
        <v>46036</v>
      </c>
      <c r="I281" t="inlineStr">
        <is>
          <t>OTR</t>
        </is>
      </c>
      <c r="J281">
        <f>_xlfn.XLOOKUP(I281,AS:AS,AU:AU)</f>
        <v/>
      </c>
      <c r="K281" t="inlineStr">
        <is>
          <t>EUR</t>
        </is>
      </c>
      <c r="L281" s="238" t="n">
        <v>-161.6</v>
      </c>
      <c r="M281">
        <f>L281*_xlfn.XLOOKUP(K281,AM:AM,AN:AN)</f>
        <v/>
      </c>
      <c r="N281">
        <f>L281*_xlfn.XLOOKUP(K281,AM:AM,AO:AO)</f>
        <v/>
      </c>
      <c r="O281" s="238" t="n">
        <v>0</v>
      </c>
      <c r="P281">
        <f>O281*_xlfn.XLOOKUP(K281,AM:AM,AN:AN)</f>
        <v/>
      </c>
      <c r="Q281">
        <f>O281*_xlfn.XLOOKUP(K281,AM:AM,AO:AO)</f>
        <v/>
      </c>
      <c r="R281">
        <f>_xlfn.XLOOKUP(E281,Y:Y,Z:Z)</f>
        <v/>
      </c>
      <c r="S281">
        <f>_xlfn.XLOOKUP(E281,Y:Y,AB:AB)</f>
        <v/>
      </c>
      <c r="T281">
        <f>WEEKNUM(G281)</f>
        <v/>
      </c>
      <c r="U281">
        <f>YEAR(G281)</f>
        <v/>
      </c>
      <c r="V281" s="117">
        <f>IFERROR(Q281/N281,"0")</f>
        <v/>
      </c>
      <c r="AF281" t="n">
        <v>27247</v>
      </c>
      <c r="AG281" t="inlineStr">
        <is>
          <t>CASA MACA</t>
        </is>
      </c>
      <c r="AH281" t="inlineStr">
        <is>
          <t>HTL</t>
        </is>
      </c>
      <c r="AI281" t="inlineStr">
        <is>
          <t>Spain</t>
        </is>
      </c>
      <c r="BH281" t="n">
        <v>296</v>
      </c>
      <c r="BI281" t="inlineStr">
        <is>
          <t>AndreaM</t>
        </is>
      </c>
    </row>
    <row r="282">
      <c r="A282">
        <f>_xlfn.XLOOKUP(D282,BN:BN,BO:BO)</f>
        <v/>
      </c>
      <c r="B282" t="inlineStr">
        <is>
          <t>SL</t>
        </is>
      </c>
      <c r="C282" t="n">
        <v>48</v>
      </c>
      <c r="D282">
        <f>_xlfn.XLOOKUP(C282,BC:BC,BD:BD)</f>
        <v/>
      </c>
      <c r="E282" t="n">
        <v>27688</v>
      </c>
      <c r="F282" t="inlineStr">
        <is>
          <t>Reembolso billete RJ</t>
        </is>
      </c>
      <c r="G282" s="234" t="n">
        <v>46020</v>
      </c>
      <c r="H282" s="234" t="n">
        <v>46036</v>
      </c>
      <c r="I282" t="inlineStr">
        <is>
          <t>OTR</t>
        </is>
      </c>
      <c r="J282">
        <f>_xlfn.XLOOKUP(I282,AS:AS,AU:AU)</f>
        <v/>
      </c>
      <c r="K282" t="inlineStr">
        <is>
          <t>EUR</t>
        </is>
      </c>
      <c r="L282" s="238" t="n">
        <v>-599.04</v>
      </c>
      <c r="M282">
        <f>L282*_xlfn.XLOOKUP(K282,AM:AM,AN:AN)</f>
        <v/>
      </c>
      <c r="N282">
        <f>L282*_xlfn.XLOOKUP(K282,AM:AM,AO:AO)</f>
        <v/>
      </c>
      <c r="O282" s="238" t="n">
        <v>0</v>
      </c>
      <c r="P282">
        <f>O282*_xlfn.XLOOKUP(K282,AM:AM,AN:AN)</f>
        <v/>
      </c>
      <c r="Q282">
        <f>O282*_xlfn.XLOOKUP(K282,AM:AM,AO:AO)</f>
        <v/>
      </c>
      <c r="R282">
        <f>_xlfn.XLOOKUP(E282,Y:Y,Z:Z)</f>
        <v/>
      </c>
      <c r="S282">
        <f>_xlfn.XLOOKUP(E282,Y:Y,AB:AB)</f>
        <v/>
      </c>
      <c r="T282">
        <f>WEEKNUM(G282)</f>
        <v/>
      </c>
      <c r="U282">
        <f>YEAR(G282)</f>
        <v/>
      </c>
      <c r="V282" s="117">
        <f>IFERROR(Q282/N282,"0")</f>
        <v/>
      </c>
      <c r="AF282" t="n">
        <v>27248</v>
      </c>
      <c r="AG282" t="inlineStr">
        <is>
          <t>SA PEDRISSA</t>
        </is>
      </c>
      <c r="AH282" t="inlineStr">
        <is>
          <t>HTL</t>
        </is>
      </c>
      <c r="AI282" t="inlineStr">
        <is>
          <t>Spain</t>
        </is>
      </c>
      <c r="BH282" t="n">
        <v>297</v>
      </c>
      <c r="BI282" t="inlineStr">
        <is>
          <t>LucianaE</t>
        </is>
      </c>
    </row>
    <row r="283">
      <c r="A283">
        <f>_xlfn.XLOOKUP(D283,BN:BN,BO:BO)</f>
        <v/>
      </c>
      <c r="B283" t="inlineStr">
        <is>
          <t>SL</t>
        </is>
      </c>
      <c r="C283" t="n">
        <v>48</v>
      </c>
      <c r="D283">
        <f>_xlfn.XLOOKUP(C283,BC:BC,BD:BD)</f>
        <v/>
      </c>
      <c r="E283" t="n">
        <v>27688</v>
      </c>
      <c r="F283" t="inlineStr">
        <is>
          <t>Reembolso billete MS</t>
        </is>
      </c>
      <c r="G283" s="234" t="n">
        <v>46020</v>
      </c>
      <c r="H283" s="234" t="n">
        <v>46036</v>
      </c>
      <c r="I283" t="inlineStr">
        <is>
          <t>OTR</t>
        </is>
      </c>
      <c r="J283">
        <f>_xlfn.XLOOKUP(I283,AS:AS,AU:AU)</f>
        <v/>
      </c>
      <c r="K283" t="inlineStr">
        <is>
          <t>EUR</t>
        </is>
      </c>
      <c r="L283" s="238" t="n">
        <v>-540.6799999999999</v>
      </c>
      <c r="M283">
        <f>L283*_xlfn.XLOOKUP(K283,AM:AM,AN:AN)</f>
        <v/>
      </c>
      <c r="N283">
        <f>L283*_xlfn.XLOOKUP(K283,AM:AM,AO:AO)</f>
        <v/>
      </c>
      <c r="O283" s="238" t="n">
        <v>0</v>
      </c>
      <c r="P283">
        <f>O283*_xlfn.XLOOKUP(K283,AM:AM,AN:AN)</f>
        <v/>
      </c>
      <c r="Q283">
        <f>O283*_xlfn.XLOOKUP(K283,AM:AM,AO:AO)</f>
        <v/>
      </c>
      <c r="R283">
        <f>_xlfn.XLOOKUP(E283,Y:Y,Z:Z)</f>
        <v/>
      </c>
      <c r="S283">
        <f>_xlfn.XLOOKUP(E283,Y:Y,AB:AB)</f>
        <v/>
      </c>
      <c r="T283">
        <f>WEEKNUM(G283)</f>
        <v/>
      </c>
      <c r="U283">
        <f>YEAR(G283)</f>
        <v/>
      </c>
      <c r="V283" s="117">
        <f>IFERROR(Q283/N283,"0")</f>
        <v/>
      </c>
      <c r="AF283" t="n">
        <v>27253</v>
      </c>
      <c r="AG283" t="inlineStr">
        <is>
          <t>HOTEL EMBASSY</t>
        </is>
      </c>
      <c r="AH283" t="inlineStr">
        <is>
          <t>HTL</t>
        </is>
      </c>
      <c r="AI283" t="inlineStr">
        <is>
          <t>Italy</t>
        </is>
      </c>
      <c r="BH283" t="n">
        <v>298</v>
      </c>
      <c r="BI283" t="inlineStr">
        <is>
          <t>EduardoP</t>
        </is>
      </c>
    </row>
    <row r="284">
      <c r="A284">
        <f>_xlfn.XLOOKUP(D284,BN:BN,BO:BO)</f>
        <v/>
      </c>
      <c r="B284" t="inlineStr">
        <is>
          <t>SL</t>
        </is>
      </c>
      <c r="C284" t="n">
        <v>49</v>
      </c>
      <c r="D284">
        <f>_xlfn.XLOOKUP(C284,BC:BC,BD:BD)</f>
        <v/>
      </c>
      <c r="E284" t="n">
        <v>27688</v>
      </c>
      <c r="F284" t="inlineStr">
        <is>
          <t>Billete IB | MAD MEX MAD</t>
        </is>
      </c>
      <c r="G284" s="234" t="n">
        <v>45968</v>
      </c>
      <c r="H284" s="234" t="n">
        <v>45977</v>
      </c>
      <c r="I284" t="inlineStr">
        <is>
          <t>ABC</t>
        </is>
      </c>
      <c r="J284">
        <f>_xlfn.XLOOKUP(I284,AS:AS,AU:AU)</f>
        <v/>
      </c>
      <c r="K284" t="inlineStr">
        <is>
          <t>EUR</t>
        </is>
      </c>
      <c r="L284" s="238" t="n">
        <v>3515.8</v>
      </c>
      <c r="M284">
        <f>L284*_xlfn.XLOOKUP(K284,AM:AM,AN:AN)</f>
        <v/>
      </c>
      <c r="N284">
        <f>L284*_xlfn.XLOOKUP(K284,AM:AM,AO:AO)</f>
        <v/>
      </c>
      <c r="O284" s="238" t="n">
        <v>0</v>
      </c>
      <c r="P284">
        <f>O284*_xlfn.XLOOKUP(K284,AM:AM,AN:AN)</f>
        <v/>
      </c>
      <c r="Q284">
        <f>O284*_xlfn.XLOOKUP(K284,AM:AM,AO:AO)</f>
        <v/>
      </c>
      <c r="R284">
        <f>_xlfn.XLOOKUP(E284,Y:Y,Z:Z)</f>
        <v/>
      </c>
      <c r="S284">
        <f>_xlfn.XLOOKUP(E284,Y:Y,AB:AB)</f>
        <v/>
      </c>
      <c r="T284">
        <f>WEEKNUM(G284)</f>
        <v/>
      </c>
      <c r="U284">
        <f>YEAR(G284)</f>
        <v/>
      </c>
      <c r="V284" s="117">
        <f>IFERROR(Q284/N284,"0")</f>
        <v/>
      </c>
      <c r="AF284" t="n">
        <v>27254</v>
      </c>
      <c r="AG284" t="inlineStr">
        <is>
          <t>ARIOSO HOTEL</t>
        </is>
      </c>
      <c r="AH284" t="inlineStr">
        <is>
          <t>HTL</t>
        </is>
      </c>
      <c r="AI284" t="inlineStr">
        <is>
          <t>France</t>
        </is>
      </c>
      <c r="BH284" t="n">
        <v>299</v>
      </c>
      <c r="BI284" t="inlineStr">
        <is>
          <t>MariaM</t>
        </is>
      </c>
    </row>
    <row r="285">
      <c r="A285">
        <f>_xlfn.XLOOKUP(D285,BN:BN,BO:BO)</f>
        <v/>
      </c>
      <c r="B285" t="inlineStr">
        <is>
          <t>SL</t>
        </is>
      </c>
      <c r="C285" t="n">
        <v>51</v>
      </c>
      <c r="D285">
        <f>_xlfn.XLOOKUP(C285,BC:BC,BD:BD)</f>
        <v/>
      </c>
      <c r="E285" t="n">
        <v>27688</v>
      </c>
      <c r="F285" t="inlineStr">
        <is>
          <t>Billete TP | OPO LIS MAD</t>
        </is>
      </c>
      <c r="G285" s="234" t="n">
        <v>45941</v>
      </c>
      <c r="H285" s="234" t="n">
        <v>45943</v>
      </c>
      <c r="I285" t="inlineStr">
        <is>
          <t>ABC</t>
        </is>
      </c>
      <c r="J285">
        <f>_xlfn.XLOOKUP(I285,AS:AS,AU:AU)</f>
        <v/>
      </c>
      <c r="K285" t="inlineStr">
        <is>
          <t>EUR</t>
        </is>
      </c>
      <c r="L285" s="238" t="n">
        <v>330.35</v>
      </c>
      <c r="M285">
        <f>L285*_xlfn.XLOOKUP(K285,AM:AM,AN:AN)</f>
        <v/>
      </c>
      <c r="N285">
        <f>L285*_xlfn.XLOOKUP(K285,AM:AM,AO:AO)</f>
        <v/>
      </c>
      <c r="O285" s="238" t="n">
        <v>0</v>
      </c>
      <c r="P285">
        <f>O285*_xlfn.XLOOKUP(K285,AM:AM,AN:AN)</f>
        <v/>
      </c>
      <c r="Q285">
        <f>O285*_xlfn.XLOOKUP(K285,AM:AM,AO:AO)</f>
        <v/>
      </c>
      <c r="R285">
        <f>_xlfn.XLOOKUP(E285,Y:Y,Z:Z)</f>
        <v/>
      </c>
      <c r="S285">
        <f>_xlfn.XLOOKUP(E285,Y:Y,AB:AB)</f>
        <v/>
      </c>
      <c r="T285">
        <f>WEEKNUM(G285)</f>
        <v/>
      </c>
      <c r="U285">
        <f>YEAR(G285)</f>
        <v/>
      </c>
      <c r="V285" s="117">
        <f>IFERROR(Q285/N285,"0")</f>
        <v/>
      </c>
      <c r="AF285" t="n">
        <v>27255</v>
      </c>
      <c r="AG285" t="inlineStr">
        <is>
          <t>MAMA SHELTER ROMA</t>
        </is>
      </c>
      <c r="AH285" t="inlineStr">
        <is>
          <t>HTL</t>
        </is>
      </c>
      <c r="AI285" t="inlineStr">
        <is>
          <t>Italy</t>
        </is>
      </c>
      <c r="BH285" t="n">
        <v>300</v>
      </c>
      <c r="BI285" t="inlineStr">
        <is>
          <t>DianaM</t>
        </is>
      </c>
    </row>
    <row r="286">
      <c r="A286">
        <f>_xlfn.XLOOKUP(D286,BN:BN,BO:BO)</f>
        <v/>
      </c>
      <c r="B286" t="inlineStr">
        <is>
          <t>SL</t>
        </is>
      </c>
      <c r="C286" t="n">
        <v>52</v>
      </c>
      <c r="D286">
        <f>_xlfn.XLOOKUP(C286,BC:BC,BD:BD)</f>
        <v/>
      </c>
      <c r="E286" t="n">
        <v>0</v>
      </c>
      <c r="F286" t="inlineStr">
        <is>
          <t>Fee emisión Martín</t>
        </is>
      </c>
      <c r="G286" s="234" t="n">
        <v>46009</v>
      </c>
      <c r="H286" s="234" t="n">
        <v>46030</v>
      </c>
      <c r="I286" t="inlineStr">
        <is>
          <t>HPS</t>
        </is>
      </c>
      <c r="J286">
        <f>_xlfn.XLOOKUP(I286,AS:AS,AU:AU)</f>
        <v/>
      </c>
      <c r="K286" t="inlineStr">
        <is>
          <t>EUR</t>
        </is>
      </c>
      <c r="L286" s="238" t="n">
        <v>436.72</v>
      </c>
      <c r="M286">
        <f>L286*_xlfn.XLOOKUP(K286,AM:AM,AN:AN)</f>
        <v/>
      </c>
      <c r="N286">
        <f>L286*_xlfn.XLOOKUP(K286,AM:AM,AO:AO)</f>
        <v/>
      </c>
      <c r="O286" s="238" t="n">
        <v>436.72</v>
      </c>
      <c r="P286">
        <f>O286*_xlfn.XLOOKUP(K286,AM:AM,AN:AN)</f>
        <v/>
      </c>
      <c r="Q286">
        <f>O286*_xlfn.XLOOKUP(K286,AM:AM,AO:AO)</f>
        <v/>
      </c>
      <c r="R286">
        <f>_xlfn.XLOOKUP(E286,Y:Y,Z:Z)</f>
        <v/>
      </c>
      <c r="S286">
        <f>_xlfn.XLOOKUP(E286,Y:Y,AB:AB)</f>
        <v/>
      </c>
      <c r="T286">
        <f>WEEKNUM(G286)</f>
        <v/>
      </c>
      <c r="U286">
        <f>YEAR(G286)</f>
        <v/>
      </c>
      <c r="V286" s="117">
        <f>IFERROR(Q286/N286,"0")</f>
        <v/>
      </c>
      <c r="AF286" t="n">
        <v>27256</v>
      </c>
      <c r="AG286" t="inlineStr">
        <is>
          <t>HILTON MOLINO STUCKY VENICE</t>
        </is>
      </c>
      <c r="AH286" t="inlineStr">
        <is>
          <t>HTL</t>
        </is>
      </c>
      <c r="AI286" t="inlineStr">
        <is>
          <t>Italy</t>
        </is>
      </c>
      <c r="BH286" t="n">
        <v>301</v>
      </c>
      <c r="BI286" t="inlineStr">
        <is>
          <t>DianaM</t>
        </is>
      </c>
    </row>
    <row r="287">
      <c r="A287">
        <f>_xlfn.XLOOKUP(D287,BN:BN,BO:BO)</f>
        <v/>
      </c>
      <c r="B287" t="inlineStr">
        <is>
          <t>SL</t>
        </is>
      </c>
      <c r="C287" t="n">
        <v>52</v>
      </c>
      <c r="D287">
        <f>_xlfn.XLOOKUP(C287,BC:BC,BD:BD)</f>
        <v/>
      </c>
      <c r="E287" t="n">
        <v>28093</v>
      </c>
      <c r="F287" t="inlineStr">
        <is>
          <t>Billete UA | ORD-LAX-NRT--HND-SFO-ORD</t>
        </is>
      </c>
      <c r="G287" s="234" t="n">
        <v>46011</v>
      </c>
      <c r="H287" s="234" t="n">
        <v>46030</v>
      </c>
      <c r="I287" t="inlineStr">
        <is>
          <t>VLO</t>
        </is>
      </c>
      <c r="J287">
        <f>_xlfn.XLOOKUP(I287,AS:AS,AU:AU)</f>
        <v/>
      </c>
      <c r="K287" t="inlineStr">
        <is>
          <t>EUR</t>
        </is>
      </c>
      <c r="L287" s="238" t="n">
        <v>7461.04</v>
      </c>
      <c r="M287">
        <f>L287*_xlfn.XLOOKUP(K287,AM:AM,AN:AN)</f>
        <v/>
      </c>
      <c r="N287">
        <f>L287*_xlfn.XLOOKUP(K287,AM:AM,AO:AO)</f>
        <v/>
      </c>
      <c r="O287" s="238" t="n">
        <v>798.76</v>
      </c>
      <c r="P287">
        <f>O287*_xlfn.XLOOKUP(K287,AM:AM,AN:AN)</f>
        <v/>
      </c>
      <c r="Q287">
        <f>O287*_xlfn.XLOOKUP(K287,AM:AM,AO:AO)</f>
        <v/>
      </c>
      <c r="R287">
        <f>_xlfn.XLOOKUP(E287,Y:Y,Z:Z)</f>
        <v/>
      </c>
      <c r="S287">
        <f>_xlfn.XLOOKUP(E287,Y:Y,AB:AB)</f>
        <v/>
      </c>
      <c r="T287">
        <f>WEEKNUM(G287)</f>
        <v/>
      </c>
      <c r="U287">
        <f>YEAR(G287)</f>
        <v/>
      </c>
      <c r="V287" s="117">
        <f>IFERROR(Q287/N287,"0")</f>
        <v/>
      </c>
      <c r="AF287" t="n">
        <v>27261</v>
      </c>
      <c r="AG287" t="inlineStr">
        <is>
          <t>ACE HOTEL KYOTO</t>
        </is>
      </c>
      <c r="AH287" t="inlineStr">
        <is>
          <t>HTL</t>
        </is>
      </c>
      <c r="AI287" t="inlineStr">
        <is>
          <t>Japan</t>
        </is>
      </c>
      <c r="BH287" t="n">
        <v>302</v>
      </c>
      <c r="BI287" t="inlineStr">
        <is>
          <t>VeronicaN</t>
        </is>
      </c>
    </row>
    <row r="288">
      <c r="A288">
        <f>_xlfn.XLOOKUP(D288,BN:BN,BO:BO)</f>
        <v/>
      </c>
      <c r="B288" t="inlineStr">
        <is>
          <t>SL</t>
        </is>
      </c>
      <c r="C288" t="n">
        <v>52</v>
      </c>
      <c r="D288">
        <f>_xlfn.XLOOKUP(C288,BC:BC,BD:BD)</f>
        <v/>
      </c>
      <c r="E288" t="n">
        <v>27688</v>
      </c>
      <c r="F288" t="inlineStr">
        <is>
          <t>Billete AZ | LIN-TYO-LIN</t>
        </is>
      </c>
      <c r="G288" s="234" t="n">
        <v>46011</v>
      </c>
      <c r="H288" s="234" t="n">
        <v>46030</v>
      </c>
      <c r="I288" t="inlineStr">
        <is>
          <t>ABC</t>
        </is>
      </c>
      <c r="J288">
        <f>_xlfn.XLOOKUP(I288,AS:AS,AU:AU)</f>
        <v/>
      </c>
      <c r="K288" t="inlineStr">
        <is>
          <t>EUR</t>
        </is>
      </c>
      <c r="L288" s="238" t="n">
        <v>4223.95</v>
      </c>
      <c r="M288">
        <f>L288*_xlfn.XLOOKUP(K288,AM:AM,AN:AN)</f>
        <v/>
      </c>
      <c r="N288">
        <f>L288*_xlfn.XLOOKUP(K288,AM:AM,AO:AO)</f>
        <v/>
      </c>
      <c r="O288" s="238" t="n">
        <v>0</v>
      </c>
      <c r="P288">
        <f>O288*_xlfn.XLOOKUP(K288,AM:AM,AN:AN)</f>
        <v/>
      </c>
      <c r="Q288">
        <f>O288*_xlfn.XLOOKUP(K288,AM:AM,AO:AO)</f>
        <v/>
      </c>
      <c r="R288">
        <f>_xlfn.XLOOKUP(E288,Y:Y,Z:Z)</f>
        <v/>
      </c>
      <c r="S288">
        <f>_xlfn.XLOOKUP(E288,Y:Y,AB:AB)</f>
        <v/>
      </c>
      <c r="T288">
        <f>WEEKNUM(G288)</f>
        <v/>
      </c>
      <c r="U288">
        <f>YEAR(G288)</f>
        <v/>
      </c>
      <c r="V288" s="117">
        <f>IFERROR(Q288/N288,"0")</f>
        <v/>
      </c>
      <c r="AF288" t="n">
        <v>27264</v>
      </c>
      <c r="AG288" t="inlineStr">
        <is>
          <t>THE RITZ CARLTON SHANGHAI PUDONG</t>
        </is>
      </c>
      <c r="AH288" t="inlineStr">
        <is>
          <t>HTL</t>
        </is>
      </c>
      <c r="AI288" t="inlineStr">
        <is>
          <t>China</t>
        </is>
      </c>
      <c r="BH288" t="n">
        <v>303</v>
      </c>
      <c r="BI288" t="inlineStr">
        <is>
          <t>VeronicaN</t>
        </is>
      </c>
    </row>
    <row r="289">
      <c r="A289">
        <f>_xlfn.XLOOKUP(D289,BN:BN,BO:BO)</f>
        <v/>
      </c>
      <c r="B289" t="inlineStr">
        <is>
          <t>SL</t>
        </is>
      </c>
      <c r="C289" t="n">
        <v>52</v>
      </c>
      <c r="D289">
        <f>_xlfn.XLOOKUP(C289,BC:BC,BD:BD)</f>
        <v/>
      </c>
      <c r="E289" t="n">
        <v>27688</v>
      </c>
      <c r="F289" t="inlineStr">
        <is>
          <t>Billetes NH | MEX-TYO-MEX</t>
        </is>
      </c>
      <c r="G289" s="234" t="n">
        <v>46009</v>
      </c>
      <c r="H289" s="234" t="n">
        <v>46030</v>
      </c>
      <c r="I289" t="inlineStr">
        <is>
          <t>ABC</t>
        </is>
      </c>
      <c r="J289">
        <f>_xlfn.XLOOKUP(I289,AS:AS,AU:AU)</f>
        <v/>
      </c>
      <c r="K289" t="inlineStr">
        <is>
          <t>EUR</t>
        </is>
      </c>
      <c r="L289" s="238" t="n">
        <v>13693.92</v>
      </c>
      <c r="M289">
        <f>L289*_xlfn.XLOOKUP(K289,AM:AM,AN:AN)</f>
        <v/>
      </c>
      <c r="N289">
        <f>L289*_xlfn.XLOOKUP(K289,AM:AM,AO:AO)</f>
        <v/>
      </c>
      <c r="O289" s="238" t="n">
        <v>0</v>
      </c>
      <c r="P289">
        <f>O289*_xlfn.XLOOKUP(K289,AM:AM,AN:AN)</f>
        <v/>
      </c>
      <c r="Q289">
        <f>O289*_xlfn.XLOOKUP(K289,AM:AM,AO:AO)</f>
        <v/>
      </c>
      <c r="R289">
        <f>_xlfn.XLOOKUP(E289,Y:Y,Z:Z)</f>
        <v/>
      </c>
      <c r="S289">
        <f>_xlfn.XLOOKUP(E289,Y:Y,AB:AB)</f>
        <v/>
      </c>
      <c r="T289">
        <f>WEEKNUM(G289)</f>
        <v/>
      </c>
      <c r="U289">
        <f>YEAR(G289)</f>
        <v/>
      </c>
      <c r="V289" s="117">
        <f>IFERROR(Q289/N289,"0")</f>
        <v/>
      </c>
      <c r="AF289" t="n">
        <v>27265</v>
      </c>
      <c r="AG289" t="inlineStr">
        <is>
          <t>HOTEL THE CELESTINE GINZA</t>
        </is>
      </c>
      <c r="AH289" t="inlineStr">
        <is>
          <t>HTL</t>
        </is>
      </c>
      <c r="AI289" t="inlineStr">
        <is>
          <t>Japan</t>
        </is>
      </c>
      <c r="BH289" t="n">
        <v>304</v>
      </c>
      <c r="BI289" t="inlineStr">
        <is>
          <t>LuciaS</t>
        </is>
      </c>
    </row>
    <row r="290">
      <c r="A290">
        <f>_xlfn.XLOOKUP(D290,BN:BN,BO:BO)</f>
        <v/>
      </c>
      <c r="B290" t="inlineStr">
        <is>
          <t>SL</t>
        </is>
      </c>
      <c r="C290" t="n">
        <v>52</v>
      </c>
      <c r="D290">
        <f>_xlfn.XLOOKUP(C290,BC:BC,BD:BD)</f>
        <v/>
      </c>
      <c r="E290" t="n">
        <v>0</v>
      </c>
      <c r="F290" t="inlineStr">
        <is>
          <t>Fee Helen</t>
        </is>
      </c>
      <c r="G290" s="234" t="n">
        <v>46009</v>
      </c>
      <c r="H290" s="234" t="n">
        <v>46030</v>
      </c>
      <c r="I290" t="inlineStr">
        <is>
          <t>HPS</t>
        </is>
      </c>
      <c r="J290">
        <f>_xlfn.XLOOKUP(I290,AS:AS,AU:AU)</f>
        <v/>
      </c>
      <c r="K290" t="inlineStr">
        <is>
          <t>EUR</t>
        </is>
      </c>
      <c r="L290" s="238" t="n">
        <v>448.37</v>
      </c>
      <c r="M290">
        <f>L290*_xlfn.XLOOKUP(K290,AM:AM,AN:AN)</f>
        <v/>
      </c>
      <c r="N290">
        <f>L290*_xlfn.XLOOKUP(K290,AM:AM,AO:AO)</f>
        <v/>
      </c>
      <c r="O290" s="238" t="n">
        <v>448.37</v>
      </c>
      <c r="P290">
        <f>O290*_xlfn.XLOOKUP(K290,AM:AM,AN:AN)</f>
        <v/>
      </c>
      <c r="Q290">
        <f>O290*_xlfn.XLOOKUP(K290,AM:AM,AO:AO)</f>
        <v/>
      </c>
      <c r="R290">
        <f>_xlfn.XLOOKUP(E290,Y:Y,Z:Z)</f>
        <v/>
      </c>
      <c r="S290">
        <f>_xlfn.XLOOKUP(E290,Y:Y,AB:AB)</f>
        <v/>
      </c>
      <c r="T290">
        <f>WEEKNUM(G290)</f>
        <v/>
      </c>
      <c r="U290">
        <f>YEAR(G290)</f>
        <v/>
      </c>
      <c r="V290" s="117">
        <f>IFERROR(Q290/N290,"0")</f>
        <v/>
      </c>
      <c r="AF290" t="n">
        <v>27301</v>
      </c>
      <c r="AG290" t="inlineStr">
        <is>
          <t>TURISMO EX MAR, S.A. DE C.V.</t>
        </is>
      </c>
      <c r="AH290" t="inlineStr">
        <is>
          <t>VLO</t>
        </is>
      </c>
      <c r="AI290" t="inlineStr">
        <is>
          <t>Mexico</t>
        </is>
      </c>
      <c r="BH290" t="n">
        <v>305</v>
      </c>
      <c r="BI290" t="inlineStr">
        <is>
          <t>DianaM</t>
        </is>
      </c>
    </row>
    <row r="291">
      <c r="A291">
        <f>_xlfn.XLOOKUP(D291,BN:BN,BO:BO)</f>
        <v/>
      </c>
      <c r="B291" t="inlineStr">
        <is>
          <t>SL</t>
        </is>
      </c>
      <c r="C291" t="n">
        <v>52</v>
      </c>
      <c r="D291">
        <f>_xlfn.XLOOKUP(C291,BC:BC,BD:BD)</f>
        <v/>
      </c>
      <c r="E291" t="n">
        <v>27604</v>
      </c>
      <c r="F291" t="inlineStr">
        <is>
          <t>DMC Luxury Japan</t>
        </is>
      </c>
      <c r="G291" s="234" t="n">
        <v>46009</v>
      </c>
      <c r="H291" s="234" t="n">
        <v>46030</v>
      </c>
      <c r="I291" t="inlineStr">
        <is>
          <t>PKT</t>
        </is>
      </c>
      <c r="J291">
        <f>_xlfn.XLOOKUP(I291,AS:AS,AU:AU)</f>
        <v/>
      </c>
      <c r="K291" t="inlineStr">
        <is>
          <t>EUR</t>
        </is>
      </c>
      <c r="L291" s="238" t="n">
        <v>70535.33</v>
      </c>
      <c r="M291">
        <f>L291*_xlfn.XLOOKUP(K291,AM:AM,AN:AN)</f>
        <v/>
      </c>
      <c r="N291">
        <f>L291*_xlfn.XLOOKUP(K291,AM:AM,AO:AO)</f>
        <v/>
      </c>
      <c r="O291" s="238" t="n">
        <v>14572.54</v>
      </c>
      <c r="P291">
        <f>O291*_xlfn.XLOOKUP(K291,AM:AM,AN:AN)</f>
        <v/>
      </c>
      <c r="Q291">
        <f>O291*_xlfn.XLOOKUP(K291,AM:AM,AO:AO)</f>
        <v/>
      </c>
      <c r="R291">
        <f>_xlfn.XLOOKUP(E291,Y:Y,Z:Z)</f>
        <v/>
      </c>
      <c r="S291">
        <f>_xlfn.XLOOKUP(E291,Y:Y,AB:AB)</f>
        <v/>
      </c>
      <c r="T291">
        <f>WEEKNUM(G291)</f>
        <v/>
      </c>
      <c r="U291">
        <f>YEAR(G291)</f>
        <v/>
      </c>
      <c r="V291" s="117">
        <f>IFERROR(Q291/N291,"0")</f>
        <v/>
      </c>
      <c r="AF291" t="n">
        <v>27306</v>
      </c>
      <c r="AG291" t="inlineStr">
        <is>
          <t>Icelandair</t>
        </is>
      </c>
      <c r="AH291" t="inlineStr">
        <is>
          <t>VLO</t>
        </is>
      </c>
      <c r="AI291" t="inlineStr">
        <is>
          <t>Iceland</t>
        </is>
      </c>
      <c r="BH291" t="n">
        <v>306</v>
      </c>
      <c r="BI291" t="inlineStr">
        <is>
          <t>DianaM</t>
        </is>
      </c>
    </row>
    <row r="292">
      <c r="A292">
        <f>_xlfn.XLOOKUP(D292,BN:BN,BO:BO)</f>
        <v/>
      </c>
      <c r="B292" t="inlineStr">
        <is>
          <t>SL</t>
        </is>
      </c>
      <c r="C292" t="n">
        <v>52</v>
      </c>
      <c r="D292">
        <f>_xlfn.XLOOKUP(C292,BC:BC,BD:BD)</f>
        <v/>
      </c>
      <c r="E292" t="n">
        <v>27610</v>
      </c>
      <c r="F292" t="inlineStr">
        <is>
          <t>AON seguro viaje</t>
        </is>
      </c>
      <c r="G292" s="234" t="n">
        <v>46009</v>
      </c>
      <c r="H292" s="234" t="n">
        <v>46030</v>
      </c>
      <c r="I292" t="inlineStr">
        <is>
          <t>SEG</t>
        </is>
      </c>
      <c r="J292">
        <f>_xlfn.XLOOKUP(I292,AS:AS,AU:AU)</f>
        <v/>
      </c>
      <c r="K292" t="inlineStr">
        <is>
          <t>EUR</t>
        </is>
      </c>
      <c r="L292" s="238" t="n">
        <v>589</v>
      </c>
      <c r="M292">
        <f>L292*_xlfn.XLOOKUP(K292,AM:AM,AN:AN)</f>
        <v/>
      </c>
      <c r="N292">
        <f>L292*_xlfn.XLOOKUP(K292,AM:AM,AO:AO)</f>
        <v/>
      </c>
      <c r="O292" s="238" t="n">
        <v>8.720000000000001</v>
      </c>
      <c r="P292">
        <f>O292*_xlfn.XLOOKUP(K292,AM:AM,AN:AN)</f>
        <v/>
      </c>
      <c r="Q292">
        <f>O292*_xlfn.XLOOKUP(K292,AM:AM,AO:AO)</f>
        <v/>
      </c>
      <c r="R292">
        <f>_xlfn.XLOOKUP(E292,Y:Y,Z:Z)</f>
        <v/>
      </c>
      <c r="S292">
        <f>_xlfn.XLOOKUP(E292,Y:Y,AB:AB)</f>
        <v/>
      </c>
      <c r="T292">
        <f>WEEKNUM(G292)</f>
        <v/>
      </c>
      <c r="U292">
        <f>YEAR(G292)</f>
        <v/>
      </c>
      <c r="V292" s="117">
        <f>IFERROR(Q292/N292,"0")</f>
        <v/>
      </c>
      <c r="AF292" t="n">
        <v>27316</v>
      </c>
      <c r="AG292" t="inlineStr">
        <is>
          <t>Emile Garcin Proprietes</t>
        </is>
      </c>
      <c r="AI292" t="inlineStr">
        <is>
          <t>France</t>
        </is>
      </c>
      <c r="BH292" t="n">
        <v>307</v>
      </c>
      <c r="BI292" t="inlineStr">
        <is>
          <t>DianaM</t>
        </is>
      </c>
    </row>
    <row r="293">
      <c r="A293">
        <f>_xlfn.XLOOKUP(D293,BN:BN,BO:BO)</f>
        <v/>
      </c>
      <c r="B293" t="inlineStr">
        <is>
          <t>SL</t>
        </is>
      </c>
      <c r="C293" t="n">
        <v>52</v>
      </c>
      <c r="D293">
        <f>_xlfn.XLOOKUP(C293,BC:BC,BD:BD)</f>
        <v/>
      </c>
      <c r="E293" t="n">
        <v>28093</v>
      </c>
      <c r="F293" t="inlineStr">
        <is>
          <t xml:space="preserve">Billete UA | SFO-MEX-ORD </t>
        </is>
      </c>
      <c r="G293" s="234" t="n">
        <v>46030</v>
      </c>
      <c r="H293" s="234" t="n">
        <v>46034</v>
      </c>
      <c r="I293" t="inlineStr">
        <is>
          <t>VLO</t>
        </is>
      </c>
      <c r="J293">
        <f>_xlfn.XLOOKUP(I293,AS:AS,AU:AU)</f>
        <v/>
      </c>
      <c r="K293" t="inlineStr">
        <is>
          <t>EUR</t>
        </is>
      </c>
      <c r="L293" s="238" t="n">
        <v>575.51</v>
      </c>
      <c r="M293">
        <f>L293*_xlfn.XLOOKUP(K293,AM:AM,AN:AN)</f>
        <v/>
      </c>
      <c r="N293">
        <f>L293*_xlfn.XLOOKUP(K293,AM:AM,AO:AO)</f>
        <v/>
      </c>
      <c r="O293" s="238" t="n">
        <v>0</v>
      </c>
      <c r="P293">
        <f>O293*_xlfn.XLOOKUP(K293,AM:AM,AN:AN)</f>
        <v/>
      </c>
      <c r="Q293">
        <f>O293*_xlfn.XLOOKUP(K293,AM:AM,AO:AO)</f>
        <v/>
      </c>
      <c r="R293">
        <f>_xlfn.XLOOKUP(E293,Y:Y,Z:Z)</f>
        <v/>
      </c>
      <c r="S293">
        <f>_xlfn.XLOOKUP(E293,Y:Y,AB:AB)</f>
        <v/>
      </c>
      <c r="T293">
        <f>WEEKNUM(G293)</f>
        <v/>
      </c>
      <c r="U293">
        <f>YEAR(G293)</f>
        <v/>
      </c>
      <c r="V293" s="117">
        <f>IFERROR(Q293/N293,"0")</f>
        <v/>
      </c>
      <c r="AF293" t="n">
        <v>27336</v>
      </c>
      <c r="AG293" t="inlineStr">
        <is>
          <t>VESTIGE SON VELL</t>
        </is>
      </c>
      <c r="AH293" t="inlineStr">
        <is>
          <t>HTL</t>
        </is>
      </c>
      <c r="AI293" t="inlineStr">
        <is>
          <t>Spain</t>
        </is>
      </c>
      <c r="BH293" t="n">
        <v>308</v>
      </c>
      <c r="BI293" t="inlineStr">
        <is>
          <t>DianaM</t>
        </is>
      </c>
    </row>
    <row r="294">
      <c r="A294">
        <f>_xlfn.XLOOKUP(D294,BN:BN,BO:BO)</f>
        <v/>
      </c>
      <c r="B294" t="inlineStr">
        <is>
          <t>SL</t>
        </is>
      </c>
      <c r="C294" t="n">
        <v>52</v>
      </c>
      <c r="D294">
        <f>_xlfn.XLOOKUP(C294,BC:BC,BD:BD)</f>
        <v/>
      </c>
      <c r="E294" t="n">
        <v>0</v>
      </c>
      <c r="F294" t="inlineStr">
        <is>
          <t>Fee emisión UA</t>
        </is>
      </c>
      <c r="G294" s="234" t="n">
        <v>46030</v>
      </c>
      <c r="H294" s="234" t="n">
        <v>46034</v>
      </c>
      <c r="I294" t="inlineStr">
        <is>
          <t>HPS</t>
        </is>
      </c>
      <c r="J294">
        <f>_xlfn.XLOOKUP(I294,AS:AS,AU:AU)</f>
        <v/>
      </c>
      <c r="K294" t="inlineStr">
        <is>
          <t>EUR</t>
        </is>
      </c>
      <c r="L294" s="238" t="n">
        <v>30</v>
      </c>
      <c r="M294">
        <f>L294*_xlfn.XLOOKUP(K294,AM:AM,AN:AN)</f>
        <v/>
      </c>
      <c r="N294">
        <f>L294*_xlfn.XLOOKUP(K294,AM:AM,AO:AO)</f>
        <v/>
      </c>
      <c r="O294" s="238" t="n">
        <v>30</v>
      </c>
      <c r="P294">
        <f>O294*_xlfn.XLOOKUP(K294,AM:AM,AN:AN)</f>
        <v/>
      </c>
      <c r="Q294">
        <f>O294*_xlfn.XLOOKUP(K294,AM:AM,AO:AO)</f>
        <v/>
      </c>
      <c r="R294">
        <f>_xlfn.XLOOKUP(E294,Y:Y,Z:Z)</f>
        <v/>
      </c>
      <c r="S294">
        <f>_xlfn.XLOOKUP(E294,Y:Y,AB:AB)</f>
        <v/>
      </c>
      <c r="T294">
        <f>WEEKNUM(G294)</f>
        <v/>
      </c>
      <c r="U294">
        <f>YEAR(G294)</f>
        <v/>
      </c>
      <c r="V294" s="117">
        <f>IFERROR(Q294/N294,"0")</f>
        <v/>
      </c>
      <c r="AF294" t="n">
        <v>27345</v>
      </c>
      <c r="AG294" t="inlineStr">
        <is>
          <t>BLISS TRAVEL</t>
        </is>
      </c>
      <c r="AH294" t="inlineStr">
        <is>
          <t>PKT</t>
        </is>
      </c>
      <c r="AI294" t="inlineStr">
        <is>
          <t>Greece</t>
        </is>
      </c>
      <c r="BH294" t="n">
        <v>309</v>
      </c>
      <c r="BI294" t="inlineStr">
        <is>
          <t>DianaM</t>
        </is>
      </c>
    </row>
    <row r="295">
      <c r="A295">
        <f>_xlfn.XLOOKUP(D295,BN:BN,BO:BO)</f>
        <v/>
      </c>
      <c r="B295" t="inlineStr">
        <is>
          <t>SL</t>
        </is>
      </c>
      <c r="C295" t="n">
        <v>52</v>
      </c>
      <c r="D295">
        <f>_xlfn.XLOOKUP(C295,BC:BC,BD:BD)</f>
        <v/>
      </c>
      <c r="E295" t="n">
        <v>0</v>
      </c>
      <c r="F295" t="inlineStr">
        <is>
          <t xml:space="preserve">Recargo AMEX </t>
        </is>
      </c>
      <c r="G295" s="234" t="n">
        <v>46009</v>
      </c>
      <c r="H295" s="234" t="n">
        <v>46034</v>
      </c>
      <c r="I295" t="inlineStr">
        <is>
          <t>CPT</t>
        </is>
      </c>
      <c r="J295">
        <f>_xlfn.XLOOKUP(I295,AS:AS,AU:AU)</f>
        <v/>
      </c>
      <c r="K295" t="inlineStr">
        <is>
          <t>EUR</t>
        </is>
      </c>
      <c r="L295" s="238" t="n">
        <v>56.06</v>
      </c>
      <c r="M295">
        <f>L295*_xlfn.XLOOKUP(K295,AM:AM,AN:AN)</f>
        <v/>
      </c>
      <c r="N295">
        <f>L295*_xlfn.XLOOKUP(K295,AM:AM,AO:AO)</f>
        <v/>
      </c>
      <c r="O295" s="238" t="n">
        <v>56.06</v>
      </c>
      <c r="P295">
        <f>O295*_xlfn.XLOOKUP(K295,AM:AM,AN:AN)</f>
        <v/>
      </c>
      <c r="Q295">
        <f>O295*_xlfn.XLOOKUP(K295,AM:AM,AO:AO)</f>
        <v/>
      </c>
      <c r="R295">
        <f>_xlfn.XLOOKUP(E295,Y:Y,Z:Z)</f>
        <v/>
      </c>
      <c r="S295">
        <f>_xlfn.XLOOKUP(E295,Y:Y,AB:AB)</f>
        <v/>
      </c>
      <c r="T295">
        <f>WEEKNUM(G295)</f>
        <v/>
      </c>
      <c r="U295">
        <f>YEAR(G295)</f>
        <v/>
      </c>
      <c r="V295" s="117">
        <f>IFERROR(Q295/N295,"0")</f>
        <v/>
      </c>
      <c r="AF295" t="n">
        <v>27356</v>
      </c>
      <c r="AG295" t="inlineStr">
        <is>
          <t>Garuda Indonesia</t>
        </is>
      </c>
      <c r="AI295" t="inlineStr">
        <is>
          <t>Indonesia</t>
        </is>
      </c>
      <c r="BH295" t="n">
        <v>310</v>
      </c>
      <c r="BI295" t="inlineStr">
        <is>
          <t>AndreaG</t>
        </is>
      </c>
    </row>
    <row r="296">
      <c r="A296">
        <f>_xlfn.XLOOKUP(D296,BN:BN,BO:BO)</f>
        <v/>
      </c>
      <c r="B296" t="inlineStr">
        <is>
          <t>SL</t>
        </is>
      </c>
      <c r="C296" t="n">
        <v>52</v>
      </c>
      <c r="D296">
        <f>_xlfn.XLOOKUP(C296,BC:BC,BD:BD)</f>
        <v/>
      </c>
      <c r="E296" t="n">
        <v>0</v>
      </c>
      <c r="F296" t="inlineStr">
        <is>
          <t>Fee servicios agencia</t>
        </is>
      </c>
      <c r="G296" s="234" t="n">
        <v>46009</v>
      </c>
      <c r="H296" s="234" t="n">
        <v>46034</v>
      </c>
      <c r="I296" t="inlineStr">
        <is>
          <t>HPS</t>
        </is>
      </c>
      <c r="J296">
        <f>_xlfn.XLOOKUP(I296,AS:AS,AU:AU)</f>
        <v/>
      </c>
      <c r="K296" t="inlineStr">
        <is>
          <t>EUR</t>
        </is>
      </c>
      <c r="L296" s="238" t="n">
        <v>1542.67</v>
      </c>
      <c r="M296">
        <f>L296*_xlfn.XLOOKUP(K296,AM:AM,AN:AN)</f>
        <v/>
      </c>
      <c r="N296">
        <f>L296*_xlfn.XLOOKUP(K296,AM:AM,AO:AO)</f>
        <v/>
      </c>
      <c r="O296" s="238" t="n">
        <v>1542.67</v>
      </c>
      <c r="P296">
        <f>O296*_xlfn.XLOOKUP(K296,AM:AM,AN:AN)</f>
        <v/>
      </c>
      <c r="Q296">
        <f>O296*_xlfn.XLOOKUP(K296,AM:AM,AO:AO)</f>
        <v/>
      </c>
      <c r="R296">
        <f>_xlfn.XLOOKUP(E296,Y:Y,Z:Z)</f>
        <v/>
      </c>
      <c r="S296">
        <f>_xlfn.XLOOKUP(E296,Y:Y,AB:AB)</f>
        <v/>
      </c>
      <c r="T296">
        <f>WEEKNUM(G296)</f>
        <v/>
      </c>
      <c r="U296">
        <f>YEAR(G296)</f>
        <v/>
      </c>
      <c r="V296" s="117">
        <f>IFERROR(Q296/N296,"0")</f>
        <v/>
      </c>
      <c r="AF296" t="n">
        <v>27364</v>
      </c>
      <c r="AG296" t="inlineStr">
        <is>
          <t>ASIANA AIRLINES</t>
        </is>
      </c>
      <c r="AI296" t="inlineStr">
        <is>
          <t>South Korea</t>
        </is>
      </c>
      <c r="BH296" t="n">
        <v>311</v>
      </c>
      <c r="BI296" t="inlineStr">
        <is>
          <t>VeronicaN</t>
        </is>
      </c>
    </row>
    <row r="297">
      <c r="A297">
        <f>_xlfn.XLOOKUP(D297,BN:BN,BO:BO)</f>
        <v/>
      </c>
      <c r="B297" t="inlineStr">
        <is>
          <t>SL</t>
        </is>
      </c>
      <c r="C297" t="n">
        <v>53</v>
      </c>
      <c r="D297">
        <f>_xlfn.XLOOKUP(C297,BC:BC,BD:BD)</f>
        <v/>
      </c>
      <c r="E297" t="n">
        <v>32066</v>
      </c>
      <c r="F297" t="inlineStr">
        <is>
          <t>7 noches Hotel Park Hyatt Niseko</t>
        </is>
      </c>
      <c r="G297" s="234" t="n">
        <v>46019</v>
      </c>
      <c r="H297" s="234" t="n">
        <v>46026</v>
      </c>
      <c r="I297" t="inlineStr">
        <is>
          <t>HTL</t>
        </is>
      </c>
      <c r="J297">
        <f>_xlfn.XLOOKUP(I297,AS:AS,AU:AU)</f>
        <v/>
      </c>
      <c r="K297" t="inlineStr">
        <is>
          <t>EUR</t>
        </is>
      </c>
      <c r="L297" s="238" t="n">
        <v>23250</v>
      </c>
      <c r="M297">
        <f>L297*_xlfn.XLOOKUP(K297,AM:AM,AN:AN)</f>
        <v/>
      </c>
      <c r="N297">
        <f>L297*_xlfn.XLOOKUP(K297,AM:AM,AO:AO)</f>
        <v/>
      </c>
      <c r="O297" s="238" t="n">
        <v>1809</v>
      </c>
      <c r="P297">
        <f>O297*_xlfn.XLOOKUP(K297,AM:AM,AN:AN)</f>
        <v/>
      </c>
      <c r="Q297">
        <f>O297*_xlfn.XLOOKUP(K297,AM:AM,AO:AO)</f>
        <v/>
      </c>
      <c r="R297">
        <f>_xlfn.XLOOKUP(E297,Y:Y,Z:Z)</f>
        <v/>
      </c>
      <c r="S297">
        <f>_xlfn.XLOOKUP(E297,Y:Y,AB:AB)</f>
        <v/>
      </c>
      <c r="T297">
        <f>WEEKNUM(G297)</f>
        <v/>
      </c>
      <c r="U297">
        <f>YEAR(G297)</f>
        <v/>
      </c>
      <c r="V297" s="117">
        <f>IFERROR(Q297/N297,"0")</f>
        <v/>
      </c>
      <c r="AF297" t="n">
        <v>27365</v>
      </c>
      <c r="AG297" t="inlineStr">
        <is>
          <t>Vietnam Airlines</t>
        </is>
      </c>
      <c r="AH297" t="inlineStr">
        <is>
          <t>BBF,VLO,ABC</t>
        </is>
      </c>
      <c r="AI297" t="inlineStr">
        <is>
          <t>Vietnam</t>
        </is>
      </c>
      <c r="BH297" t="n">
        <v>312</v>
      </c>
      <c r="BI297" t="inlineStr">
        <is>
          <t>MinervaH</t>
        </is>
      </c>
    </row>
    <row r="298">
      <c r="A298">
        <f>_xlfn.XLOOKUP(D298,BN:BN,BO:BO)</f>
        <v/>
      </c>
      <c r="B298" t="inlineStr">
        <is>
          <t>SL</t>
        </is>
      </c>
      <c r="C298" t="n">
        <v>53</v>
      </c>
      <c r="D298">
        <f>_xlfn.XLOOKUP(C298,BC:BC,BD:BD)</f>
        <v/>
      </c>
      <c r="E298" t="n">
        <v>27688</v>
      </c>
      <c r="F298" t="inlineStr">
        <is>
          <t>Billetes IB | MAD-TYO-MAD</t>
        </is>
      </c>
      <c r="G298" s="234" t="n">
        <v>46016</v>
      </c>
      <c r="H298" s="234" t="n">
        <v>46027</v>
      </c>
      <c r="I298" t="inlineStr">
        <is>
          <t>ABC</t>
        </is>
      </c>
      <c r="J298">
        <f>_xlfn.XLOOKUP(I298,AS:AS,AU:AU)</f>
        <v/>
      </c>
      <c r="K298" t="inlineStr">
        <is>
          <t>EUR</t>
        </is>
      </c>
      <c r="L298" s="238" t="n">
        <v>17879.1</v>
      </c>
      <c r="M298">
        <f>L298*_xlfn.XLOOKUP(K298,AM:AM,AN:AN)</f>
        <v/>
      </c>
      <c r="N298">
        <f>L298*_xlfn.XLOOKUP(K298,AM:AM,AO:AO)</f>
        <v/>
      </c>
      <c r="O298" s="238" t="n">
        <v>0</v>
      </c>
      <c r="P298">
        <f>O298*_xlfn.XLOOKUP(K298,AM:AM,AN:AN)</f>
        <v/>
      </c>
      <c r="Q298">
        <f>O298*_xlfn.XLOOKUP(K298,AM:AM,AO:AO)</f>
        <v/>
      </c>
      <c r="R298">
        <f>_xlfn.XLOOKUP(E298,Y:Y,Z:Z)</f>
        <v/>
      </c>
      <c r="S298">
        <f>_xlfn.XLOOKUP(E298,Y:Y,AB:AB)</f>
        <v/>
      </c>
      <c r="T298">
        <f>WEEKNUM(G298)</f>
        <v/>
      </c>
      <c r="U298">
        <f>YEAR(G298)</f>
        <v/>
      </c>
      <c r="V298" s="117">
        <f>IFERROR(Q298/N298,"0")</f>
        <v/>
      </c>
      <c r="AF298" t="n">
        <v>27368</v>
      </c>
      <c r="AG298" t="inlineStr">
        <is>
          <t>PAPELERIA GANNET</t>
        </is>
      </c>
      <c r="AH298" t="inlineStr">
        <is>
          <t>OTR</t>
        </is>
      </c>
      <c r="AI298" t="inlineStr">
        <is>
          <t>Mexico</t>
        </is>
      </c>
      <c r="BH298" t="n">
        <v>313</v>
      </c>
      <c r="BI298" t="inlineStr">
        <is>
          <t>MinervaH</t>
        </is>
      </c>
    </row>
    <row r="299">
      <c r="A299">
        <f>_xlfn.XLOOKUP(D299,BN:BN,BO:BO)</f>
        <v/>
      </c>
      <c r="B299" t="inlineStr">
        <is>
          <t>SL</t>
        </is>
      </c>
      <c r="C299" t="n">
        <v>53</v>
      </c>
      <c r="D299">
        <f>_xlfn.XLOOKUP(C299,BC:BC,BD:BD)</f>
        <v/>
      </c>
      <c r="E299" t="n">
        <v>27688</v>
      </c>
      <c r="F299" t="inlineStr">
        <is>
          <t>Billetes JL | TYO-CTS-TYO</t>
        </is>
      </c>
      <c r="G299" s="234" t="n">
        <v>46019</v>
      </c>
      <c r="H299" s="234" t="n">
        <v>46026</v>
      </c>
      <c r="I299" t="inlineStr">
        <is>
          <t>ABC</t>
        </is>
      </c>
      <c r="J299">
        <f>_xlfn.XLOOKUP(I299,AS:AS,AU:AU)</f>
        <v/>
      </c>
      <c r="K299" t="inlineStr">
        <is>
          <t>EUR</t>
        </is>
      </c>
      <c r="L299" s="238" t="n">
        <v>1889.82</v>
      </c>
      <c r="M299">
        <f>L299*_xlfn.XLOOKUP(K299,AM:AM,AN:AN)</f>
        <v/>
      </c>
      <c r="N299">
        <f>L299*_xlfn.XLOOKUP(K299,AM:AM,AO:AO)</f>
        <v/>
      </c>
      <c r="O299" s="238" t="n">
        <v>0</v>
      </c>
      <c r="P299">
        <f>O299*_xlfn.XLOOKUP(K299,AM:AM,AN:AN)</f>
        <v/>
      </c>
      <c r="Q299">
        <f>O299*_xlfn.XLOOKUP(K299,AM:AM,AO:AO)</f>
        <v/>
      </c>
      <c r="R299">
        <f>_xlfn.XLOOKUP(E299,Y:Y,Z:Z)</f>
        <v/>
      </c>
      <c r="S299">
        <f>_xlfn.XLOOKUP(E299,Y:Y,AB:AB)</f>
        <v/>
      </c>
      <c r="T299">
        <f>WEEKNUM(G299)</f>
        <v/>
      </c>
      <c r="U299">
        <f>YEAR(G299)</f>
        <v/>
      </c>
      <c r="V299" s="117">
        <f>IFERROR(Q299/N299,"0")</f>
        <v/>
      </c>
      <c r="AF299" t="n">
        <v>27371</v>
      </c>
      <c r="AG299" t="inlineStr">
        <is>
          <t>VENTOURS</t>
        </is>
      </c>
      <c r="AH299" t="inlineStr">
        <is>
          <t>PKT</t>
        </is>
      </c>
      <c r="AI299" t="inlineStr">
        <is>
          <t>India</t>
        </is>
      </c>
      <c r="BH299" t="n">
        <v>314</v>
      </c>
      <c r="BI299" t="inlineStr">
        <is>
          <t>MinervaH</t>
        </is>
      </c>
    </row>
    <row r="300">
      <c r="A300">
        <f>_xlfn.XLOOKUP(D300,BN:BN,BO:BO)</f>
        <v/>
      </c>
      <c r="B300" t="inlineStr">
        <is>
          <t>SL</t>
        </is>
      </c>
      <c r="C300" t="n">
        <v>53</v>
      </c>
      <c r="D300">
        <f>_xlfn.XLOOKUP(C300,BC:BC,BD:BD)</f>
        <v/>
      </c>
      <c r="E300" t="n">
        <v>0</v>
      </c>
      <c r="F300" t="inlineStr">
        <is>
          <t>Fee emisión</t>
        </is>
      </c>
      <c r="G300" s="234" t="n">
        <v>46019</v>
      </c>
      <c r="H300" s="234" t="n">
        <v>46026</v>
      </c>
      <c r="I300" t="inlineStr">
        <is>
          <t>HPS</t>
        </is>
      </c>
      <c r="J300">
        <f>_xlfn.XLOOKUP(I300,AS:AS,AU:AU)</f>
        <v/>
      </c>
      <c r="K300" t="inlineStr">
        <is>
          <t>EUR</t>
        </is>
      </c>
      <c r="L300" s="238" t="n">
        <v>285</v>
      </c>
      <c r="M300">
        <f>L300*_xlfn.XLOOKUP(K300,AM:AM,AN:AN)</f>
        <v/>
      </c>
      <c r="N300">
        <f>L300*_xlfn.XLOOKUP(K300,AM:AM,AO:AO)</f>
        <v/>
      </c>
      <c r="O300" s="238" t="n">
        <v>285</v>
      </c>
      <c r="P300">
        <f>O300*_xlfn.XLOOKUP(K300,AM:AM,AN:AN)</f>
        <v/>
      </c>
      <c r="Q300">
        <f>O300*_xlfn.XLOOKUP(K300,AM:AM,AO:AO)</f>
        <v/>
      </c>
      <c r="R300">
        <f>_xlfn.XLOOKUP(E300,Y:Y,Z:Z)</f>
        <v/>
      </c>
      <c r="S300">
        <f>_xlfn.XLOOKUP(E300,Y:Y,AB:AB)</f>
        <v/>
      </c>
      <c r="T300">
        <f>WEEKNUM(G300)</f>
        <v/>
      </c>
      <c r="U300">
        <f>YEAR(G300)</f>
        <v/>
      </c>
      <c r="V300" s="117">
        <f>IFERROR(Q300/N300,"0")</f>
        <v/>
      </c>
      <c r="AF300" t="n">
        <v>27387</v>
      </c>
      <c r="AG300" t="inlineStr">
        <is>
          <t>TEMPO VIP</t>
        </is>
      </c>
      <c r="AH300" t="inlineStr">
        <is>
          <t>PKT</t>
        </is>
      </c>
      <c r="AI300" t="inlineStr">
        <is>
          <t>Portugal</t>
        </is>
      </c>
      <c r="BH300" t="n">
        <v>315</v>
      </c>
      <c r="BI300" t="inlineStr">
        <is>
          <t>MinervaH</t>
        </is>
      </c>
    </row>
    <row r="301">
      <c r="A301">
        <f>_xlfn.XLOOKUP(D301,BN:BN,BO:BO)</f>
        <v/>
      </c>
      <c r="B301" t="inlineStr">
        <is>
          <t>SL</t>
        </is>
      </c>
      <c r="C301" t="n">
        <v>53</v>
      </c>
      <c r="D301">
        <f>_xlfn.XLOOKUP(C301,BC:BC,BD:BD)</f>
        <v/>
      </c>
      <c r="E301" t="n">
        <v>32364</v>
      </c>
      <c r="F301" t="inlineStr">
        <is>
          <t>Estancia Edition Tokyo Ginza, 2 habitaciones</t>
        </is>
      </c>
      <c r="G301" s="234" t="n">
        <v>46017</v>
      </c>
      <c r="H301" s="234" t="n">
        <v>46019</v>
      </c>
      <c r="I301" t="inlineStr">
        <is>
          <t>HTL</t>
        </is>
      </c>
      <c r="J301">
        <f>_xlfn.XLOOKUP(I301,AS:AS,AU:AU)</f>
        <v/>
      </c>
      <c r="K301" t="inlineStr">
        <is>
          <t>EUR</t>
        </is>
      </c>
      <c r="L301" s="238" t="n">
        <v>8561</v>
      </c>
      <c r="M301">
        <f>L301*_xlfn.XLOOKUP(K301,AM:AM,AN:AN)</f>
        <v/>
      </c>
      <c r="N301">
        <f>L301*_xlfn.XLOOKUP(K301,AM:AM,AO:AO)</f>
        <v/>
      </c>
      <c r="O301" s="238" t="n">
        <v>550.84</v>
      </c>
      <c r="P301">
        <f>O301*_xlfn.XLOOKUP(K301,AM:AM,AN:AN)</f>
        <v/>
      </c>
      <c r="Q301">
        <f>O301*_xlfn.XLOOKUP(K301,AM:AM,AO:AO)</f>
        <v/>
      </c>
      <c r="R301">
        <f>_xlfn.XLOOKUP(E301,Y:Y,Z:Z)</f>
        <v/>
      </c>
      <c r="S301">
        <f>_xlfn.XLOOKUP(E301,Y:Y,AB:AB)</f>
        <v/>
      </c>
      <c r="T301">
        <f>WEEKNUM(G301)</f>
        <v/>
      </c>
      <c r="U301">
        <f>YEAR(G301)</f>
        <v/>
      </c>
      <c r="V301" s="117">
        <f>IFERROR(Q301/N301,"0")</f>
        <v/>
      </c>
      <c r="AF301" t="n">
        <v>27434</v>
      </c>
      <c r="AG301" t="inlineStr">
        <is>
          <t>LA RESERVE EDEN AU LAC ZURICH</t>
        </is>
      </c>
      <c r="AH301" t="inlineStr">
        <is>
          <t>HTL</t>
        </is>
      </c>
      <c r="AI301" t="inlineStr">
        <is>
          <t>Switzerland</t>
        </is>
      </c>
      <c r="BH301" t="n">
        <v>316</v>
      </c>
      <c r="BI301" t="inlineStr">
        <is>
          <t>MinervaH</t>
        </is>
      </c>
    </row>
    <row r="302">
      <c r="A302">
        <f>_xlfn.XLOOKUP(D302,BN:BN,BO:BO)</f>
        <v/>
      </c>
      <c r="B302" t="inlineStr">
        <is>
          <t>SL</t>
        </is>
      </c>
      <c r="C302" t="n">
        <v>53</v>
      </c>
      <c r="D302">
        <f>_xlfn.XLOOKUP(C302,BC:BC,BD:BD)</f>
        <v/>
      </c>
      <c r="E302" t="n">
        <v>34276</v>
      </c>
      <c r="F302" t="inlineStr">
        <is>
          <t>1 noche 2 habitaciones, Hotel Janu Tokyo</t>
        </is>
      </c>
      <c r="G302" s="234" t="n">
        <v>46026</v>
      </c>
      <c r="H302" s="234" t="n">
        <v>46027</v>
      </c>
      <c r="I302" t="inlineStr">
        <is>
          <t>HTL</t>
        </is>
      </c>
      <c r="J302">
        <f>_xlfn.XLOOKUP(I302,AS:AS,AU:AU)</f>
        <v/>
      </c>
      <c r="K302" t="inlineStr">
        <is>
          <t>EUR</t>
        </is>
      </c>
      <c r="L302" s="238" t="n">
        <v>1752.69</v>
      </c>
      <c r="M302">
        <f>L302*_xlfn.XLOOKUP(K302,AM:AM,AN:AN)</f>
        <v/>
      </c>
      <c r="N302">
        <f>L302*_xlfn.XLOOKUP(K302,AM:AM,AO:AO)</f>
        <v/>
      </c>
      <c r="O302" s="238" t="n">
        <v>211</v>
      </c>
      <c r="P302">
        <f>O302*_xlfn.XLOOKUP(K302,AM:AM,AN:AN)</f>
        <v/>
      </c>
      <c r="Q302">
        <f>O302*_xlfn.XLOOKUP(K302,AM:AM,AO:AO)</f>
        <v/>
      </c>
      <c r="R302">
        <f>_xlfn.XLOOKUP(E302,Y:Y,Z:Z)</f>
        <v/>
      </c>
      <c r="S302">
        <f>_xlfn.XLOOKUP(E302,Y:Y,AB:AB)</f>
        <v/>
      </c>
      <c r="T302">
        <f>WEEKNUM(G302)</f>
        <v/>
      </c>
      <c r="U302">
        <f>YEAR(G302)</f>
        <v/>
      </c>
      <c r="V302" s="117">
        <f>IFERROR(Q302/N302,"0")</f>
        <v/>
      </c>
      <c r="AF302" t="n">
        <v>27436</v>
      </c>
      <c r="AG302" t="inlineStr">
        <is>
          <t>Vueling Airlines</t>
        </is>
      </c>
      <c r="AH302" t="inlineStr">
        <is>
          <t>VLO</t>
        </is>
      </c>
      <c r="AI302" t="inlineStr">
        <is>
          <t>Spain</t>
        </is>
      </c>
      <c r="BH302" t="n">
        <v>317</v>
      </c>
      <c r="BI302" t="inlineStr">
        <is>
          <t>MinervaH</t>
        </is>
      </c>
    </row>
    <row r="303">
      <c r="A303">
        <f>_xlfn.XLOOKUP(D303,BN:BN,BO:BO)</f>
        <v/>
      </c>
      <c r="B303" t="inlineStr">
        <is>
          <t>SL</t>
        </is>
      </c>
      <c r="C303" t="n">
        <v>53</v>
      </c>
      <c r="D303">
        <f>_xlfn.XLOOKUP(C303,BC:BC,BD:BD)</f>
        <v/>
      </c>
      <c r="E303" t="n">
        <v>0</v>
      </c>
      <c r="F303" t="inlineStr">
        <is>
          <t>Sobrecomision</t>
        </is>
      </c>
      <c r="G303" s="234" t="n">
        <v>46016</v>
      </c>
      <c r="H303" s="234" t="n">
        <v>46027</v>
      </c>
      <c r="I303" t="inlineStr">
        <is>
          <t>HPS</t>
        </is>
      </c>
      <c r="J303">
        <f>_xlfn.XLOOKUP(I303,AS:AS,AU:AU)</f>
        <v/>
      </c>
      <c r="K303" t="inlineStr">
        <is>
          <t>EUR</t>
        </is>
      </c>
      <c r="L303" s="238" t="n">
        <v>364.72</v>
      </c>
      <c r="M303">
        <f>L303*_xlfn.XLOOKUP(K303,AM:AM,AN:AN)</f>
        <v/>
      </c>
      <c r="N303">
        <f>L303*_xlfn.XLOOKUP(K303,AM:AM,AO:AO)</f>
        <v/>
      </c>
      <c r="O303" s="238" t="n">
        <v>364.72</v>
      </c>
      <c r="P303">
        <f>O303*_xlfn.XLOOKUP(K303,AM:AM,AN:AN)</f>
        <v/>
      </c>
      <c r="Q303">
        <f>O303*_xlfn.XLOOKUP(K303,AM:AM,AO:AO)</f>
        <v/>
      </c>
      <c r="R303">
        <f>_xlfn.XLOOKUP(E303,Y:Y,Z:Z)</f>
        <v/>
      </c>
      <c r="S303">
        <f>_xlfn.XLOOKUP(E303,Y:Y,AB:AB)</f>
        <v/>
      </c>
      <c r="T303">
        <f>WEEKNUM(G303)</f>
        <v/>
      </c>
      <c r="U303">
        <f>YEAR(G303)</f>
        <v/>
      </c>
      <c r="V303" s="117">
        <f>IFERROR(Q303/N303,"0")</f>
        <v/>
      </c>
      <c r="AF303" t="n">
        <v>27437</v>
      </c>
      <c r="AG303" t="inlineStr">
        <is>
          <t>LAM LINHAS AEREAS DE MOCAMBIQUE</t>
        </is>
      </c>
      <c r="AI303" t="inlineStr">
        <is>
          <t>Mozambique</t>
        </is>
      </c>
      <c r="BH303" t="n">
        <v>318</v>
      </c>
      <c r="BI303" t="inlineStr">
        <is>
          <t>MinervaH</t>
        </is>
      </c>
    </row>
    <row r="304">
      <c r="A304">
        <f>_xlfn.XLOOKUP(D304,BN:BN,BO:BO)</f>
        <v/>
      </c>
      <c r="B304" t="inlineStr">
        <is>
          <t>SL</t>
        </is>
      </c>
      <c r="C304" t="n">
        <v>54</v>
      </c>
      <c r="D304">
        <f>_xlfn.XLOOKUP(C304,BC:BC,BD:BD)</f>
        <v/>
      </c>
      <c r="E304" t="n">
        <v>29073</v>
      </c>
      <c r="F304" t="inlineStr">
        <is>
          <t>Reservación Backstage Zermatt</t>
        </is>
      </c>
      <c r="G304" s="234" t="n">
        <v>46017</v>
      </c>
      <c r="H304" s="234" t="n">
        <v>46025</v>
      </c>
      <c r="I304" t="inlineStr">
        <is>
          <t>HTL</t>
        </is>
      </c>
      <c r="J304">
        <f>_xlfn.XLOOKUP(I304,AS:AS,AU:AU)</f>
        <v/>
      </c>
      <c r="K304" t="inlineStr">
        <is>
          <t>EUR</t>
        </is>
      </c>
      <c r="L304" s="238" t="n">
        <v>18909.67</v>
      </c>
      <c r="M304">
        <f>L304*_xlfn.XLOOKUP(K304,AM:AM,AN:AN)</f>
        <v/>
      </c>
      <c r="N304">
        <f>L304*_xlfn.XLOOKUP(K304,AM:AM,AO:AO)</f>
        <v/>
      </c>
      <c r="O304" s="238" t="n">
        <v>423.82</v>
      </c>
      <c r="P304">
        <f>O304*_xlfn.XLOOKUP(K304,AM:AM,AN:AN)</f>
        <v/>
      </c>
      <c r="Q304">
        <f>O304*_xlfn.XLOOKUP(K304,AM:AM,AO:AO)</f>
        <v/>
      </c>
      <c r="R304">
        <f>_xlfn.XLOOKUP(E304,Y:Y,Z:Z)</f>
        <v/>
      </c>
      <c r="S304">
        <f>_xlfn.XLOOKUP(E304,Y:Y,AB:AB)</f>
        <v/>
      </c>
      <c r="T304">
        <f>WEEKNUM(G304)</f>
        <v/>
      </c>
      <c r="U304">
        <f>YEAR(G304)</f>
        <v/>
      </c>
      <c r="V304" s="117">
        <f>IFERROR(Q304/N304,"0")</f>
        <v/>
      </c>
      <c r="AF304" t="n">
        <v>27439</v>
      </c>
      <c r="AG304" t="inlineStr">
        <is>
          <t>Ferryhopper</t>
        </is>
      </c>
      <c r="AH304" t="inlineStr">
        <is>
          <t>OTR</t>
        </is>
      </c>
      <c r="AI304" t="inlineStr">
        <is>
          <t>Greece</t>
        </is>
      </c>
      <c r="BH304" t="n">
        <v>319</v>
      </c>
      <c r="BI304" t="inlineStr">
        <is>
          <t>MinervaH</t>
        </is>
      </c>
    </row>
    <row r="305">
      <c r="A305">
        <f>_xlfn.XLOOKUP(D305,BN:BN,BO:BO)</f>
        <v/>
      </c>
      <c r="B305" t="inlineStr">
        <is>
          <t>SL</t>
        </is>
      </c>
      <c r="C305" t="n">
        <v>54</v>
      </c>
      <c r="D305">
        <f>_xlfn.XLOOKUP(C305,BC:BC,BD:BD)</f>
        <v/>
      </c>
      <c r="E305" t="n">
        <v>27610</v>
      </c>
      <c r="F305" t="inlineStr">
        <is>
          <t>Seguro de Libre Dersistimiento</t>
        </is>
      </c>
      <c r="G305" s="234" t="n">
        <v>46017</v>
      </c>
      <c r="H305" s="234" t="n">
        <v>46025</v>
      </c>
      <c r="I305" t="inlineStr">
        <is>
          <t>SEG</t>
        </is>
      </c>
      <c r="J305">
        <f>_xlfn.XLOOKUP(I305,AS:AS,AU:AU)</f>
        <v/>
      </c>
      <c r="K305" t="inlineStr">
        <is>
          <t>EUR</t>
        </is>
      </c>
      <c r="L305" s="238" t="n">
        <v>549.12</v>
      </c>
      <c r="M305">
        <f>L305*_xlfn.XLOOKUP(K305,AM:AM,AN:AN)</f>
        <v/>
      </c>
      <c r="N305">
        <f>L305*_xlfn.XLOOKUP(K305,AM:AM,AO:AO)</f>
        <v/>
      </c>
      <c r="O305" s="238" t="n">
        <v>0</v>
      </c>
      <c r="P305">
        <f>O305*_xlfn.XLOOKUP(K305,AM:AM,AN:AN)</f>
        <v/>
      </c>
      <c r="Q305">
        <f>O305*_xlfn.XLOOKUP(K305,AM:AM,AO:AO)</f>
        <v/>
      </c>
      <c r="R305">
        <f>_xlfn.XLOOKUP(E305,Y:Y,Z:Z)</f>
        <v/>
      </c>
      <c r="S305">
        <f>_xlfn.XLOOKUP(E305,Y:Y,AB:AB)</f>
        <v/>
      </c>
      <c r="T305">
        <f>WEEKNUM(G305)</f>
        <v/>
      </c>
      <c r="U305">
        <f>YEAR(G305)</f>
        <v/>
      </c>
      <c r="V305" s="117">
        <f>IFERROR(Q305/N305,"0")</f>
        <v/>
      </c>
      <c r="AF305" t="n">
        <v>27447</v>
      </c>
      <c r="AG305" t="inlineStr">
        <is>
          <t>FINNAIR</t>
        </is>
      </c>
      <c r="AH305" t="inlineStr">
        <is>
          <t>VLO</t>
        </is>
      </c>
      <c r="AI305" t="inlineStr">
        <is>
          <t>Finland</t>
        </is>
      </c>
      <c r="BH305" t="n">
        <v>320</v>
      </c>
      <c r="BI305" t="inlineStr">
        <is>
          <t>MinervaH</t>
        </is>
      </c>
    </row>
    <row r="306">
      <c r="A306">
        <f>_xlfn.XLOOKUP(D306,BN:BN,BO:BO)</f>
        <v/>
      </c>
      <c r="B306" t="inlineStr">
        <is>
          <t>SL</t>
        </is>
      </c>
      <c r="C306" t="n">
        <v>55</v>
      </c>
      <c r="D306">
        <f>_xlfn.XLOOKUP(C306,BC:BC,BD:BD)</f>
        <v/>
      </c>
      <c r="E306" t="n">
        <v>32256</v>
      </c>
      <c r="F306" t="inlineStr">
        <is>
          <t>Estancia 1 habitacion por 1 noche</t>
        </is>
      </c>
      <c r="G306" s="234" t="n">
        <v>45959</v>
      </c>
      <c r="H306" s="234" t="n">
        <v>45960</v>
      </c>
      <c r="I306" t="inlineStr">
        <is>
          <t>HTL</t>
        </is>
      </c>
      <c r="J306">
        <f>_xlfn.XLOOKUP(I306,AS:AS,AU:AU)</f>
        <v/>
      </c>
      <c r="K306" t="inlineStr">
        <is>
          <t>EUR</t>
        </is>
      </c>
      <c r="L306" s="238" t="n">
        <v>528</v>
      </c>
      <c r="M306">
        <f>L306*_xlfn.XLOOKUP(K306,AM:AM,AN:AN)</f>
        <v/>
      </c>
      <c r="N306">
        <f>L306*_xlfn.XLOOKUP(K306,AM:AM,AO:AO)</f>
        <v/>
      </c>
      <c r="O306" s="238" t="n">
        <v>0</v>
      </c>
      <c r="P306">
        <f>O306*_xlfn.XLOOKUP(K306,AM:AM,AN:AN)</f>
        <v/>
      </c>
      <c r="Q306">
        <f>O306*_xlfn.XLOOKUP(K306,AM:AM,AO:AO)</f>
        <v/>
      </c>
      <c r="R306">
        <f>_xlfn.XLOOKUP(E306,Y:Y,Z:Z)</f>
        <v/>
      </c>
      <c r="S306">
        <f>_xlfn.XLOOKUP(E306,Y:Y,AB:AB)</f>
        <v/>
      </c>
      <c r="T306">
        <f>WEEKNUM(G306)</f>
        <v/>
      </c>
      <c r="U306">
        <f>YEAR(G306)</f>
        <v/>
      </c>
      <c r="V306" s="117">
        <f>IFERROR(Q306/N306,"0")</f>
        <v/>
      </c>
      <c r="AF306" t="n">
        <v>27448</v>
      </c>
      <c r="AG306" t="inlineStr">
        <is>
          <t>THE LOWELL HOTEL</t>
        </is>
      </c>
      <c r="AH306" t="inlineStr">
        <is>
          <t>HTL</t>
        </is>
      </c>
      <c r="AI306" t="inlineStr">
        <is>
          <t>United States</t>
        </is>
      </c>
      <c r="BH306" t="n">
        <v>321</v>
      </c>
      <c r="BI306" t="inlineStr">
        <is>
          <t>MinervaH</t>
        </is>
      </c>
    </row>
    <row r="307">
      <c r="A307">
        <f>_xlfn.XLOOKUP(D307,BN:BN,BO:BO)</f>
        <v/>
      </c>
      <c r="B307" t="inlineStr">
        <is>
          <t>SL</t>
        </is>
      </c>
      <c r="C307" t="n">
        <v>56</v>
      </c>
      <c r="D307">
        <f>_xlfn.XLOOKUP(C307,BC:BC,BD:BD)</f>
        <v/>
      </c>
      <c r="E307" t="n">
        <v>27604</v>
      </c>
      <c r="F307" t="inlineStr">
        <is>
          <t xml:space="preserve">Viaje Japon hoteles + trenes + traslados </t>
        </is>
      </c>
      <c r="G307" s="234" t="n">
        <v>45975</v>
      </c>
      <c r="H307" s="234" t="n">
        <v>45984</v>
      </c>
      <c r="I307" t="inlineStr">
        <is>
          <t>PKT</t>
        </is>
      </c>
      <c r="J307">
        <f>_xlfn.XLOOKUP(I307,AS:AS,AU:AU)</f>
        <v/>
      </c>
      <c r="K307" t="inlineStr">
        <is>
          <t>EUR</t>
        </is>
      </c>
      <c r="L307" s="238" t="n">
        <v>24058</v>
      </c>
      <c r="M307">
        <f>L307*_xlfn.XLOOKUP(K307,AM:AM,AN:AN)</f>
        <v/>
      </c>
      <c r="N307">
        <f>L307*_xlfn.XLOOKUP(K307,AM:AM,AO:AO)</f>
        <v/>
      </c>
      <c r="O307" s="238" t="n">
        <v>4539</v>
      </c>
      <c r="P307">
        <f>O307*_xlfn.XLOOKUP(K307,AM:AM,AN:AN)</f>
        <v/>
      </c>
      <c r="Q307">
        <f>O307*_xlfn.XLOOKUP(K307,AM:AM,AO:AO)</f>
        <v/>
      </c>
      <c r="R307">
        <f>_xlfn.XLOOKUP(E307,Y:Y,Z:Z)</f>
        <v/>
      </c>
      <c r="S307">
        <f>_xlfn.XLOOKUP(E307,Y:Y,AB:AB)</f>
        <v/>
      </c>
      <c r="T307">
        <f>WEEKNUM(G307)</f>
        <v/>
      </c>
      <c r="U307">
        <f>YEAR(G307)</f>
        <v/>
      </c>
      <c r="V307" s="117">
        <f>IFERROR(Q307/N307,"0")</f>
        <v/>
      </c>
      <c r="AF307" t="n">
        <v>27453</v>
      </c>
      <c r="AG307" t="inlineStr">
        <is>
          <t>Thai Airways Intl</t>
        </is>
      </c>
      <c r="AH307" t="inlineStr">
        <is>
          <t>VLO</t>
        </is>
      </c>
      <c r="AI307" t="inlineStr">
        <is>
          <t>Thailand</t>
        </is>
      </c>
      <c r="BH307" t="n">
        <v>322</v>
      </c>
      <c r="BI307" t="inlineStr">
        <is>
          <t>MinervaH</t>
        </is>
      </c>
    </row>
    <row r="308">
      <c r="A308">
        <f>_xlfn.XLOOKUP(D308,BN:BN,BO:BO)</f>
        <v/>
      </c>
      <c r="B308" t="inlineStr">
        <is>
          <t>SL</t>
        </is>
      </c>
      <c r="C308" t="n">
        <v>56</v>
      </c>
      <c r="D308">
        <f>_xlfn.XLOOKUP(C308,BC:BC,BD:BD)</f>
        <v/>
      </c>
      <c r="E308" t="n">
        <v>27610</v>
      </c>
      <c r="F308" t="inlineStr">
        <is>
          <t>Seguro asistencia y anulacion</t>
        </is>
      </c>
      <c r="G308" s="234" t="n">
        <v>45975</v>
      </c>
      <c r="H308" s="234" t="n">
        <v>45984</v>
      </c>
      <c r="I308" t="inlineStr">
        <is>
          <t>SEG</t>
        </is>
      </c>
      <c r="J308">
        <f>_xlfn.XLOOKUP(I308,AS:AS,AU:AU)</f>
        <v/>
      </c>
      <c r="K308" t="inlineStr">
        <is>
          <t>EUR</t>
        </is>
      </c>
      <c r="L308" s="238" t="n">
        <v>360</v>
      </c>
      <c r="M308">
        <f>L308*_xlfn.XLOOKUP(K308,AM:AM,AN:AN)</f>
        <v/>
      </c>
      <c r="N308">
        <f>L308*_xlfn.XLOOKUP(K308,AM:AM,AO:AO)</f>
        <v/>
      </c>
      <c r="O308" s="238" t="n">
        <v>44.44</v>
      </c>
      <c r="P308">
        <f>O308*_xlfn.XLOOKUP(K308,AM:AM,AN:AN)</f>
        <v/>
      </c>
      <c r="Q308">
        <f>O308*_xlfn.XLOOKUP(K308,AM:AM,AO:AO)</f>
        <v/>
      </c>
      <c r="R308">
        <f>_xlfn.XLOOKUP(E308,Y:Y,Z:Z)</f>
        <v/>
      </c>
      <c r="S308">
        <f>_xlfn.XLOOKUP(E308,Y:Y,AB:AB)</f>
        <v/>
      </c>
      <c r="T308">
        <f>WEEKNUM(G308)</f>
        <v/>
      </c>
      <c r="U308">
        <f>YEAR(G308)</f>
        <v/>
      </c>
      <c r="V308" s="117">
        <f>IFERROR(Q308/N308,"0")</f>
        <v/>
      </c>
      <c r="AF308" t="n">
        <v>27474</v>
      </c>
      <c r="AG308" t="inlineStr">
        <is>
          <t>Museo de Osma</t>
        </is>
      </c>
      <c r="AH308" t="inlineStr">
        <is>
          <t>OTR</t>
        </is>
      </c>
      <c r="AI308" t="inlineStr">
        <is>
          <t>Peru</t>
        </is>
      </c>
      <c r="BH308" t="n">
        <v>323</v>
      </c>
      <c r="BI308" t="inlineStr">
        <is>
          <t>MinervaH</t>
        </is>
      </c>
    </row>
    <row r="309">
      <c r="A309">
        <f>_xlfn.XLOOKUP(D309,BN:BN,BO:BO)</f>
        <v/>
      </c>
      <c r="B309" t="inlineStr">
        <is>
          <t>SL</t>
        </is>
      </c>
      <c r="C309" t="n">
        <v>56</v>
      </c>
      <c r="D309">
        <f>_xlfn.XLOOKUP(C309,BC:BC,BD:BD)</f>
        <v/>
      </c>
      <c r="E309" t="n">
        <v>27604</v>
      </c>
      <c r="F309" t="inlineStr">
        <is>
          <t xml:space="preserve">Pagos extras durante el viaje </t>
        </is>
      </c>
      <c r="G309" s="234" t="n">
        <v>45975</v>
      </c>
      <c r="H309" s="234" t="n">
        <v>45984</v>
      </c>
      <c r="I309" t="inlineStr">
        <is>
          <t>PKT</t>
        </is>
      </c>
      <c r="J309">
        <f>_xlfn.XLOOKUP(I309,AS:AS,AU:AU)</f>
        <v/>
      </c>
      <c r="K309" t="inlineStr">
        <is>
          <t>EUR</t>
        </is>
      </c>
      <c r="L309" s="238" t="n">
        <v>1835</v>
      </c>
      <c r="M309">
        <f>L309*_xlfn.XLOOKUP(K309,AM:AM,AN:AN)</f>
        <v/>
      </c>
      <c r="N309">
        <f>L309*_xlfn.XLOOKUP(K309,AM:AM,AO:AO)</f>
        <v/>
      </c>
      <c r="O309" s="238" t="n">
        <v>659.09</v>
      </c>
      <c r="P309">
        <f>O309*_xlfn.XLOOKUP(K309,AM:AM,AN:AN)</f>
        <v/>
      </c>
      <c r="Q309">
        <f>O309*_xlfn.XLOOKUP(K309,AM:AM,AO:AO)</f>
        <v/>
      </c>
      <c r="R309">
        <f>_xlfn.XLOOKUP(E309,Y:Y,Z:Z)</f>
        <v/>
      </c>
      <c r="S309">
        <f>_xlfn.XLOOKUP(E309,Y:Y,AB:AB)</f>
        <v/>
      </c>
      <c r="T309">
        <f>WEEKNUM(G309)</f>
        <v/>
      </c>
      <c r="U309">
        <f>YEAR(G309)</f>
        <v/>
      </c>
      <c r="V309" s="117">
        <f>IFERROR(Q309/N309,"0")</f>
        <v/>
      </c>
      <c r="AF309" t="n">
        <v>27486</v>
      </c>
      <c r="AG309" t="inlineStr">
        <is>
          <t>MANDARIN ORIENTAL, PARIS HOTEL</t>
        </is>
      </c>
      <c r="AH309" t="inlineStr">
        <is>
          <t>HTL</t>
        </is>
      </c>
      <c r="AI309" t="inlineStr">
        <is>
          <t>France</t>
        </is>
      </c>
      <c r="BH309" t="n">
        <v>324</v>
      </c>
      <c r="BI309" t="inlineStr">
        <is>
          <t>MinervaH</t>
        </is>
      </c>
    </row>
    <row r="310">
      <c r="A310">
        <f>_xlfn.XLOOKUP(D310,BN:BN,BO:BO)</f>
        <v/>
      </c>
      <c r="B310" t="inlineStr">
        <is>
          <t>SL</t>
        </is>
      </c>
      <c r="C310" t="n">
        <v>57</v>
      </c>
      <c r="D310">
        <f>_xlfn.XLOOKUP(C310,BC:BC,BD:BD)</f>
        <v/>
      </c>
      <c r="E310" t="n">
        <v>28092</v>
      </c>
      <c r="F310" t="inlineStr">
        <is>
          <t>Pago deposito Trails of Indochina</t>
        </is>
      </c>
      <c r="G310" s="234" t="n">
        <v>46316</v>
      </c>
      <c r="H310" s="234" t="n">
        <v>46325</v>
      </c>
      <c r="I310" t="inlineStr">
        <is>
          <t>PKT</t>
        </is>
      </c>
      <c r="J310">
        <f>_xlfn.XLOOKUP(I310,AS:AS,AU:AU)</f>
        <v/>
      </c>
      <c r="K310" t="inlineStr">
        <is>
          <t>EUR</t>
        </is>
      </c>
      <c r="L310" s="238" t="n">
        <v>4389</v>
      </c>
      <c r="M310">
        <f>L310*_xlfn.XLOOKUP(K310,AM:AM,AN:AN)</f>
        <v/>
      </c>
      <c r="N310">
        <f>L310*_xlfn.XLOOKUP(K310,AM:AM,AO:AO)</f>
        <v/>
      </c>
      <c r="O310" s="238" t="n">
        <v>614.52</v>
      </c>
      <c r="P310">
        <f>O310*_xlfn.XLOOKUP(K310,AM:AM,AN:AN)</f>
        <v/>
      </c>
      <c r="Q310">
        <f>O310*_xlfn.XLOOKUP(K310,AM:AM,AO:AO)</f>
        <v/>
      </c>
      <c r="R310">
        <f>_xlfn.XLOOKUP(E310,Y:Y,Z:Z)</f>
        <v/>
      </c>
      <c r="S310">
        <f>_xlfn.XLOOKUP(E310,Y:Y,AB:AB)</f>
        <v/>
      </c>
      <c r="T310">
        <f>WEEKNUM(G310)</f>
        <v/>
      </c>
      <c r="U310">
        <f>YEAR(G310)</f>
        <v/>
      </c>
      <c r="V310" s="117">
        <f>IFERROR(Q310/N310,"0")</f>
        <v/>
      </c>
      <c r="AF310" t="n">
        <v>27487</v>
      </c>
      <c r="AG310" t="inlineStr">
        <is>
          <t>FOUR SEASONS RESORT PUNTA MITA</t>
        </is>
      </c>
      <c r="AH310" t="inlineStr">
        <is>
          <t>HTL</t>
        </is>
      </c>
      <c r="AI310" t="inlineStr">
        <is>
          <t>Mexico</t>
        </is>
      </c>
      <c r="BH310" t="n">
        <v>325</v>
      </c>
      <c r="BI310" t="inlineStr">
        <is>
          <t>MinervaH</t>
        </is>
      </c>
    </row>
    <row r="311">
      <c r="A311">
        <f>_xlfn.XLOOKUP(D311,BN:BN,BO:BO)</f>
        <v/>
      </c>
      <c r="B311" t="inlineStr">
        <is>
          <t>SL</t>
        </is>
      </c>
      <c r="C311" t="n">
        <v>57</v>
      </c>
      <c r="D311">
        <f>_xlfn.XLOOKUP(C311,BC:BC,BD:BD)</f>
        <v/>
      </c>
      <c r="E311" t="n">
        <v>28093</v>
      </c>
      <c r="F311" t="inlineStr">
        <is>
          <t>Billete QR | MAD-SIN // DPS-MAD</t>
        </is>
      </c>
      <c r="G311" s="234" t="n">
        <v>46285</v>
      </c>
      <c r="H311" s="234" t="n">
        <v>46299</v>
      </c>
      <c r="I311" t="inlineStr">
        <is>
          <t>VLO</t>
        </is>
      </c>
      <c r="J311">
        <f>_xlfn.XLOOKUP(I311,AS:AS,AU:AU)</f>
        <v/>
      </c>
      <c r="K311" t="inlineStr">
        <is>
          <t>EUR</t>
        </is>
      </c>
      <c r="L311" s="238" t="n">
        <v>801.17</v>
      </c>
      <c r="M311">
        <f>L311*_xlfn.XLOOKUP(K311,AM:AM,AN:AN)</f>
        <v/>
      </c>
      <c r="N311">
        <f>L311*_xlfn.XLOOKUP(K311,AM:AM,AO:AO)</f>
        <v/>
      </c>
      <c r="O311" s="238" t="n">
        <v>0</v>
      </c>
      <c r="P311">
        <f>O311*_xlfn.XLOOKUP(K311,AM:AM,AN:AN)</f>
        <v/>
      </c>
      <c r="Q311">
        <f>O311*_xlfn.XLOOKUP(K311,AM:AM,AO:AO)</f>
        <v/>
      </c>
      <c r="R311">
        <f>_xlfn.XLOOKUP(E311,Y:Y,Z:Z)</f>
        <v/>
      </c>
      <c r="S311">
        <f>_xlfn.XLOOKUP(E311,Y:Y,AB:AB)</f>
        <v/>
      </c>
      <c r="T311">
        <f>WEEKNUM(G311)</f>
        <v/>
      </c>
      <c r="U311">
        <f>YEAR(G311)</f>
        <v/>
      </c>
      <c r="V311" s="117">
        <f>IFERROR(Q311/N311,"0")</f>
        <v/>
      </c>
      <c r="AF311" t="n">
        <v>27490</v>
      </c>
      <c r="AG311" t="inlineStr">
        <is>
          <t>HOSHINOYA FUJI</t>
        </is>
      </c>
      <c r="AH311" t="inlineStr">
        <is>
          <t>HTL</t>
        </is>
      </c>
      <c r="AI311" t="inlineStr">
        <is>
          <t>Japan</t>
        </is>
      </c>
      <c r="BH311" t="n">
        <v>326</v>
      </c>
      <c r="BI311" t="inlineStr">
        <is>
          <t>MinervaH</t>
        </is>
      </c>
    </row>
    <row r="312">
      <c r="A312">
        <f>_xlfn.XLOOKUP(D312,BN:BN,BO:BO)</f>
        <v/>
      </c>
      <c r="B312" t="inlineStr">
        <is>
          <t>SL</t>
        </is>
      </c>
      <c r="C312" t="n">
        <v>57</v>
      </c>
      <c r="D312">
        <f>_xlfn.XLOOKUP(C312,BC:BC,BD:BD)</f>
        <v/>
      </c>
      <c r="E312" t="n">
        <v>28093</v>
      </c>
      <c r="F312" t="inlineStr">
        <is>
          <t>Billete QR | MAD-SIN // DPS-MAD</t>
        </is>
      </c>
      <c r="G312" s="234" t="n">
        <v>46285</v>
      </c>
      <c r="H312" s="234" t="n">
        <v>46299</v>
      </c>
      <c r="I312" t="inlineStr">
        <is>
          <t>VLO</t>
        </is>
      </c>
      <c r="J312">
        <f>_xlfn.XLOOKUP(I312,AS:AS,AU:AU)</f>
        <v/>
      </c>
      <c r="K312" t="inlineStr">
        <is>
          <t>EUR</t>
        </is>
      </c>
      <c r="L312" s="238" t="n">
        <v>801.17</v>
      </c>
      <c r="M312">
        <f>L312*_xlfn.XLOOKUP(K312,AM:AM,AN:AN)</f>
        <v/>
      </c>
      <c r="N312">
        <f>L312*_xlfn.XLOOKUP(K312,AM:AM,AO:AO)</f>
        <v/>
      </c>
      <c r="O312" s="238" t="n">
        <v>0</v>
      </c>
      <c r="P312">
        <f>O312*_xlfn.XLOOKUP(K312,AM:AM,AN:AN)</f>
        <v/>
      </c>
      <c r="Q312">
        <f>O312*_xlfn.XLOOKUP(K312,AM:AM,AO:AO)</f>
        <v/>
      </c>
      <c r="R312">
        <f>_xlfn.XLOOKUP(E312,Y:Y,Z:Z)</f>
        <v/>
      </c>
      <c r="S312">
        <f>_xlfn.XLOOKUP(E312,Y:Y,AB:AB)</f>
        <v/>
      </c>
      <c r="T312">
        <f>WEEKNUM(G312)</f>
        <v/>
      </c>
      <c r="U312">
        <f>YEAR(G312)</f>
        <v/>
      </c>
      <c r="V312" s="117">
        <f>IFERROR(Q312/N312,"0")</f>
        <v/>
      </c>
      <c r="AF312" t="n">
        <v>27539</v>
      </c>
      <c r="AG312" t="inlineStr">
        <is>
          <t>Avis Car Rental</t>
        </is>
      </c>
      <c r="AH312" t="inlineStr">
        <is>
          <t>TRF</t>
        </is>
      </c>
      <c r="AI312" t="inlineStr">
        <is>
          <t>United States</t>
        </is>
      </c>
      <c r="BH312" t="n">
        <v>327</v>
      </c>
      <c r="BI312" t="inlineStr">
        <is>
          <t>DianaM</t>
        </is>
      </c>
    </row>
    <row r="313">
      <c r="A313">
        <f>_xlfn.XLOOKUP(D313,BN:BN,BO:BO)</f>
        <v/>
      </c>
      <c r="B313" t="inlineStr">
        <is>
          <t>SL</t>
        </is>
      </c>
      <c r="C313" t="n">
        <v>57</v>
      </c>
      <c r="D313">
        <f>_xlfn.XLOOKUP(C313,BC:BC,BD:BD)</f>
        <v/>
      </c>
      <c r="E313" t="n">
        <v>28093</v>
      </c>
      <c r="F313" t="inlineStr">
        <is>
          <t>Billete GA | SIN-DPS</t>
        </is>
      </c>
      <c r="G313" s="234" t="n">
        <v>46288</v>
      </c>
      <c r="H313" s="234" t="n">
        <v>46318</v>
      </c>
      <c r="I313" t="inlineStr">
        <is>
          <t>VLO</t>
        </is>
      </c>
      <c r="J313">
        <f>_xlfn.XLOOKUP(I313,AS:AS,AU:AU)</f>
        <v/>
      </c>
      <c r="K313" t="inlineStr">
        <is>
          <t>EUR</t>
        </is>
      </c>
      <c r="L313" s="238" t="n">
        <v>251.42</v>
      </c>
      <c r="M313">
        <f>L313*_xlfn.XLOOKUP(K313,AM:AM,AN:AN)</f>
        <v/>
      </c>
      <c r="N313">
        <f>L313*_xlfn.XLOOKUP(K313,AM:AM,AO:AO)</f>
        <v/>
      </c>
      <c r="O313" s="238" t="n">
        <v>0</v>
      </c>
      <c r="P313">
        <f>O313*_xlfn.XLOOKUP(K313,AM:AM,AN:AN)</f>
        <v/>
      </c>
      <c r="Q313">
        <f>O313*_xlfn.XLOOKUP(K313,AM:AM,AO:AO)</f>
        <v/>
      </c>
      <c r="R313">
        <f>_xlfn.XLOOKUP(E313,Y:Y,Z:Z)</f>
        <v/>
      </c>
      <c r="S313">
        <f>_xlfn.XLOOKUP(E313,Y:Y,AB:AB)</f>
        <v/>
      </c>
      <c r="T313">
        <f>WEEKNUM(G313)</f>
        <v/>
      </c>
      <c r="U313">
        <f>YEAR(G313)</f>
        <v/>
      </c>
      <c r="V313" s="117">
        <f>IFERROR(Q313/N313,"0")</f>
        <v/>
      </c>
      <c r="AF313" t="n">
        <v>27540</v>
      </c>
      <c r="AG313" t="inlineStr">
        <is>
          <t>JW MARRIOTT DALLAS ARTS DISTRICT</t>
        </is>
      </c>
      <c r="AH313" t="inlineStr">
        <is>
          <t>HTL</t>
        </is>
      </c>
      <c r="AI313" t="inlineStr">
        <is>
          <t>United States</t>
        </is>
      </c>
      <c r="BH313" t="n">
        <v>328</v>
      </c>
      <c r="BI313" t="inlineStr">
        <is>
          <t>MariaM</t>
        </is>
      </c>
    </row>
    <row r="314">
      <c r="A314">
        <f>_xlfn.XLOOKUP(D314,BN:BN,BO:BO)</f>
        <v/>
      </c>
      <c r="B314" t="inlineStr">
        <is>
          <t>SL</t>
        </is>
      </c>
      <c r="C314" t="n">
        <v>57</v>
      </c>
      <c r="D314">
        <f>_xlfn.XLOOKUP(C314,BC:BC,BD:BD)</f>
        <v/>
      </c>
      <c r="E314" t="n">
        <v>28093</v>
      </c>
      <c r="F314" t="inlineStr">
        <is>
          <t>Billete GA | SIN-DPS</t>
        </is>
      </c>
      <c r="G314" s="234" t="n">
        <v>46288</v>
      </c>
      <c r="H314" s="234" t="n">
        <v>46318</v>
      </c>
      <c r="I314" t="inlineStr">
        <is>
          <t>VLO</t>
        </is>
      </c>
      <c r="J314">
        <f>_xlfn.XLOOKUP(I314,AS:AS,AU:AU)</f>
        <v/>
      </c>
      <c r="K314" t="inlineStr">
        <is>
          <t>EUR</t>
        </is>
      </c>
      <c r="L314" s="238" t="n">
        <v>251.42</v>
      </c>
      <c r="M314">
        <f>L314*_xlfn.XLOOKUP(K314,AM:AM,AN:AN)</f>
        <v/>
      </c>
      <c r="N314">
        <f>L314*_xlfn.XLOOKUP(K314,AM:AM,AO:AO)</f>
        <v/>
      </c>
      <c r="O314" s="238" t="n">
        <v>0</v>
      </c>
      <c r="P314">
        <f>O314*_xlfn.XLOOKUP(K314,AM:AM,AN:AN)</f>
        <v/>
      </c>
      <c r="Q314">
        <f>O314*_xlfn.XLOOKUP(K314,AM:AM,AO:AO)</f>
        <v/>
      </c>
      <c r="R314">
        <f>_xlfn.XLOOKUP(E314,Y:Y,Z:Z)</f>
        <v/>
      </c>
      <c r="S314">
        <f>_xlfn.XLOOKUP(E314,Y:Y,AB:AB)</f>
        <v/>
      </c>
      <c r="T314">
        <f>WEEKNUM(G314)</f>
        <v/>
      </c>
      <c r="U314">
        <f>YEAR(G314)</f>
        <v/>
      </c>
      <c r="V314" s="117">
        <f>IFERROR(Q314/N314,"0")</f>
        <v/>
      </c>
      <c r="AF314" t="n">
        <v>27541</v>
      </c>
      <c r="AG314" t="inlineStr">
        <is>
          <t>JW MARRIOTT WASHINGTON, DC</t>
        </is>
      </c>
      <c r="AH314" t="inlineStr">
        <is>
          <t>HTL</t>
        </is>
      </c>
      <c r="AI314" t="inlineStr">
        <is>
          <t>United States</t>
        </is>
      </c>
      <c r="BH314" t="n">
        <v>329</v>
      </c>
      <c r="BI314" t="inlineStr">
        <is>
          <t>MariaM</t>
        </is>
      </c>
    </row>
    <row r="315">
      <c r="A315">
        <f>_xlfn.XLOOKUP(D315,BN:BN,BO:BO)</f>
        <v/>
      </c>
      <c r="B315" t="inlineStr">
        <is>
          <t>SL</t>
        </is>
      </c>
      <c r="C315" t="n">
        <v>57</v>
      </c>
      <c r="D315">
        <f>_xlfn.XLOOKUP(C315,BC:BC,BD:BD)</f>
        <v/>
      </c>
      <c r="E315" t="n">
        <v>0</v>
      </c>
      <c r="F315" t="inlineStr">
        <is>
          <t>Fee emisión</t>
        </is>
      </c>
      <c r="G315" s="234" t="n">
        <v>46288</v>
      </c>
      <c r="H315" s="234" t="n">
        <v>46318</v>
      </c>
      <c r="I315" t="inlineStr">
        <is>
          <t>HPS</t>
        </is>
      </c>
      <c r="J315">
        <f>_xlfn.XLOOKUP(I315,AS:AS,AU:AU)</f>
        <v/>
      </c>
      <c r="K315" t="inlineStr">
        <is>
          <t>EUR</t>
        </is>
      </c>
      <c r="L315" s="238" t="n">
        <v>160</v>
      </c>
      <c r="M315">
        <f>L315*_xlfn.XLOOKUP(K315,AM:AM,AN:AN)</f>
        <v/>
      </c>
      <c r="N315">
        <f>L315*_xlfn.XLOOKUP(K315,AM:AM,AO:AO)</f>
        <v/>
      </c>
      <c r="O315" s="238" t="n">
        <v>160</v>
      </c>
      <c r="P315">
        <f>O315*_xlfn.XLOOKUP(K315,AM:AM,AN:AN)</f>
        <v/>
      </c>
      <c r="Q315">
        <f>O315*_xlfn.XLOOKUP(K315,AM:AM,AO:AO)</f>
        <v/>
      </c>
      <c r="R315">
        <f>_xlfn.XLOOKUP(E315,Y:Y,Z:Z)</f>
        <v/>
      </c>
      <c r="S315">
        <f>_xlfn.XLOOKUP(E315,Y:Y,AB:AB)</f>
        <v/>
      </c>
      <c r="T315">
        <f>WEEKNUM(G315)</f>
        <v/>
      </c>
      <c r="U315">
        <f>YEAR(G315)</f>
        <v/>
      </c>
      <c r="V315" s="117">
        <f>IFERROR(Q315/N315,"0")</f>
        <v/>
      </c>
      <c r="AF315" t="n">
        <v>27542</v>
      </c>
      <c r="AG315" t="inlineStr">
        <is>
          <t>THE BEAUMONT MAYFAIR</t>
        </is>
      </c>
      <c r="AH315" t="inlineStr">
        <is>
          <t>HTL</t>
        </is>
      </c>
      <c r="AI315" t="inlineStr">
        <is>
          <t>United Kingdom</t>
        </is>
      </c>
      <c r="BH315" t="n">
        <v>330</v>
      </c>
      <c r="BI315" t="inlineStr">
        <is>
          <t>DianaM</t>
        </is>
      </c>
    </row>
    <row r="316">
      <c r="A316">
        <f>_xlfn.XLOOKUP(D316,BN:BN,BO:BO)</f>
        <v/>
      </c>
      <c r="B316" t="inlineStr">
        <is>
          <t>SL</t>
        </is>
      </c>
      <c r="C316" t="n">
        <v>57</v>
      </c>
      <c r="D316">
        <f>_xlfn.XLOOKUP(C316,BC:BC,BD:BD)</f>
        <v/>
      </c>
      <c r="E316" t="n">
        <v>34292</v>
      </c>
      <c r="F316" t="inlineStr">
        <is>
          <t>Alojamiento en Cap Karoso</t>
        </is>
      </c>
      <c r="G316" s="234" t="n">
        <v>46295</v>
      </c>
      <c r="H316" s="234" t="n">
        <v>46299</v>
      </c>
      <c r="I316" t="inlineStr">
        <is>
          <t>HTL</t>
        </is>
      </c>
      <c r="J316">
        <f>_xlfn.XLOOKUP(I316,AS:AS,AU:AU)</f>
        <v/>
      </c>
      <c r="K316" t="inlineStr">
        <is>
          <t>EUR</t>
        </is>
      </c>
      <c r="L316" s="238" t="n">
        <v>4044.17</v>
      </c>
      <c r="M316">
        <f>L316*_xlfn.XLOOKUP(K316,AM:AM,AN:AN)</f>
        <v/>
      </c>
      <c r="N316">
        <f>L316*_xlfn.XLOOKUP(K316,AM:AM,AO:AO)</f>
        <v/>
      </c>
      <c r="O316" s="238" t="n">
        <v>496.65</v>
      </c>
      <c r="P316">
        <f>O316*_xlfn.XLOOKUP(K316,AM:AM,AN:AN)</f>
        <v/>
      </c>
      <c r="Q316">
        <f>O316*_xlfn.XLOOKUP(K316,AM:AM,AO:AO)</f>
        <v/>
      </c>
      <c r="R316">
        <f>_xlfn.XLOOKUP(E316,Y:Y,Z:Z)</f>
        <v/>
      </c>
      <c r="S316">
        <f>_xlfn.XLOOKUP(E316,Y:Y,AB:AB)</f>
        <v/>
      </c>
      <c r="T316">
        <f>WEEKNUM(G316)</f>
        <v/>
      </c>
      <c r="U316">
        <f>YEAR(G316)</f>
        <v/>
      </c>
      <c r="V316" s="117">
        <f>IFERROR(Q316/N316,"0")</f>
        <v/>
      </c>
      <c r="AF316" t="n">
        <v>27543</v>
      </c>
      <c r="AG316" t="inlineStr">
        <is>
          <t>MUIR, A LUXURY COLLECTION HOTEL, HALIFAX</t>
        </is>
      </c>
      <c r="AH316" t="inlineStr">
        <is>
          <t>HTL</t>
        </is>
      </c>
      <c r="AI316" t="inlineStr">
        <is>
          <t>Canada</t>
        </is>
      </c>
      <c r="BH316" t="n">
        <v>331</v>
      </c>
      <c r="BI316" t="inlineStr">
        <is>
          <t>MinervaH</t>
        </is>
      </c>
    </row>
    <row r="317">
      <c r="A317">
        <f>_xlfn.XLOOKUP(D317,BN:BN,BO:BO)</f>
        <v/>
      </c>
      <c r="B317" t="inlineStr">
        <is>
          <t>SL</t>
        </is>
      </c>
      <c r="C317" t="n">
        <v>57</v>
      </c>
      <c r="D317">
        <f>_xlfn.XLOOKUP(C317,BC:BC,BD:BD)</f>
        <v/>
      </c>
      <c r="E317" t="n">
        <v>27610</v>
      </c>
      <c r="F317" t="inlineStr">
        <is>
          <t>Pago Seguro de Viaje</t>
        </is>
      </c>
      <c r="G317" s="234" t="n">
        <v>46285</v>
      </c>
      <c r="H317" s="234" t="n">
        <v>46300</v>
      </c>
      <c r="I317" t="inlineStr">
        <is>
          <t>SEG</t>
        </is>
      </c>
      <c r="J317">
        <f>_xlfn.XLOOKUP(I317,AS:AS,AU:AU)</f>
        <v/>
      </c>
      <c r="K317" t="inlineStr">
        <is>
          <t>EUR</t>
        </is>
      </c>
      <c r="L317" s="238" t="n">
        <v>340</v>
      </c>
      <c r="M317">
        <f>L317*_xlfn.XLOOKUP(K317,AM:AM,AN:AN)</f>
        <v/>
      </c>
      <c r="N317">
        <f>L317*_xlfn.XLOOKUP(K317,AM:AM,AO:AO)</f>
        <v/>
      </c>
      <c r="O317" s="238" t="n">
        <v>79.3</v>
      </c>
      <c r="P317">
        <f>O317*_xlfn.XLOOKUP(K317,AM:AM,AN:AN)</f>
        <v/>
      </c>
      <c r="Q317">
        <f>O317*_xlfn.XLOOKUP(K317,AM:AM,AO:AO)</f>
        <v/>
      </c>
      <c r="R317">
        <f>_xlfn.XLOOKUP(E317,Y:Y,Z:Z)</f>
        <v/>
      </c>
      <c r="S317">
        <f>_xlfn.XLOOKUP(E317,Y:Y,AB:AB)</f>
        <v/>
      </c>
      <c r="T317">
        <f>WEEKNUM(G317)</f>
        <v/>
      </c>
      <c r="U317">
        <f>YEAR(G317)</f>
        <v/>
      </c>
      <c r="V317" s="117">
        <f>IFERROR(Q317/N317,"0")</f>
        <v/>
      </c>
      <c r="AF317" t="n">
        <v>27544</v>
      </c>
      <c r="AG317" t="inlineStr">
        <is>
          <t>THE DAVID KEMPINSKI TEL AVIV</t>
        </is>
      </c>
      <c r="AH317" t="inlineStr">
        <is>
          <t>HTL</t>
        </is>
      </c>
      <c r="AI317" t="inlineStr">
        <is>
          <t>Israel</t>
        </is>
      </c>
      <c r="BH317" t="n">
        <v>332</v>
      </c>
      <c r="BI317" t="inlineStr">
        <is>
          <t>VeronicaN</t>
        </is>
      </c>
    </row>
    <row r="318">
      <c r="A318">
        <f>_xlfn.XLOOKUP(D318,BN:BN,BO:BO)</f>
        <v/>
      </c>
      <c r="B318" t="inlineStr">
        <is>
          <t>SL</t>
        </is>
      </c>
      <c r="C318" t="n">
        <v>58</v>
      </c>
      <c r="D318">
        <f>_xlfn.XLOOKUP(C318,BC:BC,BD:BD)</f>
        <v/>
      </c>
      <c r="E318" t="n">
        <v>30800</v>
      </c>
      <c r="F318" t="inlineStr">
        <is>
          <t>7/11 Transporte - Abu Dhabi; 8/11 Transporte y Guia - Dubai</t>
        </is>
      </c>
      <c r="G318" s="234" t="n">
        <v>45968</v>
      </c>
      <c r="H318" s="234" t="n">
        <v>45969</v>
      </c>
      <c r="I318" t="inlineStr">
        <is>
          <t>PKT</t>
        </is>
      </c>
      <c r="J318">
        <f>_xlfn.XLOOKUP(I318,AS:AS,AU:AU)</f>
        <v/>
      </c>
      <c r="K318" t="inlineStr">
        <is>
          <t>EUR</t>
        </is>
      </c>
      <c r="L318" s="238" t="n">
        <v>533.6</v>
      </c>
      <c r="M318">
        <f>L318*_xlfn.XLOOKUP(K318,AM:AM,AN:AN)</f>
        <v/>
      </c>
      <c r="N318">
        <f>L318*_xlfn.XLOOKUP(K318,AM:AM,AO:AO)</f>
        <v/>
      </c>
      <c r="O318" s="238" t="n">
        <v>159</v>
      </c>
      <c r="P318">
        <f>O318*_xlfn.XLOOKUP(K318,AM:AM,AN:AN)</f>
        <v/>
      </c>
      <c r="Q318">
        <f>O318*_xlfn.XLOOKUP(K318,AM:AM,AO:AO)</f>
        <v/>
      </c>
      <c r="R318">
        <f>_xlfn.XLOOKUP(E318,Y:Y,Z:Z)</f>
        <v/>
      </c>
      <c r="S318">
        <f>_xlfn.XLOOKUP(E318,Y:Y,AB:AB)</f>
        <v/>
      </c>
      <c r="T318">
        <f>WEEKNUM(G318)</f>
        <v/>
      </c>
      <c r="U318">
        <f>YEAR(G318)</f>
        <v/>
      </c>
      <c r="V318" s="117">
        <f>IFERROR(Q318/N318,"0")</f>
        <v/>
      </c>
      <c r="AF318" t="n">
        <v>27546</v>
      </c>
      <c r="AG318" t="inlineStr">
        <is>
          <t>CHATEAU DE VALMER</t>
        </is>
      </c>
      <c r="AH318" t="inlineStr">
        <is>
          <t>HTL</t>
        </is>
      </c>
      <c r="AI318" t="inlineStr">
        <is>
          <t>France</t>
        </is>
      </c>
      <c r="BH318" t="n">
        <v>333</v>
      </c>
      <c r="BI318" t="inlineStr">
        <is>
          <t>MinervaH</t>
        </is>
      </c>
    </row>
    <row r="319">
      <c r="A319">
        <f>_xlfn.XLOOKUP(D319,BN:BN,BO:BO)</f>
        <v/>
      </c>
      <c r="B319" t="inlineStr">
        <is>
          <t>SL</t>
        </is>
      </c>
      <c r="C319" t="n">
        <v>59</v>
      </c>
      <c r="D319">
        <f>_xlfn.XLOOKUP(C319,BC:BC,BD:BD)</f>
        <v/>
      </c>
      <c r="E319" t="n">
        <v>32940</v>
      </c>
      <c r="F319" t="inlineStr">
        <is>
          <t>15% Reservación de Barco Nilo Lumière</t>
        </is>
      </c>
      <c r="G319" s="234" t="n">
        <v>46106</v>
      </c>
      <c r="H319" s="234" t="n">
        <v>46118</v>
      </c>
      <c r="I319" t="inlineStr">
        <is>
          <t>HTL</t>
        </is>
      </c>
      <c r="J319">
        <f>_xlfn.XLOOKUP(I319,AS:AS,AU:AU)</f>
        <v/>
      </c>
      <c r="K319" t="inlineStr">
        <is>
          <t>EUR</t>
        </is>
      </c>
      <c r="L319" s="238" t="n">
        <v>7140.36</v>
      </c>
      <c r="M319">
        <f>L319*_xlfn.XLOOKUP(K319,AM:AM,AN:AN)</f>
        <v/>
      </c>
      <c r="N319">
        <f>L319*_xlfn.XLOOKUP(K319,AM:AM,AO:AO)</f>
        <v/>
      </c>
      <c r="O319" s="238" t="n">
        <v>661.13</v>
      </c>
      <c r="P319">
        <f>O319*_xlfn.XLOOKUP(K319,AM:AM,AN:AN)</f>
        <v/>
      </c>
      <c r="Q319">
        <f>O319*_xlfn.XLOOKUP(K319,AM:AM,AO:AO)</f>
        <v/>
      </c>
      <c r="R319">
        <f>_xlfn.XLOOKUP(E319,Y:Y,Z:Z)</f>
        <v/>
      </c>
      <c r="S319">
        <f>_xlfn.XLOOKUP(E319,Y:Y,AB:AB)</f>
        <v/>
      </c>
      <c r="T319">
        <f>WEEKNUM(G319)</f>
        <v/>
      </c>
      <c r="U319">
        <f>YEAR(G319)</f>
        <v/>
      </c>
      <c r="V319" s="117">
        <f>IFERROR(Q319/N319,"0")</f>
        <v/>
      </c>
      <c r="AF319" t="n">
        <v>27547</v>
      </c>
      <c r="AG319" t="inlineStr">
        <is>
          <t>HOTEL LIAUTAUD CASSIS</t>
        </is>
      </c>
      <c r="AH319" t="inlineStr">
        <is>
          <t>HTL</t>
        </is>
      </c>
      <c r="AI319" t="inlineStr">
        <is>
          <t>France</t>
        </is>
      </c>
      <c r="BH319" t="n">
        <v>334</v>
      </c>
      <c r="BI319" t="inlineStr">
        <is>
          <t>MinervaH</t>
        </is>
      </c>
    </row>
    <row r="320">
      <c r="A320">
        <f>_xlfn.XLOOKUP(D320,BN:BN,BO:BO)</f>
        <v/>
      </c>
      <c r="B320" t="inlineStr">
        <is>
          <t>SL</t>
        </is>
      </c>
      <c r="C320" t="n">
        <v>59</v>
      </c>
      <c r="D320">
        <f>_xlfn.XLOOKUP(C320,BC:BC,BD:BD)</f>
        <v/>
      </c>
      <c r="E320" t="n">
        <v>28093</v>
      </c>
      <c r="F320" t="inlineStr">
        <is>
          <t>Billete MS | MAD-CAI//LXR-CAI-MAD</t>
        </is>
      </c>
      <c r="G320" s="234" t="n">
        <v>46106</v>
      </c>
      <c r="H320" s="234" t="n">
        <v>46116</v>
      </c>
      <c r="I320" t="inlineStr">
        <is>
          <t>VLO</t>
        </is>
      </c>
      <c r="J320">
        <f>_xlfn.XLOOKUP(I320,AS:AS,AU:AU)</f>
        <v/>
      </c>
      <c r="K320" t="inlineStr">
        <is>
          <t>EUR</t>
        </is>
      </c>
      <c r="L320" s="238" t="n">
        <v>809.61</v>
      </c>
      <c r="M320">
        <f>L320*_xlfn.XLOOKUP(K320,AM:AM,AN:AN)</f>
        <v/>
      </c>
      <c r="N320">
        <f>L320*_xlfn.XLOOKUP(K320,AM:AM,AO:AO)</f>
        <v/>
      </c>
      <c r="O320" s="238" t="n">
        <v>28.45</v>
      </c>
      <c r="P320">
        <f>O320*_xlfn.XLOOKUP(K320,AM:AM,AN:AN)</f>
        <v/>
      </c>
      <c r="Q320">
        <f>O320*_xlfn.XLOOKUP(K320,AM:AM,AO:AO)</f>
        <v/>
      </c>
      <c r="R320">
        <f>_xlfn.XLOOKUP(E320,Y:Y,Z:Z)</f>
        <v/>
      </c>
      <c r="S320">
        <f>_xlfn.XLOOKUP(E320,Y:Y,AB:AB)</f>
        <v/>
      </c>
      <c r="T320">
        <f>WEEKNUM(G320)</f>
        <v/>
      </c>
      <c r="U320">
        <f>YEAR(G320)</f>
        <v/>
      </c>
      <c r="V320" s="117">
        <f>IFERROR(Q320/N320,"0")</f>
        <v/>
      </c>
      <c r="AF320" t="n">
        <v>27551</v>
      </c>
      <c r="AG320" t="inlineStr">
        <is>
          <t>MANDARIN ORIENTAL LUTETIA PARIS</t>
        </is>
      </c>
      <c r="AH320" t="inlineStr">
        <is>
          <t>HTL</t>
        </is>
      </c>
      <c r="AI320" t="inlineStr">
        <is>
          <t>France</t>
        </is>
      </c>
      <c r="BH320" t="n">
        <v>335</v>
      </c>
      <c r="BI320" t="inlineStr">
        <is>
          <t>MinervaH</t>
        </is>
      </c>
    </row>
    <row r="321">
      <c r="A321">
        <f>_xlfn.XLOOKUP(D321,BN:BN,BO:BO)</f>
        <v/>
      </c>
      <c r="B321" t="inlineStr">
        <is>
          <t>SL</t>
        </is>
      </c>
      <c r="C321" t="n">
        <v>59</v>
      </c>
      <c r="D321">
        <f>_xlfn.XLOOKUP(C321,BC:BC,BD:BD)</f>
        <v/>
      </c>
      <c r="E321" t="n">
        <v>28093</v>
      </c>
      <c r="F321" t="inlineStr">
        <is>
          <t>Billete MS | MAD-CAI//LXR-CAI-MAD</t>
        </is>
      </c>
      <c r="G321" s="234" t="n">
        <v>46106</v>
      </c>
      <c r="H321" s="234" t="n">
        <v>46116</v>
      </c>
      <c r="I321" t="inlineStr">
        <is>
          <t>VLO</t>
        </is>
      </c>
      <c r="J321">
        <f>_xlfn.XLOOKUP(I321,AS:AS,AU:AU)</f>
        <v/>
      </c>
      <c r="K321" t="inlineStr">
        <is>
          <t>EUR</t>
        </is>
      </c>
      <c r="L321" s="238" t="n">
        <v>1184</v>
      </c>
      <c r="M321">
        <f>L321*_xlfn.XLOOKUP(K321,AM:AM,AN:AN)</f>
        <v/>
      </c>
      <c r="N321">
        <f>L321*_xlfn.XLOOKUP(K321,AM:AM,AO:AO)</f>
        <v/>
      </c>
      <c r="O321" s="238" t="n">
        <v>0</v>
      </c>
      <c r="P321">
        <f>O321*_xlfn.XLOOKUP(K321,AM:AM,AN:AN)</f>
        <v/>
      </c>
      <c r="Q321">
        <f>O321*_xlfn.XLOOKUP(K321,AM:AM,AO:AO)</f>
        <v/>
      </c>
      <c r="R321">
        <f>_xlfn.XLOOKUP(E321,Y:Y,Z:Z)</f>
        <v/>
      </c>
      <c r="S321">
        <f>_xlfn.XLOOKUP(E321,Y:Y,AB:AB)</f>
        <v/>
      </c>
      <c r="T321">
        <f>WEEKNUM(G321)</f>
        <v/>
      </c>
      <c r="U321">
        <f>YEAR(G321)</f>
        <v/>
      </c>
      <c r="V321" s="117">
        <f>IFERROR(Q321/N321,"0")</f>
        <v/>
      </c>
      <c r="AF321" t="n">
        <v>27554</v>
      </c>
      <c r="AG321" t="inlineStr">
        <is>
          <t>HOTEL LORD BYRON</t>
        </is>
      </c>
      <c r="AH321" t="inlineStr">
        <is>
          <t>HTL</t>
        </is>
      </c>
      <c r="AI321" t="inlineStr">
        <is>
          <t>France</t>
        </is>
      </c>
      <c r="BH321" t="n">
        <v>336</v>
      </c>
      <c r="BI321" t="inlineStr">
        <is>
          <t>MinervaH</t>
        </is>
      </c>
    </row>
    <row r="322">
      <c r="A322">
        <f>_xlfn.XLOOKUP(D322,BN:BN,BO:BO)</f>
        <v/>
      </c>
      <c r="B322" t="inlineStr">
        <is>
          <t>SL</t>
        </is>
      </c>
      <c r="C322" t="n">
        <v>59</v>
      </c>
      <c r="D322">
        <f>_xlfn.XLOOKUP(C322,BC:BC,BD:BD)</f>
        <v/>
      </c>
      <c r="E322" t="n">
        <v>28093</v>
      </c>
      <c r="F322" t="inlineStr">
        <is>
          <t>Billete MS | MAD-CAI//LXR-CAI-MAD</t>
        </is>
      </c>
      <c r="G322" s="234" t="n">
        <v>46106</v>
      </c>
      <c r="H322" s="234" t="n">
        <v>46116</v>
      </c>
      <c r="I322" t="inlineStr">
        <is>
          <t>VLO</t>
        </is>
      </c>
      <c r="J322">
        <f>_xlfn.XLOOKUP(I322,AS:AS,AU:AU)</f>
        <v/>
      </c>
      <c r="K322" t="inlineStr">
        <is>
          <t>EUR</t>
        </is>
      </c>
      <c r="L322" s="238" t="n">
        <v>1184</v>
      </c>
      <c r="M322">
        <f>L322*_xlfn.XLOOKUP(K322,AM:AM,AN:AN)</f>
        <v/>
      </c>
      <c r="N322">
        <f>L322*_xlfn.XLOOKUP(K322,AM:AM,AO:AO)</f>
        <v/>
      </c>
      <c r="O322" s="238" t="n">
        <v>0</v>
      </c>
      <c r="P322">
        <f>O322*_xlfn.XLOOKUP(K322,AM:AM,AN:AN)</f>
        <v/>
      </c>
      <c r="Q322">
        <f>O322*_xlfn.XLOOKUP(K322,AM:AM,AO:AO)</f>
        <v/>
      </c>
      <c r="R322">
        <f>_xlfn.XLOOKUP(E322,Y:Y,Z:Z)</f>
        <v/>
      </c>
      <c r="S322">
        <f>_xlfn.XLOOKUP(E322,Y:Y,AB:AB)</f>
        <v/>
      </c>
      <c r="T322">
        <f>WEEKNUM(G322)</f>
        <v/>
      </c>
      <c r="U322">
        <f>YEAR(G322)</f>
        <v/>
      </c>
      <c r="V322" s="117">
        <f>IFERROR(Q322/N322,"0")</f>
        <v/>
      </c>
      <c r="AF322" t="n">
        <v>27559</v>
      </c>
      <c r="AG322" t="inlineStr">
        <is>
          <t>SOFITEL LEGEND SANTA CLARA CARTAGENA</t>
        </is>
      </c>
      <c r="AH322" t="inlineStr">
        <is>
          <t>HTL</t>
        </is>
      </c>
      <c r="AI322" t="inlineStr">
        <is>
          <t>Colombia</t>
        </is>
      </c>
      <c r="BH322" t="n">
        <v>337</v>
      </c>
      <c r="BI322" t="inlineStr">
        <is>
          <t>MinervaH</t>
        </is>
      </c>
    </row>
    <row r="323">
      <c r="A323">
        <f>_xlfn.XLOOKUP(D323,BN:BN,BO:BO)</f>
        <v/>
      </c>
      <c r="B323" t="inlineStr">
        <is>
          <t>SL</t>
        </is>
      </c>
      <c r="C323" t="n">
        <v>59</v>
      </c>
      <c r="D323">
        <f>_xlfn.XLOOKUP(C323,BC:BC,BD:BD)</f>
        <v/>
      </c>
      <c r="E323" t="n">
        <v>28093</v>
      </c>
      <c r="F323" t="inlineStr">
        <is>
          <t>Billete MS | MAD-CAI//LXR-CAI-MAD</t>
        </is>
      </c>
      <c r="G323" s="234" t="n">
        <v>46106</v>
      </c>
      <c r="H323" s="234" t="n">
        <v>46116</v>
      </c>
      <c r="I323" t="inlineStr">
        <is>
          <t>VLO</t>
        </is>
      </c>
      <c r="J323">
        <f>_xlfn.XLOOKUP(I323,AS:AS,AU:AU)</f>
        <v/>
      </c>
      <c r="K323" t="inlineStr">
        <is>
          <t>EUR</t>
        </is>
      </c>
      <c r="L323" s="238" t="n">
        <v>1184</v>
      </c>
      <c r="M323">
        <f>L323*_xlfn.XLOOKUP(K323,AM:AM,AN:AN)</f>
        <v/>
      </c>
      <c r="N323">
        <f>L323*_xlfn.XLOOKUP(K323,AM:AM,AO:AO)</f>
        <v/>
      </c>
      <c r="O323" s="238" t="n">
        <v>0</v>
      </c>
      <c r="P323">
        <f>O323*_xlfn.XLOOKUP(K323,AM:AM,AN:AN)</f>
        <v/>
      </c>
      <c r="Q323">
        <f>O323*_xlfn.XLOOKUP(K323,AM:AM,AO:AO)</f>
        <v/>
      </c>
      <c r="R323">
        <f>_xlfn.XLOOKUP(E323,Y:Y,Z:Z)</f>
        <v/>
      </c>
      <c r="S323">
        <f>_xlfn.XLOOKUP(E323,Y:Y,AB:AB)</f>
        <v/>
      </c>
      <c r="T323">
        <f>WEEKNUM(G323)</f>
        <v/>
      </c>
      <c r="U323">
        <f>YEAR(G323)</f>
        <v/>
      </c>
      <c r="V323" s="117">
        <f>IFERROR(Q323/N323,"0")</f>
        <v/>
      </c>
      <c r="AF323" t="n">
        <v>27573</v>
      </c>
      <c r="AG323" t="inlineStr">
        <is>
          <t>Jet2.com</t>
        </is>
      </c>
      <c r="AH323" t="inlineStr">
        <is>
          <t>VLO</t>
        </is>
      </c>
      <c r="AI323" t="inlineStr">
        <is>
          <t>United Kingdom</t>
        </is>
      </c>
      <c r="BH323" t="n">
        <v>338</v>
      </c>
      <c r="BI323" t="inlineStr">
        <is>
          <t>MinervaH</t>
        </is>
      </c>
    </row>
    <row r="324">
      <c r="A324">
        <f>_xlfn.XLOOKUP(D324,BN:BN,BO:BO)</f>
        <v/>
      </c>
      <c r="B324" t="inlineStr">
        <is>
          <t>SL</t>
        </is>
      </c>
      <c r="C324" t="n">
        <v>59</v>
      </c>
      <c r="D324">
        <f>_xlfn.XLOOKUP(C324,BC:BC,BD:BD)</f>
        <v/>
      </c>
      <c r="E324" t="n">
        <v>28093</v>
      </c>
      <c r="F324" t="inlineStr">
        <is>
          <t>Billete MS | MAD-CAI//LXR-CAI-MAD</t>
        </is>
      </c>
      <c r="G324" s="234" t="n">
        <v>46106</v>
      </c>
      <c r="H324" s="234" t="n">
        <v>46116</v>
      </c>
      <c r="I324" t="inlineStr">
        <is>
          <t>VLO</t>
        </is>
      </c>
      <c r="J324">
        <f>_xlfn.XLOOKUP(I324,AS:AS,AU:AU)</f>
        <v/>
      </c>
      <c r="K324" t="inlineStr">
        <is>
          <t>EUR</t>
        </is>
      </c>
      <c r="L324" s="238" t="n">
        <v>962</v>
      </c>
      <c r="M324">
        <f>L324*_xlfn.XLOOKUP(K324,AM:AM,AN:AN)</f>
        <v/>
      </c>
      <c r="N324">
        <f>L324*_xlfn.XLOOKUP(K324,AM:AM,AO:AO)</f>
        <v/>
      </c>
      <c r="O324" s="238" t="n">
        <v>0</v>
      </c>
      <c r="P324">
        <f>O324*_xlfn.XLOOKUP(K324,AM:AM,AN:AN)</f>
        <v/>
      </c>
      <c r="Q324">
        <f>O324*_xlfn.XLOOKUP(K324,AM:AM,AO:AO)</f>
        <v/>
      </c>
      <c r="R324">
        <f>_xlfn.XLOOKUP(E324,Y:Y,Z:Z)</f>
        <v/>
      </c>
      <c r="S324">
        <f>_xlfn.XLOOKUP(E324,Y:Y,AB:AB)</f>
        <v/>
      </c>
      <c r="T324">
        <f>WEEKNUM(G324)</f>
        <v/>
      </c>
      <c r="U324">
        <f>YEAR(G324)</f>
        <v/>
      </c>
      <c r="V324" s="117">
        <f>IFERROR(Q324/N324,"0")</f>
        <v/>
      </c>
      <c r="AF324" t="n">
        <v>27585</v>
      </c>
      <c r="AG324" t="inlineStr">
        <is>
          <t>HYATT CENTRIC GINZA TOKYO</t>
        </is>
      </c>
      <c r="AH324" t="inlineStr">
        <is>
          <t>HTL</t>
        </is>
      </c>
      <c r="AI324" t="inlineStr">
        <is>
          <t>Japan</t>
        </is>
      </c>
      <c r="BH324" t="n">
        <v>339</v>
      </c>
      <c r="BI324" t="inlineStr">
        <is>
          <t>MinervaH</t>
        </is>
      </c>
    </row>
    <row r="325">
      <c r="A325">
        <f>_xlfn.XLOOKUP(D325,BN:BN,BO:BO)</f>
        <v/>
      </c>
      <c r="B325" t="inlineStr">
        <is>
          <t>SL</t>
        </is>
      </c>
      <c r="C325" t="n">
        <v>59</v>
      </c>
      <c r="D325">
        <f>_xlfn.XLOOKUP(C325,BC:BC,BD:BD)</f>
        <v/>
      </c>
      <c r="E325" t="n">
        <v>28093</v>
      </c>
      <c r="F325" t="inlineStr">
        <is>
          <t>Billete MS | MAD-CAI//LXR-CAI-MAD</t>
        </is>
      </c>
      <c r="G325" s="234" t="n">
        <v>46106</v>
      </c>
      <c r="H325" s="234" t="n">
        <v>46116</v>
      </c>
      <c r="I325" t="inlineStr">
        <is>
          <t>VLO</t>
        </is>
      </c>
      <c r="J325">
        <f>_xlfn.XLOOKUP(I325,AS:AS,AU:AU)</f>
        <v/>
      </c>
      <c r="K325" t="inlineStr">
        <is>
          <t>EUR</t>
        </is>
      </c>
      <c r="L325" s="238" t="n">
        <v>962</v>
      </c>
      <c r="M325">
        <f>L325*_xlfn.XLOOKUP(K325,AM:AM,AN:AN)</f>
        <v/>
      </c>
      <c r="N325">
        <f>L325*_xlfn.XLOOKUP(K325,AM:AM,AO:AO)</f>
        <v/>
      </c>
      <c r="O325" s="238" t="n">
        <v>0</v>
      </c>
      <c r="P325">
        <f>O325*_xlfn.XLOOKUP(K325,AM:AM,AN:AN)</f>
        <v/>
      </c>
      <c r="Q325">
        <f>O325*_xlfn.XLOOKUP(K325,AM:AM,AO:AO)</f>
        <v/>
      </c>
      <c r="R325">
        <f>_xlfn.XLOOKUP(E325,Y:Y,Z:Z)</f>
        <v/>
      </c>
      <c r="S325">
        <f>_xlfn.XLOOKUP(E325,Y:Y,AB:AB)</f>
        <v/>
      </c>
      <c r="T325">
        <f>WEEKNUM(G325)</f>
        <v/>
      </c>
      <c r="U325">
        <f>YEAR(G325)</f>
        <v/>
      </c>
      <c r="V325" s="117">
        <f>IFERROR(Q325/N325,"0")</f>
        <v/>
      </c>
      <c r="AF325" t="n">
        <v>27586</v>
      </c>
      <c r="AG325" t="inlineStr">
        <is>
          <t>Q Hotels</t>
        </is>
      </c>
      <c r="AH325" t="inlineStr">
        <is>
          <t>HTL</t>
        </is>
      </c>
      <c r="AI325" t="inlineStr">
        <is>
          <t>United Kingdom</t>
        </is>
      </c>
      <c r="BH325" t="n">
        <v>340</v>
      </c>
      <c r="BI325" t="inlineStr">
        <is>
          <t>DianaM</t>
        </is>
      </c>
    </row>
    <row r="326">
      <c r="A326">
        <f>_xlfn.XLOOKUP(D326,BN:BN,BO:BO)</f>
        <v/>
      </c>
      <c r="B326" t="inlineStr">
        <is>
          <t>SL</t>
        </is>
      </c>
      <c r="C326" t="n">
        <v>59</v>
      </c>
      <c r="D326">
        <f>_xlfn.XLOOKUP(C326,BC:BC,BD:BD)</f>
        <v/>
      </c>
      <c r="E326" t="n">
        <v>0</v>
      </c>
      <c r="F326" t="inlineStr">
        <is>
          <t>Fee emision familia Henkel</t>
        </is>
      </c>
      <c r="G326" s="234" t="n">
        <v>46106</v>
      </c>
      <c r="H326" s="234" t="n">
        <v>46118</v>
      </c>
      <c r="I326" t="inlineStr">
        <is>
          <t>HPS</t>
        </is>
      </c>
      <c r="J326">
        <f>_xlfn.XLOOKUP(I326,AS:AS,AU:AU)</f>
        <v/>
      </c>
      <c r="K326" t="inlineStr">
        <is>
          <t>EUR</t>
        </is>
      </c>
      <c r="L326" s="238" t="n">
        <v>375</v>
      </c>
      <c r="M326">
        <f>L326*_xlfn.XLOOKUP(K326,AM:AM,AN:AN)</f>
        <v/>
      </c>
      <c r="N326">
        <f>L326*_xlfn.XLOOKUP(K326,AM:AM,AO:AO)</f>
        <v/>
      </c>
      <c r="O326" s="238" t="n">
        <v>375</v>
      </c>
      <c r="P326">
        <f>O326*_xlfn.XLOOKUP(K326,AM:AM,AN:AN)</f>
        <v/>
      </c>
      <c r="Q326">
        <f>O326*_xlfn.XLOOKUP(K326,AM:AM,AO:AO)</f>
        <v/>
      </c>
      <c r="R326">
        <f>_xlfn.XLOOKUP(E326,Y:Y,Z:Z)</f>
        <v/>
      </c>
      <c r="S326">
        <f>_xlfn.XLOOKUP(E326,Y:Y,AB:AB)</f>
        <v/>
      </c>
      <c r="T326">
        <f>WEEKNUM(G326)</f>
        <v/>
      </c>
      <c r="U326">
        <f>YEAR(G326)</f>
        <v/>
      </c>
      <c r="V326" s="117">
        <f>IFERROR(Q326/N326,"0")</f>
        <v/>
      </c>
      <c r="AF326" t="n">
        <v>27589</v>
      </c>
      <c r="AG326" t="inlineStr">
        <is>
          <t>HOTEL CASA MONTI ROMA</t>
        </is>
      </c>
      <c r="AH326" t="inlineStr">
        <is>
          <t>HTL</t>
        </is>
      </c>
      <c r="AI326" t="inlineStr">
        <is>
          <t>Italy</t>
        </is>
      </c>
      <c r="BH326" t="n">
        <v>341</v>
      </c>
      <c r="BI326" t="inlineStr">
        <is>
          <t>AndreaG</t>
        </is>
      </c>
    </row>
    <row r="327">
      <c r="A327">
        <f>_xlfn.XLOOKUP(D327,BN:BN,BO:BO)</f>
        <v/>
      </c>
      <c r="B327" t="inlineStr">
        <is>
          <t>SL</t>
        </is>
      </c>
      <c r="C327" t="n">
        <v>59</v>
      </c>
      <c r="D327">
        <f>_xlfn.XLOOKUP(C327,BC:BC,BD:BD)</f>
        <v/>
      </c>
      <c r="E327" t="n">
        <v>28093</v>
      </c>
      <c r="F327" t="inlineStr">
        <is>
          <t>Billete MS | MAD-CAI-ASW//LXR-CAI-MAD</t>
        </is>
      </c>
      <c r="G327" s="234" t="n">
        <v>46108</v>
      </c>
      <c r="H327" s="234" t="n">
        <v>46118</v>
      </c>
      <c r="I327" t="inlineStr">
        <is>
          <t>VLO</t>
        </is>
      </c>
      <c r="J327">
        <f>_xlfn.XLOOKUP(I327,AS:AS,AU:AU)</f>
        <v/>
      </c>
      <c r="K327" t="inlineStr">
        <is>
          <t>EUR</t>
        </is>
      </c>
      <c r="L327" s="238" t="n">
        <v>1871</v>
      </c>
      <c r="M327">
        <f>L327*_xlfn.XLOOKUP(K327,AM:AM,AN:AN)</f>
        <v/>
      </c>
      <c r="N327">
        <f>L327*_xlfn.XLOOKUP(K327,AM:AM,AO:AO)</f>
        <v/>
      </c>
      <c r="O327" s="238" t="n">
        <v>0</v>
      </c>
      <c r="P327">
        <f>O327*_xlfn.XLOOKUP(K327,AM:AM,AN:AN)</f>
        <v/>
      </c>
      <c r="Q327">
        <f>O327*_xlfn.XLOOKUP(K327,AM:AM,AO:AO)</f>
        <v/>
      </c>
      <c r="R327">
        <f>_xlfn.XLOOKUP(E327,Y:Y,Z:Z)</f>
        <v/>
      </c>
      <c r="S327">
        <f>_xlfn.XLOOKUP(E327,Y:Y,AB:AB)</f>
        <v/>
      </c>
      <c r="T327">
        <f>WEEKNUM(G327)</f>
        <v/>
      </c>
      <c r="U327">
        <f>YEAR(G327)</f>
        <v/>
      </c>
      <c r="V327" s="117">
        <f>IFERROR(Q327/N327,"0")</f>
        <v/>
      </c>
      <c r="AF327" t="n">
        <v>27591</v>
      </c>
      <c r="AG327" t="inlineStr">
        <is>
          <t>HIP TRAVEL</t>
        </is>
      </c>
      <c r="AI327" t="inlineStr">
        <is>
          <t>Turkey</t>
        </is>
      </c>
      <c r="BH327" t="n">
        <v>342</v>
      </c>
      <c r="BI327" t="inlineStr">
        <is>
          <t>IsraelB</t>
        </is>
      </c>
    </row>
    <row r="328">
      <c r="A328">
        <f>_xlfn.XLOOKUP(D328,BN:BN,BO:BO)</f>
        <v/>
      </c>
      <c r="B328" t="inlineStr">
        <is>
          <t>SL</t>
        </is>
      </c>
      <c r="C328" t="n">
        <v>59</v>
      </c>
      <c r="D328">
        <f>_xlfn.XLOOKUP(C328,BC:BC,BD:BD)</f>
        <v/>
      </c>
      <c r="E328" t="n">
        <v>28093</v>
      </c>
      <c r="F328" t="inlineStr">
        <is>
          <t>Billete MS | MAD-CAI-ASW//LXR-CAI-MAD</t>
        </is>
      </c>
      <c r="G328" s="234" t="n">
        <v>46108</v>
      </c>
      <c r="H328" s="234" t="n">
        <v>46118</v>
      </c>
      <c r="I328" t="inlineStr">
        <is>
          <t>VLO</t>
        </is>
      </c>
      <c r="J328">
        <f>_xlfn.XLOOKUP(I328,AS:AS,AU:AU)</f>
        <v/>
      </c>
      <c r="K328" t="inlineStr">
        <is>
          <t>EUR</t>
        </is>
      </c>
      <c r="L328" s="238" t="n">
        <v>1871</v>
      </c>
      <c r="M328">
        <f>L328*_xlfn.XLOOKUP(K328,AM:AM,AN:AN)</f>
        <v/>
      </c>
      <c r="N328">
        <f>L328*_xlfn.XLOOKUP(K328,AM:AM,AO:AO)</f>
        <v/>
      </c>
      <c r="O328" s="238" t="n">
        <v>0</v>
      </c>
      <c r="P328">
        <f>O328*_xlfn.XLOOKUP(K328,AM:AM,AN:AN)</f>
        <v/>
      </c>
      <c r="Q328">
        <f>O328*_xlfn.XLOOKUP(K328,AM:AM,AO:AO)</f>
        <v/>
      </c>
      <c r="R328">
        <f>_xlfn.XLOOKUP(E328,Y:Y,Z:Z)</f>
        <v/>
      </c>
      <c r="S328">
        <f>_xlfn.XLOOKUP(E328,Y:Y,AB:AB)</f>
        <v/>
      </c>
      <c r="T328">
        <f>WEEKNUM(G328)</f>
        <v/>
      </c>
      <c r="U328">
        <f>YEAR(G328)</f>
        <v/>
      </c>
      <c r="V328" s="117">
        <f>IFERROR(Q328/N328,"0")</f>
        <v/>
      </c>
      <c r="AF328" t="n">
        <v>27606</v>
      </c>
      <c r="AG328" t="inlineStr">
        <is>
          <t>HOTEL BEAU SITE NOTRE DAME</t>
        </is>
      </c>
      <c r="AH328" t="inlineStr">
        <is>
          <t>HTL</t>
        </is>
      </c>
      <c r="AI328" t="inlineStr">
        <is>
          <t>France</t>
        </is>
      </c>
      <c r="BH328" t="n">
        <v>343</v>
      </c>
      <c r="BI328" t="inlineStr">
        <is>
          <t>MinervaH</t>
        </is>
      </c>
    </row>
    <row r="329">
      <c r="A329">
        <f>_xlfn.XLOOKUP(D329,BN:BN,BO:BO)</f>
        <v/>
      </c>
      <c r="B329" t="inlineStr">
        <is>
          <t>SL</t>
        </is>
      </c>
      <c r="C329" t="n">
        <v>59</v>
      </c>
      <c r="D329">
        <f>_xlfn.XLOOKUP(C329,BC:BC,BD:BD)</f>
        <v/>
      </c>
      <c r="E329" t="n">
        <v>28093</v>
      </c>
      <c r="F329" t="inlineStr">
        <is>
          <t>Billete MS | MAD-CAI-ASW//LXR-CAI-MAD</t>
        </is>
      </c>
      <c r="G329" s="234" t="n">
        <v>46108</v>
      </c>
      <c r="H329" s="234" t="n">
        <v>46118</v>
      </c>
      <c r="I329" t="inlineStr">
        <is>
          <t>VLO</t>
        </is>
      </c>
      <c r="J329">
        <f>_xlfn.XLOOKUP(I329,AS:AS,AU:AU)</f>
        <v/>
      </c>
      <c r="K329" t="inlineStr">
        <is>
          <t>EUR</t>
        </is>
      </c>
      <c r="L329" s="238" t="n">
        <v>1871</v>
      </c>
      <c r="M329">
        <f>L329*_xlfn.XLOOKUP(K329,AM:AM,AN:AN)</f>
        <v/>
      </c>
      <c r="N329">
        <f>L329*_xlfn.XLOOKUP(K329,AM:AM,AO:AO)</f>
        <v/>
      </c>
      <c r="O329" s="238" t="n">
        <v>0</v>
      </c>
      <c r="P329">
        <f>O329*_xlfn.XLOOKUP(K329,AM:AM,AN:AN)</f>
        <v/>
      </c>
      <c r="Q329">
        <f>O329*_xlfn.XLOOKUP(K329,AM:AM,AO:AO)</f>
        <v/>
      </c>
      <c r="R329">
        <f>_xlfn.XLOOKUP(E329,Y:Y,Z:Z)</f>
        <v/>
      </c>
      <c r="S329">
        <f>_xlfn.XLOOKUP(E329,Y:Y,AB:AB)</f>
        <v/>
      </c>
      <c r="T329">
        <f>WEEKNUM(G329)</f>
        <v/>
      </c>
      <c r="U329">
        <f>YEAR(G329)</f>
        <v/>
      </c>
      <c r="V329" s="117">
        <f>IFERROR(Q329/N329,"0")</f>
        <v/>
      </c>
      <c r="AF329" t="n">
        <v>27613</v>
      </c>
      <c r="AG329" t="inlineStr">
        <is>
          <t>SOMMERRO</t>
        </is>
      </c>
      <c r="AH329" t="inlineStr">
        <is>
          <t>HTL</t>
        </is>
      </c>
      <c r="AI329" t="inlineStr">
        <is>
          <t>Norway</t>
        </is>
      </c>
      <c r="BH329" t="n">
        <v>345</v>
      </c>
      <c r="BI329" t="inlineStr">
        <is>
          <t>MinervaH</t>
        </is>
      </c>
    </row>
    <row r="330">
      <c r="A330">
        <f>_xlfn.XLOOKUP(D330,BN:BN,BO:BO)</f>
        <v/>
      </c>
      <c r="B330" t="inlineStr">
        <is>
          <t>SL</t>
        </is>
      </c>
      <c r="C330" t="n">
        <v>59</v>
      </c>
      <c r="D330">
        <f>_xlfn.XLOOKUP(C330,BC:BC,BD:BD)</f>
        <v/>
      </c>
      <c r="E330" t="n">
        <v>28093</v>
      </c>
      <c r="F330" t="inlineStr">
        <is>
          <t>Billete MS | MAD-CAI-ASW//LXR-CAI-MAD</t>
        </is>
      </c>
      <c r="G330" s="234" t="n">
        <v>46108</v>
      </c>
      <c r="H330" s="234" t="n">
        <v>46118</v>
      </c>
      <c r="I330" t="inlineStr">
        <is>
          <t>VLO</t>
        </is>
      </c>
      <c r="J330">
        <f>_xlfn.XLOOKUP(I330,AS:AS,AU:AU)</f>
        <v/>
      </c>
      <c r="K330" t="inlineStr">
        <is>
          <t>EUR</t>
        </is>
      </c>
      <c r="L330" s="238" t="n">
        <v>1871</v>
      </c>
      <c r="M330">
        <f>L330*_xlfn.XLOOKUP(K330,AM:AM,AN:AN)</f>
        <v/>
      </c>
      <c r="N330">
        <f>L330*_xlfn.XLOOKUP(K330,AM:AM,AO:AO)</f>
        <v/>
      </c>
      <c r="O330" s="238" t="n">
        <v>0</v>
      </c>
      <c r="P330">
        <f>O330*_xlfn.XLOOKUP(K330,AM:AM,AN:AN)</f>
        <v/>
      </c>
      <c r="Q330">
        <f>O330*_xlfn.XLOOKUP(K330,AM:AM,AO:AO)</f>
        <v/>
      </c>
      <c r="R330">
        <f>_xlfn.XLOOKUP(E330,Y:Y,Z:Z)</f>
        <v/>
      </c>
      <c r="S330">
        <f>_xlfn.XLOOKUP(E330,Y:Y,AB:AB)</f>
        <v/>
      </c>
      <c r="T330">
        <f>WEEKNUM(G330)</f>
        <v/>
      </c>
      <c r="U330">
        <f>YEAR(G330)</f>
        <v/>
      </c>
      <c r="V330" s="117">
        <f>IFERROR(Q330/N330,"0")</f>
        <v/>
      </c>
      <c r="AF330" t="n">
        <v>27633</v>
      </c>
      <c r="AG330" t="inlineStr">
        <is>
          <t>FOUR SEASONS RESORT TAMARINDO</t>
        </is>
      </c>
      <c r="AH330" t="inlineStr">
        <is>
          <t>HTL</t>
        </is>
      </c>
      <c r="AI330" t="inlineStr">
        <is>
          <t>Mexico</t>
        </is>
      </c>
      <c r="BH330" t="n">
        <v>346</v>
      </c>
      <c r="BI330" t="inlineStr">
        <is>
          <t>DianaM</t>
        </is>
      </c>
    </row>
    <row r="331">
      <c r="A331">
        <f>_xlfn.XLOOKUP(D331,BN:BN,BO:BO)</f>
        <v/>
      </c>
      <c r="B331" t="inlineStr">
        <is>
          <t>SL</t>
        </is>
      </c>
      <c r="C331" t="n">
        <v>59</v>
      </c>
      <c r="D331">
        <f>_xlfn.XLOOKUP(C331,BC:BC,BD:BD)</f>
        <v/>
      </c>
      <c r="E331" t="n">
        <v>28093</v>
      </c>
      <c r="F331" t="inlineStr">
        <is>
          <t>Billete MS | MAD-CAI-ASW//LXR-CAI-MAD</t>
        </is>
      </c>
      <c r="G331" s="234" t="n">
        <v>46108</v>
      </c>
      <c r="H331" s="234" t="n">
        <v>46118</v>
      </c>
      <c r="I331" t="inlineStr">
        <is>
          <t>VLO</t>
        </is>
      </c>
      <c r="J331">
        <f>_xlfn.XLOOKUP(I331,AS:AS,AU:AU)</f>
        <v/>
      </c>
      <c r="K331" t="inlineStr">
        <is>
          <t>EUR</t>
        </is>
      </c>
      <c r="L331" s="238" t="n">
        <v>1871</v>
      </c>
      <c r="M331">
        <f>L331*_xlfn.XLOOKUP(K331,AM:AM,AN:AN)</f>
        <v/>
      </c>
      <c r="N331">
        <f>L331*_xlfn.XLOOKUP(K331,AM:AM,AO:AO)</f>
        <v/>
      </c>
      <c r="O331" s="238" t="n">
        <v>0</v>
      </c>
      <c r="P331">
        <f>O331*_xlfn.XLOOKUP(K331,AM:AM,AN:AN)</f>
        <v/>
      </c>
      <c r="Q331">
        <f>O331*_xlfn.XLOOKUP(K331,AM:AM,AO:AO)</f>
        <v/>
      </c>
      <c r="R331">
        <f>_xlfn.XLOOKUP(E331,Y:Y,Z:Z)</f>
        <v/>
      </c>
      <c r="S331">
        <f>_xlfn.XLOOKUP(E331,Y:Y,AB:AB)</f>
        <v/>
      </c>
      <c r="T331">
        <f>WEEKNUM(G331)</f>
        <v/>
      </c>
      <c r="U331">
        <f>YEAR(G331)</f>
        <v/>
      </c>
      <c r="V331" s="117">
        <f>IFERROR(Q331/N331,"0")</f>
        <v/>
      </c>
      <c r="AF331" t="n">
        <v>27647</v>
      </c>
      <c r="AG331" t="inlineStr">
        <is>
          <t>FOUR SEASONS HOTEL FIRENZE</t>
        </is>
      </c>
      <c r="AH331" t="inlineStr">
        <is>
          <t>HTL</t>
        </is>
      </c>
      <c r="AI331" t="inlineStr">
        <is>
          <t>Italy</t>
        </is>
      </c>
      <c r="BH331" t="n">
        <v>347</v>
      </c>
      <c r="BI331" t="inlineStr">
        <is>
          <t>DianaM</t>
        </is>
      </c>
    </row>
    <row r="332">
      <c r="A332">
        <f>_xlfn.XLOOKUP(D332,BN:BN,BO:BO)</f>
        <v/>
      </c>
      <c r="B332" t="inlineStr">
        <is>
          <t>SL</t>
        </is>
      </c>
      <c r="C332" t="n">
        <v>59</v>
      </c>
      <c r="D332">
        <f>_xlfn.XLOOKUP(C332,BC:BC,BD:BD)</f>
        <v/>
      </c>
      <c r="E332" t="n">
        <v>28093</v>
      </c>
      <c r="F332" t="inlineStr">
        <is>
          <t>Billete MS | MAD-CAI-ASW//LXR-CAI-MAD</t>
        </is>
      </c>
      <c r="G332" s="234" t="n">
        <v>46108</v>
      </c>
      <c r="H332" s="234" t="n">
        <v>46118</v>
      </c>
      <c r="I332" t="inlineStr">
        <is>
          <t>VLO</t>
        </is>
      </c>
      <c r="J332">
        <f>_xlfn.XLOOKUP(I332,AS:AS,AU:AU)</f>
        <v/>
      </c>
      <c r="K332" t="inlineStr">
        <is>
          <t>EUR</t>
        </is>
      </c>
      <c r="L332" s="238" t="n">
        <v>1871</v>
      </c>
      <c r="M332">
        <f>L332*_xlfn.XLOOKUP(K332,AM:AM,AN:AN)</f>
        <v/>
      </c>
      <c r="N332">
        <f>L332*_xlfn.XLOOKUP(K332,AM:AM,AO:AO)</f>
        <v/>
      </c>
      <c r="O332" s="238" t="n">
        <v>0</v>
      </c>
      <c r="P332">
        <f>O332*_xlfn.XLOOKUP(K332,AM:AM,AN:AN)</f>
        <v/>
      </c>
      <c r="Q332">
        <f>O332*_xlfn.XLOOKUP(K332,AM:AM,AO:AO)</f>
        <v/>
      </c>
      <c r="R332">
        <f>_xlfn.XLOOKUP(E332,Y:Y,Z:Z)</f>
        <v/>
      </c>
      <c r="S332">
        <f>_xlfn.XLOOKUP(E332,Y:Y,AB:AB)</f>
        <v/>
      </c>
      <c r="T332">
        <f>WEEKNUM(G332)</f>
        <v/>
      </c>
      <c r="U332">
        <f>YEAR(G332)</f>
        <v/>
      </c>
      <c r="V332" s="117">
        <f>IFERROR(Q332/N332,"0")</f>
        <v/>
      </c>
      <c r="AF332" t="n">
        <v>27648</v>
      </c>
      <c r="AG332" t="inlineStr">
        <is>
          <t>THE BEVERLY HILLS HOTEL</t>
        </is>
      </c>
      <c r="AH332" t="inlineStr">
        <is>
          <t>HTL</t>
        </is>
      </c>
      <c r="AI332" t="inlineStr">
        <is>
          <t>United States</t>
        </is>
      </c>
      <c r="BH332" t="n">
        <v>348</v>
      </c>
      <c r="BI332" t="inlineStr">
        <is>
          <t>EduardoP</t>
        </is>
      </c>
    </row>
    <row r="333">
      <c r="A333">
        <f>_xlfn.XLOOKUP(D333,BN:BN,BO:BO)</f>
        <v/>
      </c>
      <c r="B333" t="inlineStr">
        <is>
          <t>SL</t>
        </is>
      </c>
      <c r="C333" t="n">
        <v>59</v>
      </c>
      <c r="D333">
        <f>_xlfn.XLOOKUP(C333,BC:BC,BD:BD)</f>
        <v/>
      </c>
      <c r="E333" t="n">
        <v>0</v>
      </c>
      <c r="F333" t="inlineStr">
        <is>
          <t>Fee emision familia Flores</t>
        </is>
      </c>
      <c r="G333" s="234" t="n">
        <v>46108</v>
      </c>
      <c r="H333" s="234" t="n">
        <v>46118</v>
      </c>
      <c r="I333" t="inlineStr">
        <is>
          <t>HPS</t>
        </is>
      </c>
      <c r="J333">
        <f>_xlfn.XLOOKUP(I333,AS:AS,AU:AU)</f>
        <v/>
      </c>
      <c r="K333" t="inlineStr">
        <is>
          <t>EUR</t>
        </is>
      </c>
      <c r="L333" s="238" t="n">
        <v>390</v>
      </c>
      <c r="M333">
        <f>L333*_xlfn.XLOOKUP(K333,AM:AM,AN:AN)</f>
        <v/>
      </c>
      <c r="N333">
        <f>L333*_xlfn.XLOOKUP(K333,AM:AM,AO:AO)</f>
        <v/>
      </c>
      <c r="O333" s="238" t="n">
        <v>390</v>
      </c>
      <c r="P333">
        <f>O333*_xlfn.XLOOKUP(K333,AM:AM,AN:AN)</f>
        <v/>
      </c>
      <c r="Q333">
        <f>O333*_xlfn.XLOOKUP(K333,AM:AM,AO:AO)</f>
        <v/>
      </c>
      <c r="R333">
        <f>_xlfn.XLOOKUP(E333,Y:Y,Z:Z)</f>
        <v/>
      </c>
      <c r="S333">
        <f>_xlfn.XLOOKUP(E333,Y:Y,AB:AB)</f>
        <v/>
      </c>
      <c r="T333">
        <f>WEEKNUM(G333)</f>
        <v/>
      </c>
      <c r="U333">
        <f>YEAR(G333)</f>
        <v/>
      </c>
      <c r="V333" s="117">
        <f>IFERROR(Q333/N333,"0")</f>
        <v/>
      </c>
      <c r="AF333" t="n">
        <v>27650</v>
      </c>
      <c r="AG333" t="inlineStr">
        <is>
          <t>WILDCHINA</t>
        </is>
      </c>
      <c r="AH333" t="inlineStr">
        <is>
          <t>PKT</t>
        </is>
      </c>
      <c r="AI333" t="inlineStr">
        <is>
          <t>China</t>
        </is>
      </c>
      <c r="BH333" t="n">
        <v>349</v>
      </c>
      <c r="BI333" t="inlineStr">
        <is>
          <t>VeronicaN</t>
        </is>
      </c>
    </row>
    <row r="334">
      <c r="A334">
        <f>_xlfn.XLOOKUP(D334,BN:BN,BO:BO)</f>
        <v/>
      </c>
      <c r="B334" t="inlineStr">
        <is>
          <t>SL</t>
        </is>
      </c>
      <c r="C334" t="n">
        <v>59</v>
      </c>
      <c r="D334">
        <f>_xlfn.XLOOKUP(C334,BC:BC,BD:BD)</f>
        <v/>
      </c>
      <c r="E334" t="n">
        <v>27688</v>
      </c>
      <c r="F334" t="inlineStr">
        <is>
          <t>Vuelos Aswan</t>
        </is>
      </c>
      <c r="G334" s="234" t="n">
        <v>46106</v>
      </c>
      <c r="H334" s="234" t="n">
        <v>46118</v>
      </c>
      <c r="I334" t="inlineStr">
        <is>
          <t>ABC</t>
        </is>
      </c>
      <c r="J334">
        <f>_xlfn.XLOOKUP(I334,AS:AS,AU:AU)</f>
        <v/>
      </c>
      <c r="K334" t="inlineStr">
        <is>
          <t>EUR</t>
        </is>
      </c>
      <c r="L334" s="238" t="n">
        <v>496</v>
      </c>
      <c r="M334">
        <f>L334*_xlfn.XLOOKUP(K334,AM:AM,AN:AN)</f>
        <v/>
      </c>
      <c r="N334">
        <f>L334*_xlfn.XLOOKUP(K334,AM:AM,AO:AO)</f>
        <v/>
      </c>
      <c r="O334" s="238" t="n">
        <v>184.12</v>
      </c>
      <c r="P334">
        <f>O334*_xlfn.XLOOKUP(K334,AM:AM,AN:AN)</f>
        <v/>
      </c>
      <c r="Q334">
        <f>O334*_xlfn.XLOOKUP(K334,AM:AM,AO:AO)</f>
        <v/>
      </c>
      <c r="R334">
        <f>_xlfn.XLOOKUP(E334,Y:Y,Z:Z)</f>
        <v/>
      </c>
      <c r="S334">
        <f>_xlfn.XLOOKUP(E334,Y:Y,AB:AB)</f>
        <v/>
      </c>
      <c r="T334">
        <f>WEEKNUM(G334)</f>
        <v/>
      </c>
      <c r="U334">
        <f>YEAR(G334)</f>
        <v/>
      </c>
      <c r="V334" s="117">
        <f>IFERROR(Q334/N334,"0")</f>
        <v/>
      </c>
      <c r="AF334" t="n">
        <v>27670</v>
      </c>
      <c r="AG334" t="inlineStr">
        <is>
          <t>TORDRILLO MOUNTAIN LODGE</t>
        </is>
      </c>
      <c r="AH334" t="inlineStr">
        <is>
          <t>HTL</t>
        </is>
      </c>
      <c r="AI334" t="inlineStr">
        <is>
          <t>United States</t>
        </is>
      </c>
      <c r="BH334" t="n">
        <v>350</v>
      </c>
      <c r="BI334" t="inlineStr">
        <is>
          <t>RafaellaP</t>
        </is>
      </c>
    </row>
    <row r="335">
      <c r="A335">
        <f>_xlfn.XLOOKUP(D335,BN:BN,BO:BO)</f>
        <v/>
      </c>
      <c r="B335" t="inlineStr">
        <is>
          <t>SL</t>
        </is>
      </c>
      <c r="C335" t="n">
        <v>59</v>
      </c>
      <c r="D335">
        <f>_xlfn.XLOOKUP(C335,BC:BC,BD:BD)</f>
        <v/>
      </c>
      <c r="E335" t="n">
        <v>0</v>
      </c>
      <c r="F335" t="inlineStr">
        <is>
          <t>Honorarios</t>
        </is>
      </c>
      <c r="G335" s="234" t="n">
        <v>46106</v>
      </c>
      <c r="H335" s="234" t="n">
        <v>46118</v>
      </c>
      <c r="I335" t="inlineStr">
        <is>
          <t>HPS</t>
        </is>
      </c>
      <c r="J335">
        <f>_xlfn.XLOOKUP(I335,AS:AS,AU:AU)</f>
        <v/>
      </c>
      <c r="K335" t="inlineStr">
        <is>
          <t>EUR</t>
        </is>
      </c>
      <c r="L335" s="238" t="n">
        <v>930.54</v>
      </c>
      <c r="M335">
        <f>L335*_xlfn.XLOOKUP(K335,AM:AM,AN:AN)</f>
        <v/>
      </c>
      <c r="N335">
        <f>L335*_xlfn.XLOOKUP(K335,AM:AM,AO:AO)</f>
        <v/>
      </c>
      <c r="O335" s="238" t="n">
        <v>930.54</v>
      </c>
      <c r="P335">
        <f>O335*_xlfn.XLOOKUP(K335,AM:AM,AN:AN)</f>
        <v/>
      </c>
      <c r="Q335">
        <f>O335*_xlfn.XLOOKUP(K335,AM:AM,AO:AO)</f>
        <v/>
      </c>
      <c r="R335">
        <f>_xlfn.XLOOKUP(E335,Y:Y,Z:Z)</f>
        <v/>
      </c>
      <c r="S335">
        <f>_xlfn.XLOOKUP(E335,Y:Y,AB:AB)</f>
        <v/>
      </c>
      <c r="T335">
        <f>WEEKNUM(G335)</f>
        <v/>
      </c>
      <c r="U335">
        <f>YEAR(G335)</f>
        <v/>
      </c>
      <c r="V335" s="117">
        <f>IFERROR(Q335/N335,"0")</f>
        <v/>
      </c>
      <c r="AF335" t="n">
        <v>27672</v>
      </c>
      <c r="AG335" t="inlineStr">
        <is>
          <t>MX3 TRAVEL</t>
        </is>
      </c>
      <c r="AH335" t="inlineStr">
        <is>
          <t>PKT</t>
        </is>
      </c>
      <c r="AI335" t="inlineStr">
        <is>
          <t>Mexico</t>
        </is>
      </c>
      <c r="BH335" t="n">
        <v>351</v>
      </c>
      <c r="BI335" t="inlineStr">
        <is>
          <t>DianaM</t>
        </is>
      </c>
    </row>
    <row r="336">
      <c r="A336">
        <f>_xlfn.XLOOKUP(D336,BN:BN,BO:BO)</f>
        <v/>
      </c>
      <c r="B336" t="inlineStr">
        <is>
          <t>SL</t>
        </is>
      </c>
      <c r="C336" t="n">
        <v>59</v>
      </c>
      <c r="D336">
        <f>_xlfn.XLOOKUP(C336,BC:BC,BD:BD)</f>
        <v/>
      </c>
      <c r="E336" t="n">
        <v>28093</v>
      </c>
      <c r="F336" t="inlineStr">
        <is>
          <t>Billete MS | Reemision HENKEL ROJAS/EDUARDO</t>
        </is>
      </c>
      <c r="G336" s="234" t="n">
        <v>46106</v>
      </c>
      <c r="H336" s="234" t="n">
        <v>46116</v>
      </c>
      <c r="I336" t="inlineStr">
        <is>
          <t>VLO</t>
        </is>
      </c>
      <c r="J336">
        <f>_xlfn.XLOOKUP(I336,AS:AS,AU:AU)</f>
        <v/>
      </c>
      <c r="K336" t="inlineStr">
        <is>
          <t>EUR</t>
        </is>
      </c>
      <c r="L336" s="238" t="n">
        <v>290</v>
      </c>
      <c r="M336">
        <f>L336*_xlfn.XLOOKUP(K336,AM:AM,AN:AN)</f>
        <v/>
      </c>
      <c r="N336">
        <f>L336*_xlfn.XLOOKUP(K336,AM:AM,AO:AO)</f>
        <v/>
      </c>
      <c r="O336" s="238" t="n">
        <v>0</v>
      </c>
      <c r="P336">
        <f>O336*_xlfn.XLOOKUP(K336,AM:AM,AN:AN)</f>
        <v/>
      </c>
      <c r="Q336">
        <f>O336*_xlfn.XLOOKUP(K336,AM:AM,AO:AO)</f>
        <v/>
      </c>
      <c r="R336">
        <f>_xlfn.XLOOKUP(E336,Y:Y,Z:Z)</f>
        <v/>
      </c>
      <c r="S336">
        <f>_xlfn.XLOOKUP(E336,Y:Y,AB:AB)</f>
        <v/>
      </c>
      <c r="T336">
        <f>WEEKNUM(G336)</f>
        <v/>
      </c>
      <c r="U336">
        <f>YEAR(G336)</f>
        <v/>
      </c>
      <c r="V336" s="117">
        <f>IFERROR(Q336/N336,"0")</f>
        <v/>
      </c>
      <c r="AF336" t="n">
        <v>27693</v>
      </c>
      <c r="AG336" t="inlineStr">
        <is>
          <t>TGV inOui</t>
        </is>
      </c>
      <c r="AH336" t="inlineStr">
        <is>
          <t>OTR</t>
        </is>
      </c>
      <c r="AI336" t="inlineStr">
        <is>
          <t>France</t>
        </is>
      </c>
      <c r="BH336" t="n">
        <v>352</v>
      </c>
      <c r="BI336" t="inlineStr">
        <is>
          <t>DianaM</t>
        </is>
      </c>
    </row>
    <row r="337">
      <c r="A337">
        <f>_xlfn.XLOOKUP(D337,BN:BN,BO:BO)</f>
        <v/>
      </c>
      <c r="B337" t="inlineStr">
        <is>
          <t>SL</t>
        </is>
      </c>
      <c r="C337" t="n">
        <v>59</v>
      </c>
      <c r="D337">
        <f>_xlfn.XLOOKUP(C337,BC:BC,BD:BD)</f>
        <v/>
      </c>
      <c r="E337" t="n">
        <v>28093</v>
      </c>
      <c r="F337" t="inlineStr">
        <is>
          <t>Billete MS | Reemision MIGUEL CHECA/MARINETTE</t>
        </is>
      </c>
      <c r="G337" s="234" t="n">
        <v>46106</v>
      </c>
      <c r="H337" s="234" t="n">
        <v>46116</v>
      </c>
      <c r="I337" t="inlineStr">
        <is>
          <t>VLO</t>
        </is>
      </c>
      <c r="J337">
        <f>_xlfn.XLOOKUP(I337,AS:AS,AU:AU)</f>
        <v/>
      </c>
      <c r="K337" t="inlineStr">
        <is>
          <t>EUR</t>
        </is>
      </c>
      <c r="L337" s="238" t="n">
        <v>290</v>
      </c>
      <c r="M337">
        <f>L337*_xlfn.XLOOKUP(K337,AM:AM,AN:AN)</f>
        <v/>
      </c>
      <c r="N337">
        <f>L337*_xlfn.XLOOKUP(K337,AM:AM,AO:AO)</f>
        <v/>
      </c>
      <c r="O337" s="238" t="n">
        <v>0</v>
      </c>
      <c r="P337">
        <f>O337*_xlfn.XLOOKUP(K337,AM:AM,AN:AN)</f>
        <v/>
      </c>
      <c r="Q337">
        <f>O337*_xlfn.XLOOKUP(K337,AM:AM,AO:AO)</f>
        <v/>
      </c>
      <c r="R337">
        <f>_xlfn.XLOOKUP(E337,Y:Y,Z:Z)</f>
        <v/>
      </c>
      <c r="S337">
        <f>_xlfn.XLOOKUP(E337,Y:Y,AB:AB)</f>
        <v/>
      </c>
      <c r="T337">
        <f>WEEKNUM(G337)</f>
        <v/>
      </c>
      <c r="U337">
        <f>YEAR(G337)</f>
        <v/>
      </c>
      <c r="V337" s="117">
        <f>IFERROR(Q337/N337,"0")</f>
        <v/>
      </c>
      <c r="AF337" t="n">
        <v>27697</v>
      </c>
      <c r="AG337" t="inlineStr">
        <is>
          <t>HILTON KYOTO</t>
        </is>
      </c>
      <c r="AH337" t="inlineStr">
        <is>
          <t>HTL</t>
        </is>
      </c>
      <c r="AI337" t="inlineStr">
        <is>
          <t>Japan</t>
        </is>
      </c>
      <c r="BH337" t="n">
        <v>353</v>
      </c>
      <c r="BI337" t="inlineStr">
        <is>
          <t>DianaM</t>
        </is>
      </c>
    </row>
    <row r="338">
      <c r="A338">
        <f>_xlfn.XLOOKUP(D338,BN:BN,BO:BO)</f>
        <v/>
      </c>
      <c r="B338" t="inlineStr">
        <is>
          <t>SL</t>
        </is>
      </c>
      <c r="C338" t="n">
        <v>59</v>
      </c>
      <c r="D338">
        <f>_xlfn.XLOOKUP(C338,BC:BC,BD:BD)</f>
        <v/>
      </c>
      <c r="E338" t="n">
        <v>0</v>
      </c>
      <c r="F338" t="inlineStr">
        <is>
          <t>Fee reemision</t>
        </is>
      </c>
      <c r="G338" s="234" t="n">
        <v>46106</v>
      </c>
      <c r="H338" s="234" t="n">
        <v>46116</v>
      </c>
      <c r="I338" t="inlineStr">
        <is>
          <t>HPS</t>
        </is>
      </c>
      <c r="J338">
        <f>_xlfn.XLOOKUP(I338,AS:AS,AU:AU)</f>
        <v/>
      </c>
      <c r="K338" t="inlineStr">
        <is>
          <t>EUR</t>
        </is>
      </c>
      <c r="L338" s="238" t="n">
        <v>40</v>
      </c>
      <c r="M338">
        <f>L338*_xlfn.XLOOKUP(K338,AM:AM,AN:AN)</f>
        <v/>
      </c>
      <c r="N338">
        <f>L338*_xlfn.XLOOKUP(K338,AM:AM,AO:AO)</f>
        <v/>
      </c>
      <c r="O338" s="238" t="n">
        <v>40</v>
      </c>
      <c r="P338">
        <f>O338*_xlfn.XLOOKUP(K338,AM:AM,AN:AN)</f>
        <v/>
      </c>
      <c r="Q338">
        <f>O338*_xlfn.XLOOKUP(K338,AM:AM,AO:AO)</f>
        <v/>
      </c>
      <c r="R338">
        <f>_xlfn.XLOOKUP(E338,Y:Y,Z:Z)</f>
        <v/>
      </c>
      <c r="S338">
        <f>_xlfn.XLOOKUP(E338,Y:Y,AB:AB)</f>
        <v/>
      </c>
      <c r="T338">
        <f>WEEKNUM(G338)</f>
        <v/>
      </c>
      <c r="U338">
        <f>YEAR(G338)</f>
        <v/>
      </c>
      <c r="V338" s="117">
        <f>IFERROR(Q338/N338,"0")</f>
        <v/>
      </c>
      <c r="AF338" t="n">
        <v>27703</v>
      </c>
      <c r="AG338" t="inlineStr">
        <is>
          <t>THE ST. REGIS WASHINGTON D.C.</t>
        </is>
      </c>
      <c r="AH338" t="inlineStr">
        <is>
          <t>HTL</t>
        </is>
      </c>
      <c r="AI338" t="inlineStr">
        <is>
          <t>United States</t>
        </is>
      </c>
      <c r="BH338" t="n">
        <v>354</v>
      </c>
      <c r="BI338" t="inlineStr">
        <is>
          <t>DianaM</t>
        </is>
      </c>
    </row>
    <row r="339">
      <c r="A339">
        <f>_xlfn.XLOOKUP(D339,BN:BN,BO:BO)</f>
        <v/>
      </c>
      <c r="B339" t="inlineStr">
        <is>
          <t>SL</t>
        </is>
      </c>
      <c r="C339" t="n">
        <v>59</v>
      </c>
      <c r="D339">
        <f>_xlfn.XLOOKUP(C339,BC:BC,BD:BD)</f>
        <v/>
      </c>
      <c r="E339" t="n">
        <v>0</v>
      </c>
      <c r="F339" t="inlineStr">
        <is>
          <t>Sobrecomisión</t>
        </is>
      </c>
      <c r="G339" s="234" t="n">
        <v>46106</v>
      </c>
      <c r="H339" s="234" t="n">
        <v>46118</v>
      </c>
      <c r="I339" t="inlineStr">
        <is>
          <t>HPS</t>
        </is>
      </c>
      <c r="J339">
        <f>_xlfn.XLOOKUP(I339,AS:AS,AU:AU)</f>
        <v/>
      </c>
      <c r="K339" t="inlineStr">
        <is>
          <t>EUR</t>
        </is>
      </c>
      <c r="L339" s="238" t="n">
        <v>150</v>
      </c>
      <c r="M339">
        <f>L339*_xlfn.XLOOKUP(K339,AM:AM,AN:AN)</f>
        <v/>
      </c>
      <c r="N339">
        <f>L339*_xlfn.XLOOKUP(K339,AM:AM,AO:AO)</f>
        <v/>
      </c>
      <c r="O339" s="238" t="n">
        <v>150</v>
      </c>
      <c r="P339">
        <f>O339*_xlfn.XLOOKUP(K339,AM:AM,AN:AN)</f>
        <v/>
      </c>
      <c r="Q339">
        <f>O339*_xlfn.XLOOKUP(K339,AM:AM,AO:AO)</f>
        <v/>
      </c>
      <c r="R339">
        <f>_xlfn.XLOOKUP(E339,Y:Y,Z:Z)</f>
        <v/>
      </c>
      <c r="S339">
        <f>_xlfn.XLOOKUP(E339,Y:Y,AB:AB)</f>
        <v/>
      </c>
      <c r="T339">
        <f>WEEKNUM(G339)</f>
        <v/>
      </c>
      <c r="U339">
        <f>YEAR(G339)</f>
        <v/>
      </c>
      <c r="V339" s="117">
        <f>IFERROR(Q339/N339,"0")</f>
        <v/>
      </c>
      <c r="AF339" t="n">
        <v>27704</v>
      </c>
      <c r="AG339" t="inlineStr">
        <is>
          <t>Blacklane</t>
        </is>
      </c>
      <c r="AH339" t="inlineStr">
        <is>
          <t>TRF</t>
        </is>
      </c>
      <c r="AI339" t="inlineStr">
        <is>
          <t>Germany</t>
        </is>
      </c>
      <c r="BH339" t="n">
        <v>355</v>
      </c>
      <c r="BI339" t="inlineStr">
        <is>
          <t>VeronicaN</t>
        </is>
      </c>
    </row>
    <row r="340">
      <c r="A340">
        <f>_xlfn.XLOOKUP(D340,BN:BN,BO:BO)</f>
        <v/>
      </c>
      <c r="B340" t="inlineStr">
        <is>
          <t>SL</t>
        </is>
      </c>
      <c r="C340" t="n">
        <v>59</v>
      </c>
      <c r="D340">
        <f>_xlfn.XLOOKUP(C340,BC:BC,BD:BD)</f>
        <v/>
      </c>
      <c r="E340" t="n">
        <v>0</v>
      </c>
      <c r="F340" t="inlineStr">
        <is>
          <t>Sobrecomisión</t>
        </is>
      </c>
      <c r="G340" s="234" t="n">
        <v>46106</v>
      </c>
      <c r="H340" s="234" t="n">
        <v>46118</v>
      </c>
      <c r="I340" t="inlineStr">
        <is>
          <t>HPS</t>
        </is>
      </c>
      <c r="J340">
        <f>_xlfn.XLOOKUP(I340,AS:AS,AU:AU)</f>
        <v/>
      </c>
      <c r="K340" t="inlineStr">
        <is>
          <t>EUR</t>
        </is>
      </c>
      <c r="L340" s="238" t="n">
        <v>6744.22</v>
      </c>
      <c r="M340">
        <f>L340*_xlfn.XLOOKUP(K340,AM:AM,AN:AN)</f>
        <v/>
      </c>
      <c r="N340">
        <f>L340*_xlfn.XLOOKUP(K340,AM:AM,AO:AO)</f>
        <v/>
      </c>
      <c r="O340" s="238" t="n">
        <v>6744.22</v>
      </c>
      <c r="P340">
        <f>O340*_xlfn.XLOOKUP(K340,AM:AM,AN:AN)</f>
        <v/>
      </c>
      <c r="Q340">
        <f>O340*_xlfn.XLOOKUP(K340,AM:AM,AO:AO)</f>
        <v/>
      </c>
      <c r="R340">
        <f>_xlfn.XLOOKUP(E340,Y:Y,Z:Z)</f>
        <v/>
      </c>
      <c r="S340">
        <f>_xlfn.XLOOKUP(E340,Y:Y,AB:AB)</f>
        <v/>
      </c>
      <c r="T340">
        <f>WEEKNUM(G340)</f>
        <v/>
      </c>
      <c r="U340">
        <f>YEAR(G340)</f>
        <v/>
      </c>
      <c r="V340" s="117">
        <f>IFERROR(Q340/N340,"0")</f>
        <v/>
      </c>
      <c r="AF340" t="n">
        <v>27716</v>
      </c>
      <c r="AG340" t="inlineStr">
        <is>
          <t>BLESS HOTEL MADRID</t>
        </is>
      </c>
      <c r="AH340" t="inlineStr">
        <is>
          <t>HTL</t>
        </is>
      </c>
      <c r="AI340" t="inlineStr">
        <is>
          <t>Spain</t>
        </is>
      </c>
      <c r="BH340" t="n">
        <v>356</v>
      </c>
      <c r="BI340" t="inlineStr">
        <is>
          <t>DianaM</t>
        </is>
      </c>
    </row>
    <row r="341">
      <c r="A341">
        <f>_xlfn.XLOOKUP(D341,BN:BN,BO:BO)</f>
        <v/>
      </c>
      <c r="B341" t="inlineStr">
        <is>
          <t>SL</t>
        </is>
      </c>
      <c r="C341" t="n">
        <v>59</v>
      </c>
      <c r="D341">
        <f>_xlfn.XLOOKUP(C341,BC:BC,BD:BD)</f>
        <v/>
      </c>
      <c r="E341" t="n">
        <v>27688</v>
      </c>
      <c r="F341" t="inlineStr">
        <is>
          <t>Vuelos MAD-CAI Turista</t>
        </is>
      </c>
      <c r="G341" s="234" t="n">
        <v>46107</v>
      </c>
      <c r="H341" s="234" t="n">
        <v>46107</v>
      </c>
      <c r="I341" t="inlineStr">
        <is>
          <t>ABC</t>
        </is>
      </c>
      <c r="J341">
        <f>_xlfn.XLOOKUP(I341,AS:AS,AU:AU)</f>
        <v/>
      </c>
      <c r="K341" t="inlineStr">
        <is>
          <t>EUR</t>
        </is>
      </c>
      <c r="L341" s="238" t="n">
        <v>962.48</v>
      </c>
      <c r="M341">
        <f>L341*_xlfn.XLOOKUP(K341,AM:AM,AN:AN)</f>
        <v/>
      </c>
      <c r="N341">
        <f>L341*_xlfn.XLOOKUP(K341,AM:AM,AO:AO)</f>
        <v/>
      </c>
      <c r="O341" s="238" t="n">
        <v>0</v>
      </c>
      <c r="P341">
        <f>O341*_xlfn.XLOOKUP(K341,AM:AM,AN:AN)</f>
        <v/>
      </c>
      <c r="Q341">
        <f>O341*_xlfn.XLOOKUP(K341,AM:AM,AO:AO)</f>
        <v/>
      </c>
      <c r="R341">
        <f>_xlfn.XLOOKUP(E341,Y:Y,Z:Z)</f>
        <v/>
      </c>
      <c r="S341">
        <f>_xlfn.XLOOKUP(E341,Y:Y,AB:AB)</f>
        <v/>
      </c>
      <c r="T341">
        <f>WEEKNUM(G341)</f>
        <v/>
      </c>
      <c r="U341">
        <f>YEAR(G341)</f>
        <v/>
      </c>
      <c r="V341" s="117">
        <f>IFERROR(Q341/N341,"0")</f>
        <v/>
      </c>
      <c r="AF341" t="n">
        <v>27719</v>
      </c>
      <c r="AG341" t="inlineStr">
        <is>
          <t>STOCKHOLM STADSHOTELL</t>
        </is>
      </c>
      <c r="AH341" t="inlineStr">
        <is>
          <t>HTL</t>
        </is>
      </c>
      <c r="AI341" t="inlineStr">
        <is>
          <t>Sweden</t>
        </is>
      </c>
      <c r="BH341" t="n">
        <v>357</v>
      </c>
      <c r="BI341" t="inlineStr">
        <is>
          <t>DianaM</t>
        </is>
      </c>
    </row>
    <row r="342">
      <c r="A342">
        <f>_xlfn.XLOOKUP(D342,BN:BN,BO:BO)</f>
        <v/>
      </c>
      <c r="B342" t="inlineStr">
        <is>
          <t>SL</t>
        </is>
      </c>
      <c r="C342" t="n">
        <v>59</v>
      </c>
      <c r="D342">
        <f>_xlfn.XLOOKUP(C342,BC:BC,BD:BD)</f>
        <v/>
      </c>
      <c r="E342" t="n">
        <v>27688</v>
      </c>
      <c r="F342" t="inlineStr">
        <is>
          <t>Vuelos MAD-CAI Business</t>
        </is>
      </c>
      <c r="G342" s="234" t="n">
        <v>46107</v>
      </c>
      <c r="H342" s="234" t="n">
        <v>46107</v>
      </c>
      <c r="I342" t="inlineStr">
        <is>
          <t>ABC</t>
        </is>
      </c>
      <c r="J342">
        <f>_xlfn.XLOOKUP(I342,AS:AS,AU:AU)</f>
        <v/>
      </c>
      <c r="K342" t="inlineStr">
        <is>
          <t>EUR</t>
        </is>
      </c>
      <c r="L342" s="238" t="n">
        <v>1958.38</v>
      </c>
      <c r="M342">
        <f>L342*_xlfn.XLOOKUP(K342,AM:AM,AN:AN)</f>
        <v/>
      </c>
      <c r="N342">
        <f>L342*_xlfn.XLOOKUP(K342,AM:AM,AO:AO)</f>
        <v/>
      </c>
      <c r="O342" s="238" t="n">
        <v>0</v>
      </c>
      <c r="P342">
        <f>O342*_xlfn.XLOOKUP(K342,AM:AM,AN:AN)</f>
        <v/>
      </c>
      <c r="Q342">
        <f>O342*_xlfn.XLOOKUP(K342,AM:AM,AO:AO)</f>
        <v/>
      </c>
      <c r="R342">
        <f>_xlfn.XLOOKUP(E342,Y:Y,Z:Z)</f>
        <v/>
      </c>
      <c r="S342">
        <f>_xlfn.XLOOKUP(E342,Y:Y,AB:AB)</f>
        <v/>
      </c>
      <c r="T342">
        <f>WEEKNUM(G342)</f>
        <v/>
      </c>
      <c r="U342">
        <f>YEAR(G342)</f>
        <v/>
      </c>
      <c r="V342" s="117">
        <f>IFERROR(Q342/N342,"0")</f>
        <v/>
      </c>
      <c r="AF342" t="n">
        <v>27721</v>
      </c>
      <c r="AG342" t="inlineStr">
        <is>
          <t>TURISMO EXMAR</t>
        </is>
      </c>
      <c r="AH342" t="inlineStr">
        <is>
          <t>PKT</t>
        </is>
      </c>
      <c r="AI342" t="inlineStr">
        <is>
          <t>Mexico</t>
        </is>
      </c>
      <c r="BH342" t="n">
        <v>358</v>
      </c>
      <c r="BI342" t="inlineStr">
        <is>
          <t>DianaM</t>
        </is>
      </c>
    </row>
    <row r="343">
      <c r="A343">
        <f>_xlfn.XLOOKUP(D343,BN:BN,BO:BO)</f>
        <v/>
      </c>
      <c r="B343" t="inlineStr">
        <is>
          <t>SL</t>
        </is>
      </c>
      <c r="C343" t="n">
        <v>59</v>
      </c>
      <c r="D343">
        <f>_xlfn.XLOOKUP(C343,BC:BC,BD:BD)</f>
        <v/>
      </c>
      <c r="E343" t="n">
        <v>27688</v>
      </c>
      <c r="F343" t="inlineStr">
        <is>
          <t>Vuelos CAI-ASW</t>
        </is>
      </c>
      <c r="G343" s="234" t="n">
        <v>46108</v>
      </c>
      <c r="H343" s="234" t="n">
        <v>46108</v>
      </c>
      <c r="I343" t="inlineStr">
        <is>
          <t>ABC</t>
        </is>
      </c>
      <c r="J343">
        <f>_xlfn.XLOOKUP(I343,AS:AS,AU:AU)</f>
        <v/>
      </c>
      <c r="K343" t="inlineStr">
        <is>
          <t>EUR</t>
        </is>
      </c>
      <c r="L343" s="238" t="n">
        <v>233.74</v>
      </c>
      <c r="M343">
        <f>L343*_xlfn.XLOOKUP(K343,AM:AM,AN:AN)</f>
        <v/>
      </c>
      <c r="N343">
        <f>L343*_xlfn.XLOOKUP(K343,AM:AM,AO:AO)</f>
        <v/>
      </c>
      <c r="O343" s="238" t="n">
        <v>35.06</v>
      </c>
      <c r="P343">
        <f>O343*_xlfn.XLOOKUP(K343,AM:AM,AN:AN)</f>
        <v/>
      </c>
      <c r="Q343">
        <f>O343*_xlfn.XLOOKUP(K343,AM:AM,AO:AO)</f>
        <v/>
      </c>
      <c r="R343">
        <f>_xlfn.XLOOKUP(E343,Y:Y,Z:Z)</f>
        <v/>
      </c>
      <c r="S343">
        <f>_xlfn.XLOOKUP(E343,Y:Y,AB:AB)</f>
        <v/>
      </c>
      <c r="T343">
        <f>WEEKNUM(G343)</f>
        <v/>
      </c>
      <c r="U343">
        <f>YEAR(G343)</f>
        <v/>
      </c>
      <c r="V343" s="117">
        <f>IFERROR(Q343/N343,"0")</f>
        <v/>
      </c>
      <c r="AF343" t="n">
        <v>27723</v>
      </c>
      <c r="AG343" t="inlineStr">
        <is>
          <t>FORESTIS DOLOMITES</t>
        </is>
      </c>
      <c r="AH343" t="inlineStr">
        <is>
          <t>HTL</t>
        </is>
      </c>
      <c r="AI343" t="inlineStr">
        <is>
          <t>Italy</t>
        </is>
      </c>
      <c r="BH343" t="n">
        <v>359</v>
      </c>
      <c r="BI343" t="inlineStr">
        <is>
          <t>MartinB</t>
        </is>
      </c>
    </row>
    <row r="344">
      <c r="A344">
        <f>_xlfn.XLOOKUP(D344,BN:BN,BO:BO)</f>
        <v/>
      </c>
      <c r="B344" t="inlineStr">
        <is>
          <t>SL</t>
        </is>
      </c>
      <c r="C344" t="n">
        <v>59</v>
      </c>
      <c r="D344">
        <f>_xlfn.XLOOKUP(C344,BC:BC,BD:BD)</f>
        <v/>
      </c>
      <c r="E344" t="n">
        <v>27688</v>
      </c>
      <c r="F344" t="inlineStr">
        <is>
          <t>Vuelos LXR-CAI</t>
        </is>
      </c>
      <c r="G344" s="234" t="n">
        <v>46115</v>
      </c>
      <c r="H344" s="234" t="n">
        <v>46115</v>
      </c>
      <c r="I344" t="inlineStr">
        <is>
          <t>ABC</t>
        </is>
      </c>
      <c r="J344">
        <f>_xlfn.XLOOKUP(I344,AS:AS,AU:AU)</f>
        <v/>
      </c>
      <c r="K344" t="inlineStr">
        <is>
          <t>EUR</t>
        </is>
      </c>
      <c r="L344" s="238" t="n">
        <v>729.6</v>
      </c>
      <c r="M344">
        <f>L344*_xlfn.XLOOKUP(K344,AM:AM,AN:AN)</f>
        <v/>
      </c>
      <c r="N344">
        <f>L344*_xlfn.XLOOKUP(K344,AM:AM,AO:AO)</f>
        <v/>
      </c>
      <c r="O344" s="238" t="n">
        <v>114.32</v>
      </c>
      <c r="P344">
        <f>O344*_xlfn.XLOOKUP(K344,AM:AM,AN:AN)</f>
        <v/>
      </c>
      <c r="Q344">
        <f>O344*_xlfn.XLOOKUP(K344,AM:AM,AO:AO)</f>
        <v/>
      </c>
      <c r="R344">
        <f>_xlfn.XLOOKUP(E344,Y:Y,Z:Z)</f>
        <v/>
      </c>
      <c r="S344">
        <f>_xlfn.XLOOKUP(E344,Y:Y,AB:AB)</f>
        <v/>
      </c>
      <c r="T344">
        <f>WEEKNUM(G344)</f>
        <v/>
      </c>
      <c r="U344">
        <f>YEAR(G344)</f>
        <v/>
      </c>
      <c r="V344" s="117">
        <f>IFERROR(Q344/N344,"0")</f>
        <v/>
      </c>
      <c r="AF344" t="n">
        <v>27724</v>
      </c>
      <c r="AG344" t="inlineStr">
        <is>
          <t>THE FIFE ARMS</t>
        </is>
      </c>
      <c r="AH344" t="inlineStr">
        <is>
          <t>HTL</t>
        </is>
      </c>
      <c r="AI344" t="inlineStr">
        <is>
          <t>United Kingdom</t>
        </is>
      </c>
      <c r="BH344" t="n">
        <v>360</v>
      </c>
      <c r="BI344" t="inlineStr">
        <is>
          <t>DianaM</t>
        </is>
      </c>
    </row>
    <row r="345">
      <c r="A345">
        <f>_xlfn.XLOOKUP(D345,BN:BN,BO:BO)</f>
        <v/>
      </c>
      <c r="B345" t="inlineStr">
        <is>
          <t>SL</t>
        </is>
      </c>
      <c r="C345" t="n">
        <v>59</v>
      </c>
      <c r="D345">
        <f>_xlfn.XLOOKUP(C345,BC:BC,BD:BD)</f>
        <v/>
      </c>
      <c r="E345" t="n">
        <v>27688</v>
      </c>
      <c r="F345" t="inlineStr">
        <is>
          <t>Vuelos CAI-MAD</t>
        </is>
      </c>
      <c r="G345" s="234" t="n">
        <v>46118</v>
      </c>
      <c r="H345" s="234" t="n">
        <v>46118</v>
      </c>
      <c r="I345" t="inlineStr">
        <is>
          <t>ABC</t>
        </is>
      </c>
      <c r="J345">
        <f>_xlfn.XLOOKUP(I345,AS:AS,AU:AU)</f>
        <v/>
      </c>
      <c r="K345" t="inlineStr">
        <is>
          <t>EUR</t>
        </is>
      </c>
      <c r="L345" s="238" t="n">
        <v>3391.36</v>
      </c>
      <c r="M345">
        <f>L345*_xlfn.XLOOKUP(K345,AM:AM,AN:AN)</f>
        <v/>
      </c>
      <c r="N345">
        <f>L345*_xlfn.XLOOKUP(K345,AM:AM,AO:AO)</f>
        <v/>
      </c>
      <c r="O345" s="238" t="n">
        <v>0</v>
      </c>
      <c r="P345">
        <f>O345*_xlfn.XLOOKUP(K345,AM:AM,AN:AN)</f>
        <v/>
      </c>
      <c r="Q345">
        <f>O345*_xlfn.XLOOKUP(K345,AM:AM,AO:AO)</f>
        <v/>
      </c>
      <c r="R345">
        <f>_xlfn.XLOOKUP(E345,Y:Y,Z:Z)</f>
        <v/>
      </c>
      <c r="S345">
        <f>_xlfn.XLOOKUP(E345,Y:Y,AB:AB)</f>
        <v/>
      </c>
      <c r="T345">
        <f>WEEKNUM(G345)</f>
        <v/>
      </c>
      <c r="U345">
        <f>YEAR(G345)</f>
        <v/>
      </c>
      <c r="V345" s="117">
        <f>IFERROR(Q345/N345,"0")</f>
        <v/>
      </c>
      <c r="AF345" t="n">
        <v>27725</v>
      </c>
      <c r="AG345" t="inlineStr">
        <is>
          <t>INVERLOCHY CASTLE, AN SLH HOTEL</t>
        </is>
      </c>
      <c r="AH345" t="inlineStr">
        <is>
          <t>HTL</t>
        </is>
      </c>
      <c r="AI345" t="inlineStr">
        <is>
          <t>United Kingdom</t>
        </is>
      </c>
      <c r="BH345" t="n">
        <v>361</v>
      </c>
      <c r="BI345" t="inlineStr">
        <is>
          <t>DianaM</t>
        </is>
      </c>
    </row>
    <row r="346">
      <c r="A346">
        <f>_xlfn.XLOOKUP(D346,BN:BN,BO:BO)</f>
        <v/>
      </c>
      <c r="B346" t="inlineStr">
        <is>
          <t>SL</t>
        </is>
      </c>
      <c r="C346" t="n">
        <v>59</v>
      </c>
      <c r="D346">
        <f>_xlfn.XLOOKUP(C346,BC:BC,BD:BD)</f>
        <v/>
      </c>
      <c r="E346" t="n">
        <v>0</v>
      </c>
      <c r="F346" t="inlineStr">
        <is>
          <t>Honorarios Espinosa por Vuelos 35? por Pax por Vuelo</t>
        </is>
      </c>
      <c r="G346" s="234" t="n">
        <v>46115</v>
      </c>
      <c r="H346" s="234" t="n">
        <v>46115</v>
      </c>
      <c r="I346" t="inlineStr">
        <is>
          <t>HPS</t>
        </is>
      </c>
      <c r="J346">
        <f>_xlfn.XLOOKUP(I346,AS:AS,AU:AU)</f>
        <v/>
      </c>
      <c r="K346" t="inlineStr">
        <is>
          <t>EUR</t>
        </is>
      </c>
      <c r="L346" s="238" t="n">
        <v>716.4400000000001</v>
      </c>
      <c r="M346">
        <f>L346*_xlfn.XLOOKUP(K346,AM:AM,AN:AN)</f>
        <v/>
      </c>
      <c r="N346">
        <f>L346*_xlfn.XLOOKUP(K346,AM:AM,AO:AO)</f>
        <v/>
      </c>
      <c r="O346" s="238" t="n">
        <v>716.4400000000001</v>
      </c>
      <c r="P346">
        <f>O346*_xlfn.XLOOKUP(K346,AM:AM,AN:AN)</f>
        <v/>
      </c>
      <c r="Q346">
        <f>O346*_xlfn.XLOOKUP(K346,AM:AM,AO:AO)</f>
        <v/>
      </c>
      <c r="R346">
        <f>_xlfn.XLOOKUP(E346,Y:Y,Z:Z)</f>
        <v/>
      </c>
      <c r="S346">
        <f>_xlfn.XLOOKUP(E346,Y:Y,AB:AB)</f>
        <v/>
      </c>
      <c r="T346">
        <f>WEEKNUM(G346)</f>
        <v/>
      </c>
      <c r="U346">
        <f>YEAR(G346)</f>
        <v/>
      </c>
      <c r="V346" s="117">
        <f>IFERROR(Q346/N346,"0")</f>
        <v/>
      </c>
      <c r="AF346" t="n">
        <v>27739</v>
      </c>
      <c r="AG346" t="inlineStr">
        <is>
          <t>NOLINSKI VENEZIA</t>
        </is>
      </c>
      <c r="AH346" t="inlineStr">
        <is>
          <t>HTL</t>
        </is>
      </c>
      <c r="AI346" t="inlineStr">
        <is>
          <t>Italy</t>
        </is>
      </c>
      <c r="BH346" t="n">
        <v>362</v>
      </c>
      <c r="BI346" t="inlineStr">
        <is>
          <t>MinervaH</t>
        </is>
      </c>
    </row>
    <row r="347">
      <c r="A347">
        <f>_xlfn.XLOOKUP(D347,BN:BN,BO:BO)</f>
        <v/>
      </c>
      <c r="B347" t="inlineStr">
        <is>
          <t>SL</t>
        </is>
      </c>
      <c r="C347" t="n">
        <v>59</v>
      </c>
      <c r="D347">
        <f>_xlfn.XLOOKUP(C347,BC:BC,BD:BD)</f>
        <v/>
      </c>
      <c r="E347" t="n">
        <v>32940</v>
      </c>
      <c r="F347" t="inlineStr">
        <is>
          <t>Deposito para Reservación</t>
        </is>
      </c>
      <c r="G347" s="234" t="n">
        <v>46106</v>
      </c>
      <c r="H347" s="234" t="n">
        <v>46118</v>
      </c>
      <c r="I347" t="inlineStr">
        <is>
          <t>HTL</t>
        </is>
      </c>
      <c r="J347">
        <f>_xlfn.XLOOKUP(I347,AS:AS,AU:AU)</f>
        <v/>
      </c>
      <c r="K347" t="inlineStr">
        <is>
          <t>EUR</t>
        </is>
      </c>
      <c r="L347" s="238" t="n">
        <v>23282.47</v>
      </c>
      <c r="M347">
        <f>L347*_xlfn.XLOOKUP(K347,AM:AM,AN:AN)</f>
        <v/>
      </c>
      <c r="N347">
        <f>L347*_xlfn.XLOOKUP(K347,AM:AM,AO:AO)</f>
        <v/>
      </c>
      <c r="O347" s="238" t="n">
        <v>3492.3</v>
      </c>
      <c r="P347">
        <f>O347*_xlfn.XLOOKUP(K347,AM:AM,AN:AN)</f>
        <v/>
      </c>
      <c r="Q347">
        <f>O347*_xlfn.XLOOKUP(K347,AM:AM,AO:AO)</f>
        <v/>
      </c>
      <c r="R347">
        <f>_xlfn.XLOOKUP(E347,Y:Y,Z:Z)</f>
        <v/>
      </c>
      <c r="S347">
        <f>_xlfn.XLOOKUP(E347,Y:Y,AB:AB)</f>
        <v/>
      </c>
      <c r="T347">
        <f>WEEKNUM(G347)</f>
        <v/>
      </c>
      <c r="U347">
        <f>YEAR(G347)</f>
        <v/>
      </c>
      <c r="V347" s="117">
        <f>IFERROR(Q347/N347,"0")</f>
        <v/>
      </c>
      <c r="AF347" t="n">
        <v>27746</v>
      </c>
      <c r="AG347" t="inlineStr">
        <is>
          <t>Fly Dubai</t>
        </is>
      </c>
      <c r="AH347" t="inlineStr">
        <is>
          <t>VLO</t>
        </is>
      </c>
      <c r="AI347" t="inlineStr">
        <is>
          <t>United Arab Emirates</t>
        </is>
      </c>
      <c r="BH347" t="n">
        <v>363</v>
      </c>
      <c r="BI347" t="inlineStr">
        <is>
          <t>MinervaH</t>
        </is>
      </c>
    </row>
    <row r="348">
      <c r="A348">
        <f>_xlfn.XLOOKUP(D348,BN:BN,BO:BO)</f>
        <v/>
      </c>
      <c r="B348" t="inlineStr">
        <is>
          <t>SL</t>
        </is>
      </c>
      <c r="C348" t="n">
        <v>59</v>
      </c>
      <c r="D348">
        <f>_xlfn.XLOOKUP(C348,BC:BC,BD:BD)</f>
        <v/>
      </c>
      <c r="E348" t="n">
        <v>32940</v>
      </c>
      <c r="F348" t="inlineStr">
        <is>
          <t>Pago Final (USD Convertido en EUR 28/01) Nubia Tours</t>
        </is>
      </c>
      <c r="G348" s="234" t="n">
        <v>46106</v>
      </c>
      <c r="H348" s="234" t="n">
        <v>46118</v>
      </c>
      <c r="I348" t="inlineStr">
        <is>
          <t>HTL</t>
        </is>
      </c>
      <c r="J348">
        <f>_xlfn.XLOOKUP(I348,AS:AS,AU:AU)</f>
        <v/>
      </c>
      <c r="K348" t="inlineStr">
        <is>
          <t>EUR</t>
        </is>
      </c>
      <c r="L348" s="238" t="n">
        <v>91133.7</v>
      </c>
      <c r="M348">
        <f>L348*_xlfn.XLOOKUP(K348,AM:AM,AN:AN)</f>
        <v/>
      </c>
      <c r="N348">
        <f>L348*_xlfn.XLOOKUP(K348,AM:AM,AO:AO)</f>
        <v/>
      </c>
      <c r="O348" s="238" t="n">
        <v>13350.61</v>
      </c>
      <c r="P348">
        <f>O348*_xlfn.XLOOKUP(K348,AM:AM,AN:AN)</f>
        <v/>
      </c>
      <c r="Q348">
        <f>O348*_xlfn.XLOOKUP(K348,AM:AM,AO:AO)</f>
        <v/>
      </c>
      <c r="R348">
        <f>_xlfn.XLOOKUP(E348,Y:Y,Z:Z)</f>
        <v/>
      </c>
      <c r="S348">
        <f>_xlfn.XLOOKUP(E348,Y:Y,AB:AB)</f>
        <v/>
      </c>
      <c r="T348">
        <f>WEEKNUM(G348)</f>
        <v/>
      </c>
      <c r="U348">
        <f>YEAR(G348)</f>
        <v/>
      </c>
      <c r="V348" s="117">
        <f>IFERROR(Q348/N348,"0")</f>
        <v/>
      </c>
      <c r="AF348" t="n">
        <v>27766</v>
      </c>
      <c r="AG348" t="inlineStr">
        <is>
          <t>THE PENINSULA BEVERLY HILLS</t>
        </is>
      </c>
      <c r="AH348" t="inlineStr">
        <is>
          <t>HTL</t>
        </is>
      </c>
      <c r="AI348" t="inlineStr">
        <is>
          <t>United States</t>
        </is>
      </c>
      <c r="BH348" t="n">
        <v>364</v>
      </c>
      <c r="BI348" t="inlineStr">
        <is>
          <t>LucianaE</t>
        </is>
      </c>
    </row>
    <row r="349">
      <c r="A349">
        <f>_xlfn.XLOOKUP(D349,BN:BN,BO:BO)</f>
        <v/>
      </c>
      <c r="B349" t="inlineStr">
        <is>
          <t>SL</t>
        </is>
      </c>
      <c r="C349" t="n">
        <v>60</v>
      </c>
      <c r="D349">
        <f>_xlfn.XLOOKUP(C349,BC:BC,BD:BD)</f>
        <v/>
      </c>
      <c r="E349" t="n">
        <v>27688</v>
      </c>
      <c r="F349" t="inlineStr">
        <is>
          <t>Vuelos Servivuelo</t>
        </is>
      </c>
      <c r="G349" s="234" t="n">
        <v>45992</v>
      </c>
      <c r="H349" s="234" t="n">
        <v>46013</v>
      </c>
      <c r="I349" t="inlineStr">
        <is>
          <t>HTL</t>
        </is>
      </c>
      <c r="J349">
        <f>_xlfn.XLOOKUP(I349,AS:AS,AU:AU)</f>
        <v/>
      </c>
      <c r="K349" t="inlineStr">
        <is>
          <t>EUR</t>
        </is>
      </c>
      <c r="L349" s="238" t="n">
        <v>3364.52</v>
      </c>
      <c r="M349">
        <f>L349*_xlfn.XLOOKUP(K349,AM:AM,AN:AN)</f>
        <v/>
      </c>
      <c r="N349">
        <f>L349*_xlfn.XLOOKUP(K349,AM:AM,AO:AO)</f>
        <v/>
      </c>
      <c r="O349" s="238" t="n">
        <v>0</v>
      </c>
      <c r="P349">
        <f>O349*_xlfn.XLOOKUP(K349,AM:AM,AN:AN)</f>
        <v/>
      </c>
      <c r="Q349">
        <f>O349*_xlfn.XLOOKUP(K349,AM:AM,AO:AO)</f>
        <v/>
      </c>
      <c r="R349">
        <f>_xlfn.XLOOKUP(E349,Y:Y,Z:Z)</f>
        <v/>
      </c>
      <c r="S349">
        <f>_xlfn.XLOOKUP(E349,Y:Y,AB:AB)</f>
        <v/>
      </c>
      <c r="T349">
        <f>WEEKNUM(G349)</f>
        <v/>
      </c>
      <c r="U349">
        <f>YEAR(G349)</f>
        <v/>
      </c>
      <c r="V349" s="117">
        <f>IFERROR(Q349/N349,"0")</f>
        <v/>
      </c>
      <c r="AF349" t="n">
        <v>27768</v>
      </c>
      <c r="AG349" t="inlineStr">
        <is>
          <t>Air Botswana LTD</t>
        </is>
      </c>
      <c r="AH349" t="inlineStr">
        <is>
          <t>VLO</t>
        </is>
      </c>
      <c r="AI349" t="inlineStr">
        <is>
          <t>Botswana</t>
        </is>
      </c>
      <c r="BH349" t="n">
        <v>366</v>
      </c>
      <c r="BI349" t="inlineStr">
        <is>
          <t>LorenzaP</t>
        </is>
      </c>
    </row>
    <row r="350">
      <c r="A350">
        <f>_xlfn.XLOOKUP(D350,BN:BN,BO:BO)</f>
        <v/>
      </c>
      <c r="B350" t="inlineStr">
        <is>
          <t>SL</t>
        </is>
      </c>
      <c r="C350" t="n">
        <v>60</v>
      </c>
      <c r="D350">
        <f>_xlfn.XLOOKUP(C350,BC:BC,BD:BD)</f>
        <v/>
      </c>
      <c r="E350" t="n">
        <v>27688</v>
      </c>
      <c r="F350" t="inlineStr">
        <is>
          <t>Vuelos Servivuelo MID</t>
        </is>
      </c>
      <c r="G350" s="234" t="n">
        <v>45992</v>
      </c>
      <c r="H350" s="234" t="n">
        <v>46013</v>
      </c>
      <c r="I350" t="inlineStr">
        <is>
          <t>ABC</t>
        </is>
      </c>
      <c r="J350">
        <f>_xlfn.XLOOKUP(I350,AS:AS,AU:AU)</f>
        <v/>
      </c>
      <c r="K350" t="inlineStr">
        <is>
          <t>EUR</t>
        </is>
      </c>
      <c r="L350" s="238" t="n">
        <v>654.91</v>
      </c>
      <c r="M350">
        <f>L350*_xlfn.XLOOKUP(K350,AM:AM,AN:AN)</f>
        <v/>
      </c>
      <c r="N350">
        <f>L350*_xlfn.XLOOKUP(K350,AM:AM,AO:AO)</f>
        <v/>
      </c>
      <c r="O350" s="238" t="n">
        <v>0</v>
      </c>
      <c r="P350">
        <f>O350*_xlfn.XLOOKUP(K350,AM:AM,AN:AN)</f>
        <v/>
      </c>
      <c r="Q350">
        <f>O350*_xlfn.XLOOKUP(K350,AM:AM,AO:AO)</f>
        <v/>
      </c>
      <c r="R350">
        <f>_xlfn.XLOOKUP(E350,Y:Y,Z:Z)</f>
        <v/>
      </c>
      <c r="S350">
        <f>_xlfn.XLOOKUP(E350,Y:Y,AB:AB)</f>
        <v/>
      </c>
      <c r="T350">
        <f>WEEKNUM(G350)</f>
        <v/>
      </c>
      <c r="U350">
        <f>YEAR(G350)</f>
        <v/>
      </c>
      <c r="V350" s="117">
        <f>IFERROR(Q350/N350,"0")</f>
        <v/>
      </c>
      <c r="AF350" t="n">
        <v>27778</v>
      </c>
      <c r="AG350" t="inlineStr">
        <is>
          <t>MARBELLA CLUB</t>
        </is>
      </c>
      <c r="AI350" t="inlineStr">
        <is>
          <t>Spain</t>
        </is>
      </c>
      <c r="BH350" t="n">
        <v>368</v>
      </c>
      <c r="BI350" t="inlineStr">
        <is>
          <t>DianaM</t>
        </is>
      </c>
    </row>
    <row r="351">
      <c r="A351">
        <f>_xlfn.XLOOKUP(D351,BN:BN,BO:BO)</f>
        <v/>
      </c>
      <c r="B351" t="inlineStr">
        <is>
          <t>SL</t>
        </is>
      </c>
      <c r="C351" t="n">
        <v>60</v>
      </c>
      <c r="D351">
        <f>_xlfn.XLOOKUP(C351,BC:BC,BD:BD)</f>
        <v/>
      </c>
      <c r="E351" t="n">
        <v>27688</v>
      </c>
      <c r="F351" t="inlineStr">
        <is>
          <t>Vuelos Servivuelo</t>
        </is>
      </c>
      <c r="G351" s="234" t="n">
        <v>45992</v>
      </c>
      <c r="H351" s="234" t="n">
        <v>46013</v>
      </c>
      <c r="I351" t="inlineStr">
        <is>
          <t>ABC</t>
        </is>
      </c>
      <c r="J351">
        <f>_xlfn.XLOOKUP(I351,AS:AS,AU:AU)</f>
        <v/>
      </c>
      <c r="K351" t="inlineStr">
        <is>
          <t>EUR</t>
        </is>
      </c>
      <c r="L351" s="238" t="n">
        <v>619.5700000000001</v>
      </c>
      <c r="M351">
        <f>L351*_xlfn.XLOOKUP(K351,AM:AM,AN:AN)</f>
        <v/>
      </c>
      <c r="N351">
        <f>L351*_xlfn.XLOOKUP(K351,AM:AM,AO:AO)</f>
        <v/>
      </c>
      <c r="O351" s="238" t="n">
        <v>0</v>
      </c>
      <c r="P351">
        <f>O351*_xlfn.XLOOKUP(K351,AM:AM,AN:AN)</f>
        <v/>
      </c>
      <c r="Q351">
        <f>O351*_xlfn.XLOOKUP(K351,AM:AM,AO:AO)</f>
        <v/>
      </c>
      <c r="R351">
        <f>_xlfn.XLOOKUP(E351,Y:Y,Z:Z)</f>
        <v/>
      </c>
      <c r="S351">
        <f>_xlfn.XLOOKUP(E351,Y:Y,AB:AB)</f>
        <v/>
      </c>
      <c r="T351">
        <f>WEEKNUM(G351)</f>
        <v/>
      </c>
      <c r="U351">
        <f>YEAR(G351)</f>
        <v/>
      </c>
      <c r="V351" s="117">
        <f>IFERROR(Q351/N351,"0")</f>
        <v/>
      </c>
      <c r="AF351" t="n">
        <v>27779</v>
      </c>
      <c r="AG351" t="inlineStr">
        <is>
          <t>THE LANESBOROUGH</t>
        </is>
      </c>
      <c r="AH351" t="inlineStr">
        <is>
          <t>HTL</t>
        </is>
      </c>
      <c r="AI351" t="inlineStr">
        <is>
          <t>United Kingdom</t>
        </is>
      </c>
      <c r="BH351" t="n">
        <v>369</v>
      </c>
      <c r="BI351" t="inlineStr">
        <is>
          <t>MinervaH</t>
        </is>
      </c>
    </row>
    <row r="352">
      <c r="A352">
        <f>_xlfn.XLOOKUP(D352,BN:BN,BO:BO)</f>
        <v/>
      </c>
      <c r="B352" t="inlineStr">
        <is>
          <t>SL</t>
        </is>
      </c>
      <c r="C352" t="n">
        <v>60</v>
      </c>
      <c r="D352">
        <f>_xlfn.XLOOKUP(C352,BC:BC,BD:BD)</f>
        <v/>
      </c>
      <c r="E352" t="n">
        <v>0</v>
      </c>
      <c r="F352" t="inlineStr">
        <is>
          <t>comision pago con tarjeta cliente</t>
        </is>
      </c>
      <c r="G352" s="234" t="n">
        <v>45992</v>
      </c>
      <c r="H352" s="234" t="n">
        <v>46013</v>
      </c>
      <c r="I352" t="inlineStr">
        <is>
          <t>CPT</t>
        </is>
      </c>
      <c r="J352">
        <f>_xlfn.XLOOKUP(I352,AS:AS,AU:AU)</f>
        <v/>
      </c>
      <c r="K352" t="inlineStr">
        <is>
          <t>EUR</t>
        </is>
      </c>
      <c r="L352" s="238" t="n">
        <v>128.68</v>
      </c>
      <c r="M352">
        <f>L352*_xlfn.XLOOKUP(K352,AM:AM,AN:AN)</f>
        <v/>
      </c>
      <c r="N352">
        <f>L352*_xlfn.XLOOKUP(K352,AM:AM,AO:AO)</f>
        <v/>
      </c>
      <c r="O352" s="238" t="n">
        <v>128.68</v>
      </c>
      <c r="P352">
        <f>O352*_xlfn.XLOOKUP(K352,AM:AM,AN:AN)</f>
        <v/>
      </c>
      <c r="Q352">
        <f>O352*_xlfn.XLOOKUP(K352,AM:AM,AO:AO)</f>
        <v/>
      </c>
      <c r="R352">
        <f>_xlfn.XLOOKUP(E352,Y:Y,Z:Z)</f>
        <v/>
      </c>
      <c r="S352">
        <f>_xlfn.XLOOKUP(E352,Y:Y,AB:AB)</f>
        <v/>
      </c>
      <c r="T352">
        <f>WEEKNUM(G352)</f>
        <v/>
      </c>
      <c r="U352">
        <f>YEAR(G352)</f>
        <v/>
      </c>
      <c r="V352" s="117">
        <f>IFERROR(Q352/N352,"0")</f>
        <v/>
      </c>
      <c r="AF352" t="n">
        <v>27781</v>
      </c>
      <c r="AG352" t="inlineStr">
        <is>
          <t>THE PIERRE A TAJ HOTEL NEW YORK</t>
        </is>
      </c>
      <c r="AH352" t="inlineStr">
        <is>
          <t>HTL</t>
        </is>
      </c>
      <c r="AI352" t="inlineStr">
        <is>
          <t>United States</t>
        </is>
      </c>
      <c r="BH352" t="n">
        <v>370</v>
      </c>
      <c r="BI352" t="inlineStr">
        <is>
          <t>DianaM</t>
        </is>
      </c>
    </row>
    <row r="353">
      <c r="A353">
        <f>_xlfn.XLOOKUP(D353,BN:BN,BO:BO)</f>
        <v/>
      </c>
      <c r="B353" t="inlineStr">
        <is>
          <t>SL</t>
        </is>
      </c>
      <c r="C353" t="n">
        <v>60</v>
      </c>
      <c r="D353">
        <f>_xlfn.XLOOKUP(C353,BC:BC,BD:BD)</f>
        <v/>
      </c>
      <c r="E353" t="n">
        <v>33382</v>
      </c>
      <c r="F353" t="inlineStr">
        <is>
          <t>Reembolzo por Cobro Equivocado</t>
        </is>
      </c>
      <c r="G353" s="234" t="n">
        <v>45992</v>
      </c>
      <c r="H353" s="234" t="n">
        <v>46013</v>
      </c>
      <c r="I353" t="inlineStr">
        <is>
          <t>ABC</t>
        </is>
      </c>
      <c r="J353">
        <f>_xlfn.XLOOKUP(I353,AS:AS,AU:AU)</f>
        <v/>
      </c>
      <c r="K353" t="inlineStr">
        <is>
          <t>EUR</t>
        </is>
      </c>
      <c r="L353" s="238" t="n">
        <v>1666.15</v>
      </c>
      <c r="M353">
        <f>L353*_xlfn.XLOOKUP(K353,AM:AM,AN:AN)</f>
        <v/>
      </c>
      <c r="N353">
        <f>L353*_xlfn.XLOOKUP(K353,AM:AM,AO:AO)</f>
        <v/>
      </c>
      <c r="O353" s="238" t="n">
        <v>0</v>
      </c>
      <c r="P353">
        <f>O353*_xlfn.XLOOKUP(K353,AM:AM,AN:AN)</f>
        <v/>
      </c>
      <c r="Q353">
        <f>O353*_xlfn.XLOOKUP(K353,AM:AM,AO:AO)</f>
        <v/>
      </c>
      <c r="R353">
        <f>_xlfn.XLOOKUP(E353,Y:Y,Z:Z)</f>
        <v/>
      </c>
      <c r="S353">
        <f>_xlfn.XLOOKUP(E353,Y:Y,AB:AB)</f>
        <v/>
      </c>
      <c r="T353">
        <f>WEEKNUM(G353)</f>
        <v/>
      </c>
      <c r="U353">
        <f>YEAR(G353)</f>
        <v/>
      </c>
      <c r="V353" s="117">
        <f>IFERROR(Q353/N353,"0")</f>
        <v/>
      </c>
      <c r="AF353" t="n">
        <v>27796</v>
      </c>
      <c r="AG353" t="inlineStr">
        <is>
          <t>MEXICO SOL Y LEYENDA</t>
        </is>
      </c>
      <c r="AH353" t="inlineStr">
        <is>
          <t>PKT</t>
        </is>
      </c>
      <c r="AI353" t="inlineStr">
        <is>
          <t>Mexico</t>
        </is>
      </c>
      <c r="BH353" t="n">
        <v>371</v>
      </c>
      <c r="BI353" t="inlineStr">
        <is>
          <t>DianaM</t>
        </is>
      </c>
    </row>
    <row r="354">
      <c r="A354">
        <f>_xlfn.XLOOKUP(D354,BN:BN,BO:BO)</f>
        <v/>
      </c>
      <c r="B354" t="inlineStr">
        <is>
          <t>SL</t>
        </is>
      </c>
      <c r="C354" t="n">
        <v>61</v>
      </c>
      <c r="D354">
        <f>_xlfn.XLOOKUP(C354,BC:BC,BD:BD)</f>
        <v/>
      </c>
      <c r="E354" t="n">
        <v>31466</v>
      </c>
      <c r="F354" t="inlineStr">
        <is>
          <t>Estancia Hotel Rocco Forte Roma</t>
        </is>
      </c>
      <c r="G354" s="234" t="n">
        <v>45980</v>
      </c>
      <c r="H354" s="234" t="n">
        <v>45981</v>
      </c>
      <c r="I354" t="inlineStr">
        <is>
          <t>HTL</t>
        </is>
      </c>
      <c r="J354">
        <f>_xlfn.XLOOKUP(I354,AS:AS,AU:AU)</f>
        <v/>
      </c>
      <c r="K354" t="inlineStr">
        <is>
          <t>EUR</t>
        </is>
      </c>
      <c r="L354" s="238" t="n">
        <v>2900</v>
      </c>
      <c r="M354">
        <f>L354*_xlfn.XLOOKUP(K354,AM:AM,AN:AN)</f>
        <v/>
      </c>
      <c r="N354">
        <f>L354*_xlfn.XLOOKUP(K354,AM:AM,AO:AO)</f>
        <v/>
      </c>
      <c r="O354" s="238" t="n">
        <v>269.69</v>
      </c>
      <c r="P354">
        <f>O354*_xlfn.XLOOKUP(K354,AM:AM,AN:AN)</f>
        <v/>
      </c>
      <c r="Q354">
        <f>O354*_xlfn.XLOOKUP(K354,AM:AM,AO:AO)</f>
        <v/>
      </c>
      <c r="R354">
        <f>_xlfn.XLOOKUP(E354,Y:Y,Z:Z)</f>
        <v/>
      </c>
      <c r="S354">
        <f>_xlfn.XLOOKUP(E354,Y:Y,AB:AB)</f>
        <v/>
      </c>
      <c r="T354">
        <f>WEEKNUM(G354)</f>
        <v/>
      </c>
      <c r="U354">
        <f>YEAR(G354)</f>
        <v/>
      </c>
      <c r="V354" s="117">
        <f>IFERROR(Q354/N354,"0")</f>
        <v/>
      </c>
      <c r="AF354" t="n">
        <v>27797</v>
      </c>
      <c r="AG354" t="inlineStr">
        <is>
          <t>Be Unique in Italy</t>
        </is>
      </c>
      <c r="AH354" t="inlineStr">
        <is>
          <t>OTR</t>
        </is>
      </c>
      <c r="AI354" t="inlineStr">
        <is>
          <t>Italy</t>
        </is>
      </c>
      <c r="BH354" t="n">
        <v>372</v>
      </c>
      <c r="BI354" t="inlineStr">
        <is>
          <t>VeronicaN</t>
        </is>
      </c>
    </row>
    <row r="355">
      <c r="A355">
        <f>_xlfn.XLOOKUP(D355,BN:BN,BO:BO)</f>
        <v/>
      </c>
      <c r="B355" t="inlineStr">
        <is>
          <t>SL</t>
        </is>
      </c>
      <c r="C355" t="n">
        <v>61</v>
      </c>
      <c r="D355">
        <f>_xlfn.XLOOKUP(C355,BC:BC,BD:BD)</f>
        <v/>
      </c>
      <c r="E355" t="n">
        <v>27688</v>
      </c>
      <c r="F355" t="inlineStr">
        <is>
          <t>Billete IB | MAD ROM MAD - 075-5524746201</t>
        </is>
      </c>
      <c r="G355" s="234" t="n">
        <v>45980</v>
      </c>
      <c r="H355" s="234" t="n">
        <v>45981</v>
      </c>
      <c r="I355" t="inlineStr">
        <is>
          <t>ABC</t>
        </is>
      </c>
      <c r="J355">
        <f>_xlfn.XLOOKUP(I355,AS:AS,AU:AU)</f>
        <v/>
      </c>
      <c r="K355" t="inlineStr">
        <is>
          <t>EUR</t>
        </is>
      </c>
      <c r="L355" s="238" t="n">
        <v>867.1900000000001</v>
      </c>
      <c r="M355">
        <f>L355*_xlfn.XLOOKUP(K355,AM:AM,AN:AN)</f>
        <v/>
      </c>
      <c r="N355">
        <f>L355*_xlfn.XLOOKUP(K355,AM:AM,AO:AO)</f>
        <v/>
      </c>
      <c r="O355" s="238" t="n">
        <v>0</v>
      </c>
      <c r="P355">
        <f>O355*_xlfn.XLOOKUP(K355,AM:AM,AN:AN)</f>
        <v/>
      </c>
      <c r="Q355">
        <f>O355*_xlfn.XLOOKUP(K355,AM:AM,AO:AO)</f>
        <v/>
      </c>
      <c r="R355">
        <f>_xlfn.XLOOKUP(E355,Y:Y,Z:Z)</f>
        <v/>
      </c>
      <c r="S355">
        <f>_xlfn.XLOOKUP(E355,Y:Y,AB:AB)</f>
        <v/>
      </c>
      <c r="T355">
        <f>WEEKNUM(G355)</f>
        <v/>
      </c>
      <c r="U355">
        <f>YEAR(G355)</f>
        <v/>
      </c>
      <c r="V355" s="117">
        <f>IFERROR(Q355/N355,"0")</f>
        <v/>
      </c>
      <c r="AF355" t="n">
        <v>27801</v>
      </c>
      <c r="AG355" t="inlineStr">
        <is>
          <t>THE PENINSULA PARIS</t>
        </is>
      </c>
      <c r="AH355" t="inlineStr">
        <is>
          <t>HTL</t>
        </is>
      </c>
      <c r="AI355" t="inlineStr">
        <is>
          <t>France</t>
        </is>
      </c>
      <c r="BH355" t="n">
        <v>373</v>
      </c>
      <c r="BI355" t="inlineStr">
        <is>
          <t>VeronicaN</t>
        </is>
      </c>
    </row>
    <row r="356">
      <c r="A356">
        <f>_xlfn.XLOOKUP(D356,BN:BN,BO:BO)</f>
        <v/>
      </c>
      <c r="B356" t="inlineStr">
        <is>
          <t>SL</t>
        </is>
      </c>
      <c r="C356" t="n">
        <v>61</v>
      </c>
      <c r="D356">
        <f>_xlfn.XLOOKUP(C356,BC:BC,BD:BD)</f>
        <v/>
      </c>
      <c r="E356" t="n">
        <v>0</v>
      </c>
      <c r="F356" t="inlineStr">
        <is>
          <t xml:space="preserve">Fee emision </t>
        </is>
      </c>
      <c r="G356" s="234" t="n">
        <v>45980</v>
      </c>
      <c r="H356" s="234" t="n">
        <v>45981</v>
      </c>
      <c r="I356" t="inlineStr">
        <is>
          <t>HPS</t>
        </is>
      </c>
      <c r="J356">
        <f>_xlfn.XLOOKUP(I356,AS:AS,AU:AU)</f>
        <v/>
      </c>
      <c r="K356" t="inlineStr">
        <is>
          <t>EUR</t>
        </is>
      </c>
      <c r="L356" s="238" t="n">
        <v>35</v>
      </c>
      <c r="M356">
        <f>L356*_xlfn.XLOOKUP(K356,AM:AM,AN:AN)</f>
        <v/>
      </c>
      <c r="N356">
        <f>L356*_xlfn.XLOOKUP(K356,AM:AM,AO:AO)</f>
        <v/>
      </c>
      <c r="O356" s="238" t="n">
        <v>35</v>
      </c>
      <c r="P356">
        <f>O356*_xlfn.XLOOKUP(K356,AM:AM,AN:AN)</f>
        <v/>
      </c>
      <c r="Q356">
        <f>O356*_xlfn.XLOOKUP(K356,AM:AM,AO:AO)</f>
        <v/>
      </c>
      <c r="R356">
        <f>_xlfn.XLOOKUP(E356,Y:Y,Z:Z)</f>
        <v/>
      </c>
      <c r="S356">
        <f>_xlfn.XLOOKUP(E356,Y:Y,AB:AB)</f>
        <v/>
      </c>
      <c r="T356">
        <f>WEEKNUM(G356)</f>
        <v/>
      </c>
      <c r="U356">
        <f>YEAR(G356)</f>
        <v/>
      </c>
      <c r="V356" s="117">
        <f>IFERROR(Q356/N356,"0")</f>
        <v/>
      </c>
      <c r="AF356" t="n">
        <v>27858</v>
      </c>
      <c r="AG356" t="inlineStr">
        <is>
          <t>GRAND HOTEL A VILLA FELTRINELLI</t>
        </is>
      </c>
      <c r="AH356" t="inlineStr">
        <is>
          <t>HTL</t>
        </is>
      </c>
      <c r="AI356" t="inlineStr">
        <is>
          <t>Italy</t>
        </is>
      </c>
      <c r="BH356" t="n">
        <v>374</v>
      </c>
      <c r="BI356" t="inlineStr">
        <is>
          <t>VeronicaN</t>
        </is>
      </c>
    </row>
    <row r="357">
      <c r="A357">
        <f>_xlfn.XLOOKUP(D357,BN:BN,BO:BO)</f>
        <v/>
      </c>
      <c r="B357" t="inlineStr">
        <is>
          <t>SL</t>
        </is>
      </c>
      <c r="C357" t="n">
        <v>61</v>
      </c>
      <c r="D357">
        <f>_xlfn.XLOOKUP(C357,BC:BC,BD:BD)</f>
        <v/>
      </c>
      <c r="E357" t="n">
        <v>0</v>
      </c>
      <c r="F357" t="inlineStr">
        <is>
          <t>Comisión pago AMEX</t>
        </is>
      </c>
      <c r="G357" s="234" t="n">
        <v>45980</v>
      </c>
      <c r="H357" s="234" t="n">
        <v>45981</v>
      </c>
      <c r="I357" t="inlineStr">
        <is>
          <t>CPT</t>
        </is>
      </c>
      <c r="J357">
        <f>_xlfn.XLOOKUP(I357,AS:AS,AU:AU)</f>
        <v/>
      </c>
      <c r="K357" t="inlineStr">
        <is>
          <t>EUR</t>
        </is>
      </c>
      <c r="L357" s="238" t="n">
        <v>17.91</v>
      </c>
      <c r="M357">
        <f>L357*_xlfn.XLOOKUP(K357,AM:AM,AN:AN)</f>
        <v/>
      </c>
      <c r="N357">
        <f>L357*_xlfn.XLOOKUP(K357,AM:AM,AO:AO)</f>
        <v/>
      </c>
      <c r="O357" s="238" t="n">
        <v>17.91</v>
      </c>
      <c r="P357">
        <f>O357*_xlfn.XLOOKUP(K357,AM:AM,AN:AN)</f>
        <v/>
      </c>
      <c r="Q357">
        <f>O357*_xlfn.XLOOKUP(K357,AM:AM,AO:AO)</f>
        <v/>
      </c>
      <c r="R357">
        <f>_xlfn.XLOOKUP(E357,Y:Y,Z:Z)</f>
        <v/>
      </c>
      <c r="S357">
        <f>_xlfn.XLOOKUP(E357,Y:Y,AB:AB)</f>
        <v/>
      </c>
      <c r="T357">
        <f>WEEKNUM(G357)</f>
        <v/>
      </c>
      <c r="U357">
        <f>YEAR(G357)</f>
        <v/>
      </c>
      <c r="V357" s="117">
        <f>IFERROR(Q357/N357,"0")</f>
        <v/>
      </c>
      <c r="AF357" t="n">
        <v>27860</v>
      </c>
      <c r="AG357" t="inlineStr">
        <is>
          <t>GRAND CLASS, Exclusivity in Motion</t>
        </is>
      </c>
      <c r="AH357" t="inlineStr">
        <is>
          <t>TRF</t>
        </is>
      </c>
      <c r="AI357" t="inlineStr">
        <is>
          <t>Spain</t>
        </is>
      </c>
      <c r="BH357" t="n">
        <v>375</v>
      </c>
      <c r="BI357" t="inlineStr">
        <is>
          <t>VeronicaN</t>
        </is>
      </c>
    </row>
    <row r="358">
      <c r="A358">
        <f>_xlfn.XLOOKUP(D358,BN:BN,BO:BO)</f>
        <v/>
      </c>
      <c r="B358" t="inlineStr">
        <is>
          <t>SL</t>
        </is>
      </c>
      <c r="C358" t="n">
        <v>62</v>
      </c>
      <c r="D358">
        <f>_xlfn.XLOOKUP(C358,BC:BC,BD:BD)</f>
        <v/>
      </c>
      <c r="E358" t="n">
        <v>28111</v>
      </c>
      <c r="F358" t="inlineStr">
        <is>
          <t>Itinerario Bawah</t>
        </is>
      </c>
      <c r="G358" s="234" t="n">
        <v>46225</v>
      </c>
      <c r="H358" s="234" t="n">
        <v>46230</v>
      </c>
      <c r="I358" t="inlineStr">
        <is>
          <t>HTL</t>
        </is>
      </c>
      <c r="J358">
        <f>_xlfn.XLOOKUP(I358,AS:AS,AU:AU)</f>
        <v/>
      </c>
      <c r="K358" t="inlineStr">
        <is>
          <t>EUR</t>
        </is>
      </c>
      <c r="L358" s="238" t="n">
        <v>9130.450000000001</v>
      </c>
      <c r="M358">
        <f>L358*_xlfn.XLOOKUP(K358,AM:AM,AN:AN)</f>
        <v/>
      </c>
      <c r="N358">
        <f>L358*_xlfn.XLOOKUP(K358,AM:AM,AO:AO)</f>
        <v/>
      </c>
      <c r="O358" s="238" t="n">
        <v>1190.93</v>
      </c>
      <c r="P358">
        <f>O358*_xlfn.XLOOKUP(K358,AM:AM,AN:AN)</f>
        <v/>
      </c>
      <c r="Q358">
        <f>O358*_xlfn.XLOOKUP(K358,AM:AM,AO:AO)</f>
        <v/>
      </c>
      <c r="R358">
        <f>_xlfn.XLOOKUP(E358,Y:Y,Z:Z)</f>
        <v/>
      </c>
      <c r="S358">
        <f>_xlfn.XLOOKUP(E358,Y:Y,AB:AB)</f>
        <v/>
      </c>
      <c r="T358">
        <f>WEEKNUM(G358)</f>
        <v/>
      </c>
      <c r="U358">
        <f>YEAR(G358)</f>
        <v/>
      </c>
      <c r="V358" s="117">
        <f>IFERROR(Q358/N358,"0")</f>
        <v/>
      </c>
      <c r="AF358" t="n">
        <v>27870</v>
      </c>
      <c r="AG358" t="inlineStr">
        <is>
          <t>Italia Trasporto Aereo</t>
        </is>
      </c>
      <c r="AH358" t="inlineStr">
        <is>
          <t>VLO</t>
        </is>
      </c>
      <c r="AI358" t="inlineStr">
        <is>
          <t>Italy</t>
        </is>
      </c>
      <c r="BH358" t="n">
        <v>376</v>
      </c>
      <c r="BI358" t="inlineStr">
        <is>
          <t>PaulinaV</t>
        </is>
      </c>
    </row>
    <row r="359">
      <c r="A359">
        <f>_xlfn.XLOOKUP(D359,BN:BN,BO:BO)</f>
        <v/>
      </c>
      <c r="B359" t="inlineStr">
        <is>
          <t>SL</t>
        </is>
      </c>
      <c r="C359" t="n">
        <v>62</v>
      </c>
      <c r="D359">
        <f>_xlfn.XLOOKUP(C359,BC:BC,BD:BD)</f>
        <v/>
      </c>
      <c r="E359" t="n">
        <v>27688</v>
      </c>
      <c r="F359" t="inlineStr">
        <is>
          <t>Billetes EY | MAD-KIX//SIN-MAD</t>
        </is>
      </c>
      <c r="G359" s="234" t="n">
        <v>46216</v>
      </c>
      <c r="H359" s="234" t="n">
        <v>46230</v>
      </c>
      <c r="I359" t="inlineStr">
        <is>
          <t>ABC</t>
        </is>
      </c>
      <c r="J359">
        <f>_xlfn.XLOOKUP(I359,AS:AS,AU:AU)</f>
        <v/>
      </c>
      <c r="K359" t="inlineStr">
        <is>
          <t>EUR</t>
        </is>
      </c>
      <c r="L359" s="238" t="n">
        <v>5747.88</v>
      </c>
      <c r="M359">
        <f>L359*_xlfn.XLOOKUP(K359,AM:AM,AN:AN)</f>
        <v/>
      </c>
      <c r="N359">
        <f>L359*_xlfn.XLOOKUP(K359,AM:AM,AO:AO)</f>
        <v/>
      </c>
      <c r="O359" s="238" t="n">
        <v>0</v>
      </c>
      <c r="P359">
        <f>O359*_xlfn.XLOOKUP(K359,AM:AM,AN:AN)</f>
        <v/>
      </c>
      <c r="Q359">
        <f>O359*_xlfn.XLOOKUP(K359,AM:AM,AO:AO)</f>
        <v/>
      </c>
      <c r="R359">
        <f>_xlfn.XLOOKUP(E359,Y:Y,Z:Z)</f>
        <v/>
      </c>
      <c r="S359">
        <f>_xlfn.XLOOKUP(E359,Y:Y,AB:AB)</f>
        <v/>
      </c>
      <c r="T359">
        <f>WEEKNUM(G359)</f>
        <v/>
      </c>
      <c r="U359">
        <f>YEAR(G359)</f>
        <v/>
      </c>
      <c r="V359" s="117">
        <f>IFERROR(Q359/N359,"0")</f>
        <v/>
      </c>
      <c r="AF359" t="n">
        <v>27884</v>
      </c>
      <c r="AG359" t="inlineStr">
        <is>
          <t>FLYSAFAIR</t>
        </is>
      </c>
      <c r="AH359" t="inlineStr">
        <is>
          <t>ABC</t>
        </is>
      </c>
      <c r="AI359" t="inlineStr">
        <is>
          <t>South Africa</t>
        </is>
      </c>
      <c r="BH359" t="n">
        <v>377</v>
      </c>
      <c r="BI359" t="inlineStr">
        <is>
          <t>DianaM</t>
        </is>
      </c>
    </row>
    <row r="360">
      <c r="A360">
        <f>_xlfn.XLOOKUP(D360,BN:BN,BO:BO)</f>
        <v/>
      </c>
      <c r="B360" t="inlineStr">
        <is>
          <t>SL</t>
        </is>
      </c>
      <c r="C360" t="n">
        <v>62</v>
      </c>
      <c r="D360">
        <f>_xlfn.XLOOKUP(C360,BC:BC,BD:BD)</f>
        <v/>
      </c>
      <c r="E360" t="n">
        <v>27688</v>
      </c>
      <c r="F360" t="inlineStr">
        <is>
          <t>Billetes TR | TYO-SIN</t>
        </is>
      </c>
      <c r="G360" s="234" t="n">
        <v>46224</v>
      </c>
      <c r="H360" s="234" t="n">
        <v>46225</v>
      </c>
      <c r="I360" t="inlineStr">
        <is>
          <t>ABC</t>
        </is>
      </c>
      <c r="J360">
        <f>_xlfn.XLOOKUP(I360,AS:AS,AU:AU)</f>
        <v/>
      </c>
      <c r="K360" t="inlineStr">
        <is>
          <t>EUR</t>
        </is>
      </c>
      <c r="L360" s="238" t="n">
        <v>548.5</v>
      </c>
      <c r="M360">
        <f>L360*_xlfn.XLOOKUP(K360,AM:AM,AN:AN)</f>
        <v/>
      </c>
      <c r="N360">
        <f>L360*_xlfn.XLOOKUP(K360,AM:AM,AO:AO)</f>
        <v/>
      </c>
      <c r="O360" s="238" t="n">
        <v>0</v>
      </c>
      <c r="P360">
        <f>O360*_xlfn.XLOOKUP(K360,AM:AM,AN:AN)</f>
        <v/>
      </c>
      <c r="Q360">
        <f>O360*_xlfn.XLOOKUP(K360,AM:AM,AO:AO)</f>
        <v/>
      </c>
      <c r="R360">
        <f>_xlfn.XLOOKUP(E360,Y:Y,Z:Z)</f>
        <v/>
      </c>
      <c r="S360">
        <f>_xlfn.XLOOKUP(E360,Y:Y,AB:AB)</f>
        <v/>
      </c>
      <c r="T360">
        <f>WEEKNUM(G360)</f>
        <v/>
      </c>
      <c r="U360">
        <f>YEAR(G360)</f>
        <v/>
      </c>
      <c r="V360" s="117">
        <f>IFERROR(Q360/N360,"0")</f>
        <v/>
      </c>
      <c r="AF360" t="n">
        <v>27885</v>
      </c>
      <c r="AG360" t="inlineStr">
        <is>
          <t>Air Europa Lineas Aereas</t>
        </is>
      </c>
      <c r="AH360" t="inlineStr">
        <is>
          <t>VLO</t>
        </is>
      </c>
      <c r="AI360" t="inlineStr">
        <is>
          <t>Spain</t>
        </is>
      </c>
      <c r="BH360" t="n">
        <v>378</v>
      </c>
      <c r="BI360" t="inlineStr">
        <is>
          <t>DianaM</t>
        </is>
      </c>
    </row>
    <row r="361">
      <c r="A361">
        <f>_xlfn.XLOOKUP(D361,BN:BN,BO:BO)</f>
        <v/>
      </c>
      <c r="B361" t="inlineStr">
        <is>
          <t>SL</t>
        </is>
      </c>
      <c r="C361" t="n">
        <v>62</v>
      </c>
      <c r="D361">
        <f>_xlfn.XLOOKUP(C361,BC:BC,BD:BD)</f>
        <v/>
      </c>
      <c r="E361" t="n">
        <v>0</v>
      </c>
      <c r="F361" t="inlineStr">
        <is>
          <t>Fee emision</t>
        </is>
      </c>
      <c r="G361" s="234" t="n">
        <v>46224</v>
      </c>
      <c r="H361" s="234" t="n">
        <v>46225</v>
      </c>
      <c r="I361" t="inlineStr">
        <is>
          <t>HPS</t>
        </is>
      </c>
      <c r="J361">
        <f>_xlfn.XLOOKUP(I361,AS:AS,AU:AU)</f>
        <v/>
      </c>
      <c r="K361" t="inlineStr">
        <is>
          <t>EUR</t>
        </is>
      </c>
      <c r="L361" s="238" t="n">
        <v>190</v>
      </c>
      <c r="M361">
        <f>L361*_xlfn.XLOOKUP(K361,AM:AM,AN:AN)</f>
        <v/>
      </c>
      <c r="N361">
        <f>L361*_xlfn.XLOOKUP(K361,AM:AM,AO:AO)</f>
        <v/>
      </c>
      <c r="O361" s="238" t="n">
        <v>190</v>
      </c>
      <c r="P361">
        <f>O361*_xlfn.XLOOKUP(K361,AM:AM,AN:AN)</f>
        <v/>
      </c>
      <c r="Q361">
        <f>O361*_xlfn.XLOOKUP(K361,AM:AM,AO:AO)</f>
        <v/>
      </c>
      <c r="R361">
        <f>_xlfn.XLOOKUP(E361,Y:Y,Z:Z)</f>
        <v/>
      </c>
      <c r="S361">
        <f>_xlfn.XLOOKUP(E361,Y:Y,AB:AB)</f>
        <v/>
      </c>
      <c r="T361">
        <f>WEEKNUM(G361)</f>
        <v/>
      </c>
      <c r="U361">
        <f>YEAR(G361)</f>
        <v/>
      </c>
      <c r="V361" s="117">
        <f>IFERROR(Q361/N361,"0")</f>
        <v/>
      </c>
      <c r="AF361" t="n">
        <v>27888</v>
      </c>
      <c r="AG361" t="inlineStr">
        <is>
          <t>SKY EXPRESS S.A.</t>
        </is>
      </c>
      <c r="AH361" t="inlineStr">
        <is>
          <t>VLO</t>
        </is>
      </c>
      <c r="AI361" t="inlineStr">
        <is>
          <t>Greece</t>
        </is>
      </c>
      <c r="BH361" t="n">
        <v>379</v>
      </c>
      <c r="BI361" t="inlineStr">
        <is>
          <t>DianaM</t>
        </is>
      </c>
    </row>
    <row r="362">
      <c r="A362">
        <f>_xlfn.XLOOKUP(D362,BN:BN,BO:BO)</f>
        <v/>
      </c>
      <c r="B362" t="inlineStr">
        <is>
          <t>SL</t>
        </is>
      </c>
      <c r="C362" t="n">
        <v>62</v>
      </c>
      <c r="D362">
        <f>_xlfn.XLOOKUP(C362,BC:BC,BD:BD)</f>
        <v/>
      </c>
      <c r="E362" t="n">
        <v>33097</v>
      </c>
      <c r="F362" t="inlineStr">
        <is>
          <t>Alojamiento en Amanemu</t>
        </is>
      </c>
      <c r="G362" s="234" t="n">
        <v>46219</v>
      </c>
      <c r="H362" s="234" t="n">
        <v>46221</v>
      </c>
      <c r="I362" t="inlineStr">
        <is>
          <t>HTL</t>
        </is>
      </c>
      <c r="J362">
        <f>_xlfn.XLOOKUP(I362,AS:AS,AU:AU)</f>
        <v/>
      </c>
      <c r="K362" t="inlineStr">
        <is>
          <t>EUR</t>
        </is>
      </c>
      <c r="L362" s="238" t="n">
        <v>2545</v>
      </c>
      <c r="M362">
        <f>L362*_xlfn.XLOOKUP(K362,AM:AM,AN:AN)</f>
        <v/>
      </c>
      <c r="N362">
        <f>L362*_xlfn.XLOOKUP(K362,AM:AM,AO:AO)</f>
        <v/>
      </c>
      <c r="O362" s="238" t="n">
        <v>254.52</v>
      </c>
      <c r="P362">
        <f>O362*_xlfn.XLOOKUP(K362,AM:AM,AN:AN)</f>
        <v/>
      </c>
      <c r="Q362">
        <f>O362*_xlfn.XLOOKUP(K362,AM:AM,AO:AO)</f>
        <v/>
      </c>
      <c r="R362">
        <f>_xlfn.XLOOKUP(E362,Y:Y,Z:Z)</f>
        <v/>
      </c>
      <c r="S362">
        <f>_xlfn.XLOOKUP(E362,Y:Y,AB:AB)</f>
        <v/>
      </c>
      <c r="T362">
        <f>WEEKNUM(G362)</f>
        <v/>
      </c>
      <c r="U362">
        <f>YEAR(G362)</f>
        <v/>
      </c>
      <c r="V362" s="117">
        <f>IFERROR(Q362/N362,"0")</f>
        <v/>
      </c>
      <c r="AF362" t="n">
        <v>27889</v>
      </c>
      <c r="AG362" t="inlineStr">
        <is>
          <t>Hoshino Resorts KAI Sengokuhara</t>
        </is>
      </c>
      <c r="AH362" t="inlineStr">
        <is>
          <t>HTL</t>
        </is>
      </c>
      <c r="AI362" t="inlineStr">
        <is>
          <t>Japan</t>
        </is>
      </c>
      <c r="BH362" t="n">
        <v>380</v>
      </c>
      <c r="BI362" t="inlineStr">
        <is>
          <t>DianaM</t>
        </is>
      </c>
    </row>
    <row r="363">
      <c r="A363">
        <f>_xlfn.XLOOKUP(D363,BN:BN,BO:BO)</f>
        <v/>
      </c>
      <c r="B363" t="inlineStr">
        <is>
          <t>SL</t>
        </is>
      </c>
      <c r="C363" t="n">
        <v>63</v>
      </c>
      <c r="D363">
        <f>_xlfn.XLOOKUP(C363,BC:BC,BD:BD)</f>
        <v/>
      </c>
      <c r="E363" t="n">
        <v>27688</v>
      </c>
      <c r="F363" t="inlineStr">
        <is>
          <t>Billete QR | MAD-KTM-MAD</t>
        </is>
      </c>
      <c r="G363" s="234" t="n">
        <v>46000</v>
      </c>
      <c r="H363" s="234" t="n">
        <v>46009</v>
      </c>
      <c r="I363" t="inlineStr">
        <is>
          <t>ABC</t>
        </is>
      </c>
      <c r="J363">
        <f>_xlfn.XLOOKUP(I363,AS:AS,AU:AU)</f>
        <v/>
      </c>
      <c r="K363" t="inlineStr">
        <is>
          <t>EUR</t>
        </is>
      </c>
      <c r="L363" s="238" t="n">
        <v>1159.07</v>
      </c>
      <c r="M363">
        <f>L363*_xlfn.XLOOKUP(K363,AM:AM,AN:AN)</f>
        <v/>
      </c>
      <c r="N363">
        <f>L363*_xlfn.XLOOKUP(K363,AM:AM,AO:AO)</f>
        <v/>
      </c>
      <c r="O363" s="238" t="n">
        <v>0</v>
      </c>
      <c r="P363">
        <f>O363*_xlfn.XLOOKUP(K363,AM:AM,AN:AN)</f>
        <v/>
      </c>
      <c r="Q363">
        <f>O363*_xlfn.XLOOKUP(K363,AM:AM,AO:AO)</f>
        <v/>
      </c>
      <c r="R363">
        <f>_xlfn.XLOOKUP(E363,Y:Y,Z:Z)</f>
        <v/>
      </c>
      <c r="S363">
        <f>_xlfn.XLOOKUP(E363,Y:Y,AB:AB)</f>
        <v/>
      </c>
      <c r="T363">
        <f>WEEKNUM(G363)</f>
        <v/>
      </c>
      <c r="U363">
        <f>YEAR(G363)</f>
        <v/>
      </c>
      <c r="V363" s="117">
        <f>IFERROR(Q363/N363,"0")</f>
        <v/>
      </c>
      <c r="AF363" t="n">
        <v>27891</v>
      </c>
      <c r="AG363" t="inlineStr">
        <is>
          <t>Taag Angola Airlines</t>
        </is>
      </c>
      <c r="AH363" t="inlineStr">
        <is>
          <t>VLO</t>
        </is>
      </c>
      <c r="AI363" t="inlineStr">
        <is>
          <t>Angola</t>
        </is>
      </c>
      <c r="BH363" t="n">
        <v>381</v>
      </c>
      <c r="BI363" t="inlineStr">
        <is>
          <t>AndreaM</t>
        </is>
      </c>
    </row>
    <row r="364">
      <c r="A364">
        <f>_xlfn.XLOOKUP(D364,BN:BN,BO:BO)</f>
        <v/>
      </c>
      <c r="B364" t="inlineStr">
        <is>
          <t>SL</t>
        </is>
      </c>
      <c r="C364" t="n">
        <v>64</v>
      </c>
      <c r="D364">
        <f>_xlfn.XLOOKUP(C364,BC:BC,BD:BD)</f>
        <v/>
      </c>
      <c r="E364" t="n">
        <v>27688</v>
      </c>
      <c r="F364" t="inlineStr">
        <is>
          <t>Billete AM | MAD-MTY-MAD</t>
        </is>
      </c>
      <c r="G364" s="234" t="n">
        <v>45979</v>
      </c>
      <c r="H364" s="234" t="n">
        <v>45984</v>
      </c>
      <c r="I364" t="inlineStr">
        <is>
          <t>ABC</t>
        </is>
      </c>
      <c r="J364">
        <f>_xlfn.XLOOKUP(I364,AS:AS,AU:AU)</f>
        <v/>
      </c>
      <c r="K364" t="inlineStr">
        <is>
          <t>EUR</t>
        </is>
      </c>
      <c r="L364" s="238" t="n">
        <v>1218.85</v>
      </c>
      <c r="M364">
        <f>L364*_xlfn.XLOOKUP(K364,AM:AM,AN:AN)</f>
        <v/>
      </c>
      <c r="N364">
        <f>L364*_xlfn.XLOOKUP(K364,AM:AM,AO:AO)</f>
        <v/>
      </c>
      <c r="O364" s="238" t="n">
        <v>0</v>
      </c>
      <c r="P364">
        <f>O364*_xlfn.XLOOKUP(K364,AM:AM,AN:AN)</f>
        <v/>
      </c>
      <c r="Q364">
        <f>O364*_xlfn.XLOOKUP(K364,AM:AM,AO:AO)</f>
        <v/>
      </c>
      <c r="R364">
        <f>_xlfn.XLOOKUP(E364,Y:Y,Z:Z)</f>
        <v/>
      </c>
      <c r="S364">
        <f>_xlfn.XLOOKUP(E364,Y:Y,AB:AB)</f>
        <v/>
      </c>
      <c r="T364">
        <f>WEEKNUM(G364)</f>
        <v/>
      </c>
      <c r="U364">
        <f>YEAR(G364)</f>
        <v/>
      </c>
      <c r="V364" s="117">
        <f>IFERROR(Q364/N364,"0")</f>
        <v/>
      </c>
      <c r="AF364" t="n">
        <v>27908</v>
      </c>
      <c r="AG364" t="inlineStr">
        <is>
          <t>Entrée Alaska</t>
        </is>
      </c>
      <c r="AH364" t="inlineStr">
        <is>
          <t>PKT</t>
        </is>
      </c>
      <c r="AI364" t="inlineStr">
        <is>
          <t>United States</t>
        </is>
      </c>
      <c r="BH364" t="n">
        <v>382</v>
      </c>
      <c r="BI364" t="inlineStr">
        <is>
          <t>LucianaE</t>
        </is>
      </c>
    </row>
    <row r="365">
      <c r="A365">
        <f>_xlfn.XLOOKUP(D365,BN:BN,BO:BO)</f>
        <v/>
      </c>
      <c r="B365" t="inlineStr">
        <is>
          <t>SL</t>
        </is>
      </c>
      <c r="C365" t="n">
        <v>65</v>
      </c>
      <c r="D365">
        <f>_xlfn.XLOOKUP(C365,BC:BC,BD:BD)</f>
        <v/>
      </c>
      <c r="E365" t="n">
        <v>27688</v>
      </c>
      <c r="F365" t="inlineStr">
        <is>
          <t>Billete AM | MAD-MEX-MAD</t>
        </is>
      </c>
      <c r="G365" s="234" t="n">
        <v>46010</v>
      </c>
      <c r="H365" s="234" t="n">
        <v>46018</v>
      </c>
      <c r="I365" t="inlineStr">
        <is>
          <t>ABC</t>
        </is>
      </c>
      <c r="J365">
        <f>_xlfn.XLOOKUP(I365,AS:AS,AU:AU)</f>
        <v/>
      </c>
      <c r="K365" t="inlineStr">
        <is>
          <t>EUR</t>
        </is>
      </c>
      <c r="L365" s="238" t="n">
        <v>1814.49</v>
      </c>
      <c r="M365">
        <f>L365*_xlfn.XLOOKUP(K365,AM:AM,AN:AN)</f>
        <v/>
      </c>
      <c r="N365">
        <f>L365*_xlfn.XLOOKUP(K365,AM:AM,AO:AO)</f>
        <v/>
      </c>
      <c r="O365" s="238" t="n">
        <v>0</v>
      </c>
      <c r="P365">
        <f>O365*_xlfn.XLOOKUP(K365,AM:AM,AN:AN)</f>
        <v/>
      </c>
      <c r="Q365">
        <f>O365*_xlfn.XLOOKUP(K365,AM:AM,AO:AO)</f>
        <v/>
      </c>
      <c r="R365">
        <f>_xlfn.XLOOKUP(E365,Y:Y,Z:Z)</f>
        <v/>
      </c>
      <c r="S365">
        <f>_xlfn.XLOOKUP(E365,Y:Y,AB:AB)</f>
        <v/>
      </c>
      <c r="T365">
        <f>WEEKNUM(G365)</f>
        <v/>
      </c>
      <c r="U365">
        <f>YEAR(G365)</f>
        <v/>
      </c>
      <c r="V365" s="117">
        <f>IFERROR(Q365/N365,"0")</f>
        <v/>
      </c>
      <c r="AF365" t="n">
        <v>27914</v>
      </c>
      <c r="AG365" t="inlineStr">
        <is>
          <t>Servivuelo</t>
        </is>
      </c>
      <c r="AH365" t="inlineStr">
        <is>
          <t>VLO</t>
        </is>
      </c>
      <c r="AI365" t="inlineStr">
        <is>
          <t>Spain</t>
        </is>
      </c>
      <c r="BH365" t="n">
        <v>383</v>
      </c>
      <c r="BI365" t="inlineStr">
        <is>
          <t>DianaM</t>
        </is>
      </c>
    </row>
    <row r="366">
      <c r="A366">
        <f>_xlfn.XLOOKUP(D366,BN:BN,BO:BO)</f>
        <v/>
      </c>
      <c r="B366" t="inlineStr">
        <is>
          <t>SL</t>
        </is>
      </c>
      <c r="C366" t="n">
        <v>65</v>
      </c>
      <c r="D366">
        <f>_xlfn.XLOOKUP(C366,BC:BC,BD:BD)</f>
        <v/>
      </c>
      <c r="E366" t="n">
        <v>0</v>
      </c>
      <c r="F366" t="inlineStr">
        <is>
          <t>Fee emisión aeroméxico</t>
        </is>
      </c>
      <c r="G366" s="234" t="n">
        <v>46010</v>
      </c>
      <c r="H366" s="234" t="n">
        <v>46016</v>
      </c>
      <c r="I366" t="inlineStr">
        <is>
          <t>HPS</t>
        </is>
      </c>
      <c r="J366">
        <f>_xlfn.XLOOKUP(I366,AS:AS,AU:AU)</f>
        <v/>
      </c>
      <c r="K366" t="inlineStr">
        <is>
          <t>EUR</t>
        </is>
      </c>
      <c r="L366" s="238" t="n">
        <v>55.51</v>
      </c>
      <c r="M366">
        <f>L366*_xlfn.XLOOKUP(K366,AM:AM,AN:AN)</f>
        <v/>
      </c>
      <c r="N366">
        <f>L366*_xlfn.XLOOKUP(K366,AM:AM,AO:AO)</f>
        <v/>
      </c>
      <c r="O366" s="238" t="n">
        <v>55.51</v>
      </c>
      <c r="P366">
        <f>O366*_xlfn.XLOOKUP(K366,AM:AM,AN:AN)</f>
        <v/>
      </c>
      <c r="Q366">
        <f>O366*_xlfn.XLOOKUP(K366,AM:AM,AO:AO)</f>
        <v/>
      </c>
      <c r="R366">
        <f>_xlfn.XLOOKUP(E366,Y:Y,Z:Z)</f>
        <v/>
      </c>
      <c r="S366">
        <f>_xlfn.XLOOKUP(E366,Y:Y,AB:AB)</f>
        <v/>
      </c>
      <c r="T366">
        <f>WEEKNUM(G366)</f>
        <v/>
      </c>
      <c r="U366">
        <f>YEAR(G366)</f>
        <v/>
      </c>
      <c r="V366" s="117">
        <f>IFERROR(Q366/N366,"0")</f>
        <v/>
      </c>
      <c r="AF366" t="n">
        <v>27920</v>
      </c>
      <c r="AG366" t="inlineStr">
        <is>
          <t>TRADEWIND AVIATION</t>
        </is>
      </c>
      <c r="AH366" t="inlineStr">
        <is>
          <t>VLO</t>
        </is>
      </c>
      <c r="AI366" t="inlineStr">
        <is>
          <t>United States</t>
        </is>
      </c>
      <c r="BH366" t="n">
        <v>384</v>
      </c>
      <c r="BI366" t="inlineStr">
        <is>
          <t>DianaM</t>
        </is>
      </c>
    </row>
    <row r="367">
      <c r="A367">
        <f>_xlfn.XLOOKUP(D367,BN:BN,BO:BO)</f>
        <v/>
      </c>
      <c r="B367" t="inlineStr">
        <is>
          <t>SL</t>
        </is>
      </c>
      <c r="C367" t="n">
        <v>65</v>
      </c>
      <c r="D367">
        <f>_xlfn.XLOOKUP(C367,BC:BC,BD:BD)</f>
        <v/>
      </c>
      <c r="E367" t="n">
        <v>0</v>
      </c>
      <c r="F367" t="inlineStr">
        <is>
          <t>Gasto operación AMEX</t>
        </is>
      </c>
      <c r="G367" s="234" t="n">
        <v>46010</v>
      </c>
      <c r="H367" s="234" t="n">
        <v>46018</v>
      </c>
      <c r="I367" t="inlineStr">
        <is>
          <t>CPT</t>
        </is>
      </c>
      <c r="J367">
        <f>_xlfn.XLOOKUP(I367,AS:AS,AU:AU)</f>
        <v/>
      </c>
      <c r="K367" t="inlineStr">
        <is>
          <t>EUR</t>
        </is>
      </c>
      <c r="L367" s="238" t="n">
        <v>37.5</v>
      </c>
      <c r="M367">
        <f>L367*_xlfn.XLOOKUP(K367,AM:AM,AN:AN)</f>
        <v/>
      </c>
      <c r="N367">
        <f>L367*_xlfn.XLOOKUP(K367,AM:AM,AO:AO)</f>
        <v/>
      </c>
      <c r="O367" s="238" t="n">
        <v>37.5</v>
      </c>
      <c r="P367">
        <f>O367*_xlfn.XLOOKUP(K367,AM:AM,AN:AN)</f>
        <v/>
      </c>
      <c r="Q367">
        <f>O367*_xlfn.XLOOKUP(K367,AM:AM,AO:AO)</f>
        <v/>
      </c>
      <c r="R367">
        <f>_xlfn.XLOOKUP(E367,Y:Y,Z:Z)</f>
        <v/>
      </c>
      <c r="S367">
        <f>_xlfn.XLOOKUP(E367,Y:Y,AB:AB)</f>
        <v/>
      </c>
      <c r="T367">
        <f>WEEKNUM(G367)</f>
        <v/>
      </c>
      <c r="U367">
        <f>YEAR(G367)</f>
        <v/>
      </c>
      <c r="V367" s="117">
        <f>IFERROR(Q367/N367,"0")</f>
        <v/>
      </c>
      <c r="AF367" t="n">
        <v>27924</v>
      </c>
      <c r="AG367" t="inlineStr">
        <is>
          <t>WINAIR</t>
        </is>
      </c>
      <c r="AH367" t="inlineStr">
        <is>
          <t>VLO</t>
        </is>
      </c>
      <c r="AI367" t="inlineStr">
        <is>
          <t>St Maarten</t>
        </is>
      </c>
      <c r="BH367" t="n">
        <v>385</v>
      </c>
      <c r="BI367" t="inlineStr">
        <is>
          <t>DianaM</t>
        </is>
      </c>
    </row>
    <row r="368">
      <c r="A368">
        <f>_xlfn.XLOOKUP(D368,BN:BN,BO:BO)</f>
        <v/>
      </c>
      <c r="B368" t="inlineStr">
        <is>
          <t>SL</t>
        </is>
      </c>
      <c r="C368" t="n">
        <v>66</v>
      </c>
      <c r="D368">
        <f>_xlfn.XLOOKUP(C368,BC:BC,BD:BD)</f>
        <v/>
      </c>
      <c r="E368" t="n">
        <v>27688</v>
      </c>
      <c r="F368" t="inlineStr">
        <is>
          <t>Billtes AZ | MAD-CTA</t>
        </is>
      </c>
      <c r="G368" s="234" t="n">
        <v>46017</v>
      </c>
      <c r="H368" s="234" t="n">
        <v>46017</v>
      </c>
      <c r="I368" t="inlineStr">
        <is>
          <t>ABC</t>
        </is>
      </c>
      <c r="J368">
        <f>_xlfn.XLOOKUP(I368,AS:AS,AU:AU)</f>
        <v/>
      </c>
      <c r="K368" t="inlineStr">
        <is>
          <t>EUR</t>
        </is>
      </c>
      <c r="L368" s="238" t="n">
        <v>1387.08</v>
      </c>
      <c r="M368">
        <f>L368*_xlfn.XLOOKUP(K368,AM:AM,AN:AN)</f>
        <v/>
      </c>
      <c r="N368">
        <f>L368*_xlfn.XLOOKUP(K368,AM:AM,AO:AO)</f>
        <v/>
      </c>
      <c r="O368" s="238" t="n">
        <v>0</v>
      </c>
      <c r="P368">
        <f>O368*_xlfn.XLOOKUP(K368,AM:AM,AN:AN)</f>
        <v/>
      </c>
      <c r="Q368">
        <f>O368*_xlfn.XLOOKUP(K368,AM:AM,AO:AO)</f>
        <v/>
      </c>
      <c r="R368">
        <f>_xlfn.XLOOKUP(E368,Y:Y,Z:Z)</f>
        <v/>
      </c>
      <c r="S368">
        <f>_xlfn.XLOOKUP(E368,Y:Y,AB:AB)</f>
        <v/>
      </c>
      <c r="T368">
        <f>WEEKNUM(G368)</f>
        <v/>
      </c>
      <c r="U368">
        <f>YEAR(G368)</f>
        <v/>
      </c>
      <c r="V368" s="117">
        <f>IFERROR(Q368/N368,"0")</f>
        <v/>
      </c>
      <c r="AF368" t="n">
        <v>27931</v>
      </c>
      <c r="AG368" t="inlineStr">
        <is>
          <t>Bedsonline</t>
        </is>
      </c>
      <c r="AH368" t="inlineStr">
        <is>
          <t>HTL</t>
        </is>
      </c>
      <c r="AI368" t="inlineStr">
        <is>
          <t>Spain</t>
        </is>
      </c>
      <c r="BH368" t="n">
        <v>386</v>
      </c>
      <c r="BI368" t="inlineStr">
        <is>
          <t>PaulinaV</t>
        </is>
      </c>
    </row>
    <row r="369">
      <c r="A369">
        <f>_xlfn.XLOOKUP(D369,BN:BN,BO:BO)</f>
        <v/>
      </c>
      <c r="B369" t="inlineStr">
        <is>
          <t>SL</t>
        </is>
      </c>
      <c r="C369" t="n">
        <v>66</v>
      </c>
      <c r="D369">
        <f>_xlfn.XLOOKUP(C369,BC:BC,BD:BD)</f>
        <v/>
      </c>
      <c r="E369" t="n">
        <v>33075</v>
      </c>
      <c r="F369" t="inlineStr">
        <is>
          <t xml:space="preserve">Compra asientos </t>
        </is>
      </c>
      <c r="G369" s="234" t="n">
        <v>46017</v>
      </c>
      <c r="H369" s="234" t="n">
        <v>46017</v>
      </c>
      <c r="I369" t="inlineStr">
        <is>
          <t>ABC</t>
        </is>
      </c>
      <c r="J369">
        <f>_xlfn.XLOOKUP(I369,AS:AS,AU:AU)</f>
        <v/>
      </c>
      <c r="K369" t="inlineStr">
        <is>
          <t>EUR</t>
        </is>
      </c>
      <c r="L369" s="238" t="n">
        <v>72</v>
      </c>
      <c r="M369">
        <f>L369*_xlfn.XLOOKUP(K369,AM:AM,AN:AN)</f>
        <v/>
      </c>
      <c r="N369">
        <f>L369*_xlfn.XLOOKUP(K369,AM:AM,AO:AO)</f>
        <v/>
      </c>
      <c r="O369" s="238" t="n">
        <v>0</v>
      </c>
      <c r="P369">
        <f>O369*_xlfn.XLOOKUP(K369,AM:AM,AN:AN)</f>
        <v/>
      </c>
      <c r="Q369">
        <f>O369*_xlfn.XLOOKUP(K369,AM:AM,AO:AO)</f>
        <v/>
      </c>
      <c r="R369">
        <f>_xlfn.XLOOKUP(E369,Y:Y,Z:Z)</f>
        <v/>
      </c>
      <c r="S369">
        <f>_xlfn.XLOOKUP(E369,Y:Y,AB:AB)</f>
        <v/>
      </c>
      <c r="T369">
        <f>WEEKNUM(G369)</f>
        <v/>
      </c>
      <c r="U369">
        <f>YEAR(G369)</f>
        <v/>
      </c>
      <c r="V369" s="117">
        <f>IFERROR(Q369/N369,"0")</f>
        <v/>
      </c>
      <c r="AF369" t="n">
        <v>27934</v>
      </c>
      <c r="AG369" t="inlineStr">
        <is>
          <t>CASA CIPRIANI MILANO</t>
        </is>
      </c>
      <c r="AH369" t="inlineStr">
        <is>
          <t>HTL</t>
        </is>
      </c>
      <c r="AI369" t="inlineStr">
        <is>
          <t>Italy</t>
        </is>
      </c>
      <c r="BH369" t="n">
        <v>387</v>
      </c>
      <c r="BI369" t="inlineStr">
        <is>
          <t>DianaM</t>
        </is>
      </c>
    </row>
    <row r="370">
      <c r="A370">
        <f>_xlfn.XLOOKUP(D370,BN:BN,BO:BO)</f>
        <v/>
      </c>
      <c r="B370" t="inlineStr">
        <is>
          <t>SL</t>
        </is>
      </c>
      <c r="C370" t="n">
        <v>66</v>
      </c>
      <c r="D370">
        <f>_xlfn.XLOOKUP(C370,BC:BC,BD:BD)</f>
        <v/>
      </c>
      <c r="E370" t="n">
        <v>28657</v>
      </c>
      <c r="F370" t="inlineStr">
        <is>
          <t>DMC Sicilia</t>
        </is>
      </c>
      <c r="G370" s="234" t="n">
        <v>46017</v>
      </c>
      <c r="H370" s="234" t="n">
        <v>46026</v>
      </c>
      <c r="I370" t="inlineStr">
        <is>
          <t>PKT</t>
        </is>
      </c>
      <c r="J370">
        <f>_xlfn.XLOOKUP(I370,AS:AS,AU:AU)</f>
        <v/>
      </c>
      <c r="K370" t="inlineStr">
        <is>
          <t>EUR</t>
        </is>
      </c>
      <c r="L370" s="238" t="n">
        <v>20360</v>
      </c>
      <c r="M370">
        <f>L370*_xlfn.XLOOKUP(K370,AM:AM,AN:AN)</f>
        <v/>
      </c>
      <c r="N370">
        <f>L370*_xlfn.XLOOKUP(K370,AM:AM,AO:AO)</f>
        <v/>
      </c>
      <c r="O370" s="238" t="n">
        <v>0</v>
      </c>
      <c r="P370">
        <f>O370*_xlfn.XLOOKUP(K370,AM:AM,AN:AN)</f>
        <v/>
      </c>
      <c r="Q370">
        <f>O370*_xlfn.XLOOKUP(K370,AM:AM,AO:AO)</f>
        <v/>
      </c>
      <c r="R370">
        <f>_xlfn.XLOOKUP(E370,Y:Y,Z:Z)</f>
        <v/>
      </c>
      <c r="S370">
        <f>_xlfn.XLOOKUP(E370,Y:Y,AB:AB)</f>
        <v/>
      </c>
      <c r="T370">
        <f>WEEKNUM(G370)</f>
        <v/>
      </c>
      <c r="U370">
        <f>YEAR(G370)</f>
        <v/>
      </c>
      <c r="V370" s="117">
        <f>IFERROR(Q370/N370,"0")</f>
        <v/>
      </c>
      <c r="AF370" t="n">
        <v>27936</v>
      </c>
      <c r="AG370" t="inlineStr">
        <is>
          <t>COLLEGIO ALLA QUERCE, AUBERGE COLLECTION</t>
        </is>
      </c>
      <c r="AH370" t="inlineStr">
        <is>
          <t>HTL</t>
        </is>
      </c>
      <c r="AI370" t="inlineStr">
        <is>
          <t>Italy</t>
        </is>
      </c>
      <c r="BH370" t="n">
        <v>388</v>
      </c>
      <c r="BI370" t="inlineStr">
        <is>
          <t>LucianaE</t>
        </is>
      </c>
    </row>
    <row r="371">
      <c r="A371">
        <f>_xlfn.XLOOKUP(D371,BN:BN,BO:BO)</f>
        <v/>
      </c>
      <c r="B371" t="inlineStr">
        <is>
          <t>SL</t>
        </is>
      </c>
      <c r="C371" t="n">
        <v>67</v>
      </c>
      <c r="D371">
        <f>_xlfn.XLOOKUP(C371,BC:BC,BD:BD)</f>
        <v/>
      </c>
      <c r="E371" t="n">
        <v>27688</v>
      </c>
      <c r="F371" t="inlineStr">
        <is>
          <t>Billete IB | MAD-MIA-MAD</t>
        </is>
      </c>
      <c r="G371" s="234" t="n">
        <v>46075</v>
      </c>
      <c r="H371" s="234" t="n">
        <v>46078</v>
      </c>
      <c r="I371" t="inlineStr">
        <is>
          <t>ABC</t>
        </is>
      </c>
      <c r="J371">
        <f>_xlfn.XLOOKUP(I371,AS:AS,AU:AU)</f>
        <v/>
      </c>
      <c r="K371" t="inlineStr">
        <is>
          <t>EUR</t>
        </is>
      </c>
      <c r="L371" s="238" t="n">
        <v>5728</v>
      </c>
      <c r="M371">
        <f>L371*_xlfn.XLOOKUP(K371,AM:AM,AN:AN)</f>
        <v/>
      </c>
      <c r="N371">
        <f>L371*_xlfn.XLOOKUP(K371,AM:AM,AO:AO)</f>
        <v/>
      </c>
      <c r="O371" s="238" t="n">
        <v>0</v>
      </c>
      <c r="P371">
        <f>O371*_xlfn.XLOOKUP(K371,AM:AM,AN:AN)</f>
        <v/>
      </c>
      <c r="Q371">
        <f>O371*_xlfn.XLOOKUP(K371,AM:AM,AO:AO)</f>
        <v/>
      </c>
      <c r="R371">
        <f>_xlfn.XLOOKUP(E371,Y:Y,Z:Z)</f>
        <v/>
      </c>
      <c r="S371">
        <f>_xlfn.XLOOKUP(E371,Y:Y,AB:AB)</f>
        <v/>
      </c>
      <c r="T371">
        <f>WEEKNUM(G371)</f>
        <v/>
      </c>
      <c r="U371">
        <f>YEAR(G371)</f>
        <v/>
      </c>
      <c r="V371" s="117">
        <f>IFERROR(Q371/N371,"0")</f>
        <v/>
      </c>
      <c r="AF371" t="n">
        <v>27937</v>
      </c>
      <c r="AG371" t="inlineStr">
        <is>
          <t>J.K. PLACE ROMA</t>
        </is>
      </c>
      <c r="AH371" t="inlineStr">
        <is>
          <t>HTL</t>
        </is>
      </c>
      <c r="AI371" t="inlineStr">
        <is>
          <t>Italy</t>
        </is>
      </c>
      <c r="BH371" t="n">
        <v>389</v>
      </c>
      <c r="BI371" t="inlineStr">
        <is>
          <t>LucianaE</t>
        </is>
      </c>
    </row>
    <row r="372">
      <c r="A372">
        <f>_xlfn.XLOOKUP(D372,BN:BN,BO:BO)</f>
        <v/>
      </c>
      <c r="B372" t="inlineStr">
        <is>
          <t>SL</t>
        </is>
      </c>
      <c r="C372" t="n">
        <v>67</v>
      </c>
      <c r="D372">
        <f>_xlfn.XLOOKUP(C372,BC:BC,BD:BD)</f>
        <v/>
      </c>
      <c r="E372" t="n">
        <v>0</v>
      </c>
      <c r="F372" t="inlineStr">
        <is>
          <t>Fee emisión billete</t>
        </is>
      </c>
      <c r="G372" s="234" t="n">
        <v>46075</v>
      </c>
      <c r="H372" s="234" t="n">
        <v>46078</v>
      </c>
      <c r="I372" t="inlineStr">
        <is>
          <t>HPS</t>
        </is>
      </c>
      <c r="J372">
        <f>_xlfn.XLOOKUP(I372,AS:AS,AU:AU)</f>
        <v/>
      </c>
      <c r="K372" t="inlineStr">
        <is>
          <t>EUR</t>
        </is>
      </c>
      <c r="L372" s="238" t="n">
        <v>65</v>
      </c>
      <c r="M372">
        <f>L372*_xlfn.XLOOKUP(K372,AM:AM,AN:AN)</f>
        <v/>
      </c>
      <c r="N372">
        <f>L372*_xlfn.XLOOKUP(K372,AM:AM,AO:AO)</f>
        <v/>
      </c>
      <c r="O372" s="238" t="n">
        <v>65</v>
      </c>
      <c r="P372">
        <f>O372*_xlfn.XLOOKUP(K372,AM:AM,AN:AN)</f>
        <v/>
      </c>
      <c r="Q372">
        <f>O372*_xlfn.XLOOKUP(K372,AM:AM,AO:AO)</f>
        <v/>
      </c>
      <c r="R372">
        <f>_xlfn.XLOOKUP(E372,Y:Y,Z:Z)</f>
        <v/>
      </c>
      <c r="S372">
        <f>_xlfn.XLOOKUP(E372,Y:Y,AB:AB)</f>
        <v/>
      </c>
      <c r="T372">
        <f>WEEKNUM(G372)</f>
        <v/>
      </c>
      <c r="U372">
        <f>YEAR(G372)</f>
        <v/>
      </c>
      <c r="V372" s="117">
        <f>IFERROR(Q372/N372,"0")</f>
        <v/>
      </c>
      <c r="AF372" t="n">
        <v>27945</v>
      </c>
      <c r="AG372" t="inlineStr">
        <is>
          <t>SMALLCAR BIGCITY</t>
        </is>
      </c>
      <c r="AH372" t="inlineStr">
        <is>
          <t>TRF</t>
        </is>
      </c>
      <c r="AI372" t="inlineStr">
        <is>
          <t>United Kingdom</t>
        </is>
      </c>
      <c r="BH372" t="n">
        <v>390</v>
      </c>
      <c r="BI372" t="inlineStr">
        <is>
          <t>MinervaH</t>
        </is>
      </c>
    </row>
    <row r="373">
      <c r="A373">
        <f>_xlfn.XLOOKUP(D373,BN:BN,BO:BO)</f>
        <v/>
      </c>
      <c r="B373" t="inlineStr">
        <is>
          <t>SL</t>
        </is>
      </c>
      <c r="C373" t="n">
        <v>67</v>
      </c>
      <c r="D373">
        <f>_xlfn.XLOOKUP(C373,BC:BC,BD:BD)</f>
        <v/>
      </c>
      <c r="E373" t="n">
        <v>0</v>
      </c>
      <c r="F373" t="inlineStr">
        <is>
          <t>Comisión pago con AMEX</t>
        </is>
      </c>
      <c r="G373" s="234" t="n">
        <v>46075</v>
      </c>
      <c r="H373" s="234" t="n">
        <v>46078</v>
      </c>
      <c r="I373" t="inlineStr">
        <is>
          <t>CPT</t>
        </is>
      </c>
      <c r="J373">
        <f>_xlfn.XLOOKUP(I373,AS:AS,AU:AU)</f>
        <v/>
      </c>
      <c r="K373" t="inlineStr">
        <is>
          <t>EUR</t>
        </is>
      </c>
      <c r="L373" s="238" t="n">
        <v>115.9</v>
      </c>
      <c r="M373">
        <f>L373*_xlfn.XLOOKUP(K373,AM:AM,AN:AN)</f>
        <v/>
      </c>
      <c r="N373">
        <f>L373*_xlfn.XLOOKUP(K373,AM:AM,AO:AO)</f>
        <v/>
      </c>
      <c r="O373" s="238" t="n">
        <v>115.9</v>
      </c>
      <c r="P373">
        <f>O373*_xlfn.XLOOKUP(K373,AM:AM,AN:AN)</f>
        <v/>
      </c>
      <c r="Q373">
        <f>O373*_xlfn.XLOOKUP(K373,AM:AM,AO:AO)</f>
        <v/>
      </c>
      <c r="R373">
        <f>_xlfn.XLOOKUP(E373,Y:Y,Z:Z)</f>
        <v/>
      </c>
      <c r="S373">
        <f>_xlfn.XLOOKUP(E373,Y:Y,AB:AB)</f>
        <v/>
      </c>
      <c r="T373">
        <f>WEEKNUM(G373)</f>
        <v/>
      </c>
      <c r="U373">
        <f>YEAR(G373)</f>
        <v/>
      </c>
      <c r="V373" s="117">
        <f>IFERROR(Q373/N373,"0")</f>
        <v/>
      </c>
      <c r="AF373" t="n">
        <v>27947</v>
      </c>
      <c r="AG373" t="inlineStr">
        <is>
          <t>Jk paris</t>
        </is>
      </c>
      <c r="AI373" t="inlineStr">
        <is>
          <t>France</t>
        </is>
      </c>
      <c r="BH373" t="n">
        <v>391</v>
      </c>
      <c r="BI373" t="inlineStr">
        <is>
          <t>LucianaE</t>
        </is>
      </c>
    </row>
    <row r="374">
      <c r="A374">
        <f>_xlfn.XLOOKUP(D374,BN:BN,BO:BO)</f>
        <v/>
      </c>
      <c r="B374" t="inlineStr">
        <is>
          <t>SL</t>
        </is>
      </c>
      <c r="C374" t="n">
        <v>67</v>
      </c>
      <c r="D374">
        <f>_xlfn.XLOOKUP(C374,BC:BC,BD:BD)</f>
        <v/>
      </c>
      <c r="E374" t="n">
        <v>27688</v>
      </c>
      <c r="F374" t="inlineStr">
        <is>
          <t>Reemisión IB | MAD-MIA-NYC-MAD</t>
        </is>
      </c>
      <c r="G374" s="234" t="n">
        <v>46075</v>
      </c>
      <c r="H374" s="234" t="n">
        <v>46079</v>
      </c>
      <c r="I374" t="inlineStr">
        <is>
          <t>ABC</t>
        </is>
      </c>
      <c r="J374">
        <f>_xlfn.XLOOKUP(I374,AS:AS,AU:AU)</f>
        <v/>
      </c>
      <c r="K374" t="inlineStr">
        <is>
          <t>EUR</t>
        </is>
      </c>
      <c r="L374" s="238" t="n">
        <v>75</v>
      </c>
      <c r="M374">
        <f>L374*_xlfn.XLOOKUP(K374,AM:AM,AN:AN)</f>
        <v/>
      </c>
      <c r="N374">
        <f>L374*_xlfn.XLOOKUP(K374,AM:AM,AO:AO)</f>
        <v/>
      </c>
      <c r="O374" s="238" t="n">
        <v>0</v>
      </c>
      <c r="P374">
        <f>O374*_xlfn.XLOOKUP(K374,AM:AM,AN:AN)</f>
        <v/>
      </c>
      <c r="Q374">
        <f>O374*_xlfn.XLOOKUP(K374,AM:AM,AO:AO)</f>
        <v/>
      </c>
      <c r="R374">
        <f>_xlfn.XLOOKUP(E374,Y:Y,Z:Z)</f>
        <v/>
      </c>
      <c r="S374">
        <f>_xlfn.XLOOKUP(E374,Y:Y,AB:AB)</f>
        <v/>
      </c>
      <c r="T374">
        <f>WEEKNUM(G374)</f>
        <v/>
      </c>
      <c r="U374">
        <f>YEAR(G374)</f>
        <v/>
      </c>
      <c r="V374" s="117">
        <f>IFERROR(Q374/N374,"0")</f>
        <v/>
      </c>
      <c r="AF374" t="n">
        <v>27957</v>
      </c>
      <c r="AG374" t="inlineStr">
        <is>
          <t>HOTEL METROPOLE, MONTE CARLO</t>
        </is>
      </c>
      <c r="AH374" t="inlineStr">
        <is>
          <t>HTL</t>
        </is>
      </c>
      <c r="AI374" t="inlineStr">
        <is>
          <t>Monaco</t>
        </is>
      </c>
      <c r="BH374" t="n">
        <v>392</v>
      </c>
      <c r="BI374" t="inlineStr">
        <is>
          <t>LucianaE</t>
        </is>
      </c>
    </row>
    <row r="375">
      <c r="A375">
        <f>_xlfn.XLOOKUP(D375,BN:BN,BO:BO)</f>
        <v/>
      </c>
      <c r="B375" t="inlineStr">
        <is>
          <t>SL</t>
        </is>
      </c>
      <c r="C375" t="n">
        <v>67</v>
      </c>
      <c r="D375">
        <f>_xlfn.XLOOKUP(C375,BC:BC,BD:BD)</f>
        <v/>
      </c>
      <c r="E375" t="n">
        <v>27688</v>
      </c>
      <c r="F375" t="inlineStr">
        <is>
          <t>Billete IB | MAD MIA NYC MAD - Reemision</t>
        </is>
      </c>
      <c r="G375" s="234" t="n">
        <v>46074</v>
      </c>
      <c r="H375" s="234" t="n">
        <v>46080</v>
      </c>
      <c r="I375" t="inlineStr">
        <is>
          <t>ABC</t>
        </is>
      </c>
      <c r="J375">
        <f>_xlfn.XLOOKUP(I375,AS:AS,AU:AU)</f>
        <v/>
      </c>
      <c r="K375" t="inlineStr">
        <is>
          <t>EUR</t>
        </is>
      </c>
      <c r="L375" s="238" t="n">
        <v>215</v>
      </c>
      <c r="M375">
        <f>L375*_xlfn.XLOOKUP(K375,AM:AM,AN:AN)</f>
        <v/>
      </c>
      <c r="N375">
        <f>L375*_xlfn.XLOOKUP(K375,AM:AM,AO:AO)</f>
        <v/>
      </c>
      <c r="O375" s="238" t="n">
        <v>0</v>
      </c>
      <c r="P375">
        <f>O375*_xlfn.XLOOKUP(K375,AM:AM,AN:AN)</f>
        <v/>
      </c>
      <c r="Q375">
        <f>O375*_xlfn.XLOOKUP(K375,AM:AM,AO:AO)</f>
        <v/>
      </c>
      <c r="R375">
        <f>_xlfn.XLOOKUP(E375,Y:Y,Z:Z)</f>
        <v/>
      </c>
      <c r="S375">
        <f>_xlfn.XLOOKUP(E375,Y:Y,AB:AB)</f>
        <v/>
      </c>
      <c r="T375">
        <f>WEEKNUM(G375)</f>
        <v/>
      </c>
      <c r="U375">
        <f>YEAR(G375)</f>
        <v/>
      </c>
      <c r="V375" s="117">
        <f>IFERROR(Q375/N375,"0")</f>
        <v/>
      </c>
      <c r="AF375" t="n">
        <v>27965</v>
      </c>
      <c r="AG375" t="inlineStr">
        <is>
          <t>AMAN VENICE</t>
        </is>
      </c>
      <c r="AH375" t="inlineStr">
        <is>
          <t>HTL</t>
        </is>
      </c>
      <c r="AI375" t="inlineStr">
        <is>
          <t>Italy</t>
        </is>
      </c>
      <c r="BH375" t="n">
        <v>393</v>
      </c>
      <c r="BI375" t="inlineStr">
        <is>
          <t>VeronicaN</t>
        </is>
      </c>
    </row>
    <row r="376">
      <c r="A376">
        <f>_xlfn.XLOOKUP(D376,BN:BN,BO:BO)</f>
        <v/>
      </c>
      <c r="B376" t="inlineStr">
        <is>
          <t>SL</t>
        </is>
      </c>
      <c r="C376" t="n">
        <v>67</v>
      </c>
      <c r="D376">
        <f>_xlfn.XLOOKUP(C376,BC:BC,BD:BD)</f>
        <v/>
      </c>
      <c r="E376" t="n">
        <v>34416</v>
      </c>
      <c r="F376" t="inlineStr">
        <is>
          <t>4 noches de estancia hotel St Regis Bal Harbour Resort</t>
        </is>
      </c>
      <c r="G376" s="234" t="n">
        <v>46074</v>
      </c>
      <c r="H376" s="234" t="n">
        <v>46078</v>
      </c>
      <c r="I376" t="inlineStr">
        <is>
          <t>HTL</t>
        </is>
      </c>
      <c r="J376">
        <f>_xlfn.XLOOKUP(I376,AS:AS,AU:AU)</f>
        <v/>
      </c>
      <c r="K376" t="inlineStr">
        <is>
          <t>EUR</t>
        </is>
      </c>
      <c r="L376" s="238" t="n">
        <v>6240.44</v>
      </c>
      <c r="M376">
        <f>L376*_xlfn.XLOOKUP(K376,AM:AM,AN:AN)</f>
        <v/>
      </c>
      <c r="N376">
        <f>L376*_xlfn.XLOOKUP(K376,AM:AM,AO:AO)</f>
        <v/>
      </c>
      <c r="O376" s="238" t="n">
        <v>541.23</v>
      </c>
      <c r="P376">
        <f>O376*_xlfn.XLOOKUP(K376,AM:AM,AN:AN)</f>
        <v/>
      </c>
      <c r="Q376">
        <f>O376*_xlfn.XLOOKUP(K376,AM:AM,AO:AO)</f>
        <v/>
      </c>
      <c r="R376">
        <f>_xlfn.XLOOKUP(E376,Y:Y,Z:Z)</f>
        <v/>
      </c>
      <c r="S376">
        <f>_xlfn.XLOOKUP(E376,Y:Y,AB:AB)</f>
        <v/>
      </c>
      <c r="T376">
        <f>WEEKNUM(G376)</f>
        <v/>
      </c>
      <c r="U376">
        <f>YEAR(G376)</f>
        <v/>
      </c>
      <c r="V376" s="117">
        <f>IFERROR(Q376/N376,"0")</f>
        <v/>
      </c>
      <c r="AF376" t="n">
        <v>27966</v>
      </c>
      <c r="AG376" t="inlineStr">
        <is>
          <t>ROSEWOOD MANDARINA</t>
        </is>
      </c>
      <c r="AH376" t="inlineStr">
        <is>
          <t>HTL</t>
        </is>
      </c>
      <c r="AI376" t="inlineStr">
        <is>
          <t>Mexico</t>
        </is>
      </c>
      <c r="BH376" t="n">
        <v>394</v>
      </c>
      <c r="BI376" t="inlineStr">
        <is>
          <t>DianaM</t>
        </is>
      </c>
    </row>
    <row r="377">
      <c r="A377">
        <f>_xlfn.XLOOKUP(D377,BN:BN,BO:BO)</f>
        <v/>
      </c>
      <c r="B377" t="inlineStr">
        <is>
          <t>SL</t>
        </is>
      </c>
      <c r="C377" t="n">
        <v>67</v>
      </c>
      <c r="D377">
        <f>_xlfn.XLOOKUP(C377,BC:BC,BD:BD)</f>
        <v/>
      </c>
      <c r="E377" t="n">
        <v>27688</v>
      </c>
      <c r="F377" t="inlineStr">
        <is>
          <t>Reemisión 05FEB | MAD MIA NYC MAD</t>
        </is>
      </c>
      <c r="G377" s="234" t="n">
        <v>46074</v>
      </c>
      <c r="H377" s="234" t="n">
        <v>46080</v>
      </c>
      <c r="I377" t="inlineStr">
        <is>
          <t>ABC</t>
        </is>
      </c>
      <c r="J377">
        <f>_xlfn.XLOOKUP(I377,AS:AS,AU:AU)</f>
        <v/>
      </c>
      <c r="K377" t="inlineStr">
        <is>
          <t>EUR</t>
        </is>
      </c>
      <c r="L377" s="238" t="n">
        <v>250</v>
      </c>
      <c r="M377">
        <f>L377*_xlfn.XLOOKUP(K377,AM:AM,AN:AN)</f>
        <v/>
      </c>
      <c r="N377">
        <f>L377*_xlfn.XLOOKUP(K377,AM:AM,AO:AO)</f>
        <v/>
      </c>
      <c r="O377" s="238" t="n">
        <v>0</v>
      </c>
      <c r="P377">
        <f>O377*_xlfn.XLOOKUP(K377,AM:AM,AN:AN)</f>
        <v/>
      </c>
      <c r="Q377">
        <f>O377*_xlfn.XLOOKUP(K377,AM:AM,AO:AO)</f>
        <v/>
      </c>
      <c r="R377">
        <f>_xlfn.XLOOKUP(E377,Y:Y,Z:Z)</f>
        <v/>
      </c>
      <c r="S377">
        <f>_xlfn.XLOOKUP(E377,Y:Y,AB:AB)</f>
        <v/>
      </c>
      <c r="T377">
        <f>WEEKNUM(G377)</f>
        <v/>
      </c>
      <c r="U377">
        <f>YEAR(G377)</f>
        <v/>
      </c>
      <c r="V377" s="117">
        <f>IFERROR(Q377/N377,"0")</f>
        <v/>
      </c>
      <c r="AF377" t="n">
        <v>27967</v>
      </c>
      <c r="AG377" t="inlineStr">
        <is>
          <t>Air Cambodia</t>
        </is>
      </c>
      <c r="AH377" t="inlineStr">
        <is>
          <t>VLO</t>
        </is>
      </c>
      <c r="AI377" t="inlineStr">
        <is>
          <t>Cambodia</t>
        </is>
      </c>
      <c r="BH377" t="n">
        <v>395</v>
      </c>
      <c r="BI377" t="inlineStr">
        <is>
          <t>DianaM</t>
        </is>
      </c>
    </row>
    <row r="378">
      <c r="A378">
        <f>_xlfn.XLOOKUP(D378,BN:BN,BO:BO)</f>
        <v/>
      </c>
      <c r="B378" t="inlineStr">
        <is>
          <t>SL</t>
        </is>
      </c>
      <c r="C378" t="n">
        <v>68</v>
      </c>
      <c r="D378">
        <f>_xlfn.XLOOKUP(C378,BC:BC,BD:BD)</f>
        <v/>
      </c>
      <c r="E378" t="n">
        <v>0</v>
      </c>
      <c r="F378" t="inlineStr">
        <is>
          <t>Sobre emisión folio 67 - Reserva 789IOP - 18NOV</t>
        </is>
      </c>
      <c r="G378" s="234" t="n">
        <v>45982</v>
      </c>
      <c r="H378" s="234" t="n">
        <v>45982</v>
      </c>
      <c r="I378" t="inlineStr">
        <is>
          <t>HPS</t>
        </is>
      </c>
      <c r="J378">
        <f>_xlfn.XLOOKUP(I378,AS:AS,AU:AU)</f>
        <v/>
      </c>
      <c r="K378" t="inlineStr">
        <is>
          <t>EUR</t>
        </is>
      </c>
      <c r="L378" s="238" t="n">
        <v>100</v>
      </c>
      <c r="M378">
        <f>L378*_xlfn.XLOOKUP(K378,AM:AM,AN:AN)</f>
        <v/>
      </c>
      <c r="N378">
        <f>L378*_xlfn.XLOOKUP(K378,AM:AM,AO:AO)</f>
        <v/>
      </c>
      <c r="O378" s="238" t="n">
        <v>100</v>
      </c>
      <c r="P378">
        <f>O378*_xlfn.XLOOKUP(K378,AM:AM,AN:AN)</f>
        <v/>
      </c>
      <c r="Q378">
        <f>O378*_xlfn.XLOOKUP(K378,AM:AM,AO:AO)</f>
        <v/>
      </c>
      <c r="R378">
        <f>_xlfn.XLOOKUP(E378,Y:Y,Z:Z)</f>
        <v/>
      </c>
      <c r="S378">
        <f>_xlfn.XLOOKUP(E378,Y:Y,AB:AB)</f>
        <v/>
      </c>
      <c r="T378">
        <f>WEEKNUM(G378)</f>
        <v/>
      </c>
      <c r="U378">
        <f>YEAR(G378)</f>
        <v/>
      </c>
      <c r="V378" s="117">
        <f>IFERROR(Q378/N378,"0")</f>
        <v/>
      </c>
      <c r="AF378" t="n">
        <v>27975</v>
      </c>
      <c r="AG378" t="inlineStr">
        <is>
          <t>FOUR SEASONS RESORT KOH SAMUI</t>
        </is>
      </c>
      <c r="AH378" t="inlineStr">
        <is>
          <t>HTL</t>
        </is>
      </c>
      <c r="AI378" t="inlineStr">
        <is>
          <t>Thailand</t>
        </is>
      </c>
      <c r="BH378" t="n">
        <v>396</v>
      </c>
      <c r="BI378" t="inlineStr">
        <is>
          <t>DianaM</t>
        </is>
      </c>
    </row>
    <row r="379">
      <c r="A379">
        <f>_xlfn.XLOOKUP(D379,BN:BN,BO:BO)</f>
        <v/>
      </c>
      <c r="B379" t="inlineStr">
        <is>
          <t>SL</t>
        </is>
      </c>
      <c r="C379" t="n">
        <v>68</v>
      </c>
      <c r="D379">
        <f>_xlfn.XLOOKUP(C379,BC:BC,BD:BD)</f>
        <v/>
      </c>
      <c r="E379" t="n">
        <v>0</v>
      </c>
      <c r="F379" t="inlineStr">
        <is>
          <t>Sobre emisión folio 79 - Reservas 7KSVZE y 7HDDZQ - 29DIC</t>
        </is>
      </c>
      <c r="G379" s="234" t="n">
        <v>45982</v>
      </c>
      <c r="H379" s="234" t="n">
        <v>45982</v>
      </c>
      <c r="I379" t="inlineStr">
        <is>
          <t>HPS</t>
        </is>
      </c>
      <c r="J379">
        <f>_xlfn.XLOOKUP(I379,AS:AS,AU:AU)</f>
        <v/>
      </c>
      <c r="K379" t="inlineStr">
        <is>
          <t>EUR</t>
        </is>
      </c>
      <c r="L379" s="238" t="n">
        <v>183.94</v>
      </c>
      <c r="M379">
        <f>L379*_xlfn.XLOOKUP(K379,AM:AM,AN:AN)</f>
        <v/>
      </c>
      <c r="N379">
        <f>L379*_xlfn.XLOOKUP(K379,AM:AM,AO:AO)</f>
        <v/>
      </c>
      <c r="O379" s="238" t="n">
        <v>183.94</v>
      </c>
      <c r="P379">
        <f>O379*_xlfn.XLOOKUP(K379,AM:AM,AN:AN)</f>
        <v/>
      </c>
      <c r="Q379">
        <f>O379*_xlfn.XLOOKUP(K379,AM:AM,AO:AO)</f>
        <v/>
      </c>
      <c r="R379">
        <f>_xlfn.XLOOKUP(E379,Y:Y,Z:Z)</f>
        <v/>
      </c>
      <c r="S379">
        <f>_xlfn.XLOOKUP(E379,Y:Y,AB:AB)</f>
        <v/>
      </c>
      <c r="T379">
        <f>WEEKNUM(G379)</f>
        <v/>
      </c>
      <c r="U379">
        <f>YEAR(G379)</f>
        <v/>
      </c>
      <c r="V379" s="117">
        <f>IFERROR(Q379/N379,"0")</f>
        <v/>
      </c>
      <c r="AF379" t="n">
        <v>27983</v>
      </c>
      <c r="AG379" t="inlineStr">
        <is>
          <t>THE LONDON EYE</t>
        </is>
      </c>
      <c r="AH379" t="inlineStr">
        <is>
          <t>ATR</t>
        </is>
      </c>
      <c r="AI379" t="inlineStr">
        <is>
          <t>United Kingdom</t>
        </is>
      </c>
      <c r="BH379" t="n">
        <v>397</v>
      </c>
      <c r="BI379" t="inlineStr">
        <is>
          <t>LucianaE</t>
        </is>
      </c>
    </row>
    <row r="380">
      <c r="A380">
        <f>_xlfn.XLOOKUP(D380,BN:BN,BO:BO)</f>
        <v/>
      </c>
      <c r="B380" t="inlineStr">
        <is>
          <t>SL</t>
        </is>
      </c>
      <c r="C380" t="n">
        <v>68</v>
      </c>
      <c r="D380">
        <f>_xlfn.XLOOKUP(C380,BC:BC,BD:BD)</f>
        <v/>
      </c>
      <c r="E380" t="n">
        <v>0</v>
      </c>
      <c r="F380" t="inlineStr">
        <is>
          <t>Sobre emisión folio 78 - Reservas 9EKBOK</t>
        </is>
      </c>
      <c r="G380" s="234" t="n">
        <v>45982</v>
      </c>
      <c r="H380" s="234" t="n">
        <v>45982</v>
      </c>
      <c r="I380" t="inlineStr">
        <is>
          <t>HPS</t>
        </is>
      </c>
      <c r="J380">
        <f>_xlfn.XLOOKUP(I380,AS:AS,AU:AU)</f>
        <v/>
      </c>
      <c r="K380" t="inlineStr">
        <is>
          <t>EUR</t>
        </is>
      </c>
      <c r="L380" s="238" t="n">
        <v>641.2</v>
      </c>
      <c r="M380">
        <f>L380*_xlfn.XLOOKUP(K380,AM:AM,AN:AN)</f>
        <v/>
      </c>
      <c r="N380">
        <f>L380*_xlfn.XLOOKUP(K380,AM:AM,AO:AO)</f>
        <v/>
      </c>
      <c r="O380" s="238" t="n">
        <v>641.2</v>
      </c>
      <c r="P380">
        <f>O380*_xlfn.XLOOKUP(K380,AM:AM,AN:AN)</f>
        <v/>
      </c>
      <c r="Q380">
        <f>O380*_xlfn.XLOOKUP(K380,AM:AM,AO:AO)</f>
        <v/>
      </c>
      <c r="R380">
        <f>_xlfn.XLOOKUP(E380,Y:Y,Z:Z)</f>
        <v/>
      </c>
      <c r="S380">
        <f>_xlfn.XLOOKUP(E380,Y:Y,AB:AB)</f>
        <v/>
      </c>
      <c r="T380">
        <f>WEEKNUM(G380)</f>
        <v/>
      </c>
      <c r="U380">
        <f>YEAR(G380)</f>
        <v/>
      </c>
      <c r="V380" s="117">
        <f>IFERROR(Q380/N380,"0")</f>
        <v/>
      </c>
      <c r="AF380" t="n">
        <v>27992</v>
      </c>
      <c r="AG380" t="inlineStr">
        <is>
          <t>HOTEL D AUBUSSON</t>
        </is>
      </c>
      <c r="AH380" t="inlineStr">
        <is>
          <t>HTL</t>
        </is>
      </c>
      <c r="AI380" t="inlineStr">
        <is>
          <t>France</t>
        </is>
      </c>
      <c r="BH380" t="n">
        <v>398</v>
      </c>
      <c r="BI380" t="inlineStr">
        <is>
          <t>ClaudiaF</t>
        </is>
      </c>
    </row>
    <row r="381">
      <c r="A381">
        <f>_xlfn.XLOOKUP(D381,BN:BN,BO:BO)</f>
        <v/>
      </c>
      <c r="B381" t="inlineStr">
        <is>
          <t>SL</t>
        </is>
      </c>
      <c r="C381" t="n">
        <v>68</v>
      </c>
      <c r="D381">
        <f>_xlfn.XLOOKUP(C381,BC:BC,BD:BD)</f>
        <v/>
      </c>
      <c r="E381" t="n">
        <v>0</v>
      </c>
      <c r="F381" t="inlineStr">
        <is>
          <t>Sobre emisión folio 78 - Reserva 7H8KZ2</t>
        </is>
      </c>
      <c r="G381" s="234" t="n">
        <v>45982</v>
      </c>
      <c r="H381" s="234" t="n">
        <v>45982</v>
      </c>
      <c r="I381" t="inlineStr">
        <is>
          <t>HPS</t>
        </is>
      </c>
      <c r="J381">
        <f>_xlfn.XLOOKUP(I381,AS:AS,AU:AU)</f>
        <v/>
      </c>
      <c r="K381" t="inlineStr">
        <is>
          <t>EUR</t>
        </is>
      </c>
      <c r="L381" s="238" t="n">
        <v>49.88</v>
      </c>
      <c r="M381">
        <f>L381*_xlfn.XLOOKUP(K381,AM:AM,AN:AN)</f>
        <v/>
      </c>
      <c r="N381">
        <f>L381*_xlfn.XLOOKUP(K381,AM:AM,AO:AO)</f>
        <v/>
      </c>
      <c r="O381" s="238" t="n">
        <v>49.88</v>
      </c>
      <c r="P381">
        <f>O381*_xlfn.XLOOKUP(K381,AM:AM,AN:AN)</f>
        <v/>
      </c>
      <c r="Q381">
        <f>O381*_xlfn.XLOOKUP(K381,AM:AM,AO:AO)</f>
        <v/>
      </c>
      <c r="R381">
        <f>_xlfn.XLOOKUP(E381,Y:Y,Z:Z)</f>
        <v/>
      </c>
      <c r="S381">
        <f>_xlfn.XLOOKUP(E381,Y:Y,AB:AB)</f>
        <v/>
      </c>
      <c r="T381">
        <f>WEEKNUM(G381)</f>
        <v/>
      </c>
      <c r="U381">
        <f>YEAR(G381)</f>
        <v/>
      </c>
      <c r="V381" s="117">
        <f>IFERROR(Q381/N381,"0")</f>
        <v/>
      </c>
      <c r="AF381" t="n">
        <v>27998</v>
      </c>
      <c r="AG381" t="inlineStr">
        <is>
          <t>Air Canada</t>
        </is>
      </c>
      <c r="AH381" t="inlineStr">
        <is>
          <t>BBF,VLO,ABC</t>
        </is>
      </c>
      <c r="AI381" t="inlineStr">
        <is>
          <t>Canada</t>
        </is>
      </c>
      <c r="BH381" t="n">
        <v>399</v>
      </c>
      <c r="BI381" t="inlineStr">
        <is>
          <t>PaulinaV</t>
        </is>
      </c>
    </row>
    <row r="382">
      <c r="A382">
        <f>_xlfn.XLOOKUP(D382,BN:BN,BO:BO)</f>
        <v/>
      </c>
      <c r="B382" t="inlineStr">
        <is>
          <t>SL</t>
        </is>
      </c>
      <c r="C382" t="n">
        <v>68</v>
      </c>
      <c r="D382">
        <f>_xlfn.XLOOKUP(C382,BC:BC,BD:BD)</f>
        <v/>
      </c>
      <c r="E382" t="n">
        <v>0</v>
      </c>
      <c r="F382" t="inlineStr">
        <is>
          <t>Sobre emisión folio 80 - Reserva 7FOYRB</t>
        </is>
      </c>
      <c r="G382" s="234" t="n">
        <v>45982</v>
      </c>
      <c r="H382" s="234" t="n">
        <v>45982</v>
      </c>
      <c r="I382" t="inlineStr">
        <is>
          <t>HPS</t>
        </is>
      </c>
      <c r="J382">
        <f>_xlfn.XLOOKUP(I382,AS:AS,AU:AU)</f>
        <v/>
      </c>
      <c r="K382" t="inlineStr">
        <is>
          <t>EUR</t>
        </is>
      </c>
      <c r="L382" s="238" t="n">
        <v>100.9</v>
      </c>
      <c r="M382">
        <f>L382*_xlfn.XLOOKUP(K382,AM:AM,AN:AN)</f>
        <v/>
      </c>
      <c r="N382">
        <f>L382*_xlfn.XLOOKUP(K382,AM:AM,AO:AO)</f>
        <v/>
      </c>
      <c r="O382" s="238" t="n">
        <v>100.9</v>
      </c>
      <c r="P382">
        <f>O382*_xlfn.XLOOKUP(K382,AM:AM,AN:AN)</f>
        <v/>
      </c>
      <c r="Q382">
        <f>O382*_xlfn.XLOOKUP(K382,AM:AM,AO:AO)</f>
        <v/>
      </c>
      <c r="R382">
        <f>_xlfn.XLOOKUP(E382,Y:Y,Z:Z)</f>
        <v/>
      </c>
      <c r="S382">
        <f>_xlfn.XLOOKUP(E382,Y:Y,AB:AB)</f>
        <v/>
      </c>
      <c r="T382">
        <f>WEEKNUM(G382)</f>
        <v/>
      </c>
      <c r="U382">
        <f>YEAR(G382)</f>
        <v/>
      </c>
      <c r="V382" s="117">
        <f>IFERROR(Q382/N382,"0")</f>
        <v/>
      </c>
      <c r="AF382" t="n">
        <v>28006</v>
      </c>
      <c r="AG382" t="inlineStr">
        <is>
          <t>PASSALACQUA</t>
        </is>
      </c>
      <c r="AH382" t="inlineStr">
        <is>
          <t>HTL</t>
        </is>
      </c>
      <c r="AI382" t="inlineStr">
        <is>
          <t>Italy</t>
        </is>
      </c>
      <c r="BH382" t="n">
        <v>400</v>
      </c>
      <c r="BI382" t="inlineStr">
        <is>
          <t>PaulinaV</t>
        </is>
      </c>
    </row>
    <row r="383">
      <c r="A383">
        <f>_xlfn.XLOOKUP(D383,BN:BN,BO:BO)</f>
        <v/>
      </c>
      <c r="B383" t="inlineStr">
        <is>
          <t>SL</t>
        </is>
      </c>
      <c r="C383" t="n">
        <v>69</v>
      </c>
      <c r="D383">
        <f>_xlfn.XLOOKUP(C383,BC:BC,BD:BD)</f>
        <v/>
      </c>
      <c r="E383" t="n">
        <v>28092</v>
      </c>
      <c r="F383" t="inlineStr">
        <is>
          <t>Pago Total DMC</t>
        </is>
      </c>
      <c r="G383" s="234" t="n">
        <v>46023</v>
      </c>
      <c r="H383" s="234" t="n">
        <v>46036</v>
      </c>
      <c r="I383" t="inlineStr">
        <is>
          <t>HTL</t>
        </is>
      </c>
      <c r="J383">
        <f>_xlfn.XLOOKUP(I383,AS:AS,AU:AU)</f>
        <v/>
      </c>
      <c r="K383" t="inlineStr">
        <is>
          <t>EUR</t>
        </is>
      </c>
      <c r="L383" s="238" t="n">
        <v>6558</v>
      </c>
      <c r="M383">
        <f>L383*_xlfn.XLOOKUP(K383,AM:AM,AN:AN)</f>
        <v/>
      </c>
      <c r="N383">
        <f>L383*_xlfn.XLOOKUP(K383,AM:AM,AO:AO)</f>
        <v/>
      </c>
      <c r="O383" s="238" t="n">
        <v>1143.1</v>
      </c>
      <c r="P383">
        <f>O383*_xlfn.XLOOKUP(K383,AM:AM,AN:AN)</f>
        <v/>
      </c>
      <c r="Q383">
        <f>O383*_xlfn.XLOOKUP(K383,AM:AM,AO:AO)</f>
        <v/>
      </c>
      <c r="R383">
        <f>_xlfn.XLOOKUP(E383,Y:Y,Z:Z)</f>
        <v/>
      </c>
      <c r="S383">
        <f>_xlfn.XLOOKUP(E383,Y:Y,AB:AB)</f>
        <v/>
      </c>
      <c r="T383">
        <f>WEEKNUM(G383)</f>
        <v/>
      </c>
      <c r="U383">
        <f>YEAR(G383)</f>
        <v/>
      </c>
      <c r="V383" s="117">
        <f>IFERROR(Q383/N383,"0")</f>
        <v/>
      </c>
      <c r="AF383" t="n">
        <v>28020</v>
      </c>
      <c r="AG383" t="inlineStr">
        <is>
          <t>SCANDINAVIAN AIRLINES</t>
        </is>
      </c>
      <c r="AH383" t="inlineStr">
        <is>
          <t>BBF,VLO,ABC</t>
        </is>
      </c>
      <c r="AI383" t="inlineStr">
        <is>
          <t>Sweden</t>
        </is>
      </c>
      <c r="BH383" t="n">
        <v>401</v>
      </c>
      <c r="BI383" t="inlineStr">
        <is>
          <t>PaulinaV</t>
        </is>
      </c>
    </row>
    <row r="384">
      <c r="A384">
        <f>_xlfn.XLOOKUP(D384,BN:BN,BO:BO)</f>
        <v/>
      </c>
      <c r="B384" t="inlineStr">
        <is>
          <t>SL</t>
        </is>
      </c>
      <c r="C384" t="n">
        <v>69</v>
      </c>
      <c r="D384">
        <f>_xlfn.XLOOKUP(C384,BC:BC,BD:BD)</f>
        <v/>
      </c>
      <c r="E384" t="n">
        <v>0</v>
      </c>
      <c r="F384" t="inlineStr">
        <is>
          <t>Sobrecomisión</t>
        </is>
      </c>
      <c r="G384" s="234" t="n">
        <v>46023</v>
      </c>
      <c r="H384" s="234" t="n">
        <v>46036</v>
      </c>
      <c r="I384" t="inlineStr">
        <is>
          <t>HPS</t>
        </is>
      </c>
      <c r="J384">
        <f>_xlfn.XLOOKUP(I384,AS:AS,AU:AU)</f>
        <v/>
      </c>
      <c r="K384" t="inlineStr">
        <is>
          <t>EUR</t>
        </is>
      </c>
      <c r="L384" s="238" t="n">
        <v>297</v>
      </c>
      <c r="M384">
        <f>L384*_xlfn.XLOOKUP(K384,AM:AM,AN:AN)</f>
        <v/>
      </c>
      <c r="N384">
        <f>L384*_xlfn.XLOOKUP(K384,AM:AM,AO:AO)</f>
        <v/>
      </c>
      <c r="O384" s="238" t="n">
        <v>297</v>
      </c>
      <c r="P384">
        <f>O384*_xlfn.XLOOKUP(K384,AM:AM,AN:AN)</f>
        <v/>
      </c>
      <c r="Q384">
        <f>O384*_xlfn.XLOOKUP(K384,AM:AM,AO:AO)</f>
        <v/>
      </c>
      <c r="R384">
        <f>_xlfn.XLOOKUP(E384,Y:Y,Z:Z)</f>
        <v/>
      </c>
      <c r="S384">
        <f>_xlfn.XLOOKUP(E384,Y:Y,AB:AB)</f>
        <v/>
      </c>
      <c r="T384">
        <f>WEEKNUM(G384)</f>
        <v/>
      </c>
      <c r="U384">
        <f>YEAR(G384)</f>
        <v/>
      </c>
      <c r="V384" s="117">
        <f>IFERROR(Q384/N384,"0")</f>
        <v/>
      </c>
      <c r="AF384" t="n">
        <v>28021</v>
      </c>
      <c r="AG384" t="inlineStr">
        <is>
          <t>AEGEAN AIRLINES</t>
        </is>
      </c>
      <c r="AH384" t="inlineStr">
        <is>
          <t>BBF,VLO,ABC</t>
        </is>
      </c>
      <c r="AI384" t="inlineStr">
        <is>
          <t>Greece</t>
        </is>
      </c>
      <c r="BH384" t="n">
        <v>402</v>
      </c>
      <c r="BI384" t="inlineStr">
        <is>
          <t>VeronicaN</t>
        </is>
      </c>
    </row>
    <row r="385">
      <c r="A385">
        <f>_xlfn.XLOOKUP(D385,BN:BN,BO:BO)</f>
        <v/>
      </c>
      <c r="B385" t="inlineStr">
        <is>
          <t>SL</t>
        </is>
      </c>
      <c r="C385" t="n">
        <v>70</v>
      </c>
      <c r="D385">
        <f>_xlfn.XLOOKUP(C385,BC:BC,BD:BD)</f>
        <v/>
      </c>
      <c r="E385" t="n">
        <v>0</v>
      </c>
      <c r="F385" t="inlineStr">
        <is>
          <t>Fees emision aereo</t>
        </is>
      </c>
      <c r="G385" s="234" t="n">
        <v>46194</v>
      </c>
      <c r="H385" s="234" t="n">
        <v>46211</v>
      </c>
      <c r="I385" t="inlineStr">
        <is>
          <t>HPS</t>
        </is>
      </c>
      <c r="J385">
        <f>_xlfn.XLOOKUP(I385,AS:AS,AU:AU)</f>
        <v/>
      </c>
      <c r="K385" t="inlineStr">
        <is>
          <t>EUR</t>
        </is>
      </c>
      <c r="L385" s="238" t="n">
        <v>280</v>
      </c>
      <c r="M385">
        <f>L385*_xlfn.XLOOKUP(K385,AM:AM,AN:AN)</f>
        <v/>
      </c>
      <c r="N385">
        <f>L385*_xlfn.XLOOKUP(K385,AM:AM,AO:AO)</f>
        <v/>
      </c>
      <c r="O385" s="238" t="n">
        <v>280</v>
      </c>
      <c r="P385">
        <f>O385*_xlfn.XLOOKUP(K385,AM:AM,AN:AN)</f>
        <v/>
      </c>
      <c r="Q385">
        <f>O385*_xlfn.XLOOKUP(K385,AM:AM,AO:AO)</f>
        <v/>
      </c>
      <c r="R385">
        <f>_xlfn.XLOOKUP(E385,Y:Y,Z:Z)</f>
        <v/>
      </c>
      <c r="S385">
        <f>_xlfn.XLOOKUP(E385,Y:Y,AB:AB)</f>
        <v/>
      </c>
      <c r="T385">
        <f>WEEKNUM(G385)</f>
        <v/>
      </c>
      <c r="U385">
        <f>YEAR(G385)</f>
        <v/>
      </c>
      <c r="V385" s="117">
        <f>IFERROR(Q385/N385,"0")</f>
        <v/>
      </c>
      <c r="AF385" t="n">
        <v>28033</v>
      </c>
      <c r="AG385" t="inlineStr">
        <is>
          <t>F1S Spain</t>
        </is>
      </c>
      <c r="AI385" t="inlineStr">
        <is>
          <t>Spain</t>
        </is>
      </c>
      <c r="BH385" t="n">
        <v>403</v>
      </c>
      <c r="BI385" t="inlineStr">
        <is>
          <t>DianaM</t>
        </is>
      </c>
    </row>
    <row r="386">
      <c r="A386">
        <f>_xlfn.XLOOKUP(D386,BN:BN,BO:BO)</f>
        <v/>
      </c>
      <c r="B386" t="inlineStr">
        <is>
          <t>SL</t>
        </is>
      </c>
      <c r="C386" t="n">
        <v>70</v>
      </c>
      <c r="D386">
        <f>_xlfn.XLOOKUP(C386,BC:BC,BD:BD)</f>
        <v/>
      </c>
      <c r="E386" t="n">
        <v>28093</v>
      </c>
      <c r="F386" t="inlineStr">
        <is>
          <t>Billete IB | MAD-ORY</t>
        </is>
      </c>
      <c r="G386" s="234" t="n">
        <v>46194</v>
      </c>
      <c r="H386" s="234" t="n">
        <v>46194</v>
      </c>
      <c r="I386" t="inlineStr">
        <is>
          <t>VLO</t>
        </is>
      </c>
      <c r="J386">
        <f>_xlfn.XLOOKUP(I386,AS:AS,AU:AU)</f>
        <v/>
      </c>
      <c r="K386" t="inlineStr">
        <is>
          <t>EUR</t>
        </is>
      </c>
      <c r="L386" s="238" t="n">
        <v>151.52</v>
      </c>
      <c r="M386">
        <f>L386*_xlfn.XLOOKUP(K386,AM:AM,AN:AN)</f>
        <v/>
      </c>
      <c r="N386">
        <f>L386*_xlfn.XLOOKUP(K386,AM:AM,AO:AO)</f>
        <v/>
      </c>
      <c r="O386" s="238" t="n">
        <v>0</v>
      </c>
      <c r="P386">
        <f>O386*_xlfn.XLOOKUP(K386,AM:AM,AN:AN)</f>
        <v/>
      </c>
      <c r="Q386">
        <f>O386*_xlfn.XLOOKUP(K386,AM:AM,AO:AO)</f>
        <v/>
      </c>
      <c r="R386">
        <f>_xlfn.XLOOKUP(E386,Y:Y,Z:Z)</f>
        <v/>
      </c>
      <c r="S386">
        <f>_xlfn.XLOOKUP(E386,Y:Y,AB:AB)</f>
        <v/>
      </c>
      <c r="T386">
        <f>WEEKNUM(G386)</f>
        <v/>
      </c>
      <c r="U386">
        <f>YEAR(G386)</f>
        <v/>
      </c>
      <c r="V386" s="117">
        <f>IFERROR(Q386/N386,"0")</f>
        <v/>
      </c>
      <c r="AF386" t="n">
        <v>28058</v>
      </c>
      <c r="AG386" t="inlineStr">
        <is>
          <t>EL CALLEJON HOTEL BOUTIQUE</t>
        </is>
      </c>
      <c r="AH386" t="inlineStr">
        <is>
          <t>HTL</t>
        </is>
      </c>
      <c r="AI386" t="inlineStr">
        <is>
          <t>Mexico</t>
        </is>
      </c>
      <c r="BH386" t="n">
        <v>404</v>
      </c>
      <c r="BI386" t="inlineStr">
        <is>
          <t>MinervaH</t>
        </is>
      </c>
    </row>
    <row r="387">
      <c r="A387">
        <f>_xlfn.XLOOKUP(D387,BN:BN,BO:BO)</f>
        <v/>
      </c>
      <c r="B387" t="inlineStr">
        <is>
          <t>SL</t>
        </is>
      </c>
      <c r="C387" t="n">
        <v>70</v>
      </c>
      <c r="D387">
        <f>_xlfn.XLOOKUP(C387,BC:BC,BD:BD)</f>
        <v/>
      </c>
      <c r="E387" t="n">
        <v>28093</v>
      </c>
      <c r="F387" t="inlineStr">
        <is>
          <t>Billete IB | MAD-ORY</t>
        </is>
      </c>
      <c r="G387" s="234" t="n">
        <v>46194</v>
      </c>
      <c r="H387" s="234" t="n">
        <v>46194</v>
      </c>
      <c r="I387" t="inlineStr">
        <is>
          <t>VLO</t>
        </is>
      </c>
      <c r="J387">
        <f>_xlfn.XLOOKUP(I387,AS:AS,AU:AU)</f>
        <v/>
      </c>
      <c r="K387" t="inlineStr">
        <is>
          <t>EUR</t>
        </is>
      </c>
      <c r="L387" s="238" t="n">
        <v>151.52</v>
      </c>
      <c r="M387">
        <f>L387*_xlfn.XLOOKUP(K387,AM:AM,AN:AN)</f>
        <v/>
      </c>
      <c r="N387">
        <f>L387*_xlfn.XLOOKUP(K387,AM:AM,AO:AO)</f>
        <v/>
      </c>
      <c r="O387" s="238" t="n">
        <v>0</v>
      </c>
      <c r="P387">
        <f>O387*_xlfn.XLOOKUP(K387,AM:AM,AN:AN)</f>
        <v/>
      </c>
      <c r="Q387">
        <f>O387*_xlfn.XLOOKUP(K387,AM:AM,AO:AO)</f>
        <v/>
      </c>
      <c r="R387">
        <f>_xlfn.XLOOKUP(E387,Y:Y,Z:Z)</f>
        <v/>
      </c>
      <c r="S387">
        <f>_xlfn.XLOOKUP(E387,Y:Y,AB:AB)</f>
        <v/>
      </c>
      <c r="T387">
        <f>WEEKNUM(G387)</f>
        <v/>
      </c>
      <c r="U387">
        <f>YEAR(G387)</f>
        <v/>
      </c>
      <c r="V387" s="117">
        <f>IFERROR(Q387/N387,"0")</f>
        <v/>
      </c>
      <c r="AF387" t="n">
        <v>28064</v>
      </c>
      <c r="AG387" t="inlineStr">
        <is>
          <t>HOTEL ESENCIA</t>
        </is>
      </c>
      <c r="AH387" t="inlineStr">
        <is>
          <t>HTL</t>
        </is>
      </c>
      <c r="AI387" t="inlineStr">
        <is>
          <t>Mexico</t>
        </is>
      </c>
      <c r="BH387" t="n">
        <v>405</v>
      </c>
      <c r="BI387" t="inlineStr">
        <is>
          <t>VeronicaN</t>
        </is>
      </c>
    </row>
    <row r="388">
      <c r="A388">
        <f>_xlfn.XLOOKUP(D388,BN:BN,BO:BO)</f>
        <v/>
      </c>
      <c r="B388" t="inlineStr">
        <is>
          <t>SL</t>
        </is>
      </c>
      <c r="C388" t="n">
        <v>70</v>
      </c>
      <c r="D388">
        <f>_xlfn.XLOOKUP(C388,BC:BC,BD:BD)</f>
        <v/>
      </c>
      <c r="E388" t="n">
        <v>28093</v>
      </c>
      <c r="F388" t="inlineStr">
        <is>
          <t>Billete ET | CDG-ADD-VFA</t>
        </is>
      </c>
      <c r="G388" s="234" t="n">
        <v>46196</v>
      </c>
      <c r="H388" s="234" t="n">
        <v>46197</v>
      </c>
      <c r="I388" t="inlineStr">
        <is>
          <t>VLO</t>
        </is>
      </c>
      <c r="J388">
        <f>_xlfn.XLOOKUP(I388,AS:AS,AU:AU)</f>
        <v/>
      </c>
      <c r="K388" t="inlineStr">
        <is>
          <t>EUR</t>
        </is>
      </c>
      <c r="L388" s="238" t="n">
        <v>917.73</v>
      </c>
      <c r="M388">
        <f>L388*_xlfn.XLOOKUP(K388,AM:AM,AN:AN)</f>
        <v/>
      </c>
      <c r="N388">
        <f>L388*_xlfn.XLOOKUP(K388,AM:AM,AO:AO)</f>
        <v/>
      </c>
      <c r="O388" s="238" t="n">
        <v>0</v>
      </c>
      <c r="P388">
        <f>O388*_xlfn.XLOOKUP(K388,AM:AM,AN:AN)</f>
        <v/>
      </c>
      <c r="Q388">
        <f>O388*_xlfn.XLOOKUP(K388,AM:AM,AO:AO)</f>
        <v/>
      </c>
      <c r="R388">
        <f>_xlfn.XLOOKUP(E388,Y:Y,Z:Z)</f>
        <v/>
      </c>
      <c r="S388">
        <f>_xlfn.XLOOKUP(E388,Y:Y,AB:AB)</f>
        <v/>
      </c>
      <c r="T388">
        <f>WEEKNUM(G388)</f>
        <v/>
      </c>
      <c r="U388">
        <f>YEAR(G388)</f>
        <v/>
      </c>
      <c r="V388" s="117">
        <f>IFERROR(Q388/N388,"0")</f>
        <v/>
      </c>
      <c r="AF388" t="n">
        <v>28066</v>
      </c>
      <c r="AG388" t="inlineStr">
        <is>
          <t>HOTEL PALAZZO MURAT</t>
        </is>
      </c>
      <c r="AH388" t="inlineStr">
        <is>
          <t>HTL</t>
        </is>
      </c>
      <c r="AI388" t="inlineStr">
        <is>
          <t>Italy</t>
        </is>
      </c>
      <c r="BH388" t="n">
        <v>406</v>
      </c>
      <c r="BI388" t="inlineStr">
        <is>
          <t>VeronicaN</t>
        </is>
      </c>
    </row>
    <row r="389">
      <c r="A389">
        <f>_xlfn.XLOOKUP(D389,BN:BN,BO:BO)</f>
        <v/>
      </c>
      <c r="B389" t="inlineStr">
        <is>
          <t>SL</t>
        </is>
      </c>
      <c r="C389" t="n">
        <v>70</v>
      </c>
      <c r="D389">
        <f>_xlfn.XLOOKUP(C389,BC:BC,BD:BD)</f>
        <v/>
      </c>
      <c r="E389" t="n">
        <v>28093</v>
      </c>
      <c r="F389" t="inlineStr">
        <is>
          <t>Billete ET | CDG-ADD-VFA</t>
        </is>
      </c>
      <c r="G389" s="234" t="n">
        <v>46196</v>
      </c>
      <c r="H389" s="234" t="n">
        <v>46197</v>
      </c>
      <c r="I389" t="inlineStr">
        <is>
          <t>VLO</t>
        </is>
      </c>
      <c r="J389">
        <f>_xlfn.XLOOKUP(I389,AS:AS,AU:AU)</f>
        <v/>
      </c>
      <c r="K389" t="inlineStr">
        <is>
          <t>EUR</t>
        </is>
      </c>
      <c r="L389" s="238" t="n">
        <v>917.73</v>
      </c>
      <c r="M389">
        <f>L389*_xlfn.XLOOKUP(K389,AM:AM,AN:AN)</f>
        <v/>
      </c>
      <c r="N389">
        <f>L389*_xlfn.XLOOKUP(K389,AM:AM,AO:AO)</f>
        <v/>
      </c>
      <c r="O389" s="238" t="n">
        <v>0</v>
      </c>
      <c r="P389">
        <f>O389*_xlfn.XLOOKUP(K389,AM:AM,AN:AN)</f>
        <v/>
      </c>
      <c r="Q389">
        <f>O389*_xlfn.XLOOKUP(K389,AM:AM,AO:AO)</f>
        <v/>
      </c>
      <c r="R389">
        <f>_xlfn.XLOOKUP(E389,Y:Y,Z:Z)</f>
        <v/>
      </c>
      <c r="S389">
        <f>_xlfn.XLOOKUP(E389,Y:Y,AB:AB)</f>
        <v/>
      </c>
      <c r="T389">
        <f>WEEKNUM(G389)</f>
        <v/>
      </c>
      <c r="U389">
        <f>YEAR(G389)</f>
        <v/>
      </c>
      <c r="V389" s="117">
        <f>IFERROR(Q389/N389,"0")</f>
        <v/>
      </c>
      <c r="AF389" t="n">
        <v>28067</v>
      </c>
      <c r="AG389" t="inlineStr">
        <is>
          <t>ANANTARA CONVENTO DI AMALFI GRAND HOTEL</t>
        </is>
      </c>
      <c r="AH389" t="inlineStr">
        <is>
          <t>HTL</t>
        </is>
      </c>
      <c r="AI389" t="inlineStr">
        <is>
          <t>Italy</t>
        </is>
      </c>
      <c r="BH389" t="n">
        <v>407</v>
      </c>
      <c r="BI389" t="inlineStr">
        <is>
          <t>VeronicaN</t>
        </is>
      </c>
    </row>
    <row r="390">
      <c r="A390">
        <f>_xlfn.XLOOKUP(D390,BN:BN,BO:BO)</f>
        <v/>
      </c>
      <c r="B390" t="inlineStr">
        <is>
          <t>SL</t>
        </is>
      </c>
      <c r="C390" t="n">
        <v>70</v>
      </c>
      <c r="D390">
        <f>_xlfn.XLOOKUP(C390,BC:BC,BD:BD)</f>
        <v/>
      </c>
      <c r="E390" t="n">
        <v>28093</v>
      </c>
      <c r="F390" t="inlineStr">
        <is>
          <t>Billete 4Z | MUB-CPT-JNB-VNX</t>
        </is>
      </c>
      <c r="G390" s="234" t="n">
        <v>46202</v>
      </c>
      <c r="H390" s="234" t="n">
        <v>46206</v>
      </c>
      <c r="I390" t="inlineStr">
        <is>
          <t>VLO</t>
        </is>
      </c>
      <c r="J390">
        <f>_xlfn.XLOOKUP(I390,AS:AS,AU:AU)</f>
        <v/>
      </c>
      <c r="K390" t="inlineStr">
        <is>
          <t>EUR</t>
        </is>
      </c>
      <c r="L390" s="238" t="n">
        <v>594.8200000000001</v>
      </c>
      <c r="M390">
        <f>L390*_xlfn.XLOOKUP(K390,AM:AM,AN:AN)</f>
        <v/>
      </c>
      <c r="N390">
        <f>L390*_xlfn.XLOOKUP(K390,AM:AM,AO:AO)</f>
        <v/>
      </c>
      <c r="O390" s="238" t="n">
        <v>0</v>
      </c>
      <c r="P390">
        <f>O390*_xlfn.XLOOKUP(K390,AM:AM,AN:AN)</f>
        <v/>
      </c>
      <c r="Q390">
        <f>O390*_xlfn.XLOOKUP(K390,AM:AM,AO:AO)</f>
        <v/>
      </c>
      <c r="R390">
        <f>_xlfn.XLOOKUP(E390,Y:Y,Z:Z)</f>
        <v/>
      </c>
      <c r="S390">
        <f>_xlfn.XLOOKUP(E390,Y:Y,AB:AB)</f>
        <v/>
      </c>
      <c r="T390">
        <f>WEEKNUM(G390)</f>
        <v/>
      </c>
      <c r="U390">
        <f>YEAR(G390)</f>
        <v/>
      </c>
      <c r="V390" s="117">
        <f>IFERROR(Q390/N390,"0")</f>
        <v/>
      </c>
      <c r="AF390" t="n">
        <v>28068</v>
      </c>
      <c r="AG390" t="inlineStr">
        <is>
          <t>Be Unique in Italy</t>
        </is>
      </c>
      <c r="AH390" t="inlineStr">
        <is>
          <t>ATR</t>
        </is>
      </c>
      <c r="AI390" t="inlineStr">
        <is>
          <t>Italy</t>
        </is>
      </c>
      <c r="BH390" t="n">
        <v>408</v>
      </c>
      <c r="BI390" t="inlineStr">
        <is>
          <t>VeronicaN</t>
        </is>
      </c>
    </row>
    <row r="391">
      <c r="A391">
        <f>_xlfn.XLOOKUP(D391,BN:BN,BO:BO)</f>
        <v/>
      </c>
      <c r="B391" t="inlineStr">
        <is>
          <t>SL</t>
        </is>
      </c>
      <c r="C391" t="n">
        <v>70</v>
      </c>
      <c r="D391">
        <f>_xlfn.XLOOKUP(C391,BC:BC,BD:BD)</f>
        <v/>
      </c>
      <c r="E391" t="n">
        <v>28093</v>
      </c>
      <c r="F391" t="inlineStr">
        <is>
          <t>Billete 4Z | MUB-CPT-JNB-VNX</t>
        </is>
      </c>
      <c r="G391" s="234" t="n">
        <v>46202</v>
      </c>
      <c r="H391" s="234" t="n">
        <v>46206</v>
      </c>
      <c r="I391" t="inlineStr">
        <is>
          <t>VLO</t>
        </is>
      </c>
      <c r="J391">
        <f>_xlfn.XLOOKUP(I391,AS:AS,AU:AU)</f>
        <v/>
      </c>
      <c r="K391" t="inlineStr">
        <is>
          <t>EUR</t>
        </is>
      </c>
      <c r="L391" s="238" t="n">
        <v>594.8200000000001</v>
      </c>
      <c r="M391">
        <f>L391*_xlfn.XLOOKUP(K391,AM:AM,AN:AN)</f>
        <v/>
      </c>
      <c r="N391">
        <f>L391*_xlfn.XLOOKUP(K391,AM:AM,AO:AO)</f>
        <v/>
      </c>
      <c r="O391" s="238" t="n">
        <v>0</v>
      </c>
      <c r="P391">
        <f>O391*_xlfn.XLOOKUP(K391,AM:AM,AN:AN)</f>
        <v/>
      </c>
      <c r="Q391">
        <f>O391*_xlfn.XLOOKUP(K391,AM:AM,AO:AO)</f>
        <v/>
      </c>
      <c r="R391">
        <f>_xlfn.XLOOKUP(E391,Y:Y,Z:Z)</f>
        <v/>
      </c>
      <c r="S391">
        <f>_xlfn.XLOOKUP(E391,Y:Y,AB:AB)</f>
        <v/>
      </c>
      <c r="T391">
        <f>WEEKNUM(G391)</f>
        <v/>
      </c>
      <c r="U391">
        <f>YEAR(G391)</f>
        <v/>
      </c>
      <c r="V391" s="117">
        <f>IFERROR(Q391/N391,"0")</f>
        <v/>
      </c>
      <c r="AF391" t="n">
        <v>28072</v>
      </c>
      <c r="AG391" t="inlineStr">
        <is>
          <t>WARNER BROS. STUDIO TOUR LONDON</t>
        </is>
      </c>
      <c r="AH391" t="inlineStr">
        <is>
          <t>ATR</t>
        </is>
      </c>
      <c r="AI391" t="inlineStr">
        <is>
          <t>United Kingdom</t>
        </is>
      </c>
      <c r="BH391" t="n">
        <v>409</v>
      </c>
      <c r="BI391" t="inlineStr">
        <is>
          <t>MinervaH</t>
        </is>
      </c>
    </row>
    <row r="392">
      <c r="A392">
        <f>_xlfn.XLOOKUP(D392,BN:BN,BO:BO)</f>
        <v/>
      </c>
      <c r="B392" t="inlineStr">
        <is>
          <t>SL</t>
        </is>
      </c>
      <c r="C392" t="n">
        <v>70</v>
      </c>
      <c r="D392">
        <f>_xlfn.XLOOKUP(C392,BC:BC,BD:BD)</f>
        <v/>
      </c>
      <c r="E392" t="n">
        <v>28093</v>
      </c>
      <c r="F392" t="inlineStr">
        <is>
          <t>Billete LX | VNX-JNB-ZRH</t>
        </is>
      </c>
      <c r="G392" s="234" t="n">
        <v>46210</v>
      </c>
      <c r="H392" s="234" t="n">
        <v>46210</v>
      </c>
      <c r="I392" t="inlineStr">
        <is>
          <t>VLO</t>
        </is>
      </c>
      <c r="J392">
        <f>_xlfn.XLOOKUP(I392,AS:AS,AU:AU)</f>
        <v/>
      </c>
      <c r="K392" t="inlineStr">
        <is>
          <t>EUR</t>
        </is>
      </c>
      <c r="L392" s="238" t="n">
        <v>732.98</v>
      </c>
      <c r="M392">
        <f>L392*_xlfn.XLOOKUP(K392,AM:AM,AN:AN)</f>
        <v/>
      </c>
      <c r="N392">
        <f>L392*_xlfn.XLOOKUP(K392,AM:AM,AO:AO)</f>
        <v/>
      </c>
      <c r="O392" s="238" t="n">
        <v>0</v>
      </c>
      <c r="P392">
        <f>O392*_xlfn.XLOOKUP(K392,AM:AM,AN:AN)</f>
        <v/>
      </c>
      <c r="Q392">
        <f>O392*_xlfn.XLOOKUP(K392,AM:AM,AO:AO)</f>
        <v/>
      </c>
      <c r="R392">
        <f>_xlfn.XLOOKUP(E392,Y:Y,Z:Z)</f>
        <v/>
      </c>
      <c r="S392">
        <f>_xlfn.XLOOKUP(E392,Y:Y,AB:AB)</f>
        <v/>
      </c>
      <c r="T392">
        <f>WEEKNUM(G392)</f>
        <v/>
      </c>
      <c r="U392">
        <f>YEAR(G392)</f>
        <v/>
      </c>
      <c r="V392" s="117">
        <f>IFERROR(Q392/N392,"0")</f>
        <v/>
      </c>
      <c r="AF392" t="n">
        <v>28079</v>
      </c>
      <c r="AG392" t="inlineStr">
        <is>
          <t>HOTEL LAS ALCOBAS</t>
        </is>
      </c>
      <c r="AH392" t="inlineStr">
        <is>
          <t>HTL</t>
        </is>
      </c>
      <c r="AI392" t="inlineStr">
        <is>
          <t>Mexico</t>
        </is>
      </c>
      <c r="BH392" t="n">
        <v>410</v>
      </c>
      <c r="BI392" t="inlineStr">
        <is>
          <t>VeronicaN</t>
        </is>
      </c>
    </row>
    <row r="393">
      <c r="A393">
        <f>_xlfn.XLOOKUP(D393,BN:BN,BO:BO)</f>
        <v/>
      </c>
      <c r="B393" t="inlineStr">
        <is>
          <t>SL</t>
        </is>
      </c>
      <c r="C393" t="n">
        <v>70</v>
      </c>
      <c r="D393">
        <f>_xlfn.XLOOKUP(C393,BC:BC,BD:BD)</f>
        <v/>
      </c>
      <c r="E393" t="n">
        <v>28093</v>
      </c>
      <c r="F393" t="inlineStr">
        <is>
          <t>Billete LX | VNX-JNB-ZRH</t>
        </is>
      </c>
      <c r="G393" s="234" t="n">
        <v>46210</v>
      </c>
      <c r="H393" s="234" t="n">
        <v>46210</v>
      </c>
      <c r="I393" t="inlineStr">
        <is>
          <t>VLO</t>
        </is>
      </c>
      <c r="J393">
        <f>_xlfn.XLOOKUP(I393,AS:AS,AU:AU)</f>
        <v/>
      </c>
      <c r="K393" t="inlineStr">
        <is>
          <t>EUR</t>
        </is>
      </c>
      <c r="L393" s="238" t="n">
        <v>732.98</v>
      </c>
      <c r="M393">
        <f>L393*_xlfn.XLOOKUP(K393,AM:AM,AN:AN)</f>
        <v/>
      </c>
      <c r="N393">
        <f>L393*_xlfn.XLOOKUP(K393,AM:AM,AO:AO)</f>
        <v/>
      </c>
      <c r="O393" s="238" t="n">
        <v>0</v>
      </c>
      <c r="P393">
        <f>O393*_xlfn.XLOOKUP(K393,AM:AM,AN:AN)</f>
        <v/>
      </c>
      <c r="Q393">
        <f>O393*_xlfn.XLOOKUP(K393,AM:AM,AO:AO)</f>
        <v/>
      </c>
      <c r="R393">
        <f>_xlfn.XLOOKUP(E393,Y:Y,Z:Z)</f>
        <v/>
      </c>
      <c r="S393">
        <f>_xlfn.XLOOKUP(E393,Y:Y,AB:AB)</f>
        <v/>
      </c>
      <c r="T393">
        <f>WEEKNUM(G393)</f>
        <v/>
      </c>
      <c r="U393">
        <f>YEAR(G393)</f>
        <v/>
      </c>
      <c r="V393" s="117">
        <f>IFERROR(Q393/N393,"0")</f>
        <v/>
      </c>
      <c r="AF393" t="n">
        <v>28115</v>
      </c>
      <c r="AG393" t="inlineStr">
        <is>
          <t>Singapore Airlines</t>
        </is>
      </c>
      <c r="AH393" t="inlineStr">
        <is>
          <t>BBF,VLO,ABC</t>
        </is>
      </c>
      <c r="AI393" t="inlineStr">
        <is>
          <t>Singapore</t>
        </is>
      </c>
      <c r="BH393" t="n">
        <v>411</v>
      </c>
      <c r="BI393" t="inlineStr">
        <is>
          <t>LorenzaP</t>
        </is>
      </c>
    </row>
    <row r="394">
      <c r="A394">
        <f>_xlfn.XLOOKUP(D394,BN:BN,BO:BO)</f>
        <v/>
      </c>
      <c r="B394" t="inlineStr">
        <is>
          <t>SL</t>
        </is>
      </c>
      <c r="C394" t="n">
        <v>70</v>
      </c>
      <c r="D394">
        <f>_xlfn.XLOOKUP(C394,BC:BC,BD:BD)</f>
        <v/>
      </c>
      <c r="E394" t="n">
        <v>31572</v>
      </c>
      <c r="F394" t="inlineStr">
        <is>
          <t>Alojamiento Sussurro</t>
        </is>
      </c>
      <c r="G394" s="234" t="n">
        <v>46206</v>
      </c>
      <c r="H394" s="234" t="n">
        <v>46210</v>
      </c>
      <c r="I394" t="inlineStr">
        <is>
          <t>HTL</t>
        </is>
      </c>
      <c r="J394">
        <f>_xlfn.XLOOKUP(I394,AS:AS,AU:AU)</f>
        <v/>
      </c>
      <c r="K394" t="inlineStr">
        <is>
          <t>EUR</t>
        </is>
      </c>
      <c r="L394" s="238" t="n">
        <v>5484.06</v>
      </c>
      <c r="M394">
        <f>L394*_xlfn.XLOOKUP(K394,AM:AM,AN:AN)</f>
        <v/>
      </c>
      <c r="N394">
        <f>L394*_xlfn.XLOOKUP(K394,AM:AM,AO:AO)</f>
        <v/>
      </c>
      <c r="O394" s="238" t="n">
        <v>715.3099999999999</v>
      </c>
      <c r="P394">
        <f>O394*_xlfn.XLOOKUP(K394,AM:AM,AN:AN)</f>
        <v/>
      </c>
      <c r="Q394">
        <f>O394*_xlfn.XLOOKUP(K394,AM:AM,AO:AO)</f>
        <v/>
      </c>
      <c r="R394">
        <f>_xlfn.XLOOKUP(E394,Y:Y,Z:Z)</f>
        <v/>
      </c>
      <c r="S394">
        <f>_xlfn.XLOOKUP(E394,Y:Y,AB:AB)</f>
        <v/>
      </c>
      <c r="T394">
        <f>WEEKNUM(G394)</f>
        <v/>
      </c>
      <c r="U394">
        <f>YEAR(G394)</f>
        <v/>
      </c>
      <c r="V394" s="117">
        <f>IFERROR(Q394/N394,"0")</f>
        <v/>
      </c>
      <c r="AF394" t="n">
        <v>28127</v>
      </c>
      <c r="AG394" t="inlineStr">
        <is>
          <t>Japan Airlines</t>
        </is>
      </c>
      <c r="AH394" t="inlineStr">
        <is>
          <t>BBF,VLO,ABC</t>
        </is>
      </c>
      <c r="AI394" t="inlineStr">
        <is>
          <t>Japan</t>
        </is>
      </c>
      <c r="BH394" t="n">
        <v>412</v>
      </c>
      <c r="BI394" t="inlineStr">
        <is>
          <t>DianaM</t>
        </is>
      </c>
    </row>
    <row r="395">
      <c r="A395">
        <f>_xlfn.XLOOKUP(D395,BN:BN,BO:BO)</f>
        <v/>
      </c>
      <c r="B395" t="inlineStr">
        <is>
          <t>SL</t>
        </is>
      </c>
      <c r="C395" t="n">
        <v>70</v>
      </c>
      <c r="D395">
        <f>_xlfn.XLOOKUP(C395,BC:BC,BD:BD)</f>
        <v/>
      </c>
      <c r="E395" t="n">
        <v>30065</v>
      </c>
      <c r="F395" t="inlineStr">
        <is>
          <t>Itinerario Great Plains</t>
        </is>
      </c>
      <c r="G395" s="234" t="n">
        <v>46199</v>
      </c>
      <c r="H395" s="234" t="n">
        <v>46202</v>
      </c>
      <c r="I395" t="inlineStr">
        <is>
          <t>PKT</t>
        </is>
      </c>
      <c r="J395">
        <f>_xlfn.XLOOKUP(I395,AS:AS,AU:AU)</f>
        <v/>
      </c>
      <c r="K395" t="inlineStr">
        <is>
          <t>EUR</t>
        </is>
      </c>
      <c r="L395" s="238" t="n">
        <v>8029.88</v>
      </c>
      <c r="M395">
        <f>L395*_xlfn.XLOOKUP(K395,AM:AM,AN:AN)</f>
        <v/>
      </c>
      <c r="N395">
        <f>L395*_xlfn.XLOOKUP(K395,AM:AM,AO:AO)</f>
        <v/>
      </c>
      <c r="O395" s="238" t="n">
        <v>1047.38</v>
      </c>
      <c r="P395">
        <f>O395*_xlfn.XLOOKUP(K395,AM:AM,AN:AN)</f>
        <v/>
      </c>
      <c r="Q395">
        <f>O395*_xlfn.XLOOKUP(K395,AM:AM,AO:AO)</f>
        <v/>
      </c>
      <c r="R395">
        <f>_xlfn.XLOOKUP(E395,Y:Y,Z:Z)</f>
        <v/>
      </c>
      <c r="S395">
        <f>_xlfn.XLOOKUP(E395,Y:Y,AB:AB)</f>
        <v/>
      </c>
      <c r="T395">
        <f>WEEKNUM(G395)</f>
        <v/>
      </c>
      <c r="U395">
        <f>YEAR(G395)</f>
        <v/>
      </c>
      <c r="V395" s="117">
        <f>IFERROR(Q395/N395,"0")</f>
        <v/>
      </c>
      <c r="AF395" t="n">
        <v>28167</v>
      </c>
      <c r="AG395" t="inlineStr">
        <is>
          <t>Booking Cabin</t>
        </is>
      </c>
      <c r="AH395" t="inlineStr">
        <is>
          <t>HTL</t>
        </is>
      </c>
      <c r="AI395" t="inlineStr">
        <is>
          <t>Indonesia</t>
        </is>
      </c>
      <c r="BH395" t="n">
        <v>413</v>
      </c>
      <c r="BI395" t="inlineStr">
        <is>
          <t>LuciaS</t>
        </is>
      </c>
    </row>
    <row r="396">
      <c r="A396">
        <f>_xlfn.XLOOKUP(D396,BN:BN,BO:BO)</f>
        <v/>
      </c>
      <c r="B396" t="inlineStr">
        <is>
          <t>SL</t>
        </is>
      </c>
      <c r="C396" t="n">
        <v>70</v>
      </c>
      <c r="D396">
        <f>_xlfn.XLOOKUP(C396,BC:BC,BD:BD)</f>
        <v/>
      </c>
      <c r="E396" t="n">
        <v>29091</v>
      </c>
      <c r="F396" t="inlineStr">
        <is>
          <t>Itinerario Triumph</t>
        </is>
      </c>
      <c r="G396" s="234" t="n">
        <v>46197</v>
      </c>
      <c r="H396" s="234" t="n">
        <v>46206</v>
      </c>
      <c r="I396" t="inlineStr">
        <is>
          <t>PKT</t>
        </is>
      </c>
      <c r="J396">
        <f>_xlfn.XLOOKUP(I396,AS:AS,AU:AU)</f>
        <v/>
      </c>
      <c r="K396" t="inlineStr">
        <is>
          <t>EUR</t>
        </is>
      </c>
      <c r="L396" s="238" t="n">
        <v>3133.46</v>
      </c>
      <c r="M396">
        <f>L396*_xlfn.XLOOKUP(K396,AM:AM,AN:AN)</f>
        <v/>
      </c>
      <c r="N396">
        <f>L396*_xlfn.XLOOKUP(K396,AM:AM,AO:AO)</f>
        <v/>
      </c>
      <c r="O396" s="238" t="n">
        <v>408.71</v>
      </c>
      <c r="P396">
        <f>O396*_xlfn.XLOOKUP(K396,AM:AM,AN:AN)</f>
        <v/>
      </c>
      <c r="Q396">
        <f>O396*_xlfn.XLOOKUP(K396,AM:AM,AO:AO)</f>
        <v/>
      </c>
      <c r="R396">
        <f>_xlfn.XLOOKUP(E396,Y:Y,Z:Z)</f>
        <v/>
      </c>
      <c r="S396">
        <f>_xlfn.XLOOKUP(E396,Y:Y,AB:AB)</f>
        <v/>
      </c>
      <c r="T396">
        <f>WEEKNUM(G396)</f>
        <v/>
      </c>
      <c r="U396">
        <f>YEAR(G396)</f>
        <v/>
      </c>
      <c r="V396" s="117">
        <f>IFERROR(Q396/N396,"0")</f>
        <v/>
      </c>
      <c r="AF396" t="n">
        <v>28197</v>
      </c>
      <c r="AG396" t="inlineStr">
        <is>
          <t>Consolidador.com</t>
        </is>
      </c>
      <c r="AH396" t="inlineStr">
        <is>
          <t>VLO</t>
        </is>
      </c>
      <c r="AI396" t="inlineStr">
        <is>
          <t>Spain</t>
        </is>
      </c>
      <c r="BH396" t="n">
        <v>414</v>
      </c>
      <c r="BI396" t="inlineStr">
        <is>
          <t>VeronicaN</t>
        </is>
      </c>
    </row>
    <row r="397">
      <c r="A397">
        <f>_xlfn.XLOOKUP(D397,BN:BN,BO:BO)</f>
        <v/>
      </c>
      <c r="B397" t="inlineStr">
        <is>
          <t>SL</t>
        </is>
      </c>
      <c r="C397" t="n">
        <v>70</v>
      </c>
      <c r="D397">
        <f>_xlfn.XLOOKUP(C397,BC:BC,BD:BD)</f>
        <v/>
      </c>
      <c r="E397" t="n">
        <v>27610</v>
      </c>
      <c r="F397" t="inlineStr">
        <is>
          <t>Seguro de viaje</t>
        </is>
      </c>
      <c r="G397" s="234" t="n">
        <v>46194</v>
      </c>
      <c r="H397" s="234" t="n">
        <v>46211</v>
      </c>
      <c r="I397" t="inlineStr">
        <is>
          <t>SEG</t>
        </is>
      </c>
      <c r="J397">
        <f>_xlfn.XLOOKUP(I397,AS:AS,AU:AU)</f>
        <v/>
      </c>
      <c r="K397" t="inlineStr">
        <is>
          <t>EUR</t>
        </is>
      </c>
      <c r="L397" s="238" t="n">
        <v>340</v>
      </c>
      <c r="M397">
        <f>L397*_xlfn.XLOOKUP(K397,AM:AM,AN:AN)</f>
        <v/>
      </c>
      <c r="N397">
        <f>L397*_xlfn.XLOOKUP(K397,AM:AM,AO:AO)</f>
        <v/>
      </c>
      <c r="O397" s="238" t="n">
        <v>49.86</v>
      </c>
      <c r="P397">
        <f>O397*_xlfn.XLOOKUP(K397,AM:AM,AN:AN)</f>
        <v/>
      </c>
      <c r="Q397">
        <f>O397*_xlfn.XLOOKUP(K397,AM:AM,AO:AO)</f>
        <v/>
      </c>
      <c r="R397">
        <f>_xlfn.XLOOKUP(E397,Y:Y,Z:Z)</f>
        <v/>
      </c>
      <c r="S397">
        <f>_xlfn.XLOOKUP(E397,Y:Y,AB:AB)</f>
        <v/>
      </c>
      <c r="T397">
        <f>WEEKNUM(G397)</f>
        <v/>
      </c>
      <c r="U397">
        <f>YEAR(G397)</f>
        <v/>
      </c>
      <c r="V397" s="117">
        <f>IFERROR(Q397/N397,"0")</f>
        <v/>
      </c>
      <c r="AF397" t="n">
        <v>28203</v>
      </c>
      <c r="AG397" t="inlineStr">
        <is>
          <t>MR C MIAMI COCONUT GROVE</t>
        </is>
      </c>
      <c r="AH397" t="inlineStr">
        <is>
          <t>HTL</t>
        </is>
      </c>
      <c r="AI397" t="inlineStr">
        <is>
          <t>United States</t>
        </is>
      </c>
      <c r="BH397" t="n">
        <v>416</v>
      </c>
      <c r="BI397" t="inlineStr">
        <is>
          <t>LucianaE</t>
        </is>
      </c>
    </row>
    <row r="398">
      <c r="A398">
        <f>_xlfn.XLOOKUP(D398,BN:BN,BO:BO)</f>
        <v/>
      </c>
      <c r="B398" t="inlineStr">
        <is>
          <t>SL</t>
        </is>
      </c>
      <c r="C398" t="n">
        <v>71</v>
      </c>
      <c r="D398">
        <f>_xlfn.XLOOKUP(C398,BC:BC,BD:BD)</f>
        <v/>
      </c>
      <c r="E398" t="n">
        <v>27688</v>
      </c>
      <c r="F398" t="inlineStr">
        <is>
          <t>Billete AF | MEX-CDG-MEX</t>
        </is>
      </c>
      <c r="G398" s="234" t="n">
        <v>46030</v>
      </c>
      <c r="H398" s="234" t="n">
        <v>46105</v>
      </c>
      <c r="I398" t="inlineStr">
        <is>
          <t>ABC</t>
        </is>
      </c>
      <c r="J398">
        <f>_xlfn.XLOOKUP(I398,AS:AS,AU:AU)</f>
        <v/>
      </c>
      <c r="K398" t="inlineStr">
        <is>
          <t>EUR</t>
        </is>
      </c>
      <c r="L398" s="238" t="n">
        <v>3717.21</v>
      </c>
      <c r="M398">
        <f>L398*_xlfn.XLOOKUP(K398,AM:AM,AN:AN)</f>
        <v/>
      </c>
      <c r="N398">
        <f>L398*_xlfn.XLOOKUP(K398,AM:AM,AO:AO)</f>
        <v/>
      </c>
      <c r="O398" s="238" t="n">
        <v>0</v>
      </c>
      <c r="P398">
        <f>O398*_xlfn.XLOOKUP(K398,AM:AM,AN:AN)</f>
        <v/>
      </c>
      <c r="Q398">
        <f>O398*_xlfn.XLOOKUP(K398,AM:AM,AO:AO)</f>
        <v/>
      </c>
      <c r="R398">
        <f>_xlfn.XLOOKUP(E398,Y:Y,Z:Z)</f>
        <v/>
      </c>
      <c r="S398">
        <f>_xlfn.XLOOKUP(E398,Y:Y,AB:AB)</f>
        <v/>
      </c>
      <c r="T398">
        <f>WEEKNUM(G398)</f>
        <v/>
      </c>
      <c r="U398">
        <f>YEAR(G398)</f>
        <v/>
      </c>
      <c r="V398" s="117">
        <f>IFERROR(Q398/N398,"0")</f>
        <v/>
      </c>
      <c r="AF398" t="n">
        <v>28220</v>
      </c>
      <c r="AG398" t="inlineStr">
        <is>
          <t>ONE&amp;ONLY PALMILLA</t>
        </is>
      </c>
      <c r="AH398" t="inlineStr">
        <is>
          <t>HTL</t>
        </is>
      </c>
      <c r="AI398" t="inlineStr">
        <is>
          <t>Mexico</t>
        </is>
      </c>
      <c r="BH398" t="n">
        <v>417</v>
      </c>
      <c r="BI398" t="inlineStr">
        <is>
          <t>VeronicaN</t>
        </is>
      </c>
    </row>
    <row r="399">
      <c r="A399">
        <f>_xlfn.XLOOKUP(D399,BN:BN,BO:BO)</f>
        <v/>
      </c>
      <c r="B399" t="inlineStr">
        <is>
          <t>SL</t>
        </is>
      </c>
      <c r="C399" t="n">
        <v>71</v>
      </c>
      <c r="D399">
        <f>_xlfn.XLOOKUP(C399,BC:BC,BD:BD)</f>
        <v/>
      </c>
      <c r="E399" t="n">
        <v>0</v>
      </c>
      <c r="F399" t="inlineStr">
        <is>
          <t>Fee emisión</t>
        </is>
      </c>
      <c r="G399" s="234" t="n">
        <v>46030</v>
      </c>
      <c r="H399" s="234" t="n">
        <v>46105</v>
      </c>
      <c r="I399" t="inlineStr">
        <is>
          <t>HPS</t>
        </is>
      </c>
      <c r="J399">
        <f>_xlfn.XLOOKUP(I399,AS:AS,AU:AU)</f>
        <v/>
      </c>
      <c r="K399" t="inlineStr">
        <is>
          <t>EUR</t>
        </is>
      </c>
      <c r="L399" s="238" t="n">
        <v>183.22</v>
      </c>
      <c r="M399">
        <f>L399*_xlfn.XLOOKUP(K399,AM:AM,AN:AN)</f>
        <v/>
      </c>
      <c r="N399">
        <f>L399*_xlfn.XLOOKUP(K399,AM:AM,AO:AO)</f>
        <v/>
      </c>
      <c r="O399" s="238" t="n">
        <v>183.22</v>
      </c>
      <c r="P399">
        <f>O399*_xlfn.XLOOKUP(K399,AM:AM,AN:AN)</f>
        <v/>
      </c>
      <c r="Q399">
        <f>O399*_xlfn.XLOOKUP(K399,AM:AM,AO:AO)</f>
        <v/>
      </c>
      <c r="R399">
        <f>_xlfn.XLOOKUP(E399,Y:Y,Z:Z)</f>
        <v/>
      </c>
      <c r="S399">
        <f>_xlfn.XLOOKUP(E399,Y:Y,AB:AB)</f>
        <v/>
      </c>
      <c r="T399">
        <f>WEEKNUM(G399)</f>
        <v/>
      </c>
      <c r="U399">
        <f>YEAR(G399)</f>
        <v/>
      </c>
      <c r="V399" s="117">
        <f>IFERROR(Q399/N399,"0")</f>
        <v/>
      </c>
      <c r="AF399" t="n">
        <v>28225</v>
      </c>
      <c r="AG399" t="inlineStr">
        <is>
          <t>Pure Germany</t>
        </is>
      </c>
      <c r="AH399" t="inlineStr">
        <is>
          <t>PKT</t>
        </is>
      </c>
      <c r="AI399" t="inlineStr">
        <is>
          <t>Germany</t>
        </is>
      </c>
      <c r="BH399" t="n">
        <v>418</v>
      </c>
      <c r="BI399" t="inlineStr">
        <is>
          <t>VeronicaN</t>
        </is>
      </c>
    </row>
    <row r="400">
      <c r="A400">
        <f>_xlfn.XLOOKUP(D400,BN:BN,BO:BO)</f>
        <v/>
      </c>
      <c r="B400" t="inlineStr">
        <is>
          <t>SL</t>
        </is>
      </c>
      <c r="C400" t="n">
        <v>71</v>
      </c>
      <c r="D400">
        <f>_xlfn.XLOOKUP(C400,BC:BC,BD:BD)</f>
        <v/>
      </c>
      <c r="E400" t="n">
        <v>0</v>
      </c>
      <c r="F400" t="inlineStr">
        <is>
          <t>Comisión pago AMEX</t>
        </is>
      </c>
      <c r="G400" s="234" t="n">
        <v>46030</v>
      </c>
      <c r="H400" s="234" t="n">
        <v>46105</v>
      </c>
      <c r="I400" t="inlineStr">
        <is>
          <t>CPT</t>
        </is>
      </c>
      <c r="J400">
        <f>_xlfn.XLOOKUP(I400,AS:AS,AU:AU)</f>
        <v/>
      </c>
      <c r="K400" t="inlineStr">
        <is>
          <t>EUR</t>
        </is>
      </c>
      <c r="L400" s="238" t="n">
        <v>77.56999999999999</v>
      </c>
      <c r="M400">
        <f>L400*_xlfn.XLOOKUP(K400,AM:AM,AN:AN)</f>
        <v/>
      </c>
      <c r="N400">
        <f>L400*_xlfn.XLOOKUP(K400,AM:AM,AO:AO)</f>
        <v/>
      </c>
      <c r="O400" s="238" t="n">
        <v>77.56999999999999</v>
      </c>
      <c r="P400">
        <f>O400*_xlfn.XLOOKUP(K400,AM:AM,AN:AN)</f>
        <v/>
      </c>
      <c r="Q400">
        <f>O400*_xlfn.XLOOKUP(K400,AM:AM,AO:AO)</f>
        <v/>
      </c>
      <c r="R400">
        <f>_xlfn.XLOOKUP(E400,Y:Y,Z:Z)</f>
        <v/>
      </c>
      <c r="S400">
        <f>_xlfn.XLOOKUP(E400,Y:Y,AB:AB)</f>
        <v/>
      </c>
      <c r="T400">
        <f>WEEKNUM(G400)</f>
        <v/>
      </c>
      <c r="U400">
        <f>YEAR(G400)</f>
        <v/>
      </c>
      <c r="V400" s="117">
        <f>IFERROR(Q400/N400,"0")</f>
        <v/>
      </c>
      <c r="AF400" t="n">
        <v>28228</v>
      </c>
      <c r="AG400" t="inlineStr">
        <is>
          <t>EL PRESIDENTE HOTEL</t>
        </is>
      </c>
      <c r="AH400" t="inlineStr">
        <is>
          <t>HTL</t>
        </is>
      </c>
      <c r="AI400" t="inlineStr">
        <is>
          <t>Mexico</t>
        </is>
      </c>
      <c r="BH400" t="n">
        <v>419</v>
      </c>
      <c r="BI400" t="inlineStr">
        <is>
          <t>VeronicaN</t>
        </is>
      </c>
    </row>
    <row r="401">
      <c r="A401">
        <f>_xlfn.XLOOKUP(D401,BN:BN,BO:BO)</f>
        <v/>
      </c>
      <c r="B401" t="inlineStr">
        <is>
          <t>SL</t>
        </is>
      </c>
      <c r="C401" t="n">
        <v>72</v>
      </c>
      <c r="D401">
        <f>_xlfn.XLOOKUP(C401,BC:BC,BD:BD)</f>
        <v/>
      </c>
      <c r="E401" t="n">
        <v>27538</v>
      </c>
      <c r="F401" t="inlineStr">
        <is>
          <t>Catai - Viaje en grupo por Vietnam</t>
        </is>
      </c>
      <c r="G401" s="234" t="n">
        <v>46186</v>
      </c>
      <c r="H401" s="234" t="n">
        <v>46196</v>
      </c>
      <c r="I401" t="inlineStr">
        <is>
          <t>PKT</t>
        </is>
      </c>
      <c r="J401">
        <f>_xlfn.XLOOKUP(I401,AS:AS,AU:AU)</f>
        <v/>
      </c>
      <c r="K401" t="inlineStr">
        <is>
          <t>EUR</t>
        </is>
      </c>
      <c r="L401" s="238" t="n">
        <v>4506</v>
      </c>
      <c r="M401">
        <f>L401*_xlfn.XLOOKUP(K401,AM:AM,AN:AN)</f>
        <v/>
      </c>
      <c r="N401">
        <f>L401*_xlfn.XLOOKUP(K401,AM:AM,AO:AO)</f>
        <v/>
      </c>
      <c r="O401" s="238" t="n">
        <v>521.47</v>
      </c>
      <c r="P401">
        <f>O401*_xlfn.XLOOKUP(K401,AM:AM,AN:AN)</f>
        <v/>
      </c>
      <c r="Q401">
        <f>O401*_xlfn.XLOOKUP(K401,AM:AM,AO:AO)</f>
        <v/>
      </c>
      <c r="R401">
        <f>_xlfn.XLOOKUP(E401,Y:Y,Z:Z)</f>
        <v/>
      </c>
      <c r="S401">
        <f>_xlfn.XLOOKUP(E401,Y:Y,AB:AB)</f>
        <v/>
      </c>
      <c r="T401">
        <f>WEEKNUM(G401)</f>
        <v/>
      </c>
      <c r="U401">
        <f>YEAR(G401)</f>
        <v/>
      </c>
      <c r="V401" s="117">
        <f>IFERROR(Q401/N401,"0")</f>
        <v/>
      </c>
      <c r="AF401" t="n">
        <v>28231</v>
      </c>
      <c r="AG401" t="inlineStr">
        <is>
          <t>AMANGIRI</t>
        </is>
      </c>
      <c r="AH401" t="inlineStr">
        <is>
          <t>HTL</t>
        </is>
      </c>
      <c r="AI401" t="inlineStr">
        <is>
          <t>United States</t>
        </is>
      </c>
      <c r="BH401" t="n">
        <v>420</v>
      </c>
      <c r="BI401" t="inlineStr">
        <is>
          <t>EduardoP</t>
        </is>
      </c>
    </row>
    <row r="402">
      <c r="A402">
        <f>_xlfn.XLOOKUP(D402,BN:BN,BO:BO)</f>
        <v/>
      </c>
      <c r="B402" t="inlineStr">
        <is>
          <t>SL</t>
        </is>
      </c>
      <c r="C402" t="n">
        <v>73</v>
      </c>
      <c r="D402">
        <f>_xlfn.XLOOKUP(C402,BC:BC,BD:BD)</f>
        <v/>
      </c>
      <c r="E402" t="n">
        <v>28693</v>
      </c>
      <c r="F402" t="inlineStr">
        <is>
          <t>Pago de deposito Aniyami</t>
        </is>
      </c>
      <c r="G402" s="234" t="n">
        <v>46230</v>
      </c>
      <c r="H402" s="234" t="n">
        <v>46242</v>
      </c>
      <c r="I402" t="inlineStr">
        <is>
          <t>PKT</t>
        </is>
      </c>
      <c r="J402">
        <f>_xlfn.XLOOKUP(I402,AS:AS,AU:AU)</f>
        <v/>
      </c>
      <c r="K402" t="inlineStr">
        <is>
          <t>EUR</t>
        </is>
      </c>
      <c r="L402" s="238" t="n">
        <v>15228.12</v>
      </c>
      <c r="M402">
        <f>L402*_xlfn.XLOOKUP(K402,AM:AM,AN:AN)</f>
        <v/>
      </c>
      <c r="N402">
        <f>L402*_xlfn.XLOOKUP(K402,AM:AM,AO:AO)</f>
        <v/>
      </c>
      <c r="O402" s="238" t="n">
        <v>1870.12</v>
      </c>
      <c r="P402">
        <f>O402*_xlfn.XLOOKUP(K402,AM:AM,AN:AN)</f>
        <v/>
      </c>
      <c r="Q402">
        <f>O402*_xlfn.XLOOKUP(K402,AM:AM,AO:AO)</f>
        <v/>
      </c>
      <c r="R402">
        <f>_xlfn.XLOOKUP(E402,Y:Y,Z:Z)</f>
        <v/>
      </c>
      <c r="S402">
        <f>_xlfn.XLOOKUP(E402,Y:Y,AB:AB)</f>
        <v/>
      </c>
      <c r="T402">
        <f>WEEKNUM(G402)</f>
        <v/>
      </c>
      <c r="U402">
        <f>YEAR(G402)</f>
        <v/>
      </c>
      <c r="V402" s="117">
        <f>IFERROR(Q402/N402,"0")</f>
        <v/>
      </c>
      <c r="AF402" t="n">
        <v>28232</v>
      </c>
      <c r="AG402" t="inlineStr">
        <is>
          <t>HOTEL DU COUVENT</t>
        </is>
      </c>
      <c r="AH402" t="inlineStr">
        <is>
          <t>HTL</t>
        </is>
      </c>
      <c r="AI402" t="inlineStr">
        <is>
          <t>France</t>
        </is>
      </c>
      <c r="BH402" t="n">
        <v>421</v>
      </c>
      <c r="BI402" t="inlineStr">
        <is>
          <t>DianaM</t>
        </is>
      </c>
    </row>
    <row r="403">
      <c r="A403">
        <f>_xlfn.XLOOKUP(D403,BN:BN,BO:BO)</f>
        <v/>
      </c>
      <c r="B403" t="inlineStr">
        <is>
          <t>SL</t>
        </is>
      </c>
      <c r="C403" t="n">
        <v>73</v>
      </c>
      <c r="D403">
        <f>_xlfn.XLOOKUP(C403,BC:BC,BD:BD)</f>
        <v/>
      </c>
      <c r="E403" t="n">
        <v>28093</v>
      </c>
      <c r="F403" t="inlineStr">
        <is>
          <t>Billetes LA | IGU-GIG</t>
        </is>
      </c>
      <c r="G403" s="234" t="n">
        <v>46232</v>
      </c>
      <c r="H403" s="234" t="n">
        <v>46232</v>
      </c>
      <c r="I403" t="inlineStr">
        <is>
          <t>VLO</t>
        </is>
      </c>
      <c r="J403">
        <f>_xlfn.XLOOKUP(I403,AS:AS,AU:AU)</f>
        <v/>
      </c>
      <c r="K403" t="inlineStr">
        <is>
          <t>EUR</t>
        </is>
      </c>
      <c r="L403" s="238" t="n">
        <v>165.8</v>
      </c>
      <c r="M403">
        <f>L403*_xlfn.XLOOKUP(K403,AM:AM,AN:AN)</f>
        <v/>
      </c>
      <c r="N403">
        <f>L403*_xlfn.XLOOKUP(K403,AM:AM,AO:AO)</f>
        <v/>
      </c>
      <c r="O403" s="238" t="n">
        <v>0</v>
      </c>
      <c r="P403">
        <f>O403*_xlfn.XLOOKUP(K403,AM:AM,AN:AN)</f>
        <v/>
      </c>
      <c r="Q403">
        <f>O403*_xlfn.XLOOKUP(K403,AM:AM,AO:AO)</f>
        <v/>
      </c>
      <c r="R403">
        <f>_xlfn.XLOOKUP(E403,Y:Y,Z:Z)</f>
        <v/>
      </c>
      <c r="S403">
        <f>_xlfn.XLOOKUP(E403,Y:Y,AB:AB)</f>
        <v/>
      </c>
      <c r="T403">
        <f>WEEKNUM(G403)</f>
        <v/>
      </c>
      <c r="U403">
        <f>YEAR(G403)</f>
        <v/>
      </c>
      <c r="V403" s="117">
        <f>IFERROR(Q403/N403,"0")</f>
        <v/>
      </c>
      <c r="AF403" t="n">
        <v>28236</v>
      </c>
      <c r="AG403" t="inlineStr">
        <is>
          <t>CAL-A-VIE HEALTH SPA</t>
        </is>
      </c>
      <c r="AH403" t="inlineStr">
        <is>
          <t>HTL</t>
        </is>
      </c>
      <c r="AI403" t="inlineStr">
        <is>
          <t>United States</t>
        </is>
      </c>
      <c r="BH403" t="n">
        <v>422</v>
      </c>
      <c r="BI403" t="inlineStr">
        <is>
          <t>DianaM</t>
        </is>
      </c>
    </row>
    <row r="404">
      <c r="A404">
        <f>_xlfn.XLOOKUP(D404,BN:BN,BO:BO)</f>
        <v/>
      </c>
      <c r="B404" t="inlineStr">
        <is>
          <t>SL</t>
        </is>
      </c>
      <c r="C404" t="n">
        <v>73</v>
      </c>
      <c r="D404">
        <f>_xlfn.XLOOKUP(C404,BC:BC,BD:BD)</f>
        <v/>
      </c>
      <c r="E404" t="n">
        <v>28093</v>
      </c>
      <c r="F404" t="inlineStr">
        <is>
          <t>Billetes LA | IGU-GIG</t>
        </is>
      </c>
      <c r="G404" s="234" t="n">
        <v>46232</v>
      </c>
      <c r="H404" s="234" t="n">
        <v>46232</v>
      </c>
      <c r="I404" t="inlineStr">
        <is>
          <t>VLO</t>
        </is>
      </c>
      <c r="J404">
        <f>_xlfn.XLOOKUP(I404,AS:AS,AU:AU)</f>
        <v/>
      </c>
      <c r="K404" t="inlineStr">
        <is>
          <t>EUR</t>
        </is>
      </c>
      <c r="L404" s="238" t="n">
        <v>165.8</v>
      </c>
      <c r="M404">
        <f>L404*_xlfn.XLOOKUP(K404,AM:AM,AN:AN)</f>
        <v/>
      </c>
      <c r="N404">
        <f>L404*_xlfn.XLOOKUP(K404,AM:AM,AO:AO)</f>
        <v/>
      </c>
      <c r="O404" s="238" t="n">
        <v>0</v>
      </c>
      <c r="P404">
        <f>O404*_xlfn.XLOOKUP(K404,AM:AM,AN:AN)</f>
        <v/>
      </c>
      <c r="Q404">
        <f>O404*_xlfn.XLOOKUP(K404,AM:AM,AO:AO)</f>
        <v/>
      </c>
      <c r="R404">
        <f>_xlfn.XLOOKUP(E404,Y:Y,Z:Z)</f>
        <v/>
      </c>
      <c r="S404">
        <f>_xlfn.XLOOKUP(E404,Y:Y,AB:AB)</f>
        <v/>
      </c>
      <c r="T404">
        <f>WEEKNUM(G404)</f>
        <v/>
      </c>
      <c r="U404">
        <f>YEAR(G404)</f>
        <v/>
      </c>
      <c r="V404" s="117">
        <f>IFERROR(Q404/N404,"0")</f>
        <v/>
      </c>
      <c r="AF404" t="n">
        <v>28243</v>
      </c>
      <c r="AG404" t="inlineStr">
        <is>
          <t>ROSEWOOD HOTEL GEORGIA</t>
        </is>
      </c>
      <c r="AH404" t="inlineStr">
        <is>
          <t>HTL</t>
        </is>
      </c>
      <c r="AI404" t="inlineStr">
        <is>
          <t>Canada</t>
        </is>
      </c>
      <c r="BH404" t="n">
        <v>423</v>
      </c>
      <c r="BI404" t="inlineStr">
        <is>
          <t>VeronicaN</t>
        </is>
      </c>
    </row>
    <row r="405">
      <c r="A405">
        <f>_xlfn.XLOOKUP(D405,BN:BN,BO:BO)</f>
        <v/>
      </c>
      <c r="B405" t="inlineStr">
        <is>
          <t>SL</t>
        </is>
      </c>
      <c r="C405" t="n">
        <v>73</v>
      </c>
      <c r="D405">
        <f>_xlfn.XLOOKUP(C405,BC:BC,BD:BD)</f>
        <v/>
      </c>
      <c r="E405" t="n">
        <v>28093</v>
      </c>
      <c r="F405" t="inlineStr">
        <is>
          <t>Billetes G3 | GIG-SLZ-SSA-BPS</t>
        </is>
      </c>
      <c r="G405" s="234" t="n">
        <v>46235</v>
      </c>
      <c r="H405" s="234" t="n">
        <v>46238</v>
      </c>
      <c r="I405" t="inlineStr">
        <is>
          <t>VLO</t>
        </is>
      </c>
      <c r="J405">
        <f>_xlfn.XLOOKUP(I405,AS:AS,AU:AU)</f>
        <v/>
      </c>
      <c r="K405" t="inlineStr">
        <is>
          <t>EUR</t>
        </is>
      </c>
      <c r="L405" s="238" t="n">
        <v>363.53</v>
      </c>
      <c r="M405">
        <f>L405*_xlfn.XLOOKUP(K405,AM:AM,AN:AN)</f>
        <v/>
      </c>
      <c r="N405">
        <f>L405*_xlfn.XLOOKUP(K405,AM:AM,AO:AO)</f>
        <v/>
      </c>
      <c r="O405" s="238" t="n">
        <v>0</v>
      </c>
      <c r="P405">
        <f>O405*_xlfn.XLOOKUP(K405,AM:AM,AN:AN)</f>
        <v/>
      </c>
      <c r="Q405">
        <f>O405*_xlfn.XLOOKUP(K405,AM:AM,AO:AO)</f>
        <v/>
      </c>
      <c r="R405">
        <f>_xlfn.XLOOKUP(E405,Y:Y,Z:Z)</f>
        <v/>
      </c>
      <c r="S405">
        <f>_xlfn.XLOOKUP(E405,Y:Y,AB:AB)</f>
        <v/>
      </c>
      <c r="T405">
        <f>WEEKNUM(G405)</f>
        <v/>
      </c>
      <c r="U405">
        <f>YEAR(G405)</f>
        <v/>
      </c>
      <c r="V405" s="117">
        <f>IFERROR(Q405/N405,"0")</f>
        <v/>
      </c>
      <c r="AF405" t="n">
        <v>28259</v>
      </c>
      <c r="AG405" t="inlineStr">
        <is>
          <t>HOTEL AUBEPINE</t>
        </is>
      </c>
      <c r="AH405" t="inlineStr">
        <is>
          <t>HTL</t>
        </is>
      </c>
      <c r="AI405" t="inlineStr">
        <is>
          <t>France</t>
        </is>
      </c>
      <c r="BH405" t="n">
        <v>424</v>
      </c>
      <c r="BI405" t="inlineStr">
        <is>
          <t>MariaM</t>
        </is>
      </c>
    </row>
    <row r="406">
      <c r="A406">
        <f>_xlfn.XLOOKUP(D406,BN:BN,BO:BO)</f>
        <v/>
      </c>
      <c r="B406" t="inlineStr">
        <is>
          <t>SL</t>
        </is>
      </c>
      <c r="C406" t="n">
        <v>73</v>
      </c>
      <c r="D406">
        <f>_xlfn.XLOOKUP(C406,BC:BC,BD:BD)</f>
        <v/>
      </c>
      <c r="E406" t="n">
        <v>28093</v>
      </c>
      <c r="F406" t="inlineStr">
        <is>
          <t>Billetes G3 | GIG-SLZ-SSA-BPS</t>
        </is>
      </c>
      <c r="G406" s="234" t="n">
        <v>46235</v>
      </c>
      <c r="H406" s="234" t="n">
        <v>46238</v>
      </c>
      <c r="I406" t="inlineStr">
        <is>
          <t>VLO</t>
        </is>
      </c>
      <c r="J406">
        <f>_xlfn.XLOOKUP(I406,AS:AS,AU:AU)</f>
        <v/>
      </c>
      <c r="K406" t="inlineStr">
        <is>
          <t>EUR</t>
        </is>
      </c>
      <c r="L406" s="238" t="n">
        <v>363.53</v>
      </c>
      <c r="M406">
        <f>L406*_xlfn.XLOOKUP(K406,AM:AM,AN:AN)</f>
        <v/>
      </c>
      <c r="N406">
        <f>L406*_xlfn.XLOOKUP(K406,AM:AM,AO:AO)</f>
        <v/>
      </c>
      <c r="O406" s="238" t="n">
        <v>0</v>
      </c>
      <c r="P406">
        <f>O406*_xlfn.XLOOKUP(K406,AM:AM,AN:AN)</f>
        <v/>
      </c>
      <c r="Q406">
        <f>O406*_xlfn.XLOOKUP(K406,AM:AM,AO:AO)</f>
        <v/>
      </c>
      <c r="R406">
        <f>_xlfn.XLOOKUP(E406,Y:Y,Z:Z)</f>
        <v/>
      </c>
      <c r="S406">
        <f>_xlfn.XLOOKUP(E406,Y:Y,AB:AB)</f>
        <v/>
      </c>
      <c r="T406">
        <f>WEEKNUM(G406)</f>
        <v/>
      </c>
      <c r="U406">
        <f>YEAR(G406)</f>
        <v/>
      </c>
      <c r="V406" s="117">
        <f>IFERROR(Q406/N406,"0")</f>
        <v/>
      </c>
      <c r="AF406" t="n">
        <v>28273</v>
      </c>
      <c r="AG406" t="inlineStr">
        <is>
          <t>HOTEL PITRIZZA, COSTA SMERALDA</t>
        </is>
      </c>
      <c r="AH406" t="inlineStr">
        <is>
          <t>HTL</t>
        </is>
      </c>
      <c r="AI406" t="inlineStr">
        <is>
          <t>Italy</t>
        </is>
      </c>
      <c r="BH406" t="n">
        <v>425</v>
      </c>
      <c r="BI406" t="inlineStr">
        <is>
          <t>AndreaG</t>
        </is>
      </c>
    </row>
    <row r="407">
      <c r="A407">
        <f>_xlfn.XLOOKUP(D407,BN:BN,BO:BO)</f>
        <v/>
      </c>
      <c r="B407" t="inlineStr">
        <is>
          <t>SL</t>
        </is>
      </c>
      <c r="C407" t="n">
        <v>73</v>
      </c>
      <c r="D407">
        <f>_xlfn.XLOOKUP(C407,BC:BC,BD:BD)</f>
        <v/>
      </c>
      <c r="E407" t="n">
        <v>0</v>
      </c>
      <c r="F407" t="inlineStr">
        <is>
          <t>Fee emisión</t>
        </is>
      </c>
      <c r="G407" s="234" t="n">
        <v>46230</v>
      </c>
      <c r="H407" s="234" t="n">
        <v>46242</v>
      </c>
      <c r="I407" t="inlineStr">
        <is>
          <t>HPS</t>
        </is>
      </c>
      <c r="J407">
        <f>_xlfn.XLOOKUP(I407,AS:AS,AU:AU)</f>
        <v/>
      </c>
      <c r="K407" t="inlineStr">
        <is>
          <t>EUR</t>
        </is>
      </c>
      <c r="L407" s="238" t="n">
        <v>120</v>
      </c>
      <c r="M407">
        <f>L407*_xlfn.XLOOKUP(K407,AM:AM,AN:AN)</f>
        <v/>
      </c>
      <c r="N407">
        <f>L407*_xlfn.XLOOKUP(K407,AM:AM,AO:AO)</f>
        <v/>
      </c>
      <c r="O407" s="238" t="n">
        <v>120</v>
      </c>
      <c r="P407">
        <f>O407*_xlfn.XLOOKUP(K407,AM:AM,AN:AN)</f>
        <v/>
      </c>
      <c r="Q407">
        <f>O407*_xlfn.XLOOKUP(K407,AM:AM,AO:AO)</f>
        <v/>
      </c>
      <c r="R407">
        <f>_xlfn.XLOOKUP(E407,Y:Y,Z:Z)</f>
        <v/>
      </c>
      <c r="S407">
        <f>_xlfn.XLOOKUP(E407,Y:Y,AB:AB)</f>
        <v/>
      </c>
      <c r="T407">
        <f>WEEKNUM(G407)</f>
        <v/>
      </c>
      <c r="U407">
        <f>YEAR(G407)</f>
        <v/>
      </c>
      <c r="V407" s="117">
        <f>IFERROR(Q407/N407,"0")</f>
        <v/>
      </c>
      <c r="AF407" t="n">
        <v>28282</v>
      </c>
      <c r="AG407" t="inlineStr">
        <is>
          <t>GRAND HYATT INCHEON</t>
        </is>
      </c>
      <c r="AH407" t="inlineStr">
        <is>
          <t>HTL</t>
        </is>
      </c>
      <c r="AI407" t="inlineStr">
        <is>
          <t>South Korea</t>
        </is>
      </c>
      <c r="BH407" t="n">
        <v>426</v>
      </c>
      <c r="BI407" t="inlineStr">
        <is>
          <t>DianaM</t>
        </is>
      </c>
    </row>
    <row r="408">
      <c r="A408">
        <f>_xlfn.XLOOKUP(D408,BN:BN,BO:BO)</f>
        <v/>
      </c>
      <c r="B408" t="inlineStr">
        <is>
          <t>SL</t>
        </is>
      </c>
      <c r="C408" t="n">
        <v>73</v>
      </c>
      <c r="D408">
        <f>_xlfn.XLOOKUP(C408,BC:BC,BD:BD)</f>
        <v/>
      </c>
      <c r="E408" t="n">
        <v>28093</v>
      </c>
      <c r="F408" t="inlineStr">
        <is>
          <t>EMD LA | Equipaje IGU-GIG</t>
        </is>
      </c>
      <c r="G408" s="234" t="n">
        <v>46232</v>
      </c>
      <c r="H408" s="234" t="n">
        <v>46232</v>
      </c>
      <c r="I408" t="inlineStr">
        <is>
          <t>VLO</t>
        </is>
      </c>
      <c r="J408">
        <f>_xlfn.XLOOKUP(I408,AS:AS,AU:AU)</f>
        <v/>
      </c>
      <c r="K408" t="inlineStr">
        <is>
          <t>EUR</t>
        </is>
      </c>
      <c r="L408" s="238" t="n">
        <v>23</v>
      </c>
      <c r="M408">
        <f>L408*_xlfn.XLOOKUP(K408,AM:AM,AN:AN)</f>
        <v/>
      </c>
      <c r="N408">
        <f>L408*_xlfn.XLOOKUP(K408,AM:AM,AO:AO)</f>
        <v/>
      </c>
      <c r="O408" s="238" t="n">
        <v>0</v>
      </c>
      <c r="P408">
        <f>O408*_xlfn.XLOOKUP(K408,AM:AM,AN:AN)</f>
        <v/>
      </c>
      <c r="Q408">
        <f>O408*_xlfn.XLOOKUP(K408,AM:AM,AO:AO)</f>
        <v/>
      </c>
      <c r="R408">
        <f>_xlfn.XLOOKUP(E408,Y:Y,Z:Z)</f>
        <v/>
      </c>
      <c r="S408">
        <f>_xlfn.XLOOKUP(E408,Y:Y,AB:AB)</f>
        <v/>
      </c>
      <c r="T408">
        <f>WEEKNUM(G408)</f>
        <v/>
      </c>
      <c r="U408">
        <f>YEAR(G408)</f>
        <v/>
      </c>
      <c r="V408" s="117">
        <f>IFERROR(Q408/N408,"0")</f>
        <v/>
      </c>
      <c r="AF408" t="n">
        <v>28293</v>
      </c>
      <c r="AG408" t="inlineStr">
        <is>
          <t>THE RITZ CARLTON KYOTO</t>
        </is>
      </c>
      <c r="AH408" t="inlineStr">
        <is>
          <t>HTL</t>
        </is>
      </c>
      <c r="AI408" t="inlineStr">
        <is>
          <t>Japan</t>
        </is>
      </c>
      <c r="BH408" t="n">
        <v>427</v>
      </c>
      <c r="BI408" t="inlineStr">
        <is>
          <t>MinervaH</t>
        </is>
      </c>
    </row>
    <row r="409">
      <c r="A409">
        <f>_xlfn.XLOOKUP(D409,BN:BN,BO:BO)</f>
        <v/>
      </c>
      <c r="B409" t="inlineStr">
        <is>
          <t>SL</t>
        </is>
      </c>
      <c r="C409" t="n">
        <v>73</v>
      </c>
      <c r="D409">
        <f>_xlfn.XLOOKUP(C409,BC:BC,BD:BD)</f>
        <v/>
      </c>
      <c r="E409" t="n">
        <v>28093</v>
      </c>
      <c r="F409" t="inlineStr">
        <is>
          <t>EMD LA | Equipaje IGU-GIG</t>
        </is>
      </c>
      <c r="G409" s="234" t="n">
        <v>46232</v>
      </c>
      <c r="H409" s="234" t="n">
        <v>46232</v>
      </c>
      <c r="I409" t="inlineStr">
        <is>
          <t>VLO</t>
        </is>
      </c>
      <c r="J409">
        <f>_xlfn.XLOOKUP(I409,AS:AS,AU:AU)</f>
        <v/>
      </c>
      <c r="K409" t="inlineStr">
        <is>
          <t>EUR</t>
        </is>
      </c>
      <c r="L409" s="238" t="n">
        <v>23</v>
      </c>
      <c r="M409">
        <f>L409*_xlfn.XLOOKUP(K409,AM:AM,AN:AN)</f>
        <v/>
      </c>
      <c r="N409">
        <f>L409*_xlfn.XLOOKUP(K409,AM:AM,AO:AO)</f>
        <v/>
      </c>
      <c r="O409" s="238" t="n">
        <v>0</v>
      </c>
      <c r="P409">
        <f>O409*_xlfn.XLOOKUP(K409,AM:AM,AN:AN)</f>
        <v/>
      </c>
      <c r="Q409">
        <f>O409*_xlfn.XLOOKUP(K409,AM:AM,AO:AO)</f>
        <v/>
      </c>
      <c r="R409">
        <f>_xlfn.XLOOKUP(E409,Y:Y,Z:Z)</f>
        <v/>
      </c>
      <c r="S409">
        <f>_xlfn.XLOOKUP(E409,Y:Y,AB:AB)</f>
        <v/>
      </c>
      <c r="T409">
        <f>WEEKNUM(G409)</f>
        <v/>
      </c>
      <c r="U409">
        <f>YEAR(G409)</f>
        <v/>
      </c>
      <c r="V409" s="117">
        <f>IFERROR(Q409/N409,"0")</f>
        <v/>
      </c>
      <c r="AF409" t="n">
        <v>28294</v>
      </c>
      <c r="AG409" t="inlineStr">
        <is>
          <t>HOTEL SIN NOMBRE</t>
        </is>
      </c>
      <c r="AH409" t="inlineStr">
        <is>
          <t>HTL</t>
        </is>
      </c>
      <c r="AI409" t="inlineStr">
        <is>
          <t>Mexico</t>
        </is>
      </c>
      <c r="BH409" t="n">
        <v>428</v>
      </c>
      <c r="BI409" t="inlineStr">
        <is>
          <t>MartinB</t>
        </is>
      </c>
    </row>
    <row r="410">
      <c r="A410">
        <f>_xlfn.XLOOKUP(D410,BN:BN,BO:BO)</f>
        <v/>
      </c>
      <c r="B410" t="inlineStr">
        <is>
          <t>SL</t>
        </is>
      </c>
      <c r="C410" t="n">
        <v>73</v>
      </c>
      <c r="D410">
        <f>_xlfn.XLOOKUP(C410,BC:BC,BD:BD)</f>
        <v/>
      </c>
      <c r="E410" t="n">
        <v>28093</v>
      </c>
      <c r="F410" t="inlineStr">
        <is>
          <t>EMD G3 | Equipaje GIG-SLZ</t>
        </is>
      </c>
      <c r="G410" s="234" t="n">
        <v>46235</v>
      </c>
      <c r="H410" s="234" t="n">
        <v>46235</v>
      </c>
      <c r="I410" t="inlineStr">
        <is>
          <t>VLO</t>
        </is>
      </c>
      <c r="J410">
        <f>_xlfn.XLOOKUP(I410,AS:AS,AU:AU)</f>
        <v/>
      </c>
      <c r="K410" t="inlineStr">
        <is>
          <t>EUR</t>
        </is>
      </c>
      <c r="L410" s="238" t="n">
        <v>22</v>
      </c>
      <c r="M410">
        <f>L410*_xlfn.XLOOKUP(K410,AM:AM,AN:AN)</f>
        <v/>
      </c>
      <c r="N410">
        <f>L410*_xlfn.XLOOKUP(K410,AM:AM,AO:AO)</f>
        <v/>
      </c>
      <c r="O410" s="238" t="n">
        <v>0</v>
      </c>
      <c r="P410">
        <f>O410*_xlfn.XLOOKUP(K410,AM:AM,AN:AN)</f>
        <v/>
      </c>
      <c r="Q410">
        <f>O410*_xlfn.XLOOKUP(K410,AM:AM,AO:AO)</f>
        <v/>
      </c>
      <c r="R410">
        <f>_xlfn.XLOOKUP(E410,Y:Y,Z:Z)</f>
        <v/>
      </c>
      <c r="S410">
        <f>_xlfn.XLOOKUP(E410,Y:Y,AB:AB)</f>
        <v/>
      </c>
      <c r="T410">
        <f>WEEKNUM(G410)</f>
        <v/>
      </c>
      <c r="U410">
        <f>YEAR(G410)</f>
        <v/>
      </c>
      <c r="V410" s="117">
        <f>IFERROR(Q410/N410,"0")</f>
        <v/>
      </c>
      <c r="AF410" t="n">
        <v>28300</v>
      </c>
      <c r="AG410" t="inlineStr">
        <is>
          <t>CARLTON CANNES, A REGENT HOTEL</t>
        </is>
      </c>
      <c r="AH410" t="inlineStr">
        <is>
          <t>HTL</t>
        </is>
      </c>
      <c r="AI410" t="inlineStr">
        <is>
          <t>France</t>
        </is>
      </c>
      <c r="BH410" t="n">
        <v>429</v>
      </c>
      <c r="BI410" t="inlineStr">
        <is>
          <t>ClaudiaF</t>
        </is>
      </c>
    </row>
    <row r="411">
      <c r="A411">
        <f>_xlfn.XLOOKUP(D411,BN:BN,BO:BO)</f>
        <v/>
      </c>
      <c r="B411" t="inlineStr">
        <is>
          <t>SL</t>
        </is>
      </c>
      <c r="C411" t="n">
        <v>73</v>
      </c>
      <c r="D411">
        <f>_xlfn.XLOOKUP(C411,BC:BC,BD:BD)</f>
        <v/>
      </c>
      <c r="E411" t="n">
        <v>28093</v>
      </c>
      <c r="F411" t="inlineStr">
        <is>
          <t>EMD G3 | Equipaje GIG-SLZ</t>
        </is>
      </c>
      <c r="G411" s="234" t="n">
        <v>46235</v>
      </c>
      <c r="H411" s="234" t="n">
        <v>46235</v>
      </c>
      <c r="I411" t="inlineStr">
        <is>
          <t>VLO</t>
        </is>
      </c>
      <c r="J411">
        <f>_xlfn.XLOOKUP(I411,AS:AS,AU:AU)</f>
        <v/>
      </c>
      <c r="K411" t="inlineStr">
        <is>
          <t>EUR</t>
        </is>
      </c>
      <c r="L411" s="238" t="n">
        <v>22</v>
      </c>
      <c r="M411">
        <f>L411*_xlfn.XLOOKUP(K411,AM:AM,AN:AN)</f>
        <v/>
      </c>
      <c r="N411">
        <f>L411*_xlfn.XLOOKUP(K411,AM:AM,AO:AO)</f>
        <v/>
      </c>
      <c r="O411" s="238" t="n">
        <v>0</v>
      </c>
      <c r="P411">
        <f>O411*_xlfn.XLOOKUP(K411,AM:AM,AN:AN)</f>
        <v/>
      </c>
      <c r="Q411">
        <f>O411*_xlfn.XLOOKUP(K411,AM:AM,AO:AO)</f>
        <v/>
      </c>
      <c r="R411">
        <f>_xlfn.XLOOKUP(E411,Y:Y,Z:Z)</f>
        <v/>
      </c>
      <c r="S411">
        <f>_xlfn.XLOOKUP(E411,Y:Y,AB:AB)</f>
        <v/>
      </c>
      <c r="T411">
        <f>WEEKNUM(G411)</f>
        <v/>
      </c>
      <c r="U411">
        <f>YEAR(G411)</f>
        <v/>
      </c>
      <c r="V411" s="117">
        <f>IFERROR(Q411/N411,"0")</f>
        <v/>
      </c>
      <c r="AF411" t="n">
        <v>28301</v>
      </c>
      <c r="AG411" t="inlineStr">
        <is>
          <t>BESPOKE DISCOVERY TOUR</t>
        </is>
      </c>
      <c r="AH411" t="inlineStr">
        <is>
          <t>PKT</t>
        </is>
      </c>
      <c r="AI411" t="inlineStr">
        <is>
          <t>Jordan</t>
        </is>
      </c>
      <c r="BH411" t="n">
        <v>430</v>
      </c>
      <c r="BI411" t="inlineStr">
        <is>
          <t>VeronicaN</t>
        </is>
      </c>
    </row>
    <row r="412">
      <c r="A412">
        <f>_xlfn.XLOOKUP(D412,BN:BN,BO:BO)</f>
        <v/>
      </c>
      <c r="B412" t="inlineStr">
        <is>
          <t>SL</t>
        </is>
      </c>
      <c r="C412" t="n">
        <v>73</v>
      </c>
      <c r="D412">
        <f>_xlfn.XLOOKUP(C412,BC:BC,BD:BD)</f>
        <v/>
      </c>
      <c r="E412" t="n">
        <v>28093</v>
      </c>
      <c r="F412" t="inlineStr">
        <is>
          <t>EMD G3 | Equipaje SLZ-SSA-BPS</t>
        </is>
      </c>
      <c r="G412" s="234" t="n">
        <v>46235</v>
      </c>
      <c r="H412" s="234" t="n">
        <v>46235</v>
      </c>
      <c r="I412" t="inlineStr">
        <is>
          <t>VLO</t>
        </is>
      </c>
      <c r="J412">
        <f>_xlfn.XLOOKUP(I412,AS:AS,AU:AU)</f>
        <v/>
      </c>
      <c r="K412" t="inlineStr">
        <is>
          <t>EUR</t>
        </is>
      </c>
      <c r="L412" s="238" t="n">
        <v>22</v>
      </c>
      <c r="M412">
        <f>L412*_xlfn.XLOOKUP(K412,AM:AM,AN:AN)</f>
        <v/>
      </c>
      <c r="N412">
        <f>L412*_xlfn.XLOOKUP(K412,AM:AM,AO:AO)</f>
        <v/>
      </c>
      <c r="O412" s="238" t="n">
        <v>0</v>
      </c>
      <c r="P412">
        <f>O412*_xlfn.XLOOKUP(K412,AM:AM,AN:AN)</f>
        <v/>
      </c>
      <c r="Q412">
        <f>O412*_xlfn.XLOOKUP(K412,AM:AM,AO:AO)</f>
        <v/>
      </c>
      <c r="R412">
        <f>_xlfn.XLOOKUP(E412,Y:Y,Z:Z)</f>
        <v/>
      </c>
      <c r="S412">
        <f>_xlfn.XLOOKUP(E412,Y:Y,AB:AB)</f>
        <v/>
      </c>
      <c r="T412">
        <f>WEEKNUM(G412)</f>
        <v/>
      </c>
      <c r="U412">
        <f>YEAR(G412)</f>
        <v/>
      </c>
      <c r="V412" s="117">
        <f>IFERROR(Q412/N412,"0")</f>
        <v/>
      </c>
      <c r="AF412" t="n">
        <v>28307</v>
      </c>
      <c r="AG412" t="inlineStr">
        <is>
          <t>FOUR SEASONS RESORT WHISTLER</t>
        </is>
      </c>
      <c r="AH412" t="inlineStr">
        <is>
          <t>HTL</t>
        </is>
      </c>
      <c r="AI412" t="inlineStr">
        <is>
          <t>Canada</t>
        </is>
      </c>
      <c r="BH412" t="n">
        <v>431</v>
      </c>
      <c r="BI412" t="inlineStr">
        <is>
          <t>DianaM</t>
        </is>
      </c>
    </row>
    <row r="413">
      <c r="A413">
        <f>_xlfn.XLOOKUP(D413,BN:BN,BO:BO)</f>
        <v/>
      </c>
      <c r="B413" t="inlineStr">
        <is>
          <t>SL</t>
        </is>
      </c>
      <c r="C413" t="n">
        <v>73</v>
      </c>
      <c r="D413">
        <f>_xlfn.XLOOKUP(C413,BC:BC,BD:BD)</f>
        <v/>
      </c>
      <c r="E413" t="n">
        <v>28093</v>
      </c>
      <c r="F413" t="inlineStr">
        <is>
          <t>EMD G3 | Equipaje SLZ-SSA-BPS</t>
        </is>
      </c>
      <c r="G413" s="234" t="n">
        <v>46235</v>
      </c>
      <c r="H413" s="234" t="n">
        <v>46235</v>
      </c>
      <c r="I413" t="inlineStr">
        <is>
          <t>VLO</t>
        </is>
      </c>
      <c r="J413">
        <f>_xlfn.XLOOKUP(I413,AS:AS,AU:AU)</f>
        <v/>
      </c>
      <c r="K413" t="inlineStr">
        <is>
          <t>EUR</t>
        </is>
      </c>
      <c r="L413" s="238" t="n">
        <v>22</v>
      </c>
      <c r="M413">
        <f>L413*_xlfn.XLOOKUP(K413,AM:AM,AN:AN)</f>
        <v/>
      </c>
      <c r="N413">
        <f>L413*_xlfn.XLOOKUP(K413,AM:AM,AO:AO)</f>
        <v/>
      </c>
      <c r="O413" s="238" t="n">
        <v>0</v>
      </c>
      <c r="P413">
        <f>O413*_xlfn.XLOOKUP(K413,AM:AM,AN:AN)</f>
        <v/>
      </c>
      <c r="Q413">
        <f>O413*_xlfn.XLOOKUP(K413,AM:AM,AO:AO)</f>
        <v/>
      </c>
      <c r="R413">
        <f>_xlfn.XLOOKUP(E413,Y:Y,Z:Z)</f>
        <v/>
      </c>
      <c r="S413">
        <f>_xlfn.XLOOKUP(E413,Y:Y,AB:AB)</f>
        <v/>
      </c>
      <c r="T413">
        <f>WEEKNUM(G413)</f>
        <v/>
      </c>
      <c r="U413">
        <f>YEAR(G413)</f>
        <v/>
      </c>
      <c r="V413" s="117">
        <f>IFERROR(Q413/N413,"0")</f>
        <v/>
      </c>
      <c r="AF413" t="n">
        <v>28332</v>
      </c>
      <c r="AG413" t="inlineStr">
        <is>
          <t>TOTEM MADRID BOUTIQUE HOTEL</t>
        </is>
      </c>
      <c r="AH413" t="inlineStr">
        <is>
          <t>HTL</t>
        </is>
      </c>
      <c r="AI413" t="inlineStr">
        <is>
          <t>Spain</t>
        </is>
      </c>
      <c r="BH413" t="n">
        <v>432</v>
      </c>
      <c r="BI413" t="inlineStr">
        <is>
          <t>DianaM</t>
        </is>
      </c>
    </row>
    <row r="414">
      <c r="A414">
        <f>_xlfn.XLOOKUP(D414,BN:BN,BO:BO)</f>
        <v/>
      </c>
      <c r="B414" t="inlineStr">
        <is>
          <t>SL</t>
        </is>
      </c>
      <c r="C414" t="n">
        <v>73</v>
      </c>
      <c r="D414">
        <f>_xlfn.XLOOKUP(C414,BC:BC,BD:BD)</f>
        <v/>
      </c>
      <c r="E414" t="n">
        <v>27610</v>
      </c>
      <c r="F414" t="inlineStr">
        <is>
          <t>Seguro de viaje</t>
        </is>
      </c>
      <c r="G414" s="234" t="n">
        <v>46230</v>
      </c>
      <c r="H414" s="234" t="n">
        <v>46242</v>
      </c>
      <c r="I414" t="inlineStr">
        <is>
          <t>SEG</t>
        </is>
      </c>
      <c r="J414">
        <f>_xlfn.XLOOKUP(I414,AS:AS,AU:AU)</f>
        <v/>
      </c>
      <c r="K414" t="inlineStr">
        <is>
          <t>EUR</t>
        </is>
      </c>
      <c r="L414" s="238" t="n">
        <v>340</v>
      </c>
      <c r="M414">
        <f>L414*_xlfn.XLOOKUP(K414,AM:AM,AN:AN)</f>
        <v/>
      </c>
      <c r="N414">
        <f>L414*_xlfn.XLOOKUP(K414,AM:AM,AO:AO)</f>
        <v/>
      </c>
      <c r="O414" s="238" t="n">
        <v>89.31999999999999</v>
      </c>
      <c r="P414">
        <f>O414*_xlfn.XLOOKUP(K414,AM:AM,AN:AN)</f>
        <v/>
      </c>
      <c r="Q414">
        <f>O414*_xlfn.XLOOKUP(K414,AM:AM,AO:AO)</f>
        <v/>
      </c>
      <c r="R414">
        <f>_xlfn.XLOOKUP(E414,Y:Y,Z:Z)</f>
        <v/>
      </c>
      <c r="S414">
        <f>_xlfn.XLOOKUP(E414,Y:Y,AB:AB)</f>
        <v/>
      </c>
      <c r="T414">
        <f>WEEKNUM(G414)</f>
        <v/>
      </c>
      <c r="U414">
        <f>YEAR(G414)</f>
        <v/>
      </c>
      <c r="V414" s="117">
        <f>IFERROR(Q414/N414,"0")</f>
        <v/>
      </c>
      <c r="AF414" t="n">
        <v>28335</v>
      </c>
      <c r="AG414" t="inlineStr">
        <is>
          <t>VERMELHO MELIDES</t>
        </is>
      </c>
      <c r="AH414" t="inlineStr">
        <is>
          <t>PKT</t>
        </is>
      </c>
      <c r="AI414" t="inlineStr">
        <is>
          <t>Portugal</t>
        </is>
      </c>
      <c r="BH414" t="n">
        <v>433</v>
      </c>
      <c r="BI414" t="inlineStr">
        <is>
          <t>AndreaG</t>
        </is>
      </c>
    </row>
    <row r="415">
      <c r="A415">
        <f>_xlfn.XLOOKUP(D415,BN:BN,BO:BO)</f>
        <v/>
      </c>
      <c r="B415" t="inlineStr">
        <is>
          <t>SL</t>
        </is>
      </c>
      <c r="C415" t="n">
        <v>75</v>
      </c>
      <c r="D415">
        <f>_xlfn.XLOOKUP(C415,BC:BC,BD:BD)</f>
        <v/>
      </c>
      <c r="E415" t="n">
        <v>31081</v>
      </c>
      <c r="F415" t="inlineStr">
        <is>
          <t xml:space="preserve">Finca Cortesín </t>
        </is>
      </c>
      <c r="G415" s="234" t="n">
        <v>46121</v>
      </c>
      <c r="H415" s="234" t="n">
        <v>46124</v>
      </c>
      <c r="I415" t="inlineStr">
        <is>
          <t>HTL</t>
        </is>
      </c>
      <c r="J415">
        <f>_xlfn.XLOOKUP(I415,AS:AS,AU:AU)</f>
        <v/>
      </c>
      <c r="K415" t="inlineStr">
        <is>
          <t>EUR</t>
        </is>
      </c>
      <c r="L415" s="238" t="n">
        <v>3546</v>
      </c>
      <c r="M415">
        <f>L415*_xlfn.XLOOKUP(K415,AM:AM,AN:AN)</f>
        <v/>
      </c>
      <c r="N415">
        <f>L415*_xlfn.XLOOKUP(K415,AM:AM,AO:AO)</f>
        <v/>
      </c>
      <c r="O415" s="238" t="n">
        <v>446.8</v>
      </c>
      <c r="P415">
        <f>O415*_xlfn.XLOOKUP(K415,AM:AM,AN:AN)</f>
        <v/>
      </c>
      <c r="Q415">
        <f>O415*_xlfn.XLOOKUP(K415,AM:AM,AO:AO)</f>
        <v/>
      </c>
      <c r="R415">
        <f>_xlfn.XLOOKUP(E415,Y:Y,Z:Z)</f>
        <v/>
      </c>
      <c r="S415">
        <f>_xlfn.XLOOKUP(E415,Y:Y,AB:AB)</f>
        <v/>
      </c>
      <c r="T415">
        <f>WEEKNUM(G415)</f>
        <v/>
      </c>
      <c r="U415">
        <f>YEAR(G415)</f>
        <v/>
      </c>
      <c r="V415" s="117">
        <f>IFERROR(Q415/N415,"0")</f>
        <v/>
      </c>
      <c r="AF415" t="n">
        <v>28350</v>
      </c>
      <c r="AG415" t="inlineStr">
        <is>
          <t>FOUR SEASONS HOTEL OSAKA</t>
        </is>
      </c>
      <c r="AH415" t="inlineStr">
        <is>
          <t>HTL</t>
        </is>
      </c>
      <c r="AI415" t="inlineStr">
        <is>
          <t>Japan</t>
        </is>
      </c>
      <c r="BH415" t="n">
        <v>434</v>
      </c>
      <c r="BI415" t="inlineStr">
        <is>
          <t>JorgeG</t>
        </is>
      </c>
    </row>
    <row r="416">
      <c r="A416">
        <f>_xlfn.XLOOKUP(D416,BN:BN,BO:BO)</f>
        <v/>
      </c>
      <c r="B416" t="inlineStr">
        <is>
          <t>SL</t>
        </is>
      </c>
      <c r="C416" t="n">
        <v>76</v>
      </c>
      <c r="D416">
        <f>_xlfn.XLOOKUP(C416,BC:BC,BD:BD)</f>
        <v/>
      </c>
      <c r="E416" t="n">
        <v>27688</v>
      </c>
      <c r="F416" t="inlineStr">
        <is>
          <t>Emisión billete IB - MAD ORY // CDG MAD</t>
        </is>
      </c>
      <c r="G416" s="234" t="n">
        <v>46036</v>
      </c>
      <c r="H416" s="234" t="n">
        <v>46040</v>
      </c>
      <c r="I416" t="inlineStr">
        <is>
          <t>ABC</t>
        </is>
      </c>
      <c r="J416">
        <f>_xlfn.XLOOKUP(I416,AS:AS,AU:AU)</f>
        <v/>
      </c>
      <c r="K416" t="inlineStr">
        <is>
          <t>EUR</t>
        </is>
      </c>
      <c r="L416" s="238" t="n">
        <v>867.1799999999999</v>
      </c>
      <c r="M416">
        <f>L416*_xlfn.XLOOKUP(K416,AM:AM,AN:AN)</f>
        <v/>
      </c>
      <c r="N416">
        <f>L416*_xlfn.XLOOKUP(K416,AM:AM,AO:AO)</f>
        <v/>
      </c>
      <c r="O416" s="238" t="n">
        <v>0</v>
      </c>
      <c r="P416">
        <f>O416*_xlfn.XLOOKUP(K416,AM:AM,AN:AN)</f>
        <v/>
      </c>
      <c r="Q416">
        <f>O416*_xlfn.XLOOKUP(K416,AM:AM,AO:AO)</f>
        <v/>
      </c>
      <c r="R416">
        <f>_xlfn.XLOOKUP(E416,Y:Y,Z:Z)</f>
        <v/>
      </c>
      <c r="S416">
        <f>_xlfn.XLOOKUP(E416,Y:Y,AB:AB)</f>
        <v/>
      </c>
      <c r="T416">
        <f>WEEKNUM(G416)</f>
        <v/>
      </c>
      <c r="U416">
        <f>YEAR(G416)</f>
        <v/>
      </c>
      <c r="V416" s="117">
        <f>IFERROR(Q416/N416,"0")</f>
        <v/>
      </c>
      <c r="AF416" t="n">
        <v>28361</v>
      </c>
      <c r="AG416" t="inlineStr">
        <is>
          <t>Contour Airlines</t>
        </is>
      </c>
      <c r="AH416" t="inlineStr">
        <is>
          <t>VLO</t>
        </is>
      </c>
      <c r="AI416" t="inlineStr">
        <is>
          <t>United States</t>
        </is>
      </c>
      <c r="BH416" t="n">
        <v>435</v>
      </c>
      <c r="BI416" t="inlineStr">
        <is>
          <t>MartinO</t>
        </is>
      </c>
    </row>
    <row r="417">
      <c r="A417">
        <f>_xlfn.XLOOKUP(D417,BN:BN,BO:BO)</f>
        <v/>
      </c>
      <c r="B417" t="inlineStr">
        <is>
          <t>SL</t>
        </is>
      </c>
      <c r="C417" t="n">
        <v>76</v>
      </c>
      <c r="D417">
        <f>_xlfn.XLOOKUP(C417,BC:BC,BD:BD)</f>
        <v/>
      </c>
      <c r="E417" t="n">
        <v>0</v>
      </c>
      <c r="F417" t="inlineStr">
        <is>
          <t>Fee emisión</t>
        </is>
      </c>
      <c r="G417" s="234" t="n">
        <v>46036</v>
      </c>
      <c r="H417" s="234" t="n">
        <v>46040</v>
      </c>
      <c r="I417" t="inlineStr">
        <is>
          <t>HPS</t>
        </is>
      </c>
      <c r="J417">
        <f>_xlfn.XLOOKUP(I417,AS:AS,AU:AU)</f>
        <v/>
      </c>
      <c r="K417" t="inlineStr">
        <is>
          <t>EUR</t>
        </is>
      </c>
      <c r="L417" s="238" t="n">
        <v>92.81999999999999</v>
      </c>
      <c r="M417">
        <f>L417*_xlfn.XLOOKUP(K417,AM:AM,AN:AN)</f>
        <v/>
      </c>
      <c r="N417">
        <f>L417*_xlfn.XLOOKUP(K417,AM:AM,AO:AO)</f>
        <v/>
      </c>
      <c r="O417" s="238" t="n">
        <v>92.81999999999999</v>
      </c>
      <c r="P417">
        <f>O417*_xlfn.XLOOKUP(K417,AM:AM,AN:AN)</f>
        <v/>
      </c>
      <c r="Q417">
        <f>O417*_xlfn.XLOOKUP(K417,AM:AM,AO:AO)</f>
        <v/>
      </c>
      <c r="R417">
        <f>_xlfn.XLOOKUP(E417,Y:Y,Z:Z)</f>
        <v/>
      </c>
      <c r="S417">
        <f>_xlfn.XLOOKUP(E417,Y:Y,AB:AB)</f>
        <v/>
      </c>
      <c r="T417">
        <f>WEEKNUM(G417)</f>
        <v/>
      </c>
      <c r="U417">
        <f>YEAR(G417)</f>
        <v/>
      </c>
      <c r="V417" s="117">
        <f>IFERROR(Q417/N417,"0")</f>
        <v/>
      </c>
      <c r="AF417" t="n">
        <v>28389</v>
      </c>
      <c r="AG417" t="inlineStr">
        <is>
          <t>ROSEWOOD HONG KONG</t>
        </is>
      </c>
      <c r="AH417" t="inlineStr">
        <is>
          <t>HTL</t>
        </is>
      </c>
      <c r="AI417" t="inlineStr">
        <is>
          <t>Hong Kong</t>
        </is>
      </c>
      <c r="BH417" t="n">
        <v>436</v>
      </c>
      <c r="BI417" t="inlineStr">
        <is>
          <t>VeronicaN</t>
        </is>
      </c>
    </row>
    <row r="418">
      <c r="A418">
        <f>_xlfn.XLOOKUP(D418,BN:BN,BO:BO)</f>
        <v/>
      </c>
      <c r="B418" t="inlineStr">
        <is>
          <t>SL</t>
        </is>
      </c>
      <c r="C418" t="n">
        <v>76</v>
      </c>
      <c r="D418">
        <f>_xlfn.XLOOKUP(C418,BC:BC,BD:BD)</f>
        <v/>
      </c>
      <c r="E418" t="n">
        <v>0</v>
      </c>
      <c r="F418" t="inlineStr">
        <is>
          <t>Honorarios Vuelo</t>
        </is>
      </c>
      <c r="G418" s="234" t="n">
        <v>46036</v>
      </c>
      <c r="H418" s="234" t="n">
        <v>46040</v>
      </c>
      <c r="I418" t="inlineStr">
        <is>
          <t>HPS</t>
        </is>
      </c>
      <c r="J418">
        <f>_xlfn.XLOOKUP(I418,AS:AS,AU:AU)</f>
        <v/>
      </c>
      <c r="K418" t="inlineStr">
        <is>
          <t>EUR</t>
        </is>
      </c>
      <c r="L418" s="238" t="n">
        <v>96</v>
      </c>
      <c r="M418">
        <f>L418*_xlfn.XLOOKUP(K418,AM:AM,AN:AN)</f>
        <v/>
      </c>
      <c r="N418">
        <f>L418*_xlfn.XLOOKUP(K418,AM:AM,AO:AO)</f>
        <v/>
      </c>
      <c r="O418" s="238" t="n">
        <v>96</v>
      </c>
      <c r="P418">
        <f>O418*_xlfn.XLOOKUP(K418,AM:AM,AN:AN)</f>
        <v/>
      </c>
      <c r="Q418">
        <f>O418*_xlfn.XLOOKUP(K418,AM:AM,AO:AO)</f>
        <v/>
      </c>
      <c r="R418">
        <f>_xlfn.XLOOKUP(E418,Y:Y,Z:Z)</f>
        <v/>
      </c>
      <c r="S418">
        <f>_xlfn.XLOOKUP(E418,Y:Y,AB:AB)</f>
        <v/>
      </c>
      <c r="T418">
        <f>WEEKNUM(G418)</f>
        <v/>
      </c>
      <c r="U418">
        <f>YEAR(G418)</f>
        <v/>
      </c>
      <c r="V418" s="117">
        <f>IFERROR(Q418/N418,"0")</f>
        <v/>
      </c>
      <c r="AF418" t="n">
        <v>28391</v>
      </c>
      <c r="AG418" t="inlineStr">
        <is>
          <t>Mita Deluxe Transfers</t>
        </is>
      </c>
      <c r="AH418" t="inlineStr">
        <is>
          <t>TRF</t>
        </is>
      </c>
      <c r="AI418" t="inlineStr">
        <is>
          <t>Mexico</t>
        </is>
      </c>
      <c r="BH418" t="n">
        <v>437</v>
      </c>
      <c r="BI418" t="inlineStr">
        <is>
          <t>MartinB</t>
        </is>
      </c>
    </row>
    <row r="419">
      <c r="A419">
        <f>_xlfn.XLOOKUP(D419,BN:BN,BO:BO)</f>
        <v/>
      </c>
      <c r="B419" t="inlineStr">
        <is>
          <t>SL</t>
        </is>
      </c>
      <c r="C419" t="n">
        <v>76</v>
      </c>
      <c r="D419">
        <f>_xlfn.XLOOKUP(C419,BC:BC,BD:BD)</f>
        <v/>
      </c>
      <c r="E419" t="n">
        <v>34219</v>
      </c>
      <c r="F419" t="inlineStr">
        <is>
          <t>Le Grand Hôtel Cayré | Enero 14 - 18</t>
        </is>
      </c>
      <c r="G419" s="234" t="n">
        <v>46036</v>
      </c>
      <c r="H419" s="234" t="n">
        <v>46040</v>
      </c>
      <c r="I419" t="inlineStr">
        <is>
          <t>HTL</t>
        </is>
      </c>
      <c r="J419">
        <f>_xlfn.XLOOKUP(I419,AS:AS,AU:AU)</f>
        <v/>
      </c>
      <c r="K419" t="inlineStr">
        <is>
          <t>EUR</t>
        </is>
      </c>
      <c r="L419" s="238" t="n">
        <v>6345.4</v>
      </c>
      <c r="M419">
        <f>L419*_xlfn.XLOOKUP(K419,AM:AM,AN:AN)</f>
        <v/>
      </c>
      <c r="N419">
        <f>L419*_xlfn.XLOOKUP(K419,AM:AM,AO:AO)</f>
        <v/>
      </c>
      <c r="O419" s="238" t="n">
        <v>634.54</v>
      </c>
      <c r="P419">
        <f>O419*_xlfn.XLOOKUP(K419,AM:AM,AN:AN)</f>
        <v/>
      </c>
      <c r="Q419">
        <f>O419*_xlfn.XLOOKUP(K419,AM:AM,AO:AO)</f>
        <v/>
      </c>
      <c r="R419">
        <f>_xlfn.XLOOKUP(E419,Y:Y,Z:Z)</f>
        <v/>
      </c>
      <c r="S419">
        <f>_xlfn.XLOOKUP(E419,Y:Y,AB:AB)</f>
        <v/>
      </c>
      <c r="T419">
        <f>WEEKNUM(G419)</f>
        <v/>
      </c>
      <c r="U419">
        <f>YEAR(G419)</f>
        <v/>
      </c>
      <c r="V419" s="117">
        <f>IFERROR(Q419/N419,"0")</f>
        <v/>
      </c>
      <c r="AF419" t="n">
        <v>28394</v>
      </c>
      <c r="AG419" t="inlineStr">
        <is>
          <t>ALEJANDRO NAHOUL SERIO</t>
        </is>
      </c>
      <c r="AH419" t="inlineStr">
        <is>
          <t>OTR</t>
        </is>
      </c>
      <c r="AI419" t="inlineStr">
        <is>
          <t>NA</t>
        </is>
      </c>
      <c r="BH419" t="n">
        <v>438</v>
      </c>
      <c r="BI419" t="inlineStr">
        <is>
          <t>AndreaG</t>
        </is>
      </c>
    </row>
    <row r="420">
      <c r="A420">
        <f>_xlfn.XLOOKUP(D420,BN:BN,BO:BO)</f>
        <v/>
      </c>
      <c r="B420" t="inlineStr">
        <is>
          <t>SL</t>
        </is>
      </c>
      <c r="C420" t="n">
        <v>77</v>
      </c>
      <c r="D420">
        <f>_xlfn.XLOOKUP(C420,BC:BC,BD:BD)</f>
        <v/>
      </c>
      <c r="E420" t="n">
        <v>33350</v>
      </c>
      <c r="F420" t="inlineStr">
        <is>
          <t xml:space="preserve">FOLIO DE PRUEBA </t>
        </is>
      </c>
      <c r="G420" s="234" t="n">
        <v>46056</v>
      </c>
      <c r="H420" s="234" t="n">
        <v>46078</v>
      </c>
      <c r="I420" t="inlineStr">
        <is>
          <t>HTL</t>
        </is>
      </c>
      <c r="J420">
        <f>_xlfn.XLOOKUP(I420,AS:AS,AU:AU)</f>
        <v/>
      </c>
      <c r="K420" t="inlineStr">
        <is>
          <t>EUR</t>
        </is>
      </c>
      <c r="L420" s="238" t="n">
        <v>0</v>
      </c>
      <c r="M420">
        <f>L420*_xlfn.XLOOKUP(K420,AM:AM,AN:AN)</f>
        <v/>
      </c>
      <c r="N420">
        <f>L420*_xlfn.XLOOKUP(K420,AM:AM,AO:AO)</f>
        <v/>
      </c>
      <c r="O420" s="238" t="n">
        <v>0</v>
      </c>
      <c r="P420">
        <f>O420*_xlfn.XLOOKUP(K420,AM:AM,AN:AN)</f>
        <v/>
      </c>
      <c r="Q420">
        <f>O420*_xlfn.XLOOKUP(K420,AM:AM,AO:AO)</f>
        <v/>
      </c>
      <c r="R420">
        <f>_xlfn.XLOOKUP(E420,Y:Y,Z:Z)</f>
        <v/>
      </c>
      <c r="S420">
        <f>_xlfn.XLOOKUP(E420,Y:Y,AB:AB)</f>
        <v/>
      </c>
      <c r="T420">
        <f>WEEKNUM(G420)</f>
        <v/>
      </c>
      <c r="U420">
        <f>YEAR(G420)</f>
        <v/>
      </c>
      <c r="V420" s="117">
        <f>IFERROR(Q420/N420,"0")</f>
        <v/>
      </c>
      <c r="AF420" t="n">
        <v>28420</v>
      </c>
      <c r="AG420" t="inlineStr">
        <is>
          <t>SIXT MÉXICO</t>
        </is>
      </c>
      <c r="AH420" t="inlineStr">
        <is>
          <t>TRF</t>
        </is>
      </c>
      <c r="AI420" t="inlineStr">
        <is>
          <t>Mexico</t>
        </is>
      </c>
      <c r="BH420" t="n">
        <v>439</v>
      </c>
      <c r="BI420" t="inlineStr">
        <is>
          <t>DianaM</t>
        </is>
      </c>
    </row>
    <row r="421">
      <c r="A421">
        <f>_xlfn.XLOOKUP(D421,BN:BN,BO:BO)</f>
        <v/>
      </c>
      <c r="B421" t="inlineStr">
        <is>
          <t>SL</t>
        </is>
      </c>
      <c r="C421" t="n">
        <v>78</v>
      </c>
      <c r="D421">
        <f>_xlfn.XLOOKUP(C421,BC:BC,BD:BD)</f>
        <v/>
      </c>
      <c r="E421" t="n">
        <v>27610</v>
      </c>
      <c r="F421" t="inlineStr">
        <is>
          <t>Seguro asistencia y cancelacion</t>
        </is>
      </c>
      <c r="G421" s="234" t="n">
        <v>46170</v>
      </c>
      <c r="H421" s="234" t="n">
        <v>46180</v>
      </c>
      <c r="I421" t="inlineStr">
        <is>
          <t>SEG</t>
        </is>
      </c>
      <c r="J421">
        <f>_xlfn.XLOOKUP(I421,AS:AS,AU:AU)</f>
        <v/>
      </c>
      <c r="K421" t="inlineStr">
        <is>
          <t>EUR</t>
        </is>
      </c>
      <c r="L421" s="238" t="n">
        <v>1028.79</v>
      </c>
      <c r="M421">
        <f>L421*_xlfn.XLOOKUP(K421,AM:AM,AN:AN)</f>
        <v/>
      </c>
      <c r="N421">
        <f>L421*_xlfn.XLOOKUP(K421,AM:AM,AO:AO)</f>
        <v/>
      </c>
      <c r="O421" s="238" t="n">
        <v>0</v>
      </c>
      <c r="P421">
        <f>O421*_xlfn.XLOOKUP(K421,AM:AM,AN:AN)</f>
        <v/>
      </c>
      <c r="Q421">
        <f>O421*_xlfn.XLOOKUP(K421,AM:AM,AO:AO)</f>
        <v/>
      </c>
      <c r="R421">
        <f>_xlfn.XLOOKUP(E421,Y:Y,Z:Z)</f>
        <v/>
      </c>
      <c r="S421">
        <f>_xlfn.XLOOKUP(E421,Y:Y,AB:AB)</f>
        <v/>
      </c>
      <c r="T421">
        <f>WEEKNUM(G421)</f>
        <v/>
      </c>
      <c r="U421">
        <f>YEAR(G421)</f>
        <v/>
      </c>
      <c r="V421" s="117">
        <f>IFERROR(Q421/N421,"0")</f>
        <v/>
      </c>
      <c r="AF421" t="n">
        <v>28454</v>
      </c>
      <c r="AG421" t="inlineStr">
        <is>
          <t>FOUR SEASONS HOTEL BANGKOK AT CHAO PHRAYA RIVER</t>
        </is>
      </c>
      <c r="AH421" t="inlineStr">
        <is>
          <t>HTL</t>
        </is>
      </c>
      <c r="AI421" t="inlineStr">
        <is>
          <t>Thailand</t>
        </is>
      </c>
      <c r="BH421" t="n">
        <v>440</v>
      </c>
      <c r="BI421" t="inlineStr">
        <is>
          <t>DianaM</t>
        </is>
      </c>
    </row>
    <row r="422">
      <c r="A422">
        <f>_xlfn.XLOOKUP(D422,BN:BN,BO:BO)</f>
        <v/>
      </c>
      <c r="B422" t="inlineStr">
        <is>
          <t>SL</t>
        </is>
      </c>
      <c r="C422" t="n">
        <v>78</v>
      </c>
      <c r="D422">
        <f>_xlfn.XLOOKUP(C422,BC:BC,BD:BD)</f>
        <v/>
      </c>
      <c r="E422" t="n">
        <v>27688</v>
      </c>
      <c r="F422" t="inlineStr">
        <is>
          <t>Billete IB | MAD-TYO-MAD</t>
        </is>
      </c>
      <c r="G422" s="234" t="n">
        <v>46170</v>
      </c>
      <c r="H422" s="234" t="n">
        <v>46180</v>
      </c>
      <c r="I422" t="inlineStr">
        <is>
          <t>ABC</t>
        </is>
      </c>
      <c r="J422">
        <f>_xlfn.XLOOKUP(I422,AS:AS,AU:AU)</f>
        <v/>
      </c>
      <c r="K422" t="inlineStr">
        <is>
          <t>EUR</t>
        </is>
      </c>
      <c r="L422" s="238" t="n">
        <v>15155</v>
      </c>
      <c r="M422">
        <f>L422*_xlfn.XLOOKUP(K422,AM:AM,AN:AN)</f>
        <v/>
      </c>
      <c r="N422">
        <f>L422*_xlfn.XLOOKUP(K422,AM:AM,AO:AO)</f>
        <v/>
      </c>
      <c r="O422" s="238" t="n">
        <v>0</v>
      </c>
      <c r="P422">
        <f>O422*_xlfn.XLOOKUP(K422,AM:AM,AN:AN)</f>
        <v/>
      </c>
      <c r="Q422">
        <f>O422*_xlfn.XLOOKUP(K422,AM:AM,AO:AO)</f>
        <v/>
      </c>
      <c r="R422">
        <f>_xlfn.XLOOKUP(E422,Y:Y,Z:Z)</f>
        <v/>
      </c>
      <c r="S422">
        <f>_xlfn.XLOOKUP(E422,Y:Y,AB:AB)</f>
        <v/>
      </c>
      <c r="T422">
        <f>WEEKNUM(G422)</f>
        <v/>
      </c>
      <c r="U422">
        <f>YEAR(G422)</f>
        <v/>
      </c>
      <c r="V422" s="117">
        <f>IFERROR(Q422/N422,"0")</f>
        <v/>
      </c>
      <c r="AF422" t="n">
        <v>28490</v>
      </c>
      <c r="AG422" t="inlineStr">
        <is>
          <t>Square</t>
        </is>
      </c>
      <c r="AH422" t="inlineStr">
        <is>
          <t>OTR</t>
        </is>
      </c>
      <c r="AI422" t="inlineStr">
        <is>
          <t>United Kingdom</t>
        </is>
      </c>
      <c r="BH422" t="n">
        <v>441</v>
      </c>
      <c r="BI422" t="inlineStr">
        <is>
          <t>DianaM</t>
        </is>
      </c>
    </row>
    <row r="423">
      <c r="A423">
        <f>_xlfn.XLOOKUP(D423,BN:BN,BO:BO)</f>
        <v/>
      </c>
      <c r="B423" t="inlineStr">
        <is>
          <t>SL</t>
        </is>
      </c>
      <c r="C423" t="n">
        <v>78</v>
      </c>
      <c r="D423">
        <f>_xlfn.XLOOKUP(C423,BC:BC,BD:BD)</f>
        <v/>
      </c>
      <c r="E423" t="n">
        <v>27688</v>
      </c>
      <c r="F423" t="inlineStr">
        <is>
          <t>Billete IB | MAD-TYO-MAD</t>
        </is>
      </c>
      <c r="G423" s="234" t="n">
        <v>46170</v>
      </c>
      <c r="H423" s="234" t="n">
        <v>46180</v>
      </c>
      <c r="I423" t="inlineStr">
        <is>
          <t>ABC</t>
        </is>
      </c>
      <c r="J423">
        <f>_xlfn.XLOOKUP(I423,AS:AS,AU:AU)</f>
        <v/>
      </c>
      <c r="K423" t="inlineStr">
        <is>
          <t>EUR</t>
        </is>
      </c>
      <c r="L423" s="238" t="n">
        <v>3451.64</v>
      </c>
      <c r="M423">
        <f>L423*_xlfn.XLOOKUP(K423,AM:AM,AN:AN)</f>
        <v/>
      </c>
      <c r="N423">
        <f>L423*_xlfn.XLOOKUP(K423,AM:AM,AO:AO)</f>
        <v/>
      </c>
      <c r="O423" s="238" t="n">
        <v>0</v>
      </c>
      <c r="P423">
        <f>O423*_xlfn.XLOOKUP(K423,AM:AM,AN:AN)</f>
        <v/>
      </c>
      <c r="Q423">
        <f>O423*_xlfn.XLOOKUP(K423,AM:AM,AO:AO)</f>
        <v/>
      </c>
      <c r="R423">
        <f>_xlfn.XLOOKUP(E423,Y:Y,Z:Z)</f>
        <v/>
      </c>
      <c r="S423">
        <f>_xlfn.XLOOKUP(E423,Y:Y,AB:AB)</f>
        <v/>
      </c>
      <c r="T423">
        <f>WEEKNUM(G423)</f>
        <v/>
      </c>
      <c r="U423">
        <f>YEAR(G423)</f>
        <v/>
      </c>
      <c r="V423" s="117">
        <f>IFERROR(Q423/N423,"0")</f>
        <v/>
      </c>
      <c r="AF423" t="n">
        <v>28491</v>
      </c>
      <c r="AG423" t="inlineStr">
        <is>
          <t>AON</t>
        </is>
      </c>
      <c r="AH423" t="inlineStr">
        <is>
          <t>OTR</t>
        </is>
      </c>
      <c r="AI423" t="inlineStr">
        <is>
          <t>United Kingdom</t>
        </is>
      </c>
      <c r="BH423" t="n">
        <v>442</v>
      </c>
      <c r="BI423" t="inlineStr">
        <is>
          <t>VeronicaN</t>
        </is>
      </c>
    </row>
    <row r="424">
      <c r="A424">
        <f>_xlfn.XLOOKUP(D424,BN:BN,BO:BO)</f>
        <v/>
      </c>
      <c r="B424" t="inlineStr">
        <is>
          <t>SL</t>
        </is>
      </c>
      <c r="C424" t="n">
        <v>78</v>
      </c>
      <c r="D424">
        <f>_xlfn.XLOOKUP(C424,BC:BC,BD:BD)</f>
        <v/>
      </c>
      <c r="E424" t="n">
        <v>27688</v>
      </c>
      <c r="F424" t="inlineStr">
        <is>
          <t>Billete NH | LHR-TYO-LHR</t>
        </is>
      </c>
      <c r="G424" s="234" t="n">
        <v>46171</v>
      </c>
      <c r="H424" s="234" t="n">
        <v>46180</v>
      </c>
      <c r="I424" t="inlineStr">
        <is>
          <t>ABC</t>
        </is>
      </c>
      <c r="J424">
        <f>_xlfn.XLOOKUP(I424,AS:AS,AU:AU)</f>
        <v/>
      </c>
      <c r="K424" t="inlineStr">
        <is>
          <t>EUR</t>
        </is>
      </c>
      <c r="L424" s="238" t="n">
        <v>5715</v>
      </c>
      <c r="M424">
        <f>L424*_xlfn.XLOOKUP(K424,AM:AM,AN:AN)</f>
        <v/>
      </c>
      <c r="N424">
        <f>L424*_xlfn.XLOOKUP(K424,AM:AM,AO:AO)</f>
        <v/>
      </c>
      <c r="O424" s="238" t="n">
        <v>0</v>
      </c>
      <c r="P424">
        <f>O424*_xlfn.XLOOKUP(K424,AM:AM,AN:AN)</f>
        <v/>
      </c>
      <c r="Q424">
        <f>O424*_xlfn.XLOOKUP(K424,AM:AM,AO:AO)</f>
        <v/>
      </c>
      <c r="R424">
        <f>_xlfn.XLOOKUP(E424,Y:Y,Z:Z)</f>
        <v/>
      </c>
      <c r="S424">
        <f>_xlfn.XLOOKUP(E424,Y:Y,AB:AB)</f>
        <v/>
      </c>
      <c r="T424">
        <f>WEEKNUM(G424)</f>
        <v/>
      </c>
      <c r="U424">
        <f>YEAR(G424)</f>
        <v/>
      </c>
      <c r="V424" s="117">
        <f>IFERROR(Q424/N424,"0")</f>
        <v/>
      </c>
      <c r="AF424" t="n">
        <v>28494</v>
      </c>
      <c r="AG424" t="inlineStr">
        <is>
          <t>AIRELLES CHATEAU DE VERSAILLES, LE GRAND CONTROLE</t>
        </is>
      </c>
      <c r="AH424" t="inlineStr">
        <is>
          <t>HTL</t>
        </is>
      </c>
      <c r="AI424" t="inlineStr">
        <is>
          <t>France</t>
        </is>
      </c>
      <c r="BH424" t="n">
        <v>443</v>
      </c>
      <c r="BI424" t="inlineStr">
        <is>
          <t>DianaM</t>
        </is>
      </c>
    </row>
    <row r="425">
      <c r="A425">
        <f>_xlfn.XLOOKUP(D425,BN:BN,BO:BO)</f>
        <v/>
      </c>
      <c r="B425" t="inlineStr">
        <is>
          <t>SL</t>
        </is>
      </c>
      <c r="C425" t="n">
        <v>78</v>
      </c>
      <c r="D425">
        <f>_xlfn.XLOOKUP(C425,BC:BC,BD:BD)</f>
        <v/>
      </c>
      <c r="E425" t="n">
        <v>0</v>
      </c>
      <c r="F425" t="inlineStr">
        <is>
          <t xml:space="preserve">Fee emisión aéreos </t>
        </is>
      </c>
      <c r="G425" s="234" t="n">
        <v>46170</v>
      </c>
      <c r="H425" s="234" t="n">
        <v>46180</v>
      </c>
      <c r="I425" t="inlineStr">
        <is>
          <t>HPS</t>
        </is>
      </c>
      <c r="J425">
        <f>_xlfn.XLOOKUP(I425,AS:AS,AU:AU)</f>
        <v/>
      </c>
      <c r="K425" t="inlineStr">
        <is>
          <t>EUR</t>
        </is>
      </c>
      <c r="L425" s="238" t="n">
        <v>455</v>
      </c>
      <c r="M425">
        <f>L425*_xlfn.XLOOKUP(K425,AM:AM,AN:AN)</f>
        <v/>
      </c>
      <c r="N425">
        <f>L425*_xlfn.XLOOKUP(K425,AM:AM,AO:AO)</f>
        <v/>
      </c>
      <c r="O425" s="238" t="n">
        <v>455</v>
      </c>
      <c r="P425">
        <f>O425*_xlfn.XLOOKUP(K425,AM:AM,AN:AN)</f>
        <v/>
      </c>
      <c r="Q425">
        <f>O425*_xlfn.XLOOKUP(K425,AM:AM,AO:AO)</f>
        <v/>
      </c>
      <c r="R425">
        <f>_xlfn.XLOOKUP(E425,Y:Y,Z:Z)</f>
        <v/>
      </c>
      <c r="S425">
        <f>_xlfn.XLOOKUP(E425,Y:Y,AB:AB)</f>
        <v/>
      </c>
      <c r="T425">
        <f>WEEKNUM(G425)</f>
        <v/>
      </c>
      <c r="U425">
        <f>YEAR(G425)</f>
        <v/>
      </c>
      <c r="V425" s="117">
        <f>IFERROR(Q425/N425,"0")</f>
        <v/>
      </c>
      <c r="AF425" t="n">
        <v>28495</v>
      </c>
      <c r="AG425" t="inlineStr">
        <is>
          <t>NIZUC RESORT &amp; SPA CANCUN</t>
        </is>
      </c>
      <c r="AH425" t="inlineStr">
        <is>
          <t>HTL</t>
        </is>
      </c>
      <c r="AI425" t="inlineStr">
        <is>
          <t>Mexico</t>
        </is>
      </c>
      <c r="BH425" t="n">
        <v>444</v>
      </c>
      <c r="BI425" t="inlineStr">
        <is>
          <t>MinervaH</t>
        </is>
      </c>
    </row>
    <row r="426">
      <c r="A426">
        <f>_xlfn.XLOOKUP(D426,BN:BN,BO:BO)</f>
        <v/>
      </c>
      <c r="B426" t="inlineStr">
        <is>
          <t>SL</t>
        </is>
      </c>
      <c r="C426" t="n">
        <v>78</v>
      </c>
      <c r="D426">
        <f>_xlfn.XLOOKUP(C426,BC:BC,BD:BD)</f>
        <v/>
      </c>
      <c r="E426" t="n">
        <v>31172</v>
      </c>
      <c r="F426" t="inlineStr">
        <is>
          <t>Compra asientos MAD-TYO-MAD 5 pasajeros</t>
        </is>
      </c>
      <c r="G426" s="234" t="n">
        <v>46171</v>
      </c>
      <c r="H426" s="234" t="n">
        <v>46180</v>
      </c>
      <c r="I426" t="inlineStr">
        <is>
          <t>ABC</t>
        </is>
      </c>
      <c r="J426">
        <f>_xlfn.XLOOKUP(I426,AS:AS,AU:AU)</f>
        <v/>
      </c>
      <c r="K426" t="inlineStr">
        <is>
          <t>EUR</t>
        </is>
      </c>
      <c r="L426" s="238" t="n">
        <v>872</v>
      </c>
      <c r="M426">
        <f>L426*_xlfn.XLOOKUP(K426,AM:AM,AN:AN)</f>
        <v/>
      </c>
      <c r="N426">
        <f>L426*_xlfn.XLOOKUP(K426,AM:AM,AO:AO)</f>
        <v/>
      </c>
      <c r="O426" s="238" t="n">
        <v>0</v>
      </c>
      <c r="P426">
        <f>O426*_xlfn.XLOOKUP(K426,AM:AM,AN:AN)</f>
        <v/>
      </c>
      <c r="Q426">
        <f>O426*_xlfn.XLOOKUP(K426,AM:AM,AO:AO)</f>
        <v/>
      </c>
      <c r="R426">
        <f>_xlfn.XLOOKUP(E426,Y:Y,Z:Z)</f>
        <v/>
      </c>
      <c r="S426">
        <f>_xlfn.XLOOKUP(E426,Y:Y,AB:AB)</f>
        <v/>
      </c>
      <c r="T426">
        <f>WEEKNUM(G426)</f>
        <v/>
      </c>
      <c r="U426">
        <f>YEAR(G426)</f>
        <v/>
      </c>
      <c r="V426" s="117">
        <f>IFERROR(Q426/N426,"0")</f>
        <v/>
      </c>
      <c r="AF426" t="n">
        <v>28496</v>
      </c>
      <c r="AG426" t="inlineStr">
        <is>
          <t>BULGARI HOTEL SHANGHAI</t>
        </is>
      </c>
      <c r="AH426" t="inlineStr">
        <is>
          <t>HTL</t>
        </is>
      </c>
      <c r="AI426" t="inlineStr">
        <is>
          <t>China</t>
        </is>
      </c>
      <c r="BH426" t="n">
        <v>445</v>
      </c>
      <c r="BI426" t="inlineStr">
        <is>
          <t>IsraelB</t>
        </is>
      </c>
    </row>
    <row r="427">
      <c r="A427">
        <f>_xlfn.XLOOKUP(D427,BN:BN,BO:BO)</f>
        <v/>
      </c>
      <c r="B427" t="inlineStr">
        <is>
          <t>SL</t>
        </is>
      </c>
      <c r="C427" t="n">
        <v>78</v>
      </c>
      <c r="D427">
        <f>_xlfn.XLOOKUP(C427,BC:BC,BD:BD)</f>
        <v/>
      </c>
      <c r="E427" t="n">
        <v>27604</v>
      </c>
      <c r="F427" t="inlineStr">
        <is>
          <t xml:space="preserve">DMC Hoteles + Visitas </t>
        </is>
      </c>
      <c r="G427" s="234" t="n">
        <v>46171</v>
      </c>
      <c r="H427" s="234" t="n">
        <v>46180</v>
      </c>
      <c r="I427" t="inlineStr">
        <is>
          <t>PKT</t>
        </is>
      </c>
      <c r="J427">
        <f>_xlfn.XLOOKUP(I427,AS:AS,AU:AU)</f>
        <v/>
      </c>
      <c r="K427" t="inlineStr">
        <is>
          <t>EUR</t>
        </is>
      </c>
      <c r="L427" s="238" t="n">
        <v>68420</v>
      </c>
      <c r="M427">
        <f>L427*_xlfn.XLOOKUP(K427,AM:AM,AN:AN)</f>
        <v/>
      </c>
      <c r="N427">
        <f>L427*_xlfn.XLOOKUP(K427,AM:AM,AO:AO)</f>
        <v/>
      </c>
      <c r="O427" s="238" t="n">
        <v>9622</v>
      </c>
      <c r="P427">
        <f>O427*_xlfn.XLOOKUP(K427,AM:AM,AN:AN)</f>
        <v/>
      </c>
      <c r="Q427">
        <f>O427*_xlfn.XLOOKUP(K427,AM:AM,AO:AO)</f>
        <v/>
      </c>
      <c r="R427">
        <f>_xlfn.XLOOKUP(E427,Y:Y,Z:Z)</f>
        <v/>
      </c>
      <c r="S427">
        <f>_xlfn.XLOOKUP(E427,Y:Y,AB:AB)</f>
        <v/>
      </c>
      <c r="T427">
        <f>WEEKNUM(G427)</f>
        <v/>
      </c>
      <c r="U427">
        <f>YEAR(G427)</f>
        <v/>
      </c>
      <c r="V427" s="117">
        <f>IFERROR(Q427/N427,"0")</f>
        <v/>
      </c>
      <c r="AF427" t="n">
        <v>28497</v>
      </c>
      <c r="AG427" t="inlineStr">
        <is>
          <t>FOUR SEASONS HOTEL DES BERGUES</t>
        </is>
      </c>
      <c r="AH427" t="inlineStr">
        <is>
          <t>HTL</t>
        </is>
      </c>
      <c r="AI427" t="inlineStr">
        <is>
          <t>Switzerland</t>
        </is>
      </c>
      <c r="BH427" t="n">
        <v>446</v>
      </c>
      <c r="BI427" t="inlineStr">
        <is>
          <t>DianaM</t>
        </is>
      </c>
    </row>
    <row r="428">
      <c r="A428">
        <f>_xlfn.XLOOKUP(D428,BN:BN,BO:BO)</f>
        <v/>
      </c>
      <c r="B428" t="inlineStr">
        <is>
          <t>SL</t>
        </is>
      </c>
      <c r="C428" t="n">
        <v>78</v>
      </c>
      <c r="D428">
        <f>_xlfn.XLOOKUP(C428,BC:BC,BD:BD)</f>
        <v/>
      </c>
      <c r="E428" t="n">
        <v>31172</v>
      </c>
      <c r="F428" t="inlineStr">
        <is>
          <t>Compra asientos Manuela Perez de Miguel</t>
        </is>
      </c>
      <c r="G428" s="234" t="n">
        <v>46170</v>
      </c>
      <c r="H428" s="234" t="n">
        <v>46180</v>
      </c>
      <c r="I428" t="inlineStr">
        <is>
          <t>ABC</t>
        </is>
      </c>
      <c r="J428">
        <f>_xlfn.XLOOKUP(I428,AS:AS,AU:AU)</f>
        <v/>
      </c>
      <c r="K428" t="inlineStr">
        <is>
          <t>EUR</t>
        </is>
      </c>
      <c r="L428" s="238" t="n">
        <v>122</v>
      </c>
      <c r="M428">
        <f>L428*_xlfn.XLOOKUP(K428,AM:AM,AN:AN)</f>
        <v/>
      </c>
      <c r="N428">
        <f>L428*_xlfn.XLOOKUP(K428,AM:AM,AO:AO)</f>
        <v/>
      </c>
      <c r="O428" s="238" t="n">
        <v>0</v>
      </c>
      <c r="P428">
        <f>O428*_xlfn.XLOOKUP(K428,AM:AM,AN:AN)</f>
        <v/>
      </c>
      <c r="Q428">
        <f>O428*_xlfn.XLOOKUP(K428,AM:AM,AO:AO)</f>
        <v/>
      </c>
      <c r="R428">
        <f>_xlfn.XLOOKUP(E428,Y:Y,Z:Z)</f>
        <v/>
      </c>
      <c r="S428">
        <f>_xlfn.XLOOKUP(E428,Y:Y,AB:AB)</f>
        <v/>
      </c>
      <c r="T428">
        <f>WEEKNUM(G428)</f>
        <v/>
      </c>
      <c r="U428">
        <f>YEAR(G428)</f>
        <v/>
      </c>
      <c r="V428" s="117">
        <f>IFERROR(Q428/N428,"0")</f>
        <v/>
      </c>
      <c r="AF428" t="n">
        <v>28512</v>
      </c>
      <c r="AG428" t="inlineStr">
        <is>
          <t>MANDARIN ORIENTAL RITZ MADRID</t>
        </is>
      </c>
      <c r="AH428" t="inlineStr">
        <is>
          <t>HTL</t>
        </is>
      </c>
      <c r="AI428" t="inlineStr">
        <is>
          <t>Spain</t>
        </is>
      </c>
      <c r="BH428" t="n">
        <v>447</v>
      </c>
      <c r="BI428" t="inlineStr">
        <is>
          <t>ManonR</t>
        </is>
      </c>
    </row>
    <row r="429">
      <c r="A429">
        <f>_xlfn.XLOOKUP(D429,BN:BN,BO:BO)</f>
        <v/>
      </c>
      <c r="B429" t="inlineStr">
        <is>
          <t>SL</t>
        </is>
      </c>
      <c r="C429" t="n">
        <v>79</v>
      </c>
      <c r="D429">
        <f>_xlfn.XLOOKUP(C429,BC:BC,BD:BD)</f>
        <v/>
      </c>
      <c r="E429" t="n">
        <v>34017</v>
      </c>
      <c r="F429" t="inlineStr">
        <is>
          <t>Reserva Amanjena</t>
        </is>
      </c>
      <c r="G429" s="234" t="n">
        <v>46022</v>
      </c>
      <c r="H429" s="234" t="n">
        <v>46025</v>
      </c>
      <c r="I429" t="inlineStr">
        <is>
          <t>HTL</t>
        </is>
      </c>
      <c r="J429">
        <f>_xlfn.XLOOKUP(I429,AS:AS,AU:AU)</f>
        <v/>
      </c>
      <c r="K429" t="inlineStr">
        <is>
          <t>EUR</t>
        </is>
      </c>
      <c r="L429" s="238" t="n">
        <v>17130</v>
      </c>
      <c r="M429">
        <f>L429*_xlfn.XLOOKUP(K429,AM:AM,AN:AN)</f>
        <v/>
      </c>
      <c r="N429">
        <f>L429*_xlfn.XLOOKUP(K429,AM:AM,AO:AO)</f>
        <v/>
      </c>
      <c r="O429" s="238" t="n">
        <v>0</v>
      </c>
      <c r="P429">
        <f>O429*_xlfn.XLOOKUP(K429,AM:AM,AN:AN)</f>
        <v/>
      </c>
      <c r="Q429">
        <f>O429*_xlfn.XLOOKUP(K429,AM:AM,AO:AO)</f>
        <v/>
      </c>
      <c r="R429">
        <f>_xlfn.XLOOKUP(E429,Y:Y,Z:Z)</f>
        <v/>
      </c>
      <c r="S429">
        <f>_xlfn.XLOOKUP(E429,Y:Y,AB:AB)</f>
        <v/>
      </c>
      <c r="T429">
        <f>WEEKNUM(G429)</f>
        <v/>
      </c>
      <c r="U429">
        <f>YEAR(G429)</f>
        <v/>
      </c>
      <c r="V429" s="117">
        <f>IFERROR(Q429/N429,"0")</f>
        <v/>
      </c>
      <c r="AF429" t="n">
        <v>28514</v>
      </c>
      <c r="AG429" t="inlineStr">
        <is>
          <t>CAP D'ANTIBES BEACH HOTEL</t>
        </is>
      </c>
      <c r="AH429" t="inlineStr">
        <is>
          <t>HTL</t>
        </is>
      </c>
      <c r="AI429" t="inlineStr">
        <is>
          <t>France</t>
        </is>
      </c>
      <c r="BH429" t="n">
        <v>448</v>
      </c>
      <c r="BI429" t="inlineStr">
        <is>
          <t>DianaM</t>
        </is>
      </c>
    </row>
    <row r="430">
      <c r="A430">
        <f>_xlfn.XLOOKUP(D430,BN:BN,BO:BO)</f>
        <v/>
      </c>
      <c r="B430" t="inlineStr">
        <is>
          <t>SL</t>
        </is>
      </c>
      <c r="C430" t="n">
        <v>79</v>
      </c>
      <c r="D430">
        <f>_xlfn.XLOOKUP(C430,BC:BC,BD:BD)</f>
        <v/>
      </c>
      <c r="E430" t="n">
        <v>27688</v>
      </c>
      <c r="F430" t="inlineStr">
        <is>
          <t>Billetes IB | MAD-CMN // RAK-MAD</t>
        </is>
      </c>
      <c r="G430" s="234" t="n">
        <v>46022</v>
      </c>
      <c r="H430" s="234" t="n">
        <v>46025</v>
      </c>
      <c r="I430" t="inlineStr">
        <is>
          <t>ABC</t>
        </is>
      </c>
      <c r="J430">
        <f>_xlfn.XLOOKUP(I430,AS:AS,AU:AU)</f>
        <v/>
      </c>
      <c r="K430" t="inlineStr">
        <is>
          <t>EUR</t>
        </is>
      </c>
      <c r="L430" s="238" t="n">
        <v>1702</v>
      </c>
      <c r="M430">
        <f>L430*_xlfn.XLOOKUP(K430,AM:AM,AN:AN)</f>
        <v/>
      </c>
      <c r="N430">
        <f>L430*_xlfn.XLOOKUP(K430,AM:AM,AO:AO)</f>
        <v/>
      </c>
      <c r="O430" s="238" t="n">
        <v>0</v>
      </c>
      <c r="P430">
        <f>O430*_xlfn.XLOOKUP(K430,AM:AM,AN:AN)</f>
        <v/>
      </c>
      <c r="Q430">
        <f>O430*_xlfn.XLOOKUP(K430,AM:AM,AO:AO)</f>
        <v/>
      </c>
      <c r="R430">
        <f>_xlfn.XLOOKUP(E430,Y:Y,Z:Z)</f>
        <v/>
      </c>
      <c r="S430">
        <f>_xlfn.XLOOKUP(E430,Y:Y,AB:AB)</f>
        <v/>
      </c>
      <c r="T430">
        <f>WEEKNUM(G430)</f>
        <v/>
      </c>
      <c r="U430">
        <f>YEAR(G430)</f>
        <v/>
      </c>
      <c r="V430" s="117">
        <f>IFERROR(Q430/N430,"0")</f>
        <v/>
      </c>
      <c r="AF430" t="n">
        <v>28527</v>
      </c>
      <c r="AG430" t="inlineStr">
        <is>
          <t>Cathay Pacific Airways</t>
        </is>
      </c>
      <c r="AH430" t="inlineStr">
        <is>
          <t>BBF,VLO,ABC</t>
        </is>
      </c>
      <c r="AI430" t="inlineStr">
        <is>
          <t>Hong Kong</t>
        </is>
      </c>
      <c r="BH430" t="n">
        <v>449</v>
      </c>
      <c r="BI430" t="inlineStr">
        <is>
          <t>VeronicaN</t>
        </is>
      </c>
    </row>
    <row r="431">
      <c r="A431">
        <f>_xlfn.XLOOKUP(D431,BN:BN,BO:BO)</f>
        <v/>
      </c>
      <c r="B431" t="inlineStr">
        <is>
          <t>SL</t>
        </is>
      </c>
      <c r="C431" t="n">
        <v>79</v>
      </c>
      <c r="D431">
        <f>_xlfn.XLOOKUP(C431,BC:BC,BD:BD)</f>
        <v/>
      </c>
      <c r="E431" t="n">
        <v>27688</v>
      </c>
      <c r="F431" t="inlineStr">
        <is>
          <t xml:space="preserve">Billtes IB | MAD-CMN // RAK-MAD </t>
        </is>
      </c>
      <c r="G431" s="234" t="n">
        <v>46022</v>
      </c>
      <c r="H431" s="234" t="n">
        <v>46025</v>
      </c>
      <c r="I431" t="inlineStr">
        <is>
          <t>ABC</t>
        </is>
      </c>
      <c r="J431">
        <f>_xlfn.XLOOKUP(I431,AS:AS,AU:AU)</f>
        <v/>
      </c>
      <c r="K431" t="inlineStr">
        <is>
          <t>EUR</t>
        </is>
      </c>
      <c r="L431" s="238" t="n">
        <v>1642</v>
      </c>
      <c r="M431">
        <f>L431*_xlfn.XLOOKUP(K431,AM:AM,AN:AN)</f>
        <v/>
      </c>
      <c r="N431">
        <f>L431*_xlfn.XLOOKUP(K431,AM:AM,AO:AO)</f>
        <v/>
      </c>
      <c r="O431" s="238" t="n">
        <v>0</v>
      </c>
      <c r="P431">
        <f>O431*_xlfn.XLOOKUP(K431,AM:AM,AN:AN)</f>
        <v/>
      </c>
      <c r="Q431">
        <f>O431*_xlfn.XLOOKUP(K431,AM:AM,AO:AO)</f>
        <v/>
      </c>
      <c r="R431">
        <f>_xlfn.XLOOKUP(E431,Y:Y,Z:Z)</f>
        <v/>
      </c>
      <c r="S431">
        <f>_xlfn.XLOOKUP(E431,Y:Y,AB:AB)</f>
        <v/>
      </c>
      <c r="T431">
        <f>WEEKNUM(G431)</f>
        <v/>
      </c>
      <c r="U431">
        <f>YEAR(G431)</f>
        <v/>
      </c>
      <c r="V431" s="117">
        <f>IFERROR(Q431/N431,"0")</f>
        <v/>
      </c>
      <c r="AF431" t="n">
        <v>28529</v>
      </c>
      <c r="AG431" t="inlineStr">
        <is>
          <t>BALAM MÉXICO</t>
        </is>
      </c>
      <c r="AH431" t="inlineStr">
        <is>
          <t>PKT</t>
        </is>
      </c>
      <c r="AI431" t="inlineStr">
        <is>
          <t>Mexico</t>
        </is>
      </c>
      <c r="BH431" t="n">
        <v>451</v>
      </c>
      <c r="BI431" t="inlineStr">
        <is>
          <t>ManonR</t>
        </is>
      </c>
    </row>
    <row r="432">
      <c r="A432">
        <f>_xlfn.XLOOKUP(D432,BN:BN,BO:BO)</f>
        <v/>
      </c>
      <c r="B432" t="inlineStr">
        <is>
          <t>SL</t>
        </is>
      </c>
      <c r="C432" t="n">
        <v>79</v>
      </c>
      <c r="D432">
        <f>_xlfn.XLOOKUP(C432,BC:BC,BD:BD)</f>
        <v/>
      </c>
      <c r="E432" t="n">
        <v>0</v>
      </c>
      <c r="F432" t="inlineStr">
        <is>
          <t>Fee emisión billetes IB</t>
        </is>
      </c>
      <c r="G432" s="234" t="n">
        <v>46022</v>
      </c>
      <c r="H432" s="234" t="n">
        <v>46025</v>
      </c>
      <c r="I432" t="inlineStr">
        <is>
          <t>HPS</t>
        </is>
      </c>
      <c r="J432">
        <f>_xlfn.XLOOKUP(I432,AS:AS,AU:AU)</f>
        <v/>
      </c>
      <c r="K432" t="inlineStr">
        <is>
          <t>EUR</t>
        </is>
      </c>
      <c r="L432" s="238" t="n">
        <v>259</v>
      </c>
      <c r="M432">
        <f>L432*_xlfn.XLOOKUP(K432,AM:AM,AN:AN)</f>
        <v/>
      </c>
      <c r="N432">
        <f>L432*_xlfn.XLOOKUP(K432,AM:AM,AO:AO)</f>
        <v/>
      </c>
      <c r="O432" s="238" t="n">
        <v>259</v>
      </c>
      <c r="P432">
        <f>O432*_xlfn.XLOOKUP(K432,AM:AM,AN:AN)</f>
        <v/>
      </c>
      <c r="Q432">
        <f>O432*_xlfn.XLOOKUP(K432,AM:AM,AO:AO)</f>
        <v/>
      </c>
      <c r="R432">
        <f>_xlfn.XLOOKUP(E432,Y:Y,Z:Z)</f>
        <v/>
      </c>
      <c r="S432">
        <f>_xlfn.XLOOKUP(E432,Y:Y,AB:AB)</f>
        <v/>
      </c>
      <c r="T432">
        <f>WEEKNUM(G432)</f>
        <v/>
      </c>
      <c r="U432">
        <f>YEAR(G432)</f>
        <v/>
      </c>
      <c r="V432" s="117">
        <f>IFERROR(Q432/N432,"0")</f>
        <v/>
      </c>
      <c r="AF432" t="n">
        <v>28531</v>
      </c>
      <c r="AG432" t="inlineStr">
        <is>
          <t>NAO TRAVEL COLLECTION</t>
        </is>
      </c>
      <c r="AH432" t="inlineStr">
        <is>
          <t>CRC</t>
        </is>
      </c>
      <c r="AI432" t="inlineStr">
        <is>
          <t>Mexico</t>
        </is>
      </c>
      <c r="BH432" t="n">
        <v>452</v>
      </c>
      <c r="BI432" t="inlineStr">
        <is>
          <t>ManonR</t>
        </is>
      </c>
    </row>
    <row r="433">
      <c r="A433">
        <f>_xlfn.XLOOKUP(D433,BN:BN,BO:BO)</f>
        <v/>
      </c>
      <c r="B433" t="inlineStr">
        <is>
          <t>SL</t>
        </is>
      </c>
      <c r="C433" t="n">
        <v>79</v>
      </c>
      <c r="D433">
        <f>_xlfn.XLOOKUP(C433,BC:BC,BD:BD)</f>
        <v/>
      </c>
      <c r="E433" t="n">
        <v>32499</v>
      </c>
      <c r="F433" t="inlineStr">
        <is>
          <t>EXO DMC Actividades</t>
        </is>
      </c>
      <c r="G433" s="234" t="n">
        <v>46022</v>
      </c>
      <c r="H433" s="234" t="n">
        <v>46025</v>
      </c>
      <c r="I433" t="inlineStr">
        <is>
          <t>GUI</t>
        </is>
      </c>
      <c r="J433">
        <f>_xlfn.XLOOKUP(I433,AS:AS,AU:AU)</f>
        <v/>
      </c>
      <c r="K433" t="inlineStr">
        <is>
          <t>EUR</t>
        </is>
      </c>
      <c r="L433" s="238" t="n">
        <v>2944.42</v>
      </c>
      <c r="M433">
        <f>L433*_xlfn.XLOOKUP(K433,AM:AM,AN:AN)</f>
        <v/>
      </c>
      <c r="N433">
        <f>L433*_xlfn.XLOOKUP(K433,AM:AM,AO:AO)</f>
        <v/>
      </c>
      <c r="O433" s="238" t="n">
        <v>0</v>
      </c>
      <c r="P433">
        <f>O433*_xlfn.XLOOKUP(K433,AM:AM,AN:AN)</f>
        <v/>
      </c>
      <c r="Q433">
        <f>O433*_xlfn.XLOOKUP(K433,AM:AM,AO:AO)</f>
        <v/>
      </c>
      <c r="R433">
        <f>_xlfn.XLOOKUP(E433,Y:Y,Z:Z)</f>
        <v/>
      </c>
      <c r="S433">
        <f>_xlfn.XLOOKUP(E433,Y:Y,AB:AB)</f>
        <v/>
      </c>
      <c r="T433">
        <f>WEEKNUM(G433)</f>
        <v/>
      </c>
      <c r="U433">
        <f>YEAR(G433)</f>
        <v/>
      </c>
      <c r="V433" s="117">
        <f>IFERROR(Q433/N433,"0")</f>
        <v/>
      </c>
      <c r="AF433" t="n">
        <v>28539</v>
      </c>
      <c r="AG433" t="inlineStr">
        <is>
          <t>CHINA A LA CARTA</t>
        </is>
      </c>
      <c r="AI433" t="inlineStr">
        <is>
          <t>China</t>
        </is>
      </c>
      <c r="BH433" t="n">
        <v>453</v>
      </c>
      <c r="BI433" t="inlineStr">
        <is>
          <t>MarujaN</t>
        </is>
      </c>
    </row>
    <row r="434">
      <c r="A434">
        <f>_xlfn.XLOOKUP(D434,BN:BN,BO:BO)</f>
        <v/>
      </c>
      <c r="B434" t="inlineStr">
        <is>
          <t>SL</t>
        </is>
      </c>
      <c r="C434" t="n">
        <v>79</v>
      </c>
      <c r="D434">
        <f>_xlfn.XLOOKUP(C434,BC:BC,BD:BD)</f>
        <v/>
      </c>
      <c r="E434" t="n">
        <v>29901</v>
      </c>
      <c r="F434" t="inlineStr">
        <is>
          <t>Regalo para Tamara</t>
        </is>
      </c>
      <c r="G434" s="234" t="n">
        <v>46022</v>
      </c>
      <c r="H434" s="234" t="n">
        <v>46025</v>
      </c>
      <c r="I434" t="inlineStr">
        <is>
          <t>OTR</t>
        </is>
      </c>
      <c r="J434">
        <f>_xlfn.XLOOKUP(I434,AS:AS,AU:AU)</f>
        <v/>
      </c>
      <c r="K434" t="inlineStr">
        <is>
          <t>EUR</t>
        </is>
      </c>
      <c r="L434" s="238" t="n">
        <v>307.7</v>
      </c>
      <c r="M434">
        <f>L434*_xlfn.XLOOKUP(K434,AM:AM,AN:AN)</f>
        <v/>
      </c>
      <c r="N434">
        <f>L434*_xlfn.XLOOKUP(K434,AM:AM,AO:AO)</f>
        <v/>
      </c>
      <c r="O434" s="238" t="n">
        <v>0</v>
      </c>
      <c r="P434">
        <f>O434*_xlfn.XLOOKUP(K434,AM:AM,AN:AN)</f>
        <v/>
      </c>
      <c r="Q434">
        <f>O434*_xlfn.XLOOKUP(K434,AM:AM,AO:AO)</f>
        <v/>
      </c>
      <c r="R434">
        <f>_xlfn.XLOOKUP(E434,Y:Y,Z:Z)</f>
        <v/>
      </c>
      <c r="S434">
        <f>_xlfn.XLOOKUP(E434,Y:Y,AB:AB)</f>
        <v/>
      </c>
      <c r="T434">
        <f>WEEKNUM(G434)</f>
        <v/>
      </c>
      <c r="U434">
        <f>YEAR(G434)</f>
        <v/>
      </c>
      <c r="V434" s="117">
        <f>IFERROR(Q434/N434,"0")</f>
        <v/>
      </c>
      <c r="AF434" t="n">
        <v>28546</v>
      </c>
      <c r="AG434" t="inlineStr">
        <is>
          <t>WINDOWS TO JAPAN</t>
        </is>
      </c>
      <c r="AH434" t="inlineStr">
        <is>
          <t>EXC,PKT</t>
        </is>
      </c>
      <c r="AI434" t="inlineStr">
        <is>
          <t>Japan</t>
        </is>
      </c>
      <c r="BH434" t="n">
        <v>454</v>
      </c>
      <c r="BI434" t="inlineStr">
        <is>
          <t>DianaM</t>
        </is>
      </c>
    </row>
    <row r="435">
      <c r="A435">
        <f>_xlfn.XLOOKUP(D435,BN:BN,BO:BO)</f>
        <v/>
      </c>
      <c r="B435" t="inlineStr">
        <is>
          <t>SL</t>
        </is>
      </c>
      <c r="C435" t="n">
        <v>79</v>
      </c>
      <c r="D435">
        <f>_xlfn.XLOOKUP(C435,BC:BC,BD:BD)</f>
        <v/>
      </c>
      <c r="E435" t="n">
        <v>0</v>
      </c>
      <c r="F435" t="inlineStr">
        <is>
          <t>Honorarios Aman</t>
        </is>
      </c>
      <c r="G435" s="234" t="n">
        <v>46022</v>
      </c>
      <c r="H435" s="234" t="n">
        <v>46025</v>
      </c>
      <c r="I435" t="inlineStr">
        <is>
          <t>HPS</t>
        </is>
      </c>
      <c r="J435">
        <f>_xlfn.XLOOKUP(I435,AS:AS,AU:AU)</f>
        <v/>
      </c>
      <c r="K435" t="inlineStr">
        <is>
          <t>EUR</t>
        </is>
      </c>
      <c r="L435" s="238" t="n">
        <v>984.91</v>
      </c>
      <c r="M435">
        <f>L435*_xlfn.XLOOKUP(K435,AM:AM,AN:AN)</f>
        <v/>
      </c>
      <c r="N435">
        <f>L435*_xlfn.XLOOKUP(K435,AM:AM,AO:AO)</f>
        <v/>
      </c>
      <c r="O435" s="238" t="n">
        <v>984.91</v>
      </c>
      <c r="P435">
        <f>O435*_xlfn.XLOOKUP(K435,AM:AM,AN:AN)</f>
        <v/>
      </c>
      <c r="Q435">
        <f>O435*_xlfn.XLOOKUP(K435,AM:AM,AO:AO)</f>
        <v/>
      </c>
      <c r="R435">
        <f>_xlfn.XLOOKUP(E435,Y:Y,Z:Z)</f>
        <v/>
      </c>
      <c r="S435">
        <f>_xlfn.XLOOKUP(E435,Y:Y,AB:AB)</f>
        <v/>
      </c>
      <c r="T435">
        <f>WEEKNUM(G435)</f>
        <v/>
      </c>
      <c r="U435">
        <f>YEAR(G435)</f>
        <v/>
      </c>
      <c r="V435" s="117">
        <f>IFERROR(Q435/N435,"0")</f>
        <v/>
      </c>
      <c r="AF435" t="n">
        <v>28570</v>
      </c>
      <c r="AG435" t="inlineStr">
        <is>
          <t>AMAN NAI LERT BANGKOK</t>
        </is>
      </c>
      <c r="AH435" t="inlineStr">
        <is>
          <t>HTL</t>
        </is>
      </c>
      <c r="AI435" t="inlineStr">
        <is>
          <t>Thailand</t>
        </is>
      </c>
      <c r="BH435" t="n">
        <v>455</v>
      </c>
      <c r="BI435" t="inlineStr">
        <is>
          <t>IsraelB</t>
        </is>
      </c>
    </row>
    <row r="436">
      <c r="A436">
        <f>_xlfn.XLOOKUP(D436,BN:BN,BO:BO)</f>
        <v/>
      </c>
      <c r="B436" t="inlineStr">
        <is>
          <t>SL</t>
        </is>
      </c>
      <c r="C436" t="n">
        <v>79</v>
      </c>
      <c r="D436">
        <f>_xlfn.XLOOKUP(C436,BC:BC,BD:BD)</f>
        <v/>
      </c>
      <c r="E436" t="n">
        <v>0</v>
      </c>
      <c r="F436" t="inlineStr">
        <is>
          <t>Honorarios DMC</t>
        </is>
      </c>
      <c r="G436" s="234" t="n">
        <v>46022</v>
      </c>
      <c r="H436" s="234" t="n">
        <v>46025</v>
      </c>
      <c r="I436" t="inlineStr">
        <is>
          <t>HPS</t>
        </is>
      </c>
      <c r="J436">
        <f>_xlfn.XLOOKUP(I436,AS:AS,AU:AU)</f>
        <v/>
      </c>
      <c r="K436" t="inlineStr">
        <is>
          <t>EUR</t>
        </is>
      </c>
      <c r="L436" s="238" t="n">
        <v>350.97</v>
      </c>
      <c r="M436">
        <f>L436*_xlfn.XLOOKUP(K436,AM:AM,AN:AN)</f>
        <v/>
      </c>
      <c r="N436">
        <f>L436*_xlfn.XLOOKUP(K436,AM:AM,AO:AO)</f>
        <v/>
      </c>
      <c r="O436" s="238" t="n">
        <v>350.97</v>
      </c>
      <c r="P436">
        <f>O436*_xlfn.XLOOKUP(K436,AM:AM,AN:AN)</f>
        <v/>
      </c>
      <c r="Q436">
        <f>O436*_xlfn.XLOOKUP(K436,AM:AM,AO:AO)</f>
        <v/>
      </c>
      <c r="R436">
        <f>_xlfn.XLOOKUP(E436,Y:Y,Z:Z)</f>
        <v/>
      </c>
      <c r="S436">
        <f>_xlfn.XLOOKUP(E436,Y:Y,AB:AB)</f>
        <v/>
      </c>
      <c r="T436">
        <f>WEEKNUM(G436)</f>
        <v/>
      </c>
      <c r="U436">
        <f>YEAR(G436)</f>
        <v/>
      </c>
      <c r="V436" s="117">
        <f>IFERROR(Q436/N436,"0")</f>
        <v/>
      </c>
      <c r="AF436" t="n">
        <v>28604</v>
      </c>
      <c r="AG436" t="inlineStr">
        <is>
          <t>Eleven Experience</t>
        </is>
      </c>
      <c r="AH436" t="inlineStr">
        <is>
          <t>PKT</t>
        </is>
      </c>
      <c r="AI436" t="inlineStr">
        <is>
          <t>United States</t>
        </is>
      </c>
      <c r="BH436" t="n">
        <v>456</v>
      </c>
      <c r="BI436" t="inlineStr">
        <is>
          <t>ManonR</t>
        </is>
      </c>
    </row>
    <row r="437">
      <c r="A437">
        <f>_xlfn.XLOOKUP(D437,BN:BN,BO:BO)</f>
        <v/>
      </c>
      <c r="B437" t="inlineStr">
        <is>
          <t>SL</t>
        </is>
      </c>
      <c r="C437" t="n">
        <v>79</v>
      </c>
      <c r="D437">
        <f>_xlfn.XLOOKUP(C437,BC:BC,BD:BD)</f>
        <v/>
      </c>
      <c r="E437" t="n">
        <v>0</v>
      </c>
      <c r="F437" t="inlineStr">
        <is>
          <t>Comisión Amanjena</t>
        </is>
      </c>
      <c r="G437" s="234" t="n">
        <v>46022</v>
      </c>
      <c r="H437" s="234" t="n">
        <v>46025</v>
      </c>
      <c r="I437" t="inlineStr">
        <is>
          <t>HPS</t>
        </is>
      </c>
      <c r="J437">
        <f>_xlfn.XLOOKUP(I437,AS:AS,AU:AU)</f>
        <v/>
      </c>
      <c r="K437" t="inlineStr">
        <is>
          <t>EUR</t>
        </is>
      </c>
      <c r="L437" s="238" t="n">
        <v>1890</v>
      </c>
      <c r="M437">
        <f>L437*_xlfn.XLOOKUP(K437,AM:AM,AN:AN)</f>
        <v/>
      </c>
      <c r="N437">
        <f>L437*_xlfn.XLOOKUP(K437,AM:AM,AO:AO)</f>
        <v/>
      </c>
      <c r="O437" s="238" t="n">
        <v>1890</v>
      </c>
      <c r="P437">
        <f>O437*_xlfn.XLOOKUP(K437,AM:AM,AN:AN)</f>
        <v/>
      </c>
      <c r="Q437">
        <f>O437*_xlfn.XLOOKUP(K437,AM:AM,AO:AO)</f>
        <v/>
      </c>
      <c r="R437">
        <f>_xlfn.XLOOKUP(E437,Y:Y,Z:Z)</f>
        <v/>
      </c>
      <c r="S437">
        <f>_xlfn.XLOOKUP(E437,Y:Y,AB:AB)</f>
        <v/>
      </c>
      <c r="T437">
        <f>WEEKNUM(G437)</f>
        <v/>
      </c>
      <c r="U437">
        <f>YEAR(G437)</f>
        <v/>
      </c>
      <c r="V437" s="117">
        <f>IFERROR(Q437/N437,"0")</f>
        <v/>
      </c>
      <c r="AF437" s="86" t="n">
        <v>28656</v>
      </c>
      <c r="AG437" s="86" t="inlineStr">
        <is>
          <t>Tour Plus Sicilia S.R.L</t>
        </is>
      </c>
      <c r="AH437" s="86" t="inlineStr">
        <is>
          <t>ATR</t>
        </is>
      </c>
      <c r="AI437" s="86" t="inlineStr">
        <is>
          <t>Italy</t>
        </is>
      </c>
      <c r="BH437" t="n">
        <v>457</v>
      </c>
      <c r="BI437" t="inlineStr">
        <is>
          <t>VeronicaN</t>
        </is>
      </c>
    </row>
    <row r="438">
      <c r="A438">
        <f>_xlfn.XLOOKUP(D438,BN:BN,BO:BO)</f>
        <v/>
      </c>
      <c r="B438" t="inlineStr">
        <is>
          <t>SL</t>
        </is>
      </c>
      <c r="C438" t="n">
        <v>79</v>
      </c>
      <c r="D438">
        <f>_xlfn.XLOOKUP(C438,BC:BC,BD:BD)</f>
        <v/>
      </c>
      <c r="E438" t="n">
        <v>34017</v>
      </c>
      <c r="F438" t="inlineStr">
        <is>
          <t>Gasto por tipo de cambio</t>
        </is>
      </c>
      <c r="G438" s="234" t="n">
        <v>46022</v>
      </c>
      <c r="H438" s="234" t="n">
        <v>46025</v>
      </c>
      <c r="I438" t="inlineStr">
        <is>
          <t>HTL</t>
        </is>
      </c>
      <c r="J438">
        <f>_xlfn.XLOOKUP(I438,AS:AS,AU:AU)</f>
        <v/>
      </c>
      <c r="K438" t="inlineStr">
        <is>
          <t>EUR</t>
        </is>
      </c>
      <c r="L438" s="238" t="n">
        <v>728.63</v>
      </c>
      <c r="M438">
        <f>L438*_xlfn.XLOOKUP(K438,AM:AM,AN:AN)</f>
        <v/>
      </c>
      <c r="N438">
        <f>L438*_xlfn.XLOOKUP(K438,AM:AM,AO:AO)</f>
        <v/>
      </c>
      <c r="O438" s="238" t="n">
        <v>0</v>
      </c>
      <c r="P438">
        <f>O438*_xlfn.XLOOKUP(K438,AM:AM,AN:AN)</f>
        <v/>
      </c>
      <c r="Q438">
        <f>O438*_xlfn.XLOOKUP(K438,AM:AM,AO:AO)</f>
        <v/>
      </c>
      <c r="R438">
        <f>_xlfn.XLOOKUP(E438,Y:Y,Z:Z)</f>
        <v/>
      </c>
      <c r="S438">
        <f>_xlfn.XLOOKUP(E438,Y:Y,AB:AB)</f>
        <v/>
      </c>
      <c r="T438">
        <f>WEEKNUM(G438)</f>
        <v/>
      </c>
      <c r="U438">
        <f>YEAR(G438)</f>
        <v/>
      </c>
      <c r="V438" s="117">
        <f>IFERROR(Q438/N438,"0")</f>
        <v/>
      </c>
      <c r="AF438" t="n">
        <v>28661</v>
      </c>
      <c r="AG438" t="inlineStr">
        <is>
          <t>CA PA CASA PRIVATA</t>
        </is>
      </c>
      <c r="AH438" t="inlineStr">
        <is>
          <t>HTL</t>
        </is>
      </c>
      <c r="AI438" t="inlineStr">
        <is>
          <t>Italy</t>
        </is>
      </c>
      <c r="BH438" t="n">
        <v>458</v>
      </c>
      <c r="BI438" t="inlineStr">
        <is>
          <t>VeronicaN</t>
        </is>
      </c>
    </row>
    <row r="439">
      <c r="A439">
        <f>_xlfn.XLOOKUP(D439,BN:BN,BO:BO)</f>
        <v/>
      </c>
      <c r="B439" t="inlineStr">
        <is>
          <t>SL</t>
        </is>
      </c>
      <c r="C439" t="n">
        <v>79</v>
      </c>
      <c r="D439">
        <f>_xlfn.XLOOKUP(C439,BC:BC,BD:BD)</f>
        <v/>
      </c>
      <c r="E439" t="n">
        <v>0</v>
      </c>
      <c r="F439" t="inlineStr">
        <is>
          <t>Diferencia de tipo de cambio</t>
        </is>
      </c>
      <c r="G439" s="234" t="n">
        <v>46022</v>
      </c>
      <c r="H439" s="234" t="n">
        <v>46025</v>
      </c>
      <c r="I439" t="inlineStr">
        <is>
          <t>HPS</t>
        </is>
      </c>
      <c r="J439">
        <f>_xlfn.XLOOKUP(I439,AS:AS,AU:AU)</f>
        <v/>
      </c>
      <c r="K439" t="inlineStr">
        <is>
          <t>EUR</t>
        </is>
      </c>
      <c r="L439" s="238" t="n">
        <v>-728.63</v>
      </c>
      <c r="M439">
        <f>L439*_xlfn.XLOOKUP(K439,AM:AM,AN:AN)</f>
        <v/>
      </c>
      <c r="N439">
        <f>L439*_xlfn.XLOOKUP(K439,AM:AM,AO:AO)</f>
        <v/>
      </c>
      <c r="O439" s="238" t="n">
        <v>-728.63</v>
      </c>
      <c r="P439">
        <f>O439*_xlfn.XLOOKUP(K439,AM:AM,AN:AN)</f>
        <v/>
      </c>
      <c r="Q439">
        <f>O439*_xlfn.XLOOKUP(K439,AM:AM,AO:AO)</f>
        <v/>
      </c>
      <c r="R439">
        <f>_xlfn.XLOOKUP(E439,Y:Y,Z:Z)</f>
        <v/>
      </c>
      <c r="S439">
        <f>_xlfn.XLOOKUP(E439,Y:Y,AB:AB)</f>
        <v/>
      </c>
      <c r="T439">
        <f>WEEKNUM(G439)</f>
        <v/>
      </c>
      <c r="U439">
        <f>YEAR(G439)</f>
        <v/>
      </c>
      <c r="V439" s="117">
        <f>IFERROR(Q439/N439,"0")</f>
        <v/>
      </c>
      <c r="AF439" t="n">
        <v>28695</v>
      </c>
      <c r="AG439" t="inlineStr">
        <is>
          <t>ANIYAMI TURISMO LTDA</t>
        </is>
      </c>
      <c r="AH439" t="inlineStr">
        <is>
          <t>PKT</t>
        </is>
      </c>
      <c r="AI439" t="inlineStr">
        <is>
          <t>Brazil</t>
        </is>
      </c>
      <c r="BH439" t="n">
        <v>459</v>
      </c>
      <c r="BI439" t="inlineStr">
        <is>
          <t>VeronicaN</t>
        </is>
      </c>
    </row>
    <row r="440">
      <c r="A440">
        <f>_xlfn.XLOOKUP(D440,BN:BN,BO:BO)</f>
        <v/>
      </c>
      <c r="B440" t="inlineStr">
        <is>
          <t>SL</t>
        </is>
      </c>
      <c r="C440" t="n">
        <v>80</v>
      </c>
      <c r="D440">
        <f>_xlfn.XLOOKUP(C440,BC:BC,BD:BD)</f>
        <v/>
      </c>
      <c r="E440" t="n">
        <v>27688</v>
      </c>
      <c r="F440" t="inlineStr">
        <is>
          <t>Billete IB | 26ENE - MAD JFK MAD</t>
        </is>
      </c>
      <c r="G440" s="234" t="n">
        <v>46048</v>
      </c>
      <c r="H440" s="234" t="n">
        <v>46052</v>
      </c>
      <c r="I440" t="inlineStr">
        <is>
          <t>ABC</t>
        </is>
      </c>
      <c r="J440">
        <f>_xlfn.XLOOKUP(I440,AS:AS,AU:AU)</f>
        <v/>
      </c>
      <c r="K440" t="inlineStr">
        <is>
          <t>EUR</t>
        </is>
      </c>
      <c r="L440" s="238" t="n">
        <v>5176.1</v>
      </c>
      <c r="M440">
        <f>L440*_xlfn.XLOOKUP(K440,AM:AM,AN:AN)</f>
        <v/>
      </c>
      <c r="N440">
        <f>L440*_xlfn.XLOOKUP(K440,AM:AM,AO:AO)</f>
        <v/>
      </c>
      <c r="O440" s="238" t="n">
        <v>0</v>
      </c>
      <c r="P440">
        <f>O440*_xlfn.XLOOKUP(K440,AM:AM,AN:AN)</f>
        <v/>
      </c>
      <c r="Q440">
        <f>O440*_xlfn.XLOOKUP(K440,AM:AM,AO:AO)</f>
        <v/>
      </c>
      <c r="R440">
        <f>_xlfn.XLOOKUP(E440,Y:Y,Z:Z)</f>
        <v/>
      </c>
      <c r="S440">
        <f>_xlfn.XLOOKUP(E440,Y:Y,AB:AB)</f>
        <v/>
      </c>
      <c r="T440">
        <f>WEEKNUM(G440)</f>
        <v/>
      </c>
      <c r="U440">
        <f>YEAR(G440)</f>
        <v/>
      </c>
      <c r="V440" s="117">
        <f>IFERROR(Q440/N440,"0")</f>
        <v/>
      </c>
      <c r="Y440" s="86" t="n"/>
      <c r="Z440" s="86" t="n"/>
      <c r="AA440" s="86" t="n"/>
      <c r="AB440" s="86" t="n"/>
      <c r="AC440" s="86" t="n"/>
      <c r="AD440" s="86" t="n"/>
      <c r="AE440" s="86" t="n"/>
      <c r="AF440" t="n">
        <v>28705</v>
      </c>
      <c r="AG440" t="inlineStr">
        <is>
          <t>VENICE SIMPLON ORIENT EXPRESS A BELMOND TRAIN</t>
        </is>
      </c>
      <c r="AH440" t="inlineStr">
        <is>
          <t>HTL</t>
        </is>
      </c>
      <c r="AI440" t="inlineStr">
        <is>
          <t>United Kingdom</t>
        </is>
      </c>
      <c r="AJ440" s="86" t="n"/>
      <c r="AK440" s="86" t="n"/>
      <c r="AL440" s="86" t="n"/>
      <c r="AM440" s="86" t="n"/>
      <c r="AN440" s="86" t="n"/>
      <c r="AO440" s="86" t="n"/>
      <c r="AP440" s="86" t="n"/>
      <c r="AQ440" s="86" t="n"/>
      <c r="AR440" s="86" t="n"/>
      <c r="AS440" s="86" t="n"/>
      <c r="AT440" s="86" t="n"/>
      <c r="AU440" s="86" t="n"/>
      <c r="AV440" s="86" t="n"/>
      <c r="AW440" s="86" t="n"/>
      <c r="AX440" s="86" t="n"/>
      <c r="AY440" s="86" t="n"/>
      <c r="AZ440" s="86" t="n"/>
      <c r="BA440" s="86" t="n"/>
      <c r="BB440" s="86" t="n"/>
      <c r="BC440" s="86" t="n"/>
      <c r="BD440" s="86" t="n"/>
      <c r="BE440" s="86" t="n"/>
      <c r="BF440" s="86" t="n"/>
      <c r="BG440" s="86" t="n"/>
      <c r="BH440" s="86" t="n">
        <v>460</v>
      </c>
      <c r="BI440" s="86" t="inlineStr">
        <is>
          <t>IsraelB</t>
        </is>
      </c>
      <c r="BJ440" s="86" t="n"/>
      <c r="BK440" s="86" t="n"/>
      <c r="BL440" s="86" t="n"/>
      <c r="BM440" s="86" t="n"/>
      <c r="BN440" s="86" t="n"/>
      <c r="BO440" s="86" t="n"/>
    </row>
    <row r="441">
      <c r="A441">
        <f>_xlfn.XLOOKUP(D441,BN:BN,BO:BO)</f>
        <v/>
      </c>
      <c r="B441" t="inlineStr">
        <is>
          <t>SL</t>
        </is>
      </c>
      <c r="C441" t="n">
        <v>80</v>
      </c>
      <c r="D441">
        <f>_xlfn.XLOOKUP(C441,BC:BC,BD:BD)</f>
        <v/>
      </c>
      <c r="E441" t="n">
        <v>27688</v>
      </c>
      <c r="F441" t="inlineStr">
        <is>
          <t xml:space="preserve">Reemisión billete 26ENE </t>
        </is>
      </c>
      <c r="G441" s="234" t="n">
        <v>46048</v>
      </c>
      <c r="H441" s="234" t="n">
        <v>46052</v>
      </c>
      <c r="I441" t="inlineStr">
        <is>
          <t>ABC</t>
        </is>
      </c>
      <c r="J441">
        <f>_xlfn.XLOOKUP(I441,AS:AS,AU:AU)</f>
        <v/>
      </c>
      <c r="K441" t="inlineStr">
        <is>
          <t>EUR</t>
        </is>
      </c>
      <c r="L441" s="238" t="n">
        <v>416.02</v>
      </c>
      <c r="M441">
        <f>L441*_xlfn.XLOOKUP(K441,AM:AM,AN:AN)</f>
        <v/>
      </c>
      <c r="N441">
        <f>L441*_xlfn.XLOOKUP(K441,AM:AM,AO:AO)</f>
        <v/>
      </c>
      <c r="O441" s="238" t="n">
        <v>0</v>
      </c>
      <c r="P441">
        <f>O441*_xlfn.XLOOKUP(K441,AM:AM,AN:AN)</f>
        <v/>
      </c>
      <c r="Q441">
        <f>O441*_xlfn.XLOOKUP(K441,AM:AM,AO:AO)</f>
        <v/>
      </c>
      <c r="R441">
        <f>_xlfn.XLOOKUP(E441,Y:Y,Z:Z)</f>
        <v/>
      </c>
      <c r="S441">
        <f>_xlfn.XLOOKUP(E441,Y:Y,AB:AB)</f>
        <v/>
      </c>
      <c r="T441">
        <f>WEEKNUM(G441)</f>
        <v/>
      </c>
      <c r="U441">
        <f>YEAR(G441)</f>
        <v/>
      </c>
      <c r="V441" s="117">
        <f>IFERROR(Q441/N441,"0")</f>
        <v/>
      </c>
      <c r="AF441" t="n">
        <v>28730</v>
      </c>
      <c r="AG441" t="inlineStr">
        <is>
          <t>THE ST. REGIS FLORENCE</t>
        </is>
      </c>
      <c r="AH441" t="inlineStr">
        <is>
          <t>HTL</t>
        </is>
      </c>
      <c r="AI441" t="inlineStr">
        <is>
          <t>Italy</t>
        </is>
      </c>
      <c r="BH441" t="n">
        <v>461</v>
      </c>
      <c r="BI441" t="inlineStr">
        <is>
          <t>MinervaH</t>
        </is>
      </c>
    </row>
    <row r="442">
      <c r="A442">
        <f>_xlfn.XLOOKUP(D442,BN:BN,BO:BO)</f>
        <v/>
      </c>
      <c r="B442" t="inlineStr">
        <is>
          <t>SL</t>
        </is>
      </c>
      <c r="C442" t="n">
        <v>80</v>
      </c>
      <c r="D442">
        <f>_xlfn.XLOOKUP(C442,BC:BC,BD:BD)</f>
        <v/>
      </c>
      <c r="E442" t="n">
        <v>0</v>
      </c>
      <c r="F442" t="inlineStr">
        <is>
          <t>Comisión pago AMEX</t>
        </is>
      </c>
      <c r="G442" s="234" t="n">
        <v>46033</v>
      </c>
      <c r="H442" s="234" t="n">
        <v>46052</v>
      </c>
      <c r="I442" t="inlineStr">
        <is>
          <t>CPT</t>
        </is>
      </c>
      <c r="J442">
        <f>_xlfn.XLOOKUP(I442,AS:AS,AU:AU)</f>
        <v/>
      </c>
      <c r="K442" t="inlineStr">
        <is>
          <t>EUR</t>
        </is>
      </c>
      <c r="L442" s="238" t="n">
        <v>112.88</v>
      </c>
      <c r="M442">
        <f>L442*_xlfn.XLOOKUP(K442,AM:AM,AN:AN)</f>
        <v/>
      </c>
      <c r="N442">
        <f>L442*_xlfn.XLOOKUP(K442,AM:AM,AO:AO)</f>
        <v/>
      </c>
      <c r="O442" s="238" t="n">
        <v>112.88</v>
      </c>
      <c r="P442">
        <f>O442*_xlfn.XLOOKUP(K442,AM:AM,AN:AN)</f>
        <v/>
      </c>
      <c r="Q442">
        <f>O442*_xlfn.XLOOKUP(K442,AM:AM,AO:AO)</f>
        <v/>
      </c>
      <c r="R442">
        <f>_xlfn.XLOOKUP(E442,Y:Y,Z:Z)</f>
        <v/>
      </c>
      <c r="S442">
        <f>_xlfn.XLOOKUP(E442,Y:Y,AB:AB)</f>
        <v/>
      </c>
      <c r="T442">
        <f>WEEKNUM(G442)</f>
        <v/>
      </c>
      <c r="U442">
        <f>YEAR(G442)</f>
        <v/>
      </c>
      <c r="V442" s="117">
        <f>IFERROR(Q442/N442,"0")</f>
        <v/>
      </c>
      <c r="AF442" t="n">
        <v>28731</v>
      </c>
      <c r="AG442" t="inlineStr">
        <is>
          <t>ASIA EXOTICA</t>
        </is>
      </c>
      <c r="AH442" t="inlineStr">
        <is>
          <t>PKT</t>
        </is>
      </c>
      <c r="AI442" t="inlineStr">
        <is>
          <t>Thailand</t>
        </is>
      </c>
      <c r="BH442" t="n">
        <v>462</v>
      </c>
      <c r="BI442" t="inlineStr">
        <is>
          <t>VeronicaN</t>
        </is>
      </c>
    </row>
    <row r="443">
      <c r="A443">
        <f>_xlfn.XLOOKUP(D443,BN:BN,BO:BO)</f>
        <v/>
      </c>
      <c r="B443" t="inlineStr">
        <is>
          <t>SL</t>
        </is>
      </c>
      <c r="C443" t="n">
        <v>81</v>
      </c>
      <c r="D443">
        <f>_xlfn.XLOOKUP(C443,BC:BC,BD:BD)</f>
        <v/>
      </c>
      <c r="E443" t="n">
        <v>27688</v>
      </c>
      <c r="F443" t="inlineStr">
        <is>
          <t>Billete TK | MAD-KIX // MNL-MAD</t>
        </is>
      </c>
      <c r="G443" s="234" t="n">
        <v>46131</v>
      </c>
      <c r="H443" s="234" t="n">
        <v>46149</v>
      </c>
      <c r="I443" t="inlineStr">
        <is>
          <t>ABC</t>
        </is>
      </c>
      <c r="J443">
        <f>_xlfn.XLOOKUP(I443,AS:AS,AU:AU)</f>
        <v/>
      </c>
      <c r="K443" t="inlineStr">
        <is>
          <t>EUR</t>
        </is>
      </c>
      <c r="L443" s="238" t="n">
        <v>2358</v>
      </c>
      <c r="M443">
        <f>L443*_xlfn.XLOOKUP(K443,AM:AM,AN:AN)</f>
        <v/>
      </c>
      <c r="N443">
        <f>L443*_xlfn.XLOOKUP(K443,AM:AM,AO:AO)</f>
        <v/>
      </c>
      <c r="O443" s="238" t="n">
        <v>0</v>
      </c>
      <c r="P443">
        <f>O443*_xlfn.XLOOKUP(K443,AM:AM,AN:AN)</f>
        <v/>
      </c>
      <c r="Q443">
        <f>O443*_xlfn.XLOOKUP(K443,AM:AM,AO:AO)</f>
        <v/>
      </c>
      <c r="R443">
        <f>_xlfn.XLOOKUP(E443,Y:Y,Z:Z)</f>
        <v/>
      </c>
      <c r="S443">
        <f>_xlfn.XLOOKUP(E443,Y:Y,AB:AB)</f>
        <v/>
      </c>
      <c r="T443">
        <f>WEEKNUM(G443)</f>
        <v/>
      </c>
      <c r="U443">
        <f>YEAR(G443)</f>
        <v/>
      </c>
      <c r="V443" s="117">
        <f>IFERROR(Q443/N443,"0")</f>
        <v/>
      </c>
      <c r="AF443" t="n">
        <v>28733</v>
      </c>
      <c r="AG443" t="inlineStr">
        <is>
          <t>NYS</t>
        </is>
      </c>
      <c r="AI443" t="inlineStr">
        <is>
          <t>France</t>
        </is>
      </c>
      <c r="BH443" t="n">
        <v>463</v>
      </c>
      <c r="BI443" t="inlineStr">
        <is>
          <t>marc1989</t>
        </is>
      </c>
    </row>
    <row r="444">
      <c r="A444">
        <f>_xlfn.XLOOKUP(D444,BN:BN,BO:BO)</f>
        <v/>
      </c>
      <c r="B444" t="inlineStr">
        <is>
          <t>SL</t>
        </is>
      </c>
      <c r="C444" t="n">
        <v>81</v>
      </c>
      <c r="D444">
        <f>_xlfn.XLOOKUP(C444,BC:BC,BD:BD)</f>
        <v/>
      </c>
      <c r="E444" t="n">
        <v>27688</v>
      </c>
      <c r="F444" t="inlineStr">
        <is>
          <t>Billete PR | TYO-MNL</t>
        </is>
      </c>
      <c r="G444" s="234" t="n">
        <v>46143</v>
      </c>
      <c r="H444" s="234" t="n">
        <v>46143</v>
      </c>
      <c r="I444" t="inlineStr">
        <is>
          <t>ABC</t>
        </is>
      </c>
      <c r="J444">
        <f>_xlfn.XLOOKUP(I444,AS:AS,AU:AU)</f>
        <v/>
      </c>
      <c r="K444" t="inlineStr">
        <is>
          <t>EUR</t>
        </is>
      </c>
      <c r="L444" s="238" t="n">
        <v>580</v>
      </c>
      <c r="M444">
        <f>L444*_xlfn.XLOOKUP(K444,AM:AM,AN:AN)</f>
        <v/>
      </c>
      <c r="N444">
        <f>L444*_xlfn.XLOOKUP(K444,AM:AM,AO:AO)</f>
        <v/>
      </c>
      <c r="O444" s="238" t="n">
        <v>0</v>
      </c>
      <c r="P444">
        <f>O444*_xlfn.XLOOKUP(K444,AM:AM,AN:AN)</f>
        <v/>
      </c>
      <c r="Q444">
        <f>O444*_xlfn.XLOOKUP(K444,AM:AM,AO:AO)</f>
        <v/>
      </c>
      <c r="R444">
        <f>_xlfn.XLOOKUP(E444,Y:Y,Z:Z)</f>
        <v/>
      </c>
      <c r="S444">
        <f>_xlfn.XLOOKUP(E444,Y:Y,AB:AB)</f>
        <v/>
      </c>
      <c r="T444">
        <f>WEEKNUM(G444)</f>
        <v/>
      </c>
      <c r="U444">
        <f>YEAR(G444)</f>
        <v/>
      </c>
      <c r="V444" s="117">
        <f>IFERROR(Q444/N444,"0")</f>
        <v/>
      </c>
      <c r="AF444" t="n">
        <v>28734</v>
      </c>
      <c r="AG444" t="inlineStr">
        <is>
          <t>COMO CLASSIC BOATS S.R.L.</t>
        </is>
      </c>
      <c r="AH444" t="inlineStr">
        <is>
          <t>TRF</t>
        </is>
      </c>
      <c r="AI444" t="inlineStr">
        <is>
          <t>Italy</t>
        </is>
      </c>
      <c r="BH444" t="n">
        <v>464</v>
      </c>
      <c r="BI444" t="inlineStr">
        <is>
          <t>MartinB</t>
        </is>
      </c>
    </row>
    <row r="445">
      <c r="A445">
        <f>_xlfn.XLOOKUP(D445,BN:BN,BO:BO)</f>
        <v/>
      </c>
      <c r="B445" t="inlineStr">
        <is>
          <t>SL</t>
        </is>
      </c>
      <c r="C445" t="n">
        <v>81</v>
      </c>
      <c r="D445">
        <f>_xlfn.XLOOKUP(C445,BC:BC,BD:BD)</f>
        <v/>
      </c>
      <c r="E445" t="n">
        <v>0</v>
      </c>
      <c r="F445" t="inlineStr">
        <is>
          <t xml:space="preserve">Fee emisión billetes </t>
        </is>
      </c>
      <c r="G445" s="234" t="n">
        <v>46131</v>
      </c>
      <c r="H445" s="234" t="n">
        <v>46150</v>
      </c>
      <c r="I445" t="inlineStr">
        <is>
          <t>HPS</t>
        </is>
      </c>
      <c r="J445">
        <f>_xlfn.XLOOKUP(I445,AS:AS,AU:AU)</f>
        <v/>
      </c>
      <c r="K445" t="inlineStr">
        <is>
          <t>EUR</t>
        </is>
      </c>
      <c r="L445" s="238" t="n">
        <v>160</v>
      </c>
      <c r="M445">
        <f>L445*_xlfn.XLOOKUP(K445,AM:AM,AN:AN)</f>
        <v/>
      </c>
      <c r="N445">
        <f>L445*_xlfn.XLOOKUP(K445,AM:AM,AO:AO)</f>
        <v/>
      </c>
      <c r="O445" s="238" t="n">
        <v>160</v>
      </c>
      <c r="P445">
        <f>O445*_xlfn.XLOOKUP(K445,AM:AM,AN:AN)</f>
        <v/>
      </c>
      <c r="Q445">
        <f>O445*_xlfn.XLOOKUP(K445,AM:AM,AO:AO)</f>
        <v/>
      </c>
      <c r="R445">
        <f>_xlfn.XLOOKUP(E445,Y:Y,Z:Z)</f>
        <v/>
      </c>
      <c r="S445">
        <f>_xlfn.XLOOKUP(E445,Y:Y,AB:AB)</f>
        <v/>
      </c>
      <c r="T445">
        <f>WEEKNUM(G445)</f>
        <v/>
      </c>
      <c r="U445">
        <f>YEAR(G445)</f>
        <v/>
      </c>
      <c r="V445" s="117">
        <f>IFERROR(Q445/N445,"0")</f>
        <v/>
      </c>
      <c r="AF445" t="n">
        <v>28747</v>
      </c>
      <c r="AG445" t="inlineStr">
        <is>
          <t>WALKS INSIDE ROME</t>
        </is>
      </c>
      <c r="AH445" t="inlineStr">
        <is>
          <t>PKT</t>
        </is>
      </c>
      <c r="AI445" t="inlineStr">
        <is>
          <t>Italy</t>
        </is>
      </c>
      <c r="BH445" t="n">
        <v>465</v>
      </c>
      <c r="BI445" t="inlineStr">
        <is>
          <t>ClaudiaF</t>
        </is>
      </c>
    </row>
    <row r="446">
      <c r="A446">
        <f>_xlfn.XLOOKUP(D446,BN:BN,BO:BO)</f>
        <v/>
      </c>
      <c r="B446" t="inlineStr">
        <is>
          <t>SL</t>
        </is>
      </c>
      <c r="C446" t="n">
        <v>81</v>
      </c>
      <c r="D446">
        <f>_xlfn.XLOOKUP(C446,BC:BC,BD:BD)</f>
        <v/>
      </c>
      <c r="E446" t="n">
        <v>34293</v>
      </c>
      <c r="F446" t="inlineStr">
        <is>
          <t>JAPON</t>
        </is>
      </c>
      <c r="G446" s="234" t="n">
        <v>46132</v>
      </c>
      <c r="H446" s="234" t="n">
        <v>46143</v>
      </c>
      <c r="I446" t="inlineStr">
        <is>
          <t>PKT</t>
        </is>
      </c>
      <c r="J446">
        <f>_xlfn.XLOOKUP(I446,AS:AS,AU:AU)</f>
        <v/>
      </c>
      <c r="K446" t="inlineStr">
        <is>
          <t>EUR</t>
        </is>
      </c>
      <c r="L446" s="238" t="n">
        <v>6568.7</v>
      </c>
      <c r="M446">
        <f>L446*_xlfn.XLOOKUP(K446,AM:AM,AN:AN)</f>
        <v/>
      </c>
      <c r="N446">
        <f>L446*_xlfn.XLOOKUP(K446,AM:AM,AO:AO)</f>
        <v/>
      </c>
      <c r="O446" s="238" t="n">
        <v>1324.7</v>
      </c>
      <c r="P446">
        <f>O446*_xlfn.XLOOKUP(K446,AM:AM,AN:AN)</f>
        <v/>
      </c>
      <c r="Q446">
        <f>O446*_xlfn.XLOOKUP(K446,AM:AM,AO:AO)</f>
        <v/>
      </c>
      <c r="R446">
        <f>_xlfn.XLOOKUP(E446,Y:Y,Z:Z)</f>
        <v/>
      </c>
      <c r="S446">
        <f>_xlfn.XLOOKUP(E446,Y:Y,AB:AB)</f>
        <v/>
      </c>
      <c r="T446">
        <f>WEEKNUM(G446)</f>
        <v/>
      </c>
      <c r="U446">
        <f>YEAR(G446)</f>
        <v/>
      </c>
      <c r="V446" s="117">
        <f>IFERROR(Q446/N446,"0")</f>
        <v/>
      </c>
      <c r="AF446" t="n">
        <v>28748</v>
      </c>
      <c r="AG446" t="inlineStr">
        <is>
          <t>BELMOND SICILY SPA</t>
        </is>
      </c>
      <c r="AH446" t="inlineStr">
        <is>
          <t>OTR</t>
        </is>
      </c>
      <c r="AI446" t="inlineStr">
        <is>
          <t>Italy</t>
        </is>
      </c>
      <c r="BH446" t="n">
        <v>466</v>
      </c>
      <c r="BI446" t="inlineStr">
        <is>
          <t>LucianaE</t>
        </is>
      </c>
    </row>
    <row r="447">
      <c r="A447">
        <f>_xlfn.XLOOKUP(D447,BN:BN,BO:BO)</f>
        <v/>
      </c>
      <c r="B447" t="inlineStr">
        <is>
          <t>SL</t>
        </is>
      </c>
      <c r="C447" t="n">
        <v>81</v>
      </c>
      <c r="D447">
        <f>_xlfn.XLOOKUP(C447,BC:BC,BD:BD)</f>
        <v/>
      </c>
      <c r="E447" t="n">
        <v>34316</v>
      </c>
      <c r="F447" t="inlineStr">
        <is>
          <t>Filipinas</t>
        </is>
      </c>
      <c r="G447" s="234" t="n">
        <v>46143</v>
      </c>
      <c r="H447" s="234" t="n">
        <v>46150</v>
      </c>
      <c r="I447" t="inlineStr">
        <is>
          <t>PKT</t>
        </is>
      </c>
      <c r="J447">
        <f>_xlfn.XLOOKUP(I447,AS:AS,AU:AU)</f>
        <v/>
      </c>
      <c r="K447" t="inlineStr">
        <is>
          <t>EUR</t>
        </is>
      </c>
      <c r="L447" s="238" t="n">
        <v>4296.7</v>
      </c>
      <c r="M447">
        <f>L447*_xlfn.XLOOKUP(K447,AM:AM,AN:AN)</f>
        <v/>
      </c>
      <c r="N447">
        <f>L447*_xlfn.XLOOKUP(K447,AM:AM,AO:AO)</f>
        <v/>
      </c>
      <c r="O447" s="238" t="n">
        <v>1324.7</v>
      </c>
      <c r="P447">
        <f>O447*_xlfn.XLOOKUP(K447,AM:AM,AN:AN)</f>
        <v/>
      </c>
      <c r="Q447">
        <f>O447*_xlfn.XLOOKUP(K447,AM:AM,AO:AO)</f>
        <v/>
      </c>
      <c r="R447">
        <f>_xlfn.XLOOKUP(E447,Y:Y,Z:Z)</f>
        <v/>
      </c>
      <c r="S447">
        <f>_xlfn.XLOOKUP(E447,Y:Y,AB:AB)</f>
        <v/>
      </c>
      <c r="T447">
        <f>WEEKNUM(G447)</f>
        <v/>
      </c>
      <c r="U447">
        <f>YEAR(G447)</f>
        <v/>
      </c>
      <c r="V447" s="117">
        <f>IFERROR(Q447/N447,"0")</f>
        <v/>
      </c>
      <c r="AF447" t="n">
        <v>28749</v>
      </c>
      <c r="AG447" t="inlineStr">
        <is>
          <t>SAO LOURENCO DO BARROCAL</t>
        </is>
      </c>
      <c r="AH447" t="inlineStr">
        <is>
          <t>HTL</t>
        </is>
      </c>
      <c r="AI447" t="inlineStr">
        <is>
          <t>Portugal</t>
        </is>
      </c>
      <c r="BH447" t="n">
        <v>467</v>
      </c>
      <c r="BI447" t="inlineStr">
        <is>
          <t>AndreaM</t>
        </is>
      </c>
    </row>
    <row r="448">
      <c r="A448">
        <f>_xlfn.XLOOKUP(D448,BN:BN,BO:BO)</f>
        <v/>
      </c>
      <c r="B448" t="inlineStr">
        <is>
          <t>SL</t>
        </is>
      </c>
      <c r="C448" t="n">
        <v>81</v>
      </c>
      <c r="D448">
        <f>_xlfn.XLOOKUP(C448,BC:BC,BD:BD)</f>
        <v/>
      </c>
      <c r="E448" t="n">
        <v>27610</v>
      </c>
      <c r="F448" t="inlineStr">
        <is>
          <t>Seguro</t>
        </is>
      </c>
      <c r="G448" s="234" t="n">
        <v>46131</v>
      </c>
      <c r="H448" s="234" t="n">
        <v>46150</v>
      </c>
      <c r="I448" t="inlineStr">
        <is>
          <t>SEG</t>
        </is>
      </c>
      <c r="J448">
        <f>_xlfn.XLOOKUP(I448,AS:AS,AU:AU)</f>
        <v/>
      </c>
      <c r="K448" t="inlineStr">
        <is>
          <t>EUR</t>
        </is>
      </c>
      <c r="L448" s="238" t="n">
        <v>246.6</v>
      </c>
      <c r="M448">
        <f>L448*_xlfn.XLOOKUP(K448,AM:AM,AN:AN)</f>
        <v/>
      </c>
      <c r="N448">
        <f>L448*_xlfn.XLOOKUP(K448,AM:AM,AO:AO)</f>
        <v/>
      </c>
      <c r="O448" s="238" t="n">
        <v>0</v>
      </c>
      <c r="P448">
        <f>O448*_xlfn.XLOOKUP(K448,AM:AM,AN:AN)</f>
        <v/>
      </c>
      <c r="Q448">
        <f>O448*_xlfn.XLOOKUP(K448,AM:AM,AO:AO)</f>
        <v/>
      </c>
      <c r="R448">
        <f>_xlfn.XLOOKUP(E448,Y:Y,Z:Z)</f>
        <v/>
      </c>
      <c r="S448">
        <f>_xlfn.XLOOKUP(E448,Y:Y,AB:AB)</f>
        <v/>
      </c>
      <c r="T448">
        <f>WEEKNUM(G448)</f>
        <v/>
      </c>
      <c r="U448">
        <f>YEAR(G448)</f>
        <v/>
      </c>
      <c r="V448" s="117">
        <f>IFERROR(Q448/N448,"0")</f>
        <v/>
      </c>
      <c r="AF448" t="n">
        <v>28751</v>
      </c>
      <c r="AG448" t="inlineStr">
        <is>
          <t>VILLA MABROUKA</t>
        </is>
      </c>
      <c r="AH448" t="inlineStr">
        <is>
          <t>HTL</t>
        </is>
      </c>
      <c r="AI448" t="inlineStr">
        <is>
          <t>Morocco</t>
        </is>
      </c>
      <c r="BH448" t="n">
        <v>468</v>
      </c>
      <c r="BI448" t="inlineStr">
        <is>
          <t>DianaM</t>
        </is>
      </c>
    </row>
    <row r="449">
      <c r="A449">
        <f>_xlfn.XLOOKUP(D449,BN:BN,BO:BO)</f>
        <v/>
      </c>
      <c r="B449" t="inlineStr">
        <is>
          <t>SL</t>
        </is>
      </c>
      <c r="C449" t="n">
        <v>81</v>
      </c>
      <c r="D449">
        <f>_xlfn.XLOOKUP(C449,BC:BC,BD:BD)</f>
        <v/>
      </c>
      <c r="E449" t="n">
        <v>0</v>
      </c>
      <c r="F449" t="inlineStr">
        <is>
          <t>FEE AGENTE</t>
        </is>
      </c>
      <c r="G449" s="234" t="n">
        <v>46131</v>
      </c>
      <c r="H449" s="234" t="n">
        <v>46150</v>
      </c>
      <c r="I449" t="inlineStr">
        <is>
          <t>HPS</t>
        </is>
      </c>
      <c r="J449">
        <f>_xlfn.XLOOKUP(I449,AS:AS,AU:AU)</f>
        <v/>
      </c>
      <c r="K449" t="inlineStr">
        <is>
          <t>EUR</t>
        </is>
      </c>
      <c r="L449" s="238" t="n">
        <v>160</v>
      </c>
      <c r="M449">
        <f>L449*_xlfn.XLOOKUP(K449,AM:AM,AN:AN)</f>
        <v/>
      </c>
      <c r="N449">
        <f>L449*_xlfn.XLOOKUP(K449,AM:AM,AO:AO)</f>
        <v/>
      </c>
      <c r="O449" s="238" t="n">
        <v>160</v>
      </c>
      <c r="P449">
        <f>O449*_xlfn.XLOOKUP(K449,AM:AM,AN:AN)</f>
        <v/>
      </c>
      <c r="Q449">
        <f>O449*_xlfn.XLOOKUP(K449,AM:AM,AO:AO)</f>
        <v/>
      </c>
      <c r="R449">
        <f>_xlfn.XLOOKUP(E449,Y:Y,Z:Z)</f>
        <v/>
      </c>
      <c r="S449">
        <f>_xlfn.XLOOKUP(E449,Y:Y,AB:AB)</f>
        <v/>
      </c>
      <c r="T449">
        <f>WEEKNUM(G449)</f>
        <v/>
      </c>
      <c r="U449">
        <f>YEAR(G449)</f>
        <v/>
      </c>
      <c r="V449" s="117">
        <f>IFERROR(Q449/N449,"0")</f>
        <v/>
      </c>
      <c r="AF449" t="n">
        <v>28752</v>
      </c>
      <c r="AG449" t="inlineStr">
        <is>
          <t>AT SLOANE</t>
        </is>
      </c>
      <c r="AH449" t="inlineStr">
        <is>
          <t>HTL</t>
        </is>
      </c>
      <c r="AI449" t="inlineStr">
        <is>
          <t>United Kingdom</t>
        </is>
      </c>
      <c r="BH449" t="n">
        <v>469</v>
      </c>
      <c r="BI449" t="inlineStr">
        <is>
          <t>VeronicaN</t>
        </is>
      </c>
    </row>
    <row r="450">
      <c r="A450">
        <f>_xlfn.XLOOKUP(D450,BN:BN,BO:BO)</f>
        <v/>
      </c>
      <c r="B450" t="inlineStr">
        <is>
          <t>SL</t>
        </is>
      </c>
      <c r="C450" t="n">
        <v>82</v>
      </c>
      <c r="D450">
        <f>_xlfn.XLOOKUP(C450,BC:BC,BD:BD)</f>
        <v/>
      </c>
      <c r="E450" t="n">
        <v>27688</v>
      </c>
      <c r="F450" t="inlineStr">
        <is>
          <t>Billete LH | ZRH-BRI-ZRH</t>
        </is>
      </c>
      <c r="G450" s="234" t="n">
        <v>45971</v>
      </c>
      <c r="H450" s="234" t="n">
        <v>45975</v>
      </c>
      <c r="I450" t="inlineStr">
        <is>
          <t>ABC</t>
        </is>
      </c>
      <c r="J450">
        <f>_xlfn.XLOOKUP(I450,AS:AS,AU:AU)</f>
        <v/>
      </c>
      <c r="K450" t="inlineStr">
        <is>
          <t>EUR</t>
        </is>
      </c>
      <c r="L450" s="238" t="n">
        <v>494.56</v>
      </c>
      <c r="M450">
        <f>L450*_xlfn.XLOOKUP(K450,AM:AM,AN:AN)</f>
        <v/>
      </c>
      <c r="N450">
        <f>L450*_xlfn.XLOOKUP(K450,AM:AM,AO:AO)</f>
        <v/>
      </c>
      <c r="O450" s="238" t="n">
        <v>0</v>
      </c>
      <c r="P450">
        <f>O450*_xlfn.XLOOKUP(K450,AM:AM,AN:AN)</f>
        <v/>
      </c>
      <c r="Q450">
        <f>O450*_xlfn.XLOOKUP(K450,AM:AM,AO:AO)</f>
        <v/>
      </c>
      <c r="R450">
        <f>_xlfn.XLOOKUP(E450,Y:Y,Z:Z)</f>
        <v/>
      </c>
      <c r="S450">
        <f>_xlfn.XLOOKUP(E450,Y:Y,AB:AB)</f>
        <v/>
      </c>
      <c r="T450">
        <f>WEEKNUM(G450)</f>
        <v/>
      </c>
      <c r="U450">
        <f>YEAR(G450)</f>
        <v/>
      </c>
      <c r="V450" s="117">
        <f>IFERROR(Q450/N450,"0")</f>
        <v/>
      </c>
      <c r="AF450" t="n">
        <v>28761</v>
      </c>
      <c r="AG450" t="inlineStr">
        <is>
          <t>AUTOCAMP YOSEMITE</t>
        </is>
      </c>
      <c r="AH450" t="inlineStr">
        <is>
          <t>HTL</t>
        </is>
      </c>
      <c r="AI450" t="inlineStr">
        <is>
          <t>United States</t>
        </is>
      </c>
      <c r="BH450" t="n">
        <v>470</v>
      </c>
      <c r="BI450" t="inlineStr">
        <is>
          <t>LucianaE</t>
        </is>
      </c>
    </row>
    <row r="451">
      <c r="A451">
        <f>_xlfn.XLOOKUP(D451,BN:BN,BO:BO)</f>
        <v/>
      </c>
      <c r="B451" t="inlineStr">
        <is>
          <t>SL</t>
        </is>
      </c>
      <c r="C451" t="n">
        <v>83</v>
      </c>
      <c r="D451">
        <f>_xlfn.XLOOKUP(C451,BC:BC,BD:BD)</f>
        <v/>
      </c>
      <c r="E451" t="n">
        <v>27688</v>
      </c>
      <c r="F451" t="inlineStr">
        <is>
          <t>Billete AM | MAD-MEX-MAD</t>
        </is>
      </c>
      <c r="G451" s="234" t="n">
        <v>46052</v>
      </c>
      <c r="H451" s="234" t="n">
        <v>46060</v>
      </c>
      <c r="I451" t="inlineStr">
        <is>
          <t>ABC</t>
        </is>
      </c>
      <c r="J451">
        <f>_xlfn.XLOOKUP(I451,AS:AS,AU:AU)</f>
        <v/>
      </c>
      <c r="K451" t="inlineStr">
        <is>
          <t>EUR</t>
        </is>
      </c>
      <c r="L451" s="238" t="n">
        <v>2234.64</v>
      </c>
      <c r="M451">
        <f>L451*_xlfn.XLOOKUP(K451,AM:AM,AN:AN)</f>
        <v/>
      </c>
      <c r="N451">
        <f>L451*_xlfn.XLOOKUP(K451,AM:AM,AO:AO)</f>
        <v/>
      </c>
      <c r="O451" s="238" t="n">
        <v>0</v>
      </c>
      <c r="P451">
        <f>O451*_xlfn.XLOOKUP(K451,AM:AM,AN:AN)</f>
        <v/>
      </c>
      <c r="Q451">
        <f>O451*_xlfn.XLOOKUP(K451,AM:AM,AO:AO)</f>
        <v/>
      </c>
      <c r="R451">
        <f>_xlfn.XLOOKUP(E451,Y:Y,Z:Z)</f>
        <v/>
      </c>
      <c r="S451">
        <f>_xlfn.XLOOKUP(E451,Y:Y,AB:AB)</f>
        <v/>
      </c>
      <c r="T451">
        <f>WEEKNUM(G451)</f>
        <v/>
      </c>
      <c r="U451">
        <f>YEAR(G451)</f>
        <v/>
      </c>
      <c r="V451" s="117">
        <f>IFERROR(Q451/N451,"0")</f>
        <v/>
      </c>
      <c r="AF451" t="n">
        <v>28776</v>
      </c>
      <c r="AG451" t="inlineStr">
        <is>
          <t>BORGO EGNAZIA</t>
        </is>
      </c>
      <c r="AH451" t="inlineStr">
        <is>
          <t>HTL</t>
        </is>
      </c>
      <c r="AI451" t="inlineStr">
        <is>
          <t>Italy</t>
        </is>
      </c>
      <c r="BH451" t="n">
        <v>471</v>
      </c>
      <c r="BI451" t="inlineStr">
        <is>
          <t>VeronicaN</t>
        </is>
      </c>
    </row>
    <row r="452">
      <c r="A452">
        <f>_xlfn.XLOOKUP(D452,BN:BN,BO:BO)</f>
        <v/>
      </c>
      <c r="B452" t="inlineStr">
        <is>
          <t>SL</t>
        </is>
      </c>
      <c r="C452" t="n">
        <v>83</v>
      </c>
      <c r="D452">
        <f>_xlfn.XLOOKUP(C452,BC:BC,BD:BD)</f>
        <v/>
      </c>
      <c r="E452" t="n">
        <v>27688</v>
      </c>
      <c r="F452" t="inlineStr">
        <is>
          <t>Reemisión billete AM</t>
        </is>
      </c>
      <c r="G452" s="234" t="n">
        <v>46059</v>
      </c>
      <c r="H452" s="234" t="n">
        <v>46067</v>
      </c>
      <c r="I452" t="inlineStr">
        <is>
          <t>ABC</t>
        </is>
      </c>
      <c r="J452">
        <f>_xlfn.XLOOKUP(I452,AS:AS,AU:AU)</f>
        <v/>
      </c>
      <c r="K452" t="inlineStr">
        <is>
          <t>EUR</t>
        </is>
      </c>
      <c r="L452" s="238" t="n">
        <v>166.79</v>
      </c>
      <c r="M452">
        <f>L452*_xlfn.XLOOKUP(K452,AM:AM,AN:AN)</f>
        <v/>
      </c>
      <c r="N452">
        <f>L452*_xlfn.XLOOKUP(K452,AM:AM,AO:AO)</f>
        <v/>
      </c>
      <c r="O452" s="238" t="n">
        <v>0</v>
      </c>
      <c r="P452">
        <f>O452*_xlfn.XLOOKUP(K452,AM:AM,AN:AN)</f>
        <v/>
      </c>
      <c r="Q452">
        <f>O452*_xlfn.XLOOKUP(K452,AM:AM,AO:AO)</f>
        <v/>
      </c>
      <c r="R452">
        <f>_xlfn.XLOOKUP(E452,Y:Y,Z:Z)</f>
        <v/>
      </c>
      <c r="S452">
        <f>_xlfn.XLOOKUP(E452,Y:Y,AB:AB)</f>
        <v/>
      </c>
      <c r="T452">
        <f>WEEKNUM(G452)</f>
        <v/>
      </c>
      <c r="U452">
        <f>YEAR(G452)</f>
        <v/>
      </c>
      <c r="V452" s="117">
        <f>IFERROR(Q452/N452,"0")</f>
        <v/>
      </c>
      <c r="AF452" t="n">
        <v>28779</v>
      </c>
      <c r="AG452" t="inlineStr">
        <is>
          <t>THE IVENS HOTEL</t>
        </is>
      </c>
      <c r="AH452" t="inlineStr">
        <is>
          <t>HTL</t>
        </is>
      </c>
      <c r="AI452" t="inlineStr">
        <is>
          <t>Portugal</t>
        </is>
      </c>
      <c r="BH452" t="n">
        <v>472</v>
      </c>
      <c r="BI452" t="inlineStr">
        <is>
          <t>ManonR</t>
        </is>
      </c>
    </row>
    <row r="453">
      <c r="A453">
        <f>_xlfn.XLOOKUP(D453,BN:BN,BO:BO)</f>
        <v/>
      </c>
      <c r="B453" t="inlineStr">
        <is>
          <t>SL</t>
        </is>
      </c>
      <c r="C453" t="n">
        <v>84</v>
      </c>
      <c r="D453">
        <f>_xlfn.XLOOKUP(C453,BC:BC,BD:BD)</f>
        <v/>
      </c>
      <c r="E453" t="n">
        <v>0</v>
      </c>
      <c r="F453" t="inlineStr">
        <is>
          <t>Sobre emisión folio 81 - Reservas 9WNFFK y 9WXVVN - 05ENE</t>
        </is>
      </c>
      <c r="G453" s="234" t="n">
        <v>45982</v>
      </c>
      <c r="H453" s="234" t="n">
        <v>45982</v>
      </c>
      <c r="I453" t="inlineStr">
        <is>
          <t>HPS</t>
        </is>
      </c>
      <c r="J453">
        <f>_xlfn.XLOOKUP(I453,AS:AS,AU:AU)</f>
        <v/>
      </c>
      <c r="K453" t="inlineStr">
        <is>
          <t>EUR</t>
        </is>
      </c>
      <c r="L453" s="238" t="n">
        <v>68.26000000000001</v>
      </c>
      <c r="M453">
        <f>L453*_xlfn.XLOOKUP(K453,AM:AM,AN:AN)</f>
        <v/>
      </c>
      <c r="N453">
        <f>L453*_xlfn.XLOOKUP(K453,AM:AM,AO:AO)</f>
        <v/>
      </c>
      <c r="O453" s="238" t="n">
        <v>68.26000000000001</v>
      </c>
      <c r="P453">
        <f>O453*_xlfn.XLOOKUP(K453,AM:AM,AN:AN)</f>
        <v/>
      </c>
      <c r="Q453">
        <f>O453*_xlfn.XLOOKUP(K453,AM:AM,AO:AO)</f>
        <v/>
      </c>
      <c r="R453">
        <f>_xlfn.XLOOKUP(E453,Y:Y,Z:Z)</f>
        <v/>
      </c>
      <c r="S453">
        <f>_xlfn.XLOOKUP(E453,Y:Y,AB:AB)</f>
        <v/>
      </c>
      <c r="T453">
        <f>WEEKNUM(G453)</f>
        <v/>
      </c>
      <c r="U453">
        <f>YEAR(G453)</f>
        <v/>
      </c>
      <c r="V453" s="117">
        <f>IFERROR(Q453/N453,"0")</f>
        <v/>
      </c>
      <c r="AF453" t="n">
        <v>28781</v>
      </c>
      <c r="AG453" t="inlineStr">
        <is>
          <t>CAN ALOMAR HOTEL</t>
        </is>
      </c>
      <c r="AH453" t="inlineStr">
        <is>
          <t>HTL</t>
        </is>
      </c>
      <c r="AI453" t="inlineStr">
        <is>
          <t>Spain</t>
        </is>
      </c>
      <c r="BH453" t="n">
        <v>473</v>
      </c>
      <c r="BI453" t="inlineStr">
        <is>
          <t>JorgeG</t>
        </is>
      </c>
    </row>
    <row r="454">
      <c r="A454">
        <f>_xlfn.XLOOKUP(D454,BN:BN,BO:BO)</f>
        <v/>
      </c>
      <c r="B454" t="inlineStr">
        <is>
          <t>SL</t>
        </is>
      </c>
      <c r="C454" t="n">
        <v>84</v>
      </c>
      <c r="D454">
        <f>_xlfn.XLOOKUP(C454,BC:BC,BD:BD)</f>
        <v/>
      </c>
      <c r="E454" t="n">
        <v>0</v>
      </c>
      <c r="F454" t="inlineStr">
        <is>
          <t>Sobre emisión folio 67 - Reservas 789IOP - 21ENE26</t>
        </is>
      </c>
      <c r="G454" s="234" t="n">
        <v>45982</v>
      </c>
      <c r="H454" s="234" t="n">
        <v>45982</v>
      </c>
      <c r="I454" t="inlineStr">
        <is>
          <t>HPS</t>
        </is>
      </c>
      <c r="J454">
        <f>_xlfn.XLOOKUP(I454,AS:AS,AU:AU)</f>
        <v/>
      </c>
      <c r="K454" t="inlineStr">
        <is>
          <t>EUR</t>
        </is>
      </c>
      <c r="L454" s="238" t="n">
        <v>50.49</v>
      </c>
      <c r="M454">
        <f>L454*_xlfn.XLOOKUP(K454,AM:AM,AN:AN)</f>
        <v/>
      </c>
      <c r="N454">
        <f>L454*_xlfn.XLOOKUP(K454,AM:AM,AO:AO)</f>
        <v/>
      </c>
      <c r="O454" s="238" t="n">
        <v>50.49</v>
      </c>
      <c r="P454">
        <f>O454*_xlfn.XLOOKUP(K454,AM:AM,AN:AN)</f>
        <v/>
      </c>
      <c r="Q454">
        <f>O454*_xlfn.XLOOKUP(K454,AM:AM,AO:AO)</f>
        <v/>
      </c>
      <c r="R454">
        <f>_xlfn.XLOOKUP(E454,Y:Y,Z:Z)</f>
        <v/>
      </c>
      <c r="S454">
        <f>_xlfn.XLOOKUP(E454,Y:Y,AB:AB)</f>
        <v/>
      </c>
      <c r="T454">
        <f>WEEKNUM(G454)</f>
        <v/>
      </c>
      <c r="U454">
        <f>YEAR(G454)</f>
        <v/>
      </c>
      <c r="V454" s="117">
        <f>IFERROR(Q454/N454,"0")</f>
        <v/>
      </c>
      <c r="AF454" t="n">
        <v>28783</v>
      </c>
      <c r="AG454" t="inlineStr">
        <is>
          <t>LE REFUGE DE SOLAISE</t>
        </is>
      </c>
      <c r="AH454" t="inlineStr">
        <is>
          <t>HTL</t>
        </is>
      </c>
      <c r="AI454" t="inlineStr">
        <is>
          <t>France</t>
        </is>
      </c>
      <c r="BH454" t="n">
        <v>474</v>
      </c>
      <c r="BI454" t="inlineStr">
        <is>
          <t>ClaudiaF</t>
        </is>
      </c>
    </row>
    <row r="455">
      <c r="A455">
        <f>_xlfn.XLOOKUP(D455,BN:BN,BO:BO)</f>
        <v/>
      </c>
      <c r="B455" t="inlineStr">
        <is>
          <t>SL</t>
        </is>
      </c>
      <c r="C455" t="n">
        <v>84</v>
      </c>
      <c r="D455">
        <f>_xlfn.XLOOKUP(C455,BC:BC,BD:BD)</f>
        <v/>
      </c>
      <c r="E455" t="n">
        <v>0</v>
      </c>
      <c r="F455" t="inlineStr">
        <is>
          <t>Sobre emisión folio 97 - Reservas 7NY2NA|9PNQZA|9TBTWZ</t>
        </is>
      </c>
      <c r="G455" s="234" t="n">
        <v>45982</v>
      </c>
      <c r="H455" s="234" t="n">
        <v>45982</v>
      </c>
      <c r="I455" t="inlineStr">
        <is>
          <t>HPS</t>
        </is>
      </c>
      <c r="J455">
        <f>_xlfn.XLOOKUP(I455,AS:AS,AU:AU)</f>
        <v/>
      </c>
      <c r="K455" t="inlineStr">
        <is>
          <t>EUR</t>
        </is>
      </c>
      <c r="L455" s="238" t="n">
        <v>632.91</v>
      </c>
      <c r="M455">
        <f>L455*_xlfn.XLOOKUP(K455,AM:AM,AN:AN)</f>
        <v/>
      </c>
      <c r="N455">
        <f>L455*_xlfn.XLOOKUP(K455,AM:AM,AO:AO)</f>
        <v/>
      </c>
      <c r="O455" s="238" t="n">
        <v>632.91</v>
      </c>
      <c r="P455">
        <f>O455*_xlfn.XLOOKUP(K455,AM:AM,AN:AN)</f>
        <v/>
      </c>
      <c r="Q455">
        <f>O455*_xlfn.XLOOKUP(K455,AM:AM,AO:AO)</f>
        <v/>
      </c>
      <c r="R455">
        <f>_xlfn.XLOOKUP(E455,Y:Y,Z:Z)</f>
        <v/>
      </c>
      <c r="S455">
        <f>_xlfn.XLOOKUP(E455,Y:Y,AB:AB)</f>
        <v/>
      </c>
      <c r="T455">
        <f>WEEKNUM(G455)</f>
        <v/>
      </c>
      <c r="U455">
        <f>YEAR(G455)</f>
        <v/>
      </c>
      <c r="V455" s="117">
        <f>IFERROR(Q455/N455,"0")</f>
        <v/>
      </c>
      <c r="AF455" t="n">
        <v>28799</v>
      </c>
      <c r="AG455" t="inlineStr">
        <is>
          <t>THE LARGO HOME OF PORTO</t>
        </is>
      </c>
      <c r="AH455" t="inlineStr">
        <is>
          <t>HTL</t>
        </is>
      </c>
      <c r="AI455" t="inlineStr">
        <is>
          <t>Portugal</t>
        </is>
      </c>
      <c r="BH455" t="n">
        <v>477</v>
      </c>
      <c r="BI455" t="inlineStr">
        <is>
          <t>MartinB</t>
        </is>
      </c>
    </row>
    <row r="456">
      <c r="A456">
        <f>_xlfn.XLOOKUP(D456,BN:BN,BO:BO)</f>
        <v/>
      </c>
      <c r="B456" t="inlineStr">
        <is>
          <t>SL</t>
        </is>
      </c>
      <c r="C456" t="n">
        <v>84</v>
      </c>
      <c r="D456">
        <f>_xlfn.XLOOKUP(C456,BC:BC,BD:BD)</f>
        <v/>
      </c>
      <c r="E456" t="n">
        <v>0</v>
      </c>
      <c r="F456" t="inlineStr">
        <is>
          <t>Sobre emisión folio 1044 LLC - Reserva 9QDL8I</t>
        </is>
      </c>
      <c r="G456" s="234" t="n">
        <v>45982</v>
      </c>
      <c r="H456" s="234" t="n">
        <v>45982</v>
      </c>
      <c r="I456" t="inlineStr">
        <is>
          <t>HPS</t>
        </is>
      </c>
      <c r="J456">
        <f>_xlfn.XLOOKUP(I456,AS:AS,AU:AU)</f>
        <v/>
      </c>
      <c r="K456" t="inlineStr">
        <is>
          <t>EUR</t>
        </is>
      </c>
      <c r="L456" s="238" t="n">
        <v>400</v>
      </c>
      <c r="M456">
        <f>L456*_xlfn.XLOOKUP(K456,AM:AM,AN:AN)</f>
        <v/>
      </c>
      <c r="N456">
        <f>L456*_xlfn.XLOOKUP(K456,AM:AM,AO:AO)</f>
        <v/>
      </c>
      <c r="O456" s="238" t="n">
        <v>400</v>
      </c>
      <c r="P456">
        <f>O456*_xlfn.XLOOKUP(K456,AM:AM,AN:AN)</f>
        <v/>
      </c>
      <c r="Q456">
        <f>O456*_xlfn.XLOOKUP(K456,AM:AM,AO:AO)</f>
        <v/>
      </c>
      <c r="R456">
        <f>_xlfn.XLOOKUP(E456,Y:Y,Z:Z)</f>
        <v/>
      </c>
      <c r="S456">
        <f>_xlfn.XLOOKUP(E456,Y:Y,AB:AB)</f>
        <v/>
      </c>
      <c r="T456">
        <f>WEEKNUM(G456)</f>
        <v/>
      </c>
      <c r="U456">
        <f>YEAR(G456)</f>
        <v/>
      </c>
      <c r="V456" s="117">
        <f>IFERROR(Q456/N456,"0")</f>
        <v/>
      </c>
      <c r="AF456" t="n">
        <v>28838</v>
      </c>
      <c r="AG456" t="inlineStr">
        <is>
          <t>HOTEL JUANA</t>
        </is>
      </c>
      <c r="AH456" t="inlineStr">
        <is>
          <t>HTL</t>
        </is>
      </c>
      <c r="AI456" t="inlineStr">
        <is>
          <t>France</t>
        </is>
      </c>
      <c r="BH456" t="n">
        <v>478</v>
      </c>
      <c r="BI456" t="inlineStr">
        <is>
          <t>EduardoP</t>
        </is>
      </c>
    </row>
    <row r="457">
      <c r="A457">
        <f>_xlfn.XLOOKUP(D457,BN:BN,BO:BO)</f>
        <v/>
      </c>
      <c r="B457" t="inlineStr">
        <is>
          <t>SL</t>
        </is>
      </c>
      <c r="C457" t="n">
        <v>84</v>
      </c>
      <c r="D457">
        <f>_xlfn.XLOOKUP(C457,BC:BC,BD:BD)</f>
        <v/>
      </c>
      <c r="E457" t="n">
        <v>0</v>
      </c>
      <c r="F457" t="inlineStr">
        <is>
          <t>Sobre emisión folio 103 - Reserva H6EHZ</t>
        </is>
      </c>
      <c r="G457" s="234" t="n">
        <v>45982</v>
      </c>
      <c r="H457" s="234" t="n">
        <v>45982</v>
      </c>
      <c r="I457" t="inlineStr">
        <is>
          <t>HPS</t>
        </is>
      </c>
      <c r="J457">
        <f>_xlfn.XLOOKUP(I457,AS:AS,AU:AU)</f>
        <v/>
      </c>
      <c r="K457" t="inlineStr">
        <is>
          <t>EUR</t>
        </is>
      </c>
      <c r="L457" s="238" t="n">
        <v>2692.24</v>
      </c>
      <c r="M457">
        <f>L457*_xlfn.XLOOKUP(K457,AM:AM,AN:AN)</f>
        <v/>
      </c>
      <c r="N457">
        <f>L457*_xlfn.XLOOKUP(K457,AM:AM,AO:AO)</f>
        <v/>
      </c>
      <c r="O457" s="238" t="n">
        <v>2692.24</v>
      </c>
      <c r="P457">
        <f>O457*_xlfn.XLOOKUP(K457,AM:AM,AN:AN)</f>
        <v/>
      </c>
      <c r="Q457">
        <f>O457*_xlfn.XLOOKUP(K457,AM:AM,AO:AO)</f>
        <v/>
      </c>
      <c r="R457">
        <f>_xlfn.XLOOKUP(E457,Y:Y,Z:Z)</f>
        <v/>
      </c>
      <c r="S457">
        <f>_xlfn.XLOOKUP(E457,Y:Y,AB:AB)</f>
        <v/>
      </c>
      <c r="T457">
        <f>WEEKNUM(G457)</f>
        <v/>
      </c>
      <c r="U457">
        <f>YEAR(G457)</f>
        <v/>
      </c>
      <c r="V457" s="117">
        <f>IFERROR(Q457/N457,"0")</f>
        <v/>
      </c>
      <c r="AF457" t="n">
        <v>28839</v>
      </c>
      <c r="AG457" t="inlineStr">
        <is>
          <t>SANTO MAURO, A LUXURY COLLECTION HOTEL, MADRID</t>
        </is>
      </c>
      <c r="AH457" t="inlineStr">
        <is>
          <t>HTL</t>
        </is>
      </c>
      <c r="AI457" t="inlineStr">
        <is>
          <t>Spain</t>
        </is>
      </c>
      <c r="BH457" t="n">
        <v>479</v>
      </c>
      <c r="BI457" t="inlineStr">
        <is>
          <t>EduardoP</t>
        </is>
      </c>
    </row>
    <row r="458">
      <c r="A458">
        <f>_xlfn.XLOOKUP(D458,BN:BN,BO:BO)</f>
        <v/>
      </c>
      <c r="B458" t="inlineStr">
        <is>
          <t>SL</t>
        </is>
      </c>
      <c r="C458" t="n">
        <v>84</v>
      </c>
      <c r="D458">
        <f>_xlfn.XLOOKUP(C458,BC:BC,BD:BD)</f>
        <v/>
      </c>
      <c r="E458" t="n">
        <v>0</v>
      </c>
      <c r="F458" t="inlineStr">
        <is>
          <t>Sobre emisión folio 67 - Reserva 789IOP</t>
        </is>
      </c>
      <c r="G458" s="234" t="n">
        <v>45982</v>
      </c>
      <c r="H458" s="234" t="n">
        <v>45982</v>
      </c>
      <c r="I458" t="inlineStr">
        <is>
          <t>HPS</t>
        </is>
      </c>
      <c r="J458">
        <f>_xlfn.XLOOKUP(I458,AS:AS,AU:AU)</f>
        <v/>
      </c>
      <c r="K458" t="inlineStr">
        <is>
          <t>EUR</t>
        </is>
      </c>
      <c r="L458" s="238" t="n">
        <v>35</v>
      </c>
      <c r="M458">
        <f>L458*_xlfn.XLOOKUP(K458,AM:AM,AN:AN)</f>
        <v/>
      </c>
      <c r="N458">
        <f>L458*_xlfn.XLOOKUP(K458,AM:AM,AO:AO)</f>
        <v/>
      </c>
      <c r="O458" s="238" t="n">
        <v>35</v>
      </c>
      <c r="P458">
        <f>O458*_xlfn.XLOOKUP(K458,AM:AM,AN:AN)</f>
        <v/>
      </c>
      <c r="Q458">
        <f>O458*_xlfn.XLOOKUP(K458,AM:AM,AO:AO)</f>
        <v/>
      </c>
      <c r="R458">
        <f>_xlfn.XLOOKUP(E458,Y:Y,Z:Z)</f>
        <v/>
      </c>
      <c r="S458">
        <f>_xlfn.XLOOKUP(E458,Y:Y,AB:AB)</f>
        <v/>
      </c>
      <c r="T458">
        <f>WEEKNUM(G458)</f>
        <v/>
      </c>
      <c r="U458">
        <f>YEAR(G458)</f>
        <v/>
      </c>
      <c r="V458" s="117">
        <f>IFERROR(Q458/N458,"0")</f>
        <v/>
      </c>
      <c r="AF458" t="n">
        <v>28849</v>
      </c>
      <c r="AG458" t="inlineStr">
        <is>
          <t>W ROME</t>
        </is>
      </c>
      <c r="AH458" t="inlineStr">
        <is>
          <t>HTL</t>
        </is>
      </c>
      <c r="AI458" t="inlineStr">
        <is>
          <t>Italy</t>
        </is>
      </c>
      <c r="BH458" t="n">
        <v>480</v>
      </c>
      <c r="BI458" t="inlineStr">
        <is>
          <t>EduardoP</t>
        </is>
      </c>
    </row>
    <row r="459">
      <c r="A459">
        <f>_xlfn.XLOOKUP(D459,BN:BN,BO:BO)</f>
        <v/>
      </c>
      <c r="B459" t="inlineStr">
        <is>
          <t>SL</t>
        </is>
      </c>
      <c r="C459" t="n">
        <v>85</v>
      </c>
      <c r="D459">
        <f>_xlfn.XLOOKUP(C459,BC:BC,BD:BD)</f>
        <v/>
      </c>
      <c r="E459" t="n">
        <v>27688</v>
      </c>
      <c r="F459" t="inlineStr">
        <is>
          <t>Billete EY | MAD AUH MAD</t>
        </is>
      </c>
      <c r="G459" s="234" t="n">
        <v>46047</v>
      </c>
      <c r="H459" s="234" t="n">
        <v>46052</v>
      </c>
      <c r="I459" t="inlineStr">
        <is>
          <t>ABC</t>
        </is>
      </c>
      <c r="J459">
        <f>_xlfn.XLOOKUP(I459,AS:AS,AU:AU)</f>
        <v/>
      </c>
      <c r="K459" t="inlineStr">
        <is>
          <t>EUR</t>
        </is>
      </c>
      <c r="L459" s="238" t="n">
        <v>653.42</v>
      </c>
      <c r="M459">
        <f>L459*_xlfn.XLOOKUP(K459,AM:AM,AN:AN)</f>
        <v/>
      </c>
      <c r="N459">
        <f>L459*_xlfn.XLOOKUP(K459,AM:AM,AO:AO)</f>
        <v/>
      </c>
      <c r="O459" s="238" t="n">
        <v>0</v>
      </c>
      <c r="P459">
        <f>O459*_xlfn.XLOOKUP(K459,AM:AM,AN:AN)</f>
        <v/>
      </c>
      <c r="Q459">
        <f>O459*_xlfn.XLOOKUP(K459,AM:AM,AO:AO)</f>
        <v/>
      </c>
      <c r="R459">
        <f>_xlfn.XLOOKUP(E459,Y:Y,Z:Z)</f>
        <v/>
      </c>
      <c r="S459">
        <f>_xlfn.XLOOKUP(E459,Y:Y,AB:AB)</f>
        <v/>
      </c>
      <c r="T459">
        <f>WEEKNUM(G459)</f>
        <v/>
      </c>
      <c r="U459">
        <f>YEAR(G459)</f>
        <v/>
      </c>
      <c r="V459" s="117">
        <f>IFERROR(Q459/N459,"0")</f>
        <v/>
      </c>
      <c r="AF459" t="n">
        <v>28854</v>
      </c>
      <c r="AG459" t="inlineStr">
        <is>
          <t>HOTEL ESCONDIDO OAXACA</t>
        </is>
      </c>
      <c r="AH459" t="inlineStr">
        <is>
          <t>HTL</t>
        </is>
      </c>
      <c r="AI459" t="inlineStr">
        <is>
          <t>Mexico</t>
        </is>
      </c>
      <c r="BH459" t="n">
        <v>481</v>
      </c>
      <c r="BI459" t="inlineStr">
        <is>
          <t>LucianaE</t>
        </is>
      </c>
    </row>
    <row r="460">
      <c r="A460">
        <f>_xlfn.XLOOKUP(D460,BN:BN,BO:BO)</f>
        <v/>
      </c>
      <c r="B460" t="inlineStr">
        <is>
          <t>SL</t>
        </is>
      </c>
      <c r="C460" t="n">
        <v>86</v>
      </c>
      <c r="D460">
        <f>_xlfn.XLOOKUP(C460,BC:BC,BD:BD)</f>
        <v/>
      </c>
      <c r="E460" t="n">
        <v>34721</v>
      </c>
      <c r="F460" t="inlineStr">
        <is>
          <t>HOTEL PALACE - 6 NOCHES PREMIUM CORTES</t>
        </is>
      </c>
      <c r="G460" s="234" t="n">
        <v>46061</v>
      </c>
      <c r="H460" s="234" t="n">
        <v>46070</v>
      </c>
      <c r="I460" t="inlineStr">
        <is>
          <t>HTL</t>
        </is>
      </c>
      <c r="J460">
        <f>_xlfn.XLOOKUP(I460,AS:AS,AU:AU)</f>
        <v/>
      </c>
      <c r="K460" t="inlineStr">
        <is>
          <t>EUR</t>
        </is>
      </c>
      <c r="L460" s="238" t="n">
        <v>3356</v>
      </c>
      <c r="M460">
        <f>L460*_xlfn.XLOOKUP(K460,AM:AM,AN:AN)</f>
        <v/>
      </c>
      <c r="N460">
        <f>L460*_xlfn.XLOOKUP(K460,AM:AM,AO:AO)</f>
        <v/>
      </c>
      <c r="O460" s="238" t="n">
        <v>435.5</v>
      </c>
      <c r="P460">
        <f>O460*_xlfn.XLOOKUP(K460,AM:AM,AN:AN)</f>
        <v/>
      </c>
      <c r="Q460">
        <f>O460*_xlfn.XLOOKUP(K460,AM:AM,AO:AO)</f>
        <v/>
      </c>
      <c r="R460">
        <f>_xlfn.XLOOKUP(E460,Y:Y,Z:Z)</f>
        <v/>
      </c>
      <c r="S460">
        <f>_xlfn.XLOOKUP(E460,Y:Y,AB:AB)</f>
        <v/>
      </c>
      <c r="T460">
        <f>WEEKNUM(G460)</f>
        <v/>
      </c>
      <c r="U460">
        <f>YEAR(G460)</f>
        <v/>
      </c>
      <c r="V460" s="117">
        <f>IFERROR(Q460/N460,"0")</f>
        <v/>
      </c>
      <c r="AF460" t="n">
        <v>28890</v>
      </c>
      <c r="AG460" t="inlineStr">
        <is>
          <t>LA CONCHA RESORT AUTOGRAPH COLLECTION</t>
        </is>
      </c>
      <c r="AH460" t="inlineStr">
        <is>
          <t>HTL</t>
        </is>
      </c>
      <c r="AI460" t="inlineStr">
        <is>
          <t>Puerto Rico</t>
        </is>
      </c>
      <c r="BH460" t="n">
        <v>482</v>
      </c>
      <c r="BI460" t="inlineStr">
        <is>
          <t>MinervaH</t>
        </is>
      </c>
    </row>
    <row r="461">
      <c r="A461">
        <f>_xlfn.XLOOKUP(D461,BN:BN,BO:BO)</f>
        <v/>
      </c>
      <c r="B461" t="inlineStr">
        <is>
          <t>SL</t>
        </is>
      </c>
      <c r="C461" t="n">
        <v>86</v>
      </c>
      <c r="D461">
        <f>_xlfn.XLOOKUP(C461,BC:BC,BD:BD)</f>
        <v/>
      </c>
      <c r="E461" t="n">
        <v>27688</v>
      </c>
      <c r="F461" t="inlineStr">
        <is>
          <t>Billete AF | PAR-MAD-PAR</t>
        </is>
      </c>
      <c r="G461" s="234" t="n">
        <v>46061</v>
      </c>
      <c r="H461" s="234" t="n">
        <v>46070</v>
      </c>
      <c r="I461" t="inlineStr">
        <is>
          <t>ABC</t>
        </is>
      </c>
      <c r="J461">
        <f>_xlfn.XLOOKUP(I461,AS:AS,AU:AU)</f>
        <v/>
      </c>
      <c r="K461" t="inlineStr">
        <is>
          <t>EUR</t>
        </is>
      </c>
      <c r="L461" s="238" t="n">
        <v>872.96</v>
      </c>
      <c r="M461">
        <f>L461*_xlfn.XLOOKUP(K461,AM:AM,AN:AN)</f>
        <v/>
      </c>
      <c r="N461">
        <f>L461*_xlfn.XLOOKUP(K461,AM:AM,AO:AO)</f>
        <v/>
      </c>
      <c r="O461" s="238" t="n">
        <v>0</v>
      </c>
      <c r="P461">
        <f>O461*_xlfn.XLOOKUP(K461,AM:AM,AN:AN)</f>
        <v/>
      </c>
      <c r="Q461">
        <f>O461*_xlfn.XLOOKUP(K461,AM:AM,AO:AO)</f>
        <v/>
      </c>
      <c r="R461">
        <f>_xlfn.XLOOKUP(E461,Y:Y,Z:Z)</f>
        <v/>
      </c>
      <c r="S461">
        <f>_xlfn.XLOOKUP(E461,Y:Y,AB:AB)</f>
        <v/>
      </c>
      <c r="T461">
        <f>WEEKNUM(G461)</f>
        <v/>
      </c>
      <c r="U461">
        <f>YEAR(G461)</f>
        <v/>
      </c>
      <c r="V461" s="117">
        <f>IFERROR(Q461/N461,"0")</f>
        <v/>
      </c>
      <c r="AF461" t="n">
        <v>28893</v>
      </c>
      <c r="AG461" t="inlineStr">
        <is>
          <t>LA RESERVE PARIS</t>
        </is>
      </c>
      <c r="AH461" t="inlineStr">
        <is>
          <t>HTL</t>
        </is>
      </c>
      <c r="AI461" t="inlineStr">
        <is>
          <t>France</t>
        </is>
      </c>
      <c r="BH461" t="n">
        <v>483</v>
      </c>
      <c r="BI461" t="inlineStr">
        <is>
          <t>MinervaH</t>
        </is>
      </c>
    </row>
    <row r="462">
      <c r="A462">
        <f>_xlfn.XLOOKUP(D462,BN:BN,BO:BO)</f>
        <v/>
      </c>
      <c r="B462" t="inlineStr">
        <is>
          <t>SL</t>
        </is>
      </c>
      <c r="C462" t="n">
        <v>86</v>
      </c>
      <c r="D462">
        <f>_xlfn.XLOOKUP(C462,BC:BC,BD:BD)</f>
        <v/>
      </c>
      <c r="E462" t="n">
        <v>0</v>
      </c>
      <c r="F462" t="inlineStr">
        <is>
          <t>Fee emisión</t>
        </is>
      </c>
      <c r="G462" s="234" t="n">
        <v>46061</v>
      </c>
      <c r="H462" s="234" t="n">
        <v>46070</v>
      </c>
      <c r="I462" t="inlineStr">
        <is>
          <t>HPS</t>
        </is>
      </c>
      <c r="J462">
        <f>_xlfn.XLOOKUP(I462,AS:AS,AU:AU)</f>
        <v/>
      </c>
      <c r="K462" t="inlineStr">
        <is>
          <t>EUR</t>
        </is>
      </c>
      <c r="L462" s="238" t="n">
        <v>70</v>
      </c>
      <c r="M462">
        <f>L462*_xlfn.XLOOKUP(K462,AM:AM,AN:AN)</f>
        <v/>
      </c>
      <c r="N462">
        <f>L462*_xlfn.XLOOKUP(K462,AM:AM,AO:AO)</f>
        <v/>
      </c>
      <c r="O462" s="238" t="n">
        <v>70</v>
      </c>
      <c r="P462">
        <f>O462*_xlfn.XLOOKUP(K462,AM:AM,AN:AN)</f>
        <v/>
      </c>
      <c r="Q462">
        <f>O462*_xlfn.XLOOKUP(K462,AM:AM,AO:AO)</f>
        <v/>
      </c>
      <c r="R462">
        <f>_xlfn.XLOOKUP(E462,Y:Y,Z:Z)</f>
        <v/>
      </c>
      <c r="S462">
        <f>_xlfn.XLOOKUP(E462,Y:Y,AB:AB)</f>
        <v/>
      </c>
      <c r="T462">
        <f>WEEKNUM(G462)</f>
        <v/>
      </c>
      <c r="U462">
        <f>YEAR(G462)</f>
        <v/>
      </c>
      <c r="V462" s="117">
        <f>IFERROR(Q462/N462,"0")</f>
        <v/>
      </c>
      <c r="AF462" t="n">
        <v>28894</v>
      </c>
      <c r="AG462" t="inlineStr">
        <is>
          <t>Explora Journeys</t>
        </is>
      </c>
      <c r="AI462" t="inlineStr">
        <is>
          <t>Switzerland</t>
        </is>
      </c>
      <c r="BH462" t="n">
        <v>484</v>
      </c>
      <c r="BI462" t="inlineStr">
        <is>
          <t>DianaM</t>
        </is>
      </c>
    </row>
    <row r="463">
      <c r="A463">
        <f>_xlfn.XLOOKUP(D463,BN:BN,BO:BO)</f>
        <v/>
      </c>
      <c r="B463" t="inlineStr">
        <is>
          <t>SL</t>
        </is>
      </c>
      <c r="C463" t="n">
        <v>86</v>
      </c>
      <c r="D463">
        <f>_xlfn.XLOOKUP(C463,BC:BC,BD:BD)</f>
        <v/>
      </c>
      <c r="E463" t="n">
        <v>34231</v>
      </c>
      <c r="F463" t="inlineStr">
        <is>
          <t>HOTEL ALFONSO XIII- 2 NOCHES GRAND DELUXE</t>
        </is>
      </c>
      <c r="G463" s="234" t="n">
        <v>46066</v>
      </c>
      <c r="H463" s="234" t="n">
        <v>46068</v>
      </c>
      <c r="I463" t="inlineStr">
        <is>
          <t>HTL</t>
        </is>
      </c>
      <c r="J463">
        <f>_xlfn.XLOOKUP(I463,AS:AS,AU:AU)</f>
        <v/>
      </c>
      <c r="K463" t="inlineStr">
        <is>
          <t>EUR</t>
        </is>
      </c>
      <c r="L463" s="238" t="n">
        <v>2200</v>
      </c>
      <c r="M463">
        <f>L463*_xlfn.XLOOKUP(K463,AM:AM,AN:AN)</f>
        <v/>
      </c>
      <c r="N463">
        <f>L463*_xlfn.XLOOKUP(K463,AM:AM,AO:AO)</f>
        <v/>
      </c>
      <c r="O463" s="238" t="n">
        <v>200</v>
      </c>
      <c r="P463">
        <f>O463*_xlfn.XLOOKUP(K463,AM:AM,AN:AN)</f>
        <v/>
      </c>
      <c r="Q463">
        <f>O463*_xlfn.XLOOKUP(K463,AM:AM,AO:AO)</f>
        <v/>
      </c>
      <c r="R463">
        <f>_xlfn.XLOOKUP(E463,Y:Y,Z:Z)</f>
        <v/>
      </c>
      <c r="S463">
        <f>_xlfn.XLOOKUP(E463,Y:Y,AB:AB)</f>
        <v/>
      </c>
      <c r="T463">
        <f>WEEKNUM(G463)</f>
        <v/>
      </c>
      <c r="U463">
        <f>YEAR(G463)</f>
        <v/>
      </c>
      <c r="V463" s="117">
        <f>IFERROR(Q463/N463,"0")</f>
        <v/>
      </c>
      <c r="AF463" t="n">
        <v>28910</v>
      </c>
      <c r="AG463" t="inlineStr">
        <is>
          <t>VIRTUOSO BALI INDONESIA</t>
        </is>
      </c>
      <c r="AH463" t="inlineStr">
        <is>
          <t>PKT</t>
        </is>
      </c>
      <c r="AI463" t="inlineStr">
        <is>
          <t>Indonesia</t>
        </is>
      </c>
      <c r="BH463" t="n">
        <v>485</v>
      </c>
      <c r="BI463" t="inlineStr">
        <is>
          <t>DianaM</t>
        </is>
      </c>
    </row>
    <row r="464">
      <c r="A464">
        <f>_xlfn.XLOOKUP(D464,BN:BN,BO:BO)</f>
        <v/>
      </c>
      <c r="B464" t="inlineStr">
        <is>
          <t>SL</t>
        </is>
      </c>
      <c r="C464" t="n">
        <v>86</v>
      </c>
      <c r="D464">
        <f>_xlfn.XLOOKUP(C464,BC:BC,BD:BD)</f>
        <v/>
      </c>
      <c r="E464" t="n">
        <v>27610</v>
      </c>
      <c r="F464" t="inlineStr">
        <is>
          <t xml:space="preserve">Seguro Asistencia y Cancelación </t>
        </is>
      </c>
      <c r="G464" s="234" t="n">
        <v>46061</v>
      </c>
      <c r="H464" s="234" t="n">
        <v>46070</v>
      </c>
      <c r="I464" t="inlineStr">
        <is>
          <t>SEG</t>
        </is>
      </c>
      <c r="J464">
        <f>_xlfn.XLOOKUP(I464,AS:AS,AU:AU)</f>
        <v/>
      </c>
      <c r="K464" t="inlineStr">
        <is>
          <t>EUR</t>
        </is>
      </c>
      <c r="L464" s="238" t="n">
        <v>76.62</v>
      </c>
      <c r="M464">
        <f>L464*_xlfn.XLOOKUP(K464,AM:AM,AN:AN)</f>
        <v/>
      </c>
      <c r="N464">
        <f>L464*_xlfn.XLOOKUP(K464,AM:AM,AO:AO)</f>
        <v/>
      </c>
      <c r="O464" s="238" t="n">
        <v>0</v>
      </c>
      <c r="P464">
        <f>O464*_xlfn.XLOOKUP(K464,AM:AM,AN:AN)</f>
        <v/>
      </c>
      <c r="Q464">
        <f>O464*_xlfn.XLOOKUP(K464,AM:AM,AO:AO)</f>
        <v/>
      </c>
      <c r="R464">
        <f>_xlfn.XLOOKUP(E464,Y:Y,Z:Z)</f>
        <v/>
      </c>
      <c r="S464">
        <f>_xlfn.XLOOKUP(E464,Y:Y,AB:AB)</f>
        <v/>
      </c>
      <c r="T464">
        <f>WEEKNUM(G464)</f>
        <v/>
      </c>
      <c r="U464">
        <f>YEAR(G464)</f>
        <v/>
      </c>
      <c r="V464" s="117">
        <f>IFERROR(Q464/N464,"0")</f>
        <v/>
      </c>
      <c r="AF464" t="n">
        <v>28913</v>
      </c>
      <c r="AG464" t="inlineStr">
        <is>
          <t>CASA LUCIA MEMBER OF MELIA COLLECTION</t>
        </is>
      </c>
      <c r="AH464" t="inlineStr">
        <is>
          <t>HTL</t>
        </is>
      </c>
      <c r="AI464" t="inlineStr">
        <is>
          <t>Argentina</t>
        </is>
      </c>
      <c r="BH464" t="n">
        <v>486</v>
      </c>
      <c r="BI464" t="inlineStr">
        <is>
          <t>RafaellaP</t>
        </is>
      </c>
    </row>
    <row r="465">
      <c r="A465">
        <f>_xlfn.XLOOKUP(D465,BN:BN,BO:BO)</f>
        <v/>
      </c>
      <c r="B465" t="inlineStr">
        <is>
          <t>SL</t>
        </is>
      </c>
      <c r="C465" t="n">
        <v>86</v>
      </c>
      <c r="D465">
        <f>_xlfn.XLOOKUP(C465,BC:BC,BD:BD)</f>
        <v/>
      </c>
      <c r="E465" t="n">
        <v>0</v>
      </c>
      <c r="F465" t="inlineStr">
        <is>
          <t>Comisiones extra Alfonso XIII</t>
        </is>
      </c>
      <c r="G465" s="234" t="n">
        <v>46061</v>
      </c>
      <c r="H465" s="234" t="n">
        <v>46070</v>
      </c>
      <c r="I465" t="inlineStr">
        <is>
          <t>HPS</t>
        </is>
      </c>
      <c r="J465">
        <f>_xlfn.XLOOKUP(I465,AS:AS,AU:AU)</f>
        <v/>
      </c>
      <c r="K465" t="inlineStr">
        <is>
          <t>EUR</t>
        </is>
      </c>
      <c r="L465" s="238" t="n">
        <v>1</v>
      </c>
      <c r="M465">
        <f>L465*_xlfn.XLOOKUP(K465,AM:AM,AN:AN)</f>
        <v/>
      </c>
      <c r="N465">
        <f>L465*_xlfn.XLOOKUP(K465,AM:AM,AO:AO)</f>
        <v/>
      </c>
      <c r="O465" s="238" t="n">
        <v>1</v>
      </c>
      <c r="P465">
        <f>O465*_xlfn.XLOOKUP(K465,AM:AM,AN:AN)</f>
        <v/>
      </c>
      <c r="Q465">
        <f>O465*_xlfn.XLOOKUP(K465,AM:AM,AO:AO)</f>
        <v/>
      </c>
      <c r="R465">
        <f>_xlfn.XLOOKUP(E465,Y:Y,Z:Z)</f>
        <v/>
      </c>
      <c r="S465">
        <f>_xlfn.XLOOKUP(E465,Y:Y,AB:AB)</f>
        <v/>
      </c>
      <c r="T465">
        <f>WEEKNUM(G465)</f>
        <v/>
      </c>
      <c r="U465">
        <f>YEAR(G465)</f>
        <v/>
      </c>
      <c r="V465" s="117">
        <f>IFERROR(Q465/N465,"0")</f>
        <v/>
      </c>
      <c r="AF465" t="n">
        <v>28934</v>
      </c>
      <c r="AG465" t="inlineStr">
        <is>
          <t>F1S USA</t>
        </is>
      </c>
      <c r="AI465" t="inlineStr">
        <is>
          <t>United States</t>
        </is>
      </c>
      <c r="BH465" t="n">
        <v>487</v>
      </c>
      <c r="BI465" t="inlineStr">
        <is>
          <t>VeronicaN</t>
        </is>
      </c>
    </row>
    <row r="466">
      <c r="A466">
        <f>_xlfn.XLOOKUP(D466,BN:BN,BO:BO)</f>
        <v/>
      </c>
      <c r="B466" t="inlineStr">
        <is>
          <t>SL</t>
        </is>
      </c>
      <c r="C466" t="n">
        <v>86</v>
      </c>
      <c r="D466">
        <f>_xlfn.XLOOKUP(C466,BC:BC,BD:BD)</f>
        <v/>
      </c>
      <c r="E466" t="n">
        <v>34721</v>
      </c>
      <c r="F466" t="inlineStr">
        <is>
          <t>HOTEL PALACE - 2 NOCHES DELUXE</t>
        </is>
      </c>
      <c r="G466" s="234" t="n">
        <v>46066</v>
      </c>
      <c r="H466" s="234" t="n">
        <v>46068</v>
      </c>
      <c r="I466" t="inlineStr">
        <is>
          <t>HTL</t>
        </is>
      </c>
      <c r="J466">
        <f>_xlfn.XLOOKUP(I466,AS:AS,AU:AU)</f>
        <v/>
      </c>
      <c r="K466" t="inlineStr">
        <is>
          <t>EUR</t>
        </is>
      </c>
      <c r="L466" s="238" t="n">
        <v>1137.54</v>
      </c>
      <c r="M466">
        <f>L466*_xlfn.XLOOKUP(K466,AM:AM,AN:AN)</f>
        <v/>
      </c>
      <c r="N466">
        <f>L466*_xlfn.XLOOKUP(K466,AM:AM,AO:AO)</f>
        <v/>
      </c>
      <c r="O466" s="238" t="n">
        <v>137.64</v>
      </c>
      <c r="P466">
        <f>O466*_xlfn.XLOOKUP(K466,AM:AM,AN:AN)</f>
        <v/>
      </c>
      <c r="Q466">
        <f>O466*_xlfn.XLOOKUP(K466,AM:AM,AO:AO)</f>
        <v/>
      </c>
      <c r="R466">
        <f>_xlfn.XLOOKUP(E466,Y:Y,Z:Z)</f>
        <v/>
      </c>
      <c r="S466">
        <f>_xlfn.XLOOKUP(E466,Y:Y,AB:AB)</f>
        <v/>
      </c>
      <c r="T466">
        <f>WEEKNUM(G466)</f>
        <v/>
      </c>
      <c r="U466">
        <f>YEAR(G466)</f>
        <v/>
      </c>
      <c r="V466" s="117">
        <f>IFERROR(Q466/N466,"0")</f>
        <v/>
      </c>
      <c r="AF466" t="n">
        <v>28936</v>
      </c>
      <c r="AG466" t="inlineStr">
        <is>
          <t>Hotel La Ponche</t>
        </is>
      </c>
      <c r="AH466" t="inlineStr">
        <is>
          <t>HTL</t>
        </is>
      </c>
      <c r="AI466" t="inlineStr">
        <is>
          <t>France</t>
        </is>
      </c>
      <c r="BH466" t="n">
        <v>488</v>
      </c>
      <c r="BI466" t="inlineStr">
        <is>
          <t>RafaellaP</t>
        </is>
      </c>
    </row>
    <row r="467">
      <c r="A467">
        <f>_xlfn.XLOOKUP(D467,BN:BN,BO:BO)</f>
        <v/>
      </c>
      <c r="B467" t="inlineStr">
        <is>
          <t>SL</t>
        </is>
      </c>
      <c r="C467" t="n">
        <v>86</v>
      </c>
      <c r="D467">
        <f>_xlfn.XLOOKUP(C467,BC:BC,BD:BD)</f>
        <v/>
      </c>
      <c r="E467" t="n">
        <v>27350</v>
      </c>
      <c r="F467" t="inlineStr">
        <is>
          <t xml:space="preserve">Excursión a Segovia </t>
        </is>
      </c>
      <c r="G467" s="234" t="n">
        <v>46061</v>
      </c>
      <c r="H467" s="234" t="n">
        <v>46070</v>
      </c>
      <c r="I467" t="inlineStr">
        <is>
          <t>TRF</t>
        </is>
      </c>
      <c r="J467">
        <f>_xlfn.XLOOKUP(I467,AS:AS,AU:AU)</f>
        <v/>
      </c>
      <c r="K467" t="inlineStr">
        <is>
          <t>EUR</t>
        </is>
      </c>
      <c r="L467" s="238" t="n">
        <v>813.42</v>
      </c>
      <c r="M467">
        <f>L467*_xlfn.XLOOKUP(K467,AM:AM,AN:AN)</f>
        <v/>
      </c>
      <c r="N467">
        <f>L467*_xlfn.XLOOKUP(K467,AM:AM,AO:AO)</f>
        <v/>
      </c>
      <c r="O467" s="238" t="n">
        <v>98.42</v>
      </c>
      <c r="P467">
        <f>O467*_xlfn.XLOOKUP(K467,AM:AM,AN:AN)</f>
        <v/>
      </c>
      <c r="Q467">
        <f>O467*_xlfn.XLOOKUP(K467,AM:AM,AO:AO)</f>
        <v/>
      </c>
      <c r="R467">
        <f>_xlfn.XLOOKUP(E467,Y:Y,Z:Z)</f>
        <v/>
      </c>
      <c r="S467">
        <f>_xlfn.XLOOKUP(E467,Y:Y,AB:AB)</f>
        <v/>
      </c>
      <c r="T467">
        <f>WEEKNUM(G467)</f>
        <v/>
      </c>
      <c r="U467">
        <f>YEAR(G467)</f>
        <v/>
      </c>
      <c r="V467" s="117">
        <f>IFERROR(Q467/N467,"0")</f>
        <v/>
      </c>
      <c r="AF467" t="n">
        <v>28937</v>
      </c>
      <c r="AG467" t="inlineStr">
        <is>
          <t>SPATIA COMPORTA</t>
        </is>
      </c>
      <c r="AH467" t="inlineStr">
        <is>
          <t>HTL</t>
        </is>
      </c>
      <c r="AI467" t="inlineStr">
        <is>
          <t>Portugal</t>
        </is>
      </c>
      <c r="BH467" t="n">
        <v>489</v>
      </c>
      <c r="BI467" t="inlineStr">
        <is>
          <t>DianaM</t>
        </is>
      </c>
    </row>
    <row r="468">
      <c r="A468">
        <f>_xlfn.XLOOKUP(D468,BN:BN,BO:BO)</f>
        <v/>
      </c>
      <c r="B468" t="inlineStr">
        <is>
          <t>SL</t>
        </is>
      </c>
      <c r="C468" t="n">
        <v>86</v>
      </c>
      <c r="D468">
        <f>_xlfn.XLOOKUP(C468,BC:BC,BD:BD)</f>
        <v/>
      </c>
      <c r="E468" t="n">
        <v>27350</v>
      </c>
      <c r="F468" t="inlineStr">
        <is>
          <t xml:space="preserve">Excursión al Escorial </t>
        </is>
      </c>
      <c r="G468" s="234" t="n">
        <v>46061</v>
      </c>
      <c r="H468" s="234" t="n">
        <v>46070</v>
      </c>
      <c r="I468" t="inlineStr">
        <is>
          <t>TRF</t>
        </is>
      </c>
      <c r="J468">
        <f>_xlfn.XLOOKUP(I468,AS:AS,AU:AU)</f>
        <v/>
      </c>
      <c r="K468" t="inlineStr">
        <is>
          <t>EUR</t>
        </is>
      </c>
      <c r="L468" s="238" t="n">
        <v>764.62</v>
      </c>
      <c r="M468">
        <f>L468*_xlfn.XLOOKUP(K468,AM:AM,AN:AN)</f>
        <v/>
      </c>
      <c r="N468">
        <f>L468*_xlfn.XLOOKUP(K468,AM:AM,AO:AO)</f>
        <v/>
      </c>
      <c r="O468" s="238" t="n">
        <v>92.52</v>
      </c>
      <c r="P468">
        <f>O468*_xlfn.XLOOKUP(K468,AM:AM,AN:AN)</f>
        <v/>
      </c>
      <c r="Q468">
        <f>O468*_xlfn.XLOOKUP(K468,AM:AM,AO:AO)</f>
        <v/>
      </c>
      <c r="R468">
        <f>_xlfn.XLOOKUP(E468,Y:Y,Z:Z)</f>
        <v/>
      </c>
      <c r="S468">
        <f>_xlfn.XLOOKUP(E468,Y:Y,AB:AB)</f>
        <v/>
      </c>
      <c r="T468">
        <f>WEEKNUM(G468)</f>
        <v/>
      </c>
      <c r="U468">
        <f>YEAR(G468)</f>
        <v/>
      </c>
      <c r="V468" s="117">
        <f>IFERROR(Q468/N468,"0")</f>
        <v/>
      </c>
      <c r="AF468" t="n">
        <v>28939</v>
      </c>
      <c r="AG468" t="inlineStr">
        <is>
          <t>CHINA EASTERN AIRILINES</t>
        </is>
      </c>
      <c r="AI468" t="inlineStr">
        <is>
          <t>China</t>
        </is>
      </c>
      <c r="BH468" t="n">
        <v>490</v>
      </c>
      <c r="BI468" t="inlineStr">
        <is>
          <t>EduardoP</t>
        </is>
      </c>
    </row>
    <row r="469">
      <c r="A469">
        <f>_xlfn.XLOOKUP(D469,BN:BN,BO:BO)</f>
        <v/>
      </c>
      <c r="B469" t="inlineStr">
        <is>
          <t>SL</t>
        </is>
      </c>
      <c r="C469" t="n">
        <v>87</v>
      </c>
      <c r="D469">
        <f>_xlfn.XLOOKUP(C469,BC:BC,BD:BD)</f>
        <v/>
      </c>
      <c r="E469" t="n">
        <v>33613</v>
      </c>
      <c r="F469" t="inlineStr">
        <is>
          <t>Habitacion Single 3 noches</t>
        </is>
      </c>
      <c r="G469" s="234" t="n">
        <v>46033</v>
      </c>
      <c r="H469" s="234" t="n">
        <v>46036</v>
      </c>
      <c r="I469" t="inlineStr">
        <is>
          <t>HTL</t>
        </is>
      </c>
      <c r="J469">
        <f>_xlfn.XLOOKUP(I469,AS:AS,AU:AU)</f>
        <v/>
      </c>
      <c r="K469" t="inlineStr">
        <is>
          <t>EUR</t>
        </is>
      </c>
      <c r="L469" s="238" t="n">
        <v>2858.3</v>
      </c>
      <c r="M469">
        <f>L469*_xlfn.XLOOKUP(K469,AM:AM,AN:AN)</f>
        <v/>
      </c>
      <c r="N469">
        <f>L469*_xlfn.XLOOKUP(K469,AM:AM,AO:AO)</f>
        <v/>
      </c>
      <c r="O469" s="238" t="n">
        <v>229.57</v>
      </c>
      <c r="P469">
        <f>O469*_xlfn.XLOOKUP(K469,AM:AM,AN:AN)</f>
        <v/>
      </c>
      <c r="Q469">
        <f>O469*_xlfn.XLOOKUP(K469,AM:AM,AO:AO)</f>
        <v/>
      </c>
      <c r="R469">
        <f>_xlfn.XLOOKUP(E469,Y:Y,Z:Z)</f>
        <v/>
      </c>
      <c r="S469">
        <f>_xlfn.XLOOKUP(E469,Y:Y,AB:AB)</f>
        <v/>
      </c>
      <c r="T469">
        <f>WEEKNUM(G469)</f>
        <v/>
      </c>
      <c r="U469">
        <f>YEAR(G469)</f>
        <v/>
      </c>
      <c r="V469" s="117">
        <f>IFERROR(Q469/N469,"0")</f>
        <v/>
      </c>
      <c r="AF469" t="n">
        <v>28940</v>
      </c>
      <c r="AG469" t="inlineStr">
        <is>
          <t>HOTEL DEL CORONADO</t>
        </is>
      </c>
      <c r="AH469" t="inlineStr">
        <is>
          <t>HTL</t>
        </is>
      </c>
      <c r="AI469" t="inlineStr">
        <is>
          <t>United States</t>
        </is>
      </c>
      <c r="BH469" t="n">
        <v>491</v>
      </c>
      <c r="BI469" t="inlineStr">
        <is>
          <t>EduardoP</t>
        </is>
      </c>
    </row>
    <row r="470">
      <c r="A470">
        <f>_xlfn.XLOOKUP(D470,BN:BN,BO:BO)</f>
        <v/>
      </c>
      <c r="B470" t="inlineStr">
        <is>
          <t>SL</t>
        </is>
      </c>
      <c r="C470" t="n">
        <v>87</v>
      </c>
      <c r="D470">
        <f>_xlfn.XLOOKUP(C470,BC:BC,BD:BD)</f>
        <v/>
      </c>
      <c r="E470" t="n">
        <v>27688</v>
      </c>
      <c r="F470" t="inlineStr">
        <is>
          <t>Billete IB | 11 ENE - MAD JFK MAD</t>
        </is>
      </c>
      <c r="G470" s="234" t="n">
        <v>46033</v>
      </c>
      <c r="H470" s="234" t="n">
        <v>46038</v>
      </c>
      <c r="I470" t="inlineStr">
        <is>
          <t>ABC</t>
        </is>
      </c>
      <c r="J470">
        <f>_xlfn.XLOOKUP(I470,AS:AS,AU:AU)</f>
        <v/>
      </c>
      <c r="K470" t="inlineStr">
        <is>
          <t>EUR</t>
        </is>
      </c>
      <c r="L470" s="238" t="n">
        <v>6927</v>
      </c>
      <c r="M470">
        <f>L470*_xlfn.XLOOKUP(K470,AM:AM,AN:AN)</f>
        <v/>
      </c>
      <c r="N470">
        <f>L470*_xlfn.XLOOKUP(K470,AM:AM,AO:AO)</f>
        <v/>
      </c>
      <c r="O470" s="238" t="n">
        <v>0</v>
      </c>
      <c r="P470">
        <f>O470*_xlfn.XLOOKUP(K470,AM:AM,AN:AN)</f>
        <v/>
      </c>
      <c r="Q470">
        <f>O470*_xlfn.XLOOKUP(K470,AM:AM,AO:AO)</f>
        <v/>
      </c>
      <c r="R470">
        <f>_xlfn.XLOOKUP(E470,Y:Y,Z:Z)</f>
        <v/>
      </c>
      <c r="S470">
        <f>_xlfn.XLOOKUP(E470,Y:Y,AB:AB)</f>
        <v/>
      </c>
      <c r="T470">
        <f>WEEKNUM(G470)</f>
        <v/>
      </c>
      <c r="U470">
        <f>YEAR(G470)</f>
        <v/>
      </c>
      <c r="V470" s="117">
        <f>IFERROR(Q470/N470,"0")</f>
        <v/>
      </c>
      <c r="AF470" t="n">
        <v>28942</v>
      </c>
      <c r="AG470" t="inlineStr">
        <is>
          <t>L AND VINEYARDS</t>
        </is>
      </c>
      <c r="AH470" t="inlineStr">
        <is>
          <t>HTL</t>
        </is>
      </c>
      <c r="AI470" t="inlineStr">
        <is>
          <t>Portugal</t>
        </is>
      </c>
      <c r="BH470" t="n">
        <v>492</v>
      </c>
      <c r="BI470" t="inlineStr">
        <is>
          <t>MinervaH</t>
        </is>
      </c>
    </row>
    <row r="471">
      <c r="A471">
        <f>_xlfn.XLOOKUP(D471,BN:BN,BO:BO)</f>
        <v/>
      </c>
      <c r="B471" t="inlineStr">
        <is>
          <t>SL</t>
        </is>
      </c>
      <c r="C471" t="n">
        <v>87</v>
      </c>
      <c r="D471">
        <f>_xlfn.XLOOKUP(C471,BC:BC,BD:BD)</f>
        <v/>
      </c>
      <c r="E471" t="n">
        <v>27688</v>
      </c>
      <c r="F471" t="inlineStr">
        <is>
          <t>Reemision IB | regreso 15ENE</t>
        </is>
      </c>
      <c r="G471" s="234" t="n">
        <v>46037</v>
      </c>
      <c r="H471" s="234" t="n">
        <v>46038</v>
      </c>
      <c r="I471" t="inlineStr">
        <is>
          <t>ABC</t>
        </is>
      </c>
      <c r="J471">
        <f>_xlfn.XLOOKUP(I471,AS:AS,AU:AU)</f>
        <v/>
      </c>
      <c r="K471" t="inlineStr">
        <is>
          <t>EUR</t>
        </is>
      </c>
      <c r="L471" s="238" t="n">
        <v>15</v>
      </c>
      <c r="M471">
        <f>L471*_xlfn.XLOOKUP(K471,AM:AM,AN:AN)</f>
        <v/>
      </c>
      <c r="N471">
        <f>L471*_xlfn.XLOOKUP(K471,AM:AM,AO:AO)</f>
        <v/>
      </c>
      <c r="O471" s="238" t="n">
        <v>0</v>
      </c>
      <c r="P471">
        <f>O471*_xlfn.XLOOKUP(K471,AM:AM,AN:AN)</f>
        <v/>
      </c>
      <c r="Q471">
        <f>O471*_xlfn.XLOOKUP(K471,AM:AM,AO:AO)</f>
        <v/>
      </c>
      <c r="R471">
        <f>_xlfn.XLOOKUP(E471,Y:Y,Z:Z)</f>
        <v/>
      </c>
      <c r="S471">
        <f>_xlfn.XLOOKUP(E471,Y:Y,AB:AB)</f>
        <v/>
      </c>
      <c r="T471">
        <f>WEEKNUM(G471)</f>
        <v/>
      </c>
      <c r="U471">
        <f>YEAR(G471)</f>
        <v/>
      </c>
      <c r="V471" s="117">
        <f>IFERROR(Q471/N471,"0")</f>
        <v/>
      </c>
      <c r="AF471" t="n">
        <v>28943</v>
      </c>
      <c r="AG471" t="inlineStr">
        <is>
          <t>LE GRAND HOTEL CAYRE</t>
        </is>
      </c>
      <c r="AH471" t="inlineStr">
        <is>
          <t>HTL</t>
        </is>
      </c>
      <c r="AI471" t="inlineStr">
        <is>
          <t>France</t>
        </is>
      </c>
      <c r="BH471" t="n">
        <v>493</v>
      </c>
      <c r="BI471" t="inlineStr">
        <is>
          <t>DianaM</t>
        </is>
      </c>
    </row>
    <row r="472">
      <c r="A472">
        <f>_xlfn.XLOOKUP(D472,BN:BN,BO:BO)</f>
        <v/>
      </c>
      <c r="B472" t="inlineStr">
        <is>
          <t>SL</t>
        </is>
      </c>
      <c r="C472" t="n">
        <v>87</v>
      </c>
      <c r="D472">
        <f>_xlfn.XLOOKUP(C472,BC:BC,BD:BD)</f>
        <v/>
      </c>
      <c r="E472" t="n">
        <v>27688</v>
      </c>
      <c r="F472" t="inlineStr">
        <is>
          <t>Reemision IB | regreso 14ENE</t>
        </is>
      </c>
      <c r="G472" s="234" t="n">
        <v>46036</v>
      </c>
      <c r="H472" s="234" t="n">
        <v>46037</v>
      </c>
      <c r="I472" t="inlineStr">
        <is>
          <t>ABC</t>
        </is>
      </c>
      <c r="J472">
        <f>_xlfn.XLOOKUP(I472,AS:AS,AU:AU)</f>
        <v/>
      </c>
      <c r="K472" t="inlineStr">
        <is>
          <t>EUR</t>
        </is>
      </c>
      <c r="L472" s="238" t="n">
        <v>215</v>
      </c>
      <c r="M472">
        <f>L472*_xlfn.XLOOKUP(K472,AM:AM,AN:AN)</f>
        <v/>
      </c>
      <c r="N472">
        <f>L472*_xlfn.XLOOKUP(K472,AM:AM,AO:AO)</f>
        <v/>
      </c>
      <c r="O472" s="238" t="n">
        <v>0</v>
      </c>
      <c r="P472">
        <f>O472*_xlfn.XLOOKUP(K472,AM:AM,AN:AN)</f>
        <v/>
      </c>
      <c r="Q472">
        <f>O472*_xlfn.XLOOKUP(K472,AM:AM,AO:AO)</f>
        <v/>
      </c>
      <c r="R472">
        <f>_xlfn.XLOOKUP(E472,Y:Y,Z:Z)</f>
        <v/>
      </c>
      <c r="S472">
        <f>_xlfn.XLOOKUP(E472,Y:Y,AB:AB)</f>
        <v/>
      </c>
      <c r="T472">
        <f>WEEKNUM(G472)</f>
        <v/>
      </c>
      <c r="U472">
        <f>YEAR(G472)</f>
        <v/>
      </c>
      <c r="V472" s="117">
        <f>IFERROR(Q472/N472,"0")</f>
        <v/>
      </c>
      <c r="AF472" t="n">
        <v>28973</v>
      </c>
      <c r="AG472" t="inlineStr">
        <is>
          <t>AMANZOE</t>
        </is>
      </c>
      <c r="AH472" t="inlineStr">
        <is>
          <t>HTL</t>
        </is>
      </c>
      <c r="AI472" t="inlineStr">
        <is>
          <t>Greece</t>
        </is>
      </c>
      <c r="BH472" t="n">
        <v>494</v>
      </c>
      <c r="BI472" t="inlineStr">
        <is>
          <t>MarujaN</t>
        </is>
      </c>
    </row>
    <row r="473">
      <c r="A473">
        <f>_xlfn.XLOOKUP(D473,BN:BN,BO:BO)</f>
        <v/>
      </c>
      <c r="B473" t="inlineStr">
        <is>
          <t>SL</t>
        </is>
      </c>
      <c r="C473" t="n">
        <v>87</v>
      </c>
      <c r="D473">
        <f>_xlfn.XLOOKUP(C473,BC:BC,BD:BD)</f>
        <v/>
      </c>
      <c r="E473" t="n">
        <v>0</v>
      </c>
      <c r="F473" t="inlineStr">
        <is>
          <t>Fee reemisión x2</t>
        </is>
      </c>
      <c r="G473" s="234" t="n">
        <v>46036</v>
      </c>
      <c r="H473" s="234" t="n">
        <v>46037</v>
      </c>
      <c r="I473" t="inlineStr">
        <is>
          <t>HPS</t>
        </is>
      </c>
      <c r="J473">
        <f>_xlfn.XLOOKUP(I473,AS:AS,AU:AU)</f>
        <v/>
      </c>
      <c r="K473" t="inlineStr">
        <is>
          <t>EUR</t>
        </is>
      </c>
      <c r="L473" s="238" t="n">
        <v>60</v>
      </c>
      <c r="M473">
        <f>L473*_xlfn.XLOOKUP(K473,AM:AM,AN:AN)</f>
        <v/>
      </c>
      <c r="N473">
        <f>L473*_xlfn.XLOOKUP(K473,AM:AM,AO:AO)</f>
        <v/>
      </c>
      <c r="O473" s="238" t="n">
        <v>60</v>
      </c>
      <c r="P473">
        <f>O473*_xlfn.XLOOKUP(K473,AM:AM,AN:AN)</f>
        <v/>
      </c>
      <c r="Q473">
        <f>O473*_xlfn.XLOOKUP(K473,AM:AM,AO:AO)</f>
        <v/>
      </c>
      <c r="R473">
        <f>_xlfn.XLOOKUP(E473,Y:Y,Z:Z)</f>
        <v/>
      </c>
      <c r="S473">
        <f>_xlfn.XLOOKUP(E473,Y:Y,AB:AB)</f>
        <v/>
      </c>
      <c r="T473">
        <f>WEEKNUM(G473)</f>
        <v/>
      </c>
      <c r="U473">
        <f>YEAR(G473)</f>
        <v/>
      </c>
      <c r="V473" s="117">
        <f>IFERROR(Q473/N473,"0")</f>
        <v/>
      </c>
      <c r="AF473" t="n">
        <v>28991</v>
      </c>
      <c r="AG473" t="inlineStr">
        <is>
          <t>XENODOCHEIO MILOS</t>
        </is>
      </c>
      <c r="AH473" t="inlineStr">
        <is>
          <t>HTL</t>
        </is>
      </c>
      <c r="AI473" t="inlineStr">
        <is>
          <t>Greece</t>
        </is>
      </c>
      <c r="BH473" t="n">
        <v>495</v>
      </c>
      <c r="BI473" t="inlineStr">
        <is>
          <t>MinervaH</t>
        </is>
      </c>
    </row>
    <row r="474">
      <c r="A474">
        <f>_xlfn.XLOOKUP(D474,BN:BN,BO:BO)</f>
        <v/>
      </c>
      <c r="B474" t="inlineStr">
        <is>
          <t>SL</t>
        </is>
      </c>
      <c r="C474" t="n">
        <v>87</v>
      </c>
      <c r="D474">
        <f>_xlfn.XLOOKUP(C474,BC:BC,BD:BD)</f>
        <v/>
      </c>
      <c r="E474" t="n">
        <v>0</v>
      </c>
      <c r="F474" t="inlineStr">
        <is>
          <t>Fee emision billete 11ENE</t>
        </is>
      </c>
      <c r="G474" s="234" t="n">
        <v>46033</v>
      </c>
      <c r="H474" s="234" t="n">
        <v>46038</v>
      </c>
      <c r="I474" t="inlineStr">
        <is>
          <t>HPS</t>
        </is>
      </c>
      <c r="J474">
        <f>_xlfn.XLOOKUP(I474,AS:AS,AU:AU)</f>
        <v/>
      </c>
      <c r="K474" t="inlineStr">
        <is>
          <t>EUR</t>
        </is>
      </c>
      <c r="L474" s="238" t="n">
        <v>65.88</v>
      </c>
      <c r="M474">
        <f>L474*_xlfn.XLOOKUP(K474,AM:AM,AN:AN)</f>
        <v/>
      </c>
      <c r="N474">
        <f>L474*_xlfn.XLOOKUP(K474,AM:AM,AO:AO)</f>
        <v/>
      </c>
      <c r="O474" s="238" t="n">
        <v>65.88</v>
      </c>
      <c r="P474">
        <f>O474*_xlfn.XLOOKUP(K474,AM:AM,AN:AN)</f>
        <v/>
      </c>
      <c r="Q474">
        <f>O474*_xlfn.XLOOKUP(K474,AM:AM,AO:AO)</f>
        <v/>
      </c>
      <c r="R474">
        <f>_xlfn.XLOOKUP(E474,Y:Y,Z:Z)</f>
        <v/>
      </c>
      <c r="S474">
        <f>_xlfn.XLOOKUP(E474,Y:Y,AB:AB)</f>
        <v/>
      </c>
      <c r="T474">
        <f>WEEKNUM(G474)</f>
        <v/>
      </c>
      <c r="U474">
        <f>YEAR(G474)</f>
        <v/>
      </c>
      <c r="V474" s="117">
        <f>IFERROR(Q474/N474,"0")</f>
        <v/>
      </c>
      <c r="AF474" t="n">
        <v>28996</v>
      </c>
      <c r="AG474" t="inlineStr">
        <is>
          <t>AMAN VILLAS AT NUSA DUA</t>
        </is>
      </c>
      <c r="AH474" t="inlineStr">
        <is>
          <t>HTL</t>
        </is>
      </c>
      <c r="AI474" t="inlineStr">
        <is>
          <t>Indonesia</t>
        </is>
      </c>
      <c r="BH474" t="n">
        <v>496</v>
      </c>
      <c r="BI474" t="inlineStr">
        <is>
          <t>DianaM</t>
        </is>
      </c>
    </row>
    <row r="475">
      <c r="A475">
        <f>_xlfn.XLOOKUP(D475,BN:BN,BO:BO)</f>
        <v/>
      </c>
      <c r="B475" t="inlineStr">
        <is>
          <t>SL</t>
        </is>
      </c>
      <c r="C475" t="n">
        <v>87</v>
      </c>
      <c r="D475">
        <f>_xlfn.XLOOKUP(C475,BC:BC,BD:BD)</f>
        <v/>
      </c>
      <c r="E475" t="n">
        <v>0</v>
      </c>
      <c r="F475" t="inlineStr">
        <is>
          <t>Comsión pago AMEX - Billete 11ENE</t>
        </is>
      </c>
      <c r="G475" s="234" t="n">
        <v>46033</v>
      </c>
      <c r="H475" s="234" t="n">
        <v>46038</v>
      </c>
      <c r="I475" t="inlineStr">
        <is>
          <t>CPT</t>
        </is>
      </c>
      <c r="J475">
        <f>_xlfn.XLOOKUP(I475,AS:AS,AU:AU)</f>
        <v/>
      </c>
      <c r="K475" t="inlineStr">
        <is>
          <t>EUR</t>
        </is>
      </c>
      <c r="L475" s="238" t="n">
        <v>139.07</v>
      </c>
      <c r="M475">
        <f>L475*_xlfn.XLOOKUP(K475,AM:AM,AN:AN)</f>
        <v/>
      </c>
      <c r="N475">
        <f>L475*_xlfn.XLOOKUP(K475,AM:AM,AO:AO)</f>
        <v/>
      </c>
      <c r="O475" s="238" t="n">
        <v>139.07</v>
      </c>
      <c r="P475">
        <f>O475*_xlfn.XLOOKUP(K475,AM:AM,AN:AN)</f>
        <v/>
      </c>
      <c r="Q475">
        <f>O475*_xlfn.XLOOKUP(K475,AM:AM,AO:AO)</f>
        <v/>
      </c>
      <c r="R475">
        <f>_xlfn.XLOOKUP(E475,Y:Y,Z:Z)</f>
        <v/>
      </c>
      <c r="S475">
        <f>_xlfn.XLOOKUP(E475,Y:Y,AB:AB)</f>
        <v/>
      </c>
      <c r="T475">
        <f>WEEKNUM(G475)</f>
        <v/>
      </c>
      <c r="U475">
        <f>YEAR(G475)</f>
        <v/>
      </c>
      <c r="V475" s="117">
        <f>IFERROR(Q475/N475,"0")</f>
        <v/>
      </c>
      <c r="AF475" t="n">
        <v>29006</v>
      </c>
      <c r="AG475" t="inlineStr">
        <is>
          <t>ROSEWOOD LONDON</t>
        </is>
      </c>
      <c r="AH475" t="inlineStr">
        <is>
          <t>HTL</t>
        </is>
      </c>
      <c r="AI475" t="inlineStr">
        <is>
          <t>United Kingdom</t>
        </is>
      </c>
      <c r="BH475" t="n">
        <v>497</v>
      </c>
      <c r="BI475" t="inlineStr">
        <is>
          <t>LucianaE</t>
        </is>
      </c>
    </row>
    <row r="476">
      <c r="A476">
        <f>_xlfn.XLOOKUP(D476,BN:BN,BO:BO)</f>
        <v/>
      </c>
      <c r="B476" t="inlineStr">
        <is>
          <t>SL</t>
        </is>
      </c>
      <c r="C476" t="n">
        <v>87</v>
      </c>
      <c r="D476">
        <f>_xlfn.XLOOKUP(C476,BC:BC,BD:BD)</f>
        <v/>
      </c>
      <c r="E476" t="n">
        <v>27688</v>
      </c>
      <c r="F476" t="inlineStr">
        <is>
          <t>Reemisión IB | Regreso 01SEP</t>
        </is>
      </c>
      <c r="G476" s="234" t="n">
        <v>46033</v>
      </c>
      <c r="H476" s="234" t="n">
        <v>46038</v>
      </c>
      <c r="I476" t="inlineStr">
        <is>
          <t>ABC</t>
        </is>
      </c>
      <c r="J476">
        <f>_xlfn.XLOOKUP(I476,AS:AS,AU:AU)</f>
        <v/>
      </c>
      <c r="K476" t="inlineStr">
        <is>
          <t>EUR</t>
        </is>
      </c>
      <c r="L476" s="238" t="n">
        <v>215</v>
      </c>
      <c r="M476">
        <f>L476*_xlfn.XLOOKUP(K476,AM:AM,AN:AN)</f>
        <v/>
      </c>
      <c r="N476">
        <f>L476*_xlfn.XLOOKUP(K476,AM:AM,AO:AO)</f>
        <v/>
      </c>
      <c r="O476" s="238" t="n">
        <v>0</v>
      </c>
      <c r="P476">
        <f>O476*_xlfn.XLOOKUP(K476,AM:AM,AN:AN)</f>
        <v/>
      </c>
      <c r="Q476">
        <f>O476*_xlfn.XLOOKUP(K476,AM:AM,AO:AO)</f>
        <v/>
      </c>
      <c r="R476">
        <f>_xlfn.XLOOKUP(E476,Y:Y,Z:Z)</f>
        <v/>
      </c>
      <c r="S476">
        <f>_xlfn.XLOOKUP(E476,Y:Y,AB:AB)</f>
        <v/>
      </c>
      <c r="T476">
        <f>WEEKNUM(G476)</f>
        <v/>
      </c>
      <c r="U476">
        <f>YEAR(G476)</f>
        <v/>
      </c>
      <c r="V476" s="117">
        <f>IFERROR(Q476/N476,"0")</f>
        <v/>
      </c>
      <c r="AF476" t="n">
        <v>29023</v>
      </c>
      <c r="AG476" t="inlineStr">
        <is>
          <t>THE DYLAN</t>
        </is>
      </c>
      <c r="AH476" t="inlineStr">
        <is>
          <t>HTL</t>
        </is>
      </c>
      <c r="AI476" t="inlineStr">
        <is>
          <t>Netherlands</t>
        </is>
      </c>
      <c r="BH476" t="n">
        <v>498</v>
      </c>
      <c r="BI476" t="inlineStr">
        <is>
          <t>VeronicaN</t>
        </is>
      </c>
    </row>
    <row r="477">
      <c r="A477">
        <f>_xlfn.XLOOKUP(D477,BN:BN,BO:BO)</f>
        <v/>
      </c>
      <c r="B477" t="inlineStr">
        <is>
          <t>SL</t>
        </is>
      </c>
      <c r="C477" t="n">
        <v>88</v>
      </c>
      <c r="D477">
        <f>_xlfn.XLOOKUP(C477,BC:BC,BD:BD)</f>
        <v/>
      </c>
      <c r="E477" t="n">
        <v>27688</v>
      </c>
      <c r="F477" t="inlineStr">
        <is>
          <t>Billete TK | MAD KIX // DPS MAD</t>
        </is>
      </c>
      <c r="G477" s="234" t="n">
        <v>46285</v>
      </c>
      <c r="H477" s="234" t="n">
        <v>46301</v>
      </c>
      <c r="I477" t="inlineStr">
        <is>
          <t>ABC</t>
        </is>
      </c>
      <c r="J477">
        <f>_xlfn.XLOOKUP(I477,AS:AS,AU:AU)</f>
        <v/>
      </c>
      <c r="K477" t="inlineStr">
        <is>
          <t>EUR</t>
        </is>
      </c>
      <c r="L477" s="238" t="n">
        <v>3563.28</v>
      </c>
      <c r="M477">
        <f>L477*_xlfn.XLOOKUP(K477,AM:AM,AN:AN)</f>
        <v/>
      </c>
      <c r="N477">
        <f>L477*_xlfn.XLOOKUP(K477,AM:AM,AO:AO)</f>
        <v/>
      </c>
      <c r="O477" s="238" t="n">
        <v>0</v>
      </c>
      <c r="P477">
        <f>O477*_xlfn.XLOOKUP(K477,AM:AM,AN:AN)</f>
        <v/>
      </c>
      <c r="Q477">
        <f>O477*_xlfn.XLOOKUP(K477,AM:AM,AO:AO)</f>
        <v/>
      </c>
      <c r="R477">
        <f>_xlfn.XLOOKUP(E477,Y:Y,Z:Z)</f>
        <v/>
      </c>
      <c r="S477">
        <f>_xlfn.XLOOKUP(E477,Y:Y,AB:AB)</f>
        <v/>
      </c>
      <c r="T477">
        <f>WEEKNUM(G477)</f>
        <v/>
      </c>
      <c r="U477">
        <f>YEAR(G477)</f>
        <v/>
      </c>
      <c r="V477" s="117">
        <f>IFERROR(Q477/N477,"0")</f>
        <v/>
      </c>
      <c r="AF477" t="n">
        <v>29024</v>
      </c>
      <c r="AG477" t="inlineStr">
        <is>
          <t>LEFAY RESORT AND SPA LAGO DI GARDA</t>
        </is>
      </c>
      <c r="AH477" t="inlineStr">
        <is>
          <t>HTL</t>
        </is>
      </c>
      <c r="AI477" t="inlineStr">
        <is>
          <t>Italy</t>
        </is>
      </c>
      <c r="BH477" t="n">
        <v>499</v>
      </c>
      <c r="BI477" t="inlineStr">
        <is>
          <t>VeronicaN</t>
        </is>
      </c>
    </row>
    <row r="478">
      <c r="A478">
        <f>_xlfn.XLOOKUP(D478,BN:BN,BO:BO)</f>
        <v/>
      </c>
      <c r="B478" t="inlineStr">
        <is>
          <t>SL</t>
        </is>
      </c>
      <c r="C478" t="n">
        <v>88</v>
      </c>
      <c r="D478">
        <f>_xlfn.XLOOKUP(C478,BC:BC,BD:BD)</f>
        <v/>
      </c>
      <c r="E478" t="n">
        <v>0</v>
      </c>
      <c r="F478" t="inlineStr">
        <is>
          <t>Fee emisión aéreos</t>
        </is>
      </c>
      <c r="G478" s="234" t="n">
        <v>46285</v>
      </c>
      <c r="H478" s="234" t="n">
        <v>46303</v>
      </c>
      <c r="I478" t="inlineStr">
        <is>
          <t>HPS</t>
        </is>
      </c>
      <c r="J478">
        <f>_xlfn.XLOOKUP(I478,AS:AS,AU:AU)</f>
        <v/>
      </c>
      <c r="K478" t="inlineStr">
        <is>
          <t>EUR</t>
        </is>
      </c>
      <c r="L478" s="238" t="n">
        <v>100</v>
      </c>
      <c r="M478">
        <f>L478*_xlfn.XLOOKUP(K478,AM:AM,AN:AN)</f>
        <v/>
      </c>
      <c r="N478">
        <f>L478*_xlfn.XLOOKUP(K478,AM:AM,AO:AO)</f>
        <v/>
      </c>
      <c r="O478" s="238" t="n">
        <v>100</v>
      </c>
      <c r="P478">
        <f>O478*_xlfn.XLOOKUP(K478,AM:AM,AN:AN)</f>
        <v/>
      </c>
      <c r="Q478">
        <f>O478*_xlfn.XLOOKUP(K478,AM:AM,AO:AO)</f>
        <v/>
      </c>
      <c r="R478">
        <f>_xlfn.XLOOKUP(E478,Y:Y,Z:Z)</f>
        <v/>
      </c>
      <c r="S478">
        <f>_xlfn.XLOOKUP(E478,Y:Y,AB:AB)</f>
        <v/>
      </c>
      <c r="T478">
        <f>WEEKNUM(G478)</f>
        <v/>
      </c>
      <c r="U478">
        <f>YEAR(G478)</f>
        <v/>
      </c>
      <c r="V478" s="117">
        <f>IFERROR(Q478/N478,"0")</f>
        <v/>
      </c>
      <c r="AF478" t="n">
        <v>29025</v>
      </c>
      <c r="AG478" t="inlineStr">
        <is>
          <t>LEFAY RESORT AND SPA DOLOMITI</t>
        </is>
      </c>
      <c r="AH478" t="inlineStr">
        <is>
          <t>HTL</t>
        </is>
      </c>
      <c r="AI478" t="inlineStr">
        <is>
          <t>Italy</t>
        </is>
      </c>
      <c r="BH478" t="n">
        <v>500</v>
      </c>
      <c r="BI478" t="inlineStr">
        <is>
          <t>ClaudiaF</t>
        </is>
      </c>
    </row>
    <row r="479">
      <c r="A479">
        <f>_xlfn.XLOOKUP(D479,BN:BN,BO:BO)</f>
        <v/>
      </c>
      <c r="B479" t="inlineStr">
        <is>
          <t>SL</t>
        </is>
      </c>
      <c r="C479" t="n">
        <v>89</v>
      </c>
      <c r="D479">
        <f>_xlfn.XLOOKUP(C479,BC:BC,BD:BD)</f>
        <v/>
      </c>
      <c r="E479" t="n">
        <v>0</v>
      </c>
      <c r="F479" t="inlineStr">
        <is>
          <t xml:space="preserve">Honorario Servicio </t>
        </is>
      </c>
      <c r="G479" s="234" t="n">
        <v>46288</v>
      </c>
      <c r="H479" s="234" t="n">
        <v>46303</v>
      </c>
      <c r="I479" t="inlineStr">
        <is>
          <t>HPS</t>
        </is>
      </c>
      <c r="J479">
        <f>_xlfn.XLOOKUP(I479,AS:AS,AU:AU)</f>
        <v/>
      </c>
      <c r="K479" t="inlineStr">
        <is>
          <t>EUR</t>
        </is>
      </c>
      <c r="L479" s="238" t="n">
        <v>17.44</v>
      </c>
      <c r="M479">
        <f>L479*_xlfn.XLOOKUP(K479,AM:AM,AN:AN)</f>
        <v/>
      </c>
      <c r="N479">
        <f>L479*_xlfn.XLOOKUP(K479,AM:AM,AO:AO)</f>
        <v/>
      </c>
      <c r="O479" s="238" t="n">
        <v>17.44</v>
      </c>
      <c r="P479">
        <f>O479*_xlfn.XLOOKUP(K479,AM:AM,AN:AN)</f>
        <v/>
      </c>
      <c r="Q479">
        <f>O479*_xlfn.XLOOKUP(K479,AM:AM,AO:AO)</f>
        <v/>
      </c>
      <c r="R479">
        <f>_xlfn.XLOOKUP(E479,Y:Y,Z:Z)</f>
        <v/>
      </c>
      <c r="S479">
        <f>_xlfn.XLOOKUP(E479,Y:Y,AB:AB)</f>
        <v/>
      </c>
      <c r="T479">
        <f>WEEKNUM(G479)</f>
        <v/>
      </c>
      <c r="U479">
        <f>YEAR(G479)</f>
        <v/>
      </c>
      <c r="V479" s="117">
        <f>IFERROR(Q479/N479,"0")</f>
        <v/>
      </c>
      <c r="AF479" t="n">
        <v>29026</v>
      </c>
      <c r="AG479" t="inlineStr">
        <is>
          <t>PARK HYATT KYOTO</t>
        </is>
      </c>
      <c r="AH479" t="inlineStr">
        <is>
          <t>HTL</t>
        </is>
      </c>
      <c r="AI479" t="inlineStr">
        <is>
          <t>Japan</t>
        </is>
      </c>
      <c r="BH479" t="n">
        <v>501</v>
      </c>
      <c r="BI479" t="inlineStr">
        <is>
          <t>EduardoP</t>
        </is>
      </c>
    </row>
    <row r="480">
      <c r="A480">
        <f>_xlfn.XLOOKUP(D480,BN:BN,BO:BO)</f>
        <v/>
      </c>
      <c r="B480" t="inlineStr">
        <is>
          <t>SL</t>
        </is>
      </c>
      <c r="C480" t="n">
        <v>89</v>
      </c>
      <c r="D480">
        <f>_xlfn.XLOOKUP(C480,BC:BC,BD:BD)</f>
        <v/>
      </c>
      <c r="E480" t="n">
        <v>27688</v>
      </c>
      <c r="F480" t="inlineStr">
        <is>
          <t>Billete QR | MAD KUL MAD</t>
        </is>
      </c>
      <c r="G480" s="234" t="n">
        <v>46288</v>
      </c>
      <c r="H480" s="234" t="n">
        <v>46302</v>
      </c>
      <c r="I480" t="inlineStr">
        <is>
          <t>ABC</t>
        </is>
      </c>
      <c r="J480">
        <f>_xlfn.XLOOKUP(I480,AS:AS,AU:AU)</f>
        <v/>
      </c>
      <c r="K480" t="inlineStr">
        <is>
          <t>EUR</t>
        </is>
      </c>
      <c r="L480" s="238" t="n">
        <v>1098.56</v>
      </c>
      <c r="M480">
        <f>L480*_xlfn.XLOOKUP(K480,AM:AM,AN:AN)</f>
        <v/>
      </c>
      <c r="N480">
        <f>L480*_xlfn.XLOOKUP(K480,AM:AM,AO:AO)</f>
        <v/>
      </c>
      <c r="O480" s="238" t="n">
        <v>0</v>
      </c>
      <c r="P480">
        <f>O480*_xlfn.XLOOKUP(K480,AM:AM,AN:AN)</f>
        <v/>
      </c>
      <c r="Q480">
        <f>O480*_xlfn.XLOOKUP(K480,AM:AM,AO:AO)</f>
        <v/>
      </c>
      <c r="R480">
        <f>_xlfn.XLOOKUP(E480,Y:Y,Z:Z)</f>
        <v/>
      </c>
      <c r="S480">
        <f>_xlfn.XLOOKUP(E480,Y:Y,AB:AB)</f>
        <v/>
      </c>
      <c r="T480">
        <f>WEEKNUM(G480)</f>
        <v/>
      </c>
      <c r="U480">
        <f>YEAR(G480)</f>
        <v/>
      </c>
      <c r="V480" s="117">
        <f>IFERROR(Q480/N480,"0")</f>
        <v/>
      </c>
      <c r="AF480" t="n">
        <v>29027</v>
      </c>
      <c r="AG480" t="inlineStr">
        <is>
          <t>ROSEWOOD MIYAKOJIMA</t>
        </is>
      </c>
      <c r="AH480" t="inlineStr">
        <is>
          <t>HTL</t>
        </is>
      </c>
      <c r="AI480" t="inlineStr">
        <is>
          <t>Japan</t>
        </is>
      </c>
      <c r="BH480" t="n">
        <v>502</v>
      </c>
      <c r="BI480" t="inlineStr">
        <is>
          <t>VeronicaN</t>
        </is>
      </c>
    </row>
    <row r="481">
      <c r="A481">
        <f>_xlfn.XLOOKUP(D481,BN:BN,BO:BO)</f>
        <v/>
      </c>
      <c r="B481" t="inlineStr">
        <is>
          <t>SL</t>
        </is>
      </c>
      <c r="C481" t="n">
        <v>91</v>
      </c>
      <c r="D481">
        <f>_xlfn.XLOOKUP(C481,BC:BC,BD:BD)</f>
        <v/>
      </c>
      <c r="E481" t="n">
        <v>27688</v>
      </c>
      <c r="F481" t="inlineStr">
        <is>
          <t>Billete KL | MAD-CPT // JNB-MAD</t>
        </is>
      </c>
      <c r="G481" s="234" t="n">
        <v>46072</v>
      </c>
      <c r="H481" s="234" t="n">
        <v>46085</v>
      </c>
      <c r="I481" t="inlineStr">
        <is>
          <t>ABC</t>
        </is>
      </c>
      <c r="J481">
        <f>_xlfn.XLOOKUP(I481,AS:AS,AU:AU)</f>
        <v/>
      </c>
      <c r="K481" t="inlineStr">
        <is>
          <t>EUR</t>
        </is>
      </c>
      <c r="L481" s="238" t="n">
        <v>2967.08</v>
      </c>
      <c r="M481">
        <f>L481*_xlfn.XLOOKUP(K481,AM:AM,AN:AN)</f>
        <v/>
      </c>
      <c r="N481">
        <f>L481*_xlfn.XLOOKUP(K481,AM:AM,AO:AO)</f>
        <v/>
      </c>
      <c r="O481" s="238" t="n">
        <v>0</v>
      </c>
      <c r="P481">
        <f>O481*_xlfn.XLOOKUP(K481,AM:AM,AN:AN)</f>
        <v/>
      </c>
      <c r="Q481">
        <f>O481*_xlfn.XLOOKUP(K481,AM:AM,AO:AO)</f>
        <v/>
      </c>
      <c r="R481">
        <f>_xlfn.XLOOKUP(E481,Y:Y,Z:Z)</f>
        <v/>
      </c>
      <c r="S481">
        <f>_xlfn.XLOOKUP(E481,Y:Y,AB:AB)</f>
        <v/>
      </c>
      <c r="T481">
        <f>WEEKNUM(G481)</f>
        <v/>
      </c>
      <c r="U481">
        <f>YEAR(G481)</f>
        <v/>
      </c>
      <c r="V481" s="117">
        <f>IFERROR(Q481/N481,"0")</f>
        <v/>
      </c>
      <c r="AF481" t="n">
        <v>29059</v>
      </c>
      <c r="AG481" t="inlineStr">
        <is>
          <t>Visas web</t>
        </is>
      </c>
      <c r="AH481" t="inlineStr">
        <is>
          <t>OTR</t>
        </is>
      </c>
      <c r="AI481" t="inlineStr">
        <is>
          <t>Canada</t>
        </is>
      </c>
      <c r="BH481" t="n">
        <v>503</v>
      </c>
      <c r="BI481" t="inlineStr">
        <is>
          <t>VeronicaN</t>
        </is>
      </c>
    </row>
    <row r="482">
      <c r="A482">
        <f>_xlfn.XLOOKUP(D482,BN:BN,BO:BO)</f>
        <v/>
      </c>
      <c r="B482" t="inlineStr">
        <is>
          <t>SL</t>
        </is>
      </c>
      <c r="C482" t="n">
        <v>91</v>
      </c>
      <c r="D482">
        <f>_xlfn.XLOOKUP(C482,BC:BC,BD:BD)</f>
        <v/>
      </c>
      <c r="E482" t="n">
        <v>27688</v>
      </c>
      <c r="F482" t="inlineStr">
        <is>
          <t>Billete AZ | MAD FCO</t>
        </is>
      </c>
      <c r="G482" s="234" t="n">
        <v>46075</v>
      </c>
      <c r="H482" s="234" t="n">
        <v>46103</v>
      </c>
      <c r="I482" t="inlineStr">
        <is>
          <t>ABC</t>
        </is>
      </c>
      <c r="J482">
        <f>_xlfn.XLOOKUP(I482,AS:AS,AU:AU)</f>
        <v/>
      </c>
      <c r="K482" t="inlineStr">
        <is>
          <t>EUR</t>
        </is>
      </c>
      <c r="L482" s="238" t="n">
        <v>242.52</v>
      </c>
      <c r="M482">
        <f>L482*_xlfn.XLOOKUP(K482,AM:AM,AN:AN)</f>
        <v/>
      </c>
      <c r="N482">
        <f>L482*_xlfn.XLOOKUP(K482,AM:AM,AO:AO)</f>
        <v/>
      </c>
      <c r="O482" s="238" t="n">
        <v>0</v>
      </c>
      <c r="P482">
        <f>O482*_xlfn.XLOOKUP(K482,AM:AM,AN:AN)</f>
        <v/>
      </c>
      <c r="Q482">
        <f>O482*_xlfn.XLOOKUP(K482,AM:AM,AO:AO)</f>
        <v/>
      </c>
      <c r="R482">
        <f>_xlfn.XLOOKUP(E482,Y:Y,Z:Z)</f>
        <v/>
      </c>
      <c r="S482">
        <f>_xlfn.XLOOKUP(E482,Y:Y,AB:AB)</f>
        <v/>
      </c>
      <c r="T482">
        <f>WEEKNUM(G482)</f>
        <v/>
      </c>
      <c r="U482">
        <f>YEAR(G482)</f>
        <v/>
      </c>
      <c r="V482" s="117">
        <f>IFERROR(Q482/N482,"0")</f>
        <v/>
      </c>
      <c r="AF482" t="n">
        <v>29070</v>
      </c>
      <c r="AG482" t="inlineStr">
        <is>
          <t>VMAISON BRERA MILANO</t>
        </is>
      </c>
      <c r="AH482" t="inlineStr">
        <is>
          <t>HTL</t>
        </is>
      </c>
      <c r="AI482" t="inlineStr">
        <is>
          <t>Italy</t>
        </is>
      </c>
      <c r="BH482" t="n">
        <v>504</v>
      </c>
      <c r="BI482" t="inlineStr">
        <is>
          <t>MarujaN</t>
        </is>
      </c>
    </row>
    <row r="483">
      <c r="A483">
        <f>_xlfn.XLOOKUP(D483,BN:BN,BO:BO)</f>
        <v/>
      </c>
      <c r="B483" t="inlineStr">
        <is>
          <t>SL</t>
        </is>
      </c>
      <c r="C483" t="n">
        <v>92</v>
      </c>
      <c r="D483">
        <f>_xlfn.XLOOKUP(C483,BC:BC,BD:BD)</f>
        <v/>
      </c>
      <c r="E483" t="n">
        <v>27688</v>
      </c>
      <c r="F483" t="inlineStr">
        <is>
          <t>Billete AF | MAD BOM // DEL MAD</t>
        </is>
      </c>
      <c r="G483" s="234" t="n">
        <v>46059</v>
      </c>
      <c r="H483" s="234" t="n">
        <v>46068</v>
      </c>
      <c r="I483" t="inlineStr">
        <is>
          <t>ABC</t>
        </is>
      </c>
      <c r="J483">
        <f>_xlfn.XLOOKUP(I483,AS:AS,AU:AU)</f>
        <v/>
      </c>
      <c r="K483" t="inlineStr">
        <is>
          <t>EUR</t>
        </is>
      </c>
      <c r="L483" s="238" t="n">
        <v>835.53</v>
      </c>
      <c r="M483">
        <f>L483*_xlfn.XLOOKUP(K483,AM:AM,AN:AN)</f>
        <v/>
      </c>
      <c r="N483">
        <f>L483*_xlfn.XLOOKUP(K483,AM:AM,AO:AO)</f>
        <v/>
      </c>
      <c r="O483" s="238" t="n">
        <v>0</v>
      </c>
      <c r="P483">
        <f>O483*_xlfn.XLOOKUP(K483,AM:AM,AN:AN)</f>
        <v/>
      </c>
      <c r="Q483">
        <f>O483*_xlfn.XLOOKUP(K483,AM:AM,AO:AO)</f>
        <v/>
      </c>
      <c r="R483">
        <f>_xlfn.XLOOKUP(E483,Y:Y,Z:Z)</f>
        <v/>
      </c>
      <c r="S483">
        <f>_xlfn.XLOOKUP(E483,Y:Y,AB:AB)</f>
        <v/>
      </c>
      <c r="T483">
        <f>WEEKNUM(G483)</f>
        <v/>
      </c>
      <c r="U483">
        <f>YEAR(G483)</f>
        <v/>
      </c>
      <c r="V483" s="117">
        <f>IFERROR(Q483/N483,"0")</f>
        <v/>
      </c>
      <c r="AF483" t="n">
        <v>29071</v>
      </c>
      <c r="AG483" t="inlineStr">
        <is>
          <t>BACKSTAGE HOTEL VERNISSAGE</t>
        </is>
      </c>
      <c r="AH483" t="inlineStr">
        <is>
          <t>HTL</t>
        </is>
      </c>
      <c r="AI483" t="inlineStr">
        <is>
          <t>Switzerland</t>
        </is>
      </c>
      <c r="BH483" t="n">
        <v>505</v>
      </c>
      <c r="BI483" t="inlineStr">
        <is>
          <t>MinervaH</t>
        </is>
      </c>
    </row>
    <row r="484">
      <c r="A484">
        <f>_xlfn.XLOOKUP(D484,BN:BN,BO:BO)</f>
        <v/>
      </c>
      <c r="B484" t="inlineStr">
        <is>
          <t>SL</t>
        </is>
      </c>
      <c r="C484" t="n">
        <v>92</v>
      </c>
      <c r="D484">
        <f>_xlfn.XLOOKUP(C484,BC:BC,BD:BD)</f>
        <v/>
      </c>
      <c r="E484" t="n">
        <v>0</v>
      </c>
      <c r="F484" t="inlineStr">
        <is>
          <t>FEe</t>
        </is>
      </c>
      <c r="G484" s="234" t="n">
        <v>46059</v>
      </c>
      <c r="H484" s="234" t="n">
        <v>46068</v>
      </c>
      <c r="I484" t="inlineStr">
        <is>
          <t>HPS</t>
        </is>
      </c>
      <c r="J484">
        <f>_xlfn.XLOOKUP(I484,AS:AS,AU:AU)</f>
        <v/>
      </c>
      <c r="K484" t="inlineStr">
        <is>
          <t>EUR</t>
        </is>
      </c>
      <c r="L484" s="238" t="n">
        <v>82.47</v>
      </c>
      <c r="M484">
        <f>L484*_xlfn.XLOOKUP(K484,AM:AM,AN:AN)</f>
        <v/>
      </c>
      <c r="N484">
        <f>L484*_xlfn.XLOOKUP(K484,AM:AM,AO:AO)</f>
        <v/>
      </c>
      <c r="O484" s="238" t="n">
        <v>82.47</v>
      </c>
      <c r="P484">
        <f>O484*_xlfn.XLOOKUP(K484,AM:AM,AN:AN)</f>
        <v/>
      </c>
      <c r="Q484">
        <f>O484*_xlfn.XLOOKUP(K484,AM:AM,AO:AO)</f>
        <v/>
      </c>
      <c r="R484">
        <f>_xlfn.XLOOKUP(E484,Y:Y,Z:Z)</f>
        <v/>
      </c>
      <c r="S484">
        <f>_xlfn.XLOOKUP(E484,Y:Y,AB:AB)</f>
        <v/>
      </c>
      <c r="T484">
        <f>WEEKNUM(G484)</f>
        <v/>
      </c>
      <c r="U484">
        <f>YEAR(G484)</f>
        <v/>
      </c>
      <c r="V484" s="117">
        <f>IFERROR(Q484/N484,"0")</f>
        <v/>
      </c>
      <c r="AF484" t="n">
        <v>29072</v>
      </c>
      <c r="AG484" t="inlineStr">
        <is>
          <t>HOTEL AMIGO, A ROCCO FORTE HOTEL</t>
        </is>
      </c>
      <c r="AH484" t="inlineStr">
        <is>
          <t>HTL</t>
        </is>
      </c>
      <c r="AI484" t="inlineStr">
        <is>
          <t>Bélgica</t>
        </is>
      </c>
      <c r="BH484" t="n">
        <v>506</v>
      </c>
      <c r="BI484" t="inlineStr">
        <is>
          <t>MartinB</t>
        </is>
      </c>
    </row>
    <row r="485">
      <c r="A485">
        <f>_xlfn.XLOOKUP(D485,BN:BN,BO:BO)</f>
        <v/>
      </c>
      <c r="B485" t="inlineStr">
        <is>
          <t>SL</t>
        </is>
      </c>
      <c r="C485" t="n">
        <v>93</v>
      </c>
      <c r="D485">
        <f>_xlfn.XLOOKUP(C485,BC:BC,BD:BD)</f>
        <v/>
      </c>
      <c r="E485" t="n">
        <v>31572</v>
      </c>
      <c r="F485" t="inlineStr">
        <is>
          <t>Alojamiento Sussurro</t>
        </is>
      </c>
      <c r="G485" s="234" t="n">
        <v>46226</v>
      </c>
      <c r="H485" s="234" t="n">
        <v>46230</v>
      </c>
      <c r="I485" t="inlineStr">
        <is>
          <t>HTL</t>
        </is>
      </c>
      <c r="J485">
        <f>_xlfn.XLOOKUP(I485,AS:AS,AU:AU)</f>
        <v/>
      </c>
      <c r="K485" t="inlineStr">
        <is>
          <t>EUR</t>
        </is>
      </c>
      <c r="L485" s="238" t="n">
        <v>5405.31</v>
      </c>
      <c r="M485">
        <f>L485*_xlfn.XLOOKUP(K485,AM:AM,AN:AN)</f>
        <v/>
      </c>
      <c r="N485">
        <f>L485*_xlfn.XLOOKUP(K485,AM:AM,AO:AO)</f>
        <v/>
      </c>
      <c r="O485" s="238" t="n">
        <v>663.8099999999999</v>
      </c>
      <c r="P485">
        <f>O485*_xlfn.XLOOKUP(K485,AM:AM,AN:AN)</f>
        <v/>
      </c>
      <c r="Q485">
        <f>O485*_xlfn.XLOOKUP(K485,AM:AM,AO:AO)</f>
        <v/>
      </c>
      <c r="R485">
        <f>_xlfn.XLOOKUP(E485,Y:Y,Z:Z)</f>
        <v/>
      </c>
      <c r="S485">
        <f>_xlfn.XLOOKUP(E485,Y:Y,AB:AB)</f>
        <v/>
      </c>
      <c r="T485">
        <f>WEEKNUM(G485)</f>
        <v/>
      </c>
      <c r="U485">
        <f>YEAR(G485)</f>
        <v/>
      </c>
      <c r="V485" s="117">
        <f>IFERROR(Q485/N485,"0")</f>
        <v/>
      </c>
      <c r="AF485" t="n">
        <v>29074</v>
      </c>
      <c r="AG485" t="inlineStr">
        <is>
          <t>HIGHSTAY</t>
        </is>
      </c>
      <c r="AH485" t="inlineStr">
        <is>
          <t>HTL</t>
        </is>
      </c>
      <c r="AI485" t="inlineStr">
        <is>
          <t>France</t>
        </is>
      </c>
      <c r="BH485" t="n">
        <v>507</v>
      </c>
      <c r="BI485" t="inlineStr">
        <is>
          <t>DianaM</t>
        </is>
      </c>
    </row>
    <row r="486">
      <c r="A486">
        <f>_xlfn.XLOOKUP(D486,BN:BN,BO:BO)</f>
        <v/>
      </c>
      <c r="B486" t="inlineStr">
        <is>
          <t>SL</t>
        </is>
      </c>
      <c r="C486" t="n">
        <v>93</v>
      </c>
      <c r="D486">
        <f>_xlfn.XLOOKUP(C486,BC:BC,BD:BD)</f>
        <v/>
      </c>
      <c r="E486" t="n">
        <v>27688</v>
      </c>
      <c r="F486" t="inlineStr">
        <is>
          <t>Billete ET | MAD VFA</t>
        </is>
      </c>
      <c r="G486" s="234" t="n">
        <v>46216</v>
      </c>
      <c r="H486" s="234" t="n">
        <v>46217</v>
      </c>
      <c r="I486" t="inlineStr">
        <is>
          <t>ABC</t>
        </is>
      </c>
      <c r="J486">
        <f>_xlfn.XLOOKUP(I486,AS:AS,AU:AU)</f>
        <v/>
      </c>
      <c r="K486" t="inlineStr">
        <is>
          <t>EUR</t>
        </is>
      </c>
      <c r="L486" s="238" t="n">
        <v>1614.62</v>
      </c>
      <c r="M486">
        <f>L486*_xlfn.XLOOKUP(K486,AM:AM,AN:AN)</f>
        <v/>
      </c>
      <c r="N486">
        <f>L486*_xlfn.XLOOKUP(K486,AM:AM,AO:AO)</f>
        <v/>
      </c>
      <c r="O486" s="238" t="n">
        <v>0</v>
      </c>
      <c r="P486">
        <f>O486*_xlfn.XLOOKUP(K486,AM:AM,AN:AN)</f>
        <v/>
      </c>
      <c r="Q486">
        <f>O486*_xlfn.XLOOKUP(K486,AM:AM,AO:AO)</f>
        <v/>
      </c>
      <c r="R486">
        <f>_xlfn.XLOOKUP(E486,Y:Y,Z:Z)</f>
        <v/>
      </c>
      <c r="S486">
        <f>_xlfn.XLOOKUP(E486,Y:Y,AB:AB)</f>
        <v/>
      </c>
      <c r="T486">
        <f>WEEKNUM(G486)</f>
        <v/>
      </c>
      <c r="U486">
        <f>YEAR(G486)</f>
        <v/>
      </c>
      <c r="V486" s="117">
        <f>IFERROR(Q486/N486,"0")</f>
        <v/>
      </c>
      <c r="AF486" t="n">
        <v>29075</v>
      </c>
      <c r="AG486" t="inlineStr">
        <is>
          <t>TRENITALIA</t>
        </is>
      </c>
      <c r="AH486" t="inlineStr">
        <is>
          <t>TRN</t>
        </is>
      </c>
      <c r="AI486" t="inlineStr">
        <is>
          <t>Italy</t>
        </is>
      </c>
      <c r="BH486" t="n">
        <v>508</v>
      </c>
      <c r="BI486" t="inlineStr">
        <is>
          <t>MarujaN</t>
        </is>
      </c>
    </row>
    <row r="487">
      <c r="A487">
        <f>_xlfn.XLOOKUP(D487,BN:BN,BO:BO)</f>
        <v/>
      </c>
      <c r="B487" t="inlineStr">
        <is>
          <t>SL</t>
        </is>
      </c>
      <c r="C487" t="n">
        <v>93</v>
      </c>
      <c r="D487">
        <f>_xlfn.XLOOKUP(C487,BC:BC,BD:BD)</f>
        <v/>
      </c>
      <c r="E487" t="n">
        <v>27688</v>
      </c>
      <c r="F487" t="inlineStr">
        <is>
          <t>Billete 4Z | WDH - JNB - VNX</t>
        </is>
      </c>
      <c r="G487" s="234" t="n">
        <v>46222</v>
      </c>
      <c r="H487" s="234" t="n">
        <v>46226</v>
      </c>
      <c r="I487" t="inlineStr">
        <is>
          <t>ABC</t>
        </is>
      </c>
      <c r="J487">
        <f>_xlfn.XLOOKUP(I487,AS:AS,AU:AU)</f>
        <v/>
      </c>
      <c r="K487" t="inlineStr">
        <is>
          <t>EUR</t>
        </is>
      </c>
      <c r="L487" s="238" t="n">
        <v>1806.42</v>
      </c>
      <c r="M487">
        <f>L487*_xlfn.XLOOKUP(K487,AM:AM,AN:AN)</f>
        <v/>
      </c>
      <c r="N487">
        <f>L487*_xlfn.XLOOKUP(K487,AM:AM,AO:AO)</f>
        <v/>
      </c>
      <c r="O487" s="238" t="n">
        <v>0</v>
      </c>
      <c r="P487">
        <f>O487*_xlfn.XLOOKUP(K487,AM:AM,AN:AN)</f>
        <v/>
      </c>
      <c r="Q487">
        <f>O487*_xlfn.XLOOKUP(K487,AM:AM,AO:AO)</f>
        <v/>
      </c>
      <c r="R487">
        <f>_xlfn.XLOOKUP(E487,Y:Y,Z:Z)</f>
        <v/>
      </c>
      <c r="S487">
        <f>_xlfn.XLOOKUP(E487,Y:Y,AB:AB)</f>
        <v/>
      </c>
      <c r="T487">
        <f>WEEKNUM(G487)</f>
        <v/>
      </c>
      <c r="U487">
        <f>YEAR(G487)</f>
        <v/>
      </c>
      <c r="V487" s="117">
        <f>IFERROR(Q487/N487,"0")</f>
        <v/>
      </c>
      <c r="AF487" t="n">
        <v>29081</v>
      </c>
      <c r="AG487" t="inlineStr">
        <is>
          <t>PARK LANE HOTEL NEW YORK</t>
        </is>
      </c>
      <c r="AH487" t="inlineStr">
        <is>
          <t>HTL</t>
        </is>
      </c>
      <c r="AI487" t="inlineStr">
        <is>
          <t>United States</t>
        </is>
      </c>
      <c r="BH487" t="n">
        <v>509</v>
      </c>
      <c r="BI487" t="inlineStr">
        <is>
          <t>DianaM</t>
        </is>
      </c>
    </row>
    <row r="488">
      <c r="A488">
        <f>_xlfn.XLOOKUP(D488,BN:BN,BO:BO)</f>
        <v/>
      </c>
      <c r="B488" t="inlineStr">
        <is>
          <t>SL</t>
        </is>
      </c>
      <c r="C488" t="n">
        <v>93</v>
      </c>
      <c r="D488">
        <f>_xlfn.XLOOKUP(C488,BC:BC,BD:BD)</f>
        <v/>
      </c>
      <c r="E488" t="n">
        <v>27688</v>
      </c>
      <c r="F488" t="inlineStr">
        <is>
          <t>Billete TK | VNX - MAD</t>
        </is>
      </c>
      <c r="G488" s="234" t="n">
        <v>46230</v>
      </c>
      <c r="H488" s="234" t="n">
        <v>46231</v>
      </c>
      <c r="I488" t="inlineStr">
        <is>
          <t>ABC</t>
        </is>
      </c>
      <c r="J488">
        <f>_xlfn.XLOOKUP(I488,AS:AS,AU:AU)</f>
        <v/>
      </c>
      <c r="K488" t="inlineStr">
        <is>
          <t>EUR</t>
        </is>
      </c>
      <c r="L488" s="238" t="n">
        <v>1483.72</v>
      </c>
      <c r="M488">
        <f>L488*_xlfn.XLOOKUP(K488,AM:AM,AN:AN)</f>
        <v/>
      </c>
      <c r="N488">
        <f>L488*_xlfn.XLOOKUP(K488,AM:AM,AO:AO)</f>
        <v/>
      </c>
      <c r="O488" s="238" t="n">
        <v>0</v>
      </c>
      <c r="P488">
        <f>O488*_xlfn.XLOOKUP(K488,AM:AM,AN:AN)</f>
        <v/>
      </c>
      <c r="Q488">
        <f>O488*_xlfn.XLOOKUP(K488,AM:AM,AO:AO)</f>
        <v/>
      </c>
      <c r="R488">
        <f>_xlfn.XLOOKUP(E488,Y:Y,Z:Z)</f>
        <v/>
      </c>
      <c r="S488">
        <f>_xlfn.XLOOKUP(E488,Y:Y,AB:AB)</f>
        <v/>
      </c>
      <c r="T488">
        <f>WEEKNUM(G488)</f>
        <v/>
      </c>
      <c r="U488">
        <f>YEAR(G488)</f>
        <v/>
      </c>
      <c r="V488" s="117">
        <f>IFERROR(Q488/N488,"0")</f>
        <v/>
      </c>
      <c r="AF488" t="n">
        <v>29097</v>
      </c>
      <c r="AG488" t="inlineStr">
        <is>
          <t>THE ST. REGIS OSAKA</t>
        </is>
      </c>
      <c r="AH488" t="inlineStr">
        <is>
          <t>HTL</t>
        </is>
      </c>
      <c r="AI488" t="inlineStr">
        <is>
          <t>Japan</t>
        </is>
      </c>
      <c r="BH488" t="n">
        <v>510</v>
      </c>
      <c r="BI488" t="inlineStr">
        <is>
          <t>LuciaS</t>
        </is>
      </c>
    </row>
    <row r="489">
      <c r="A489">
        <f>_xlfn.XLOOKUP(D489,BN:BN,BO:BO)</f>
        <v/>
      </c>
      <c r="B489" t="inlineStr">
        <is>
          <t>SL</t>
        </is>
      </c>
      <c r="C489" t="n">
        <v>93</v>
      </c>
      <c r="D489">
        <f>_xlfn.XLOOKUP(C489,BC:BC,BD:BD)</f>
        <v/>
      </c>
      <c r="E489" t="n">
        <v>0</v>
      </c>
      <c r="F489" t="inlineStr">
        <is>
          <t>Fee emision</t>
        </is>
      </c>
      <c r="G489" s="234" t="n">
        <v>46230</v>
      </c>
      <c r="H489" s="234" t="n">
        <v>46231</v>
      </c>
      <c r="I489" t="inlineStr">
        <is>
          <t>HPS</t>
        </is>
      </c>
      <c r="J489">
        <f>_xlfn.XLOOKUP(I489,AS:AS,AU:AU)</f>
        <v/>
      </c>
      <c r="K489" t="inlineStr">
        <is>
          <t>EUR</t>
        </is>
      </c>
      <c r="L489" s="238" t="n">
        <v>220</v>
      </c>
      <c r="M489">
        <f>L489*_xlfn.XLOOKUP(K489,AM:AM,AN:AN)</f>
        <v/>
      </c>
      <c r="N489">
        <f>L489*_xlfn.XLOOKUP(K489,AM:AM,AO:AO)</f>
        <v/>
      </c>
      <c r="O489" s="238" t="n">
        <v>220</v>
      </c>
      <c r="P489">
        <f>O489*_xlfn.XLOOKUP(K489,AM:AM,AN:AN)</f>
        <v/>
      </c>
      <c r="Q489">
        <f>O489*_xlfn.XLOOKUP(K489,AM:AM,AO:AO)</f>
        <v/>
      </c>
      <c r="R489">
        <f>_xlfn.XLOOKUP(E489,Y:Y,Z:Z)</f>
        <v/>
      </c>
      <c r="S489">
        <f>_xlfn.XLOOKUP(E489,Y:Y,AB:AB)</f>
        <v/>
      </c>
      <c r="T489">
        <f>WEEKNUM(G489)</f>
        <v/>
      </c>
      <c r="U489">
        <f>YEAR(G489)</f>
        <v/>
      </c>
      <c r="V489" s="117">
        <f>IFERROR(Q489/N489,"0")</f>
        <v/>
      </c>
      <c r="AF489" t="n">
        <v>29142</v>
      </c>
      <c r="AG489" t="inlineStr">
        <is>
          <t>ROSEWOOD SCHLOSS FUSCHL</t>
        </is>
      </c>
      <c r="AH489" t="inlineStr">
        <is>
          <t>HTL</t>
        </is>
      </c>
      <c r="AI489" t="inlineStr">
        <is>
          <t>Austria</t>
        </is>
      </c>
      <c r="BH489" t="n">
        <v>511</v>
      </c>
      <c r="BI489" t="inlineStr">
        <is>
          <t>MinervaH</t>
        </is>
      </c>
    </row>
    <row r="490">
      <c r="A490">
        <f>_xlfn.XLOOKUP(D490,BN:BN,BO:BO)</f>
        <v/>
      </c>
      <c r="B490" t="inlineStr">
        <is>
          <t>SL</t>
        </is>
      </c>
      <c r="C490" t="n">
        <v>93</v>
      </c>
      <c r="D490">
        <f>_xlfn.XLOOKUP(C490,BC:BC,BD:BD)</f>
        <v/>
      </c>
      <c r="E490" t="n">
        <v>31573</v>
      </c>
      <c r="F490" t="inlineStr">
        <is>
          <t>Alojamiento Sable Alley - Natural Selection</t>
        </is>
      </c>
      <c r="G490" s="234" t="n">
        <v>46222</v>
      </c>
      <c r="H490" s="234" t="n">
        <v>46225</v>
      </c>
      <c r="I490" t="inlineStr">
        <is>
          <t>HTL</t>
        </is>
      </c>
      <c r="J490">
        <f>_xlfn.XLOOKUP(I490,AS:AS,AU:AU)</f>
        <v/>
      </c>
      <c r="K490" t="inlineStr">
        <is>
          <t>EUR</t>
        </is>
      </c>
      <c r="L490" s="238" t="n">
        <v>8567.17</v>
      </c>
      <c r="M490">
        <f>L490*_xlfn.XLOOKUP(K490,AM:AM,AN:AN)</f>
        <v/>
      </c>
      <c r="N490">
        <f>L490*_xlfn.XLOOKUP(K490,AM:AM,AO:AO)</f>
        <v/>
      </c>
      <c r="O490" s="238" t="n">
        <v>1052.11</v>
      </c>
      <c r="P490">
        <f>O490*_xlfn.XLOOKUP(K490,AM:AM,AN:AN)</f>
        <v/>
      </c>
      <c r="Q490">
        <f>O490*_xlfn.XLOOKUP(K490,AM:AM,AO:AO)</f>
        <v/>
      </c>
      <c r="R490">
        <f>_xlfn.XLOOKUP(E490,Y:Y,Z:Z)</f>
        <v/>
      </c>
      <c r="S490">
        <f>_xlfn.XLOOKUP(E490,Y:Y,AB:AB)</f>
        <v/>
      </c>
      <c r="T490">
        <f>WEEKNUM(G490)</f>
        <v/>
      </c>
      <c r="U490">
        <f>YEAR(G490)</f>
        <v/>
      </c>
      <c r="V490" s="117">
        <f>IFERROR(Q490/N490,"0")</f>
        <v/>
      </c>
      <c r="AF490" t="n">
        <v>29146</v>
      </c>
      <c r="AG490" t="inlineStr">
        <is>
          <t>THE WOODWARD AUBERGE COLLECTION</t>
        </is>
      </c>
      <c r="AH490" t="inlineStr">
        <is>
          <t>HTL</t>
        </is>
      </c>
      <c r="AI490" t="inlineStr">
        <is>
          <t>Switzerland</t>
        </is>
      </c>
      <c r="BH490" t="n">
        <v>512</v>
      </c>
      <c r="BI490" t="inlineStr">
        <is>
          <t>MariaM</t>
        </is>
      </c>
    </row>
    <row r="491">
      <c r="A491">
        <f>_xlfn.XLOOKUP(D491,BN:BN,BO:BO)</f>
        <v/>
      </c>
      <c r="B491" t="inlineStr">
        <is>
          <t>SL</t>
        </is>
      </c>
      <c r="C491" t="n">
        <v>93</v>
      </c>
      <c r="D491">
        <f>_xlfn.XLOOKUP(C491,BC:BC,BD:BD)</f>
        <v/>
      </c>
      <c r="E491" t="n">
        <v>34560</v>
      </c>
      <c r="F491" t="inlineStr">
        <is>
          <t>Alojamiento Wolwedans Namibia</t>
        </is>
      </c>
      <c r="G491" s="234" t="n">
        <v>46217</v>
      </c>
      <c r="H491" s="234" t="n">
        <v>46220</v>
      </c>
      <c r="I491" t="inlineStr">
        <is>
          <t>HTL</t>
        </is>
      </c>
      <c r="J491">
        <f>_xlfn.XLOOKUP(I491,AS:AS,AU:AU)</f>
        <v/>
      </c>
      <c r="K491" t="inlineStr">
        <is>
          <t>EUR</t>
        </is>
      </c>
      <c r="L491" s="238" t="n">
        <v>3487</v>
      </c>
      <c r="M491">
        <f>L491*_xlfn.XLOOKUP(K491,AM:AM,AN:AN)</f>
        <v/>
      </c>
      <c r="N491">
        <f>L491*_xlfn.XLOOKUP(K491,AM:AM,AO:AO)</f>
        <v/>
      </c>
      <c r="O491" s="238" t="n">
        <v>317</v>
      </c>
      <c r="P491">
        <f>O491*_xlfn.XLOOKUP(K491,AM:AM,AN:AN)</f>
        <v/>
      </c>
      <c r="Q491">
        <f>O491*_xlfn.XLOOKUP(K491,AM:AM,AO:AO)</f>
        <v/>
      </c>
      <c r="R491">
        <f>_xlfn.XLOOKUP(E491,Y:Y,Z:Z)</f>
        <v/>
      </c>
      <c r="S491">
        <f>_xlfn.XLOOKUP(E491,Y:Y,AB:AB)</f>
        <v/>
      </c>
      <c r="T491">
        <f>WEEKNUM(G491)</f>
        <v/>
      </c>
      <c r="U491">
        <f>YEAR(G491)</f>
        <v/>
      </c>
      <c r="V491" s="117">
        <f>IFERROR(Q491/N491,"0")</f>
        <v/>
      </c>
      <c r="AF491" t="n">
        <v>29147</v>
      </c>
      <c r="AG491" t="inlineStr">
        <is>
          <t>HOTEL BYRON</t>
        </is>
      </c>
      <c r="AH491" t="inlineStr">
        <is>
          <t>HTL</t>
        </is>
      </c>
      <c r="AI491" t="inlineStr">
        <is>
          <t>Italy</t>
        </is>
      </c>
      <c r="BH491" t="n">
        <v>513</v>
      </c>
      <c r="BI491" t="inlineStr">
        <is>
          <t>MariaJose</t>
        </is>
      </c>
    </row>
    <row r="492">
      <c r="A492">
        <f>_xlfn.XLOOKUP(D492,BN:BN,BO:BO)</f>
        <v/>
      </c>
      <c r="B492" t="inlineStr">
        <is>
          <t>SL</t>
        </is>
      </c>
      <c r="C492" t="n">
        <v>93</v>
      </c>
      <c r="D492">
        <f>_xlfn.XLOOKUP(C492,BC:BC,BD:BD)</f>
        <v/>
      </c>
      <c r="E492" t="n">
        <v>27610</v>
      </c>
      <c r="F492" t="inlineStr">
        <is>
          <t>Seguro de viaje</t>
        </is>
      </c>
      <c r="G492" s="234" t="n">
        <v>46216</v>
      </c>
      <c r="H492" s="234" t="n">
        <v>46231</v>
      </c>
      <c r="I492" t="inlineStr">
        <is>
          <t>SEG</t>
        </is>
      </c>
      <c r="J492">
        <f>_xlfn.XLOOKUP(I492,AS:AS,AU:AU)</f>
        <v/>
      </c>
      <c r="K492" t="inlineStr">
        <is>
          <t>EUR</t>
        </is>
      </c>
      <c r="L492" s="238" t="n">
        <v>300</v>
      </c>
      <c r="M492">
        <f>L492*_xlfn.XLOOKUP(K492,AM:AM,AN:AN)</f>
        <v/>
      </c>
      <c r="N492">
        <f>L492*_xlfn.XLOOKUP(K492,AM:AM,AO:AO)</f>
        <v/>
      </c>
      <c r="O492" s="238" t="n">
        <v>39.3</v>
      </c>
      <c r="P492">
        <f>O492*_xlfn.XLOOKUP(K492,AM:AM,AN:AN)</f>
        <v/>
      </c>
      <c r="Q492">
        <f>O492*_xlfn.XLOOKUP(K492,AM:AM,AO:AO)</f>
        <v/>
      </c>
      <c r="R492">
        <f>_xlfn.XLOOKUP(E492,Y:Y,Z:Z)</f>
        <v/>
      </c>
      <c r="S492">
        <f>_xlfn.XLOOKUP(E492,Y:Y,AB:AB)</f>
        <v/>
      </c>
      <c r="T492">
        <f>WEEKNUM(G492)</f>
        <v/>
      </c>
      <c r="U492">
        <f>YEAR(G492)</f>
        <v/>
      </c>
      <c r="V492" s="117">
        <f>IFERROR(Q492/N492,"0")</f>
        <v/>
      </c>
      <c r="AF492" t="n">
        <v>29154</v>
      </c>
      <c r="AG492" t="inlineStr">
        <is>
          <t>HOTEL LILY OF THE VALLEY</t>
        </is>
      </c>
      <c r="AH492" t="inlineStr">
        <is>
          <t>HTL</t>
        </is>
      </c>
      <c r="AI492" t="inlineStr">
        <is>
          <t>France</t>
        </is>
      </c>
      <c r="BH492" t="n">
        <v>514</v>
      </c>
      <c r="BI492" t="inlineStr">
        <is>
          <t>MarujaN</t>
        </is>
      </c>
    </row>
    <row r="493">
      <c r="A493">
        <f>_xlfn.XLOOKUP(D493,BN:BN,BO:BO)</f>
        <v/>
      </c>
      <c r="B493" t="inlineStr">
        <is>
          <t>SL</t>
        </is>
      </c>
      <c r="C493" t="n">
        <v>94</v>
      </c>
      <c r="D493">
        <f>_xlfn.XLOOKUP(C493,BC:BC,BD:BD)</f>
        <v/>
      </c>
      <c r="E493" t="n">
        <v>34416</v>
      </c>
      <c r="F493" t="inlineStr">
        <is>
          <t xml:space="preserve">Estancia 3 noches St Regis Bal Harbour </t>
        </is>
      </c>
      <c r="G493" s="234" t="n">
        <v>46075</v>
      </c>
      <c r="H493" s="234" t="n">
        <v>46078</v>
      </c>
      <c r="I493" t="inlineStr">
        <is>
          <t>HTL</t>
        </is>
      </c>
      <c r="J493">
        <f>_xlfn.XLOOKUP(I493,AS:AS,AU:AU)</f>
        <v/>
      </c>
      <c r="K493" t="inlineStr">
        <is>
          <t>USD</t>
        </is>
      </c>
      <c r="L493" s="238" t="n">
        <v>5557.77</v>
      </c>
      <c r="M493">
        <f>L493*_xlfn.XLOOKUP(K493,AM:AM,AN:AN)</f>
        <v/>
      </c>
      <c r="N493">
        <f>L493*_xlfn.XLOOKUP(K493,AM:AM,AO:AO)</f>
        <v/>
      </c>
      <c r="O493" s="238" t="n">
        <v>555.78</v>
      </c>
      <c r="P493">
        <f>O493*_xlfn.XLOOKUP(K493,AM:AM,AN:AN)</f>
        <v/>
      </c>
      <c r="Q493">
        <f>O493*_xlfn.XLOOKUP(K493,AM:AM,AO:AO)</f>
        <v/>
      </c>
      <c r="R493">
        <f>_xlfn.XLOOKUP(E493,Y:Y,Z:Z)</f>
        <v/>
      </c>
      <c r="S493">
        <f>_xlfn.XLOOKUP(E493,Y:Y,AB:AB)</f>
        <v/>
      </c>
      <c r="T493">
        <f>WEEKNUM(G493)</f>
        <v/>
      </c>
      <c r="U493">
        <f>YEAR(G493)</f>
        <v/>
      </c>
      <c r="V493" s="117">
        <f>IFERROR(Q493/N493,"0")</f>
        <v/>
      </c>
      <c r="AF493" t="n">
        <v>29156</v>
      </c>
      <c r="AG493" t="inlineStr">
        <is>
          <t>GULF AIR</t>
        </is>
      </c>
      <c r="AI493" t="inlineStr">
        <is>
          <t>Bahrain</t>
        </is>
      </c>
      <c r="BH493" t="n">
        <v>515</v>
      </c>
      <c r="BI493" t="inlineStr">
        <is>
          <t>PaulinaV</t>
        </is>
      </c>
    </row>
    <row r="494">
      <c r="A494">
        <f>_xlfn.XLOOKUP(D494,BN:BN,BO:BO)</f>
        <v/>
      </c>
      <c r="B494" t="inlineStr">
        <is>
          <t>SL</t>
        </is>
      </c>
      <c r="C494" t="n">
        <v>95</v>
      </c>
      <c r="D494">
        <f>_xlfn.XLOOKUP(C494,BC:BC,BD:BD)</f>
        <v/>
      </c>
      <c r="E494" t="n">
        <v>27688</v>
      </c>
      <c r="F494" t="inlineStr">
        <is>
          <t>Billete AF | MAD - ABJ - MAD</t>
        </is>
      </c>
      <c r="G494" s="234" t="n">
        <v>46064</v>
      </c>
      <c r="H494" s="234" t="n">
        <v>46069</v>
      </c>
      <c r="I494" t="inlineStr">
        <is>
          <t>ABC</t>
        </is>
      </c>
      <c r="J494">
        <f>_xlfn.XLOOKUP(I494,AS:AS,AU:AU)</f>
        <v/>
      </c>
      <c r="K494" t="inlineStr">
        <is>
          <t>EUR</t>
        </is>
      </c>
      <c r="L494" s="238" t="n">
        <v>985.79</v>
      </c>
      <c r="M494">
        <f>L494*_xlfn.XLOOKUP(K494,AM:AM,AN:AN)</f>
        <v/>
      </c>
      <c r="N494">
        <f>L494*_xlfn.XLOOKUP(K494,AM:AM,AO:AO)</f>
        <v/>
      </c>
      <c r="O494" s="238" t="n">
        <v>0</v>
      </c>
      <c r="P494">
        <f>O494*_xlfn.XLOOKUP(K494,AM:AM,AN:AN)</f>
        <v/>
      </c>
      <c r="Q494">
        <f>O494*_xlfn.XLOOKUP(K494,AM:AM,AO:AO)</f>
        <v/>
      </c>
      <c r="R494">
        <f>_xlfn.XLOOKUP(E494,Y:Y,Z:Z)</f>
        <v/>
      </c>
      <c r="S494">
        <f>_xlfn.XLOOKUP(E494,Y:Y,AB:AB)</f>
        <v/>
      </c>
      <c r="T494">
        <f>WEEKNUM(G494)</f>
        <v/>
      </c>
      <c r="U494">
        <f>YEAR(G494)</f>
        <v/>
      </c>
      <c r="V494" s="117">
        <f>IFERROR(Q494/N494,"0")</f>
        <v/>
      </c>
      <c r="AF494" t="n">
        <v>29194</v>
      </c>
      <c r="AG494" t="inlineStr">
        <is>
          <t>SAGE LODGE</t>
        </is>
      </c>
      <c r="AH494" t="inlineStr">
        <is>
          <t>HTL</t>
        </is>
      </c>
      <c r="AI494" t="inlineStr">
        <is>
          <t>United States</t>
        </is>
      </c>
      <c r="BH494" t="n">
        <v>516</v>
      </c>
      <c r="BI494" t="inlineStr">
        <is>
          <t>PaulinaV</t>
        </is>
      </c>
    </row>
    <row r="495">
      <c r="A495">
        <f>_xlfn.XLOOKUP(D495,BN:BN,BO:BO)</f>
        <v/>
      </c>
      <c r="B495" t="inlineStr">
        <is>
          <t>SL</t>
        </is>
      </c>
      <c r="C495" t="n">
        <v>96</v>
      </c>
      <c r="D495">
        <f>_xlfn.XLOOKUP(C495,BC:BC,BD:BD)</f>
        <v/>
      </c>
      <c r="E495" t="n">
        <v>0</v>
      </c>
      <c r="F495" t="inlineStr">
        <is>
          <t>Honorarios</t>
        </is>
      </c>
      <c r="G495" s="234" t="n">
        <v>46053</v>
      </c>
      <c r="H495" s="234" t="n">
        <v>46057</v>
      </c>
      <c r="I495" t="inlineStr">
        <is>
          <t>HPS</t>
        </is>
      </c>
      <c r="J495">
        <f>_xlfn.XLOOKUP(I495,AS:AS,AU:AU)</f>
        <v/>
      </c>
      <c r="K495" t="inlineStr">
        <is>
          <t>EUR</t>
        </is>
      </c>
      <c r="L495" s="238" t="n">
        <v>60</v>
      </c>
      <c r="M495">
        <f>L495*_xlfn.XLOOKUP(K495,AM:AM,AN:AN)</f>
        <v/>
      </c>
      <c r="N495">
        <f>L495*_xlfn.XLOOKUP(K495,AM:AM,AO:AO)</f>
        <v/>
      </c>
      <c r="O495" s="238" t="n">
        <v>60</v>
      </c>
      <c r="P495">
        <f>O495*_xlfn.XLOOKUP(K495,AM:AM,AN:AN)</f>
        <v/>
      </c>
      <c r="Q495">
        <f>O495*_xlfn.XLOOKUP(K495,AM:AM,AO:AO)</f>
        <v/>
      </c>
      <c r="R495">
        <f>_xlfn.XLOOKUP(E495,Y:Y,Z:Z)</f>
        <v/>
      </c>
      <c r="S495">
        <f>_xlfn.XLOOKUP(E495,Y:Y,AB:AB)</f>
        <v/>
      </c>
      <c r="T495">
        <f>WEEKNUM(G495)</f>
        <v/>
      </c>
      <c r="U495">
        <f>YEAR(G495)</f>
        <v/>
      </c>
      <c r="V495" s="117">
        <f>IFERROR(Q495/N495,"0")</f>
        <v/>
      </c>
      <c r="AF495" t="n">
        <v>29196</v>
      </c>
      <c r="AG495" t="inlineStr">
        <is>
          <t>CARLOS SAUL GOMEZ PEZUELA</t>
        </is>
      </c>
      <c r="AI495" t="inlineStr">
        <is>
          <t>Italy</t>
        </is>
      </c>
      <c r="BH495" t="n">
        <v>518</v>
      </c>
      <c r="BI495" t="inlineStr">
        <is>
          <t>ClaudiaF</t>
        </is>
      </c>
    </row>
    <row r="496">
      <c r="A496">
        <f>_xlfn.XLOOKUP(D496,BN:BN,BO:BO)</f>
        <v/>
      </c>
      <c r="B496" t="inlineStr">
        <is>
          <t>SL</t>
        </is>
      </c>
      <c r="C496" t="n">
        <v>96</v>
      </c>
      <c r="D496">
        <f>_xlfn.XLOOKUP(C496,BC:BC,BD:BD)</f>
        <v/>
      </c>
      <c r="E496" t="n">
        <v>27608</v>
      </c>
      <c r="F496" t="inlineStr">
        <is>
          <t>Itinerario DMC Tromso</t>
        </is>
      </c>
      <c r="G496" s="234" t="n">
        <v>46053</v>
      </c>
      <c r="H496" s="234" t="n">
        <v>46057</v>
      </c>
      <c r="I496" t="inlineStr">
        <is>
          <t>PKT</t>
        </is>
      </c>
      <c r="J496">
        <f>_xlfn.XLOOKUP(I496,AS:AS,AU:AU)</f>
        <v/>
      </c>
      <c r="K496" t="inlineStr">
        <is>
          <t>EUR</t>
        </is>
      </c>
      <c r="L496" s="238" t="n">
        <v>6666.28</v>
      </c>
      <c r="M496">
        <f>L496*_xlfn.XLOOKUP(K496,AM:AM,AN:AN)</f>
        <v/>
      </c>
      <c r="N496">
        <f>L496*_xlfn.XLOOKUP(K496,AM:AM,AO:AO)</f>
        <v/>
      </c>
      <c r="O496" s="238" t="n">
        <v>1199.28</v>
      </c>
      <c r="P496">
        <f>O496*_xlfn.XLOOKUP(K496,AM:AM,AN:AN)</f>
        <v/>
      </c>
      <c r="Q496">
        <f>O496*_xlfn.XLOOKUP(K496,AM:AM,AO:AO)</f>
        <v/>
      </c>
      <c r="R496">
        <f>_xlfn.XLOOKUP(E496,Y:Y,Z:Z)</f>
        <v/>
      </c>
      <c r="S496">
        <f>_xlfn.XLOOKUP(E496,Y:Y,AB:AB)</f>
        <v/>
      </c>
      <c r="T496">
        <f>WEEKNUM(G496)</f>
        <v/>
      </c>
      <c r="U496">
        <f>YEAR(G496)</f>
        <v/>
      </c>
      <c r="V496" s="117">
        <f>IFERROR(Q496/N496,"0")</f>
        <v/>
      </c>
      <c r="AF496" t="n">
        <v>29215</v>
      </c>
      <c r="AG496" t="inlineStr">
        <is>
          <t>MACAKIZI BODRUM</t>
        </is>
      </c>
      <c r="AH496" t="inlineStr">
        <is>
          <t>HTL</t>
        </is>
      </c>
      <c r="AI496" t="inlineStr">
        <is>
          <t>Turkey</t>
        </is>
      </c>
      <c r="BH496" t="n">
        <v>519</v>
      </c>
      <c r="BI496" t="inlineStr">
        <is>
          <t>VeronicaN</t>
        </is>
      </c>
    </row>
    <row r="497">
      <c r="A497">
        <f>_xlfn.XLOOKUP(D497,BN:BN,BO:BO)</f>
        <v/>
      </c>
      <c r="B497" t="inlineStr">
        <is>
          <t>SL</t>
        </is>
      </c>
      <c r="C497" t="n">
        <v>96</v>
      </c>
      <c r="D497">
        <f>_xlfn.XLOOKUP(C497,BC:BC,BD:BD)</f>
        <v/>
      </c>
      <c r="E497" t="n">
        <v>27610</v>
      </c>
      <c r="F497" t="inlineStr">
        <is>
          <t>Seguro asistencia y cancelacion</t>
        </is>
      </c>
      <c r="G497" s="234" t="n">
        <v>46053</v>
      </c>
      <c r="H497" s="234" t="n">
        <v>46057</v>
      </c>
      <c r="I497" t="inlineStr">
        <is>
          <t>SEG</t>
        </is>
      </c>
      <c r="J497">
        <f>_xlfn.XLOOKUP(I497,AS:AS,AU:AU)</f>
        <v/>
      </c>
      <c r="K497" t="inlineStr">
        <is>
          <t>EUR</t>
        </is>
      </c>
      <c r="L497" s="238" t="n">
        <v>65.72</v>
      </c>
      <c r="M497">
        <f>L497*_xlfn.XLOOKUP(K497,AM:AM,AN:AN)</f>
        <v/>
      </c>
      <c r="N497">
        <f>L497*_xlfn.XLOOKUP(K497,AM:AM,AO:AO)</f>
        <v/>
      </c>
      <c r="O497" s="238" t="n">
        <v>0</v>
      </c>
      <c r="P497">
        <f>O497*_xlfn.XLOOKUP(K497,AM:AM,AN:AN)</f>
        <v/>
      </c>
      <c r="Q497">
        <f>O497*_xlfn.XLOOKUP(K497,AM:AM,AO:AO)</f>
        <v/>
      </c>
      <c r="R497">
        <f>_xlfn.XLOOKUP(E497,Y:Y,Z:Z)</f>
        <v/>
      </c>
      <c r="S497">
        <f>_xlfn.XLOOKUP(E497,Y:Y,AB:AB)</f>
        <v/>
      </c>
      <c r="T497">
        <f>WEEKNUM(G497)</f>
        <v/>
      </c>
      <c r="U497">
        <f>YEAR(G497)</f>
        <v/>
      </c>
      <c r="V497" s="117">
        <f>IFERROR(Q497/N497,"0")</f>
        <v/>
      </c>
      <c r="AF497" t="n">
        <v>29220</v>
      </c>
      <c r="AG497" t="inlineStr">
        <is>
          <t>FALSLED KRO RELAIS AND CHATEAUX</t>
        </is>
      </c>
      <c r="AH497" t="inlineStr">
        <is>
          <t>HTL</t>
        </is>
      </c>
      <c r="AI497" t="inlineStr">
        <is>
          <t>Denmark</t>
        </is>
      </c>
      <c r="BH497" t="n">
        <v>520</v>
      </c>
      <c r="BI497" t="inlineStr">
        <is>
          <t>ConchaD</t>
        </is>
      </c>
    </row>
    <row r="498">
      <c r="A498">
        <f>_xlfn.XLOOKUP(D498,BN:BN,BO:BO)</f>
        <v/>
      </c>
      <c r="B498" t="inlineStr">
        <is>
          <t>SL</t>
        </is>
      </c>
      <c r="C498" t="n">
        <v>96</v>
      </c>
      <c r="D498">
        <f>_xlfn.XLOOKUP(C498,BC:BC,BD:BD)</f>
        <v/>
      </c>
      <c r="E498" t="n">
        <v>27688</v>
      </c>
      <c r="F498" t="inlineStr">
        <is>
          <t>Billete LH | MAD TOS MAD</t>
        </is>
      </c>
      <c r="G498" s="234" t="n">
        <v>46053</v>
      </c>
      <c r="H498" s="234" t="n">
        <v>46057</v>
      </c>
      <c r="I498" t="inlineStr">
        <is>
          <t>ABC</t>
        </is>
      </c>
      <c r="J498">
        <f>_xlfn.XLOOKUP(I498,AS:AS,AU:AU)</f>
        <v/>
      </c>
      <c r="K498" t="inlineStr">
        <is>
          <t>EUR</t>
        </is>
      </c>
      <c r="L498" s="238" t="n">
        <v>1030.68</v>
      </c>
      <c r="M498">
        <f>L498*_xlfn.XLOOKUP(K498,AM:AM,AN:AN)</f>
        <v/>
      </c>
      <c r="N498">
        <f>L498*_xlfn.XLOOKUP(K498,AM:AM,AO:AO)</f>
        <v/>
      </c>
      <c r="O498" s="238" t="n">
        <v>0</v>
      </c>
      <c r="P498">
        <f>O498*_xlfn.XLOOKUP(K498,AM:AM,AN:AN)</f>
        <v/>
      </c>
      <c r="Q498">
        <f>O498*_xlfn.XLOOKUP(K498,AM:AM,AO:AO)</f>
        <v/>
      </c>
      <c r="R498">
        <f>_xlfn.XLOOKUP(E498,Y:Y,Z:Z)</f>
        <v/>
      </c>
      <c r="S498">
        <f>_xlfn.XLOOKUP(E498,Y:Y,AB:AB)</f>
        <v/>
      </c>
      <c r="T498">
        <f>WEEKNUM(G498)</f>
        <v/>
      </c>
      <c r="U498">
        <f>YEAR(G498)</f>
        <v/>
      </c>
      <c r="V498" s="117">
        <f>IFERROR(Q498/N498,"0")</f>
        <v/>
      </c>
      <c r="AF498" t="n">
        <v>29251</v>
      </c>
      <c r="AG498" t="inlineStr">
        <is>
          <t>THE TOKYO EDITION TORANOMON</t>
        </is>
      </c>
      <c r="AH498" t="inlineStr">
        <is>
          <t>HTL</t>
        </is>
      </c>
      <c r="AI498" t="inlineStr">
        <is>
          <t>Japan</t>
        </is>
      </c>
      <c r="BH498" t="n">
        <v>521</v>
      </c>
      <c r="BI498" t="inlineStr">
        <is>
          <t>VeronicaN</t>
        </is>
      </c>
    </row>
    <row r="499">
      <c r="A499">
        <f>_xlfn.XLOOKUP(D499,BN:BN,BO:BO)</f>
        <v/>
      </c>
      <c r="B499" t="inlineStr">
        <is>
          <t>SL</t>
        </is>
      </c>
      <c r="C499" t="n">
        <v>97</v>
      </c>
      <c r="D499">
        <f>_xlfn.XLOOKUP(C499,BC:BC,BD:BD)</f>
        <v/>
      </c>
      <c r="E499" t="n">
        <v>27688</v>
      </c>
      <c r="F499" t="inlineStr">
        <is>
          <t>Billete EY | MAD DEL MAD - business</t>
        </is>
      </c>
      <c r="G499" s="234" t="n">
        <v>46325</v>
      </c>
      <c r="H499" s="234" t="n">
        <v>46335</v>
      </c>
      <c r="I499" t="inlineStr">
        <is>
          <t>ABC</t>
        </is>
      </c>
      <c r="J499">
        <f>_xlfn.XLOOKUP(I499,AS:AS,AU:AU)</f>
        <v/>
      </c>
      <c r="K499" t="inlineStr">
        <is>
          <t>EUR</t>
        </is>
      </c>
      <c r="L499" s="238" t="n">
        <v>6632</v>
      </c>
      <c r="M499">
        <f>L499*_xlfn.XLOOKUP(K499,AM:AM,AN:AN)</f>
        <v/>
      </c>
      <c r="N499">
        <f>L499*_xlfn.XLOOKUP(K499,AM:AM,AO:AO)</f>
        <v/>
      </c>
      <c r="O499" s="238" t="n">
        <v>0</v>
      </c>
      <c r="P499">
        <f>O499*_xlfn.XLOOKUP(K499,AM:AM,AN:AN)</f>
        <v/>
      </c>
      <c r="Q499">
        <f>O499*_xlfn.XLOOKUP(K499,AM:AM,AO:AO)</f>
        <v/>
      </c>
      <c r="R499">
        <f>_xlfn.XLOOKUP(E499,Y:Y,Z:Z)</f>
        <v/>
      </c>
      <c r="S499">
        <f>_xlfn.XLOOKUP(E499,Y:Y,AB:AB)</f>
        <v/>
      </c>
      <c r="T499">
        <f>WEEKNUM(G499)</f>
        <v/>
      </c>
      <c r="U499">
        <f>YEAR(G499)</f>
        <v/>
      </c>
      <c r="V499" s="117">
        <f>IFERROR(Q499/N499,"0")</f>
        <v/>
      </c>
      <c r="AF499" t="n">
        <v>29253</v>
      </c>
      <c r="AG499" t="inlineStr">
        <is>
          <t>THE PLACE FIRENZE</t>
        </is>
      </c>
      <c r="AH499" t="inlineStr">
        <is>
          <t>HTL</t>
        </is>
      </c>
      <c r="AI499" t="inlineStr">
        <is>
          <t>Italy</t>
        </is>
      </c>
      <c r="BH499" t="n">
        <v>522</v>
      </c>
      <c r="BI499" t="inlineStr">
        <is>
          <t>MariaM</t>
        </is>
      </c>
    </row>
    <row r="500">
      <c r="A500">
        <f>_xlfn.XLOOKUP(D500,BN:BN,BO:BO)</f>
        <v/>
      </c>
      <c r="B500" t="inlineStr">
        <is>
          <t>SL</t>
        </is>
      </c>
      <c r="C500" t="n">
        <v>97</v>
      </c>
      <c r="D500">
        <f>_xlfn.XLOOKUP(C500,BC:BC,BD:BD)</f>
        <v/>
      </c>
      <c r="E500" t="n">
        <v>27688</v>
      </c>
      <c r="F500" t="inlineStr">
        <is>
          <t>Billete EY | MAD DEL MAD</t>
        </is>
      </c>
      <c r="G500" s="234" t="n">
        <v>46325</v>
      </c>
      <c r="H500" s="234" t="n">
        <v>46335</v>
      </c>
      <c r="I500" t="inlineStr">
        <is>
          <t>ABC</t>
        </is>
      </c>
      <c r="J500">
        <f>_xlfn.XLOOKUP(I500,AS:AS,AU:AU)</f>
        <v/>
      </c>
      <c r="K500" t="inlineStr">
        <is>
          <t>EUR</t>
        </is>
      </c>
      <c r="L500" s="238" t="n">
        <v>4525</v>
      </c>
      <c r="M500">
        <f>L500*_xlfn.XLOOKUP(K500,AM:AM,AN:AN)</f>
        <v/>
      </c>
      <c r="N500">
        <f>L500*_xlfn.XLOOKUP(K500,AM:AM,AO:AO)</f>
        <v/>
      </c>
      <c r="O500" s="238" t="n">
        <v>0</v>
      </c>
      <c r="P500">
        <f>O500*_xlfn.XLOOKUP(K500,AM:AM,AN:AN)</f>
        <v/>
      </c>
      <c r="Q500">
        <f>O500*_xlfn.XLOOKUP(K500,AM:AM,AO:AO)</f>
        <v/>
      </c>
      <c r="R500">
        <f>_xlfn.XLOOKUP(E500,Y:Y,Z:Z)</f>
        <v/>
      </c>
      <c r="S500">
        <f>_xlfn.XLOOKUP(E500,Y:Y,AB:AB)</f>
        <v/>
      </c>
      <c r="T500">
        <f>WEEKNUM(G500)</f>
        <v/>
      </c>
      <c r="U500">
        <f>YEAR(G500)</f>
        <v/>
      </c>
      <c r="V500" s="117">
        <f>IFERROR(Q500/N500,"0")</f>
        <v/>
      </c>
      <c r="AF500" t="n">
        <v>29255</v>
      </c>
      <c r="AG500" t="inlineStr">
        <is>
          <t>FOUR SEASONS RESORT HUALALAI</t>
        </is>
      </c>
      <c r="AH500" t="inlineStr">
        <is>
          <t>HTL</t>
        </is>
      </c>
      <c r="AI500" t="inlineStr">
        <is>
          <t>Hawaii</t>
        </is>
      </c>
      <c r="BH500" t="n">
        <v>523</v>
      </c>
      <c r="BI500" t="inlineStr">
        <is>
          <t>MariaM</t>
        </is>
      </c>
    </row>
    <row r="501">
      <c r="A501">
        <f>_xlfn.XLOOKUP(D501,BN:BN,BO:BO)</f>
        <v/>
      </c>
      <c r="B501" t="inlineStr">
        <is>
          <t>SL</t>
        </is>
      </c>
      <c r="C501" t="n">
        <v>97</v>
      </c>
      <c r="D501">
        <f>_xlfn.XLOOKUP(C501,BC:BC,BD:BD)</f>
        <v/>
      </c>
      <c r="E501" t="n">
        <v>27688</v>
      </c>
      <c r="F501" t="inlineStr">
        <is>
          <t>Billete EY | MAD DEL MAD</t>
        </is>
      </c>
      <c r="G501" s="234" t="n">
        <v>46325</v>
      </c>
      <c r="H501" s="234" t="n">
        <v>46335</v>
      </c>
      <c r="I501" t="inlineStr">
        <is>
          <t>ABC</t>
        </is>
      </c>
      <c r="J501">
        <f>_xlfn.XLOOKUP(I501,AS:AS,AU:AU)</f>
        <v/>
      </c>
      <c r="K501" t="inlineStr">
        <is>
          <t>EUR</t>
        </is>
      </c>
      <c r="L501" s="238" t="n">
        <v>1810</v>
      </c>
      <c r="M501">
        <f>L501*_xlfn.XLOOKUP(K501,AM:AM,AN:AN)</f>
        <v/>
      </c>
      <c r="N501">
        <f>L501*_xlfn.XLOOKUP(K501,AM:AM,AO:AO)</f>
        <v/>
      </c>
      <c r="O501" s="238" t="n">
        <v>0</v>
      </c>
      <c r="P501">
        <f>O501*_xlfn.XLOOKUP(K501,AM:AM,AN:AN)</f>
        <v/>
      </c>
      <c r="Q501">
        <f>O501*_xlfn.XLOOKUP(K501,AM:AM,AO:AO)</f>
        <v/>
      </c>
      <c r="R501">
        <f>_xlfn.XLOOKUP(E501,Y:Y,Z:Z)</f>
        <v/>
      </c>
      <c r="S501">
        <f>_xlfn.XLOOKUP(E501,Y:Y,AB:AB)</f>
        <v/>
      </c>
      <c r="T501">
        <f>WEEKNUM(G501)</f>
        <v/>
      </c>
      <c r="U501">
        <f>YEAR(G501)</f>
        <v/>
      </c>
      <c r="V501" s="117">
        <f>IFERROR(Q501/N501,"0")</f>
        <v/>
      </c>
      <c r="AF501" t="n">
        <v>29257</v>
      </c>
      <c r="AG501" t="inlineStr">
        <is>
          <t>RENAISSANCE LOS ANGELES AIRPORT HOTEL</t>
        </is>
      </c>
      <c r="AH501" t="inlineStr">
        <is>
          <t>HTL</t>
        </is>
      </c>
      <c r="AI501" t="inlineStr">
        <is>
          <t>United States</t>
        </is>
      </c>
      <c r="BH501" t="n">
        <v>524</v>
      </c>
      <c r="BI501" t="inlineStr">
        <is>
          <t>MariellaP</t>
        </is>
      </c>
    </row>
    <row r="502">
      <c r="A502">
        <f>_xlfn.XLOOKUP(D502,BN:BN,BO:BO)</f>
        <v/>
      </c>
      <c r="B502" t="inlineStr">
        <is>
          <t>SL</t>
        </is>
      </c>
      <c r="C502" t="n">
        <v>97</v>
      </c>
      <c r="D502">
        <f>_xlfn.XLOOKUP(C502,BC:BC,BD:BD)</f>
        <v/>
      </c>
      <c r="E502" t="n">
        <v>0</v>
      </c>
      <c r="F502" t="inlineStr">
        <is>
          <t>Pago fees aereos</t>
        </is>
      </c>
      <c r="G502" s="234" t="n">
        <v>46325</v>
      </c>
      <c r="H502" s="234" t="n">
        <v>46335</v>
      </c>
      <c r="I502" t="inlineStr">
        <is>
          <t>HPS</t>
        </is>
      </c>
      <c r="J502">
        <f>_xlfn.XLOOKUP(I502,AS:AS,AU:AU)</f>
        <v/>
      </c>
      <c r="K502" t="inlineStr">
        <is>
          <t>EUR</t>
        </is>
      </c>
      <c r="L502" s="238" t="n">
        <v>660</v>
      </c>
      <c r="M502">
        <f>L502*_xlfn.XLOOKUP(K502,AM:AM,AN:AN)</f>
        <v/>
      </c>
      <c r="N502">
        <f>L502*_xlfn.XLOOKUP(K502,AM:AM,AO:AO)</f>
        <v/>
      </c>
      <c r="O502" s="238" t="n">
        <v>660</v>
      </c>
      <c r="P502">
        <f>O502*_xlfn.XLOOKUP(K502,AM:AM,AN:AN)</f>
        <v/>
      </c>
      <c r="Q502">
        <f>O502*_xlfn.XLOOKUP(K502,AM:AM,AO:AO)</f>
        <v/>
      </c>
      <c r="R502">
        <f>_xlfn.XLOOKUP(E502,Y:Y,Z:Z)</f>
        <v/>
      </c>
      <c r="S502">
        <f>_xlfn.XLOOKUP(E502,Y:Y,AB:AB)</f>
        <v/>
      </c>
      <c r="T502">
        <f>WEEKNUM(G502)</f>
        <v/>
      </c>
      <c r="U502">
        <f>YEAR(G502)</f>
        <v/>
      </c>
      <c r="V502" s="117">
        <f>IFERROR(Q502/N502,"0")</f>
        <v/>
      </c>
      <c r="AF502" t="n">
        <v>29292</v>
      </c>
      <c r="AG502" t="inlineStr">
        <is>
          <t>Booking.com</t>
        </is>
      </c>
      <c r="AH502" t="inlineStr">
        <is>
          <t>HTL</t>
        </is>
      </c>
      <c r="AI502" t="inlineStr">
        <is>
          <t>Netherlands</t>
        </is>
      </c>
      <c r="BH502" t="n">
        <v>525</v>
      </c>
      <c r="BI502" t="inlineStr">
        <is>
          <t>LucianaE</t>
        </is>
      </c>
    </row>
    <row r="503">
      <c r="A503">
        <f>_xlfn.XLOOKUP(D503,BN:BN,BO:BO)</f>
        <v/>
      </c>
      <c r="B503" t="inlineStr">
        <is>
          <t>SL</t>
        </is>
      </c>
      <c r="C503" t="n">
        <v>97</v>
      </c>
      <c r="D503">
        <f>_xlfn.XLOOKUP(C503,BC:BC,BD:BD)</f>
        <v/>
      </c>
      <c r="E503" t="n">
        <v>34729</v>
      </c>
      <c r="F503" t="inlineStr">
        <is>
          <t>Billetes 6E | JAI - UDR</t>
        </is>
      </c>
      <c r="G503" s="234" t="n">
        <v>46332</v>
      </c>
      <c r="H503" s="234" t="n">
        <v>46332</v>
      </c>
      <c r="I503" t="inlineStr">
        <is>
          <t>ABC</t>
        </is>
      </c>
      <c r="J503">
        <f>_xlfn.XLOOKUP(I503,AS:AS,AU:AU)</f>
        <v/>
      </c>
      <c r="K503" t="inlineStr">
        <is>
          <t>EUR</t>
        </is>
      </c>
      <c r="L503" s="238" t="n">
        <v>718.47</v>
      </c>
      <c r="M503">
        <f>L503*_xlfn.XLOOKUP(K503,AM:AM,AN:AN)</f>
        <v/>
      </c>
      <c r="N503">
        <f>L503*_xlfn.XLOOKUP(K503,AM:AM,AO:AO)</f>
        <v/>
      </c>
      <c r="O503" s="238" t="n">
        <v>0</v>
      </c>
      <c r="P503">
        <f>O503*_xlfn.XLOOKUP(K503,AM:AM,AN:AN)</f>
        <v/>
      </c>
      <c r="Q503">
        <f>O503*_xlfn.XLOOKUP(K503,AM:AM,AO:AO)</f>
        <v/>
      </c>
      <c r="R503">
        <f>_xlfn.XLOOKUP(E503,Y:Y,Z:Z)</f>
        <v/>
      </c>
      <c r="S503">
        <f>_xlfn.XLOOKUP(E503,Y:Y,AB:AB)</f>
        <v/>
      </c>
      <c r="T503">
        <f>WEEKNUM(G503)</f>
        <v/>
      </c>
      <c r="U503">
        <f>YEAR(G503)</f>
        <v/>
      </c>
      <c r="V503" s="117">
        <f>IFERROR(Q503/N503,"0")</f>
        <v/>
      </c>
      <c r="AF503" t="n">
        <v>29293</v>
      </c>
      <c r="AG503" t="inlineStr">
        <is>
          <t>HOTEL CALA SAONA</t>
        </is>
      </c>
      <c r="AH503" t="inlineStr">
        <is>
          <t>HTL</t>
        </is>
      </c>
      <c r="AI503" t="inlineStr">
        <is>
          <t>Spain</t>
        </is>
      </c>
      <c r="BH503" t="n">
        <v>526</v>
      </c>
      <c r="BI503" t="inlineStr">
        <is>
          <t>DianaM</t>
        </is>
      </c>
    </row>
    <row r="504">
      <c r="A504">
        <f>_xlfn.XLOOKUP(D504,BN:BN,BO:BO)</f>
        <v/>
      </c>
      <c r="B504" t="inlineStr">
        <is>
          <t>SL</t>
        </is>
      </c>
      <c r="C504" t="n">
        <v>97</v>
      </c>
      <c r="D504">
        <f>_xlfn.XLOOKUP(C504,BC:BC,BD:BD)</f>
        <v/>
      </c>
      <c r="E504" t="n">
        <v>29710</v>
      </c>
      <c r="F504" t="inlineStr">
        <is>
          <t>Itinerario Amber Tours</t>
        </is>
      </c>
      <c r="G504" s="234" t="n">
        <v>46325</v>
      </c>
      <c r="H504" s="234" t="n">
        <v>46335</v>
      </c>
      <c r="I504" t="inlineStr">
        <is>
          <t>PKT</t>
        </is>
      </c>
      <c r="J504">
        <f>_xlfn.XLOOKUP(I504,AS:AS,AU:AU)</f>
        <v/>
      </c>
      <c r="K504" t="inlineStr">
        <is>
          <t>EUR</t>
        </is>
      </c>
      <c r="L504" s="238" t="n">
        <v>52878.01</v>
      </c>
      <c r="M504">
        <f>L504*_xlfn.XLOOKUP(K504,AM:AM,AN:AN)</f>
        <v/>
      </c>
      <c r="N504">
        <f>L504*_xlfn.XLOOKUP(K504,AM:AM,AO:AO)</f>
        <v/>
      </c>
      <c r="O504" s="238" t="n">
        <v>11942.17</v>
      </c>
      <c r="P504">
        <f>O504*_xlfn.XLOOKUP(K504,AM:AM,AN:AN)</f>
        <v/>
      </c>
      <c r="Q504">
        <f>O504*_xlfn.XLOOKUP(K504,AM:AM,AO:AO)</f>
        <v/>
      </c>
      <c r="R504">
        <f>_xlfn.XLOOKUP(E504,Y:Y,Z:Z)</f>
        <v/>
      </c>
      <c r="S504">
        <f>_xlfn.XLOOKUP(E504,Y:Y,AB:AB)</f>
        <v/>
      </c>
      <c r="T504">
        <f>WEEKNUM(G504)</f>
        <v/>
      </c>
      <c r="U504">
        <f>YEAR(G504)</f>
        <v/>
      </c>
      <c r="V504" s="117">
        <f>IFERROR(Q504/N504,"0")</f>
        <v/>
      </c>
      <c r="AF504" t="n">
        <v>29298</v>
      </c>
      <c r="AG504" t="inlineStr">
        <is>
          <t>VILLA LE BLANC, A GRAN MELIA HOTEL</t>
        </is>
      </c>
      <c r="AH504" t="inlineStr">
        <is>
          <t>HTL</t>
        </is>
      </c>
      <c r="AI504" t="inlineStr">
        <is>
          <t>Spain</t>
        </is>
      </c>
      <c r="BH504" t="n">
        <v>527</v>
      </c>
      <c r="BI504" t="inlineStr">
        <is>
          <t>DianaM</t>
        </is>
      </c>
    </row>
    <row r="505">
      <c r="A505">
        <f>_xlfn.XLOOKUP(D505,BN:BN,BO:BO)</f>
        <v/>
      </c>
      <c r="B505" t="inlineStr">
        <is>
          <t>SL</t>
        </is>
      </c>
      <c r="C505" t="n">
        <v>97</v>
      </c>
      <c r="D505">
        <f>_xlfn.XLOOKUP(C505,BC:BC,BD:BD)</f>
        <v/>
      </c>
      <c r="E505" t="n">
        <v>27610</v>
      </c>
      <c r="F505" t="inlineStr">
        <is>
          <t>Seguro de Viaje</t>
        </is>
      </c>
      <c r="G505" s="234" t="n">
        <v>46325</v>
      </c>
      <c r="H505" s="234" t="n">
        <v>46335</v>
      </c>
      <c r="I505" t="inlineStr">
        <is>
          <t>SEG</t>
        </is>
      </c>
      <c r="J505">
        <f>_xlfn.XLOOKUP(I505,AS:AS,AU:AU)</f>
        <v/>
      </c>
      <c r="K505" t="inlineStr">
        <is>
          <t>EUR</t>
        </is>
      </c>
      <c r="L505" s="238" t="n">
        <v>1414.8</v>
      </c>
      <c r="M505">
        <f>L505*_xlfn.XLOOKUP(K505,AM:AM,AN:AN)</f>
        <v/>
      </c>
      <c r="N505">
        <f>L505*_xlfn.XLOOKUP(K505,AM:AM,AO:AO)</f>
        <v/>
      </c>
      <c r="O505" s="238" t="n">
        <v>0</v>
      </c>
      <c r="P505">
        <f>O505*_xlfn.XLOOKUP(K505,AM:AM,AN:AN)</f>
        <v/>
      </c>
      <c r="Q505">
        <f>O505*_xlfn.XLOOKUP(K505,AM:AM,AO:AO)</f>
        <v/>
      </c>
      <c r="R505">
        <f>_xlfn.XLOOKUP(E505,Y:Y,Z:Z)</f>
        <v/>
      </c>
      <c r="S505">
        <f>_xlfn.XLOOKUP(E505,Y:Y,AB:AB)</f>
        <v/>
      </c>
      <c r="T505">
        <f>WEEKNUM(G505)</f>
        <v/>
      </c>
      <c r="U505">
        <f>YEAR(G505)</f>
        <v/>
      </c>
      <c r="V505" s="117">
        <f>IFERROR(Q505/N505,"0")</f>
        <v/>
      </c>
      <c r="AF505" t="n">
        <v>29299</v>
      </c>
      <c r="AG505" t="inlineStr">
        <is>
          <t>AQUA BLU BOUTIQUE HOTEL SPA</t>
        </is>
      </c>
      <c r="AH505" t="inlineStr">
        <is>
          <t>HTL</t>
        </is>
      </c>
      <c r="AI505" t="inlineStr">
        <is>
          <t>Greece</t>
        </is>
      </c>
      <c r="BH505" t="n">
        <v>528</v>
      </c>
      <c r="BI505" t="inlineStr">
        <is>
          <t>LucianaE</t>
        </is>
      </c>
    </row>
    <row r="506">
      <c r="A506">
        <f>_xlfn.XLOOKUP(D506,BN:BN,BO:BO)</f>
        <v/>
      </c>
      <c r="B506" t="inlineStr">
        <is>
          <t>SL</t>
        </is>
      </c>
      <c r="C506" t="n">
        <v>98</v>
      </c>
      <c r="D506">
        <f>_xlfn.XLOOKUP(C506,BC:BC,BD:BD)</f>
        <v/>
      </c>
      <c r="E506" t="n">
        <v>29091</v>
      </c>
      <c r="F506" t="inlineStr">
        <is>
          <t xml:space="preserve">Luna de miel Africa </t>
        </is>
      </c>
      <c r="G506" s="234" t="n">
        <v>46167</v>
      </c>
      <c r="H506" s="234" t="n">
        <v>46179</v>
      </c>
      <c r="I506" t="inlineStr">
        <is>
          <t>PKT</t>
        </is>
      </c>
      <c r="J506">
        <f>_xlfn.XLOOKUP(I506,AS:AS,AU:AU)</f>
        <v/>
      </c>
      <c r="K506" t="inlineStr">
        <is>
          <t>USD</t>
        </is>
      </c>
      <c r="L506" s="238" t="n">
        <v>8701</v>
      </c>
      <c r="M506">
        <f>L506*_xlfn.XLOOKUP(K506,AM:AM,AN:AN)</f>
        <v/>
      </c>
      <c r="N506">
        <f>L506*_xlfn.XLOOKUP(K506,AM:AM,AO:AO)</f>
        <v/>
      </c>
      <c r="O506" s="238" t="n">
        <v>931</v>
      </c>
      <c r="P506">
        <f>O506*_xlfn.XLOOKUP(K506,AM:AM,AN:AN)</f>
        <v/>
      </c>
      <c r="Q506">
        <f>O506*_xlfn.XLOOKUP(K506,AM:AM,AO:AO)</f>
        <v/>
      </c>
      <c r="R506">
        <f>_xlfn.XLOOKUP(E506,Y:Y,Z:Z)</f>
        <v/>
      </c>
      <c r="S506">
        <f>_xlfn.XLOOKUP(E506,Y:Y,AB:AB)</f>
        <v/>
      </c>
      <c r="T506">
        <f>WEEKNUM(G506)</f>
        <v/>
      </c>
      <c r="U506">
        <f>YEAR(G506)</f>
        <v/>
      </c>
      <c r="V506" s="117">
        <f>IFERROR(Q506/N506,"0")</f>
        <v/>
      </c>
      <c r="AF506" t="n">
        <v>29300</v>
      </c>
      <c r="AG506" t="inlineStr">
        <is>
          <t>Ferry Scanner</t>
        </is>
      </c>
      <c r="AH506" t="inlineStr">
        <is>
          <t>CRC</t>
        </is>
      </c>
      <c r="AI506" t="inlineStr">
        <is>
          <t>Greece</t>
        </is>
      </c>
      <c r="BH506" t="n">
        <v>529</v>
      </c>
      <c r="BI506" t="inlineStr">
        <is>
          <t>MartinB</t>
        </is>
      </c>
    </row>
    <row r="507">
      <c r="A507">
        <f>_xlfn.XLOOKUP(D507,BN:BN,BO:BO)</f>
        <v/>
      </c>
      <c r="B507" t="inlineStr">
        <is>
          <t>SL</t>
        </is>
      </c>
      <c r="C507" t="n">
        <v>99</v>
      </c>
      <c r="D507">
        <f>_xlfn.XLOOKUP(C507,BC:BC,BD:BD)</f>
        <v/>
      </c>
      <c r="E507" t="n">
        <v>33423</v>
      </c>
      <c r="F507" t="inlineStr">
        <is>
          <t>Primer Deposito Amankora</t>
        </is>
      </c>
      <c r="G507" s="234" t="n">
        <v>46125</v>
      </c>
      <c r="H507" s="234" t="n">
        <v>46135</v>
      </c>
      <c r="I507" t="inlineStr">
        <is>
          <t>HTL</t>
        </is>
      </c>
      <c r="J507">
        <f>_xlfn.XLOOKUP(I507,AS:AS,AU:AU)</f>
        <v/>
      </c>
      <c r="K507" t="inlineStr">
        <is>
          <t>EUR</t>
        </is>
      </c>
      <c r="L507" s="238" t="n">
        <v>23338.25</v>
      </c>
      <c r="M507">
        <f>L507*_xlfn.XLOOKUP(K507,AM:AM,AN:AN)</f>
        <v/>
      </c>
      <c r="N507">
        <f>L507*_xlfn.XLOOKUP(K507,AM:AM,AO:AO)</f>
        <v/>
      </c>
      <c r="O507" s="238" t="n">
        <v>2776.26</v>
      </c>
      <c r="P507">
        <f>O507*_xlfn.XLOOKUP(K507,AM:AM,AN:AN)</f>
        <v/>
      </c>
      <c r="Q507">
        <f>O507*_xlfn.XLOOKUP(K507,AM:AM,AO:AO)</f>
        <v/>
      </c>
      <c r="R507">
        <f>_xlfn.XLOOKUP(E507,Y:Y,Z:Z)</f>
        <v/>
      </c>
      <c r="S507">
        <f>_xlfn.XLOOKUP(E507,Y:Y,AB:AB)</f>
        <v/>
      </c>
      <c r="T507">
        <f>WEEKNUM(G507)</f>
        <v/>
      </c>
      <c r="U507">
        <f>YEAR(G507)</f>
        <v/>
      </c>
      <c r="V507" s="117">
        <f>IFERROR(Q507/N507,"0")</f>
        <v/>
      </c>
      <c r="AF507" t="n">
        <v>29351</v>
      </c>
      <c r="AG507" t="inlineStr">
        <is>
          <t>HOTEL IL PELLICANO</t>
        </is>
      </c>
      <c r="AH507" t="inlineStr">
        <is>
          <t>HTL</t>
        </is>
      </c>
      <c r="AI507" t="inlineStr">
        <is>
          <t>Italy</t>
        </is>
      </c>
      <c r="BH507" t="n">
        <v>530</v>
      </c>
      <c r="BI507" t="inlineStr">
        <is>
          <t>LucianaE</t>
        </is>
      </c>
    </row>
    <row r="508">
      <c r="A508">
        <f>_xlfn.XLOOKUP(D508,BN:BN,BO:BO)</f>
        <v/>
      </c>
      <c r="B508" t="inlineStr">
        <is>
          <t>SL</t>
        </is>
      </c>
      <c r="C508" t="n">
        <v>99</v>
      </c>
      <c r="D508">
        <f>_xlfn.XLOOKUP(C508,BC:BC,BD:BD)</f>
        <v/>
      </c>
      <c r="E508" t="n">
        <v>27610</v>
      </c>
      <c r="F508" t="inlineStr">
        <is>
          <t>Seguro de Asistencia y Cancelación</t>
        </is>
      </c>
      <c r="G508" s="234" t="n">
        <v>46125</v>
      </c>
      <c r="H508" s="234" t="n">
        <v>46135</v>
      </c>
      <c r="I508" t="inlineStr">
        <is>
          <t>SEG</t>
        </is>
      </c>
      <c r="J508">
        <f>_xlfn.XLOOKUP(I508,AS:AS,AU:AU)</f>
        <v/>
      </c>
      <c r="K508" t="inlineStr">
        <is>
          <t>EUR</t>
        </is>
      </c>
      <c r="L508" s="238" t="n">
        <v>300.6</v>
      </c>
      <c r="M508">
        <f>L508*_xlfn.XLOOKUP(K508,AM:AM,AN:AN)</f>
        <v/>
      </c>
      <c r="N508">
        <f>L508*_xlfn.XLOOKUP(K508,AM:AM,AO:AO)</f>
        <v/>
      </c>
      <c r="O508" s="238" t="n">
        <v>0</v>
      </c>
      <c r="P508">
        <f>O508*_xlfn.XLOOKUP(K508,AM:AM,AN:AN)</f>
        <v/>
      </c>
      <c r="Q508">
        <f>O508*_xlfn.XLOOKUP(K508,AM:AM,AO:AO)</f>
        <v/>
      </c>
      <c r="R508">
        <f>_xlfn.XLOOKUP(E508,Y:Y,Z:Z)</f>
        <v/>
      </c>
      <c r="S508">
        <f>_xlfn.XLOOKUP(E508,Y:Y,AB:AB)</f>
        <v/>
      </c>
      <c r="T508">
        <f>WEEKNUM(G508)</f>
        <v/>
      </c>
      <c r="U508">
        <f>YEAR(G508)</f>
        <v/>
      </c>
      <c r="V508" s="117">
        <f>IFERROR(Q508/N508,"0")</f>
        <v/>
      </c>
      <c r="AF508" t="n">
        <v>29394</v>
      </c>
      <c r="AG508" t="inlineStr">
        <is>
          <t>Peru Legacy Co.</t>
        </is>
      </c>
      <c r="AI508" t="inlineStr">
        <is>
          <t>Peru</t>
        </is>
      </c>
      <c r="BH508" t="n">
        <v>531</v>
      </c>
      <c r="BI508" t="inlineStr">
        <is>
          <t>DianaM</t>
        </is>
      </c>
    </row>
    <row r="509">
      <c r="A509">
        <f>_xlfn.XLOOKUP(D509,BN:BN,BO:BO)</f>
        <v/>
      </c>
      <c r="B509" t="inlineStr">
        <is>
          <t>SL</t>
        </is>
      </c>
      <c r="C509" t="n">
        <v>99</v>
      </c>
      <c r="D509">
        <f>_xlfn.XLOOKUP(C509,BC:BC,BD:BD)</f>
        <v/>
      </c>
      <c r="E509" t="n">
        <v>0</v>
      </c>
      <c r="F509" t="inlineStr">
        <is>
          <t>Extra Hotel Amankora</t>
        </is>
      </c>
      <c r="G509" s="234" t="n">
        <v>46125</v>
      </c>
      <c r="H509" s="234" t="n">
        <v>46135</v>
      </c>
      <c r="I509" t="inlineStr">
        <is>
          <t>HPS</t>
        </is>
      </c>
      <c r="J509">
        <f>_xlfn.XLOOKUP(I509,AS:AS,AU:AU)</f>
        <v/>
      </c>
      <c r="K509" t="inlineStr">
        <is>
          <t>EUR</t>
        </is>
      </c>
      <c r="L509" s="238" t="n">
        <v>997.8200000000001</v>
      </c>
      <c r="M509">
        <f>L509*_xlfn.XLOOKUP(K509,AM:AM,AN:AN)</f>
        <v/>
      </c>
      <c r="N509">
        <f>L509*_xlfn.XLOOKUP(K509,AM:AM,AO:AO)</f>
        <v/>
      </c>
      <c r="O509" s="238" t="n">
        <v>997.8200000000001</v>
      </c>
      <c r="P509">
        <f>O509*_xlfn.XLOOKUP(K509,AM:AM,AN:AN)</f>
        <v/>
      </c>
      <c r="Q509">
        <f>O509*_xlfn.XLOOKUP(K509,AM:AM,AO:AO)</f>
        <v/>
      </c>
      <c r="R509">
        <f>_xlfn.XLOOKUP(E509,Y:Y,Z:Z)</f>
        <v/>
      </c>
      <c r="S509">
        <f>_xlfn.XLOOKUP(E509,Y:Y,AB:AB)</f>
        <v/>
      </c>
      <c r="T509">
        <f>WEEKNUM(G509)</f>
        <v/>
      </c>
      <c r="U509">
        <f>YEAR(G509)</f>
        <v/>
      </c>
      <c r="V509" s="117">
        <f>IFERROR(Q509/N509,"0")</f>
        <v/>
      </c>
      <c r="AF509" t="n">
        <v>29399</v>
      </c>
      <c r="AG509" t="inlineStr">
        <is>
          <t>THE RITZ CARLTON SARASOTA</t>
        </is>
      </c>
      <c r="AH509" t="inlineStr">
        <is>
          <t>HTL</t>
        </is>
      </c>
      <c r="AI509" t="inlineStr">
        <is>
          <t>United States</t>
        </is>
      </c>
      <c r="BH509" t="n">
        <v>532</v>
      </c>
      <c r="BI509" t="inlineStr">
        <is>
          <t>MariellaP</t>
        </is>
      </c>
    </row>
    <row r="510">
      <c r="A510">
        <f>_xlfn.XLOOKUP(D510,BN:BN,BO:BO)</f>
        <v/>
      </c>
      <c r="B510" t="inlineStr">
        <is>
          <t>SL</t>
        </is>
      </c>
      <c r="C510" t="n">
        <v>99</v>
      </c>
      <c r="D510">
        <f>_xlfn.XLOOKUP(C510,BC:BC,BD:BD)</f>
        <v/>
      </c>
      <c r="E510" t="n">
        <v>28798</v>
      </c>
      <c r="F510" t="inlineStr">
        <is>
          <t>Reserva Dwarika's Doble y Day Room</t>
        </is>
      </c>
      <c r="G510" s="234" t="n">
        <v>46125</v>
      </c>
      <c r="H510" s="234" t="n">
        <v>46135</v>
      </c>
      <c r="I510" t="inlineStr">
        <is>
          <t>HTL</t>
        </is>
      </c>
      <c r="J510">
        <f>_xlfn.XLOOKUP(I510,AS:AS,AU:AU)</f>
        <v/>
      </c>
      <c r="K510" t="inlineStr">
        <is>
          <t>EUR</t>
        </is>
      </c>
      <c r="L510" s="238" t="n">
        <v>1238.16</v>
      </c>
      <c r="M510">
        <f>L510*_xlfn.XLOOKUP(K510,AM:AM,AN:AN)</f>
        <v/>
      </c>
      <c r="N510">
        <f>L510*_xlfn.XLOOKUP(K510,AM:AM,AO:AO)</f>
        <v/>
      </c>
      <c r="O510" s="238" t="n">
        <v>118.62</v>
      </c>
      <c r="P510">
        <f>O510*_xlfn.XLOOKUP(K510,AM:AM,AN:AN)</f>
        <v/>
      </c>
      <c r="Q510">
        <f>O510*_xlfn.XLOOKUP(K510,AM:AM,AO:AO)</f>
        <v/>
      </c>
      <c r="R510">
        <f>_xlfn.XLOOKUP(E510,Y:Y,Z:Z)</f>
        <v/>
      </c>
      <c r="S510">
        <f>_xlfn.XLOOKUP(E510,Y:Y,AB:AB)</f>
        <v/>
      </c>
      <c r="T510">
        <f>WEEKNUM(G510)</f>
        <v/>
      </c>
      <c r="U510">
        <f>YEAR(G510)</f>
        <v/>
      </c>
      <c r="V510" s="117">
        <f>IFERROR(Q510/N510,"0")</f>
        <v/>
      </c>
      <c r="AF510" t="n">
        <v>29433</v>
      </c>
      <c r="AG510" t="inlineStr">
        <is>
          <t>ROSEWOOD SAN MIGUEL DE ALLENDE</t>
        </is>
      </c>
      <c r="AH510" t="inlineStr">
        <is>
          <t>HTL</t>
        </is>
      </c>
      <c r="AI510" t="inlineStr">
        <is>
          <t>Mexico</t>
        </is>
      </c>
      <c r="BH510" t="n">
        <v>533</v>
      </c>
      <c r="BI510" t="inlineStr">
        <is>
          <t>JorgeG</t>
        </is>
      </c>
    </row>
    <row r="511">
      <c r="A511">
        <f>_xlfn.XLOOKUP(D511,BN:BN,BO:BO)</f>
        <v/>
      </c>
      <c r="B511" t="inlineStr">
        <is>
          <t>SL</t>
        </is>
      </c>
      <c r="C511" t="n">
        <v>99</v>
      </c>
      <c r="D511">
        <f>_xlfn.XLOOKUP(C511,BC:BC,BD:BD)</f>
        <v/>
      </c>
      <c r="E511" t="n">
        <v>34017</v>
      </c>
      <c r="F511" t="inlineStr">
        <is>
          <t>Reserva Raffles Singapur - Courtyard Suites</t>
        </is>
      </c>
      <c r="G511" s="234" t="n">
        <v>46110</v>
      </c>
      <c r="H511" s="234" t="n">
        <v>46121</v>
      </c>
      <c r="I511" t="inlineStr">
        <is>
          <t>HTL</t>
        </is>
      </c>
      <c r="J511">
        <f>_xlfn.XLOOKUP(I511,AS:AS,AU:AU)</f>
        <v/>
      </c>
      <c r="K511" t="inlineStr">
        <is>
          <t>EUR</t>
        </is>
      </c>
      <c r="L511" s="238" t="n">
        <v>9705.57</v>
      </c>
      <c r="M511">
        <f>L511*_xlfn.XLOOKUP(K511,AM:AM,AN:AN)</f>
        <v/>
      </c>
      <c r="N511">
        <f>L511*_xlfn.XLOOKUP(K511,AM:AM,AO:AO)</f>
        <v/>
      </c>
      <c r="O511" s="238" t="n">
        <v>1496.02</v>
      </c>
      <c r="P511">
        <f>O511*_xlfn.XLOOKUP(K511,AM:AM,AN:AN)</f>
        <v/>
      </c>
      <c r="Q511">
        <f>O511*_xlfn.XLOOKUP(K511,AM:AM,AO:AO)</f>
        <v/>
      </c>
      <c r="R511">
        <f>_xlfn.XLOOKUP(E511,Y:Y,Z:Z)</f>
        <v/>
      </c>
      <c r="S511">
        <f>_xlfn.XLOOKUP(E511,Y:Y,AB:AB)</f>
        <v/>
      </c>
      <c r="T511">
        <f>WEEKNUM(G511)</f>
        <v/>
      </c>
      <c r="U511">
        <f>YEAR(G511)</f>
        <v/>
      </c>
      <c r="V511" s="117">
        <f>IFERROR(Q511/N511,"0")</f>
        <v/>
      </c>
      <c r="AF511" t="n">
        <v>29434</v>
      </c>
      <c r="AG511" t="inlineStr">
        <is>
          <t>THE ST. REGIS SAN FRANCISCO</t>
        </is>
      </c>
      <c r="AH511" t="inlineStr">
        <is>
          <t>HTL</t>
        </is>
      </c>
      <c r="AI511" t="inlineStr">
        <is>
          <t>United States</t>
        </is>
      </c>
      <c r="BH511" t="n">
        <v>534</v>
      </c>
      <c r="BI511" t="inlineStr">
        <is>
          <t>DianaM</t>
        </is>
      </c>
    </row>
    <row r="512">
      <c r="A512">
        <f>_xlfn.XLOOKUP(D512,BN:BN,BO:BO)</f>
        <v/>
      </c>
      <c r="B512" t="inlineStr">
        <is>
          <t>SL</t>
        </is>
      </c>
      <c r="C512" t="n">
        <v>99</v>
      </c>
      <c r="D512">
        <f>_xlfn.XLOOKUP(C512,BC:BC,BD:BD)</f>
        <v/>
      </c>
      <c r="E512" t="n">
        <v>0</v>
      </c>
      <c r="F512" t="inlineStr">
        <is>
          <t>Gastos Operaciones Tarjeta</t>
        </is>
      </c>
      <c r="G512" s="234" t="n">
        <v>46110</v>
      </c>
      <c r="H512" s="234" t="n">
        <v>46135</v>
      </c>
      <c r="I512" t="inlineStr">
        <is>
          <t>HPS</t>
        </is>
      </c>
      <c r="J512">
        <f>_xlfn.XLOOKUP(I512,AS:AS,AU:AU)</f>
        <v/>
      </c>
      <c r="K512" t="inlineStr">
        <is>
          <t>EUR</t>
        </is>
      </c>
      <c r="L512" s="238" t="n">
        <v>3776.92</v>
      </c>
      <c r="M512">
        <f>L512*_xlfn.XLOOKUP(K512,AM:AM,AN:AN)</f>
        <v/>
      </c>
      <c r="N512">
        <f>L512*_xlfn.XLOOKUP(K512,AM:AM,AO:AO)</f>
        <v/>
      </c>
      <c r="O512" s="238" t="n">
        <v>3776.92</v>
      </c>
      <c r="P512">
        <f>O512*_xlfn.XLOOKUP(K512,AM:AM,AN:AN)</f>
        <v/>
      </c>
      <c r="Q512">
        <f>O512*_xlfn.XLOOKUP(K512,AM:AM,AO:AO)</f>
        <v/>
      </c>
      <c r="R512">
        <f>_xlfn.XLOOKUP(E512,Y:Y,Z:Z)</f>
        <v/>
      </c>
      <c r="S512">
        <f>_xlfn.XLOOKUP(E512,Y:Y,AB:AB)</f>
        <v/>
      </c>
      <c r="T512">
        <f>WEEKNUM(G512)</f>
        <v/>
      </c>
      <c r="U512">
        <f>YEAR(G512)</f>
        <v/>
      </c>
      <c r="V512" s="117">
        <f>IFERROR(Q512/N512,"0")</f>
        <v/>
      </c>
      <c r="AF512" t="n">
        <v>29435</v>
      </c>
      <c r="AG512" t="inlineStr">
        <is>
          <t>Misincu LAF</t>
        </is>
      </c>
      <c r="AH512" t="inlineStr">
        <is>
          <t>HTL</t>
        </is>
      </c>
      <c r="AI512" t="inlineStr">
        <is>
          <t>France</t>
        </is>
      </c>
      <c r="BH512" t="n">
        <v>535</v>
      </c>
      <c r="BI512" t="inlineStr">
        <is>
          <t>VeronicaN</t>
        </is>
      </c>
    </row>
    <row r="513">
      <c r="A513">
        <f>_xlfn.XLOOKUP(D513,BN:BN,BO:BO)</f>
        <v/>
      </c>
      <c r="B513" t="inlineStr">
        <is>
          <t>SL</t>
        </is>
      </c>
      <c r="C513" t="n">
        <v>99</v>
      </c>
      <c r="D513">
        <f>_xlfn.XLOOKUP(C513,BC:BC,BD:BD)</f>
        <v/>
      </c>
      <c r="E513" t="n">
        <v>28093</v>
      </c>
      <c r="F513" t="inlineStr">
        <is>
          <t>Billete AS | GDL-LAX-SFO</t>
        </is>
      </c>
      <c r="G513" s="234" t="n">
        <v>46108</v>
      </c>
      <c r="H513" s="234" t="n">
        <v>46108</v>
      </c>
      <c r="I513" t="inlineStr">
        <is>
          <t>VLO</t>
        </is>
      </c>
      <c r="J513">
        <f>_xlfn.XLOOKUP(I513,AS:AS,AU:AU)</f>
        <v/>
      </c>
      <c r="K513" t="inlineStr">
        <is>
          <t>EUR</t>
        </is>
      </c>
      <c r="L513" s="238" t="n">
        <v>1604.68</v>
      </c>
      <c r="M513">
        <f>L513*_xlfn.XLOOKUP(K513,AM:AM,AN:AN)</f>
        <v/>
      </c>
      <c r="N513">
        <f>L513*_xlfn.XLOOKUP(K513,AM:AM,AO:AO)</f>
        <v/>
      </c>
      <c r="O513" s="238" t="n">
        <v>93.19</v>
      </c>
      <c r="P513">
        <f>O513*_xlfn.XLOOKUP(K513,AM:AM,AN:AN)</f>
        <v/>
      </c>
      <c r="Q513">
        <f>O513*_xlfn.XLOOKUP(K513,AM:AM,AO:AO)</f>
        <v/>
      </c>
      <c r="R513">
        <f>_xlfn.XLOOKUP(E513,Y:Y,Z:Z)</f>
        <v/>
      </c>
      <c r="S513">
        <f>_xlfn.XLOOKUP(E513,Y:Y,AB:AB)</f>
        <v/>
      </c>
      <c r="T513">
        <f>WEEKNUM(G513)</f>
        <v/>
      </c>
      <c r="U513">
        <f>YEAR(G513)</f>
        <v/>
      </c>
      <c r="V513" s="117">
        <f>IFERROR(Q513/N513,"0")</f>
        <v/>
      </c>
      <c r="AF513" t="n">
        <v>29436</v>
      </c>
      <c r="AG513" t="inlineStr">
        <is>
          <t>BERNARDUS LODGE &amp; SPA</t>
        </is>
      </c>
      <c r="AH513" t="inlineStr">
        <is>
          <t>HTL</t>
        </is>
      </c>
      <c r="AI513" t="inlineStr">
        <is>
          <t>United States</t>
        </is>
      </c>
      <c r="BH513" t="n">
        <v>536</v>
      </c>
      <c r="BI513" t="inlineStr">
        <is>
          <t>DianaM</t>
        </is>
      </c>
    </row>
    <row r="514">
      <c r="A514">
        <f>_xlfn.XLOOKUP(D514,BN:BN,BO:BO)</f>
        <v/>
      </c>
      <c r="B514" t="inlineStr">
        <is>
          <t>SL</t>
        </is>
      </c>
      <c r="C514" t="n">
        <v>99</v>
      </c>
      <c r="D514">
        <f>_xlfn.XLOOKUP(C514,BC:BC,BD:BD)</f>
        <v/>
      </c>
      <c r="E514" t="n">
        <v>28093</v>
      </c>
      <c r="F514" t="inlineStr">
        <is>
          <t>Billete AS | GDL-LAX-SFO</t>
        </is>
      </c>
      <c r="G514" s="234" t="n">
        <v>46108</v>
      </c>
      <c r="H514" s="234" t="n">
        <v>46108</v>
      </c>
      <c r="I514" t="inlineStr">
        <is>
          <t>VLO</t>
        </is>
      </c>
      <c r="J514">
        <f>_xlfn.XLOOKUP(I514,AS:AS,AU:AU)</f>
        <v/>
      </c>
      <c r="K514" t="inlineStr">
        <is>
          <t>EUR</t>
        </is>
      </c>
      <c r="L514" s="238" t="n">
        <v>1604.68</v>
      </c>
      <c r="M514">
        <f>L514*_xlfn.XLOOKUP(K514,AM:AM,AN:AN)</f>
        <v/>
      </c>
      <c r="N514">
        <f>L514*_xlfn.XLOOKUP(K514,AM:AM,AO:AO)</f>
        <v/>
      </c>
      <c r="O514" s="238" t="n">
        <v>93.19</v>
      </c>
      <c r="P514">
        <f>O514*_xlfn.XLOOKUP(K514,AM:AM,AN:AN)</f>
        <v/>
      </c>
      <c r="Q514">
        <f>O514*_xlfn.XLOOKUP(K514,AM:AM,AO:AO)</f>
        <v/>
      </c>
      <c r="R514">
        <f>_xlfn.XLOOKUP(E514,Y:Y,Z:Z)</f>
        <v/>
      </c>
      <c r="S514">
        <f>_xlfn.XLOOKUP(E514,Y:Y,AB:AB)</f>
        <v/>
      </c>
      <c r="T514">
        <f>WEEKNUM(G514)</f>
        <v/>
      </c>
      <c r="U514">
        <f>YEAR(G514)</f>
        <v/>
      </c>
      <c r="V514" s="117">
        <f>IFERROR(Q514/N514,"0")</f>
        <v/>
      </c>
      <c r="AF514" t="n">
        <v>29437</v>
      </c>
      <c r="AG514" t="inlineStr">
        <is>
          <t>Amenity</t>
        </is>
      </c>
      <c r="BH514" t="n">
        <v>537</v>
      </c>
      <c r="BI514" t="inlineStr">
        <is>
          <t>MinervaH</t>
        </is>
      </c>
    </row>
    <row r="515">
      <c r="A515">
        <f>_xlfn.XLOOKUP(D515,BN:BN,BO:BO)</f>
        <v/>
      </c>
      <c r="B515" t="inlineStr">
        <is>
          <t>SL</t>
        </is>
      </c>
      <c r="C515" t="n">
        <v>100</v>
      </c>
      <c r="D515">
        <f>_xlfn.XLOOKUP(C515,BC:BC,BD:BD)</f>
        <v/>
      </c>
      <c r="E515" t="n">
        <v>29901</v>
      </c>
      <c r="F515" t="inlineStr">
        <is>
          <t xml:space="preserve">Reserva crucero pendiente dar de alta proveedor </t>
        </is>
      </c>
      <c r="G515" s="234" t="n">
        <v>46183</v>
      </c>
      <c r="H515" s="234" t="n">
        <v>46191</v>
      </c>
      <c r="I515" t="inlineStr">
        <is>
          <t>CRC</t>
        </is>
      </c>
      <c r="J515">
        <f>_xlfn.XLOOKUP(I515,AS:AS,AU:AU)</f>
        <v/>
      </c>
      <c r="K515" t="inlineStr">
        <is>
          <t>EUR</t>
        </is>
      </c>
      <c r="L515" s="238" t="n">
        <v>50</v>
      </c>
      <c r="M515">
        <f>L515*_xlfn.XLOOKUP(K515,AM:AM,AN:AN)</f>
        <v/>
      </c>
      <c r="N515">
        <f>L515*_xlfn.XLOOKUP(K515,AM:AM,AO:AO)</f>
        <v/>
      </c>
      <c r="O515" s="238" t="n">
        <v>0</v>
      </c>
      <c r="P515">
        <f>O515*_xlfn.XLOOKUP(K515,AM:AM,AN:AN)</f>
        <v/>
      </c>
      <c r="Q515">
        <f>O515*_xlfn.XLOOKUP(K515,AM:AM,AO:AO)</f>
        <v/>
      </c>
      <c r="R515">
        <f>_xlfn.XLOOKUP(E515,Y:Y,Z:Z)</f>
        <v/>
      </c>
      <c r="S515">
        <f>_xlfn.XLOOKUP(E515,Y:Y,AB:AB)</f>
        <v/>
      </c>
      <c r="T515">
        <f>WEEKNUM(G515)</f>
        <v/>
      </c>
      <c r="U515">
        <f>YEAR(G515)</f>
        <v/>
      </c>
      <c r="V515" s="117">
        <f>IFERROR(Q515/N515,"0")</f>
        <v/>
      </c>
      <c r="AF515" t="n">
        <v>29467</v>
      </c>
      <c r="AG515" t="inlineStr">
        <is>
          <t>HOTEL DE PAVIE</t>
        </is>
      </c>
      <c r="AH515" t="inlineStr">
        <is>
          <t>HTL</t>
        </is>
      </c>
      <c r="AI515" t="inlineStr">
        <is>
          <t>France</t>
        </is>
      </c>
      <c r="BH515" t="n">
        <v>538</v>
      </c>
      <c r="BI515" t="inlineStr">
        <is>
          <t>DianaM</t>
        </is>
      </c>
    </row>
    <row r="516">
      <c r="A516">
        <f>_xlfn.XLOOKUP(D516,BN:BN,BO:BO)</f>
        <v/>
      </c>
      <c r="B516" t="inlineStr">
        <is>
          <t>SL</t>
        </is>
      </c>
      <c r="C516" t="n">
        <v>101</v>
      </c>
      <c r="D516">
        <f>_xlfn.XLOOKUP(C516,BC:BC,BD:BD)</f>
        <v/>
      </c>
      <c r="E516" t="n">
        <v>0</v>
      </c>
      <c r="F516" t="inlineStr">
        <is>
          <t>Fee emisión aéreos</t>
        </is>
      </c>
      <c r="G516" s="234" t="n">
        <v>46073</v>
      </c>
      <c r="H516" s="234" t="n">
        <v>46076</v>
      </c>
      <c r="I516" t="inlineStr">
        <is>
          <t>HPS</t>
        </is>
      </c>
      <c r="J516">
        <f>_xlfn.XLOOKUP(I516,AS:AS,AU:AU)</f>
        <v/>
      </c>
      <c r="K516" t="inlineStr">
        <is>
          <t>EUR</t>
        </is>
      </c>
      <c r="L516" s="238" t="n">
        <v>91.19</v>
      </c>
      <c r="M516">
        <f>L516*_xlfn.XLOOKUP(K516,AM:AM,AN:AN)</f>
        <v/>
      </c>
      <c r="N516">
        <f>L516*_xlfn.XLOOKUP(K516,AM:AM,AO:AO)</f>
        <v/>
      </c>
      <c r="O516" s="238" t="n">
        <v>91.19</v>
      </c>
      <c r="P516">
        <f>O516*_xlfn.XLOOKUP(K516,AM:AM,AN:AN)</f>
        <v/>
      </c>
      <c r="Q516">
        <f>O516*_xlfn.XLOOKUP(K516,AM:AM,AO:AO)</f>
        <v/>
      </c>
      <c r="R516">
        <f>_xlfn.XLOOKUP(E516,Y:Y,Z:Z)</f>
        <v/>
      </c>
      <c r="S516">
        <f>_xlfn.XLOOKUP(E516,Y:Y,AB:AB)</f>
        <v/>
      </c>
      <c r="T516">
        <f>WEEKNUM(G516)</f>
        <v/>
      </c>
      <c r="U516">
        <f>YEAR(G516)</f>
        <v/>
      </c>
      <c r="V516" s="117">
        <f>IFERROR(Q516/N516,"0")</f>
        <v/>
      </c>
      <c r="AF516" t="n">
        <v>29468</v>
      </c>
      <c r="AG516" t="inlineStr">
        <is>
          <t>YNDO HOTEL</t>
        </is>
      </c>
      <c r="AH516" t="inlineStr">
        <is>
          <t>HTL</t>
        </is>
      </c>
      <c r="AI516" t="inlineStr">
        <is>
          <t>France</t>
        </is>
      </c>
      <c r="BH516" t="n">
        <v>539</v>
      </c>
      <c r="BI516" t="inlineStr">
        <is>
          <t>VeronicaN</t>
        </is>
      </c>
    </row>
    <row r="517">
      <c r="A517">
        <f>_xlfn.XLOOKUP(D517,BN:BN,BO:BO)</f>
        <v/>
      </c>
      <c r="B517" t="inlineStr">
        <is>
          <t>SL</t>
        </is>
      </c>
      <c r="C517" t="n">
        <v>101</v>
      </c>
      <c r="D517">
        <f>_xlfn.XLOOKUP(C517,BC:BC,BD:BD)</f>
        <v/>
      </c>
      <c r="E517" t="n">
        <v>32499</v>
      </c>
      <c r="F517" t="inlineStr">
        <is>
          <t xml:space="preserve">3 noches en hotel La Mamounia + traslados in / out </t>
        </is>
      </c>
      <c r="G517" s="234" t="n">
        <v>46073</v>
      </c>
      <c r="H517" s="234" t="n">
        <v>46076</v>
      </c>
      <c r="I517" t="inlineStr">
        <is>
          <t>PKT</t>
        </is>
      </c>
      <c r="J517">
        <f>_xlfn.XLOOKUP(I517,AS:AS,AU:AU)</f>
        <v/>
      </c>
      <c r="K517" t="inlineStr">
        <is>
          <t>EUR</t>
        </is>
      </c>
      <c r="L517" s="238" t="n">
        <v>5110</v>
      </c>
      <c r="M517">
        <f>L517*_xlfn.XLOOKUP(K517,AM:AM,AN:AN)</f>
        <v/>
      </c>
      <c r="N517">
        <f>L517*_xlfn.XLOOKUP(K517,AM:AM,AO:AO)</f>
        <v/>
      </c>
      <c r="O517" s="238" t="n">
        <v>975</v>
      </c>
      <c r="P517">
        <f>O517*_xlfn.XLOOKUP(K517,AM:AM,AN:AN)</f>
        <v/>
      </c>
      <c r="Q517">
        <f>O517*_xlfn.XLOOKUP(K517,AM:AM,AO:AO)</f>
        <v/>
      </c>
      <c r="R517">
        <f>_xlfn.XLOOKUP(E517,Y:Y,Z:Z)</f>
        <v/>
      </c>
      <c r="S517">
        <f>_xlfn.XLOOKUP(E517,Y:Y,AB:AB)</f>
        <v/>
      </c>
      <c r="T517">
        <f>WEEKNUM(G517)</f>
        <v/>
      </c>
      <c r="U517">
        <f>YEAR(G517)</f>
        <v/>
      </c>
      <c r="V517" s="117">
        <f>IFERROR(Q517/N517,"0")</f>
        <v/>
      </c>
      <c r="AF517" t="n">
        <v>29469</v>
      </c>
      <c r="AG517" t="inlineStr">
        <is>
          <t>d´Estournel</t>
        </is>
      </c>
      <c r="AH517" t="inlineStr">
        <is>
          <t>HTL</t>
        </is>
      </c>
      <c r="AI517" t="inlineStr">
        <is>
          <t>France</t>
        </is>
      </c>
      <c r="BH517" t="n">
        <v>540</v>
      </c>
      <c r="BI517" t="inlineStr">
        <is>
          <t>DianaM</t>
        </is>
      </c>
    </row>
    <row r="518">
      <c r="A518">
        <f>_xlfn.XLOOKUP(D518,BN:BN,BO:BO)</f>
        <v/>
      </c>
      <c r="B518" t="inlineStr">
        <is>
          <t>SL</t>
        </is>
      </c>
      <c r="C518" t="n">
        <v>101</v>
      </c>
      <c r="D518">
        <f>_xlfn.XLOOKUP(C518,BC:BC,BD:BD)</f>
        <v/>
      </c>
      <c r="E518" t="n">
        <v>27688</v>
      </c>
      <c r="F518" t="inlineStr">
        <is>
          <t>Billete IB | RAK MAD</t>
        </is>
      </c>
      <c r="G518" s="234" t="n">
        <v>46076</v>
      </c>
      <c r="H518" s="234" t="n">
        <v>46076</v>
      </c>
      <c r="I518" t="inlineStr">
        <is>
          <t>ABC</t>
        </is>
      </c>
      <c r="J518">
        <f>_xlfn.XLOOKUP(I518,AS:AS,AU:AU)</f>
        <v/>
      </c>
      <c r="K518" t="inlineStr">
        <is>
          <t>EUR</t>
        </is>
      </c>
      <c r="L518" s="238" t="n">
        <v>337.81</v>
      </c>
      <c r="M518">
        <f>L518*_xlfn.XLOOKUP(K518,AM:AM,AN:AN)</f>
        <v/>
      </c>
      <c r="N518">
        <f>L518*_xlfn.XLOOKUP(K518,AM:AM,AO:AO)</f>
        <v/>
      </c>
      <c r="O518" s="238" t="n">
        <v>0</v>
      </c>
      <c r="P518">
        <f>O518*_xlfn.XLOOKUP(K518,AM:AM,AN:AN)</f>
        <v/>
      </c>
      <c r="Q518">
        <f>O518*_xlfn.XLOOKUP(K518,AM:AM,AO:AO)</f>
        <v/>
      </c>
      <c r="R518">
        <f>_xlfn.XLOOKUP(E518,Y:Y,Z:Z)</f>
        <v/>
      </c>
      <c r="S518">
        <f>_xlfn.XLOOKUP(E518,Y:Y,AB:AB)</f>
        <v/>
      </c>
      <c r="T518">
        <f>WEEKNUM(G518)</f>
        <v/>
      </c>
      <c r="U518">
        <f>YEAR(G518)</f>
        <v/>
      </c>
      <c r="V518" s="117">
        <f>IFERROR(Q518/N518,"0")</f>
        <v/>
      </c>
      <c r="AF518" t="n">
        <v>29470</v>
      </c>
      <c r="AG518" t="inlineStr">
        <is>
          <t>SPLENDID VENICE</t>
        </is>
      </c>
      <c r="AH518" t="inlineStr">
        <is>
          <t>HTL</t>
        </is>
      </c>
      <c r="AI518" t="inlineStr">
        <is>
          <t>Italy</t>
        </is>
      </c>
      <c r="BH518" t="n">
        <v>541</v>
      </c>
      <c r="BI518" t="inlineStr">
        <is>
          <t>VeronicaN</t>
        </is>
      </c>
    </row>
    <row r="519">
      <c r="A519">
        <f>_xlfn.XLOOKUP(D519,BN:BN,BO:BO)</f>
        <v/>
      </c>
      <c r="B519" t="inlineStr">
        <is>
          <t>SL</t>
        </is>
      </c>
      <c r="C519" t="n">
        <v>102</v>
      </c>
      <c r="D519">
        <f>_xlfn.XLOOKUP(C519,BC:BC,BD:BD)</f>
        <v/>
      </c>
      <c r="E519" t="n">
        <v>28093</v>
      </c>
      <c r="F519" t="inlineStr">
        <is>
          <t>Billete MS | MAD CAI MAD</t>
        </is>
      </c>
      <c r="G519" s="234" t="n">
        <v>46068</v>
      </c>
      <c r="H519" s="234" t="n">
        <v>46076</v>
      </c>
      <c r="I519" t="inlineStr">
        <is>
          <t>VLO</t>
        </is>
      </c>
      <c r="J519">
        <f>_xlfn.XLOOKUP(I519,AS:AS,AU:AU)</f>
        <v/>
      </c>
      <c r="K519" t="inlineStr">
        <is>
          <t>EUR</t>
        </is>
      </c>
      <c r="L519" s="238" t="n">
        <v>561.8200000000001</v>
      </c>
      <c r="M519">
        <f>L519*_xlfn.XLOOKUP(K519,AM:AM,AN:AN)</f>
        <v/>
      </c>
      <c r="N519">
        <f>L519*_xlfn.XLOOKUP(K519,AM:AM,AO:AO)</f>
        <v/>
      </c>
      <c r="O519" s="238" t="n">
        <v>69.59999999999999</v>
      </c>
      <c r="P519">
        <f>O519*_xlfn.XLOOKUP(K519,AM:AM,AN:AN)</f>
        <v/>
      </c>
      <c r="Q519">
        <f>O519*_xlfn.XLOOKUP(K519,AM:AM,AO:AO)</f>
        <v/>
      </c>
      <c r="R519">
        <f>_xlfn.XLOOKUP(E519,Y:Y,Z:Z)</f>
        <v/>
      </c>
      <c r="S519">
        <f>_xlfn.XLOOKUP(E519,Y:Y,AB:AB)</f>
        <v/>
      </c>
      <c r="T519">
        <f>WEEKNUM(G519)</f>
        <v/>
      </c>
      <c r="U519">
        <f>YEAR(G519)</f>
        <v/>
      </c>
      <c r="V519" s="117">
        <f>IFERROR(Q519/N519,"0")</f>
        <v/>
      </c>
      <c r="AF519" t="n">
        <v>29471</v>
      </c>
      <c r="AG519" t="inlineStr">
        <is>
          <t>J.K. PLACE PARIS</t>
        </is>
      </c>
      <c r="AH519" t="inlineStr">
        <is>
          <t>HTL</t>
        </is>
      </c>
      <c r="AI519" t="inlineStr">
        <is>
          <t>France</t>
        </is>
      </c>
      <c r="BH519" t="n">
        <v>542</v>
      </c>
      <c r="BI519" t="inlineStr">
        <is>
          <t>VeronicaN</t>
        </is>
      </c>
    </row>
    <row r="520">
      <c r="A520">
        <f>_xlfn.XLOOKUP(D520,BN:BN,BO:BO)</f>
        <v/>
      </c>
      <c r="B520" t="inlineStr">
        <is>
          <t>SL</t>
        </is>
      </c>
      <c r="C520" t="n">
        <v>102</v>
      </c>
      <c r="D520">
        <f>_xlfn.XLOOKUP(C520,BC:BC,BD:BD)</f>
        <v/>
      </c>
      <c r="E520" t="n">
        <v>28093</v>
      </c>
      <c r="F520" t="inlineStr">
        <is>
          <t>Billete MS | MAD CAI MAD</t>
        </is>
      </c>
      <c r="G520" s="234" t="n">
        <v>46068</v>
      </c>
      <c r="H520" s="234" t="n">
        <v>46076</v>
      </c>
      <c r="I520" t="inlineStr">
        <is>
          <t>VLO</t>
        </is>
      </c>
      <c r="J520">
        <f>_xlfn.XLOOKUP(I520,AS:AS,AU:AU)</f>
        <v/>
      </c>
      <c r="K520" t="inlineStr">
        <is>
          <t>EUR</t>
        </is>
      </c>
      <c r="L520" s="238" t="n">
        <v>561.8200000000001</v>
      </c>
      <c r="M520">
        <f>L520*_xlfn.XLOOKUP(K520,AM:AM,AN:AN)</f>
        <v/>
      </c>
      <c r="N520">
        <f>L520*_xlfn.XLOOKUP(K520,AM:AM,AO:AO)</f>
        <v/>
      </c>
      <c r="O520" s="238" t="n">
        <v>69.59999999999999</v>
      </c>
      <c r="P520">
        <f>O520*_xlfn.XLOOKUP(K520,AM:AM,AN:AN)</f>
        <v/>
      </c>
      <c r="Q520">
        <f>O520*_xlfn.XLOOKUP(K520,AM:AM,AO:AO)</f>
        <v/>
      </c>
      <c r="R520">
        <f>_xlfn.XLOOKUP(E520,Y:Y,Z:Z)</f>
        <v/>
      </c>
      <c r="S520">
        <f>_xlfn.XLOOKUP(E520,Y:Y,AB:AB)</f>
        <v/>
      </c>
      <c r="T520">
        <f>WEEKNUM(G520)</f>
        <v/>
      </c>
      <c r="U520">
        <f>YEAR(G520)</f>
        <v/>
      </c>
      <c r="V520" s="117">
        <f>IFERROR(Q520/N520,"0")</f>
        <v/>
      </c>
      <c r="AF520" t="n">
        <v>29472</v>
      </c>
      <c r="AG520" t="inlineStr">
        <is>
          <t>DE L EUROPE AMSTERDAM</t>
        </is>
      </c>
      <c r="AH520" t="inlineStr">
        <is>
          <t>HTL</t>
        </is>
      </c>
      <c r="AI520" t="inlineStr">
        <is>
          <t>Netherlands</t>
        </is>
      </c>
      <c r="BH520" t="n">
        <v>544</v>
      </c>
      <c r="BI520" t="inlineStr">
        <is>
          <t>MartinO</t>
        </is>
      </c>
    </row>
    <row r="521">
      <c r="A521">
        <f>_xlfn.XLOOKUP(D521,BN:BN,BO:BO)</f>
        <v/>
      </c>
      <c r="B521" t="inlineStr">
        <is>
          <t>SL</t>
        </is>
      </c>
      <c r="C521" t="n">
        <v>102</v>
      </c>
      <c r="D521">
        <f>_xlfn.XLOOKUP(C521,BC:BC,BD:BD)</f>
        <v/>
      </c>
      <c r="E521" t="n">
        <v>28093</v>
      </c>
      <c r="F521" t="inlineStr">
        <is>
          <t>Billete MS | MAD CAI MAD</t>
        </is>
      </c>
      <c r="G521" s="234" t="n">
        <v>46068</v>
      </c>
      <c r="H521" s="234" t="n">
        <v>46076</v>
      </c>
      <c r="I521" t="inlineStr">
        <is>
          <t>VLO</t>
        </is>
      </c>
      <c r="J521">
        <f>_xlfn.XLOOKUP(I521,AS:AS,AU:AU)</f>
        <v/>
      </c>
      <c r="K521" t="inlineStr">
        <is>
          <t>EUR</t>
        </is>
      </c>
      <c r="L521" s="238" t="n">
        <v>561.8200000000001</v>
      </c>
      <c r="M521">
        <f>L521*_xlfn.XLOOKUP(K521,AM:AM,AN:AN)</f>
        <v/>
      </c>
      <c r="N521">
        <f>L521*_xlfn.XLOOKUP(K521,AM:AM,AO:AO)</f>
        <v/>
      </c>
      <c r="O521" s="238" t="n">
        <v>69.59999999999999</v>
      </c>
      <c r="P521">
        <f>O521*_xlfn.XLOOKUP(K521,AM:AM,AN:AN)</f>
        <v/>
      </c>
      <c r="Q521">
        <f>O521*_xlfn.XLOOKUP(K521,AM:AM,AO:AO)</f>
        <v/>
      </c>
      <c r="R521">
        <f>_xlfn.XLOOKUP(E521,Y:Y,Z:Z)</f>
        <v/>
      </c>
      <c r="S521">
        <f>_xlfn.XLOOKUP(E521,Y:Y,AB:AB)</f>
        <v/>
      </c>
      <c r="T521">
        <f>WEEKNUM(G521)</f>
        <v/>
      </c>
      <c r="U521">
        <f>YEAR(G521)</f>
        <v/>
      </c>
      <c r="V521" s="117">
        <f>IFERROR(Q521/N521,"0")</f>
        <v/>
      </c>
      <c r="AF521" t="n">
        <v>29473</v>
      </c>
      <c r="AG521" t="inlineStr">
        <is>
          <t>TRAVELWISE CONSULTORES DE VIAJES</t>
        </is>
      </c>
      <c r="AH521" t="inlineStr">
        <is>
          <t>PKT</t>
        </is>
      </c>
      <c r="AI521" t="inlineStr">
        <is>
          <t>Dominican Republic</t>
        </is>
      </c>
      <c r="BH521" t="n">
        <v>545</v>
      </c>
      <c r="BI521" t="inlineStr">
        <is>
          <t>VeronicaN</t>
        </is>
      </c>
    </row>
    <row r="522">
      <c r="A522">
        <f>_xlfn.XLOOKUP(D522,BN:BN,BO:BO)</f>
        <v/>
      </c>
      <c r="B522" t="inlineStr">
        <is>
          <t>SL</t>
        </is>
      </c>
      <c r="C522" t="n">
        <v>102</v>
      </c>
      <c r="D522">
        <f>_xlfn.XLOOKUP(C522,BC:BC,BD:BD)</f>
        <v/>
      </c>
      <c r="E522" t="n">
        <v>28093</v>
      </c>
      <c r="F522" t="inlineStr">
        <is>
          <t>Billete MS | MAD CAI MAD</t>
        </is>
      </c>
      <c r="G522" s="234" t="n">
        <v>46068</v>
      </c>
      <c r="H522" s="234" t="n">
        <v>46076</v>
      </c>
      <c r="I522" t="inlineStr">
        <is>
          <t>VLO</t>
        </is>
      </c>
      <c r="J522">
        <f>_xlfn.XLOOKUP(I522,AS:AS,AU:AU)</f>
        <v/>
      </c>
      <c r="K522" t="inlineStr">
        <is>
          <t>EUR</t>
        </is>
      </c>
      <c r="L522" s="238" t="n">
        <v>561.8200000000001</v>
      </c>
      <c r="M522">
        <f>L522*_xlfn.XLOOKUP(K522,AM:AM,AN:AN)</f>
        <v/>
      </c>
      <c r="N522">
        <f>L522*_xlfn.XLOOKUP(K522,AM:AM,AO:AO)</f>
        <v/>
      </c>
      <c r="O522" s="238" t="n">
        <v>69.59999999999999</v>
      </c>
      <c r="P522">
        <f>O522*_xlfn.XLOOKUP(K522,AM:AM,AN:AN)</f>
        <v/>
      </c>
      <c r="Q522">
        <f>O522*_xlfn.XLOOKUP(K522,AM:AM,AO:AO)</f>
        <v/>
      </c>
      <c r="R522">
        <f>_xlfn.XLOOKUP(E522,Y:Y,Z:Z)</f>
        <v/>
      </c>
      <c r="S522">
        <f>_xlfn.XLOOKUP(E522,Y:Y,AB:AB)</f>
        <v/>
      </c>
      <c r="T522">
        <f>WEEKNUM(G522)</f>
        <v/>
      </c>
      <c r="U522">
        <f>YEAR(G522)</f>
        <v/>
      </c>
      <c r="V522" s="117">
        <f>IFERROR(Q522/N522,"0")</f>
        <v/>
      </c>
      <c r="AF522" t="n">
        <v>29474</v>
      </c>
      <c r="AG522" t="inlineStr">
        <is>
          <t>FAIRMONT LE MONTREUX PALACE</t>
        </is>
      </c>
      <c r="AH522" t="inlineStr">
        <is>
          <t>HTL</t>
        </is>
      </c>
      <c r="AI522" t="inlineStr">
        <is>
          <t>Switzerland</t>
        </is>
      </c>
      <c r="BH522" t="n">
        <v>546</v>
      </c>
      <c r="BI522" t="inlineStr">
        <is>
          <t>VeronicaN</t>
        </is>
      </c>
    </row>
    <row r="523">
      <c r="A523">
        <f>_xlfn.XLOOKUP(D523,BN:BN,BO:BO)</f>
        <v/>
      </c>
      <c r="B523" t="inlineStr">
        <is>
          <t>SL</t>
        </is>
      </c>
      <c r="C523" t="n">
        <v>102</v>
      </c>
      <c r="D523">
        <f>_xlfn.XLOOKUP(C523,BC:BC,BD:BD)</f>
        <v/>
      </c>
      <c r="E523" t="n">
        <v>0</v>
      </c>
      <c r="F523" t="inlineStr">
        <is>
          <t>Fee emision</t>
        </is>
      </c>
      <c r="G523" s="234" t="n">
        <v>46068</v>
      </c>
      <c r="H523" s="234" t="n">
        <v>46076</v>
      </c>
      <c r="I523" t="inlineStr">
        <is>
          <t>HPS</t>
        </is>
      </c>
      <c r="J523">
        <f>_xlfn.XLOOKUP(I523,AS:AS,AU:AU)</f>
        <v/>
      </c>
      <c r="K523" t="inlineStr">
        <is>
          <t>EUR</t>
        </is>
      </c>
      <c r="L523" s="238" t="n">
        <v>200</v>
      </c>
      <c r="M523">
        <f>L523*_xlfn.XLOOKUP(K523,AM:AM,AN:AN)</f>
        <v/>
      </c>
      <c r="N523">
        <f>L523*_xlfn.XLOOKUP(K523,AM:AM,AO:AO)</f>
        <v/>
      </c>
      <c r="O523" s="238" t="n">
        <v>200</v>
      </c>
      <c r="P523">
        <f>O523*_xlfn.XLOOKUP(K523,AM:AM,AN:AN)</f>
        <v/>
      </c>
      <c r="Q523">
        <f>O523*_xlfn.XLOOKUP(K523,AM:AM,AO:AO)</f>
        <v/>
      </c>
      <c r="R523">
        <f>_xlfn.XLOOKUP(E523,Y:Y,Z:Z)</f>
        <v/>
      </c>
      <c r="S523">
        <f>_xlfn.XLOOKUP(E523,Y:Y,AB:AB)</f>
        <v/>
      </c>
      <c r="T523">
        <f>WEEKNUM(G523)</f>
        <v/>
      </c>
      <c r="U523">
        <f>YEAR(G523)</f>
        <v/>
      </c>
      <c r="V523" s="117">
        <f>IFERROR(Q523/N523,"0")</f>
        <v/>
      </c>
      <c r="AF523" t="n">
        <v>29478</v>
      </c>
      <c r="AG523" t="inlineStr">
        <is>
          <t>SHISHI-IWA-HOUSE KARUIZAWA</t>
        </is>
      </c>
      <c r="AH523" t="inlineStr">
        <is>
          <t>HTL</t>
        </is>
      </c>
      <c r="AI523" t="inlineStr">
        <is>
          <t>Japan</t>
        </is>
      </c>
      <c r="BH523" t="n">
        <v>547</v>
      </c>
      <c r="BI523" t="inlineStr">
        <is>
          <t>VeronicaN</t>
        </is>
      </c>
    </row>
    <row r="524">
      <c r="A524">
        <f>_xlfn.XLOOKUP(D524,BN:BN,BO:BO)</f>
        <v/>
      </c>
      <c r="B524" t="inlineStr">
        <is>
          <t>SL</t>
        </is>
      </c>
      <c r="C524" t="n">
        <v>102</v>
      </c>
      <c r="D524">
        <f>_xlfn.XLOOKUP(C524,BC:BC,BD:BD)</f>
        <v/>
      </c>
      <c r="E524" t="n">
        <v>28093</v>
      </c>
      <c r="F524" t="inlineStr">
        <is>
          <t>Asiento MS | MAD CAI</t>
        </is>
      </c>
      <c r="G524" s="234" t="n">
        <v>46068</v>
      </c>
      <c r="H524" s="234" t="n">
        <v>46068</v>
      </c>
      <c r="I524" t="inlineStr">
        <is>
          <t>VLO</t>
        </is>
      </c>
      <c r="J524">
        <f>_xlfn.XLOOKUP(I524,AS:AS,AU:AU)</f>
        <v/>
      </c>
      <c r="K524" t="inlineStr">
        <is>
          <t>EUR</t>
        </is>
      </c>
      <c r="L524" s="238" t="n">
        <v>29.23</v>
      </c>
      <c r="M524">
        <f>L524*_xlfn.XLOOKUP(K524,AM:AM,AN:AN)</f>
        <v/>
      </c>
      <c r="N524">
        <f>L524*_xlfn.XLOOKUP(K524,AM:AM,AO:AO)</f>
        <v/>
      </c>
      <c r="O524" s="238" t="n">
        <v>0</v>
      </c>
      <c r="P524">
        <f>O524*_xlfn.XLOOKUP(K524,AM:AM,AN:AN)</f>
        <v/>
      </c>
      <c r="Q524">
        <f>O524*_xlfn.XLOOKUP(K524,AM:AM,AO:AO)</f>
        <v/>
      </c>
      <c r="R524">
        <f>_xlfn.XLOOKUP(E524,Y:Y,Z:Z)</f>
        <v/>
      </c>
      <c r="S524">
        <f>_xlfn.XLOOKUP(E524,Y:Y,AB:AB)</f>
        <v/>
      </c>
      <c r="T524">
        <f>WEEKNUM(G524)</f>
        <v/>
      </c>
      <c r="U524">
        <f>YEAR(G524)</f>
        <v/>
      </c>
      <c r="V524" s="117">
        <f>IFERROR(Q524/N524,"0")</f>
        <v/>
      </c>
      <c r="AF524" t="n">
        <v>29496</v>
      </c>
      <c r="AG524" t="inlineStr">
        <is>
          <t>MONTE-CARLO BEACH HOTEL</t>
        </is>
      </c>
      <c r="AH524" t="inlineStr">
        <is>
          <t>HTL</t>
        </is>
      </c>
      <c r="AI524" t="inlineStr">
        <is>
          <t>France</t>
        </is>
      </c>
      <c r="BH524" t="n">
        <v>548</v>
      </c>
      <c r="BI524" t="inlineStr">
        <is>
          <t>VeronicaN</t>
        </is>
      </c>
    </row>
    <row r="525">
      <c r="A525">
        <f>_xlfn.XLOOKUP(D525,BN:BN,BO:BO)</f>
        <v/>
      </c>
      <c r="B525" t="inlineStr">
        <is>
          <t>SL</t>
        </is>
      </c>
      <c r="C525" t="n">
        <v>102</v>
      </c>
      <c r="D525">
        <f>_xlfn.XLOOKUP(C525,BC:BC,BD:BD)</f>
        <v/>
      </c>
      <c r="E525" t="n">
        <v>28093</v>
      </c>
      <c r="F525" t="inlineStr">
        <is>
          <t>Asiento MS | MAD CAI</t>
        </is>
      </c>
      <c r="G525" s="234" t="n">
        <v>46068</v>
      </c>
      <c r="H525" s="234" t="n">
        <v>46068</v>
      </c>
      <c r="I525" t="inlineStr">
        <is>
          <t>VLO</t>
        </is>
      </c>
      <c r="J525">
        <f>_xlfn.XLOOKUP(I525,AS:AS,AU:AU)</f>
        <v/>
      </c>
      <c r="K525" t="inlineStr">
        <is>
          <t>EUR</t>
        </is>
      </c>
      <c r="L525" s="238" t="n">
        <v>29.23</v>
      </c>
      <c r="M525">
        <f>L525*_xlfn.XLOOKUP(K525,AM:AM,AN:AN)</f>
        <v/>
      </c>
      <c r="N525">
        <f>L525*_xlfn.XLOOKUP(K525,AM:AM,AO:AO)</f>
        <v/>
      </c>
      <c r="O525" s="238" t="n">
        <v>0</v>
      </c>
      <c r="P525">
        <f>O525*_xlfn.XLOOKUP(K525,AM:AM,AN:AN)</f>
        <v/>
      </c>
      <c r="Q525">
        <f>O525*_xlfn.XLOOKUP(K525,AM:AM,AO:AO)</f>
        <v/>
      </c>
      <c r="R525">
        <f>_xlfn.XLOOKUP(E525,Y:Y,Z:Z)</f>
        <v/>
      </c>
      <c r="S525">
        <f>_xlfn.XLOOKUP(E525,Y:Y,AB:AB)</f>
        <v/>
      </c>
      <c r="T525">
        <f>WEEKNUM(G525)</f>
        <v/>
      </c>
      <c r="U525">
        <f>YEAR(G525)</f>
        <v/>
      </c>
      <c r="V525" s="117">
        <f>IFERROR(Q525/N525,"0")</f>
        <v/>
      </c>
      <c r="AF525" t="n">
        <v>29499</v>
      </c>
      <c r="AG525" t="inlineStr">
        <is>
          <t>Heli Securite</t>
        </is>
      </c>
      <c r="AI525" t="inlineStr">
        <is>
          <t>France</t>
        </is>
      </c>
      <c r="BH525" t="n">
        <v>549</v>
      </c>
      <c r="BI525" t="inlineStr">
        <is>
          <t>VeronicaN</t>
        </is>
      </c>
    </row>
    <row r="526">
      <c r="A526">
        <f>_xlfn.XLOOKUP(D526,BN:BN,BO:BO)</f>
        <v/>
      </c>
      <c r="B526" t="inlineStr">
        <is>
          <t>SL</t>
        </is>
      </c>
      <c r="C526" t="n">
        <v>102</v>
      </c>
      <c r="D526">
        <f>_xlfn.XLOOKUP(C526,BC:BC,BD:BD)</f>
        <v/>
      </c>
      <c r="E526" t="n">
        <v>28093</v>
      </c>
      <c r="F526" t="inlineStr">
        <is>
          <t>Asiento MS | MAD CAI</t>
        </is>
      </c>
      <c r="G526" s="234" t="n">
        <v>46068</v>
      </c>
      <c r="H526" s="234" t="n">
        <v>46068</v>
      </c>
      <c r="I526" t="inlineStr">
        <is>
          <t>VLO</t>
        </is>
      </c>
      <c r="J526">
        <f>_xlfn.XLOOKUP(I526,AS:AS,AU:AU)</f>
        <v/>
      </c>
      <c r="K526" t="inlineStr">
        <is>
          <t>EUR</t>
        </is>
      </c>
      <c r="L526" s="238" t="n">
        <v>29.23</v>
      </c>
      <c r="M526">
        <f>L526*_xlfn.XLOOKUP(K526,AM:AM,AN:AN)</f>
        <v/>
      </c>
      <c r="N526">
        <f>L526*_xlfn.XLOOKUP(K526,AM:AM,AO:AO)</f>
        <v/>
      </c>
      <c r="O526" s="238" t="n">
        <v>0</v>
      </c>
      <c r="P526">
        <f>O526*_xlfn.XLOOKUP(K526,AM:AM,AN:AN)</f>
        <v/>
      </c>
      <c r="Q526">
        <f>O526*_xlfn.XLOOKUP(K526,AM:AM,AO:AO)</f>
        <v/>
      </c>
      <c r="R526">
        <f>_xlfn.XLOOKUP(E526,Y:Y,Z:Z)</f>
        <v/>
      </c>
      <c r="S526">
        <f>_xlfn.XLOOKUP(E526,Y:Y,AB:AB)</f>
        <v/>
      </c>
      <c r="T526">
        <f>WEEKNUM(G526)</f>
        <v/>
      </c>
      <c r="U526">
        <f>YEAR(G526)</f>
        <v/>
      </c>
      <c r="V526" s="117">
        <f>IFERROR(Q526/N526,"0")</f>
        <v/>
      </c>
      <c r="AF526" t="n">
        <v>29511</v>
      </c>
      <c r="AG526" t="inlineStr">
        <is>
          <t>THE MARGI</t>
        </is>
      </c>
      <c r="AH526" t="inlineStr">
        <is>
          <t>HTL</t>
        </is>
      </c>
      <c r="AI526" t="inlineStr">
        <is>
          <t>Greece</t>
        </is>
      </c>
      <c r="BH526" t="n">
        <v>550</v>
      </c>
      <c r="BI526" t="inlineStr">
        <is>
          <t>VeronicaN</t>
        </is>
      </c>
    </row>
    <row r="527">
      <c r="A527">
        <f>_xlfn.XLOOKUP(D527,BN:BN,BO:BO)</f>
        <v/>
      </c>
      <c r="B527" t="inlineStr">
        <is>
          <t>SL</t>
        </is>
      </c>
      <c r="C527" t="n">
        <v>102</v>
      </c>
      <c r="D527">
        <f>_xlfn.XLOOKUP(C527,BC:BC,BD:BD)</f>
        <v/>
      </c>
      <c r="E527" t="n">
        <v>28093</v>
      </c>
      <c r="F527" t="inlineStr">
        <is>
          <t>Asiento MS | MAD CAI</t>
        </is>
      </c>
      <c r="G527" s="234" t="n">
        <v>46068</v>
      </c>
      <c r="H527" s="234" t="n">
        <v>46068</v>
      </c>
      <c r="I527" t="inlineStr">
        <is>
          <t>VLO</t>
        </is>
      </c>
      <c r="J527">
        <f>_xlfn.XLOOKUP(I527,AS:AS,AU:AU)</f>
        <v/>
      </c>
      <c r="K527" t="inlineStr">
        <is>
          <t>EUR</t>
        </is>
      </c>
      <c r="L527" s="238" t="n">
        <v>29.23</v>
      </c>
      <c r="M527">
        <f>L527*_xlfn.XLOOKUP(K527,AM:AM,AN:AN)</f>
        <v/>
      </c>
      <c r="N527">
        <f>L527*_xlfn.XLOOKUP(K527,AM:AM,AO:AO)</f>
        <v/>
      </c>
      <c r="O527" s="238" t="n">
        <v>0</v>
      </c>
      <c r="P527">
        <f>O527*_xlfn.XLOOKUP(K527,AM:AM,AN:AN)</f>
        <v/>
      </c>
      <c r="Q527">
        <f>O527*_xlfn.XLOOKUP(K527,AM:AM,AO:AO)</f>
        <v/>
      </c>
      <c r="R527">
        <f>_xlfn.XLOOKUP(E527,Y:Y,Z:Z)</f>
        <v/>
      </c>
      <c r="S527">
        <f>_xlfn.XLOOKUP(E527,Y:Y,AB:AB)</f>
        <v/>
      </c>
      <c r="T527">
        <f>WEEKNUM(G527)</f>
        <v/>
      </c>
      <c r="U527">
        <f>YEAR(G527)</f>
        <v/>
      </c>
      <c r="V527" s="117">
        <f>IFERROR(Q527/N527,"0")</f>
        <v/>
      </c>
      <c r="AF527" t="n">
        <v>29512</v>
      </c>
      <c r="AG527" t="inlineStr">
        <is>
          <t>CASA DE CAMPO RESORT AND VILLAS</t>
        </is>
      </c>
      <c r="AH527" t="inlineStr">
        <is>
          <t>HTL</t>
        </is>
      </c>
      <c r="AI527" t="inlineStr">
        <is>
          <t>Dominican Republic</t>
        </is>
      </c>
      <c r="BH527" t="n">
        <v>551</v>
      </c>
      <c r="BI527" t="inlineStr">
        <is>
          <t>MinervaH</t>
        </is>
      </c>
    </row>
    <row r="528">
      <c r="A528">
        <f>_xlfn.XLOOKUP(D528,BN:BN,BO:BO)</f>
        <v/>
      </c>
      <c r="B528" t="inlineStr">
        <is>
          <t>SL</t>
        </is>
      </c>
      <c r="C528" t="n">
        <v>102</v>
      </c>
      <c r="D528">
        <f>_xlfn.XLOOKUP(C528,BC:BC,BD:BD)</f>
        <v/>
      </c>
      <c r="E528" t="n">
        <v>28093</v>
      </c>
      <c r="F528" t="inlineStr">
        <is>
          <t>Asiento MS | CAI MAD</t>
        </is>
      </c>
      <c r="G528" s="234" t="n">
        <v>46068</v>
      </c>
      <c r="H528" s="234" t="n">
        <v>46068</v>
      </c>
      <c r="I528" t="inlineStr">
        <is>
          <t>VLO</t>
        </is>
      </c>
      <c r="J528">
        <f>_xlfn.XLOOKUP(I528,AS:AS,AU:AU)</f>
        <v/>
      </c>
      <c r="K528" t="inlineStr">
        <is>
          <t>EUR</t>
        </is>
      </c>
      <c r="L528" s="238" t="n">
        <v>29.23</v>
      </c>
      <c r="M528">
        <f>L528*_xlfn.XLOOKUP(K528,AM:AM,AN:AN)</f>
        <v/>
      </c>
      <c r="N528">
        <f>L528*_xlfn.XLOOKUP(K528,AM:AM,AO:AO)</f>
        <v/>
      </c>
      <c r="O528" s="238" t="n">
        <v>0</v>
      </c>
      <c r="P528">
        <f>O528*_xlfn.XLOOKUP(K528,AM:AM,AN:AN)</f>
        <v/>
      </c>
      <c r="Q528">
        <f>O528*_xlfn.XLOOKUP(K528,AM:AM,AO:AO)</f>
        <v/>
      </c>
      <c r="R528">
        <f>_xlfn.XLOOKUP(E528,Y:Y,Z:Z)</f>
        <v/>
      </c>
      <c r="S528">
        <f>_xlfn.XLOOKUP(E528,Y:Y,AB:AB)</f>
        <v/>
      </c>
      <c r="T528">
        <f>WEEKNUM(G528)</f>
        <v/>
      </c>
      <c r="U528">
        <f>YEAR(G528)</f>
        <v/>
      </c>
      <c r="V528" s="117">
        <f>IFERROR(Q528/N528,"0")</f>
        <v/>
      </c>
      <c r="AF528" t="n">
        <v>29513</v>
      </c>
      <c r="AG528" t="inlineStr">
        <is>
          <t>MACAKIZI BODRUM</t>
        </is>
      </c>
      <c r="AH528" t="inlineStr">
        <is>
          <t>HTL</t>
        </is>
      </c>
      <c r="AI528" t="inlineStr">
        <is>
          <t>Turkey</t>
        </is>
      </c>
      <c r="BH528" t="n">
        <v>552</v>
      </c>
      <c r="BI528" t="inlineStr">
        <is>
          <t>MariaJose</t>
        </is>
      </c>
    </row>
    <row r="529">
      <c r="A529">
        <f>_xlfn.XLOOKUP(D529,BN:BN,BO:BO)</f>
        <v/>
      </c>
      <c r="B529" t="inlineStr">
        <is>
          <t>SL</t>
        </is>
      </c>
      <c r="C529" t="n">
        <v>102</v>
      </c>
      <c r="D529">
        <f>_xlfn.XLOOKUP(C529,BC:BC,BD:BD)</f>
        <v/>
      </c>
      <c r="E529" t="n">
        <v>28093</v>
      </c>
      <c r="F529" t="inlineStr">
        <is>
          <t>Asiento MS | CAI MAD</t>
        </is>
      </c>
      <c r="G529" s="234" t="n">
        <v>46068</v>
      </c>
      <c r="H529" s="234" t="n">
        <v>46068</v>
      </c>
      <c r="I529" t="inlineStr">
        <is>
          <t>VLO</t>
        </is>
      </c>
      <c r="J529">
        <f>_xlfn.XLOOKUP(I529,AS:AS,AU:AU)</f>
        <v/>
      </c>
      <c r="K529" t="inlineStr">
        <is>
          <t>EUR</t>
        </is>
      </c>
      <c r="L529" s="238" t="n">
        <v>29.23</v>
      </c>
      <c r="M529">
        <f>L529*_xlfn.XLOOKUP(K529,AM:AM,AN:AN)</f>
        <v/>
      </c>
      <c r="N529">
        <f>L529*_xlfn.XLOOKUP(K529,AM:AM,AO:AO)</f>
        <v/>
      </c>
      <c r="O529" s="238" t="n">
        <v>0</v>
      </c>
      <c r="P529">
        <f>O529*_xlfn.XLOOKUP(K529,AM:AM,AN:AN)</f>
        <v/>
      </c>
      <c r="Q529">
        <f>O529*_xlfn.XLOOKUP(K529,AM:AM,AO:AO)</f>
        <v/>
      </c>
      <c r="R529">
        <f>_xlfn.XLOOKUP(E529,Y:Y,Z:Z)</f>
        <v/>
      </c>
      <c r="S529">
        <f>_xlfn.XLOOKUP(E529,Y:Y,AB:AB)</f>
        <v/>
      </c>
      <c r="T529">
        <f>WEEKNUM(G529)</f>
        <v/>
      </c>
      <c r="U529">
        <f>YEAR(G529)</f>
        <v/>
      </c>
      <c r="V529" s="117">
        <f>IFERROR(Q529/N529,"0")</f>
        <v/>
      </c>
      <c r="AF529" t="n">
        <v>29522</v>
      </c>
      <c r="AG529" t="inlineStr">
        <is>
          <t>ELITE ITALIAN EXPERIENCE</t>
        </is>
      </c>
      <c r="AI529" t="inlineStr">
        <is>
          <t>Italy</t>
        </is>
      </c>
      <c r="BH529" t="n">
        <v>553</v>
      </c>
      <c r="BI529" t="inlineStr">
        <is>
          <t>RafaellaP</t>
        </is>
      </c>
    </row>
    <row r="530">
      <c r="A530">
        <f>_xlfn.XLOOKUP(D530,BN:BN,BO:BO)</f>
        <v/>
      </c>
      <c r="B530" t="inlineStr">
        <is>
          <t>SL</t>
        </is>
      </c>
      <c r="C530" t="n">
        <v>102</v>
      </c>
      <c r="D530">
        <f>_xlfn.XLOOKUP(C530,BC:BC,BD:BD)</f>
        <v/>
      </c>
      <c r="E530" t="n">
        <v>28093</v>
      </c>
      <c r="F530" t="inlineStr">
        <is>
          <t>Asiento MS | CAI MAD</t>
        </is>
      </c>
      <c r="G530" s="234" t="n">
        <v>46068</v>
      </c>
      <c r="H530" s="234" t="n">
        <v>46068</v>
      </c>
      <c r="I530" t="inlineStr">
        <is>
          <t>VLO</t>
        </is>
      </c>
      <c r="J530">
        <f>_xlfn.XLOOKUP(I530,AS:AS,AU:AU)</f>
        <v/>
      </c>
      <c r="K530" t="inlineStr">
        <is>
          <t>EUR</t>
        </is>
      </c>
      <c r="L530" s="238" t="n">
        <v>8.43</v>
      </c>
      <c r="M530">
        <f>L530*_xlfn.XLOOKUP(K530,AM:AM,AN:AN)</f>
        <v/>
      </c>
      <c r="N530">
        <f>L530*_xlfn.XLOOKUP(K530,AM:AM,AO:AO)</f>
        <v/>
      </c>
      <c r="O530" s="238" t="n">
        <v>0</v>
      </c>
      <c r="P530">
        <f>O530*_xlfn.XLOOKUP(K530,AM:AM,AN:AN)</f>
        <v/>
      </c>
      <c r="Q530">
        <f>O530*_xlfn.XLOOKUP(K530,AM:AM,AO:AO)</f>
        <v/>
      </c>
      <c r="R530">
        <f>_xlfn.XLOOKUP(E530,Y:Y,Z:Z)</f>
        <v/>
      </c>
      <c r="S530">
        <f>_xlfn.XLOOKUP(E530,Y:Y,AB:AB)</f>
        <v/>
      </c>
      <c r="T530">
        <f>WEEKNUM(G530)</f>
        <v/>
      </c>
      <c r="U530">
        <f>YEAR(G530)</f>
        <v/>
      </c>
      <c r="V530" s="117">
        <f>IFERROR(Q530/N530,"0")</f>
        <v/>
      </c>
      <c r="AF530" t="n">
        <v>29551</v>
      </c>
      <c r="AG530" t="inlineStr">
        <is>
          <t>PENSIONE AMERICA</t>
        </is>
      </c>
      <c r="AH530" t="inlineStr">
        <is>
          <t>HTL</t>
        </is>
      </c>
      <c r="AI530" t="inlineStr">
        <is>
          <t>Italy</t>
        </is>
      </c>
      <c r="BH530" t="n">
        <v>554</v>
      </c>
      <c r="BI530" t="inlineStr">
        <is>
          <t>ClaudiaF</t>
        </is>
      </c>
    </row>
    <row r="531">
      <c r="A531">
        <f>_xlfn.XLOOKUP(D531,BN:BN,BO:BO)</f>
        <v/>
      </c>
      <c r="B531" t="inlineStr">
        <is>
          <t>SL</t>
        </is>
      </c>
      <c r="C531" t="n">
        <v>102</v>
      </c>
      <c r="D531">
        <f>_xlfn.XLOOKUP(C531,BC:BC,BD:BD)</f>
        <v/>
      </c>
      <c r="E531" t="n">
        <v>28093</v>
      </c>
      <c r="F531" t="inlineStr">
        <is>
          <t>Asiento MS | CAI MAD</t>
        </is>
      </c>
      <c r="G531" s="234" t="n">
        <v>46068</v>
      </c>
      <c r="H531" s="234" t="n">
        <v>46068</v>
      </c>
      <c r="I531" t="inlineStr">
        <is>
          <t>VLO</t>
        </is>
      </c>
      <c r="J531">
        <f>_xlfn.XLOOKUP(I531,AS:AS,AU:AU)</f>
        <v/>
      </c>
      <c r="K531" t="inlineStr">
        <is>
          <t>EUR</t>
        </is>
      </c>
      <c r="L531" s="238" t="n">
        <v>17.72</v>
      </c>
      <c r="M531">
        <f>L531*_xlfn.XLOOKUP(K531,AM:AM,AN:AN)</f>
        <v/>
      </c>
      <c r="N531">
        <f>L531*_xlfn.XLOOKUP(K531,AM:AM,AO:AO)</f>
        <v/>
      </c>
      <c r="O531" s="238" t="n">
        <v>0</v>
      </c>
      <c r="P531">
        <f>O531*_xlfn.XLOOKUP(K531,AM:AM,AN:AN)</f>
        <v/>
      </c>
      <c r="Q531">
        <f>O531*_xlfn.XLOOKUP(K531,AM:AM,AO:AO)</f>
        <v/>
      </c>
      <c r="R531">
        <f>_xlfn.XLOOKUP(E531,Y:Y,Z:Z)</f>
        <v/>
      </c>
      <c r="S531">
        <f>_xlfn.XLOOKUP(E531,Y:Y,AB:AB)</f>
        <v/>
      </c>
      <c r="T531">
        <f>WEEKNUM(G531)</f>
        <v/>
      </c>
      <c r="U531">
        <f>YEAR(G531)</f>
        <v/>
      </c>
      <c r="V531" s="117">
        <f>IFERROR(Q531/N531,"0")</f>
        <v/>
      </c>
      <c r="AF531" t="n">
        <v>29580</v>
      </c>
      <c r="AG531" t="inlineStr">
        <is>
          <t>CAR &amp; MOPED RENTALS</t>
        </is>
      </c>
      <c r="AI531" t="inlineStr">
        <is>
          <t>Greece</t>
        </is>
      </c>
      <c r="BH531" t="n">
        <v>555</v>
      </c>
      <c r="BI531" t="inlineStr">
        <is>
          <t>DianaM</t>
        </is>
      </c>
    </row>
    <row r="532">
      <c r="A532">
        <f>_xlfn.XLOOKUP(D532,BN:BN,BO:BO)</f>
        <v/>
      </c>
      <c r="B532" t="inlineStr">
        <is>
          <t>SL</t>
        </is>
      </c>
      <c r="C532" t="n">
        <v>102</v>
      </c>
      <c r="D532">
        <f>_xlfn.XLOOKUP(C532,BC:BC,BD:BD)</f>
        <v/>
      </c>
      <c r="E532" t="n">
        <v>31584</v>
      </c>
      <c r="F532" t="inlineStr">
        <is>
          <t xml:space="preserve">Pago total Egipto </t>
        </is>
      </c>
      <c r="G532" s="234" t="n">
        <v>46068</v>
      </c>
      <c r="H532" s="234" t="n">
        <v>46076</v>
      </c>
      <c r="I532" t="inlineStr">
        <is>
          <t>PKT</t>
        </is>
      </c>
      <c r="J532">
        <f>_xlfn.XLOOKUP(I532,AS:AS,AU:AU)</f>
        <v/>
      </c>
      <c r="K532" t="inlineStr">
        <is>
          <t>EUR</t>
        </is>
      </c>
      <c r="L532" s="238" t="n">
        <v>24360</v>
      </c>
      <c r="M532">
        <f>L532*_xlfn.XLOOKUP(K532,AM:AM,AN:AN)</f>
        <v/>
      </c>
      <c r="N532">
        <f>L532*_xlfn.XLOOKUP(K532,AM:AM,AO:AO)</f>
        <v/>
      </c>
      <c r="O532" s="238" t="n">
        <v>4080</v>
      </c>
      <c r="P532">
        <f>O532*_xlfn.XLOOKUP(K532,AM:AM,AN:AN)</f>
        <v/>
      </c>
      <c r="Q532">
        <f>O532*_xlfn.XLOOKUP(K532,AM:AM,AO:AO)</f>
        <v/>
      </c>
      <c r="R532">
        <f>_xlfn.XLOOKUP(E532,Y:Y,Z:Z)</f>
        <v/>
      </c>
      <c r="S532">
        <f>_xlfn.XLOOKUP(E532,Y:Y,AB:AB)</f>
        <v/>
      </c>
      <c r="T532">
        <f>WEEKNUM(G532)</f>
        <v/>
      </c>
      <c r="U532">
        <f>YEAR(G532)</f>
        <v/>
      </c>
      <c r="V532" s="117">
        <f>IFERROR(Q532/N532,"0")</f>
        <v/>
      </c>
      <c r="AF532" t="n">
        <v>29607</v>
      </c>
      <c r="AG532" t="inlineStr">
        <is>
          <t>Headout</t>
        </is>
      </c>
      <c r="AI532" t="inlineStr">
        <is>
          <t>United States</t>
        </is>
      </c>
      <c r="BH532" t="n">
        <v>556</v>
      </c>
      <c r="BI532" t="inlineStr">
        <is>
          <t>DianaM</t>
        </is>
      </c>
    </row>
    <row r="533">
      <c r="A533">
        <f>_xlfn.XLOOKUP(D533,BN:BN,BO:BO)</f>
        <v/>
      </c>
      <c r="B533" t="inlineStr">
        <is>
          <t>SL</t>
        </is>
      </c>
      <c r="C533" t="n">
        <v>102</v>
      </c>
      <c r="D533">
        <f>_xlfn.XLOOKUP(C533,BC:BC,BD:BD)</f>
        <v/>
      </c>
      <c r="E533" t="n">
        <v>27610</v>
      </c>
      <c r="F533" t="inlineStr">
        <is>
          <t xml:space="preserve">Seguro de asistencia y cancelacion </t>
        </is>
      </c>
      <c r="G533" s="234" t="n">
        <v>46068</v>
      </c>
      <c r="H533" s="234" t="n">
        <v>46076</v>
      </c>
      <c r="I533" t="inlineStr">
        <is>
          <t>SEG</t>
        </is>
      </c>
      <c r="J533">
        <f>_xlfn.XLOOKUP(I533,AS:AS,AU:AU)</f>
        <v/>
      </c>
      <c r="K533" t="inlineStr">
        <is>
          <t>EUR</t>
        </is>
      </c>
      <c r="L533" s="238" t="n">
        <v>303.44</v>
      </c>
      <c r="M533">
        <f>L533*_xlfn.XLOOKUP(K533,AM:AM,AN:AN)</f>
        <v/>
      </c>
      <c r="N533">
        <f>L533*_xlfn.XLOOKUP(K533,AM:AM,AO:AO)</f>
        <v/>
      </c>
      <c r="O533" s="238" t="n">
        <v>100</v>
      </c>
      <c r="P533">
        <f>O533*_xlfn.XLOOKUP(K533,AM:AM,AN:AN)</f>
        <v/>
      </c>
      <c r="Q533">
        <f>O533*_xlfn.XLOOKUP(K533,AM:AM,AO:AO)</f>
        <v/>
      </c>
      <c r="R533">
        <f>_xlfn.XLOOKUP(E533,Y:Y,Z:Z)</f>
        <v/>
      </c>
      <c r="S533">
        <f>_xlfn.XLOOKUP(E533,Y:Y,AB:AB)</f>
        <v/>
      </c>
      <c r="T533">
        <f>WEEKNUM(G533)</f>
        <v/>
      </c>
      <c r="U533">
        <f>YEAR(G533)</f>
        <v/>
      </c>
      <c r="V533" s="117">
        <f>IFERROR(Q533/N533,"0")</f>
        <v/>
      </c>
      <c r="AF533" t="n">
        <v>29633</v>
      </c>
      <c r="AG533" t="inlineStr">
        <is>
          <t>SANTA MONICA PROPER HOTEL</t>
        </is>
      </c>
      <c r="AH533" t="inlineStr">
        <is>
          <t>HTL</t>
        </is>
      </c>
      <c r="AI533" t="inlineStr">
        <is>
          <t>United States</t>
        </is>
      </c>
      <c r="BH533" t="n">
        <v>557</v>
      </c>
      <c r="BI533" t="inlineStr">
        <is>
          <t>VeronicaN</t>
        </is>
      </c>
    </row>
    <row r="534">
      <c r="A534">
        <f>_xlfn.XLOOKUP(D534,BN:BN,BO:BO)</f>
        <v/>
      </c>
      <c r="B534" t="inlineStr">
        <is>
          <t>SL</t>
        </is>
      </c>
      <c r="C534" t="n">
        <v>102</v>
      </c>
      <c r="D534">
        <f>_xlfn.XLOOKUP(C534,BC:BC,BD:BD)</f>
        <v/>
      </c>
      <c r="E534" t="n">
        <v>28093</v>
      </c>
      <c r="F534" t="inlineStr">
        <is>
          <t>Billete NE | CAI ASW -- LXR CAI</t>
        </is>
      </c>
      <c r="G534" s="234" t="n">
        <v>46069</v>
      </c>
      <c r="H534" s="234" t="n">
        <v>46074</v>
      </c>
      <c r="I534" t="inlineStr">
        <is>
          <t>VLO</t>
        </is>
      </c>
      <c r="J534">
        <f>_xlfn.XLOOKUP(I534,AS:AS,AU:AU)</f>
        <v/>
      </c>
      <c r="K534" t="inlineStr">
        <is>
          <t>EUR</t>
        </is>
      </c>
      <c r="L534" s="238" t="n">
        <v>374.22</v>
      </c>
      <c r="M534">
        <f>L534*_xlfn.XLOOKUP(K534,AM:AM,AN:AN)</f>
        <v/>
      </c>
      <c r="N534">
        <f>L534*_xlfn.XLOOKUP(K534,AM:AM,AO:AO)</f>
        <v/>
      </c>
      <c r="O534" s="238" t="n">
        <v>0</v>
      </c>
      <c r="P534">
        <f>O534*_xlfn.XLOOKUP(K534,AM:AM,AN:AN)</f>
        <v/>
      </c>
      <c r="Q534">
        <f>O534*_xlfn.XLOOKUP(K534,AM:AM,AO:AO)</f>
        <v/>
      </c>
      <c r="R534">
        <f>_xlfn.XLOOKUP(E534,Y:Y,Z:Z)</f>
        <v/>
      </c>
      <c r="S534">
        <f>_xlfn.XLOOKUP(E534,Y:Y,AB:AB)</f>
        <v/>
      </c>
      <c r="T534">
        <f>WEEKNUM(G534)</f>
        <v/>
      </c>
      <c r="U534">
        <f>YEAR(G534)</f>
        <v/>
      </c>
      <c r="V534" s="117">
        <f>IFERROR(Q534/N534,"0")</f>
        <v/>
      </c>
      <c r="AF534" t="n">
        <v>29635</v>
      </c>
      <c r="AG534" t="inlineStr">
        <is>
          <t>Islandbridge</t>
        </is>
      </c>
      <c r="AH534" t="inlineStr">
        <is>
          <t>ATR</t>
        </is>
      </c>
      <c r="AI534" t="inlineStr">
        <is>
          <t>Spain</t>
        </is>
      </c>
      <c r="BH534" t="n">
        <v>558</v>
      </c>
      <c r="BI534" t="inlineStr">
        <is>
          <t>DianaM</t>
        </is>
      </c>
    </row>
    <row r="535">
      <c r="A535">
        <f>_xlfn.XLOOKUP(D535,BN:BN,BO:BO)</f>
        <v/>
      </c>
      <c r="B535" t="inlineStr">
        <is>
          <t>SL</t>
        </is>
      </c>
      <c r="C535" t="n">
        <v>102</v>
      </c>
      <c r="D535">
        <f>_xlfn.XLOOKUP(C535,BC:BC,BD:BD)</f>
        <v/>
      </c>
      <c r="E535" t="n">
        <v>28093</v>
      </c>
      <c r="F535" t="inlineStr">
        <is>
          <t>Billete NE | CAI ASW -- LXR CAI</t>
        </is>
      </c>
      <c r="G535" s="234" t="n">
        <v>46069</v>
      </c>
      <c r="H535" s="234" t="n">
        <v>46074</v>
      </c>
      <c r="I535" t="inlineStr">
        <is>
          <t>VLO</t>
        </is>
      </c>
      <c r="J535">
        <f>_xlfn.XLOOKUP(I535,AS:AS,AU:AU)</f>
        <v/>
      </c>
      <c r="K535" t="inlineStr">
        <is>
          <t>EUR</t>
        </is>
      </c>
      <c r="L535" s="238" t="n">
        <v>374.22</v>
      </c>
      <c r="M535">
        <f>L535*_xlfn.XLOOKUP(K535,AM:AM,AN:AN)</f>
        <v/>
      </c>
      <c r="N535">
        <f>L535*_xlfn.XLOOKUP(K535,AM:AM,AO:AO)</f>
        <v/>
      </c>
      <c r="O535" s="238" t="n">
        <v>0</v>
      </c>
      <c r="P535">
        <f>O535*_xlfn.XLOOKUP(K535,AM:AM,AN:AN)</f>
        <v/>
      </c>
      <c r="Q535">
        <f>O535*_xlfn.XLOOKUP(K535,AM:AM,AO:AO)</f>
        <v/>
      </c>
      <c r="R535">
        <f>_xlfn.XLOOKUP(E535,Y:Y,Z:Z)</f>
        <v/>
      </c>
      <c r="S535">
        <f>_xlfn.XLOOKUP(E535,Y:Y,AB:AB)</f>
        <v/>
      </c>
      <c r="T535">
        <f>WEEKNUM(G535)</f>
        <v/>
      </c>
      <c r="U535">
        <f>YEAR(G535)</f>
        <v/>
      </c>
      <c r="V535" s="117">
        <f>IFERROR(Q535/N535,"0")</f>
        <v/>
      </c>
      <c r="AF535" t="n">
        <v>29637</v>
      </c>
      <c r="AG535" t="inlineStr">
        <is>
          <t>El Corte Inglés</t>
        </is>
      </c>
      <c r="AI535" t="inlineStr">
        <is>
          <t>Spain</t>
        </is>
      </c>
      <c r="BH535" t="n">
        <v>559</v>
      </c>
      <c r="BI535" t="inlineStr">
        <is>
          <t>LuisHdz</t>
        </is>
      </c>
    </row>
    <row r="536">
      <c r="A536">
        <f>_xlfn.XLOOKUP(D536,BN:BN,BO:BO)</f>
        <v/>
      </c>
      <c r="B536" t="inlineStr">
        <is>
          <t>SL</t>
        </is>
      </c>
      <c r="C536" t="n">
        <v>102</v>
      </c>
      <c r="D536">
        <f>_xlfn.XLOOKUP(C536,BC:BC,BD:BD)</f>
        <v/>
      </c>
      <c r="E536" t="n">
        <v>28093</v>
      </c>
      <c r="F536" t="inlineStr">
        <is>
          <t>Billete NE | CAI ASW -- LXR CAI</t>
        </is>
      </c>
      <c r="G536" s="234" t="n">
        <v>46069</v>
      </c>
      <c r="H536" s="234" t="n">
        <v>46074</v>
      </c>
      <c r="I536" t="inlineStr">
        <is>
          <t>VLO</t>
        </is>
      </c>
      <c r="J536">
        <f>_xlfn.XLOOKUP(I536,AS:AS,AU:AU)</f>
        <v/>
      </c>
      <c r="K536" t="inlineStr">
        <is>
          <t>EUR</t>
        </is>
      </c>
      <c r="L536" s="238" t="n">
        <v>374.22</v>
      </c>
      <c r="M536">
        <f>L536*_xlfn.XLOOKUP(K536,AM:AM,AN:AN)</f>
        <v/>
      </c>
      <c r="N536">
        <f>L536*_xlfn.XLOOKUP(K536,AM:AM,AO:AO)</f>
        <v/>
      </c>
      <c r="O536" s="238" t="n">
        <v>0</v>
      </c>
      <c r="P536">
        <f>O536*_xlfn.XLOOKUP(K536,AM:AM,AN:AN)</f>
        <v/>
      </c>
      <c r="Q536">
        <f>O536*_xlfn.XLOOKUP(K536,AM:AM,AO:AO)</f>
        <v/>
      </c>
      <c r="R536">
        <f>_xlfn.XLOOKUP(E536,Y:Y,Z:Z)</f>
        <v/>
      </c>
      <c r="S536">
        <f>_xlfn.XLOOKUP(E536,Y:Y,AB:AB)</f>
        <v/>
      </c>
      <c r="T536">
        <f>WEEKNUM(G536)</f>
        <v/>
      </c>
      <c r="U536">
        <f>YEAR(G536)</f>
        <v/>
      </c>
      <c r="V536" s="117">
        <f>IFERROR(Q536/N536,"0")</f>
        <v/>
      </c>
      <c r="AF536" t="n">
        <v>29644</v>
      </c>
      <c r="AG536" t="inlineStr">
        <is>
          <t>HOTEL D'INGHILTERRA ROMA - STARHOTELS COLLEZIONE</t>
        </is>
      </c>
      <c r="AH536" t="inlineStr">
        <is>
          <t>HTL</t>
        </is>
      </c>
      <c r="AI536" t="inlineStr">
        <is>
          <t>Italy</t>
        </is>
      </c>
      <c r="BH536" t="n">
        <v>560</v>
      </c>
      <c r="BI536" t="inlineStr">
        <is>
          <t>LuisHdz</t>
        </is>
      </c>
    </row>
    <row r="537">
      <c r="A537">
        <f>_xlfn.XLOOKUP(D537,BN:BN,BO:BO)</f>
        <v/>
      </c>
      <c r="B537" t="inlineStr">
        <is>
          <t>SL</t>
        </is>
      </c>
      <c r="C537" t="n">
        <v>102</v>
      </c>
      <c r="D537">
        <f>_xlfn.XLOOKUP(C537,BC:BC,BD:BD)</f>
        <v/>
      </c>
      <c r="E537" t="n">
        <v>28093</v>
      </c>
      <c r="F537" t="inlineStr">
        <is>
          <t>Billete NE | CAI ASW -- LXR CAI</t>
        </is>
      </c>
      <c r="G537" s="234" t="n">
        <v>46069</v>
      </c>
      <c r="H537" s="234" t="n">
        <v>46074</v>
      </c>
      <c r="I537" t="inlineStr">
        <is>
          <t>VLO</t>
        </is>
      </c>
      <c r="J537">
        <f>_xlfn.XLOOKUP(I537,AS:AS,AU:AU)</f>
        <v/>
      </c>
      <c r="K537" t="inlineStr">
        <is>
          <t>EUR</t>
        </is>
      </c>
      <c r="L537" s="238" t="n">
        <v>374.22</v>
      </c>
      <c r="M537">
        <f>L537*_xlfn.XLOOKUP(K537,AM:AM,AN:AN)</f>
        <v/>
      </c>
      <c r="N537">
        <f>L537*_xlfn.XLOOKUP(K537,AM:AM,AO:AO)</f>
        <v/>
      </c>
      <c r="O537" s="238" t="n">
        <v>0</v>
      </c>
      <c r="P537">
        <f>O537*_xlfn.XLOOKUP(K537,AM:AM,AN:AN)</f>
        <v/>
      </c>
      <c r="Q537">
        <f>O537*_xlfn.XLOOKUP(K537,AM:AM,AO:AO)</f>
        <v/>
      </c>
      <c r="R537">
        <f>_xlfn.XLOOKUP(E537,Y:Y,Z:Z)</f>
        <v/>
      </c>
      <c r="S537">
        <f>_xlfn.XLOOKUP(E537,Y:Y,AB:AB)</f>
        <v/>
      </c>
      <c r="T537">
        <f>WEEKNUM(G537)</f>
        <v/>
      </c>
      <c r="U537">
        <f>YEAR(G537)</f>
        <v/>
      </c>
      <c r="V537" s="117">
        <f>IFERROR(Q537/N537,"0")</f>
        <v/>
      </c>
      <c r="AF537" t="n">
        <v>29648</v>
      </c>
      <c r="AG537" t="inlineStr">
        <is>
          <t>K-eta Corea del Sur</t>
        </is>
      </c>
      <c r="AI537" t="inlineStr">
        <is>
          <t>South Korea</t>
        </is>
      </c>
      <c r="BH537" t="n">
        <v>561</v>
      </c>
      <c r="BI537" t="inlineStr">
        <is>
          <t>MinervaH</t>
        </is>
      </c>
    </row>
    <row r="538">
      <c r="A538">
        <f>_xlfn.XLOOKUP(D538,BN:BN,BO:BO)</f>
        <v/>
      </c>
      <c r="B538" t="inlineStr">
        <is>
          <t>SL</t>
        </is>
      </c>
      <c r="C538" t="n">
        <v>102</v>
      </c>
      <c r="D538">
        <f>_xlfn.XLOOKUP(C538,BC:BC,BD:BD)</f>
        <v/>
      </c>
      <c r="E538" t="n">
        <v>0</v>
      </c>
      <c r="F538" t="inlineStr">
        <is>
          <t>Fee emisión NE</t>
        </is>
      </c>
      <c r="G538" s="234" t="n">
        <v>46069</v>
      </c>
      <c r="H538" s="234" t="n">
        <v>46074</v>
      </c>
      <c r="I538" t="inlineStr">
        <is>
          <t>HPS</t>
        </is>
      </c>
      <c r="J538">
        <f>_xlfn.XLOOKUP(I538,AS:AS,AU:AU)</f>
        <v/>
      </c>
      <c r="K538" t="inlineStr">
        <is>
          <t>EUR</t>
        </is>
      </c>
      <c r="L538" s="238" t="n">
        <v>160</v>
      </c>
      <c r="M538">
        <f>L538*_xlfn.XLOOKUP(K538,AM:AM,AN:AN)</f>
        <v/>
      </c>
      <c r="N538">
        <f>L538*_xlfn.XLOOKUP(K538,AM:AM,AO:AO)</f>
        <v/>
      </c>
      <c r="O538" s="238" t="n">
        <v>160</v>
      </c>
      <c r="P538">
        <f>O538*_xlfn.XLOOKUP(K538,AM:AM,AN:AN)</f>
        <v/>
      </c>
      <c r="Q538">
        <f>O538*_xlfn.XLOOKUP(K538,AM:AM,AO:AO)</f>
        <v/>
      </c>
      <c r="R538">
        <f>_xlfn.XLOOKUP(E538,Y:Y,Z:Z)</f>
        <v/>
      </c>
      <c r="S538">
        <f>_xlfn.XLOOKUP(E538,Y:Y,AB:AB)</f>
        <v/>
      </c>
      <c r="T538">
        <f>WEEKNUM(G538)</f>
        <v/>
      </c>
      <c r="U538">
        <f>YEAR(G538)</f>
        <v/>
      </c>
      <c r="V538" s="117">
        <f>IFERROR(Q538/N538,"0")</f>
        <v/>
      </c>
      <c r="AF538" t="n">
        <v>29649</v>
      </c>
      <c r="AG538" t="inlineStr">
        <is>
          <t>Laos e-visa portal</t>
        </is>
      </c>
      <c r="AI538" t="inlineStr">
        <is>
          <t>Laos</t>
        </is>
      </c>
      <c r="BH538" t="n">
        <v>562</v>
      </c>
      <c r="BI538" t="inlineStr">
        <is>
          <t>LuisHdz</t>
        </is>
      </c>
    </row>
    <row r="539">
      <c r="A539">
        <f>_xlfn.XLOOKUP(D539,BN:BN,BO:BO)</f>
        <v/>
      </c>
      <c r="B539" t="inlineStr">
        <is>
          <t>SL</t>
        </is>
      </c>
      <c r="C539" t="n">
        <v>103</v>
      </c>
      <c r="D539">
        <f>_xlfn.XLOOKUP(C539,BC:BC,BD:BD)</f>
        <v/>
      </c>
      <c r="E539" t="n">
        <v>0</v>
      </c>
      <c r="F539" t="inlineStr">
        <is>
          <t>Fees de emision de los vuelos</t>
        </is>
      </c>
      <c r="G539" s="234" t="n">
        <v>46223</v>
      </c>
      <c r="H539" s="234" t="n">
        <v>46244</v>
      </c>
      <c r="I539" t="inlineStr">
        <is>
          <t>HPS</t>
        </is>
      </c>
      <c r="J539">
        <f>_xlfn.XLOOKUP(I539,AS:AS,AU:AU)</f>
        <v/>
      </c>
      <c r="K539" t="inlineStr">
        <is>
          <t>EUR</t>
        </is>
      </c>
      <c r="L539" s="238" t="n">
        <v>250</v>
      </c>
      <c r="M539">
        <f>L539*_xlfn.XLOOKUP(K539,AM:AM,AN:AN)</f>
        <v/>
      </c>
      <c r="N539">
        <f>L539*_xlfn.XLOOKUP(K539,AM:AM,AO:AO)</f>
        <v/>
      </c>
      <c r="O539" s="238" t="n">
        <v>250</v>
      </c>
      <c r="P539">
        <f>O539*_xlfn.XLOOKUP(K539,AM:AM,AN:AN)</f>
        <v/>
      </c>
      <c r="Q539">
        <f>O539*_xlfn.XLOOKUP(K539,AM:AM,AO:AO)</f>
        <v/>
      </c>
      <c r="R539">
        <f>_xlfn.XLOOKUP(E539,Y:Y,Z:Z)</f>
        <v/>
      </c>
      <c r="S539">
        <f>_xlfn.XLOOKUP(E539,Y:Y,AB:AB)</f>
        <v/>
      </c>
      <c r="T539">
        <f>WEEKNUM(G539)</f>
        <v/>
      </c>
      <c r="U539">
        <f>YEAR(G539)</f>
        <v/>
      </c>
      <c r="V539" s="117">
        <f>IFERROR(Q539/N539,"0")</f>
        <v/>
      </c>
      <c r="AF539" t="n">
        <v>29668</v>
      </c>
      <c r="AG539" t="inlineStr">
        <is>
          <t>THE THINKING TRAVELLER</t>
        </is>
      </c>
      <c r="AH539" t="inlineStr">
        <is>
          <t>PKT</t>
        </is>
      </c>
      <c r="AI539" t="inlineStr">
        <is>
          <t>United Kingdom</t>
        </is>
      </c>
      <c r="BH539" t="n">
        <v>563</v>
      </c>
      <c r="BI539" t="inlineStr">
        <is>
          <t>LuisHdz</t>
        </is>
      </c>
    </row>
    <row r="540">
      <c r="A540">
        <f>_xlfn.XLOOKUP(D540,BN:BN,BO:BO)</f>
        <v/>
      </c>
      <c r="B540" t="inlineStr">
        <is>
          <t>SL</t>
        </is>
      </c>
      <c r="C540" t="n">
        <v>103</v>
      </c>
      <c r="D540">
        <f>_xlfn.XLOOKUP(C540,BC:BC,BD:BD)</f>
        <v/>
      </c>
      <c r="E540" t="n">
        <v>27688</v>
      </c>
      <c r="F540" t="inlineStr">
        <is>
          <t>Billete UA | RFP - YYC</t>
        </is>
      </c>
      <c r="G540" s="234" t="n">
        <v>46232</v>
      </c>
      <c r="H540" s="234" t="n">
        <v>46233</v>
      </c>
      <c r="I540" t="inlineStr">
        <is>
          <t>ABC</t>
        </is>
      </c>
      <c r="J540">
        <f>_xlfn.XLOOKUP(I540,AS:AS,AU:AU)</f>
        <v/>
      </c>
      <c r="K540" t="inlineStr">
        <is>
          <t>EUR</t>
        </is>
      </c>
      <c r="L540" s="238" t="n">
        <v>1745.2</v>
      </c>
      <c r="M540">
        <f>L540*_xlfn.XLOOKUP(K540,AM:AM,AN:AN)</f>
        <v/>
      </c>
      <c r="N540">
        <f>L540*_xlfn.XLOOKUP(K540,AM:AM,AO:AO)</f>
        <v/>
      </c>
      <c r="O540" s="238" t="n">
        <v>0</v>
      </c>
      <c r="P540">
        <f>O540*_xlfn.XLOOKUP(K540,AM:AM,AN:AN)</f>
        <v/>
      </c>
      <c r="Q540">
        <f>O540*_xlfn.XLOOKUP(K540,AM:AM,AO:AO)</f>
        <v/>
      </c>
      <c r="R540">
        <f>_xlfn.XLOOKUP(E540,Y:Y,Z:Z)</f>
        <v/>
      </c>
      <c r="S540">
        <f>_xlfn.XLOOKUP(E540,Y:Y,AB:AB)</f>
        <v/>
      </c>
      <c r="T540">
        <f>WEEKNUM(G540)</f>
        <v/>
      </c>
      <c r="U540">
        <f>YEAR(G540)</f>
        <v/>
      </c>
      <c r="V540" s="117">
        <f>IFERROR(Q540/N540,"0")</f>
        <v/>
      </c>
      <c r="AF540" t="n">
        <v>29670</v>
      </c>
      <c r="AG540" t="inlineStr">
        <is>
          <t>DESTINATION ASIA INDONESIA</t>
        </is>
      </c>
      <c r="AH540" t="inlineStr">
        <is>
          <t>PKT</t>
        </is>
      </c>
      <c r="AI540" t="inlineStr">
        <is>
          <t>Indonesia</t>
        </is>
      </c>
      <c r="BH540" t="n">
        <v>564</v>
      </c>
      <c r="BI540" t="inlineStr">
        <is>
          <t>VeronicaN</t>
        </is>
      </c>
    </row>
    <row r="541">
      <c r="A541">
        <f>_xlfn.XLOOKUP(D541,BN:BN,BO:BO)</f>
        <v/>
      </c>
      <c r="B541" t="inlineStr">
        <is>
          <t>SL</t>
        </is>
      </c>
      <c r="C541" t="n">
        <v>103</v>
      </c>
      <c r="D541">
        <f>_xlfn.XLOOKUP(C541,BC:BC,BD:BD)</f>
        <v/>
      </c>
      <c r="E541" t="n">
        <v>27688</v>
      </c>
      <c r="F541" t="inlineStr">
        <is>
          <t>Billete WS | YYC - YVR</t>
        </is>
      </c>
      <c r="G541" s="234" t="n">
        <v>46238</v>
      </c>
      <c r="H541" s="234" t="n">
        <v>46238</v>
      </c>
      <c r="I541" t="inlineStr">
        <is>
          <t>ABC</t>
        </is>
      </c>
      <c r="J541">
        <f>_xlfn.XLOOKUP(I541,AS:AS,AU:AU)</f>
        <v/>
      </c>
      <c r="K541" t="inlineStr">
        <is>
          <t>EUR</t>
        </is>
      </c>
      <c r="L541" s="238" t="n">
        <v>405.56</v>
      </c>
      <c r="M541">
        <f>L541*_xlfn.XLOOKUP(K541,AM:AM,AN:AN)</f>
        <v/>
      </c>
      <c r="N541">
        <f>L541*_xlfn.XLOOKUP(K541,AM:AM,AO:AO)</f>
        <v/>
      </c>
      <c r="O541" s="238" t="n">
        <v>0</v>
      </c>
      <c r="P541">
        <f>O541*_xlfn.XLOOKUP(K541,AM:AM,AN:AN)</f>
        <v/>
      </c>
      <c r="Q541">
        <f>O541*_xlfn.XLOOKUP(K541,AM:AM,AO:AO)</f>
        <v/>
      </c>
      <c r="R541">
        <f>_xlfn.XLOOKUP(E541,Y:Y,Z:Z)</f>
        <v/>
      </c>
      <c r="S541">
        <f>_xlfn.XLOOKUP(E541,Y:Y,AB:AB)</f>
        <v/>
      </c>
      <c r="T541">
        <f>WEEKNUM(G541)</f>
        <v/>
      </c>
      <c r="U541">
        <f>YEAR(G541)</f>
        <v/>
      </c>
      <c r="V541" s="117">
        <f>IFERROR(Q541/N541,"0")</f>
        <v/>
      </c>
      <c r="AF541" t="n">
        <v>29682</v>
      </c>
      <c r="AG541" t="inlineStr">
        <is>
          <t>THE GLENEAGLES HOTEL</t>
        </is>
      </c>
      <c r="AH541" t="inlineStr">
        <is>
          <t>HTL</t>
        </is>
      </c>
      <c r="AI541" t="inlineStr">
        <is>
          <t>United Kingdom</t>
        </is>
      </c>
      <c r="BH541" t="n">
        <v>565</v>
      </c>
      <c r="BI541" t="inlineStr">
        <is>
          <t>DianaM</t>
        </is>
      </c>
    </row>
    <row r="542">
      <c r="A542">
        <f>_xlfn.XLOOKUP(D542,BN:BN,BO:BO)</f>
        <v/>
      </c>
      <c r="B542" t="inlineStr">
        <is>
          <t>SL</t>
        </is>
      </c>
      <c r="C542" t="n">
        <v>103</v>
      </c>
      <c r="D542">
        <f>_xlfn.XLOOKUP(C542,BC:BC,BD:BD)</f>
        <v/>
      </c>
      <c r="E542" t="n">
        <v>28093</v>
      </c>
      <c r="F542" t="inlineStr">
        <is>
          <t>Billete BF | SFO - PPT - RFP</t>
        </is>
      </c>
      <c r="G542" s="234" t="n">
        <v>46225</v>
      </c>
      <c r="H542" s="234" t="n">
        <v>46228</v>
      </c>
      <c r="I542" t="inlineStr">
        <is>
          <t>VLO</t>
        </is>
      </c>
      <c r="J542">
        <f>_xlfn.XLOOKUP(I542,AS:AS,AU:AU)</f>
        <v/>
      </c>
      <c r="K542" t="inlineStr">
        <is>
          <t>EUR</t>
        </is>
      </c>
      <c r="L542" s="238" t="n">
        <v>655.42</v>
      </c>
      <c r="M542">
        <f>L542*_xlfn.XLOOKUP(K542,AM:AM,AN:AN)</f>
        <v/>
      </c>
      <c r="N542">
        <f>L542*_xlfn.XLOOKUP(K542,AM:AM,AO:AO)</f>
        <v/>
      </c>
      <c r="O542" s="238" t="n">
        <v>0</v>
      </c>
      <c r="P542">
        <f>O542*_xlfn.XLOOKUP(K542,AM:AM,AN:AN)</f>
        <v/>
      </c>
      <c r="Q542">
        <f>O542*_xlfn.XLOOKUP(K542,AM:AM,AO:AO)</f>
        <v/>
      </c>
      <c r="R542">
        <f>_xlfn.XLOOKUP(E542,Y:Y,Z:Z)</f>
        <v/>
      </c>
      <c r="S542">
        <f>_xlfn.XLOOKUP(E542,Y:Y,AB:AB)</f>
        <v/>
      </c>
      <c r="T542">
        <f>WEEKNUM(G542)</f>
        <v/>
      </c>
      <c r="U542">
        <f>YEAR(G542)</f>
        <v/>
      </c>
      <c r="V542" s="117">
        <f>IFERROR(Q542/N542,"0")</f>
        <v/>
      </c>
      <c r="AF542" t="n">
        <v>29686</v>
      </c>
      <c r="AG542" t="inlineStr">
        <is>
          <t>SPERONARI SUITES</t>
        </is>
      </c>
      <c r="AH542" t="inlineStr">
        <is>
          <t>HTL</t>
        </is>
      </c>
      <c r="AI542" t="inlineStr">
        <is>
          <t>Italy</t>
        </is>
      </c>
      <c r="BH542" t="n">
        <v>566</v>
      </c>
      <c r="BI542" t="inlineStr">
        <is>
          <t>AndreaM</t>
        </is>
      </c>
    </row>
    <row r="543">
      <c r="A543">
        <f>_xlfn.XLOOKUP(D543,BN:BN,BO:BO)</f>
        <v/>
      </c>
      <c r="B543" t="inlineStr">
        <is>
          <t>SL</t>
        </is>
      </c>
      <c r="C543" t="n">
        <v>103</v>
      </c>
      <c r="D543">
        <f>_xlfn.XLOOKUP(C543,BC:BC,BD:BD)</f>
        <v/>
      </c>
      <c r="E543" t="n">
        <v>28093</v>
      </c>
      <c r="F543" t="inlineStr">
        <is>
          <t>Billete BF | SFO - PPT - RFP</t>
        </is>
      </c>
      <c r="G543" s="234" t="n">
        <v>46225</v>
      </c>
      <c r="H543" s="234" t="n">
        <v>46228</v>
      </c>
      <c r="I543" t="inlineStr">
        <is>
          <t>VLO</t>
        </is>
      </c>
      <c r="J543">
        <f>_xlfn.XLOOKUP(I543,AS:AS,AU:AU)</f>
        <v/>
      </c>
      <c r="K543" t="inlineStr">
        <is>
          <t>EUR</t>
        </is>
      </c>
      <c r="L543" s="238" t="n">
        <v>655.42</v>
      </c>
      <c r="M543">
        <f>L543*_xlfn.XLOOKUP(K543,AM:AM,AN:AN)</f>
        <v/>
      </c>
      <c r="N543">
        <f>L543*_xlfn.XLOOKUP(K543,AM:AM,AO:AO)</f>
        <v/>
      </c>
      <c r="O543" s="238" t="n">
        <v>0</v>
      </c>
      <c r="P543">
        <f>O543*_xlfn.XLOOKUP(K543,AM:AM,AN:AN)</f>
        <v/>
      </c>
      <c r="Q543">
        <f>O543*_xlfn.XLOOKUP(K543,AM:AM,AO:AO)</f>
        <v/>
      </c>
      <c r="R543">
        <f>_xlfn.XLOOKUP(E543,Y:Y,Z:Z)</f>
        <v/>
      </c>
      <c r="S543">
        <f>_xlfn.XLOOKUP(E543,Y:Y,AB:AB)</f>
        <v/>
      </c>
      <c r="T543">
        <f>WEEKNUM(G543)</f>
        <v/>
      </c>
      <c r="U543">
        <f>YEAR(G543)</f>
        <v/>
      </c>
      <c r="V543" s="117">
        <f>IFERROR(Q543/N543,"0")</f>
        <v/>
      </c>
      <c r="AF543" t="n">
        <v>29687</v>
      </c>
      <c r="AG543" t="inlineStr">
        <is>
          <t>CAPPUCCINA COUNTRY RESORT</t>
        </is>
      </c>
      <c r="AH543" t="inlineStr">
        <is>
          <t>HTL</t>
        </is>
      </c>
      <c r="AI543" t="inlineStr">
        <is>
          <t>Italy</t>
        </is>
      </c>
      <c r="BH543" t="n">
        <v>567</v>
      </c>
      <c r="BI543" t="inlineStr">
        <is>
          <t>JorgeP</t>
        </is>
      </c>
    </row>
    <row r="544">
      <c r="A544">
        <f>_xlfn.XLOOKUP(D544,BN:BN,BO:BO)</f>
        <v/>
      </c>
      <c r="B544" t="inlineStr">
        <is>
          <t>SL</t>
        </is>
      </c>
      <c r="C544" t="n">
        <v>103</v>
      </c>
      <c r="D544">
        <f>_xlfn.XLOOKUP(C544,BC:BC,BD:BD)</f>
        <v/>
      </c>
      <c r="E544" t="n">
        <v>27688</v>
      </c>
      <c r="F544" t="inlineStr">
        <is>
          <t>Billete IB | MAD SFO // YVR MAD</t>
        </is>
      </c>
      <c r="G544" s="234" t="n">
        <v>46223</v>
      </c>
      <c r="H544" s="234" t="n">
        <v>46243</v>
      </c>
      <c r="I544" t="inlineStr">
        <is>
          <t>ABC</t>
        </is>
      </c>
      <c r="J544">
        <f>_xlfn.XLOOKUP(I544,AS:AS,AU:AU)</f>
        <v/>
      </c>
      <c r="K544" t="inlineStr">
        <is>
          <t>EUR</t>
        </is>
      </c>
      <c r="L544" s="238" t="n">
        <v>5270</v>
      </c>
      <c r="M544">
        <f>L544*_xlfn.XLOOKUP(K544,AM:AM,AN:AN)</f>
        <v/>
      </c>
      <c r="N544">
        <f>L544*_xlfn.XLOOKUP(K544,AM:AM,AO:AO)</f>
        <v/>
      </c>
      <c r="O544" s="238" t="n">
        <v>0</v>
      </c>
      <c r="P544">
        <f>O544*_xlfn.XLOOKUP(K544,AM:AM,AN:AN)</f>
        <v/>
      </c>
      <c r="Q544">
        <f>O544*_xlfn.XLOOKUP(K544,AM:AM,AO:AO)</f>
        <v/>
      </c>
      <c r="R544">
        <f>_xlfn.XLOOKUP(E544,Y:Y,Z:Z)</f>
        <v/>
      </c>
      <c r="S544">
        <f>_xlfn.XLOOKUP(E544,Y:Y,AB:AB)</f>
        <v/>
      </c>
      <c r="T544">
        <f>WEEKNUM(G544)</f>
        <v/>
      </c>
      <c r="U544">
        <f>YEAR(G544)</f>
        <v/>
      </c>
      <c r="V544" s="117">
        <f>IFERROR(Q544/N544,"0")</f>
        <v/>
      </c>
      <c r="AF544" t="n">
        <v>29688</v>
      </c>
      <c r="AG544" t="inlineStr">
        <is>
          <t>TABLET HOTELS</t>
        </is>
      </c>
      <c r="AH544" t="inlineStr">
        <is>
          <t>HTL</t>
        </is>
      </c>
      <c r="AI544" t="inlineStr">
        <is>
          <t>United States</t>
        </is>
      </c>
      <c r="BH544" t="n">
        <v>568</v>
      </c>
      <c r="BI544" t="inlineStr">
        <is>
          <t>MarujaN</t>
        </is>
      </c>
    </row>
    <row r="545">
      <c r="A545">
        <f>_xlfn.XLOOKUP(D545,BN:BN,BO:BO)</f>
        <v/>
      </c>
      <c r="B545" t="inlineStr">
        <is>
          <t>SL</t>
        </is>
      </c>
      <c r="C545" t="n">
        <v>105</v>
      </c>
      <c r="D545">
        <f>_xlfn.XLOOKUP(C545,BC:BC,BD:BD)</f>
        <v/>
      </c>
      <c r="E545" t="n">
        <v>34854</v>
      </c>
      <c r="F545" t="inlineStr">
        <is>
          <t xml:space="preserve">Casa Abracadabra  Fechas: 20/03/26 al 22/03/26 Numero de pax: 8 Habitación Garden Lodge </t>
        </is>
      </c>
      <c r="G545" s="234" t="n">
        <v>46101</v>
      </c>
      <c r="H545" s="234" t="n">
        <v>46103</v>
      </c>
      <c r="I545" t="inlineStr">
        <is>
          <t>HTL</t>
        </is>
      </c>
      <c r="J545">
        <f>_xlfn.XLOOKUP(I545,AS:AS,AU:AU)</f>
        <v/>
      </c>
      <c r="K545" t="inlineStr">
        <is>
          <t>EUR</t>
        </is>
      </c>
      <c r="L545" s="238" t="n">
        <v>1584</v>
      </c>
      <c r="M545">
        <f>L545*_xlfn.XLOOKUP(K545,AM:AM,AN:AN)</f>
        <v/>
      </c>
      <c r="N545">
        <f>L545*_xlfn.XLOOKUP(K545,AM:AM,AO:AO)</f>
        <v/>
      </c>
      <c r="O545" s="238" t="n">
        <v>0</v>
      </c>
      <c r="P545">
        <f>O545*_xlfn.XLOOKUP(K545,AM:AM,AN:AN)</f>
        <v/>
      </c>
      <c r="Q545">
        <f>O545*_xlfn.XLOOKUP(K545,AM:AM,AO:AO)</f>
        <v/>
      </c>
      <c r="R545">
        <f>_xlfn.XLOOKUP(E545,Y:Y,Z:Z)</f>
        <v/>
      </c>
      <c r="S545">
        <f>_xlfn.XLOOKUP(E545,Y:Y,AB:AB)</f>
        <v/>
      </c>
      <c r="T545">
        <f>WEEKNUM(G545)</f>
        <v/>
      </c>
      <c r="U545">
        <f>YEAR(G545)</f>
        <v/>
      </c>
      <c r="V545" s="117">
        <f>IFERROR(Q545/N545,"0")</f>
        <v/>
      </c>
      <c r="AF545" t="n">
        <v>29689</v>
      </c>
      <c r="AG545" t="inlineStr">
        <is>
          <t>HOTEL LA PALMA</t>
        </is>
      </c>
      <c r="AH545" t="inlineStr">
        <is>
          <t>HTL</t>
        </is>
      </c>
      <c r="AI545" t="inlineStr">
        <is>
          <t>Italy</t>
        </is>
      </c>
      <c r="BH545" t="n">
        <v>569</v>
      </c>
      <c r="BI545" t="inlineStr">
        <is>
          <t>MartinO</t>
        </is>
      </c>
    </row>
    <row r="546">
      <c r="A546">
        <f>_xlfn.XLOOKUP(D546,BN:BN,BO:BO)</f>
        <v/>
      </c>
      <c r="B546" t="inlineStr">
        <is>
          <t>SL</t>
        </is>
      </c>
      <c r="C546" t="n">
        <v>106</v>
      </c>
      <c r="D546">
        <f>_xlfn.XLOOKUP(C546,BC:BC,BD:BD)</f>
        <v/>
      </c>
      <c r="E546" t="n">
        <v>27688</v>
      </c>
      <c r="F546" t="inlineStr">
        <is>
          <t>Billete MAD-CPT//JNB-MAD</t>
        </is>
      </c>
      <c r="G546" s="234" t="n">
        <v>46072</v>
      </c>
      <c r="H546" s="234" t="n">
        <v>46080</v>
      </c>
      <c r="I546" t="inlineStr">
        <is>
          <t>ABC</t>
        </is>
      </c>
      <c r="J546">
        <f>_xlfn.XLOOKUP(I546,AS:AS,AU:AU)</f>
        <v/>
      </c>
      <c r="K546" t="inlineStr">
        <is>
          <t>EUR</t>
        </is>
      </c>
      <c r="L546" s="238" t="n">
        <v>2564.6</v>
      </c>
      <c r="M546">
        <f>L546*_xlfn.XLOOKUP(K546,AM:AM,AN:AN)</f>
        <v/>
      </c>
      <c r="N546">
        <f>L546*_xlfn.XLOOKUP(K546,AM:AM,AO:AO)</f>
        <v/>
      </c>
      <c r="O546" s="238" t="n">
        <v>0</v>
      </c>
      <c r="P546">
        <f>O546*_xlfn.XLOOKUP(K546,AM:AM,AN:AN)</f>
        <v/>
      </c>
      <c r="Q546">
        <f>O546*_xlfn.XLOOKUP(K546,AM:AM,AO:AO)</f>
        <v/>
      </c>
      <c r="R546">
        <f>_xlfn.XLOOKUP(E546,Y:Y,Z:Z)</f>
        <v/>
      </c>
      <c r="S546">
        <f>_xlfn.XLOOKUP(E546,Y:Y,AB:AB)</f>
        <v/>
      </c>
      <c r="T546">
        <f>WEEKNUM(G546)</f>
        <v/>
      </c>
      <c r="U546">
        <f>YEAR(G546)</f>
        <v/>
      </c>
      <c r="V546" s="117">
        <f>IFERROR(Q546/N546,"0")</f>
        <v/>
      </c>
      <c r="AF546" t="n">
        <v>29693</v>
      </c>
      <c r="AG546" t="inlineStr">
        <is>
          <t>AENA</t>
        </is>
      </c>
      <c r="AH546" t="inlineStr">
        <is>
          <t>OTR</t>
        </is>
      </c>
      <c r="AI546" t="inlineStr">
        <is>
          <t>Spain</t>
        </is>
      </c>
      <c r="BH546" t="n">
        <v>570</v>
      </c>
      <c r="BI546" t="inlineStr">
        <is>
          <t>MarujaN</t>
        </is>
      </c>
    </row>
    <row r="547">
      <c r="A547">
        <f>_xlfn.XLOOKUP(D547,BN:BN,BO:BO)</f>
        <v/>
      </c>
      <c r="B547" t="inlineStr">
        <is>
          <t>SL</t>
        </is>
      </c>
      <c r="C547" t="n">
        <v>106</v>
      </c>
      <c r="D547">
        <f>_xlfn.XLOOKUP(C547,BC:BC,BD:BD)</f>
        <v/>
      </c>
      <c r="E547" t="n">
        <v>0</v>
      </c>
      <c r="F547" t="inlineStr">
        <is>
          <t>Fee emision</t>
        </is>
      </c>
      <c r="G547" s="234" t="n">
        <v>46072</v>
      </c>
      <c r="H547" s="234" t="n">
        <v>46080</v>
      </c>
      <c r="I547" t="inlineStr">
        <is>
          <t>HPS</t>
        </is>
      </c>
      <c r="J547">
        <f>_xlfn.XLOOKUP(I547,AS:AS,AU:AU)</f>
        <v/>
      </c>
      <c r="K547" t="inlineStr">
        <is>
          <t>EUR</t>
        </is>
      </c>
      <c r="L547" s="238" t="n">
        <v>85.40000000000001</v>
      </c>
      <c r="M547">
        <f>L547*_xlfn.XLOOKUP(K547,AM:AM,AN:AN)</f>
        <v/>
      </c>
      <c r="N547">
        <f>L547*_xlfn.XLOOKUP(K547,AM:AM,AO:AO)</f>
        <v/>
      </c>
      <c r="O547" s="238" t="n">
        <v>85.40000000000001</v>
      </c>
      <c r="P547">
        <f>O547*_xlfn.XLOOKUP(K547,AM:AM,AN:AN)</f>
        <v/>
      </c>
      <c r="Q547">
        <f>O547*_xlfn.XLOOKUP(K547,AM:AM,AO:AO)</f>
        <v/>
      </c>
      <c r="R547">
        <f>_xlfn.XLOOKUP(E547,Y:Y,Z:Z)</f>
        <v/>
      </c>
      <c r="S547">
        <f>_xlfn.XLOOKUP(E547,Y:Y,AB:AB)</f>
        <v/>
      </c>
      <c r="T547">
        <f>WEEKNUM(G547)</f>
        <v/>
      </c>
      <c r="U547">
        <f>YEAR(G547)</f>
        <v/>
      </c>
      <c r="V547" s="117">
        <f>IFERROR(Q547/N547,"0")</f>
        <v/>
      </c>
      <c r="AF547" t="n">
        <v>29707</v>
      </c>
      <c r="AG547" t="inlineStr">
        <is>
          <t>KIMPTON VIRGILIO</t>
        </is>
      </c>
      <c r="AH547" t="inlineStr">
        <is>
          <t>HTL</t>
        </is>
      </c>
      <c r="AI547" t="inlineStr">
        <is>
          <t>Mexico</t>
        </is>
      </c>
      <c r="BH547" t="n">
        <v>571</v>
      </c>
      <c r="BI547" t="inlineStr">
        <is>
          <t>MartinO</t>
        </is>
      </c>
    </row>
    <row r="548">
      <c r="A548">
        <f>_xlfn.XLOOKUP(D548,BN:BN,BO:BO)</f>
        <v/>
      </c>
      <c r="B548" t="inlineStr">
        <is>
          <t>SL</t>
        </is>
      </c>
      <c r="C548" t="n">
        <v>106</v>
      </c>
      <c r="D548">
        <f>_xlfn.XLOOKUP(C548,BC:BC,BD:BD)</f>
        <v/>
      </c>
      <c r="E548" t="n">
        <v>27688</v>
      </c>
      <c r="F548" t="inlineStr">
        <is>
          <t>Billete 4Z | CPT-JNB-VNX-JNB</t>
        </is>
      </c>
      <c r="G548" s="234" t="n">
        <v>46078</v>
      </c>
      <c r="H548" s="234" t="n">
        <v>46080</v>
      </c>
      <c r="I548" t="inlineStr">
        <is>
          <t>ABC</t>
        </is>
      </c>
      <c r="J548">
        <f>_xlfn.XLOOKUP(I548,AS:AS,AU:AU)</f>
        <v/>
      </c>
      <c r="K548" t="inlineStr">
        <is>
          <t>EUR</t>
        </is>
      </c>
      <c r="L548" s="238" t="n">
        <v>658</v>
      </c>
      <c r="M548">
        <f>L548*_xlfn.XLOOKUP(K548,AM:AM,AN:AN)</f>
        <v/>
      </c>
      <c r="N548">
        <f>L548*_xlfn.XLOOKUP(K548,AM:AM,AO:AO)</f>
        <v/>
      </c>
      <c r="O548" s="238" t="n">
        <v>40.75</v>
      </c>
      <c r="P548">
        <f>O548*_xlfn.XLOOKUP(K548,AM:AM,AN:AN)</f>
        <v/>
      </c>
      <c r="Q548">
        <f>O548*_xlfn.XLOOKUP(K548,AM:AM,AO:AO)</f>
        <v/>
      </c>
      <c r="R548">
        <f>_xlfn.XLOOKUP(E548,Y:Y,Z:Z)</f>
        <v/>
      </c>
      <c r="S548">
        <f>_xlfn.XLOOKUP(E548,Y:Y,AB:AB)</f>
        <v/>
      </c>
      <c r="T548">
        <f>WEEKNUM(G548)</f>
        <v/>
      </c>
      <c r="U548">
        <f>YEAR(G548)</f>
        <v/>
      </c>
      <c r="V548" s="117">
        <f>IFERROR(Q548/N548,"0")</f>
        <v/>
      </c>
      <c r="AF548" t="n">
        <v>29709</v>
      </c>
      <c r="AG548" t="inlineStr">
        <is>
          <t>AMBER TOURS</t>
        </is>
      </c>
      <c r="AH548" t="inlineStr">
        <is>
          <t>ATR,PKT</t>
        </is>
      </c>
      <c r="AI548" t="inlineStr">
        <is>
          <t>India</t>
        </is>
      </c>
      <c r="BH548" t="n">
        <v>572</v>
      </c>
      <c r="BI548" t="inlineStr">
        <is>
          <t>VeronicaN</t>
        </is>
      </c>
    </row>
    <row r="549">
      <c r="A549">
        <f>_xlfn.XLOOKUP(D549,BN:BN,BO:BO)</f>
        <v/>
      </c>
      <c r="B549" t="inlineStr">
        <is>
          <t>SL</t>
        </is>
      </c>
      <c r="C549" t="n">
        <v>107</v>
      </c>
      <c r="D549">
        <f>_xlfn.XLOOKUP(C549,BC:BC,BD:BD)</f>
        <v/>
      </c>
      <c r="E549" t="n">
        <v>27688</v>
      </c>
      <c r="F549" t="inlineStr">
        <is>
          <t>Billete QR | MAD - SIN // CXR - MAD</t>
        </is>
      </c>
      <c r="G549" s="234" t="n">
        <v>46195</v>
      </c>
      <c r="H549" s="234" t="n">
        <v>46211</v>
      </c>
      <c r="I549" t="inlineStr">
        <is>
          <t>ABC</t>
        </is>
      </c>
      <c r="J549">
        <f>_xlfn.XLOOKUP(I549,AS:AS,AU:AU)</f>
        <v/>
      </c>
      <c r="K549" t="inlineStr">
        <is>
          <t>EUR</t>
        </is>
      </c>
      <c r="L549" s="238" t="n">
        <v>1579.36</v>
      </c>
      <c r="M549">
        <f>L549*_xlfn.XLOOKUP(K549,AM:AM,AN:AN)</f>
        <v/>
      </c>
      <c r="N549">
        <f>L549*_xlfn.XLOOKUP(K549,AM:AM,AO:AO)</f>
        <v/>
      </c>
      <c r="O549" s="238" t="n">
        <v>0</v>
      </c>
      <c r="P549">
        <f>O549*_xlfn.XLOOKUP(K549,AM:AM,AN:AN)</f>
        <v/>
      </c>
      <c r="Q549">
        <f>O549*_xlfn.XLOOKUP(K549,AM:AM,AO:AO)</f>
        <v/>
      </c>
      <c r="R549">
        <f>_xlfn.XLOOKUP(E549,Y:Y,Z:Z)</f>
        <v/>
      </c>
      <c r="S549">
        <f>_xlfn.XLOOKUP(E549,Y:Y,AB:AB)</f>
        <v/>
      </c>
      <c r="T549">
        <f>WEEKNUM(G549)</f>
        <v/>
      </c>
      <c r="U549">
        <f>YEAR(G549)</f>
        <v/>
      </c>
      <c r="V549" s="117">
        <f>IFERROR(Q549/N549,"0")</f>
        <v/>
      </c>
      <c r="AF549" t="n">
        <v>29759</v>
      </c>
      <c r="AG549" t="inlineStr">
        <is>
          <t>BARTOLO AUTONOLEGGIO</t>
        </is>
      </c>
      <c r="AH549" t="inlineStr">
        <is>
          <t>AUT</t>
        </is>
      </c>
      <c r="AI549" t="inlineStr">
        <is>
          <t>Italy</t>
        </is>
      </c>
      <c r="BH549" t="n">
        <v>573</v>
      </c>
      <c r="BI549" t="inlineStr">
        <is>
          <t>VeronicaN</t>
        </is>
      </c>
    </row>
    <row r="550">
      <c r="A550">
        <f>_xlfn.XLOOKUP(D550,BN:BN,BO:BO)</f>
        <v/>
      </c>
      <c r="B550" t="inlineStr">
        <is>
          <t>SL</t>
        </is>
      </c>
      <c r="C550" t="n">
        <v>107</v>
      </c>
      <c r="D550">
        <f>_xlfn.XLOOKUP(C550,BC:BC,BD:BD)</f>
        <v/>
      </c>
      <c r="E550" t="n">
        <v>27688</v>
      </c>
      <c r="F550" t="inlineStr">
        <is>
          <t>Billete VN | SIN-HAN</t>
        </is>
      </c>
      <c r="G550" s="234" t="n">
        <v>46198</v>
      </c>
      <c r="H550" s="234" t="n">
        <v>46228</v>
      </c>
      <c r="I550" t="inlineStr">
        <is>
          <t>ABC</t>
        </is>
      </c>
      <c r="J550">
        <f>_xlfn.XLOOKUP(I550,AS:AS,AU:AU)</f>
        <v/>
      </c>
      <c r="K550" t="inlineStr">
        <is>
          <t>EUR</t>
        </is>
      </c>
      <c r="L550" s="238" t="n">
        <v>254.8</v>
      </c>
      <c r="M550">
        <f>L550*_xlfn.XLOOKUP(K550,AM:AM,AN:AN)</f>
        <v/>
      </c>
      <c r="N550">
        <f>L550*_xlfn.XLOOKUP(K550,AM:AM,AO:AO)</f>
        <v/>
      </c>
      <c r="O550" s="238" t="n">
        <v>0</v>
      </c>
      <c r="P550">
        <f>O550*_xlfn.XLOOKUP(K550,AM:AM,AN:AN)</f>
        <v/>
      </c>
      <c r="Q550">
        <f>O550*_xlfn.XLOOKUP(K550,AM:AM,AO:AO)</f>
        <v/>
      </c>
      <c r="R550">
        <f>_xlfn.XLOOKUP(E550,Y:Y,Z:Z)</f>
        <v/>
      </c>
      <c r="S550">
        <f>_xlfn.XLOOKUP(E550,Y:Y,AB:AB)</f>
        <v/>
      </c>
      <c r="T550">
        <f>WEEKNUM(G550)</f>
        <v/>
      </c>
      <c r="U550">
        <f>YEAR(G550)</f>
        <v/>
      </c>
      <c r="V550" s="117">
        <f>IFERROR(Q550/N550,"0")</f>
        <v/>
      </c>
      <c r="AF550" t="n">
        <v>29760</v>
      </c>
      <c r="AG550" t="inlineStr">
        <is>
          <t>MAMULA ISLAND BY BANYAN TREE</t>
        </is>
      </c>
      <c r="AH550" t="inlineStr">
        <is>
          <t>HTL</t>
        </is>
      </c>
      <c r="AI550" t="inlineStr">
        <is>
          <t>Montenegro</t>
        </is>
      </c>
      <c r="BH550" t="n">
        <v>574</v>
      </c>
      <c r="BI550" t="inlineStr">
        <is>
          <t>DianaM</t>
        </is>
      </c>
    </row>
    <row r="551">
      <c r="A551">
        <f>_xlfn.XLOOKUP(D551,BN:BN,BO:BO)</f>
        <v/>
      </c>
      <c r="B551" t="inlineStr">
        <is>
          <t>SL</t>
        </is>
      </c>
      <c r="C551" t="n">
        <v>107</v>
      </c>
      <c r="D551">
        <f>_xlfn.XLOOKUP(C551,BC:BC,BD:BD)</f>
        <v/>
      </c>
      <c r="E551" t="n">
        <v>0</v>
      </c>
      <c r="F551" t="inlineStr">
        <is>
          <t>Fee emisión</t>
        </is>
      </c>
      <c r="G551" s="234" t="n">
        <v>46198</v>
      </c>
      <c r="H551" s="234" t="n">
        <v>46228</v>
      </c>
      <c r="I551" t="inlineStr">
        <is>
          <t>HPS</t>
        </is>
      </c>
      <c r="J551">
        <f>_xlfn.XLOOKUP(I551,AS:AS,AU:AU)</f>
        <v/>
      </c>
      <c r="K551" t="inlineStr">
        <is>
          <t>EUR</t>
        </is>
      </c>
      <c r="L551" s="238" t="n">
        <v>100</v>
      </c>
      <c r="M551">
        <f>L551*_xlfn.XLOOKUP(K551,AM:AM,AN:AN)</f>
        <v/>
      </c>
      <c r="N551">
        <f>L551*_xlfn.XLOOKUP(K551,AM:AM,AO:AO)</f>
        <v/>
      </c>
      <c r="O551" s="238" t="n">
        <v>100</v>
      </c>
      <c r="P551">
        <f>O551*_xlfn.XLOOKUP(K551,AM:AM,AN:AN)</f>
        <v/>
      </c>
      <c r="Q551">
        <f>O551*_xlfn.XLOOKUP(K551,AM:AM,AO:AO)</f>
        <v/>
      </c>
      <c r="R551">
        <f>_xlfn.XLOOKUP(E551,Y:Y,Z:Z)</f>
        <v/>
      </c>
      <c r="S551">
        <f>_xlfn.XLOOKUP(E551,Y:Y,AB:AB)</f>
        <v/>
      </c>
      <c r="T551">
        <f>WEEKNUM(G551)</f>
        <v/>
      </c>
      <c r="U551">
        <f>YEAR(G551)</f>
        <v/>
      </c>
      <c r="V551" s="117">
        <f>IFERROR(Q551/N551,"0")</f>
        <v/>
      </c>
      <c r="AF551" t="n">
        <v>29762</v>
      </c>
      <c r="AG551" t="inlineStr">
        <is>
          <t>Raul Leslie Gerardo Martinez Ostos Jaye</t>
        </is>
      </c>
      <c r="AH551" t="inlineStr">
        <is>
          <t>OTR</t>
        </is>
      </c>
      <c r="AI551" t="inlineStr">
        <is>
          <t>NA</t>
        </is>
      </c>
      <c r="BH551" t="n">
        <v>575</v>
      </c>
      <c r="BI551" t="inlineStr">
        <is>
          <t>DianaM</t>
        </is>
      </c>
    </row>
    <row r="552">
      <c r="A552">
        <f>_xlfn.XLOOKUP(D552,BN:BN,BO:BO)</f>
        <v/>
      </c>
      <c r="B552" t="inlineStr">
        <is>
          <t>SL</t>
        </is>
      </c>
      <c r="C552" t="n">
        <v>107</v>
      </c>
      <c r="D552">
        <f>_xlfn.XLOOKUP(C552,BC:BC,BD:BD)</f>
        <v/>
      </c>
      <c r="E552" t="n">
        <v>28092</v>
      </c>
      <c r="F552" t="inlineStr">
        <is>
          <t xml:space="preserve">Itinerario Trails Of Indochina </t>
        </is>
      </c>
      <c r="G552" s="234" t="n">
        <v>46196</v>
      </c>
      <c r="H552" s="234" t="n">
        <v>46212</v>
      </c>
      <c r="I552" t="inlineStr">
        <is>
          <t>PKT</t>
        </is>
      </c>
      <c r="J552">
        <f>_xlfn.XLOOKUP(I552,AS:AS,AU:AU)</f>
        <v/>
      </c>
      <c r="K552" t="inlineStr">
        <is>
          <t>EUR</t>
        </is>
      </c>
      <c r="L552" s="238" t="n">
        <v>6668.97</v>
      </c>
      <c r="M552">
        <f>L552*_xlfn.XLOOKUP(K552,AM:AM,AN:AN)</f>
        <v/>
      </c>
      <c r="N552">
        <f>L552*_xlfn.XLOOKUP(K552,AM:AM,AO:AO)</f>
        <v/>
      </c>
      <c r="O552" s="238" t="n">
        <v>436.29</v>
      </c>
      <c r="P552">
        <f>O552*_xlfn.XLOOKUP(K552,AM:AM,AN:AN)</f>
        <v/>
      </c>
      <c r="Q552">
        <f>O552*_xlfn.XLOOKUP(K552,AM:AM,AO:AO)</f>
        <v/>
      </c>
      <c r="R552">
        <f>_xlfn.XLOOKUP(E552,Y:Y,Z:Z)</f>
        <v/>
      </c>
      <c r="S552">
        <f>_xlfn.XLOOKUP(E552,Y:Y,AB:AB)</f>
        <v/>
      </c>
      <c r="T552">
        <f>WEEKNUM(G552)</f>
        <v/>
      </c>
      <c r="U552">
        <f>YEAR(G552)</f>
        <v/>
      </c>
      <c r="V552" s="117">
        <f>IFERROR(Q552/N552,"0")</f>
        <v/>
      </c>
      <c r="AF552" t="n">
        <v>29839</v>
      </c>
      <c r="AG552" t="inlineStr">
        <is>
          <t>BAUR AU LAC</t>
        </is>
      </c>
      <c r="AH552" t="inlineStr">
        <is>
          <t>HTL</t>
        </is>
      </c>
      <c r="AI552" t="inlineStr">
        <is>
          <t>Switzerland</t>
        </is>
      </c>
      <c r="BH552" t="n">
        <v>576</v>
      </c>
      <c r="BI552" t="inlineStr">
        <is>
          <t>DianaM</t>
        </is>
      </c>
    </row>
    <row r="553">
      <c r="A553">
        <f>_xlfn.XLOOKUP(D553,BN:BN,BO:BO)</f>
        <v/>
      </c>
      <c r="B553" t="inlineStr">
        <is>
          <t>SL</t>
        </is>
      </c>
      <c r="C553" t="n">
        <v>108</v>
      </c>
      <c r="D553">
        <f>_xlfn.XLOOKUP(C553,BC:BC,BD:BD)</f>
        <v/>
      </c>
      <c r="E553" t="n">
        <v>28798</v>
      </c>
      <c r="F553" t="inlineStr">
        <is>
          <t>Reserva L'Hotel Marrakech 2 Suites Dobles (Placeholder)</t>
        </is>
      </c>
      <c r="G553" s="234" t="n">
        <v>46121</v>
      </c>
      <c r="H553" s="234" t="n">
        <v>46126</v>
      </c>
      <c r="I553" t="inlineStr">
        <is>
          <t>HTL</t>
        </is>
      </c>
      <c r="J553">
        <f>_xlfn.XLOOKUP(I553,AS:AS,AU:AU)</f>
        <v/>
      </c>
      <c r="K553" t="inlineStr">
        <is>
          <t>EUR</t>
        </is>
      </c>
      <c r="L553" s="238" t="n">
        <v>1</v>
      </c>
      <c r="M553">
        <f>L553*_xlfn.XLOOKUP(K553,AM:AM,AN:AN)</f>
        <v/>
      </c>
      <c r="N553">
        <f>L553*_xlfn.XLOOKUP(K553,AM:AM,AO:AO)</f>
        <v/>
      </c>
      <c r="O553" s="238" t="n">
        <v>0</v>
      </c>
      <c r="P553">
        <f>O553*_xlfn.XLOOKUP(K553,AM:AM,AN:AN)</f>
        <v/>
      </c>
      <c r="Q553">
        <f>O553*_xlfn.XLOOKUP(K553,AM:AM,AO:AO)</f>
        <v/>
      </c>
      <c r="R553">
        <f>_xlfn.XLOOKUP(E553,Y:Y,Z:Z)</f>
        <v/>
      </c>
      <c r="S553">
        <f>_xlfn.XLOOKUP(E553,Y:Y,AB:AB)</f>
        <v/>
      </c>
      <c r="T553">
        <f>WEEKNUM(G553)</f>
        <v/>
      </c>
      <c r="U553">
        <f>YEAR(G553)</f>
        <v/>
      </c>
      <c r="V553" s="117">
        <f>IFERROR(Q553/N553,"0")</f>
        <v/>
      </c>
      <c r="AF553" t="n">
        <v>29841</v>
      </c>
      <c r="AG553" t="inlineStr">
        <is>
          <t>BULGARI HOTEL TOKYO</t>
        </is>
      </c>
      <c r="AH553" t="inlineStr">
        <is>
          <t>HTL</t>
        </is>
      </c>
      <c r="AI553" t="inlineStr">
        <is>
          <t>Japan</t>
        </is>
      </c>
      <c r="BH553" t="n">
        <v>577</v>
      </c>
      <c r="BI553" t="inlineStr">
        <is>
          <t>CatalinaF</t>
        </is>
      </c>
    </row>
    <row r="554">
      <c r="A554">
        <f>_xlfn.XLOOKUP(D554,BN:BN,BO:BO)</f>
        <v/>
      </c>
      <c r="B554" t="inlineStr">
        <is>
          <t>SL</t>
        </is>
      </c>
      <c r="C554" t="n">
        <v>110</v>
      </c>
      <c r="D554">
        <f>_xlfn.XLOOKUP(C554,BC:BC,BD:BD)</f>
        <v/>
      </c>
      <c r="E554" t="n">
        <v>0</v>
      </c>
      <c r="F554" t="inlineStr">
        <is>
          <t>Fee</t>
        </is>
      </c>
      <c r="G554" s="234" t="n">
        <v>46163</v>
      </c>
      <c r="H554" s="234" t="n">
        <v>46182</v>
      </c>
      <c r="I554" t="inlineStr">
        <is>
          <t>HPS</t>
        </is>
      </c>
      <c r="J554">
        <f>_xlfn.XLOOKUP(I554,AS:AS,AU:AU)</f>
        <v/>
      </c>
      <c r="K554" t="inlineStr">
        <is>
          <t>EUR</t>
        </is>
      </c>
      <c r="L554" s="238" t="n">
        <v>1</v>
      </c>
      <c r="M554">
        <f>L554*_xlfn.XLOOKUP(K554,AM:AM,AN:AN)</f>
        <v/>
      </c>
      <c r="N554">
        <f>L554*_xlfn.XLOOKUP(K554,AM:AM,AO:AO)</f>
        <v/>
      </c>
      <c r="O554" s="238" t="n">
        <v>1</v>
      </c>
      <c r="P554">
        <f>O554*_xlfn.XLOOKUP(K554,AM:AM,AN:AN)</f>
        <v/>
      </c>
      <c r="Q554">
        <f>O554*_xlfn.XLOOKUP(K554,AM:AM,AO:AO)</f>
        <v/>
      </c>
      <c r="R554">
        <f>_xlfn.XLOOKUP(E554,Y:Y,Z:Z)</f>
        <v/>
      </c>
      <c r="S554">
        <f>_xlfn.XLOOKUP(E554,Y:Y,AB:AB)</f>
        <v/>
      </c>
      <c r="T554">
        <f>WEEKNUM(G554)</f>
        <v/>
      </c>
      <c r="U554">
        <f>YEAR(G554)</f>
        <v/>
      </c>
      <c r="V554" s="117">
        <f>IFERROR(Q554/N554,"0")</f>
        <v/>
      </c>
      <c r="AF554" t="n">
        <v>29851</v>
      </c>
      <c r="AG554" t="inlineStr">
        <is>
          <t>CHATEAU SAINT-MARTIN AND SPA</t>
        </is>
      </c>
      <c r="AH554" t="inlineStr">
        <is>
          <t>HTL</t>
        </is>
      </c>
      <c r="AI554" t="inlineStr">
        <is>
          <t>France</t>
        </is>
      </c>
      <c r="BH554" t="n">
        <v>578</v>
      </c>
      <c r="BI554" t="inlineStr">
        <is>
          <t>DianaM</t>
        </is>
      </c>
    </row>
    <row r="555">
      <c r="A555">
        <f>_xlfn.XLOOKUP(D555,BN:BN,BO:BO)</f>
        <v/>
      </c>
      <c r="B555" t="inlineStr">
        <is>
          <t>SL</t>
        </is>
      </c>
      <c r="C555" t="n">
        <v>111</v>
      </c>
      <c r="D555">
        <f>_xlfn.XLOOKUP(C555,BC:BC,BD:BD)</f>
        <v/>
      </c>
      <c r="E555" t="n">
        <v>34925</v>
      </c>
      <c r="F555" t="inlineStr">
        <is>
          <t>Traslados terrestres, vuelos internos, visitas, safaris y Hoteles</t>
        </is>
      </c>
      <c r="G555" s="234" t="n">
        <v>46087</v>
      </c>
      <c r="H555" s="234" t="n">
        <v>46091</v>
      </c>
      <c r="I555" t="inlineStr">
        <is>
          <t>PKT</t>
        </is>
      </c>
      <c r="J555">
        <f>_xlfn.XLOOKUP(I555,AS:AS,AU:AU)</f>
        <v/>
      </c>
      <c r="K555" t="inlineStr">
        <is>
          <t>EUR</t>
        </is>
      </c>
      <c r="L555" s="238" t="n">
        <v>9900</v>
      </c>
      <c r="M555">
        <f>L555*_xlfn.XLOOKUP(K555,AM:AM,AN:AN)</f>
        <v/>
      </c>
      <c r="N555">
        <f>L555*_xlfn.XLOOKUP(K555,AM:AM,AO:AO)</f>
        <v/>
      </c>
      <c r="O555" s="238" t="n">
        <v>1391.4</v>
      </c>
      <c r="P555">
        <f>O555*_xlfn.XLOOKUP(K555,AM:AM,AN:AN)</f>
        <v/>
      </c>
      <c r="Q555">
        <f>O555*_xlfn.XLOOKUP(K555,AM:AM,AO:AO)</f>
        <v/>
      </c>
      <c r="R555">
        <f>_xlfn.XLOOKUP(E555,Y:Y,Z:Z)</f>
        <v/>
      </c>
      <c r="S555">
        <f>_xlfn.XLOOKUP(E555,Y:Y,AB:AB)</f>
        <v/>
      </c>
      <c r="T555">
        <f>WEEKNUM(G555)</f>
        <v/>
      </c>
      <c r="U555">
        <f>YEAR(G555)</f>
        <v/>
      </c>
      <c r="V555" s="117">
        <f>IFERROR(Q555/N555,"0")</f>
        <v/>
      </c>
      <c r="AF555" t="n">
        <v>29880</v>
      </c>
      <c r="AG555" t="inlineStr">
        <is>
          <t>HOTEL LE SAINT PAUL</t>
        </is>
      </c>
      <c r="AH555" t="inlineStr">
        <is>
          <t>HTL</t>
        </is>
      </c>
      <c r="AI555" t="inlineStr">
        <is>
          <t>France</t>
        </is>
      </c>
      <c r="BH555" t="n">
        <v>579</v>
      </c>
      <c r="BI555" t="inlineStr">
        <is>
          <t>DianaM</t>
        </is>
      </c>
    </row>
    <row r="556">
      <c r="A556">
        <f>_xlfn.XLOOKUP(D556,BN:BN,BO:BO)</f>
        <v/>
      </c>
      <c r="B556" t="inlineStr">
        <is>
          <t>SL</t>
        </is>
      </c>
      <c r="C556" t="n">
        <v>111</v>
      </c>
      <c r="D556">
        <f>_xlfn.XLOOKUP(C556,BC:BC,BD:BD)</f>
        <v/>
      </c>
      <c r="E556" t="n">
        <v>27610</v>
      </c>
      <c r="F556" t="inlineStr">
        <is>
          <t>2 seguros AON Infinity</t>
        </is>
      </c>
      <c r="G556" s="234" t="n">
        <v>46087</v>
      </c>
      <c r="H556" s="234" t="n">
        <v>46092</v>
      </c>
      <c r="I556" t="inlineStr">
        <is>
          <t>SEG</t>
        </is>
      </c>
      <c r="J556">
        <f>_xlfn.XLOOKUP(I556,AS:AS,AU:AU)</f>
        <v/>
      </c>
      <c r="K556" t="inlineStr">
        <is>
          <t>EUR</t>
        </is>
      </c>
      <c r="L556" s="238" t="n">
        <v>147</v>
      </c>
      <c r="M556">
        <f>L556*_xlfn.XLOOKUP(K556,AM:AM,AN:AN)</f>
        <v/>
      </c>
      <c r="N556">
        <f>L556*_xlfn.XLOOKUP(K556,AM:AM,AO:AO)</f>
        <v/>
      </c>
      <c r="O556" s="238" t="n">
        <v>14.7</v>
      </c>
      <c r="P556">
        <f>O556*_xlfn.XLOOKUP(K556,AM:AM,AN:AN)</f>
        <v/>
      </c>
      <c r="Q556">
        <f>O556*_xlfn.XLOOKUP(K556,AM:AM,AO:AO)</f>
        <v/>
      </c>
      <c r="R556">
        <f>_xlfn.XLOOKUP(E556,Y:Y,Z:Z)</f>
        <v/>
      </c>
      <c r="S556">
        <f>_xlfn.XLOOKUP(E556,Y:Y,AB:AB)</f>
        <v/>
      </c>
      <c r="T556">
        <f>WEEKNUM(G556)</f>
        <v/>
      </c>
      <c r="U556">
        <f>YEAR(G556)</f>
        <v/>
      </c>
      <c r="V556" s="117">
        <f>IFERROR(Q556/N556,"0")</f>
        <v/>
      </c>
      <c r="AF556" t="n">
        <v>29905</v>
      </c>
      <c r="AG556" t="inlineStr">
        <is>
          <t>ABERCROMBIE AND KENT AUSTRALIA</t>
        </is>
      </c>
      <c r="AH556" t="inlineStr">
        <is>
          <t>PKT</t>
        </is>
      </c>
      <c r="AI556" t="inlineStr">
        <is>
          <t>Australia</t>
        </is>
      </c>
      <c r="BH556" t="n">
        <v>580</v>
      </c>
      <c r="BI556" t="inlineStr">
        <is>
          <t>DianaM</t>
        </is>
      </c>
    </row>
    <row r="557">
      <c r="A557">
        <f>_xlfn.XLOOKUP(D557,BN:BN,BO:BO)</f>
        <v/>
      </c>
      <c r="B557" t="inlineStr">
        <is>
          <t>LLC</t>
        </is>
      </c>
      <c r="C557" t="n">
        <v>1</v>
      </c>
      <c r="D557">
        <f>_xlfn.XLOOKUP(C557,BH:BH,BI:BI)</f>
        <v/>
      </c>
      <c r="E557" t="n">
        <v>23331</v>
      </c>
      <c r="F557" t="inlineStr">
        <is>
          <t>Suplemento Pago Icons and Styles</t>
        </is>
      </c>
      <c r="G557" s="234" t="n">
        <v>45568</v>
      </c>
      <c r="H557" s="234" t="n">
        <v>45572</v>
      </c>
      <c r="I557" t="inlineStr">
        <is>
          <t>PKT</t>
        </is>
      </c>
      <c r="J557">
        <f>_xlfn.XLOOKUP(I557,AS:AS,AU:AU)</f>
        <v/>
      </c>
      <c r="K557" t="inlineStr">
        <is>
          <t>EUR</t>
        </is>
      </c>
      <c r="L557" s="238" t="n">
        <v>250</v>
      </c>
      <c r="M557">
        <f>L557*_xlfn.XLOOKUP(K557,AM:AM,AN:AN)</f>
        <v/>
      </c>
      <c r="N557">
        <f>L557*_xlfn.XLOOKUP(K557,AM:AM,AO:AO)</f>
        <v/>
      </c>
      <c r="O557" s="238" t="n">
        <v>0</v>
      </c>
      <c r="P557">
        <f>O557*_xlfn.XLOOKUP(K557,AM:AM,AN:AN)</f>
        <v/>
      </c>
      <c r="Q557">
        <f>O557*_xlfn.XLOOKUP(K557,AM:AM,AO:AO)</f>
        <v/>
      </c>
      <c r="R557">
        <f>_xlfn.XLOOKUP(E557,AF:AF,AG:AG)</f>
        <v/>
      </c>
      <c r="S557">
        <f>_xlfn.XLOOKUP(E557,AF:AF,AI:AI)</f>
        <v/>
      </c>
      <c r="T557">
        <f>WEEKNUM(G557)</f>
        <v/>
      </c>
      <c r="U557">
        <f>YEAR(G557)</f>
        <v/>
      </c>
      <c r="V557" s="117">
        <f>IFERROR(Q557/N557,"0")</f>
        <v/>
      </c>
      <c r="AF557" t="n">
        <v>29915</v>
      </c>
      <c r="AG557" t="inlineStr">
        <is>
          <t>THE NEWBURY BOSTON</t>
        </is>
      </c>
      <c r="AH557" t="inlineStr">
        <is>
          <t>HTL</t>
        </is>
      </c>
      <c r="AI557" t="inlineStr">
        <is>
          <t>United States</t>
        </is>
      </c>
      <c r="BH557" t="n">
        <v>581</v>
      </c>
      <c r="BI557" t="inlineStr">
        <is>
          <t>LuisHdz</t>
        </is>
      </c>
    </row>
    <row r="558">
      <c r="A558">
        <f>_xlfn.XLOOKUP(D558,BN:BN,BO:BO)</f>
        <v/>
      </c>
      <c r="B558" t="inlineStr">
        <is>
          <t>LLC</t>
        </is>
      </c>
      <c r="C558" t="n">
        <v>2</v>
      </c>
      <c r="D558">
        <f>_xlfn.XLOOKUP(C558,BH:BH,BI:BI)</f>
        <v/>
      </c>
      <c r="E558" t="n">
        <v>23362</v>
      </c>
      <c r="F558" t="inlineStr">
        <is>
          <t>Hotel Park City</t>
        </is>
      </c>
      <c r="G558" s="234" t="n">
        <v>45646</v>
      </c>
      <c r="H558" s="234" t="n">
        <v>45652</v>
      </c>
      <c r="I558" t="inlineStr">
        <is>
          <t>HTL</t>
        </is>
      </c>
      <c r="J558">
        <f>_xlfn.XLOOKUP(I558,AS:AS,AU:AU)</f>
        <v/>
      </c>
      <c r="K558" t="inlineStr">
        <is>
          <t>USD</t>
        </is>
      </c>
      <c r="L558" s="238" t="n">
        <v>11478.81</v>
      </c>
      <c r="M558">
        <f>L558*_xlfn.XLOOKUP(K558,AM:AM,AN:AN)</f>
        <v/>
      </c>
      <c r="N558">
        <f>L558*_xlfn.XLOOKUP(K558,AM:AM,AO:AO)</f>
        <v/>
      </c>
      <c r="O558" s="238" t="n">
        <v>948.79</v>
      </c>
      <c r="P558">
        <f>O558*_xlfn.XLOOKUP(K558,AM:AM,AN:AN)</f>
        <v/>
      </c>
      <c r="Q558">
        <f>O558*_xlfn.XLOOKUP(K558,AM:AM,AO:AO)</f>
        <v/>
      </c>
      <c r="R558">
        <f>_xlfn.XLOOKUP(E558,AF:AF,AG:AG)</f>
        <v/>
      </c>
      <c r="S558">
        <f>_xlfn.XLOOKUP(E558,AF:AF,AI:AI)</f>
        <v/>
      </c>
      <c r="T558">
        <f>WEEKNUM(G558)</f>
        <v/>
      </c>
      <c r="U558">
        <f>YEAR(G558)</f>
        <v/>
      </c>
      <c r="V558" s="117">
        <f>IFERROR(Q558/N558,"0")</f>
        <v/>
      </c>
      <c r="AF558" t="n">
        <v>29943</v>
      </c>
      <c r="AG558" t="inlineStr">
        <is>
          <t>W AMSTERDAM</t>
        </is>
      </c>
      <c r="AH558" t="inlineStr">
        <is>
          <t>HTL</t>
        </is>
      </c>
      <c r="AI558" t="inlineStr">
        <is>
          <t>Netherlands</t>
        </is>
      </c>
      <c r="BH558" t="n">
        <v>582</v>
      </c>
      <c r="BI558" t="inlineStr">
        <is>
          <t>LucianaE</t>
        </is>
      </c>
    </row>
    <row r="559">
      <c r="A559">
        <f>_xlfn.XLOOKUP(D559,BN:BN,BO:BO)</f>
        <v/>
      </c>
      <c r="B559" t="inlineStr">
        <is>
          <t>LLC</t>
        </is>
      </c>
      <c r="C559" t="n">
        <v>2</v>
      </c>
      <c r="D559">
        <f>_xlfn.XLOOKUP(C559,BH:BH,BI:BI)</f>
        <v/>
      </c>
      <c r="E559" t="n">
        <v>0</v>
      </c>
      <c r="F559" t="inlineStr">
        <is>
          <t>Honorarios por Servicio Agencia</t>
        </is>
      </c>
      <c r="G559" s="234" t="n">
        <v>45646</v>
      </c>
      <c r="H559" s="234" t="n">
        <v>45652</v>
      </c>
      <c r="I559" t="inlineStr">
        <is>
          <t>HPS</t>
        </is>
      </c>
      <c r="J559">
        <f>_xlfn.XLOOKUP(I559,AS:AS,AU:AU)</f>
        <v/>
      </c>
      <c r="K559" t="inlineStr">
        <is>
          <t>USD</t>
        </is>
      </c>
      <c r="L559" s="238" t="n">
        <v>321.19</v>
      </c>
      <c r="M559">
        <f>L559*_xlfn.XLOOKUP(K559,AM:AM,AN:AN)</f>
        <v/>
      </c>
      <c r="N559">
        <f>L559*_xlfn.XLOOKUP(K559,AM:AM,AO:AO)</f>
        <v/>
      </c>
      <c r="O559" s="238" t="n">
        <v>321.19</v>
      </c>
      <c r="P559">
        <f>O559*_xlfn.XLOOKUP(K559,AM:AM,AN:AN)</f>
        <v/>
      </c>
      <c r="Q559">
        <f>O559*_xlfn.XLOOKUP(K559,AM:AM,AO:AO)</f>
        <v/>
      </c>
      <c r="R559">
        <f>_xlfn.XLOOKUP(E559,AF:AF,AG:AG)</f>
        <v/>
      </c>
      <c r="S559">
        <f>_xlfn.XLOOKUP(E559,AF:AF,AI:AI)</f>
        <v/>
      </c>
      <c r="T559">
        <f>WEEKNUM(G559)</f>
        <v/>
      </c>
      <c r="U559">
        <f>YEAR(G559)</f>
        <v/>
      </c>
      <c r="V559" s="117">
        <f>IFERROR(Q559/N559,"0")</f>
        <v/>
      </c>
      <c r="AF559" t="n">
        <v>29949</v>
      </c>
      <c r="AG559" t="inlineStr">
        <is>
          <t>DELICIAS TRAVEL AND INCENTIVES</t>
        </is>
      </c>
      <c r="AH559" t="inlineStr">
        <is>
          <t>PKT</t>
        </is>
      </c>
      <c r="AI559" t="inlineStr">
        <is>
          <t>TURKEY</t>
        </is>
      </c>
      <c r="BH559" t="n">
        <v>583</v>
      </c>
      <c r="BI559" t="inlineStr">
        <is>
          <t>MariellaP</t>
        </is>
      </c>
    </row>
    <row r="560">
      <c r="A560">
        <f>_xlfn.XLOOKUP(D560,BN:BN,BO:BO)</f>
        <v/>
      </c>
      <c r="B560" t="inlineStr">
        <is>
          <t>LLC</t>
        </is>
      </c>
      <c r="C560" t="n">
        <v>3</v>
      </c>
      <c r="D560">
        <f>_xlfn.XLOOKUP(C560,BH:BH,BI:BI)</f>
        <v/>
      </c>
      <c r="E560" t="n">
        <v>24825</v>
      </c>
      <c r="F560" t="inlineStr">
        <is>
          <t>Hospedaje en Estambul</t>
        </is>
      </c>
      <c r="G560" s="234" t="n">
        <v>45568</v>
      </c>
      <c r="H560" s="234" t="n">
        <v>45572</v>
      </c>
      <c r="I560" t="inlineStr">
        <is>
          <t>HTL</t>
        </is>
      </c>
      <c r="J560">
        <f>_xlfn.XLOOKUP(I560,AS:AS,AU:AU)</f>
        <v/>
      </c>
      <c r="K560" t="inlineStr">
        <is>
          <t>EUR</t>
        </is>
      </c>
      <c r="L560" s="238" t="n">
        <v>3400</v>
      </c>
      <c r="M560">
        <f>L560*_xlfn.XLOOKUP(K560,AM:AM,AN:AN)</f>
        <v/>
      </c>
      <c r="N560">
        <f>L560*_xlfn.XLOOKUP(K560,AM:AM,AO:AO)</f>
        <v/>
      </c>
      <c r="O560" s="238" t="n">
        <v>340</v>
      </c>
      <c r="P560">
        <f>O560*_xlfn.XLOOKUP(K560,AM:AM,AN:AN)</f>
        <v/>
      </c>
      <c r="Q560">
        <f>O560*_xlfn.XLOOKUP(K560,AM:AM,AO:AO)</f>
        <v/>
      </c>
      <c r="R560">
        <f>_xlfn.XLOOKUP(E560,AF:AF,AG:AG)</f>
        <v/>
      </c>
      <c r="S560">
        <f>_xlfn.XLOOKUP(E560,AF:AF,AI:AI)</f>
        <v/>
      </c>
      <c r="T560">
        <f>WEEKNUM(G560)</f>
        <v/>
      </c>
      <c r="U560">
        <f>YEAR(G560)</f>
        <v/>
      </c>
      <c r="V560" s="117">
        <f>IFERROR(Q560/N560,"0")</f>
        <v/>
      </c>
      <c r="AF560" t="n">
        <v>29951</v>
      </c>
      <c r="AG560" t="inlineStr">
        <is>
          <t>THE TWENTY TWO NEW YORK</t>
        </is>
      </c>
      <c r="AH560" t="inlineStr">
        <is>
          <t>HTL</t>
        </is>
      </c>
      <c r="AI560" t="inlineStr">
        <is>
          <t>United States</t>
        </is>
      </c>
      <c r="BH560" t="n">
        <v>585</v>
      </c>
      <c r="BI560" t="inlineStr">
        <is>
          <t>IsraelB</t>
        </is>
      </c>
    </row>
    <row r="561">
      <c r="A561">
        <f>_xlfn.XLOOKUP(D561,BN:BN,BO:BO)</f>
        <v/>
      </c>
      <c r="B561" t="inlineStr">
        <is>
          <t>LLC</t>
        </is>
      </c>
      <c r="C561" t="n">
        <v>4</v>
      </c>
      <c r="D561">
        <f>_xlfn.XLOOKUP(C561,BH:BH,BI:BI)</f>
        <v/>
      </c>
      <c r="E561" t="n">
        <v>23376</v>
      </c>
      <c r="F561" t="inlineStr">
        <is>
          <t>Anticipo de estadía 50%</t>
        </is>
      </c>
      <c r="G561" s="234" t="n">
        <v>45641</v>
      </c>
      <c r="H561" s="234" t="n">
        <v>45659</v>
      </c>
      <c r="I561" t="inlineStr">
        <is>
          <t>HTL</t>
        </is>
      </c>
      <c r="J561">
        <f>_xlfn.XLOOKUP(I561,AS:AS,AU:AU)</f>
        <v/>
      </c>
      <c r="K561" t="inlineStr">
        <is>
          <t>MXN</t>
        </is>
      </c>
      <c r="L561" s="238" t="n">
        <v>345092.77</v>
      </c>
      <c r="M561">
        <f>L561*_xlfn.XLOOKUP(K561,AM:AM,AN:AN)</f>
        <v/>
      </c>
      <c r="N561">
        <f>L561*_xlfn.XLOOKUP(K561,AM:AM,AO:AO)</f>
        <v/>
      </c>
      <c r="O561" s="238" t="n">
        <v>65011.41</v>
      </c>
      <c r="P561">
        <f>O561*_xlfn.XLOOKUP(K561,AM:AM,AN:AN)</f>
        <v/>
      </c>
      <c r="Q561">
        <f>O561*_xlfn.XLOOKUP(K561,AM:AM,AO:AO)</f>
        <v/>
      </c>
      <c r="R561">
        <f>_xlfn.XLOOKUP(E561,AF:AF,AG:AG)</f>
        <v/>
      </c>
      <c r="S561">
        <f>_xlfn.XLOOKUP(E561,AF:AF,AI:AI)</f>
        <v/>
      </c>
      <c r="T561">
        <f>WEEKNUM(G561)</f>
        <v/>
      </c>
      <c r="U561">
        <f>YEAR(G561)</f>
        <v/>
      </c>
      <c r="V561" s="117">
        <f>IFERROR(Q561/N561,"0")</f>
        <v/>
      </c>
      <c r="AF561" t="n">
        <v>29952</v>
      </c>
      <c r="AG561" t="inlineStr">
        <is>
          <t>HOUSTON AIRPORT MARRIOTT AT GEORGE BUSH INTERCONTINENTAL</t>
        </is>
      </c>
      <c r="AH561" t="inlineStr">
        <is>
          <t>HTL</t>
        </is>
      </c>
      <c r="AI561" t="inlineStr">
        <is>
          <t>United States</t>
        </is>
      </c>
      <c r="BH561" t="n">
        <v>586</v>
      </c>
      <c r="BI561" t="inlineStr">
        <is>
          <t>VeronicaN</t>
        </is>
      </c>
    </row>
    <row r="562">
      <c r="A562">
        <f>_xlfn.XLOOKUP(D562,BN:BN,BO:BO)</f>
        <v/>
      </c>
      <c r="B562" t="inlineStr">
        <is>
          <t>LLC</t>
        </is>
      </c>
      <c r="C562" t="n">
        <v>4</v>
      </c>
      <c r="D562">
        <f>_xlfn.XLOOKUP(C562,BH:BH,BI:BI)</f>
        <v/>
      </c>
      <c r="E562" t="n">
        <v>25643</v>
      </c>
      <c r="F562" t="inlineStr">
        <is>
          <t>Registro para recibir comisión</t>
        </is>
      </c>
      <c r="G562" s="234" t="n">
        <v>45641</v>
      </c>
      <c r="H562" s="234" t="n">
        <v>45659</v>
      </c>
      <c r="I562" t="inlineStr">
        <is>
          <t>HTL</t>
        </is>
      </c>
      <c r="J562">
        <f>_xlfn.XLOOKUP(I562,AS:AS,AU:AU)</f>
        <v/>
      </c>
      <c r="K562" t="inlineStr">
        <is>
          <t>MXN</t>
        </is>
      </c>
      <c r="L562" s="238" t="n">
        <v>9452.49</v>
      </c>
      <c r="M562">
        <f>L562*_xlfn.XLOOKUP(K562,AM:AM,AN:AN)</f>
        <v/>
      </c>
      <c r="N562">
        <f>L562*_xlfn.XLOOKUP(K562,AM:AM,AO:AO)</f>
        <v/>
      </c>
      <c r="O562" s="238" t="n">
        <v>9452.49</v>
      </c>
      <c r="P562">
        <f>O562*_xlfn.XLOOKUP(K562,AM:AM,AN:AN)</f>
        <v/>
      </c>
      <c r="Q562">
        <f>O562*_xlfn.XLOOKUP(K562,AM:AM,AO:AO)</f>
        <v/>
      </c>
      <c r="R562">
        <f>_xlfn.XLOOKUP(E562,AF:AF,AG:AG)</f>
        <v/>
      </c>
      <c r="S562">
        <f>_xlfn.XLOOKUP(E562,AF:AF,AI:AI)</f>
        <v/>
      </c>
      <c r="T562">
        <f>WEEKNUM(G562)</f>
        <v/>
      </c>
      <c r="U562">
        <f>YEAR(G562)</f>
        <v/>
      </c>
      <c r="V562" s="117">
        <f>IFERROR(Q562/N562,"0")</f>
        <v/>
      </c>
      <c r="AF562" t="n">
        <v>29954</v>
      </c>
      <c r="AG562" t="inlineStr">
        <is>
          <t>DIVITA DMC AND TOUR OPERATOR</t>
        </is>
      </c>
      <c r="AH562" t="inlineStr">
        <is>
          <t>PKT</t>
        </is>
      </c>
      <c r="AI562" t="inlineStr">
        <is>
          <t>Italy</t>
        </is>
      </c>
      <c r="BH562" t="n">
        <v>587</v>
      </c>
      <c r="BI562" t="inlineStr">
        <is>
          <t>MariellaP</t>
        </is>
      </c>
    </row>
    <row r="563">
      <c r="A563">
        <f>_xlfn.XLOOKUP(D563,BN:BN,BO:BO)</f>
        <v/>
      </c>
      <c r="B563" t="inlineStr">
        <is>
          <t>LLC</t>
        </is>
      </c>
      <c r="C563" t="n">
        <v>6</v>
      </c>
      <c r="D563">
        <f>_xlfn.XLOOKUP(C563,BH:BH,BI:BI)</f>
        <v/>
      </c>
      <c r="E563" t="n">
        <v>23401</v>
      </c>
      <c r="F563" t="inlineStr">
        <is>
          <t>Transfer services</t>
        </is>
      </c>
      <c r="G563" s="234" t="n">
        <v>45567</v>
      </c>
      <c r="H563" s="234" t="n">
        <v>45578</v>
      </c>
      <c r="I563" t="inlineStr">
        <is>
          <t>TRF</t>
        </is>
      </c>
      <c r="J563">
        <f>_xlfn.XLOOKUP(I563,AS:AS,AU:AU)</f>
        <v/>
      </c>
      <c r="K563" t="inlineStr">
        <is>
          <t>EUR</t>
        </is>
      </c>
      <c r="L563" s="238" t="n">
        <v>7340.81</v>
      </c>
      <c r="M563">
        <f>L563*_xlfn.XLOOKUP(K563,AM:AM,AN:AN)</f>
        <v/>
      </c>
      <c r="N563">
        <f>L563*_xlfn.XLOOKUP(K563,AM:AM,AO:AO)</f>
        <v/>
      </c>
      <c r="O563" s="238" t="n">
        <v>1800.81</v>
      </c>
      <c r="P563">
        <f>O563*_xlfn.XLOOKUP(K563,AM:AM,AN:AN)</f>
        <v/>
      </c>
      <c r="Q563">
        <f>O563*_xlfn.XLOOKUP(K563,AM:AM,AO:AO)</f>
        <v/>
      </c>
      <c r="R563">
        <f>_xlfn.XLOOKUP(E563,AF:AF,AG:AG)</f>
        <v/>
      </c>
      <c r="S563">
        <f>_xlfn.XLOOKUP(E563,AF:AF,AI:AI)</f>
        <v/>
      </c>
      <c r="T563">
        <f>WEEKNUM(G563)</f>
        <v/>
      </c>
      <c r="U563">
        <f>YEAR(G563)</f>
        <v/>
      </c>
      <c r="V563" s="117">
        <f>IFERROR(Q563/N563,"0")</f>
        <v/>
      </c>
      <c r="AF563" t="n">
        <v>29955</v>
      </c>
      <c r="AG563" t="inlineStr">
        <is>
          <t>ILLA CHARTER MENORCA</t>
        </is>
      </c>
      <c r="AI563" t="inlineStr">
        <is>
          <t>Spain</t>
        </is>
      </c>
      <c r="BH563" t="n">
        <v>588</v>
      </c>
      <c r="BI563" t="inlineStr">
        <is>
          <t>LuisHdz</t>
        </is>
      </c>
    </row>
    <row r="564">
      <c r="A564">
        <f>_xlfn.XLOOKUP(D564,BN:BN,BO:BO)</f>
        <v/>
      </c>
      <c r="B564" t="inlineStr">
        <is>
          <t>LLC</t>
        </is>
      </c>
      <c r="C564" t="n">
        <v>6</v>
      </c>
      <c r="D564">
        <f>_xlfn.XLOOKUP(C564,BH:BH,BI:BI)</f>
        <v/>
      </c>
      <c r="E564" t="n">
        <v>23934</v>
      </c>
      <c r="F564" t="inlineStr">
        <is>
          <t>Estancia</t>
        </is>
      </c>
      <c r="G564" s="234" t="n">
        <v>45572</v>
      </c>
      <c r="H564" s="234" t="n">
        <v>45575</v>
      </c>
      <c r="I564" t="inlineStr">
        <is>
          <t>HTL</t>
        </is>
      </c>
      <c r="J564">
        <f>_xlfn.XLOOKUP(I564,AS:AS,AU:AU)</f>
        <v/>
      </c>
      <c r="K564" t="inlineStr">
        <is>
          <t>EUR</t>
        </is>
      </c>
      <c r="L564" s="238" t="n">
        <v>10800</v>
      </c>
      <c r="M564">
        <f>L564*_xlfn.XLOOKUP(K564,AM:AM,AN:AN)</f>
        <v/>
      </c>
      <c r="N564">
        <f>L564*_xlfn.XLOOKUP(K564,AM:AM,AO:AO)</f>
        <v/>
      </c>
      <c r="O564" s="238" t="n">
        <v>864</v>
      </c>
      <c r="P564">
        <f>O564*_xlfn.XLOOKUP(K564,AM:AM,AN:AN)</f>
        <v/>
      </c>
      <c r="Q564">
        <f>O564*_xlfn.XLOOKUP(K564,AM:AM,AO:AO)</f>
        <v/>
      </c>
      <c r="R564">
        <f>_xlfn.XLOOKUP(E564,AF:AF,AG:AG)</f>
        <v/>
      </c>
      <c r="S564">
        <f>_xlfn.XLOOKUP(E564,AF:AF,AI:AI)</f>
        <v/>
      </c>
      <c r="T564">
        <f>WEEKNUM(G564)</f>
        <v/>
      </c>
      <c r="U564">
        <f>YEAR(G564)</f>
        <v/>
      </c>
      <c r="V564" s="117">
        <f>IFERROR(Q564/N564,"0")</f>
        <v/>
      </c>
      <c r="AF564" t="n">
        <v>29962</v>
      </c>
      <c r="AG564" t="inlineStr">
        <is>
          <t>HOTEL BARRIERE LE CARL GUSTAF SAINT-BARTH</t>
        </is>
      </c>
      <c r="AH564" t="inlineStr">
        <is>
          <t>HTL</t>
        </is>
      </c>
      <c r="AI564" t="inlineStr">
        <is>
          <t>Saint Bartholomey</t>
        </is>
      </c>
      <c r="BH564" t="n">
        <v>589</v>
      </c>
      <c r="BI564" t="inlineStr">
        <is>
          <t>LuisHdz</t>
        </is>
      </c>
    </row>
    <row r="565">
      <c r="A565">
        <f>_xlfn.XLOOKUP(D565,BN:BN,BO:BO)</f>
        <v/>
      </c>
      <c r="B565" t="inlineStr">
        <is>
          <t>LLC</t>
        </is>
      </c>
      <c r="C565" t="n">
        <v>6</v>
      </c>
      <c r="D565">
        <f>_xlfn.XLOOKUP(C565,BH:BH,BI:BI)</f>
        <v/>
      </c>
      <c r="E565" t="n">
        <v>0</v>
      </c>
      <c r="F565" t="inlineStr">
        <is>
          <t>Cargo por pago con TDC</t>
        </is>
      </c>
      <c r="G565" s="234" t="n">
        <v>45567</v>
      </c>
      <c r="H565" s="234" t="n">
        <v>45578</v>
      </c>
      <c r="I565" t="inlineStr">
        <is>
          <t>CPT</t>
        </is>
      </c>
      <c r="J565">
        <f>_xlfn.XLOOKUP(I565,AS:AS,AU:AU)</f>
        <v/>
      </c>
      <c r="K565" t="inlineStr">
        <is>
          <t>EUR</t>
        </is>
      </c>
      <c r="L565" s="238" t="n">
        <v>248.66</v>
      </c>
      <c r="M565">
        <f>L565*_xlfn.XLOOKUP(K565,AM:AM,AN:AN)</f>
        <v/>
      </c>
      <c r="N565">
        <f>L565*_xlfn.XLOOKUP(K565,AM:AM,AO:AO)</f>
        <v/>
      </c>
      <c r="O565" s="238" t="n">
        <v>248.66</v>
      </c>
      <c r="P565">
        <f>O565*_xlfn.XLOOKUP(K565,AM:AM,AN:AN)</f>
        <v/>
      </c>
      <c r="Q565">
        <f>O565*_xlfn.XLOOKUP(K565,AM:AM,AO:AO)</f>
        <v/>
      </c>
      <c r="R565">
        <f>_xlfn.XLOOKUP(E565,AF:AF,AG:AG)</f>
        <v/>
      </c>
      <c r="S565">
        <f>_xlfn.XLOOKUP(E565,AF:AF,AI:AI)</f>
        <v/>
      </c>
      <c r="T565">
        <f>WEEKNUM(G565)</f>
        <v/>
      </c>
      <c r="U565">
        <f>YEAR(G565)</f>
        <v/>
      </c>
      <c r="V565" s="117">
        <f>IFERROR(Q565/N565,"0")</f>
        <v/>
      </c>
      <c r="AF565" t="n">
        <v>29970</v>
      </c>
      <c r="AG565" t="inlineStr">
        <is>
          <t>THE INN ABOVE TIDE</t>
        </is>
      </c>
      <c r="AH565" t="inlineStr">
        <is>
          <t>HTL</t>
        </is>
      </c>
      <c r="AI565" t="inlineStr">
        <is>
          <t>United States</t>
        </is>
      </c>
      <c r="BH565" t="n">
        <v>590</v>
      </c>
      <c r="BI565" t="inlineStr">
        <is>
          <t>LorenzaP</t>
        </is>
      </c>
    </row>
    <row r="566">
      <c r="A566">
        <f>_xlfn.XLOOKUP(D566,BN:BN,BO:BO)</f>
        <v/>
      </c>
      <c r="B566" t="inlineStr">
        <is>
          <t>LLC</t>
        </is>
      </c>
      <c r="C566" t="n">
        <v>7</v>
      </c>
      <c r="D566">
        <f>_xlfn.XLOOKUP(C566,BH:BH,BI:BI)</f>
        <v/>
      </c>
      <c r="E566" t="n">
        <v>23461</v>
      </c>
      <c r="F566" t="inlineStr">
        <is>
          <t>Servicios Ana Koder</t>
        </is>
      </c>
      <c r="G566" s="234" t="n">
        <v>45601</v>
      </c>
      <c r="H566" s="234" t="n">
        <v>45614</v>
      </c>
      <c r="I566" t="inlineStr">
        <is>
          <t>ATR</t>
        </is>
      </c>
      <c r="J566">
        <f>_xlfn.XLOOKUP(I566,AS:AS,AU:AU)</f>
        <v/>
      </c>
      <c r="K566" t="inlineStr">
        <is>
          <t>EUR</t>
        </is>
      </c>
      <c r="L566" s="238" t="n">
        <v>6030</v>
      </c>
      <c r="M566">
        <f>L566*_xlfn.XLOOKUP(K566,AM:AM,AN:AN)</f>
        <v/>
      </c>
      <c r="N566">
        <f>L566*_xlfn.XLOOKUP(K566,AM:AM,AO:AO)</f>
        <v/>
      </c>
      <c r="O566" s="238" t="n">
        <v>0</v>
      </c>
      <c r="P566">
        <f>O566*_xlfn.XLOOKUP(K566,AM:AM,AN:AN)</f>
        <v/>
      </c>
      <c r="Q566">
        <f>O566*_xlfn.XLOOKUP(K566,AM:AM,AO:AO)</f>
        <v/>
      </c>
      <c r="R566">
        <f>_xlfn.XLOOKUP(E566,AF:AF,AG:AG)</f>
        <v/>
      </c>
      <c r="S566">
        <f>_xlfn.XLOOKUP(E566,AF:AF,AI:AI)</f>
        <v/>
      </c>
      <c r="T566">
        <f>WEEKNUM(G566)</f>
        <v/>
      </c>
      <c r="U566">
        <f>YEAR(G566)</f>
        <v/>
      </c>
      <c r="V566" s="117">
        <f>IFERROR(Q566/N566,"0")</f>
        <v/>
      </c>
      <c r="AF566" t="n">
        <v>29982</v>
      </c>
      <c r="AG566" t="inlineStr">
        <is>
          <t>LE SERENO HOTEL</t>
        </is>
      </c>
      <c r="AH566" t="inlineStr">
        <is>
          <t>HTL</t>
        </is>
      </c>
      <c r="AI566" t="inlineStr">
        <is>
          <t>Saint Bartholomey</t>
        </is>
      </c>
      <c r="BH566" t="n">
        <v>591</v>
      </c>
      <c r="BI566" t="inlineStr">
        <is>
          <t>LorenzaP</t>
        </is>
      </c>
    </row>
    <row r="567">
      <c r="A567">
        <f>_xlfn.XLOOKUP(D567,BN:BN,BO:BO)</f>
        <v/>
      </c>
      <c r="B567" t="inlineStr">
        <is>
          <t>LLC</t>
        </is>
      </c>
      <c r="C567" t="n">
        <v>7</v>
      </c>
      <c r="D567">
        <f>_xlfn.XLOOKUP(C567,BH:BH,BI:BI)</f>
        <v/>
      </c>
      <c r="E567" t="n">
        <v>23921</v>
      </c>
      <c r="F567" t="inlineStr">
        <is>
          <t>Vuelo LAX-CDG</t>
        </is>
      </c>
      <c r="G567" s="234" t="n">
        <v>45601</v>
      </c>
      <c r="H567" s="234" t="n">
        <v>45614</v>
      </c>
      <c r="I567" t="inlineStr">
        <is>
          <t>VLO</t>
        </is>
      </c>
      <c r="J567">
        <f>_xlfn.XLOOKUP(I567,AS:AS,AU:AU)</f>
        <v/>
      </c>
      <c r="K567" t="inlineStr">
        <is>
          <t>EUR</t>
        </is>
      </c>
      <c r="L567" s="238" t="n">
        <v>8128</v>
      </c>
      <c r="M567">
        <f>L567*_xlfn.XLOOKUP(K567,AM:AM,AN:AN)</f>
        <v/>
      </c>
      <c r="N567">
        <f>L567*_xlfn.XLOOKUP(K567,AM:AM,AO:AO)</f>
        <v/>
      </c>
      <c r="O567" s="238" t="n">
        <v>1251</v>
      </c>
      <c r="P567">
        <f>O567*_xlfn.XLOOKUP(K567,AM:AM,AN:AN)</f>
        <v/>
      </c>
      <c r="Q567">
        <f>O567*_xlfn.XLOOKUP(K567,AM:AM,AO:AO)</f>
        <v/>
      </c>
      <c r="R567">
        <f>_xlfn.XLOOKUP(E567,AF:AF,AG:AG)</f>
        <v/>
      </c>
      <c r="S567">
        <f>_xlfn.XLOOKUP(E567,AF:AF,AI:AI)</f>
        <v/>
      </c>
      <c r="T567">
        <f>WEEKNUM(G567)</f>
        <v/>
      </c>
      <c r="U567">
        <f>YEAR(G567)</f>
        <v/>
      </c>
      <c r="V567" s="117">
        <f>IFERROR(Q567/N567,"0")</f>
        <v/>
      </c>
      <c r="AF567" t="n">
        <v>29983</v>
      </c>
      <c r="AG567" t="inlineStr">
        <is>
          <t>HOTEL BROSUNDET</t>
        </is>
      </c>
      <c r="AH567" t="inlineStr">
        <is>
          <t>HTL</t>
        </is>
      </c>
      <c r="AI567" t="inlineStr">
        <is>
          <t>Norway</t>
        </is>
      </c>
      <c r="BH567" t="n">
        <v>592</v>
      </c>
      <c r="BI567" t="inlineStr">
        <is>
          <t>LorenzaP</t>
        </is>
      </c>
    </row>
    <row r="568">
      <c r="A568">
        <f>_xlfn.XLOOKUP(D568,BN:BN,BO:BO)</f>
        <v/>
      </c>
      <c r="B568" t="inlineStr">
        <is>
          <t>LLC</t>
        </is>
      </c>
      <c r="C568" t="n">
        <v>7</v>
      </c>
      <c r="D568">
        <f>_xlfn.XLOOKUP(C568,BH:BH,BI:BI)</f>
        <v/>
      </c>
      <c r="E568" t="n">
        <v>23931</v>
      </c>
      <c r="F568" t="inlineStr">
        <is>
          <t>Tour</t>
        </is>
      </c>
      <c r="G568" s="234" t="n">
        <v>45605</v>
      </c>
      <c r="H568" s="234" t="n">
        <v>45605</v>
      </c>
      <c r="I568" t="inlineStr">
        <is>
          <t>ATR</t>
        </is>
      </c>
      <c r="J568">
        <f>_xlfn.XLOOKUP(I568,AS:AS,AU:AU)</f>
        <v/>
      </c>
      <c r="K568" t="inlineStr">
        <is>
          <t>EUR</t>
        </is>
      </c>
      <c r="L568" s="238" t="n">
        <v>8126</v>
      </c>
      <c r="M568">
        <f>L568*_xlfn.XLOOKUP(K568,AM:AM,AN:AN)</f>
        <v/>
      </c>
      <c r="N568">
        <f>L568*_xlfn.XLOOKUP(K568,AM:AM,AO:AO)</f>
        <v/>
      </c>
      <c r="O568" s="238" t="n">
        <v>0</v>
      </c>
      <c r="P568">
        <f>O568*_xlfn.XLOOKUP(K568,AM:AM,AN:AN)</f>
        <v/>
      </c>
      <c r="Q568">
        <f>O568*_xlfn.XLOOKUP(K568,AM:AM,AO:AO)</f>
        <v/>
      </c>
      <c r="R568">
        <f>_xlfn.XLOOKUP(E568,AF:AF,AG:AG)</f>
        <v/>
      </c>
      <c r="S568">
        <f>_xlfn.XLOOKUP(E568,AF:AF,AI:AI)</f>
        <v/>
      </c>
      <c r="T568">
        <f>WEEKNUM(G568)</f>
        <v/>
      </c>
      <c r="U568">
        <f>YEAR(G568)</f>
        <v/>
      </c>
      <c r="V568" s="117">
        <f>IFERROR(Q568/N568,"0")</f>
        <v/>
      </c>
      <c r="AF568" t="n">
        <v>29987</v>
      </c>
      <c r="AG568" t="inlineStr">
        <is>
          <t>HOTEL LA PURIFICADORA</t>
        </is>
      </c>
      <c r="AH568" t="inlineStr">
        <is>
          <t>HTL</t>
        </is>
      </c>
      <c r="AI568" t="inlineStr">
        <is>
          <t>Mexico</t>
        </is>
      </c>
      <c r="BH568" t="n">
        <v>593</v>
      </c>
      <c r="BI568" t="inlineStr">
        <is>
          <t>VeronicaN</t>
        </is>
      </c>
    </row>
    <row r="569">
      <c r="A569">
        <f>_xlfn.XLOOKUP(D569,BN:BN,BO:BO)</f>
        <v/>
      </c>
      <c r="B569" t="inlineStr">
        <is>
          <t>LLC</t>
        </is>
      </c>
      <c r="C569" t="n">
        <v>7</v>
      </c>
      <c r="D569">
        <f>_xlfn.XLOOKUP(C569,BH:BH,BI:BI)</f>
        <v/>
      </c>
      <c r="E569" t="n">
        <v>23965</v>
      </c>
      <c r="F569" t="inlineStr">
        <is>
          <t>Hospedaje FSH BUdapest Pablo Gonzalez</t>
        </is>
      </c>
      <c r="G569" s="234" t="n">
        <v>45605</v>
      </c>
      <c r="H569" s="234" t="n">
        <v>45606</v>
      </c>
      <c r="I569" t="inlineStr">
        <is>
          <t>HTL</t>
        </is>
      </c>
      <c r="J569">
        <f>_xlfn.XLOOKUP(I569,AS:AS,AU:AU)</f>
        <v/>
      </c>
      <c r="K569" t="inlineStr">
        <is>
          <t>EUR</t>
        </is>
      </c>
      <c r="L569" s="238" t="n">
        <v>678.53</v>
      </c>
      <c r="M569">
        <f>L569*_xlfn.XLOOKUP(K569,AM:AM,AN:AN)</f>
        <v/>
      </c>
      <c r="N569">
        <f>L569*_xlfn.XLOOKUP(K569,AM:AM,AO:AO)</f>
        <v/>
      </c>
      <c r="O569" s="238" t="n">
        <v>62</v>
      </c>
      <c r="P569">
        <f>O569*_xlfn.XLOOKUP(K569,AM:AM,AN:AN)</f>
        <v/>
      </c>
      <c r="Q569">
        <f>O569*_xlfn.XLOOKUP(K569,AM:AM,AO:AO)</f>
        <v/>
      </c>
      <c r="R569">
        <f>_xlfn.XLOOKUP(E569,AF:AF,AG:AG)</f>
        <v/>
      </c>
      <c r="S569">
        <f>_xlfn.XLOOKUP(E569,AF:AF,AI:AI)</f>
        <v/>
      </c>
      <c r="T569">
        <f>WEEKNUM(G569)</f>
        <v/>
      </c>
      <c r="U569">
        <f>YEAR(G569)</f>
        <v/>
      </c>
      <c r="V569" s="117">
        <f>IFERROR(Q569/N569,"0")</f>
        <v/>
      </c>
      <c r="AF569" t="n">
        <v>29989</v>
      </c>
      <c r="AG569" t="inlineStr">
        <is>
          <t>CALVADOS CLUB Luxury Travel DMC</t>
        </is>
      </c>
      <c r="AI569" t="inlineStr">
        <is>
          <t>Croatia</t>
        </is>
      </c>
      <c r="BH569" t="n">
        <v>594</v>
      </c>
      <c r="BI569" t="inlineStr">
        <is>
          <t>LuciaS</t>
        </is>
      </c>
    </row>
    <row r="570">
      <c r="A570">
        <f>_xlfn.XLOOKUP(D570,BN:BN,BO:BO)</f>
        <v/>
      </c>
      <c r="B570" t="inlineStr">
        <is>
          <t>LLC</t>
        </is>
      </c>
      <c r="C570" t="n">
        <v>7</v>
      </c>
      <c r="D570">
        <f>_xlfn.XLOOKUP(C570,BH:BH,BI:BI)</f>
        <v/>
      </c>
      <c r="E570" t="n">
        <v>23935</v>
      </c>
      <c r="F570" t="inlineStr">
        <is>
          <t>Tour</t>
        </is>
      </c>
      <c r="G570" s="234" t="n">
        <v>45604</v>
      </c>
      <c r="H570" s="234" t="n">
        <v>45604</v>
      </c>
      <c r="I570" t="inlineStr">
        <is>
          <t>ATR</t>
        </is>
      </c>
      <c r="J570">
        <f>_xlfn.XLOOKUP(I570,AS:AS,AU:AU)</f>
        <v/>
      </c>
      <c r="K570" t="inlineStr">
        <is>
          <t>EUR</t>
        </is>
      </c>
      <c r="L570" s="238" t="n">
        <v>1770</v>
      </c>
      <c r="M570">
        <f>L570*_xlfn.XLOOKUP(K570,AM:AM,AN:AN)</f>
        <v/>
      </c>
      <c r="N570">
        <f>L570*_xlfn.XLOOKUP(K570,AM:AM,AO:AO)</f>
        <v/>
      </c>
      <c r="O570" s="238" t="n">
        <v>0</v>
      </c>
      <c r="P570">
        <f>O570*_xlfn.XLOOKUP(K570,AM:AM,AN:AN)</f>
        <v/>
      </c>
      <c r="Q570">
        <f>O570*_xlfn.XLOOKUP(K570,AM:AM,AO:AO)</f>
        <v/>
      </c>
      <c r="R570">
        <f>_xlfn.XLOOKUP(E570,AF:AF,AG:AG)</f>
        <v/>
      </c>
      <c r="S570">
        <f>_xlfn.XLOOKUP(E570,AF:AF,AI:AI)</f>
        <v/>
      </c>
      <c r="T570">
        <f>WEEKNUM(G570)</f>
        <v/>
      </c>
      <c r="U570">
        <f>YEAR(G570)</f>
        <v/>
      </c>
      <c r="V570" s="117">
        <f>IFERROR(Q570/N570,"0")</f>
        <v/>
      </c>
      <c r="AF570" t="n">
        <v>29993</v>
      </c>
      <c r="AG570" t="inlineStr">
        <is>
          <t>CHEVAL BLANC ST-BARTH</t>
        </is>
      </c>
      <c r="AH570" t="inlineStr">
        <is>
          <t>HTL</t>
        </is>
      </c>
      <c r="AI570" t="inlineStr">
        <is>
          <t>Saint Bartholomey</t>
        </is>
      </c>
      <c r="BH570" t="n">
        <v>595</v>
      </c>
      <c r="BI570" t="inlineStr">
        <is>
          <t>VeronicaN</t>
        </is>
      </c>
    </row>
    <row r="571">
      <c r="A571">
        <f>_xlfn.XLOOKUP(D571,BN:BN,BO:BO)</f>
        <v/>
      </c>
      <c r="B571" t="inlineStr">
        <is>
          <t>LLC</t>
        </is>
      </c>
      <c r="C571" t="n">
        <v>7</v>
      </c>
      <c r="D571">
        <f>_xlfn.XLOOKUP(C571,BH:BH,BI:BI)</f>
        <v/>
      </c>
      <c r="E571" t="n">
        <v>24017</v>
      </c>
      <c r="F571" t="inlineStr">
        <is>
          <t>Traslado en tren Paris-Londres, Guillermo Gonzalez</t>
        </is>
      </c>
      <c r="G571" s="234" t="n">
        <v>45606</v>
      </c>
      <c r="H571" s="234" t="n">
        <v>45606</v>
      </c>
      <c r="I571" t="inlineStr">
        <is>
          <t>TRN</t>
        </is>
      </c>
      <c r="J571">
        <f>_xlfn.XLOOKUP(I571,AS:AS,AU:AU)</f>
        <v/>
      </c>
      <c r="K571" t="inlineStr">
        <is>
          <t>EUR</t>
        </is>
      </c>
      <c r="L571" s="238" t="n">
        <v>398</v>
      </c>
      <c r="M571">
        <f>L571*_xlfn.XLOOKUP(K571,AM:AM,AN:AN)</f>
        <v/>
      </c>
      <c r="N571">
        <f>L571*_xlfn.XLOOKUP(K571,AM:AM,AO:AO)</f>
        <v/>
      </c>
      <c r="O571" s="238" t="n">
        <v>0</v>
      </c>
      <c r="P571">
        <f>O571*_xlfn.XLOOKUP(K571,AM:AM,AN:AN)</f>
        <v/>
      </c>
      <c r="Q571">
        <f>O571*_xlfn.XLOOKUP(K571,AM:AM,AO:AO)</f>
        <v/>
      </c>
      <c r="R571">
        <f>_xlfn.XLOOKUP(E571,AF:AF,AG:AG)</f>
        <v/>
      </c>
      <c r="S571">
        <f>_xlfn.XLOOKUP(E571,AF:AF,AI:AI)</f>
        <v/>
      </c>
      <c r="T571">
        <f>WEEKNUM(G571)</f>
        <v/>
      </c>
      <c r="U571">
        <f>YEAR(G571)</f>
        <v/>
      </c>
      <c r="V571" s="117">
        <f>IFERROR(Q571/N571,"0")</f>
        <v/>
      </c>
      <c r="AF571" t="n">
        <v>29994</v>
      </c>
      <c r="AG571" t="inlineStr">
        <is>
          <t>HYATT HOUSE DENVER AIRPORT</t>
        </is>
      </c>
      <c r="AH571" t="inlineStr">
        <is>
          <t>HTL</t>
        </is>
      </c>
      <c r="AI571" t="inlineStr">
        <is>
          <t>United States</t>
        </is>
      </c>
      <c r="BH571" t="n">
        <v>596</v>
      </c>
      <c r="BI571" t="inlineStr">
        <is>
          <t>AndreaG</t>
        </is>
      </c>
    </row>
    <row r="572">
      <c r="A572">
        <f>_xlfn.XLOOKUP(D572,BN:BN,BO:BO)</f>
        <v/>
      </c>
      <c r="B572" t="inlineStr">
        <is>
          <t>LLC</t>
        </is>
      </c>
      <c r="C572" t="n">
        <v>7</v>
      </c>
      <c r="D572">
        <f>_xlfn.XLOOKUP(C572,BH:BH,BI:BI)</f>
        <v/>
      </c>
      <c r="E572" t="n">
        <v>24166</v>
      </c>
      <c r="F572" t="inlineStr">
        <is>
          <t>Estancia de la familia</t>
        </is>
      </c>
      <c r="G572" s="234" t="n">
        <v>45601</v>
      </c>
      <c r="H572" s="234" t="n">
        <v>45614</v>
      </c>
      <c r="I572" t="inlineStr">
        <is>
          <t>HTL</t>
        </is>
      </c>
      <c r="J572">
        <f>_xlfn.XLOOKUP(I572,AS:AS,AU:AU)</f>
        <v/>
      </c>
      <c r="K572" t="inlineStr">
        <is>
          <t>EUR</t>
        </is>
      </c>
      <c r="L572" s="238" t="n">
        <v>24140.27</v>
      </c>
      <c r="M572">
        <f>L572*_xlfn.XLOOKUP(K572,AM:AM,AN:AN)</f>
        <v/>
      </c>
      <c r="N572">
        <f>L572*_xlfn.XLOOKUP(K572,AM:AM,AO:AO)</f>
        <v/>
      </c>
      <c r="O572" s="238" t="n">
        <v>9462.09</v>
      </c>
      <c r="P572">
        <f>O572*_xlfn.XLOOKUP(K572,AM:AM,AN:AN)</f>
        <v/>
      </c>
      <c r="Q572">
        <f>O572*_xlfn.XLOOKUP(K572,AM:AM,AO:AO)</f>
        <v/>
      </c>
      <c r="R572">
        <f>_xlfn.XLOOKUP(E572,AF:AF,AG:AG)</f>
        <v/>
      </c>
      <c r="S572">
        <f>_xlfn.XLOOKUP(E572,AF:AF,AI:AI)</f>
        <v/>
      </c>
      <c r="T572">
        <f>WEEKNUM(G572)</f>
        <v/>
      </c>
      <c r="U572">
        <f>YEAR(G572)</f>
        <v/>
      </c>
      <c r="V572" s="117">
        <f>IFERROR(Q572/N572,"0")</f>
        <v/>
      </c>
      <c r="AF572" t="n">
        <v>30018</v>
      </c>
      <c r="AG572" t="inlineStr">
        <is>
          <t>Silverstone Circuit</t>
        </is>
      </c>
      <c r="AI572" t="inlineStr">
        <is>
          <t>United Kingdom</t>
        </is>
      </c>
      <c r="BH572" t="n">
        <v>597</v>
      </c>
      <c r="BI572" t="inlineStr">
        <is>
          <t>VeronicaN</t>
        </is>
      </c>
    </row>
    <row r="573">
      <c r="A573">
        <f>_xlfn.XLOOKUP(D573,BN:BN,BO:BO)</f>
        <v/>
      </c>
      <c r="B573" t="inlineStr">
        <is>
          <t>LLC</t>
        </is>
      </c>
      <c r="C573" t="n">
        <v>7</v>
      </c>
      <c r="D573">
        <f>_xlfn.XLOOKUP(C573,BH:BH,BI:BI)</f>
        <v/>
      </c>
      <c r="E573" t="n">
        <v>25318</v>
      </c>
      <c r="F573" t="inlineStr">
        <is>
          <t>Registro de comisión</t>
        </is>
      </c>
      <c r="G573" s="234" t="n">
        <v>45601</v>
      </c>
      <c r="H573" s="234" t="n">
        <v>45614</v>
      </c>
      <c r="I573" t="inlineStr">
        <is>
          <t>CRC</t>
        </is>
      </c>
      <c r="J573">
        <f>_xlfn.XLOOKUP(I573,AS:AS,AU:AU)</f>
        <v/>
      </c>
      <c r="K573" t="inlineStr">
        <is>
          <t>EUR</t>
        </is>
      </c>
      <c r="L573" s="238" t="n">
        <v>131022</v>
      </c>
      <c r="M573">
        <f>L573*_xlfn.XLOOKUP(K573,AM:AM,AN:AN)</f>
        <v/>
      </c>
      <c r="N573">
        <f>L573*_xlfn.XLOOKUP(K573,AM:AM,AO:AO)</f>
        <v/>
      </c>
      <c r="O573" s="238" t="n">
        <v>13359.8</v>
      </c>
      <c r="P573">
        <f>O573*_xlfn.XLOOKUP(K573,AM:AM,AN:AN)</f>
        <v/>
      </c>
      <c r="Q573">
        <f>O573*_xlfn.XLOOKUP(K573,AM:AM,AO:AO)</f>
        <v/>
      </c>
      <c r="R573">
        <f>_xlfn.XLOOKUP(E573,AF:AF,AG:AG)</f>
        <v/>
      </c>
      <c r="S573">
        <f>_xlfn.XLOOKUP(E573,AF:AF,AI:AI)</f>
        <v/>
      </c>
      <c r="T573">
        <f>WEEKNUM(G573)</f>
        <v/>
      </c>
      <c r="U573">
        <f>YEAR(G573)</f>
        <v/>
      </c>
      <c r="V573" s="117">
        <f>IFERROR(Q573/N573,"0")</f>
        <v/>
      </c>
      <c r="AF573" t="n">
        <v>30026</v>
      </c>
      <c r="AG573" t="inlineStr">
        <is>
          <t>TRAVEL OAXACA PREMIUM</t>
        </is>
      </c>
      <c r="AH573" t="inlineStr">
        <is>
          <t>PKT</t>
        </is>
      </c>
      <c r="AI573" t="inlineStr">
        <is>
          <t>Mexico</t>
        </is>
      </c>
      <c r="BH573" t="n">
        <v>598</v>
      </c>
      <c r="BI573" t="inlineStr">
        <is>
          <t>MariaJose</t>
        </is>
      </c>
    </row>
    <row r="574">
      <c r="A574">
        <f>_xlfn.XLOOKUP(D574,BN:BN,BO:BO)</f>
        <v/>
      </c>
      <c r="B574" t="inlineStr">
        <is>
          <t>LLC</t>
        </is>
      </c>
      <c r="C574" t="n">
        <v>7</v>
      </c>
      <c r="D574">
        <f>_xlfn.XLOOKUP(C574,BH:BH,BI:BI)</f>
        <v/>
      </c>
      <c r="E574" t="n">
        <v>25386</v>
      </c>
      <c r="F574" t="inlineStr">
        <is>
          <t>Hospedaje para Guillermo Gonzalez en Londres</t>
        </is>
      </c>
      <c r="G574" s="234" t="n">
        <v>45609</v>
      </c>
      <c r="H574" s="234" t="n">
        <v>45614</v>
      </c>
      <c r="I574" t="inlineStr">
        <is>
          <t>HTL</t>
        </is>
      </c>
      <c r="J574">
        <f>_xlfn.XLOOKUP(I574,AS:AS,AU:AU)</f>
        <v/>
      </c>
      <c r="K574" t="inlineStr">
        <is>
          <t>EUR</t>
        </is>
      </c>
      <c r="L574" s="238" t="n">
        <v>930</v>
      </c>
      <c r="M574">
        <f>L574*_xlfn.XLOOKUP(K574,AM:AM,AN:AN)</f>
        <v/>
      </c>
      <c r="N574">
        <f>L574*_xlfn.XLOOKUP(K574,AM:AM,AO:AO)</f>
        <v/>
      </c>
      <c r="O574" s="238" t="n">
        <v>376.6</v>
      </c>
      <c r="P574">
        <f>O574*_xlfn.XLOOKUP(K574,AM:AM,AN:AN)</f>
        <v/>
      </c>
      <c r="Q574">
        <f>O574*_xlfn.XLOOKUP(K574,AM:AM,AO:AO)</f>
        <v/>
      </c>
      <c r="R574">
        <f>_xlfn.XLOOKUP(E574,AF:AF,AG:AG)</f>
        <v/>
      </c>
      <c r="S574">
        <f>_xlfn.XLOOKUP(E574,AF:AF,AI:AI)</f>
        <v/>
      </c>
      <c r="T574">
        <f>WEEKNUM(G574)</f>
        <v/>
      </c>
      <c r="U574">
        <f>YEAR(G574)</f>
        <v/>
      </c>
      <c r="V574" s="117">
        <f>IFERROR(Q574/N574,"0")</f>
        <v/>
      </c>
      <c r="AF574" t="n">
        <v>30053</v>
      </c>
      <c r="AG574" t="inlineStr">
        <is>
          <t>PATMOS AKTIS</t>
        </is>
      </c>
      <c r="AH574" t="inlineStr">
        <is>
          <t>HTL</t>
        </is>
      </c>
      <c r="AI574" t="inlineStr">
        <is>
          <t>Greece</t>
        </is>
      </c>
      <c r="BH574" t="n">
        <v>600</v>
      </c>
      <c r="BI574" t="inlineStr">
        <is>
          <t>MinervaH</t>
        </is>
      </c>
    </row>
    <row r="575">
      <c r="A575">
        <f>_xlfn.XLOOKUP(D575,BN:BN,BO:BO)</f>
        <v/>
      </c>
      <c r="B575" t="inlineStr">
        <is>
          <t>LLC</t>
        </is>
      </c>
      <c r="C575" t="n">
        <v>7</v>
      </c>
      <c r="D575">
        <f>_xlfn.XLOOKUP(C575,BH:BH,BI:BI)</f>
        <v/>
      </c>
      <c r="E575" t="n">
        <v>0</v>
      </c>
      <c r="F575" t="inlineStr">
        <is>
          <t>Fee de emision Vuelo LAX-CDG</t>
        </is>
      </c>
      <c r="G575" s="234" t="n">
        <v>45601</v>
      </c>
      <c r="H575" s="234" t="n">
        <v>45614</v>
      </c>
      <c r="I575" t="inlineStr">
        <is>
          <t>HPS</t>
        </is>
      </c>
      <c r="J575">
        <f>_xlfn.XLOOKUP(I575,AS:AS,AU:AU)</f>
        <v/>
      </c>
      <c r="K575" t="inlineStr">
        <is>
          <t>EUR</t>
        </is>
      </c>
      <c r="L575" s="238" t="n">
        <v>35</v>
      </c>
      <c r="M575">
        <f>L575*_xlfn.XLOOKUP(K575,AM:AM,AN:AN)</f>
        <v/>
      </c>
      <c r="N575">
        <f>L575*_xlfn.XLOOKUP(K575,AM:AM,AO:AO)</f>
        <v/>
      </c>
      <c r="O575" s="238" t="n">
        <v>35</v>
      </c>
      <c r="P575">
        <f>O575*_xlfn.XLOOKUP(K575,AM:AM,AN:AN)</f>
        <v/>
      </c>
      <c r="Q575">
        <f>O575*_xlfn.XLOOKUP(K575,AM:AM,AO:AO)</f>
        <v/>
      </c>
      <c r="R575">
        <f>_xlfn.XLOOKUP(E575,AF:AF,AG:AG)</f>
        <v/>
      </c>
      <c r="S575">
        <f>_xlfn.XLOOKUP(E575,AF:AF,AI:AI)</f>
        <v/>
      </c>
      <c r="T575">
        <f>WEEKNUM(G575)</f>
        <v/>
      </c>
      <c r="U575">
        <f>YEAR(G575)</f>
        <v/>
      </c>
      <c r="V575" s="117">
        <f>IFERROR(Q575/N575,"0")</f>
        <v/>
      </c>
      <c r="AF575" t="n">
        <v>30064</v>
      </c>
      <c r="AG575" t="inlineStr">
        <is>
          <t>GREAT PLAINS CONSERVATION</t>
        </is>
      </c>
      <c r="AH575" t="inlineStr">
        <is>
          <t>PKT</t>
        </is>
      </c>
      <c r="BH575" t="n">
        <v>601</v>
      </c>
      <c r="BI575" t="inlineStr">
        <is>
          <t>LuisHdz</t>
        </is>
      </c>
    </row>
    <row r="576">
      <c r="A576">
        <f>_xlfn.XLOOKUP(D576,BN:BN,BO:BO)</f>
        <v/>
      </c>
      <c r="B576" t="inlineStr">
        <is>
          <t>LLC</t>
        </is>
      </c>
      <c r="C576" t="n">
        <v>7</v>
      </c>
      <c r="D576">
        <f>_xlfn.XLOOKUP(C576,BH:BH,BI:BI)</f>
        <v/>
      </c>
      <c r="E576" t="n">
        <v>0</v>
      </c>
      <c r="F576" t="inlineStr">
        <is>
          <t>Honorarios por Servicio Agencia</t>
        </is>
      </c>
      <c r="G576" s="234" t="n">
        <v>45601</v>
      </c>
      <c r="H576" s="234" t="n">
        <v>45614</v>
      </c>
      <c r="I576" t="inlineStr">
        <is>
          <t>HPS</t>
        </is>
      </c>
      <c r="J576">
        <f>_xlfn.XLOOKUP(I576,AS:AS,AU:AU)</f>
        <v/>
      </c>
      <c r="K576" t="inlineStr">
        <is>
          <t>EUR</t>
        </is>
      </c>
      <c r="L576" s="238" t="n">
        <v>932.6799999999999</v>
      </c>
      <c r="M576">
        <f>L576*_xlfn.XLOOKUP(K576,AM:AM,AN:AN)</f>
        <v/>
      </c>
      <c r="N576">
        <f>L576*_xlfn.XLOOKUP(K576,AM:AM,AO:AO)</f>
        <v/>
      </c>
      <c r="O576" s="238" t="n">
        <v>932.6799999999999</v>
      </c>
      <c r="P576">
        <f>O576*_xlfn.XLOOKUP(K576,AM:AM,AN:AN)</f>
        <v/>
      </c>
      <c r="Q576">
        <f>O576*_xlfn.XLOOKUP(K576,AM:AM,AO:AO)</f>
        <v/>
      </c>
      <c r="R576">
        <f>_xlfn.XLOOKUP(E576,AF:AF,AG:AG)</f>
        <v/>
      </c>
      <c r="S576">
        <f>_xlfn.XLOOKUP(E576,AF:AF,AI:AI)</f>
        <v/>
      </c>
      <c r="T576">
        <f>WEEKNUM(G576)</f>
        <v/>
      </c>
      <c r="U576">
        <f>YEAR(G576)</f>
        <v/>
      </c>
      <c r="V576" s="117">
        <f>IFERROR(Q576/N576,"0")</f>
        <v/>
      </c>
      <c r="AF576" t="n">
        <v>30067</v>
      </c>
      <c r="AG576" t="inlineStr">
        <is>
          <t>FOUQUET'S NEW YORK</t>
        </is>
      </c>
      <c r="AH576" t="inlineStr">
        <is>
          <t>HTL</t>
        </is>
      </c>
      <c r="AI576" t="inlineStr">
        <is>
          <t>United States</t>
        </is>
      </c>
      <c r="BH576" t="n">
        <v>602</v>
      </c>
      <c r="BI576" t="inlineStr">
        <is>
          <t>VivianaS</t>
        </is>
      </c>
    </row>
    <row r="577">
      <c r="A577">
        <f>_xlfn.XLOOKUP(D577,BN:BN,BO:BO)</f>
        <v/>
      </c>
      <c r="B577" t="inlineStr">
        <is>
          <t>LLC</t>
        </is>
      </c>
      <c r="C577" t="n">
        <v>8</v>
      </c>
      <c r="D577">
        <f>_xlfn.XLOOKUP(C577,BH:BH,BI:BI)</f>
        <v/>
      </c>
      <c r="E577" t="n">
        <v>23525</v>
      </c>
      <c r="F577" t="inlineStr">
        <is>
          <t>Pago de estadía</t>
        </is>
      </c>
      <c r="G577" s="234" t="n">
        <v>45579</v>
      </c>
      <c r="H577" s="234" t="n">
        <v>45583</v>
      </c>
      <c r="I577" t="inlineStr">
        <is>
          <t>HTL</t>
        </is>
      </c>
      <c r="J577">
        <f>_xlfn.XLOOKUP(I577,AS:AS,AU:AU)</f>
        <v/>
      </c>
      <c r="K577" t="inlineStr">
        <is>
          <t>EUR</t>
        </is>
      </c>
      <c r="L577" s="238" t="n">
        <v>5390</v>
      </c>
      <c r="M577">
        <f>L577*_xlfn.XLOOKUP(K577,AM:AM,AN:AN)</f>
        <v/>
      </c>
      <c r="N577">
        <f>L577*_xlfn.XLOOKUP(K577,AM:AM,AO:AO)</f>
        <v/>
      </c>
      <c r="O577" s="238" t="n">
        <v>490</v>
      </c>
      <c r="P577">
        <f>O577*_xlfn.XLOOKUP(K577,AM:AM,AN:AN)</f>
        <v/>
      </c>
      <c r="Q577">
        <f>O577*_xlfn.XLOOKUP(K577,AM:AM,AO:AO)</f>
        <v/>
      </c>
      <c r="R577">
        <f>_xlfn.XLOOKUP(E577,AF:AF,AG:AG)</f>
        <v/>
      </c>
      <c r="S577">
        <f>_xlfn.XLOOKUP(E577,AF:AF,AI:AI)</f>
        <v/>
      </c>
      <c r="T577">
        <f>WEEKNUM(G577)</f>
        <v/>
      </c>
      <c r="U577">
        <f>YEAR(G577)</f>
        <v/>
      </c>
      <c r="V577" s="117">
        <f>IFERROR(Q577/N577,"0")</f>
        <v/>
      </c>
      <c r="AF577" t="n">
        <v>30070</v>
      </c>
      <c r="AG577" t="inlineStr">
        <is>
          <t>GRAN HOTEL MIRAMAR GL</t>
        </is>
      </c>
      <c r="AH577" t="inlineStr">
        <is>
          <t>HTL</t>
        </is>
      </c>
      <c r="AI577" t="inlineStr">
        <is>
          <t>Spain</t>
        </is>
      </c>
      <c r="BH577" t="n">
        <v>603</v>
      </c>
      <c r="BI577" t="inlineStr">
        <is>
          <t>VivianaS</t>
        </is>
      </c>
    </row>
    <row r="578">
      <c r="A578">
        <f>_xlfn.XLOOKUP(D578,BN:BN,BO:BO)</f>
        <v/>
      </c>
      <c r="B578" t="inlineStr">
        <is>
          <t>LLC</t>
        </is>
      </c>
      <c r="C578" t="n">
        <v>8</v>
      </c>
      <c r="D578">
        <f>_xlfn.XLOOKUP(C578,BH:BH,BI:BI)</f>
        <v/>
      </c>
      <c r="E578" t="n">
        <v>23526</v>
      </c>
      <c r="F578" t="inlineStr">
        <is>
          <t>Pago de estadía</t>
        </is>
      </c>
      <c r="G578" s="234" t="n">
        <v>45583</v>
      </c>
      <c r="H578" s="234" t="n">
        <v>45586</v>
      </c>
      <c r="I578" t="inlineStr">
        <is>
          <t>HTL</t>
        </is>
      </c>
      <c r="J578">
        <f>_xlfn.XLOOKUP(I578,AS:AS,AU:AU)</f>
        <v/>
      </c>
      <c r="K578" t="inlineStr">
        <is>
          <t>EUR</t>
        </is>
      </c>
      <c r="L578" s="238" t="n">
        <v>2419.2</v>
      </c>
      <c r="M578">
        <f>L578*_xlfn.XLOOKUP(K578,AM:AM,AN:AN)</f>
        <v/>
      </c>
      <c r="N578">
        <f>L578*_xlfn.XLOOKUP(K578,AM:AM,AO:AO)</f>
        <v/>
      </c>
      <c r="O578" s="238" t="n">
        <v>0</v>
      </c>
      <c r="P578">
        <f>O578*_xlfn.XLOOKUP(K578,AM:AM,AN:AN)</f>
        <v/>
      </c>
      <c r="Q578">
        <f>O578*_xlfn.XLOOKUP(K578,AM:AM,AO:AO)</f>
        <v/>
      </c>
      <c r="R578">
        <f>_xlfn.XLOOKUP(E578,AF:AF,AG:AG)</f>
        <v/>
      </c>
      <c r="S578">
        <f>_xlfn.XLOOKUP(E578,AF:AF,AI:AI)</f>
        <v/>
      </c>
      <c r="T578">
        <f>WEEKNUM(G578)</f>
        <v/>
      </c>
      <c r="U578">
        <f>YEAR(G578)</f>
        <v/>
      </c>
      <c r="V578" s="117">
        <f>IFERROR(Q578/N578,"0")</f>
        <v/>
      </c>
      <c r="AF578" t="n">
        <v>30073</v>
      </c>
      <c r="AG578" t="inlineStr">
        <is>
          <t>CPH PEVERO HOTEL</t>
        </is>
      </c>
      <c r="AH578" t="inlineStr">
        <is>
          <t>HTL</t>
        </is>
      </c>
      <c r="AI578" t="inlineStr">
        <is>
          <t>Italy</t>
        </is>
      </c>
      <c r="BH578" t="n">
        <v>604</v>
      </c>
      <c r="BI578" t="inlineStr">
        <is>
          <t>VivianaS</t>
        </is>
      </c>
    </row>
    <row r="579">
      <c r="A579">
        <f>_xlfn.XLOOKUP(D579,BN:BN,BO:BO)</f>
        <v/>
      </c>
      <c r="B579" t="inlineStr">
        <is>
          <t>LLC</t>
        </is>
      </c>
      <c r="C579" t="n">
        <v>8</v>
      </c>
      <c r="D579">
        <f>_xlfn.XLOOKUP(C579,BH:BH,BI:BI)</f>
        <v/>
      </c>
      <c r="E579" t="n">
        <v>23527</v>
      </c>
      <c r="F579" t="inlineStr">
        <is>
          <t>Pago de estadía</t>
        </is>
      </c>
      <c r="G579" s="234" t="n">
        <v>45586</v>
      </c>
      <c r="H579" s="234" t="n">
        <v>45589</v>
      </c>
      <c r="I579" t="inlineStr">
        <is>
          <t>HTL</t>
        </is>
      </c>
      <c r="J579">
        <f>_xlfn.XLOOKUP(I579,AS:AS,AU:AU)</f>
        <v/>
      </c>
      <c r="K579" t="inlineStr">
        <is>
          <t>EUR</t>
        </is>
      </c>
      <c r="L579" s="238" t="n">
        <v>5140</v>
      </c>
      <c r="M579">
        <f>L579*_xlfn.XLOOKUP(K579,AM:AM,AN:AN)</f>
        <v/>
      </c>
      <c r="N579">
        <f>L579*_xlfn.XLOOKUP(K579,AM:AM,AO:AO)</f>
        <v/>
      </c>
      <c r="O579" s="238" t="n">
        <v>0</v>
      </c>
      <c r="P579">
        <f>O579*_xlfn.XLOOKUP(K579,AM:AM,AN:AN)</f>
        <v/>
      </c>
      <c r="Q579">
        <f>O579*_xlfn.XLOOKUP(K579,AM:AM,AO:AO)</f>
        <v/>
      </c>
      <c r="R579">
        <f>_xlfn.XLOOKUP(E579,AF:AF,AG:AG)</f>
        <v/>
      </c>
      <c r="S579">
        <f>_xlfn.XLOOKUP(E579,AF:AF,AI:AI)</f>
        <v/>
      </c>
      <c r="T579">
        <f>WEEKNUM(G579)</f>
        <v/>
      </c>
      <c r="U579">
        <f>YEAR(G579)</f>
        <v/>
      </c>
      <c r="V579" s="117">
        <f>IFERROR(Q579/N579,"0")</f>
        <v/>
      </c>
      <c r="AF579" t="n">
        <v>30100</v>
      </c>
      <c r="AG579" t="inlineStr">
        <is>
          <t>THE DOLLI AT ACROPOLIS A HOTEL TO LIVE</t>
        </is>
      </c>
      <c r="AH579" t="inlineStr">
        <is>
          <t>HTL</t>
        </is>
      </c>
      <c r="AI579" t="inlineStr">
        <is>
          <t>Greece</t>
        </is>
      </c>
      <c r="BH579" t="n">
        <v>605</v>
      </c>
      <c r="BI579" t="inlineStr">
        <is>
          <t>VivianaS</t>
        </is>
      </c>
    </row>
    <row r="580">
      <c r="A580">
        <f>_xlfn.XLOOKUP(D580,BN:BN,BO:BO)</f>
        <v/>
      </c>
      <c r="B580" t="inlineStr">
        <is>
          <t>LLC</t>
        </is>
      </c>
      <c r="C580" t="n">
        <v>8</v>
      </c>
      <c r="D580">
        <f>_xlfn.XLOOKUP(C580,BH:BH,BI:BI)</f>
        <v/>
      </c>
      <c r="E580" t="n">
        <v>23526</v>
      </c>
      <c r="F580" t="inlineStr">
        <is>
          <t>Reembolso de Nolinski</t>
        </is>
      </c>
      <c r="G580" s="234" t="n">
        <v>45583</v>
      </c>
      <c r="H580" s="234" t="n">
        <v>45586</v>
      </c>
      <c r="I580" t="inlineStr">
        <is>
          <t>HTL</t>
        </is>
      </c>
      <c r="J580">
        <f>_xlfn.XLOOKUP(I580,AS:AS,AU:AU)</f>
        <v/>
      </c>
      <c r="K580" t="inlineStr">
        <is>
          <t>EUR</t>
        </is>
      </c>
      <c r="L580" s="238" t="n">
        <v>-2419.2</v>
      </c>
      <c r="M580">
        <f>L580*_xlfn.XLOOKUP(K580,AM:AM,AN:AN)</f>
        <v/>
      </c>
      <c r="N580">
        <f>L580*_xlfn.XLOOKUP(K580,AM:AM,AO:AO)</f>
        <v/>
      </c>
      <c r="O580" s="238" t="n">
        <v>0</v>
      </c>
      <c r="P580">
        <f>O580*_xlfn.XLOOKUP(K580,AM:AM,AN:AN)</f>
        <v/>
      </c>
      <c r="Q580">
        <f>O580*_xlfn.XLOOKUP(K580,AM:AM,AO:AO)</f>
        <v/>
      </c>
      <c r="R580">
        <f>_xlfn.XLOOKUP(E580,AF:AF,AG:AG)</f>
        <v/>
      </c>
      <c r="S580">
        <f>_xlfn.XLOOKUP(E580,AF:AF,AI:AI)</f>
        <v/>
      </c>
      <c r="T580">
        <f>WEEKNUM(G580)</f>
        <v/>
      </c>
      <c r="U580">
        <f>YEAR(G580)</f>
        <v/>
      </c>
      <c r="V580" s="117">
        <f>IFERROR(Q580/N580,"0")</f>
        <v/>
      </c>
      <c r="AF580" t="n">
        <v>30101</v>
      </c>
      <c r="AG580" t="inlineStr">
        <is>
          <t>NOS HOTEL AND VILLAS</t>
        </is>
      </c>
      <c r="AH580" t="inlineStr">
        <is>
          <t>HTL</t>
        </is>
      </c>
      <c r="AI580" t="inlineStr">
        <is>
          <t>Greece</t>
        </is>
      </c>
      <c r="BH580" t="n">
        <v>607</v>
      </c>
      <c r="BI580" t="inlineStr">
        <is>
          <t>VivianaS</t>
        </is>
      </c>
    </row>
    <row r="581">
      <c r="A581">
        <f>_xlfn.XLOOKUP(D581,BN:BN,BO:BO)</f>
        <v/>
      </c>
      <c r="B581" t="inlineStr">
        <is>
          <t>LLC</t>
        </is>
      </c>
      <c r="C581" t="n">
        <v>8</v>
      </c>
      <c r="D581">
        <f>_xlfn.XLOOKUP(C581,BH:BH,BI:BI)</f>
        <v/>
      </c>
      <c r="E581" t="n">
        <v>23527</v>
      </c>
      <c r="F581" t="inlineStr">
        <is>
          <t>Reembolso de Portrait</t>
        </is>
      </c>
      <c r="G581" s="234" t="n">
        <v>45579</v>
      </c>
      <c r="H581" s="234" t="n">
        <v>45589</v>
      </c>
      <c r="I581" t="inlineStr">
        <is>
          <t>HTL</t>
        </is>
      </c>
      <c r="J581">
        <f>_xlfn.XLOOKUP(I581,AS:AS,AU:AU)</f>
        <v/>
      </c>
      <c r="K581" t="inlineStr">
        <is>
          <t>EUR</t>
        </is>
      </c>
      <c r="L581" s="238" t="n">
        <v>-5140</v>
      </c>
      <c r="M581">
        <f>L581*_xlfn.XLOOKUP(K581,AM:AM,AN:AN)</f>
        <v/>
      </c>
      <c r="N581">
        <f>L581*_xlfn.XLOOKUP(K581,AM:AM,AO:AO)</f>
        <v/>
      </c>
      <c r="O581" s="238" t="n">
        <v>0</v>
      </c>
      <c r="P581">
        <f>O581*_xlfn.XLOOKUP(K581,AM:AM,AN:AN)</f>
        <v/>
      </c>
      <c r="Q581">
        <f>O581*_xlfn.XLOOKUP(K581,AM:AM,AO:AO)</f>
        <v/>
      </c>
      <c r="R581">
        <f>_xlfn.XLOOKUP(E581,AF:AF,AG:AG)</f>
        <v/>
      </c>
      <c r="S581">
        <f>_xlfn.XLOOKUP(E581,AF:AF,AI:AI)</f>
        <v/>
      </c>
      <c r="T581">
        <f>WEEKNUM(G581)</f>
        <v/>
      </c>
      <c r="U581">
        <f>YEAR(G581)</f>
        <v/>
      </c>
      <c r="V581" s="117">
        <f>IFERROR(Q581/N581,"0")</f>
        <v/>
      </c>
      <c r="AF581" t="n">
        <v>30102</v>
      </c>
      <c r="AG581" t="inlineStr">
        <is>
          <t>AVANT MAR</t>
        </is>
      </c>
      <c r="AH581" t="inlineStr">
        <is>
          <t>HTL</t>
        </is>
      </c>
      <c r="AI581" t="inlineStr">
        <is>
          <t>Greece</t>
        </is>
      </c>
      <c r="BH581" t="n">
        <v>608</v>
      </c>
      <c r="BI581" t="inlineStr">
        <is>
          <t>VivianaS</t>
        </is>
      </c>
    </row>
    <row r="582">
      <c r="A582">
        <f>_xlfn.XLOOKUP(D582,BN:BN,BO:BO)</f>
        <v/>
      </c>
      <c r="B582" t="inlineStr">
        <is>
          <t>LLC</t>
        </is>
      </c>
      <c r="C582" t="n">
        <v>8</v>
      </c>
      <c r="D582">
        <f>_xlfn.XLOOKUP(C582,BH:BH,BI:BI)</f>
        <v/>
      </c>
      <c r="E582" t="n">
        <v>0</v>
      </c>
      <c r="F582" t="inlineStr">
        <is>
          <t>Honorarios por Servicio Agencia</t>
        </is>
      </c>
      <c r="G582" s="234" t="n">
        <v>45579</v>
      </c>
      <c r="H582" s="234" t="n">
        <v>45589</v>
      </c>
      <c r="I582" t="inlineStr">
        <is>
          <t>HPS</t>
        </is>
      </c>
      <c r="J582">
        <f>_xlfn.XLOOKUP(I582,AS:AS,AU:AU)</f>
        <v/>
      </c>
      <c r="K582" t="inlineStr">
        <is>
          <t>EUR</t>
        </is>
      </c>
      <c r="L582" s="238" t="n">
        <v>1083.42</v>
      </c>
      <c r="M582">
        <f>L582*_xlfn.XLOOKUP(K582,AM:AM,AN:AN)</f>
        <v/>
      </c>
      <c r="N582">
        <f>L582*_xlfn.XLOOKUP(K582,AM:AM,AO:AO)</f>
        <v/>
      </c>
      <c r="O582" s="238" t="n">
        <v>1083.42</v>
      </c>
      <c r="P582">
        <f>O582*_xlfn.XLOOKUP(K582,AM:AM,AN:AN)</f>
        <v/>
      </c>
      <c r="Q582">
        <f>O582*_xlfn.XLOOKUP(K582,AM:AM,AO:AO)</f>
        <v/>
      </c>
      <c r="R582">
        <f>_xlfn.XLOOKUP(E582,AF:AF,AG:AG)</f>
        <v/>
      </c>
      <c r="S582">
        <f>_xlfn.XLOOKUP(E582,AF:AF,AI:AI)</f>
        <v/>
      </c>
      <c r="T582">
        <f>WEEKNUM(G582)</f>
        <v/>
      </c>
      <c r="U582">
        <f>YEAR(G582)</f>
        <v/>
      </c>
      <c r="V582" s="117">
        <f>IFERROR(Q582/N582,"0")</f>
        <v/>
      </c>
      <c r="AF582" t="n">
        <v>30103</v>
      </c>
      <c r="AG582" t="inlineStr">
        <is>
          <t>GRAND UNIVERSE LUCCA, AUTOGRAPH COLLECTION</t>
        </is>
      </c>
      <c r="AH582" t="inlineStr">
        <is>
          <t>HTL</t>
        </is>
      </c>
      <c r="AI582" t="inlineStr">
        <is>
          <t>Italy</t>
        </is>
      </c>
      <c r="BH582" t="n">
        <v>609</v>
      </c>
      <c r="BI582" t="inlineStr">
        <is>
          <t>RocioZ</t>
        </is>
      </c>
    </row>
    <row r="583">
      <c r="A583">
        <f>_xlfn.XLOOKUP(D583,BN:BN,BO:BO)</f>
        <v/>
      </c>
      <c r="B583" t="inlineStr">
        <is>
          <t>LLC</t>
        </is>
      </c>
      <c r="C583" t="n">
        <v>9</v>
      </c>
      <c r="D583">
        <f>_xlfn.XLOOKUP(C583,BH:BH,BI:BI)</f>
        <v/>
      </c>
      <c r="E583" t="n">
        <v>23362</v>
      </c>
      <c r="F583" t="inlineStr">
        <is>
          <t>Pago estadía</t>
        </is>
      </c>
      <c r="G583" s="234" t="n">
        <v>45653</v>
      </c>
      <c r="H583" s="234" t="n">
        <v>45661</v>
      </c>
      <c r="I583" t="inlineStr">
        <is>
          <t>HTL</t>
        </is>
      </c>
      <c r="J583">
        <f>_xlfn.XLOOKUP(I583,AS:AS,AU:AU)</f>
        <v/>
      </c>
      <c r="K583" t="inlineStr">
        <is>
          <t>USD</t>
        </is>
      </c>
      <c r="L583" s="238" t="n">
        <v>38649.61</v>
      </c>
      <c r="M583">
        <f>L583*_xlfn.XLOOKUP(K583,AM:AM,AN:AN)</f>
        <v/>
      </c>
      <c r="N583">
        <f>L583*_xlfn.XLOOKUP(K583,AM:AM,AO:AO)</f>
        <v/>
      </c>
      <c r="O583" s="238" t="n">
        <v>3188.81</v>
      </c>
      <c r="P583">
        <f>O583*_xlfn.XLOOKUP(K583,AM:AM,AN:AN)</f>
        <v/>
      </c>
      <c r="Q583">
        <f>O583*_xlfn.XLOOKUP(K583,AM:AM,AO:AO)</f>
        <v/>
      </c>
      <c r="R583">
        <f>_xlfn.XLOOKUP(E583,AF:AF,AG:AG)</f>
        <v/>
      </c>
      <c r="S583">
        <f>_xlfn.XLOOKUP(E583,AF:AF,AI:AI)</f>
        <v/>
      </c>
      <c r="T583">
        <f>WEEKNUM(G583)</f>
        <v/>
      </c>
      <c r="U583">
        <f>YEAR(G583)</f>
        <v/>
      </c>
      <c r="V583" s="117">
        <f>IFERROR(Q583/N583,"0")</f>
        <v/>
      </c>
      <c r="AF583" t="n">
        <v>30104</v>
      </c>
      <c r="AG583" t="inlineStr">
        <is>
          <t>HOTEL NH COLLECTION MADRID PASEO DEL PRADO</t>
        </is>
      </c>
      <c r="AH583" t="inlineStr">
        <is>
          <t>HTL</t>
        </is>
      </c>
      <c r="AI583" t="inlineStr">
        <is>
          <t>Spain</t>
        </is>
      </c>
      <c r="BH583" t="n">
        <v>610</v>
      </c>
      <c r="BI583" t="inlineStr">
        <is>
          <t>VivianaS</t>
        </is>
      </c>
    </row>
    <row r="584">
      <c r="A584">
        <f>_xlfn.XLOOKUP(D584,BN:BN,BO:BO)</f>
        <v/>
      </c>
      <c r="B584" t="inlineStr">
        <is>
          <t>LLC</t>
        </is>
      </c>
      <c r="C584" t="n">
        <v>10</v>
      </c>
      <c r="D584">
        <f>_xlfn.XLOOKUP(C584,BH:BH,BI:BI)</f>
        <v/>
      </c>
      <c r="E584" t="n">
        <v>23590</v>
      </c>
      <c r="F584" t="inlineStr">
        <is>
          <t>Vuelo Denver-México Sergio Berger</t>
        </is>
      </c>
      <c r="G584" s="234" t="n">
        <v>45653</v>
      </c>
      <c r="H584" s="234" t="n">
        <v>45653</v>
      </c>
      <c r="I584" t="inlineStr">
        <is>
          <t>VLO</t>
        </is>
      </c>
      <c r="J584">
        <f>_xlfn.XLOOKUP(I584,AS:AS,AU:AU)</f>
        <v/>
      </c>
      <c r="K584" t="inlineStr">
        <is>
          <t>USD</t>
        </is>
      </c>
      <c r="L584" s="238" t="n">
        <v>692.8099999999999</v>
      </c>
      <c r="M584">
        <f>L584*_xlfn.XLOOKUP(K584,AM:AM,AN:AN)</f>
        <v/>
      </c>
      <c r="N584">
        <f>L584*_xlfn.XLOOKUP(K584,AM:AM,AO:AO)</f>
        <v/>
      </c>
      <c r="O584" s="238" t="n">
        <v>112.32</v>
      </c>
      <c r="P584">
        <f>O584*_xlfn.XLOOKUP(K584,AM:AM,AN:AN)</f>
        <v/>
      </c>
      <c r="Q584">
        <f>O584*_xlfn.XLOOKUP(K584,AM:AM,AO:AO)</f>
        <v/>
      </c>
      <c r="R584">
        <f>_xlfn.XLOOKUP(E584,AF:AF,AG:AG)</f>
        <v/>
      </c>
      <c r="S584">
        <f>_xlfn.XLOOKUP(E584,AF:AF,AI:AI)</f>
        <v/>
      </c>
      <c r="T584">
        <f>WEEKNUM(G584)</f>
        <v/>
      </c>
      <c r="U584">
        <f>YEAR(G584)</f>
        <v/>
      </c>
      <c r="V584" s="117">
        <f>IFERROR(Q584/N584,"0")</f>
        <v/>
      </c>
      <c r="AF584" t="n">
        <v>30110</v>
      </c>
      <c r="AG584" t="inlineStr">
        <is>
          <t>THE NEWT IN SOMERSET</t>
        </is>
      </c>
      <c r="AH584" t="inlineStr">
        <is>
          <t>HTL</t>
        </is>
      </c>
      <c r="AI584" t="inlineStr">
        <is>
          <t>United Kingdom</t>
        </is>
      </c>
      <c r="BH584" t="n">
        <v>613</v>
      </c>
      <c r="BI584" t="inlineStr">
        <is>
          <t>RocioZ</t>
        </is>
      </c>
    </row>
    <row r="585">
      <c r="A585">
        <f>_xlfn.XLOOKUP(D585,BN:BN,BO:BO)</f>
        <v/>
      </c>
      <c r="B585" t="inlineStr">
        <is>
          <t>LLC</t>
        </is>
      </c>
      <c r="C585" t="n">
        <v>10</v>
      </c>
      <c r="D585">
        <f>_xlfn.XLOOKUP(C585,BH:BH,BI:BI)</f>
        <v/>
      </c>
      <c r="E585" t="n">
        <v>23590</v>
      </c>
      <c r="F585" t="inlineStr">
        <is>
          <t>Vuelo Denver-México Andres Carretero</t>
        </is>
      </c>
      <c r="G585" s="234" t="n">
        <v>45653</v>
      </c>
      <c r="H585" s="234" t="n">
        <v>45653</v>
      </c>
      <c r="I585" t="inlineStr">
        <is>
          <t>VLO</t>
        </is>
      </c>
      <c r="J585">
        <f>_xlfn.XLOOKUP(I585,AS:AS,AU:AU)</f>
        <v/>
      </c>
      <c r="K585" t="inlineStr">
        <is>
          <t>USD</t>
        </is>
      </c>
      <c r="L585" s="238" t="n">
        <v>692.8099999999999</v>
      </c>
      <c r="M585">
        <f>L585*_xlfn.XLOOKUP(K585,AM:AM,AN:AN)</f>
        <v/>
      </c>
      <c r="N585">
        <f>L585*_xlfn.XLOOKUP(K585,AM:AM,AO:AO)</f>
        <v/>
      </c>
      <c r="O585" s="238" t="n">
        <v>112.32</v>
      </c>
      <c r="P585">
        <f>O585*_xlfn.XLOOKUP(K585,AM:AM,AN:AN)</f>
        <v/>
      </c>
      <c r="Q585">
        <f>O585*_xlfn.XLOOKUP(K585,AM:AM,AO:AO)</f>
        <v/>
      </c>
      <c r="R585">
        <f>_xlfn.XLOOKUP(E585,AF:AF,AG:AG)</f>
        <v/>
      </c>
      <c r="S585">
        <f>_xlfn.XLOOKUP(E585,AF:AF,AI:AI)</f>
        <v/>
      </c>
      <c r="T585">
        <f>WEEKNUM(G585)</f>
        <v/>
      </c>
      <c r="U585">
        <f>YEAR(G585)</f>
        <v/>
      </c>
      <c r="V585" s="117">
        <f>IFERROR(Q585/N585,"0")</f>
        <v/>
      </c>
      <c r="AF585" t="n">
        <v>30111</v>
      </c>
      <c r="AG585" t="inlineStr">
        <is>
          <t>Caprice DMC &amp; EVENTS</t>
        </is>
      </c>
      <c r="AI585" t="inlineStr">
        <is>
          <t>Morocco</t>
        </is>
      </c>
      <c r="BH585" t="n">
        <v>614</v>
      </c>
      <c r="BI585" t="inlineStr">
        <is>
          <t>MariaJose</t>
        </is>
      </c>
    </row>
    <row r="586">
      <c r="A586">
        <f>_xlfn.XLOOKUP(D586,BN:BN,BO:BO)</f>
        <v/>
      </c>
      <c r="B586" t="inlineStr">
        <is>
          <t>LLC</t>
        </is>
      </c>
      <c r="C586" t="n">
        <v>10</v>
      </c>
      <c r="D586">
        <f>_xlfn.XLOOKUP(C586,BH:BH,BI:BI)</f>
        <v/>
      </c>
      <c r="E586" t="n">
        <v>0</v>
      </c>
      <c r="F586" t="inlineStr">
        <is>
          <t>Fee de emisión Vuelo Denver-México</t>
        </is>
      </c>
      <c r="G586" s="234" t="n">
        <v>45653</v>
      </c>
      <c r="H586" s="234" t="n">
        <v>45653</v>
      </c>
      <c r="I586" t="inlineStr">
        <is>
          <t>HPS</t>
        </is>
      </c>
      <c r="J586">
        <f>_xlfn.XLOOKUP(I586,AS:AS,AU:AU)</f>
        <v/>
      </c>
      <c r="K586" t="inlineStr">
        <is>
          <t>USD</t>
        </is>
      </c>
      <c r="L586" s="238" t="n">
        <v>70</v>
      </c>
      <c r="M586">
        <f>L586*_xlfn.XLOOKUP(K586,AM:AM,AN:AN)</f>
        <v/>
      </c>
      <c r="N586">
        <f>L586*_xlfn.XLOOKUP(K586,AM:AM,AO:AO)</f>
        <v/>
      </c>
      <c r="O586" s="238" t="n">
        <v>70</v>
      </c>
      <c r="P586">
        <f>O586*_xlfn.XLOOKUP(K586,AM:AM,AN:AN)</f>
        <v/>
      </c>
      <c r="Q586">
        <f>O586*_xlfn.XLOOKUP(K586,AM:AM,AO:AO)</f>
        <v/>
      </c>
      <c r="R586">
        <f>_xlfn.XLOOKUP(E586,AF:AF,AG:AG)</f>
        <v/>
      </c>
      <c r="S586">
        <f>_xlfn.XLOOKUP(E586,AF:AF,AI:AI)</f>
        <v/>
      </c>
      <c r="T586">
        <f>WEEKNUM(G586)</f>
        <v/>
      </c>
      <c r="U586">
        <f>YEAR(G586)</f>
        <v/>
      </c>
      <c r="V586" s="117">
        <f>IFERROR(Q586/N586,"0")</f>
        <v/>
      </c>
      <c r="AF586" t="n">
        <v>30133</v>
      </c>
      <c r="AG586" t="inlineStr">
        <is>
          <t>VERDURA RESORT A ROCCO FORTE HOTEL</t>
        </is>
      </c>
      <c r="AH586" t="inlineStr">
        <is>
          <t>HTL</t>
        </is>
      </c>
      <c r="AI586" t="inlineStr">
        <is>
          <t>Italy</t>
        </is>
      </c>
      <c r="BH586" t="n">
        <v>615</v>
      </c>
      <c r="BI586" t="inlineStr">
        <is>
          <t>ClaudiaF</t>
        </is>
      </c>
    </row>
    <row r="587">
      <c r="A587">
        <f>_xlfn.XLOOKUP(D587,BN:BN,BO:BO)</f>
        <v/>
      </c>
      <c r="B587" t="inlineStr">
        <is>
          <t>LLC</t>
        </is>
      </c>
      <c r="C587" t="n">
        <v>11</v>
      </c>
      <c r="D587">
        <f>_xlfn.XLOOKUP(C587,BH:BH,BI:BI)</f>
        <v/>
      </c>
      <c r="E587" t="n">
        <v>23590</v>
      </c>
      <c r="F587" t="inlineStr">
        <is>
          <t>Vuelo MEX-ZIH-MEX Sergio Berger</t>
        </is>
      </c>
      <c r="G587" s="234" t="n">
        <v>45655</v>
      </c>
      <c r="H587" s="234" t="n">
        <v>45661</v>
      </c>
      <c r="I587" t="inlineStr">
        <is>
          <t>VLO</t>
        </is>
      </c>
      <c r="J587">
        <f>_xlfn.XLOOKUP(I587,AS:AS,AU:AU)</f>
        <v/>
      </c>
      <c r="K587" t="inlineStr">
        <is>
          <t>USD</t>
        </is>
      </c>
      <c r="L587" s="238" t="n">
        <v>804.83</v>
      </c>
      <c r="M587">
        <f>L587*_xlfn.XLOOKUP(K587,AM:AM,AN:AN)</f>
        <v/>
      </c>
      <c r="N587">
        <f>L587*_xlfn.XLOOKUP(K587,AM:AM,AO:AO)</f>
        <v/>
      </c>
      <c r="O587" s="238" t="n">
        <v>0</v>
      </c>
      <c r="P587">
        <f>O587*_xlfn.XLOOKUP(K587,AM:AM,AN:AN)</f>
        <v/>
      </c>
      <c r="Q587">
        <f>O587*_xlfn.XLOOKUP(K587,AM:AM,AO:AO)</f>
        <v/>
      </c>
      <c r="R587">
        <f>_xlfn.XLOOKUP(E587,AF:AF,AG:AG)</f>
        <v/>
      </c>
      <c r="S587">
        <f>_xlfn.XLOOKUP(E587,AF:AF,AI:AI)</f>
        <v/>
      </c>
      <c r="T587">
        <f>WEEKNUM(G587)</f>
        <v/>
      </c>
      <c r="U587">
        <f>YEAR(G587)</f>
        <v/>
      </c>
      <c r="V587" s="117">
        <f>IFERROR(Q587/N587,"0")</f>
        <v/>
      </c>
      <c r="AF587" t="n">
        <v>30137</v>
      </c>
      <c r="AG587" t="inlineStr">
        <is>
          <t>BOSTON MARRIOTT COPLEY PLACE</t>
        </is>
      </c>
      <c r="AH587" t="inlineStr">
        <is>
          <t>HTL</t>
        </is>
      </c>
      <c r="AI587" t="inlineStr">
        <is>
          <t>United States</t>
        </is>
      </c>
      <c r="BH587" t="n">
        <v>616</v>
      </c>
      <c r="BI587" t="inlineStr">
        <is>
          <t>VivianaS</t>
        </is>
      </c>
    </row>
    <row r="588">
      <c r="A588">
        <f>_xlfn.XLOOKUP(D588,BN:BN,BO:BO)</f>
        <v/>
      </c>
      <c r="B588" t="inlineStr">
        <is>
          <t>LLC</t>
        </is>
      </c>
      <c r="C588" t="n">
        <v>11</v>
      </c>
      <c r="D588">
        <f>_xlfn.XLOOKUP(C588,BH:BH,BI:BI)</f>
        <v/>
      </c>
      <c r="E588" t="n">
        <v>23590</v>
      </c>
      <c r="F588" t="inlineStr">
        <is>
          <t>Vuelo MEX-ZIH-MEX Andres Carretero</t>
        </is>
      </c>
      <c r="G588" s="234" t="n">
        <v>45655</v>
      </c>
      <c r="H588" s="234" t="n">
        <v>45661</v>
      </c>
      <c r="I588" t="inlineStr">
        <is>
          <t>VLO</t>
        </is>
      </c>
      <c r="J588">
        <f>_xlfn.XLOOKUP(I588,AS:AS,AU:AU)</f>
        <v/>
      </c>
      <c r="K588" t="inlineStr">
        <is>
          <t>USD</t>
        </is>
      </c>
      <c r="L588" s="238" t="n">
        <v>804.83</v>
      </c>
      <c r="M588">
        <f>L588*_xlfn.XLOOKUP(K588,AM:AM,AN:AN)</f>
        <v/>
      </c>
      <c r="N588">
        <f>L588*_xlfn.XLOOKUP(K588,AM:AM,AO:AO)</f>
        <v/>
      </c>
      <c r="O588" s="238" t="n">
        <v>0</v>
      </c>
      <c r="P588">
        <f>O588*_xlfn.XLOOKUP(K588,AM:AM,AN:AN)</f>
        <v/>
      </c>
      <c r="Q588">
        <f>O588*_xlfn.XLOOKUP(K588,AM:AM,AO:AO)</f>
        <v/>
      </c>
      <c r="R588">
        <f>_xlfn.XLOOKUP(E588,AF:AF,AG:AG)</f>
        <v/>
      </c>
      <c r="S588">
        <f>_xlfn.XLOOKUP(E588,AF:AF,AI:AI)</f>
        <v/>
      </c>
      <c r="T588">
        <f>WEEKNUM(G588)</f>
        <v/>
      </c>
      <c r="U588">
        <f>YEAR(G588)</f>
        <v/>
      </c>
      <c r="V588" s="117">
        <f>IFERROR(Q588/N588,"0")</f>
        <v/>
      </c>
      <c r="AF588" t="n">
        <v>30138</v>
      </c>
      <c r="AG588" t="inlineStr">
        <is>
          <t>THE RITZ CARLTON LAKE TAHOE</t>
        </is>
      </c>
      <c r="AH588" t="inlineStr">
        <is>
          <t>HTL</t>
        </is>
      </c>
      <c r="AI588" t="inlineStr">
        <is>
          <t>United States</t>
        </is>
      </c>
      <c r="BH588" t="n">
        <v>617</v>
      </c>
      <c r="BI588" t="inlineStr">
        <is>
          <t>LucianaE</t>
        </is>
      </c>
    </row>
    <row r="589">
      <c r="A589">
        <f>_xlfn.XLOOKUP(D589,BN:BN,BO:BO)</f>
        <v/>
      </c>
      <c r="B589" t="inlineStr">
        <is>
          <t>LLC</t>
        </is>
      </c>
      <c r="C589" t="n">
        <v>11</v>
      </c>
      <c r="D589">
        <f>_xlfn.XLOOKUP(C589,BH:BH,BI:BI)</f>
        <v/>
      </c>
      <c r="E589" t="n">
        <v>0</v>
      </c>
      <c r="F589" t="inlineStr">
        <is>
          <t>Fee de emisión Vuelo MEX-ZIH-MEX</t>
        </is>
      </c>
      <c r="G589" s="234" t="n">
        <v>45655</v>
      </c>
      <c r="H589" s="234" t="n">
        <v>45661</v>
      </c>
      <c r="I589" t="inlineStr">
        <is>
          <t>HPS</t>
        </is>
      </c>
      <c r="J589">
        <f>_xlfn.XLOOKUP(I589,AS:AS,AU:AU)</f>
        <v/>
      </c>
      <c r="K589" t="inlineStr">
        <is>
          <t>USD</t>
        </is>
      </c>
      <c r="L589" s="238" t="n">
        <v>35</v>
      </c>
      <c r="M589">
        <f>L589*_xlfn.XLOOKUP(K589,AM:AM,AN:AN)</f>
        <v/>
      </c>
      <c r="N589">
        <f>L589*_xlfn.XLOOKUP(K589,AM:AM,AO:AO)</f>
        <v/>
      </c>
      <c r="O589" s="238" t="n">
        <v>35</v>
      </c>
      <c r="P589">
        <f>O589*_xlfn.XLOOKUP(K589,AM:AM,AN:AN)</f>
        <v/>
      </c>
      <c r="Q589">
        <f>O589*_xlfn.XLOOKUP(K589,AM:AM,AO:AO)</f>
        <v/>
      </c>
      <c r="R589">
        <f>_xlfn.XLOOKUP(E589,AF:AF,AG:AG)</f>
        <v/>
      </c>
      <c r="S589">
        <f>_xlfn.XLOOKUP(E589,AF:AF,AI:AI)</f>
        <v/>
      </c>
      <c r="T589">
        <f>WEEKNUM(G589)</f>
        <v/>
      </c>
      <c r="U589">
        <f>YEAR(G589)</f>
        <v/>
      </c>
      <c r="V589" s="117">
        <f>IFERROR(Q589/N589,"0")</f>
        <v/>
      </c>
      <c r="AF589" t="n">
        <v>30140</v>
      </c>
      <c r="AG589" t="inlineStr">
        <is>
          <t>KIMPTON CANARY HOTEL</t>
        </is>
      </c>
      <c r="AH589" t="inlineStr">
        <is>
          <t>HTL</t>
        </is>
      </c>
      <c r="AI589" t="inlineStr">
        <is>
          <t>United States</t>
        </is>
      </c>
      <c r="BH589" t="n">
        <v>618</v>
      </c>
      <c r="BI589" t="inlineStr">
        <is>
          <t>MinervaH</t>
        </is>
      </c>
    </row>
    <row r="590">
      <c r="A590">
        <f>_xlfn.XLOOKUP(D590,BN:BN,BO:BO)</f>
        <v/>
      </c>
      <c r="B590" t="inlineStr">
        <is>
          <t>LLC</t>
        </is>
      </c>
      <c r="C590" t="n">
        <v>11</v>
      </c>
      <c r="D590">
        <f>_xlfn.XLOOKUP(C590,BH:BH,BI:BI)</f>
        <v/>
      </c>
      <c r="E590" t="n">
        <v>0</v>
      </c>
      <c r="F590" t="inlineStr">
        <is>
          <t>Honorarios por Servicio Agencia</t>
        </is>
      </c>
      <c r="G590" s="234" t="n">
        <v>45655</v>
      </c>
      <c r="H590" s="234" t="n">
        <v>45661</v>
      </c>
      <c r="I590" t="inlineStr">
        <is>
          <t>HPS</t>
        </is>
      </c>
      <c r="J590">
        <f>_xlfn.XLOOKUP(I590,AS:AS,AU:AU)</f>
        <v/>
      </c>
      <c r="K590" t="inlineStr">
        <is>
          <t>USD</t>
        </is>
      </c>
      <c r="L590" s="238" t="n">
        <v>7.61</v>
      </c>
      <c r="M590">
        <f>L590*_xlfn.XLOOKUP(K590,AM:AM,AN:AN)</f>
        <v/>
      </c>
      <c r="N590">
        <f>L590*_xlfn.XLOOKUP(K590,AM:AM,AO:AO)</f>
        <v/>
      </c>
      <c r="O590" s="238" t="n">
        <v>7.61</v>
      </c>
      <c r="P590">
        <f>O590*_xlfn.XLOOKUP(K590,AM:AM,AN:AN)</f>
        <v/>
      </c>
      <c r="Q590">
        <f>O590*_xlfn.XLOOKUP(K590,AM:AM,AO:AO)</f>
        <v/>
      </c>
      <c r="R590">
        <f>_xlfn.XLOOKUP(E590,AF:AF,AG:AG)</f>
        <v/>
      </c>
      <c r="S590">
        <f>_xlfn.XLOOKUP(E590,AF:AF,AI:AI)</f>
        <v/>
      </c>
      <c r="T590">
        <f>WEEKNUM(G590)</f>
        <v/>
      </c>
      <c r="U590">
        <f>YEAR(G590)</f>
        <v/>
      </c>
      <c r="V590" s="117">
        <f>IFERROR(Q590/N590,"0")</f>
        <v/>
      </c>
      <c r="AF590" t="n">
        <v>30141</v>
      </c>
      <c r="AG590" t="inlineStr">
        <is>
          <t>L'ERMITAGE BEVERLY HILLS</t>
        </is>
      </c>
      <c r="AH590" t="inlineStr">
        <is>
          <t>HTL</t>
        </is>
      </c>
      <c r="AI590" t="inlineStr">
        <is>
          <t>United States</t>
        </is>
      </c>
      <c r="BH590" t="n">
        <v>621</v>
      </c>
      <c r="BI590" t="inlineStr">
        <is>
          <t>AndreaG</t>
        </is>
      </c>
    </row>
    <row r="591">
      <c r="A591">
        <f>_xlfn.XLOOKUP(D591,BN:BN,BO:BO)</f>
        <v/>
      </c>
      <c r="B591" t="inlineStr">
        <is>
          <t>LLC</t>
        </is>
      </c>
      <c r="C591" t="n">
        <v>12</v>
      </c>
      <c r="D591">
        <f>_xlfn.XLOOKUP(C591,BH:BH,BI:BI)</f>
        <v/>
      </c>
      <c r="E591" t="n">
        <v>23619</v>
      </c>
      <c r="F591" t="inlineStr">
        <is>
          <t>Traslado en Austria</t>
        </is>
      </c>
      <c r="G591" s="234" t="n">
        <v>45644</v>
      </c>
      <c r="H591" s="234" t="n">
        <v>45647</v>
      </c>
      <c r="I591" t="inlineStr">
        <is>
          <t>TRF</t>
        </is>
      </c>
      <c r="J591">
        <f>_xlfn.XLOOKUP(I591,AS:AS,AU:AU)</f>
        <v/>
      </c>
      <c r="K591" t="inlineStr">
        <is>
          <t>EUR</t>
        </is>
      </c>
      <c r="L591" s="238" t="n">
        <v>897</v>
      </c>
      <c r="M591">
        <f>L591*_xlfn.XLOOKUP(K591,AM:AM,AN:AN)</f>
        <v/>
      </c>
      <c r="N591">
        <f>L591*_xlfn.XLOOKUP(K591,AM:AM,AO:AO)</f>
        <v/>
      </c>
      <c r="O591" s="238" t="n">
        <v>0</v>
      </c>
      <c r="P591">
        <f>O591*_xlfn.XLOOKUP(K591,AM:AM,AN:AN)</f>
        <v/>
      </c>
      <c r="Q591">
        <f>O591*_xlfn.XLOOKUP(K591,AM:AM,AO:AO)</f>
        <v/>
      </c>
      <c r="R591">
        <f>_xlfn.XLOOKUP(E591,AF:AF,AG:AG)</f>
        <v/>
      </c>
      <c r="S591">
        <f>_xlfn.XLOOKUP(E591,AF:AF,AI:AI)</f>
        <v/>
      </c>
      <c r="T591">
        <f>WEEKNUM(G591)</f>
        <v/>
      </c>
      <c r="U591">
        <f>YEAR(G591)</f>
        <v/>
      </c>
      <c r="V591" s="117">
        <f>IFERROR(Q591/N591,"0")</f>
        <v/>
      </c>
      <c r="AF591" t="n">
        <v>30164</v>
      </c>
      <c r="AG591" t="inlineStr">
        <is>
          <t>RAFFLES BOSTON</t>
        </is>
      </c>
      <c r="AH591" t="inlineStr">
        <is>
          <t>HTL</t>
        </is>
      </c>
      <c r="AI591" t="inlineStr">
        <is>
          <t>United States</t>
        </is>
      </c>
      <c r="BH591" t="n">
        <v>622</v>
      </c>
      <c r="BI591" t="inlineStr">
        <is>
          <t>VivianaS</t>
        </is>
      </c>
    </row>
    <row r="592">
      <c r="A592">
        <f>_xlfn.XLOOKUP(D592,BN:BN,BO:BO)</f>
        <v/>
      </c>
      <c r="B592" t="inlineStr">
        <is>
          <t>LLC</t>
        </is>
      </c>
      <c r="C592" t="n">
        <v>12</v>
      </c>
      <c r="D592">
        <f>_xlfn.XLOOKUP(C592,BH:BH,BI:BI)</f>
        <v/>
      </c>
      <c r="E592" t="n">
        <v>23619</v>
      </c>
      <c r="F592" t="inlineStr">
        <is>
          <t>Traslados privados</t>
        </is>
      </c>
      <c r="G592" s="234" t="n">
        <v>45644</v>
      </c>
      <c r="H592" s="234" t="n">
        <v>45647</v>
      </c>
      <c r="I592" t="inlineStr">
        <is>
          <t>TRF</t>
        </is>
      </c>
      <c r="J592">
        <f>_xlfn.XLOOKUP(I592,AS:AS,AU:AU)</f>
        <v/>
      </c>
      <c r="K592" t="inlineStr">
        <is>
          <t>EUR</t>
        </is>
      </c>
      <c r="L592" s="238" t="n">
        <v>2093</v>
      </c>
      <c r="M592">
        <f>L592*_xlfn.XLOOKUP(K592,AM:AM,AN:AN)</f>
        <v/>
      </c>
      <c r="N592">
        <f>L592*_xlfn.XLOOKUP(K592,AM:AM,AO:AO)</f>
        <v/>
      </c>
      <c r="O592" s="238" t="n">
        <v>0</v>
      </c>
      <c r="P592">
        <f>O592*_xlfn.XLOOKUP(K592,AM:AM,AN:AN)</f>
        <v/>
      </c>
      <c r="Q592">
        <f>O592*_xlfn.XLOOKUP(K592,AM:AM,AO:AO)</f>
        <v/>
      </c>
      <c r="R592">
        <f>_xlfn.XLOOKUP(E592,AF:AF,AG:AG)</f>
        <v/>
      </c>
      <c r="S592">
        <f>_xlfn.XLOOKUP(E592,AF:AF,AI:AI)</f>
        <v/>
      </c>
      <c r="T592">
        <f>WEEKNUM(G592)</f>
        <v/>
      </c>
      <c r="U592">
        <f>YEAR(G592)</f>
        <v/>
      </c>
      <c r="V592" s="117">
        <f>IFERROR(Q592/N592,"0")</f>
        <v/>
      </c>
      <c r="AF592" t="n">
        <v>30165</v>
      </c>
      <c r="AG592" t="inlineStr">
        <is>
          <t>FOUR SEASONS HOTEL BOSTON</t>
        </is>
      </c>
      <c r="AH592" t="inlineStr">
        <is>
          <t>HTL</t>
        </is>
      </c>
      <c r="AI592" t="inlineStr">
        <is>
          <t>United States</t>
        </is>
      </c>
      <c r="BH592" t="n">
        <v>624</v>
      </c>
      <c r="BI592" t="inlineStr">
        <is>
          <t>MariellaP</t>
        </is>
      </c>
    </row>
    <row r="593">
      <c r="A593">
        <f>_xlfn.XLOOKUP(D593,BN:BN,BO:BO)</f>
        <v/>
      </c>
      <c r="B593" t="inlineStr">
        <is>
          <t>LLC</t>
        </is>
      </c>
      <c r="C593" t="n">
        <v>12</v>
      </c>
      <c r="D593">
        <f>_xlfn.XLOOKUP(C593,BH:BH,BI:BI)</f>
        <v/>
      </c>
      <c r="E593" t="n">
        <v>23619</v>
      </c>
      <c r="F593" t="inlineStr">
        <is>
          <t>Tickets para el castillo de Neuschwanstein Tour</t>
        </is>
      </c>
      <c r="G593" s="234" t="n">
        <v>45644</v>
      </c>
      <c r="H593" s="234" t="n">
        <v>45647</v>
      </c>
      <c r="I593" t="inlineStr">
        <is>
          <t>TRF</t>
        </is>
      </c>
      <c r="J593">
        <f>_xlfn.XLOOKUP(I593,AS:AS,AU:AU)</f>
        <v/>
      </c>
      <c r="K593" t="inlineStr">
        <is>
          <t>EUR</t>
        </is>
      </c>
      <c r="L593" s="238" t="n">
        <v>765</v>
      </c>
      <c r="M593">
        <f>L593*_xlfn.XLOOKUP(K593,AM:AM,AN:AN)</f>
        <v/>
      </c>
      <c r="N593">
        <f>L593*_xlfn.XLOOKUP(K593,AM:AM,AO:AO)</f>
        <v/>
      </c>
      <c r="O593" s="238" t="n">
        <v>0</v>
      </c>
      <c r="P593">
        <f>O593*_xlfn.XLOOKUP(K593,AM:AM,AN:AN)</f>
        <v/>
      </c>
      <c r="Q593">
        <f>O593*_xlfn.XLOOKUP(K593,AM:AM,AO:AO)</f>
        <v/>
      </c>
      <c r="R593">
        <f>_xlfn.XLOOKUP(E593,AF:AF,AG:AG)</f>
        <v/>
      </c>
      <c r="S593">
        <f>_xlfn.XLOOKUP(E593,AF:AF,AI:AI)</f>
        <v/>
      </c>
      <c r="T593">
        <f>WEEKNUM(G593)</f>
        <v/>
      </c>
      <c r="U593">
        <f>YEAR(G593)</f>
        <v/>
      </c>
      <c r="V593" s="117">
        <f>IFERROR(Q593/N593,"0")</f>
        <v/>
      </c>
      <c r="AF593" t="n">
        <v>30166</v>
      </c>
      <c r="AG593" t="inlineStr">
        <is>
          <t>HOTEL ESCONDIDO</t>
        </is>
      </c>
      <c r="AH593" t="inlineStr">
        <is>
          <t>HTL</t>
        </is>
      </c>
      <c r="AI593" t="inlineStr">
        <is>
          <t>Mexico</t>
        </is>
      </c>
      <c r="BH593" t="n">
        <v>625</v>
      </c>
      <c r="BI593" t="inlineStr">
        <is>
          <t>VivianaS</t>
        </is>
      </c>
    </row>
    <row r="594">
      <c r="A594">
        <f>_xlfn.XLOOKUP(D594,BN:BN,BO:BO)</f>
        <v/>
      </c>
      <c r="B594" t="inlineStr">
        <is>
          <t>LLC</t>
        </is>
      </c>
      <c r="C594" t="n">
        <v>12</v>
      </c>
      <c r="D594">
        <f>_xlfn.XLOOKUP(C594,BH:BH,BI:BI)</f>
        <v/>
      </c>
      <c r="E594" t="n">
        <v>24401</v>
      </c>
      <c r="F594" t="inlineStr">
        <is>
          <t>Servicios con We Plan</t>
        </is>
      </c>
      <c r="G594" s="234" t="n">
        <v>45644</v>
      </c>
      <c r="H594" s="234" t="n">
        <v>45647</v>
      </c>
      <c r="I594" t="inlineStr">
        <is>
          <t>ATR</t>
        </is>
      </c>
      <c r="J594">
        <f>_xlfn.XLOOKUP(I594,AS:AS,AU:AU)</f>
        <v/>
      </c>
      <c r="K594" t="inlineStr">
        <is>
          <t>EUR</t>
        </is>
      </c>
      <c r="L594" s="238" t="n">
        <v>1538.03</v>
      </c>
      <c r="M594">
        <f>L594*_xlfn.XLOOKUP(K594,AM:AM,AN:AN)</f>
        <v/>
      </c>
      <c r="N594">
        <f>L594*_xlfn.XLOOKUP(K594,AM:AM,AO:AO)</f>
        <v/>
      </c>
      <c r="O594" s="238" t="n">
        <v>0</v>
      </c>
      <c r="P594">
        <f>O594*_xlfn.XLOOKUP(K594,AM:AM,AN:AN)</f>
        <v/>
      </c>
      <c r="Q594">
        <f>O594*_xlfn.XLOOKUP(K594,AM:AM,AO:AO)</f>
        <v/>
      </c>
      <c r="R594">
        <f>_xlfn.XLOOKUP(E594,AF:AF,AG:AG)</f>
        <v/>
      </c>
      <c r="S594">
        <f>_xlfn.XLOOKUP(E594,AF:AF,AI:AI)</f>
        <v/>
      </c>
      <c r="T594">
        <f>WEEKNUM(G594)</f>
        <v/>
      </c>
      <c r="U594">
        <f>YEAR(G594)</f>
        <v/>
      </c>
      <c r="V594" s="117">
        <f>IFERROR(Q594/N594,"0")</f>
        <v/>
      </c>
      <c r="AF594" t="n">
        <v>30211</v>
      </c>
      <c r="AG594" t="inlineStr">
        <is>
          <t>THE RETREAT AT BLUE LAGOON ICELAND</t>
        </is>
      </c>
      <c r="AH594" t="inlineStr">
        <is>
          <t>HTL</t>
        </is>
      </c>
      <c r="AI594" t="inlineStr">
        <is>
          <t>Iceland</t>
        </is>
      </c>
      <c r="BH594" t="n">
        <v>626</v>
      </c>
      <c r="BI594" t="inlineStr">
        <is>
          <t>VivianaS</t>
        </is>
      </c>
    </row>
    <row r="595">
      <c r="A595">
        <f>_xlfn.XLOOKUP(D595,BN:BN,BO:BO)</f>
        <v/>
      </c>
      <c r="B595" t="inlineStr">
        <is>
          <t>LLC</t>
        </is>
      </c>
      <c r="C595" t="n">
        <v>12</v>
      </c>
      <c r="D595">
        <f>_xlfn.XLOOKUP(C595,BH:BH,BI:BI)</f>
        <v/>
      </c>
      <c r="E595" t="n">
        <v>25704</v>
      </c>
      <c r="F595" t="inlineStr">
        <is>
          <t>Registro de comisión</t>
        </is>
      </c>
      <c r="G595" s="234" t="n">
        <v>45651</v>
      </c>
      <c r="H595" s="234" t="n">
        <v>45654</v>
      </c>
      <c r="I595" t="inlineStr">
        <is>
          <t>HTL</t>
        </is>
      </c>
      <c r="J595">
        <f>_xlfn.XLOOKUP(I595,AS:AS,AU:AU)</f>
        <v/>
      </c>
      <c r="K595" t="inlineStr">
        <is>
          <t>EUR</t>
        </is>
      </c>
      <c r="L595" s="238" t="n">
        <v>1185.9</v>
      </c>
      <c r="M595">
        <f>L595*_xlfn.XLOOKUP(K595,AM:AM,AN:AN)</f>
        <v/>
      </c>
      <c r="N595">
        <f>L595*_xlfn.XLOOKUP(K595,AM:AM,AO:AO)</f>
        <v/>
      </c>
      <c r="O595" s="238" t="n">
        <v>1185.9</v>
      </c>
      <c r="P595">
        <f>O595*_xlfn.XLOOKUP(K595,AM:AM,AN:AN)</f>
        <v/>
      </c>
      <c r="Q595">
        <f>O595*_xlfn.XLOOKUP(K595,AM:AM,AO:AO)</f>
        <v/>
      </c>
      <c r="R595">
        <f>_xlfn.XLOOKUP(E595,AF:AF,AG:AG)</f>
        <v/>
      </c>
      <c r="S595">
        <f>_xlfn.XLOOKUP(E595,AF:AF,AI:AI)</f>
        <v/>
      </c>
      <c r="T595">
        <f>WEEKNUM(G595)</f>
        <v/>
      </c>
      <c r="U595">
        <f>YEAR(G595)</f>
        <v/>
      </c>
      <c r="V595" s="117">
        <f>IFERROR(Q595/N595,"0")</f>
        <v/>
      </c>
      <c r="AF595" t="n">
        <v>30212</v>
      </c>
      <c r="AG595" t="inlineStr">
        <is>
          <t>THE MERRION HOTEL DUBLIN</t>
        </is>
      </c>
      <c r="AH595" t="inlineStr">
        <is>
          <t>HTL</t>
        </is>
      </c>
      <c r="AI595" t="inlineStr">
        <is>
          <t>Ireland</t>
        </is>
      </c>
      <c r="BH595" t="n">
        <v>627</v>
      </c>
      <c r="BI595" t="inlineStr">
        <is>
          <t>VivianaS</t>
        </is>
      </c>
    </row>
    <row r="596">
      <c r="A596">
        <f>_xlfn.XLOOKUP(D596,BN:BN,BO:BO)</f>
        <v/>
      </c>
      <c r="B596" t="inlineStr">
        <is>
          <t>LLC</t>
        </is>
      </c>
      <c r="C596" t="n">
        <v>12</v>
      </c>
      <c r="D596">
        <f>_xlfn.XLOOKUP(C596,BH:BH,BI:BI)</f>
        <v/>
      </c>
      <c r="E596" t="n">
        <v>25926</v>
      </c>
      <c r="F596" t="inlineStr">
        <is>
          <t>Registro de comisión</t>
        </is>
      </c>
      <c r="G596" s="234" t="n">
        <v>45644</v>
      </c>
      <c r="H596" s="234" t="n">
        <v>45654</v>
      </c>
      <c r="I596" t="inlineStr">
        <is>
          <t>HTL</t>
        </is>
      </c>
      <c r="J596">
        <f>_xlfn.XLOOKUP(I596,AS:AS,AU:AU)</f>
        <v/>
      </c>
      <c r="K596" t="inlineStr">
        <is>
          <t>EUR</t>
        </is>
      </c>
      <c r="L596" s="238" t="n">
        <v>4580.32</v>
      </c>
      <c r="M596">
        <f>L596*_xlfn.XLOOKUP(K596,AM:AM,AN:AN)</f>
        <v/>
      </c>
      <c r="N596">
        <f>L596*_xlfn.XLOOKUP(K596,AM:AM,AO:AO)</f>
        <v/>
      </c>
      <c r="O596" s="238" t="n">
        <v>4580.32</v>
      </c>
      <c r="P596">
        <f>O596*_xlfn.XLOOKUP(K596,AM:AM,AN:AN)</f>
        <v/>
      </c>
      <c r="Q596">
        <f>O596*_xlfn.XLOOKUP(K596,AM:AM,AO:AO)</f>
        <v/>
      </c>
      <c r="R596">
        <f>_xlfn.XLOOKUP(E596,AF:AF,AG:AG)</f>
        <v/>
      </c>
      <c r="S596">
        <f>_xlfn.XLOOKUP(E596,AF:AF,AI:AI)</f>
        <v/>
      </c>
      <c r="T596">
        <f>WEEKNUM(G596)</f>
        <v/>
      </c>
      <c r="U596">
        <f>YEAR(G596)</f>
        <v/>
      </c>
      <c r="V596" s="117">
        <f>IFERROR(Q596/N596,"0")</f>
        <v/>
      </c>
      <c r="AF596" t="n">
        <v>30215</v>
      </c>
      <c r="AG596" t="inlineStr">
        <is>
          <t>VIAJAR PARA DISFRUTAR</t>
        </is>
      </c>
      <c r="AH596" t="inlineStr">
        <is>
          <t>PKT</t>
        </is>
      </c>
      <c r="AI596" t="inlineStr">
        <is>
          <t>Mexico</t>
        </is>
      </c>
      <c r="BH596" t="n">
        <v>628</v>
      </c>
      <c r="BI596" t="inlineStr">
        <is>
          <t>MariellaP</t>
        </is>
      </c>
    </row>
    <row r="597">
      <c r="A597">
        <f>_xlfn.XLOOKUP(D597,BN:BN,BO:BO)</f>
        <v/>
      </c>
      <c r="B597" t="inlineStr">
        <is>
          <t>LLC</t>
        </is>
      </c>
      <c r="C597" t="n">
        <v>12</v>
      </c>
      <c r="D597">
        <f>_xlfn.XLOOKUP(C597,BH:BH,BI:BI)</f>
        <v/>
      </c>
      <c r="E597" t="n">
        <v>25927</v>
      </c>
      <c r="F597" t="inlineStr">
        <is>
          <t>Registro de comisión</t>
        </is>
      </c>
      <c r="G597" s="234" t="n">
        <v>45644</v>
      </c>
      <c r="H597" s="234" t="n">
        <v>45654</v>
      </c>
      <c r="I597" t="inlineStr">
        <is>
          <t>HTL</t>
        </is>
      </c>
      <c r="J597">
        <f>_xlfn.XLOOKUP(I597,AS:AS,AU:AU)</f>
        <v/>
      </c>
      <c r="K597" t="inlineStr">
        <is>
          <t>EUR</t>
        </is>
      </c>
      <c r="L597" s="238" t="n">
        <v>1462.25</v>
      </c>
      <c r="M597">
        <f>L597*_xlfn.XLOOKUP(K597,AM:AM,AN:AN)</f>
        <v/>
      </c>
      <c r="N597">
        <f>L597*_xlfn.XLOOKUP(K597,AM:AM,AO:AO)</f>
        <v/>
      </c>
      <c r="O597" s="238" t="n">
        <v>1462.25</v>
      </c>
      <c r="P597">
        <f>O597*_xlfn.XLOOKUP(K597,AM:AM,AN:AN)</f>
        <v/>
      </c>
      <c r="Q597">
        <f>O597*_xlfn.XLOOKUP(K597,AM:AM,AO:AO)</f>
        <v/>
      </c>
      <c r="R597">
        <f>_xlfn.XLOOKUP(E597,AF:AF,AG:AG)</f>
        <v/>
      </c>
      <c r="S597">
        <f>_xlfn.XLOOKUP(E597,AF:AF,AI:AI)</f>
        <v/>
      </c>
      <c r="T597">
        <f>WEEKNUM(G597)</f>
        <v/>
      </c>
      <c r="U597">
        <f>YEAR(G597)</f>
        <v/>
      </c>
      <c r="V597" s="117">
        <f>IFERROR(Q597/N597,"0")</f>
        <v/>
      </c>
      <c r="AF597" t="n">
        <v>30216</v>
      </c>
      <c r="AG597" t="inlineStr">
        <is>
          <t>CASTELBRANDO</t>
        </is>
      </c>
      <c r="AH597" t="inlineStr">
        <is>
          <t>HTL</t>
        </is>
      </c>
      <c r="AI597" t="inlineStr">
        <is>
          <t>Italy</t>
        </is>
      </c>
      <c r="BH597" t="n">
        <v>629</v>
      </c>
      <c r="BI597" t="inlineStr">
        <is>
          <t>DianaM</t>
        </is>
      </c>
    </row>
    <row r="598">
      <c r="A598">
        <f>_xlfn.XLOOKUP(D598,BN:BN,BO:BO)</f>
        <v/>
      </c>
      <c r="B598" t="inlineStr">
        <is>
          <t>LLC</t>
        </is>
      </c>
      <c r="C598" t="n">
        <v>12</v>
      </c>
      <c r="D598">
        <f>_xlfn.XLOOKUP(C598,BH:BH,BI:BI)</f>
        <v/>
      </c>
      <c r="E598" t="n">
        <v>25374</v>
      </c>
      <c r="F598" t="inlineStr">
        <is>
          <t>Comisión</t>
        </is>
      </c>
      <c r="G598" s="234" t="n">
        <v>45644</v>
      </c>
      <c r="H598" s="234" t="n">
        <v>45654</v>
      </c>
      <c r="I598" t="inlineStr">
        <is>
          <t>HTL</t>
        </is>
      </c>
      <c r="J598">
        <f>_xlfn.XLOOKUP(I598,AS:AS,AU:AU)</f>
        <v/>
      </c>
      <c r="K598" t="inlineStr">
        <is>
          <t>EUR</t>
        </is>
      </c>
      <c r="L598" s="238" t="n">
        <v>214.41</v>
      </c>
      <c r="M598">
        <f>L598*_xlfn.XLOOKUP(K598,AM:AM,AN:AN)</f>
        <v/>
      </c>
      <c r="N598">
        <f>L598*_xlfn.XLOOKUP(K598,AM:AM,AO:AO)</f>
        <v/>
      </c>
      <c r="O598" s="238" t="n">
        <v>188.63</v>
      </c>
      <c r="P598">
        <f>O598*_xlfn.XLOOKUP(K598,AM:AM,AN:AN)</f>
        <v/>
      </c>
      <c r="Q598">
        <f>O598*_xlfn.XLOOKUP(K598,AM:AM,AO:AO)</f>
        <v/>
      </c>
      <c r="R598">
        <f>_xlfn.XLOOKUP(E598,AF:AF,AG:AG)</f>
        <v/>
      </c>
      <c r="S598">
        <f>_xlfn.XLOOKUP(E598,AF:AF,AI:AI)</f>
        <v/>
      </c>
      <c r="T598">
        <f>WEEKNUM(G598)</f>
        <v/>
      </c>
      <c r="U598">
        <f>YEAR(G598)</f>
        <v/>
      </c>
      <c r="V598" s="117">
        <f>IFERROR(Q598/N598,"0")</f>
        <v/>
      </c>
      <c r="AF598" t="n">
        <v>30217</v>
      </c>
      <c r="AG598" t="inlineStr">
        <is>
          <t>THE DOMINICK</t>
        </is>
      </c>
      <c r="AH598" t="inlineStr">
        <is>
          <t>HTL</t>
        </is>
      </c>
      <c r="AI598" t="inlineStr">
        <is>
          <t>United States</t>
        </is>
      </c>
      <c r="BH598" t="n">
        <v>630</v>
      </c>
      <c r="BI598" t="inlineStr">
        <is>
          <t>MariellaP</t>
        </is>
      </c>
    </row>
    <row r="599">
      <c r="A599">
        <f>_xlfn.XLOOKUP(D599,BN:BN,BO:BO)</f>
        <v/>
      </c>
      <c r="B599" t="inlineStr">
        <is>
          <t>LLC</t>
        </is>
      </c>
      <c r="C599" t="n">
        <v>12</v>
      </c>
      <c r="D599">
        <f>_xlfn.XLOOKUP(C599,BH:BH,BI:BI)</f>
        <v/>
      </c>
      <c r="E599" t="n">
        <v>25374</v>
      </c>
      <c r="F599" t="inlineStr">
        <is>
          <t>Comisión</t>
        </is>
      </c>
      <c r="G599" s="234" t="n">
        <v>45644</v>
      </c>
      <c r="H599" s="234" t="n">
        <v>45654</v>
      </c>
      <c r="I599" t="inlineStr">
        <is>
          <t>HTL</t>
        </is>
      </c>
      <c r="J599">
        <f>_xlfn.XLOOKUP(I599,AS:AS,AU:AU)</f>
        <v/>
      </c>
      <c r="K599" t="inlineStr">
        <is>
          <t>EUR</t>
        </is>
      </c>
      <c r="L599" s="238" t="n">
        <v>146.83</v>
      </c>
      <c r="M599">
        <f>L599*_xlfn.XLOOKUP(K599,AM:AM,AN:AN)</f>
        <v/>
      </c>
      <c r="N599">
        <f>L599*_xlfn.XLOOKUP(K599,AM:AM,AO:AO)</f>
        <v/>
      </c>
      <c r="O599" s="238" t="n">
        <v>129.18</v>
      </c>
      <c r="P599">
        <f>O599*_xlfn.XLOOKUP(K599,AM:AM,AN:AN)</f>
        <v/>
      </c>
      <c r="Q599">
        <f>O599*_xlfn.XLOOKUP(K599,AM:AM,AO:AO)</f>
        <v/>
      </c>
      <c r="R599">
        <f>_xlfn.XLOOKUP(E599,AF:AF,AG:AG)</f>
        <v/>
      </c>
      <c r="S599">
        <f>_xlfn.XLOOKUP(E599,AF:AF,AI:AI)</f>
        <v/>
      </c>
      <c r="T599">
        <f>WEEKNUM(G599)</f>
        <v/>
      </c>
      <c r="U599">
        <f>YEAR(G599)</f>
        <v/>
      </c>
      <c r="V599" s="117">
        <f>IFERROR(Q599/N599,"0")</f>
        <v/>
      </c>
      <c r="AF599" t="n">
        <v>30220</v>
      </c>
      <c r="AG599" t="inlineStr">
        <is>
          <t>VILLA ROMA IMPERIALE</t>
        </is>
      </c>
      <c r="AH599" t="inlineStr">
        <is>
          <t>HTL</t>
        </is>
      </c>
      <c r="AI599" t="inlineStr">
        <is>
          <t>Italy</t>
        </is>
      </c>
      <c r="BH599" t="n">
        <v>631</v>
      </c>
      <c r="BI599" t="inlineStr">
        <is>
          <t>DianaM</t>
        </is>
      </c>
    </row>
    <row r="600">
      <c r="A600">
        <f>_xlfn.XLOOKUP(D600,BN:BN,BO:BO)</f>
        <v/>
      </c>
      <c r="B600" t="inlineStr">
        <is>
          <t>LLC</t>
        </is>
      </c>
      <c r="C600" t="n">
        <v>12</v>
      </c>
      <c r="D600">
        <f>_xlfn.XLOOKUP(C600,BH:BH,BI:BI)</f>
        <v/>
      </c>
      <c r="E600" t="n">
        <v>27542</v>
      </c>
      <c r="F600" t="inlineStr">
        <is>
          <t>Comisión</t>
        </is>
      </c>
      <c r="G600" s="234" t="n">
        <v>45644</v>
      </c>
      <c r="H600" s="234" t="n">
        <v>45654</v>
      </c>
      <c r="I600" t="inlineStr">
        <is>
          <t>HTL</t>
        </is>
      </c>
      <c r="J600">
        <f>_xlfn.XLOOKUP(I600,AS:AS,AU:AU)</f>
        <v/>
      </c>
      <c r="K600" t="inlineStr">
        <is>
          <t>EUR</t>
        </is>
      </c>
      <c r="L600" s="238" t="n">
        <v>331.27</v>
      </c>
      <c r="M600">
        <f>L600*_xlfn.XLOOKUP(K600,AM:AM,AN:AN)</f>
        <v/>
      </c>
      <c r="N600">
        <f>L600*_xlfn.XLOOKUP(K600,AM:AM,AO:AO)</f>
        <v/>
      </c>
      <c r="O600" s="238" t="n">
        <v>291.44</v>
      </c>
      <c r="P600">
        <f>O600*_xlfn.XLOOKUP(K600,AM:AM,AN:AN)</f>
        <v/>
      </c>
      <c r="Q600">
        <f>O600*_xlfn.XLOOKUP(K600,AM:AM,AO:AO)</f>
        <v/>
      </c>
      <c r="R600">
        <f>_xlfn.XLOOKUP(E600,AF:AF,AG:AG)</f>
        <v/>
      </c>
      <c r="S600">
        <f>_xlfn.XLOOKUP(E600,AF:AF,AI:AI)</f>
        <v/>
      </c>
      <c r="T600">
        <f>WEEKNUM(G600)</f>
        <v/>
      </c>
      <c r="U600">
        <f>YEAR(G600)</f>
        <v/>
      </c>
      <c r="V600" s="117">
        <f>IFERROR(Q600/N600,"0")</f>
        <v/>
      </c>
      <c r="AF600" t="n">
        <v>30222</v>
      </c>
      <c r="AG600" t="inlineStr">
        <is>
          <t>THE CARLYLE A ROSEWOOD HOTEL</t>
        </is>
      </c>
      <c r="AH600" t="inlineStr">
        <is>
          <t>HTL</t>
        </is>
      </c>
      <c r="AI600" t="inlineStr">
        <is>
          <t>United States</t>
        </is>
      </c>
      <c r="BH600" t="n">
        <v>633</v>
      </c>
      <c r="BI600" t="inlineStr">
        <is>
          <t>ClaudiaF</t>
        </is>
      </c>
    </row>
    <row r="601">
      <c r="A601">
        <f>_xlfn.XLOOKUP(D601,BN:BN,BO:BO)</f>
        <v/>
      </c>
      <c r="B601" t="inlineStr">
        <is>
          <t>LLC</t>
        </is>
      </c>
      <c r="C601" t="n">
        <v>12</v>
      </c>
      <c r="D601">
        <f>_xlfn.XLOOKUP(C601,BH:BH,BI:BI)</f>
        <v/>
      </c>
      <c r="E601" t="n">
        <v>27542</v>
      </c>
      <c r="F601" t="inlineStr">
        <is>
          <t>Comisión</t>
        </is>
      </c>
      <c r="G601" s="234" t="n">
        <v>45644</v>
      </c>
      <c r="H601" s="234" t="n">
        <v>45654</v>
      </c>
      <c r="I601" t="inlineStr">
        <is>
          <t>HTL</t>
        </is>
      </c>
      <c r="J601">
        <f>_xlfn.XLOOKUP(I601,AS:AS,AU:AU)</f>
        <v/>
      </c>
      <c r="K601" t="inlineStr">
        <is>
          <t>EUR</t>
        </is>
      </c>
      <c r="L601" s="238" t="n">
        <v>297.91</v>
      </c>
      <c r="M601">
        <f>L601*_xlfn.XLOOKUP(K601,AM:AM,AN:AN)</f>
        <v/>
      </c>
      <c r="N601">
        <f>L601*_xlfn.XLOOKUP(K601,AM:AM,AO:AO)</f>
        <v/>
      </c>
      <c r="O601" s="238" t="n">
        <v>262.09</v>
      </c>
      <c r="P601">
        <f>O601*_xlfn.XLOOKUP(K601,AM:AM,AN:AN)</f>
        <v/>
      </c>
      <c r="Q601">
        <f>O601*_xlfn.XLOOKUP(K601,AM:AM,AO:AO)</f>
        <v/>
      </c>
      <c r="R601">
        <f>_xlfn.XLOOKUP(E601,AF:AF,AG:AG)</f>
        <v/>
      </c>
      <c r="S601">
        <f>_xlfn.XLOOKUP(E601,AF:AF,AI:AI)</f>
        <v/>
      </c>
      <c r="T601">
        <f>WEEKNUM(G601)</f>
        <v/>
      </c>
      <c r="U601">
        <f>YEAR(G601)</f>
        <v/>
      </c>
      <c r="V601" s="117">
        <f>IFERROR(Q601/N601,"0")</f>
        <v/>
      </c>
      <c r="AF601" t="n">
        <v>30237</v>
      </c>
      <c r="AG601" t="inlineStr">
        <is>
          <t>THE REYKJAVIK EDITION</t>
        </is>
      </c>
      <c r="AH601" t="inlineStr">
        <is>
          <t>HTL</t>
        </is>
      </c>
      <c r="AI601" t="inlineStr">
        <is>
          <t>Iceland</t>
        </is>
      </c>
      <c r="BH601" t="n">
        <v>634</v>
      </c>
      <c r="BI601" t="inlineStr">
        <is>
          <t>ClaudiaF</t>
        </is>
      </c>
    </row>
    <row r="602">
      <c r="A602">
        <f>_xlfn.XLOOKUP(D602,BN:BN,BO:BO)</f>
        <v/>
      </c>
      <c r="B602" t="inlineStr">
        <is>
          <t>LLC</t>
        </is>
      </c>
      <c r="C602" t="n">
        <v>12</v>
      </c>
      <c r="D602">
        <f>_xlfn.XLOOKUP(C602,BH:BH,BI:BI)</f>
        <v/>
      </c>
      <c r="E602" t="n">
        <v>25822</v>
      </c>
      <c r="F602" t="inlineStr">
        <is>
          <t>Hospedaje en Alemania</t>
        </is>
      </c>
      <c r="G602" s="234" t="n">
        <v>45644</v>
      </c>
      <c r="H602" s="234" t="n">
        <v>45654</v>
      </c>
      <c r="I602" t="inlineStr">
        <is>
          <t>HTL</t>
        </is>
      </c>
      <c r="J602">
        <f>_xlfn.XLOOKUP(I602,AS:AS,AU:AU)</f>
        <v/>
      </c>
      <c r="K602" t="inlineStr">
        <is>
          <t>EUR</t>
        </is>
      </c>
      <c r="L602" s="238" t="n">
        <v>18278</v>
      </c>
      <c r="M602">
        <f>L602*_xlfn.XLOOKUP(K602,AM:AM,AN:AN)</f>
        <v/>
      </c>
      <c r="N602">
        <f>L602*_xlfn.XLOOKUP(K602,AM:AM,AO:AO)</f>
        <v/>
      </c>
      <c r="O602" s="238" t="n">
        <v>1702.54</v>
      </c>
      <c r="P602">
        <f>O602*_xlfn.XLOOKUP(K602,AM:AM,AN:AN)</f>
        <v/>
      </c>
      <c r="Q602">
        <f>O602*_xlfn.XLOOKUP(K602,AM:AM,AO:AO)</f>
        <v/>
      </c>
      <c r="R602">
        <f>_xlfn.XLOOKUP(E602,AF:AF,AG:AG)</f>
        <v/>
      </c>
      <c r="S602">
        <f>_xlfn.XLOOKUP(E602,AF:AF,AI:AI)</f>
        <v/>
      </c>
      <c r="T602">
        <f>WEEKNUM(G602)</f>
        <v/>
      </c>
      <c r="U602">
        <f>YEAR(G602)</f>
        <v/>
      </c>
      <c r="V602" s="117">
        <f>IFERROR(Q602/N602,"0")</f>
        <v/>
      </c>
      <c r="AF602" t="n">
        <v>30263</v>
      </c>
      <c r="AG602" t="inlineStr">
        <is>
          <t>THE WESTIN DENVER INTERNATIONAL AIRPORT</t>
        </is>
      </c>
      <c r="AH602" t="inlineStr">
        <is>
          <t>HTL</t>
        </is>
      </c>
      <c r="AI602" t="inlineStr">
        <is>
          <t>United States</t>
        </is>
      </c>
      <c r="BH602" t="n">
        <v>635</v>
      </c>
      <c r="BI602" t="inlineStr">
        <is>
          <t>VivianaS</t>
        </is>
      </c>
    </row>
    <row r="603">
      <c r="A603">
        <f>_xlfn.XLOOKUP(D603,BN:BN,BO:BO)</f>
        <v/>
      </c>
      <c r="B603" t="inlineStr">
        <is>
          <t>LLC</t>
        </is>
      </c>
      <c r="C603" t="n">
        <v>12</v>
      </c>
      <c r="D603">
        <f>_xlfn.XLOOKUP(C603,BH:BH,BI:BI)</f>
        <v/>
      </c>
      <c r="E603" t="n">
        <v>0</v>
      </c>
      <c r="F603" t="inlineStr">
        <is>
          <t>Honorarios por Servicio Agencia</t>
        </is>
      </c>
      <c r="G603" s="234" t="n">
        <v>45644</v>
      </c>
      <c r="H603" s="234" t="n">
        <v>45654</v>
      </c>
      <c r="I603" t="inlineStr">
        <is>
          <t>HPS</t>
        </is>
      </c>
      <c r="J603">
        <f>_xlfn.XLOOKUP(I603,AS:AS,AU:AU)</f>
        <v/>
      </c>
      <c r="K603" t="inlineStr">
        <is>
          <t>EUR</t>
        </is>
      </c>
      <c r="L603" s="238" t="n">
        <v>115.93</v>
      </c>
      <c r="M603">
        <f>L603*_xlfn.XLOOKUP(K603,AM:AM,AN:AN)</f>
        <v/>
      </c>
      <c r="N603">
        <f>L603*_xlfn.XLOOKUP(K603,AM:AM,AO:AO)</f>
        <v/>
      </c>
      <c r="O603" s="238" t="n">
        <v>115.93</v>
      </c>
      <c r="P603">
        <f>O603*_xlfn.XLOOKUP(K603,AM:AM,AN:AN)</f>
        <v/>
      </c>
      <c r="Q603">
        <f>O603*_xlfn.XLOOKUP(K603,AM:AM,AO:AO)</f>
        <v/>
      </c>
      <c r="R603">
        <f>_xlfn.XLOOKUP(E603,AF:AF,AG:AG)</f>
        <v/>
      </c>
      <c r="S603">
        <f>_xlfn.XLOOKUP(E603,AF:AF,AI:AI)</f>
        <v/>
      </c>
      <c r="T603">
        <f>WEEKNUM(G603)</f>
        <v/>
      </c>
      <c r="U603">
        <f>YEAR(G603)</f>
        <v/>
      </c>
      <c r="V603" s="117">
        <f>IFERROR(Q603/N603,"0")</f>
        <v/>
      </c>
      <c r="AF603" t="n">
        <v>30264</v>
      </c>
      <c r="AG603" t="inlineStr">
        <is>
          <t>LEONARDO HOTEL MUNICH CITY OLYMPIAPARK</t>
        </is>
      </c>
      <c r="AH603" t="inlineStr">
        <is>
          <t>HTL</t>
        </is>
      </c>
      <c r="AI603" t="inlineStr">
        <is>
          <t>Germany</t>
        </is>
      </c>
      <c r="BH603" t="n">
        <v>636</v>
      </c>
      <c r="BI603" t="inlineStr">
        <is>
          <t>VivianaS</t>
        </is>
      </c>
    </row>
    <row r="604">
      <c r="A604">
        <f>_xlfn.XLOOKUP(D604,BN:BN,BO:BO)</f>
        <v/>
      </c>
      <c r="B604" t="inlineStr">
        <is>
          <t>LLC</t>
        </is>
      </c>
      <c r="C604" t="n">
        <v>13</v>
      </c>
      <c r="D604">
        <f>_xlfn.XLOOKUP(C604,BH:BH,BI:BI)</f>
        <v/>
      </c>
      <c r="E604" t="n">
        <v>23666</v>
      </c>
      <c r="F604" t="inlineStr">
        <is>
          <t>Estancia</t>
        </is>
      </c>
      <c r="G604" s="234" t="n">
        <v>45618</v>
      </c>
      <c r="H604" s="234" t="n">
        <v>45623</v>
      </c>
      <c r="I604" t="inlineStr">
        <is>
          <t>HTL</t>
        </is>
      </c>
      <c r="J604">
        <f>_xlfn.XLOOKUP(I604,AS:AS,AU:AU)</f>
        <v/>
      </c>
      <c r="K604" t="inlineStr">
        <is>
          <t>USD</t>
        </is>
      </c>
      <c r="L604" s="238" t="n">
        <v>6490.08</v>
      </c>
      <c r="M604">
        <f>L604*_xlfn.XLOOKUP(K604,AM:AM,AN:AN)</f>
        <v/>
      </c>
      <c r="N604">
        <f>L604*_xlfn.XLOOKUP(K604,AM:AM,AO:AO)</f>
        <v/>
      </c>
      <c r="O604" s="238" t="n">
        <v>1244.92</v>
      </c>
      <c r="P604">
        <f>O604*_xlfn.XLOOKUP(K604,AM:AM,AN:AN)</f>
        <v/>
      </c>
      <c r="Q604">
        <f>O604*_xlfn.XLOOKUP(K604,AM:AM,AO:AO)</f>
        <v/>
      </c>
      <c r="R604">
        <f>_xlfn.XLOOKUP(E604,AF:AF,AG:AG)</f>
        <v/>
      </c>
      <c r="S604">
        <f>_xlfn.XLOOKUP(E604,AF:AF,AI:AI)</f>
        <v/>
      </c>
      <c r="T604">
        <f>WEEKNUM(G604)</f>
        <v/>
      </c>
      <c r="U604">
        <f>YEAR(G604)</f>
        <v/>
      </c>
      <c r="V604" s="117">
        <f>IFERROR(Q604/N604,"0")</f>
        <v/>
      </c>
      <c r="AF604" t="n">
        <v>30265</v>
      </c>
      <c r="AG604" t="inlineStr">
        <is>
          <t>W RESIDENCES SOUTH BEACH</t>
        </is>
      </c>
      <c r="AH604" t="inlineStr">
        <is>
          <t>HTL</t>
        </is>
      </c>
      <c r="AI604" t="inlineStr">
        <is>
          <t>United States</t>
        </is>
      </c>
      <c r="BH604" t="n">
        <v>637</v>
      </c>
      <c r="BI604" t="inlineStr">
        <is>
          <t>VivianaS</t>
        </is>
      </c>
    </row>
    <row r="605">
      <c r="A605">
        <f>_xlfn.XLOOKUP(D605,BN:BN,BO:BO)</f>
        <v/>
      </c>
      <c r="B605" t="inlineStr">
        <is>
          <t>LLC</t>
        </is>
      </c>
      <c r="C605" t="n">
        <v>14</v>
      </c>
      <c r="D605">
        <f>_xlfn.XLOOKUP(C605,BH:BH,BI:BI)</f>
        <v/>
      </c>
      <c r="E605" t="n">
        <v>23789</v>
      </c>
      <c r="F605" t="inlineStr">
        <is>
          <t>Hospedaje, Terrestres y Safaris con Triumph</t>
        </is>
      </c>
      <c r="G605" s="234" t="n">
        <v>45974</v>
      </c>
      <c r="H605" s="234" t="n">
        <v>45990</v>
      </c>
      <c r="I605" t="inlineStr">
        <is>
          <t>ATR</t>
        </is>
      </c>
      <c r="J605">
        <f>_xlfn.XLOOKUP(I605,AS:AS,AU:AU)</f>
        <v/>
      </c>
      <c r="K605" t="inlineStr">
        <is>
          <t>USD</t>
        </is>
      </c>
      <c r="L605" s="238" t="n">
        <v>39966</v>
      </c>
      <c r="M605">
        <f>L605*_xlfn.XLOOKUP(K605,AM:AM,AN:AN)</f>
        <v/>
      </c>
      <c r="N605">
        <f>L605*_xlfn.XLOOKUP(K605,AM:AM,AO:AO)</f>
        <v/>
      </c>
      <c r="O605" s="238" t="n">
        <v>6320</v>
      </c>
      <c r="P605">
        <f>O605*_xlfn.XLOOKUP(K605,AM:AM,AN:AN)</f>
        <v/>
      </c>
      <c r="Q605">
        <f>O605*_xlfn.XLOOKUP(K605,AM:AM,AO:AO)</f>
        <v/>
      </c>
      <c r="R605">
        <f>_xlfn.XLOOKUP(E605,AF:AF,AG:AG)</f>
        <v/>
      </c>
      <c r="S605">
        <f>_xlfn.XLOOKUP(E605,AF:AF,AI:AI)</f>
        <v/>
      </c>
      <c r="T605">
        <f>WEEKNUM(G605)</f>
        <v/>
      </c>
      <c r="U605">
        <f>YEAR(G605)</f>
        <v/>
      </c>
      <c r="V605" s="117">
        <f>IFERROR(Q605/N605,"0")</f>
        <v/>
      </c>
      <c r="AF605" t="n">
        <v>30266</v>
      </c>
      <c r="AG605" t="inlineStr">
        <is>
          <t>MAISON ALBAR LE MONUMENTAL PALACE</t>
        </is>
      </c>
      <c r="AH605" t="inlineStr">
        <is>
          <t>HTL</t>
        </is>
      </c>
      <c r="AI605" t="inlineStr">
        <is>
          <t>Portugal</t>
        </is>
      </c>
      <c r="BH605" t="n">
        <v>638</v>
      </c>
      <c r="BI605" t="inlineStr">
        <is>
          <t>VivianaS</t>
        </is>
      </c>
    </row>
    <row r="606">
      <c r="A606">
        <f>_xlfn.XLOOKUP(D606,BN:BN,BO:BO)</f>
        <v/>
      </c>
      <c r="B606" t="inlineStr">
        <is>
          <t>LLC</t>
        </is>
      </c>
      <c r="C606" t="n">
        <v>14</v>
      </c>
      <c r="D606">
        <f>_xlfn.XLOOKUP(C606,BH:BH,BI:BI)</f>
        <v/>
      </c>
      <c r="E606" t="n">
        <v>23921</v>
      </c>
      <c r="F606" t="inlineStr">
        <is>
          <t xml:space="preserve">Ticket Vuelo FCO-CDG-NBO </t>
        </is>
      </c>
      <c r="G606" s="234" t="n">
        <v>45974</v>
      </c>
      <c r="H606" s="234" t="n">
        <v>45974</v>
      </c>
      <c r="I606" t="inlineStr">
        <is>
          <t>VLO</t>
        </is>
      </c>
      <c r="J606">
        <f>_xlfn.XLOOKUP(I606,AS:AS,AU:AU)</f>
        <v/>
      </c>
      <c r="K606" t="inlineStr">
        <is>
          <t>USD</t>
        </is>
      </c>
      <c r="L606" s="238" t="n">
        <v>1046.6</v>
      </c>
      <c r="M606">
        <f>L606*_xlfn.XLOOKUP(K606,AM:AM,AN:AN)</f>
        <v/>
      </c>
      <c r="N606">
        <f>L606*_xlfn.XLOOKUP(K606,AM:AM,AO:AO)</f>
        <v/>
      </c>
      <c r="O606" s="238" t="n">
        <v>0</v>
      </c>
      <c r="P606">
        <f>O606*_xlfn.XLOOKUP(K606,AM:AM,AN:AN)</f>
        <v/>
      </c>
      <c r="Q606">
        <f>O606*_xlfn.XLOOKUP(K606,AM:AM,AO:AO)</f>
        <v/>
      </c>
      <c r="R606">
        <f>_xlfn.XLOOKUP(E606,AF:AF,AG:AG)</f>
        <v/>
      </c>
      <c r="S606">
        <f>_xlfn.XLOOKUP(E606,AF:AF,AI:AI)</f>
        <v/>
      </c>
      <c r="T606">
        <f>WEEKNUM(G606)</f>
        <v/>
      </c>
      <c r="U606">
        <f>YEAR(G606)</f>
        <v/>
      </c>
      <c r="V606" s="117">
        <f>IFERROR(Q606/N606,"0")</f>
        <v/>
      </c>
      <c r="AF606" t="n">
        <v>30268</v>
      </c>
      <c r="AG606" t="inlineStr">
        <is>
          <t>PATINA OSAKA</t>
        </is>
      </c>
      <c r="AH606" t="inlineStr">
        <is>
          <t>HTL</t>
        </is>
      </c>
      <c r="AI606" t="inlineStr">
        <is>
          <t>Japan</t>
        </is>
      </c>
      <c r="BH606" t="n">
        <v>640</v>
      </c>
      <c r="BI606" t="inlineStr">
        <is>
          <t>MinervaH</t>
        </is>
      </c>
    </row>
    <row r="607">
      <c r="A607">
        <f>_xlfn.XLOOKUP(D607,BN:BN,BO:BO)</f>
        <v/>
      </c>
      <c r="B607" t="inlineStr">
        <is>
          <t>LLC</t>
        </is>
      </c>
      <c r="C607" t="n">
        <v>14</v>
      </c>
      <c r="D607">
        <f>_xlfn.XLOOKUP(C607,BH:BH,BI:BI)</f>
        <v/>
      </c>
      <c r="E607" t="n">
        <v>23921</v>
      </c>
      <c r="F607" t="inlineStr">
        <is>
          <t>Vuelo FCO-CDG-NBO/Federico Kohlmann</t>
        </is>
      </c>
      <c r="G607" s="234" t="n">
        <v>45974</v>
      </c>
      <c r="H607" s="234" t="n">
        <v>45990</v>
      </c>
      <c r="I607" t="inlineStr">
        <is>
          <t>VLO</t>
        </is>
      </c>
      <c r="J607">
        <f>_xlfn.XLOOKUP(I607,AS:AS,AU:AU)</f>
        <v/>
      </c>
      <c r="K607" t="inlineStr">
        <is>
          <t>USD</t>
        </is>
      </c>
      <c r="L607" s="238" t="n">
        <v>1046.6</v>
      </c>
      <c r="M607">
        <f>L607*_xlfn.XLOOKUP(K607,AM:AM,AN:AN)</f>
        <v/>
      </c>
      <c r="N607">
        <f>L607*_xlfn.XLOOKUP(K607,AM:AM,AO:AO)</f>
        <v/>
      </c>
      <c r="O607" s="238" t="n">
        <v>0</v>
      </c>
      <c r="P607">
        <f>O607*_xlfn.XLOOKUP(K607,AM:AM,AN:AN)</f>
        <v/>
      </c>
      <c r="Q607">
        <f>O607*_xlfn.XLOOKUP(K607,AM:AM,AO:AO)</f>
        <v/>
      </c>
      <c r="R607">
        <f>_xlfn.XLOOKUP(E607,AF:AF,AG:AG)</f>
        <v/>
      </c>
      <c r="S607">
        <f>_xlfn.XLOOKUP(E607,AF:AF,AI:AI)</f>
        <v/>
      </c>
      <c r="T607">
        <f>WEEKNUM(G607)</f>
        <v/>
      </c>
      <c r="U607">
        <f>YEAR(G607)</f>
        <v/>
      </c>
      <c r="V607" s="117">
        <f>IFERROR(Q607/N607,"0")</f>
        <v/>
      </c>
      <c r="AF607" t="n">
        <v>30296</v>
      </c>
      <c r="AG607" t="inlineStr">
        <is>
          <t>Raquel Cohen Zaga</t>
        </is>
      </c>
      <c r="AI607" t="inlineStr">
        <is>
          <t>Mexico</t>
        </is>
      </c>
      <c r="BH607" t="n">
        <v>641</v>
      </c>
      <c r="BI607" t="inlineStr">
        <is>
          <t>MariellaP</t>
        </is>
      </c>
    </row>
    <row r="608">
      <c r="A608">
        <f>_xlfn.XLOOKUP(D608,BN:BN,BO:BO)</f>
        <v/>
      </c>
      <c r="B608" t="inlineStr">
        <is>
          <t>LLC</t>
        </is>
      </c>
      <c r="C608" t="n">
        <v>14</v>
      </c>
      <c r="D608">
        <f>_xlfn.XLOOKUP(C608,BH:BH,BI:BI)</f>
        <v/>
      </c>
      <c r="E608" t="n">
        <v>25684</v>
      </c>
      <c r="F608" t="inlineStr">
        <is>
          <t>Vuelo KGL-CDG-KGL/Mercedes Roel</t>
        </is>
      </c>
      <c r="G608" s="234" t="n">
        <v>45974</v>
      </c>
      <c r="H608" s="234" t="n">
        <v>45990</v>
      </c>
      <c r="I608" t="inlineStr">
        <is>
          <t>VLO</t>
        </is>
      </c>
      <c r="J608">
        <f>_xlfn.XLOOKUP(I608,AS:AS,AU:AU)</f>
        <v/>
      </c>
      <c r="K608" t="inlineStr">
        <is>
          <t>USD</t>
        </is>
      </c>
      <c r="L608" s="238" t="n">
        <v>1715.9</v>
      </c>
      <c r="M608">
        <f>L608*_xlfn.XLOOKUP(K608,AM:AM,AN:AN)</f>
        <v/>
      </c>
      <c r="N608">
        <f>L608*_xlfn.XLOOKUP(K608,AM:AM,AO:AO)</f>
        <v/>
      </c>
      <c r="O608" s="238" t="n">
        <v>0</v>
      </c>
      <c r="P608">
        <f>O608*_xlfn.XLOOKUP(K608,AM:AM,AN:AN)</f>
        <v/>
      </c>
      <c r="Q608">
        <f>O608*_xlfn.XLOOKUP(K608,AM:AM,AO:AO)</f>
        <v/>
      </c>
      <c r="R608">
        <f>_xlfn.XLOOKUP(E608,AF:AF,AG:AG)</f>
        <v/>
      </c>
      <c r="S608">
        <f>_xlfn.XLOOKUP(E608,AF:AF,AI:AI)</f>
        <v/>
      </c>
      <c r="T608">
        <f>WEEKNUM(G608)</f>
        <v/>
      </c>
      <c r="U608">
        <f>YEAR(G608)</f>
        <v/>
      </c>
      <c r="V608" s="117">
        <f>IFERROR(Q608/N608,"0")</f>
        <v/>
      </c>
      <c r="AF608" t="n">
        <v>30301</v>
      </c>
      <c r="AG608" t="inlineStr">
        <is>
          <t>BORGO SANTO PIETRO</t>
        </is>
      </c>
      <c r="AH608" t="inlineStr">
        <is>
          <t>HTL</t>
        </is>
      </c>
      <c r="AI608" t="inlineStr">
        <is>
          <t>Italy</t>
        </is>
      </c>
      <c r="BH608" t="n">
        <v>642</v>
      </c>
      <c r="BI608" t="inlineStr">
        <is>
          <t>VivianaS</t>
        </is>
      </c>
    </row>
    <row r="609">
      <c r="A609">
        <f>_xlfn.XLOOKUP(D609,BN:BN,BO:BO)</f>
        <v/>
      </c>
      <c r="B609" t="inlineStr">
        <is>
          <t>LLC</t>
        </is>
      </c>
      <c r="C609" t="n">
        <v>14</v>
      </c>
      <c r="D609">
        <f>_xlfn.XLOOKUP(C609,BH:BH,BI:BI)</f>
        <v/>
      </c>
      <c r="E609" t="n">
        <v>25684</v>
      </c>
      <c r="F609" t="inlineStr">
        <is>
          <t>Vuelo KGL-CDG-KGL/Federico Kohlmann</t>
        </is>
      </c>
      <c r="G609" s="234" t="n">
        <v>45974</v>
      </c>
      <c r="H609" s="234" t="n">
        <v>45990</v>
      </c>
      <c r="I609" t="inlineStr">
        <is>
          <t>VLO</t>
        </is>
      </c>
      <c r="J609">
        <f>_xlfn.XLOOKUP(I609,AS:AS,AU:AU)</f>
        <v/>
      </c>
      <c r="K609" t="inlineStr">
        <is>
          <t>USD</t>
        </is>
      </c>
      <c r="L609" s="238" t="n">
        <v>1715.9</v>
      </c>
      <c r="M609">
        <f>L609*_xlfn.XLOOKUP(K609,AM:AM,AN:AN)</f>
        <v/>
      </c>
      <c r="N609">
        <f>L609*_xlfn.XLOOKUP(K609,AM:AM,AO:AO)</f>
        <v/>
      </c>
      <c r="O609" s="238" t="n">
        <v>0</v>
      </c>
      <c r="P609">
        <f>O609*_xlfn.XLOOKUP(K609,AM:AM,AN:AN)</f>
        <v/>
      </c>
      <c r="Q609">
        <f>O609*_xlfn.XLOOKUP(K609,AM:AM,AO:AO)</f>
        <v/>
      </c>
      <c r="R609">
        <f>_xlfn.XLOOKUP(E609,AF:AF,AG:AG)</f>
        <v/>
      </c>
      <c r="S609">
        <f>_xlfn.XLOOKUP(E609,AF:AF,AI:AI)</f>
        <v/>
      </c>
      <c r="T609">
        <f>WEEKNUM(G609)</f>
        <v/>
      </c>
      <c r="U609">
        <f>YEAR(G609)</f>
        <v/>
      </c>
      <c r="V609" s="117">
        <f>IFERROR(Q609/N609,"0")</f>
        <v/>
      </c>
      <c r="AF609" t="n">
        <v>30302</v>
      </c>
      <c r="AG609" t="inlineStr">
        <is>
          <t>CASTELLO DI VICARELLO</t>
        </is>
      </c>
      <c r="AH609" t="inlineStr">
        <is>
          <t>HTL</t>
        </is>
      </c>
      <c r="AI609" t="inlineStr">
        <is>
          <t>Italy</t>
        </is>
      </c>
      <c r="BH609" t="n">
        <v>643</v>
      </c>
      <c r="BI609" t="inlineStr">
        <is>
          <t>VivianaS</t>
        </is>
      </c>
    </row>
    <row r="610">
      <c r="A610">
        <f>_xlfn.XLOOKUP(D610,BN:BN,BO:BO)</f>
        <v/>
      </c>
      <c r="B610" t="inlineStr">
        <is>
          <t>LLC</t>
        </is>
      </c>
      <c r="C610" t="n">
        <v>14</v>
      </c>
      <c r="D610">
        <f>_xlfn.XLOOKUP(C610,BH:BH,BI:BI)</f>
        <v/>
      </c>
      <c r="E610" t="n">
        <v>23921</v>
      </c>
      <c r="F610" t="inlineStr">
        <is>
          <t>Compra de Asiento FCO-CDG-NBO/Mercedes Roel</t>
        </is>
      </c>
      <c r="G610" s="234" t="n">
        <v>45974</v>
      </c>
      <c r="H610" s="234" t="n">
        <v>45990</v>
      </c>
      <c r="I610" t="inlineStr">
        <is>
          <t>VLO</t>
        </is>
      </c>
      <c r="J610">
        <f>_xlfn.XLOOKUP(I610,AS:AS,AU:AU)</f>
        <v/>
      </c>
      <c r="K610" t="inlineStr">
        <is>
          <t>USD</t>
        </is>
      </c>
      <c r="L610" s="238" t="n">
        <v>74.8</v>
      </c>
      <c r="M610">
        <f>L610*_xlfn.XLOOKUP(K610,AM:AM,AN:AN)</f>
        <v/>
      </c>
      <c r="N610">
        <f>L610*_xlfn.XLOOKUP(K610,AM:AM,AO:AO)</f>
        <v/>
      </c>
      <c r="O610" s="238" t="n">
        <v>0</v>
      </c>
      <c r="P610">
        <f>O610*_xlfn.XLOOKUP(K610,AM:AM,AN:AN)</f>
        <v/>
      </c>
      <c r="Q610">
        <f>O610*_xlfn.XLOOKUP(K610,AM:AM,AO:AO)</f>
        <v/>
      </c>
      <c r="R610">
        <f>_xlfn.XLOOKUP(E610,AF:AF,AG:AG)</f>
        <v/>
      </c>
      <c r="S610">
        <f>_xlfn.XLOOKUP(E610,AF:AF,AI:AI)</f>
        <v/>
      </c>
      <c r="T610">
        <f>WEEKNUM(G610)</f>
        <v/>
      </c>
      <c r="U610">
        <f>YEAR(G610)</f>
        <v/>
      </c>
      <c r="V610" s="117">
        <f>IFERROR(Q610/N610,"0")</f>
        <v/>
      </c>
      <c r="AF610" t="n">
        <v>30303</v>
      </c>
      <c r="AG610" t="inlineStr">
        <is>
          <t>CASTELLO DI CASOLE, A BELMOND HOTEL, TUSCANY</t>
        </is>
      </c>
      <c r="AH610" t="inlineStr">
        <is>
          <t>HTL</t>
        </is>
      </c>
      <c r="AI610" t="inlineStr">
        <is>
          <t>Italy</t>
        </is>
      </c>
      <c r="BH610" t="n">
        <v>644</v>
      </c>
      <c r="BI610" t="inlineStr">
        <is>
          <t>VivianaS</t>
        </is>
      </c>
    </row>
    <row r="611">
      <c r="A611">
        <f>_xlfn.XLOOKUP(D611,BN:BN,BO:BO)</f>
        <v/>
      </c>
      <c r="B611" t="inlineStr">
        <is>
          <t>LLC</t>
        </is>
      </c>
      <c r="C611" t="n">
        <v>14</v>
      </c>
      <c r="D611">
        <f>_xlfn.XLOOKUP(C611,BH:BH,BI:BI)</f>
        <v/>
      </c>
      <c r="E611" t="n">
        <v>23921</v>
      </c>
      <c r="F611" t="inlineStr">
        <is>
          <t>Compra de asiento Vuelo FCO-CDG-NBO/Federico Kohlmann</t>
        </is>
      </c>
      <c r="G611" s="234" t="n">
        <v>45974</v>
      </c>
      <c r="H611" s="234" t="n">
        <v>45990</v>
      </c>
      <c r="I611" t="inlineStr">
        <is>
          <t>VLO</t>
        </is>
      </c>
      <c r="J611">
        <f>_xlfn.XLOOKUP(I611,AS:AS,AU:AU)</f>
        <v/>
      </c>
      <c r="K611" t="inlineStr">
        <is>
          <t>USD</t>
        </is>
      </c>
      <c r="L611" s="238" t="n">
        <v>74.8</v>
      </c>
      <c r="M611">
        <f>L611*_xlfn.XLOOKUP(K611,AM:AM,AN:AN)</f>
        <v/>
      </c>
      <c r="N611">
        <f>L611*_xlfn.XLOOKUP(K611,AM:AM,AO:AO)</f>
        <v/>
      </c>
      <c r="O611" s="238" t="n">
        <v>0</v>
      </c>
      <c r="P611">
        <f>O611*_xlfn.XLOOKUP(K611,AM:AM,AN:AN)</f>
        <v/>
      </c>
      <c r="Q611">
        <f>O611*_xlfn.XLOOKUP(K611,AM:AM,AO:AO)</f>
        <v/>
      </c>
      <c r="R611">
        <f>_xlfn.XLOOKUP(E611,AF:AF,AG:AG)</f>
        <v/>
      </c>
      <c r="S611">
        <f>_xlfn.XLOOKUP(E611,AF:AF,AI:AI)</f>
        <v/>
      </c>
      <c r="T611">
        <f>WEEKNUM(G611)</f>
        <v/>
      </c>
      <c r="U611">
        <f>YEAR(G611)</f>
        <v/>
      </c>
      <c r="V611" s="117">
        <f>IFERROR(Q611/N611,"0")</f>
        <v/>
      </c>
      <c r="AF611" t="n">
        <v>30306</v>
      </c>
      <c r="AG611" t="inlineStr">
        <is>
          <t>Banyan Tree Veya Valle de Guadalupe</t>
        </is>
      </c>
      <c r="AI611" t="inlineStr">
        <is>
          <t>Mexico</t>
        </is>
      </c>
      <c r="BH611" t="n">
        <v>645</v>
      </c>
      <c r="BI611" t="inlineStr">
        <is>
          <t>VivianaS</t>
        </is>
      </c>
    </row>
    <row r="612">
      <c r="A612">
        <f>_xlfn.XLOOKUP(D612,BN:BN,BO:BO)</f>
        <v/>
      </c>
      <c r="B612" t="inlineStr">
        <is>
          <t>LLC</t>
        </is>
      </c>
      <c r="C612" t="n">
        <v>14</v>
      </c>
      <c r="D612">
        <f>_xlfn.XLOOKUP(C612,BH:BH,BI:BI)</f>
        <v/>
      </c>
      <c r="E612" t="n">
        <v>25656</v>
      </c>
      <c r="F612" t="inlineStr">
        <is>
          <t>PNR HGUYSM Vuelo NBO-KGL</t>
        </is>
      </c>
      <c r="G612" s="234" t="n">
        <v>45985</v>
      </c>
      <c r="H612" s="234" t="n">
        <v>45985</v>
      </c>
      <c r="I612" t="inlineStr">
        <is>
          <t>VLO</t>
        </is>
      </c>
      <c r="J612">
        <f>_xlfn.XLOOKUP(I612,AS:AS,AU:AU)</f>
        <v/>
      </c>
      <c r="K612" t="inlineStr">
        <is>
          <t>USD</t>
        </is>
      </c>
      <c r="L612" s="238" t="n">
        <v>324</v>
      </c>
      <c r="M612">
        <f>L612*_xlfn.XLOOKUP(K612,AM:AM,AN:AN)</f>
        <v/>
      </c>
      <c r="N612">
        <f>L612*_xlfn.XLOOKUP(K612,AM:AM,AO:AO)</f>
        <v/>
      </c>
      <c r="O612" s="238" t="n">
        <v>0</v>
      </c>
      <c r="P612">
        <f>O612*_xlfn.XLOOKUP(K612,AM:AM,AN:AN)</f>
        <v/>
      </c>
      <c r="Q612">
        <f>O612*_xlfn.XLOOKUP(K612,AM:AM,AO:AO)</f>
        <v/>
      </c>
      <c r="R612">
        <f>_xlfn.XLOOKUP(E612,AF:AF,AG:AG)</f>
        <v/>
      </c>
      <c r="S612">
        <f>_xlfn.XLOOKUP(E612,AF:AF,AI:AI)</f>
        <v/>
      </c>
      <c r="T612">
        <f>WEEKNUM(G612)</f>
        <v/>
      </c>
      <c r="U612">
        <f>YEAR(G612)</f>
        <v/>
      </c>
      <c r="V612" s="117">
        <f>IFERROR(Q612/N612,"0")</f>
        <v/>
      </c>
      <c r="AF612" t="n">
        <v>30308</v>
      </c>
      <c r="AG612" t="inlineStr">
        <is>
          <t>THE PALACE A LUXURY COLLECTION HOTEL MADRID</t>
        </is>
      </c>
      <c r="AH612" t="inlineStr">
        <is>
          <t>HTL</t>
        </is>
      </c>
      <c r="AI612" t="inlineStr">
        <is>
          <t>Spain</t>
        </is>
      </c>
      <c r="BH612" t="n">
        <v>646</v>
      </c>
      <c r="BI612" t="inlineStr">
        <is>
          <t>VivianaS</t>
        </is>
      </c>
    </row>
    <row r="613">
      <c r="A613">
        <f>_xlfn.XLOOKUP(D613,BN:BN,BO:BO)</f>
        <v/>
      </c>
      <c r="B613" t="inlineStr">
        <is>
          <t>LLC</t>
        </is>
      </c>
      <c r="C613" t="n">
        <v>14</v>
      </c>
      <c r="D613">
        <f>_xlfn.XLOOKUP(C613,BH:BH,BI:BI)</f>
        <v/>
      </c>
      <c r="E613" t="n">
        <v>25656</v>
      </c>
      <c r="F613" t="inlineStr">
        <is>
          <t>PNR HGUYSM Vuelo NBO-KGL/Mercedes Roel</t>
        </is>
      </c>
      <c r="G613" s="234" t="n">
        <v>45985</v>
      </c>
      <c r="H613" s="234" t="n">
        <v>45985</v>
      </c>
      <c r="I613" t="inlineStr">
        <is>
          <t>VLO</t>
        </is>
      </c>
      <c r="J613">
        <f>_xlfn.XLOOKUP(I613,AS:AS,AU:AU)</f>
        <v/>
      </c>
      <c r="K613" t="inlineStr">
        <is>
          <t>USD</t>
        </is>
      </c>
      <c r="L613" s="238" t="n">
        <v>324</v>
      </c>
      <c r="M613">
        <f>L613*_xlfn.XLOOKUP(K613,AM:AM,AN:AN)</f>
        <v/>
      </c>
      <c r="N613">
        <f>L613*_xlfn.XLOOKUP(K613,AM:AM,AO:AO)</f>
        <v/>
      </c>
      <c r="O613" s="238" t="n">
        <v>0</v>
      </c>
      <c r="P613">
        <f>O613*_xlfn.XLOOKUP(K613,AM:AM,AN:AN)</f>
        <v/>
      </c>
      <c r="Q613">
        <f>O613*_xlfn.XLOOKUP(K613,AM:AM,AO:AO)</f>
        <v/>
      </c>
      <c r="R613">
        <f>_xlfn.XLOOKUP(E613,AF:AF,AG:AG)</f>
        <v/>
      </c>
      <c r="S613">
        <f>_xlfn.XLOOKUP(E613,AF:AF,AI:AI)</f>
        <v/>
      </c>
      <c r="T613">
        <f>WEEKNUM(G613)</f>
        <v/>
      </c>
      <c r="U613">
        <f>YEAR(G613)</f>
        <v/>
      </c>
      <c r="V613" s="117">
        <f>IFERROR(Q613/N613,"0")</f>
        <v/>
      </c>
      <c r="AF613" t="n">
        <v>30313</v>
      </c>
      <c r="AG613" t="inlineStr">
        <is>
          <t>Sj trains in Sweden</t>
        </is>
      </c>
      <c r="AI613" t="inlineStr">
        <is>
          <t>Sweden</t>
        </is>
      </c>
      <c r="BH613" t="n">
        <v>647</v>
      </c>
      <c r="BI613" t="inlineStr">
        <is>
          <t>VivianaS</t>
        </is>
      </c>
    </row>
    <row r="614">
      <c r="A614">
        <f>_xlfn.XLOOKUP(D614,BN:BN,BO:BO)</f>
        <v/>
      </c>
      <c r="B614" t="inlineStr">
        <is>
          <t>LLC</t>
        </is>
      </c>
      <c r="C614" t="n">
        <v>14</v>
      </c>
      <c r="D614">
        <f>_xlfn.XLOOKUP(C614,BH:BH,BI:BI)</f>
        <v/>
      </c>
      <c r="E614" t="n">
        <v>0</v>
      </c>
      <c r="F614" t="inlineStr">
        <is>
          <t>Fee de emisión de vuelos de Naorobi Paris 2 Pasajeros</t>
        </is>
      </c>
      <c r="G614" s="234" t="n">
        <v>45974</v>
      </c>
      <c r="H614" s="234" t="n">
        <v>45990</v>
      </c>
      <c r="I614" t="inlineStr">
        <is>
          <t>HPS</t>
        </is>
      </c>
      <c r="J614">
        <f>_xlfn.XLOOKUP(I614,AS:AS,AU:AU)</f>
        <v/>
      </c>
      <c r="K614" t="inlineStr">
        <is>
          <t>USD</t>
        </is>
      </c>
      <c r="L614" s="238" t="n">
        <v>184.99</v>
      </c>
      <c r="M614">
        <f>L614*_xlfn.XLOOKUP(K614,AM:AM,AN:AN)</f>
        <v/>
      </c>
      <c r="N614">
        <f>L614*_xlfn.XLOOKUP(K614,AM:AM,AO:AO)</f>
        <v/>
      </c>
      <c r="O614" s="238" t="n">
        <v>184.99</v>
      </c>
      <c r="P614">
        <f>O614*_xlfn.XLOOKUP(K614,AM:AM,AN:AN)</f>
        <v/>
      </c>
      <c r="Q614">
        <f>O614*_xlfn.XLOOKUP(K614,AM:AM,AO:AO)</f>
        <v/>
      </c>
      <c r="R614">
        <f>_xlfn.XLOOKUP(E614,AF:AF,AG:AG)</f>
        <v/>
      </c>
      <c r="S614">
        <f>_xlfn.XLOOKUP(E614,AF:AF,AI:AI)</f>
        <v/>
      </c>
      <c r="T614">
        <f>WEEKNUM(G614)</f>
        <v/>
      </c>
      <c r="U614">
        <f>YEAR(G614)</f>
        <v/>
      </c>
      <c r="V614" s="117">
        <f>IFERROR(Q614/N614,"0")</f>
        <v/>
      </c>
      <c r="AF614" t="n">
        <v>30319</v>
      </c>
      <c r="AG614" t="inlineStr">
        <is>
          <t>RAÚL I OBREGÓN SERVITJE</t>
        </is>
      </c>
      <c r="AH614" t="inlineStr">
        <is>
          <t>OTR</t>
        </is>
      </c>
      <c r="AI614" t="inlineStr">
        <is>
          <t>NA</t>
        </is>
      </c>
      <c r="BH614" t="n">
        <v>648</v>
      </c>
      <c r="BI614" t="inlineStr">
        <is>
          <t>VivianaS</t>
        </is>
      </c>
    </row>
    <row r="615">
      <c r="A615">
        <f>_xlfn.XLOOKUP(D615,BN:BN,BO:BO)</f>
        <v/>
      </c>
      <c r="B615" t="inlineStr">
        <is>
          <t>LLC</t>
        </is>
      </c>
      <c r="C615" t="n">
        <v>14</v>
      </c>
      <c r="D615">
        <f>_xlfn.XLOOKUP(C615,BH:BH,BI:BI)</f>
        <v/>
      </c>
      <c r="E615" t="n">
        <v>24262</v>
      </c>
      <c r="F615" t="inlineStr">
        <is>
          <t>Vuelos 2X1 emitidos en Viallo, Trasatlánticos con Air France  T=0573489343740</t>
        </is>
      </c>
      <c r="G615" s="234" t="n">
        <v>45964</v>
      </c>
      <c r="H615" s="234" t="n">
        <v>45991</v>
      </c>
      <c r="I615" t="inlineStr">
        <is>
          <t>VLO</t>
        </is>
      </c>
      <c r="J615">
        <f>_xlfn.XLOOKUP(I615,AS:AS,AU:AU)</f>
        <v/>
      </c>
      <c r="K615" t="inlineStr">
        <is>
          <t>USD</t>
        </is>
      </c>
      <c r="L615" s="238" t="n">
        <v>4294.75</v>
      </c>
      <c r="M615">
        <f>L615*_xlfn.XLOOKUP(K615,AM:AM,AN:AN)</f>
        <v/>
      </c>
      <c r="N615">
        <f>L615*_xlfn.XLOOKUP(K615,AM:AM,AO:AO)</f>
        <v/>
      </c>
      <c r="O615" s="238" t="n">
        <v>0</v>
      </c>
      <c r="P615">
        <f>O615*_xlfn.XLOOKUP(K615,AM:AM,AN:AN)</f>
        <v/>
      </c>
      <c r="Q615">
        <f>O615*_xlfn.XLOOKUP(K615,AM:AM,AO:AO)</f>
        <v/>
      </c>
      <c r="R615">
        <f>_xlfn.XLOOKUP(E615,AF:AF,AG:AG)</f>
        <v/>
      </c>
      <c r="S615">
        <f>_xlfn.XLOOKUP(E615,AF:AF,AI:AI)</f>
        <v/>
      </c>
      <c r="T615">
        <f>WEEKNUM(G615)</f>
        <v/>
      </c>
      <c r="U615">
        <f>YEAR(G615)</f>
        <v/>
      </c>
      <c r="V615" s="117">
        <f>IFERROR(Q615/N615,"0")</f>
        <v/>
      </c>
      <c r="AF615" t="n">
        <v>30320</v>
      </c>
      <c r="AG615" t="inlineStr">
        <is>
          <t>Pablo Sepúlveda Yturbe</t>
        </is>
      </c>
      <c r="AI615" t="inlineStr">
        <is>
          <t>NA</t>
        </is>
      </c>
      <c r="BH615" t="n">
        <v>649</v>
      </c>
      <c r="BI615" t="inlineStr">
        <is>
          <t>VivianaS</t>
        </is>
      </c>
    </row>
    <row r="616">
      <c r="A616">
        <f>_xlfn.XLOOKUP(D616,BN:BN,BO:BO)</f>
        <v/>
      </c>
      <c r="B616" t="inlineStr">
        <is>
          <t>LLC</t>
        </is>
      </c>
      <c r="C616" t="n">
        <v>14</v>
      </c>
      <c r="D616">
        <f>_xlfn.XLOOKUP(C616,BH:BH,BI:BI)</f>
        <v/>
      </c>
      <c r="E616" t="n">
        <v>24262</v>
      </c>
      <c r="F616" t="inlineStr">
        <is>
          <t>Vuelos 2X1 emitidos en Viallo, Trasatlánticos con Air France  T=0573489343741</t>
        </is>
      </c>
      <c r="G616" s="234" t="n">
        <v>45964</v>
      </c>
      <c r="H616" s="234" t="n">
        <v>45991</v>
      </c>
      <c r="I616" t="inlineStr">
        <is>
          <t>VLO</t>
        </is>
      </c>
      <c r="J616">
        <f>_xlfn.XLOOKUP(I616,AS:AS,AU:AU)</f>
        <v/>
      </c>
      <c r="K616" t="inlineStr">
        <is>
          <t>USD</t>
        </is>
      </c>
      <c r="L616" s="238" t="n">
        <v>1120.13</v>
      </c>
      <c r="M616">
        <f>L616*_xlfn.XLOOKUP(K616,AM:AM,AN:AN)</f>
        <v/>
      </c>
      <c r="N616">
        <f>L616*_xlfn.XLOOKUP(K616,AM:AM,AO:AO)</f>
        <v/>
      </c>
      <c r="O616" s="238" t="n">
        <v>0</v>
      </c>
      <c r="P616">
        <f>O616*_xlfn.XLOOKUP(K616,AM:AM,AN:AN)</f>
        <v/>
      </c>
      <c r="Q616">
        <f>O616*_xlfn.XLOOKUP(K616,AM:AM,AO:AO)</f>
        <v/>
      </c>
      <c r="R616">
        <f>_xlfn.XLOOKUP(E616,AF:AF,AG:AG)</f>
        <v/>
      </c>
      <c r="S616">
        <f>_xlfn.XLOOKUP(E616,AF:AF,AI:AI)</f>
        <v/>
      </c>
      <c r="T616">
        <f>WEEKNUM(G616)</f>
        <v/>
      </c>
      <c r="U616">
        <f>YEAR(G616)</f>
        <v/>
      </c>
      <c r="V616" s="117">
        <f>IFERROR(Q616/N616,"0")</f>
        <v/>
      </c>
      <c r="AF616" t="n">
        <v>30321</v>
      </c>
      <c r="AG616" t="inlineStr">
        <is>
          <t>INTERCONTINENTAL DUBLIN BY IHG</t>
        </is>
      </c>
      <c r="AH616" t="inlineStr">
        <is>
          <t>HTL</t>
        </is>
      </c>
      <c r="AI616" t="inlineStr">
        <is>
          <t>Ireland</t>
        </is>
      </c>
      <c r="BH616" t="n">
        <v>650</v>
      </c>
      <c r="BI616" t="inlineStr">
        <is>
          <t>VivianaS</t>
        </is>
      </c>
    </row>
    <row r="617">
      <c r="A617">
        <f>_xlfn.XLOOKUP(D617,BN:BN,BO:BO)</f>
        <v/>
      </c>
      <c r="B617" t="inlineStr">
        <is>
          <t>LLC</t>
        </is>
      </c>
      <c r="C617" t="n">
        <v>14</v>
      </c>
      <c r="D617">
        <f>_xlfn.XLOOKUP(C617,BH:BH,BI:BI)</f>
        <v/>
      </c>
      <c r="E617" t="n">
        <v>0</v>
      </c>
      <c r="F617" t="inlineStr">
        <is>
          <t xml:space="preserve">Fee por emisión de 2X1 con Air France  191 USD </t>
        </is>
      </c>
      <c r="G617" s="234" t="n">
        <v>45964</v>
      </c>
      <c r="H617" s="234" t="n">
        <v>45991</v>
      </c>
      <c r="I617" t="inlineStr">
        <is>
          <t>HPS</t>
        </is>
      </c>
      <c r="J617">
        <f>_xlfn.XLOOKUP(I617,AS:AS,AU:AU)</f>
        <v/>
      </c>
      <c r="K617" t="inlineStr">
        <is>
          <t>USD</t>
        </is>
      </c>
      <c r="L617" s="238" t="n">
        <v>191</v>
      </c>
      <c r="M617">
        <f>L617*_xlfn.XLOOKUP(K617,AM:AM,AN:AN)</f>
        <v/>
      </c>
      <c r="N617">
        <f>L617*_xlfn.XLOOKUP(K617,AM:AM,AO:AO)</f>
        <v/>
      </c>
      <c r="O617" s="238" t="n">
        <v>191</v>
      </c>
      <c r="P617">
        <f>O617*_xlfn.XLOOKUP(K617,AM:AM,AN:AN)</f>
        <v/>
      </c>
      <c r="Q617">
        <f>O617*_xlfn.XLOOKUP(K617,AM:AM,AO:AO)</f>
        <v/>
      </c>
      <c r="R617">
        <f>_xlfn.XLOOKUP(E617,AF:AF,AG:AG)</f>
        <v/>
      </c>
      <c r="S617">
        <f>_xlfn.XLOOKUP(E617,AF:AF,AI:AI)</f>
        <v/>
      </c>
      <c r="T617">
        <f>WEEKNUM(G617)</f>
        <v/>
      </c>
      <c r="U617">
        <f>YEAR(G617)</f>
        <v/>
      </c>
      <c r="V617" s="117">
        <f>IFERROR(Q617/N617,"0")</f>
        <v/>
      </c>
      <c r="AF617" t="n">
        <v>30326</v>
      </c>
      <c r="AG617" t="inlineStr">
        <is>
          <t>THE TWENTY TWO LONDON</t>
        </is>
      </c>
      <c r="AH617" t="inlineStr">
        <is>
          <t>HTL</t>
        </is>
      </c>
      <c r="AI617" t="inlineStr">
        <is>
          <t>United Kingdom</t>
        </is>
      </c>
      <c r="BH617" t="n">
        <v>651</v>
      </c>
      <c r="BI617" t="inlineStr">
        <is>
          <t>VivianaS</t>
        </is>
      </c>
    </row>
    <row r="618">
      <c r="A618">
        <f>_xlfn.XLOOKUP(D618,BN:BN,BO:BO)</f>
        <v/>
      </c>
      <c r="B618" t="inlineStr">
        <is>
          <t>LLC</t>
        </is>
      </c>
      <c r="C618" t="n">
        <v>14</v>
      </c>
      <c r="D618">
        <f>_xlfn.XLOOKUP(C618,BH:BH,BI:BI)</f>
        <v/>
      </c>
      <c r="E618" t="n">
        <v>23789</v>
      </c>
      <c r="F618" t="inlineStr">
        <is>
          <t>Safari en Globo con Triumph/ Hot air Balloon Safari</t>
        </is>
      </c>
      <c r="G618" s="234" t="n">
        <v>45977</v>
      </c>
      <c r="H618" s="234" t="n">
        <v>45977</v>
      </c>
      <c r="I618" t="inlineStr">
        <is>
          <t>PKT</t>
        </is>
      </c>
      <c r="J618">
        <f>_xlfn.XLOOKUP(I618,AS:AS,AU:AU)</f>
        <v/>
      </c>
      <c r="K618" t="inlineStr">
        <is>
          <t>USD</t>
        </is>
      </c>
      <c r="L618" s="238" t="n">
        <v>1150</v>
      </c>
      <c r="M618">
        <f>L618*_xlfn.XLOOKUP(K618,AM:AM,AN:AN)</f>
        <v/>
      </c>
      <c r="N618">
        <f>L618*_xlfn.XLOOKUP(K618,AM:AM,AO:AO)</f>
        <v/>
      </c>
      <c r="O618" s="238" t="n">
        <v>185</v>
      </c>
      <c r="P618">
        <f>O618*_xlfn.XLOOKUP(K618,AM:AM,AN:AN)</f>
        <v/>
      </c>
      <c r="Q618">
        <f>O618*_xlfn.XLOOKUP(K618,AM:AM,AO:AO)</f>
        <v/>
      </c>
      <c r="R618">
        <f>_xlfn.XLOOKUP(E618,AF:AF,AG:AG)</f>
        <v/>
      </c>
      <c r="S618">
        <f>_xlfn.XLOOKUP(E618,AF:AF,AI:AI)</f>
        <v/>
      </c>
      <c r="T618">
        <f>WEEKNUM(G618)</f>
        <v/>
      </c>
      <c r="U618">
        <f>YEAR(G618)</f>
        <v/>
      </c>
      <c r="V618" s="117">
        <f>IFERROR(Q618/N618,"0")</f>
        <v/>
      </c>
      <c r="AF618" t="n">
        <v>30327</v>
      </c>
      <c r="AG618" t="inlineStr">
        <is>
          <t>HOTEL DE LA CITÉ ROYALE RESTAURANT AND SPA</t>
        </is>
      </c>
      <c r="AH618" t="inlineStr">
        <is>
          <t>HTL</t>
        </is>
      </c>
      <c r="AI618" t="inlineStr">
        <is>
          <t>France</t>
        </is>
      </c>
      <c r="BH618" t="n">
        <v>652</v>
      </c>
      <c r="BI618" t="inlineStr">
        <is>
          <t>VivianaS</t>
        </is>
      </c>
    </row>
    <row r="619">
      <c r="A619">
        <f>_xlfn.XLOOKUP(D619,BN:BN,BO:BO)</f>
        <v/>
      </c>
      <c r="B619" t="inlineStr">
        <is>
          <t>LLC</t>
        </is>
      </c>
      <c r="C619" t="n">
        <v>14</v>
      </c>
      <c r="D619">
        <f>_xlfn.XLOOKUP(C619,BH:BH,BI:BI)</f>
        <v/>
      </c>
      <c r="E619" t="n">
        <v>23789</v>
      </c>
      <c r="F619" t="inlineStr">
        <is>
          <t>Bottle of sparkling wine  en Zuri Zanzibar</t>
        </is>
      </c>
      <c r="G619" s="234" t="n">
        <v>45964</v>
      </c>
      <c r="H619" s="234" t="n">
        <v>45991</v>
      </c>
      <c r="I619" t="inlineStr">
        <is>
          <t>AYB</t>
        </is>
      </c>
      <c r="J619">
        <f>_xlfn.XLOOKUP(I619,AS:AS,AU:AU)</f>
        <v/>
      </c>
      <c r="K619" t="inlineStr">
        <is>
          <t>USD</t>
        </is>
      </c>
      <c r="L619" s="238" t="n">
        <v>45</v>
      </c>
      <c r="M619">
        <f>L619*_xlfn.XLOOKUP(K619,AM:AM,AN:AN)</f>
        <v/>
      </c>
      <c r="N619">
        <f>L619*_xlfn.XLOOKUP(K619,AM:AM,AO:AO)</f>
        <v/>
      </c>
      <c r="O619" s="238" t="n">
        <v>0</v>
      </c>
      <c r="P619">
        <f>O619*_xlfn.XLOOKUP(K619,AM:AM,AN:AN)</f>
        <v/>
      </c>
      <c r="Q619">
        <f>O619*_xlfn.XLOOKUP(K619,AM:AM,AO:AO)</f>
        <v/>
      </c>
      <c r="R619">
        <f>_xlfn.XLOOKUP(E619,AF:AF,AG:AG)</f>
        <v/>
      </c>
      <c r="S619">
        <f>_xlfn.XLOOKUP(E619,AF:AF,AI:AI)</f>
        <v/>
      </c>
      <c r="T619">
        <f>WEEKNUM(G619)</f>
        <v/>
      </c>
      <c r="U619">
        <f>YEAR(G619)</f>
        <v/>
      </c>
      <c r="V619" s="117">
        <f>IFERROR(Q619/N619,"0")</f>
        <v/>
      </c>
      <c r="AF619" t="n">
        <v>30348</v>
      </c>
      <c r="AG619" t="inlineStr">
        <is>
          <t>ALICE ELENA GABALDON CHIARELLI</t>
        </is>
      </c>
      <c r="AH619" t="inlineStr">
        <is>
          <t>OTR</t>
        </is>
      </c>
      <c r="AI619" t="inlineStr">
        <is>
          <t>NA</t>
        </is>
      </c>
      <c r="BH619" t="n">
        <v>653</v>
      </c>
      <c r="BI619" t="inlineStr">
        <is>
          <t>VivianaS</t>
        </is>
      </c>
    </row>
    <row r="620">
      <c r="A620">
        <f>_xlfn.XLOOKUP(D620,BN:BN,BO:BO)</f>
        <v/>
      </c>
      <c r="B620" t="inlineStr">
        <is>
          <t>LLC</t>
        </is>
      </c>
      <c r="C620" t="n">
        <v>15</v>
      </c>
      <c r="D620">
        <f>_xlfn.XLOOKUP(C620,BH:BH,BI:BI)</f>
        <v/>
      </c>
      <c r="E620" t="n">
        <v>23898</v>
      </c>
      <c r="F620" t="inlineStr">
        <is>
          <t>Vuelo a SHanghai</t>
        </is>
      </c>
      <c r="G620" s="234" t="n">
        <v>45589</v>
      </c>
      <c r="H620" s="234" t="n">
        <v>45599</v>
      </c>
      <c r="I620" t="inlineStr">
        <is>
          <t>VLO</t>
        </is>
      </c>
      <c r="J620">
        <f>_xlfn.XLOOKUP(I620,AS:AS,AU:AU)</f>
        <v/>
      </c>
      <c r="K620" t="inlineStr">
        <is>
          <t>USD</t>
        </is>
      </c>
      <c r="L620" s="238" t="n">
        <v>2327</v>
      </c>
      <c r="M620">
        <f>L620*_xlfn.XLOOKUP(K620,AM:AM,AN:AN)</f>
        <v/>
      </c>
      <c r="N620">
        <f>L620*_xlfn.XLOOKUP(K620,AM:AM,AO:AO)</f>
        <v/>
      </c>
      <c r="O620" s="238" t="n">
        <v>0</v>
      </c>
      <c r="P620">
        <f>O620*_xlfn.XLOOKUP(K620,AM:AM,AN:AN)</f>
        <v/>
      </c>
      <c r="Q620">
        <f>O620*_xlfn.XLOOKUP(K620,AM:AM,AO:AO)</f>
        <v/>
      </c>
      <c r="R620">
        <f>_xlfn.XLOOKUP(E620,AF:AF,AG:AG)</f>
        <v/>
      </c>
      <c r="S620">
        <f>_xlfn.XLOOKUP(E620,AF:AF,AI:AI)</f>
        <v/>
      </c>
      <c r="T620">
        <f>WEEKNUM(G620)</f>
        <v/>
      </c>
      <c r="U620">
        <f>YEAR(G620)</f>
        <v/>
      </c>
      <c r="V620" s="117">
        <f>IFERROR(Q620/N620,"0")</f>
        <v/>
      </c>
      <c r="AF620" t="n">
        <v>30349</v>
      </c>
      <c r="AG620" t="inlineStr">
        <is>
          <t>AIR SL</t>
        </is>
      </c>
      <c r="AH620" t="inlineStr">
        <is>
          <t>VLO</t>
        </is>
      </c>
      <c r="AI620" t="inlineStr">
        <is>
          <t>Spain</t>
        </is>
      </c>
      <c r="BH620" t="n">
        <v>654</v>
      </c>
      <c r="BI620" t="inlineStr">
        <is>
          <t>VivianaS</t>
        </is>
      </c>
    </row>
    <row r="621">
      <c r="A621">
        <f>_xlfn.XLOOKUP(D621,BN:BN,BO:BO)</f>
        <v/>
      </c>
      <c r="B621" t="inlineStr">
        <is>
          <t>LLC</t>
        </is>
      </c>
      <c r="C621" t="n">
        <v>16</v>
      </c>
      <c r="D621">
        <f>_xlfn.XLOOKUP(C621,BH:BH,BI:BI)</f>
        <v/>
      </c>
      <c r="E621" t="n">
        <v>27648</v>
      </c>
      <c r="F621" t="inlineStr">
        <is>
          <t>Hospedaje en LAX</t>
        </is>
      </c>
      <c r="G621" s="234" t="n">
        <v>45622</v>
      </c>
      <c r="H621" s="234" t="n">
        <v>45625</v>
      </c>
      <c r="I621" t="inlineStr">
        <is>
          <t>HTL</t>
        </is>
      </c>
      <c r="J621">
        <f>_xlfn.XLOOKUP(I621,AS:AS,AU:AU)</f>
        <v/>
      </c>
      <c r="K621" t="inlineStr">
        <is>
          <t>USD</t>
        </is>
      </c>
      <c r="L621" s="238" t="n">
        <v>3735</v>
      </c>
      <c r="M621">
        <f>L621*_xlfn.XLOOKUP(K621,AM:AM,AN:AN)</f>
        <v/>
      </c>
      <c r="N621">
        <f>L621*_xlfn.XLOOKUP(K621,AM:AM,AO:AO)</f>
        <v/>
      </c>
      <c r="O621" s="238" t="n">
        <v>560.25</v>
      </c>
      <c r="P621">
        <f>O621*_xlfn.XLOOKUP(K621,AM:AM,AN:AN)</f>
        <v/>
      </c>
      <c r="Q621">
        <f>O621*_xlfn.XLOOKUP(K621,AM:AM,AO:AO)</f>
        <v/>
      </c>
      <c r="R621">
        <f>_xlfn.XLOOKUP(E621,AF:AF,AG:AG)</f>
        <v/>
      </c>
      <c r="S621">
        <f>_xlfn.XLOOKUP(E621,AF:AF,AI:AI)</f>
        <v/>
      </c>
      <c r="T621">
        <f>WEEKNUM(G621)</f>
        <v/>
      </c>
      <c r="U621">
        <f>YEAR(G621)</f>
        <v/>
      </c>
      <c r="V621" s="117">
        <f>IFERROR(Q621/N621,"0")</f>
        <v/>
      </c>
      <c r="AF621" t="n">
        <v>30351</v>
      </c>
      <c r="AG621" t="inlineStr">
        <is>
          <t>J.K. PLACE CAPRI</t>
        </is>
      </c>
      <c r="AH621" t="inlineStr">
        <is>
          <t>HTL</t>
        </is>
      </c>
      <c r="AI621" t="inlineStr">
        <is>
          <t>Italy</t>
        </is>
      </c>
      <c r="BH621" t="n">
        <v>655</v>
      </c>
      <c r="BI621" t="inlineStr">
        <is>
          <t>MinervaH</t>
        </is>
      </c>
    </row>
    <row r="622">
      <c r="A622">
        <f>_xlfn.XLOOKUP(D622,BN:BN,BO:BO)</f>
        <v/>
      </c>
      <c r="B622" t="inlineStr">
        <is>
          <t>LLC</t>
        </is>
      </c>
      <c r="C622" t="n">
        <v>16</v>
      </c>
      <c r="D622">
        <f>_xlfn.XLOOKUP(C622,BH:BH,BI:BI)</f>
        <v/>
      </c>
      <c r="E622" t="n">
        <v>23590</v>
      </c>
      <c r="F622" t="inlineStr">
        <is>
          <t>Vuelo MEX-LAX/Sergio Berger</t>
        </is>
      </c>
      <c r="G622" s="234" t="n">
        <v>45622</v>
      </c>
      <c r="H622" s="234" t="n">
        <v>45625</v>
      </c>
      <c r="I622" t="inlineStr">
        <is>
          <t>VLO</t>
        </is>
      </c>
      <c r="J622">
        <f>_xlfn.XLOOKUP(I622,AS:AS,AU:AU)</f>
        <v/>
      </c>
      <c r="K622" t="inlineStr">
        <is>
          <t>USD</t>
        </is>
      </c>
      <c r="L622" s="238" t="n">
        <v>732.13</v>
      </c>
      <c r="M622">
        <f>L622*_xlfn.XLOOKUP(K622,AM:AM,AN:AN)</f>
        <v/>
      </c>
      <c r="N622">
        <f>L622*_xlfn.XLOOKUP(K622,AM:AM,AO:AO)</f>
        <v/>
      </c>
      <c r="O622" s="238" t="n">
        <v>11.9</v>
      </c>
      <c r="P622">
        <f>O622*_xlfn.XLOOKUP(K622,AM:AM,AN:AN)</f>
        <v/>
      </c>
      <c r="Q622">
        <f>O622*_xlfn.XLOOKUP(K622,AM:AM,AO:AO)</f>
        <v/>
      </c>
      <c r="R622">
        <f>_xlfn.XLOOKUP(E622,AF:AF,AG:AG)</f>
        <v/>
      </c>
      <c r="S622">
        <f>_xlfn.XLOOKUP(E622,AF:AF,AI:AI)</f>
        <v/>
      </c>
      <c r="T622">
        <f>WEEKNUM(G622)</f>
        <v/>
      </c>
      <c r="U622">
        <f>YEAR(G622)</f>
        <v/>
      </c>
      <c r="V622" s="117">
        <f>IFERROR(Q622/N622,"0")</f>
        <v/>
      </c>
      <c r="AF622" t="n">
        <v>30352</v>
      </c>
      <c r="AG622" t="inlineStr">
        <is>
          <t>PAVILLON FAUBOURG SAINT GERMAIN AND SPA</t>
        </is>
      </c>
      <c r="AH622" t="inlineStr">
        <is>
          <t>HTL</t>
        </is>
      </c>
      <c r="AI622" t="inlineStr">
        <is>
          <t>France</t>
        </is>
      </c>
      <c r="BH622" t="n">
        <v>656</v>
      </c>
      <c r="BI622" t="inlineStr">
        <is>
          <t>MinervaH</t>
        </is>
      </c>
    </row>
    <row r="623">
      <c r="A623">
        <f>_xlfn.XLOOKUP(D623,BN:BN,BO:BO)</f>
        <v/>
      </c>
      <c r="B623" t="inlineStr">
        <is>
          <t>LLC</t>
        </is>
      </c>
      <c r="C623" t="n">
        <v>16</v>
      </c>
      <c r="D623">
        <f>_xlfn.XLOOKUP(C623,BH:BH,BI:BI)</f>
        <v/>
      </c>
      <c r="E623" t="n">
        <v>23590</v>
      </c>
      <c r="F623" t="inlineStr">
        <is>
          <t>Vuelo MEX-LAX/Andres Carretero</t>
        </is>
      </c>
      <c r="G623" s="234" t="n">
        <v>45622</v>
      </c>
      <c r="H623" s="234" t="n">
        <v>45625</v>
      </c>
      <c r="I623" t="inlineStr">
        <is>
          <t>VLO</t>
        </is>
      </c>
      <c r="J623">
        <f>_xlfn.XLOOKUP(I623,AS:AS,AU:AU)</f>
        <v/>
      </c>
      <c r="K623" t="inlineStr">
        <is>
          <t>USD</t>
        </is>
      </c>
      <c r="L623" s="238" t="n">
        <v>732.13</v>
      </c>
      <c r="M623">
        <f>L623*_xlfn.XLOOKUP(K623,AM:AM,AN:AN)</f>
        <v/>
      </c>
      <c r="N623">
        <f>L623*_xlfn.XLOOKUP(K623,AM:AM,AO:AO)</f>
        <v/>
      </c>
      <c r="O623" s="238" t="n">
        <v>11.9</v>
      </c>
      <c r="P623">
        <f>O623*_xlfn.XLOOKUP(K623,AM:AM,AN:AN)</f>
        <v/>
      </c>
      <c r="Q623">
        <f>O623*_xlfn.XLOOKUP(K623,AM:AM,AO:AO)</f>
        <v/>
      </c>
      <c r="R623">
        <f>_xlfn.XLOOKUP(E623,AF:AF,AG:AG)</f>
        <v/>
      </c>
      <c r="S623">
        <f>_xlfn.XLOOKUP(E623,AF:AF,AI:AI)</f>
        <v/>
      </c>
      <c r="T623">
        <f>WEEKNUM(G623)</f>
        <v/>
      </c>
      <c r="U623">
        <f>YEAR(G623)</f>
        <v/>
      </c>
      <c r="V623" s="117">
        <f>IFERROR(Q623/N623,"0")</f>
        <v/>
      </c>
      <c r="AF623" t="n">
        <v>30353</v>
      </c>
      <c r="AG623" t="inlineStr">
        <is>
          <t>ROSEWOOD AMSTERDAM</t>
        </is>
      </c>
      <c r="AH623" t="inlineStr">
        <is>
          <t>HTL</t>
        </is>
      </c>
      <c r="AI623" t="inlineStr">
        <is>
          <t>Netherlands</t>
        </is>
      </c>
      <c r="BH623" t="n">
        <v>657</v>
      </c>
      <c r="BI623" t="inlineStr">
        <is>
          <t>ManonR</t>
        </is>
      </c>
    </row>
    <row r="624">
      <c r="A624">
        <f>_xlfn.XLOOKUP(D624,BN:BN,BO:BO)</f>
        <v/>
      </c>
      <c r="B624" t="inlineStr">
        <is>
          <t>LLC</t>
        </is>
      </c>
      <c r="C624" t="n">
        <v>16</v>
      </c>
      <c r="D624">
        <f>_xlfn.XLOOKUP(C624,BH:BH,BI:BI)</f>
        <v/>
      </c>
      <c r="E624" t="n">
        <v>23899</v>
      </c>
      <c r="F624" t="inlineStr">
        <is>
          <t>Vuelo LAX-ZLO/Sergio Berger</t>
        </is>
      </c>
      <c r="G624" s="234" t="n">
        <v>45622</v>
      </c>
      <c r="H624" s="234" t="n">
        <v>45625</v>
      </c>
      <c r="I624" t="inlineStr">
        <is>
          <t>VLO</t>
        </is>
      </c>
      <c r="J624">
        <f>_xlfn.XLOOKUP(I624,AS:AS,AU:AU)</f>
        <v/>
      </c>
      <c r="K624" t="inlineStr">
        <is>
          <t>USD</t>
        </is>
      </c>
      <c r="L624" s="238" t="n">
        <v>463.81</v>
      </c>
      <c r="M624">
        <f>L624*_xlfn.XLOOKUP(K624,AM:AM,AN:AN)</f>
        <v/>
      </c>
      <c r="N624">
        <f>L624*_xlfn.XLOOKUP(K624,AM:AM,AO:AO)</f>
        <v/>
      </c>
      <c r="O624" s="238" t="n">
        <v>11.85</v>
      </c>
      <c r="P624">
        <f>O624*_xlfn.XLOOKUP(K624,AM:AM,AN:AN)</f>
        <v/>
      </c>
      <c r="Q624">
        <f>O624*_xlfn.XLOOKUP(K624,AM:AM,AO:AO)</f>
        <v/>
      </c>
      <c r="R624">
        <f>_xlfn.XLOOKUP(E624,AF:AF,AG:AG)</f>
        <v/>
      </c>
      <c r="S624">
        <f>_xlfn.XLOOKUP(E624,AF:AF,AI:AI)</f>
        <v/>
      </c>
      <c r="T624">
        <f>WEEKNUM(G624)</f>
        <v/>
      </c>
      <c r="U624">
        <f>YEAR(G624)</f>
        <v/>
      </c>
      <c r="V624" s="117">
        <f>IFERROR(Q624/N624,"0")</f>
        <v/>
      </c>
      <c r="AF624" t="n">
        <v>30368</v>
      </c>
      <c r="AG624" t="inlineStr">
        <is>
          <t>Georgian Airways</t>
        </is>
      </c>
      <c r="AI624" t="inlineStr">
        <is>
          <t>Georgia</t>
        </is>
      </c>
      <c r="BH624" t="n">
        <v>658</v>
      </c>
      <c r="BI624" t="inlineStr">
        <is>
          <t>DianaM</t>
        </is>
      </c>
    </row>
    <row r="625">
      <c r="A625">
        <f>_xlfn.XLOOKUP(D625,BN:BN,BO:BO)</f>
        <v/>
      </c>
      <c r="B625" t="inlineStr">
        <is>
          <t>LLC</t>
        </is>
      </c>
      <c r="C625" t="n">
        <v>16</v>
      </c>
      <c r="D625">
        <f>_xlfn.XLOOKUP(C625,BH:BH,BI:BI)</f>
        <v/>
      </c>
      <c r="E625" t="n">
        <v>23899</v>
      </c>
      <c r="F625" t="inlineStr">
        <is>
          <t>Vuelo LAX-ZLO/Andres Carretero</t>
        </is>
      </c>
      <c r="G625" s="234" t="n">
        <v>45622</v>
      </c>
      <c r="H625" s="234" t="n">
        <v>45625</v>
      </c>
      <c r="I625" t="inlineStr">
        <is>
          <t>VLO</t>
        </is>
      </c>
      <c r="J625">
        <f>_xlfn.XLOOKUP(I625,AS:AS,AU:AU)</f>
        <v/>
      </c>
      <c r="K625" t="inlineStr">
        <is>
          <t>USD</t>
        </is>
      </c>
      <c r="L625" s="238" t="n">
        <v>463.81</v>
      </c>
      <c r="M625">
        <f>L625*_xlfn.XLOOKUP(K625,AM:AM,AN:AN)</f>
        <v/>
      </c>
      <c r="N625">
        <f>L625*_xlfn.XLOOKUP(K625,AM:AM,AO:AO)</f>
        <v/>
      </c>
      <c r="O625" s="238" t="n">
        <v>11.85</v>
      </c>
      <c r="P625">
        <f>O625*_xlfn.XLOOKUP(K625,AM:AM,AN:AN)</f>
        <v/>
      </c>
      <c r="Q625">
        <f>O625*_xlfn.XLOOKUP(K625,AM:AM,AO:AO)</f>
        <v/>
      </c>
      <c r="R625">
        <f>_xlfn.XLOOKUP(E625,AF:AF,AG:AG)</f>
        <v/>
      </c>
      <c r="S625">
        <f>_xlfn.XLOOKUP(E625,AF:AF,AI:AI)</f>
        <v/>
      </c>
      <c r="T625">
        <f>WEEKNUM(G625)</f>
        <v/>
      </c>
      <c r="U625">
        <f>YEAR(G625)</f>
        <v/>
      </c>
      <c r="V625" s="117">
        <f>IFERROR(Q625/N625,"0")</f>
        <v/>
      </c>
      <c r="AF625" t="n">
        <v>30383</v>
      </c>
      <c r="AG625" t="inlineStr">
        <is>
          <t>ASIBI</t>
        </is>
      </c>
      <c r="AH625" t="inlineStr">
        <is>
          <t>PKT</t>
        </is>
      </c>
      <c r="AI625" t="inlineStr">
        <is>
          <t>United Kingdom</t>
        </is>
      </c>
      <c r="BH625" t="n">
        <v>660</v>
      </c>
      <c r="BI625" t="inlineStr">
        <is>
          <t>ManonR</t>
        </is>
      </c>
    </row>
    <row r="626">
      <c r="A626">
        <f>_xlfn.XLOOKUP(D626,BN:BN,BO:BO)</f>
        <v/>
      </c>
      <c r="B626" t="inlineStr">
        <is>
          <t>LLC</t>
        </is>
      </c>
      <c r="C626" t="n">
        <v>16</v>
      </c>
      <c r="D626">
        <f>_xlfn.XLOOKUP(C626,BH:BH,BI:BI)</f>
        <v/>
      </c>
      <c r="E626" t="n">
        <v>0</v>
      </c>
      <c r="F626" t="inlineStr">
        <is>
          <t>Fee de emisión vuelos</t>
        </is>
      </c>
      <c r="G626" s="234" t="n">
        <v>45622</v>
      </c>
      <c r="H626" s="234" t="n">
        <v>45625</v>
      </c>
      <c r="I626" t="inlineStr">
        <is>
          <t>HPS</t>
        </is>
      </c>
      <c r="J626">
        <f>_xlfn.XLOOKUP(I626,AS:AS,AU:AU)</f>
        <v/>
      </c>
      <c r="K626" t="inlineStr">
        <is>
          <t>USD</t>
        </is>
      </c>
      <c r="L626" s="238" t="n">
        <v>140</v>
      </c>
      <c r="M626">
        <f>L626*_xlfn.XLOOKUP(K626,AM:AM,AN:AN)</f>
        <v/>
      </c>
      <c r="N626">
        <f>L626*_xlfn.XLOOKUP(K626,AM:AM,AO:AO)</f>
        <v/>
      </c>
      <c r="O626" s="238" t="n">
        <v>140</v>
      </c>
      <c r="P626">
        <f>O626*_xlfn.XLOOKUP(K626,AM:AM,AN:AN)</f>
        <v/>
      </c>
      <c r="Q626">
        <f>O626*_xlfn.XLOOKUP(K626,AM:AM,AO:AO)</f>
        <v/>
      </c>
      <c r="R626">
        <f>_xlfn.XLOOKUP(E626,AF:AF,AG:AG)</f>
        <v/>
      </c>
      <c r="S626">
        <f>_xlfn.XLOOKUP(E626,AF:AF,AI:AI)</f>
        <v/>
      </c>
      <c r="T626">
        <f>WEEKNUM(G626)</f>
        <v/>
      </c>
      <c r="U626">
        <f>YEAR(G626)</f>
        <v/>
      </c>
      <c r="V626" s="117">
        <f>IFERROR(Q626/N626,"0")</f>
        <v/>
      </c>
      <c r="AF626" t="n">
        <v>30423</v>
      </c>
      <c r="AG626" t="inlineStr">
        <is>
          <t>LAMIMA</t>
        </is>
      </c>
      <c r="AH626" t="inlineStr">
        <is>
          <t>TRF</t>
        </is>
      </c>
      <c r="AI626" t="inlineStr">
        <is>
          <t>Indonesia</t>
        </is>
      </c>
      <c r="BH626" t="n">
        <v>661</v>
      </c>
      <c r="BI626" t="inlineStr">
        <is>
          <t>MinervaH</t>
        </is>
      </c>
    </row>
    <row r="627">
      <c r="A627">
        <f>_xlfn.XLOOKUP(D627,BN:BN,BO:BO)</f>
        <v/>
      </c>
      <c r="B627" t="inlineStr">
        <is>
          <t>LLC</t>
        </is>
      </c>
      <c r="C627" t="n">
        <v>16</v>
      </c>
      <c r="D627">
        <f>_xlfn.XLOOKUP(C627,BH:BH,BI:BI)</f>
        <v/>
      </c>
      <c r="E627" t="n">
        <v>0</v>
      </c>
      <c r="F627" t="inlineStr">
        <is>
          <t>Honorarios por Servicio Agencia</t>
        </is>
      </c>
      <c r="G627" s="234" t="n">
        <v>45622</v>
      </c>
      <c r="H627" s="234" t="n">
        <v>45625</v>
      </c>
      <c r="I627" t="inlineStr">
        <is>
          <t>HPS</t>
        </is>
      </c>
      <c r="J627">
        <f>_xlfn.XLOOKUP(I627,AS:AS,AU:AU)</f>
        <v/>
      </c>
      <c r="K627" t="inlineStr">
        <is>
          <t>USD</t>
        </is>
      </c>
      <c r="L627" s="238" t="n">
        <v>118.29</v>
      </c>
      <c r="M627">
        <f>L627*_xlfn.XLOOKUP(K627,AM:AM,AN:AN)</f>
        <v/>
      </c>
      <c r="N627">
        <f>L627*_xlfn.XLOOKUP(K627,AM:AM,AO:AO)</f>
        <v/>
      </c>
      <c r="O627" s="238" t="n">
        <v>118.29</v>
      </c>
      <c r="P627">
        <f>O627*_xlfn.XLOOKUP(K627,AM:AM,AN:AN)</f>
        <v/>
      </c>
      <c r="Q627">
        <f>O627*_xlfn.XLOOKUP(K627,AM:AM,AO:AO)</f>
        <v/>
      </c>
      <c r="R627">
        <f>_xlfn.XLOOKUP(E627,AF:AF,AG:AG)</f>
        <v/>
      </c>
      <c r="S627">
        <f>_xlfn.XLOOKUP(E627,AF:AF,AI:AI)</f>
        <v/>
      </c>
      <c r="T627">
        <f>WEEKNUM(G627)</f>
        <v/>
      </c>
      <c r="U627">
        <f>YEAR(G627)</f>
        <v/>
      </c>
      <c r="V627" s="117">
        <f>IFERROR(Q627/N627,"0")</f>
        <v/>
      </c>
      <c r="AF627" t="n">
        <v>30434</v>
      </c>
      <c r="AG627" t="inlineStr">
        <is>
          <t>WELLINGTON HOTEL &amp; SPA MADRID</t>
        </is>
      </c>
      <c r="AH627" t="inlineStr">
        <is>
          <t>HTL</t>
        </is>
      </c>
      <c r="AI627" t="inlineStr">
        <is>
          <t>Spain</t>
        </is>
      </c>
      <c r="BH627" t="n">
        <v>662</v>
      </c>
      <c r="BI627" t="inlineStr">
        <is>
          <t>MinervaH</t>
        </is>
      </c>
    </row>
    <row r="628">
      <c r="A628">
        <f>_xlfn.XLOOKUP(D628,BN:BN,BO:BO)</f>
        <v/>
      </c>
      <c r="B628" t="inlineStr">
        <is>
          <t>LLC</t>
        </is>
      </c>
      <c r="C628" t="n">
        <v>17</v>
      </c>
      <c r="D628">
        <f>_xlfn.XLOOKUP(C628,BH:BH,BI:BI)</f>
        <v/>
      </c>
      <c r="E628" t="n">
        <v>23900</v>
      </c>
      <c r="F628" t="inlineStr">
        <is>
          <t>Servicios de Guía, Tickets y Carro</t>
        </is>
      </c>
      <c r="G628" s="234" t="n">
        <v>45589</v>
      </c>
      <c r="H628" s="234" t="n">
        <v>45589</v>
      </c>
      <c r="I628" t="inlineStr">
        <is>
          <t>ATR</t>
        </is>
      </c>
      <c r="J628">
        <f>_xlfn.XLOOKUP(I628,AS:AS,AU:AU)</f>
        <v/>
      </c>
      <c r="K628" t="inlineStr">
        <is>
          <t>EUR</t>
        </is>
      </c>
      <c r="L628" s="238" t="n">
        <v>1590</v>
      </c>
      <c r="M628">
        <f>L628*_xlfn.XLOOKUP(K628,AM:AM,AN:AN)</f>
        <v/>
      </c>
      <c r="N628">
        <f>L628*_xlfn.XLOOKUP(K628,AM:AM,AO:AO)</f>
        <v/>
      </c>
      <c r="O628" s="238" t="n">
        <v>280</v>
      </c>
      <c r="P628">
        <f>O628*_xlfn.XLOOKUP(K628,AM:AM,AN:AN)</f>
        <v/>
      </c>
      <c r="Q628">
        <f>O628*_xlfn.XLOOKUP(K628,AM:AM,AO:AO)</f>
        <v/>
      </c>
      <c r="R628">
        <f>_xlfn.XLOOKUP(E628,AF:AF,AG:AG)</f>
        <v/>
      </c>
      <c r="S628">
        <f>_xlfn.XLOOKUP(E628,AF:AF,AI:AI)</f>
        <v/>
      </c>
      <c r="T628">
        <f>WEEKNUM(G628)</f>
        <v/>
      </c>
      <c r="U628">
        <f>YEAR(G628)</f>
        <v/>
      </c>
      <c r="V628" s="117">
        <f>IFERROR(Q628/N628,"0")</f>
        <v/>
      </c>
      <c r="AF628" t="n">
        <v>30495</v>
      </c>
      <c r="AG628" t="inlineStr">
        <is>
          <t>DORADO BEACH, A RITZ CARLTON RESERVE</t>
        </is>
      </c>
      <c r="AH628" t="inlineStr">
        <is>
          <t>HTL</t>
        </is>
      </c>
      <c r="AI628" t="inlineStr">
        <is>
          <t>Puerto Rico</t>
        </is>
      </c>
      <c r="BH628" t="n">
        <v>663</v>
      </c>
      <c r="BI628" t="inlineStr">
        <is>
          <t>VivianaS</t>
        </is>
      </c>
    </row>
    <row r="629">
      <c r="A629">
        <f>_xlfn.XLOOKUP(D629,BN:BN,BO:BO)</f>
        <v/>
      </c>
      <c r="B629" t="inlineStr">
        <is>
          <t>LLC</t>
        </is>
      </c>
      <c r="C629" t="n">
        <v>18</v>
      </c>
      <c r="D629">
        <f>_xlfn.XLOOKUP(C629,BH:BH,BI:BI)</f>
        <v/>
      </c>
      <c r="E629" t="n">
        <v>23966</v>
      </c>
      <c r="F629" t="inlineStr">
        <is>
          <t>Vuelo LHR-MEX</t>
        </is>
      </c>
      <c r="G629" s="234" t="n">
        <v>45591</v>
      </c>
      <c r="H629" s="234" t="n">
        <v>45605</v>
      </c>
      <c r="I629" t="inlineStr">
        <is>
          <t>VLO</t>
        </is>
      </c>
      <c r="J629">
        <f>_xlfn.XLOOKUP(I629,AS:AS,AU:AU)</f>
        <v/>
      </c>
      <c r="K629" t="inlineStr">
        <is>
          <t>USD</t>
        </is>
      </c>
      <c r="L629" s="238" t="n">
        <v>14351.81</v>
      </c>
      <c r="M629">
        <f>L629*_xlfn.XLOOKUP(K629,AM:AM,AN:AN)</f>
        <v/>
      </c>
      <c r="N629">
        <f>L629*_xlfn.XLOOKUP(K629,AM:AM,AO:AO)</f>
        <v/>
      </c>
      <c r="O629" s="238" t="n">
        <v>0</v>
      </c>
      <c r="P629">
        <f>O629*_xlfn.XLOOKUP(K629,AM:AM,AN:AN)</f>
        <v/>
      </c>
      <c r="Q629">
        <f>O629*_xlfn.XLOOKUP(K629,AM:AM,AO:AO)</f>
        <v/>
      </c>
      <c r="R629">
        <f>_xlfn.XLOOKUP(E629,AF:AF,AG:AG)</f>
        <v/>
      </c>
      <c r="S629">
        <f>_xlfn.XLOOKUP(E629,AF:AF,AI:AI)</f>
        <v/>
      </c>
      <c r="T629">
        <f>WEEKNUM(G629)</f>
        <v/>
      </c>
      <c r="U629">
        <f>YEAR(G629)</f>
        <v/>
      </c>
      <c r="V629" s="117">
        <f>IFERROR(Q629/N629,"0")</f>
        <v/>
      </c>
      <c r="AF629" t="n">
        <v>30499</v>
      </c>
      <c r="AG629" t="inlineStr">
        <is>
          <t>CAPELLA TAIPEI HOTEL</t>
        </is>
      </c>
      <c r="AH629" t="inlineStr">
        <is>
          <t>HTL</t>
        </is>
      </c>
      <c r="AI629" t="inlineStr">
        <is>
          <t>Taiwan</t>
        </is>
      </c>
      <c r="BH629" t="n">
        <v>664</v>
      </c>
      <c r="BI629" t="inlineStr">
        <is>
          <t>VeronicaN</t>
        </is>
      </c>
    </row>
    <row r="630">
      <c r="A630">
        <f>_xlfn.XLOOKUP(D630,BN:BN,BO:BO)</f>
        <v/>
      </c>
      <c r="B630" t="inlineStr">
        <is>
          <t>LLC</t>
        </is>
      </c>
      <c r="C630" t="n">
        <v>18</v>
      </c>
      <c r="D630">
        <f>_xlfn.XLOOKUP(C630,BH:BH,BI:BI)</f>
        <v/>
      </c>
      <c r="E630" t="n">
        <v>24232</v>
      </c>
      <c r="F630" t="inlineStr">
        <is>
          <t>Reembolso al cliente de vuelo aéreo</t>
        </is>
      </c>
      <c r="G630" s="234" t="n">
        <v>45591</v>
      </c>
      <c r="H630" s="234" t="n">
        <v>45605</v>
      </c>
      <c r="I630" t="inlineStr">
        <is>
          <t>OTR</t>
        </is>
      </c>
      <c r="J630">
        <f>_xlfn.XLOOKUP(I630,AS:AS,AU:AU)</f>
        <v/>
      </c>
      <c r="K630" t="inlineStr">
        <is>
          <t>USD</t>
        </is>
      </c>
      <c r="L630" s="238" t="n">
        <v>12287</v>
      </c>
      <c r="M630">
        <f>L630*_xlfn.XLOOKUP(K630,AM:AM,AN:AN)</f>
        <v/>
      </c>
      <c r="N630">
        <f>L630*_xlfn.XLOOKUP(K630,AM:AM,AO:AO)</f>
        <v/>
      </c>
      <c r="O630" s="238" t="n">
        <v>0</v>
      </c>
      <c r="P630">
        <f>O630*_xlfn.XLOOKUP(K630,AM:AM,AN:AN)</f>
        <v/>
      </c>
      <c r="Q630">
        <f>O630*_xlfn.XLOOKUP(K630,AM:AM,AO:AO)</f>
        <v/>
      </c>
      <c r="R630">
        <f>_xlfn.XLOOKUP(E630,AF:AF,AG:AG)</f>
        <v/>
      </c>
      <c r="S630">
        <f>_xlfn.XLOOKUP(E630,AF:AF,AI:AI)</f>
        <v/>
      </c>
      <c r="T630">
        <f>WEEKNUM(G630)</f>
        <v/>
      </c>
      <c r="U630">
        <f>YEAR(G630)</f>
        <v/>
      </c>
      <c r="V630" s="117">
        <f>IFERROR(Q630/N630,"0")</f>
        <v/>
      </c>
      <c r="AF630" t="n">
        <v>30500</v>
      </c>
      <c r="AG630" t="inlineStr">
        <is>
          <t>MAJESTIC HOTEL AND SPA BARCELONA</t>
        </is>
      </c>
      <c r="AH630" t="inlineStr">
        <is>
          <t>HTL</t>
        </is>
      </c>
      <c r="AI630" t="inlineStr">
        <is>
          <t>Spain</t>
        </is>
      </c>
      <c r="BH630" t="n">
        <v>665</v>
      </c>
      <c r="BI630" t="inlineStr">
        <is>
          <t>ManonR</t>
        </is>
      </c>
    </row>
    <row r="631">
      <c r="A631">
        <f>_xlfn.XLOOKUP(D631,BN:BN,BO:BO)</f>
        <v/>
      </c>
      <c r="B631" t="inlineStr">
        <is>
          <t>LLC</t>
        </is>
      </c>
      <c r="C631" t="n">
        <v>18</v>
      </c>
      <c r="D631">
        <f>_xlfn.XLOOKUP(C631,BH:BH,BI:BI)</f>
        <v/>
      </c>
      <c r="E631" t="n">
        <v>23966</v>
      </c>
      <c r="F631" t="inlineStr">
        <is>
          <t>Reembolso Vuelo LHR-MEX</t>
        </is>
      </c>
      <c r="G631" s="234" t="n">
        <v>45591</v>
      </c>
      <c r="H631" s="234" t="n">
        <v>45605</v>
      </c>
      <c r="I631" t="inlineStr">
        <is>
          <t>VLO</t>
        </is>
      </c>
      <c r="J631">
        <f>_xlfn.XLOOKUP(I631,AS:AS,AU:AU)</f>
        <v/>
      </c>
      <c r="K631" t="inlineStr">
        <is>
          <t>USD</t>
        </is>
      </c>
      <c r="L631" s="238" t="n">
        <v>-14201.81</v>
      </c>
      <c r="M631">
        <f>L631*_xlfn.XLOOKUP(K631,AM:AM,AN:AN)</f>
        <v/>
      </c>
      <c r="N631">
        <f>L631*_xlfn.XLOOKUP(K631,AM:AM,AO:AO)</f>
        <v/>
      </c>
      <c r="O631" s="238" t="n">
        <v>0</v>
      </c>
      <c r="P631">
        <f>O631*_xlfn.XLOOKUP(K631,AM:AM,AN:AN)</f>
        <v/>
      </c>
      <c r="Q631">
        <f>O631*_xlfn.XLOOKUP(K631,AM:AM,AO:AO)</f>
        <v/>
      </c>
      <c r="R631">
        <f>_xlfn.XLOOKUP(E631,AF:AF,AG:AG)</f>
        <v/>
      </c>
      <c r="S631">
        <f>_xlfn.XLOOKUP(E631,AF:AF,AI:AI)</f>
        <v/>
      </c>
      <c r="T631">
        <f>WEEKNUM(G631)</f>
        <v/>
      </c>
      <c r="U631">
        <f>YEAR(G631)</f>
        <v/>
      </c>
      <c r="V631" s="117">
        <f>IFERROR(Q631/N631,"0")</f>
        <v/>
      </c>
      <c r="AF631" t="n">
        <v>30504</v>
      </c>
      <c r="AG631" t="inlineStr">
        <is>
          <t>Europcar</t>
        </is>
      </c>
      <c r="AH631" t="inlineStr">
        <is>
          <t>TRF</t>
        </is>
      </c>
      <c r="AI631" t="inlineStr">
        <is>
          <t>France</t>
        </is>
      </c>
      <c r="BH631" t="n">
        <v>666</v>
      </c>
      <c r="BI631" t="inlineStr">
        <is>
          <t>MariaJose</t>
        </is>
      </c>
    </row>
    <row r="632">
      <c r="A632">
        <f>_xlfn.XLOOKUP(D632,BN:BN,BO:BO)</f>
        <v/>
      </c>
      <c r="B632" t="inlineStr">
        <is>
          <t>LLC</t>
        </is>
      </c>
      <c r="C632" t="n">
        <v>18</v>
      </c>
      <c r="D632">
        <f>_xlfn.XLOOKUP(C632,BH:BH,BI:BI)</f>
        <v/>
      </c>
      <c r="E632" t="n">
        <v>0</v>
      </c>
      <c r="F632" t="inlineStr">
        <is>
          <t>Honorarios por Servicio Agencia</t>
        </is>
      </c>
      <c r="G632" s="234" t="n">
        <v>45591</v>
      </c>
      <c r="H632" s="234" t="n">
        <v>45605</v>
      </c>
      <c r="I632" t="inlineStr">
        <is>
          <t>HPS</t>
        </is>
      </c>
      <c r="J632">
        <f>_xlfn.XLOOKUP(I632,AS:AS,AU:AU)</f>
        <v/>
      </c>
      <c r="K632" t="inlineStr">
        <is>
          <t>USD</t>
        </is>
      </c>
      <c r="L632" s="238" t="n">
        <v>2056.36</v>
      </c>
      <c r="M632">
        <f>L632*_xlfn.XLOOKUP(K632,AM:AM,AN:AN)</f>
        <v/>
      </c>
      <c r="N632">
        <f>L632*_xlfn.XLOOKUP(K632,AM:AM,AO:AO)</f>
        <v/>
      </c>
      <c r="O632" s="238" t="n">
        <v>2056.36</v>
      </c>
      <c r="P632">
        <f>O632*_xlfn.XLOOKUP(K632,AM:AM,AN:AN)</f>
        <v/>
      </c>
      <c r="Q632">
        <f>O632*_xlfn.XLOOKUP(K632,AM:AM,AO:AO)</f>
        <v/>
      </c>
      <c r="R632">
        <f>_xlfn.XLOOKUP(E632,AF:AF,AG:AG)</f>
        <v/>
      </c>
      <c r="S632">
        <f>_xlfn.XLOOKUP(E632,AF:AF,AI:AI)</f>
        <v/>
      </c>
      <c r="T632">
        <f>WEEKNUM(G632)</f>
        <v/>
      </c>
      <c r="U632">
        <f>YEAR(G632)</f>
        <v/>
      </c>
      <c r="V632" s="117">
        <f>IFERROR(Q632/N632,"0")</f>
        <v/>
      </c>
      <c r="AF632" t="n">
        <v>30515</v>
      </c>
      <c r="AG632" t="inlineStr">
        <is>
          <t>SEXTANTIO LE GROTTE DELLA CIVITA</t>
        </is>
      </c>
      <c r="AH632" t="inlineStr">
        <is>
          <t>HTL</t>
        </is>
      </c>
      <c r="AI632" t="inlineStr">
        <is>
          <t>Italy</t>
        </is>
      </c>
      <c r="BH632" t="n">
        <v>667</v>
      </c>
      <c r="BI632" t="inlineStr">
        <is>
          <t>VivianaS</t>
        </is>
      </c>
    </row>
    <row r="633">
      <c r="A633">
        <f>_xlfn.XLOOKUP(D633,BN:BN,BO:BO)</f>
        <v/>
      </c>
      <c r="B633" t="inlineStr">
        <is>
          <t>LLC</t>
        </is>
      </c>
      <c r="C633" t="n">
        <v>19</v>
      </c>
      <c r="D633">
        <f>_xlfn.XLOOKUP(C633,BH:BH,BI:BI)</f>
        <v/>
      </c>
      <c r="E633" t="n">
        <v>23590</v>
      </c>
      <c r="F633" t="inlineStr">
        <is>
          <t>Vuelo MEX-LAX-MEX</t>
        </is>
      </c>
      <c r="G633" s="234" t="n">
        <v>45598</v>
      </c>
      <c r="H633" s="234" t="n">
        <v>45601</v>
      </c>
      <c r="I633" t="inlineStr">
        <is>
          <t>VLO</t>
        </is>
      </c>
      <c r="J633">
        <f>_xlfn.XLOOKUP(I633,AS:AS,AU:AU)</f>
        <v/>
      </c>
      <c r="K633" t="inlineStr">
        <is>
          <t>USD</t>
        </is>
      </c>
      <c r="L633" s="238" t="n">
        <v>1560</v>
      </c>
      <c r="M633">
        <f>L633*_xlfn.XLOOKUP(K633,AM:AM,AN:AN)</f>
        <v/>
      </c>
      <c r="N633">
        <f>L633*_xlfn.XLOOKUP(K633,AM:AM,AO:AO)</f>
        <v/>
      </c>
      <c r="O633" s="238" t="n">
        <v>0</v>
      </c>
      <c r="P633">
        <f>O633*_xlfn.XLOOKUP(K633,AM:AM,AN:AN)</f>
        <v/>
      </c>
      <c r="Q633">
        <f>O633*_xlfn.XLOOKUP(K633,AM:AM,AO:AO)</f>
        <v/>
      </c>
      <c r="R633">
        <f>_xlfn.XLOOKUP(E633,AF:AF,AG:AG)</f>
        <v/>
      </c>
      <c r="S633">
        <f>_xlfn.XLOOKUP(E633,AF:AF,AI:AI)</f>
        <v/>
      </c>
      <c r="T633">
        <f>WEEKNUM(G633)</f>
        <v/>
      </c>
      <c r="U633">
        <f>YEAR(G633)</f>
        <v/>
      </c>
      <c r="V633" s="117">
        <f>IFERROR(Q633/N633,"0")</f>
        <v/>
      </c>
      <c r="AF633" t="n">
        <v>30572</v>
      </c>
      <c r="AG633" t="inlineStr">
        <is>
          <t>Rail Europe</t>
        </is>
      </c>
      <c r="AH633" t="inlineStr">
        <is>
          <t>TRN</t>
        </is>
      </c>
      <c r="AI633" t="inlineStr">
        <is>
          <t>France</t>
        </is>
      </c>
      <c r="BH633" t="n">
        <v>668</v>
      </c>
      <c r="BI633" t="inlineStr">
        <is>
          <t>PaulinaV</t>
        </is>
      </c>
    </row>
    <row r="634">
      <c r="A634">
        <f>_xlfn.XLOOKUP(D634,BN:BN,BO:BO)</f>
        <v/>
      </c>
      <c r="B634" t="inlineStr">
        <is>
          <t>LLC</t>
        </is>
      </c>
      <c r="C634" t="n">
        <v>20</v>
      </c>
      <c r="D634">
        <f>_xlfn.XLOOKUP(C634,BH:BH,BI:BI)</f>
        <v/>
      </c>
      <c r="E634" t="n">
        <v>23996</v>
      </c>
      <c r="F634" t="inlineStr">
        <is>
          <t>Vuelo WDH-JNB</t>
        </is>
      </c>
      <c r="G634" s="234" t="n">
        <v>45597</v>
      </c>
      <c r="H634" s="234" t="n">
        <v>45598</v>
      </c>
      <c r="I634" t="inlineStr">
        <is>
          <t>VLO</t>
        </is>
      </c>
      <c r="J634">
        <f>_xlfn.XLOOKUP(I634,AS:AS,AU:AU)</f>
        <v/>
      </c>
      <c r="K634" t="inlineStr">
        <is>
          <t>USD</t>
        </is>
      </c>
      <c r="L634" s="238" t="n">
        <v>803</v>
      </c>
      <c r="M634">
        <f>L634*_xlfn.XLOOKUP(K634,AM:AM,AN:AN)</f>
        <v/>
      </c>
      <c r="N634">
        <f>L634*_xlfn.XLOOKUP(K634,AM:AM,AO:AO)</f>
        <v/>
      </c>
      <c r="O634" s="238" t="n">
        <v>0</v>
      </c>
      <c r="P634">
        <f>O634*_xlfn.XLOOKUP(K634,AM:AM,AN:AN)</f>
        <v/>
      </c>
      <c r="Q634">
        <f>O634*_xlfn.XLOOKUP(K634,AM:AM,AO:AO)</f>
        <v/>
      </c>
      <c r="R634">
        <f>_xlfn.XLOOKUP(E634,AF:AF,AG:AG)</f>
        <v/>
      </c>
      <c r="S634">
        <f>_xlfn.XLOOKUP(E634,AF:AF,AI:AI)</f>
        <v/>
      </c>
      <c r="T634">
        <f>WEEKNUM(G634)</f>
        <v/>
      </c>
      <c r="U634">
        <f>YEAR(G634)</f>
        <v/>
      </c>
      <c r="V634" s="117">
        <f>IFERROR(Q634/N634,"0")</f>
        <v/>
      </c>
      <c r="AF634" t="n">
        <v>30613</v>
      </c>
      <c r="AG634" t="inlineStr">
        <is>
          <t>HALCYON HOUSE</t>
        </is>
      </c>
      <c r="AH634" t="inlineStr">
        <is>
          <t>HTL</t>
        </is>
      </c>
      <c r="AI634" t="inlineStr">
        <is>
          <t>Australia</t>
        </is>
      </c>
      <c r="BH634" t="n">
        <v>669</v>
      </c>
      <c r="BI634" t="inlineStr">
        <is>
          <t>PaulinaV</t>
        </is>
      </c>
    </row>
    <row r="635">
      <c r="A635">
        <f>_xlfn.XLOOKUP(D635,BN:BN,BO:BO)</f>
        <v/>
      </c>
      <c r="B635" t="inlineStr">
        <is>
          <t>LLC</t>
        </is>
      </c>
      <c r="C635" t="n">
        <v>21</v>
      </c>
      <c r="D635">
        <f>_xlfn.XLOOKUP(C635,BH:BH,BI:BI)</f>
        <v/>
      </c>
      <c r="E635" t="n">
        <v>23590</v>
      </c>
      <c r="F635" t="inlineStr">
        <is>
          <t>Vuelo MEX-EWR-JFK-MEX</t>
        </is>
      </c>
      <c r="G635" s="234" t="n">
        <v>45596</v>
      </c>
      <c r="H635" s="234" t="n">
        <v>45603</v>
      </c>
      <c r="I635" t="inlineStr">
        <is>
          <t>VLO</t>
        </is>
      </c>
      <c r="J635">
        <f>_xlfn.XLOOKUP(I635,AS:AS,AU:AU)</f>
        <v/>
      </c>
      <c r="K635" t="inlineStr">
        <is>
          <t>USD</t>
        </is>
      </c>
      <c r="L635" s="238" t="n">
        <v>874.63</v>
      </c>
      <c r="M635">
        <f>L635*_xlfn.XLOOKUP(K635,AM:AM,AN:AN)</f>
        <v/>
      </c>
      <c r="N635">
        <f>L635*_xlfn.XLOOKUP(K635,AM:AM,AO:AO)</f>
        <v/>
      </c>
      <c r="O635" s="238" t="n">
        <v>14.64</v>
      </c>
      <c r="P635">
        <f>O635*_xlfn.XLOOKUP(K635,AM:AM,AN:AN)</f>
        <v/>
      </c>
      <c r="Q635">
        <f>O635*_xlfn.XLOOKUP(K635,AM:AM,AO:AO)</f>
        <v/>
      </c>
      <c r="R635">
        <f>_xlfn.XLOOKUP(E635,AF:AF,AG:AG)</f>
        <v/>
      </c>
      <c r="S635">
        <f>_xlfn.XLOOKUP(E635,AF:AF,AI:AI)</f>
        <v/>
      </c>
      <c r="T635">
        <f>WEEKNUM(G635)</f>
        <v/>
      </c>
      <c r="U635">
        <f>YEAR(G635)</f>
        <v/>
      </c>
      <c r="V635" s="117">
        <f>IFERROR(Q635/N635,"0")</f>
        <v/>
      </c>
      <c r="AF635" t="n">
        <v>30614</v>
      </c>
      <c r="AG635" t="inlineStr">
        <is>
          <t>VILLA DES PRES</t>
        </is>
      </c>
      <c r="AH635" t="inlineStr">
        <is>
          <t>HTL</t>
        </is>
      </c>
      <c r="AI635" t="inlineStr">
        <is>
          <t>France</t>
        </is>
      </c>
      <c r="BH635" t="n">
        <v>670</v>
      </c>
      <c r="BI635" t="inlineStr">
        <is>
          <t>VivianaS</t>
        </is>
      </c>
    </row>
    <row r="636">
      <c r="A636">
        <f>_xlfn.XLOOKUP(D636,BN:BN,BO:BO)</f>
        <v/>
      </c>
      <c r="B636" t="inlineStr">
        <is>
          <t>LLC</t>
        </is>
      </c>
      <c r="C636" t="n">
        <v>21</v>
      </c>
      <c r="D636">
        <f>_xlfn.XLOOKUP(C636,BH:BH,BI:BI)</f>
        <v/>
      </c>
      <c r="E636" t="n">
        <v>24009</v>
      </c>
      <c r="F636" t="inlineStr">
        <is>
          <t>Estancia en el Hotel Surrey</t>
        </is>
      </c>
      <c r="G636" s="234" t="n">
        <v>45600</v>
      </c>
      <c r="H636" s="234" t="n">
        <v>45603</v>
      </c>
      <c r="I636" t="inlineStr">
        <is>
          <t>HTL</t>
        </is>
      </c>
      <c r="J636">
        <f>_xlfn.XLOOKUP(I636,AS:AS,AU:AU)</f>
        <v/>
      </c>
      <c r="K636" t="inlineStr">
        <is>
          <t>USD</t>
        </is>
      </c>
      <c r="L636" s="238" t="n">
        <v>7643.95</v>
      </c>
      <c r="M636">
        <f>L636*_xlfn.XLOOKUP(K636,AM:AM,AN:AN)</f>
        <v/>
      </c>
      <c r="N636">
        <f>L636*_xlfn.XLOOKUP(K636,AM:AM,AO:AO)</f>
        <v/>
      </c>
      <c r="O636" s="238" t="n">
        <v>764.4</v>
      </c>
      <c r="P636">
        <f>O636*_xlfn.XLOOKUP(K636,AM:AM,AN:AN)</f>
        <v/>
      </c>
      <c r="Q636">
        <f>O636*_xlfn.XLOOKUP(K636,AM:AM,AO:AO)</f>
        <v/>
      </c>
      <c r="R636">
        <f>_xlfn.XLOOKUP(E636,AF:AF,AG:AG)</f>
        <v/>
      </c>
      <c r="S636">
        <f>_xlfn.XLOOKUP(E636,AF:AF,AI:AI)</f>
        <v/>
      </c>
      <c r="T636">
        <f>WEEKNUM(G636)</f>
        <v/>
      </c>
      <c r="U636">
        <f>YEAR(G636)</f>
        <v/>
      </c>
      <c r="V636" s="117">
        <f>IFERROR(Q636/N636,"0")</f>
        <v/>
      </c>
      <c r="AF636" t="n">
        <v>30616</v>
      </c>
      <c r="AG636" t="inlineStr">
        <is>
          <t>GRACE HOTEL, AUBERGE COLLECTION</t>
        </is>
      </c>
      <c r="AH636" t="inlineStr">
        <is>
          <t>HTL</t>
        </is>
      </c>
      <c r="AI636" t="inlineStr">
        <is>
          <t>Greece</t>
        </is>
      </c>
      <c r="BH636" t="n">
        <v>671</v>
      </c>
      <c r="BI636" t="inlineStr">
        <is>
          <t>VivianaS</t>
        </is>
      </c>
    </row>
    <row r="637">
      <c r="A637">
        <f>_xlfn.XLOOKUP(D637,BN:BN,BO:BO)</f>
        <v/>
      </c>
      <c r="B637" t="inlineStr">
        <is>
          <t>LLC</t>
        </is>
      </c>
      <c r="C637" t="n">
        <v>21</v>
      </c>
      <c r="D637">
        <f>_xlfn.XLOOKUP(C637,BH:BH,BI:BI)</f>
        <v/>
      </c>
      <c r="E637" t="n">
        <v>23590</v>
      </c>
      <c r="F637" t="inlineStr">
        <is>
          <t>Vuelo JFK-MEX</t>
        </is>
      </c>
      <c r="G637" s="234" t="n">
        <v>45596</v>
      </c>
      <c r="H637" s="234" t="n">
        <v>45603</v>
      </c>
      <c r="I637" t="inlineStr">
        <is>
          <t>VLO</t>
        </is>
      </c>
      <c r="J637">
        <f>_xlfn.XLOOKUP(I637,AS:AS,AU:AU)</f>
        <v/>
      </c>
      <c r="K637" t="inlineStr">
        <is>
          <t>USD</t>
        </is>
      </c>
      <c r="L637" s="238" t="n">
        <v>643.75</v>
      </c>
      <c r="M637">
        <f>L637*_xlfn.XLOOKUP(K637,AM:AM,AN:AN)</f>
        <v/>
      </c>
      <c r="N637">
        <f>L637*_xlfn.XLOOKUP(K637,AM:AM,AO:AO)</f>
        <v/>
      </c>
      <c r="O637" s="238" t="n">
        <v>92</v>
      </c>
      <c r="P637">
        <f>O637*_xlfn.XLOOKUP(K637,AM:AM,AN:AN)</f>
        <v/>
      </c>
      <c r="Q637">
        <f>O637*_xlfn.XLOOKUP(K637,AM:AM,AO:AO)</f>
        <v/>
      </c>
      <c r="R637">
        <f>_xlfn.XLOOKUP(E637,AF:AF,AG:AG)</f>
        <v/>
      </c>
      <c r="S637">
        <f>_xlfn.XLOOKUP(E637,AF:AF,AI:AI)</f>
        <v/>
      </c>
      <c r="T637">
        <f>WEEKNUM(G637)</f>
        <v/>
      </c>
      <c r="U637">
        <f>YEAR(G637)</f>
        <v/>
      </c>
      <c r="V637" s="117">
        <f>IFERROR(Q637/N637,"0")</f>
        <v/>
      </c>
      <c r="AF637" t="n">
        <v>30619</v>
      </c>
      <c r="AG637" t="inlineStr">
        <is>
          <t>ROSEWOOD LUANG PRABANG</t>
        </is>
      </c>
      <c r="AH637" t="inlineStr">
        <is>
          <t>HTL</t>
        </is>
      </c>
      <c r="AI637" t="inlineStr">
        <is>
          <t>Laos</t>
        </is>
      </c>
      <c r="BH637" t="n">
        <v>672</v>
      </c>
      <c r="BI637" t="inlineStr">
        <is>
          <t>LucianaE</t>
        </is>
      </c>
    </row>
    <row r="638">
      <c r="A638">
        <f>_xlfn.XLOOKUP(D638,BN:BN,BO:BO)</f>
        <v/>
      </c>
      <c r="B638" t="inlineStr">
        <is>
          <t>LLC</t>
        </is>
      </c>
      <c r="C638" t="n">
        <v>21</v>
      </c>
      <c r="D638">
        <f>_xlfn.XLOOKUP(C638,BH:BH,BI:BI)</f>
        <v/>
      </c>
      <c r="E638" t="n">
        <v>0</v>
      </c>
      <c r="F638" t="inlineStr">
        <is>
          <t>Fee de emisión del vuelo MEX-EWR-JFK-MEX</t>
        </is>
      </c>
      <c r="G638" s="234" t="n">
        <v>45596</v>
      </c>
      <c r="H638" s="234" t="n">
        <v>45603</v>
      </c>
      <c r="I638" t="inlineStr">
        <is>
          <t>HPS</t>
        </is>
      </c>
      <c r="J638">
        <f>_xlfn.XLOOKUP(I638,AS:AS,AU:AU)</f>
        <v/>
      </c>
      <c r="K638" t="inlineStr">
        <is>
          <t>USD</t>
        </is>
      </c>
      <c r="L638" s="238" t="n">
        <v>35</v>
      </c>
      <c r="M638">
        <f>L638*_xlfn.XLOOKUP(K638,AM:AM,AN:AN)</f>
        <v/>
      </c>
      <c r="N638">
        <f>L638*_xlfn.XLOOKUP(K638,AM:AM,AO:AO)</f>
        <v/>
      </c>
      <c r="O638" s="238" t="n">
        <v>35</v>
      </c>
      <c r="P638">
        <f>O638*_xlfn.XLOOKUP(K638,AM:AM,AN:AN)</f>
        <v/>
      </c>
      <c r="Q638">
        <f>O638*_xlfn.XLOOKUP(K638,AM:AM,AO:AO)</f>
        <v/>
      </c>
      <c r="R638">
        <f>_xlfn.XLOOKUP(E638,AF:AF,AG:AG)</f>
        <v/>
      </c>
      <c r="S638">
        <f>_xlfn.XLOOKUP(E638,AF:AF,AI:AI)</f>
        <v/>
      </c>
      <c r="T638">
        <f>WEEKNUM(G638)</f>
        <v/>
      </c>
      <c r="U638">
        <f>YEAR(G638)</f>
        <v/>
      </c>
      <c r="V638" s="117">
        <f>IFERROR(Q638/N638,"0")</f>
        <v/>
      </c>
      <c r="AF638" t="n">
        <v>30623</v>
      </c>
      <c r="AG638" t="inlineStr">
        <is>
          <t>THE MAYFAIR TOWNHOUSE</t>
        </is>
      </c>
      <c r="AH638" t="inlineStr">
        <is>
          <t>HTL</t>
        </is>
      </c>
      <c r="AI638" t="inlineStr">
        <is>
          <t>United Kingdom</t>
        </is>
      </c>
      <c r="BH638" t="n">
        <v>673</v>
      </c>
      <c r="BI638" t="inlineStr">
        <is>
          <t>VivianaS</t>
        </is>
      </c>
    </row>
    <row r="639">
      <c r="A639">
        <f>_xlfn.XLOOKUP(D639,BN:BN,BO:BO)</f>
        <v/>
      </c>
      <c r="B639" t="inlineStr">
        <is>
          <t>LLC</t>
        </is>
      </c>
      <c r="C639" t="n">
        <v>21</v>
      </c>
      <c r="D639">
        <f>_xlfn.XLOOKUP(C639,BH:BH,BI:BI)</f>
        <v/>
      </c>
      <c r="E639" t="n">
        <v>0</v>
      </c>
      <c r="F639" t="inlineStr">
        <is>
          <t>Fee de emisión del Vuelo JFK-MEX</t>
        </is>
      </c>
      <c r="G639" s="234" t="n">
        <v>45596</v>
      </c>
      <c r="H639" s="234" t="n">
        <v>45603</v>
      </c>
      <c r="I639" t="inlineStr">
        <is>
          <t>HPS</t>
        </is>
      </c>
      <c r="J639">
        <f>_xlfn.XLOOKUP(I639,AS:AS,AU:AU)</f>
        <v/>
      </c>
      <c r="K639" t="inlineStr">
        <is>
          <t>USD</t>
        </is>
      </c>
      <c r="L639" s="238" t="n">
        <v>35</v>
      </c>
      <c r="M639">
        <f>L639*_xlfn.XLOOKUP(K639,AM:AM,AN:AN)</f>
        <v/>
      </c>
      <c r="N639">
        <f>L639*_xlfn.XLOOKUP(K639,AM:AM,AO:AO)</f>
        <v/>
      </c>
      <c r="O639" s="238" t="n">
        <v>35</v>
      </c>
      <c r="P639">
        <f>O639*_xlfn.XLOOKUP(K639,AM:AM,AN:AN)</f>
        <v/>
      </c>
      <c r="Q639">
        <f>O639*_xlfn.XLOOKUP(K639,AM:AM,AO:AO)</f>
        <v/>
      </c>
      <c r="R639">
        <f>_xlfn.XLOOKUP(E639,AF:AF,AG:AG)</f>
        <v/>
      </c>
      <c r="S639">
        <f>_xlfn.XLOOKUP(E639,AF:AF,AI:AI)</f>
        <v/>
      </c>
      <c r="T639">
        <f>WEEKNUM(G639)</f>
        <v/>
      </c>
      <c r="U639">
        <f>YEAR(G639)</f>
        <v/>
      </c>
      <c r="V639" s="117">
        <f>IFERROR(Q639/N639,"0")</f>
        <v/>
      </c>
      <c r="AF639" t="n">
        <v>30640</v>
      </c>
      <c r="AG639" t="inlineStr">
        <is>
          <t>PALACE HOTEL, A LUXURY COLLECTION HOTEL, SAN FRANCISCO</t>
        </is>
      </c>
      <c r="AH639" t="inlineStr">
        <is>
          <t>HTL</t>
        </is>
      </c>
      <c r="AI639" t="inlineStr">
        <is>
          <t>United States</t>
        </is>
      </c>
      <c r="BH639" t="n">
        <v>674</v>
      </c>
      <c r="BI639" t="inlineStr">
        <is>
          <t>VivianaS</t>
        </is>
      </c>
    </row>
    <row r="640">
      <c r="A640">
        <f>_xlfn.XLOOKUP(D640,BN:BN,BO:BO)</f>
        <v/>
      </c>
      <c r="B640" t="inlineStr">
        <is>
          <t>LLC</t>
        </is>
      </c>
      <c r="C640" t="n">
        <v>21</v>
      </c>
      <c r="D640">
        <f>_xlfn.XLOOKUP(C640,BH:BH,BI:BI)</f>
        <v/>
      </c>
      <c r="E640" t="n">
        <v>0</v>
      </c>
      <c r="F640" t="inlineStr">
        <is>
          <t>Honorarios por Servicio Agencia</t>
        </is>
      </c>
      <c r="G640" s="234" t="n">
        <v>45596</v>
      </c>
      <c r="H640" s="234" t="n">
        <v>45603</v>
      </c>
      <c r="I640" t="inlineStr">
        <is>
          <t>HPS</t>
        </is>
      </c>
      <c r="J640">
        <f>_xlfn.XLOOKUP(I640,AS:AS,AU:AU)</f>
        <v/>
      </c>
      <c r="K640" t="inlineStr">
        <is>
          <t>USD</t>
        </is>
      </c>
      <c r="L640" s="238" t="n">
        <v>619.89</v>
      </c>
      <c r="M640">
        <f>L640*_xlfn.XLOOKUP(K640,AM:AM,AN:AN)</f>
        <v/>
      </c>
      <c r="N640">
        <f>L640*_xlfn.XLOOKUP(K640,AM:AM,AO:AO)</f>
        <v/>
      </c>
      <c r="O640" s="238" t="n">
        <v>619.89</v>
      </c>
      <c r="P640">
        <f>O640*_xlfn.XLOOKUP(K640,AM:AM,AN:AN)</f>
        <v/>
      </c>
      <c r="Q640">
        <f>O640*_xlfn.XLOOKUP(K640,AM:AM,AO:AO)</f>
        <v/>
      </c>
      <c r="R640">
        <f>_xlfn.XLOOKUP(E640,AF:AF,AG:AG)</f>
        <v/>
      </c>
      <c r="S640">
        <f>_xlfn.XLOOKUP(E640,AF:AF,AI:AI)</f>
        <v/>
      </c>
      <c r="T640">
        <f>WEEKNUM(G640)</f>
        <v/>
      </c>
      <c r="U640">
        <f>YEAR(G640)</f>
        <v/>
      </c>
      <c r="V640" s="117">
        <f>IFERROR(Q640/N640,"0")</f>
        <v/>
      </c>
      <c r="AF640" t="n">
        <v>30644</v>
      </c>
      <c r="AG640" t="inlineStr">
        <is>
          <t>FOUR SEASONS HOTEL CAIRO AT NILE PLAZA</t>
        </is>
      </c>
      <c r="AH640" t="inlineStr">
        <is>
          <t>HTL</t>
        </is>
      </c>
      <c r="AI640" t="inlineStr">
        <is>
          <t>Egypt</t>
        </is>
      </c>
      <c r="BH640" t="n">
        <v>675</v>
      </c>
      <c r="BI640" t="inlineStr">
        <is>
          <t>MartinB</t>
        </is>
      </c>
    </row>
    <row r="641">
      <c r="A641">
        <f>_xlfn.XLOOKUP(D641,BN:BN,BO:BO)</f>
        <v/>
      </c>
      <c r="B641" t="inlineStr">
        <is>
          <t>LLC</t>
        </is>
      </c>
      <c r="C641" t="n">
        <v>22</v>
      </c>
      <c r="D641">
        <f>_xlfn.XLOOKUP(C641,BH:BH,BI:BI)</f>
        <v/>
      </c>
      <c r="E641" t="n">
        <v>24006</v>
      </c>
      <c r="F641" t="inlineStr">
        <is>
          <t xml:space="preserve">Estancia </t>
        </is>
      </c>
      <c r="G641" s="234" t="n">
        <v>45475</v>
      </c>
      <c r="H641" s="234" t="n">
        <v>45478</v>
      </c>
      <c r="I641" t="inlineStr">
        <is>
          <t>HTL</t>
        </is>
      </c>
      <c r="J641">
        <f>_xlfn.XLOOKUP(I641,AS:AS,AU:AU)</f>
        <v/>
      </c>
      <c r="K641" t="inlineStr">
        <is>
          <t>EUR</t>
        </is>
      </c>
      <c r="L641" s="238" t="n">
        <v>15077.2</v>
      </c>
      <c r="M641">
        <f>L641*_xlfn.XLOOKUP(K641,AM:AM,AN:AN)</f>
        <v/>
      </c>
      <c r="N641">
        <f>L641*_xlfn.XLOOKUP(K641,AM:AM,AO:AO)</f>
        <v/>
      </c>
      <c r="O641" s="238" t="n">
        <v>1507.72</v>
      </c>
      <c r="P641">
        <f>O641*_xlfn.XLOOKUP(K641,AM:AM,AN:AN)</f>
        <v/>
      </c>
      <c r="Q641">
        <f>O641*_xlfn.XLOOKUP(K641,AM:AM,AO:AO)</f>
        <v/>
      </c>
      <c r="R641">
        <f>_xlfn.XLOOKUP(E641,AF:AF,AG:AG)</f>
        <v/>
      </c>
      <c r="S641">
        <f>_xlfn.XLOOKUP(E641,AF:AF,AI:AI)</f>
        <v/>
      </c>
      <c r="T641">
        <f>WEEKNUM(G641)</f>
        <v/>
      </c>
      <c r="U641">
        <f>YEAR(G641)</f>
        <v/>
      </c>
      <c r="V641" s="117">
        <f>IFERROR(Q641/N641,"0")</f>
        <v/>
      </c>
      <c r="AF641" t="n">
        <v>30687</v>
      </c>
      <c r="AG641" t="inlineStr">
        <is>
          <t>HOTEL ABADIA RETUERTA LEDOMAINE</t>
        </is>
      </c>
      <c r="AH641" t="inlineStr">
        <is>
          <t>HTL</t>
        </is>
      </c>
      <c r="AI641" t="inlineStr">
        <is>
          <t>Spain</t>
        </is>
      </c>
      <c r="BH641" t="n">
        <v>676</v>
      </c>
      <c r="BI641" t="inlineStr">
        <is>
          <t>AndreaG</t>
        </is>
      </c>
    </row>
    <row r="642">
      <c r="A642">
        <f>_xlfn.XLOOKUP(D642,BN:BN,BO:BO)</f>
        <v/>
      </c>
      <c r="B642" t="inlineStr">
        <is>
          <t>LLC</t>
        </is>
      </c>
      <c r="C642" t="n">
        <v>23</v>
      </c>
      <c r="D642">
        <f>_xlfn.XLOOKUP(C642,BH:BH,BI:BI)</f>
        <v/>
      </c>
      <c r="E642" t="n">
        <v>23317</v>
      </c>
      <c r="F642" t="inlineStr">
        <is>
          <t>Estancia</t>
        </is>
      </c>
      <c r="G642" s="234" t="n">
        <v>45652</v>
      </c>
      <c r="H642" s="234" t="n">
        <v>45659</v>
      </c>
      <c r="I642" t="inlineStr">
        <is>
          <t>HTL</t>
        </is>
      </c>
      <c r="J642">
        <f>_xlfn.XLOOKUP(I642,AS:AS,AU:AU)</f>
        <v/>
      </c>
      <c r="K642" t="inlineStr">
        <is>
          <t>EUR</t>
        </is>
      </c>
      <c r="L642" s="238" t="n">
        <v>5910</v>
      </c>
      <c r="M642">
        <f>L642*_xlfn.XLOOKUP(K642,AM:AM,AN:AN)</f>
        <v/>
      </c>
      <c r="N642">
        <f>L642*_xlfn.XLOOKUP(K642,AM:AM,AO:AO)</f>
        <v/>
      </c>
      <c r="O642" s="238" t="n">
        <v>510.55</v>
      </c>
      <c r="P642">
        <f>O642*_xlfn.XLOOKUP(K642,AM:AM,AN:AN)</f>
        <v/>
      </c>
      <c r="Q642">
        <f>O642*_xlfn.XLOOKUP(K642,AM:AM,AO:AO)</f>
        <v/>
      </c>
      <c r="R642">
        <f>_xlfn.XLOOKUP(E642,AF:AF,AG:AG)</f>
        <v/>
      </c>
      <c r="S642">
        <f>_xlfn.XLOOKUP(E642,AF:AF,AI:AI)</f>
        <v/>
      </c>
      <c r="T642">
        <f>WEEKNUM(G642)</f>
        <v/>
      </c>
      <c r="U642">
        <f>YEAR(G642)</f>
        <v/>
      </c>
      <c r="V642" s="117">
        <f>IFERROR(Q642/N642,"0")</f>
        <v/>
      </c>
      <c r="AF642" t="n">
        <v>30689</v>
      </c>
      <c r="AG642" t="inlineStr">
        <is>
          <t>TLB TRANSFERS</t>
        </is>
      </c>
      <c r="AH642" t="inlineStr">
        <is>
          <t>TRF</t>
        </is>
      </c>
      <c r="AI642" t="inlineStr">
        <is>
          <t>Mexico</t>
        </is>
      </c>
      <c r="BH642" t="n">
        <v>677</v>
      </c>
      <c r="BI642" t="inlineStr">
        <is>
          <t>AndreaG</t>
        </is>
      </c>
    </row>
    <row r="643">
      <c r="A643">
        <f>_xlfn.XLOOKUP(D643,BN:BN,BO:BO)</f>
        <v/>
      </c>
      <c r="B643" t="inlineStr">
        <is>
          <t>LLC</t>
        </is>
      </c>
      <c r="C643" t="n">
        <v>23</v>
      </c>
      <c r="D643">
        <f>_xlfn.XLOOKUP(C643,BH:BH,BI:BI)</f>
        <v/>
      </c>
      <c r="E643" t="n">
        <v>0</v>
      </c>
      <c r="F643" t="inlineStr">
        <is>
          <t>Honorarios por Servicio Agencia</t>
        </is>
      </c>
      <c r="G643" s="234" t="n">
        <v>45652</v>
      </c>
      <c r="H643" s="234" t="n">
        <v>45659</v>
      </c>
      <c r="I643" t="inlineStr">
        <is>
          <t>HPS</t>
        </is>
      </c>
      <c r="J643">
        <f>_xlfn.XLOOKUP(I643,AS:AS,AU:AU)</f>
        <v/>
      </c>
      <c r="K643" t="inlineStr">
        <is>
          <t>EUR</t>
        </is>
      </c>
      <c r="L643" s="238" t="n">
        <v>447.14</v>
      </c>
      <c r="M643">
        <f>L643*_xlfn.XLOOKUP(K643,AM:AM,AN:AN)</f>
        <v/>
      </c>
      <c r="N643">
        <f>L643*_xlfn.XLOOKUP(K643,AM:AM,AO:AO)</f>
        <v/>
      </c>
      <c r="O643" s="238" t="n">
        <v>447.14</v>
      </c>
      <c r="P643">
        <f>O643*_xlfn.XLOOKUP(K643,AM:AM,AN:AN)</f>
        <v/>
      </c>
      <c r="Q643">
        <f>O643*_xlfn.XLOOKUP(K643,AM:AM,AO:AO)</f>
        <v/>
      </c>
      <c r="R643">
        <f>_xlfn.XLOOKUP(E643,AF:AF,AG:AG)</f>
        <v/>
      </c>
      <c r="S643">
        <f>_xlfn.XLOOKUP(E643,AF:AF,AI:AI)</f>
        <v/>
      </c>
      <c r="T643">
        <f>WEEKNUM(G643)</f>
        <v/>
      </c>
      <c r="U643">
        <f>YEAR(G643)</f>
        <v/>
      </c>
      <c r="V643" s="117">
        <f>IFERROR(Q643/N643,"0")</f>
        <v/>
      </c>
      <c r="AF643" t="n">
        <v>30690</v>
      </c>
      <c r="AG643" t="inlineStr">
        <is>
          <t>FOUR SEASONS HOTEL KYOTO</t>
        </is>
      </c>
      <c r="AH643" t="inlineStr">
        <is>
          <t>HTL</t>
        </is>
      </c>
      <c r="AI643" t="inlineStr">
        <is>
          <t>Japan</t>
        </is>
      </c>
      <c r="BH643" t="n">
        <v>678</v>
      </c>
      <c r="BI643" t="inlineStr">
        <is>
          <t>DianaM</t>
        </is>
      </c>
    </row>
    <row r="644">
      <c r="A644">
        <f>_xlfn.XLOOKUP(D644,BN:BN,BO:BO)</f>
        <v/>
      </c>
      <c r="B644" t="inlineStr">
        <is>
          <t>LLC</t>
        </is>
      </c>
      <c r="C644" t="n">
        <v>24</v>
      </c>
      <c r="D644">
        <f>_xlfn.XLOOKUP(C644,BH:BH,BI:BI)</f>
        <v/>
      </c>
      <c r="E644" t="n">
        <v>23590</v>
      </c>
      <c r="F644" t="inlineStr">
        <is>
          <t>Vuelo MEX-MIA-MEX/Alejandra Alemán</t>
        </is>
      </c>
      <c r="G644" s="234" t="n">
        <v>45630</v>
      </c>
      <c r="H644" s="234" t="n">
        <v>45634</v>
      </c>
      <c r="I644" t="inlineStr">
        <is>
          <t>VLO</t>
        </is>
      </c>
      <c r="J644">
        <f>_xlfn.XLOOKUP(I644,AS:AS,AU:AU)</f>
        <v/>
      </c>
      <c r="K644" t="inlineStr">
        <is>
          <t>USD</t>
        </is>
      </c>
      <c r="L644" s="238" t="n">
        <v>618.86</v>
      </c>
      <c r="M644">
        <f>L644*_xlfn.XLOOKUP(K644,AM:AM,AN:AN)</f>
        <v/>
      </c>
      <c r="N644">
        <f>L644*_xlfn.XLOOKUP(K644,AM:AM,AO:AO)</f>
        <v/>
      </c>
      <c r="O644" s="238" t="n">
        <v>0</v>
      </c>
      <c r="P644">
        <f>O644*_xlfn.XLOOKUP(K644,AM:AM,AN:AN)</f>
        <v/>
      </c>
      <c r="Q644">
        <f>O644*_xlfn.XLOOKUP(K644,AM:AM,AO:AO)</f>
        <v/>
      </c>
      <c r="R644">
        <f>_xlfn.XLOOKUP(E644,AF:AF,AG:AG)</f>
        <v/>
      </c>
      <c r="S644">
        <f>_xlfn.XLOOKUP(E644,AF:AF,AI:AI)</f>
        <v/>
      </c>
      <c r="T644">
        <f>WEEKNUM(G644)</f>
        <v/>
      </c>
      <c r="U644">
        <f>YEAR(G644)</f>
        <v/>
      </c>
      <c r="V644" s="117">
        <f>IFERROR(Q644/N644,"0")</f>
        <v/>
      </c>
      <c r="AF644" t="n">
        <v>30691</v>
      </c>
      <c r="AG644" t="inlineStr">
        <is>
          <t>HOTEL DAS CATARATAS, A BELMOND HOTEL, IGUASSU FALLS</t>
        </is>
      </c>
      <c r="AH644" t="inlineStr">
        <is>
          <t>HTL</t>
        </is>
      </c>
      <c r="AI644" t="inlineStr">
        <is>
          <t>Brazil</t>
        </is>
      </c>
      <c r="BH644" t="n">
        <v>679</v>
      </c>
      <c r="BI644" t="inlineStr">
        <is>
          <t>VivianaS</t>
        </is>
      </c>
    </row>
    <row r="645">
      <c r="A645">
        <f>_xlfn.XLOOKUP(D645,BN:BN,BO:BO)</f>
        <v/>
      </c>
      <c r="B645" t="inlineStr">
        <is>
          <t>LLC</t>
        </is>
      </c>
      <c r="C645" t="n">
        <v>24</v>
      </c>
      <c r="D645">
        <f>_xlfn.XLOOKUP(C645,BH:BH,BI:BI)</f>
        <v/>
      </c>
      <c r="E645" t="n">
        <v>0</v>
      </c>
      <c r="F645" t="inlineStr">
        <is>
          <t>Fee de emisión LIBUEW</t>
        </is>
      </c>
      <c r="G645" s="234" t="n">
        <v>45630</v>
      </c>
      <c r="H645" s="234" t="n">
        <v>45634</v>
      </c>
      <c r="I645" t="inlineStr">
        <is>
          <t>HPS</t>
        </is>
      </c>
      <c r="J645">
        <f>_xlfn.XLOOKUP(I645,AS:AS,AU:AU)</f>
        <v/>
      </c>
      <c r="K645" t="inlineStr">
        <is>
          <t>USD</t>
        </is>
      </c>
      <c r="L645" s="238" t="n">
        <v>35</v>
      </c>
      <c r="M645">
        <f>L645*_xlfn.XLOOKUP(K645,AM:AM,AN:AN)</f>
        <v/>
      </c>
      <c r="N645">
        <f>L645*_xlfn.XLOOKUP(K645,AM:AM,AO:AO)</f>
        <v/>
      </c>
      <c r="O645" s="238" t="n">
        <v>35</v>
      </c>
      <c r="P645">
        <f>O645*_xlfn.XLOOKUP(K645,AM:AM,AN:AN)</f>
        <v/>
      </c>
      <c r="Q645">
        <f>O645*_xlfn.XLOOKUP(K645,AM:AM,AO:AO)</f>
        <v/>
      </c>
      <c r="R645">
        <f>_xlfn.XLOOKUP(E645,AF:AF,AG:AG)</f>
        <v/>
      </c>
      <c r="S645">
        <f>_xlfn.XLOOKUP(E645,AF:AF,AI:AI)</f>
        <v/>
      </c>
      <c r="T645">
        <f>WEEKNUM(G645)</f>
        <v/>
      </c>
      <c r="U645">
        <f>YEAR(G645)</f>
        <v/>
      </c>
      <c r="V645" s="117">
        <f>IFERROR(Q645/N645,"0")</f>
        <v/>
      </c>
      <c r="AF645" t="n">
        <v>30692</v>
      </c>
      <c r="AG645" t="inlineStr">
        <is>
          <t>SOFITEL LEGEND METROPOLE HANOI</t>
        </is>
      </c>
      <c r="AH645" t="inlineStr">
        <is>
          <t>HTL</t>
        </is>
      </c>
      <c r="AI645" t="inlineStr">
        <is>
          <t>Vietnam</t>
        </is>
      </c>
      <c r="BH645" t="n">
        <v>680</v>
      </c>
      <c r="BI645" t="inlineStr">
        <is>
          <t>IsraelB</t>
        </is>
      </c>
    </row>
    <row r="646">
      <c r="A646">
        <f>_xlfn.XLOOKUP(D646,BN:BN,BO:BO)</f>
        <v/>
      </c>
      <c r="B646" t="inlineStr">
        <is>
          <t>LLC</t>
        </is>
      </c>
      <c r="C646" t="n">
        <v>25</v>
      </c>
      <c r="D646">
        <f>_xlfn.XLOOKUP(C646,BH:BH,BI:BI)</f>
        <v/>
      </c>
      <c r="E646" t="n">
        <v>24210</v>
      </c>
      <c r="F646" t="inlineStr">
        <is>
          <t>Tour</t>
        </is>
      </c>
      <c r="G646" s="234" t="n">
        <v>45651</v>
      </c>
      <c r="H646" s="234" t="n">
        <v>45655</v>
      </c>
      <c r="I646" t="inlineStr">
        <is>
          <t>ATR</t>
        </is>
      </c>
      <c r="J646">
        <f>_xlfn.XLOOKUP(I646,AS:AS,AU:AU)</f>
        <v/>
      </c>
      <c r="K646" t="inlineStr">
        <is>
          <t>EUR</t>
        </is>
      </c>
      <c r="L646" s="238" t="n">
        <v>6500</v>
      </c>
      <c r="M646">
        <f>L646*_xlfn.XLOOKUP(K646,AM:AM,AN:AN)</f>
        <v/>
      </c>
      <c r="N646">
        <f>L646*_xlfn.XLOOKUP(K646,AM:AM,AO:AO)</f>
        <v/>
      </c>
      <c r="O646" s="238" t="n">
        <v>1130</v>
      </c>
      <c r="P646">
        <f>O646*_xlfn.XLOOKUP(K646,AM:AM,AN:AN)</f>
        <v/>
      </c>
      <c r="Q646">
        <f>O646*_xlfn.XLOOKUP(K646,AM:AM,AO:AO)</f>
        <v/>
      </c>
      <c r="R646">
        <f>_xlfn.XLOOKUP(E646,AF:AF,AG:AG)</f>
        <v/>
      </c>
      <c r="S646">
        <f>_xlfn.XLOOKUP(E646,AF:AF,AI:AI)</f>
        <v/>
      </c>
      <c r="T646">
        <f>WEEKNUM(G646)</f>
        <v/>
      </c>
      <c r="U646">
        <f>YEAR(G646)</f>
        <v/>
      </c>
      <c r="V646" s="117">
        <f>IFERROR(Q646/N646,"0")</f>
        <v/>
      </c>
      <c r="AF646" t="n">
        <v>30693</v>
      </c>
      <c r="AG646" t="inlineStr">
        <is>
          <t>ALILA VILLAS ULUWATU</t>
        </is>
      </c>
      <c r="AH646" t="inlineStr">
        <is>
          <t>HTL</t>
        </is>
      </c>
      <c r="AI646" t="inlineStr">
        <is>
          <t>Bali</t>
        </is>
      </c>
      <c r="BH646" t="n">
        <v>681</v>
      </c>
      <c r="BI646" t="inlineStr">
        <is>
          <t>MariaM</t>
        </is>
      </c>
    </row>
    <row r="647">
      <c r="A647">
        <f>_xlfn.XLOOKUP(D647,BN:BN,BO:BO)</f>
        <v/>
      </c>
      <c r="B647" t="inlineStr">
        <is>
          <t>LLC</t>
        </is>
      </c>
      <c r="C647" t="n">
        <v>26</v>
      </c>
      <c r="D647">
        <f>_xlfn.XLOOKUP(C647,BH:BH,BI:BI)</f>
        <v/>
      </c>
      <c r="E647" t="n">
        <v>24224</v>
      </c>
      <c r="F647" t="inlineStr">
        <is>
          <t>Vuelo MEX-DFW</t>
        </is>
      </c>
      <c r="G647" s="234" t="n">
        <v>45623</v>
      </c>
      <c r="H647" s="234" t="n">
        <v>45626</v>
      </c>
      <c r="I647" t="inlineStr">
        <is>
          <t>ABC</t>
        </is>
      </c>
      <c r="J647">
        <f>_xlfn.XLOOKUP(I647,AS:AS,AU:AU)</f>
        <v/>
      </c>
      <c r="K647" t="inlineStr">
        <is>
          <t>USD</t>
        </is>
      </c>
      <c r="L647" s="238" t="n">
        <v>3340.44</v>
      </c>
      <c r="M647">
        <f>L647*_xlfn.XLOOKUP(K647,AM:AM,AN:AN)</f>
        <v/>
      </c>
      <c r="N647">
        <f>L647*_xlfn.XLOOKUP(K647,AM:AM,AO:AO)</f>
        <v/>
      </c>
      <c r="O647" s="238" t="n">
        <v>0</v>
      </c>
      <c r="P647">
        <f>O647*_xlfn.XLOOKUP(K647,AM:AM,AN:AN)</f>
        <v/>
      </c>
      <c r="Q647">
        <f>O647*_xlfn.XLOOKUP(K647,AM:AM,AO:AO)</f>
        <v/>
      </c>
      <c r="R647">
        <f>_xlfn.XLOOKUP(E647,AF:AF,AG:AG)</f>
        <v/>
      </c>
      <c r="S647">
        <f>_xlfn.XLOOKUP(E647,AF:AF,AI:AI)</f>
        <v/>
      </c>
      <c r="T647">
        <f>WEEKNUM(G647)</f>
        <v/>
      </c>
      <c r="U647">
        <f>YEAR(G647)</f>
        <v/>
      </c>
      <c r="V647" s="117">
        <f>IFERROR(Q647/N647,"0")</f>
        <v/>
      </c>
      <c r="AF647" t="n">
        <v>30694</v>
      </c>
      <c r="AG647" t="inlineStr">
        <is>
          <t>AMAN ROSA ALPINA</t>
        </is>
      </c>
      <c r="AH647" t="inlineStr">
        <is>
          <t>HTL</t>
        </is>
      </c>
      <c r="AI647" t="inlineStr">
        <is>
          <t>Italy</t>
        </is>
      </c>
      <c r="BH647" t="n">
        <v>683</v>
      </c>
      <c r="BI647" t="inlineStr">
        <is>
          <t>MartinB</t>
        </is>
      </c>
    </row>
    <row r="648">
      <c r="A648">
        <f>_xlfn.XLOOKUP(D648,BN:BN,BO:BO)</f>
        <v/>
      </c>
      <c r="B648" t="inlineStr">
        <is>
          <t>LLC</t>
        </is>
      </c>
      <c r="C648" t="n">
        <v>26</v>
      </c>
      <c r="D648">
        <f>_xlfn.XLOOKUP(C648,BH:BH,BI:BI)</f>
        <v/>
      </c>
      <c r="E648" t="n">
        <v>24224</v>
      </c>
      <c r="F648" t="inlineStr">
        <is>
          <t>Asientos de vuelo MEX-DFW</t>
        </is>
      </c>
      <c r="G648" s="234" t="n">
        <v>45623</v>
      </c>
      <c r="H648" s="234" t="n">
        <v>45626</v>
      </c>
      <c r="I648" t="inlineStr">
        <is>
          <t>OTR</t>
        </is>
      </c>
      <c r="J648">
        <f>_xlfn.XLOOKUP(I648,AS:AS,AU:AU)</f>
        <v/>
      </c>
      <c r="K648" t="inlineStr">
        <is>
          <t>USD</t>
        </is>
      </c>
      <c r="L648" s="238" t="n">
        <v>267.43</v>
      </c>
      <c r="M648">
        <f>L648*_xlfn.XLOOKUP(K648,AM:AM,AN:AN)</f>
        <v/>
      </c>
      <c r="N648">
        <f>L648*_xlfn.XLOOKUP(K648,AM:AM,AO:AO)</f>
        <v/>
      </c>
      <c r="O648" s="238" t="n">
        <v>0</v>
      </c>
      <c r="P648">
        <f>O648*_xlfn.XLOOKUP(K648,AM:AM,AN:AN)</f>
        <v/>
      </c>
      <c r="Q648">
        <f>O648*_xlfn.XLOOKUP(K648,AM:AM,AO:AO)</f>
        <v/>
      </c>
      <c r="R648">
        <f>_xlfn.XLOOKUP(E648,AF:AF,AG:AG)</f>
        <v/>
      </c>
      <c r="S648">
        <f>_xlfn.XLOOKUP(E648,AF:AF,AI:AI)</f>
        <v/>
      </c>
      <c r="T648">
        <f>WEEKNUM(G648)</f>
        <v/>
      </c>
      <c r="U648">
        <f>YEAR(G648)</f>
        <v/>
      </c>
      <c r="V648" s="117">
        <f>IFERROR(Q648/N648,"0")</f>
        <v/>
      </c>
      <c r="AF648" t="n">
        <v>30695</v>
      </c>
      <c r="AG648" t="inlineStr">
        <is>
          <t>FOUR SEASONS HOTEL TAORMINA</t>
        </is>
      </c>
      <c r="AH648" t="inlineStr">
        <is>
          <t>HTL</t>
        </is>
      </c>
      <c r="AI648" t="inlineStr">
        <is>
          <t>Italy</t>
        </is>
      </c>
      <c r="BH648" t="n">
        <v>684</v>
      </c>
      <c r="BI648" t="inlineStr">
        <is>
          <t>DianaM</t>
        </is>
      </c>
    </row>
    <row r="649">
      <c r="A649">
        <f>_xlfn.XLOOKUP(D649,BN:BN,BO:BO)</f>
        <v/>
      </c>
      <c r="B649" t="inlineStr">
        <is>
          <t>LLC</t>
        </is>
      </c>
      <c r="C649" t="n">
        <v>26</v>
      </c>
      <c r="D649">
        <f>_xlfn.XLOOKUP(C649,BH:BH,BI:BI)</f>
        <v/>
      </c>
      <c r="E649" t="n">
        <v>24262</v>
      </c>
      <c r="F649" t="inlineStr">
        <is>
          <t>Vuelos Berger</t>
        </is>
      </c>
      <c r="G649" s="234" t="n">
        <v>45623</v>
      </c>
      <c r="H649" s="234" t="n">
        <v>45626</v>
      </c>
      <c r="I649" t="inlineStr">
        <is>
          <t>ABC</t>
        </is>
      </c>
      <c r="J649">
        <f>_xlfn.XLOOKUP(I649,AS:AS,AU:AU)</f>
        <v/>
      </c>
      <c r="K649" t="inlineStr">
        <is>
          <t>USD</t>
        </is>
      </c>
      <c r="L649" s="238" t="n">
        <v>2627.48</v>
      </c>
      <c r="M649">
        <f>L649*_xlfn.XLOOKUP(K649,AM:AM,AN:AN)</f>
        <v/>
      </c>
      <c r="N649">
        <f>L649*_xlfn.XLOOKUP(K649,AM:AM,AO:AO)</f>
        <v/>
      </c>
      <c r="O649" s="238" t="n">
        <v>0</v>
      </c>
      <c r="P649">
        <f>O649*_xlfn.XLOOKUP(K649,AM:AM,AN:AN)</f>
        <v/>
      </c>
      <c r="Q649">
        <f>O649*_xlfn.XLOOKUP(K649,AM:AM,AO:AO)</f>
        <v/>
      </c>
      <c r="R649">
        <f>_xlfn.XLOOKUP(E649,AF:AF,AG:AG)</f>
        <v/>
      </c>
      <c r="S649">
        <f>_xlfn.XLOOKUP(E649,AF:AF,AI:AI)</f>
        <v/>
      </c>
      <c r="T649">
        <f>WEEKNUM(G649)</f>
        <v/>
      </c>
      <c r="U649">
        <f>YEAR(G649)</f>
        <v/>
      </c>
      <c r="V649" s="117">
        <f>IFERROR(Q649/N649,"0")</f>
        <v/>
      </c>
      <c r="AF649" t="n">
        <v>30697</v>
      </c>
      <c r="AG649" t="inlineStr">
        <is>
          <t>PALACIO COPACABANA</t>
        </is>
      </c>
      <c r="AH649" t="inlineStr">
        <is>
          <t>HTL</t>
        </is>
      </c>
      <c r="AI649" t="inlineStr">
        <is>
          <t>Brazil</t>
        </is>
      </c>
      <c r="BH649" t="n">
        <v>686</v>
      </c>
      <c r="BI649" t="inlineStr">
        <is>
          <t>LucianaE</t>
        </is>
      </c>
    </row>
    <row r="650">
      <c r="A650">
        <f>_xlfn.XLOOKUP(D650,BN:BN,BO:BO)</f>
        <v/>
      </c>
      <c r="B650" t="inlineStr">
        <is>
          <t>LLC</t>
        </is>
      </c>
      <c r="C650" t="n">
        <v>26</v>
      </c>
      <c r="D650">
        <f>_xlfn.XLOOKUP(C650,BH:BH,BI:BI)</f>
        <v/>
      </c>
      <c r="E650" t="n">
        <v>27540</v>
      </c>
      <c r="F650" t="inlineStr">
        <is>
          <t>Comisión</t>
        </is>
      </c>
      <c r="G650" s="234" t="n">
        <v>45623</v>
      </c>
      <c r="H650" s="234" t="n">
        <v>45626</v>
      </c>
      <c r="I650" t="inlineStr">
        <is>
          <t>HTL</t>
        </is>
      </c>
      <c r="J650">
        <f>_xlfn.XLOOKUP(I650,AS:AS,AU:AU)</f>
        <v/>
      </c>
      <c r="K650" t="inlineStr">
        <is>
          <t>USD</t>
        </is>
      </c>
      <c r="L650" s="238" t="n">
        <v>95.69</v>
      </c>
      <c r="M650">
        <f>L650*_xlfn.XLOOKUP(K650,AM:AM,AN:AN)</f>
        <v/>
      </c>
      <c r="N650">
        <f>L650*_xlfn.XLOOKUP(K650,AM:AM,AO:AO)</f>
        <v/>
      </c>
      <c r="O650" s="238" t="n">
        <v>95.69</v>
      </c>
      <c r="P650">
        <f>O650*_xlfn.XLOOKUP(K650,AM:AM,AN:AN)</f>
        <v/>
      </c>
      <c r="Q650">
        <f>O650*_xlfn.XLOOKUP(K650,AM:AM,AO:AO)</f>
        <v/>
      </c>
      <c r="R650">
        <f>_xlfn.XLOOKUP(E650,AF:AF,AG:AG)</f>
        <v/>
      </c>
      <c r="S650">
        <f>_xlfn.XLOOKUP(E650,AF:AF,AI:AI)</f>
        <v/>
      </c>
      <c r="T650">
        <f>WEEKNUM(G650)</f>
        <v/>
      </c>
      <c r="U650">
        <f>YEAR(G650)</f>
        <v/>
      </c>
      <c r="V650" s="117">
        <f>IFERROR(Q650/N650,"0")</f>
        <v/>
      </c>
      <c r="AF650" t="n">
        <v>30698</v>
      </c>
      <c r="AG650" t="inlineStr">
        <is>
          <t>HILTON NISEKO VILLAGE</t>
        </is>
      </c>
      <c r="AH650" t="inlineStr">
        <is>
          <t>HTL</t>
        </is>
      </c>
      <c r="AI650" t="inlineStr">
        <is>
          <t>Japan</t>
        </is>
      </c>
      <c r="BH650" t="n">
        <v>687</v>
      </c>
      <c r="BI650" t="inlineStr">
        <is>
          <t>LuisHdz</t>
        </is>
      </c>
    </row>
    <row r="651">
      <c r="A651">
        <f>_xlfn.XLOOKUP(D651,BN:BN,BO:BO)</f>
        <v/>
      </c>
      <c r="B651" t="inlineStr">
        <is>
          <t>LLC</t>
        </is>
      </c>
      <c r="C651" t="n">
        <v>26</v>
      </c>
      <c r="D651">
        <f>_xlfn.XLOOKUP(C651,BH:BH,BI:BI)</f>
        <v/>
      </c>
      <c r="E651" t="n">
        <v>27540</v>
      </c>
      <c r="F651" t="inlineStr">
        <is>
          <t>Comisión</t>
        </is>
      </c>
      <c r="G651" s="234" t="n">
        <v>45623</v>
      </c>
      <c r="H651" s="234" t="n">
        <v>45626</v>
      </c>
      <c r="I651" t="inlineStr">
        <is>
          <t>HTL</t>
        </is>
      </c>
      <c r="J651">
        <f>_xlfn.XLOOKUP(I651,AS:AS,AU:AU)</f>
        <v/>
      </c>
      <c r="K651" t="inlineStr">
        <is>
          <t>USD</t>
        </is>
      </c>
      <c r="L651" s="238" t="n">
        <v>49.73</v>
      </c>
      <c r="M651">
        <f>L651*_xlfn.XLOOKUP(K651,AM:AM,AN:AN)</f>
        <v/>
      </c>
      <c r="N651">
        <f>L651*_xlfn.XLOOKUP(K651,AM:AM,AO:AO)</f>
        <v/>
      </c>
      <c r="O651" s="238" t="n">
        <v>49.73</v>
      </c>
      <c r="P651">
        <f>O651*_xlfn.XLOOKUP(K651,AM:AM,AN:AN)</f>
        <v/>
      </c>
      <c r="Q651">
        <f>O651*_xlfn.XLOOKUP(K651,AM:AM,AO:AO)</f>
        <v/>
      </c>
      <c r="R651">
        <f>_xlfn.XLOOKUP(E651,AF:AF,AG:AG)</f>
        <v/>
      </c>
      <c r="S651">
        <f>_xlfn.XLOOKUP(E651,AF:AF,AI:AI)</f>
        <v/>
      </c>
      <c r="T651">
        <f>WEEKNUM(G651)</f>
        <v/>
      </c>
      <c r="U651">
        <f>YEAR(G651)</f>
        <v/>
      </c>
      <c r="V651" s="117">
        <f>IFERROR(Q651/N651,"0")</f>
        <v/>
      </c>
      <c r="AF651" t="n">
        <v>30699</v>
      </c>
      <c r="AG651" t="inlineStr">
        <is>
          <t>GRAND HOTEL LES TROIS ROIS</t>
        </is>
      </c>
      <c r="AH651" t="inlineStr">
        <is>
          <t>HTL</t>
        </is>
      </c>
      <c r="AI651" t="inlineStr">
        <is>
          <t>Switzerland</t>
        </is>
      </c>
      <c r="BH651" t="n">
        <v>688</v>
      </c>
      <c r="BI651" t="inlineStr">
        <is>
          <t>LucianaE</t>
        </is>
      </c>
    </row>
    <row r="652">
      <c r="A652">
        <f>_xlfn.XLOOKUP(D652,BN:BN,BO:BO)</f>
        <v/>
      </c>
      <c r="B652" t="inlineStr">
        <is>
          <t>LLC</t>
        </is>
      </c>
      <c r="C652" t="n">
        <v>26</v>
      </c>
      <c r="D652">
        <f>_xlfn.XLOOKUP(C652,BH:BH,BI:BI)</f>
        <v/>
      </c>
      <c r="E652" t="n">
        <v>27540</v>
      </c>
      <c r="F652" t="inlineStr">
        <is>
          <t>Comisión</t>
        </is>
      </c>
      <c r="G652" s="234" t="n">
        <v>45623</v>
      </c>
      <c r="H652" s="234" t="n">
        <v>45626</v>
      </c>
      <c r="I652" t="inlineStr">
        <is>
          <t>HTL</t>
        </is>
      </c>
      <c r="J652">
        <f>_xlfn.XLOOKUP(I652,AS:AS,AU:AU)</f>
        <v/>
      </c>
      <c r="K652" t="inlineStr">
        <is>
          <t>USD</t>
        </is>
      </c>
      <c r="L652" s="238" t="n">
        <v>86.29000000000001</v>
      </c>
      <c r="M652">
        <f>L652*_xlfn.XLOOKUP(K652,AM:AM,AN:AN)</f>
        <v/>
      </c>
      <c r="N652">
        <f>L652*_xlfn.XLOOKUP(K652,AM:AM,AO:AO)</f>
        <v/>
      </c>
      <c r="O652" s="238" t="n">
        <v>86.29000000000001</v>
      </c>
      <c r="P652">
        <f>O652*_xlfn.XLOOKUP(K652,AM:AM,AN:AN)</f>
        <v/>
      </c>
      <c r="Q652">
        <f>O652*_xlfn.XLOOKUP(K652,AM:AM,AO:AO)</f>
        <v/>
      </c>
      <c r="R652">
        <f>_xlfn.XLOOKUP(E652,AF:AF,AG:AG)</f>
        <v/>
      </c>
      <c r="S652">
        <f>_xlfn.XLOOKUP(E652,AF:AF,AI:AI)</f>
        <v/>
      </c>
      <c r="T652">
        <f>WEEKNUM(G652)</f>
        <v/>
      </c>
      <c r="U652">
        <f>YEAR(G652)</f>
        <v/>
      </c>
      <c r="V652" s="117">
        <f>IFERROR(Q652/N652,"0")</f>
        <v/>
      </c>
      <c r="AF652" t="n">
        <v>30700</v>
      </c>
      <c r="AG652" t="inlineStr">
        <is>
          <t>SOFITEL BANGKOK SUKHUMVIT</t>
        </is>
      </c>
      <c r="AH652" t="inlineStr">
        <is>
          <t>HTL</t>
        </is>
      </c>
      <c r="AI652" t="inlineStr">
        <is>
          <t>Thailand</t>
        </is>
      </c>
      <c r="BH652" t="n">
        <v>689</v>
      </c>
      <c r="BI652" t="inlineStr">
        <is>
          <t>VeronicaN</t>
        </is>
      </c>
    </row>
    <row r="653">
      <c r="A653">
        <f>_xlfn.XLOOKUP(D653,BN:BN,BO:BO)</f>
        <v/>
      </c>
      <c r="B653" t="inlineStr">
        <is>
          <t>LLC</t>
        </is>
      </c>
      <c r="C653" t="n">
        <v>26</v>
      </c>
      <c r="D653">
        <f>_xlfn.XLOOKUP(C653,BH:BH,BI:BI)</f>
        <v/>
      </c>
      <c r="E653" t="n">
        <v>27540</v>
      </c>
      <c r="F653" t="inlineStr">
        <is>
          <t>Comisión</t>
        </is>
      </c>
      <c r="G653" s="234" t="n">
        <v>45623</v>
      </c>
      <c r="H653" s="234" t="n">
        <v>45626</v>
      </c>
      <c r="I653" t="inlineStr">
        <is>
          <t>HTL</t>
        </is>
      </c>
      <c r="J653">
        <f>_xlfn.XLOOKUP(I653,AS:AS,AU:AU)</f>
        <v/>
      </c>
      <c r="K653" t="inlineStr">
        <is>
          <t>USD</t>
        </is>
      </c>
      <c r="L653" s="238" t="n">
        <v>45.03</v>
      </c>
      <c r="M653">
        <f>L653*_xlfn.XLOOKUP(K653,AM:AM,AN:AN)</f>
        <v/>
      </c>
      <c r="N653">
        <f>L653*_xlfn.XLOOKUP(K653,AM:AM,AO:AO)</f>
        <v/>
      </c>
      <c r="O653" s="238" t="n">
        <v>45.03</v>
      </c>
      <c r="P653">
        <f>O653*_xlfn.XLOOKUP(K653,AM:AM,AN:AN)</f>
        <v/>
      </c>
      <c r="Q653">
        <f>O653*_xlfn.XLOOKUP(K653,AM:AM,AO:AO)</f>
        <v/>
      </c>
      <c r="R653">
        <f>_xlfn.XLOOKUP(E653,AF:AF,AG:AG)</f>
        <v/>
      </c>
      <c r="S653">
        <f>_xlfn.XLOOKUP(E653,AF:AF,AI:AI)</f>
        <v/>
      </c>
      <c r="T653">
        <f>WEEKNUM(G653)</f>
        <v/>
      </c>
      <c r="U653">
        <f>YEAR(G653)</f>
        <v/>
      </c>
      <c r="V653" s="117">
        <f>IFERROR(Q653/N653,"0")</f>
        <v/>
      </c>
      <c r="AF653" t="n">
        <v>30701</v>
      </c>
      <c r="AG653" t="inlineStr">
        <is>
          <t>INTERCONTINENTAL SINGAPORE</t>
        </is>
      </c>
      <c r="AH653" t="inlineStr">
        <is>
          <t>HTL</t>
        </is>
      </c>
      <c r="AI653" t="inlineStr">
        <is>
          <t>Singapore</t>
        </is>
      </c>
      <c r="BH653" t="n">
        <v>690</v>
      </c>
      <c r="BI653" t="inlineStr">
        <is>
          <t>DianaM</t>
        </is>
      </c>
    </row>
    <row r="654">
      <c r="A654">
        <f>_xlfn.XLOOKUP(D654,BN:BN,BO:BO)</f>
        <v/>
      </c>
      <c r="B654" t="inlineStr">
        <is>
          <t>LLC</t>
        </is>
      </c>
      <c r="C654" t="n">
        <v>26</v>
      </c>
      <c r="D654">
        <f>_xlfn.XLOOKUP(C654,BH:BH,BI:BI)</f>
        <v/>
      </c>
      <c r="E654" t="n">
        <v>0</v>
      </c>
      <c r="F654" t="inlineStr">
        <is>
          <t>Gastos de Operación</t>
        </is>
      </c>
      <c r="G654" s="234" t="n">
        <v>45623</v>
      </c>
      <c r="H654" s="234" t="n">
        <v>45626</v>
      </c>
      <c r="I654" t="inlineStr">
        <is>
          <t>HPS</t>
        </is>
      </c>
      <c r="J654">
        <f>_xlfn.XLOOKUP(I654,AS:AS,AU:AU)</f>
        <v/>
      </c>
      <c r="K654" t="inlineStr">
        <is>
          <t>USD</t>
        </is>
      </c>
      <c r="L654" s="238" t="n">
        <v>182.07</v>
      </c>
      <c r="M654">
        <f>L654*_xlfn.XLOOKUP(K654,AM:AM,AN:AN)</f>
        <v/>
      </c>
      <c r="N654">
        <f>L654*_xlfn.XLOOKUP(K654,AM:AM,AO:AO)</f>
        <v/>
      </c>
      <c r="O654" s="238" t="n">
        <v>182.07</v>
      </c>
      <c r="P654">
        <f>O654*_xlfn.XLOOKUP(K654,AM:AM,AN:AN)</f>
        <v/>
      </c>
      <c r="Q654">
        <f>O654*_xlfn.XLOOKUP(K654,AM:AM,AO:AO)</f>
        <v/>
      </c>
      <c r="R654">
        <f>_xlfn.XLOOKUP(E654,AF:AF,AG:AG)</f>
        <v/>
      </c>
      <c r="S654">
        <f>_xlfn.XLOOKUP(E654,AF:AF,AI:AI)</f>
        <v/>
      </c>
      <c r="T654">
        <f>WEEKNUM(G654)</f>
        <v/>
      </c>
      <c r="U654">
        <f>YEAR(G654)</f>
        <v/>
      </c>
      <c r="V654" s="117">
        <f>IFERROR(Q654/N654,"0")</f>
        <v/>
      </c>
      <c r="AF654" t="n">
        <v>30702</v>
      </c>
      <c r="AG654" t="inlineStr">
        <is>
          <t>NAYARA ALTO ATACAMA DESERT</t>
        </is>
      </c>
      <c r="AH654" t="inlineStr">
        <is>
          <t>HTL</t>
        </is>
      </c>
      <c r="AI654" t="inlineStr">
        <is>
          <t>Chile</t>
        </is>
      </c>
      <c r="BH654" t="n">
        <v>691</v>
      </c>
      <c r="BI654" t="inlineStr">
        <is>
          <t>MartinB</t>
        </is>
      </c>
    </row>
    <row r="655">
      <c r="A655">
        <f>_xlfn.XLOOKUP(D655,BN:BN,BO:BO)</f>
        <v/>
      </c>
      <c r="B655" t="inlineStr">
        <is>
          <t>LLC</t>
        </is>
      </c>
      <c r="C655" t="n">
        <v>26</v>
      </c>
      <c r="D655">
        <f>_xlfn.XLOOKUP(C655,BH:BH,BI:BI)</f>
        <v/>
      </c>
      <c r="E655" t="n">
        <v>27540</v>
      </c>
      <c r="F655" t="inlineStr">
        <is>
          <t>Hospedaje</t>
        </is>
      </c>
      <c r="G655" s="234" t="n">
        <v>45623</v>
      </c>
      <c r="H655" s="234" t="n">
        <v>45626</v>
      </c>
      <c r="I655" t="inlineStr">
        <is>
          <t>HTL</t>
        </is>
      </c>
      <c r="J655">
        <f>_xlfn.XLOOKUP(I655,AS:AS,AU:AU)</f>
        <v/>
      </c>
      <c r="K655" t="inlineStr">
        <is>
          <t>USD</t>
        </is>
      </c>
      <c r="L655" s="238" t="n">
        <v>2767.4</v>
      </c>
      <c r="M655">
        <f>L655*_xlfn.XLOOKUP(K655,AM:AM,AN:AN)</f>
        <v/>
      </c>
      <c r="N655">
        <f>L655*_xlfn.XLOOKUP(K655,AM:AM,AO:AO)</f>
        <v/>
      </c>
      <c r="O655" s="238" t="n">
        <v>0</v>
      </c>
      <c r="P655">
        <f>O655*_xlfn.XLOOKUP(K655,AM:AM,AN:AN)</f>
        <v/>
      </c>
      <c r="Q655">
        <f>O655*_xlfn.XLOOKUP(K655,AM:AM,AO:AO)</f>
        <v/>
      </c>
      <c r="R655">
        <f>_xlfn.XLOOKUP(E655,AF:AF,AG:AG)</f>
        <v/>
      </c>
      <c r="S655">
        <f>_xlfn.XLOOKUP(E655,AF:AF,AI:AI)</f>
        <v/>
      </c>
      <c r="T655">
        <f>WEEKNUM(G655)</f>
        <v/>
      </c>
      <c r="U655">
        <f>YEAR(G655)</f>
        <v/>
      </c>
      <c r="V655" s="117">
        <f>IFERROR(Q655/N655,"0")</f>
        <v/>
      </c>
      <c r="AF655" t="n">
        <v>30703</v>
      </c>
      <c r="AG655" t="inlineStr">
        <is>
          <t>SOWAKA KYOTO</t>
        </is>
      </c>
      <c r="AH655" t="inlineStr">
        <is>
          <t>HTL</t>
        </is>
      </c>
      <c r="AI655" t="inlineStr">
        <is>
          <t>Japan</t>
        </is>
      </c>
      <c r="BH655" t="n">
        <v>692</v>
      </c>
      <c r="BI655" t="inlineStr">
        <is>
          <t>LuisHdz</t>
        </is>
      </c>
    </row>
    <row r="656">
      <c r="A656">
        <f>_xlfn.XLOOKUP(D656,BN:BN,BO:BO)</f>
        <v/>
      </c>
      <c r="B656" t="inlineStr">
        <is>
          <t>LLC</t>
        </is>
      </c>
      <c r="C656" t="n">
        <v>26</v>
      </c>
      <c r="D656">
        <f>_xlfn.XLOOKUP(C656,BH:BH,BI:BI)</f>
        <v/>
      </c>
      <c r="E656" t="n">
        <v>0</v>
      </c>
      <c r="F656" t="inlineStr">
        <is>
          <t>Honorarios por Servicio Agencia</t>
        </is>
      </c>
      <c r="G656" s="234" t="n">
        <v>45623</v>
      </c>
      <c r="H656" s="234" t="n">
        <v>45626</v>
      </c>
      <c r="I656" t="inlineStr">
        <is>
          <t>HPS</t>
        </is>
      </c>
      <c r="J656">
        <f>_xlfn.XLOOKUP(I656,AS:AS,AU:AU)</f>
        <v/>
      </c>
      <c r="K656" t="inlineStr">
        <is>
          <t>USD</t>
        </is>
      </c>
      <c r="L656" s="238" t="n">
        <v>263.41</v>
      </c>
      <c r="M656">
        <f>L656*_xlfn.XLOOKUP(K656,AM:AM,AN:AN)</f>
        <v/>
      </c>
      <c r="N656">
        <f>L656*_xlfn.XLOOKUP(K656,AM:AM,AO:AO)</f>
        <v/>
      </c>
      <c r="O656" s="238" t="n">
        <v>263.41</v>
      </c>
      <c r="P656">
        <f>O656*_xlfn.XLOOKUP(K656,AM:AM,AN:AN)</f>
        <v/>
      </c>
      <c r="Q656">
        <f>O656*_xlfn.XLOOKUP(K656,AM:AM,AO:AO)</f>
        <v/>
      </c>
      <c r="R656">
        <f>_xlfn.XLOOKUP(E656,AF:AF,AG:AG)</f>
        <v/>
      </c>
      <c r="S656">
        <f>_xlfn.XLOOKUP(E656,AF:AF,AI:AI)</f>
        <v/>
      </c>
      <c r="T656">
        <f>WEEKNUM(G656)</f>
        <v/>
      </c>
      <c r="U656">
        <f>YEAR(G656)</f>
        <v/>
      </c>
      <c r="V656" s="117">
        <f>IFERROR(Q656/N656,"0")</f>
        <v/>
      </c>
      <c r="AF656" t="n">
        <v>30704</v>
      </c>
      <c r="AG656" t="inlineStr">
        <is>
          <t>THE CHEDI ANDERMATT</t>
        </is>
      </c>
      <c r="AH656" t="inlineStr">
        <is>
          <t>HTL</t>
        </is>
      </c>
      <c r="AI656" t="inlineStr">
        <is>
          <t>Switzerland</t>
        </is>
      </c>
      <c r="BH656" t="n">
        <v>693</v>
      </c>
      <c r="BI656" t="inlineStr">
        <is>
          <t>VivianaS</t>
        </is>
      </c>
    </row>
    <row r="657">
      <c r="A657">
        <f>_xlfn.XLOOKUP(D657,BN:BN,BO:BO)</f>
        <v/>
      </c>
      <c r="B657" t="inlineStr">
        <is>
          <t>LLC</t>
        </is>
      </c>
      <c r="C657" t="n">
        <v>27</v>
      </c>
      <c r="D657">
        <f>_xlfn.XLOOKUP(C657,BH:BH,BI:BI)</f>
        <v/>
      </c>
      <c r="E657" t="n">
        <v>23590</v>
      </c>
      <c r="F657" t="inlineStr">
        <is>
          <t>Vuelo MEX-JFK-MEX/Mónica Berger</t>
        </is>
      </c>
      <c r="G657" s="234" t="n">
        <v>45626</v>
      </c>
      <c r="H657" s="234" t="n">
        <v>45630</v>
      </c>
      <c r="I657" t="inlineStr">
        <is>
          <t>VLO</t>
        </is>
      </c>
      <c r="J657">
        <f>_xlfn.XLOOKUP(I657,AS:AS,AU:AU)</f>
        <v/>
      </c>
      <c r="K657" t="inlineStr">
        <is>
          <t>USD</t>
        </is>
      </c>
      <c r="L657" s="238" t="n">
        <v>1153.46</v>
      </c>
      <c r="M657">
        <f>L657*_xlfn.XLOOKUP(K657,AM:AM,AN:AN)</f>
        <v/>
      </c>
      <c r="N657">
        <f>L657*_xlfn.XLOOKUP(K657,AM:AM,AO:AO)</f>
        <v/>
      </c>
      <c r="O657" s="238" t="n">
        <v>0</v>
      </c>
      <c r="P657">
        <f>O657*_xlfn.XLOOKUP(K657,AM:AM,AN:AN)</f>
        <v/>
      </c>
      <c r="Q657">
        <f>O657*_xlfn.XLOOKUP(K657,AM:AM,AO:AO)</f>
        <v/>
      </c>
      <c r="R657">
        <f>_xlfn.XLOOKUP(E657,AF:AF,AG:AG)</f>
        <v/>
      </c>
      <c r="S657">
        <f>_xlfn.XLOOKUP(E657,AF:AF,AI:AI)</f>
        <v/>
      </c>
      <c r="T657">
        <f>WEEKNUM(G657)</f>
        <v/>
      </c>
      <c r="U657">
        <f>YEAR(G657)</f>
        <v/>
      </c>
      <c r="V657" s="117">
        <f>IFERROR(Q657/N657,"0")</f>
        <v/>
      </c>
      <c r="AF657" t="n">
        <v>30721</v>
      </c>
      <c r="AG657" t="inlineStr">
        <is>
          <t>THE VINES RESORT &amp; SPA</t>
        </is>
      </c>
      <c r="AH657" t="inlineStr">
        <is>
          <t>HTL</t>
        </is>
      </c>
      <c r="AI657" t="inlineStr">
        <is>
          <t>Argentina</t>
        </is>
      </c>
      <c r="BH657" t="n">
        <v>694</v>
      </c>
      <c r="BI657" t="inlineStr">
        <is>
          <t>VivianaS</t>
        </is>
      </c>
    </row>
    <row r="658">
      <c r="A658">
        <f>_xlfn.XLOOKUP(D658,BN:BN,BO:BO)</f>
        <v/>
      </c>
      <c r="B658" t="inlineStr">
        <is>
          <t>LLC</t>
        </is>
      </c>
      <c r="C658" t="n">
        <v>27</v>
      </c>
      <c r="D658">
        <f>_xlfn.XLOOKUP(C658,BH:BH,BI:BI)</f>
        <v/>
      </c>
      <c r="E658" t="n">
        <v>24267</v>
      </c>
      <c r="F658" t="inlineStr">
        <is>
          <t>Estadía Lara Kosberg y Mónica Berger</t>
        </is>
      </c>
      <c r="G658" s="234" t="n">
        <v>45626</v>
      </c>
      <c r="H658" s="234" t="n">
        <v>45630</v>
      </c>
      <c r="I658" t="inlineStr">
        <is>
          <t>HTL</t>
        </is>
      </c>
      <c r="J658">
        <f>_xlfn.XLOOKUP(I658,AS:AS,AU:AU)</f>
        <v/>
      </c>
      <c r="K658" t="inlineStr">
        <is>
          <t>USD</t>
        </is>
      </c>
      <c r="L658" s="238" t="n">
        <v>5843.28</v>
      </c>
      <c r="M658">
        <f>L658*_xlfn.XLOOKUP(K658,AM:AM,AN:AN)</f>
        <v/>
      </c>
      <c r="N658">
        <f>L658*_xlfn.XLOOKUP(K658,AM:AM,AO:AO)</f>
        <v/>
      </c>
      <c r="O658" s="238" t="n">
        <v>0</v>
      </c>
      <c r="P658">
        <f>O658*_xlfn.XLOOKUP(K658,AM:AM,AN:AN)</f>
        <v/>
      </c>
      <c r="Q658">
        <f>O658*_xlfn.XLOOKUP(K658,AM:AM,AO:AO)</f>
        <v/>
      </c>
      <c r="R658">
        <f>_xlfn.XLOOKUP(E658,AF:AF,AG:AG)</f>
        <v/>
      </c>
      <c r="S658">
        <f>_xlfn.XLOOKUP(E658,AF:AF,AI:AI)</f>
        <v/>
      </c>
      <c r="T658">
        <f>WEEKNUM(G658)</f>
        <v/>
      </c>
      <c r="U658">
        <f>YEAR(G658)</f>
        <v/>
      </c>
      <c r="V658" s="117">
        <f>IFERROR(Q658/N658,"0")</f>
        <v/>
      </c>
      <c r="AF658" t="n">
        <v>30722</v>
      </c>
      <c r="AG658" t="inlineStr">
        <is>
          <t>KIMPTON ST HONORE PARIS</t>
        </is>
      </c>
      <c r="AH658" t="inlineStr">
        <is>
          <t>HTL</t>
        </is>
      </c>
      <c r="AI658" t="inlineStr">
        <is>
          <t>France</t>
        </is>
      </c>
      <c r="BH658" t="n">
        <v>695</v>
      </c>
      <c r="BI658" t="inlineStr">
        <is>
          <t>IsraelB</t>
        </is>
      </c>
    </row>
    <row r="659">
      <c r="A659">
        <f>_xlfn.XLOOKUP(D659,BN:BN,BO:BO)</f>
        <v/>
      </c>
      <c r="B659" t="inlineStr">
        <is>
          <t>LLC</t>
        </is>
      </c>
      <c r="C659" t="n">
        <v>27</v>
      </c>
      <c r="D659">
        <f>_xlfn.XLOOKUP(C659,BH:BH,BI:BI)</f>
        <v/>
      </c>
      <c r="E659" t="n">
        <v>23590</v>
      </c>
      <c r="F659" t="inlineStr">
        <is>
          <t>Vuelo MEX-JFK-MEX/Lara Kosberg</t>
        </is>
      </c>
      <c r="G659" s="234" t="n">
        <v>45626</v>
      </c>
      <c r="H659" s="234" t="n">
        <v>45630</v>
      </c>
      <c r="I659" t="inlineStr">
        <is>
          <t>VLO</t>
        </is>
      </c>
      <c r="J659">
        <f>_xlfn.XLOOKUP(I659,AS:AS,AU:AU)</f>
        <v/>
      </c>
      <c r="K659" t="inlineStr">
        <is>
          <t>USD</t>
        </is>
      </c>
      <c r="L659" s="238" t="n">
        <v>1153.46</v>
      </c>
      <c r="M659">
        <f>L659*_xlfn.XLOOKUP(K659,AM:AM,AN:AN)</f>
        <v/>
      </c>
      <c r="N659">
        <f>L659*_xlfn.XLOOKUP(K659,AM:AM,AO:AO)</f>
        <v/>
      </c>
      <c r="O659" s="238" t="n">
        <v>0</v>
      </c>
      <c r="P659">
        <f>O659*_xlfn.XLOOKUP(K659,AM:AM,AN:AN)</f>
        <v/>
      </c>
      <c r="Q659">
        <f>O659*_xlfn.XLOOKUP(K659,AM:AM,AO:AO)</f>
        <v/>
      </c>
      <c r="R659">
        <f>_xlfn.XLOOKUP(E659,AF:AF,AG:AG)</f>
        <v/>
      </c>
      <c r="S659">
        <f>_xlfn.XLOOKUP(E659,AF:AF,AI:AI)</f>
        <v/>
      </c>
      <c r="T659">
        <f>WEEKNUM(G659)</f>
        <v/>
      </c>
      <c r="U659">
        <f>YEAR(G659)</f>
        <v/>
      </c>
      <c r="V659" s="117">
        <f>IFERROR(Q659/N659,"0")</f>
        <v/>
      </c>
      <c r="AF659" t="n">
        <v>30723</v>
      </c>
      <c r="AG659" t="inlineStr">
        <is>
          <t>EL SINGULAR SANTIAGO HOTEL LASTARRIA</t>
        </is>
      </c>
      <c r="AH659" t="inlineStr">
        <is>
          <t>HTL</t>
        </is>
      </c>
      <c r="AI659" t="inlineStr">
        <is>
          <t>Chile</t>
        </is>
      </c>
      <c r="BH659" t="n">
        <v>696</v>
      </c>
      <c r="BI659" t="inlineStr">
        <is>
          <t>LucianaE</t>
        </is>
      </c>
    </row>
    <row r="660">
      <c r="A660">
        <f>_xlfn.XLOOKUP(D660,BN:BN,BO:BO)</f>
        <v/>
      </c>
      <c r="B660" t="inlineStr">
        <is>
          <t>LLC</t>
        </is>
      </c>
      <c r="C660" t="n">
        <v>27</v>
      </c>
      <c r="D660">
        <f>_xlfn.XLOOKUP(C660,BH:BH,BI:BI)</f>
        <v/>
      </c>
      <c r="E660" t="n">
        <v>0</v>
      </c>
      <c r="F660" t="inlineStr">
        <is>
          <t>Sobrecomisión</t>
        </is>
      </c>
      <c r="G660" s="234" t="n">
        <v>45626</v>
      </c>
      <c r="H660" s="234" t="n">
        <v>45630</v>
      </c>
      <c r="I660" t="inlineStr">
        <is>
          <t>HPS</t>
        </is>
      </c>
      <c r="J660">
        <f>_xlfn.XLOOKUP(I660,AS:AS,AU:AU)</f>
        <v/>
      </c>
      <c r="K660" t="inlineStr">
        <is>
          <t>USD</t>
        </is>
      </c>
      <c r="L660" s="238" t="n">
        <v>7.05</v>
      </c>
      <c r="M660">
        <f>L660*_xlfn.XLOOKUP(K660,AM:AM,AN:AN)</f>
        <v/>
      </c>
      <c r="N660">
        <f>L660*_xlfn.XLOOKUP(K660,AM:AM,AO:AO)</f>
        <v/>
      </c>
      <c r="O660" s="238" t="n">
        <v>7.05</v>
      </c>
      <c r="P660">
        <f>O660*_xlfn.XLOOKUP(K660,AM:AM,AN:AN)</f>
        <v/>
      </c>
      <c r="Q660">
        <f>O660*_xlfn.XLOOKUP(K660,AM:AM,AO:AO)</f>
        <v/>
      </c>
      <c r="R660">
        <f>_xlfn.XLOOKUP(E660,AF:AF,AG:AG)</f>
        <v/>
      </c>
      <c r="S660">
        <f>_xlfn.XLOOKUP(E660,AF:AF,AI:AI)</f>
        <v/>
      </c>
      <c r="T660">
        <f>WEEKNUM(G660)</f>
        <v/>
      </c>
      <c r="U660">
        <f>YEAR(G660)</f>
        <v/>
      </c>
      <c r="V660" s="117">
        <f>IFERROR(Q660/N660,"0")</f>
        <v/>
      </c>
      <c r="AF660" t="n">
        <v>30728</v>
      </c>
      <c r="AG660" t="inlineStr">
        <is>
          <t>MATTERI YACHT CLUB</t>
        </is>
      </c>
      <c r="AH660" t="inlineStr">
        <is>
          <t>EXC</t>
        </is>
      </c>
      <c r="AI660" t="inlineStr">
        <is>
          <t>Italy</t>
        </is>
      </c>
      <c r="BH660" t="n">
        <v>697</v>
      </c>
      <c r="BI660" t="inlineStr">
        <is>
          <t>MartinB</t>
        </is>
      </c>
    </row>
    <row r="661">
      <c r="A661">
        <f>_xlfn.XLOOKUP(D661,BN:BN,BO:BO)</f>
        <v/>
      </c>
      <c r="B661" t="inlineStr">
        <is>
          <t>LLC</t>
        </is>
      </c>
      <c r="C661" t="n">
        <v>28</v>
      </c>
      <c r="D661">
        <f>_xlfn.XLOOKUP(C661,BH:BH,BI:BI)</f>
        <v/>
      </c>
      <c r="E661" t="n">
        <v>23921</v>
      </c>
      <c r="F661" t="inlineStr">
        <is>
          <t>Vuelo MEX-CDG-MEX</t>
        </is>
      </c>
      <c r="G661" s="234" t="n">
        <v>45792</v>
      </c>
      <c r="H661" s="234" t="n">
        <v>45803</v>
      </c>
      <c r="I661" t="inlineStr">
        <is>
          <t>VLO</t>
        </is>
      </c>
      <c r="J661">
        <f>_xlfn.XLOOKUP(I661,AS:AS,AU:AU)</f>
        <v/>
      </c>
      <c r="K661" t="inlineStr">
        <is>
          <t>USD</t>
        </is>
      </c>
      <c r="L661" s="238" t="n">
        <v>1169.1</v>
      </c>
      <c r="M661">
        <f>L661*_xlfn.XLOOKUP(K661,AM:AM,AN:AN)</f>
        <v/>
      </c>
      <c r="N661">
        <f>L661*_xlfn.XLOOKUP(K661,AM:AM,AO:AO)</f>
        <v/>
      </c>
      <c r="O661" s="238" t="n">
        <v>0</v>
      </c>
      <c r="P661">
        <f>O661*_xlfn.XLOOKUP(K661,AM:AM,AN:AN)</f>
        <v/>
      </c>
      <c r="Q661">
        <f>O661*_xlfn.XLOOKUP(K661,AM:AM,AO:AO)</f>
        <v/>
      </c>
      <c r="R661">
        <f>_xlfn.XLOOKUP(E661,AF:AF,AG:AG)</f>
        <v/>
      </c>
      <c r="S661">
        <f>_xlfn.XLOOKUP(E661,AF:AF,AI:AI)</f>
        <v/>
      </c>
      <c r="T661">
        <f>WEEKNUM(G661)</f>
        <v/>
      </c>
      <c r="U661">
        <f>YEAR(G661)</f>
        <v/>
      </c>
      <c r="V661" s="117">
        <f>IFERROR(Q661/N661,"0")</f>
        <v/>
      </c>
      <c r="AF661" t="n">
        <v>30730</v>
      </c>
      <c r="AG661" t="inlineStr">
        <is>
          <t>SERVICIOS AVENTOUR</t>
        </is>
      </c>
      <c r="AH661" t="inlineStr">
        <is>
          <t>PKT</t>
        </is>
      </c>
      <c r="AI661" t="inlineStr">
        <is>
          <t>Spain</t>
        </is>
      </c>
      <c r="BH661" t="n">
        <v>698</v>
      </c>
      <c r="BI661" t="inlineStr">
        <is>
          <t>IsraelB</t>
        </is>
      </c>
    </row>
    <row r="662">
      <c r="A662">
        <f>_xlfn.XLOOKUP(D662,BN:BN,BO:BO)</f>
        <v/>
      </c>
      <c r="B662" t="inlineStr">
        <is>
          <t>LLC</t>
        </is>
      </c>
      <c r="C662" t="n">
        <v>28</v>
      </c>
      <c r="D662">
        <f>_xlfn.XLOOKUP(C662,BH:BH,BI:BI)</f>
        <v/>
      </c>
      <c r="E662" t="n">
        <v>0</v>
      </c>
      <c r="F662" t="inlineStr">
        <is>
          <t>Fee de emisión</t>
        </is>
      </c>
      <c r="G662" s="234" t="n">
        <v>45792</v>
      </c>
      <c r="H662" s="234" t="n">
        <v>45803</v>
      </c>
      <c r="I662" t="inlineStr">
        <is>
          <t>HPS</t>
        </is>
      </c>
      <c r="J662">
        <f>_xlfn.XLOOKUP(I662,AS:AS,AU:AU)</f>
        <v/>
      </c>
      <c r="K662" t="inlineStr">
        <is>
          <t>USD</t>
        </is>
      </c>
      <c r="L662" s="238" t="n">
        <v>150</v>
      </c>
      <c r="M662">
        <f>L662*_xlfn.XLOOKUP(K662,AM:AM,AN:AN)</f>
        <v/>
      </c>
      <c r="N662">
        <f>L662*_xlfn.XLOOKUP(K662,AM:AM,AO:AO)</f>
        <v/>
      </c>
      <c r="O662" s="238" t="n">
        <v>150</v>
      </c>
      <c r="P662">
        <f>O662*_xlfn.XLOOKUP(K662,AM:AM,AN:AN)</f>
        <v/>
      </c>
      <c r="Q662">
        <f>O662*_xlfn.XLOOKUP(K662,AM:AM,AO:AO)</f>
        <v/>
      </c>
      <c r="R662">
        <f>_xlfn.XLOOKUP(E662,AF:AF,AG:AG)</f>
        <v/>
      </c>
      <c r="S662">
        <f>_xlfn.XLOOKUP(E662,AF:AF,AI:AI)</f>
        <v/>
      </c>
      <c r="T662">
        <f>WEEKNUM(G662)</f>
        <v/>
      </c>
      <c r="U662">
        <f>YEAR(G662)</f>
        <v/>
      </c>
      <c r="V662" s="117">
        <f>IFERROR(Q662/N662,"0")</f>
        <v/>
      </c>
      <c r="AF662" t="n">
        <v>30769</v>
      </c>
      <c r="AG662" t="inlineStr">
        <is>
          <t>THE ST. REGIS VENICE</t>
        </is>
      </c>
      <c r="AH662" t="inlineStr">
        <is>
          <t>HTL</t>
        </is>
      </c>
      <c r="AI662" t="inlineStr">
        <is>
          <t>Italy</t>
        </is>
      </c>
      <c r="BH662" t="n">
        <v>699</v>
      </c>
      <c r="BI662" t="inlineStr">
        <is>
          <t>VeronicaN</t>
        </is>
      </c>
    </row>
    <row r="663">
      <c r="A663">
        <f>_xlfn.XLOOKUP(D663,BN:BN,BO:BO)</f>
        <v/>
      </c>
      <c r="B663" t="inlineStr">
        <is>
          <t>LLC</t>
        </is>
      </c>
      <c r="C663" t="n">
        <v>28</v>
      </c>
      <c r="D663">
        <f>_xlfn.XLOOKUP(C663,BH:BH,BI:BI)</f>
        <v/>
      </c>
      <c r="E663" t="n">
        <v>27087</v>
      </c>
      <c r="F663" t="inlineStr">
        <is>
          <t>Renta de auto</t>
        </is>
      </c>
      <c r="G663" s="234" t="n">
        <v>45795</v>
      </c>
      <c r="H663" s="234" t="n">
        <v>45801</v>
      </c>
      <c r="I663" t="inlineStr">
        <is>
          <t>AUT</t>
        </is>
      </c>
      <c r="J663">
        <f>_xlfn.XLOOKUP(I663,AS:AS,AU:AU)</f>
        <v/>
      </c>
      <c r="K663" t="inlineStr">
        <is>
          <t>USD</t>
        </is>
      </c>
      <c r="L663" s="238" t="n">
        <v>2667.49</v>
      </c>
      <c r="M663">
        <f>L663*_xlfn.XLOOKUP(K663,AM:AM,AN:AN)</f>
        <v/>
      </c>
      <c r="N663">
        <f>L663*_xlfn.XLOOKUP(K663,AM:AM,AO:AO)</f>
        <v/>
      </c>
      <c r="O663" s="238" t="n">
        <v>255.81</v>
      </c>
      <c r="P663">
        <f>O663*_xlfn.XLOOKUP(K663,AM:AM,AN:AN)</f>
        <v/>
      </c>
      <c r="Q663">
        <f>O663*_xlfn.XLOOKUP(K663,AM:AM,AO:AO)</f>
        <v/>
      </c>
      <c r="R663">
        <f>_xlfn.XLOOKUP(E663,AF:AF,AG:AG)</f>
        <v/>
      </c>
      <c r="S663">
        <f>_xlfn.XLOOKUP(E663,AF:AF,AI:AI)</f>
        <v/>
      </c>
      <c r="T663">
        <f>WEEKNUM(G663)</f>
        <v/>
      </c>
      <c r="U663">
        <f>YEAR(G663)</f>
        <v/>
      </c>
      <c r="V663" s="117">
        <f>IFERROR(Q663/N663,"0")</f>
        <v/>
      </c>
      <c r="AF663" t="n">
        <v>30787</v>
      </c>
      <c r="AG663" t="inlineStr">
        <is>
          <t>GRAND HOTEL QUISISANA</t>
        </is>
      </c>
      <c r="AH663" t="inlineStr">
        <is>
          <t>HTL</t>
        </is>
      </c>
      <c r="AI663" t="inlineStr">
        <is>
          <t>Italy</t>
        </is>
      </c>
      <c r="BH663" t="n">
        <v>700</v>
      </c>
      <c r="BI663" t="inlineStr">
        <is>
          <t>VeronicaN</t>
        </is>
      </c>
    </row>
    <row r="664">
      <c r="A664">
        <f>_xlfn.XLOOKUP(D664,BN:BN,BO:BO)</f>
        <v/>
      </c>
      <c r="B664" t="inlineStr">
        <is>
          <t>LLC</t>
        </is>
      </c>
      <c r="C664" t="n">
        <v>28</v>
      </c>
      <c r="D664">
        <f>_xlfn.XLOOKUP(C664,BH:BH,BI:BI)</f>
        <v/>
      </c>
      <c r="E664" t="n">
        <v>27115</v>
      </c>
      <c r="F664" t="inlineStr">
        <is>
          <t>Hospedaje en Italia</t>
        </is>
      </c>
      <c r="G664" s="234" t="n">
        <v>45792</v>
      </c>
      <c r="H664" s="234" t="n">
        <v>45803</v>
      </c>
      <c r="I664" t="inlineStr">
        <is>
          <t>HTL</t>
        </is>
      </c>
      <c r="J664">
        <f>_xlfn.XLOOKUP(I664,AS:AS,AU:AU)</f>
        <v/>
      </c>
      <c r="K664" t="inlineStr">
        <is>
          <t>USD</t>
        </is>
      </c>
      <c r="L664" s="238" t="n">
        <v>7227</v>
      </c>
      <c r="M664">
        <f>L664*_xlfn.XLOOKUP(K664,AM:AM,AN:AN)</f>
        <v/>
      </c>
      <c r="N664">
        <f>L664*_xlfn.XLOOKUP(K664,AM:AM,AO:AO)</f>
        <v/>
      </c>
      <c r="O664" s="238" t="n">
        <v>657</v>
      </c>
      <c r="P664">
        <f>O664*_xlfn.XLOOKUP(K664,AM:AM,AN:AN)</f>
        <v/>
      </c>
      <c r="Q664">
        <f>O664*_xlfn.XLOOKUP(K664,AM:AM,AO:AO)</f>
        <v/>
      </c>
      <c r="R664">
        <f>_xlfn.XLOOKUP(E664,AF:AF,AG:AG)</f>
        <v/>
      </c>
      <c r="S664">
        <f>_xlfn.XLOOKUP(E664,AF:AF,AI:AI)</f>
        <v/>
      </c>
      <c r="T664">
        <f>WEEKNUM(G664)</f>
        <v/>
      </c>
      <c r="U664">
        <f>YEAR(G664)</f>
        <v/>
      </c>
      <c r="V664" s="117">
        <f>IFERROR(Q664/N664,"0")</f>
        <v/>
      </c>
      <c r="AF664" t="n">
        <v>30788</v>
      </c>
      <c r="AG664" t="inlineStr">
        <is>
          <t>HOTEL CALA DI VOLPE COSTA SMERALDA</t>
        </is>
      </c>
      <c r="AH664" t="inlineStr">
        <is>
          <t>HTL</t>
        </is>
      </c>
      <c r="AI664" t="inlineStr">
        <is>
          <t>Italy</t>
        </is>
      </c>
      <c r="BH664" t="n">
        <v>701</v>
      </c>
      <c r="BI664" t="inlineStr">
        <is>
          <t>VeronicaN</t>
        </is>
      </c>
    </row>
    <row r="665">
      <c r="A665">
        <f>_xlfn.XLOOKUP(D665,BN:BN,BO:BO)</f>
        <v/>
      </c>
      <c r="B665" t="inlineStr">
        <is>
          <t>LLC</t>
        </is>
      </c>
      <c r="C665" t="n">
        <v>28</v>
      </c>
      <c r="D665">
        <f>_xlfn.XLOOKUP(C665,BH:BH,BI:BI)</f>
        <v/>
      </c>
      <c r="E665" t="n">
        <v>27236</v>
      </c>
      <c r="F665" t="inlineStr">
        <is>
          <t>Hospedaje en Florencia</t>
        </is>
      </c>
      <c r="G665" s="234" t="n">
        <v>45792</v>
      </c>
      <c r="H665" s="234" t="n">
        <v>45803</v>
      </c>
      <c r="I665" t="inlineStr">
        <is>
          <t>HTL</t>
        </is>
      </c>
      <c r="J665">
        <f>_xlfn.XLOOKUP(I665,AS:AS,AU:AU)</f>
        <v/>
      </c>
      <c r="K665" t="inlineStr">
        <is>
          <t>USD</t>
        </is>
      </c>
      <c r="L665" s="238" t="n">
        <v>2538.16</v>
      </c>
      <c r="M665">
        <f>L665*_xlfn.XLOOKUP(K665,AM:AM,AN:AN)</f>
        <v/>
      </c>
      <c r="N665">
        <f>L665*_xlfn.XLOOKUP(K665,AM:AM,AO:AO)</f>
        <v/>
      </c>
      <c r="O665" s="238" t="n">
        <v>201.44</v>
      </c>
      <c r="P665">
        <f>O665*_xlfn.XLOOKUP(K665,AM:AM,AN:AN)</f>
        <v/>
      </c>
      <c r="Q665">
        <f>O665*_xlfn.XLOOKUP(K665,AM:AM,AO:AO)</f>
        <v/>
      </c>
      <c r="R665">
        <f>_xlfn.XLOOKUP(E665,AF:AF,AG:AG)</f>
        <v/>
      </c>
      <c r="S665">
        <f>_xlfn.XLOOKUP(E665,AF:AF,AI:AI)</f>
        <v/>
      </c>
      <c r="T665">
        <f>WEEKNUM(G665)</f>
        <v/>
      </c>
      <c r="U665">
        <f>YEAR(G665)</f>
        <v/>
      </c>
      <c r="V665" s="117">
        <f>IFERROR(Q665/N665,"0")</f>
        <v/>
      </c>
      <c r="AF665" t="n">
        <v>30801</v>
      </c>
      <c r="AG665" t="inlineStr">
        <is>
          <t>LEVEL UP TRAVEL</t>
        </is>
      </c>
      <c r="AH665" t="inlineStr">
        <is>
          <t>PKT</t>
        </is>
      </c>
      <c r="AI665" t="inlineStr">
        <is>
          <t>United Arab Emirates</t>
        </is>
      </c>
      <c r="BH665" t="n">
        <v>702</v>
      </c>
      <c r="BI665" t="inlineStr">
        <is>
          <t>VeronicaN</t>
        </is>
      </c>
    </row>
    <row r="666">
      <c r="A666">
        <f>_xlfn.XLOOKUP(D666,BN:BN,BO:BO)</f>
        <v/>
      </c>
      <c r="B666" t="inlineStr">
        <is>
          <t>LLC</t>
        </is>
      </c>
      <c r="C666" t="n">
        <v>28</v>
      </c>
      <c r="D666">
        <f>_xlfn.XLOOKUP(C666,BH:BH,BI:BI)</f>
        <v/>
      </c>
      <c r="E666" t="n">
        <v>27195</v>
      </c>
      <c r="F666" t="inlineStr">
        <is>
          <t>Hospedaje en Milán</t>
        </is>
      </c>
      <c r="G666" s="234" t="n">
        <v>45801</v>
      </c>
      <c r="H666" s="234" t="n">
        <v>45803</v>
      </c>
      <c r="I666" t="inlineStr">
        <is>
          <t>HTL</t>
        </is>
      </c>
      <c r="J666">
        <f>_xlfn.XLOOKUP(I666,AS:AS,AU:AU)</f>
        <v/>
      </c>
      <c r="K666" t="inlineStr">
        <is>
          <t>USD</t>
        </is>
      </c>
      <c r="L666" s="238" t="n">
        <v>1570.11</v>
      </c>
      <c r="M666">
        <f>L666*_xlfn.XLOOKUP(K666,AM:AM,AN:AN)</f>
        <v/>
      </c>
      <c r="N666">
        <f>L666*_xlfn.XLOOKUP(K666,AM:AM,AO:AO)</f>
        <v/>
      </c>
      <c r="O666" s="238" t="n">
        <v>142.73</v>
      </c>
      <c r="P666">
        <f>O666*_xlfn.XLOOKUP(K666,AM:AM,AN:AN)</f>
        <v/>
      </c>
      <c r="Q666">
        <f>O666*_xlfn.XLOOKUP(K666,AM:AM,AO:AO)</f>
        <v/>
      </c>
      <c r="R666">
        <f>_xlfn.XLOOKUP(E666,AF:AF,AG:AG)</f>
        <v/>
      </c>
      <c r="S666">
        <f>_xlfn.XLOOKUP(E666,AF:AF,AI:AI)</f>
        <v/>
      </c>
      <c r="T666">
        <f>WEEKNUM(G666)</f>
        <v/>
      </c>
      <c r="U666">
        <f>YEAR(G666)</f>
        <v/>
      </c>
      <c r="V666" s="117">
        <f>IFERROR(Q666/N666,"0")</f>
        <v/>
      </c>
      <c r="AF666" t="n">
        <v>30808</v>
      </c>
      <c r="AG666" t="inlineStr">
        <is>
          <t>LES AIRELLES COURCHEVEL</t>
        </is>
      </c>
      <c r="AH666" t="inlineStr">
        <is>
          <t>HTL</t>
        </is>
      </c>
      <c r="AI666" t="inlineStr">
        <is>
          <t>France</t>
        </is>
      </c>
      <c r="BH666" t="n">
        <v>703</v>
      </c>
      <c r="BI666" t="inlineStr">
        <is>
          <t>ConchaD</t>
        </is>
      </c>
    </row>
    <row r="667">
      <c r="A667">
        <f>_xlfn.XLOOKUP(D667,BN:BN,BO:BO)</f>
        <v/>
      </c>
      <c r="B667" t="inlineStr">
        <is>
          <t>LLC</t>
        </is>
      </c>
      <c r="C667" t="n">
        <v>28</v>
      </c>
      <c r="D667">
        <f>_xlfn.XLOOKUP(C667,BH:BH,BI:BI)</f>
        <v/>
      </c>
      <c r="E667" t="n">
        <v>25672</v>
      </c>
      <c r="F667" t="inlineStr">
        <is>
          <t>Hospedaje en Italia</t>
        </is>
      </c>
      <c r="G667" s="234" t="n">
        <v>45792</v>
      </c>
      <c r="H667" s="234" t="n">
        <v>45803</v>
      </c>
      <c r="I667" t="inlineStr">
        <is>
          <t>HTL</t>
        </is>
      </c>
      <c r="J667">
        <f>_xlfn.XLOOKUP(I667,AS:AS,AU:AU)</f>
        <v/>
      </c>
      <c r="K667" t="inlineStr">
        <is>
          <t>USD</t>
        </is>
      </c>
      <c r="L667" s="238" t="n">
        <v>1950.03</v>
      </c>
      <c r="M667">
        <f>L667*_xlfn.XLOOKUP(K667,AM:AM,AN:AN)</f>
        <v/>
      </c>
      <c r="N667">
        <f>L667*_xlfn.XLOOKUP(K667,AM:AM,AO:AO)</f>
        <v/>
      </c>
      <c r="O667" s="238" t="n">
        <v>0</v>
      </c>
      <c r="P667">
        <f>O667*_xlfn.XLOOKUP(K667,AM:AM,AN:AN)</f>
        <v/>
      </c>
      <c r="Q667">
        <f>O667*_xlfn.XLOOKUP(K667,AM:AM,AO:AO)</f>
        <v/>
      </c>
      <c r="R667">
        <f>_xlfn.XLOOKUP(E667,AF:AF,AG:AG)</f>
        <v/>
      </c>
      <c r="S667">
        <f>_xlfn.XLOOKUP(E667,AF:AF,AI:AI)</f>
        <v/>
      </c>
      <c r="T667">
        <f>WEEKNUM(G667)</f>
        <v/>
      </c>
      <c r="U667">
        <f>YEAR(G667)</f>
        <v/>
      </c>
      <c r="V667" s="117">
        <f>IFERROR(Q667/N667,"0")</f>
        <v/>
      </c>
      <c r="AF667" t="n">
        <v>30812</v>
      </c>
      <c r="AG667" t="inlineStr">
        <is>
          <t>MEADOWOOD NAPA VALLEY</t>
        </is>
      </c>
      <c r="AH667" t="inlineStr">
        <is>
          <t>HTL</t>
        </is>
      </c>
      <c r="AI667" t="inlineStr">
        <is>
          <t>United States</t>
        </is>
      </c>
      <c r="BH667" t="n">
        <v>704</v>
      </c>
      <c r="BI667" t="inlineStr">
        <is>
          <t>VivianaS</t>
        </is>
      </c>
    </row>
    <row r="668">
      <c r="A668">
        <f>_xlfn.XLOOKUP(D668,BN:BN,BO:BO)</f>
        <v/>
      </c>
      <c r="B668" t="inlineStr">
        <is>
          <t>LLC</t>
        </is>
      </c>
      <c r="C668" t="n">
        <v>28</v>
      </c>
      <c r="D668">
        <f>_xlfn.XLOOKUP(C668,BH:BH,BI:BI)</f>
        <v/>
      </c>
      <c r="E668" t="n">
        <v>24236</v>
      </c>
      <c r="F668" t="inlineStr">
        <is>
          <t>Tickets last supper Museo</t>
        </is>
      </c>
      <c r="G668" s="234" t="n">
        <v>45792</v>
      </c>
      <c r="H668" s="234" t="n">
        <v>45803</v>
      </c>
      <c r="I668" t="inlineStr">
        <is>
          <t>ATR</t>
        </is>
      </c>
      <c r="J668">
        <f>_xlfn.XLOOKUP(I668,AS:AS,AU:AU)</f>
        <v/>
      </c>
      <c r="K668" t="inlineStr">
        <is>
          <t>USD</t>
        </is>
      </c>
      <c r="L668" s="238" t="n">
        <v>254.27</v>
      </c>
      <c r="M668">
        <f>L668*_xlfn.XLOOKUP(K668,AM:AM,AN:AN)</f>
        <v/>
      </c>
      <c r="N668">
        <f>L668*_xlfn.XLOOKUP(K668,AM:AM,AO:AO)</f>
        <v/>
      </c>
      <c r="O668" s="238" t="n">
        <v>0</v>
      </c>
      <c r="P668">
        <f>O668*_xlfn.XLOOKUP(K668,AM:AM,AN:AN)</f>
        <v/>
      </c>
      <c r="Q668">
        <f>O668*_xlfn.XLOOKUP(K668,AM:AM,AO:AO)</f>
        <v/>
      </c>
      <c r="R668">
        <f>_xlfn.XLOOKUP(E668,AF:AF,AG:AG)</f>
        <v/>
      </c>
      <c r="S668">
        <f>_xlfn.XLOOKUP(E668,AF:AF,AI:AI)</f>
        <v/>
      </c>
      <c r="T668">
        <f>WEEKNUM(G668)</f>
        <v/>
      </c>
      <c r="U668">
        <f>YEAR(G668)</f>
        <v/>
      </c>
      <c r="V668" s="117">
        <f>IFERROR(Q668/N668,"0")</f>
        <v/>
      </c>
      <c r="AF668" t="n">
        <v>30814</v>
      </c>
      <c r="AG668" t="inlineStr">
        <is>
          <t>L AUBERGE CARMEL</t>
        </is>
      </c>
      <c r="AH668" t="inlineStr">
        <is>
          <t>HTL</t>
        </is>
      </c>
      <c r="AI668" t="inlineStr">
        <is>
          <t>United States</t>
        </is>
      </c>
      <c r="BH668" t="n">
        <v>706</v>
      </c>
      <c r="BI668" t="inlineStr">
        <is>
          <t>DianaM</t>
        </is>
      </c>
    </row>
    <row r="669">
      <c r="A669">
        <f>_xlfn.XLOOKUP(D669,BN:BN,BO:BO)</f>
        <v/>
      </c>
      <c r="B669" t="inlineStr">
        <is>
          <t>LLC</t>
        </is>
      </c>
      <c r="C669" t="n">
        <v>28</v>
      </c>
      <c r="D669">
        <f>_xlfn.XLOOKUP(C669,BH:BH,BI:BI)</f>
        <v/>
      </c>
      <c r="E669" t="n">
        <v>0</v>
      </c>
      <c r="F669" t="inlineStr">
        <is>
          <t>Gastos de Operación</t>
        </is>
      </c>
      <c r="G669" s="234" t="n">
        <v>45792</v>
      </c>
      <c r="H669" s="234" t="n">
        <v>45803</v>
      </c>
      <c r="I669" t="inlineStr">
        <is>
          <t>HPS</t>
        </is>
      </c>
      <c r="J669">
        <f>_xlfn.XLOOKUP(I669,AS:AS,AU:AU)</f>
        <v/>
      </c>
      <c r="K669" t="inlineStr">
        <is>
          <t>USD</t>
        </is>
      </c>
      <c r="L669" s="238" t="n">
        <v>654.17</v>
      </c>
      <c r="M669">
        <f>L669*_xlfn.XLOOKUP(K669,AM:AM,AN:AN)</f>
        <v/>
      </c>
      <c r="N669">
        <f>L669*_xlfn.XLOOKUP(K669,AM:AM,AO:AO)</f>
        <v/>
      </c>
      <c r="O669" s="238" t="n">
        <v>654.17</v>
      </c>
      <c r="P669">
        <f>O669*_xlfn.XLOOKUP(K669,AM:AM,AN:AN)</f>
        <v/>
      </c>
      <c r="Q669">
        <f>O669*_xlfn.XLOOKUP(K669,AM:AM,AO:AO)</f>
        <v/>
      </c>
      <c r="R669">
        <f>_xlfn.XLOOKUP(E669,AF:AF,AG:AG)</f>
        <v/>
      </c>
      <c r="S669">
        <f>_xlfn.XLOOKUP(E669,AF:AF,AI:AI)</f>
        <v/>
      </c>
      <c r="T669">
        <f>WEEKNUM(G669)</f>
        <v/>
      </c>
      <c r="U669">
        <f>YEAR(G669)</f>
        <v/>
      </c>
      <c r="V669" s="117">
        <f>IFERROR(Q669/N669,"0")</f>
        <v/>
      </c>
      <c r="AF669" t="n">
        <v>30823</v>
      </c>
      <c r="AG669" t="inlineStr">
        <is>
          <t>Karavan Turizm Seyahat ve Nakliyat</t>
        </is>
      </c>
      <c r="AH669" t="inlineStr">
        <is>
          <t>PKT</t>
        </is>
      </c>
      <c r="AI669" t="inlineStr">
        <is>
          <t>Turkey</t>
        </is>
      </c>
      <c r="BH669" t="n">
        <v>707</v>
      </c>
      <c r="BI669" t="inlineStr">
        <is>
          <t>MariellaP</t>
        </is>
      </c>
    </row>
    <row r="670">
      <c r="A670">
        <f>_xlfn.XLOOKUP(D670,BN:BN,BO:BO)</f>
        <v/>
      </c>
      <c r="B670" t="inlineStr">
        <is>
          <t>LLC</t>
        </is>
      </c>
      <c r="C670" t="n">
        <v>28</v>
      </c>
      <c r="D670">
        <f>_xlfn.XLOOKUP(C670,BH:BH,BI:BI)</f>
        <v/>
      </c>
      <c r="E670" t="n">
        <v>0</v>
      </c>
      <c r="F670" t="inlineStr">
        <is>
          <t>Honorarios por Servicio Agencia</t>
        </is>
      </c>
      <c r="G670" s="234" t="n">
        <v>45801</v>
      </c>
      <c r="H670" s="234" t="n">
        <v>45803</v>
      </c>
      <c r="I670" t="inlineStr">
        <is>
          <t>HPS</t>
        </is>
      </c>
      <c r="J670">
        <f>_xlfn.XLOOKUP(I670,AS:AS,AU:AU)</f>
        <v/>
      </c>
      <c r="K670" t="inlineStr">
        <is>
          <t>USD</t>
        </is>
      </c>
      <c r="L670" s="238" t="n">
        <v>496.49</v>
      </c>
      <c r="M670">
        <f>L670*_xlfn.XLOOKUP(K670,AM:AM,AN:AN)</f>
        <v/>
      </c>
      <c r="N670">
        <f>L670*_xlfn.XLOOKUP(K670,AM:AM,AO:AO)</f>
        <v/>
      </c>
      <c r="O670" s="238" t="n">
        <v>496.49</v>
      </c>
      <c r="P670">
        <f>O670*_xlfn.XLOOKUP(K670,AM:AM,AN:AN)</f>
        <v/>
      </c>
      <c r="Q670">
        <f>O670*_xlfn.XLOOKUP(K670,AM:AM,AO:AO)</f>
        <v/>
      </c>
      <c r="R670">
        <f>_xlfn.XLOOKUP(E670,AF:AF,AG:AG)</f>
        <v/>
      </c>
      <c r="S670">
        <f>_xlfn.XLOOKUP(E670,AF:AF,AI:AI)</f>
        <v/>
      </c>
      <c r="T670">
        <f>WEEKNUM(G670)</f>
        <v/>
      </c>
      <c r="U670">
        <f>YEAR(G670)</f>
        <v/>
      </c>
      <c r="V670" s="117">
        <f>IFERROR(Q670/N670,"0")</f>
        <v/>
      </c>
      <c r="AF670" t="n">
        <v>30831</v>
      </c>
      <c r="AG670" t="inlineStr">
        <is>
          <t>AMANWANA</t>
        </is>
      </c>
      <c r="AH670" t="inlineStr">
        <is>
          <t>HTL</t>
        </is>
      </c>
      <c r="AI670" t="inlineStr">
        <is>
          <t>Indonesia</t>
        </is>
      </c>
      <c r="BH670" t="n">
        <v>708</v>
      </c>
      <c r="BI670" t="inlineStr">
        <is>
          <t>VivianaS</t>
        </is>
      </c>
    </row>
    <row r="671">
      <c r="A671">
        <f>_xlfn.XLOOKUP(D671,BN:BN,BO:BO)</f>
        <v/>
      </c>
      <c r="B671" t="inlineStr">
        <is>
          <t>LLC</t>
        </is>
      </c>
      <c r="C671" t="n">
        <v>28</v>
      </c>
      <c r="D671">
        <f>_xlfn.XLOOKUP(C671,BH:BH,BI:BI)</f>
        <v/>
      </c>
      <c r="E671" t="n">
        <v>25780</v>
      </c>
      <c r="F671" t="inlineStr">
        <is>
          <t>Traslado</t>
        </is>
      </c>
      <c r="G671" s="234" t="n">
        <v>45792</v>
      </c>
      <c r="H671" s="234" t="n">
        <v>45803</v>
      </c>
      <c r="I671" t="inlineStr">
        <is>
          <t>TRF</t>
        </is>
      </c>
      <c r="J671">
        <f>_xlfn.XLOOKUP(I671,AS:AS,AU:AU)</f>
        <v/>
      </c>
      <c r="K671" t="inlineStr">
        <is>
          <t>USD</t>
        </is>
      </c>
      <c r="L671" s="238" t="n">
        <v>115</v>
      </c>
      <c r="M671">
        <f>L671*_xlfn.XLOOKUP(K671,AM:AM,AN:AN)</f>
        <v/>
      </c>
      <c r="N671">
        <f>L671*_xlfn.XLOOKUP(K671,AM:AM,AO:AO)</f>
        <v/>
      </c>
      <c r="O671" s="238" t="n">
        <v>19.37</v>
      </c>
      <c r="P671">
        <f>O671*_xlfn.XLOOKUP(K671,AM:AM,AN:AN)</f>
        <v/>
      </c>
      <c r="Q671">
        <f>O671*_xlfn.XLOOKUP(K671,AM:AM,AO:AO)</f>
        <v/>
      </c>
      <c r="R671">
        <f>_xlfn.XLOOKUP(E671,AF:AF,AG:AG)</f>
        <v/>
      </c>
      <c r="S671">
        <f>_xlfn.XLOOKUP(E671,AF:AF,AI:AI)</f>
        <v/>
      </c>
      <c r="T671">
        <f>WEEKNUM(G671)</f>
        <v/>
      </c>
      <c r="U671">
        <f>YEAR(G671)</f>
        <v/>
      </c>
      <c r="V671" s="117">
        <f>IFERROR(Q671/N671,"0")</f>
        <v/>
      </c>
      <c r="AF671" t="n">
        <v>30837</v>
      </c>
      <c r="AG671" t="inlineStr">
        <is>
          <t>Ultimate Jet Vacations</t>
        </is>
      </c>
      <c r="AH671" t="inlineStr">
        <is>
          <t>PKT</t>
        </is>
      </c>
      <c r="AI671" t="inlineStr">
        <is>
          <t>United States</t>
        </is>
      </c>
      <c r="BH671" t="n">
        <v>709</v>
      </c>
      <c r="BI671" t="inlineStr">
        <is>
          <t>MinervaH</t>
        </is>
      </c>
    </row>
    <row r="672">
      <c r="A672">
        <f>_xlfn.XLOOKUP(D672,BN:BN,BO:BO)</f>
        <v/>
      </c>
      <c r="B672" t="inlineStr">
        <is>
          <t>LLC</t>
        </is>
      </c>
      <c r="C672" t="n">
        <v>28</v>
      </c>
      <c r="D672">
        <f>_xlfn.XLOOKUP(C672,BH:BH,BI:BI)</f>
        <v/>
      </c>
      <c r="E672" t="n">
        <v>25780</v>
      </c>
      <c r="F672" t="inlineStr">
        <is>
          <t>Additional waiting time</t>
        </is>
      </c>
      <c r="G672" s="234" t="n">
        <v>45792</v>
      </c>
      <c r="H672" s="234" t="n">
        <v>45803</v>
      </c>
      <c r="I672" t="inlineStr">
        <is>
          <t>TRF</t>
        </is>
      </c>
      <c r="J672">
        <f>_xlfn.XLOOKUP(I672,AS:AS,AU:AU)</f>
        <v/>
      </c>
      <c r="K672" t="inlineStr">
        <is>
          <t>USD</t>
        </is>
      </c>
      <c r="L672" s="238" t="n">
        <v>47.5</v>
      </c>
      <c r="M672">
        <f>L672*_xlfn.XLOOKUP(K672,AM:AM,AN:AN)</f>
        <v/>
      </c>
      <c r="N672">
        <f>L672*_xlfn.XLOOKUP(K672,AM:AM,AO:AO)</f>
        <v/>
      </c>
      <c r="O672" s="238" t="n">
        <v>8.130000000000001</v>
      </c>
      <c r="P672">
        <f>O672*_xlfn.XLOOKUP(K672,AM:AM,AN:AN)</f>
        <v/>
      </c>
      <c r="Q672">
        <f>O672*_xlfn.XLOOKUP(K672,AM:AM,AO:AO)</f>
        <v/>
      </c>
      <c r="R672">
        <f>_xlfn.XLOOKUP(E672,AF:AF,AG:AG)</f>
        <v/>
      </c>
      <c r="S672">
        <f>_xlfn.XLOOKUP(E672,AF:AF,AI:AI)</f>
        <v/>
      </c>
      <c r="T672">
        <f>WEEKNUM(G672)</f>
        <v/>
      </c>
      <c r="U672">
        <f>YEAR(G672)</f>
        <v/>
      </c>
      <c r="V672" s="117">
        <f>IFERROR(Q672/N672,"0")</f>
        <v/>
      </c>
      <c r="AF672" t="n">
        <v>30859</v>
      </c>
      <c r="AG672" t="inlineStr">
        <is>
          <t>THE TOKYO EDITION GINZA</t>
        </is>
      </c>
      <c r="AH672" t="inlineStr">
        <is>
          <t>HTL</t>
        </is>
      </c>
      <c r="AI672" t="inlineStr">
        <is>
          <t>Japan</t>
        </is>
      </c>
      <c r="BH672" t="n">
        <v>710</v>
      </c>
      <c r="BI672" t="inlineStr">
        <is>
          <t>MartinB</t>
        </is>
      </c>
    </row>
    <row r="673">
      <c r="A673">
        <f>_xlfn.XLOOKUP(D673,BN:BN,BO:BO)</f>
        <v/>
      </c>
      <c r="B673" t="inlineStr">
        <is>
          <t>LLC</t>
        </is>
      </c>
      <c r="C673" t="n">
        <v>28</v>
      </c>
      <c r="D673">
        <f>_xlfn.XLOOKUP(C673,BH:BH,BI:BI)</f>
        <v/>
      </c>
      <c r="E673" t="n">
        <v>25780</v>
      </c>
      <c r="F673" t="inlineStr">
        <is>
          <t>Traslado</t>
        </is>
      </c>
      <c r="G673" s="234" t="n">
        <v>45792</v>
      </c>
      <c r="H673" s="234" t="n">
        <v>45803</v>
      </c>
      <c r="I673" t="inlineStr">
        <is>
          <t>TRF</t>
        </is>
      </c>
      <c r="J673">
        <f>_xlfn.XLOOKUP(I673,AS:AS,AU:AU)</f>
        <v/>
      </c>
      <c r="K673" t="inlineStr">
        <is>
          <t>USD</t>
        </is>
      </c>
      <c r="L673" s="238" t="n">
        <v>125</v>
      </c>
      <c r="M673">
        <f>L673*_xlfn.XLOOKUP(K673,AM:AM,AN:AN)</f>
        <v/>
      </c>
      <c r="N673">
        <f>L673*_xlfn.XLOOKUP(K673,AM:AM,AO:AO)</f>
        <v/>
      </c>
      <c r="O673" s="238" t="n">
        <v>21.06</v>
      </c>
      <c r="P673">
        <f>O673*_xlfn.XLOOKUP(K673,AM:AM,AN:AN)</f>
        <v/>
      </c>
      <c r="Q673">
        <f>O673*_xlfn.XLOOKUP(K673,AM:AM,AO:AO)</f>
        <v/>
      </c>
      <c r="R673">
        <f>_xlfn.XLOOKUP(E673,AF:AF,AG:AG)</f>
        <v/>
      </c>
      <c r="S673">
        <f>_xlfn.XLOOKUP(E673,AF:AF,AI:AI)</f>
        <v/>
      </c>
      <c r="T673">
        <f>WEEKNUM(G673)</f>
        <v/>
      </c>
      <c r="U673">
        <f>YEAR(G673)</f>
        <v/>
      </c>
      <c r="V673" s="117">
        <f>IFERROR(Q673/N673,"0")</f>
        <v/>
      </c>
      <c r="AF673" t="n">
        <v>30869</v>
      </c>
      <c r="AG673" t="inlineStr">
        <is>
          <t>HAMARES BOUTIQUE HOTEL</t>
        </is>
      </c>
      <c r="AH673" t="inlineStr">
        <is>
          <t>HTL</t>
        </is>
      </c>
      <c r="AI673" t="inlineStr">
        <is>
          <t>Brazil</t>
        </is>
      </c>
      <c r="BH673" t="n">
        <v>711</v>
      </c>
      <c r="BI673" t="inlineStr">
        <is>
          <t>FernandaS</t>
        </is>
      </c>
    </row>
    <row r="674">
      <c r="A674">
        <f>_xlfn.XLOOKUP(D674,BN:BN,BO:BO)</f>
        <v/>
      </c>
      <c r="B674" t="inlineStr">
        <is>
          <t>LLC</t>
        </is>
      </c>
      <c r="C674" t="n">
        <v>29</v>
      </c>
      <c r="D674">
        <f>_xlfn.XLOOKUP(C674,BH:BH,BI:BI)</f>
        <v/>
      </c>
      <c r="E674" t="n">
        <v>24227</v>
      </c>
      <c r="F674" t="inlineStr">
        <is>
          <t>Hospedaje en St Regis Washington DC</t>
        </is>
      </c>
      <c r="G674" s="234" t="n">
        <v>45616</v>
      </c>
      <c r="H674" s="234" t="n">
        <v>45617</v>
      </c>
      <c r="I674" t="inlineStr">
        <is>
          <t>HTL</t>
        </is>
      </c>
      <c r="J674">
        <f>_xlfn.XLOOKUP(I674,AS:AS,AU:AU)</f>
        <v/>
      </c>
      <c r="K674" t="inlineStr">
        <is>
          <t>USD</t>
        </is>
      </c>
      <c r="L674" s="238" t="n">
        <v>903.25</v>
      </c>
      <c r="M674">
        <f>L674*_xlfn.XLOOKUP(K674,AM:AM,AN:AN)</f>
        <v/>
      </c>
      <c r="N674">
        <f>L674*_xlfn.XLOOKUP(K674,AM:AM,AO:AO)</f>
        <v/>
      </c>
      <c r="O674" s="238" t="n">
        <v>0</v>
      </c>
      <c r="P674">
        <f>O674*_xlfn.XLOOKUP(K674,AM:AM,AN:AN)</f>
        <v/>
      </c>
      <c r="Q674">
        <f>O674*_xlfn.XLOOKUP(K674,AM:AM,AO:AO)</f>
        <v/>
      </c>
      <c r="R674">
        <f>_xlfn.XLOOKUP(E674,AF:AF,AG:AG)</f>
        <v/>
      </c>
      <c r="S674">
        <f>_xlfn.XLOOKUP(E674,AF:AF,AI:AI)</f>
        <v/>
      </c>
      <c r="T674">
        <f>WEEKNUM(G674)</f>
        <v/>
      </c>
      <c r="U674">
        <f>YEAR(G674)</f>
        <v/>
      </c>
      <c r="V674" s="117">
        <f>IFERROR(Q674/N674,"0")</f>
        <v/>
      </c>
      <c r="AF674" t="n">
        <v>30870</v>
      </c>
      <c r="AG674" t="inlineStr">
        <is>
          <t>ROSEWOOD SAO PAULO</t>
        </is>
      </c>
      <c r="AH674" t="inlineStr">
        <is>
          <t>HTL</t>
        </is>
      </c>
      <c r="AI674" t="inlineStr">
        <is>
          <t>Brazil</t>
        </is>
      </c>
      <c r="BH674" t="n">
        <v>712</v>
      </c>
      <c r="BI674" t="inlineStr">
        <is>
          <t>EduardoP</t>
        </is>
      </c>
    </row>
    <row r="675">
      <c r="A675">
        <f>_xlfn.XLOOKUP(D675,BN:BN,BO:BO)</f>
        <v/>
      </c>
      <c r="B675" t="inlineStr">
        <is>
          <t>LLC</t>
        </is>
      </c>
      <c r="C675" t="n">
        <v>29</v>
      </c>
      <c r="D675">
        <f>_xlfn.XLOOKUP(C675,BH:BH,BI:BI)</f>
        <v/>
      </c>
      <c r="E675" t="n">
        <v>27541</v>
      </c>
      <c r="F675" t="inlineStr">
        <is>
          <t>Comisión</t>
        </is>
      </c>
      <c r="G675" s="234" t="n">
        <v>45616</v>
      </c>
      <c r="H675" s="234" t="n">
        <v>45617</v>
      </c>
      <c r="I675" t="inlineStr">
        <is>
          <t>HTL</t>
        </is>
      </c>
      <c r="J675">
        <f>_xlfn.XLOOKUP(I675,AS:AS,AU:AU)</f>
        <v/>
      </c>
      <c r="K675" t="inlineStr">
        <is>
          <t>USD</t>
        </is>
      </c>
      <c r="L675" s="238" t="n">
        <v>73.23</v>
      </c>
      <c r="M675">
        <f>L675*_xlfn.XLOOKUP(K675,AM:AM,AN:AN)</f>
        <v/>
      </c>
      <c r="N675">
        <f>L675*_xlfn.XLOOKUP(K675,AM:AM,AO:AO)</f>
        <v/>
      </c>
      <c r="O675" s="238" t="n">
        <v>73.23</v>
      </c>
      <c r="P675">
        <f>O675*_xlfn.XLOOKUP(K675,AM:AM,AN:AN)</f>
        <v/>
      </c>
      <c r="Q675">
        <f>O675*_xlfn.XLOOKUP(K675,AM:AM,AO:AO)</f>
        <v/>
      </c>
      <c r="R675">
        <f>_xlfn.XLOOKUP(E675,AF:AF,AG:AG)</f>
        <v/>
      </c>
      <c r="S675">
        <f>_xlfn.XLOOKUP(E675,AF:AF,AI:AI)</f>
        <v/>
      </c>
      <c r="T675">
        <f>WEEKNUM(G675)</f>
        <v/>
      </c>
      <c r="U675">
        <f>YEAR(G675)</f>
        <v/>
      </c>
      <c r="V675" s="117">
        <f>IFERROR(Q675/N675,"0")</f>
        <v/>
      </c>
      <c r="AF675" t="n">
        <v>30871</v>
      </c>
      <c r="AG675" t="inlineStr">
        <is>
          <t>DUVINE CYCLING + ADVENTURE CO.</t>
        </is>
      </c>
      <c r="AH675" t="inlineStr">
        <is>
          <t>PKT</t>
        </is>
      </c>
      <c r="AI675" t="inlineStr">
        <is>
          <t>United States</t>
        </is>
      </c>
      <c r="BH675" t="n">
        <v>713</v>
      </c>
      <c r="BI675" t="inlineStr">
        <is>
          <t>ManonR</t>
        </is>
      </c>
    </row>
    <row r="676">
      <c r="A676">
        <f>_xlfn.XLOOKUP(D676,BN:BN,BO:BO)</f>
        <v/>
      </c>
      <c r="B676" t="inlineStr">
        <is>
          <t>LLC</t>
        </is>
      </c>
      <c r="C676" t="n">
        <v>29</v>
      </c>
      <c r="D676">
        <f>_xlfn.XLOOKUP(C676,BH:BH,BI:BI)</f>
        <v/>
      </c>
      <c r="E676" t="n">
        <v>27541</v>
      </c>
      <c r="F676" t="inlineStr">
        <is>
          <t>Comisión</t>
        </is>
      </c>
      <c r="G676" s="234" t="n">
        <v>45616</v>
      </c>
      <c r="H676" s="234" t="n">
        <v>45617</v>
      </c>
      <c r="I676" t="inlineStr">
        <is>
          <t>HTL</t>
        </is>
      </c>
      <c r="J676">
        <f>_xlfn.XLOOKUP(I676,AS:AS,AU:AU)</f>
        <v/>
      </c>
      <c r="K676" t="inlineStr">
        <is>
          <t>USD</t>
        </is>
      </c>
      <c r="L676" s="238" t="n">
        <v>55.37</v>
      </c>
      <c r="M676">
        <f>L676*_xlfn.XLOOKUP(K676,AM:AM,AN:AN)</f>
        <v/>
      </c>
      <c r="N676">
        <f>L676*_xlfn.XLOOKUP(K676,AM:AM,AO:AO)</f>
        <v/>
      </c>
      <c r="O676" s="238" t="n">
        <v>55.37</v>
      </c>
      <c r="P676">
        <f>O676*_xlfn.XLOOKUP(K676,AM:AM,AN:AN)</f>
        <v/>
      </c>
      <c r="Q676">
        <f>O676*_xlfn.XLOOKUP(K676,AM:AM,AO:AO)</f>
        <v/>
      </c>
      <c r="R676">
        <f>_xlfn.XLOOKUP(E676,AF:AF,AG:AG)</f>
        <v/>
      </c>
      <c r="S676">
        <f>_xlfn.XLOOKUP(E676,AF:AF,AI:AI)</f>
        <v/>
      </c>
      <c r="T676">
        <f>WEEKNUM(G676)</f>
        <v/>
      </c>
      <c r="U676">
        <f>YEAR(G676)</f>
        <v/>
      </c>
      <c r="V676" s="117">
        <f>IFERROR(Q676/N676,"0")</f>
        <v/>
      </c>
      <c r="AF676" t="n">
        <v>30897</v>
      </c>
      <c r="AG676" t="inlineStr">
        <is>
          <t>THE ST. REGIS NEW YORK</t>
        </is>
      </c>
      <c r="AH676" t="inlineStr">
        <is>
          <t>HTL</t>
        </is>
      </c>
      <c r="AI676" t="inlineStr">
        <is>
          <t>United States</t>
        </is>
      </c>
      <c r="BH676" t="n">
        <v>714</v>
      </c>
      <c r="BI676" t="inlineStr">
        <is>
          <t>MarujaN</t>
        </is>
      </c>
    </row>
    <row r="677">
      <c r="A677">
        <f>_xlfn.XLOOKUP(D677,BN:BN,BO:BO)</f>
        <v/>
      </c>
      <c r="B677" t="inlineStr">
        <is>
          <t>LLC</t>
        </is>
      </c>
      <c r="C677" t="n">
        <v>29</v>
      </c>
      <c r="D677">
        <f>_xlfn.XLOOKUP(C677,BH:BH,BI:BI)</f>
        <v/>
      </c>
      <c r="E677" t="n">
        <v>27541</v>
      </c>
      <c r="F677" t="inlineStr">
        <is>
          <t>Comisión</t>
        </is>
      </c>
      <c r="G677" s="234" t="n">
        <v>45616</v>
      </c>
      <c r="H677" s="234" t="n">
        <v>45617</v>
      </c>
      <c r="I677" t="inlineStr">
        <is>
          <t>HTL</t>
        </is>
      </c>
      <c r="J677">
        <f>_xlfn.XLOOKUP(I677,AS:AS,AU:AU)</f>
        <v/>
      </c>
      <c r="K677" t="inlineStr">
        <is>
          <t>USD</t>
        </is>
      </c>
      <c r="L677" s="238" t="n">
        <v>73.23</v>
      </c>
      <c r="M677">
        <f>L677*_xlfn.XLOOKUP(K677,AM:AM,AN:AN)</f>
        <v/>
      </c>
      <c r="N677">
        <f>L677*_xlfn.XLOOKUP(K677,AM:AM,AO:AO)</f>
        <v/>
      </c>
      <c r="O677" s="238" t="n">
        <v>73.23</v>
      </c>
      <c r="P677">
        <f>O677*_xlfn.XLOOKUP(K677,AM:AM,AN:AN)</f>
        <v/>
      </c>
      <c r="Q677">
        <f>O677*_xlfn.XLOOKUP(K677,AM:AM,AO:AO)</f>
        <v/>
      </c>
      <c r="R677">
        <f>_xlfn.XLOOKUP(E677,AF:AF,AG:AG)</f>
        <v/>
      </c>
      <c r="S677">
        <f>_xlfn.XLOOKUP(E677,AF:AF,AI:AI)</f>
        <v/>
      </c>
      <c r="T677">
        <f>WEEKNUM(G677)</f>
        <v/>
      </c>
      <c r="U677">
        <f>YEAR(G677)</f>
        <v/>
      </c>
      <c r="V677" s="117">
        <f>IFERROR(Q677/N677,"0")</f>
        <v/>
      </c>
      <c r="AF677" t="n">
        <v>30923</v>
      </c>
      <c r="AG677" t="inlineStr">
        <is>
          <t>ROYAL GARDEN HOTEL</t>
        </is>
      </c>
      <c r="AH677" t="inlineStr">
        <is>
          <t>HTL</t>
        </is>
      </c>
      <c r="AI677" t="inlineStr">
        <is>
          <t>United Kingdom</t>
        </is>
      </c>
      <c r="BH677" t="n">
        <v>715</v>
      </c>
      <c r="BI677" t="inlineStr">
        <is>
          <t>PaulinaV</t>
        </is>
      </c>
    </row>
    <row r="678">
      <c r="A678">
        <f>_xlfn.XLOOKUP(D678,BN:BN,BO:BO)</f>
        <v/>
      </c>
      <c r="B678" t="inlineStr">
        <is>
          <t>LLC</t>
        </is>
      </c>
      <c r="C678" t="n">
        <v>29</v>
      </c>
      <c r="D678">
        <f>_xlfn.XLOOKUP(C678,BH:BH,BI:BI)</f>
        <v/>
      </c>
      <c r="E678" t="n">
        <v>27541</v>
      </c>
      <c r="F678" t="inlineStr">
        <is>
          <t>Comisión</t>
        </is>
      </c>
      <c r="G678" s="234" t="n">
        <v>45616</v>
      </c>
      <c r="H678" s="234" t="n">
        <v>45617</v>
      </c>
      <c r="I678" t="inlineStr">
        <is>
          <t>HTL</t>
        </is>
      </c>
      <c r="J678">
        <f>_xlfn.XLOOKUP(I678,AS:AS,AU:AU)</f>
        <v/>
      </c>
      <c r="K678" t="inlineStr">
        <is>
          <t>USD</t>
        </is>
      </c>
      <c r="L678" s="238" t="n">
        <v>55.37</v>
      </c>
      <c r="M678">
        <f>L678*_xlfn.XLOOKUP(K678,AM:AM,AN:AN)</f>
        <v/>
      </c>
      <c r="N678">
        <f>L678*_xlfn.XLOOKUP(K678,AM:AM,AO:AO)</f>
        <v/>
      </c>
      <c r="O678" s="238" t="n">
        <v>55.37</v>
      </c>
      <c r="P678">
        <f>O678*_xlfn.XLOOKUP(K678,AM:AM,AN:AN)</f>
        <v/>
      </c>
      <c r="Q678">
        <f>O678*_xlfn.XLOOKUP(K678,AM:AM,AO:AO)</f>
        <v/>
      </c>
      <c r="R678">
        <f>_xlfn.XLOOKUP(E678,AF:AF,AG:AG)</f>
        <v/>
      </c>
      <c r="S678">
        <f>_xlfn.XLOOKUP(E678,AF:AF,AI:AI)</f>
        <v/>
      </c>
      <c r="T678">
        <f>WEEKNUM(G678)</f>
        <v/>
      </c>
      <c r="U678">
        <f>YEAR(G678)</f>
        <v/>
      </c>
      <c r="V678" s="117">
        <f>IFERROR(Q678/N678,"0")</f>
        <v/>
      </c>
      <c r="AF678" t="n">
        <v>30926</v>
      </c>
      <c r="AG678" t="inlineStr">
        <is>
          <t>ROYAL BARRIERE HOTEL</t>
        </is>
      </c>
      <c r="AH678" t="inlineStr">
        <is>
          <t>HTL</t>
        </is>
      </c>
      <c r="AI678" t="inlineStr">
        <is>
          <t>France</t>
        </is>
      </c>
      <c r="BH678" t="n">
        <v>716</v>
      </c>
      <c r="BI678" t="inlineStr">
        <is>
          <t>LorenzaP</t>
        </is>
      </c>
    </row>
    <row r="679">
      <c r="A679">
        <f>_xlfn.XLOOKUP(D679,BN:BN,BO:BO)</f>
        <v/>
      </c>
      <c r="B679" t="inlineStr">
        <is>
          <t>LLC</t>
        </is>
      </c>
      <c r="C679" t="n">
        <v>29</v>
      </c>
      <c r="D679">
        <f>_xlfn.XLOOKUP(C679,BH:BH,BI:BI)</f>
        <v/>
      </c>
      <c r="E679" t="n">
        <v>27541</v>
      </c>
      <c r="F679" t="inlineStr">
        <is>
          <t>Comisión</t>
        </is>
      </c>
      <c r="G679" s="234" t="n">
        <v>45616</v>
      </c>
      <c r="H679" s="234" t="n">
        <v>45617</v>
      </c>
      <c r="I679" t="inlineStr">
        <is>
          <t>HTL</t>
        </is>
      </c>
      <c r="J679">
        <f>_xlfn.XLOOKUP(I679,AS:AS,AU:AU)</f>
        <v/>
      </c>
      <c r="K679" t="inlineStr">
        <is>
          <t>USD</t>
        </is>
      </c>
      <c r="L679" s="238" t="n">
        <v>95.69</v>
      </c>
      <c r="M679">
        <f>L679*_xlfn.XLOOKUP(K679,AM:AM,AN:AN)</f>
        <v/>
      </c>
      <c r="N679">
        <f>L679*_xlfn.XLOOKUP(K679,AM:AM,AO:AO)</f>
        <v/>
      </c>
      <c r="O679" s="238" t="n">
        <v>95.69</v>
      </c>
      <c r="P679">
        <f>O679*_xlfn.XLOOKUP(K679,AM:AM,AN:AN)</f>
        <v/>
      </c>
      <c r="Q679">
        <f>O679*_xlfn.XLOOKUP(K679,AM:AM,AO:AO)</f>
        <v/>
      </c>
      <c r="R679">
        <f>_xlfn.XLOOKUP(E679,AF:AF,AG:AG)</f>
        <v/>
      </c>
      <c r="S679">
        <f>_xlfn.XLOOKUP(E679,AF:AF,AI:AI)</f>
        <v/>
      </c>
      <c r="T679">
        <f>WEEKNUM(G679)</f>
        <v/>
      </c>
      <c r="U679">
        <f>YEAR(G679)</f>
        <v/>
      </c>
      <c r="V679" s="117">
        <f>IFERROR(Q679/N679,"0")</f>
        <v/>
      </c>
      <c r="AF679" t="n">
        <v>30927</v>
      </c>
      <c r="AG679" t="inlineStr">
        <is>
          <t>KIMPTON HOTEL ENSO</t>
        </is>
      </c>
      <c r="AH679" t="inlineStr">
        <is>
          <t>HTL</t>
        </is>
      </c>
      <c r="AI679" t="inlineStr">
        <is>
          <t>United States</t>
        </is>
      </c>
      <c r="BH679" t="n">
        <v>721</v>
      </c>
      <c r="BI679" t="inlineStr">
        <is>
          <t>ManonR</t>
        </is>
      </c>
    </row>
    <row r="680">
      <c r="A680">
        <f>_xlfn.XLOOKUP(D680,BN:BN,BO:BO)</f>
        <v/>
      </c>
      <c r="B680" t="inlineStr">
        <is>
          <t>LLC</t>
        </is>
      </c>
      <c r="C680" t="n">
        <v>29</v>
      </c>
      <c r="D680">
        <f>_xlfn.XLOOKUP(C680,BH:BH,BI:BI)</f>
        <v/>
      </c>
      <c r="E680" t="n">
        <v>27541</v>
      </c>
      <c r="F680" t="inlineStr">
        <is>
          <t>Hospedaje</t>
        </is>
      </c>
      <c r="G680" s="234" t="n">
        <v>45616</v>
      </c>
      <c r="H680" s="234" t="n">
        <v>45617</v>
      </c>
      <c r="I680" t="inlineStr">
        <is>
          <t>HTL</t>
        </is>
      </c>
      <c r="J680">
        <f>_xlfn.XLOOKUP(I680,AS:AS,AU:AU)</f>
        <v/>
      </c>
      <c r="K680" t="inlineStr">
        <is>
          <t>USD</t>
        </is>
      </c>
      <c r="L680" s="238" t="n">
        <v>3528.9</v>
      </c>
      <c r="M680">
        <f>L680*_xlfn.XLOOKUP(K680,AM:AM,AN:AN)</f>
        <v/>
      </c>
      <c r="N680">
        <f>L680*_xlfn.XLOOKUP(K680,AM:AM,AO:AO)</f>
        <v/>
      </c>
      <c r="O680" s="238" t="n">
        <v>0</v>
      </c>
      <c r="P680">
        <f>O680*_xlfn.XLOOKUP(K680,AM:AM,AN:AN)</f>
        <v/>
      </c>
      <c r="Q680">
        <f>O680*_xlfn.XLOOKUP(K680,AM:AM,AO:AO)</f>
        <v/>
      </c>
      <c r="R680">
        <f>_xlfn.XLOOKUP(E680,AF:AF,AG:AG)</f>
        <v/>
      </c>
      <c r="S680">
        <f>_xlfn.XLOOKUP(E680,AF:AF,AI:AI)</f>
        <v/>
      </c>
      <c r="T680">
        <f>WEEKNUM(G680)</f>
        <v/>
      </c>
      <c r="U680">
        <f>YEAR(G680)</f>
        <v/>
      </c>
      <c r="V680" s="117">
        <f>IFERROR(Q680/N680,"0")</f>
        <v/>
      </c>
      <c r="AF680" t="n">
        <v>30929</v>
      </c>
      <c r="AG680" t="inlineStr">
        <is>
          <t>NOBIS HOTEL PALMA</t>
        </is>
      </c>
      <c r="AH680" t="inlineStr">
        <is>
          <t>HTL</t>
        </is>
      </c>
      <c r="AI680" t="inlineStr">
        <is>
          <t>Spain</t>
        </is>
      </c>
      <c r="BH680" t="n">
        <v>722</v>
      </c>
      <c r="BI680" t="inlineStr">
        <is>
          <t>DianaM</t>
        </is>
      </c>
    </row>
    <row r="681">
      <c r="A681">
        <f>_xlfn.XLOOKUP(D681,BN:BN,BO:BO)</f>
        <v/>
      </c>
      <c r="B681" t="inlineStr">
        <is>
          <t>LLC</t>
        </is>
      </c>
      <c r="C681" t="n">
        <v>30</v>
      </c>
      <c r="D681">
        <f>_xlfn.XLOOKUP(C681,BH:BH,BI:BI)</f>
        <v/>
      </c>
      <c r="E681" t="n">
        <v>24231</v>
      </c>
      <c r="F681" t="inlineStr">
        <is>
          <t>Hospedaje y tours</t>
        </is>
      </c>
      <c r="G681" s="234" t="n">
        <v>45577</v>
      </c>
      <c r="H681" s="234" t="n">
        <v>45583</v>
      </c>
      <c r="I681" t="inlineStr">
        <is>
          <t>PKT</t>
        </is>
      </c>
      <c r="J681">
        <f>_xlfn.XLOOKUP(I681,AS:AS,AU:AU)</f>
        <v/>
      </c>
      <c r="K681" t="inlineStr">
        <is>
          <t>EUR</t>
        </is>
      </c>
      <c r="L681" s="238" t="n">
        <v>8563.26</v>
      </c>
      <c r="M681">
        <f>L681*_xlfn.XLOOKUP(K681,AM:AM,AN:AN)</f>
        <v/>
      </c>
      <c r="N681">
        <f>L681*_xlfn.XLOOKUP(K681,AM:AM,AO:AO)</f>
        <v/>
      </c>
      <c r="O681" s="238" t="n">
        <v>1030</v>
      </c>
      <c r="P681">
        <f>O681*_xlfn.XLOOKUP(K681,AM:AM,AN:AN)</f>
        <v/>
      </c>
      <c r="Q681">
        <f>O681*_xlfn.XLOOKUP(K681,AM:AM,AO:AO)</f>
        <v/>
      </c>
      <c r="R681">
        <f>_xlfn.XLOOKUP(E681,AF:AF,AG:AG)</f>
        <v/>
      </c>
      <c r="S681">
        <f>_xlfn.XLOOKUP(E681,AF:AF,AI:AI)</f>
        <v/>
      </c>
      <c r="T681">
        <f>WEEKNUM(G681)</f>
        <v/>
      </c>
      <c r="U681">
        <f>YEAR(G681)</f>
        <v/>
      </c>
      <c r="V681" s="117">
        <f>IFERROR(Q681/N681,"0")</f>
        <v/>
      </c>
      <c r="AF681" t="n">
        <v>30930</v>
      </c>
      <c r="AG681" t="inlineStr">
        <is>
          <t>ADRIATIC LUXURY HOTELS</t>
        </is>
      </c>
      <c r="AH681" t="inlineStr">
        <is>
          <t>PKT</t>
        </is>
      </c>
      <c r="AI681" t="inlineStr">
        <is>
          <t>Croatia</t>
        </is>
      </c>
      <c r="BH681" t="n">
        <v>724</v>
      </c>
      <c r="BI681" t="inlineStr">
        <is>
          <t>MariaM</t>
        </is>
      </c>
    </row>
    <row r="682">
      <c r="A682">
        <f>_xlfn.XLOOKUP(D682,BN:BN,BO:BO)</f>
        <v/>
      </c>
      <c r="B682" t="inlineStr">
        <is>
          <t>LLC</t>
        </is>
      </c>
      <c r="C682" t="n">
        <v>31</v>
      </c>
      <c r="D682">
        <f>_xlfn.XLOOKUP(C682,BH:BH,BI:BI)</f>
        <v/>
      </c>
      <c r="E682" t="n">
        <v>23401</v>
      </c>
      <c r="F682" t="inlineStr">
        <is>
          <t>servicio de transporte en Italia</t>
        </is>
      </c>
      <c r="G682" s="234" t="n">
        <v>45608</v>
      </c>
      <c r="H682" s="234" t="n">
        <v>45618</v>
      </c>
      <c r="I682" t="inlineStr">
        <is>
          <t>TRF</t>
        </is>
      </c>
      <c r="J682">
        <f>_xlfn.XLOOKUP(I682,AS:AS,AU:AU)</f>
        <v/>
      </c>
      <c r="K682" t="inlineStr">
        <is>
          <t>EUR</t>
        </is>
      </c>
      <c r="L682" s="238" t="n">
        <v>8055.68</v>
      </c>
      <c r="M682">
        <f>L682*_xlfn.XLOOKUP(K682,AM:AM,AN:AN)</f>
        <v/>
      </c>
      <c r="N682">
        <f>L682*_xlfn.XLOOKUP(K682,AM:AM,AO:AO)</f>
        <v/>
      </c>
      <c r="O682" s="238" t="n">
        <v>1635.68</v>
      </c>
      <c r="P682">
        <f>O682*_xlfn.XLOOKUP(K682,AM:AM,AN:AN)</f>
        <v/>
      </c>
      <c r="Q682">
        <f>O682*_xlfn.XLOOKUP(K682,AM:AM,AO:AO)</f>
        <v/>
      </c>
      <c r="R682">
        <f>_xlfn.XLOOKUP(E682,AF:AF,AG:AG)</f>
        <v/>
      </c>
      <c r="S682">
        <f>_xlfn.XLOOKUP(E682,AF:AF,AI:AI)</f>
        <v/>
      </c>
      <c r="T682">
        <f>WEEKNUM(G682)</f>
        <v/>
      </c>
      <c r="U682">
        <f>YEAR(G682)</f>
        <v/>
      </c>
      <c r="V682" s="117">
        <f>IFERROR(Q682/N682,"0")</f>
        <v/>
      </c>
      <c r="AF682" t="n">
        <v>30931</v>
      </c>
      <c r="AG682" t="inlineStr">
        <is>
          <t>NOBIS HOTEL COPENHAGEN</t>
        </is>
      </c>
      <c r="AH682" t="inlineStr">
        <is>
          <t>HTL</t>
        </is>
      </c>
      <c r="AI682" t="inlineStr">
        <is>
          <t>Denmark</t>
        </is>
      </c>
      <c r="BH682" t="n">
        <v>725</v>
      </c>
      <c r="BI682" t="inlineStr">
        <is>
          <t>VeronicaN</t>
        </is>
      </c>
    </row>
    <row r="683">
      <c r="A683">
        <f>_xlfn.XLOOKUP(D683,BN:BN,BO:BO)</f>
        <v/>
      </c>
      <c r="B683" t="inlineStr">
        <is>
          <t>LLC</t>
        </is>
      </c>
      <c r="C683" t="n">
        <v>31</v>
      </c>
      <c r="D683">
        <f>_xlfn.XLOOKUP(C683,BH:BH,BI:BI)</f>
        <v/>
      </c>
      <c r="E683" t="n">
        <v>24237</v>
      </c>
      <c r="F683" t="inlineStr">
        <is>
          <t>Hospedaje Roma</t>
        </is>
      </c>
      <c r="G683" s="234" t="n">
        <v>45608</v>
      </c>
      <c r="H683" s="234" t="n">
        <v>45611</v>
      </c>
      <c r="I683" t="inlineStr">
        <is>
          <t>HTL</t>
        </is>
      </c>
      <c r="J683">
        <f>_xlfn.XLOOKUP(I683,AS:AS,AU:AU)</f>
        <v/>
      </c>
      <c r="K683" t="inlineStr">
        <is>
          <t>EUR</t>
        </is>
      </c>
      <c r="L683" s="238" t="n">
        <v>4900.5</v>
      </c>
      <c r="M683">
        <f>L683*_xlfn.XLOOKUP(K683,AM:AM,AN:AN)</f>
        <v/>
      </c>
      <c r="N683">
        <f>L683*_xlfn.XLOOKUP(K683,AM:AM,AO:AO)</f>
        <v/>
      </c>
      <c r="O683" s="238" t="n">
        <v>588.0599999999999</v>
      </c>
      <c r="P683">
        <f>O683*_xlfn.XLOOKUP(K683,AM:AM,AN:AN)</f>
        <v/>
      </c>
      <c r="Q683">
        <f>O683*_xlfn.XLOOKUP(K683,AM:AM,AO:AO)</f>
        <v/>
      </c>
      <c r="R683">
        <f>_xlfn.XLOOKUP(E683,AF:AF,AG:AG)</f>
        <v/>
      </c>
      <c r="S683">
        <f>_xlfn.XLOOKUP(E683,AF:AF,AI:AI)</f>
        <v/>
      </c>
      <c r="T683">
        <f>WEEKNUM(G683)</f>
        <v/>
      </c>
      <c r="U683">
        <f>YEAR(G683)</f>
        <v/>
      </c>
      <c r="V683" s="117">
        <f>IFERROR(Q683/N683,"0")</f>
        <v/>
      </c>
      <c r="AF683" t="n">
        <v>30932</v>
      </c>
      <c r="AG683" t="inlineStr">
        <is>
          <t>RADISSON BLU RESORT &amp; SPA, SPLIT</t>
        </is>
      </c>
      <c r="AH683" t="inlineStr">
        <is>
          <t>HTL</t>
        </is>
      </c>
      <c r="AI683" t="inlineStr">
        <is>
          <t>Croatia</t>
        </is>
      </c>
      <c r="BH683" t="n">
        <v>727</v>
      </c>
      <c r="BI683" t="inlineStr">
        <is>
          <t>MinervaH</t>
        </is>
      </c>
    </row>
    <row r="684">
      <c r="A684">
        <f>_xlfn.XLOOKUP(D684,BN:BN,BO:BO)</f>
        <v/>
      </c>
      <c r="B684" t="inlineStr">
        <is>
          <t>LLC</t>
        </is>
      </c>
      <c r="C684" t="n">
        <v>31</v>
      </c>
      <c r="D684">
        <f>_xlfn.XLOOKUP(C684,BH:BH,BI:BI)</f>
        <v/>
      </c>
      <c r="E684" t="n">
        <v>24242</v>
      </c>
      <c r="F684" t="inlineStr">
        <is>
          <t>Hospedaje Venecia</t>
        </is>
      </c>
      <c r="G684" s="234" t="n">
        <v>45616</v>
      </c>
      <c r="H684" s="234" t="n">
        <v>45618</v>
      </c>
      <c r="I684" t="inlineStr">
        <is>
          <t>HTL</t>
        </is>
      </c>
      <c r="J684">
        <f>_xlfn.XLOOKUP(I684,AS:AS,AU:AU)</f>
        <v/>
      </c>
      <c r="K684" t="inlineStr">
        <is>
          <t>EUR</t>
        </is>
      </c>
      <c r="L684" s="238" t="n">
        <v>1840</v>
      </c>
      <c r="M684">
        <f>L684*_xlfn.XLOOKUP(K684,AM:AM,AN:AN)</f>
        <v/>
      </c>
      <c r="N684">
        <f>L684*_xlfn.XLOOKUP(K684,AM:AM,AO:AO)</f>
        <v/>
      </c>
      <c r="O684" s="238" t="n">
        <v>220.8</v>
      </c>
      <c r="P684">
        <f>O684*_xlfn.XLOOKUP(K684,AM:AM,AN:AN)</f>
        <v/>
      </c>
      <c r="Q684">
        <f>O684*_xlfn.XLOOKUP(K684,AM:AM,AO:AO)</f>
        <v/>
      </c>
      <c r="R684">
        <f>_xlfn.XLOOKUP(E684,AF:AF,AG:AG)</f>
        <v/>
      </c>
      <c r="S684">
        <f>_xlfn.XLOOKUP(E684,AF:AF,AI:AI)</f>
        <v/>
      </c>
      <c r="T684">
        <f>WEEKNUM(G684)</f>
        <v/>
      </c>
      <c r="U684">
        <f>YEAR(G684)</f>
        <v/>
      </c>
      <c r="V684" s="117">
        <f>IFERROR(Q684/N684,"0")</f>
        <v/>
      </c>
      <c r="AF684" t="n">
        <v>30933</v>
      </c>
      <c r="AG684" t="inlineStr">
        <is>
          <t>GRAND HOTEL OSLO</t>
        </is>
      </c>
      <c r="AH684" t="inlineStr">
        <is>
          <t>HTL</t>
        </is>
      </c>
      <c r="AI684" t="inlineStr">
        <is>
          <t>Norway</t>
        </is>
      </c>
      <c r="BH684" t="n">
        <v>728</v>
      </c>
      <c r="BI684" t="inlineStr">
        <is>
          <t>VeronicaN</t>
        </is>
      </c>
    </row>
    <row r="685">
      <c r="A685">
        <f>_xlfn.XLOOKUP(D685,BN:BN,BO:BO)</f>
        <v/>
      </c>
      <c r="B685" t="inlineStr">
        <is>
          <t>LLC</t>
        </is>
      </c>
      <c r="C685" t="n">
        <v>31</v>
      </c>
      <c r="D685">
        <f>_xlfn.XLOOKUP(C685,BH:BH,BI:BI)</f>
        <v/>
      </c>
      <c r="E685" t="n">
        <v>23527</v>
      </c>
      <c r="F685" t="inlineStr">
        <is>
          <t>Portrait Milano</t>
        </is>
      </c>
      <c r="G685" s="234" t="n">
        <v>45614</v>
      </c>
      <c r="H685" s="234" t="n">
        <v>45616</v>
      </c>
      <c r="I685" t="inlineStr">
        <is>
          <t>HTL</t>
        </is>
      </c>
      <c r="J685">
        <f>_xlfn.XLOOKUP(I685,AS:AS,AU:AU)</f>
        <v/>
      </c>
      <c r="K685" t="inlineStr">
        <is>
          <t>EUR</t>
        </is>
      </c>
      <c r="L685" s="238" t="n">
        <v>3600</v>
      </c>
      <c r="M685">
        <f>L685*_xlfn.XLOOKUP(K685,AM:AM,AN:AN)</f>
        <v/>
      </c>
      <c r="N685">
        <f>L685*_xlfn.XLOOKUP(K685,AM:AM,AO:AO)</f>
        <v/>
      </c>
      <c r="O685" s="238" t="n">
        <v>360</v>
      </c>
      <c r="P685">
        <f>O685*_xlfn.XLOOKUP(K685,AM:AM,AN:AN)</f>
        <v/>
      </c>
      <c r="Q685">
        <f>O685*_xlfn.XLOOKUP(K685,AM:AM,AO:AO)</f>
        <v/>
      </c>
      <c r="R685">
        <f>_xlfn.XLOOKUP(E685,AF:AF,AG:AG)</f>
        <v/>
      </c>
      <c r="S685">
        <f>_xlfn.XLOOKUP(E685,AF:AF,AI:AI)</f>
        <v/>
      </c>
      <c r="T685">
        <f>WEEKNUM(G685)</f>
        <v/>
      </c>
      <c r="U685">
        <f>YEAR(G685)</f>
        <v/>
      </c>
      <c r="V685" s="117">
        <f>IFERROR(Q685/N685,"0")</f>
        <v/>
      </c>
      <c r="AF685" t="n">
        <v>30948</v>
      </c>
      <c r="AG685" t="inlineStr">
        <is>
          <t>HYATT REGENCY ZADAR</t>
        </is>
      </c>
      <c r="AH685" t="inlineStr">
        <is>
          <t>HTL</t>
        </is>
      </c>
      <c r="AI685" t="inlineStr">
        <is>
          <t>Croatia</t>
        </is>
      </c>
      <c r="BH685" t="n">
        <v>729</v>
      </c>
      <c r="BI685" t="inlineStr">
        <is>
          <t>VeronicaN</t>
        </is>
      </c>
    </row>
    <row r="686">
      <c r="A686">
        <f>_xlfn.XLOOKUP(D686,BN:BN,BO:BO)</f>
        <v/>
      </c>
      <c r="B686" t="inlineStr">
        <is>
          <t>LLC</t>
        </is>
      </c>
      <c r="C686" t="n">
        <v>31</v>
      </c>
      <c r="D686">
        <f>_xlfn.XLOOKUP(C686,BH:BH,BI:BI)</f>
        <v/>
      </c>
      <c r="E686" t="n">
        <v>24241</v>
      </c>
      <c r="F686" t="inlineStr">
        <is>
          <t>Hotel Savoy Florence</t>
        </is>
      </c>
      <c r="G686" s="234" t="n">
        <v>45611</v>
      </c>
      <c r="H686" s="234" t="n">
        <v>45614</v>
      </c>
      <c r="I686" t="inlineStr">
        <is>
          <t>HTL</t>
        </is>
      </c>
      <c r="J686">
        <f>_xlfn.XLOOKUP(I686,AS:AS,AU:AU)</f>
        <v/>
      </c>
      <c r="K686" t="inlineStr">
        <is>
          <t>EUR</t>
        </is>
      </c>
      <c r="L686" s="238" t="n">
        <v>3567.3</v>
      </c>
      <c r="M686">
        <f>L686*_xlfn.XLOOKUP(K686,AM:AM,AN:AN)</f>
        <v/>
      </c>
      <c r="N686">
        <f>L686*_xlfn.XLOOKUP(K686,AM:AM,AO:AO)</f>
        <v/>
      </c>
      <c r="O686" s="238" t="n">
        <v>389.16</v>
      </c>
      <c r="P686">
        <f>O686*_xlfn.XLOOKUP(K686,AM:AM,AN:AN)</f>
        <v/>
      </c>
      <c r="Q686">
        <f>O686*_xlfn.XLOOKUP(K686,AM:AM,AO:AO)</f>
        <v/>
      </c>
      <c r="R686">
        <f>_xlfn.XLOOKUP(E686,AF:AF,AG:AG)</f>
        <v/>
      </c>
      <c r="S686">
        <f>_xlfn.XLOOKUP(E686,AF:AF,AI:AI)</f>
        <v/>
      </c>
      <c r="T686">
        <f>WEEKNUM(G686)</f>
        <v/>
      </c>
      <c r="U686">
        <f>YEAR(G686)</f>
        <v/>
      </c>
      <c r="V686" s="117">
        <f>IFERROR(Q686/N686,"0")</f>
        <v/>
      </c>
      <c r="AF686" t="n">
        <v>30949</v>
      </c>
      <c r="AG686" t="inlineStr">
        <is>
          <t>GRAN HOTEL NAGARI</t>
        </is>
      </c>
      <c r="AH686" t="inlineStr">
        <is>
          <t>HTL</t>
        </is>
      </c>
      <c r="AI686" t="inlineStr">
        <is>
          <t>Spain</t>
        </is>
      </c>
      <c r="BH686" t="n">
        <v>730</v>
      </c>
      <c r="BI686" t="inlineStr">
        <is>
          <t>MariaM</t>
        </is>
      </c>
    </row>
    <row r="687">
      <c r="A687">
        <f>_xlfn.XLOOKUP(D687,BN:BN,BO:BO)</f>
        <v/>
      </c>
      <c r="B687" t="inlineStr">
        <is>
          <t>LLC</t>
        </is>
      </c>
      <c r="C687" t="n">
        <v>32</v>
      </c>
      <c r="D687">
        <f>_xlfn.XLOOKUP(C687,BH:BH,BI:BI)</f>
        <v/>
      </c>
      <c r="E687" t="n">
        <v>24009</v>
      </c>
      <c r="F687" t="inlineStr">
        <is>
          <t xml:space="preserve">Hospedaje en The Surrey Corinthia. </t>
        </is>
      </c>
      <c r="G687" s="234" t="n">
        <v>45652</v>
      </c>
      <c r="H687" s="234" t="n">
        <v>45659</v>
      </c>
      <c r="I687" t="inlineStr">
        <is>
          <t>HTL</t>
        </is>
      </c>
      <c r="J687">
        <f>_xlfn.XLOOKUP(I687,AS:AS,AU:AU)</f>
        <v/>
      </c>
      <c r="K687" t="inlineStr">
        <is>
          <t>USD</t>
        </is>
      </c>
      <c r="L687" s="238" t="n">
        <v>14529.13</v>
      </c>
      <c r="M687">
        <f>L687*_xlfn.XLOOKUP(K687,AM:AM,AN:AN)</f>
        <v/>
      </c>
      <c r="N687">
        <f>L687*_xlfn.XLOOKUP(K687,AM:AM,AO:AO)</f>
        <v/>
      </c>
      <c r="O687" s="238" t="n">
        <v>1187.03</v>
      </c>
      <c r="P687">
        <f>O687*_xlfn.XLOOKUP(K687,AM:AM,AN:AN)</f>
        <v/>
      </c>
      <c r="Q687">
        <f>O687*_xlfn.XLOOKUP(K687,AM:AM,AO:AO)</f>
        <v/>
      </c>
      <c r="R687">
        <f>_xlfn.XLOOKUP(E687,AF:AF,AG:AG)</f>
        <v/>
      </c>
      <c r="S687">
        <f>_xlfn.XLOOKUP(E687,AF:AF,AI:AI)</f>
        <v/>
      </c>
      <c r="T687">
        <f>WEEKNUM(G687)</f>
        <v/>
      </c>
      <c r="U687">
        <f>YEAR(G687)</f>
        <v/>
      </c>
      <c r="V687" s="117">
        <f>IFERROR(Q687/N687,"0")</f>
        <v/>
      </c>
      <c r="AF687" t="n">
        <v>30950</v>
      </c>
      <c r="AG687" t="inlineStr">
        <is>
          <t>NH MADRID LAGASCA</t>
        </is>
      </c>
      <c r="AH687" t="inlineStr">
        <is>
          <t>HTL</t>
        </is>
      </c>
      <c r="AI687" t="inlineStr">
        <is>
          <t>Spain</t>
        </is>
      </c>
      <c r="BH687" t="n">
        <v>731</v>
      </c>
      <c r="BI687" t="inlineStr">
        <is>
          <t>PaulinaA</t>
        </is>
      </c>
    </row>
    <row r="688">
      <c r="A688">
        <f>_xlfn.XLOOKUP(D688,BN:BN,BO:BO)</f>
        <v/>
      </c>
      <c r="B688" t="inlineStr">
        <is>
          <t>LLC</t>
        </is>
      </c>
      <c r="C688" t="n">
        <v>32</v>
      </c>
      <c r="D688">
        <f>_xlfn.XLOOKUP(C688,BH:BH,BI:BI)</f>
        <v/>
      </c>
      <c r="E688" t="n">
        <v>0</v>
      </c>
      <c r="F688" t="inlineStr">
        <is>
          <t>Gastos de Operación</t>
        </is>
      </c>
      <c r="G688" s="234" t="n">
        <v>45652</v>
      </c>
      <c r="H688" s="234" t="n">
        <v>45659</v>
      </c>
      <c r="I688" t="inlineStr">
        <is>
          <t>HPS</t>
        </is>
      </c>
      <c r="J688">
        <f>_xlfn.XLOOKUP(I688,AS:AS,AU:AU)</f>
        <v/>
      </c>
      <c r="K688" t="inlineStr">
        <is>
          <t>USD</t>
        </is>
      </c>
      <c r="L688" s="238" t="n">
        <v>724.85</v>
      </c>
      <c r="M688">
        <f>L688*_xlfn.XLOOKUP(K688,AM:AM,AN:AN)</f>
        <v/>
      </c>
      <c r="N688">
        <f>L688*_xlfn.XLOOKUP(K688,AM:AM,AO:AO)</f>
        <v/>
      </c>
      <c r="O688" s="238" t="n">
        <v>724.85</v>
      </c>
      <c r="P688">
        <f>O688*_xlfn.XLOOKUP(K688,AM:AM,AN:AN)</f>
        <v/>
      </c>
      <c r="Q688">
        <f>O688*_xlfn.XLOOKUP(K688,AM:AM,AO:AO)</f>
        <v/>
      </c>
      <c r="R688">
        <f>_xlfn.XLOOKUP(E688,AF:AF,AG:AG)</f>
        <v/>
      </c>
      <c r="S688">
        <f>_xlfn.XLOOKUP(E688,AF:AF,AI:AI)</f>
        <v/>
      </c>
      <c r="T688">
        <f>WEEKNUM(G688)</f>
        <v/>
      </c>
      <c r="U688">
        <f>YEAR(G688)</f>
        <v/>
      </c>
      <c r="V688" s="117">
        <f>IFERROR(Q688/N688,"0")</f>
        <v/>
      </c>
      <c r="AF688" t="n">
        <v>30951</v>
      </c>
      <c r="AG688" t="inlineStr">
        <is>
          <t>HOTEL KAMP</t>
        </is>
      </c>
      <c r="AH688" t="inlineStr">
        <is>
          <t>HTL</t>
        </is>
      </c>
      <c r="AI688" t="inlineStr">
        <is>
          <t>Finland</t>
        </is>
      </c>
      <c r="BH688" t="n">
        <v>732</v>
      </c>
      <c r="BI688" t="inlineStr">
        <is>
          <t>CatalinaF</t>
        </is>
      </c>
    </row>
    <row r="689">
      <c r="A689">
        <f>_xlfn.XLOOKUP(D689,BN:BN,BO:BO)</f>
        <v/>
      </c>
      <c r="B689" t="inlineStr">
        <is>
          <t>LLC</t>
        </is>
      </c>
      <c r="C689" t="n">
        <v>33</v>
      </c>
      <c r="D689">
        <f>_xlfn.XLOOKUP(C689,BH:BH,BI:BI)</f>
        <v/>
      </c>
      <c r="E689" t="n">
        <v>24263</v>
      </c>
      <c r="F689" t="inlineStr">
        <is>
          <t>Vuelo CUN-IST-JNB-DXB-MEX Daniel Penagos</t>
        </is>
      </c>
      <c r="G689" s="234" t="n">
        <v>45722</v>
      </c>
      <c r="H689" s="234" t="n">
        <v>45744</v>
      </c>
      <c r="I689" t="inlineStr">
        <is>
          <t>ABC</t>
        </is>
      </c>
      <c r="J689">
        <f>_xlfn.XLOOKUP(I689,AS:AS,AU:AU)</f>
        <v/>
      </c>
      <c r="K689" t="inlineStr">
        <is>
          <t>USD</t>
        </is>
      </c>
      <c r="L689" s="238" t="n">
        <v>4404.62</v>
      </c>
      <c r="M689">
        <f>L689*_xlfn.XLOOKUP(K689,AM:AM,AN:AN)</f>
        <v/>
      </c>
      <c r="N689">
        <f>L689*_xlfn.XLOOKUP(K689,AM:AM,AO:AO)</f>
        <v/>
      </c>
      <c r="O689" s="238" t="n">
        <v>0</v>
      </c>
      <c r="P689">
        <f>O689*_xlfn.XLOOKUP(K689,AM:AM,AN:AN)</f>
        <v/>
      </c>
      <c r="Q689">
        <f>O689*_xlfn.XLOOKUP(K689,AM:AM,AO:AO)</f>
        <v/>
      </c>
      <c r="R689">
        <f>_xlfn.XLOOKUP(E689,AF:AF,AG:AG)</f>
        <v/>
      </c>
      <c r="S689">
        <f>_xlfn.XLOOKUP(E689,AF:AF,AI:AI)</f>
        <v/>
      </c>
      <c r="T689">
        <f>WEEKNUM(G689)</f>
        <v/>
      </c>
      <c r="U689">
        <f>YEAR(G689)</f>
        <v/>
      </c>
      <c r="V689" s="117">
        <f>IFERROR(Q689/N689,"0")</f>
        <v/>
      </c>
      <c r="AF689" t="n">
        <v>30952</v>
      </c>
      <c r="AG689" t="inlineStr">
        <is>
          <t>GRAND HOTEL BRIONI PULA, A RADISSON COLLECTION HOTEL</t>
        </is>
      </c>
      <c r="AH689" t="inlineStr">
        <is>
          <t>HTL</t>
        </is>
      </c>
      <c r="AI689" t="inlineStr">
        <is>
          <t>Croatia</t>
        </is>
      </c>
      <c r="BH689" t="n">
        <v>733</v>
      </c>
      <c r="BI689" t="inlineStr">
        <is>
          <t>VeronicaN</t>
        </is>
      </c>
    </row>
    <row r="690">
      <c r="A690">
        <f>_xlfn.XLOOKUP(D690,BN:BN,BO:BO)</f>
        <v/>
      </c>
      <c r="B690" t="inlineStr">
        <is>
          <t>LLC</t>
        </is>
      </c>
      <c r="C690" t="n">
        <v>33</v>
      </c>
      <c r="D690">
        <f>_xlfn.XLOOKUP(C690,BH:BH,BI:BI)</f>
        <v/>
      </c>
      <c r="E690" t="n">
        <v>23789</v>
      </c>
      <c r="F690" t="inlineStr">
        <is>
          <t>Servicios con Triumph Travel</t>
        </is>
      </c>
      <c r="G690" s="234" t="n">
        <v>45722</v>
      </c>
      <c r="H690" s="234" t="n">
        <v>45744</v>
      </c>
      <c r="I690" t="inlineStr">
        <is>
          <t>OTR</t>
        </is>
      </c>
      <c r="J690">
        <f>_xlfn.XLOOKUP(I690,AS:AS,AU:AU)</f>
        <v/>
      </c>
      <c r="K690" t="inlineStr">
        <is>
          <t>USD</t>
        </is>
      </c>
      <c r="L690" s="238" t="n">
        <v>9618</v>
      </c>
      <c r="M690">
        <f>L690*_xlfn.XLOOKUP(K690,AM:AM,AN:AN)</f>
        <v/>
      </c>
      <c r="N690">
        <f>L690*_xlfn.XLOOKUP(K690,AM:AM,AO:AO)</f>
        <v/>
      </c>
      <c r="O690" s="238" t="n">
        <v>0</v>
      </c>
      <c r="P690">
        <f>O690*_xlfn.XLOOKUP(K690,AM:AM,AN:AN)</f>
        <v/>
      </c>
      <c r="Q690">
        <f>O690*_xlfn.XLOOKUP(K690,AM:AM,AO:AO)</f>
        <v/>
      </c>
      <c r="R690">
        <f>_xlfn.XLOOKUP(E690,AF:AF,AG:AG)</f>
        <v/>
      </c>
      <c r="S690">
        <f>_xlfn.XLOOKUP(E690,AF:AF,AI:AI)</f>
        <v/>
      </c>
      <c r="T690">
        <f>WEEKNUM(G690)</f>
        <v/>
      </c>
      <c r="U690">
        <f>YEAR(G690)</f>
        <v/>
      </c>
      <c r="V690" s="117">
        <f>IFERROR(Q690/N690,"0")</f>
        <v/>
      </c>
      <c r="AF690" t="n">
        <v>30953</v>
      </c>
      <c r="AG690" t="inlineStr">
        <is>
          <t>THE BOTREE HOTEL</t>
        </is>
      </c>
      <c r="AH690" t="inlineStr">
        <is>
          <t>HTL</t>
        </is>
      </c>
      <c r="AI690" t="inlineStr">
        <is>
          <t>United Kingdom</t>
        </is>
      </c>
      <c r="BH690" t="n">
        <v>734</v>
      </c>
      <c r="BI690" t="inlineStr">
        <is>
          <t>ClaudiaF</t>
        </is>
      </c>
    </row>
    <row r="691">
      <c r="A691">
        <f>_xlfn.XLOOKUP(D691,BN:BN,BO:BO)</f>
        <v/>
      </c>
      <c r="B691" t="inlineStr">
        <is>
          <t>LLC</t>
        </is>
      </c>
      <c r="C691" t="n">
        <v>33</v>
      </c>
      <c r="D691">
        <f>_xlfn.XLOOKUP(C691,BH:BH,BI:BI)</f>
        <v/>
      </c>
      <c r="E691" t="n">
        <v>24812</v>
      </c>
      <c r="F691" t="inlineStr">
        <is>
          <t>Vuelo Johannesburgo - Dubái</t>
        </is>
      </c>
      <c r="G691" s="234" t="n">
        <v>45722</v>
      </c>
      <c r="H691" s="234" t="n">
        <v>45744</v>
      </c>
      <c r="I691" t="inlineStr">
        <is>
          <t>VLO</t>
        </is>
      </c>
      <c r="J691">
        <f>_xlfn.XLOOKUP(I691,AS:AS,AU:AU)</f>
        <v/>
      </c>
      <c r="K691" t="inlineStr">
        <is>
          <t>USD</t>
        </is>
      </c>
      <c r="L691" s="238" t="n">
        <v>7803.6</v>
      </c>
      <c r="M691">
        <f>L691*_xlfn.XLOOKUP(K691,AM:AM,AN:AN)</f>
        <v/>
      </c>
      <c r="N691">
        <f>L691*_xlfn.XLOOKUP(K691,AM:AM,AO:AO)</f>
        <v/>
      </c>
      <c r="O691" s="238" t="n">
        <v>0</v>
      </c>
      <c r="P691">
        <f>O691*_xlfn.XLOOKUP(K691,AM:AM,AN:AN)</f>
        <v/>
      </c>
      <c r="Q691">
        <f>O691*_xlfn.XLOOKUP(K691,AM:AM,AO:AO)</f>
        <v/>
      </c>
      <c r="R691">
        <f>_xlfn.XLOOKUP(E691,AF:AF,AG:AG)</f>
        <v/>
      </c>
      <c r="S691">
        <f>_xlfn.XLOOKUP(E691,AF:AF,AI:AI)</f>
        <v/>
      </c>
      <c r="T691">
        <f>WEEKNUM(G691)</f>
        <v/>
      </c>
      <c r="U691">
        <f>YEAR(G691)</f>
        <v/>
      </c>
      <c r="V691" s="117">
        <f>IFERROR(Q691/N691,"0")</f>
        <v/>
      </c>
      <c r="AF691" t="n">
        <v>30958</v>
      </c>
      <c r="AG691" t="inlineStr">
        <is>
          <t>HILTON NEWARK AIRPORT</t>
        </is>
      </c>
      <c r="AH691" t="inlineStr">
        <is>
          <t>HTL</t>
        </is>
      </c>
      <c r="AI691" t="inlineStr">
        <is>
          <t>United States</t>
        </is>
      </c>
      <c r="BH691" t="n">
        <v>735</v>
      </c>
      <c r="BI691" t="inlineStr">
        <is>
          <t>MariaM</t>
        </is>
      </c>
    </row>
    <row r="692">
      <c r="A692">
        <f>_xlfn.XLOOKUP(D692,BN:BN,BO:BO)</f>
        <v/>
      </c>
      <c r="B692" t="inlineStr">
        <is>
          <t>LLC</t>
        </is>
      </c>
      <c r="C692" t="n">
        <v>33</v>
      </c>
      <c r="D692">
        <f>_xlfn.XLOOKUP(C692,BH:BH,BI:BI)</f>
        <v/>
      </c>
      <c r="E692" t="n">
        <v>25036</v>
      </c>
      <c r="F692" t="inlineStr">
        <is>
          <t>Servicios en Maldivas</t>
        </is>
      </c>
      <c r="G692" s="234" t="n">
        <v>45722</v>
      </c>
      <c r="H692" s="234" t="n">
        <v>45744</v>
      </c>
      <c r="I692" t="inlineStr">
        <is>
          <t>OTR</t>
        </is>
      </c>
      <c r="J692">
        <f>_xlfn.XLOOKUP(I692,AS:AS,AU:AU)</f>
        <v/>
      </c>
      <c r="K692" t="inlineStr">
        <is>
          <t>USD</t>
        </is>
      </c>
      <c r="L692" s="238" t="n">
        <v>9291.26</v>
      </c>
      <c r="M692">
        <f>L692*_xlfn.XLOOKUP(K692,AM:AM,AN:AN)</f>
        <v/>
      </c>
      <c r="N692">
        <f>L692*_xlfn.XLOOKUP(K692,AM:AM,AO:AO)</f>
        <v/>
      </c>
      <c r="O692" s="238" t="n">
        <v>0</v>
      </c>
      <c r="P692">
        <f>O692*_xlfn.XLOOKUP(K692,AM:AM,AN:AN)</f>
        <v/>
      </c>
      <c r="Q692">
        <f>O692*_xlfn.XLOOKUP(K692,AM:AM,AO:AO)</f>
        <v/>
      </c>
      <c r="R692">
        <f>_xlfn.XLOOKUP(E692,AF:AF,AG:AG)</f>
        <v/>
      </c>
      <c r="S692">
        <f>_xlfn.XLOOKUP(E692,AF:AF,AI:AI)</f>
        <v/>
      </c>
      <c r="T692">
        <f>WEEKNUM(G692)</f>
        <v/>
      </c>
      <c r="U692">
        <f>YEAR(G692)</f>
        <v/>
      </c>
      <c r="V692" s="117">
        <f>IFERROR(Q692/N692,"0")</f>
        <v/>
      </c>
      <c r="AF692" t="n">
        <v>30959</v>
      </c>
      <c r="AG692" t="inlineStr">
        <is>
          <t>INTERCONTINENTAL NEW YORK BARCLAY</t>
        </is>
      </c>
      <c r="AH692" t="inlineStr">
        <is>
          <t>HTL</t>
        </is>
      </c>
      <c r="AI692" t="inlineStr">
        <is>
          <t>United States</t>
        </is>
      </c>
      <c r="BH692" t="n">
        <v>736</v>
      </c>
      <c r="BI692" t="inlineStr">
        <is>
          <t>ManonR</t>
        </is>
      </c>
    </row>
    <row r="693">
      <c r="A693">
        <f>_xlfn.XLOOKUP(D693,BN:BN,BO:BO)</f>
        <v/>
      </c>
      <c r="B693" t="inlineStr">
        <is>
          <t>LLC</t>
        </is>
      </c>
      <c r="C693" t="n">
        <v>33</v>
      </c>
      <c r="D693">
        <f>_xlfn.XLOOKUP(C693,BH:BH,BI:BI)</f>
        <v/>
      </c>
      <c r="E693" t="n">
        <v>23789</v>
      </c>
      <c r="F693" t="inlineStr">
        <is>
          <t>Servicios con Triumph Travel, Segundo pago</t>
        </is>
      </c>
      <c r="G693" s="234" t="n">
        <v>45722</v>
      </c>
      <c r="H693" s="234" t="n">
        <v>45744</v>
      </c>
      <c r="I693" t="inlineStr">
        <is>
          <t>OTR</t>
        </is>
      </c>
      <c r="J693">
        <f>_xlfn.XLOOKUP(I693,AS:AS,AU:AU)</f>
        <v/>
      </c>
      <c r="K693" t="inlineStr">
        <is>
          <t>USD</t>
        </is>
      </c>
      <c r="L693" s="238" t="n">
        <v>11000</v>
      </c>
      <c r="M693">
        <f>L693*_xlfn.XLOOKUP(K693,AM:AM,AN:AN)</f>
        <v/>
      </c>
      <c r="N693">
        <f>L693*_xlfn.XLOOKUP(K693,AM:AM,AO:AO)</f>
        <v/>
      </c>
      <c r="O693" s="238" t="n">
        <v>0</v>
      </c>
      <c r="P693">
        <f>O693*_xlfn.XLOOKUP(K693,AM:AM,AN:AN)</f>
        <v/>
      </c>
      <c r="Q693">
        <f>O693*_xlfn.XLOOKUP(K693,AM:AM,AO:AO)</f>
        <v/>
      </c>
      <c r="R693">
        <f>_xlfn.XLOOKUP(E693,AF:AF,AG:AG)</f>
        <v/>
      </c>
      <c r="S693">
        <f>_xlfn.XLOOKUP(E693,AF:AF,AI:AI)</f>
        <v/>
      </c>
      <c r="T693">
        <f>WEEKNUM(G693)</f>
        <v/>
      </c>
      <c r="U693">
        <f>YEAR(G693)</f>
        <v/>
      </c>
      <c r="V693" s="117">
        <f>IFERROR(Q693/N693,"0")</f>
        <v/>
      </c>
      <c r="AF693" t="n">
        <v>30960</v>
      </c>
      <c r="AG693" t="inlineStr">
        <is>
          <t>MELIA MADRID SERRANO</t>
        </is>
      </c>
      <c r="AH693" t="inlineStr">
        <is>
          <t>HTL</t>
        </is>
      </c>
      <c r="AI693" t="inlineStr">
        <is>
          <t>Spain</t>
        </is>
      </c>
      <c r="BH693" t="n">
        <v>737</v>
      </c>
      <c r="BI693" t="inlineStr">
        <is>
          <t>PaulinaV</t>
        </is>
      </c>
    </row>
    <row r="694">
      <c r="A694">
        <f>_xlfn.XLOOKUP(D694,BN:BN,BO:BO)</f>
        <v/>
      </c>
      <c r="B694" t="inlineStr">
        <is>
          <t>LLC</t>
        </is>
      </c>
      <c r="C694" t="n">
        <v>33</v>
      </c>
      <c r="D694">
        <f>_xlfn.XLOOKUP(C694,BH:BH,BI:BI)</f>
        <v/>
      </c>
      <c r="E694" t="n">
        <v>25760</v>
      </c>
      <c r="F694" t="inlineStr">
        <is>
          <t>Hospedaje Penagos</t>
        </is>
      </c>
      <c r="G694" s="234" t="n">
        <v>45722</v>
      </c>
      <c r="H694" s="234" t="n">
        <v>45744</v>
      </c>
      <c r="I694" t="inlineStr">
        <is>
          <t>HTL</t>
        </is>
      </c>
      <c r="J694">
        <f>_xlfn.XLOOKUP(I694,AS:AS,AU:AU)</f>
        <v/>
      </c>
      <c r="K694" t="inlineStr">
        <is>
          <t>USD</t>
        </is>
      </c>
      <c r="L694" s="238" t="n">
        <v>1165</v>
      </c>
      <c r="M694">
        <f>L694*_xlfn.XLOOKUP(K694,AM:AM,AN:AN)</f>
        <v/>
      </c>
      <c r="N694">
        <f>L694*_xlfn.XLOOKUP(K694,AM:AM,AO:AO)</f>
        <v/>
      </c>
      <c r="O694" s="238" t="n">
        <v>31.98</v>
      </c>
      <c r="P694">
        <f>O694*_xlfn.XLOOKUP(K694,AM:AM,AN:AN)</f>
        <v/>
      </c>
      <c r="Q694">
        <f>O694*_xlfn.XLOOKUP(K694,AM:AM,AO:AO)</f>
        <v/>
      </c>
      <c r="R694">
        <f>_xlfn.XLOOKUP(E694,AF:AF,AG:AG)</f>
        <v/>
      </c>
      <c r="S694">
        <f>_xlfn.XLOOKUP(E694,AF:AF,AI:AI)</f>
        <v/>
      </c>
      <c r="T694">
        <f>WEEKNUM(G694)</f>
        <v/>
      </c>
      <c r="U694">
        <f>YEAR(G694)</f>
        <v/>
      </c>
      <c r="V694" s="117">
        <f>IFERROR(Q694/N694,"0")</f>
        <v/>
      </c>
      <c r="AF694" t="n">
        <v>30966</v>
      </c>
      <c r="AG694" t="inlineStr">
        <is>
          <t>ARTS AND FUN</t>
        </is>
      </c>
      <c r="AH694" t="inlineStr">
        <is>
          <t>OTR</t>
        </is>
      </c>
      <c r="AI694" t="inlineStr">
        <is>
          <t>Mexico</t>
        </is>
      </c>
      <c r="BH694" t="n">
        <v>738</v>
      </c>
      <c r="BI694" t="inlineStr">
        <is>
          <t>PaulinaV</t>
        </is>
      </c>
    </row>
    <row r="695">
      <c r="A695">
        <f>_xlfn.XLOOKUP(D695,BN:BN,BO:BO)</f>
        <v/>
      </c>
      <c r="B695" t="inlineStr">
        <is>
          <t>LLC</t>
        </is>
      </c>
      <c r="C695" t="n">
        <v>33</v>
      </c>
      <c r="D695">
        <f>_xlfn.XLOOKUP(C695,BH:BH,BI:BI)</f>
        <v/>
      </c>
      <c r="E695" t="n">
        <v>23789</v>
      </c>
      <c r="F695" t="inlineStr">
        <is>
          <t>Ultimo pago a Triumph</t>
        </is>
      </c>
      <c r="G695" s="234" t="n">
        <v>45722</v>
      </c>
      <c r="H695" s="234" t="n">
        <v>45744</v>
      </c>
      <c r="I695" t="inlineStr">
        <is>
          <t>OTR</t>
        </is>
      </c>
      <c r="J695">
        <f>_xlfn.XLOOKUP(I695,AS:AS,AU:AU)</f>
        <v/>
      </c>
      <c r="K695" t="inlineStr">
        <is>
          <t>USD</t>
        </is>
      </c>
      <c r="L695" s="238" t="n">
        <v>3645</v>
      </c>
      <c r="M695">
        <f>L695*_xlfn.XLOOKUP(K695,AM:AM,AN:AN)</f>
        <v/>
      </c>
      <c r="N695">
        <f>L695*_xlfn.XLOOKUP(K695,AM:AM,AO:AO)</f>
        <v/>
      </c>
      <c r="O695" s="238" t="n">
        <v>0</v>
      </c>
      <c r="P695">
        <f>O695*_xlfn.XLOOKUP(K695,AM:AM,AN:AN)</f>
        <v/>
      </c>
      <c r="Q695">
        <f>O695*_xlfn.XLOOKUP(K695,AM:AM,AO:AO)</f>
        <v/>
      </c>
      <c r="R695">
        <f>_xlfn.XLOOKUP(E695,AF:AF,AG:AG)</f>
        <v/>
      </c>
      <c r="S695">
        <f>_xlfn.XLOOKUP(E695,AF:AF,AI:AI)</f>
        <v/>
      </c>
      <c r="T695">
        <f>WEEKNUM(G695)</f>
        <v/>
      </c>
      <c r="U695">
        <f>YEAR(G695)</f>
        <v/>
      </c>
      <c r="V695" s="117">
        <f>IFERROR(Q695/N695,"0")</f>
        <v/>
      </c>
      <c r="AF695" t="n">
        <v>30984</v>
      </c>
      <c r="AG695" t="inlineStr">
        <is>
          <t>Limouxine</t>
        </is>
      </c>
      <c r="AH695" t="inlineStr">
        <is>
          <t>TRF</t>
        </is>
      </c>
      <c r="AI695" t="inlineStr">
        <is>
          <t>Spain</t>
        </is>
      </c>
      <c r="BH695" t="n">
        <v>739</v>
      </c>
      <c r="BI695" t="inlineStr">
        <is>
          <t>VivianaS</t>
        </is>
      </c>
    </row>
    <row r="696">
      <c r="A696">
        <f>_xlfn.XLOOKUP(D696,BN:BN,BO:BO)</f>
        <v/>
      </c>
      <c r="B696" t="inlineStr">
        <is>
          <t>LLC</t>
        </is>
      </c>
      <c r="C696" t="n">
        <v>33</v>
      </c>
      <c r="D696">
        <f>_xlfn.XLOOKUP(C696,BH:BH,BI:BI)</f>
        <v/>
      </c>
      <c r="E696" t="n">
        <v>25780</v>
      </c>
      <c r="F696" t="inlineStr">
        <is>
          <t>Traslado IST - The Ritz-Carlton, Istanbul</t>
        </is>
      </c>
      <c r="G696" s="234" t="n">
        <v>45722</v>
      </c>
      <c r="H696" s="234" t="n">
        <v>45744</v>
      </c>
      <c r="I696" t="inlineStr">
        <is>
          <t>TRF</t>
        </is>
      </c>
      <c r="J696">
        <f>_xlfn.XLOOKUP(I696,AS:AS,AU:AU)</f>
        <v/>
      </c>
      <c r="K696" t="inlineStr">
        <is>
          <t>USD</t>
        </is>
      </c>
      <c r="L696" s="238" t="n">
        <v>281.25</v>
      </c>
      <c r="M696">
        <f>L696*_xlfn.XLOOKUP(K696,AM:AM,AN:AN)</f>
        <v/>
      </c>
      <c r="N696">
        <f>L696*_xlfn.XLOOKUP(K696,AM:AM,AO:AO)</f>
        <v/>
      </c>
      <c r="O696" s="238" t="n">
        <v>41.8</v>
      </c>
      <c r="P696">
        <f>O696*_xlfn.XLOOKUP(K696,AM:AM,AN:AN)</f>
        <v/>
      </c>
      <c r="Q696">
        <f>O696*_xlfn.XLOOKUP(K696,AM:AM,AO:AO)</f>
        <v/>
      </c>
      <c r="R696">
        <f>_xlfn.XLOOKUP(E696,AF:AF,AG:AG)</f>
        <v/>
      </c>
      <c r="S696">
        <f>_xlfn.XLOOKUP(E696,AF:AF,AI:AI)</f>
        <v/>
      </c>
      <c r="T696">
        <f>WEEKNUM(G696)</f>
        <v/>
      </c>
      <c r="U696">
        <f>YEAR(G696)</f>
        <v/>
      </c>
      <c r="V696" s="117">
        <f>IFERROR(Q696/N696,"0")</f>
        <v/>
      </c>
      <c r="AF696" t="n">
        <v>30986</v>
      </c>
      <c r="AG696" t="inlineStr">
        <is>
          <t>Lindt Chocolate Competence Foundation</t>
        </is>
      </c>
      <c r="AI696" t="inlineStr">
        <is>
          <t>Switzerland,</t>
        </is>
      </c>
      <c r="BH696" t="n">
        <v>740</v>
      </c>
      <c r="BI696" t="inlineStr">
        <is>
          <t>DianaM</t>
        </is>
      </c>
    </row>
    <row r="697">
      <c r="A697">
        <f>_xlfn.XLOOKUP(D697,BN:BN,BO:BO)</f>
        <v/>
      </c>
      <c r="B697" t="inlineStr">
        <is>
          <t>LLC</t>
        </is>
      </c>
      <c r="C697" t="n">
        <v>33</v>
      </c>
      <c r="D697">
        <f>_xlfn.XLOOKUP(C697,BH:BH,BI:BI)</f>
        <v/>
      </c>
      <c r="E697" t="n">
        <v>25780</v>
      </c>
      <c r="F697" t="inlineStr">
        <is>
          <t>Traslado The Ritz-Carlton, Istanbul - IST</t>
        </is>
      </c>
      <c r="G697" s="234" t="n">
        <v>45722</v>
      </c>
      <c r="H697" s="234" t="n">
        <v>45744</v>
      </c>
      <c r="I697" t="inlineStr">
        <is>
          <t>TRF</t>
        </is>
      </c>
      <c r="J697">
        <f>_xlfn.XLOOKUP(I697,AS:AS,AU:AU)</f>
        <v/>
      </c>
      <c r="K697" t="inlineStr">
        <is>
          <t>USD</t>
        </is>
      </c>
      <c r="L697" s="238" t="n">
        <v>281.25</v>
      </c>
      <c r="M697">
        <f>L697*_xlfn.XLOOKUP(K697,AM:AM,AN:AN)</f>
        <v/>
      </c>
      <c r="N697">
        <f>L697*_xlfn.XLOOKUP(K697,AM:AM,AO:AO)</f>
        <v/>
      </c>
      <c r="O697" s="238" t="n">
        <v>36.38</v>
      </c>
      <c r="P697">
        <f>O697*_xlfn.XLOOKUP(K697,AM:AM,AN:AN)</f>
        <v/>
      </c>
      <c r="Q697">
        <f>O697*_xlfn.XLOOKUP(K697,AM:AM,AO:AO)</f>
        <v/>
      </c>
      <c r="R697">
        <f>_xlfn.XLOOKUP(E697,AF:AF,AG:AG)</f>
        <v/>
      </c>
      <c r="S697">
        <f>_xlfn.XLOOKUP(E697,AF:AF,AI:AI)</f>
        <v/>
      </c>
      <c r="T697">
        <f>WEEKNUM(G697)</f>
        <v/>
      </c>
      <c r="U697">
        <f>YEAR(G697)</f>
        <v/>
      </c>
      <c r="V697" s="117">
        <f>IFERROR(Q697/N697,"0")</f>
        <v/>
      </c>
      <c r="AF697" t="n">
        <v>30987</v>
      </c>
      <c r="AG697" t="inlineStr">
        <is>
          <t>FOUR SEASONS HOTEL MIAMI</t>
        </is>
      </c>
      <c r="AH697" t="inlineStr">
        <is>
          <t>HTL</t>
        </is>
      </c>
      <c r="AI697" t="inlineStr">
        <is>
          <t>United States</t>
        </is>
      </c>
      <c r="BH697" t="n">
        <v>741</v>
      </c>
      <c r="BI697" t="inlineStr">
        <is>
          <t>LuisHdz</t>
        </is>
      </c>
    </row>
    <row r="698">
      <c r="A698">
        <f>_xlfn.XLOOKUP(D698,BN:BN,BO:BO)</f>
        <v/>
      </c>
      <c r="B698" t="inlineStr">
        <is>
          <t>LLC</t>
        </is>
      </c>
      <c r="C698" t="n">
        <v>33</v>
      </c>
      <c r="D698">
        <f>_xlfn.XLOOKUP(C698,BH:BH,BI:BI)</f>
        <v/>
      </c>
      <c r="E698" t="n">
        <v>25957</v>
      </c>
      <c r="F698" t="inlineStr">
        <is>
          <t>Hospedaje en Dubai</t>
        </is>
      </c>
      <c r="G698" s="234" t="n">
        <v>45742</v>
      </c>
      <c r="H698" s="234" t="n">
        <v>45744</v>
      </c>
      <c r="I698" t="inlineStr">
        <is>
          <t>HTL</t>
        </is>
      </c>
      <c r="J698">
        <f>_xlfn.XLOOKUP(I698,AS:AS,AU:AU)</f>
        <v/>
      </c>
      <c r="K698" t="inlineStr">
        <is>
          <t>USD</t>
        </is>
      </c>
      <c r="L698" s="238" t="n">
        <v>1213.57</v>
      </c>
      <c r="M698">
        <f>L698*_xlfn.XLOOKUP(K698,AM:AM,AN:AN)</f>
        <v/>
      </c>
      <c r="N698">
        <f>L698*_xlfn.XLOOKUP(K698,AM:AM,AO:AO)</f>
        <v/>
      </c>
      <c r="O698" s="238" t="n">
        <v>86.83</v>
      </c>
      <c r="P698">
        <f>O698*_xlfn.XLOOKUP(K698,AM:AM,AN:AN)</f>
        <v/>
      </c>
      <c r="Q698">
        <f>O698*_xlfn.XLOOKUP(K698,AM:AM,AO:AO)</f>
        <v/>
      </c>
      <c r="R698">
        <f>_xlfn.XLOOKUP(E698,AF:AF,AG:AG)</f>
        <v/>
      </c>
      <c r="S698">
        <f>_xlfn.XLOOKUP(E698,AF:AF,AI:AI)</f>
        <v/>
      </c>
      <c r="T698">
        <f>WEEKNUM(G698)</f>
        <v/>
      </c>
      <c r="U698">
        <f>YEAR(G698)</f>
        <v/>
      </c>
      <c r="V698" s="117">
        <f>IFERROR(Q698/N698,"0")</f>
        <v/>
      </c>
      <c r="AF698" t="n">
        <v>30988</v>
      </c>
      <c r="AG698" t="inlineStr">
        <is>
          <t>SIX SENSES ROME</t>
        </is>
      </c>
      <c r="AH698" t="inlineStr">
        <is>
          <t>HTL</t>
        </is>
      </c>
      <c r="AI698" t="inlineStr">
        <is>
          <t>Italy</t>
        </is>
      </c>
      <c r="BH698" t="n">
        <v>742</v>
      </c>
      <c r="BI698" t="inlineStr">
        <is>
          <t>FernandaS</t>
        </is>
      </c>
    </row>
    <row r="699">
      <c r="A699">
        <f>_xlfn.XLOOKUP(D699,BN:BN,BO:BO)</f>
        <v/>
      </c>
      <c r="B699" t="inlineStr">
        <is>
          <t>LLC</t>
        </is>
      </c>
      <c r="C699" t="n">
        <v>33</v>
      </c>
      <c r="D699">
        <f>_xlfn.XLOOKUP(C699,BH:BH,BI:BI)</f>
        <v/>
      </c>
      <c r="E699" t="n">
        <v>25957</v>
      </c>
      <c r="F699" t="inlineStr">
        <is>
          <t>Traslado DXB-Hotel Address Sky View-DXB</t>
        </is>
      </c>
      <c r="G699" s="234" t="n">
        <v>45742</v>
      </c>
      <c r="H699" s="234" t="n">
        <v>45744</v>
      </c>
      <c r="I699" t="inlineStr">
        <is>
          <t>TRF</t>
        </is>
      </c>
      <c r="J699">
        <f>_xlfn.XLOOKUP(I699,AS:AS,AU:AU)</f>
        <v/>
      </c>
      <c r="K699" t="inlineStr">
        <is>
          <t>USD</t>
        </is>
      </c>
      <c r="L699" s="238" t="n">
        <v>206.9</v>
      </c>
      <c r="M699">
        <f>L699*_xlfn.XLOOKUP(K699,AM:AM,AN:AN)</f>
        <v/>
      </c>
      <c r="N699">
        <f>L699*_xlfn.XLOOKUP(K699,AM:AM,AO:AO)</f>
        <v/>
      </c>
      <c r="O699" s="238" t="n">
        <v>0</v>
      </c>
      <c r="P699">
        <f>O699*_xlfn.XLOOKUP(K699,AM:AM,AN:AN)</f>
        <v/>
      </c>
      <c r="Q699">
        <f>O699*_xlfn.XLOOKUP(K699,AM:AM,AO:AO)</f>
        <v/>
      </c>
      <c r="R699">
        <f>_xlfn.XLOOKUP(E699,AF:AF,AG:AG)</f>
        <v/>
      </c>
      <c r="S699">
        <f>_xlfn.XLOOKUP(E699,AF:AF,AI:AI)</f>
        <v/>
      </c>
      <c r="T699">
        <f>WEEKNUM(G699)</f>
        <v/>
      </c>
      <c r="U699">
        <f>YEAR(G699)</f>
        <v/>
      </c>
      <c r="V699" s="117">
        <f>IFERROR(Q699/N699,"0")</f>
        <v/>
      </c>
      <c r="AF699" t="n">
        <v>30992</v>
      </c>
      <c r="AG699" t="inlineStr">
        <is>
          <t>TRANSAVIA</t>
        </is>
      </c>
      <c r="AH699" t="inlineStr">
        <is>
          <t>TRN</t>
        </is>
      </c>
      <c r="AI699" t="inlineStr">
        <is>
          <t>France</t>
        </is>
      </c>
      <c r="BH699" t="n">
        <v>743</v>
      </c>
      <c r="BI699" t="inlineStr">
        <is>
          <t>LucianaE</t>
        </is>
      </c>
    </row>
    <row r="700">
      <c r="A700">
        <f>_xlfn.XLOOKUP(D700,BN:BN,BO:BO)</f>
        <v/>
      </c>
      <c r="B700" t="inlineStr">
        <is>
          <t>LLC</t>
        </is>
      </c>
      <c r="C700" t="n">
        <v>33</v>
      </c>
      <c r="D700">
        <f>_xlfn.XLOOKUP(C700,BH:BH,BI:BI)</f>
        <v/>
      </c>
      <c r="E700" t="n">
        <v>24263</v>
      </c>
      <c r="F700" t="inlineStr">
        <is>
          <t xml:space="preserve">Cambio de vuelo </t>
        </is>
      </c>
      <c r="G700" s="234" t="n">
        <v>45722</v>
      </c>
      <c r="H700" s="234" t="n">
        <v>45744</v>
      </c>
      <c r="I700" t="inlineStr">
        <is>
          <t>VLO</t>
        </is>
      </c>
      <c r="J700">
        <f>_xlfn.XLOOKUP(I700,AS:AS,AU:AU)</f>
        <v/>
      </c>
      <c r="K700" t="inlineStr">
        <is>
          <t>USD</t>
        </is>
      </c>
      <c r="L700" s="238" t="n">
        <v>1115.13</v>
      </c>
      <c r="M700">
        <f>L700*_xlfn.XLOOKUP(K700,AM:AM,AN:AN)</f>
        <v/>
      </c>
      <c r="N700">
        <f>L700*_xlfn.XLOOKUP(K700,AM:AM,AO:AO)</f>
        <v/>
      </c>
      <c r="O700" s="238" t="n">
        <v>0</v>
      </c>
      <c r="P700">
        <f>O700*_xlfn.XLOOKUP(K700,AM:AM,AN:AN)</f>
        <v/>
      </c>
      <c r="Q700">
        <f>O700*_xlfn.XLOOKUP(K700,AM:AM,AO:AO)</f>
        <v/>
      </c>
      <c r="R700">
        <f>_xlfn.XLOOKUP(E700,AF:AF,AG:AG)</f>
        <v/>
      </c>
      <c r="S700">
        <f>_xlfn.XLOOKUP(E700,AF:AF,AI:AI)</f>
        <v/>
      </c>
      <c r="T700">
        <f>WEEKNUM(G700)</f>
        <v/>
      </c>
      <c r="U700">
        <f>YEAR(G700)</f>
        <v/>
      </c>
      <c r="V700" s="117">
        <f>IFERROR(Q700/N700,"0")</f>
        <v/>
      </c>
      <c r="AF700" t="n">
        <v>31015</v>
      </c>
      <c r="AG700" t="inlineStr">
        <is>
          <t>AMANPURI</t>
        </is>
      </c>
      <c r="AH700" t="inlineStr">
        <is>
          <t>HTL</t>
        </is>
      </c>
      <c r="AI700" t="inlineStr">
        <is>
          <t>Thailand</t>
        </is>
      </c>
      <c r="BH700" t="n">
        <v>744</v>
      </c>
      <c r="BI700" t="inlineStr">
        <is>
          <t>VeronicaN</t>
        </is>
      </c>
    </row>
    <row r="701">
      <c r="A701">
        <f>_xlfn.XLOOKUP(D701,BN:BN,BO:BO)</f>
        <v/>
      </c>
      <c r="B701" t="inlineStr">
        <is>
          <t>LLC</t>
        </is>
      </c>
      <c r="C701" t="n">
        <v>33</v>
      </c>
      <c r="D701">
        <f>_xlfn.XLOOKUP(C701,BH:BH,BI:BI)</f>
        <v/>
      </c>
      <c r="E701" t="n">
        <v>25780</v>
      </c>
      <c r="F701" t="inlineStr">
        <is>
          <t>Registro para recibir comisión</t>
        </is>
      </c>
      <c r="G701" s="234" t="n">
        <v>45722</v>
      </c>
      <c r="H701" s="234" t="n">
        <v>45744</v>
      </c>
      <c r="I701" t="inlineStr">
        <is>
          <t>TRF</t>
        </is>
      </c>
      <c r="J701">
        <f>_xlfn.XLOOKUP(I701,AS:AS,AU:AU)</f>
        <v/>
      </c>
      <c r="K701" t="inlineStr">
        <is>
          <t>USD</t>
        </is>
      </c>
      <c r="L701" s="238" t="n">
        <v>6.3</v>
      </c>
      <c r="M701">
        <f>L701*_xlfn.XLOOKUP(K701,AM:AM,AN:AN)</f>
        <v/>
      </c>
      <c r="N701">
        <f>L701*_xlfn.XLOOKUP(K701,AM:AM,AO:AO)</f>
        <v/>
      </c>
      <c r="O701" s="238" t="n">
        <v>6.3</v>
      </c>
      <c r="P701">
        <f>O701*_xlfn.XLOOKUP(K701,AM:AM,AN:AN)</f>
        <v/>
      </c>
      <c r="Q701">
        <f>O701*_xlfn.XLOOKUP(K701,AM:AM,AO:AO)</f>
        <v/>
      </c>
      <c r="R701">
        <f>_xlfn.XLOOKUP(E701,AF:AF,AG:AG)</f>
        <v/>
      </c>
      <c r="S701">
        <f>_xlfn.XLOOKUP(E701,AF:AF,AI:AI)</f>
        <v/>
      </c>
      <c r="T701">
        <f>WEEKNUM(G701)</f>
        <v/>
      </c>
      <c r="U701">
        <f>YEAR(G701)</f>
        <v/>
      </c>
      <c r="V701" s="117">
        <f>IFERROR(Q701/N701,"0")</f>
        <v/>
      </c>
      <c r="AF701" t="n">
        <v>31025</v>
      </c>
      <c r="AG701" t="inlineStr">
        <is>
          <t>MAROMA, A BELMOND HOTEL, RIVIERA MAYA</t>
        </is>
      </c>
      <c r="AH701" t="inlineStr">
        <is>
          <t>HTL</t>
        </is>
      </c>
      <c r="AI701" t="inlineStr">
        <is>
          <t>Mexico</t>
        </is>
      </c>
      <c r="BH701" t="n">
        <v>745</v>
      </c>
      <c r="BI701" t="inlineStr">
        <is>
          <t>MariellaP</t>
        </is>
      </c>
    </row>
    <row r="702">
      <c r="A702">
        <f>_xlfn.XLOOKUP(D702,BN:BN,BO:BO)</f>
        <v/>
      </c>
      <c r="B702" t="inlineStr">
        <is>
          <t>LLC</t>
        </is>
      </c>
      <c r="C702" t="n">
        <v>33</v>
      </c>
      <c r="D702">
        <f>_xlfn.XLOOKUP(C702,BH:BH,BI:BI)</f>
        <v/>
      </c>
      <c r="E702" t="n">
        <v>0</v>
      </c>
      <c r="F702" t="inlineStr">
        <is>
          <t>Fee de emisión Vuelo Johannesburgo - Dubái</t>
        </is>
      </c>
      <c r="G702" s="234" t="n">
        <v>45722</v>
      </c>
      <c r="H702" s="234" t="n">
        <v>45744</v>
      </c>
      <c r="I702" t="inlineStr">
        <is>
          <t>HPS</t>
        </is>
      </c>
      <c r="J702">
        <f>_xlfn.XLOOKUP(I702,AS:AS,AU:AU)</f>
        <v/>
      </c>
      <c r="K702" t="inlineStr">
        <is>
          <t>USD</t>
        </is>
      </c>
      <c r="L702" s="238" t="n">
        <v>70</v>
      </c>
      <c r="M702">
        <f>L702*_xlfn.XLOOKUP(K702,AM:AM,AN:AN)</f>
        <v/>
      </c>
      <c r="N702">
        <f>L702*_xlfn.XLOOKUP(K702,AM:AM,AO:AO)</f>
        <v/>
      </c>
      <c r="O702" s="238" t="n">
        <v>70</v>
      </c>
      <c r="P702">
        <f>O702*_xlfn.XLOOKUP(K702,AM:AM,AN:AN)</f>
        <v/>
      </c>
      <c r="Q702">
        <f>O702*_xlfn.XLOOKUP(K702,AM:AM,AO:AO)</f>
        <v/>
      </c>
      <c r="R702">
        <f>_xlfn.XLOOKUP(E702,AF:AF,AG:AG)</f>
        <v/>
      </c>
      <c r="S702">
        <f>_xlfn.XLOOKUP(E702,AF:AF,AI:AI)</f>
        <v/>
      </c>
      <c r="T702">
        <f>WEEKNUM(G702)</f>
        <v/>
      </c>
      <c r="U702">
        <f>YEAR(G702)</f>
        <v/>
      </c>
      <c r="V702" s="117">
        <f>IFERROR(Q702/N702,"0")</f>
        <v/>
      </c>
      <c r="AF702" t="n">
        <v>31026</v>
      </c>
      <c r="AG702" t="inlineStr">
        <is>
          <t>FOUR SEASONS HOTEL SEATTLE</t>
        </is>
      </c>
      <c r="AH702" t="inlineStr">
        <is>
          <t>HTL</t>
        </is>
      </c>
      <c r="AI702" t="inlineStr">
        <is>
          <t>United States</t>
        </is>
      </c>
      <c r="BH702" t="n">
        <v>746</v>
      </c>
      <c r="BI702" t="inlineStr">
        <is>
          <t>PaulinaA</t>
        </is>
      </c>
    </row>
    <row r="703">
      <c r="A703">
        <f>_xlfn.XLOOKUP(D703,BN:BN,BO:BO)</f>
        <v/>
      </c>
      <c r="B703" t="inlineStr">
        <is>
          <t>LLC</t>
        </is>
      </c>
      <c r="C703" t="n">
        <v>33</v>
      </c>
      <c r="D703">
        <f>_xlfn.XLOOKUP(C703,BH:BH,BI:BI)</f>
        <v/>
      </c>
      <c r="E703" t="n">
        <v>24263</v>
      </c>
      <c r="F703" t="inlineStr">
        <is>
          <t>Vuelo CUN-IST-JNB-DXB-MEX Sofia Orantes</t>
        </is>
      </c>
      <c r="G703" s="234" t="n">
        <v>45722</v>
      </c>
      <c r="H703" s="234" t="n">
        <v>45744</v>
      </c>
      <c r="I703" t="inlineStr">
        <is>
          <t>ABC</t>
        </is>
      </c>
      <c r="J703">
        <f>_xlfn.XLOOKUP(I703,AS:AS,AU:AU)</f>
        <v/>
      </c>
      <c r="K703" t="inlineStr">
        <is>
          <t>USD</t>
        </is>
      </c>
      <c r="L703" s="238" t="n">
        <v>4404.62</v>
      </c>
      <c r="M703">
        <f>L703*_xlfn.XLOOKUP(K703,AM:AM,AN:AN)</f>
        <v/>
      </c>
      <c r="N703">
        <f>L703*_xlfn.XLOOKUP(K703,AM:AM,AO:AO)</f>
        <v/>
      </c>
      <c r="O703" s="238" t="n">
        <v>0</v>
      </c>
      <c r="P703">
        <f>O703*_xlfn.XLOOKUP(K703,AM:AM,AN:AN)</f>
        <v/>
      </c>
      <c r="Q703">
        <f>O703*_xlfn.XLOOKUP(K703,AM:AM,AO:AO)</f>
        <v/>
      </c>
      <c r="R703">
        <f>_xlfn.XLOOKUP(E703,AF:AF,AG:AG)</f>
        <v/>
      </c>
      <c r="S703">
        <f>_xlfn.XLOOKUP(E703,AF:AF,AI:AI)</f>
        <v/>
      </c>
      <c r="T703">
        <f>WEEKNUM(G703)</f>
        <v/>
      </c>
      <c r="U703">
        <f>YEAR(G703)</f>
        <v/>
      </c>
      <c r="V703" s="117">
        <f>IFERROR(Q703/N703,"0")</f>
        <v/>
      </c>
      <c r="AF703" t="n">
        <v>31027</v>
      </c>
      <c r="AG703" t="inlineStr">
        <is>
          <t>NAOSHIMA RYOKAN ROKA</t>
        </is>
      </c>
      <c r="AH703" t="inlineStr">
        <is>
          <t>HTL</t>
        </is>
      </c>
      <c r="AI703" t="inlineStr">
        <is>
          <t>Japan</t>
        </is>
      </c>
      <c r="BH703" t="n">
        <v>747</v>
      </c>
      <c r="BI703" t="inlineStr">
        <is>
          <t>FernandaS</t>
        </is>
      </c>
    </row>
    <row r="704">
      <c r="A704">
        <f>_xlfn.XLOOKUP(D704,BN:BN,BO:BO)</f>
        <v/>
      </c>
      <c r="B704" t="inlineStr">
        <is>
          <t>LLC</t>
        </is>
      </c>
      <c r="C704" t="n">
        <v>33</v>
      </c>
      <c r="D704">
        <f>_xlfn.XLOOKUP(C704,BH:BH,BI:BI)</f>
        <v/>
      </c>
      <c r="E704" t="n">
        <v>24263</v>
      </c>
      <c r="F704" t="inlineStr">
        <is>
          <t>Reembolso de Turkish por cancelación de vuelo 11 de marzo Chase</t>
        </is>
      </c>
      <c r="G704" s="234" t="n">
        <v>45722</v>
      </c>
      <c r="H704" s="234" t="n">
        <v>45744</v>
      </c>
      <c r="I704" t="inlineStr">
        <is>
          <t>OTR</t>
        </is>
      </c>
      <c r="J704">
        <f>_xlfn.XLOOKUP(I704,AS:AS,AU:AU)</f>
        <v/>
      </c>
      <c r="K704" t="inlineStr">
        <is>
          <t>USD</t>
        </is>
      </c>
      <c r="L704" s="238" t="n">
        <v>-4404.62</v>
      </c>
      <c r="M704">
        <f>L704*_xlfn.XLOOKUP(K704,AM:AM,AN:AN)</f>
        <v/>
      </c>
      <c r="N704">
        <f>L704*_xlfn.XLOOKUP(K704,AM:AM,AO:AO)</f>
        <v/>
      </c>
      <c r="O704" s="238" t="n">
        <v>0</v>
      </c>
      <c r="P704">
        <f>O704*_xlfn.XLOOKUP(K704,AM:AM,AN:AN)</f>
        <v/>
      </c>
      <c r="Q704">
        <f>O704*_xlfn.XLOOKUP(K704,AM:AM,AO:AO)</f>
        <v/>
      </c>
      <c r="R704">
        <f>_xlfn.XLOOKUP(E704,AF:AF,AG:AG)</f>
        <v/>
      </c>
      <c r="S704">
        <f>_xlfn.XLOOKUP(E704,AF:AF,AI:AI)</f>
        <v/>
      </c>
      <c r="T704">
        <f>WEEKNUM(G704)</f>
        <v/>
      </c>
      <c r="U704">
        <f>YEAR(G704)</f>
        <v/>
      </c>
      <c r="V704" s="117">
        <f>IFERROR(Q704/N704,"0")</f>
        <v/>
      </c>
      <c r="AF704" t="n">
        <v>31031</v>
      </c>
      <c r="AG704" t="inlineStr">
        <is>
          <t>Priora Suisse AG</t>
        </is>
      </c>
      <c r="AH704" t="inlineStr">
        <is>
          <t>HTL</t>
        </is>
      </c>
      <c r="AI704" t="inlineStr">
        <is>
          <t>Switzerland</t>
        </is>
      </c>
      <c r="BH704" t="n">
        <v>748</v>
      </c>
      <c r="BI704" t="inlineStr">
        <is>
          <t>AndreaG</t>
        </is>
      </c>
    </row>
    <row r="705">
      <c r="A705">
        <f>_xlfn.XLOOKUP(D705,BN:BN,BO:BO)</f>
        <v/>
      </c>
      <c r="B705" t="inlineStr">
        <is>
          <t>LLC</t>
        </is>
      </c>
      <c r="C705" t="n">
        <v>33</v>
      </c>
      <c r="D705">
        <f>_xlfn.XLOOKUP(C705,BH:BH,BI:BI)</f>
        <v/>
      </c>
      <c r="E705" t="n">
        <v>24263</v>
      </c>
      <c r="F705" t="inlineStr">
        <is>
          <t>Boleto Turkish Sofia Orantes</t>
        </is>
      </c>
      <c r="G705" s="234" t="n">
        <v>45722</v>
      </c>
      <c r="H705" s="234" t="n">
        <v>45744</v>
      </c>
      <c r="I705" t="inlineStr">
        <is>
          <t>ABC</t>
        </is>
      </c>
      <c r="J705">
        <f>_xlfn.XLOOKUP(I705,AS:AS,AU:AU)</f>
        <v/>
      </c>
      <c r="K705" t="inlineStr">
        <is>
          <t>USD</t>
        </is>
      </c>
      <c r="L705" s="238" t="n">
        <v>5035.24</v>
      </c>
      <c r="M705">
        <f>L705*_xlfn.XLOOKUP(K705,AM:AM,AN:AN)</f>
        <v/>
      </c>
      <c r="N705">
        <f>L705*_xlfn.XLOOKUP(K705,AM:AM,AO:AO)</f>
        <v/>
      </c>
      <c r="O705" s="238" t="n">
        <v>0</v>
      </c>
      <c r="P705">
        <f>O705*_xlfn.XLOOKUP(K705,AM:AM,AN:AN)</f>
        <v/>
      </c>
      <c r="Q705">
        <f>O705*_xlfn.XLOOKUP(K705,AM:AM,AO:AO)</f>
        <v/>
      </c>
      <c r="R705">
        <f>_xlfn.XLOOKUP(E705,AF:AF,AG:AG)</f>
        <v/>
      </c>
      <c r="S705">
        <f>_xlfn.XLOOKUP(E705,AF:AF,AI:AI)</f>
        <v/>
      </c>
      <c r="T705">
        <f>WEEKNUM(G705)</f>
        <v/>
      </c>
      <c r="U705">
        <f>YEAR(G705)</f>
        <v/>
      </c>
      <c r="V705" s="117">
        <f>IFERROR(Q705/N705,"0")</f>
        <v/>
      </c>
      <c r="AF705" t="n">
        <v>31032</v>
      </c>
      <c r="AG705" t="inlineStr">
        <is>
          <t>H.Kracht's Erben AG</t>
        </is>
      </c>
      <c r="AH705" t="inlineStr">
        <is>
          <t>HTL</t>
        </is>
      </c>
      <c r="AI705" t="inlineStr">
        <is>
          <t>Switzerland</t>
        </is>
      </c>
      <c r="BH705" t="n">
        <v>749</v>
      </c>
      <c r="BI705" t="inlineStr">
        <is>
          <t>MariellaP</t>
        </is>
      </c>
    </row>
    <row r="706">
      <c r="A706">
        <f>_xlfn.XLOOKUP(D706,BN:BN,BO:BO)</f>
        <v/>
      </c>
      <c r="B706" t="inlineStr">
        <is>
          <t>LLC</t>
        </is>
      </c>
      <c r="C706" t="n">
        <v>33</v>
      </c>
      <c r="D706">
        <f>_xlfn.XLOOKUP(C706,BH:BH,BI:BI)</f>
        <v/>
      </c>
      <c r="E706" t="n">
        <v>25760</v>
      </c>
      <c r="F706" t="inlineStr">
        <is>
          <t>Reembolso del Hotel Ritz Carlton Istanbul</t>
        </is>
      </c>
      <c r="G706" s="234" t="n">
        <v>45722</v>
      </c>
      <c r="H706" s="234" t="n">
        <v>45744</v>
      </c>
      <c r="I706" t="inlineStr">
        <is>
          <t>OTR</t>
        </is>
      </c>
      <c r="J706">
        <f>_xlfn.XLOOKUP(I706,AS:AS,AU:AU)</f>
        <v/>
      </c>
      <c r="K706" t="inlineStr">
        <is>
          <t>USD</t>
        </is>
      </c>
      <c r="L706" s="238" t="n">
        <v>-1219.67</v>
      </c>
      <c r="M706">
        <f>L706*_xlfn.XLOOKUP(K706,AM:AM,AN:AN)</f>
        <v/>
      </c>
      <c r="N706">
        <f>L706*_xlfn.XLOOKUP(K706,AM:AM,AO:AO)</f>
        <v/>
      </c>
      <c r="O706" s="238" t="n">
        <v>0</v>
      </c>
      <c r="P706">
        <f>O706*_xlfn.XLOOKUP(K706,AM:AM,AN:AN)</f>
        <v/>
      </c>
      <c r="Q706">
        <f>O706*_xlfn.XLOOKUP(K706,AM:AM,AO:AO)</f>
        <v/>
      </c>
      <c r="R706">
        <f>_xlfn.XLOOKUP(E706,AF:AF,AG:AG)</f>
        <v/>
      </c>
      <c r="S706">
        <f>_xlfn.XLOOKUP(E706,AF:AF,AI:AI)</f>
        <v/>
      </c>
      <c r="T706">
        <f>WEEKNUM(G706)</f>
        <v/>
      </c>
      <c r="U706">
        <f>YEAR(G706)</f>
        <v/>
      </c>
      <c r="V706" s="117">
        <f>IFERROR(Q706/N706,"0")</f>
        <v/>
      </c>
      <c r="AF706" t="n">
        <v>31033</v>
      </c>
      <c r="AG706" t="inlineStr">
        <is>
          <t>VILLARS PALACE ACADEMY</t>
        </is>
      </c>
      <c r="AH706" t="inlineStr">
        <is>
          <t>HTL</t>
        </is>
      </c>
      <c r="AI706" t="inlineStr">
        <is>
          <t>Switzerland</t>
        </is>
      </c>
      <c r="BH706" t="n">
        <v>750</v>
      </c>
      <c r="BI706" t="inlineStr">
        <is>
          <t>ClaudiaF</t>
        </is>
      </c>
    </row>
    <row r="707">
      <c r="A707">
        <f>_xlfn.XLOOKUP(D707,BN:BN,BO:BO)</f>
        <v/>
      </c>
      <c r="B707" t="inlineStr">
        <is>
          <t>LLC</t>
        </is>
      </c>
      <c r="C707" t="n">
        <v>33</v>
      </c>
      <c r="D707">
        <f>_xlfn.XLOOKUP(C707,BH:BH,BI:BI)</f>
        <v/>
      </c>
      <c r="E707" t="n">
        <v>25780</v>
      </c>
      <c r="F707" t="inlineStr">
        <is>
          <t>Traslado en Estambul - modificación de servicio</t>
        </is>
      </c>
      <c r="G707" s="234" t="n">
        <v>45722</v>
      </c>
      <c r="H707" s="234" t="n">
        <v>45744</v>
      </c>
      <c r="I707" t="inlineStr">
        <is>
          <t>TRF</t>
        </is>
      </c>
      <c r="J707">
        <f>_xlfn.XLOOKUP(I707,AS:AS,AU:AU)</f>
        <v/>
      </c>
      <c r="K707" t="inlineStr">
        <is>
          <t>USD</t>
        </is>
      </c>
      <c r="L707" s="238" t="n">
        <v>-46.78</v>
      </c>
      <c r="M707">
        <f>L707*_xlfn.XLOOKUP(K707,AM:AM,AN:AN)</f>
        <v/>
      </c>
      <c r="N707">
        <f>L707*_xlfn.XLOOKUP(K707,AM:AM,AO:AO)</f>
        <v/>
      </c>
      <c r="O707" s="238" t="n">
        <v>0</v>
      </c>
      <c r="P707">
        <f>O707*_xlfn.XLOOKUP(K707,AM:AM,AN:AN)</f>
        <v/>
      </c>
      <c r="Q707">
        <f>O707*_xlfn.XLOOKUP(K707,AM:AM,AO:AO)</f>
        <v/>
      </c>
      <c r="R707">
        <f>_xlfn.XLOOKUP(E707,AF:AF,AG:AG)</f>
        <v/>
      </c>
      <c r="S707">
        <f>_xlfn.XLOOKUP(E707,AF:AF,AI:AI)</f>
        <v/>
      </c>
      <c r="T707">
        <f>WEEKNUM(G707)</f>
        <v/>
      </c>
      <c r="U707">
        <f>YEAR(G707)</f>
        <v/>
      </c>
      <c r="V707" s="117">
        <f>IFERROR(Q707/N707,"0")</f>
        <v/>
      </c>
      <c r="AF707" t="n">
        <v>31055</v>
      </c>
      <c r="AG707" t="inlineStr">
        <is>
          <t>INTERCONTINENTAL PARIS - LE GRAND BY IHG</t>
        </is>
      </c>
      <c r="AH707" t="inlineStr">
        <is>
          <t>HTL</t>
        </is>
      </c>
      <c r="AI707" t="inlineStr">
        <is>
          <t>France</t>
        </is>
      </c>
      <c r="BH707" t="n">
        <v>751</v>
      </c>
      <c r="BI707" t="inlineStr">
        <is>
          <t>AndreaG</t>
        </is>
      </c>
    </row>
    <row r="708">
      <c r="A708">
        <f>_xlfn.XLOOKUP(D708,BN:BN,BO:BO)</f>
        <v/>
      </c>
      <c r="B708" t="inlineStr">
        <is>
          <t>LLC</t>
        </is>
      </c>
      <c r="C708" t="n">
        <v>33</v>
      </c>
      <c r="D708">
        <f>_xlfn.XLOOKUP(C708,BH:BH,BI:BI)</f>
        <v/>
      </c>
      <c r="E708" t="n">
        <v>0</v>
      </c>
      <c r="F708" t="inlineStr">
        <is>
          <t>Sobrecomisión</t>
        </is>
      </c>
      <c r="G708" s="234" t="n">
        <v>45722</v>
      </c>
      <c r="H708" s="234" t="n">
        <v>45744</v>
      </c>
      <c r="I708" t="inlineStr">
        <is>
          <t>HPS</t>
        </is>
      </c>
      <c r="J708">
        <f>_xlfn.XLOOKUP(I708,AS:AS,AU:AU)</f>
        <v/>
      </c>
      <c r="K708" t="inlineStr">
        <is>
          <t>USD</t>
        </is>
      </c>
      <c r="L708" s="238" t="n">
        <v>4130.62</v>
      </c>
      <c r="M708">
        <f>L708*_xlfn.XLOOKUP(K708,AM:AM,AN:AN)</f>
        <v/>
      </c>
      <c r="N708">
        <f>L708*_xlfn.XLOOKUP(K708,AM:AM,AO:AO)</f>
        <v/>
      </c>
      <c r="O708" s="238" t="n">
        <v>4130.62</v>
      </c>
      <c r="P708">
        <f>O708*_xlfn.XLOOKUP(K708,AM:AM,AN:AN)</f>
        <v/>
      </c>
      <c r="Q708">
        <f>O708*_xlfn.XLOOKUP(K708,AM:AM,AO:AO)</f>
        <v/>
      </c>
      <c r="R708">
        <f>_xlfn.XLOOKUP(E708,AF:AF,AG:AG)</f>
        <v/>
      </c>
      <c r="S708">
        <f>_xlfn.XLOOKUP(E708,AF:AF,AI:AI)</f>
        <v/>
      </c>
      <c r="T708">
        <f>WEEKNUM(G708)</f>
        <v/>
      </c>
      <c r="U708">
        <f>YEAR(G708)</f>
        <v/>
      </c>
      <c r="V708" s="117">
        <f>IFERROR(Q708/N708,"0")</f>
        <v/>
      </c>
      <c r="AF708" t="n">
        <v>31058</v>
      </c>
      <c r="AG708" t="inlineStr">
        <is>
          <t>FOUR SEASONS ASTIR PALACE HOTEL ATHENS</t>
        </is>
      </c>
      <c r="AH708" t="inlineStr">
        <is>
          <t>HTL</t>
        </is>
      </c>
      <c r="AI708" t="inlineStr">
        <is>
          <t>Greece</t>
        </is>
      </c>
      <c r="BH708" t="n">
        <v>752</v>
      </c>
      <c r="BI708" t="inlineStr">
        <is>
          <t>MinervaH</t>
        </is>
      </c>
    </row>
    <row r="709">
      <c r="A709">
        <f>_xlfn.XLOOKUP(D709,BN:BN,BO:BO)</f>
        <v/>
      </c>
      <c r="B709" t="inlineStr">
        <is>
          <t>LLC</t>
        </is>
      </c>
      <c r="C709" t="n">
        <v>33</v>
      </c>
      <c r="D709">
        <f>_xlfn.XLOOKUP(C709,BH:BH,BI:BI)</f>
        <v/>
      </c>
      <c r="E709" t="n">
        <v>28495</v>
      </c>
      <c r="F709" t="inlineStr">
        <is>
          <t>Hospedaje en Cancún</t>
        </is>
      </c>
      <c r="G709" s="234" t="n">
        <v>45722</v>
      </c>
      <c r="H709" s="234" t="n">
        <v>45744</v>
      </c>
      <c r="I709" t="inlineStr">
        <is>
          <t>HTL</t>
        </is>
      </c>
      <c r="J709">
        <f>_xlfn.XLOOKUP(I709,AS:AS,AU:AU)</f>
        <v/>
      </c>
      <c r="K709" t="inlineStr">
        <is>
          <t>USD</t>
        </is>
      </c>
      <c r="L709" s="238" t="n">
        <v>1501.68</v>
      </c>
      <c r="M709">
        <f>L709*_xlfn.XLOOKUP(K709,AM:AM,AN:AN)</f>
        <v/>
      </c>
      <c r="N709">
        <f>L709*_xlfn.XLOOKUP(K709,AM:AM,AO:AO)</f>
        <v/>
      </c>
      <c r="O709" s="238" t="n">
        <v>103.44</v>
      </c>
      <c r="P709">
        <f>O709*_xlfn.XLOOKUP(K709,AM:AM,AN:AN)</f>
        <v/>
      </c>
      <c r="Q709">
        <f>O709*_xlfn.XLOOKUP(K709,AM:AM,AO:AO)</f>
        <v/>
      </c>
      <c r="R709">
        <f>_xlfn.XLOOKUP(E709,AF:AF,AG:AG)</f>
        <v/>
      </c>
      <c r="S709">
        <f>_xlfn.XLOOKUP(E709,AF:AF,AI:AI)</f>
        <v/>
      </c>
      <c r="T709">
        <f>WEEKNUM(G709)</f>
        <v/>
      </c>
      <c r="U709">
        <f>YEAR(G709)</f>
        <v/>
      </c>
      <c r="V709" s="117">
        <f>IFERROR(Q709/N709,"0")</f>
        <v/>
      </c>
      <c r="AF709" t="n">
        <v>31062</v>
      </c>
      <c r="AG709" t="inlineStr">
        <is>
          <t>HOTEL ALMHOF SCHNEIDER</t>
        </is>
      </c>
      <c r="AH709" t="inlineStr">
        <is>
          <t>HTL</t>
        </is>
      </c>
      <c r="AI709" t="inlineStr">
        <is>
          <t>Austria</t>
        </is>
      </c>
      <c r="BH709" t="n">
        <v>753</v>
      </c>
      <c r="BI709" t="inlineStr">
        <is>
          <t>DianaM</t>
        </is>
      </c>
    </row>
    <row r="710">
      <c r="A710">
        <f>_xlfn.XLOOKUP(D710,BN:BN,BO:BO)</f>
        <v/>
      </c>
      <c r="B710" t="inlineStr">
        <is>
          <t>LLC</t>
        </is>
      </c>
      <c r="C710" t="n">
        <v>34</v>
      </c>
      <c r="D710">
        <f>_xlfn.XLOOKUP(C710,BH:BH,BI:BI)</f>
        <v/>
      </c>
      <c r="E710" t="n">
        <v>24399</v>
      </c>
      <c r="F710" t="inlineStr">
        <is>
          <t>Vuelo NOS-ADD-VIE-RAK</t>
        </is>
      </c>
      <c r="G710" s="234" t="n">
        <v>45608</v>
      </c>
      <c r="H710" s="234" t="n">
        <v>45609</v>
      </c>
      <c r="I710" t="inlineStr">
        <is>
          <t>VLO</t>
        </is>
      </c>
      <c r="J710">
        <f>_xlfn.XLOOKUP(I710,AS:AS,AU:AU)</f>
        <v/>
      </c>
      <c r="K710" t="inlineStr">
        <is>
          <t>USD</t>
        </is>
      </c>
      <c r="L710" s="238" t="n">
        <v>1133.56</v>
      </c>
      <c r="M710">
        <f>L710*_xlfn.XLOOKUP(K710,AM:AM,AN:AN)</f>
        <v/>
      </c>
      <c r="N710">
        <f>L710*_xlfn.XLOOKUP(K710,AM:AM,AO:AO)</f>
        <v/>
      </c>
      <c r="O710" s="238" t="n">
        <v>49.6</v>
      </c>
      <c r="P710">
        <f>O710*_xlfn.XLOOKUP(K710,AM:AM,AN:AN)</f>
        <v/>
      </c>
      <c r="Q710">
        <f>O710*_xlfn.XLOOKUP(K710,AM:AM,AO:AO)</f>
        <v/>
      </c>
      <c r="R710">
        <f>_xlfn.XLOOKUP(E710,AF:AF,AG:AG)</f>
        <v/>
      </c>
      <c r="S710">
        <f>_xlfn.XLOOKUP(E710,AF:AF,AI:AI)</f>
        <v/>
      </c>
      <c r="T710">
        <f>WEEKNUM(G710)</f>
        <v/>
      </c>
      <c r="U710">
        <f>YEAR(G710)</f>
        <v/>
      </c>
      <c r="V710" s="117">
        <f>IFERROR(Q710/N710,"0")</f>
        <v/>
      </c>
      <c r="AF710" t="n">
        <v>31063</v>
      </c>
      <c r="AG710" t="inlineStr">
        <is>
          <t>AUSTIN PROPER HOTEL</t>
        </is>
      </c>
      <c r="AH710" t="inlineStr">
        <is>
          <t>HTL</t>
        </is>
      </c>
      <c r="AI710" t="inlineStr">
        <is>
          <t>United States</t>
        </is>
      </c>
      <c r="BH710" t="n">
        <v>754</v>
      </c>
      <c r="BI710" t="inlineStr">
        <is>
          <t>VeronicaN</t>
        </is>
      </c>
    </row>
    <row r="711">
      <c r="A711">
        <f>_xlfn.XLOOKUP(D711,BN:BN,BO:BO)</f>
        <v/>
      </c>
      <c r="B711" t="inlineStr">
        <is>
          <t>LLC</t>
        </is>
      </c>
      <c r="C711" t="n">
        <v>34</v>
      </c>
      <c r="D711">
        <f>_xlfn.XLOOKUP(C711,BH:BH,BI:BI)</f>
        <v/>
      </c>
      <c r="E711" t="n">
        <v>24401</v>
      </c>
      <c r="F711" t="inlineStr">
        <is>
          <t>Accomodation, transport and activities</t>
        </is>
      </c>
      <c r="G711" s="234" t="n">
        <v>45609</v>
      </c>
      <c r="H711" s="234" t="n">
        <v>45616</v>
      </c>
      <c r="I711" t="inlineStr">
        <is>
          <t>OTR</t>
        </is>
      </c>
      <c r="J711">
        <f>_xlfn.XLOOKUP(I711,AS:AS,AU:AU)</f>
        <v/>
      </c>
      <c r="K711" t="inlineStr">
        <is>
          <t>USD</t>
        </is>
      </c>
      <c r="L711" s="238" t="n">
        <v>9261.33</v>
      </c>
      <c r="M711">
        <f>L711*_xlfn.XLOOKUP(K711,AM:AM,AN:AN)</f>
        <v/>
      </c>
      <c r="N711">
        <f>L711*_xlfn.XLOOKUP(K711,AM:AM,AO:AO)</f>
        <v/>
      </c>
      <c r="O711" s="238" t="n">
        <v>0</v>
      </c>
      <c r="P711">
        <f>O711*_xlfn.XLOOKUP(K711,AM:AM,AN:AN)</f>
        <v/>
      </c>
      <c r="Q711">
        <f>O711*_xlfn.XLOOKUP(K711,AM:AM,AO:AO)</f>
        <v/>
      </c>
      <c r="R711">
        <f>_xlfn.XLOOKUP(E711,AF:AF,AG:AG)</f>
        <v/>
      </c>
      <c r="S711">
        <f>_xlfn.XLOOKUP(E711,AF:AF,AI:AI)</f>
        <v/>
      </c>
      <c r="T711">
        <f>WEEKNUM(G711)</f>
        <v/>
      </c>
      <c r="U711">
        <f>YEAR(G711)</f>
        <v/>
      </c>
      <c r="V711" s="117">
        <f>IFERROR(Q711/N711,"0")</f>
        <v/>
      </c>
      <c r="AF711" t="n">
        <v>31064</v>
      </c>
      <c r="AG711" t="inlineStr">
        <is>
          <t>GRAND HOTEL SON NET</t>
        </is>
      </c>
      <c r="AH711" t="inlineStr">
        <is>
          <t>HTL</t>
        </is>
      </c>
      <c r="AI711" t="inlineStr">
        <is>
          <t>Spain</t>
        </is>
      </c>
      <c r="BH711" t="n">
        <v>755</v>
      </c>
      <c r="BI711" t="inlineStr">
        <is>
          <t>VeronicaN</t>
        </is>
      </c>
    </row>
    <row r="712">
      <c r="A712">
        <f>_xlfn.XLOOKUP(D712,BN:BN,BO:BO)</f>
        <v/>
      </c>
      <c r="B712" t="inlineStr">
        <is>
          <t>LLC</t>
        </is>
      </c>
      <c r="C712" t="n">
        <v>34</v>
      </c>
      <c r="D712">
        <f>_xlfn.XLOOKUP(C712,BH:BH,BI:BI)</f>
        <v/>
      </c>
      <c r="E712" t="n">
        <v>0</v>
      </c>
      <c r="F712" t="inlineStr">
        <is>
          <t>Fee de emisión</t>
        </is>
      </c>
      <c r="G712" s="234" t="n">
        <v>45608</v>
      </c>
      <c r="H712" s="234" t="n">
        <v>45616</v>
      </c>
      <c r="I712" t="inlineStr">
        <is>
          <t>CPT</t>
        </is>
      </c>
      <c r="J712">
        <f>_xlfn.XLOOKUP(I712,AS:AS,AU:AU)</f>
        <v/>
      </c>
      <c r="K712" t="inlineStr">
        <is>
          <t>USD</t>
        </is>
      </c>
      <c r="L712" s="238" t="n">
        <v>35</v>
      </c>
      <c r="M712">
        <f>L712*_xlfn.XLOOKUP(K712,AM:AM,AN:AN)</f>
        <v/>
      </c>
      <c r="N712">
        <f>L712*_xlfn.XLOOKUP(K712,AM:AM,AO:AO)</f>
        <v/>
      </c>
      <c r="O712" s="238" t="n">
        <v>35</v>
      </c>
      <c r="P712">
        <f>O712*_xlfn.XLOOKUP(K712,AM:AM,AN:AN)</f>
        <v/>
      </c>
      <c r="Q712">
        <f>O712*_xlfn.XLOOKUP(K712,AM:AM,AO:AO)</f>
        <v/>
      </c>
      <c r="R712">
        <f>_xlfn.XLOOKUP(E712,AF:AF,AG:AG)</f>
        <v/>
      </c>
      <c r="S712">
        <f>_xlfn.XLOOKUP(E712,AF:AF,AI:AI)</f>
        <v/>
      </c>
      <c r="T712">
        <f>WEEKNUM(G712)</f>
        <v/>
      </c>
      <c r="U712">
        <f>YEAR(G712)</f>
        <v/>
      </c>
      <c r="V712" s="117">
        <f>IFERROR(Q712/N712,"0")</f>
        <v/>
      </c>
      <c r="AF712" t="n">
        <v>31065</v>
      </c>
      <c r="AG712" t="inlineStr">
        <is>
          <t>ROSEWOOD MANSION ON TURTLE CREEK</t>
        </is>
      </c>
      <c r="AH712" t="inlineStr">
        <is>
          <t>HTL</t>
        </is>
      </c>
      <c r="AI712" t="inlineStr">
        <is>
          <t>United States</t>
        </is>
      </c>
      <c r="BH712" t="n">
        <v>756</v>
      </c>
      <c r="BI712" t="inlineStr">
        <is>
          <t>MariellaP</t>
        </is>
      </c>
    </row>
    <row r="713">
      <c r="A713">
        <f>_xlfn.XLOOKUP(D713,BN:BN,BO:BO)</f>
        <v/>
      </c>
      <c r="B713" t="inlineStr">
        <is>
          <t>LLC</t>
        </is>
      </c>
      <c r="C713" t="n">
        <v>34</v>
      </c>
      <c r="D713">
        <f>_xlfn.XLOOKUP(C713,BH:BH,BI:BI)</f>
        <v/>
      </c>
      <c r="E713" t="n">
        <v>0</v>
      </c>
      <c r="F713" t="inlineStr">
        <is>
          <t>Honorarios por Servicio Agencia</t>
        </is>
      </c>
      <c r="G713" s="234" t="n">
        <v>45608</v>
      </c>
      <c r="H713" s="234" t="n">
        <v>45616</v>
      </c>
      <c r="I713" t="inlineStr">
        <is>
          <t>HPS</t>
        </is>
      </c>
      <c r="J713">
        <f>_xlfn.XLOOKUP(I713,AS:AS,AU:AU)</f>
        <v/>
      </c>
      <c r="K713" t="inlineStr">
        <is>
          <t>USD</t>
        </is>
      </c>
      <c r="L713" s="238" t="n">
        <v>1738.11</v>
      </c>
      <c r="M713">
        <f>L713*_xlfn.XLOOKUP(K713,AM:AM,AN:AN)</f>
        <v/>
      </c>
      <c r="N713">
        <f>L713*_xlfn.XLOOKUP(K713,AM:AM,AO:AO)</f>
        <v/>
      </c>
      <c r="O713" s="238" t="n">
        <v>1738.11</v>
      </c>
      <c r="P713">
        <f>O713*_xlfn.XLOOKUP(K713,AM:AM,AN:AN)</f>
        <v/>
      </c>
      <c r="Q713">
        <f>O713*_xlfn.XLOOKUP(K713,AM:AM,AO:AO)</f>
        <v/>
      </c>
      <c r="R713">
        <f>_xlfn.XLOOKUP(E713,AF:AF,AG:AG)</f>
        <v/>
      </c>
      <c r="S713">
        <f>_xlfn.XLOOKUP(E713,AF:AF,AI:AI)</f>
        <v/>
      </c>
      <c r="T713">
        <f>WEEKNUM(G713)</f>
        <v/>
      </c>
      <c r="U713">
        <f>YEAR(G713)</f>
        <v/>
      </c>
      <c r="V713" s="117">
        <f>IFERROR(Q713/N713,"0")</f>
        <v/>
      </c>
      <c r="AF713" t="n">
        <v>31082</v>
      </c>
      <c r="AG713" t="inlineStr">
        <is>
          <t>FINCA CORTESIN</t>
        </is>
      </c>
      <c r="AH713" t="inlineStr">
        <is>
          <t>HTL</t>
        </is>
      </c>
      <c r="AI713" t="inlineStr">
        <is>
          <t>Spain</t>
        </is>
      </c>
      <c r="BH713" t="n">
        <v>757</v>
      </c>
      <c r="BI713" t="inlineStr">
        <is>
          <t>PaulinaV</t>
        </is>
      </c>
    </row>
    <row r="714">
      <c r="A714">
        <f>_xlfn.XLOOKUP(D714,BN:BN,BO:BO)</f>
        <v/>
      </c>
      <c r="B714" t="inlineStr">
        <is>
          <t>LLC</t>
        </is>
      </c>
      <c r="C714" t="n">
        <v>35</v>
      </c>
      <c r="D714">
        <f>_xlfn.XLOOKUP(C714,BH:BH,BI:BI)</f>
        <v/>
      </c>
      <c r="E714" t="n">
        <v>24009</v>
      </c>
      <c r="F714" t="inlineStr">
        <is>
          <t>Estancia en el hotel The Surrey</t>
        </is>
      </c>
      <c r="G714" s="234" t="n">
        <v>45610</v>
      </c>
      <c r="H714" s="234" t="n">
        <v>45615</v>
      </c>
      <c r="I714" t="inlineStr">
        <is>
          <t>HTL</t>
        </is>
      </c>
      <c r="J714">
        <f>_xlfn.XLOOKUP(I714,AS:AS,AU:AU)</f>
        <v/>
      </c>
      <c r="K714" t="inlineStr">
        <is>
          <t>USD</t>
        </is>
      </c>
      <c r="L714" s="238" t="n">
        <v>9944.030000000001</v>
      </c>
      <c r="M714">
        <f>L714*_xlfn.XLOOKUP(K714,AM:AM,AN:AN)</f>
        <v/>
      </c>
      <c r="N714">
        <f>L714*_xlfn.XLOOKUP(K714,AM:AM,AO:AO)</f>
        <v/>
      </c>
      <c r="O714" s="238" t="n">
        <v>1270.88</v>
      </c>
      <c r="P714">
        <f>O714*_xlfn.XLOOKUP(K714,AM:AM,AN:AN)</f>
        <v/>
      </c>
      <c r="Q714">
        <f>O714*_xlfn.XLOOKUP(K714,AM:AM,AO:AO)</f>
        <v/>
      </c>
      <c r="R714">
        <f>_xlfn.XLOOKUP(E714,AF:AF,AG:AG)</f>
        <v/>
      </c>
      <c r="S714">
        <f>_xlfn.XLOOKUP(E714,AF:AF,AI:AI)</f>
        <v/>
      </c>
      <c r="T714">
        <f>WEEKNUM(G714)</f>
        <v/>
      </c>
      <c r="U714">
        <f>YEAR(G714)</f>
        <v/>
      </c>
      <c r="V714" s="117">
        <f>IFERROR(Q714/N714,"0")</f>
        <v/>
      </c>
      <c r="AF714" t="n">
        <v>31083</v>
      </c>
      <c r="AG714" t="inlineStr">
        <is>
          <t>BAIRRO ALTO HOTEL</t>
        </is>
      </c>
      <c r="AH714" t="inlineStr">
        <is>
          <t>HTL</t>
        </is>
      </c>
      <c r="AI714" t="inlineStr">
        <is>
          <t>Portugal</t>
        </is>
      </c>
      <c r="BH714" t="n">
        <v>758</v>
      </c>
      <c r="BI714" t="inlineStr">
        <is>
          <t>PaulinaV</t>
        </is>
      </c>
    </row>
    <row r="715">
      <c r="A715">
        <f>_xlfn.XLOOKUP(D715,BN:BN,BO:BO)</f>
        <v/>
      </c>
      <c r="B715" t="inlineStr">
        <is>
          <t>LLC</t>
        </is>
      </c>
      <c r="C715" t="n">
        <v>35</v>
      </c>
      <c r="D715">
        <f>_xlfn.XLOOKUP(C715,BH:BH,BI:BI)</f>
        <v/>
      </c>
      <c r="E715" t="n">
        <v>24440</v>
      </c>
      <c r="F715" t="inlineStr">
        <is>
          <t>Hospedaje para Arturo Kam</t>
        </is>
      </c>
      <c r="G715" s="234" t="n">
        <v>45610</v>
      </c>
      <c r="H715" s="234" t="n">
        <v>45615</v>
      </c>
      <c r="I715" t="inlineStr">
        <is>
          <t>HTL</t>
        </is>
      </c>
      <c r="J715">
        <f>_xlfn.XLOOKUP(I715,AS:AS,AU:AU)</f>
        <v/>
      </c>
      <c r="K715" t="inlineStr">
        <is>
          <t>USD</t>
        </is>
      </c>
      <c r="L715" s="238" t="n">
        <v>2578.67</v>
      </c>
      <c r="M715">
        <f>L715*_xlfn.XLOOKUP(K715,AM:AM,AN:AN)</f>
        <v/>
      </c>
      <c r="N715">
        <f>L715*_xlfn.XLOOKUP(K715,AM:AM,AO:AO)</f>
        <v/>
      </c>
      <c r="O715" s="238" t="n">
        <v>0</v>
      </c>
      <c r="P715">
        <f>O715*_xlfn.XLOOKUP(K715,AM:AM,AN:AN)</f>
        <v/>
      </c>
      <c r="Q715">
        <f>O715*_xlfn.XLOOKUP(K715,AM:AM,AO:AO)</f>
        <v/>
      </c>
      <c r="R715">
        <f>_xlfn.XLOOKUP(E715,AF:AF,AG:AG)</f>
        <v/>
      </c>
      <c r="S715">
        <f>_xlfn.XLOOKUP(E715,AF:AF,AI:AI)</f>
        <v/>
      </c>
      <c r="T715">
        <f>WEEKNUM(G715)</f>
        <v/>
      </c>
      <c r="U715">
        <f>YEAR(G715)</f>
        <v/>
      </c>
      <c r="V715" s="117">
        <f>IFERROR(Q715/N715,"0")</f>
        <v/>
      </c>
      <c r="AF715" t="n">
        <v>31084</v>
      </c>
      <c r="AG715" t="inlineStr">
        <is>
          <t>HYATT UNION SQUARE NEW YORK</t>
        </is>
      </c>
      <c r="AH715" t="inlineStr">
        <is>
          <t>HTL</t>
        </is>
      </c>
      <c r="AI715" t="inlineStr">
        <is>
          <t>United States</t>
        </is>
      </c>
      <c r="BH715" t="n">
        <v>759</v>
      </c>
      <c r="BI715" t="inlineStr">
        <is>
          <t>LorenzaP</t>
        </is>
      </c>
    </row>
    <row r="716">
      <c r="A716">
        <f>_xlfn.XLOOKUP(D716,BN:BN,BO:BO)</f>
        <v/>
      </c>
      <c r="B716" t="inlineStr">
        <is>
          <t>LLC</t>
        </is>
      </c>
      <c r="C716" t="n">
        <v>35</v>
      </c>
      <c r="D716">
        <f>_xlfn.XLOOKUP(C716,BH:BH,BI:BI)</f>
        <v/>
      </c>
      <c r="E716" t="n">
        <v>23590</v>
      </c>
      <c r="F716" t="inlineStr">
        <is>
          <t>Vuelo AM plus</t>
        </is>
      </c>
      <c r="G716" s="234" t="n">
        <v>45610</v>
      </c>
      <c r="H716" s="234" t="n">
        <v>45616</v>
      </c>
      <c r="I716" t="inlineStr">
        <is>
          <t>VLO</t>
        </is>
      </c>
      <c r="J716">
        <f>_xlfn.XLOOKUP(I716,AS:AS,AU:AU)</f>
        <v/>
      </c>
      <c r="K716" t="inlineStr">
        <is>
          <t>USD</t>
        </is>
      </c>
      <c r="L716" s="238" t="n">
        <v>1418.51</v>
      </c>
      <c r="M716">
        <f>L716*_xlfn.XLOOKUP(K716,AM:AM,AN:AN)</f>
        <v/>
      </c>
      <c r="N716">
        <f>L716*_xlfn.XLOOKUP(K716,AM:AM,AO:AO)</f>
        <v/>
      </c>
      <c r="O716" s="238" t="n">
        <v>25.1</v>
      </c>
      <c r="P716">
        <f>O716*_xlfn.XLOOKUP(K716,AM:AM,AN:AN)</f>
        <v/>
      </c>
      <c r="Q716">
        <f>O716*_xlfn.XLOOKUP(K716,AM:AM,AO:AO)</f>
        <v/>
      </c>
      <c r="R716">
        <f>_xlfn.XLOOKUP(E716,AF:AF,AG:AG)</f>
        <v/>
      </c>
      <c r="S716">
        <f>_xlfn.XLOOKUP(E716,AF:AF,AI:AI)</f>
        <v/>
      </c>
      <c r="T716">
        <f>WEEKNUM(G716)</f>
        <v/>
      </c>
      <c r="U716">
        <f>YEAR(G716)</f>
        <v/>
      </c>
      <c r="V716" s="117">
        <f>IFERROR(Q716/N716,"0")</f>
        <v/>
      </c>
      <c r="AF716" t="n">
        <v>31085</v>
      </c>
      <c r="AG716" t="inlineStr">
        <is>
          <t>THE LUMIARES HOTEL AND SPA</t>
        </is>
      </c>
      <c r="AH716" t="inlineStr">
        <is>
          <t>HTL</t>
        </is>
      </c>
      <c r="AI716" t="inlineStr">
        <is>
          <t>Portugal</t>
        </is>
      </c>
      <c r="BH716" t="n">
        <v>760</v>
      </c>
      <c r="BI716" t="inlineStr">
        <is>
          <t>LorenzaP</t>
        </is>
      </c>
    </row>
    <row r="717">
      <c r="A717">
        <f>_xlfn.XLOOKUP(D717,BN:BN,BO:BO)</f>
        <v/>
      </c>
      <c r="B717" t="inlineStr">
        <is>
          <t>LLC</t>
        </is>
      </c>
      <c r="C717" t="n">
        <v>35</v>
      </c>
      <c r="D717">
        <f>_xlfn.XLOOKUP(C717,BH:BH,BI:BI)</f>
        <v/>
      </c>
      <c r="E717" t="n">
        <v>24495</v>
      </c>
      <c r="F717" t="inlineStr">
        <is>
          <t>Vuelo UA</t>
        </is>
      </c>
      <c r="G717" s="234" t="n">
        <v>45610</v>
      </c>
      <c r="H717" s="234" t="n">
        <v>45616</v>
      </c>
      <c r="I717" t="inlineStr">
        <is>
          <t>VLO</t>
        </is>
      </c>
      <c r="J717">
        <f>_xlfn.XLOOKUP(I717,AS:AS,AU:AU)</f>
        <v/>
      </c>
      <c r="K717" t="inlineStr">
        <is>
          <t>USD</t>
        </is>
      </c>
      <c r="L717" s="238" t="n">
        <v>706.75</v>
      </c>
      <c r="M717">
        <f>L717*_xlfn.XLOOKUP(K717,AM:AM,AN:AN)</f>
        <v/>
      </c>
      <c r="N717">
        <f>L717*_xlfn.XLOOKUP(K717,AM:AM,AO:AO)</f>
        <v/>
      </c>
      <c r="O717" s="238" t="n">
        <v>51.04</v>
      </c>
      <c r="P717">
        <f>O717*_xlfn.XLOOKUP(K717,AM:AM,AN:AN)</f>
        <v/>
      </c>
      <c r="Q717">
        <f>O717*_xlfn.XLOOKUP(K717,AM:AM,AO:AO)</f>
        <v/>
      </c>
      <c r="R717">
        <f>_xlfn.XLOOKUP(E717,AF:AF,AG:AG)</f>
        <v/>
      </c>
      <c r="S717">
        <f>_xlfn.XLOOKUP(E717,AF:AF,AI:AI)</f>
        <v/>
      </c>
      <c r="T717">
        <f>WEEKNUM(G717)</f>
        <v/>
      </c>
      <c r="U717">
        <f>YEAR(G717)</f>
        <v/>
      </c>
      <c r="V717" s="117">
        <f>IFERROR(Q717/N717,"0")</f>
        <v/>
      </c>
      <c r="AF717" t="n">
        <v>31087</v>
      </c>
      <c r="AG717" t="inlineStr">
        <is>
          <t>DOMUS NOVA IBIZA</t>
        </is>
      </c>
      <c r="AH717" t="inlineStr">
        <is>
          <t>PKT</t>
        </is>
      </c>
      <c r="AI717" t="inlineStr">
        <is>
          <t>Italy</t>
        </is>
      </c>
      <c r="BH717" t="n">
        <v>761</v>
      </c>
      <c r="BI717" t="inlineStr">
        <is>
          <t>VeronicaN</t>
        </is>
      </c>
    </row>
    <row r="718">
      <c r="A718">
        <f>_xlfn.XLOOKUP(D718,BN:BN,BO:BO)</f>
        <v/>
      </c>
      <c r="B718" t="inlineStr">
        <is>
          <t>LLC</t>
        </is>
      </c>
      <c r="C718" t="n">
        <v>35</v>
      </c>
      <c r="D718">
        <f>_xlfn.XLOOKUP(C718,BH:BH,BI:BI)</f>
        <v/>
      </c>
      <c r="E718" t="n">
        <v>23590</v>
      </c>
      <c r="F718" t="inlineStr">
        <is>
          <t>Vuelo EWR-MEX/Elías Kam</t>
        </is>
      </c>
      <c r="G718" s="234" t="n">
        <v>45610</v>
      </c>
      <c r="H718" s="234" t="n">
        <v>45616</v>
      </c>
      <c r="I718" t="inlineStr">
        <is>
          <t>VLO</t>
        </is>
      </c>
      <c r="J718">
        <f>_xlfn.XLOOKUP(I718,AS:AS,AU:AU)</f>
        <v/>
      </c>
      <c r="K718" t="inlineStr">
        <is>
          <t>USD</t>
        </is>
      </c>
      <c r="L718" s="238" t="n">
        <v>823.75</v>
      </c>
      <c r="M718">
        <f>L718*_xlfn.XLOOKUP(K718,AM:AM,AN:AN)</f>
        <v/>
      </c>
      <c r="N718">
        <f>L718*_xlfn.XLOOKUP(K718,AM:AM,AO:AO)</f>
        <v/>
      </c>
      <c r="O718" s="238" t="n">
        <v>90.59999999999999</v>
      </c>
      <c r="P718">
        <f>O718*_xlfn.XLOOKUP(K718,AM:AM,AN:AN)</f>
        <v/>
      </c>
      <c r="Q718">
        <f>O718*_xlfn.XLOOKUP(K718,AM:AM,AO:AO)</f>
        <v/>
      </c>
      <c r="R718">
        <f>_xlfn.XLOOKUP(E718,AF:AF,AG:AG)</f>
        <v/>
      </c>
      <c r="S718">
        <f>_xlfn.XLOOKUP(E718,AF:AF,AI:AI)</f>
        <v/>
      </c>
      <c r="T718">
        <f>WEEKNUM(G718)</f>
        <v/>
      </c>
      <c r="U718">
        <f>YEAR(G718)</f>
        <v/>
      </c>
      <c r="V718" s="117">
        <f>IFERROR(Q718/N718,"0")</f>
        <v/>
      </c>
      <c r="AF718" t="n">
        <v>31111</v>
      </c>
      <c r="AG718" t="inlineStr">
        <is>
          <t>GRAND VELAS RIVIERA NAYARIT</t>
        </is>
      </c>
      <c r="AH718" t="inlineStr">
        <is>
          <t>HTL</t>
        </is>
      </c>
      <c r="AI718" t="inlineStr">
        <is>
          <t>Mexico</t>
        </is>
      </c>
      <c r="BH718" t="n">
        <v>762</v>
      </c>
      <c r="BI718" t="inlineStr">
        <is>
          <t>VeronicaN</t>
        </is>
      </c>
    </row>
    <row r="719">
      <c r="A719">
        <f>_xlfn.XLOOKUP(D719,BN:BN,BO:BO)</f>
        <v/>
      </c>
      <c r="B719" t="inlineStr">
        <is>
          <t>LLC</t>
        </is>
      </c>
      <c r="C719" t="n">
        <v>35</v>
      </c>
      <c r="D719">
        <f>_xlfn.XLOOKUP(C719,BH:BH,BI:BI)</f>
        <v/>
      </c>
      <c r="E719" t="n">
        <v>0</v>
      </c>
      <c r="F719" t="inlineStr">
        <is>
          <t>Fee de emisión OONUKJ</t>
        </is>
      </c>
      <c r="G719" s="234" t="n">
        <v>45610</v>
      </c>
      <c r="H719" s="234" t="n">
        <v>45616</v>
      </c>
      <c r="I719" t="inlineStr">
        <is>
          <t>HPS</t>
        </is>
      </c>
      <c r="J719">
        <f>_xlfn.XLOOKUP(I719,AS:AS,AU:AU)</f>
        <v/>
      </c>
      <c r="K719" t="inlineStr">
        <is>
          <t>USD</t>
        </is>
      </c>
      <c r="L719" s="238" t="n">
        <v>50</v>
      </c>
      <c r="M719">
        <f>L719*_xlfn.XLOOKUP(K719,AM:AM,AN:AN)</f>
        <v/>
      </c>
      <c r="N719">
        <f>L719*_xlfn.XLOOKUP(K719,AM:AM,AO:AO)</f>
        <v/>
      </c>
      <c r="O719" s="238" t="n">
        <v>50</v>
      </c>
      <c r="P719">
        <f>O719*_xlfn.XLOOKUP(K719,AM:AM,AN:AN)</f>
        <v/>
      </c>
      <c r="Q719">
        <f>O719*_xlfn.XLOOKUP(K719,AM:AM,AO:AO)</f>
        <v/>
      </c>
      <c r="R719">
        <f>_xlfn.XLOOKUP(E719,AF:AF,AG:AG)</f>
        <v/>
      </c>
      <c r="S719">
        <f>_xlfn.XLOOKUP(E719,AF:AF,AI:AI)</f>
        <v/>
      </c>
      <c r="T719">
        <f>WEEKNUM(G719)</f>
        <v/>
      </c>
      <c r="U719">
        <f>YEAR(G719)</f>
        <v/>
      </c>
      <c r="V719" s="117">
        <f>IFERROR(Q719/N719,"0")</f>
        <v/>
      </c>
      <c r="AF719" t="n">
        <v>31170</v>
      </c>
      <c r="AG719" t="inlineStr">
        <is>
          <t>Bellevue Hotel &amp; Appartement Management AG</t>
        </is>
      </c>
      <c r="AH719" t="inlineStr">
        <is>
          <t>HTL</t>
        </is>
      </c>
      <c r="AI719" t="inlineStr">
        <is>
          <t>Switzerland</t>
        </is>
      </c>
      <c r="BH719" t="n">
        <v>763</v>
      </c>
      <c r="BI719" t="inlineStr">
        <is>
          <t>FernandaS</t>
        </is>
      </c>
    </row>
    <row r="720">
      <c r="A720">
        <f>_xlfn.XLOOKUP(D720,BN:BN,BO:BO)</f>
        <v/>
      </c>
      <c r="B720" t="inlineStr">
        <is>
          <t>LLC</t>
        </is>
      </c>
      <c r="C720" t="n">
        <v>35</v>
      </c>
      <c r="D720">
        <f>_xlfn.XLOOKUP(C720,BH:BH,BI:BI)</f>
        <v/>
      </c>
      <c r="E720" t="n">
        <v>24224</v>
      </c>
      <c r="F720" t="inlineStr">
        <is>
          <t>Vuelo MEX-JFK-MEX/Arturo Kam</t>
        </is>
      </c>
      <c r="G720" s="234" t="n">
        <v>45610</v>
      </c>
      <c r="H720" s="234" t="n">
        <v>45616</v>
      </c>
      <c r="I720" t="inlineStr">
        <is>
          <t>VLO</t>
        </is>
      </c>
      <c r="J720">
        <f>_xlfn.XLOOKUP(I720,AS:AS,AU:AU)</f>
        <v/>
      </c>
      <c r="K720" t="inlineStr">
        <is>
          <t>USD</t>
        </is>
      </c>
      <c r="L720" s="238" t="n">
        <v>1359.36</v>
      </c>
      <c r="M720">
        <f>L720*_xlfn.XLOOKUP(K720,AM:AM,AN:AN)</f>
        <v/>
      </c>
      <c r="N720">
        <f>L720*_xlfn.XLOOKUP(K720,AM:AM,AO:AO)</f>
        <v/>
      </c>
      <c r="O720" s="238" t="n">
        <v>0</v>
      </c>
      <c r="P720">
        <f>O720*_xlfn.XLOOKUP(K720,AM:AM,AN:AN)</f>
        <v/>
      </c>
      <c r="Q720">
        <f>O720*_xlfn.XLOOKUP(K720,AM:AM,AO:AO)</f>
        <v/>
      </c>
      <c r="R720">
        <f>_xlfn.XLOOKUP(E720,AF:AF,AG:AG)</f>
        <v/>
      </c>
      <c r="S720">
        <f>_xlfn.XLOOKUP(E720,AF:AF,AI:AI)</f>
        <v/>
      </c>
      <c r="T720">
        <f>WEEKNUM(G720)</f>
        <v/>
      </c>
      <c r="U720">
        <f>YEAR(G720)</f>
        <v/>
      </c>
      <c r="V720" s="117">
        <f>IFERROR(Q720/N720,"0")</f>
        <v/>
      </c>
      <c r="AF720" t="n">
        <v>31178</v>
      </c>
      <c r="AG720" t="inlineStr">
        <is>
          <t>MAISON LEZARD</t>
        </is>
      </c>
      <c r="AH720" t="inlineStr">
        <is>
          <t>HTL</t>
        </is>
      </c>
      <c r="AI720" t="inlineStr">
        <is>
          <t>Mexico</t>
        </is>
      </c>
      <c r="BH720" t="n">
        <v>764</v>
      </c>
      <c r="BI720" t="inlineStr">
        <is>
          <t>MariellaP</t>
        </is>
      </c>
    </row>
    <row r="721">
      <c r="A721">
        <f>_xlfn.XLOOKUP(D721,BN:BN,BO:BO)</f>
        <v/>
      </c>
      <c r="B721" t="inlineStr">
        <is>
          <t>LLC</t>
        </is>
      </c>
      <c r="C721" t="n">
        <v>35</v>
      </c>
      <c r="D721">
        <f>_xlfn.XLOOKUP(C721,BH:BH,BI:BI)</f>
        <v/>
      </c>
      <c r="E721" t="n">
        <v>0</v>
      </c>
      <c r="F721" t="inlineStr">
        <is>
          <t>Fee de emisión QBXRVM</t>
        </is>
      </c>
      <c r="G721" s="234" t="n">
        <v>45610</v>
      </c>
      <c r="H721" s="234" t="n">
        <v>45616</v>
      </c>
      <c r="I721" t="inlineStr">
        <is>
          <t>HPS</t>
        </is>
      </c>
      <c r="J721">
        <f>_xlfn.XLOOKUP(I721,AS:AS,AU:AU)</f>
        <v/>
      </c>
      <c r="K721" t="inlineStr">
        <is>
          <t>USD</t>
        </is>
      </c>
      <c r="L721" s="238" t="n">
        <v>50</v>
      </c>
      <c r="M721">
        <f>L721*_xlfn.XLOOKUP(K721,AM:AM,AN:AN)</f>
        <v/>
      </c>
      <c r="N721">
        <f>L721*_xlfn.XLOOKUP(K721,AM:AM,AO:AO)</f>
        <v/>
      </c>
      <c r="O721" s="238" t="n">
        <v>50</v>
      </c>
      <c r="P721">
        <f>O721*_xlfn.XLOOKUP(K721,AM:AM,AN:AN)</f>
        <v/>
      </c>
      <c r="Q721">
        <f>O721*_xlfn.XLOOKUP(K721,AM:AM,AO:AO)</f>
        <v/>
      </c>
      <c r="R721">
        <f>_xlfn.XLOOKUP(E721,AF:AF,AG:AG)</f>
        <v/>
      </c>
      <c r="S721">
        <f>_xlfn.XLOOKUP(E721,AF:AF,AI:AI)</f>
        <v/>
      </c>
      <c r="T721">
        <f>WEEKNUM(G721)</f>
        <v/>
      </c>
      <c r="U721">
        <f>YEAR(G721)</f>
        <v/>
      </c>
      <c r="V721" s="117">
        <f>IFERROR(Q721/N721,"0")</f>
        <v/>
      </c>
      <c r="AF721" t="n">
        <v>31181</v>
      </c>
      <c r="AG721" t="inlineStr">
        <is>
          <t>TOREL PALACE LISBON</t>
        </is>
      </c>
      <c r="AH721" t="inlineStr">
        <is>
          <t>HTL</t>
        </is>
      </c>
      <c r="AI721" t="inlineStr">
        <is>
          <t>Portugal</t>
        </is>
      </c>
      <c r="BH721" t="n">
        <v>765</v>
      </c>
      <c r="BI721" t="inlineStr">
        <is>
          <t>LorenzaP</t>
        </is>
      </c>
    </row>
    <row r="722">
      <c r="A722">
        <f>_xlfn.XLOOKUP(D722,BN:BN,BO:BO)</f>
        <v/>
      </c>
      <c r="B722" t="inlineStr">
        <is>
          <t>LLC</t>
        </is>
      </c>
      <c r="C722" t="n">
        <v>36</v>
      </c>
      <c r="D722">
        <f>_xlfn.XLOOKUP(C722,BH:BH,BI:BI)</f>
        <v/>
      </c>
      <c r="E722" t="n">
        <v>23590</v>
      </c>
      <c r="F722" t="inlineStr">
        <is>
          <t>Vuelo ACA-MEX/Alejandra Alemán</t>
        </is>
      </c>
      <c r="G722" s="234" t="n">
        <v>45624</v>
      </c>
      <c r="H722" s="234" t="n">
        <v>45624</v>
      </c>
      <c r="I722" t="inlineStr">
        <is>
          <t>VLO</t>
        </is>
      </c>
      <c r="J722">
        <f>_xlfn.XLOOKUP(I722,AS:AS,AU:AU)</f>
        <v/>
      </c>
      <c r="K722" t="inlineStr">
        <is>
          <t>USD</t>
        </is>
      </c>
      <c r="L722" s="238" t="n">
        <v>244.46</v>
      </c>
      <c r="M722">
        <f>L722*_xlfn.XLOOKUP(K722,AM:AM,AN:AN)</f>
        <v/>
      </c>
      <c r="N722">
        <f>L722*_xlfn.XLOOKUP(K722,AM:AM,AO:AO)</f>
        <v/>
      </c>
      <c r="O722" s="238" t="n">
        <v>0</v>
      </c>
      <c r="P722">
        <f>O722*_xlfn.XLOOKUP(K722,AM:AM,AN:AN)</f>
        <v/>
      </c>
      <c r="Q722">
        <f>O722*_xlfn.XLOOKUP(K722,AM:AM,AO:AO)</f>
        <v/>
      </c>
      <c r="R722">
        <f>_xlfn.XLOOKUP(E722,AF:AF,AG:AG)</f>
        <v/>
      </c>
      <c r="S722">
        <f>_xlfn.XLOOKUP(E722,AF:AF,AI:AI)</f>
        <v/>
      </c>
      <c r="T722">
        <f>WEEKNUM(G722)</f>
        <v/>
      </c>
      <c r="U722">
        <f>YEAR(G722)</f>
        <v/>
      </c>
      <c r="V722" s="117">
        <f>IFERROR(Q722/N722,"0")</f>
        <v/>
      </c>
      <c r="AF722" t="n">
        <v>31183</v>
      </c>
      <c r="AG722" t="inlineStr">
        <is>
          <t>ALDU EXPERIENCE</t>
        </is>
      </c>
      <c r="AH722" t="inlineStr">
        <is>
          <t>ATR,PKT</t>
        </is>
      </c>
      <c r="AI722" t="inlineStr">
        <is>
          <t>Iceland</t>
        </is>
      </c>
      <c r="BH722" t="n">
        <v>766</v>
      </c>
      <c r="BI722" t="inlineStr">
        <is>
          <t>LuisHdz</t>
        </is>
      </c>
    </row>
    <row r="723">
      <c r="A723">
        <f>_xlfn.XLOOKUP(D723,BN:BN,BO:BO)</f>
        <v/>
      </c>
      <c r="B723" t="inlineStr">
        <is>
          <t>LLC</t>
        </is>
      </c>
      <c r="C723" t="n">
        <v>36</v>
      </c>
      <c r="D723">
        <f>_xlfn.XLOOKUP(C723,BH:BH,BI:BI)</f>
        <v/>
      </c>
      <c r="E723" t="n">
        <v>24495</v>
      </c>
      <c r="F723" t="inlineStr">
        <is>
          <t>Revisado MEX-IAH-MEX/Alejandra Alemán</t>
        </is>
      </c>
      <c r="G723" s="234" t="n">
        <v>45624</v>
      </c>
      <c r="H723" s="234" t="n">
        <v>45624</v>
      </c>
      <c r="I723" t="inlineStr">
        <is>
          <t>VLO</t>
        </is>
      </c>
      <c r="J723">
        <f>_xlfn.XLOOKUP(I723,AS:AS,AU:AU)</f>
        <v/>
      </c>
      <c r="K723" t="inlineStr">
        <is>
          <t>USD</t>
        </is>
      </c>
      <c r="L723" s="238" t="n">
        <v>6.2</v>
      </c>
      <c r="M723">
        <f>L723*_xlfn.XLOOKUP(K723,AM:AM,AN:AN)</f>
        <v/>
      </c>
      <c r="N723">
        <f>L723*_xlfn.XLOOKUP(K723,AM:AM,AO:AO)</f>
        <v/>
      </c>
      <c r="O723" s="238" t="n">
        <v>0</v>
      </c>
      <c r="P723">
        <f>O723*_xlfn.XLOOKUP(K723,AM:AM,AN:AN)</f>
        <v/>
      </c>
      <c r="Q723">
        <f>O723*_xlfn.XLOOKUP(K723,AM:AM,AO:AO)</f>
        <v/>
      </c>
      <c r="R723">
        <f>_xlfn.XLOOKUP(E723,AF:AF,AG:AG)</f>
        <v/>
      </c>
      <c r="S723">
        <f>_xlfn.XLOOKUP(E723,AF:AF,AI:AI)</f>
        <v/>
      </c>
      <c r="T723">
        <f>WEEKNUM(G723)</f>
        <v/>
      </c>
      <c r="U723">
        <f>YEAR(G723)</f>
        <v/>
      </c>
      <c r="V723" s="117">
        <f>IFERROR(Q723/N723,"0")</f>
        <v/>
      </c>
      <c r="AF723" t="n">
        <v>31184</v>
      </c>
      <c r="AG723" t="inlineStr">
        <is>
          <t>AMAZING JAPAN</t>
        </is>
      </c>
      <c r="AH723" t="inlineStr">
        <is>
          <t>PKT</t>
        </is>
      </c>
      <c r="AI723" t="inlineStr">
        <is>
          <t>Japan</t>
        </is>
      </c>
      <c r="BH723" t="n">
        <v>767</v>
      </c>
      <c r="BI723" t="inlineStr">
        <is>
          <t>LuisHdz</t>
        </is>
      </c>
    </row>
    <row r="724">
      <c r="A724">
        <f>_xlfn.XLOOKUP(D724,BN:BN,BO:BO)</f>
        <v/>
      </c>
      <c r="B724" t="inlineStr">
        <is>
          <t>LLC</t>
        </is>
      </c>
      <c r="C724" t="n">
        <v>36</v>
      </c>
      <c r="D724">
        <f>_xlfn.XLOOKUP(C724,BH:BH,BI:BI)</f>
        <v/>
      </c>
      <c r="E724" t="n">
        <v>24495</v>
      </c>
      <c r="F724" t="inlineStr">
        <is>
          <t>Vuelo MEX-IAH-MEX/Alfredo Brener</t>
        </is>
      </c>
      <c r="G724" s="234" t="n">
        <v>45624</v>
      </c>
      <c r="H724" s="234" t="n">
        <v>45624</v>
      </c>
      <c r="I724" t="inlineStr">
        <is>
          <t>VLO</t>
        </is>
      </c>
      <c r="J724">
        <f>_xlfn.XLOOKUP(I724,AS:AS,AU:AU)</f>
        <v/>
      </c>
      <c r="K724" t="inlineStr">
        <is>
          <t>USD</t>
        </is>
      </c>
      <c r="L724" s="238" t="n">
        <v>1036.96</v>
      </c>
      <c r="M724">
        <f>L724*_xlfn.XLOOKUP(K724,AM:AM,AN:AN)</f>
        <v/>
      </c>
      <c r="N724">
        <f>L724*_xlfn.XLOOKUP(K724,AM:AM,AO:AO)</f>
        <v/>
      </c>
      <c r="O724" s="238" t="n">
        <v>32.88</v>
      </c>
      <c r="P724">
        <f>O724*_xlfn.XLOOKUP(K724,AM:AM,AN:AN)</f>
        <v/>
      </c>
      <c r="Q724">
        <f>O724*_xlfn.XLOOKUP(K724,AM:AM,AO:AO)</f>
        <v/>
      </c>
      <c r="R724">
        <f>_xlfn.XLOOKUP(E724,AF:AF,AG:AG)</f>
        <v/>
      </c>
      <c r="S724">
        <f>_xlfn.XLOOKUP(E724,AF:AF,AI:AI)</f>
        <v/>
      </c>
      <c r="T724">
        <f>WEEKNUM(G724)</f>
        <v/>
      </c>
      <c r="U724">
        <f>YEAR(G724)</f>
        <v/>
      </c>
      <c r="V724" s="117">
        <f>IFERROR(Q724/N724,"0")</f>
        <v/>
      </c>
      <c r="AF724" t="n">
        <v>31185</v>
      </c>
      <c r="AG724" t="inlineStr">
        <is>
          <t>ASIA LEGEND TRAVEL</t>
        </is>
      </c>
      <c r="AI724" t="inlineStr">
        <is>
          <t>Vietnam</t>
        </is>
      </c>
      <c r="BH724" t="n">
        <v>769</v>
      </c>
      <c r="BI724" t="inlineStr">
        <is>
          <t>AndreaG</t>
        </is>
      </c>
    </row>
    <row r="725">
      <c r="A725">
        <f>_xlfn.XLOOKUP(D725,BN:BN,BO:BO)</f>
        <v/>
      </c>
      <c r="B725" t="inlineStr">
        <is>
          <t>LLC</t>
        </is>
      </c>
      <c r="C725" t="n">
        <v>36</v>
      </c>
      <c r="D725">
        <f>_xlfn.XLOOKUP(C725,BH:BH,BI:BI)</f>
        <v/>
      </c>
      <c r="E725" t="n">
        <v>24495</v>
      </c>
      <c r="F725" t="inlineStr">
        <is>
          <t>Vuelo MEX-IAH-MEX/Alejandra Alemán</t>
        </is>
      </c>
      <c r="G725" s="234" t="n">
        <v>45624</v>
      </c>
      <c r="H725" s="234" t="n">
        <v>45624</v>
      </c>
      <c r="I725" t="inlineStr">
        <is>
          <t>VLO</t>
        </is>
      </c>
      <c r="J725">
        <f>_xlfn.XLOOKUP(I725,AS:AS,AU:AU)</f>
        <v/>
      </c>
      <c r="K725" t="inlineStr">
        <is>
          <t>USD</t>
        </is>
      </c>
      <c r="L725" s="238" t="n">
        <v>1036.96</v>
      </c>
      <c r="M725">
        <f>L725*_xlfn.XLOOKUP(K725,AM:AM,AN:AN)</f>
        <v/>
      </c>
      <c r="N725">
        <f>L725*_xlfn.XLOOKUP(K725,AM:AM,AO:AO)</f>
        <v/>
      </c>
      <c r="O725" s="238" t="n">
        <v>32.88</v>
      </c>
      <c r="P725">
        <f>O725*_xlfn.XLOOKUP(K725,AM:AM,AN:AN)</f>
        <v/>
      </c>
      <c r="Q725">
        <f>O725*_xlfn.XLOOKUP(K725,AM:AM,AO:AO)</f>
        <v/>
      </c>
      <c r="R725">
        <f>_xlfn.XLOOKUP(E725,AF:AF,AG:AG)</f>
        <v/>
      </c>
      <c r="S725">
        <f>_xlfn.XLOOKUP(E725,AF:AF,AI:AI)</f>
        <v/>
      </c>
      <c r="T725">
        <f>WEEKNUM(G725)</f>
        <v/>
      </c>
      <c r="U725">
        <f>YEAR(G725)</f>
        <v/>
      </c>
      <c r="V725" s="117">
        <f>IFERROR(Q725/N725,"0")</f>
        <v/>
      </c>
      <c r="AF725" t="n">
        <v>31188</v>
      </c>
      <c r="AG725" t="inlineStr">
        <is>
          <t>EET Destination Management</t>
        </is>
      </c>
      <c r="AH725" t="inlineStr">
        <is>
          <t>PKT</t>
        </is>
      </c>
      <c r="AI725" t="inlineStr">
        <is>
          <t>United Arab Emirates</t>
        </is>
      </c>
      <c r="BH725" t="n">
        <v>770</v>
      </c>
      <c r="BI725" t="inlineStr">
        <is>
          <t>LuisHdz</t>
        </is>
      </c>
    </row>
    <row r="726">
      <c r="A726">
        <f>_xlfn.XLOOKUP(D726,BN:BN,BO:BO)</f>
        <v/>
      </c>
      <c r="B726" t="inlineStr">
        <is>
          <t>LLC</t>
        </is>
      </c>
      <c r="C726" t="n">
        <v>36</v>
      </c>
      <c r="D726">
        <f>_xlfn.XLOOKUP(C726,BH:BH,BI:BI)</f>
        <v/>
      </c>
      <c r="E726" t="n">
        <v>0</v>
      </c>
      <c r="F726" t="inlineStr">
        <is>
          <t>Fee de emisión vuelo ACA-MEX-IAH-MEX</t>
        </is>
      </c>
      <c r="G726" s="234" t="n">
        <v>45624</v>
      </c>
      <c r="H726" s="234" t="n">
        <v>45624</v>
      </c>
      <c r="I726" t="inlineStr">
        <is>
          <t>HPS</t>
        </is>
      </c>
      <c r="J726">
        <f>_xlfn.XLOOKUP(I726,AS:AS,AU:AU)</f>
        <v/>
      </c>
      <c r="K726" t="inlineStr">
        <is>
          <t>USD</t>
        </is>
      </c>
      <c r="L726" s="238" t="n">
        <v>100</v>
      </c>
      <c r="M726">
        <f>L726*_xlfn.XLOOKUP(K726,AM:AM,AN:AN)</f>
        <v/>
      </c>
      <c r="N726">
        <f>L726*_xlfn.XLOOKUP(K726,AM:AM,AO:AO)</f>
        <v/>
      </c>
      <c r="O726" s="238" t="n">
        <v>100</v>
      </c>
      <c r="P726">
        <f>O726*_xlfn.XLOOKUP(K726,AM:AM,AN:AN)</f>
        <v/>
      </c>
      <c r="Q726">
        <f>O726*_xlfn.XLOOKUP(K726,AM:AM,AO:AO)</f>
        <v/>
      </c>
      <c r="R726">
        <f>_xlfn.XLOOKUP(E726,AF:AF,AG:AG)</f>
        <v/>
      </c>
      <c r="S726">
        <f>_xlfn.XLOOKUP(E726,AF:AF,AI:AI)</f>
        <v/>
      </c>
      <c r="T726">
        <f>WEEKNUM(G726)</f>
        <v/>
      </c>
      <c r="U726">
        <f>YEAR(G726)</f>
        <v/>
      </c>
      <c r="V726" s="117">
        <f>IFERROR(Q726/N726,"0")</f>
        <v/>
      </c>
      <c r="AF726" t="n">
        <v>31190</v>
      </c>
      <c r="AG726" t="inlineStr">
        <is>
          <t>ITALYCHARME</t>
        </is>
      </c>
      <c r="AH726" t="inlineStr">
        <is>
          <t>PKT</t>
        </is>
      </c>
      <c r="AI726" t="inlineStr">
        <is>
          <t>Italy</t>
        </is>
      </c>
      <c r="BH726" t="n">
        <v>772</v>
      </c>
      <c r="BI726" t="inlineStr">
        <is>
          <t>DianaM</t>
        </is>
      </c>
    </row>
    <row r="727">
      <c r="A727">
        <f>_xlfn.XLOOKUP(D727,BN:BN,BO:BO)</f>
        <v/>
      </c>
      <c r="B727" t="inlineStr">
        <is>
          <t>LLC</t>
        </is>
      </c>
      <c r="C727" t="n">
        <v>36</v>
      </c>
      <c r="D727">
        <f>_xlfn.XLOOKUP(C727,BH:BH,BI:BI)</f>
        <v/>
      </c>
      <c r="E727" t="n">
        <v>0</v>
      </c>
      <c r="F727" t="inlineStr">
        <is>
          <t>Fee de emisió revisado MEX-IAH-MEX</t>
        </is>
      </c>
      <c r="G727" s="234" t="n">
        <v>45624</v>
      </c>
      <c r="H727" s="234" t="n">
        <v>45624</v>
      </c>
      <c r="I727" t="inlineStr">
        <is>
          <t>HPS</t>
        </is>
      </c>
      <c r="J727">
        <f>_xlfn.XLOOKUP(I727,AS:AS,AU:AU)</f>
        <v/>
      </c>
      <c r="K727" t="inlineStr">
        <is>
          <t>USD</t>
        </is>
      </c>
      <c r="L727" s="238" t="n">
        <v>35</v>
      </c>
      <c r="M727">
        <f>L727*_xlfn.XLOOKUP(K727,AM:AM,AN:AN)</f>
        <v/>
      </c>
      <c r="N727">
        <f>L727*_xlfn.XLOOKUP(K727,AM:AM,AO:AO)</f>
        <v/>
      </c>
      <c r="O727" s="238" t="n">
        <v>35</v>
      </c>
      <c r="P727">
        <f>O727*_xlfn.XLOOKUP(K727,AM:AM,AN:AN)</f>
        <v/>
      </c>
      <c r="Q727">
        <f>O727*_xlfn.XLOOKUP(K727,AM:AM,AO:AO)</f>
        <v/>
      </c>
      <c r="R727">
        <f>_xlfn.XLOOKUP(E727,AF:AF,AG:AG)</f>
        <v/>
      </c>
      <c r="S727">
        <f>_xlfn.XLOOKUP(E727,AF:AF,AI:AI)</f>
        <v/>
      </c>
      <c r="T727">
        <f>WEEKNUM(G727)</f>
        <v/>
      </c>
      <c r="U727">
        <f>YEAR(G727)</f>
        <v/>
      </c>
      <c r="V727" s="117">
        <f>IFERROR(Q727/N727,"0")</f>
        <v/>
      </c>
      <c r="AF727" t="n">
        <v>31192</v>
      </c>
      <c r="AG727" t="inlineStr">
        <is>
          <t>LAS MAJADAS, HOTEL &amp; CENTRO DE REUNIONES</t>
        </is>
      </c>
      <c r="AH727" t="inlineStr">
        <is>
          <t>HTL</t>
        </is>
      </c>
      <c r="AI727" t="inlineStr">
        <is>
          <t>Chile</t>
        </is>
      </c>
      <c r="BH727" t="n">
        <v>773</v>
      </c>
      <c r="BI727" t="inlineStr">
        <is>
          <t>VivianaS</t>
        </is>
      </c>
    </row>
    <row r="728">
      <c r="A728">
        <f>_xlfn.XLOOKUP(D728,BN:BN,BO:BO)</f>
        <v/>
      </c>
      <c r="B728" t="inlineStr">
        <is>
          <t>LLC</t>
        </is>
      </c>
      <c r="C728" t="n">
        <v>36</v>
      </c>
      <c r="D728">
        <f>_xlfn.XLOOKUP(C728,BH:BH,BI:BI)</f>
        <v/>
      </c>
      <c r="E728" t="n">
        <v>24495</v>
      </c>
      <c r="F728" t="inlineStr">
        <is>
          <t>Vuelo MEX-IAH/Alfredo Brener</t>
        </is>
      </c>
      <c r="G728" s="234" t="n">
        <v>45624</v>
      </c>
      <c r="H728" s="234" t="n">
        <v>45624</v>
      </c>
      <c r="I728" t="inlineStr">
        <is>
          <t>VLO</t>
        </is>
      </c>
      <c r="J728">
        <f>_xlfn.XLOOKUP(I728,AS:AS,AU:AU)</f>
        <v/>
      </c>
      <c r="K728" t="inlineStr">
        <is>
          <t>USD</t>
        </is>
      </c>
      <c r="L728" s="238" t="n">
        <v>595.91</v>
      </c>
      <c r="M728">
        <f>L728*_xlfn.XLOOKUP(K728,AM:AM,AN:AN)</f>
        <v/>
      </c>
      <c r="N728">
        <f>L728*_xlfn.XLOOKUP(K728,AM:AM,AO:AO)</f>
        <v/>
      </c>
      <c r="O728" s="238" t="n">
        <v>18.56</v>
      </c>
      <c r="P728">
        <f>O728*_xlfn.XLOOKUP(K728,AM:AM,AN:AN)</f>
        <v/>
      </c>
      <c r="Q728">
        <f>O728*_xlfn.XLOOKUP(K728,AM:AM,AO:AO)</f>
        <v/>
      </c>
      <c r="R728">
        <f>_xlfn.XLOOKUP(E728,AF:AF,AG:AG)</f>
        <v/>
      </c>
      <c r="S728">
        <f>_xlfn.XLOOKUP(E728,AF:AF,AI:AI)</f>
        <v/>
      </c>
      <c r="T728">
        <f>WEEKNUM(G728)</f>
        <v/>
      </c>
      <c r="U728">
        <f>YEAR(G728)</f>
        <v/>
      </c>
      <c r="V728" s="117">
        <f>IFERROR(Q728/N728,"0")</f>
        <v/>
      </c>
      <c r="AF728" t="n">
        <v>31194</v>
      </c>
      <c r="AG728" t="inlineStr">
        <is>
          <t>MANIAGO SAFARIS.LTD</t>
        </is>
      </c>
      <c r="AH728" t="inlineStr">
        <is>
          <t>PKT</t>
        </is>
      </c>
      <c r="AI728" t="inlineStr">
        <is>
          <t>Kenya</t>
        </is>
      </c>
      <c r="BH728" t="n">
        <v>774</v>
      </c>
      <c r="BI728" t="inlineStr">
        <is>
          <t>VivianaS</t>
        </is>
      </c>
    </row>
    <row r="729">
      <c r="A729">
        <f>_xlfn.XLOOKUP(D729,BN:BN,BO:BO)</f>
        <v/>
      </c>
      <c r="B729" t="inlineStr">
        <is>
          <t>LLC</t>
        </is>
      </c>
      <c r="C729" t="n">
        <v>36</v>
      </c>
      <c r="D729">
        <f>_xlfn.XLOOKUP(C729,BH:BH,BI:BI)</f>
        <v/>
      </c>
      <c r="E729" t="n">
        <v>24495</v>
      </c>
      <c r="F729" t="inlineStr">
        <is>
          <t>Vuelo MEX-IAH/Alejandra Alemán</t>
        </is>
      </c>
      <c r="G729" s="234" t="n">
        <v>45624</v>
      </c>
      <c r="H729" s="234" t="n">
        <v>45624</v>
      </c>
      <c r="I729" t="inlineStr">
        <is>
          <t>VLO</t>
        </is>
      </c>
      <c r="J729">
        <f>_xlfn.XLOOKUP(I729,AS:AS,AU:AU)</f>
        <v/>
      </c>
      <c r="K729" t="inlineStr">
        <is>
          <t>USD</t>
        </is>
      </c>
      <c r="L729" s="238" t="n">
        <v>595.91</v>
      </c>
      <c r="M729">
        <f>L729*_xlfn.XLOOKUP(K729,AM:AM,AN:AN)</f>
        <v/>
      </c>
      <c r="N729">
        <f>L729*_xlfn.XLOOKUP(K729,AM:AM,AO:AO)</f>
        <v/>
      </c>
      <c r="O729" s="238" t="n">
        <v>18.56</v>
      </c>
      <c r="P729">
        <f>O729*_xlfn.XLOOKUP(K729,AM:AM,AN:AN)</f>
        <v/>
      </c>
      <c r="Q729">
        <f>O729*_xlfn.XLOOKUP(K729,AM:AM,AO:AO)</f>
        <v/>
      </c>
      <c r="R729">
        <f>_xlfn.XLOOKUP(E729,AF:AF,AG:AG)</f>
        <v/>
      </c>
      <c r="S729">
        <f>_xlfn.XLOOKUP(E729,AF:AF,AI:AI)</f>
        <v/>
      </c>
      <c r="T729">
        <f>WEEKNUM(G729)</f>
        <v/>
      </c>
      <c r="U729">
        <f>YEAR(G729)</f>
        <v/>
      </c>
      <c r="V729" s="117">
        <f>IFERROR(Q729/N729,"0")</f>
        <v/>
      </c>
      <c r="AF729" t="n">
        <v>31195</v>
      </c>
      <c r="AG729" t="inlineStr">
        <is>
          <t>MOROCCAN SECRET HANDBOOK</t>
        </is>
      </c>
      <c r="AH729" t="inlineStr">
        <is>
          <t>PKT</t>
        </is>
      </c>
      <c r="AI729" t="inlineStr">
        <is>
          <t>Morocco</t>
        </is>
      </c>
      <c r="BH729" t="n">
        <v>775</v>
      </c>
      <c r="BI729" t="inlineStr">
        <is>
          <t>VivianaS</t>
        </is>
      </c>
    </row>
    <row r="730">
      <c r="A730">
        <f>_xlfn.XLOOKUP(D730,BN:BN,BO:BO)</f>
        <v/>
      </c>
      <c r="B730" t="inlineStr">
        <is>
          <t>LLC</t>
        </is>
      </c>
      <c r="C730" t="n">
        <v>36</v>
      </c>
      <c r="D730">
        <f>_xlfn.XLOOKUP(C730,BH:BH,BI:BI)</f>
        <v/>
      </c>
      <c r="E730" t="n">
        <v>0</v>
      </c>
      <c r="F730" t="inlineStr">
        <is>
          <t>Fee de emisión QXZRUC</t>
        </is>
      </c>
      <c r="G730" s="234" t="n">
        <v>45624</v>
      </c>
      <c r="H730" s="234" t="n">
        <v>45624</v>
      </c>
      <c r="I730" t="inlineStr">
        <is>
          <t>HPS</t>
        </is>
      </c>
      <c r="J730">
        <f>_xlfn.XLOOKUP(I730,AS:AS,AU:AU)</f>
        <v/>
      </c>
      <c r="K730" t="inlineStr">
        <is>
          <t>USD</t>
        </is>
      </c>
      <c r="L730" s="238" t="n">
        <v>70</v>
      </c>
      <c r="M730">
        <f>L730*_xlfn.XLOOKUP(K730,AM:AM,AN:AN)</f>
        <v/>
      </c>
      <c r="N730">
        <f>L730*_xlfn.XLOOKUP(K730,AM:AM,AO:AO)</f>
        <v/>
      </c>
      <c r="O730" s="238" t="n">
        <v>70</v>
      </c>
      <c r="P730">
        <f>O730*_xlfn.XLOOKUP(K730,AM:AM,AN:AN)</f>
        <v/>
      </c>
      <c r="Q730">
        <f>O730*_xlfn.XLOOKUP(K730,AM:AM,AO:AO)</f>
        <v/>
      </c>
      <c r="R730">
        <f>_xlfn.XLOOKUP(E730,AF:AF,AG:AG)</f>
        <v/>
      </c>
      <c r="S730">
        <f>_xlfn.XLOOKUP(E730,AF:AF,AI:AI)</f>
        <v/>
      </c>
      <c r="T730">
        <f>WEEKNUM(G730)</f>
        <v/>
      </c>
      <c r="U730">
        <f>YEAR(G730)</f>
        <v/>
      </c>
      <c r="V730" s="117">
        <f>IFERROR(Q730/N730,"0")</f>
        <v/>
      </c>
      <c r="AF730" t="n">
        <v>31196</v>
      </c>
      <c r="AG730" t="inlineStr">
        <is>
          <t>SOUL SPRING SANCTUARY</t>
        </is>
      </c>
      <c r="AH730" t="inlineStr">
        <is>
          <t>HTL</t>
        </is>
      </c>
      <c r="AI730" t="inlineStr">
        <is>
          <t>Mexico</t>
        </is>
      </c>
      <c r="BH730" t="n">
        <v>776</v>
      </c>
      <c r="BI730" t="inlineStr">
        <is>
          <t>VivianaS</t>
        </is>
      </c>
    </row>
    <row r="731">
      <c r="A731">
        <f>_xlfn.XLOOKUP(D731,BN:BN,BO:BO)</f>
        <v/>
      </c>
      <c r="B731" t="inlineStr">
        <is>
          <t>LLC</t>
        </is>
      </c>
      <c r="C731" t="n">
        <v>37</v>
      </c>
      <c r="D731">
        <f>_xlfn.XLOOKUP(C731,BH:BH,BI:BI)</f>
        <v/>
      </c>
      <c r="E731" t="n">
        <v>23590</v>
      </c>
      <c r="F731" t="inlineStr">
        <is>
          <t>Vuelo MEX-MIA-MEX</t>
        </is>
      </c>
      <c r="G731" s="234" t="n">
        <v>45611</v>
      </c>
      <c r="H731" s="234" t="n">
        <v>45616</v>
      </c>
      <c r="I731" t="inlineStr">
        <is>
          <t>VLO</t>
        </is>
      </c>
      <c r="J731">
        <f>_xlfn.XLOOKUP(I731,AS:AS,AU:AU)</f>
        <v/>
      </c>
      <c r="K731" t="inlineStr">
        <is>
          <t>USD</t>
        </is>
      </c>
      <c r="L731" s="238" t="n">
        <v>3737.92</v>
      </c>
      <c r="M731">
        <f>L731*_xlfn.XLOOKUP(K731,AM:AM,AN:AN)</f>
        <v/>
      </c>
      <c r="N731">
        <f>L731*_xlfn.XLOOKUP(K731,AM:AM,AO:AO)</f>
        <v/>
      </c>
      <c r="O731" s="238" t="n">
        <v>54.16</v>
      </c>
      <c r="P731">
        <f>O731*_xlfn.XLOOKUP(K731,AM:AM,AN:AN)</f>
        <v/>
      </c>
      <c r="Q731">
        <f>O731*_xlfn.XLOOKUP(K731,AM:AM,AO:AO)</f>
        <v/>
      </c>
      <c r="R731">
        <f>_xlfn.XLOOKUP(E731,AF:AF,AG:AG)</f>
        <v/>
      </c>
      <c r="S731">
        <f>_xlfn.XLOOKUP(E731,AF:AF,AI:AI)</f>
        <v/>
      </c>
      <c r="T731">
        <f>WEEKNUM(G731)</f>
        <v/>
      </c>
      <c r="U731">
        <f>YEAR(G731)</f>
        <v/>
      </c>
      <c r="V731" s="117">
        <f>IFERROR(Q731/N731,"0")</f>
        <v/>
      </c>
      <c r="AF731" t="n">
        <v>31197</v>
      </c>
      <c r="AG731" t="inlineStr">
        <is>
          <t>THE SINGULAR PATAGONIA</t>
        </is>
      </c>
      <c r="AH731" t="inlineStr">
        <is>
          <t>HTL</t>
        </is>
      </c>
      <c r="AI731" t="inlineStr">
        <is>
          <t>Chile</t>
        </is>
      </c>
      <c r="BH731" t="n">
        <v>777</v>
      </c>
      <c r="BI731" t="inlineStr">
        <is>
          <t>AndreaG</t>
        </is>
      </c>
    </row>
    <row r="732">
      <c r="A732">
        <f>_xlfn.XLOOKUP(D732,BN:BN,BO:BO)</f>
        <v/>
      </c>
      <c r="B732" t="inlineStr">
        <is>
          <t>LLC</t>
        </is>
      </c>
      <c r="C732" t="n">
        <v>37</v>
      </c>
      <c r="D732">
        <f>_xlfn.XLOOKUP(C732,BH:BH,BI:BI)</f>
        <v/>
      </c>
      <c r="E732" t="n">
        <v>24443</v>
      </c>
      <c r="F732" t="inlineStr">
        <is>
          <t>Hospedaje en FSH at the surf club Florida</t>
        </is>
      </c>
      <c r="G732" s="234" t="n">
        <v>45611</v>
      </c>
      <c r="H732" s="234" t="n">
        <v>45616</v>
      </c>
      <c r="I732" t="inlineStr">
        <is>
          <t>HTL</t>
        </is>
      </c>
      <c r="J732">
        <f>_xlfn.XLOOKUP(I732,AS:AS,AU:AU)</f>
        <v/>
      </c>
      <c r="K732" t="inlineStr">
        <is>
          <t>USD</t>
        </is>
      </c>
      <c r="L732" s="238" t="n">
        <v>5217</v>
      </c>
      <c r="M732">
        <f>L732*_xlfn.XLOOKUP(K732,AM:AM,AN:AN)</f>
        <v/>
      </c>
      <c r="N732">
        <f>L732*_xlfn.XLOOKUP(K732,AM:AM,AO:AO)</f>
        <v/>
      </c>
      <c r="O732" s="238" t="n">
        <v>0</v>
      </c>
      <c r="P732">
        <f>O732*_xlfn.XLOOKUP(K732,AM:AM,AN:AN)</f>
        <v/>
      </c>
      <c r="Q732">
        <f>O732*_xlfn.XLOOKUP(K732,AM:AM,AO:AO)</f>
        <v/>
      </c>
      <c r="R732">
        <f>_xlfn.XLOOKUP(E732,AF:AF,AG:AG)</f>
        <v/>
      </c>
      <c r="S732">
        <f>_xlfn.XLOOKUP(E732,AF:AF,AI:AI)</f>
        <v/>
      </c>
      <c r="T732">
        <f>WEEKNUM(G732)</f>
        <v/>
      </c>
      <c r="U732">
        <f>YEAR(G732)</f>
        <v/>
      </c>
      <c r="V732" s="117">
        <f>IFERROR(Q732/N732,"0")</f>
        <v/>
      </c>
      <c r="AF732" t="n">
        <v>31200</v>
      </c>
      <c r="AG732" t="inlineStr">
        <is>
          <t>TRIP &amp; SOUL</t>
        </is>
      </c>
      <c r="AH732" t="inlineStr">
        <is>
          <t>PKT</t>
        </is>
      </c>
      <c r="AI732" t="inlineStr">
        <is>
          <t>Spain</t>
        </is>
      </c>
      <c r="BH732" t="n">
        <v>778</v>
      </c>
      <c r="BI732" t="inlineStr">
        <is>
          <t>IsraelB</t>
        </is>
      </c>
    </row>
    <row r="733">
      <c r="A733">
        <f>_xlfn.XLOOKUP(D733,BN:BN,BO:BO)</f>
        <v/>
      </c>
      <c r="B733" t="inlineStr">
        <is>
          <t>LLC</t>
        </is>
      </c>
      <c r="C733" t="n">
        <v>37</v>
      </c>
      <c r="D733">
        <f>_xlfn.XLOOKUP(C733,BH:BH,BI:BI)</f>
        <v/>
      </c>
      <c r="E733" t="n">
        <v>0</v>
      </c>
      <c r="F733" t="inlineStr">
        <is>
          <t>Fee de emisión</t>
        </is>
      </c>
      <c r="G733" s="234" t="n">
        <v>45611</v>
      </c>
      <c r="H733" s="234" t="n">
        <v>45616</v>
      </c>
      <c r="I733" t="inlineStr">
        <is>
          <t>CPT</t>
        </is>
      </c>
      <c r="J733">
        <f>_xlfn.XLOOKUP(I733,AS:AS,AU:AU)</f>
        <v/>
      </c>
      <c r="K733" t="inlineStr">
        <is>
          <t>USD</t>
        </is>
      </c>
      <c r="L733" s="238" t="n">
        <v>35</v>
      </c>
      <c r="M733">
        <f>L733*_xlfn.XLOOKUP(K733,AM:AM,AN:AN)</f>
        <v/>
      </c>
      <c r="N733">
        <f>L733*_xlfn.XLOOKUP(K733,AM:AM,AO:AO)</f>
        <v/>
      </c>
      <c r="O733" s="238" t="n">
        <v>35</v>
      </c>
      <c r="P733">
        <f>O733*_xlfn.XLOOKUP(K733,AM:AM,AN:AN)</f>
        <v/>
      </c>
      <c r="Q733">
        <f>O733*_xlfn.XLOOKUP(K733,AM:AM,AO:AO)</f>
        <v/>
      </c>
      <c r="R733">
        <f>_xlfn.XLOOKUP(E733,AF:AF,AG:AG)</f>
        <v/>
      </c>
      <c r="S733">
        <f>_xlfn.XLOOKUP(E733,AF:AF,AI:AI)</f>
        <v/>
      </c>
      <c r="T733">
        <f>WEEKNUM(G733)</f>
        <v/>
      </c>
      <c r="U733">
        <f>YEAR(G733)</f>
        <v/>
      </c>
      <c r="V733" s="117">
        <f>IFERROR(Q733/N733,"0")</f>
        <v/>
      </c>
      <c r="AF733" t="n">
        <v>31215</v>
      </c>
      <c r="AG733" t="inlineStr">
        <is>
          <t>AUREA CONVENTO CAPUCHINOS</t>
        </is>
      </c>
      <c r="AH733" t="inlineStr">
        <is>
          <t>HTL</t>
        </is>
      </c>
      <c r="AI733" t="inlineStr">
        <is>
          <t>Spain</t>
        </is>
      </c>
      <c r="BH733" t="n">
        <v>779</v>
      </c>
      <c r="BI733" t="inlineStr">
        <is>
          <t>DianaM</t>
        </is>
      </c>
    </row>
    <row r="734">
      <c r="A734">
        <f>_xlfn.XLOOKUP(D734,BN:BN,BO:BO)</f>
        <v/>
      </c>
      <c r="B734" t="inlineStr">
        <is>
          <t>LLC</t>
        </is>
      </c>
      <c r="C734" t="n">
        <v>37</v>
      </c>
      <c r="D734">
        <f>_xlfn.XLOOKUP(C734,BH:BH,BI:BI)</f>
        <v/>
      </c>
      <c r="E734" t="n">
        <v>0</v>
      </c>
      <c r="F734" t="inlineStr">
        <is>
          <t>Gastos de Operación</t>
        </is>
      </c>
      <c r="G734" s="234" t="n">
        <v>45611</v>
      </c>
      <c r="H734" s="234" t="n">
        <v>45616</v>
      </c>
      <c r="I734" t="inlineStr">
        <is>
          <t>HPS</t>
        </is>
      </c>
      <c r="J734">
        <f>_xlfn.XLOOKUP(I734,AS:AS,AU:AU)</f>
        <v/>
      </c>
      <c r="K734" t="inlineStr">
        <is>
          <t>USD</t>
        </is>
      </c>
      <c r="L734" s="238" t="n">
        <v>491.85</v>
      </c>
      <c r="M734">
        <f>L734*_xlfn.XLOOKUP(K734,AM:AM,AN:AN)</f>
        <v/>
      </c>
      <c r="N734">
        <f>L734*_xlfn.XLOOKUP(K734,AM:AM,AO:AO)</f>
        <v/>
      </c>
      <c r="O734" s="238" t="n">
        <v>491.85</v>
      </c>
      <c r="P734">
        <f>O734*_xlfn.XLOOKUP(K734,AM:AM,AN:AN)</f>
        <v/>
      </c>
      <c r="Q734">
        <f>O734*_xlfn.XLOOKUP(K734,AM:AM,AO:AO)</f>
        <v/>
      </c>
      <c r="R734">
        <f>_xlfn.XLOOKUP(E734,AF:AF,AG:AG)</f>
        <v/>
      </c>
      <c r="S734">
        <f>_xlfn.XLOOKUP(E734,AF:AF,AI:AI)</f>
        <v/>
      </c>
      <c r="T734">
        <f>WEEKNUM(G734)</f>
        <v/>
      </c>
      <c r="U734">
        <f>YEAR(G734)</f>
        <v/>
      </c>
      <c r="V734" s="117">
        <f>IFERROR(Q734/N734,"0")</f>
        <v/>
      </c>
      <c r="AF734" t="n">
        <v>31234</v>
      </c>
      <c r="AG734" t="inlineStr">
        <is>
          <t>FAIRFIELD BY MARRIOTT JAKARTA SOEKARNO-HATTA AIRPORT</t>
        </is>
      </c>
      <c r="AH734" t="inlineStr">
        <is>
          <t>HTL</t>
        </is>
      </c>
      <c r="AI734" t="inlineStr">
        <is>
          <t>Indonesia</t>
        </is>
      </c>
      <c r="BH734" t="n">
        <v>780</v>
      </c>
      <c r="BI734" t="inlineStr">
        <is>
          <t>MariaM</t>
        </is>
      </c>
    </row>
    <row r="735">
      <c r="A735">
        <f>_xlfn.XLOOKUP(D735,BN:BN,BO:BO)</f>
        <v/>
      </c>
      <c r="B735" t="inlineStr">
        <is>
          <t>LLC</t>
        </is>
      </c>
      <c r="C735" t="n">
        <v>37</v>
      </c>
      <c r="D735">
        <f>_xlfn.XLOOKUP(C735,BH:BH,BI:BI)</f>
        <v/>
      </c>
      <c r="E735" t="n">
        <v>0</v>
      </c>
      <c r="F735" t="inlineStr">
        <is>
          <t>Honorarios por Servicio Agencia</t>
        </is>
      </c>
      <c r="G735" s="234" t="n">
        <v>45611</v>
      </c>
      <c r="H735" s="234" t="n">
        <v>45616</v>
      </c>
      <c r="I735" t="inlineStr">
        <is>
          <t>HPS</t>
        </is>
      </c>
      <c r="J735">
        <f>_xlfn.XLOOKUP(I735,AS:AS,AU:AU)</f>
        <v/>
      </c>
      <c r="K735" t="inlineStr">
        <is>
          <t>USD</t>
        </is>
      </c>
      <c r="L735" s="238" t="n">
        <v>355.16</v>
      </c>
      <c r="M735">
        <f>L735*_xlfn.XLOOKUP(K735,AM:AM,AN:AN)</f>
        <v/>
      </c>
      <c r="N735">
        <f>L735*_xlfn.XLOOKUP(K735,AM:AM,AO:AO)</f>
        <v/>
      </c>
      <c r="O735" s="238" t="n">
        <v>355.16</v>
      </c>
      <c r="P735">
        <f>O735*_xlfn.XLOOKUP(K735,AM:AM,AN:AN)</f>
        <v/>
      </c>
      <c r="Q735">
        <f>O735*_xlfn.XLOOKUP(K735,AM:AM,AO:AO)</f>
        <v/>
      </c>
      <c r="R735">
        <f>_xlfn.XLOOKUP(E735,AF:AF,AG:AG)</f>
        <v/>
      </c>
      <c r="S735">
        <f>_xlfn.XLOOKUP(E735,AF:AF,AI:AI)</f>
        <v/>
      </c>
      <c r="T735">
        <f>WEEKNUM(G735)</f>
        <v/>
      </c>
      <c r="U735">
        <f>YEAR(G735)</f>
        <v/>
      </c>
      <c r="V735" s="117">
        <f>IFERROR(Q735/N735,"0")</f>
        <v/>
      </c>
      <c r="AF735" t="n">
        <v>31310</v>
      </c>
      <c r="AG735" t="inlineStr">
        <is>
          <t>MITSUI GARDEN HOTEL GINZA-GOCHOME</t>
        </is>
      </c>
      <c r="AH735" t="inlineStr">
        <is>
          <t>HTL</t>
        </is>
      </c>
      <c r="AI735" t="inlineStr">
        <is>
          <t>Japan</t>
        </is>
      </c>
      <c r="BH735" t="n">
        <v>781</v>
      </c>
      <c r="BI735" t="inlineStr">
        <is>
          <t>RafaellaP</t>
        </is>
      </c>
    </row>
    <row r="736">
      <c r="A736">
        <f>_xlfn.XLOOKUP(D736,BN:BN,BO:BO)</f>
        <v/>
      </c>
      <c r="B736" t="inlineStr">
        <is>
          <t>LLC</t>
        </is>
      </c>
      <c r="C736" t="n">
        <v>38</v>
      </c>
      <c r="D736">
        <f>_xlfn.XLOOKUP(C736,BH:BH,BI:BI)</f>
        <v/>
      </c>
      <c r="E736" t="n">
        <v>24224</v>
      </c>
      <c r="F736" t="inlineStr">
        <is>
          <t>AMERICAN AIRLINES</t>
        </is>
      </c>
      <c r="G736" s="234" t="n">
        <v>45648</v>
      </c>
      <c r="H736" s="234" t="n">
        <v>45653</v>
      </c>
      <c r="I736" t="inlineStr">
        <is>
          <t>VLO</t>
        </is>
      </c>
      <c r="J736">
        <f>_xlfn.XLOOKUP(I736,AS:AS,AU:AU)</f>
        <v/>
      </c>
      <c r="K736" t="inlineStr">
        <is>
          <t>MXN</t>
        </is>
      </c>
      <c r="L736" s="238" t="n">
        <v>60452.52</v>
      </c>
      <c r="M736">
        <f>L736*_xlfn.XLOOKUP(K736,AM:AM,AN:AN)</f>
        <v/>
      </c>
      <c r="N736">
        <f>L736*_xlfn.XLOOKUP(K736,AM:AM,AO:AO)</f>
        <v/>
      </c>
      <c r="O736" s="238" t="n">
        <v>0</v>
      </c>
      <c r="P736">
        <f>O736*_xlfn.XLOOKUP(K736,AM:AM,AN:AN)</f>
        <v/>
      </c>
      <c r="Q736">
        <f>O736*_xlfn.XLOOKUP(K736,AM:AM,AO:AO)</f>
        <v/>
      </c>
      <c r="R736">
        <f>_xlfn.XLOOKUP(E736,AF:AF,AG:AG)</f>
        <v/>
      </c>
      <c r="S736">
        <f>_xlfn.XLOOKUP(E736,AF:AF,AI:AI)</f>
        <v/>
      </c>
      <c r="T736">
        <f>WEEKNUM(G736)</f>
        <v/>
      </c>
      <c r="U736">
        <f>YEAR(G736)</f>
        <v/>
      </c>
      <c r="V736" s="117">
        <f>IFERROR(Q736/N736,"0")</f>
        <v/>
      </c>
      <c r="AF736" t="n">
        <v>31311</v>
      </c>
      <c r="AG736" t="inlineStr">
        <is>
          <t>DESTINATION ASIA TAILANDIA</t>
        </is>
      </c>
      <c r="AH736" t="inlineStr">
        <is>
          <t>PKT</t>
        </is>
      </c>
      <c r="AI736" t="inlineStr">
        <is>
          <t>Thailand</t>
        </is>
      </c>
      <c r="BH736" t="n">
        <v>782</v>
      </c>
      <c r="BI736" t="inlineStr">
        <is>
          <t>LuisHdz</t>
        </is>
      </c>
    </row>
    <row r="737">
      <c r="A737">
        <f>_xlfn.XLOOKUP(D737,BN:BN,BO:BO)</f>
        <v/>
      </c>
      <c r="B737" t="inlineStr">
        <is>
          <t>LLC</t>
        </is>
      </c>
      <c r="C737" t="n">
        <v>39</v>
      </c>
      <c r="D737">
        <f>_xlfn.XLOOKUP(C737,BH:BH,BI:BI)</f>
        <v/>
      </c>
      <c r="E737" t="n">
        <v>23590</v>
      </c>
      <c r="F737" t="inlineStr">
        <is>
          <t>DELTA AIRLINES</t>
        </is>
      </c>
      <c r="G737" s="234" t="n">
        <v>45620</v>
      </c>
      <c r="H737" s="234" t="n">
        <v>45635</v>
      </c>
      <c r="I737" t="inlineStr">
        <is>
          <t>VLO</t>
        </is>
      </c>
      <c r="J737">
        <f>_xlfn.XLOOKUP(I737,AS:AS,AU:AU)</f>
        <v/>
      </c>
      <c r="K737" t="inlineStr">
        <is>
          <t>MXN</t>
        </is>
      </c>
      <c r="L737" s="238" t="n">
        <v>40255.75</v>
      </c>
      <c r="M737">
        <f>L737*_xlfn.XLOOKUP(K737,AM:AM,AN:AN)</f>
        <v/>
      </c>
      <c r="N737">
        <f>L737*_xlfn.XLOOKUP(K737,AM:AM,AO:AO)</f>
        <v/>
      </c>
      <c r="O737" s="238" t="n">
        <v>0</v>
      </c>
      <c r="P737">
        <f>O737*_xlfn.XLOOKUP(K737,AM:AM,AN:AN)</f>
        <v/>
      </c>
      <c r="Q737">
        <f>O737*_xlfn.XLOOKUP(K737,AM:AM,AO:AO)</f>
        <v/>
      </c>
      <c r="R737">
        <f>_xlfn.XLOOKUP(E737,AF:AF,AG:AG)</f>
        <v/>
      </c>
      <c r="S737">
        <f>_xlfn.XLOOKUP(E737,AF:AF,AI:AI)</f>
        <v/>
      </c>
      <c r="T737">
        <f>WEEKNUM(G737)</f>
        <v/>
      </c>
      <c r="U737">
        <f>YEAR(G737)</f>
        <v/>
      </c>
      <c r="V737" s="117">
        <f>IFERROR(Q737/N737,"0")</f>
        <v/>
      </c>
      <c r="AF737" t="n">
        <v>31312</v>
      </c>
      <c r="AG737" t="inlineStr">
        <is>
          <t>SAMSARA UBUD</t>
        </is>
      </c>
      <c r="AH737" t="inlineStr">
        <is>
          <t>HTL</t>
        </is>
      </c>
      <c r="AI737" t="inlineStr">
        <is>
          <t>Indonesia</t>
        </is>
      </c>
      <c r="BH737" t="n">
        <v>783</v>
      </c>
      <c r="BI737" t="inlineStr">
        <is>
          <t>MartinB</t>
        </is>
      </c>
    </row>
    <row r="738">
      <c r="A738">
        <f>_xlfn.XLOOKUP(D738,BN:BN,BO:BO)</f>
        <v/>
      </c>
      <c r="B738" t="inlineStr">
        <is>
          <t>LLC</t>
        </is>
      </c>
      <c r="C738" t="n">
        <v>40</v>
      </c>
      <c r="D738">
        <f>_xlfn.XLOOKUP(C738,BH:BH,BI:BI)</f>
        <v/>
      </c>
      <c r="E738" t="n">
        <v>24490</v>
      </c>
      <c r="F738" t="inlineStr">
        <is>
          <t>Servicios en Wellcom Air</t>
        </is>
      </c>
      <c r="G738" s="234" t="n">
        <v>45563</v>
      </c>
      <c r="H738" s="234" t="n">
        <v>45563</v>
      </c>
      <c r="I738" t="inlineStr">
        <is>
          <t>OTR</t>
        </is>
      </c>
      <c r="J738">
        <f>_xlfn.XLOOKUP(I738,AS:AS,AU:AU)</f>
        <v/>
      </c>
      <c r="K738" t="inlineStr">
        <is>
          <t>EUR</t>
        </is>
      </c>
      <c r="L738" s="238" t="n">
        <v>600</v>
      </c>
      <c r="M738">
        <f>L738*_xlfn.XLOOKUP(K738,AM:AM,AN:AN)</f>
        <v/>
      </c>
      <c r="N738">
        <f>L738*_xlfn.XLOOKUP(K738,AM:AM,AO:AO)</f>
        <v/>
      </c>
      <c r="O738" s="238" t="n">
        <v>60</v>
      </c>
      <c r="P738">
        <f>O738*_xlfn.XLOOKUP(K738,AM:AM,AN:AN)</f>
        <v/>
      </c>
      <c r="Q738">
        <f>O738*_xlfn.XLOOKUP(K738,AM:AM,AO:AO)</f>
        <v/>
      </c>
      <c r="R738">
        <f>_xlfn.XLOOKUP(E738,AF:AF,AG:AG)</f>
        <v/>
      </c>
      <c r="S738">
        <f>_xlfn.XLOOKUP(E738,AF:AF,AI:AI)</f>
        <v/>
      </c>
      <c r="T738">
        <f>WEEKNUM(G738)</f>
        <v/>
      </c>
      <c r="U738">
        <f>YEAR(G738)</f>
        <v/>
      </c>
      <c r="V738" s="117">
        <f>IFERROR(Q738/N738,"0")</f>
        <v/>
      </c>
      <c r="AF738" t="n">
        <v>31355</v>
      </c>
      <c r="AG738" t="inlineStr">
        <is>
          <t>TICKETWORLD</t>
        </is>
      </c>
      <c r="AI738" t="inlineStr">
        <is>
          <t>Andorra</t>
        </is>
      </c>
      <c r="BH738" t="n">
        <v>784</v>
      </c>
      <c r="BI738" t="inlineStr">
        <is>
          <t>FernandaS</t>
        </is>
      </c>
    </row>
    <row r="739">
      <c r="A739">
        <f>_xlfn.XLOOKUP(D739,BN:BN,BO:BO)</f>
        <v/>
      </c>
      <c r="B739" t="inlineStr">
        <is>
          <t>LLC</t>
        </is>
      </c>
      <c r="C739" t="n">
        <v>41</v>
      </c>
      <c r="D739">
        <f>_xlfn.XLOOKUP(C739,BH:BH,BI:BI)</f>
        <v/>
      </c>
      <c r="E739" t="n">
        <v>24493</v>
      </c>
      <c r="F739" t="inlineStr">
        <is>
          <t>Hospedaje en Italia</t>
        </is>
      </c>
      <c r="G739" s="234" t="n">
        <v>45574</v>
      </c>
      <c r="H739" s="234" t="n">
        <v>45577</v>
      </c>
      <c r="I739" t="inlineStr">
        <is>
          <t>HTL</t>
        </is>
      </c>
      <c r="J739">
        <f>_xlfn.XLOOKUP(I739,AS:AS,AU:AU)</f>
        <v/>
      </c>
      <c r="K739" t="inlineStr">
        <is>
          <t>EUR</t>
        </is>
      </c>
      <c r="L739" s="238" t="n">
        <v>2345.5</v>
      </c>
      <c r="M739">
        <f>L739*_xlfn.XLOOKUP(K739,AM:AM,AN:AN)</f>
        <v/>
      </c>
      <c r="N739">
        <f>L739*_xlfn.XLOOKUP(K739,AM:AM,AO:AO)</f>
        <v/>
      </c>
      <c r="O739" s="238" t="n">
        <v>234.55</v>
      </c>
      <c r="P739">
        <f>O739*_xlfn.XLOOKUP(K739,AM:AM,AN:AN)</f>
        <v/>
      </c>
      <c r="Q739">
        <f>O739*_xlfn.XLOOKUP(K739,AM:AM,AO:AO)</f>
        <v/>
      </c>
      <c r="R739">
        <f>_xlfn.XLOOKUP(E739,AF:AF,AG:AG)</f>
        <v/>
      </c>
      <c r="S739">
        <f>_xlfn.XLOOKUP(E739,AF:AF,AI:AI)</f>
        <v/>
      </c>
      <c r="T739">
        <f>WEEKNUM(G739)</f>
        <v/>
      </c>
      <c r="U739">
        <f>YEAR(G739)</f>
        <v/>
      </c>
      <c r="V739" s="117">
        <f>IFERROR(Q739/N739,"0")</f>
        <v/>
      </c>
      <c r="AF739" t="n">
        <v>31382</v>
      </c>
      <c r="AG739" t="inlineStr">
        <is>
          <t>PALAZZO VECCHIO TAORMINA</t>
        </is>
      </c>
      <c r="AH739" t="inlineStr">
        <is>
          <t>HTL</t>
        </is>
      </c>
      <c r="AI739" t="inlineStr">
        <is>
          <t>Italy</t>
        </is>
      </c>
      <c r="BH739" t="n">
        <v>785</v>
      </c>
      <c r="BI739" t="inlineStr">
        <is>
          <t>LuisHdz</t>
        </is>
      </c>
    </row>
    <row r="740">
      <c r="A740">
        <f>_xlfn.XLOOKUP(D740,BN:BN,BO:BO)</f>
        <v/>
      </c>
      <c r="B740" t="inlineStr">
        <is>
          <t>LLC</t>
        </is>
      </c>
      <c r="C740" t="n">
        <v>41</v>
      </c>
      <c r="D740">
        <f>_xlfn.XLOOKUP(C740,BH:BH,BI:BI)</f>
        <v/>
      </c>
      <c r="E740" t="n">
        <v>25780</v>
      </c>
      <c r="F740" t="inlineStr">
        <is>
          <t>Comisión</t>
        </is>
      </c>
      <c r="G740" s="234" t="n">
        <v>45574</v>
      </c>
      <c r="H740" s="234" t="n">
        <v>45577</v>
      </c>
      <c r="I740" t="inlineStr">
        <is>
          <t>TRF</t>
        </is>
      </c>
      <c r="J740">
        <f>_xlfn.XLOOKUP(I740,AS:AS,AU:AU)</f>
        <v/>
      </c>
      <c r="K740" t="inlineStr">
        <is>
          <t>EUR</t>
        </is>
      </c>
      <c r="L740" s="238" t="n">
        <v>216.37</v>
      </c>
      <c r="M740">
        <f>L740*_xlfn.XLOOKUP(K740,AM:AM,AN:AN)</f>
        <v/>
      </c>
      <c r="N740">
        <f>L740*_xlfn.XLOOKUP(K740,AM:AM,AO:AO)</f>
        <v/>
      </c>
      <c r="O740" s="238" t="n">
        <v>190.36</v>
      </c>
      <c r="P740">
        <f>O740*_xlfn.XLOOKUP(K740,AM:AM,AN:AN)</f>
        <v/>
      </c>
      <c r="Q740">
        <f>O740*_xlfn.XLOOKUP(K740,AM:AM,AO:AO)</f>
        <v/>
      </c>
      <c r="R740">
        <f>_xlfn.XLOOKUP(E740,AF:AF,AG:AG)</f>
        <v/>
      </c>
      <c r="S740">
        <f>_xlfn.XLOOKUP(E740,AF:AF,AI:AI)</f>
        <v/>
      </c>
      <c r="T740">
        <f>WEEKNUM(G740)</f>
        <v/>
      </c>
      <c r="U740">
        <f>YEAR(G740)</f>
        <v/>
      </c>
      <c r="V740" s="117">
        <f>IFERROR(Q740/N740,"0")</f>
        <v/>
      </c>
      <c r="AF740" t="n">
        <v>31400</v>
      </c>
      <c r="AG740" t="inlineStr">
        <is>
          <t>HILTON GARDEN INN KYOTO SHIJO KARASUMA</t>
        </is>
      </c>
      <c r="AH740" t="inlineStr">
        <is>
          <t>HTL</t>
        </is>
      </c>
      <c r="AI740" t="inlineStr">
        <is>
          <t>Japan</t>
        </is>
      </c>
      <c r="BH740" t="n">
        <v>786</v>
      </c>
      <c r="BI740" t="inlineStr">
        <is>
          <t>AndreaG</t>
        </is>
      </c>
    </row>
    <row r="741">
      <c r="A741">
        <f>_xlfn.XLOOKUP(D741,BN:BN,BO:BO)</f>
        <v/>
      </c>
      <c r="B741" t="inlineStr">
        <is>
          <t>LLC</t>
        </is>
      </c>
      <c r="C741" t="n">
        <v>41</v>
      </c>
      <c r="D741">
        <f>_xlfn.XLOOKUP(C741,BH:BH,BI:BI)</f>
        <v/>
      </c>
      <c r="E741" t="n">
        <v>25780</v>
      </c>
      <c r="F741" t="inlineStr">
        <is>
          <t>Comisión</t>
        </is>
      </c>
      <c r="G741" s="234" t="n">
        <v>45574</v>
      </c>
      <c r="H741" s="234" t="n">
        <v>45577</v>
      </c>
      <c r="I741" t="inlineStr">
        <is>
          <t>TRF</t>
        </is>
      </c>
      <c r="J741">
        <f>_xlfn.XLOOKUP(I741,AS:AS,AU:AU)</f>
        <v/>
      </c>
      <c r="K741" t="inlineStr">
        <is>
          <t>EUR</t>
        </is>
      </c>
      <c r="L741" s="238" t="n">
        <v>154.23</v>
      </c>
      <c r="M741">
        <f>L741*_xlfn.XLOOKUP(K741,AM:AM,AN:AN)</f>
        <v/>
      </c>
      <c r="N741">
        <f>L741*_xlfn.XLOOKUP(K741,AM:AM,AO:AO)</f>
        <v/>
      </c>
      <c r="O741" s="238" t="n">
        <v>135.69</v>
      </c>
      <c r="P741">
        <f>O741*_xlfn.XLOOKUP(K741,AM:AM,AN:AN)</f>
        <v/>
      </c>
      <c r="Q741">
        <f>O741*_xlfn.XLOOKUP(K741,AM:AM,AO:AO)</f>
        <v/>
      </c>
      <c r="R741">
        <f>_xlfn.XLOOKUP(E741,AF:AF,AG:AG)</f>
        <v/>
      </c>
      <c r="S741">
        <f>_xlfn.XLOOKUP(E741,AF:AF,AI:AI)</f>
        <v/>
      </c>
      <c r="T741">
        <f>WEEKNUM(G741)</f>
        <v/>
      </c>
      <c r="U741">
        <f>YEAR(G741)</f>
        <v/>
      </c>
      <c r="V741" s="117">
        <f>IFERROR(Q741/N741,"0")</f>
        <v/>
      </c>
      <c r="AF741" t="n">
        <v>31402</v>
      </c>
      <c r="AG741" t="inlineStr">
        <is>
          <t>FOUR SEASONS HOTEL LAUDERDALE</t>
        </is>
      </c>
      <c r="AH741" t="inlineStr">
        <is>
          <t>HTL</t>
        </is>
      </c>
      <c r="AI741" t="inlineStr">
        <is>
          <t>United States</t>
        </is>
      </c>
      <c r="BH741" t="n">
        <v>787</v>
      </c>
      <c r="BI741" t="inlineStr">
        <is>
          <t>ClaudiaF</t>
        </is>
      </c>
    </row>
    <row r="742">
      <c r="A742">
        <f>_xlfn.XLOOKUP(D742,BN:BN,BO:BO)</f>
        <v/>
      </c>
      <c r="B742" t="inlineStr">
        <is>
          <t>LLC</t>
        </is>
      </c>
      <c r="C742" t="n">
        <v>43</v>
      </c>
      <c r="D742">
        <f>_xlfn.XLOOKUP(C742,BH:BH,BI:BI)</f>
        <v/>
      </c>
      <c r="E742" t="n">
        <v>23362</v>
      </c>
      <c r="F742" t="inlineStr">
        <is>
          <t>Hospedaje y actividades</t>
        </is>
      </c>
      <c r="G742" s="234" t="n">
        <v>45663</v>
      </c>
      <c r="H742" s="234" t="n">
        <v>45668</v>
      </c>
      <c r="I742" t="inlineStr">
        <is>
          <t>HTL</t>
        </is>
      </c>
      <c r="J742">
        <f>_xlfn.XLOOKUP(I742,AS:AS,AU:AU)</f>
        <v/>
      </c>
      <c r="K742" t="inlineStr">
        <is>
          <t>USD</t>
        </is>
      </c>
      <c r="L742" s="238" t="n">
        <v>27745.96</v>
      </c>
      <c r="M742">
        <f>L742*_xlfn.XLOOKUP(K742,AM:AM,AN:AN)</f>
        <v/>
      </c>
      <c r="N742">
        <f>L742*_xlfn.XLOOKUP(K742,AM:AM,AO:AO)</f>
        <v/>
      </c>
      <c r="O742" s="238" t="n">
        <v>2759.08</v>
      </c>
      <c r="P742">
        <f>O742*_xlfn.XLOOKUP(K742,AM:AM,AN:AN)</f>
        <v/>
      </c>
      <c r="Q742">
        <f>O742*_xlfn.XLOOKUP(K742,AM:AM,AO:AO)</f>
        <v/>
      </c>
      <c r="R742">
        <f>_xlfn.XLOOKUP(E742,AF:AF,AG:AG)</f>
        <v/>
      </c>
      <c r="S742">
        <f>_xlfn.XLOOKUP(E742,AF:AF,AI:AI)</f>
        <v/>
      </c>
      <c r="T742">
        <f>WEEKNUM(G742)</f>
        <v/>
      </c>
      <c r="U742">
        <f>YEAR(G742)</f>
        <v/>
      </c>
      <c r="V742" s="117">
        <f>IFERROR(Q742/N742,"0")</f>
        <v/>
      </c>
      <c r="AF742" t="n">
        <v>31463</v>
      </c>
      <c r="AG742" t="inlineStr">
        <is>
          <t>JW MARRIOTT ORLANDO BONNET CREEK RESORT &amp; SPA</t>
        </is>
      </c>
      <c r="AH742" t="inlineStr">
        <is>
          <t>HTL</t>
        </is>
      </c>
      <c r="AI742" t="inlineStr">
        <is>
          <t>United States</t>
        </is>
      </c>
      <c r="BH742" t="n">
        <v>788</v>
      </c>
      <c r="BI742" t="inlineStr">
        <is>
          <t>ManonR</t>
        </is>
      </c>
    </row>
    <row r="743">
      <c r="A743">
        <f>_xlfn.XLOOKUP(D743,BN:BN,BO:BO)</f>
        <v/>
      </c>
      <c r="B743" t="inlineStr">
        <is>
          <t>LLC</t>
        </is>
      </c>
      <c r="C743" t="n">
        <v>44</v>
      </c>
      <c r="D743">
        <f>_xlfn.XLOOKUP(C743,BH:BH,BI:BI)</f>
        <v/>
      </c>
      <c r="E743" t="n">
        <v>24811</v>
      </c>
      <c r="F743" t="inlineStr">
        <is>
          <t>Servicios con Nordic Luxury</t>
        </is>
      </c>
      <c r="G743" s="234" t="n">
        <v>45651</v>
      </c>
      <c r="H743" s="234" t="n">
        <v>45655</v>
      </c>
      <c r="I743" t="inlineStr">
        <is>
          <t>ATR</t>
        </is>
      </c>
      <c r="J743">
        <f>_xlfn.XLOOKUP(I743,AS:AS,AU:AU)</f>
        <v/>
      </c>
      <c r="K743" t="inlineStr">
        <is>
          <t>USD</t>
        </is>
      </c>
      <c r="L743" s="238" t="n">
        <v>31765.39</v>
      </c>
      <c r="M743">
        <f>L743*_xlfn.XLOOKUP(K743,AM:AM,AN:AN)</f>
        <v/>
      </c>
      <c r="N743">
        <f>L743*_xlfn.XLOOKUP(K743,AM:AM,AO:AO)</f>
        <v/>
      </c>
      <c r="O743" s="238" t="n">
        <v>3289.13</v>
      </c>
      <c r="P743">
        <f>O743*_xlfn.XLOOKUP(K743,AM:AM,AN:AN)</f>
        <v/>
      </c>
      <c r="Q743">
        <f>O743*_xlfn.XLOOKUP(K743,AM:AM,AO:AO)</f>
        <v/>
      </c>
      <c r="R743">
        <f>_xlfn.XLOOKUP(E743,AF:AF,AG:AG)</f>
        <v/>
      </c>
      <c r="S743">
        <f>_xlfn.XLOOKUP(E743,AF:AF,AI:AI)</f>
        <v/>
      </c>
      <c r="T743">
        <f>WEEKNUM(G743)</f>
        <v/>
      </c>
      <c r="U743">
        <f>YEAR(G743)</f>
        <v/>
      </c>
      <c r="V743" s="117">
        <f>IFERROR(Q743/N743,"0")</f>
        <v/>
      </c>
      <c r="AF743" t="n">
        <v>31465</v>
      </c>
      <c r="AG743" t="inlineStr">
        <is>
          <t>ROCCO FORTE HOTEL DE RUSSIE</t>
        </is>
      </c>
      <c r="AH743" t="inlineStr">
        <is>
          <t>HTL</t>
        </is>
      </c>
      <c r="AI743" t="inlineStr">
        <is>
          <t>Italy</t>
        </is>
      </c>
      <c r="BH743" t="n">
        <v>789</v>
      </c>
      <c r="BI743" t="inlineStr">
        <is>
          <t>MartinB</t>
        </is>
      </c>
    </row>
    <row r="744">
      <c r="A744">
        <f>_xlfn.XLOOKUP(D744,BN:BN,BO:BO)</f>
        <v/>
      </c>
      <c r="B744" t="inlineStr">
        <is>
          <t>LLC</t>
        </is>
      </c>
      <c r="C744" t="n">
        <v>44</v>
      </c>
      <c r="D744">
        <f>_xlfn.XLOOKUP(C744,BH:BH,BI:BI)</f>
        <v/>
      </c>
      <c r="E744" t="n">
        <v>24811</v>
      </c>
      <c r="F744" t="inlineStr">
        <is>
          <t>Reembolso de proveedor</t>
        </is>
      </c>
      <c r="G744" s="234" t="n">
        <v>45651</v>
      </c>
      <c r="H744" s="234" t="n">
        <v>45655</v>
      </c>
      <c r="I744" t="inlineStr">
        <is>
          <t>OTR</t>
        </is>
      </c>
      <c r="J744">
        <f>_xlfn.XLOOKUP(I744,AS:AS,AU:AU)</f>
        <v/>
      </c>
      <c r="K744" t="inlineStr">
        <is>
          <t>USD</t>
        </is>
      </c>
      <c r="L744" s="238" t="n">
        <v>-1080.84</v>
      </c>
      <c r="M744">
        <f>L744*_xlfn.XLOOKUP(K744,AM:AM,AN:AN)</f>
        <v/>
      </c>
      <c r="N744">
        <f>L744*_xlfn.XLOOKUP(K744,AM:AM,AO:AO)</f>
        <v/>
      </c>
      <c r="O744" s="238" t="n">
        <v>0</v>
      </c>
      <c r="P744">
        <f>O744*_xlfn.XLOOKUP(K744,AM:AM,AN:AN)</f>
        <v/>
      </c>
      <c r="Q744">
        <f>O744*_xlfn.XLOOKUP(K744,AM:AM,AO:AO)</f>
        <v/>
      </c>
      <c r="R744">
        <f>_xlfn.XLOOKUP(E744,AF:AF,AG:AG)</f>
        <v/>
      </c>
      <c r="S744">
        <f>_xlfn.XLOOKUP(E744,AF:AF,AI:AI)</f>
        <v/>
      </c>
      <c r="T744">
        <f>WEEKNUM(G744)</f>
        <v/>
      </c>
      <c r="U744">
        <f>YEAR(G744)</f>
        <v/>
      </c>
      <c r="V744" s="117">
        <f>IFERROR(Q744/N744,"0")</f>
        <v/>
      </c>
      <c r="AF744" t="n">
        <v>31467</v>
      </c>
      <c r="AG744" t="inlineStr">
        <is>
          <t>JW MARRIOTT HOTEL BANGKOK</t>
        </is>
      </c>
      <c r="AH744" t="inlineStr">
        <is>
          <t>HTL</t>
        </is>
      </c>
      <c r="AI744" t="inlineStr">
        <is>
          <t>Thailand</t>
        </is>
      </c>
      <c r="BH744" t="n">
        <v>790</v>
      </c>
      <c r="BI744" t="inlineStr">
        <is>
          <t>DianaM</t>
        </is>
      </c>
    </row>
    <row r="745">
      <c r="A745">
        <f>_xlfn.XLOOKUP(D745,BN:BN,BO:BO)</f>
        <v/>
      </c>
      <c r="B745" t="inlineStr">
        <is>
          <t>LLC</t>
        </is>
      </c>
      <c r="C745" t="n">
        <v>44</v>
      </c>
      <c r="D745">
        <f>_xlfn.XLOOKUP(C745,BH:BH,BI:BI)</f>
        <v/>
      </c>
      <c r="E745" t="n">
        <v>25377</v>
      </c>
      <c r="F745" t="inlineStr">
        <is>
          <t>Reembolso al cliente</t>
        </is>
      </c>
      <c r="G745" s="234" t="n">
        <v>45651</v>
      </c>
      <c r="H745" s="234" t="n">
        <v>45655</v>
      </c>
      <c r="I745" t="inlineStr">
        <is>
          <t>OTR</t>
        </is>
      </c>
      <c r="J745">
        <f>_xlfn.XLOOKUP(I745,AS:AS,AU:AU)</f>
        <v/>
      </c>
      <c r="K745" t="inlineStr">
        <is>
          <t>USD</t>
        </is>
      </c>
      <c r="L745" s="238" t="n">
        <v>1080.84</v>
      </c>
      <c r="M745">
        <f>L745*_xlfn.XLOOKUP(K745,AM:AM,AN:AN)</f>
        <v/>
      </c>
      <c r="N745">
        <f>L745*_xlfn.XLOOKUP(K745,AM:AM,AO:AO)</f>
        <v/>
      </c>
      <c r="O745" s="238" t="n">
        <v>0</v>
      </c>
      <c r="P745">
        <f>O745*_xlfn.XLOOKUP(K745,AM:AM,AN:AN)</f>
        <v/>
      </c>
      <c r="Q745">
        <f>O745*_xlfn.XLOOKUP(K745,AM:AM,AO:AO)</f>
        <v/>
      </c>
      <c r="R745">
        <f>_xlfn.XLOOKUP(E745,AF:AF,AG:AG)</f>
        <v/>
      </c>
      <c r="S745">
        <f>_xlfn.XLOOKUP(E745,AF:AF,AI:AI)</f>
        <v/>
      </c>
      <c r="T745">
        <f>WEEKNUM(G745)</f>
        <v/>
      </c>
      <c r="U745">
        <f>YEAR(G745)</f>
        <v/>
      </c>
      <c r="V745" s="117">
        <f>IFERROR(Q745/N745,"0")</f>
        <v/>
      </c>
      <c r="AF745" t="n">
        <v>31469</v>
      </c>
      <c r="AG745" t="inlineStr">
        <is>
          <t>Pacific Hotel Chiangmai Co.,Ltd.</t>
        </is>
      </c>
      <c r="AH745" t="inlineStr">
        <is>
          <t>HTL</t>
        </is>
      </c>
      <c r="AI745" t="inlineStr">
        <is>
          <t>Thailand</t>
        </is>
      </c>
      <c r="BH745" t="n">
        <v>791</v>
      </c>
      <c r="BI745" t="inlineStr">
        <is>
          <t>LucianaE</t>
        </is>
      </c>
    </row>
    <row r="746">
      <c r="A746">
        <f>_xlfn.XLOOKUP(D746,BN:BN,BO:BO)</f>
        <v/>
      </c>
      <c r="B746" t="inlineStr">
        <is>
          <t>LLC</t>
        </is>
      </c>
      <c r="C746" t="n">
        <v>44</v>
      </c>
      <c r="D746">
        <f>_xlfn.XLOOKUP(C746,BH:BH,BI:BI)</f>
        <v/>
      </c>
      <c r="E746" t="n">
        <v>24750</v>
      </c>
      <c r="F746" t="inlineStr">
        <is>
          <t>Vuelo Charles Treadway</t>
        </is>
      </c>
      <c r="G746" s="234" t="n">
        <v>45651</v>
      </c>
      <c r="H746" s="234" t="n">
        <v>45655</v>
      </c>
      <c r="I746" t="inlineStr">
        <is>
          <t>VLO</t>
        </is>
      </c>
      <c r="J746">
        <f>_xlfn.XLOOKUP(I746,AS:AS,AU:AU)</f>
        <v/>
      </c>
      <c r="K746" t="inlineStr">
        <is>
          <t>USD</t>
        </is>
      </c>
      <c r="L746" s="238" t="n">
        <v>1476.6</v>
      </c>
      <c r="M746">
        <f>L746*_xlfn.XLOOKUP(K746,AM:AM,AN:AN)</f>
        <v/>
      </c>
      <c r="N746">
        <f>L746*_xlfn.XLOOKUP(K746,AM:AM,AO:AO)</f>
        <v/>
      </c>
      <c r="O746" s="238" t="n">
        <v>0</v>
      </c>
      <c r="P746">
        <f>O746*_xlfn.XLOOKUP(K746,AM:AM,AN:AN)</f>
        <v/>
      </c>
      <c r="Q746">
        <f>O746*_xlfn.XLOOKUP(K746,AM:AM,AO:AO)</f>
        <v/>
      </c>
      <c r="R746">
        <f>_xlfn.XLOOKUP(E746,AF:AF,AG:AG)</f>
        <v/>
      </c>
      <c r="S746">
        <f>_xlfn.XLOOKUP(E746,AF:AF,AI:AI)</f>
        <v/>
      </c>
      <c r="T746">
        <f>WEEKNUM(G746)</f>
        <v/>
      </c>
      <c r="U746">
        <f>YEAR(G746)</f>
        <v/>
      </c>
      <c r="V746" s="117">
        <f>IFERROR(Q746/N746,"0")</f>
        <v/>
      </c>
      <c r="AF746" t="n">
        <v>31471</v>
      </c>
      <c r="AG746" t="inlineStr">
        <is>
          <t>Premier Resorts &amp; Hotels Co.,Ltd.</t>
        </is>
      </c>
      <c r="AH746" t="inlineStr">
        <is>
          <t>HTL</t>
        </is>
      </c>
      <c r="AI746" t="inlineStr">
        <is>
          <t>Thailand</t>
        </is>
      </c>
      <c r="BH746" t="n">
        <v>792</v>
      </c>
      <c r="BI746" t="inlineStr">
        <is>
          <t>LuisHdz</t>
        </is>
      </c>
    </row>
    <row r="747">
      <c r="A747">
        <f>_xlfn.XLOOKUP(D747,BN:BN,BO:BO)</f>
        <v/>
      </c>
      <c r="B747" t="inlineStr">
        <is>
          <t>LLC</t>
        </is>
      </c>
      <c r="C747" t="n">
        <v>44</v>
      </c>
      <c r="D747">
        <f>_xlfn.XLOOKUP(C747,BH:BH,BI:BI)</f>
        <v/>
      </c>
      <c r="E747" t="n">
        <v>24750</v>
      </c>
      <c r="F747" t="inlineStr">
        <is>
          <t>Vuelo Mercedes Treadway</t>
        </is>
      </c>
      <c r="G747" s="234" t="n">
        <v>45651</v>
      </c>
      <c r="H747" s="234" t="n">
        <v>45655</v>
      </c>
      <c r="I747" t="inlineStr">
        <is>
          <t>VLO</t>
        </is>
      </c>
      <c r="J747">
        <f>_xlfn.XLOOKUP(I747,AS:AS,AU:AU)</f>
        <v/>
      </c>
      <c r="K747" t="inlineStr">
        <is>
          <t>USD</t>
        </is>
      </c>
      <c r="L747" s="238" t="n">
        <v>1476.6</v>
      </c>
      <c r="M747">
        <f>L747*_xlfn.XLOOKUP(K747,AM:AM,AN:AN)</f>
        <v/>
      </c>
      <c r="N747">
        <f>L747*_xlfn.XLOOKUP(K747,AM:AM,AO:AO)</f>
        <v/>
      </c>
      <c r="O747" s="238" t="n">
        <v>0</v>
      </c>
      <c r="P747">
        <f>O747*_xlfn.XLOOKUP(K747,AM:AM,AN:AN)</f>
        <v/>
      </c>
      <c r="Q747">
        <f>O747*_xlfn.XLOOKUP(K747,AM:AM,AO:AO)</f>
        <v/>
      </c>
      <c r="R747">
        <f>_xlfn.XLOOKUP(E747,AF:AF,AG:AG)</f>
        <v/>
      </c>
      <c r="S747">
        <f>_xlfn.XLOOKUP(E747,AF:AF,AI:AI)</f>
        <v/>
      </c>
      <c r="T747">
        <f>WEEKNUM(G747)</f>
        <v/>
      </c>
      <c r="U747">
        <f>YEAR(G747)</f>
        <v/>
      </c>
      <c r="V747" s="117">
        <f>IFERROR(Q747/N747,"0")</f>
        <v/>
      </c>
      <c r="AF747" t="n">
        <v>31473</v>
      </c>
      <c r="AG747" t="inlineStr">
        <is>
          <t>INTERCONTINENTAL GRAND STANFORD HONG KONG BY IHG</t>
        </is>
      </c>
      <c r="AH747" t="inlineStr">
        <is>
          <t>HTL</t>
        </is>
      </c>
      <c r="AI747" t="inlineStr">
        <is>
          <t>Hong Kong</t>
        </is>
      </c>
      <c r="BH747" t="n">
        <v>793</v>
      </c>
      <c r="BI747" t="inlineStr">
        <is>
          <t>VivianaS</t>
        </is>
      </c>
    </row>
    <row r="748">
      <c r="A748">
        <f>_xlfn.XLOOKUP(D748,BN:BN,BO:BO)</f>
        <v/>
      </c>
      <c r="B748" t="inlineStr">
        <is>
          <t>LLC</t>
        </is>
      </c>
      <c r="C748" t="n">
        <v>44</v>
      </c>
      <c r="D748">
        <f>_xlfn.XLOOKUP(C748,BH:BH,BI:BI)</f>
        <v/>
      </c>
      <c r="E748" t="n">
        <v>23966</v>
      </c>
      <c r="F748" t="inlineStr">
        <is>
          <t>Vuelo Charles Treadway</t>
        </is>
      </c>
      <c r="G748" s="234" t="n">
        <v>45651</v>
      </c>
      <c r="H748" s="234" t="n">
        <v>45655</v>
      </c>
      <c r="I748" t="inlineStr">
        <is>
          <t>VLO</t>
        </is>
      </c>
      <c r="J748">
        <f>_xlfn.XLOOKUP(I748,AS:AS,AU:AU)</f>
        <v/>
      </c>
      <c r="K748" t="inlineStr">
        <is>
          <t>USD</t>
        </is>
      </c>
      <c r="L748" s="238" t="n">
        <v>479.8</v>
      </c>
      <c r="M748">
        <f>L748*_xlfn.XLOOKUP(K748,AM:AM,AN:AN)</f>
        <v/>
      </c>
      <c r="N748">
        <f>L748*_xlfn.XLOOKUP(K748,AM:AM,AO:AO)</f>
        <v/>
      </c>
      <c r="O748" s="238" t="n">
        <v>0</v>
      </c>
      <c r="P748">
        <f>O748*_xlfn.XLOOKUP(K748,AM:AM,AN:AN)</f>
        <v/>
      </c>
      <c r="Q748">
        <f>O748*_xlfn.XLOOKUP(K748,AM:AM,AO:AO)</f>
        <v/>
      </c>
      <c r="R748">
        <f>_xlfn.XLOOKUP(E748,AF:AF,AG:AG)</f>
        <v/>
      </c>
      <c r="S748">
        <f>_xlfn.XLOOKUP(E748,AF:AF,AI:AI)</f>
        <v/>
      </c>
      <c r="T748">
        <f>WEEKNUM(G748)</f>
        <v/>
      </c>
      <c r="U748">
        <f>YEAR(G748)</f>
        <v/>
      </c>
      <c r="V748" s="117">
        <f>IFERROR(Q748/N748,"0")</f>
        <v/>
      </c>
      <c r="AF748" t="n">
        <v>31475</v>
      </c>
      <c r="AG748" t="inlineStr">
        <is>
          <t>IL SERENO HOTEL</t>
        </is>
      </c>
      <c r="AH748" t="inlineStr">
        <is>
          <t>HTL</t>
        </is>
      </c>
      <c r="AI748" t="inlineStr">
        <is>
          <t>Italy</t>
        </is>
      </c>
      <c r="BH748" t="n">
        <v>794</v>
      </c>
      <c r="BI748" t="inlineStr">
        <is>
          <t>IsraelB</t>
        </is>
      </c>
    </row>
    <row r="749">
      <c r="A749">
        <f>_xlfn.XLOOKUP(D749,BN:BN,BO:BO)</f>
        <v/>
      </c>
      <c r="B749" t="inlineStr">
        <is>
          <t>LLC</t>
        </is>
      </c>
      <c r="C749" t="n">
        <v>44</v>
      </c>
      <c r="D749">
        <f>_xlfn.XLOOKUP(C749,BH:BH,BI:BI)</f>
        <v/>
      </c>
      <c r="E749" t="n">
        <v>23966</v>
      </c>
      <c r="F749" t="inlineStr">
        <is>
          <t>Vuelo Mercedes Treadway</t>
        </is>
      </c>
      <c r="G749" s="234" t="n">
        <v>45651</v>
      </c>
      <c r="H749" s="234" t="n">
        <v>45655</v>
      </c>
      <c r="I749" t="inlineStr">
        <is>
          <t>VLO</t>
        </is>
      </c>
      <c r="J749">
        <f>_xlfn.XLOOKUP(I749,AS:AS,AU:AU)</f>
        <v/>
      </c>
      <c r="K749" t="inlineStr">
        <is>
          <t>USD</t>
        </is>
      </c>
      <c r="L749" s="238" t="n">
        <v>479.8</v>
      </c>
      <c r="M749">
        <f>L749*_xlfn.XLOOKUP(K749,AM:AM,AN:AN)</f>
        <v/>
      </c>
      <c r="N749">
        <f>L749*_xlfn.XLOOKUP(K749,AM:AM,AO:AO)</f>
        <v/>
      </c>
      <c r="O749" s="238" t="n">
        <v>0</v>
      </c>
      <c r="P749">
        <f>O749*_xlfn.XLOOKUP(K749,AM:AM,AN:AN)</f>
        <v/>
      </c>
      <c r="Q749">
        <f>O749*_xlfn.XLOOKUP(K749,AM:AM,AO:AO)</f>
        <v/>
      </c>
      <c r="R749">
        <f>_xlfn.XLOOKUP(E749,AF:AF,AG:AG)</f>
        <v/>
      </c>
      <c r="S749">
        <f>_xlfn.XLOOKUP(E749,AF:AF,AI:AI)</f>
        <v/>
      </c>
      <c r="T749">
        <f>WEEKNUM(G749)</f>
        <v/>
      </c>
      <c r="U749">
        <f>YEAR(G749)</f>
        <v/>
      </c>
      <c r="V749" s="117">
        <f>IFERROR(Q749/N749,"0")</f>
        <v/>
      </c>
      <c r="AF749" t="n">
        <v>31477</v>
      </c>
      <c r="AG749" t="inlineStr">
        <is>
          <t>HOTEL CIPRIANI, A BELMOND HOTEL, VENICE</t>
        </is>
      </c>
      <c r="AH749" t="inlineStr">
        <is>
          <t>HTL</t>
        </is>
      </c>
      <c r="AI749" t="inlineStr">
        <is>
          <t>Italy</t>
        </is>
      </c>
      <c r="BH749" t="n">
        <v>795</v>
      </c>
      <c r="BI749" t="inlineStr">
        <is>
          <t>MinervaH</t>
        </is>
      </c>
    </row>
    <row r="750">
      <c r="A750">
        <f>_xlfn.XLOOKUP(D750,BN:BN,BO:BO)</f>
        <v/>
      </c>
      <c r="B750" t="inlineStr">
        <is>
          <t>LLC</t>
        </is>
      </c>
      <c r="C750" t="n">
        <v>44</v>
      </c>
      <c r="D750">
        <f>_xlfn.XLOOKUP(C750,BH:BH,BI:BI)</f>
        <v/>
      </c>
      <c r="E750" t="n">
        <v>0</v>
      </c>
      <c r="F750" t="inlineStr">
        <is>
          <t>Fee de emisión de vuelos</t>
        </is>
      </c>
      <c r="G750" s="234" t="n">
        <v>45651</v>
      </c>
      <c r="H750" s="234" t="n">
        <v>45655</v>
      </c>
      <c r="I750" t="inlineStr">
        <is>
          <t>HPS</t>
        </is>
      </c>
      <c r="J750">
        <f>_xlfn.XLOOKUP(I750,AS:AS,AU:AU)</f>
        <v/>
      </c>
      <c r="K750" t="inlineStr">
        <is>
          <t>USD</t>
        </is>
      </c>
      <c r="L750" s="238" t="n">
        <v>70</v>
      </c>
      <c r="M750">
        <f>L750*_xlfn.XLOOKUP(K750,AM:AM,AN:AN)</f>
        <v/>
      </c>
      <c r="N750">
        <f>L750*_xlfn.XLOOKUP(K750,AM:AM,AO:AO)</f>
        <v/>
      </c>
      <c r="O750" s="238" t="n">
        <v>70</v>
      </c>
      <c r="P750">
        <f>O750*_xlfn.XLOOKUP(K750,AM:AM,AN:AN)</f>
        <v/>
      </c>
      <c r="Q750">
        <f>O750*_xlfn.XLOOKUP(K750,AM:AM,AO:AO)</f>
        <v/>
      </c>
      <c r="R750">
        <f>_xlfn.XLOOKUP(E750,AF:AF,AG:AG)</f>
        <v/>
      </c>
      <c r="S750">
        <f>_xlfn.XLOOKUP(E750,AF:AF,AI:AI)</f>
        <v/>
      </c>
      <c r="T750">
        <f>WEEKNUM(G750)</f>
        <v/>
      </c>
      <c r="U750">
        <f>YEAR(G750)</f>
        <v/>
      </c>
      <c r="V750" s="117">
        <f>IFERROR(Q750/N750,"0")</f>
        <v/>
      </c>
      <c r="AF750" t="n">
        <v>31484</v>
      </c>
      <c r="AG750" t="inlineStr">
        <is>
          <t>Esther Waisman</t>
        </is>
      </c>
      <c r="AH750" t="inlineStr">
        <is>
          <t>OTR</t>
        </is>
      </c>
      <c r="AI750" t="inlineStr">
        <is>
          <t>Spain</t>
        </is>
      </c>
      <c r="BH750" t="n">
        <v>796</v>
      </c>
      <c r="BI750" t="inlineStr">
        <is>
          <t>AndreaG</t>
        </is>
      </c>
    </row>
    <row r="751">
      <c r="A751">
        <f>_xlfn.XLOOKUP(D751,BN:BN,BO:BO)</f>
        <v/>
      </c>
      <c r="B751" t="inlineStr">
        <is>
          <t>LLC</t>
        </is>
      </c>
      <c r="C751" t="n">
        <v>44</v>
      </c>
      <c r="D751">
        <f>_xlfn.XLOOKUP(C751,BH:BH,BI:BI)</f>
        <v/>
      </c>
      <c r="E751" t="n">
        <v>0</v>
      </c>
      <c r="F751" t="inlineStr">
        <is>
          <t>Gastos de Operación</t>
        </is>
      </c>
      <c r="G751" s="234" t="n">
        <v>45651</v>
      </c>
      <c r="H751" s="234" t="n">
        <v>45655</v>
      </c>
      <c r="I751" t="inlineStr">
        <is>
          <t>HPS</t>
        </is>
      </c>
      <c r="J751">
        <f>_xlfn.XLOOKUP(I751,AS:AS,AU:AU)</f>
        <v/>
      </c>
      <c r="K751" t="inlineStr">
        <is>
          <t>USD</t>
        </is>
      </c>
      <c r="L751" s="238" t="n">
        <v>24.61</v>
      </c>
      <c r="M751">
        <f>L751*_xlfn.XLOOKUP(K751,AM:AM,AN:AN)</f>
        <v/>
      </c>
      <c r="N751">
        <f>L751*_xlfn.XLOOKUP(K751,AM:AM,AO:AO)</f>
        <v/>
      </c>
      <c r="O751" s="238" t="n">
        <v>24.61</v>
      </c>
      <c r="P751">
        <f>O751*_xlfn.XLOOKUP(K751,AM:AM,AN:AN)</f>
        <v/>
      </c>
      <c r="Q751">
        <f>O751*_xlfn.XLOOKUP(K751,AM:AM,AO:AO)</f>
        <v/>
      </c>
      <c r="R751">
        <f>_xlfn.XLOOKUP(E751,AF:AF,AG:AG)</f>
        <v/>
      </c>
      <c r="S751">
        <f>_xlfn.XLOOKUP(E751,AF:AF,AI:AI)</f>
        <v/>
      </c>
      <c r="T751">
        <f>WEEKNUM(G751)</f>
        <v/>
      </c>
      <c r="U751">
        <f>YEAR(G751)</f>
        <v/>
      </c>
      <c r="V751" s="117">
        <f>IFERROR(Q751/N751,"0")</f>
        <v/>
      </c>
      <c r="AF751" t="n">
        <v>31485</v>
      </c>
      <c r="AG751" t="inlineStr">
        <is>
          <t>Journey Mexico</t>
        </is>
      </c>
      <c r="AH751" t="inlineStr">
        <is>
          <t>PKT</t>
        </is>
      </c>
      <c r="AI751" t="inlineStr">
        <is>
          <t>Mexico</t>
        </is>
      </c>
      <c r="BH751" t="n">
        <v>797</v>
      </c>
      <c r="BI751" t="inlineStr">
        <is>
          <t>SalvadorR</t>
        </is>
      </c>
    </row>
    <row r="752">
      <c r="A752">
        <f>_xlfn.XLOOKUP(D752,BN:BN,BO:BO)</f>
        <v/>
      </c>
      <c r="B752" t="inlineStr">
        <is>
          <t>LLC</t>
        </is>
      </c>
      <c r="C752" t="n">
        <v>45</v>
      </c>
      <c r="D752">
        <f>_xlfn.XLOOKUP(C752,BH:BH,BI:BI)</f>
        <v/>
      </c>
      <c r="E752" t="n">
        <v>24812</v>
      </c>
      <c r="F752" t="inlineStr">
        <is>
          <t>Vuelo MEX-DXB-MEX</t>
        </is>
      </c>
      <c r="G752" s="234" t="n">
        <v>45716</v>
      </c>
      <c r="H752" s="234" t="n">
        <v>45736</v>
      </c>
      <c r="I752" t="inlineStr">
        <is>
          <t>VLO</t>
        </is>
      </c>
      <c r="J752">
        <f>_xlfn.XLOOKUP(I752,AS:AS,AU:AU)</f>
        <v/>
      </c>
      <c r="K752" t="inlineStr">
        <is>
          <t>USD</t>
        </is>
      </c>
      <c r="L752" s="238" t="n">
        <v>8355.879999999999</v>
      </c>
      <c r="M752">
        <f>L752*_xlfn.XLOOKUP(K752,AM:AM,AN:AN)</f>
        <v/>
      </c>
      <c r="N752">
        <f>L752*_xlfn.XLOOKUP(K752,AM:AM,AO:AO)</f>
        <v/>
      </c>
      <c r="O752" s="238" t="n">
        <v>0</v>
      </c>
      <c r="P752">
        <f>O752*_xlfn.XLOOKUP(K752,AM:AM,AN:AN)</f>
        <v/>
      </c>
      <c r="Q752">
        <f>O752*_xlfn.XLOOKUP(K752,AM:AM,AO:AO)</f>
        <v/>
      </c>
      <c r="R752">
        <f>_xlfn.XLOOKUP(E752,AF:AF,AG:AG)</f>
        <v/>
      </c>
      <c r="S752">
        <f>_xlfn.XLOOKUP(E752,AF:AF,AI:AI)</f>
        <v/>
      </c>
      <c r="T752">
        <f>WEEKNUM(G752)</f>
        <v/>
      </c>
      <c r="U752">
        <f>YEAR(G752)</f>
        <v/>
      </c>
      <c r="V752" s="117">
        <f>IFERROR(Q752/N752,"0")</f>
        <v/>
      </c>
      <c r="AF752" t="n">
        <v>31488</v>
      </c>
      <c r="AG752" t="inlineStr">
        <is>
          <t>DESERT AND DELTA SAFARIS</t>
        </is>
      </c>
      <c r="AH752" t="inlineStr">
        <is>
          <t>PKT</t>
        </is>
      </c>
      <c r="AI752" t="inlineStr">
        <is>
          <t>Botsuana</t>
        </is>
      </c>
      <c r="BH752" t="n">
        <v>798</v>
      </c>
      <c r="BI752" t="inlineStr">
        <is>
          <t>RafaellaP</t>
        </is>
      </c>
    </row>
    <row r="753">
      <c r="A753">
        <f>_xlfn.XLOOKUP(D753,BN:BN,BO:BO)</f>
        <v/>
      </c>
      <c r="B753" t="inlineStr">
        <is>
          <t>LLC</t>
        </is>
      </c>
      <c r="C753" t="n">
        <v>45</v>
      </c>
      <c r="D753">
        <f>_xlfn.XLOOKUP(C753,BH:BH,BI:BI)</f>
        <v/>
      </c>
      <c r="E753" t="n">
        <v>24812</v>
      </c>
      <c r="F753" t="inlineStr">
        <is>
          <t>Revisado de vuelo</t>
        </is>
      </c>
      <c r="G753" s="234" t="n">
        <v>45716</v>
      </c>
      <c r="H753" s="234" t="n">
        <v>45736</v>
      </c>
      <c r="I753" t="inlineStr">
        <is>
          <t>OTR</t>
        </is>
      </c>
      <c r="J753">
        <f>_xlfn.XLOOKUP(I753,AS:AS,AU:AU)</f>
        <v/>
      </c>
      <c r="K753" t="inlineStr">
        <is>
          <t>USD</t>
        </is>
      </c>
      <c r="L753" s="238" t="n">
        <v>1296.71</v>
      </c>
      <c r="M753">
        <f>L753*_xlfn.XLOOKUP(K753,AM:AM,AN:AN)</f>
        <v/>
      </c>
      <c r="N753">
        <f>L753*_xlfn.XLOOKUP(K753,AM:AM,AO:AO)</f>
        <v/>
      </c>
      <c r="O753" s="238" t="n">
        <v>0</v>
      </c>
      <c r="P753">
        <f>O753*_xlfn.XLOOKUP(K753,AM:AM,AN:AN)</f>
        <v/>
      </c>
      <c r="Q753">
        <f>O753*_xlfn.XLOOKUP(K753,AM:AM,AO:AO)</f>
        <v/>
      </c>
      <c r="R753">
        <f>_xlfn.XLOOKUP(E753,AF:AF,AG:AG)</f>
        <v/>
      </c>
      <c r="S753">
        <f>_xlfn.XLOOKUP(E753,AF:AF,AI:AI)</f>
        <v/>
      </c>
      <c r="T753">
        <f>WEEKNUM(G753)</f>
        <v/>
      </c>
      <c r="U753">
        <f>YEAR(G753)</f>
        <v/>
      </c>
      <c r="V753" s="117">
        <f>IFERROR(Q753/N753,"0")</f>
        <v/>
      </c>
      <c r="AF753" t="n">
        <v>31489</v>
      </c>
      <c r="AG753" t="inlineStr">
        <is>
          <t>AFRICAN BUSH CAMPS LIMITED</t>
        </is>
      </c>
      <c r="AH753" t="inlineStr">
        <is>
          <t>PKT</t>
        </is>
      </c>
      <c r="AI753" t="inlineStr">
        <is>
          <t>United Kingdom</t>
        </is>
      </c>
      <c r="BH753" t="n">
        <v>799</v>
      </c>
      <c r="BI753" t="inlineStr">
        <is>
          <t>VivianaS</t>
        </is>
      </c>
    </row>
    <row r="754">
      <c r="A754">
        <f>_xlfn.XLOOKUP(D754,BN:BN,BO:BO)</f>
        <v/>
      </c>
      <c r="B754" t="inlineStr">
        <is>
          <t>LLC</t>
        </is>
      </c>
      <c r="C754" t="n">
        <v>45</v>
      </c>
      <c r="D754">
        <f>_xlfn.XLOOKUP(C754,BH:BH,BI:BI)</f>
        <v/>
      </c>
      <c r="E754" t="n">
        <v>25348</v>
      </c>
      <c r="F754" t="inlineStr">
        <is>
          <t>Hospedaje y transfer</t>
        </is>
      </c>
      <c r="G754" s="234" t="n">
        <v>45716</v>
      </c>
      <c r="H754" s="234" t="n">
        <v>45736</v>
      </c>
      <c r="I754" t="inlineStr">
        <is>
          <t>HTL</t>
        </is>
      </c>
      <c r="J754">
        <f>_xlfn.XLOOKUP(I754,AS:AS,AU:AU)</f>
        <v/>
      </c>
      <c r="K754" t="inlineStr">
        <is>
          <t>USD</t>
        </is>
      </c>
      <c r="L754" s="238" t="n">
        <v>6007</v>
      </c>
      <c r="M754">
        <f>L754*_xlfn.XLOOKUP(K754,AM:AM,AN:AN)</f>
        <v/>
      </c>
      <c r="N754">
        <f>L754*_xlfn.XLOOKUP(K754,AM:AM,AO:AO)</f>
        <v/>
      </c>
      <c r="O754" s="238" t="n">
        <v>0</v>
      </c>
      <c r="P754">
        <f>O754*_xlfn.XLOOKUP(K754,AM:AM,AN:AN)</f>
        <v/>
      </c>
      <c r="Q754">
        <f>O754*_xlfn.XLOOKUP(K754,AM:AM,AO:AO)</f>
        <v/>
      </c>
      <c r="R754">
        <f>_xlfn.XLOOKUP(E754,AF:AF,AG:AG)</f>
        <v/>
      </c>
      <c r="S754">
        <f>_xlfn.XLOOKUP(E754,AF:AF,AI:AI)</f>
        <v/>
      </c>
      <c r="T754">
        <f>WEEKNUM(G754)</f>
        <v/>
      </c>
      <c r="U754">
        <f>YEAR(G754)</f>
        <v/>
      </c>
      <c r="V754" s="117">
        <f>IFERROR(Q754/N754,"0")</f>
        <v/>
      </c>
      <c r="AF754" t="n">
        <v>31491</v>
      </c>
      <c r="AG754" t="inlineStr">
        <is>
          <t>JTB Global Marketing &amp; Travel Inc.</t>
        </is>
      </c>
      <c r="AH754" t="inlineStr">
        <is>
          <t>OTR</t>
        </is>
      </c>
      <c r="AI754" t="inlineStr">
        <is>
          <t>Japan</t>
        </is>
      </c>
      <c r="BH754" t="n">
        <v>800</v>
      </c>
      <c r="BI754" t="inlineStr">
        <is>
          <t>FernandaS</t>
        </is>
      </c>
    </row>
    <row r="755">
      <c r="A755">
        <f>_xlfn.XLOOKUP(D755,BN:BN,BO:BO)</f>
        <v/>
      </c>
      <c r="B755" t="inlineStr">
        <is>
          <t>LLC</t>
        </is>
      </c>
      <c r="C755" t="n">
        <v>45</v>
      </c>
      <c r="D755">
        <f>_xlfn.XLOOKUP(C755,BH:BH,BI:BI)</f>
        <v/>
      </c>
      <c r="E755" t="n">
        <v>25693</v>
      </c>
      <c r="F755" t="inlineStr">
        <is>
          <t>VISA - India</t>
        </is>
      </c>
      <c r="G755" s="234" t="n">
        <v>45716</v>
      </c>
      <c r="H755" s="234" t="n">
        <v>45736</v>
      </c>
      <c r="I755" t="inlineStr">
        <is>
          <t>VIS</t>
        </is>
      </c>
      <c r="J755">
        <f>_xlfn.XLOOKUP(I755,AS:AS,AU:AU)</f>
        <v/>
      </c>
      <c r="K755" t="inlineStr">
        <is>
          <t>USD</t>
        </is>
      </c>
      <c r="L755" s="238" t="n">
        <v>40</v>
      </c>
      <c r="M755">
        <f>L755*_xlfn.XLOOKUP(K755,AM:AM,AN:AN)</f>
        <v/>
      </c>
      <c r="N755">
        <f>L755*_xlfn.XLOOKUP(K755,AM:AM,AO:AO)</f>
        <v/>
      </c>
      <c r="O755" s="238" t="n">
        <v>0</v>
      </c>
      <c r="P755">
        <f>O755*_xlfn.XLOOKUP(K755,AM:AM,AN:AN)</f>
        <v/>
      </c>
      <c r="Q755">
        <f>O755*_xlfn.XLOOKUP(K755,AM:AM,AO:AO)</f>
        <v/>
      </c>
      <c r="R755">
        <f>_xlfn.XLOOKUP(E755,AF:AF,AG:AG)</f>
        <v/>
      </c>
      <c r="S755">
        <f>_xlfn.XLOOKUP(E755,AF:AF,AI:AI)</f>
        <v/>
      </c>
      <c r="T755">
        <f>WEEKNUM(G755)</f>
        <v/>
      </c>
      <c r="U755">
        <f>YEAR(G755)</f>
        <v/>
      </c>
      <c r="V755" s="117">
        <f>IFERROR(Q755/N755,"0")</f>
        <v/>
      </c>
      <c r="AF755" t="n">
        <v>31571</v>
      </c>
      <c r="AG755" t="inlineStr">
        <is>
          <t>AMPERSAND RWANDA LTD</t>
        </is>
      </c>
      <c r="AH755" t="inlineStr">
        <is>
          <t>PKT</t>
        </is>
      </c>
      <c r="AI755" t="inlineStr">
        <is>
          <t>Rwanda</t>
        </is>
      </c>
      <c r="BH755" t="n">
        <v>802</v>
      </c>
      <c r="BI755" t="inlineStr">
        <is>
          <t>ClaudiaF</t>
        </is>
      </c>
    </row>
    <row r="756">
      <c r="A756">
        <f>_xlfn.XLOOKUP(D756,BN:BN,BO:BO)</f>
        <v/>
      </c>
      <c r="B756" t="inlineStr">
        <is>
          <t>LLC</t>
        </is>
      </c>
      <c r="C756" t="n">
        <v>46</v>
      </c>
      <c r="D756">
        <f>_xlfn.XLOOKUP(C756,BH:BH,BI:BI)</f>
        <v/>
      </c>
      <c r="E756" t="n">
        <v>24825</v>
      </c>
      <c r="F756" t="inlineStr">
        <is>
          <t>Registro para recibir comisión</t>
        </is>
      </c>
      <c r="G756" s="234" t="n">
        <v>45568</v>
      </c>
      <c r="H756" s="234" t="n">
        <v>45572</v>
      </c>
      <c r="I756" t="inlineStr">
        <is>
          <t>HTL</t>
        </is>
      </c>
      <c r="J756">
        <f>_xlfn.XLOOKUP(I756,AS:AS,AU:AU)</f>
        <v/>
      </c>
      <c r="K756" t="inlineStr">
        <is>
          <t>EUR</t>
        </is>
      </c>
      <c r="L756" s="238" t="n">
        <v>3400</v>
      </c>
      <c r="M756">
        <f>L756*_xlfn.XLOOKUP(K756,AM:AM,AN:AN)</f>
        <v/>
      </c>
      <c r="N756">
        <f>L756*_xlfn.XLOOKUP(K756,AM:AM,AO:AO)</f>
        <v/>
      </c>
      <c r="O756" s="238" t="n">
        <v>340</v>
      </c>
      <c r="P756">
        <f>O756*_xlfn.XLOOKUP(K756,AM:AM,AN:AN)</f>
        <v/>
      </c>
      <c r="Q756">
        <f>O756*_xlfn.XLOOKUP(K756,AM:AM,AO:AO)</f>
        <v/>
      </c>
      <c r="R756">
        <f>_xlfn.XLOOKUP(E756,AF:AF,AG:AG)</f>
        <v/>
      </c>
      <c r="S756">
        <f>_xlfn.XLOOKUP(E756,AF:AF,AI:AI)</f>
        <v/>
      </c>
      <c r="T756">
        <f>WEEKNUM(G756)</f>
        <v/>
      </c>
      <c r="U756">
        <f>YEAR(G756)</f>
        <v/>
      </c>
      <c r="V756" s="117">
        <f>IFERROR(Q756/N756,"0")</f>
        <v/>
      </c>
      <c r="AF756" t="n">
        <v>31574</v>
      </c>
      <c r="AG756" t="inlineStr">
        <is>
          <t>NATURAL SELECTION SAFARIS</t>
        </is>
      </c>
      <c r="AH756" t="inlineStr">
        <is>
          <t>PKT</t>
        </is>
      </c>
      <c r="AI756" t="inlineStr">
        <is>
          <t>South Africa</t>
        </is>
      </c>
      <c r="BH756" t="n">
        <v>803</v>
      </c>
      <c r="BI756" t="inlineStr">
        <is>
          <t>ClaudiaF</t>
        </is>
      </c>
    </row>
    <row r="757">
      <c r="A757">
        <f>_xlfn.XLOOKUP(D757,BN:BN,BO:BO)</f>
        <v/>
      </c>
      <c r="B757" t="inlineStr">
        <is>
          <t>LLC</t>
        </is>
      </c>
      <c r="C757" t="n">
        <v>47</v>
      </c>
      <c r="D757">
        <f>_xlfn.XLOOKUP(C757,BH:BH,BI:BI)</f>
        <v/>
      </c>
      <c r="E757" t="n">
        <v>24878</v>
      </c>
      <c r="F757" t="inlineStr">
        <is>
          <t>Servicio de hospedaje en Alpina Gstaad</t>
        </is>
      </c>
      <c r="G757" s="234" t="n">
        <v>45697</v>
      </c>
      <c r="H757" s="234" t="n">
        <v>45705</v>
      </c>
      <c r="I757" t="inlineStr">
        <is>
          <t>HTL</t>
        </is>
      </c>
      <c r="J757">
        <f>_xlfn.XLOOKUP(I757,AS:AS,AU:AU)</f>
        <v/>
      </c>
      <c r="K757" t="inlineStr">
        <is>
          <t>MXN</t>
        </is>
      </c>
      <c r="L757" s="238" t="n">
        <v>559284.52</v>
      </c>
      <c r="M757">
        <f>L757*_xlfn.XLOOKUP(K757,AM:AM,AN:AN)</f>
        <v/>
      </c>
      <c r="N757">
        <f>L757*_xlfn.XLOOKUP(K757,AM:AM,AO:AO)</f>
        <v/>
      </c>
      <c r="O757" s="238" t="n">
        <v>109348.51</v>
      </c>
      <c r="P757">
        <f>O757*_xlfn.XLOOKUP(K757,AM:AM,AN:AN)</f>
        <v/>
      </c>
      <c r="Q757">
        <f>O757*_xlfn.XLOOKUP(K757,AM:AM,AO:AO)</f>
        <v/>
      </c>
      <c r="R757">
        <f>_xlfn.XLOOKUP(E757,AF:AF,AG:AG)</f>
        <v/>
      </c>
      <c r="S757">
        <f>_xlfn.XLOOKUP(E757,AF:AF,AI:AI)</f>
        <v/>
      </c>
      <c r="T757">
        <f>WEEKNUM(G757)</f>
        <v/>
      </c>
      <c r="U757">
        <f>YEAR(G757)</f>
        <v/>
      </c>
      <c r="V757" s="117">
        <f>IFERROR(Q757/N757,"0")</f>
        <v/>
      </c>
      <c r="AF757" t="n">
        <v>31575</v>
      </c>
      <c r="AG757" t="inlineStr">
        <is>
          <t>HOTEL CAP ROCAT</t>
        </is>
      </c>
      <c r="AH757" t="inlineStr">
        <is>
          <t>HTL</t>
        </is>
      </c>
      <c r="AI757" t="inlineStr">
        <is>
          <t>Spain</t>
        </is>
      </c>
      <c r="BH757" t="n">
        <v>804</v>
      </c>
      <c r="BI757" t="inlineStr">
        <is>
          <t>IsraelB</t>
        </is>
      </c>
    </row>
    <row r="758">
      <c r="A758">
        <f>_xlfn.XLOOKUP(D758,BN:BN,BO:BO)</f>
        <v/>
      </c>
      <c r="B758" t="inlineStr">
        <is>
          <t>LLC</t>
        </is>
      </c>
      <c r="C758" t="n">
        <v>47</v>
      </c>
      <c r="D758">
        <f>_xlfn.XLOOKUP(C758,BH:BH,BI:BI)</f>
        <v/>
      </c>
      <c r="E758" t="n">
        <v>25780</v>
      </c>
      <c r="F758" t="inlineStr">
        <is>
          <t>Comisión</t>
        </is>
      </c>
      <c r="G758" s="234" t="n">
        <v>45697</v>
      </c>
      <c r="H758" s="234" t="n">
        <v>45705</v>
      </c>
      <c r="I758" t="inlineStr">
        <is>
          <t>TRF</t>
        </is>
      </c>
      <c r="J758">
        <f>_xlfn.XLOOKUP(I758,AS:AS,AU:AU)</f>
        <v/>
      </c>
      <c r="K758" t="inlineStr">
        <is>
          <t>MXN</t>
        </is>
      </c>
      <c r="L758" s="238" t="n">
        <v>737.89</v>
      </c>
      <c r="M758">
        <f>L758*_xlfn.XLOOKUP(K758,AM:AM,AN:AN)</f>
        <v/>
      </c>
      <c r="N758">
        <f>L758*_xlfn.XLOOKUP(K758,AM:AM,AO:AO)</f>
        <v/>
      </c>
      <c r="O758" s="238" t="n">
        <v>737.89</v>
      </c>
      <c r="P758">
        <f>O758*_xlfn.XLOOKUP(K758,AM:AM,AN:AN)</f>
        <v/>
      </c>
      <c r="Q758">
        <f>O758*_xlfn.XLOOKUP(K758,AM:AM,AO:AO)</f>
        <v/>
      </c>
      <c r="R758">
        <f>_xlfn.XLOOKUP(E758,AF:AF,AG:AG)</f>
        <v/>
      </c>
      <c r="S758">
        <f>_xlfn.XLOOKUP(E758,AF:AF,AI:AI)</f>
        <v/>
      </c>
      <c r="T758">
        <f>WEEKNUM(G758)</f>
        <v/>
      </c>
      <c r="U758">
        <f>YEAR(G758)</f>
        <v/>
      </c>
      <c r="V758" s="117">
        <f>IFERROR(Q758/N758,"0")</f>
        <v/>
      </c>
      <c r="AF758" t="n">
        <v>31583</v>
      </c>
      <c r="AG758" t="inlineStr">
        <is>
          <t>ABERCROMBIE AND KENT EGYPT</t>
        </is>
      </c>
      <c r="AH758" t="inlineStr">
        <is>
          <t>PKT</t>
        </is>
      </c>
      <c r="AI758" t="inlineStr">
        <is>
          <t>Egypt</t>
        </is>
      </c>
      <c r="BH758" t="n">
        <v>805</v>
      </c>
      <c r="BI758" t="inlineStr">
        <is>
          <t>MariaJose</t>
        </is>
      </c>
    </row>
    <row r="759">
      <c r="A759">
        <f>_xlfn.XLOOKUP(D759,BN:BN,BO:BO)</f>
        <v/>
      </c>
      <c r="B759" t="inlineStr">
        <is>
          <t>LLC</t>
        </is>
      </c>
      <c r="C759" t="n">
        <v>47</v>
      </c>
      <c r="D759">
        <f>_xlfn.XLOOKUP(C759,BH:BH,BI:BI)</f>
        <v/>
      </c>
      <c r="E759" t="n">
        <v>25780</v>
      </c>
      <c r="F759" t="inlineStr">
        <is>
          <t>Comisión</t>
        </is>
      </c>
      <c r="G759" s="234" t="n">
        <v>45697</v>
      </c>
      <c r="H759" s="234" t="n">
        <v>45705</v>
      </c>
      <c r="I759" t="inlineStr">
        <is>
          <t>TRF</t>
        </is>
      </c>
      <c r="J759">
        <f>_xlfn.XLOOKUP(I759,AS:AS,AU:AU)</f>
        <v/>
      </c>
      <c r="K759" t="inlineStr">
        <is>
          <t>MXN</t>
        </is>
      </c>
      <c r="L759" s="238" t="n">
        <v>737.89</v>
      </c>
      <c r="M759">
        <f>L759*_xlfn.XLOOKUP(K759,AM:AM,AN:AN)</f>
        <v/>
      </c>
      <c r="N759">
        <f>L759*_xlfn.XLOOKUP(K759,AM:AM,AO:AO)</f>
        <v/>
      </c>
      <c r="O759" s="238" t="n">
        <v>737.89</v>
      </c>
      <c r="P759">
        <f>O759*_xlfn.XLOOKUP(K759,AM:AM,AN:AN)</f>
        <v/>
      </c>
      <c r="Q759">
        <f>O759*_xlfn.XLOOKUP(K759,AM:AM,AO:AO)</f>
        <v/>
      </c>
      <c r="R759">
        <f>_xlfn.XLOOKUP(E759,AF:AF,AG:AG)</f>
        <v/>
      </c>
      <c r="S759">
        <f>_xlfn.XLOOKUP(E759,AF:AF,AI:AI)</f>
        <v/>
      </c>
      <c r="T759">
        <f>WEEKNUM(G759)</f>
        <v/>
      </c>
      <c r="U759">
        <f>YEAR(G759)</f>
        <v/>
      </c>
      <c r="V759" s="117">
        <f>IFERROR(Q759/N759,"0")</f>
        <v/>
      </c>
      <c r="AF759" t="n">
        <v>31586</v>
      </c>
      <c r="AG759" t="inlineStr">
        <is>
          <t>CONRAD OSAKA</t>
        </is>
      </c>
      <c r="AH759" t="inlineStr">
        <is>
          <t>HTL</t>
        </is>
      </c>
      <c r="AI759" t="inlineStr">
        <is>
          <t>Japan</t>
        </is>
      </c>
      <c r="BH759" t="n">
        <v>806</v>
      </c>
      <c r="BI759" t="inlineStr">
        <is>
          <t>MariaJose</t>
        </is>
      </c>
    </row>
    <row r="760">
      <c r="A760">
        <f>_xlfn.XLOOKUP(D760,BN:BN,BO:BO)</f>
        <v/>
      </c>
      <c r="B760" t="inlineStr">
        <is>
          <t>LLC</t>
        </is>
      </c>
      <c r="C760" t="n">
        <v>47</v>
      </c>
      <c r="D760">
        <f>_xlfn.XLOOKUP(C760,BH:BH,BI:BI)</f>
        <v/>
      </c>
      <c r="E760" t="n">
        <v>0</v>
      </c>
      <c r="F760" t="inlineStr">
        <is>
          <t>5% Transferencia **</t>
        </is>
      </c>
      <c r="G760" s="234" t="n">
        <v>45697</v>
      </c>
      <c r="H760" s="234" t="n">
        <v>45705</v>
      </c>
      <c r="I760" t="inlineStr">
        <is>
          <t>CPT</t>
        </is>
      </c>
      <c r="J760">
        <f>_xlfn.XLOOKUP(I760,AS:AS,AU:AU)</f>
        <v/>
      </c>
      <c r="K760" t="inlineStr">
        <is>
          <t>MXN</t>
        </is>
      </c>
      <c r="L760" s="238" t="n">
        <v>29513.7</v>
      </c>
      <c r="M760">
        <f>L760*_xlfn.XLOOKUP(K760,AM:AM,AN:AN)</f>
        <v/>
      </c>
      <c r="N760">
        <f>L760*_xlfn.XLOOKUP(K760,AM:AM,AO:AO)</f>
        <v/>
      </c>
      <c r="O760" s="238" t="n">
        <v>29513.7</v>
      </c>
      <c r="P760">
        <f>O760*_xlfn.XLOOKUP(K760,AM:AM,AN:AN)</f>
        <v/>
      </c>
      <c r="Q760">
        <f>O760*_xlfn.XLOOKUP(K760,AM:AM,AO:AO)</f>
        <v/>
      </c>
      <c r="R760">
        <f>_xlfn.XLOOKUP(E760,AF:AF,AG:AG)</f>
        <v/>
      </c>
      <c r="S760">
        <f>_xlfn.XLOOKUP(E760,AF:AF,AI:AI)</f>
        <v/>
      </c>
      <c r="T760">
        <f>WEEKNUM(G760)</f>
        <v/>
      </c>
      <c r="U760">
        <f>YEAR(G760)</f>
        <v/>
      </c>
      <c r="V760" s="117">
        <f>IFERROR(Q760/N760,"0")</f>
        <v/>
      </c>
      <c r="AF760" t="n">
        <v>31587</v>
      </c>
      <c r="AG760" t="inlineStr">
        <is>
          <t>THE THOUSAND KYOTO</t>
        </is>
      </c>
      <c r="AH760" t="inlineStr">
        <is>
          <t>HTL</t>
        </is>
      </c>
      <c r="AI760" t="inlineStr">
        <is>
          <t>Japan</t>
        </is>
      </c>
      <c r="BH760" t="n">
        <v>807</v>
      </c>
      <c r="BI760" t="inlineStr">
        <is>
          <t>LuisHdz</t>
        </is>
      </c>
    </row>
    <row r="761">
      <c r="A761">
        <f>_xlfn.XLOOKUP(D761,BN:BN,BO:BO)</f>
        <v/>
      </c>
      <c r="B761" t="inlineStr">
        <is>
          <t>LLC</t>
        </is>
      </c>
      <c r="C761" t="n">
        <v>48</v>
      </c>
      <c r="D761">
        <f>_xlfn.XLOOKUP(C761,BH:BH,BI:BI)</f>
        <v/>
      </c>
      <c r="E761" t="n">
        <v>24893</v>
      </c>
      <c r="F761" t="inlineStr">
        <is>
          <t>Servicio de transporte en Jet</t>
        </is>
      </c>
      <c r="G761" s="234" t="n">
        <v>45620</v>
      </c>
      <c r="H761" s="234" t="n">
        <v>45626</v>
      </c>
      <c r="I761" t="inlineStr">
        <is>
          <t>TRF</t>
        </is>
      </c>
      <c r="J761">
        <f>_xlfn.XLOOKUP(I761,AS:AS,AU:AU)</f>
        <v/>
      </c>
      <c r="K761" t="inlineStr">
        <is>
          <t>USD</t>
        </is>
      </c>
      <c r="L761" s="238" t="n">
        <v>51000</v>
      </c>
      <c r="M761">
        <f>L761*_xlfn.XLOOKUP(K761,AM:AM,AN:AN)</f>
        <v/>
      </c>
      <c r="N761">
        <f>L761*_xlfn.XLOOKUP(K761,AM:AM,AO:AO)</f>
        <v/>
      </c>
      <c r="O761" s="238" t="n">
        <v>5100</v>
      </c>
      <c r="P761">
        <f>O761*_xlfn.XLOOKUP(K761,AM:AM,AN:AN)</f>
        <v/>
      </c>
      <c r="Q761">
        <f>O761*_xlfn.XLOOKUP(K761,AM:AM,AO:AO)</f>
        <v/>
      </c>
      <c r="R761">
        <f>_xlfn.XLOOKUP(E761,AF:AF,AG:AG)</f>
        <v/>
      </c>
      <c r="S761">
        <f>_xlfn.XLOOKUP(E761,AF:AF,AI:AI)</f>
        <v/>
      </c>
      <c r="T761">
        <f>WEEKNUM(G761)</f>
        <v/>
      </c>
      <c r="U761">
        <f>YEAR(G761)</f>
        <v/>
      </c>
      <c r="V761" s="117">
        <f>IFERROR(Q761/N761,"0")</f>
        <v/>
      </c>
      <c r="AF761" t="n">
        <v>31588</v>
      </c>
      <c r="AG761" t="inlineStr">
        <is>
          <t>TAHITI ISLANDS TRAVEL</t>
        </is>
      </c>
      <c r="AH761" t="inlineStr">
        <is>
          <t>PKT</t>
        </is>
      </c>
      <c r="AI761" t="inlineStr">
        <is>
          <t>Tahiti, French Polynesia</t>
        </is>
      </c>
      <c r="BH761" t="n">
        <v>808</v>
      </c>
      <c r="BI761" t="inlineStr">
        <is>
          <t>FernandaS</t>
        </is>
      </c>
    </row>
    <row r="762">
      <c r="A762">
        <f>_xlfn.XLOOKUP(D762,BN:BN,BO:BO)</f>
        <v/>
      </c>
      <c r="B762" t="inlineStr">
        <is>
          <t>LLC</t>
        </is>
      </c>
      <c r="C762" t="n">
        <v>48</v>
      </c>
      <c r="D762">
        <f>_xlfn.XLOOKUP(C762,BH:BH,BI:BI)</f>
        <v/>
      </c>
      <c r="E762" t="n">
        <v>24894</v>
      </c>
      <c r="F762" t="inlineStr">
        <is>
          <t>Servicio de Yate</t>
        </is>
      </c>
      <c r="G762" s="234" t="n">
        <v>45620</v>
      </c>
      <c r="H762" s="234" t="n">
        <v>45626</v>
      </c>
      <c r="I762" t="inlineStr">
        <is>
          <t>OTR</t>
        </is>
      </c>
      <c r="J762">
        <f>_xlfn.XLOOKUP(I762,AS:AS,AU:AU)</f>
        <v/>
      </c>
      <c r="K762" t="inlineStr">
        <is>
          <t>USD</t>
        </is>
      </c>
      <c r="L762" s="238" t="n">
        <v>48000</v>
      </c>
      <c r="M762">
        <f>L762*_xlfn.XLOOKUP(K762,AM:AM,AN:AN)</f>
        <v/>
      </c>
      <c r="N762">
        <f>L762*_xlfn.XLOOKUP(K762,AM:AM,AO:AO)</f>
        <v/>
      </c>
      <c r="O762" s="238" t="n">
        <v>4800</v>
      </c>
      <c r="P762">
        <f>O762*_xlfn.XLOOKUP(K762,AM:AM,AN:AN)</f>
        <v/>
      </c>
      <c r="Q762">
        <f>O762*_xlfn.XLOOKUP(K762,AM:AM,AO:AO)</f>
        <v/>
      </c>
      <c r="R762">
        <f>_xlfn.XLOOKUP(E762,AF:AF,AG:AG)</f>
        <v/>
      </c>
      <c r="S762">
        <f>_xlfn.XLOOKUP(E762,AF:AF,AI:AI)</f>
        <v/>
      </c>
      <c r="T762">
        <f>WEEKNUM(G762)</f>
        <v/>
      </c>
      <c r="U762">
        <f>YEAR(G762)</f>
        <v/>
      </c>
      <c r="V762" s="117">
        <f>IFERROR(Q762/N762,"0")</f>
        <v/>
      </c>
      <c r="AF762" t="n">
        <v>31597</v>
      </c>
      <c r="AG762" t="inlineStr">
        <is>
          <t>MARRIOTT ANCHORAGE DOWNTOWN</t>
        </is>
      </c>
      <c r="AH762" t="inlineStr">
        <is>
          <t>HTL</t>
        </is>
      </c>
      <c r="AI762" t="inlineStr">
        <is>
          <t>United States</t>
        </is>
      </c>
      <c r="BH762" t="n">
        <v>809</v>
      </c>
      <c r="BI762" t="inlineStr">
        <is>
          <t>VivianaS</t>
        </is>
      </c>
    </row>
    <row r="763">
      <c r="A763">
        <f>_xlfn.XLOOKUP(D763,BN:BN,BO:BO)</f>
        <v/>
      </c>
      <c r="B763" t="inlineStr">
        <is>
          <t>LLC</t>
        </is>
      </c>
      <c r="C763" t="n">
        <v>49</v>
      </c>
      <c r="D763">
        <f>_xlfn.XLOOKUP(C763,BH:BH,BI:BI)</f>
        <v/>
      </c>
      <c r="E763" t="n">
        <v>24898</v>
      </c>
      <c r="F763" t="inlineStr">
        <is>
          <t>Enchantment Resort</t>
        </is>
      </c>
      <c r="G763" s="234" t="n">
        <v>45676</v>
      </c>
      <c r="H763" s="234" t="n">
        <v>45680</v>
      </c>
      <c r="I763" t="inlineStr">
        <is>
          <t>HTL</t>
        </is>
      </c>
      <c r="J763">
        <f>_xlfn.XLOOKUP(I763,AS:AS,AU:AU)</f>
        <v/>
      </c>
      <c r="K763" t="inlineStr">
        <is>
          <t>USD</t>
        </is>
      </c>
      <c r="L763" s="238" t="n">
        <v>4997.26</v>
      </c>
      <c r="M763">
        <f>L763*_xlfn.XLOOKUP(K763,AM:AM,AN:AN)</f>
        <v/>
      </c>
      <c r="N763">
        <f>L763*_xlfn.XLOOKUP(K763,AM:AM,AO:AO)</f>
        <v/>
      </c>
      <c r="O763" s="238" t="n">
        <v>418</v>
      </c>
      <c r="P763">
        <f>O763*_xlfn.XLOOKUP(K763,AM:AM,AN:AN)</f>
        <v/>
      </c>
      <c r="Q763">
        <f>O763*_xlfn.XLOOKUP(K763,AM:AM,AO:AO)</f>
        <v/>
      </c>
      <c r="R763">
        <f>_xlfn.XLOOKUP(E763,AF:AF,AG:AG)</f>
        <v/>
      </c>
      <c r="S763">
        <f>_xlfn.XLOOKUP(E763,AF:AF,AI:AI)</f>
        <v/>
      </c>
      <c r="T763">
        <f>WEEKNUM(G763)</f>
        <v/>
      </c>
      <c r="U763">
        <f>YEAR(G763)</f>
        <v/>
      </c>
      <c r="V763" s="117">
        <f>IFERROR(Q763/N763,"0")</f>
        <v/>
      </c>
      <c r="AF763" t="n">
        <v>31622</v>
      </c>
      <c r="AG763" t="inlineStr">
        <is>
          <t>FOUR SEASONS HOTEL RIYADH AT KINGDOM CENTER</t>
        </is>
      </c>
      <c r="AH763" t="inlineStr">
        <is>
          <t>HTL</t>
        </is>
      </c>
      <c r="AI763" t="inlineStr">
        <is>
          <t>Saudi Arabia</t>
        </is>
      </c>
      <c r="BH763" t="n">
        <v>810</v>
      </c>
      <c r="BI763" t="inlineStr">
        <is>
          <t>DianaM</t>
        </is>
      </c>
    </row>
    <row r="764">
      <c r="A764">
        <f>_xlfn.XLOOKUP(D764,BN:BN,BO:BO)</f>
        <v/>
      </c>
      <c r="B764" t="inlineStr">
        <is>
          <t>LLC</t>
        </is>
      </c>
      <c r="C764" t="n">
        <v>50</v>
      </c>
      <c r="D764">
        <f>_xlfn.XLOOKUP(C764,BH:BH,BI:BI)</f>
        <v/>
      </c>
      <c r="E764" t="n">
        <v>23590</v>
      </c>
      <c r="F764" t="inlineStr">
        <is>
          <t>Vuelo MEX-JFK-MEX/Ari Berger</t>
        </is>
      </c>
      <c r="G764" s="234" t="n">
        <v>45669</v>
      </c>
      <c r="H764" s="234" t="n">
        <v>45672</v>
      </c>
      <c r="I764" t="inlineStr">
        <is>
          <t>VLO</t>
        </is>
      </c>
      <c r="J764">
        <f>_xlfn.XLOOKUP(I764,AS:AS,AU:AU)</f>
        <v/>
      </c>
      <c r="K764" t="inlineStr">
        <is>
          <t>USD</t>
        </is>
      </c>
      <c r="L764" s="238" t="n">
        <v>1954.82</v>
      </c>
      <c r="M764">
        <f>L764*_xlfn.XLOOKUP(K764,AM:AM,AN:AN)</f>
        <v/>
      </c>
      <c r="N764">
        <f>L764*_xlfn.XLOOKUP(K764,AM:AM,AO:AO)</f>
        <v/>
      </c>
      <c r="O764" s="238" t="n">
        <v>0</v>
      </c>
      <c r="P764">
        <f>O764*_xlfn.XLOOKUP(K764,AM:AM,AN:AN)</f>
        <v/>
      </c>
      <c r="Q764">
        <f>O764*_xlfn.XLOOKUP(K764,AM:AM,AO:AO)</f>
        <v/>
      </c>
      <c r="R764">
        <f>_xlfn.XLOOKUP(E764,AF:AF,AG:AG)</f>
        <v/>
      </c>
      <c r="S764">
        <f>_xlfn.XLOOKUP(E764,AF:AF,AI:AI)</f>
        <v/>
      </c>
      <c r="T764">
        <f>WEEKNUM(G764)</f>
        <v/>
      </c>
      <c r="U764">
        <f>YEAR(G764)</f>
        <v/>
      </c>
      <c r="V764" s="117">
        <f>IFERROR(Q764/N764,"0")</f>
        <v/>
      </c>
      <c r="AF764" t="n">
        <v>31636</v>
      </c>
      <c r="AG764" t="inlineStr">
        <is>
          <t>MAISON DELANO PARIS</t>
        </is>
      </c>
      <c r="AH764" t="inlineStr">
        <is>
          <t>HTL</t>
        </is>
      </c>
      <c r="AI764" t="inlineStr">
        <is>
          <t>France</t>
        </is>
      </c>
      <c r="BH764" t="n">
        <v>811</v>
      </c>
      <c r="BI764" t="inlineStr">
        <is>
          <t>VeronicaN</t>
        </is>
      </c>
    </row>
    <row r="765">
      <c r="A765">
        <f>_xlfn.XLOOKUP(D765,BN:BN,BO:BO)</f>
        <v/>
      </c>
      <c r="B765" t="inlineStr">
        <is>
          <t>LLC</t>
        </is>
      </c>
      <c r="C765" t="n">
        <v>50</v>
      </c>
      <c r="D765">
        <f>_xlfn.XLOOKUP(C765,BH:BH,BI:BI)</f>
        <v/>
      </c>
      <c r="E765" t="n">
        <v>23590</v>
      </c>
      <c r="F765" t="inlineStr">
        <is>
          <t>Vuelo MEX-JFK-MEX/Lara Kosberg</t>
        </is>
      </c>
      <c r="G765" s="234" t="n">
        <v>45669</v>
      </c>
      <c r="H765" s="234" t="n">
        <v>45672</v>
      </c>
      <c r="I765" t="inlineStr">
        <is>
          <t>VLO</t>
        </is>
      </c>
      <c r="J765">
        <f>_xlfn.XLOOKUP(I765,AS:AS,AU:AU)</f>
        <v/>
      </c>
      <c r="K765" t="inlineStr">
        <is>
          <t>USD</t>
        </is>
      </c>
      <c r="L765" s="238" t="n">
        <v>1954.81</v>
      </c>
      <c r="M765">
        <f>L765*_xlfn.XLOOKUP(K765,AM:AM,AN:AN)</f>
        <v/>
      </c>
      <c r="N765">
        <f>L765*_xlfn.XLOOKUP(K765,AM:AM,AO:AO)</f>
        <v/>
      </c>
      <c r="O765" s="238" t="n">
        <v>0</v>
      </c>
      <c r="P765">
        <f>O765*_xlfn.XLOOKUP(K765,AM:AM,AN:AN)</f>
        <v/>
      </c>
      <c r="Q765">
        <f>O765*_xlfn.XLOOKUP(K765,AM:AM,AO:AO)</f>
        <v/>
      </c>
      <c r="R765">
        <f>_xlfn.XLOOKUP(E765,AF:AF,AG:AG)</f>
        <v/>
      </c>
      <c r="S765">
        <f>_xlfn.XLOOKUP(E765,AF:AF,AI:AI)</f>
        <v/>
      </c>
      <c r="T765">
        <f>WEEKNUM(G765)</f>
        <v/>
      </c>
      <c r="U765">
        <f>YEAR(G765)</f>
        <v/>
      </c>
      <c r="V765" s="117">
        <f>IFERROR(Q765/N765,"0")</f>
        <v/>
      </c>
      <c r="AF765" t="n">
        <v>31639</v>
      </c>
      <c r="AG765" t="inlineStr">
        <is>
          <t>ABERCROMBIE AND KENT JORDAN</t>
        </is>
      </c>
      <c r="AH765" t="inlineStr">
        <is>
          <t>PKT</t>
        </is>
      </c>
      <c r="AI765" t="inlineStr">
        <is>
          <t>Jordan</t>
        </is>
      </c>
      <c r="BH765" t="n">
        <v>812</v>
      </c>
      <c r="BI765" t="inlineStr">
        <is>
          <t>AndreaG</t>
        </is>
      </c>
    </row>
    <row r="766">
      <c r="A766">
        <f>_xlfn.XLOOKUP(D766,BN:BN,BO:BO)</f>
        <v/>
      </c>
      <c r="B766" t="inlineStr">
        <is>
          <t>LLC</t>
        </is>
      </c>
      <c r="C766" t="n">
        <v>50</v>
      </c>
      <c r="D766">
        <f>_xlfn.XLOOKUP(C766,BH:BH,BI:BI)</f>
        <v/>
      </c>
      <c r="E766" t="n">
        <v>0</v>
      </c>
      <c r="F766" t="inlineStr">
        <is>
          <t>Fee de emisión FIGWWG</t>
        </is>
      </c>
      <c r="G766" s="234" t="n">
        <v>45669</v>
      </c>
      <c r="H766" s="234" t="n">
        <v>45672</v>
      </c>
      <c r="I766" t="inlineStr">
        <is>
          <t>HPS</t>
        </is>
      </c>
      <c r="J766">
        <f>_xlfn.XLOOKUP(I766,AS:AS,AU:AU)</f>
        <v/>
      </c>
      <c r="K766" t="inlineStr">
        <is>
          <t>USD</t>
        </is>
      </c>
      <c r="L766" s="238" t="n">
        <v>70</v>
      </c>
      <c r="M766">
        <f>L766*_xlfn.XLOOKUP(K766,AM:AM,AN:AN)</f>
        <v/>
      </c>
      <c r="N766">
        <f>L766*_xlfn.XLOOKUP(K766,AM:AM,AO:AO)</f>
        <v/>
      </c>
      <c r="O766" s="238" t="n">
        <v>70</v>
      </c>
      <c r="P766">
        <f>O766*_xlfn.XLOOKUP(K766,AM:AM,AN:AN)</f>
        <v/>
      </c>
      <c r="Q766">
        <f>O766*_xlfn.XLOOKUP(K766,AM:AM,AO:AO)</f>
        <v/>
      </c>
      <c r="R766">
        <f>_xlfn.XLOOKUP(E766,AF:AF,AG:AG)</f>
        <v/>
      </c>
      <c r="S766">
        <f>_xlfn.XLOOKUP(E766,AF:AF,AI:AI)</f>
        <v/>
      </c>
      <c r="T766">
        <f>WEEKNUM(G766)</f>
        <v/>
      </c>
      <c r="U766">
        <f>YEAR(G766)</f>
        <v/>
      </c>
      <c r="V766" s="117">
        <f>IFERROR(Q766/N766,"0")</f>
        <v/>
      </c>
      <c r="AF766" t="n">
        <v>31641</v>
      </c>
      <c r="AG766" t="inlineStr">
        <is>
          <t>HOTEL VAL DE NEU</t>
        </is>
      </c>
      <c r="AH766" t="inlineStr">
        <is>
          <t>HTL</t>
        </is>
      </c>
      <c r="AI766" t="inlineStr">
        <is>
          <t>Spain</t>
        </is>
      </c>
      <c r="BH766" t="n">
        <v>813</v>
      </c>
      <c r="BI766" t="inlineStr">
        <is>
          <t>VeronicaN</t>
        </is>
      </c>
    </row>
    <row r="767">
      <c r="A767">
        <f>_xlfn.XLOOKUP(D767,BN:BN,BO:BO)</f>
        <v/>
      </c>
      <c r="B767" t="inlineStr">
        <is>
          <t>LLC</t>
        </is>
      </c>
      <c r="C767" t="n">
        <v>50</v>
      </c>
      <c r="D767">
        <f>_xlfn.XLOOKUP(C767,BH:BH,BI:BI)</f>
        <v/>
      </c>
      <c r="E767" t="n">
        <v>24267</v>
      </c>
      <c r="F767" t="inlineStr">
        <is>
          <t>Hospedaje en The Mark</t>
        </is>
      </c>
      <c r="G767" s="234" t="n">
        <v>45669</v>
      </c>
      <c r="H767" s="234" t="n">
        <v>45672</v>
      </c>
      <c r="I767" t="inlineStr">
        <is>
          <t>HTL</t>
        </is>
      </c>
      <c r="J767">
        <f>_xlfn.XLOOKUP(I767,AS:AS,AU:AU)</f>
        <v/>
      </c>
      <c r="K767" t="inlineStr">
        <is>
          <t>USD</t>
        </is>
      </c>
      <c r="L767" s="238" t="n">
        <v>4463.37</v>
      </c>
      <c r="M767">
        <f>L767*_xlfn.XLOOKUP(K767,AM:AM,AN:AN)</f>
        <v/>
      </c>
      <c r="N767">
        <f>L767*_xlfn.XLOOKUP(K767,AM:AM,AO:AO)</f>
        <v/>
      </c>
      <c r="O767" s="238" t="n">
        <v>497.25</v>
      </c>
      <c r="P767">
        <f>O767*_xlfn.XLOOKUP(K767,AM:AM,AN:AN)</f>
        <v/>
      </c>
      <c r="Q767">
        <f>O767*_xlfn.XLOOKUP(K767,AM:AM,AO:AO)</f>
        <v/>
      </c>
      <c r="R767">
        <f>_xlfn.XLOOKUP(E767,AF:AF,AG:AG)</f>
        <v/>
      </c>
      <c r="S767">
        <f>_xlfn.XLOOKUP(E767,AF:AF,AI:AI)</f>
        <v/>
      </c>
      <c r="T767">
        <f>WEEKNUM(G767)</f>
        <v/>
      </c>
      <c r="U767">
        <f>YEAR(G767)</f>
        <v/>
      </c>
      <c r="V767" s="117">
        <f>IFERROR(Q767/N767,"0")</f>
        <v/>
      </c>
      <c r="AF767" t="n">
        <v>31643</v>
      </c>
      <c r="AG767" t="inlineStr">
        <is>
          <t>ANDBEYOND SOUTH AFRICA</t>
        </is>
      </c>
      <c r="AH767" t="inlineStr">
        <is>
          <t>PKT</t>
        </is>
      </c>
      <c r="AI767" t="inlineStr">
        <is>
          <t>South Africa</t>
        </is>
      </c>
      <c r="BH767" t="n">
        <v>814</v>
      </c>
      <c r="BI767" t="inlineStr">
        <is>
          <t>MartinO</t>
        </is>
      </c>
    </row>
    <row r="768">
      <c r="A768">
        <f>_xlfn.XLOOKUP(D768,BN:BN,BO:BO)</f>
        <v/>
      </c>
      <c r="B768" t="inlineStr">
        <is>
          <t>LLC</t>
        </is>
      </c>
      <c r="C768" t="n">
        <v>50</v>
      </c>
      <c r="D768">
        <f>_xlfn.XLOOKUP(C768,BH:BH,BI:BI)</f>
        <v/>
      </c>
      <c r="E768" t="n">
        <v>0</v>
      </c>
      <c r="F768" t="inlineStr">
        <is>
          <t>Sobrecomisión</t>
        </is>
      </c>
      <c r="G768" s="234" t="n">
        <v>45669</v>
      </c>
      <c r="H768" s="234" t="n">
        <v>45672</v>
      </c>
      <c r="I768" t="inlineStr">
        <is>
          <t>HPS</t>
        </is>
      </c>
      <c r="J768">
        <f>_xlfn.XLOOKUP(I768,AS:AS,AU:AU)</f>
        <v/>
      </c>
      <c r="K768" t="inlineStr">
        <is>
          <t>USD</t>
        </is>
      </c>
      <c r="L768" s="238" t="n">
        <v>9.59</v>
      </c>
      <c r="M768">
        <f>L768*_xlfn.XLOOKUP(K768,AM:AM,AN:AN)</f>
        <v/>
      </c>
      <c r="N768">
        <f>L768*_xlfn.XLOOKUP(K768,AM:AM,AO:AO)</f>
        <v/>
      </c>
      <c r="O768" s="238" t="n">
        <v>9.59</v>
      </c>
      <c r="P768">
        <f>O768*_xlfn.XLOOKUP(K768,AM:AM,AN:AN)</f>
        <v/>
      </c>
      <c r="Q768">
        <f>O768*_xlfn.XLOOKUP(K768,AM:AM,AO:AO)</f>
        <v/>
      </c>
      <c r="R768">
        <f>_xlfn.XLOOKUP(E768,AF:AF,AG:AG)</f>
        <v/>
      </c>
      <c r="S768">
        <f>_xlfn.XLOOKUP(E768,AF:AF,AI:AI)</f>
        <v/>
      </c>
      <c r="T768">
        <f>WEEKNUM(G768)</f>
        <v/>
      </c>
      <c r="U768">
        <f>YEAR(G768)</f>
        <v/>
      </c>
      <c r="V768" s="117">
        <f>IFERROR(Q768/N768,"0")</f>
        <v/>
      </c>
      <c r="AF768" t="n">
        <v>31645</v>
      </c>
      <c r="AG768" t="inlineStr">
        <is>
          <t>SUSAFA</t>
        </is>
      </c>
      <c r="AH768" t="inlineStr">
        <is>
          <t>HTL</t>
        </is>
      </c>
      <c r="AI768" t="inlineStr">
        <is>
          <t>Italy</t>
        </is>
      </c>
      <c r="BH768" t="n">
        <v>815</v>
      </c>
      <c r="BI768" t="inlineStr">
        <is>
          <t>MariellaP</t>
        </is>
      </c>
    </row>
    <row r="769">
      <c r="A769">
        <f>_xlfn.XLOOKUP(D769,BN:BN,BO:BO)</f>
        <v/>
      </c>
      <c r="B769" t="inlineStr">
        <is>
          <t>LLC</t>
        </is>
      </c>
      <c r="C769" t="n">
        <v>51</v>
      </c>
      <c r="D769">
        <f>_xlfn.XLOOKUP(C769,BH:BH,BI:BI)</f>
        <v/>
      </c>
      <c r="E769" t="n">
        <v>24922</v>
      </c>
      <c r="F769" t="inlineStr">
        <is>
          <t>Servicio de Tour</t>
        </is>
      </c>
      <c r="G769" s="234" t="n">
        <v>45676</v>
      </c>
      <c r="H769" s="234" t="n">
        <v>45680</v>
      </c>
      <c r="I769" t="inlineStr">
        <is>
          <t>ATR</t>
        </is>
      </c>
      <c r="J769">
        <f>_xlfn.XLOOKUP(I769,AS:AS,AU:AU)</f>
        <v/>
      </c>
      <c r="K769" t="inlineStr">
        <is>
          <t>USD</t>
        </is>
      </c>
      <c r="L769" s="238" t="n">
        <v>35000</v>
      </c>
      <c r="M769">
        <f>L769*_xlfn.XLOOKUP(K769,AM:AM,AN:AN)</f>
        <v/>
      </c>
      <c r="N769">
        <f>L769*_xlfn.XLOOKUP(K769,AM:AM,AO:AO)</f>
        <v/>
      </c>
      <c r="O769" s="238" t="n">
        <v>6179.2</v>
      </c>
      <c r="P769">
        <f>O769*_xlfn.XLOOKUP(K769,AM:AM,AN:AN)</f>
        <v/>
      </c>
      <c r="Q769">
        <f>O769*_xlfn.XLOOKUP(K769,AM:AM,AO:AO)</f>
        <v/>
      </c>
      <c r="R769">
        <f>_xlfn.XLOOKUP(E769,AF:AF,AG:AG)</f>
        <v/>
      </c>
      <c r="S769">
        <f>_xlfn.XLOOKUP(E769,AF:AF,AI:AI)</f>
        <v/>
      </c>
      <c r="T769">
        <f>WEEKNUM(G769)</f>
        <v/>
      </c>
      <c r="U769">
        <f>YEAR(G769)</f>
        <v/>
      </c>
      <c r="V769" s="117">
        <f>IFERROR(Q769/N769,"0")</f>
        <v/>
      </c>
      <c r="AF769" t="n">
        <v>31717</v>
      </c>
      <c r="AG769" t="inlineStr">
        <is>
          <t>The Asa Hutchinson Law Group, S.L.</t>
        </is>
      </c>
      <c r="AH769" t="inlineStr">
        <is>
          <t>OTR</t>
        </is>
      </c>
      <c r="AI769" t="inlineStr">
        <is>
          <t>Spain</t>
        </is>
      </c>
      <c r="BH769" t="n">
        <v>817</v>
      </c>
      <c r="BI769" t="inlineStr">
        <is>
          <t>IsraelB</t>
        </is>
      </c>
    </row>
    <row r="770">
      <c r="A770">
        <f>_xlfn.XLOOKUP(D770,BN:BN,BO:BO)</f>
        <v/>
      </c>
      <c r="B770" t="inlineStr">
        <is>
          <t>LLC</t>
        </is>
      </c>
      <c r="C770" t="n">
        <v>52</v>
      </c>
      <c r="D770">
        <f>_xlfn.XLOOKUP(C770,BH:BH,BI:BI)</f>
        <v/>
      </c>
      <c r="E770" t="n">
        <v>24267</v>
      </c>
      <c r="F770" t="inlineStr">
        <is>
          <t>Hospedaje en The Mark</t>
        </is>
      </c>
      <c r="G770" s="234" t="n">
        <v>45630</v>
      </c>
      <c r="H770" s="234" t="n">
        <v>45634</v>
      </c>
      <c r="I770" t="inlineStr">
        <is>
          <t>HTL</t>
        </is>
      </c>
      <c r="J770">
        <f>_xlfn.XLOOKUP(I770,AS:AS,AU:AU)</f>
        <v/>
      </c>
      <c r="K770" t="inlineStr">
        <is>
          <t>USD</t>
        </is>
      </c>
      <c r="L770" s="238" t="n">
        <v>13500</v>
      </c>
      <c r="M770">
        <f>L770*_xlfn.XLOOKUP(K770,AM:AM,AN:AN)</f>
        <v/>
      </c>
      <c r="N770">
        <f>L770*_xlfn.XLOOKUP(K770,AM:AM,AO:AO)</f>
        <v/>
      </c>
      <c r="O770" s="238" t="n">
        <v>639.03</v>
      </c>
      <c r="P770">
        <f>O770*_xlfn.XLOOKUP(K770,AM:AM,AN:AN)</f>
        <v/>
      </c>
      <c r="Q770">
        <f>O770*_xlfn.XLOOKUP(K770,AM:AM,AO:AO)</f>
        <v/>
      </c>
      <c r="R770">
        <f>_xlfn.XLOOKUP(E770,AF:AF,AG:AG)</f>
        <v/>
      </c>
      <c r="S770">
        <f>_xlfn.XLOOKUP(E770,AF:AF,AI:AI)</f>
        <v/>
      </c>
      <c r="T770">
        <f>WEEKNUM(G770)</f>
        <v/>
      </c>
      <c r="U770">
        <f>YEAR(G770)</f>
        <v/>
      </c>
      <c r="V770" s="117">
        <f>IFERROR(Q770/N770,"0")</f>
        <v/>
      </c>
      <c r="AF770" t="n">
        <v>31728</v>
      </c>
      <c r="AG770" t="inlineStr">
        <is>
          <t>HOTEL MANZONI</t>
        </is>
      </c>
      <c r="AH770" t="inlineStr">
        <is>
          <t>HTL</t>
        </is>
      </c>
      <c r="AI770" t="inlineStr">
        <is>
          <t>Italy</t>
        </is>
      </c>
      <c r="BH770" t="n">
        <v>818</v>
      </c>
      <c r="BI770" t="inlineStr">
        <is>
          <t>ConchaD</t>
        </is>
      </c>
    </row>
    <row r="771">
      <c r="A771">
        <f>_xlfn.XLOOKUP(D771,BN:BN,BO:BO)</f>
        <v/>
      </c>
      <c r="B771" t="inlineStr">
        <is>
          <t>LLC</t>
        </is>
      </c>
      <c r="C771" t="n">
        <v>53</v>
      </c>
      <c r="D771">
        <f>_xlfn.XLOOKUP(C771,BH:BH,BI:BI)</f>
        <v/>
      </c>
      <c r="E771" t="n">
        <v>23590</v>
      </c>
      <c r="F771" t="inlineStr">
        <is>
          <t>Vuelo DNKHKJ</t>
        </is>
      </c>
      <c r="G771" s="234" t="n">
        <v>45628</v>
      </c>
      <c r="H771" s="234" t="n">
        <v>45628</v>
      </c>
      <c r="I771" t="inlineStr">
        <is>
          <t>VLO</t>
        </is>
      </c>
      <c r="J771">
        <f>_xlfn.XLOOKUP(I771,AS:AS,AU:AU)</f>
        <v/>
      </c>
      <c r="K771" t="inlineStr">
        <is>
          <t>USD</t>
        </is>
      </c>
      <c r="L771" s="238" t="n">
        <v>677.63</v>
      </c>
      <c r="M771">
        <f>L771*_xlfn.XLOOKUP(K771,AM:AM,AN:AN)</f>
        <v/>
      </c>
      <c r="N771">
        <f>L771*_xlfn.XLOOKUP(K771,AM:AM,AO:AO)</f>
        <v/>
      </c>
      <c r="O771" s="238" t="n">
        <v>0</v>
      </c>
      <c r="P771">
        <f>O771*_xlfn.XLOOKUP(K771,AM:AM,AN:AN)</f>
        <v/>
      </c>
      <c r="Q771">
        <f>O771*_xlfn.XLOOKUP(K771,AM:AM,AO:AO)</f>
        <v/>
      </c>
      <c r="R771">
        <f>_xlfn.XLOOKUP(E771,AF:AF,AG:AG)</f>
        <v/>
      </c>
      <c r="S771">
        <f>_xlfn.XLOOKUP(E771,AF:AF,AI:AI)</f>
        <v/>
      </c>
      <c r="T771">
        <f>WEEKNUM(G771)</f>
        <v/>
      </c>
      <c r="U771">
        <f>YEAR(G771)</f>
        <v/>
      </c>
      <c r="V771" s="117">
        <f>IFERROR(Q771/N771,"0")</f>
        <v/>
      </c>
      <c r="AF771" t="n">
        <v>31729</v>
      </c>
      <c r="AG771" t="inlineStr">
        <is>
          <t>BEST WESTERN PREMIER CMC GIRONA</t>
        </is>
      </c>
      <c r="AH771" t="inlineStr">
        <is>
          <t>HTL</t>
        </is>
      </c>
      <c r="AI771" t="inlineStr">
        <is>
          <t>Spain</t>
        </is>
      </c>
      <c r="BH771" t="n">
        <v>819</v>
      </c>
      <c r="BI771" t="inlineStr">
        <is>
          <t>IsraelB</t>
        </is>
      </c>
    </row>
    <row r="772">
      <c r="A772">
        <f>_xlfn.XLOOKUP(D772,BN:BN,BO:BO)</f>
        <v/>
      </c>
      <c r="B772" t="inlineStr">
        <is>
          <t>LLC</t>
        </is>
      </c>
      <c r="C772" t="n">
        <v>53</v>
      </c>
      <c r="D772">
        <f>_xlfn.XLOOKUP(C772,BH:BH,BI:BI)</f>
        <v/>
      </c>
      <c r="E772" t="n">
        <v>0</v>
      </c>
      <c r="F772" t="inlineStr">
        <is>
          <t>Fee de emisión</t>
        </is>
      </c>
      <c r="G772" s="234" t="n">
        <v>45628</v>
      </c>
      <c r="H772" s="234" t="n">
        <v>45628</v>
      </c>
      <c r="I772" t="inlineStr">
        <is>
          <t>HPS</t>
        </is>
      </c>
      <c r="J772">
        <f>_xlfn.XLOOKUP(I772,AS:AS,AU:AU)</f>
        <v/>
      </c>
      <c r="K772" t="inlineStr">
        <is>
          <t>USD</t>
        </is>
      </c>
      <c r="L772" s="238" t="n">
        <v>50</v>
      </c>
      <c r="M772">
        <f>L772*_xlfn.XLOOKUP(K772,AM:AM,AN:AN)</f>
        <v/>
      </c>
      <c r="N772">
        <f>L772*_xlfn.XLOOKUP(K772,AM:AM,AO:AO)</f>
        <v/>
      </c>
      <c r="O772" s="238" t="n">
        <v>50</v>
      </c>
      <c r="P772">
        <f>O772*_xlfn.XLOOKUP(K772,AM:AM,AN:AN)</f>
        <v/>
      </c>
      <c r="Q772">
        <f>O772*_xlfn.XLOOKUP(K772,AM:AM,AO:AO)</f>
        <v/>
      </c>
      <c r="R772">
        <f>_xlfn.XLOOKUP(E772,AF:AF,AG:AG)</f>
        <v/>
      </c>
      <c r="S772">
        <f>_xlfn.XLOOKUP(E772,AF:AF,AI:AI)</f>
        <v/>
      </c>
      <c r="T772">
        <f>WEEKNUM(G772)</f>
        <v/>
      </c>
      <c r="U772">
        <f>YEAR(G772)</f>
        <v/>
      </c>
      <c r="V772" s="117">
        <f>IFERROR(Q772/N772,"0")</f>
        <v/>
      </c>
      <c r="AF772" t="n">
        <v>31730</v>
      </c>
      <c r="AG772" t="inlineStr">
        <is>
          <t>Localing Tours</t>
        </is>
      </c>
      <c r="AH772" t="inlineStr">
        <is>
          <t>PKT</t>
        </is>
      </c>
      <c r="AI772" t="inlineStr">
        <is>
          <t>Australia</t>
        </is>
      </c>
      <c r="BH772" t="n">
        <v>820</v>
      </c>
      <c r="BI772" t="inlineStr">
        <is>
          <t>MinervaH</t>
        </is>
      </c>
    </row>
    <row r="773">
      <c r="A773">
        <f>_xlfn.XLOOKUP(D773,BN:BN,BO:BO)</f>
        <v/>
      </c>
      <c r="B773" t="inlineStr">
        <is>
          <t>LLC</t>
        </is>
      </c>
      <c r="C773" t="n">
        <v>54</v>
      </c>
      <c r="D773">
        <f>_xlfn.XLOOKUP(C773,BH:BH,BI:BI)</f>
        <v/>
      </c>
      <c r="E773" t="n">
        <v>24961</v>
      </c>
      <c r="F773" t="inlineStr">
        <is>
          <t xml:space="preserve">Boletos de tren </t>
        </is>
      </c>
      <c r="G773" s="234" t="n">
        <v>45651</v>
      </c>
      <c r="H773" s="234" t="n">
        <v>45661</v>
      </c>
      <c r="I773" t="inlineStr">
        <is>
          <t>TRN</t>
        </is>
      </c>
      <c r="J773">
        <f>_xlfn.XLOOKUP(I773,AS:AS,AU:AU)</f>
        <v/>
      </c>
      <c r="K773" t="inlineStr">
        <is>
          <t>MXN</t>
        </is>
      </c>
      <c r="L773" s="238" t="n">
        <v>3567</v>
      </c>
      <c r="M773">
        <f>L773*_xlfn.XLOOKUP(K773,AM:AM,AN:AN)</f>
        <v/>
      </c>
      <c r="N773">
        <f>L773*_xlfn.XLOOKUP(K773,AM:AM,AO:AO)</f>
        <v/>
      </c>
      <c r="O773" s="238" t="n">
        <v>0</v>
      </c>
      <c r="P773">
        <f>O773*_xlfn.XLOOKUP(K773,AM:AM,AN:AN)</f>
        <v/>
      </c>
      <c r="Q773">
        <f>O773*_xlfn.XLOOKUP(K773,AM:AM,AO:AO)</f>
        <v/>
      </c>
      <c r="R773">
        <f>_xlfn.XLOOKUP(E773,AF:AF,AG:AG)</f>
        <v/>
      </c>
      <c r="S773">
        <f>_xlfn.XLOOKUP(E773,AF:AF,AI:AI)</f>
        <v/>
      </c>
      <c r="T773">
        <f>WEEKNUM(G773)</f>
        <v/>
      </c>
      <c r="U773">
        <f>YEAR(G773)</f>
        <v/>
      </c>
      <c r="V773" s="117">
        <f>IFERROR(Q773/N773,"0")</f>
        <v/>
      </c>
      <c r="AF773" t="n">
        <v>31778</v>
      </c>
      <c r="AG773" t="inlineStr">
        <is>
          <t>Oriunda Travel Designers</t>
        </is>
      </c>
      <c r="AH773" t="inlineStr">
        <is>
          <t>PKT</t>
        </is>
      </c>
      <c r="AI773" t="inlineStr">
        <is>
          <t>Argentina</t>
        </is>
      </c>
      <c r="BH773" t="n">
        <v>821</v>
      </c>
      <c r="BI773" t="inlineStr">
        <is>
          <t>AndreaG</t>
        </is>
      </c>
    </row>
    <row r="774">
      <c r="A774">
        <f>_xlfn.XLOOKUP(D774,BN:BN,BO:BO)</f>
        <v/>
      </c>
      <c r="B774" t="inlineStr">
        <is>
          <t>LLC</t>
        </is>
      </c>
      <c r="C774" t="n">
        <v>55</v>
      </c>
      <c r="D774">
        <f>_xlfn.XLOOKUP(C774,BH:BH,BI:BI)</f>
        <v/>
      </c>
      <c r="E774" t="n">
        <v>24972</v>
      </c>
      <c r="F774" t="inlineStr">
        <is>
          <t>Hospedaje en Graduate By Hilton</t>
        </is>
      </c>
      <c r="G774" s="234" t="n">
        <v>45802</v>
      </c>
      <c r="H774" s="234" t="n">
        <v>45805</v>
      </c>
      <c r="I774" t="inlineStr">
        <is>
          <t>HTL</t>
        </is>
      </c>
      <c r="J774">
        <f>_xlfn.XLOOKUP(I774,AS:AS,AU:AU)</f>
        <v/>
      </c>
      <c r="K774" t="inlineStr">
        <is>
          <t>USD</t>
        </is>
      </c>
      <c r="L774" s="238" t="n">
        <v>5670.15</v>
      </c>
      <c r="M774">
        <f>L774*_xlfn.XLOOKUP(K774,AM:AM,AN:AN)</f>
        <v/>
      </c>
      <c r="N774">
        <f>L774*_xlfn.XLOOKUP(K774,AM:AM,AO:AO)</f>
        <v/>
      </c>
      <c r="O774" s="238" t="n">
        <v>515.46</v>
      </c>
      <c r="P774">
        <f>O774*_xlfn.XLOOKUP(K774,AM:AM,AN:AN)</f>
        <v/>
      </c>
      <c r="Q774">
        <f>O774*_xlfn.XLOOKUP(K774,AM:AM,AO:AO)</f>
        <v/>
      </c>
      <c r="R774">
        <f>_xlfn.XLOOKUP(E774,AF:AF,AG:AG)</f>
        <v/>
      </c>
      <c r="S774">
        <f>_xlfn.XLOOKUP(E774,AF:AF,AI:AI)</f>
        <v/>
      </c>
      <c r="T774">
        <f>WEEKNUM(G774)</f>
        <v/>
      </c>
      <c r="U774">
        <f>YEAR(G774)</f>
        <v/>
      </c>
      <c r="V774" s="117">
        <f>IFERROR(Q774/N774,"0")</f>
        <v/>
      </c>
      <c r="AF774" t="n">
        <v>31805</v>
      </c>
      <c r="AG774" t="inlineStr">
        <is>
          <t>Jose Ignacio Armendariz Morales</t>
        </is>
      </c>
      <c r="AH774" t="inlineStr">
        <is>
          <t>OTR</t>
        </is>
      </c>
      <c r="AI774" t="inlineStr">
        <is>
          <t xml:space="preserve">NA </t>
        </is>
      </c>
      <c r="BH774" t="n">
        <v>822</v>
      </c>
      <c r="BI774" t="inlineStr">
        <is>
          <t>LorenzaP</t>
        </is>
      </c>
    </row>
    <row r="775">
      <c r="A775">
        <f>_xlfn.XLOOKUP(D775,BN:BN,BO:BO)</f>
        <v/>
      </c>
      <c r="B775" t="inlineStr">
        <is>
          <t>LLC</t>
        </is>
      </c>
      <c r="C775" t="n">
        <v>56</v>
      </c>
      <c r="D775">
        <f>_xlfn.XLOOKUP(C775,BH:BH,BI:BI)</f>
        <v/>
      </c>
      <c r="E775" t="n">
        <v>23590</v>
      </c>
      <c r="F775" t="inlineStr">
        <is>
          <t>Vuelo MEX-NRT Denise</t>
        </is>
      </c>
      <c r="G775" s="234" t="n">
        <v>45643</v>
      </c>
      <c r="H775" s="234" t="n">
        <v>45663</v>
      </c>
      <c r="I775" t="inlineStr">
        <is>
          <t>VLO</t>
        </is>
      </c>
      <c r="J775">
        <f>_xlfn.XLOOKUP(I775,AS:AS,AU:AU)</f>
        <v/>
      </c>
      <c r="K775" t="inlineStr">
        <is>
          <t>USD</t>
        </is>
      </c>
      <c r="L775" s="238" t="n">
        <v>8359.93</v>
      </c>
      <c r="M775">
        <f>L775*_xlfn.XLOOKUP(K775,AM:AM,AN:AN)</f>
        <v/>
      </c>
      <c r="N775">
        <f>L775*_xlfn.XLOOKUP(K775,AM:AM,AO:AO)</f>
        <v/>
      </c>
      <c r="O775" s="238" t="n">
        <v>0</v>
      </c>
      <c r="P775">
        <f>O775*_xlfn.XLOOKUP(K775,AM:AM,AN:AN)</f>
        <v/>
      </c>
      <c r="Q775">
        <f>O775*_xlfn.XLOOKUP(K775,AM:AM,AO:AO)</f>
        <v/>
      </c>
      <c r="R775">
        <f>_xlfn.XLOOKUP(E775,AF:AF,AG:AG)</f>
        <v/>
      </c>
      <c r="S775">
        <f>_xlfn.XLOOKUP(E775,AF:AF,AI:AI)</f>
        <v/>
      </c>
      <c r="T775">
        <f>WEEKNUM(G775)</f>
        <v/>
      </c>
      <c r="U775">
        <f>YEAR(G775)</f>
        <v/>
      </c>
      <c r="V775" s="117">
        <f>IFERROR(Q775/N775,"0")</f>
        <v/>
      </c>
      <c r="AF775" t="n">
        <v>31806</v>
      </c>
      <c r="AG775" t="inlineStr">
        <is>
          <t>Pablo Sanche del hoyo</t>
        </is>
      </c>
      <c r="AH775" t="inlineStr">
        <is>
          <t>OTR</t>
        </is>
      </c>
      <c r="AI775" t="inlineStr">
        <is>
          <t xml:space="preserve">NA </t>
        </is>
      </c>
      <c r="BH775" t="n">
        <v>823</v>
      </c>
      <c r="BI775" t="inlineStr">
        <is>
          <t>VeronicaN</t>
        </is>
      </c>
    </row>
    <row r="776">
      <c r="A776">
        <f>_xlfn.XLOOKUP(D776,BN:BN,BO:BO)</f>
        <v/>
      </c>
      <c r="B776" t="inlineStr">
        <is>
          <t>LLC</t>
        </is>
      </c>
      <c r="C776" t="n">
        <v>56</v>
      </c>
      <c r="D776">
        <f>_xlfn.XLOOKUP(C776,BH:BH,BI:BI)</f>
        <v/>
      </c>
      <c r="E776" t="n">
        <v>24495</v>
      </c>
      <c r="F776" t="inlineStr">
        <is>
          <t>Vuelo EWR-HND Alan</t>
        </is>
      </c>
      <c r="G776" s="234" t="n">
        <v>45643</v>
      </c>
      <c r="H776" s="234" t="n">
        <v>45663</v>
      </c>
      <c r="I776" t="inlineStr">
        <is>
          <t>VLO</t>
        </is>
      </c>
      <c r="J776">
        <f>_xlfn.XLOOKUP(I776,AS:AS,AU:AU)</f>
        <v/>
      </c>
      <c r="K776" t="inlineStr">
        <is>
          <t>USD</t>
        </is>
      </c>
      <c r="L776" s="238" t="n">
        <v>6901.81</v>
      </c>
      <c r="M776">
        <f>L776*_xlfn.XLOOKUP(K776,AM:AM,AN:AN)</f>
        <v/>
      </c>
      <c r="N776">
        <f>L776*_xlfn.XLOOKUP(K776,AM:AM,AO:AO)</f>
        <v/>
      </c>
      <c r="O776" s="238" t="n">
        <v>0</v>
      </c>
      <c r="P776">
        <f>O776*_xlfn.XLOOKUP(K776,AM:AM,AN:AN)</f>
        <v/>
      </c>
      <c r="Q776">
        <f>O776*_xlfn.XLOOKUP(K776,AM:AM,AO:AO)</f>
        <v/>
      </c>
      <c r="R776">
        <f>_xlfn.XLOOKUP(E776,AF:AF,AG:AG)</f>
        <v/>
      </c>
      <c r="S776">
        <f>_xlfn.XLOOKUP(E776,AF:AF,AI:AI)</f>
        <v/>
      </c>
      <c r="T776">
        <f>WEEKNUM(G776)</f>
        <v/>
      </c>
      <c r="U776">
        <f>YEAR(G776)</f>
        <v/>
      </c>
      <c r="V776" s="117">
        <f>IFERROR(Q776/N776,"0")</f>
        <v/>
      </c>
      <c r="AF776" t="n">
        <v>31817</v>
      </c>
      <c r="AG776" t="inlineStr">
        <is>
          <t>MANDARIN ORIENTAL, GENEVA</t>
        </is>
      </c>
      <c r="AH776" t="inlineStr">
        <is>
          <t>HTL</t>
        </is>
      </c>
      <c r="AI776" t="inlineStr">
        <is>
          <t>Switzerland</t>
        </is>
      </c>
      <c r="BH776" t="n">
        <v>824</v>
      </c>
      <c r="BI776" t="inlineStr">
        <is>
          <t>IsraelB</t>
        </is>
      </c>
    </row>
    <row r="777">
      <c r="A777">
        <f>_xlfn.XLOOKUP(D777,BN:BN,BO:BO)</f>
        <v/>
      </c>
      <c r="B777" t="inlineStr">
        <is>
          <t>LLC</t>
        </is>
      </c>
      <c r="C777" t="n">
        <v>56</v>
      </c>
      <c r="D777">
        <f>_xlfn.XLOOKUP(C777,BH:BH,BI:BI)</f>
        <v/>
      </c>
      <c r="E777" t="n">
        <v>24982</v>
      </c>
      <c r="F777" t="inlineStr">
        <is>
          <t>Vuelo MEX-NRT Elías</t>
        </is>
      </c>
      <c r="G777" s="234" t="n">
        <v>45643</v>
      </c>
      <c r="H777" s="234" t="n">
        <v>45663</v>
      </c>
      <c r="I777" t="inlineStr">
        <is>
          <t>VLO</t>
        </is>
      </c>
      <c r="J777">
        <f>_xlfn.XLOOKUP(I777,AS:AS,AU:AU)</f>
        <v/>
      </c>
      <c r="K777" t="inlineStr">
        <is>
          <t>USD</t>
        </is>
      </c>
      <c r="L777" s="238" t="n">
        <v>13813.83</v>
      </c>
      <c r="M777">
        <f>L777*_xlfn.XLOOKUP(K777,AM:AM,AN:AN)</f>
        <v/>
      </c>
      <c r="N777">
        <f>L777*_xlfn.XLOOKUP(K777,AM:AM,AO:AO)</f>
        <v/>
      </c>
      <c r="O777" s="238" t="n">
        <v>0</v>
      </c>
      <c r="P777">
        <f>O777*_xlfn.XLOOKUP(K777,AM:AM,AN:AN)</f>
        <v/>
      </c>
      <c r="Q777">
        <f>O777*_xlfn.XLOOKUP(K777,AM:AM,AO:AO)</f>
        <v/>
      </c>
      <c r="R777">
        <f>_xlfn.XLOOKUP(E777,AF:AF,AG:AG)</f>
        <v/>
      </c>
      <c r="S777">
        <f>_xlfn.XLOOKUP(E777,AF:AF,AI:AI)</f>
        <v/>
      </c>
      <c r="T777">
        <f>WEEKNUM(G777)</f>
        <v/>
      </c>
      <c r="U777">
        <f>YEAR(G777)</f>
        <v/>
      </c>
      <c r="V777" s="117">
        <f>IFERROR(Q777/N777,"0")</f>
        <v/>
      </c>
      <c r="AF777" t="n">
        <v>31854</v>
      </c>
      <c r="AG777" t="inlineStr">
        <is>
          <t>FOUR SEASONS HOTEL PRAGUE</t>
        </is>
      </c>
      <c r="AH777" t="inlineStr">
        <is>
          <t>HTL</t>
        </is>
      </c>
      <c r="AI777" t="inlineStr">
        <is>
          <t>Czech Republic</t>
        </is>
      </c>
      <c r="BH777" t="n">
        <v>825</v>
      </c>
      <c r="BI777" t="inlineStr">
        <is>
          <t>MariellaP</t>
        </is>
      </c>
    </row>
    <row r="778">
      <c r="A778">
        <f>_xlfn.XLOOKUP(D778,BN:BN,BO:BO)</f>
        <v/>
      </c>
      <c r="B778" t="inlineStr">
        <is>
          <t>LLC</t>
        </is>
      </c>
      <c r="C778" t="n">
        <v>56</v>
      </c>
      <c r="D778">
        <f>_xlfn.XLOOKUP(C778,BH:BH,BI:BI)</f>
        <v/>
      </c>
      <c r="E778" t="n">
        <v>23590</v>
      </c>
      <c r="F778" t="inlineStr">
        <is>
          <t>Vuelo MEX-NRT Arturo</t>
        </is>
      </c>
      <c r="G778" s="234" t="n">
        <v>45643</v>
      </c>
      <c r="H778" s="234" t="n">
        <v>45663</v>
      </c>
      <c r="I778" t="inlineStr">
        <is>
          <t>VLO</t>
        </is>
      </c>
      <c r="J778">
        <f>_xlfn.XLOOKUP(I778,AS:AS,AU:AU)</f>
        <v/>
      </c>
      <c r="K778" t="inlineStr">
        <is>
          <t>USD</t>
        </is>
      </c>
      <c r="L778" s="238" t="n">
        <v>4260.23</v>
      </c>
      <c r="M778">
        <f>L778*_xlfn.XLOOKUP(K778,AM:AM,AN:AN)</f>
        <v/>
      </c>
      <c r="N778">
        <f>L778*_xlfn.XLOOKUP(K778,AM:AM,AO:AO)</f>
        <v/>
      </c>
      <c r="O778" s="238" t="n">
        <v>0</v>
      </c>
      <c r="P778">
        <f>O778*_xlfn.XLOOKUP(K778,AM:AM,AN:AN)</f>
        <v/>
      </c>
      <c r="Q778">
        <f>O778*_xlfn.XLOOKUP(K778,AM:AM,AO:AO)</f>
        <v/>
      </c>
      <c r="R778">
        <f>_xlfn.XLOOKUP(E778,AF:AF,AG:AG)</f>
        <v/>
      </c>
      <c r="S778">
        <f>_xlfn.XLOOKUP(E778,AF:AF,AI:AI)</f>
        <v/>
      </c>
      <c r="T778">
        <f>WEEKNUM(G778)</f>
        <v/>
      </c>
      <c r="U778">
        <f>YEAR(G778)</f>
        <v/>
      </c>
      <c r="V778" s="117">
        <f>IFERROR(Q778/N778,"0")</f>
        <v/>
      </c>
      <c r="AF778" t="n">
        <v>31856</v>
      </c>
      <c r="AG778" t="inlineStr">
        <is>
          <t>WIGMAN JETS LLC</t>
        </is>
      </c>
      <c r="AH778" t="inlineStr">
        <is>
          <t>OTR</t>
        </is>
      </c>
      <c r="AI778" t="inlineStr">
        <is>
          <t>United States</t>
        </is>
      </c>
      <c r="BH778" t="n">
        <v>826</v>
      </c>
      <c r="BI778" t="inlineStr">
        <is>
          <t>MartinB</t>
        </is>
      </c>
    </row>
    <row r="779">
      <c r="A779">
        <f>_xlfn.XLOOKUP(D779,BN:BN,BO:BO)</f>
        <v/>
      </c>
      <c r="B779" t="inlineStr">
        <is>
          <t>LLC</t>
        </is>
      </c>
      <c r="C779" t="n">
        <v>56</v>
      </c>
      <c r="D779">
        <f>_xlfn.XLOOKUP(C779,BH:BH,BI:BI)</f>
        <v/>
      </c>
      <c r="E779" t="n">
        <v>25014</v>
      </c>
      <c r="F779" t="inlineStr">
        <is>
          <t>Hospedaje en Janu Tokyo</t>
        </is>
      </c>
      <c r="G779" s="234" t="n">
        <v>45643</v>
      </c>
      <c r="H779" s="234" t="n">
        <v>45663</v>
      </c>
      <c r="I779" t="inlineStr">
        <is>
          <t>HTL</t>
        </is>
      </c>
      <c r="J779">
        <f>_xlfn.XLOOKUP(I779,AS:AS,AU:AU)</f>
        <v/>
      </c>
      <c r="K779" t="inlineStr">
        <is>
          <t>USD</t>
        </is>
      </c>
      <c r="L779" s="238" t="n">
        <v>24930.2</v>
      </c>
      <c r="M779">
        <f>L779*_xlfn.XLOOKUP(K779,AM:AM,AN:AN)</f>
        <v/>
      </c>
      <c r="N779">
        <f>L779*_xlfn.XLOOKUP(K779,AM:AM,AO:AO)</f>
        <v/>
      </c>
      <c r="O779" s="238" t="n">
        <v>2266.38</v>
      </c>
      <c r="P779">
        <f>O779*_xlfn.XLOOKUP(K779,AM:AM,AN:AN)</f>
        <v/>
      </c>
      <c r="Q779">
        <f>O779*_xlfn.XLOOKUP(K779,AM:AM,AO:AO)</f>
        <v/>
      </c>
      <c r="R779">
        <f>_xlfn.XLOOKUP(E779,AF:AF,AG:AG)</f>
        <v/>
      </c>
      <c r="S779">
        <f>_xlfn.XLOOKUP(E779,AF:AF,AI:AI)</f>
        <v/>
      </c>
      <c r="T779">
        <f>WEEKNUM(G779)</f>
        <v/>
      </c>
      <c r="U779">
        <f>YEAR(G779)</f>
        <v/>
      </c>
      <c r="V779" s="117">
        <f>IFERROR(Q779/N779,"0")</f>
        <v/>
      </c>
      <c r="AF779" t="n">
        <v>31858</v>
      </c>
      <c r="AG779" t="inlineStr">
        <is>
          <t>OUR HABITAS BACALAR</t>
        </is>
      </c>
      <c r="AH779" t="inlineStr">
        <is>
          <t>HTL</t>
        </is>
      </c>
      <c r="AI779" t="inlineStr">
        <is>
          <t>Mexico</t>
        </is>
      </c>
      <c r="BH779" t="n">
        <v>827</v>
      </c>
      <c r="BI779" t="inlineStr">
        <is>
          <t>manonr</t>
        </is>
      </c>
    </row>
    <row r="780">
      <c r="A780">
        <f>_xlfn.XLOOKUP(D780,BN:BN,BO:BO)</f>
        <v/>
      </c>
      <c r="B780" t="inlineStr">
        <is>
          <t>LLC</t>
        </is>
      </c>
      <c r="C780" t="n">
        <v>56</v>
      </c>
      <c r="D780">
        <f>_xlfn.XLOOKUP(C780,BH:BH,BI:BI)</f>
        <v/>
      </c>
      <c r="E780" t="n">
        <v>25017</v>
      </c>
      <c r="F780" t="inlineStr">
        <is>
          <t>Hospedaje en Aman Tokyo</t>
        </is>
      </c>
      <c r="G780" s="234" t="n">
        <v>45654</v>
      </c>
      <c r="H780" s="234" t="n">
        <v>45687</v>
      </c>
      <c r="I780" t="inlineStr">
        <is>
          <t>HTL</t>
        </is>
      </c>
      <c r="J780">
        <f>_xlfn.XLOOKUP(I780,AS:AS,AU:AU)</f>
        <v/>
      </c>
      <c r="K780" t="inlineStr">
        <is>
          <t>USD</t>
        </is>
      </c>
      <c r="L780" s="238" t="n">
        <v>9712.08</v>
      </c>
      <c r="M780">
        <f>L780*_xlfn.XLOOKUP(K780,AM:AM,AN:AN)</f>
        <v/>
      </c>
      <c r="N780">
        <f>L780*_xlfn.XLOOKUP(K780,AM:AM,AO:AO)</f>
        <v/>
      </c>
      <c r="O780" s="238" t="n">
        <v>882.91</v>
      </c>
      <c r="P780">
        <f>O780*_xlfn.XLOOKUP(K780,AM:AM,AN:AN)</f>
        <v/>
      </c>
      <c r="Q780">
        <f>O780*_xlfn.XLOOKUP(K780,AM:AM,AO:AO)</f>
        <v/>
      </c>
      <c r="R780">
        <f>_xlfn.XLOOKUP(E780,AF:AF,AG:AG)</f>
        <v/>
      </c>
      <c r="S780">
        <f>_xlfn.XLOOKUP(E780,AF:AF,AI:AI)</f>
        <v/>
      </c>
      <c r="T780">
        <f>WEEKNUM(G780)</f>
        <v/>
      </c>
      <c r="U780">
        <f>YEAR(G780)</f>
        <v/>
      </c>
      <c r="V780" s="117">
        <f>IFERROR(Q780/N780,"0")</f>
        <v/>
      </c>
      <c r="AF780" t="n">
        <v>31860</v>
      </c>
      <c r="AG780" t="inlineStr">
        <is>
          <t>Evergreen Adventures</t>
        </is>
      </c>
      <c r="AH780" t="inlineStr">
        <is>
          <t>PKT</t>
        </is>
      </c>
      <c r="AI780" t="inlineStr">
        <is>
          <t>Canada</t>
        </is>
      </c>
      <c r="BH780" t="n">
        <v>828</v>
      </c>
      <c r="BI780" t="inlineStr">
        <is>
          <t>MinervaH</t>
        </is>
      </c>
    </row>
    <row r="781">
      <c r="A781">
        <f>_xlfn.XLOOKUP(D781,BN:BN,BO:BO)</f>
        <v/>
      </c>
      <c r="B781" t="inlineStr">
        <is>
          <t>LLC</t>
        </is>
      </c>
      <c r="C781" t="n">
        <v>56</v>
      </c>
      <c r="D781">
        <f>_xlfn.XLOOKUP(C781,BH:BH,BI:BI)</f>
        <v/>
      </c>
      <c r="E781" t="n">
        <v>25035</v>
      </c>
      <c r="F781" t="inlineStr">
        <is>
          <t>Hospedaje en Benesse House</t>
        </is>
      </c>
      <c r="G781" s="234" t="n">
        <v>45643</v>
      </c>
      <c r="H781" s="234" t="n">
        <v>45687</v>
      </c>
      <c r="I781" t="inlineStr">
        <is>
          <t>HTL</t>
        </is>
      </c>
      <c r="J781">
        <f>_xlfn.XLOOKUP(I781,AS:AS,AU:AU)</f>
        <v/>
      </c>
      <c r="K781" t="inlineStr">
        <is>
          <t>USD</t>
        </is>
      </c>
      <c r="L781" s="238" t="n">
        <v>1250.26</v>
      </c>
      <c r="M781">
        <f>L781*_xlfn.XLOOKUP(K781,AM:AM,AN:AN)</f>
        <v/>
      </c>
      <c r="N781">
        <f>L781*_xlfn.XLOOKUP(K781,AM:AM,AO:AO)</f>
        <v/>
      </c>
      <c r="O781" s="238" t="n">
        <v>113.66</v>
      </c>
      <c r="P781">
        <f>O781*_xlfn.XLOOKUP(K781,AM:AM,AN:AN)</f>
        <v/>
      </c>
      <c r="Q781">
        <f>O781*_xlfn.XLOOKUP(K781,AM:AM,AO:AO)</f>
        <v/>
      </c>
      <c r="R781">
        <f>_xlfn.XLOOKUP(E781,AF:AF,AG:AG)</f>
        <v/>
      </c>
      <c r="S781">
        <f>_xlfn.XLOOKUP(E781,AF:AF,AI:AI)</f>
        <v/>
      </c>
      <c r="T781">
        <f>WEEKNUM(G781)</f>
        <v/>
      </c>
      <c r="U781">
        <f>YEAR(G781)</f>
        <v/>
      </c>
      <c r="V781" s="117">
        <f>IFERROR(Q781/N781,"0")</f>
        <v/>
      </c>
      <c r="AF781" t="n">
        <v>31904</v>
      </c>
      <c r="AG781" t="inlineStr">
        <is>
          <t>TOUCH OF SPICE LIMITED</t>
        </is>
      </c>
      <c r="AH781" t="inlineStr">
        <is>
          <t>PKT</t>
        </is>
      </c>
      <c r="AI781" t="inlineStr">
        <is>
          <t>New Zealand</t>
        </is>
      </c>
      <c r="BH781" t="n">
        <v>829</v>
      </c>
      <c r="BI781" t="inlineStr">
        <is>
          <t>PaulinaA</t>
        </is>
      </c>
    </row>
    <row r="782">
      <c r="A782">
        <f>_xlfn.XLOOKUP(D782,BN:BN,BO:BO)</f>
        <v/>
      </c>
      <c r="B782" t="inlineStr">
        <is>
          <t>LLC</t>
        </is>
      </c>
      <c r="C782" t="n">
        <v>56</v>
      </c>
      <c r="D782">
        <f>_xlfn.XLOOKUP(C782,BH:BH,BI:BI)</f>
        <v/>
      </c>
      <c r="E782" t="n">
        <v>25050</v>
      </c>
      <c r="F782" t="inlineStr">
        <is>
          <t>Entradas al museo Benesse Art Site Naoshima Chichu Art Museum</t>
        </is>
      </c>
      <c r="G782" s="234" t="n">
        <v>45643</v>
      </c>
      <c r="H782" s="234" t="n">
        <v>45687</v>
      </c>
      <c r="I782" t="inlineStr">
        <is>
          <t>BOL</t>
        </is>
      </c>
      <c r="J782">
        <f>_xlfn.XLOOKUP(I782,AS:AS,AU:AU)</f>
        <v/>
      </c>
      <c r="K782" t="inlineStr">
        <is>
          <t>USD</t>
        </is>
      </c>
      <c r="L782" s="238" t="n">
        <v>106.11</v>
      </c>
      <c r="M782">
        <f>L782*_xlfn.XLOOKUP(K782,AM:AM,AN:AN)</f>
        <v/>
      </c>
      <c r="N782">
        <f>L782*_xlfn.XLOOKUP(K782,AM:AM,AO:AO)</f>
        <v/>
      </c>
      <c r="O782" s="238" t="n">
        <v>9.640000000000001</v>
      </c>
      <c r="P782">
        <f>O782*_xlfn.XLOOKUP(K782,AM:AM,AN:AN)</f>
        <v/>
      </c>
      <c r="Q782">
        <f>O782*_xlfn.XLOOKUP(K782,AM:AM,AO:AO)</f>
        <v/>
      </c>
      <c r="R782">
        <f>_xlfn.XLOOKUP(E782,AF:AF,AG:AG)</f>
        <v/>
      </c>
      <c r="S782">
        <f>_xlfn.XLOOKUP(E782,AF:AF,AI:AI)</f>
        <v/>
      </c>
      <c r="T782">
        <f>WEEKNUM(G782)</f>
        <v/>
      </c>
      <c r="U782">
        <f>YEAR(G782)</f>
        <v/>
      </c>
      <c r="V782" s="117">
        <f>IFERROR(Q782/N782,"0")</f>
        <v/>
      </c>
      <c r="AF782" t="n">
        <v>31911</v>
      </c>
      <c r="AG782" t="inlineStr">
        <is>
          <t>SARA MARIA GONZALEZ BETETA</t>
        </is>
      </c>
      <c r="AH782" t="inlineStr">
        <is>
          <t>OTR</t>
        </is>
      </c>
      <c r="AI782" t="inlineStr">
        <is>
          <t>Mexico</t>
        </is>
      </c>
      <c r="BH782" t="n">
        <v>830</v>
      </c>
      <c r="BI782" t="inlineStr">
        <is>
          <t>AndreaG</t>
        </is>
      </c>
    </row>
    <row r="783">
      <c r="A783">
        <f>_xlfn.XLOOKUP(D783,BN:BN,BO:BO)</f>
        <v/>
      </c>
      <c r="B783" t="inlineStr">
        <is>
          <t>LLC</t>
        </is>
      </c>
      <c r="C783" t="n">
        <v>56</v>
      </c>
      <c r="D783">
        <f>_xlfn.XLOOKUP(C783,BH:BH,BI:BI)</f>
        <v/>
      </c>
      <c r="E783" t="n">
        <v>25053</v>
      </c>
      <c r="F783" t="inlineStr">
        <is>
          <t>Hospedaje en Ritz Carlton Nikko</t>
        </is>
      </c>
      <c r="G783" s="234" t="n">
        <v>45643</v>
      </c>
      <c r="H783" s="234" t="n">
        <v>45687</v>
      </c>
      <c r="I783" t="inlineStr">
        <is>
          <t>HTL</t>
        </is>
      </c>
      <c r="J783">
        <f>_xlfn.XLOOKUP(I783,AS:AS,AU:AU)</f>
        <v/>
      </c>
      <c r="K783" t="inlineStr">
        <is>
          <t>USD</t>
        </is>
      </c>
      <c r="L783" s="238" t="n">
        <v>7501.57</v>
      </c>
      <c r="M783">
        <f>L783*_xlfn.XLOOKUP(K783,AM:AM,AN:AN)</f>
        <v/>
      </c>
      <c r="N783">
        <f>L783*_xlfn.XLOOKUP(K783,AM:AM,AO:AO)</f>
        <v/>
      </c>
      <c r="O783" s="238" t="n">
        <v>562</v>
      </c>
      <c r="P783">
        <f>O783*_xlfn.XLOOKUP(K783,AM:AM,AN:AN)</f>
        <v/>
      </c>
      <c r="Q783">
        <f>O783*_xlfn.XLOOKUP(K783,AM:AM,AO:AO)</f>
        <v/>
      </c>
      <c r="R783">
        <f>_xlfn.XLOOKUP(E783,AF:AF,AG:AG)</f>
        <v/>
      </c>
      <c r="S783">
        <f>_xlfn.XLOOKUP(E783,AF:AF,AI:AI)</f>
        <v/>
      </c>
      <c r="T783">
        <f>WEEKNUM(G783)</f>
        <v/>
      </c>
      <c r="U783">
        <f>YEAR(G783)</f>
        <v/>
      </c>
      <c r="V783" s="117">
        <f>IFERROR(Q783/N783,"0")</f>
        <v/>
      </c>
      <c r="AF783" t="n">
        <v>31970</v>
      </c>
      <c r="AG783" t="inlineStr">
        <is>
          <t>CHEVAL BLANC SEYCHELLES</t>
        </is>
      </c>
      <c r="AH783" t="inlineStr">
        <is>
          <t>HTL</t>
        </is>
      </c>
      <c r="AI783" t="inlineStr">
        <is>
          <t>Seychelles</t>
        </is>
      </c>
      <c r="BH783" t="n">
        <v>831</v>
      </c>
      <c r="BI783" t="inlineStr">
        <is>
          <t>MartinB</t>
        </is>
      </c>
    </row>
    <row r="784">
      <c r="A784">
        <f>_xlfn.XLOOKUP(D784,BN:BN,BO:BO)</f>
        <v/>
      </c>
      <c r="B784" t="inlineStr">
        <is>
          <t>LLC</t>
        </is>
      </c>
      <c r="C784" t="n">
        <v>56</v>
      </c>
      <c r="D784">
        <f>_xlfn.XLOOKUP(C784,BH:BH,BI:BI)</f>
        <v/>
      </c>
      <c r="E784" t="n">
        <v>25056</v>
      </c>
      <c r="F784" t="inlineStr">
        <is>
          <t>Transfer y actividades</t>
        </is>
      </c>
      <c r="G784" s="234" t="n">
        <v>45643</v>
      </c>
      <c r="H784" s="234" t="n">
        <v>45687</v>
      </c>
      <c r="I784" t="inlineStr">
        <is>
          <t>TRF</t>
        </is>
      </c>
      <c r="J784">
        <f>_xlfn.XLOOKUP(I784,AS:AS,AU:AU)</f>
        <v/>
      </c>
      <c r="K784" t="inlineStr">
        <is>
          <t>USD</t>
        </is>
      </c>
      <c r="L784" s="238" t="n">
        <v>1358.15</v>
      </c>
      <c r="M784">
        <f>L784*_xlfn.XLOOKUP(K784,AM:AM,AN:AN)</f>
        <v/>
      </c>
      <c r="N784">
        <f>L784*_xlfn.XLOOKUP(K784,AM:AM,AO:AO)</f>
        <v/>
      </c>
      <c r="O784" s="238" t="n">
        <v>123.46</v>
      </c>
      <c r="P784">
        <f>O784*_xlfn.XLOOKUP(K784,AM:AM,AN:AN)</f>
        <v/>
      </c>
      <c r="Q784">
        <f>O784*_xlfn.XLOOKUP(K784,AM:AM,AO:AO)</f>
        <v/>
      </c>
      <c r="R784">
        <f>_xlfn.XLOOKUP(E784,AF:AF,AG:AG)</f>
        <v/>
      </c>
      <c r="S784">
        <f>_xlfn.XLOOKUP(E784,AF:AF,AI:AI)</f>
        <v/>
      </c>
      <c r="T784">
        <f>WEEKNUM(G784)</f>
        <v/>
      </c>
      <c r="U784">
        <f>YEAR(G784)</f>
        <v/>
      </c>
      <c r="V784" s="117">
        <f>IFERROR(Q784/N784,"0")</f>
        <v/>
      </c>
      <c r="AF784" t="n">
        <v>31976</v>
      </c>
      <c r="AG784" t="inlineStr">
        <is>
          <t>GAMEWATCHERS SAFARIS LTD - TOUR OPERATING COMPANY</t>
        </is>
      </c>
      <c r="AH784" t="inlineStr">
        <is>
          <t>OTR</t>
        </is>
      </c>
      <c r="AI784" t="inlineStr">
        <is>
          <t>Kenya</t>
        </is>
      </c>
      <c r="BH784" t="n">
        <v>832</v>
      </c>
      <c r="BI784" t="inlineStr">
        <is>
          <t>AndreaG</t>
        </is>
      </c>
    </row>
    <row r="785">
      <c r="A785">
        <f>_xlfn.XLOOKUP(D785,BN:BN,BO:BO)</f>
        <v/>
      </c>
      <c r="B785" t="inlineStr">
        <is>
          <t>LLC</t>
        </is>
      </c>
      <c r="C785" t="n">
        <v>56</v>
      </c>
      <c r="D785">
        <f>_xlfn.XLOOKUP(C785,BH:BH,BI:BI)</f>
        <v/>
      </c>
      <c r="E785" t="n">
        <v>25057</v>
      </c>
      <c r="F785" t="inlineStr">
        <is>
          <t>Hospedaje en Hotel Mitsui Kyoto</t>
        </is>
      </c>
      <c r="G785" s="234" t="n">
        <v>45643</v>
      </c>
      <c r="H785" s="234" t="n">
        <v>45687</v>
      </c>
      <c r="I785" t="inlineStr">
        <is>
          <t>HTL</t>
        </is>
      </c>
      <c r="J785">
        <f>_xlfn.XLOOKUP(I785,AS:AS,AU:AU)</f>
        <v/>
      </c>
      <c r="K785" t="inlineStr">
        <is>
          <t>USD</t>
        </is>
      </c>
      <c r="L785" s="238" t="n">
        <v>22800.98</v>
      </c>
      <c r="M785">
        <f>L785*_xlfn.XLOOKUP(K785,AM:AM,AN:AN)</f>
        <v/>
      </c>
      <c r="N785">
        <f>L785*_xlfn.XLOOKUP(K785,AM:AM,AO:AO)</f>
        <v/>
      </c>
      <c r="O785" s="238" t="n">
        <v>2668</v>
      </c>
      <c r="P785">
        <f>O785*_xlfn.XLOOKUP(K785,AM:AM,AN:AN)</f>
        <v/>
      </c>
      <c r="Q785">
        <f>O785*_xlfn.XLOOKUP(K785,AM:AM,AO:AO)</f>
        <v/>
      </c>
      <c r="R785">
        <f>_xlfn.XLOOKUP(E785,AF:AF,AG:AG)</f>
        <v/>
      </c>
      <c r="S785">
        <f>_xlfn.XLOOKUP(E785,AF:AF,AI:AI)</f>
        <v/>
      </c>
      <c r="T785">
        <f>WEEKNUM(G785)</f>
        <v/>
      </c>
      <c r="U785">
        <f>YEAR(G785)</f>
        <v/>
      </c>
      <c r="V785" s="117">
        <f>IFERROR(Q785/N785,"0")</f>
        <v/>
      </c>
      <c r="AF785" t="n">
        <v>31978</v>
      </c>
      <c r="AG785" t="inlineStr">
        <is>
          <t>TRADERS HOTEL, KUALA LUMPUR</t>
        </is>
      </c>
      <c r="AH785" t="inlineStr">
        <is>
          <t>HTL</t>
        </is>
      </c>
      <c r="AI785" t="inlineStr">
        <is>
          <t>Malaysia</t>
        </is>
      </c>
      <c r="BH785" t="n">
        <v>833</v>
      </c>
      <c r="BI785" t="inlineStr">
        <is>
          <t>RafaellaP</t>
        </is>
      </c>
    </row>
    <row r="786">
      <c r="A786">
        <f>_xlfn.XLOOKUP(D786,BN:BN,BO:BO)</f>
        <v/>
      </c>
      <c r="B786" t="inlineStr">
        <is>
          <t>LLC</t>
        </is>
      </c>
      <c r="C786" t="n">
        <v>56</v>
      </c>
      <c r="D786">
        <f>_xlfn.XLOOKUP(C786,BH:BH,BI:BI)</f>
        <v/>
      </c>
      <c r="E786" t="n">
        <v>25092</v>
      </c>
      <c r="F786" t="inlineStr">
        <is>
          <t>Vuelo Osaka Kona Alan</t>
        </is>
      </c>
      <c r="G786" s="234" t="n">
        <v>45654</v>
      </c>
      <c r="H786" s="234" t="n">
        <v>45680</v>
      </c>
      <c r="I786" t="inlineStr">
        <is>
          <t>VLO</t>
        </is>
      </c>
      <c r="J786">
        <f>_xlfn.XLOOKUP(I786,AS:AS,AU:AU)</f>
        <v/>
      </c>
      <c r="K786" t="inlineStr">
        <is>
          <t>USD</t>
        </is>
      </c>
      <c r="L786" s="238" t="n">
        <v>2765.51</v>
      </c>
      <c r="M786">
        <f>L786*_xlfn.XLOOKUP(K786,AM:AM,AN:AN)</f>
        <v/>
      </c>
      <c r="N786">
        <f>L786*_xlfn.XLOOKUP(K786,AM:AM,AO:AO)</f>
        <v/>
      </c>
      <c r="O786" s="238" t="n">
        <v>0</v>
      </c>
      <c r="P786">
        <f>O786*_xlfn.XLOOKUP(K786,AM:AM,AN:AN)</f>
        <v/>
      </c>
      <c r="Q786">
        <f>O786*_xlfn.XLOOKUP(K786,AM:AM,AO:AO)</f>
        <v/>
      </c>
      <c r="R786">
        <f>_xlfn.XLOOKUP(E786,AF:AF,AG:AG)</f>
        <v/>
      </c>
      <c r="S786">
        <f>_xlfn.XLOOKUP(E786,AF:AF,AI:AI)</f>
        <v/>
      </c>
      <c r="T786">
        <f>WEEKNUM(G786)</f>
        <v/>
      </c>
      <c r="U786">
        <f>YEAR(G786)</f>
        <v/>
      </c>
      <c r="V786" s="117">
        <f>IFERROR(Q786/N786,"0")</f>
        <v/>
      </c>
      <c r="AF786" t="n">
        <v>31981</v>
      </c>
      <c r="AG786" t="inlineStr">
        <is>
          <t>FAIRMONT SINGAPORE</t>
        </is>
      </c>
      <c r="AH786" t="inlineStr">
        <is>
          <t>HTL</t>
        </is>
      </c>
      <c r="AI786" t="inlineStr">
        <is>
          <t>Singapore</t>
        </is>
      </c>
      <c r="BH786" t="n">
        <v>834</v>
      </c>
      <c r="BI786" t="inlineStr">
        <is>
          <t>ConchaD</t>
        </is>
      </c>
    </row>
    <row r="787">
      <c r="A787">
        <f>_xlfn.XLOOKUP(D787,BN:BN,BO:BO)</f>
        <v/>
      </c>
      <c r="B787" t="inlineStr">
        <is>
          <t>LLC</t>
        </is>
      </c>
      <c r="C787" t="n">
        <v>56</v>
      </c>
      <c r="D787">
        <f>_xlfn.XLOOKUP(C787,BH:BH,BI:BI)</f>
        <v/>
      </c>
      <c r="E787" t="n">
        <v>25107</v>
      </c>
      <c r="F787" t="inlineStr">
        <is>
          <t>Arreglos de transporte</t>
        </is>
      </c>
      <c r="G787" s="234" t="n">
        <v>45643</v>
      </c>
      <c r="H787" s="234" t="n">
        <v>45687</v>
      </c>
      <c r="I787" t="inlineStr">
        <is>
          <t>AUT</t>
        </is>
      </c>
      <c r="J787">
        <f>_xlfn.XLOOKUP(I787,AS:AS,AU:AU)</f>
        <v/>
      </c>
      <c r="K787" t="inlineStr">
        <is>
          <t>USD</t>
        </is>
      </c>
      <c r="L787" s="238" t="n">
        <v>2435.38</v>
      </c>
      <c r="M787">
        <f>L787*_xlfn.XLOOKUP(K787,AM:AM,AN:AN)</f>
        <v/>
      </c>
      <c r="N787">
        <f>L787*_xlfn.XLOOKUP(K787,AM:AM,AO:AO)</f>
        <v/>
      </c>
      <c r="O787" s="238" t="n">
        <v>0</v>
      </c>
      <c r="P787">
        <f>O787*_xlfn.XLOOKUP(K787,AM:AM,AN:AN)</f>
        <v/>
      </c>
      <c r="Q787">
        <f>O787*_xlfn.XLOOKUP(K787,AM:AM,AO:AO)</f>
        <v/>
      </c>
      <c r="R787">
        <f>_xlfn.XLOOKUP(E787,AF:AF,AG:AG)</f>
        <v/>
      </c>
      <c r="S787">
        <f>_xlfn.XLOOKUP(E787,AF:AF,AI:AI)</f>
        <v/>
      </c>
      <c r="T787">
        <f>WEEKNUM(G787)</f>
        <v/>
      </c>
      <c r="U787">
        <f>YEAR(G787)</f>
        <v/>
      </c>
      <c r="V787" s="117">
        <f>IFERROR(Q787/N787,"0")</f>
        <v/>
      </c>
      <c r="AF787" t="n">
        <v>32002</v>
      </c>
      <c r="AG787" t="inlineStr">
        <is>
          <t>ZIMBABWE EMBASSY</t>
        </is>
      </c>
      <c r="AH787" t="inlineStr">
        <is>
          <t>VIS</t>
        </is>
      </c>
      <c r="AI787" t="inlineStr">
        <is>
          <t>Zimbabwe</t>
        </is>
      </c>
      <c r="BH787" t="n">
        <v>835</v>
      </c>
      <c r="BI787" t="inlineStr">
        <is>
          <t>LucianaE</t>
        </is>
      </c>
    </row>
    <row r="788">
      <c r="A788">
        <f>_xlfn.XLOOKUP(D788,BN:BN,BO:BO)</f>
        <v/>
      </c>
      <c r="B788" t="inlineStr">
        <is>
          <t>LLC</t>
        </is>
      </c>
      <c r="C788" t="n">
        <v>56</v>
      </c>
      <c r="D788">
        <f>_xlfn.XLOOKUP(C788,BH:BH,BI:BI)</f>
        <v/>
      </c>
      <c r="E788" t="n">
        <v>0</v>
      </c>
      <c r="F788" t="inlineStr">
        <is>
          <t>.</t>
        </is>
      </c>
      <c r="G788" s="234" t="n">
        <v>45643</v>
      </c>
      <c r="H788" s="234" t="n">
        <v>45687</v>
      </c>
      <c r="I788" t="inlineStr">
        <is>
          <t>HPS</t>
        </is>
      </c>
      <c r="J788">
        <f>_xlfn.XLOOKUP(I788,AS:AS,AU:AU)</f>
        <v/>
      </c>
      <c r="K788" t="inlineStr">
        <is>
          <t>USD</t>
        </is>
      </c>
      <c r="L788" s="238" t="n">
        <v>4382.82</v>
      </c>
      <c r="M788">
        <f>L788*_xlfn.XLOOKUP(K788,AM:AM,AN:AN)</f>
        <v/>
      </c>
      <c r="N788">
        <f>L788*_xlfn.XLOOKUP(K788,AM:AM,AO:AO)</f>
        <v/>
      </c>
      <c r="O788" s="238" t="n">
        <v>4382.82</v>
      </c>
      <c r="P788">
        <f>O788*_xlfn.XLOOKUP(K788,AM:AM,AN:AN)</f>
        <v/>
      </c>
      <c r="Q788">
        <f>O788*_xlfn.XLOOKUP(K788,AM:AM,AO:AO)</f>
        <v/>
      </c>
      <c r="R788">
        <f>_xlfn.XLOOKUP(E788,AF:AF,AG:AG)</f>
        <v/>
      </c>
      <c r="S788">
        <f>_xlfn.XLOOKUP(E788,AF:AF,AI:AI)</f>
        <v/>
      </c>
      <c r="T788">
        <f>WEEKNUM(G788)</f>
        <v/>
      </c>
      <c r="U788">
        <f>YEAR(G788)</f>
        <v/>
      </c>
      <c r="V788" s="117">
        <f>IFERROR(Q788/N788,"0")</f>
        <v/>
      </c>
      <c r="AF788" t="n">
        <v>32015</v>
      </c>
      <c r="AG788" t="inlineStr">
        <is>
          <t>SINGITA</t>
        </is>
      </c>
      <c r="AH788" t="inlineStr">
        <is>
          <t>OTR</t>
        </is>
      </c>
      <c r="AI788" t="inlineStr">
        <is>
          <t>South Africa</t>
        </is>
      </c>
      <c r="BH788" t="n">
        <v>836</v>
      </c>
      <c r="BI788" t="inlineStr">
        <is>
          <t>CaroleM</t>
        </is>
      </c>
    </row>
    <row r="789">
      <c r="A789">
        <f>_xlfn.XLOOKUP(D789,BN:BN,BO:BO)</f>
        <v/>
      </c>
      <c r="B789" t="inlineStr">
        <is>
          <t>LLC</t>
        </is>
      </c>
      <c r="C789" t="n">
        <v>56</v>
      </c>
      <c r="D789">
        <f>_xlfn.XLOOKUP(C789,BH:BH,BI:BI)</f>
        <v/>
      </c>
      <c r="E789" t="n">
        <v>0</v>
      </c>
      <c r="F789" t="inlineStr">
        <is>
          <t>Sobrecomisión</t>
        </is>
      </c>
      <c r="G789" s="234" t="n">
        <v>45643</v>
      </c>
      <c r="H789" s="234" t="n">
        <v>45687</v>
      </c>
      <c r="I789" t="inlineStr">
        <is>
          <t>HPS</t>
        </is>
      </c>
      <c r="J789">
        <f>_xlfn.XLOOKUP(I789,AS:AS,AU:AU)</f>
        <v/>
      </c>
      <c r="K789" t="inlineStr">
        <is>
          <t>USD</t>
        </is>
      </c>
      <c r="L789" s="238" t="n">
        <v>4060.17</v>
      </c>
      <c r="M789">
        <f>L789*_xlfn.XLOOKUP(K789,AM:AM,AN:AN)</f>
        <v/>
      </c>
      <c r="N789">
        <f>L789*_xlfn.XLOOKUP(K789,AM:AM,AO:AO)</f>
        <v/>
      </c>
      <c r="O789" s="238" t="n">
        <v>4060.17</v>
      </c>
      <c r="P789">
        <f>O789*_xlfn.XLOOKUP(K789,AM:AM,AN:AN)</f>
        <v/>
      </c>
      <c r="Q789">
        <f>O789*_xlfn.XLOOKUP(K789,AM:AM,AO:AO)</f>
        <v/>
      </c>
      <c r="R789">
        <f>_xlfn.XLOOKUP(E789,AF:AF,AG:AG)</f>
        <v/>
      </c>
      <c r="S789">
        <f>_xlfn.XLOOKUP(E789,AF:AF,AI:AI)</f>
        <v/>
      </c>
      <c r="T789">
        <f>WEEKNUM(G789)</f>
        <v/>
      </c>
      <c r="U789">
        <f>YEAR(G789)</f>
        <v/>
      </c>
      <c r="V789" s="117">
        <f>IFERROR(Q789/N789,"0")</f>
        <v/>
      </c>
      <c r="AF789" t="n">
        <v>32017</v>
      </c>
      <c r="AG789" t="inlineStr">
        <is>
          <t>CHEVAL BLANC MALDIVES</t>
        </is>
      </c>
      <c r="AH789" t="inlineStr">
        <is>
          <t>HTL</t>
        </is>
      </c>
      <c r="AI789" t="inlineStr">
        <is>
          <t>Maldives</t>
        </is>
      </c>
      <c r="BH789" t="n">
        <v>837</v>
      </c>
      <c r="BI789" t="inlineStr">
        <is>
          <t>VivianaS</t>
        </is>
      </c>
    </row>
    <row r="790">
      <c r="A790">
        <f>_xlfn.XLOOKUP(D790,BN:BN,BO:BO)</f>
        <v/>
      </c>
      <c r="B790" t="inlineStr">
        <is>
          <t>LLC</t>
        </is>
      </c>
      <c r="C790" t="n">
        <v>56</v>
      </c>
      <c r="D790">
        <f>_xlfn.XLOOKUP(C790,BH:BH,BI:BI)</f>
        <v/>
      </c>
      <c r="E790" t="n">
        <v>0</v>
      </c>
      <c r="F790" t="inlineStr">
        <is>
          <t xml:space="preserve">Fee emision vuelos </t>
        </is>
      </c>
      <c r="G790" s="234" t="n">
        <v>45643</v>
      </c>
      <c r="H790" s="234" t="n">
        <v>45687</v>
      </c>
      <c r="I790" t="inlineStr">
        <is>
          <t>HPS</t>
        </is>
      </c>
      <c r="J790">
        <f>_xlfn.XLOOKUP(I790,AS:AS,AU:AU)</f>
        <v/>
      </c>
      <c r="K790" t="inlineStr">
        <is>
          <t>USD</t>
        </is>
      </c>
      <c r="L790" s="238" t="n">
        <v>299.49</v>
      </c>
      <c r="M790">
        <f>L790*_xlfn.XLOOKUP(K790,AM:AM,AN:AN)</f>
        <v/>
      </c>
      <c r="N790">
        <f>L790*_xlfn.XLOOKUP(K790,AM:AM,AO:AO)</f>
        <v/>
      </c>
      <c r="O790" s="238" t="n">
        <v>299.49</v>
      </c>
      <c r="P790">
        <f>O790*_xlfn.XLOOKUP(K790,AM:AM,AN:AN)</f>
        <v/>
      </c>
      <c r="Q790">
        <f>O790*_xlfn.XLOOKUP(K790,AM:AM,AO:AO)</f>
        <v/>
      </c>
      <c r="R790">
        <f>_xlfn.XLOOKUP(E790,AF:AF,AG:AG)</f>
        <v/>
      </c>
      <c r="S790">
        <f>_xlfn.XLOOKUP(E790,AF:AF,AI:AI)</f>
        <v/>
      </c>
      <c r="T790">
        <f>WEEKNUM(G790)</f>
        <v/>
      </c>
      <c r="U790">
        <f>YEAR(G790)</f>
        <v/>
      </c>
      <c r="V790" s="117">
        <f>IFERROR(Q790/N790,"0")</f>
        <v/>
      </c>
      <c r="AF790" t="n">
        <v>32068</v>
      </c>
      <c r="AG790" t="inlineStr">
        <is>
          <t>REMOTE LANDS</t>
        </is>
      </c>
      <c r="AH790" t="inlineStr">
        <is>
          <t>PKT</t>
        </is>
      </c>
      <c r="AI790" t="inlineStr">
        <is>
          <t>United States</t>
        </is>
      </c>
      <c r="BH790" t="n">
        <v>838</v>
      </c>
      <c r="BI790" t="inlineStr">
        <is>
          <t>LucianaE</t>
        </is>
      </c>
    </row>
    <row r="791">
      <c r="A791">
        <f>_xlfn.XLOOKUP(D791,BN:BN,BO:BO)</f>
        <v/>
      </c>
      <c r="B791" t="inlineStr">
        <is>
          <t>LLC</t>
        </is>
      </c>
      <c r="C791" t="n">
        <v>57</v>
      </c>
      <c r="D791">
        <f>_xlfn.XLOOKUP(C791,BH:BH,BI:BI)</f>
        <v/>
      </c>
      <c r="E791" t="n">
        <v>24995</v>
      </c>
      <c r="F791" t="inlineStr">
        <is>
          <t>Hotel, Crucero Asuan</t>
        </is>
      </c>
      <c r="G791" s="234" t="n">
        <v>46012</v>
      </c>
      <c r="H791" s="234" t="n">
        <v>46021</v>
      </c>
      <c r="I791" t="inlineStr">
        <is>
          <t>PKT</t>
        </is>
      </c>
      <c r="J791">
        <f>_xlfn.XLOOKUP(I791,AS:AS,AU:AU)</f>
        <v/>
      </c>
      <c r="K791" t="inlineStr">
        <is>
          <t>USD</t>
        </is>
      </c>
      <c r="L791" s="238" t="n">
        <v>129362.19</v>
      </c>
      <c r="M791">
        <f>L791*_xlfn.XLOOKUP(K791,AM:AM,AN:AN)</f>
        <v/>
      </c>
      <c r="N791">
        <f>L791*_xlfn.XLOOKUP(K791,AM:AM,AO:AO)</f>
        <v/>
      </c>
      <c r="O791" s="238" t="n">
        <v>10095.19</v>
      </c>
      <c r="P791">
        <f>O791*_xlfn.XLOOKUP(K791,AM:AM,AN:AN)</f>
        <v/>
      </c>
      <c r="Q791">
        <f>O791*_xlfn.XLOOKUP(K791,AM:AM,AO:AO)</f>
        <v/>
      </c>
      <c r="R791">
        <f>_xlfn.XLOOKUP(E791,AF:AF,AG:AG)</f>
        <v/>
      </c>
      <c r="S791">
        <f>_xlfn.XLOOKUP(E791,AF:AF,AI:AI)</f>
        <v/>
      </c>
      <c r="T791">
        <f>WEEKNUM(G791)</f>
        <v/>
      </c>
      <c r="U791">
        <f>YEAR(G791)</f>
        <v/>
      </c>
      <c r="V791" s="117">
        <f>IFERROR(Q791/N791,"0")</f>
        <v/>
      </c>
      <c r="AF791" t="n">
        <v>32071</v>
      </c>
      <c r="AG791" t="inlineStr">
        <is>
          <t>ASIA PACIFIC LUXURY EXPEDITIONS</t>
        </is>
      </c>
      <c r="AH791" t="inlineStr">
        <is>
          <t>PKT</t>
        </is>
      </c>
      <c r="AI791" t="inlineStr">
        <is>
          <t>Singapore</t>
        </is>
      </c>
      <c r="BH791" t="n">
        <v>839</v>
      </c>
      <c r="BI791" t="inlineStr">
        <is>
          <t>IsraelB</t>
        </is>
      </c>
    </row>
    <row r="792">
      <c r="A792">
        <f>_xlfn.XLOOKUP(D792,BN:BN,BO:BO)</f>
        <v/>
      </c>
      <c r="B792" t="inlineStr">
        <is>
          <t>LLC</t>
        </is>
      </c>
      <c r="C792" t="n">
        <v>57</v>
      </c>
      <c r="D792">
        <f>_xlfn.XLOOKUP(C792,BH:BH,BI:BI)</f>
        <v/>
      </c>
      <c r="E792" t="n">
        <v>28301</v>
      </c>
      <c r="F792" t="inlineStr">
        <is>
          <t>PETRA</t>
        </is>
      </c>
      <c r="G792" s="234" t="n">
        <v>46020</v>
      </c>
      <c r="H792" s="234" t="n">
        <v>46024</v>
      </c>
      <c r="I792" t="inlineStr">
        <is>
          <t>PKT</t>
        </is>
      </c>
      <c r="J792">
        <f>_xlfn.XLOOKUP(I792,AS:AS,AU:AU)</f>
        <v/>
      </c>
      <c r="K792" t="inlineStr">
        <is>
          <t>USD</t>
        </is>
      </c>
      <c r="L792" s="238" t="n">
        <v>9690</v>
      </c>
      <c r="M792">
        <f>L792*_xlfn.XLOOKUP(K792,AM:AM,AN:AN)</f>
        <v/>
      </c>
      <c r="N792">
        <f>L792*_xlfn.XLOOKUP(K792,AM:AM,AO:AO)</f>
        <v/>
      </c>
      <c r="O792" s="238" t="n">
        <v>0</v>
      </c>
      <c r="P792">
        <f>O792*_xlfn.XLOOKUP(K792,AM:AM,AN:AN)</f>
        <v/>
      </c>
      <c r="Q792">
        <f>O792*_xlfn.XLOOKUP(K792,AM:AM,AO:AO)</f>
        <v/>
      </c>
      <c r="R792">
        <f>_xlfn.XLOOKUP(E792,AF:AF,AG:AG)</f>
        <v/>
      </c>
      <c r="S792">
        <f>_xlfn.XLOOKUP(E792,AF:AF,AI:AI)</f>
        <v/>
      </c>
      <c r="T792">
        <f>WEEKNUM(G792)</f>
        <v/>
      </c>
      <c r="U792">
        <f>YEAR(G792)</f>
        <v/>
      </c>
      <c r="V792" s="117">
        <f>IFERROR(Q792/N792,"0")</f>
        <v/>
      </c>
      <c r="AF792" t="n">
        <v>32077</v>
      </c>
      <c r="AG792" t="inlineStr">
        <is>
          <t>CASA OAXACA HOTEL</t>
        </is>
      </c>
      <c r="AH792" t="inlineStr">
        <is>
          <t>HTL</t>
        </is>
      </c>
      <c r="AI792" t="inlineStr">
        <is>
          <t>Mexico</t>
        </is>
      </c>
      <c r="BH792" t="n">
        <v>840</v>
      </c>
      <c r="BI792" t="inlineStr">
        <is>
          <t>MartinB</t>
        </is>
      </c>
    </row>
    <row r="793">
      <c r="A793">
        <f>_xlfn.XLOOKUP(D793,BN:BN,BO:BO)</f>
        <v/>
      </c>
      <c r="B793" t="inlineStr">
        <is>
          <t>LLC</t>
        </is>
      </c>
      <c r="C793" t="n">
        <v>57</v>
      </c>
      <c r="D793">
        <f>_xlfn.XLOOKUP(C793,BH:BH,BI:BI)</f>
        <v/>
      </c>
      <c r="E793" t="n">
        <v>30320</v>
      </c>
      <c r="F793" t="inlineStr">
        <is>
          <t>REEMBOLSO PABLO SEPULVEDA PETRA</t>
        </is>
      </c>
      <c r="G793" s="234" t="n">
        <v>46012</v>
      </c>
      <c r="H793" s="234" t="n">
        <v>46024</v>
      </c>
      <c r="I793" t="inlineStr">
        <is>
          <t>PKT</t>
        </is>
      </c>
      <c r="J793">
        <f>_xlfn.XLOOKUP(I793,AS:AS,AU:AU)</f>
        <v/>
      </c>
      <c r="K793" t="inlineStr">
        <is>
          <t>USD</t>
        </is>
      </c>
      <c r="L793" s="238" t="n">
        <v>5692.5</v>
      </c>
      <c r="M793">
        <f>L793*_xlfn.XLOOKUP(K793,AM:AM,AN:AN)</f>
        <v/>
      </c>
      <c r="N793">
        <f>L793*_xlfn.XLOOKUP(K793,AM:AM,AO:AO)</f>
        <v/>
      </c>
      <c r="O793" s="238" t="n">
        <v>0</v>
      </c>
      <c r="P793">
        <f>O793*_xlfn.XLOOKUP(K793,AM:AM,AN:AN)</f>
        <v/>
      </c>
      <c r="Q793">
        <f>O793*_xlfn.XLOOKUP(K793,AM:AM,AO:AO)</f>
        <v/>
      </c>
      <c r="R793">
        <f>_xlfn.XLOOKUP(E793,AF:AF,AG:AG)</f>
        <v/>
      </c>
      <c r="S793">
        <f>_xlfn.XLOOKUP(E793,AF:AF,AI:AI)</f>
        <v/>
      </c>
      <c r="T793">
        <f>WEEKNUM(G793)</f>
        <v/>
      </c>
      <c r="U793">
        <f>YEAR(G793)</f>
        <v/>
      </c>
      <c r="V793" s="117">
        <f>IFERROR(Q793/N793,"0")</f>
        <v/>
      </c>
      <c r="AF793" t="n">
        <v>32097</v>
      </c>
      <c r="AG793" t="inlineStr">
        <is>
          <t>SETOUCHI ISLANDER</t>
        </is>
      </c>
      <c r="AH793" t="inlineStr">
        <is>
          <t>PKT</t>
        </is>
      </c>
      <c r="AI793" t="inlineStr">
        <is>
          <t>Japan</t>
        </is>
      </c>
      <c r="BH793" t="n">
        <v>841</v>
      </c>
      <c r="BI793" t="inlineStr">
        <is>
          <t>VeronicaN</t>
        </is>
      </c>
    </row>
    <row r="794">
      <c r="A794">
        <f>_xlfn.XLOOKUP(D794,BN:BN,BO:BO)</f>
        <v/>
      </c>
      <c r="B794" t="inlineStr">
        <is>
          <t>LLC</t>
        </is>
      </c>
      <c r="C794" t="n">
        <v>57</v>
      </c>
      <c r="D794">
        <f>_xlfn.XLOOKUP(C794,BH:BH,BI:BI)</f>
        <v/>
      </c>
      <c r="E794" t="n">
        <v>30319</v>
      </c>
      <c r="F794" t="inlineStr">
        <is>
          <t>REEMBOLSO RAUL OBREGON PETRA</t>
        </is>
      </c>
      <c r="G794" s="234" t="n">
        <v>46012</v>
      </c>
      <c r="H794" s="234" t="n">
        <v>46024</v>
      </c>
      <c r="I794" t="inlineStr">
        <is>
          <t>PKT</t>
        </is>
      </c>
      <c r="J794">
        <f>_xlfn.XLOOKUP(I794,AS:AS,AU:AU)</f>
        <v/>
      </c>
      <c r="K794" t="inlineStr">
        <is>
          <t>USD</t>
        </is>
      </c>
      <c r="L794" s="238" t="n">
        <v>5692.51</v>
      </c>
      <c r="M794">
        <f>L794*_xlfn.XLOOKUP(K794,AM:AM,AN:AN)</f>
        <v/>
      </c>
      <c r="N794">
        <f>L794*_xlfn.XLOOKUP(K794,AM:AM,AO:AO)</f>
        <v/>
      </c>
      <c r="O794" s="238" t="n">
        <v>0</v>
      </c>
      <c r="P794">
        <f>O794*_xlfn.XLOOKUP(K794,AM:AM,AN:AN)</f>
        <v/>
      </c>
      <c r="Q794">
        <f>O794*_xlfn.XLOOKUP(K794,AM:AM,AO:AO)</f>
        <v/>
      </c>
      <c r="R794">
        <f>_xlfn.XLOOKUP(E794,AF:AF,AG:AG)</f>
        <v/>
      </c>
      <c r="S794">
        <f>_xlfn.XLOOKUP(E794,AF:AF,AI:AI)</f>
        <v/>
      </c>
      <c r="T794">
        <f>WEEKNUM(G794)</f>
        <v/>
      </c>
      <c r="U794">
        <f>YEAR(G794)</f>
        <v/>
      </c>
      <c r="V794" s="117">
        <f>IFERROR(Q794/N794,"0")</f>
        <v/>
      </c>
      <c r="AF794" t="n">
        <v>32160</v>
      </c>
      <c r="AG794" t="inlineStr">
        <is>
          <t>LX BOUTIQUE HOTEL</t>
        </is>
      </c>
      <c r="AH794" t="inlineStr">
        <is>
          <t>HTL</t>
        </is>
      </c>
      <c r="AI794" t="inlineStr">
        <is>
          <t>Portugal</t>
        </is>
      </c>
      <c r="BH794" t="n">
        <v>842</v>
      </c>
      <c r="BI794" t="inlineStr">
        <is>
          <t>VivianaS</t>
        </is>
      </c>
    </row>
    <row r="795">
      <c r="A795">
        <f>_xlfn.XLOOKUP(D795,BN:BN,BO:BO)</f>
        <v/>
      </c>
      <c r="B795" t="inlineStr">
        <is>
          <t>LLC</t>
        </is>
      </c>
      <c r="C795" t="n">
        <v>57</v>
      </c>
      <c r="D795">
        <f>_xlfn.XLOOKUP(C795,BH:BH,BI:BI)</f>
        <v/>
      </c>
      <c r="E795" t="n">
        <v>0</v>
      </c>
      <c r="F795" t="inlineStr">
        <is>
          <t>FEE STRIPE Y CASH</t>
        </is>
      </c>
      <c r="G795" s="234" t="n">
        <v>46012</v>
      </c>
      <c r="H795" s="234" t="n">
        <v>46024</v>
      </c>
      <c r="I795" t="inlineStr">
        <is>
          <t>HPS</t>
        </is>
      </c>
      <c r="J795">
        <f>_xlfn.XLOOKUP(I795,AS:AS,AU:AU)</f>
        <v/>
      </c>
      <c r="K795" t="inlineStr">
        <is>
          <t>USD</t>
        </is>
      </c>
      <c r="L795" s="238" t="n">
        <v>3517.6</v>
      </c>
      <c r="M795">
        <f>L795*_xlfn.XLOOKUP(K795,AM:AM,AN:AN)</f>
        <v/>
      </c>
      <c r="N795">
        <f>L795*_xlfn.XLOOKUP(K795,AM:AM,AO:AO)</f>
        <v/>
      </c>
      <c r="O795" s="238" t="n">
        <v>3517.6</v>
      </c>
      <c r="P795">
        <f>O795*_xlfn.XLOOKUP(K795,AM:AM,AN:AN)</f>
        <v/>
      </c>
      <c r="Q795">
        <f>O795*_xlfn.XLOOKUP(K795,AM:AM,AO:AO)</f>
        <v/>
      </c>
      <c r="R795">
        <f>_xlfn.XLOOKUP(E795,AF:AF,AG:AG)</f>
        <v/>
      </c>
      <c r="S795">
        <f>_xlfn.XLOOKUP(E795,AF:AF,AI:AI)</f>
        <v/>
      </c>
      <c r="T795">
        <f>WEEKNUM(G795)</f>
        <v/>
      </c>
      <c r="U795">
        <f>YEAR(G795)</f>
        <v/>
      </c>
      <c r="V795" s="117">
        <f>IFERROR(Q795/N795,"0")</f>
        <v/>
      </c>
      <c r="AF795" t="n">
        <v>32173</v>
      </c>
      <c r="AG795" t="inlineStr">
        <is>
          <t>Granda Tours S.R.O</t>
        </is>
      </c>
      <c r="AH795" t="inlineStr">
        <is>
          <t>PKT</t>
        </is>
      </c>
      <c r="AI795" t="inlineStr">
        <is>
          <t>Czech Republic</t>
        </is>
      </c>
      <c r="BH795" t="n">
        <v>843</v>
      </c>
      <c r="BI795" t="inlineStr">
        <is>
          <t>VeronicaN</t>
        </is>
      </c>
    </row>
    <row r="796">
      <c r="A796">
        <f>_xlfn.XLOOKUP(D796,BN:BN,BO:BO)</f>
        <v/>
      </c>
      <c r="B796" t="inlineStr">
        <is>
          <t>LLC</t>
        </is>
      </c>
      <c r="C796" t="n">
        <v>57</v>
      </c>
      <c r="D796">
        <f>_xlfn.XLOOKUP(C796,BH:BH,BI:BI)</f>
        <v/>
      </c>
      <c r="E796" t="n">
        <v>30769</v>
      </c>
      <c r="F796" t="inlineStr">
        <is>
          <t>ST REGIS VENICE</t>
        </is>
      </c>
      <c r="G796" s="234" t="n">
        <v>46012</v>
      </c>
      <c r="H796" s="234" t="n">
        <v>46024</v>
      </c>
      <c r="I796" t="inlineStr">
        <is>
          <t>HTL</t>
        </is>
      </c>
      <c r="J796">
        <f>_xlfn.XLOOKUP(I796,AS:AS,AU:AU)</f>
        <v/>
      </c>
      <c r="K796" t="inlineStr">
        <is>
          <t>USD</t>
        </is>
      </c>
      <c r="L796" s="238" t="n">
        <v>8989.440000000001</v>
      </c>
      <c r="M796">
        <f>L796*_xlfn.XLOOKUP(K796,AM:AM,AN:AN)</f>
        <v/>
      </c>
      <c r="N796">
        <f>L796*_xlfn.XLOOKUP(K796,AM:AM,AO:AO)</f>
        <v/>
      </c>
      <c r="O796" s="238" t="n">
        <v>754.76</v>
      </c>
      <c r="P796">
        <f>O796*_xlfn.XLOOKUP(K796,AM:AM,AN:AN)</f>
        <v/>
      </c>
      <c r="Q796">
        <f>O796*_xlfn.XLOOKUP(K796,AM:AM,AO:AO)</f>
        <v/>
      </c>
      <c r="R796">
        <f>_xlfn.XLOOKUP(E796,AF:AF,AG:AG)</f>
        <v/>
      </c>
      <c r="S796">
        <f>_xlfn.XLOOKUP(E796,AF:AF,AI:AI)</f>
        <v/>
      </c>
      <c r="T796">
        <f>WEEKNUM(G796)</f>
        <v/>
      </c>
      <c r="U796">
        <f>YEAR(G796)</f>
        <v/>
      </c>
      <c r="V796" s="117">
        <f>IFERROR(Q796/N796,"0")</f>
        <v/>
      </c>
      <c r="AF796" t="n">
        <v>32225</v>
      </c>
      <c r="AG796" t="inlineStr">
        <is>
          <t>CASA ANGELINA HOTEL</t>
        </is>
      </c>
      <c r="AH796" t="inlineStr">
        <is>
          <t>HTL</t>
        </is>
      </c>
      <c r="AI796" t="inlineStr">
        <is>
          <t>Italy</t>
        </is>
      </c>
      <c r="BH796" t="n">
        <v>844</v>
      </c>
      <c r="BI796" t="inlineStr">
        <is>
          <t>MariellaP</t>
        </is>
      </c>
    </row>
    <row r="797">
      <c r="A797">
        <f>_xlfn.XLOOKUP(D797,BN:BN,BO:BO)</f>
        <v/>
      </c>
      <c r="B797" t="inlineStr">
        <is>
          <t>LLC</t>
        </is>
      </c>
      <c r="C797" t="n">
        <v>57</v>
      </c>
      <c r="D797">
        <f>_xlfn.XLOOKUP(C797,BH:BH,BI:BI)</f>
        <v/>
      </c>
      <c r="E797" t="n">
        <v>32428</v>
      </c>
      <c r="F797" t="inlineStr">
        <is>
          <t xml:space="preserve">REEMBOLSO </t>
        </is>
      </c>
      <c r="G797" s="234" t="n">
        <v>46012</v>
      </c>
      <c r="H797" s="234" t="n">
        <v>46024</v>
      </c>
      <c r="I797" t="inlineStr">
        <is>
          <t>OTR</t>
        </is>
      </c>
      <c r="J797">
        <f>_xlfn.XLOOKUP(I797,AS:AS,AU:AU)</f>
        <v/>
      </c>
      <c r="K797" t="inlineStr">
        <is>
          <t>USD</t>
        </is>
      </c>
      <c r="L797" s="238" t="n">
        <v>946.55</v>
      </c>
      <c r="M797">
        <f>L797*_xlfn.XLOOKUP(K797,AM:AM,AN:AN)</f>
        <v/>
      </c>
      <c r="N797">
        <f>L797*_xlfn.XLOOKUP(K797,AM:AM,AO:AO)</f>
        <v/>
      </c>
      <c r="O797" s="238" t="n">
        <v>0</v>
      </c>
      <c r="P797">
        <f>O797*_xlfn.XLOOKUP(K797,AM:AM,AN:AN)</f>
        <v/>
      </c>
      <c r="Q797">
        <f>O797*_xlfn.XLOOKUP(K797,AM:AM,AO:AO)</f>
        <v/>
      </c>
      <c r="R797">
        <f>_xlfn.XLOOKUP(E797,AF:AF,AG:AG)</f>
        <v/>
      </c>
      <c r="S797">
        <f>_xlfn.XLOOKUP(E797,AF:AF,AI:AI)</f>
        <v/>
      </c>
      <c r="T797">
        <f>WEEKNUM(G797)</f>
        <v/>
      </c>
      <c r="U797">
        <f>YEAR(G797)</f>
        <v/>
      </c>
      <c r="V797" s="117">
        <f>IFERROR(Q797/N797,"0")</f>
        <v/>
      </c>
      <c r="AF797" t="n">
        <v>32227</v>
      </c>
      <c r="AG797" t="inlineStr">
        <is>
          <t>BORGO SANTANDREA</t>
        </is>
      </c>
      <c r="AH797" t="inlineStr">
        <is>
          <t>HTL</t>
        </is>
      </c>
      <c r="AI797" t="inlineStr">
        <is>
          <t>Italy</t>
        </is>
      </c>
      <c r="BH797" t="n">
        <v>845</v>
      </c>
      <c r="BI797" t="inlineStr">
        <is>
          <t>LorenzaP</t>
        </is>
      </c>
    </row>
    <row r="798">
      <c r="A798">
        <f>_xlfn.XLOOKUP(D798,BN:BN,BO:BO)</f>
        <v/>
      </c>
      <c r="B798" t="inlineStr">
        <is>
          <t>LLC</t>
        </is>
      </c>
      <c r="C798" t="n">
        <v>57</v>
      </c>
      <c r="D798">
        <f>_xlfn.XLOOKUP(C798,BH:BH,BI:BI)</f>
        <v/>
      </c>
      <c r="E798" t="n">
        <v>27739</v>
      </c>
      <c r="F798" t="inlineStr">
        <is>
          <t>NOLINSKI</t>
        </is>
      </c>
      <c r="G798" s="234" t="n">
        <v>46012</v>
      </c>
      <c r="H798" s="234" t="n">
        <v>46024</v>
      </c>
      <c r="I798" t="inlineStr">
        <is>
          <t>HTL</t>
        </is>
      </c>
      <c r="J798">
        <f>_xlfn.XLOOKUP(I798,AS:AS,AU:AU)</f>
        <v/>
      </c>
      <c r="K798" t="inlineStr">
        <is>
          <t>USD</t>
        </is>
      </c>
      <c r="L798" s="238" t="n">
        <v>3088.37</v>
      </c>
      <c r="M798">
        <f>L798*_xlfn.XLOOKUP(K798,AM:AM,AN:AN)</f>
        <v/>
      </c>
      <c r="N798">
        <f>L798*_xlfn.XLOOKUP(K798,AM:AM,AO:AO)</f>
        <v/>
      </c>
      <c r="O798" s="238" t="n">
        <v>0</v>
      </c>
      <c r="P798">
        <f>O798*_xlfn.XLOOKUP(K798,AM:AM,AN:AN)</f>
        <v/>
      </c>
      <c r="Q798">
        <f>O798*_xlfn.XLOOKUP(K798,AM:AM,AO:AO)</f>
        <v/>
      </c>
      <c r="R798">
        <f>_xlfn.XLOOKUP(E798,AF:AF,AG:AG)</f>
        <v/>
      </c>
      <c r="S798">
        <f>_xlfn.XLOOKUP(E798,AF:AF,AI:AI)</f>
        <v/>
      </c>
      <c r="T798">
        <f>WEEKNUM(G798)</f>
        <v/>
      </c>
      <c r="U798">
        <f>YEAR(G798)</f>
        <v/>
      </c>
      <c r="V798" s="117">
        <f>IFERROR(Q798/N798,"0")</f>
        <v/>
      </c>
      <c r="AF798" t="n">
        <v>32229</v>
      </c>
      <c r="AG798" t="inlineStr">
        <is>
          <t>HOTEL NH COLLECTION TAORMINA</t>
        </is>
      </c>
      <c r="AH798" t="inlineStr">
        <is>
          <t>HTL</t>
        </is>
      </c>
      <c r="AI798" t="inlineStr">
        <is>
          <t>Italy</t>
        </is>
      </c>
      <c r="BH798" t="n">
        <v>846</v>
      </c>
      <c r="BI798" t="inlineStr">
        <is>
          <t>MariellaP</t>
        </is>
      </c>
    </row>
    <row r="799">
      <c r="A799">
        <f>_xlfn.XLOOKUP(D799,BN:BN,BO:BO)</f>
        <v/>
      </c>
      <c r="B799" t="inlineStr">
        <is>
          <t>LLC</t>
        </is>
      </c>
      <c r="C799" t="n">
        <v>57</v>
      </c>
      <c r="D799">
        <f>_xlfn.XLOOKUP(C799,BH:BH,BI:BI)</f>
        <v/>
      </c>
      <c r="E799" t="n">
        <v>28934</v>
      </c>
      <c r="F799" t="inlineStr">
        <is>
          <t>NORIEGA DE UHTHOFF VERONICA PATRICIA MRS</t>
        </is>
      </c>
      <c r="G799" s="234" t="n">
        <v>45994</v>
      </c>
      <c r="H799" s="234" t="n">
        <v>46004</v>
      </c>
      <c r="I799" t="inlineStr">
        <is>
          <t>VLO</t>
        </is>
      </c>
      <c r="J799">
        <f>_xlfn.XLOOKUP(I799,AS:AS,AU:AU)</f>
        <v/>
      </c>
      <c r="K799" t="inlineStr">
        <is>
          <t>USD</t>
        </is>
      </c>
      <c r="L799" s="238" t="n">
        <v>670.16</v>
      </c>
      <c r="M799">
        <f>L799*_xlfn.XLOOKUP(K799,AM:AM,AN:AN)</f>
        <v/>
      </c>
      <c r="N799">
        <f>L799*_xlfn.XLOOKUP(K799,AM:AM,AO:AO)</f>
        <v/>
      </c>
      <c r="O799" s="238" t="n">
        <v>0</v>
      </c>
      <c r="P799">
        <f>O799*_xlfn.XLOOKUP(K799,AM:AM,AN:AN)</f>
        <v/>
      </c>
      <c r="Q799">
        <f>O799*_xlfn.XLOOKUP(K799,AM:AM,AO:AO)</f>
        <v/>
      </c>
      <c r="R799">
        <f>_xlfn.XLOOKUP(E799,AF:AF,AG:AG)</f>
        <v/>
      </c>
      <c r="S799">
        <f>_xlfn.XLOOKUP(E799,AF:AF,AI:AI)</f>
        <v/>
      </c>
      <c r="T799">
        <f>WEEKNUM(G799)</f>
        <v/>
      </c>
      <c r="U799">
        <f>YEAR(G799)</f>
        <v/>
      </c>
      <c r="V799" s="117">
        <f>IFERROR(Q799/N799,"0")</f>
        <v/>
      </c>
      <c r="AF799" t="n">
        <v>32235</v>
      </c>
      <c r="AG799" t="inlineStr">
        <is>
          <t>THE TRAVELING BEETLE</t>
        </is>
      </c>
      <c r="AH799" t="inlineStr">
        <is>
          <t>PKT</t>
        </is>
      </c>
      <c r="AI799" t="inlineStr">
        <is>
          <t>Mexico</t>
        </is>
      </c>
      <c r="BH799" t="n">
        <v>847</v>
      </c>
      <c r="BI799" t="inlineStr">
        <is>
          <t>DianaM</t>
        </is>
      </c>
    </row>
    <row r="800">
      <c r="A800">
        <f>_xlfn.XLOOKUP(D800,BN:BN,BO:BO)</f>
        <v/>
      </c>
      <c r="B800" t="inlineStr">
        <is>
          <t>LLC</t>
        </is>
      </c>
      <c r="C800" t="n">
        <v>57</v>
      </c>
      <c r="D800">
        <f>_xlfn.XLOOKUP(C800,BH:BH,BI:BI)</f>
        <v/>
      </c>
      <c r="E800" t="n">
        <v>28934</v>
      </c>
      <c r="F800" t="inlineStr">
        <is>
          <t>UHTHOFF NORIEGA FEDERIKA MSS</t>
        </is>
      </c>
      <c r="G800" s="234" t="n">
        <v>45994</v>
      </c>
      <c r="H800" s="234" t="n">
        <v>46004</v>
      </c>
      <c r="I800" t="inlineStr">
        <is>
          <t>VLO</t>
        </is>
      </c>
      <c r="J800">
        <f>_xlfn.XLOOKUP(I800,AS:AS,AU:AU)</f>
        <v/>
      </c>
      <c r="K800" t="inlineStr">
        <is>
          <t>USD</t>
        </is>
      </c>
      <c r="L800" s="238" t="n">
        <v>670.16</v>
      </c>
      <c r="M800">
        <f>L800*_xlfn.XLOOKUP(K800,AM:AM,AN:AN)</f>
        <v/>
      </c>
      <c r="N800">
        <f>L800*_xlfn.XLOOKUP(K800,AM:AM,AO:AO)</f>
        <v/>
      </c>
      <c r="O800" s="238" t="n">
        <v>0</v>
      </c>
      <c r="P800">
        <f>O800*_xlfn.XLOOKUP(K800,AM:AM,AN:AN)</f>
        <v/>
      </c>
      <c r="Q800">
        <f>O800*_xlfn.XLOOKUP(K800,AM:AM,AO:AO)</f>
        <v/>
      </c>
      <c r="R800">
        <f>_xlfn.XLOOKUP(E800,AF:AF,AG:AG)</f>
        <v/>
      </c>
      <c r="S800">
        <f>_xlfn.XLOOKUP(E800,AF:AF,AI:AI)</f>
        <v/>
      </c>
      <c r="T800">
        <f>WEEKNUM(G800)</f>
        <v/>
      </c>
      <c r="U800">
        <f>YEAR(G800)</f>
        <v/>
      </c>
      <c r="V800" s="117">
        <f>IFERROR(Q800/N800,"0")</f>
        <v/>
      </c>
      <c r="AF800" t="n">
        <v>32255</v>
      </c>
      <c r="AG800" t="inlineStr">
        <is>
          <t>HOTEL ARTS BARCELONA</t>
        </is>
      </c>
      <c r="AH800" t="inlineStr">
        <is>
          <t>HTL</t>
        </is>
      </c>
      <c r="AI800" t="inlineStr">
        <is>
          <t>Spain</t>
        </is>
      </c>
      <c r="BH800" t="n">
        <v>848</v>
      </c>
      <c r="BI800" t="inlineStr">
        <is>
          <t>MinervaH</t>
        </is>
      </c>
    </row>
    <row r="801">
      <c r="A801">
        <f>_xlfn.XLOOKUP(D801,BN:BN,BO:BO)</f>
        <v/>
      </c>
      <c r="B801" t="inlineStr">
        <is>
          <t>LLC</t>
        </is>
      </c>
      <c r="C801" t="n">
        <v>57</v>
      </c>
      <c r="D801">
        <f>_xlfn.XLOOKUP(C801,BH:BH,BI:BI)</f>
        <v/>
      </c>
      <c r="E801" t="n">
        <v>28934</v>
      </c>
      <c r="F801" t="inlineStr">
        <is>
          <t>UHTHOFF NORIEGA LORENZA MSS</t>
        </is>
      </c>
      <c r="G801" s="234" t="n">
        <v>45994</v>
      </c>
      <c r="H801" s="234" t="n">
        <v>46004</v>
      </c>
      <c r="I801" t="inlineStr">
        <is>
          <t>VLO</t>
        </is>
      </c>
      <c r="J801">
        <f>_xlfn.XLOOKUP(I801,AS:AS,AU:AU)</f>
        <v/>
      </c>
      <c r="K801" t="inlineStr">
        <is>
          <t>USD</t>
        </is>
      </c>
      <c r="L801" s="238" t="n">
        <v>670.16</v>
      </c>
      <c r="M801">
        <f>L801*_xlfn.XLOOKUP(K801,AM:AM,AN:AN)</f>
        <v/>
      </c>
      <c r="N801">
        <f>L801*_xlfn.XLOOKUP(K801,AM:AM,AO:AO)</f>
        <v/>
      </c>
      <c r="O801" s="238" t="n">
        <v>0</v>
      </c>
      <c r="P801">
        <f>O801*_xlfn.XLOOKUP(K801,AM:AM,AN:AN)</f>
        <v/>
      </c>
      <c r="Q801">
        <f>O801*_xlfn.XLOOKUP(K801,AM:AM,AO:AO)</f>
        <v/>
      </c>
      <c r="R801">
        <f>_xlfn.XLOOKUP(E801,AF:AF,AG:AG)</f>
        <v/>
      </c>
      <c r="S801">
        <f>_xlfn.XLOOKUP(E801,AF:AF,AI:AI)</f>
        <v/>
      </c>
      <c r="T801">
        <f>WEEKNUM(G801)</f>
        <v/>
      </c>
      <c r="U801">
        <f>YEAR(G801)</f>
        <v/>
      </c>
      <c r="V801" s="117">
        <f>IFERROR(Q801/N801,"0")</f>
        <v/>
      </c>
      <c r="AF801" t="n">
        <v>32276</v>
      </c>
      <c r="AG801" t="inlineStr">
        <is>
          <t>THE RITZ CARLTON, FORT LAUDERDALE</t>
        </is>
      </c>
      <c r="AH801" t="inlineStr">
        <is>
          <t>HTL</t>
        </is>
      </c>
      <c r="AI801" t="inlineStr">
        <is>
          <t>United States</t>
        </is>
      </c>
      <c r="BH801" t="n">
        <v>849</v>
      </c>
      <c r="BI801" t="inlineStr">
        <is>
          <t>LuciaS</t>
        </is>
      </c>
    </row>
    <row r="802">
      <c r="A802">
        <f>_xlfn.XLOOKUP(D802,BN:BN,BO:BO)</f>
        <v/>
      </c>
      <c r="B802" t="inlineStr">
        <is>
          <t>LLC</t>
        </is>
      </c>
      <c r="C802" t="n">
        <v>57</v>
      </c>
      <c r="D802">
        <f>_xlfn.XLOOKUP(C802,BH:BH,BI:BI)</f>
        <v/>
      </c>
      <c r="E802" t="n">
        <v>32872</v>
      </c>
      <c r="F802" t="inlineStr">
        <is>
          <t>REEMBOLSO RAFAEL CEDENO</t>
        </is>
      </c>
      <c r="G802" s="234" t="n">
        <v>45994</v>
      </c>
      <c r="H802" s="234" t="n">
        <v>46024</v>
      </c>
      <c r="I802" t="inlineStr">
        <is>
          <t>OTR</t>
        </is>
      </c>
      <c r="J802">
        <f>_xlfn.XLOOKUP(I802,AS:AS,AU:AU)</f>
        <v/>
      </c>
      <c r="K802" t="inlineStr">
        <is>
          <t>USD</t>
        </is>
      </c>
      <c r="L802" s="238" t="n">
        <v>1408.39</v>
      </c>
      <c r="M802">
        <f>L802*_xlfn.XLOOKUP(K802,AM:AM,AN:AN)</f>
        <v/>
      </c>
      <c r="N802">
        <f>L802*_xlfn.XLOOKUP(K802,AM:AM,AO:AO)</f>
        <v/>
      </c>
      <c r="O802" s="238" t="n">
        <v>0</v>
      </c>
      <c r="P802">
        <f>O802*_xlfn.XLOOKUP(K802,AM:AM,AN:AN)</f>
        <v/>
      </c>
      <c r="Q802">
        <f>O802*_xlfn.XLOOKUP(K802,AM:AM,AO:AO)</f>
        <v/>
      </c>
      <c r="R802">
        <f>_xlfn.XLOOKUP(E802,AF:AF,AG:AG)</f>
        <v/>
      </c>
      <c r="S802">
        <f>_xlfn.XLOOKUP(E802,AF:AF,AI:AI)</f>
        <v/>
      </c>
      <c r="T802">
        <f>WEEKNUM(G802)</f>
        <v/>
      </c>
      <c r="U802">
        <f>YEAR(G802)</f>
        <v/>
      </c>
      <c r="V802" s="117">
        <f>IFERROR(Q802/N802,"0")</f>
        <v/>
      </c>
      <c r="AF802" t="n">
        <v>32291</v>
      </c>
      <c r="AG802" t="inlineStr">
        <is>
          <t>KASBAH TAMADOT</t>
        </is>
      </c>
      <c r="AH802" t="inlineStr">
        <is>
          <t>HTL</t>
        </is>
      </c>
      <c r="AI802" t="inlineStr">
        <is>
          <t>United Kingdom</t>
        </is>
      </c>
      <c r="BH802" t="n">
        <v>850</v>
      </c>
      <c r="BI802" t="inlineStr">
        <is>
          <t>MariaJose</t>
        </is>
      </c>
    </row>
    <row r="803">
      <c r="A803">
        <f>_xlfn.XLOOKUP(D803,BN:BN,BO:BO)</f>
        <v/>
      </c>
      <c r="B803" t="inlineStr">
        <is>
          <t>LLC</t>
        </is>
      </c>
      <c r="C803" t="n">
        <v>57</v>
      </c>
      <c r="D803">
        <f>_xlfn.XLOOKUP(C803,BH:BH,BI:BI)</f>
        <v/>
      </c>
      <c r="E803" t="n">
        <v>25780</v>
      </c>
      <c r="F803" t="inlineStr">
        <is>
          <t>ROLZO 155559-R</t>
        </is>
      </c>
      <c r="G803" s="234" t="n">
        <v>45994</v>
      </c>
      <c r="H803" s="234" t="n">
        <v>46024</v>
      </c>
      <c r="I803" t="inlineStr">
        <is>
          <t>TRF</t>
        </is>
      </c>
      <c r="J803">
        <f>_xlfn.XLOOKUP(I803,AS:AS,AU:AU)</f>
        <v/>
      </c>
      <c r="K803" t="inlineStr">
        <is>
          <t>USD</t>
        </is>
      </c>
      <c r="L803" s="238" t="n">
        <v>285</v>
      </c>
      <c r="M803">
        <f>L803*_xlfn.XLOOKUP(K803,AM:AM,AN:AN)</f>
        <v/>
      </c>
      <c r="N803">
        <f>L803*_xlfn.XLOOKUP(K803,AM:AM,AO:AO)</f>
        <v/>
      </c>
      <c r="O803" s="238" t="n">
        <v>42.75</v>
      </c>
      <c r="P803">
        <f>O803*_xlfn.XLOOKUP(K803,AM:AM,AN:AN)</f>
        <v/>
      </c>
      <c r="Q803">
        <f>O803*_xlfn.XLOOKUP(K803,AM:AM,AO:AO)</f>
        <v/>
      </c>
      <c r="R803">
        <f>_xlfn.XLOOKUP(E803,AF:AF,AG:AG)</f>
        <v/>
      </c>
      <c r="S803">
        <f>_xlfn.XLOOKUP(E803,AF:AF,AI:AI)</f>
        <v/>
      </c>
      <c r="T803">
        <f>WEEKNUM(G803)</f>
        <v/>
      </c>
      <c r="U803">
        <f>YEAR(G803)</f>
        <v/>
      </c>
      <c r="V803" s="117">
        <f>IFERROR(Q803/N803,"0")</f>
        <v/>
      </c>
      <c r="AF803" t="n">
        <v>32339</v>
      </c>
      <c r="AG803" t="inlineStr">
        <is>
          <t>CROWNE PLAZA MERIDA BY IHG</t>
        </is>
      </c>
      <c r="AH803" t="inlineStr">
        <is>
          <t>HTL</t>
        </is>
      </c>
      <c r="AI803" t="inlineStr">
        <is>
          <t>Mexico</t>
        </is>
      </c>
      <c r="BH803" t="n">
        <v>851</v>
      </c>
      <c r="BI803" t="inlineStr">
        <is>
          <t>IsraelB</t>
        </is>
      </c>
    </row>
    <row r="804">
      <c r="A804">
        <f>_xlfn.XLOOKUP(D804,BN:BN,BO:BO)</f>
        <v/>
      </c>
      <c r="B804" t="inlineStr">
        <is>
          <t>LLC</t>
        </is>
      </c>
      <c r="C804" t="n">
        <v>57</v>
      </c>
      <c r="D804">
        <f>_xlfn.XLOOKUP(C804,BH:BH,BI:BI)</f>
        <v/>
      </c>
      <c r="E804" t="n">
        <v>25780</v>
      </c>
      <c r="F804" t="inlineStr">
        <is>
          <t>ROLZO 155560-R</t>
        </is>
      </c>
      <c r="G804" s="234" t="n">
        <v>45994</v>
      </c>
      <c r="H804" s="234" t="n">
        <v>46024</v>
      </c>
      <c r="I804" t="inlineStr">
        <is>
          <t>TRF</t>
        </is>
      </c>
      <c r="J804">
        <f>_xlfn.XLOOKUP(I804,AS:AS,AU:AU)</f>
        <v/>
      </c>
      <c r="K804" t="inlineStr">
        <is>
          <t>USD</t>
        </is>
      </c>
      <c r="L804" s="238" t="n">
        <v>285</v>
      </c>
      <c r="M804">
        <f>L804*_xlfn.XLOOKUP(K804,AM:AM,AN:AN)</f>
        <v/>
      </c>
      <c r="N804">
        <f>L804*_xlfn.XLOOKUP(K804,AM:AM,AO:AO)</f>
        <v/>
      </c>
      <c r="O804" s="238" t="n">
        <v>42.75</v>
      </c>
      <c r="P804">
        <f>O804*_xlfn.XLOOKUP(K804,AM:AM,AN:AN)</f>
        <v/>
      </c>
      <c r="Q804">
        <f>O804*_xlfn.XLOOKUP(K804,AM:AM,AO:AO)</f>
        <v/>
      </c>
      <c r="R804">
        <f>_xlfn.XLOOKUP(E804,AF:AF,AG:AG)</f>
        <v/>
      </c>
      <c r="S804">
        <f>_xlfn.XLOOKUP(E804,AF:AF,AI:AI)</f>
        <v/>
      </c>
      <c r="T804">
        <f>WEEKNUM(G804)</f>
        <v/>
      </c>
      <c r="U804">
        <f>YEAR(G804)</f>
        <v/>
      </c>
      <c r="V804" s="117">
        <f>IFERROR(Q804/N804,"0")</f>
        <v/>
      </c>
      <c r="AF804" t="n">
        <v>32341</v>
      </c>
      <c r="AG804" t="inlineStr">
        <is>
          <t>CALA DE MAR RESORT AND SPA IXTAPA</t>
        </is>
      </c>
      <c r="AH804" t="inlineStr">
        <is>
          <t>HTL</t>
        </is>
      </c>
      <c r="AI804" t="inlineStr">
        <is>
          <t>Mexico</t>
        </is>
      </c>
      <c r="BH804" t="n">
        <v>852</v>
      </c>
      <c r="BI804" t="inlineStr">
        <is>
          <t>MariellaP</t>
        </is>
      </c>
    </row>
    <row r="805">
      <c r="A805">
        <f>_xlfn.XLOOKUP(D805,BN:BN,BO:BO)</f>
        <v/>
      </c>
      <c r="B805" t="inlineStr">
        <is>
          <t>LLC</t>
        </is>
      </c>
      <c r="C805" t="n">
        <v>57</v>
      </c>
      <c r="D805">
        <f>_xlfn.XLOOKUP(C805,BH:BH,BI:BI)</f>
        <v/>
      </c>
      <c r="E805" t="n">
        <v>25780</v>
      </c>
      <c r="F805" t="inlineStr">
        <is>
          <t>ROLZO 155561-R</t>
        </is>
      </c>
      <c r="G805" s="234" t="n">
        <v>45994</v>
      </c>
      <c r="H805" s="234" t="n">
        <v>46024</v>
      </c>
      <c r="I805" t="inlineStr">
        <is>
          <t>TRF</t>
        </is>
      </c>
      <c r="J805">
        <f>_xlfn.XLOOKUP(I805,AS:AS,AU:AU)</f>
        <v/>
      </c>
      <c r="K805" t="inlineStr">
        <is>
          <t>USD</t>
        </is>
      </c>
      <c r="L805" s="238" t="n">
        <v>435</v>
      </c>
      <c r="M805">
        <f>L805*_xlfn.XLOOKUP(K805,AM:AM,AN:AN)</f>
        <v/>
      </c>
      <c r="N805">
        <f>L805*_xlfn.XLOOKUP(K805,AM:AM,AO:AO)</f>
        <v/>
      </c>
      <c r="O805" s="238" t="n">
        <v>65.25</v>
      </c>
      <c r="P805">
        <f>O805*_xlfn.XLOOKUP(K805,AM:AM,AN:AN)</f>
        <v/>
      </c>
      <c r="Q805">
        <f>O805*_xlfn.XLOOKUP(K805,AM:AM,AO:AO)</f>
        <v/>
      </c>
      <c r="R805">
        <f>_xlfn.XLOOKUP(E805,AF:AF,AG:AG)</f>
        <v/>
      </c>
      <c r="S805">
        <f>_xlfn.XLOOKUP(E805,AF:AF,AI:AI)</f>
        <v/>
      </c>
      <c r="T805">
        <f>WEEKNUM(G805)</f>
        <v/>
      </c>
      <c r="U805">
        <f>YEAR(G805)</f>
        <v/>
      </c>
      <c r="V805" s="117">
        <f>IFERROR(Q805/N805,"0")</f>
        <v/>
      </c>
      <c r="AF805" t="n">
        <v>32346</v>
      </c>
      <c r="AG805" t="inlineStr">
        <is>
          <t>INTERCONTINENTAL MONTREAL, AN IHG HOTEL</t>
        </is>
      </c>
      <c r="AH805" t="inlineStr">
        <is>
          <t>HTL</t>
        </is>
      </c>
      <c r="AI805" t="inlineStr">
        <is>
          <t>Canada</t>
        </is>
      </c>
      <c r="BH805" t="n">
        <v>854</v>
      </c>
      <c r="BI805" t="inlineStr">
        <is>
          <t>MariaM</t>
        </is>
      </c>
    </row>
    <row r="806">
      <c r="A806">
        <f>_xlfn.XLOOKUP(D806,BN:BN,BO:BO)</f>
        <v/>
      </c>
      <c r="B806" t="inlineStr">
        <is>
          <t>LLC</t>
        </is>
      </c>
      <c r="C806" t="n">
        <v>57</v>
      </c>
      <c r="D806">
        <f>_xlfn.XLOOKUP(C806,BH:BH,BI:BI)</f>
        <v/>
      </c>
      <c r="E806" t="n">
        <v>25780</v>
      </c>
      <c r="F806" t="inlineStr">
        <is>
          <t>ROLZO 155563-R</t>
        </is>
      </c>
      <c r="G806" s="234" t="n">
        <v>45994</v>
      </c>
      <c r="H806" s="234" t="n">
        <v>46024</v>
      </c>
      <c r="I806" t="inlineStr">
        <is>
          <t>TRF</t>
        </is>
      </c>
      <c r="J806">
        <f>_xlfn.XLOOKUP(I806,AS:AS,AU:AU)</f>
        <v/>
      </c>
      <c r="K806" t="inlineStr">
        <is>
          <t>USD</t>
        </is>
      </c>
      <c r="L806" s="238" t="n">
        <v>435</v>
      </c>
      <c r="M806">
        <f>L806*_xlfn.XLOOKUP(K806,AM:AM,AN:AN)</f>
        <v/>
      </c>
      <c r="N806">
        <f>L806*_xlfn.XLOOKUP(K806,AM:AM,AO:AO)</f>
        <v/>
      </c>
      <c r="O806" s="238" t="n">
        <v>65.25</v>
      </c>
      <c r="P806">
        <f>O806*_xlfn.XLOOKUP(K806,AM:AM,AN:AN)</f>
        <v/>
      </c>
      <c r="Q806">
        <f>O806*_xlfn.XLOOKUP(K806,AM:AM,AO:AO)</f>
        <v/>
      </c>
      <c r="R806">
        <f>_xlfn.XLOOKUP(E806,AF:AF,AG:AG)</f>
        <v/>
      </c>
      <c r="S806">
        <f>_xlfn.XLOOKUP(E806,AF:AF,AI:AI)</f>
        <v/>
      </c>
      <c r="T806">
        <f>WEEKNUM(G806)</f>
        <v/>
      </c>
      <c r="U806">
        <f>YEAR(G806)</f>
        <v/>
      </c>
      <c r="V806" s="117">
        <f>IFERROR(Q806/N806,"0")</f>
        <v/>
      </c>
      <c r="AF806" t="n">
        <v>32361</v>
      </c>
      <c r="AG806" t="inlineStr">
        <is>
          <t>The Inn at Newport Ranch</t>
        </is>
      </c>
      <c r="AH806" t="inlineStr">
        <is>
          <t>HTL</t>
        </is>
      </c>
      <c r="AI806" t="inlineStr">
        <is>
          <t>United States</t>
        </is>
      </c>
      <c r="BH806" t="n">
        <v>855</v>
      </c>
      <c r="BI806" t="inlineStr">
        <is>
          <t>LucianaE</t>
        </is>
      </c>
    </row>
    <row r="807">
      <c r="A807">
        <f>_xlfn.XLOOKUP(D807,BN:BN,BO:BO)</f>
        <v/>
      </c>
      <c r="B807" t="inlineStr">
        <is>
          <t>LLC</t>
        </is>
      </c>
      <c r="C807" t="n">
        <v>57</v>
      </c>
      <c r="D807">
        <f>_xlfn.XLOOKUP(C807,BH:BH,BI:BI)</f>
        <v/>
      </c>
      <c r="E807" t="n">
        <v>25780</v>
      </c>
      <c r="F807" t="inlineStr">
        <is>
          <t>ROLZO 161329-R</t>
        </is>
      </c>
      <c r="G807" s="234" t="n">
        <v>45994</v>
      </c>
      <c r="H807" s="234" t="n">
        <v>46024</v>
      </c>
      <c r="I807" t="inlineStr">
        <is>
          <t>TRF</t>
        </is>
      </c>
      <c r="J807">
        <f>_xlfn.XLOOKUP(I807,AS:AS,AU:AU)</f>
        <v/>
      </c>
      <c r="K807" t="inlineStr">
        <is>
          <t>USD</t>
        </is>
      </c>
      <c r="L807" s="238" t="n">
        <v>369.75</v>
      </c>
      <c r="M807">
        <f>L807*_xlfn.XLOOKUP(K807,AM:AM,AN:AN)</f>
        <v/>
      </c>
      <c r="N807">
        <f>L807*_xlfn.XLOOKUP(K807,AM:AM,AO:AO)</f>
        <v/>
      </c>
      <c r="O807" s="238" t="n">
        <v>0</v>
      </c>
      <c r="P807">
        <f>O807*_xlfn.XLOOKUP(K807,AM:AM,AN:AN)</f>
        <v/>
      </c>
      <c r="Q807">
        <f>O807*_xlfn.XLOOKUP(K807,AM:AM,AO:AO)</f>
        <v/>
      </c>
      <c r="R807">
        <f>_xlfn.XLOOKUP(E807,AF:AF,AG:AG)</f>
        <v/>
      </c>
      <c r="S807">
        <f>_xlfn.XLOOKUP(E807,AF:AF,AI:AI)</f>
        <v/>
      </c>
      <c r="T807">
        <f>WEEKNUM(G807)</f>
        <v/>
      </c>
      <c r="U807">
        <f>YEAR(G807)</f>
        <v/>
      </c>
      <c r="V807" s="117">
        <f>IFERROR(Q807/N807,"0")</f>
        <v/>
      </c>
      <c r="AF807" t="n">
        <v>32362</v>
      </c>
      <c r="AG807" t="inlineStr">
        <is>
          <t>RENFE Spain</t>
        </is>
      </c>
      <c r="AH807" t="inlineStr">
        <is>
          <t>TRF</t>
        </is>
      </c>
      <c r="AI807" t="inlineStr">
        <is>
          <t>Spain</t>
        </is>
      </c>
      <c r="BH807" t="n">
        <v>856</v>
      </c>
      <c r="BI807" t="inlineStr">
        <is>
          <t>MariellaG</t>
        </is>
      </c>
    </row>
    <row r="808">
      <c r="A808">
        <f>_xlfn.XLOOKUP(D808,BN:BN,BO:BO)</f>
        <v/>
      </c>
      <c r="B808" t="inlineStr">
        <is>
          <t>LLC</t>
        </is>
      </c>
      <c r="C808" t="n">
        <v>57</v>
      </c>
      <c r="D808">
        <f>_xlfn.XLOOKUP(C808,BH:BH,BI:BI)</f>
        <v/>
      </c>
      <c r="E808" t="n">
        <v>28934</v>
      </c>
      <c r="F808" t="inlineStr">
        <is>
          <t>NORIEGA DE UHTHOFF VERONICA PATRICIA MRS</t>
        </is>
      </c>
      <c r="G808" s="234" t="n">
        <v>45994</v>
      </c>
      <c r="H808" s="234" t="n">
        <v>46004</v>
      </c>
      <c r="I808" t="inlineStr">
        <is>
          <t>VLO</t>
        </is>
      </c>
      <c r="J808">
        <f>_xlfn.XLOOKUP(I808,AS:AS,AU:AU)</f>
        <v/>
      </c>
      <c r="K808" t="inlineStr">
        <is>
          <t>USD</t>
        </is>
      </c>
      <c r="L808" s="238" t="n">
        <v>90</v>
      </c>
      <c r="M808">
        <f>L808*_xlfn.XLOOKUP(K808,AM:AM,AN:AN)</f>
        <v/>
      </c>
      <c r="N808">
        <f>L808*_xlfn.XLOOKUP(K808,AM:AM,AO:AO)</f>
        <v/>
      </c>
      <c r="O808" s="238" t="n">
        <v>0</v>
      </c>
      <c r="P808">
        <f>O808*_xlfn.XLOOKUP(K808,AM:AM,AN:AN)</f>
        <v/>
      </c>
      <c r="Q808">
        <f>O808*_xlfn.XLOOKUP(K808,AM:AM,AO:AO)</f>
        <v/>
      </c>
      <c r="R808">
        <f>_xlfn.XLOOKUP(E808,AF:AF,AG:AG)</f>
        <v/>
      </c>
      <c r="S808">
        <f>_xlfn.XLOOKUP(E808,AF:AF,AI:AI)</f>
        <v/>
      </c>
      <c r="T808">
        <f>WEEKNUM(G808)</f>
        <v/>
      </c>
      <c r="U808">
        <f>YEAR(G808)</f>
        <v/>
      </c>
      <c r="V808" s="117">
        <f>IFERROR(Q808/N808,"0")</f>
        <v/>
      </c>
      <c r="AF808" t="n">
        <v>32365</v>
      </c>
      <c r="AG808" t="inlineStr">
        <is>
          <t>Château de la Messardière</t>
        </is>
      </c>
      <c r="AH808" t="inlineStr">
        <is>
          <t>HTL</t>
        </is>
      </c>
      <c r="AI808" t="inlineStr">
        <is>
          <t>France</t>
        </is>
      </c>
      <c r="BH808" t="n">
        <v>857</v>
      </c>
      <c r="BI808" t="inlineStr">
        <is>
          <t>MariellaG</t>
        </is>
      </c>
    </row>
    <row r="809">
      <c r="A809">
        <f>_xlfn.XLOOKUP(D809,BN:BN,BO:BO)</f>
        <v/>
      </c>
      <c r="B809" t="inlineStr">
        <is>
          <t>LLC</t>
        </is>
      </c>
      <c r="C809" t="n">
        <v>57</v>
      </c>
      <c r="D809">
        <f>_xlfn.XLOOKUP(C809,BH:BH,BI:BI)</f>
        <v/>
      </c>
      <c r="E809" t="n">
        <v>28934</v>
      </c>
      <c r="F809" t="inlineStr">
        <is>
          <t>UHTHOFF NORIEGA FEDERIKA MSS</t>
        </is>
      </c>
      <c r="G809" s="234" t="n">
        <v>45994</v>
      </c>
      <c r="H809" s="234" t="n">
        <v>46004</v>
      </c>
      <c r="I809" t="inlineStr">
        <is>
          <t>VLO</t>
        </is>
      </c>
      <c r="J809">
        <f>_xlfn.XLOOKUP(I809,AS:AS,AU:AU)</f>
        <v/>
      </c>
      <c r="K809" t="inlineStr">
        <is>
          <t>USD</t>
        </is>
      </c>
      <c r="L809" s="238" t="n">
        <v>85</v>
      </c>
      <c r="M809">
        <f>L809*_xlfn.XLOOKUP(K809,AM:AM,AN:AN)</f>
        <v/>
      </c>
      <c r="N809">
        <f>L809*_xlfn.XLOOKUP(K809,AM:AM,AO:AO)</f>
        <v/>
      </c>
      <c r="O809" s="238" t="n">
        <v>0</v>
      </c>
      <c r="P809">
        <f>O809*_xlfn.XLOOKUP(K809,AM:AM,AN:AN)</f>
        <v/>
      </c>
      <c r="Q809">
        <f>O809*_xlfn.XLOOKUP(K809,AM:AM,AO:AO)</f>
        <v/>
      </c>
      <c r="R809">
        <f>_xlfn.XLOOKUP(E809,AF:AF,AG:AG)</f>
        <v/>
      </c>
      <c r="S809">
        <f>_xlfn.XLOOKUP(E809,AF:AF,AI:AI)</f>
        <v/>
      </c>
      <c r="T809">
        <f>WEEKNUM(G809)</f>
        <v/>
      </c>
      <c r="U809">
        <f>YEAR(G809)</f>
        <v/>
      </c>
      <c r="V809" s="117">
        <f>IFERROR(Q809/N809,"0")</f>
        <v/>
      </c>
      <c r="AF809" t="n">
        <v>32366</v>
      </c>
      <c r="AG809" t="inlineStr">
        <is>
          <t>HOTEL LES ROCHES BLANCHES</t>
        </is>
      </c>
      <c r="AH809" t="inlineStr">
        <is>
          <t>HTL</t>
        </is>
      </c>
      <c r="AI809" t="inlineStr">
        <is>
          <t>France</t>
        </is>
      </c>
      <c r="BH809" t="n">
        <v>858</v>
      </c>
      <c r="BI809" t="inlineStr">
        <is>
          <t>MariaM</t>
        </is>
      </c>
    </row>
    <row r="810">
      <c r="A810">
        <f>_xlfn.XLOOKUP(D810,BN:BN,BO:BO)</f>
        <v/>
      </c>
      <c r="B810" t="inlineStr">
        <is>
          <t>LLC</t>
        </is>
      </c>
      <c r="C810" t="n">
        <v>57</v>
      </c>
      <c r="D810">
        <f>_xlfn.XLOOKUP(C810,BH:BH,BI:BI)</f>
        <v/>
      </c>
      <c r="E810" t="n">
        <v>28934</v>
      </c>
      <c r="F810" t="inlineStr">
        <is>
          <t>UHTHOFF NORIEGA LORENZA MSS</t>
        </is>
      </c>
      <c r="G810" s="234" t="n">
        <v>45994</v>
      </c>
      <c r="H810" s="234" t="n">
        <v>46004</v>
      </c>
      <c r="I810" t="inlineStr">
        <is>
          <t>VLO</t>
        </is>
      </c>
      <c r="J810">
        <f>_xlfn.XLOOKUP(I810,AS:AS,AU:AU)</f>
        <v/>
      </c>
      <c r="K810" t="inlineStr">
        <is>
          <t>USD</t>
        </is>
      </c>
      <c r="L810" s="238" t="n">
        <v>90</v>
      </c>
      <c r="M810">
        <f>L810*_xlfn.XLOOKUP(K810,AM:AM,AN:AN)</f>
        <v/>
      </c>
      <c r="N810">
        <f>L810*_xlfn.XLOOKUP(K810,AM:AM,AO:AO)</f>
        <v/>
      </c>
      <c r="O810" s="238" t="n">
        <v>0</v>
      </c>
      <c r="P810">
        <f>O810*_xlfn.XLOOKUP(K810,AM:AM,AN:AN)</f>
        <v/>
      </c>
      <c r="Q810">
        <f>O810*_xlfn.XLOOKUP(K810,AM:AM,AO:AO)</f>
        <v/>
      </c>
      <c r="R810">
        <f>_xlfn.XLOOKUP(E810,AF:AF,AG:AG)</f>
        <v/>
      </c>
      <c r="S810">
        <f>_xlfn.XLOOKUP(E810,AF:AF,AI:AI)</f>
        <v/>
      </c>
      <c r="T810">
        <f>WEEKNUM(G810)</f>
        <v/>
      </c>
      <c r="U810">
        <f>YEAR(G810)</f>
        <v/>
      </c>
      <c r="V810" s="117">
        <f>IFERROR(Q810/N810,"0")</f>
        <v/>
      </c>
      <c r="AF810" t="n">
        <v>32367</v>
      </c>
      <c r="AG810" t="inlineStr">
        <is>
          <t>JW Marriott Bangkok</t>
        </is>
      </c>
      <c r="AH810" t="inlineStr">
        <is>
          <t>HTL</t>
        </is>
      </c>
      <c r="AI810" t="inlineStr">
        <is>
          <t>Thailand</t>
        </is>
      </c>
      <c r="BH810" t="n">
        <v>859</v>
      </c>
      <c r="BI810" t="inlineStr">
        <is>
          <t>MariellaG</t>
        </is>
      </c>
    </row>
    <row r="811">
      <c r="A811">
        <f>_xlfn.XLOOKUP(D811,BN:BN,BO:BO)</f>
        <v/>
      </c>
      <c r="B811" t="inlineStr">
        <is>
          <t>LLC</t>
        </is>
      </c>
      <c r="C811" t="n">
        <v>57</v>
      </c>
      <c r="D811">
        <f>_xlfn.XLOOKUP(C811,BH:BH,BI:BI)</f>
        <v/>
      </c>
      <c r="E811" t="n">
        <v>28934</v>
      </c>
      <c r="F811" t="inlineStr">
        <is>
          <t>UHTHOFF NORIEGA FEDERIKA MSS</t>
        </is>
      </c>
      <c r="G811" s="234" t="n">
        <v>45994</v>
      </c>
      <c r="H811" s="234" t="n">
        <v>46003</v>
      </c>
      <c r="I811" t="inlineStr">
        <is>
          <t>VLO</t>
        </is>
      </c>
      <c r="J811">
        <f>_xlfn.XLOOKUP(I811,AS:AS,AU:AU)</f>
        <v/>
      </c>
      <c r="K811" t="inlineStr">
        <is>
          <t>USD</t>
        </is>
      </c>
      <c r="L811" s="238" t="n">
        <v>168</v>
      </c>
      <c r="M811">
        <f>L811*_xlfn.XLOOKUP(K811,AM:AM,AN:AN)</f>
        <v/>
      </c>
      <c r="N811">
        <f>L811*_xlfn.XLOOKUP(K811,AM:AM,AO:AO)</f>
        <v/>
      </c>
      <c r="O811" s="238" t="n">
        <v>0</v>
      </c>
      <c r="P811">
        <f>O811*_xlfn.XLOOKUP(K811,AM:AM,AN:AN)</f>
        <v/>
      </c>
      <c r="Q811">
        <f>O811*_xlfn.XLOOKUP(K811,AM:AM,AO:AO)</f>
        <v/>
      </c>
      <c r="R811">
        <f>_xlfn.XLOOKUP(E811,AF:AF,AG:AG)</f>
        <v/>
      </c>
      <c r="S811">
        <f>_xlfn.XLOOKUP(E811,AF:AF,AI:AI)</f>
        <v/>
      </c>
      <c r="T811">
        <f>WEEKNUM(G811)</f>
        <v/>
      </c>
      <c r="U811">
        <f>YEAR(G811)</f>
        <v/>
      </c>
      <c r="V811" s="117">
        <f>IFERROR(Q811/N811,"0")</f>
        <v/>
      </c>
      <c r="AF811" t="n">
        <v>32407</v>
      </c>
      <c r="AG811" t="inlineStr">
        <is>
          <t>Hospes Palacio de los Patos</t>
        </is>
      </c>
      <c r="AH811" t="inlineStr">
        <is>
          <t>HTL</t>
        </is>
      </c>
      <c r="AI811" t="inlineStr">
        <is>
          <t>Spain</t>
        </is>
      </c>
      <c r="BH811" t="n">
        <v>860</v>
      </c>
      <c r="BI811" t="inlineStr">
        <is>
          <t>MariaM</t>
        </is>
      </c>
    </row>
    <row r="812">
      <c r="A812">
        <f>_xlfn.XLOOKUP(D812,BN:BN,BO:BO)</f>
        <v/>
      </c>
      <c r="B812" t="inlineStr">
        <is>
          <t>LLC</t>
        </is>
      </c>
      <c r="C812" t="n">
        <v>57</v>
      </c>
      <c r="D812">
        <f>_xlfn.XLOOKUP(C812,BH:BH,BI:BI)</f>
        <v/>
      </c>
      <c r="E812" t="n">
        <v>28934</v>
      </c>
      <c r="F812" t="inlineStr">
        <is>
          <t>UHTHOFF NORIEGA LORENZA MSS</t>
        </is>
      </c>
      <c r="G812" s="234" t="n">
        <v>45994</v>
      </c>
      <c r="H812" s="234" t="n">
        <v>46003</v>
      </c>
      <c r="I812" t="inlineStr">
        <is>
          <t>VLO</t>
        </is>
      </c>
      <c r="J812">
        <f>_xlfn.XLOOKUP(I812,AS:AS,AU:AU)</f>
        <v/>
      </c>
      <c r="K812" t="inlineStr">
        <is>
          <t>USD</t>
        </is>
      </c>
      <c r="L812" s="238" t="n">
        <v>168</v>
      </c>
      <c r="M812">
        <f>L812*_xlfn.XLOOKUP(K812,AM:AM,AN:AN)</f>
        <v/>
      </c>
      <c r="N812">
        <f>L812*_xlfn.XLOOKUP(K812,AM:AM,AO:AO)</f>
        <v/>
      </c>
      <c r="O812" s="238" t="n">
        <v>0</v>
      </c>
      <c r="P812">
        <f>O812*_xlfn.XLOOKUP(K812,AM:AM,AN:AN)</f>
        <v/>
      </c>
      <c r="Q812">
        <f>O812*_xlfn.XLOOKUP(K812,AM:AM,AO:AO)</f>
        <v/>
      </c>
      <c r="R812">
        <f>_xlfn.XLOOKUP(E812,AF:AF,AG:AG)</f>
        <v/>
      </c>
      <c r="S812">
        <f>_xlfn.XLOOKUP(E812,AF:AF,AI:AI)</f>
        <v/>
      </c>
      <c r="T812">
        <f>WEEKNUM(G812)</f>
        <v/>
      </c>
      <c r="U812">
        <f>YEAR(G812)</f>
        <v/>
      </c>
      <c r="V812" s="117">
        <f>IFERROR(Q812/N812,"0")</f>
        <v/>
      </c>
      <c r="AF812" t="n">
        <v>32410</v>
      </c>
      <c r="AG812" t="inlineStr">
        <is>
          <t>CASA LUNA CABOS</t>
        </is>
      </c>
      <c r="AH812" t="inlineStr">
        <is>
          <t>HTL</t>
        </is>
      </c>
      <c r="AI812" t="inlineStr">
        <is>
          <t>Mexico</t>
        </is>
      </c>
      <c r="BH812" t="n">
        <v>861</v>
      </c>
      <c r="BI812" t="inlineStr">
        <is>
          <t>MariaM</t>
        </is>
      </c>
    </row>
    <row r="813">
      <c r="A813">
        <f>_xlfn.XLOOKUP(D813,BN:BN,BO:BO)</f>
        <v/>
      </c>
      <c r="B813" t="inlineStr">
        <is>
          <t>LLC</t>
        </is>
      </c>
      <c r="C813" t="n">
        <v>57</v>
      </c>
      <c r="D813">
        <f>_xlfn.XLOOKUP(C813,BH:BH,BI:BI)</f>
        <v/>
      </c>
      <c r="E813" t="n">
        <v>28934</v>
      </c>
      <c r="F813" t="inlineStr">
        <is>
          <t>NORIEGA DE UHTHOFF VERONICA PATRICIA MRS</t>
        </is>
      </c>
      <c r="G813" s="234" t="n">
        <v>45994</v>
      </c>
      <c r="H813" s="234" t="n">
        <v>46003</v>
      </c>
      <c r="I813" t="inlineStr">
        <is>
          <t>VLO</t>
        </is>
      </c>
      <c r="J813">
        <f>_xlfn.XLOOKUP(I813,AS:AS,AU:AU)</f>
        <v/>
      </c>
      <c r="K813" t="inlineStr">
        <is>
          <t>USD</t>
        </is>
      </c>
      <c r="L813" s="238" t="n">
        <v>60</v>
      </c>
      <c r="M813">
        <f>L813*_xlfn.XLOOKUP(K813,AM:AM,AN:AN)</f>
        <v/>
      </c>
      <c r="N813">
        <f>L813*_xlfn.XLOOKUP(K813,AM:AM,AO:AO)</f>
        <v/>
      </c>
      <c r="O813" s="238" t="n">
        <v>0</v>
      </c>
      <c r="P813">
        <f>O813*_xlfn.XLOOKUP(K813,AM:AM,AN:AN)</f>
        <v/>
      </c>
      <c r="Q813">
        <f>O813*_xlfn.XLOOKUP(K813,AM:AM,AO:AO)</f>
        <v/>
      </c>
      <c r="R813">
        <f>_xlfn.XLOOKUP(E813,AF:AF,AG:AG)</f>
        <v/>
      </c>
      <c r="S813">
        <f>_xlfn.XLOOKUP(E813,AF:AF,AI:AI)</f>
        <v/>
      </c>
      <c r="T813">
        <f>WEEKNUM(G813)</f>
        <v/>
      </c>
      <c r="U813">
        <f>YEAR(G813)</f>
        <v/>
      </c>
      <c r="V813" s="117">
        <f>IFERROR(Q813/N813,"0")</f>
        <v/>
      </c>
      <c r="AF813" t="n">
        <v>32417</v>
      </c>
      <c r="AG813" t="inlineStr">
        <is>
          <t>PEYRELONGUE CHRONOS</t>
        </is>
      </c>
      <c r="AI813" t="inlineStr">
        <is>
          <t>Mexico</t>
        </is>
      </c>
      <c r="BH813" t="n">
        <v>862</v>
      </c>
      <c r="BI813" t="inlineStr">
        <is>
          <t>MinervaH</t>
        </is>
      </c>
    </row>
    <row r="814">
      <c r="A814">
        <f>_xlfn.XLOOKUP(D814,BN:BN,BO:BO)</f>
        <v/>
      </c>
      <c r="B814" t="inlineStr">
        <is>
          <t>LLC</t>
        </is>
      </c>
      <c r="C814" t="n">
        <v>57</v>
      </c>
      <c r="D814">
        <f>_xlfn.XLOOKUP(C814,BH:BH,BI:BI)</f>
        <v/>
      </c>
      <c r="E814" t="n">
        <v>28934</v>
      </c>
      <c r="F814" t="inlineStr">
        <is>
          <t>NORIEGA DE UHTHOFF VERONICA PATRICIA MRS</t>
        </is>
      </c>
      <c r="G814" s="234" t="n">
        <v>45994</v>
      </c>
      <c r="H814" s="234" t="n">
        <v>46003</v>
      </c>
      <c r="I814" t="inlineStr">
        <is>
          <t>VLO</t>
        </is>
      </c>
      <c r="J814">
        <f>_xlfn.XLOOKUP(I814,AS:AS,AU:AU)</f>
        <v/>
      </c>
      <c r="K814" t="inlineStr">
        <is>
          <t>USD</t>
        </is>
      </c>
      <c r="L814" s="238" t="n">
        <v>125</v>
      </c>
      <c r="M814">
        <f>L814*_xlfn.XLOOKUP(K814,AM:AM,AN:AN)</f>
        <v/>
      </c>
      <c r="N814">
        <f>L814*_xlfn.XLOOKUP(K814,AM:AM,AO:AO)</f>
        <v/>
      </c>
      <c r="O814" s="238" t="n">
        <v>0</v>
      </c>
      <c r="P814">
        <f>O814*_xlfn.XLOOKUP(K814,AM:AM,AN:AN)</f>
        <v/>
      </c>
      <c r="Q814">
        <f>O814*_xlfn.XLOOKUP(K814,AM:AM,AO:AO)</f>
        <v/>
      </c>
      <c r="R814">
        <f>_xlfn.XLOOKUP(E814,AF:AF,AG:AG)</f>
        <v/>
      </c>
      <c r="S814">
        <f>_xlfn.XLOOKUP(E814,AF:AF,AI:AI)</f>
        <v/>
      </c>
      <c r="T814">
        <f>WEEKNUM(G814)</f>
        <v/>
      </c>
      <c r="U814">
        <f>YEAR(G814)</f>
        <v/>
      </c>
      <c r="V814" s="117">
        <f>IFERROR(Q814/N814,"0")</f>
        <v/>
      </c>
      <c r="AF814" t="n">
        <v>32425</v>
      </c>
      <c r="AG814" t="inlineStr">
        <is>
          <t>Post Ranch Inn</t>
        </is>
      </c>
      <c r="AH814" t="inlineStr">
        <is>
          <t>HTL</t>
        </is>
      </c>
      <c r="AI814" t="inlineStr">
        <is>
          <t>United States</t>
        </is>
      </c>
      <c r="BH814" t="n">
        <v>863</v>
      </c>
      <c r="BI814" t="inlineStr">
        <is>
          <t>VeronicaN</t>
        </is>
      </c>
    </row>
    <row r="815">
      <c r="A815">
        <f>_xlfn.XLOOKUP(D815,BN:BN,BO:BO)</f>
        <v/>
      </c>
      <c r="B815" t="inlineStr">
        <is>
          <t>LLC</t>
        </is>
      </c>
      <c r="C815" t="n">
        <v>57</v>
      </c>
      <c r="D815">
        <f>_xlfn.XLOOKUP(C815,BH:BH,BI:BI)</f>
        <v/>
      </c>
      <c r="E815" t="n">
        <v>28934</v>
      </c>
      <c r="F815" t="inlineStr">
        <is>
          <t>UHTHOFF NORIEGA FEDERIKA MSS</t>
        </is>
      </c>
      <c r="G815" s="234" t="n">
        <v>45994</v>
      </c>
      <c r="H815" s="234" t="n">
        <v>46003</v>
      </c>
      <c r="I815" t="inlineStr">
        <is>
          <t>VLO</t>
        </is>
      </c>
      <c r="J815">
        <f>_xlfn.XLOOKUP(I815,AS:AS,AU:AU)</f>
        <v/>
      </c>
      <c r="K815" t="inlineStr">
        <is>
          <t>USD</t>
        </is>
      </c>
      <c r="L815" s="238" t="n">
        <v>55</v>
      </c>
      <c r="M815">
        <f>L815*_xlfn.XLOOKUP(K815,AM:AM,AN:AN)</f>
        <v/>
      </c>
      <c r="N815">
        <f>L815*_xlfn.XLOOKUP(K815,AM:AM,AO:AO)</f>
        <v/>
      </c>
      <c r="O815" s="238" t="n">
        <v>0</v>
      </c>
      <c r="P815">
        <f>O815*_xlfn.XLOOKUP(K815,AM:AM,AN:AN)</f>
        <v/>
      </c>
      <c r="Q815">
        <f>O815*_xlfn.XLOOKUP(K815,AM:AM,AO:AO)</f>
        <v/>
      </c>
      <c r="R815">
        <f>_xlfn.XLOOKUP(E815,AF:AF,AG:AG)</f>
        <v/>
      </c>
      <c r="S815">
        <f>_xlfn.XLOOKUP(E815,AF:AF,AI:AI)</f>
        <v/>
      </c>
      <c r="T815">
        <f>WEEKNUM(G815)</f>
        <v/>
      </c>
      <c r="U815">
        <f>YEAR(G815)</f>
        <v/>
      </c>
      <c r="V815" s="117">
        <f>IFERROR(Q815/N815,"0")</f>
        <v/>
      </c>
      <c r="AF815" t="n">
        <v>32426</v>
      </c>
      <c r="AG815" t="inlineStr">
        <is>
          <t>Stanly Ranch</t>
        </is>
      </c>
      <c r="AH815" t="inlineStr">
        <is>
          <t>HTL</t>
        </is>
      </c>
      <c r="AI815" t="inlineStr">
        <is>
          <t>United States</t>
        </is>
      </c>
      <c r="BH815" t="n">
        <v>864</v>
      </c>
      <c r="BI815" t="inlineStr">
        <is>
          <t>LuisHdz</t>
        </is>
      </c>
    </row>
    <row r="816">
      <c r="A816">
        <f>_xlfn.XLOOKUP(D816,BN:BN,BO:BO)</f>
        <v/>
      </c>
      <c r="B816" t="inlineStr">
        <is>
          <t>LLC</t>
        </is>
      </c>
      <c r="C816" t="n">
        <v>57</v>
      </c>
      <c r="D816">
        <f>_xlfn.XLOOKUP(C816,BH:BH,BI:BI)</f>
        <v/>
      </c>
      <c r="E816" t="n">
        <v>28934</v>
      </c>
      <c r="F816" t="inlineStr">
        <is>
          <t>UHTHOFF NORIEGA LORENZA MSS</t>
        </is>
      </c>
      <c r="G816" s="234" t="n">
        <v>45994</v>
      </c>
      <c r="H816" s="234" t="n">
        <v>46003</v>
      </c>
      <c r="I816" t="inlineStr">
        <is>
          <t>VLO</t>
        </is>
      </c>
      <c r="J816">
        <f>_xlfn.XLOOKUP(I816,AS:AS,AU:AU)</f>
        <v/>
      </c>
      <c r="K816" t="inlineStr">
        <is>
          <t>USD</t>
        </is>
      </c>
      <c r="L816" s="238" t="n">
        <v>60</v>
      </c>
      <c r="M816">
        <f>L816*_xlfn.XLOOKUP(K816,AM:AM,AN:AN)</f>
        <v/>
      </c>
      <c r="N816">
        <f>L816*_xlfn.XLOOKUP(K816,AM:AM,AO:AO)</f>
        <v/>
      </c>
      <c r="O816" s="238" t="n">
        <v>0</v>
      </c>
      <c r="P816">
        <f>O816*_xlfn.XLOOKUP(K816,AM:AM,AN:AN)</f>
        <v/>
      </c>
      <c r="Q816">
        <f>O816*_xlfn.XLOOKUP(K816,AM:AM,AO:AO)</f>
        <v/>
      </c>
      <c r="R816">
        <f>_xlfn.XLOOKUP(E816,AF:AF,AG:AG)</f>
        <v/>
      </c>
      <c r="S816">
        <f>_xlfn.XLOOKUP(E816,AF:AF,AI:AI)</f>
        <v/>
      </c>
      <c r="T816">
        <f>WEEKNUM(G816)</f>
        <v/>
      </c>
      <c r="U816">
        <f>YEAR(G816)</f>
        <v/>
      </c>
      <c r="V816" s="117">
        <f>IFERROR(Q816/N816,"0")</f>
        <v/>
      </c>
      <c r="AF816" t="n">
        <v>32428</v>
      </c>
      <c r="AG816" t="inlineStr">
        <is>
          <t>HOLLY SJOSTROM</t>
        </is>
      </c>
      <c r="AI816" t="inlineStr">
        <is>
          <t xml:space="preserve">NA </t>
        </is>
      </c>
      <c r="BH816" t="n">
        <v>866</v>
      </c>
      <c r="BI816" t="inlineStr">
        <is>
          <t>InesGR</t>
        </is>
      </c>
    </row>
    <row r="817">
      <c r="A817">
        <f>_xlfn.XLOOKUP(D817,BN:BN,BO:BO)</f>
        <v/>
      </c>
      <c r="B817" t="inlineStr">
        <is>
          <t>LLC</t>
        </is>
      </c>
      <c r="C817" t="n">
        <v>57</v>
      </c>
      <c r="D817">
        <f>_xlfn.XLOOKUP(C817,BH:BH,BI:BI)</f>
        <v/>
      </c>
      <c r="E817" t="n">
        <v>28934</v>
      </c>
      <c r="F817" t="inlineStr">
        <is>
          <t>NORIEGA DE UHTHOFF VERONICA MSS</t>
        </is>
      </c>
      <c r="G817" s="234" t="n">
        <v>45994</v>
      </c>
      <c r="H817" s="234" t="n">
        <v>46003</v>
      </c>
      <c r="I817" t="inlineStr">
        <is>
          <t>VLO</t>
        </is>
      </c>
      <c r="J817">
        <f>_xlfn.XLOOKUP(I817,AS:AS,AU:AU)</f>
        <v/>
      </c>
      <c r="K817" t="inlineStr">
        <is>
          <t>USD</t>
        </is>
      </c>
      <c r="L817" s="238" t="n">
        <v>168</v>
      </c>
      <c r="M817">
        <f>L817*_xlfn.XLOOKUP(K817,AM:AM,AN:AN)</f>
        <v/>
      </c>
      <c r="N817">
        <f>L817*_xlfn.XLOOKUP(K817,AM:AM,AO:AO)</f>
        <v/>
      </c>
      <c r="O817" s="238" t="n">
        <v>0</v>
      </c>
      <c r="P817">
        <f>O817*_xlfn.XLOOKUP(K817,AM:AM,AN:AN)</f>
        <v/>
      </c>
      <c r="Q817">
        <f>O817*_xlfn.XLOOKUP(K817,AM:AM,AO:AO)</f>
        <v/>
      </c>
      <c r="R817">
        <f>_xlfn.XLOOKUP(E817,AF:AF,AG:AG)</f>
        <v/>
      </c>
      <c r="S817">
        <f>_xlfn.XLOOKUP(E817,AF:AF,AI:AI)</f>
        <v/>
      </c>
      <c r="T817">
        <f>WEEKNUM(G817)</f>
        <v/>
      </c>
      <c r="U817">
        <f>YEAR(G817)</f>
        <v/>
      </c>
      <c r="V817" s="117">
        <f>IFERROR(Q817/N817,"0")</f>
        <v/>
      </c>
      <c r="AF817" t="n">
        <v>32456</v>
      </c>
      <c r="AG817" t="inlineStr">
        <is>
          <t>Balder Luxury Lodge Oy</t>
        </is>
      </c>
      <c r="AH817" t="inlineStr">
        <is>
          <t>HTL</t>
        </is>
      </c>
      <c r="AI817" t="inlineStr">
        <is>
          <t>Finland</t>
        </is>
      </c>
      <c r="BH817" t="n">
        <v>867</v>
      </c>
      <c r="BI817" t="inlineStr">
        <is>
          <t>MartinB</t>
        </is>
      </c>
    </row>
    <row r="818">
      <c r="A818">
        <f>_xlfn.XLOOKUP(D818,BN:BN,BO:BO)</f>
        <v/>
      </c>
      <c r="B818" t="inlineStr">
        <is>
          <t>LLC</t>
        </is>
      </c>
      <c r="C818" t="n">
        <v>57</v>
      </c>
      <c r="D818">
        <f>_xlfn.XLOOKUP(C818,BH:BH,BI:BI)</f>
        <v/>
      </c>
      <c r="E818" t="n">
        <v>28934</v>
      </c>
      <c r="F818" t="inlineStr">
        <is>
          <t>PACHECO APARICIO DANIELA MSS</t>
        </is>
      </c>
      <c r="G818" s="63" t="n"/>
      <c r="H818" s="63" t="n"/>
      <c r="I818" t="inlineStr">
        <is>
          <t>VLO</t>
        </is>
      </c>
      <c r="J818">
        <f>_xlfn.XLOOKUP(I818,AS:AS,AU:AU)</f>
        <v/>
      </c>
      <c r="K818" t="inlineStr">
        <is>
          <t>USD</t>
        </is>
      </c>
      <c r="L818" s="238" t="n">
        <v>180.95</v>
      </c>
      <c r="M818">
        <f>L818*_xlfn.XLOOKUP(K818,AM:AM,AN:AN)</f>
        <v/>
      </c>
      <c r="N818">
        <f>L818*_xlfn.XLOOKUP(K818,AM:AM,AO:AO)</f>
        <v/>
      </c>
      <c r="O818" s="238" t="n">
        <v>0</v>
      </c>
      <c r="P818">
        <f>O818*_xlfn.XLOOKUP(K818,AM:AM,AN:AN)</f>
        <v/>
      </c>
      <c r="Q818">
        <f>O818*_xlfn.XLOOKUP(K818,AM:AM,AO:AO)</f>
        <v/>
      </c>
      <c r="R818">
        <f>_xlfn.XLOOKUP(E818,AF:AF,AG:AG)</f>
        <v/>
      </c>
      <c r="S818">
        <f>_xlfn.XLOOKUP(E818,AF:AF,AI:AI)</f>
        <v/>
      </c>
      <c r="T818">
        <f>WEEKNUM(G818)</f>
        <v/>
      </c>
      <c r="U818">
        <f>YEAR(G818)</f>
        <v/>
      </c>
      <c r="V818" s="117">
        <f>IFERROR(Q818/N818,"0")</f>
        <v/>
      </c>
      <c r="AF818" t="n">
        <v>32457</v>
      </c>
      <c r="AG818" t="inlineStr">
        <is>
          <t>Four Seasons Hotel George V, Paris</t>
        </is>
      </c>
      <c r="AH818" t="inlineStr">
        <is>
          <t>HTL</t>
        </is>
      </c>
      <c r="AI818" t="inlineStr">
        <is>
          <t>France</t>
        </is>
      </c>
      <c r="BH818" t="n">
        <v>868</v>
      </c>
      <c r="BI818" t="inlineStr">
        <is>
          <t>DianaM</t>
        </is>
      </c>
    </row>
    <row r="819">
      <c r="A819">
        <f>_xlfn.XLOOKUP(D819,BN:BN,BO:BO)</f>
        <v/>
      </c>
      <c r="B819" t="inlineStr">
        <is>
          <t>LLC</t>
        </is>
      </c>
      <c r="C819" t="n">
        <v>57</v>
      </c>
      <c r="D819">
        <f>_xlfn.XLOOKUP(C819,BH:BH,BI:BI)</f>
        <v/>
      </c>
      <c r="E819" t="n">
        <v>28934</v>
      </c>
      <c r="F819" t="inlineStr">
        <is>
          <t>PACHECO APARICIO ANA MSS</t>
        </is>
      </c>
      <c r="G819" s="63" t="n"/>
      <c r="H819" s="63" t="n"/>
      <c r="I819" t="inlineStr">
        <is>
          <t>VLO</t>
        </is>
      </c>
      <c r="J819">
        <f>_xlfn.XLOOKUP(I819,AS:AS,AU:AU)</f>
        <v/>
      </c>
      <c r="K819" t="inlineStr">
        <is>
          <t>USD</t>
        </is>
      </c>
      <c r="L819" s="238" t="n">
        <v>180.95</v>
      </c>
      <c r="M819">
        <f>L819*_xlfn.XLOOKUP(K819,AM:AM,AN:AN)</f>
        <v/>
      </c>
      <c r="N819">
        <f>L819*_xlfn.XLOOKUP(K819,AM:AM,AO:AO)</f>
        <v/>
      </c>
      <c r="O819" s="238" t="n">
        <v>0</v>
      </c>
      <c r="P819">
        <f>O819*_xlfn.XLOOKUP(K819,AM:AM,AN:AN)</f>
        <v/>
      </c>
      <c r="Q819">
        <f>O819*_xlfn.XLOOKUP(K819,AM:AM,AO:AO)</f>
        <v/>
      </c>
      <c r="R819">
        <f>_xlfn.XLOOKUP(E819,AF:AF,AG:AG)</f>
        <v/>
      </c>
      <c r="S819">
        <f>_xlfn.XLOOKUP(E819,AF:AF,AI:AI)</f>
        <v/>
      </c>
      <c r="T819">
        <f>WEEKNUM(G819)</f>
        <v/>
      </c>
      <c r="U819">
        <f>YEAR(G819)</f>
        <v/>
      </c>
      <c r="V819" s="117">
        <f>IFERROR(Q819/N819,"0")</f>
        <v/>
      </c>
      <c r="AF819" t="n">
        <v>32458</v>
      </c>
      <c r="AG819" t="inlineStr">
        <is>
          <t>NAMIBIA EMBASSY</t>
        </is>
      </c>
      <c r="AH819" t="inlineStr">
        <is>
          <t>VIS</t>
        </is>
      </c>
      <c r="AI819" t="inlineStr">
        <is>
          <t>Namibia</t>
        </is>
      </c>
      <c r="BH819" t="n">
        <v>869</v>
      </c>
      <c r="BI819" t="inlineStr">
        <is>
          <t>DianaM</t>
        </is>
      </c>
    </row>
    <row r="820">
      <c r="A820">
        <f>_xlfn.XLOOKUP(D820,BN:BN,BO:BO)</f>
        <v/>
      </c>
      <c r="B820" t="inlineStr">
        <is>
          <t>LLC</t>
        </is>
      </c>
      <c r="C820" t="n">
        <v>57</v>
      </c>
      <c r="D820">
        <f>_xlfn.XLOOKUP(C820,BH:BH,BI:BI)</f>
        <v/>
      </c>
      <c r="E820" t="n">
        <v>28934</v>
      </c>
      <c r="F820" t="inlineStr">
        <is>
          <t>PACHECO APARICIO DANIELA MSS</t>
        </is>
      </c>
      <c r="G820" s="63" t="n"/>
      <c r="H820" s="63" t="n"/>
      <c r="I820" t="inlineStr">
        <is>
          <t>VLO</t>
        </is>
      </c>
      <c r="J820">
        <f>_xlfn.XLOOKUP(I820,AS:AS,AU:AU)</f>
        <v/>
      </c>
      <c r="K820" t="inlineStr">
        <is>
          <t>USD</t>
        </is>
      </c>
      <c r="L820" s="238" t="n">
        <v>345.9</v>
      </c>
      <c r="M820">
        <f>L820*_xlfn.XLOOKUP(K820,AM:AM,AN:AN)</f>
        <v/>
      </c>
      <c r="N820">
        <f>L820*_xlfn.XLOOKUP(K820,AM:AM,AO:AO)</f>
        <v/>
      </c>
      <c r="O820" s="238" t="n">
        <v>0</v>
      </c>
      <c r="P820">
        <f>O820*_xlfn.XLOOKUP(K820,AM:AM,AN:AN)</f>
        <v/>
      </c>
      <c r="Q820">
        <f>O820*_xlfn.XLOOKUP(K820,AM:AM,AO:AO)</f>
        <v/>
      </c>
      <c r="R820">
        <f>_xlfn.XLOOKUP(E820,AF:AF,AG:AG)</f>
        <v/>
      </c>
      <c r="S820">
        <f>_xlfn.XLOOKUP(E820,AF:AF,AI:AI)</f>
        <v/>
      </c>
      <c r="T820">
        <f>WEEKNUM(G820)</f>
        <v/>
      </c>
      <c r="U820">
        <f>YEAR(G820)</f>
        <v/>
      </c>
      <c r="V820" s="117">
        <f>IFERROR(Q820/N820,"0")</f>
        <v/>
      </c>
      <c r="AF820" t="n">
        <v>32460</v>
      </c>
      <c r="AG820" t="inlineStr">
        <is>
          <t>AIR NORTH AIRLINES</t>
        </is>
      </c>
      <c r="AH820" t="inlineStr">
        <is>
          <t>ABC</t>
        </is>
      </c>
      <c r="AI820" t="inlineStr">
        <is>
          <t>Canada</t>
        </is>
      </c>
      <c r="BH820" t="n">
        <v>870</v>
      </c>
      <c r="BI820" t="inlineStr">
        <is>
          <t>ManonR</t>
        </is>
      </c>
    </row>
    <row r="821">
      <c r="A821">
        <f>_xlfn.XLOOKUP(D821,BN:BN,BO:BO)</f>
        <v/>
      </c>
      <c r="B821" t="inlineStr">
        <is>
          <t>LLC</t>
        </is>
      </c>
      <c r="C821" t="n">
        <v>57</v>
      </c>
      <c r="D821">
        <f>_xlfn.XLOOKUP(C821,BH:BH,BI:BI)</f>
        <v/>
      </c>
      <c r="E821" t="n">
        <v>28934</v>
      </c>
      <c r="F821" t="inlineStr">
        <is>
          <t>PACHECO APARICIO ANA MSS</t>
        </is>
      </c>
      <c r="G821" s="63" t="n"/>
      <c r="H821" s="63" t="n"/>
      <c r="I821" t="inlineStr">
        <is>
          <t>VLO</t>
        </is>
      </c>
      <c r="J821">
        <f>_xlfn.XLOOKUP(I821,AS:AS,AU:AU)</f>
        <v/>
      </c>
      <c r="K821" t="inlineStr">
        <is>
          <t>USD</t>
        </is>
      </c>
      <c r="L821" s="238" t="n">
        <v>345.9</v>
      </c>
      <c r="M821">
        <f>L821*_xlfn.XLOOKUP(K821,AM:AM,AN:AN)</f>
        <v/>
      </c>
      <c r="N821">
        <f>L821*_xlfn.XLOOKUP(K821,AM:AM,AO:AO)</f>
        <v/>
      </c>
      <c r="O821" s="238" t="n">
        <v>0</v>
      </c>
      <c r="P821">
        <f>O821*_xlfn.XLOOKUP(K821,AM:AM,AN:AN)</f>
        <v/>
      </c>
      <c r="Q821">
        <f>O821*_xlfn.XLOOKUP(K821,AM:AM,AO:AO)</f>
        <v/>
      </c>
      <c r="R821">
        <f>_xlfn.XLOOKUP(E821,AF:AF,AG:AG)</f>
        <v/>
      </c>
      <c r="S821">
        <f>_xlfn.XLOOKUP(E821,AF:AF,AI:AI)</f>
        <v/>
      </c>
      <c r="T821">
        <f>WEEKNUM(G821)</f>
        <v/>
      </c>
      <c r="U821">
        <f>YEAR(G821)</f>
        <v/>
      </c>
      <c r="V821" s="117">
        <f>IFERROR(Q821/N821,"0")</f>
        <v/>
      </c>
      <c r="AF821" t="n">
        <v>32500</v>
      </c>
      <c r="AG821" t="inlineStr">
        <is>
          <t>EXO TRAVEL MOROCCO</t>
        </is>
      </c>
      <c r="AH821" t="inlineStr">
        <is>
          <t>PKT</t>
        </is>
      </c>
      <c r="AI821" t="inlineStr">
        <is>
          <t>Morocco</t>
        </is>
      </c>
      <c r="BH821" t="n">
        <v>871</v>
      </c>
      <c r="BI821" t="inlineStr">
        <is>
          <t>MinervaH</t>
        </is>
      </c>
    </row>
    <row r="822">
      <c r="A822">
        <f>_xlfn.XLOOKUP(D822,BN:BN,BO:BO)</f>
        <v/>
      </c>
      <c r="B822" t="inlineStr">
        <is>
          <t>LLC</t>
        </is>
      </c>
      <c r="C822" t="n">
        <v>57</v>
      </c>
      <c r="D822">
        <f>_xlfn.XLOOKUP(C822,BH:BH,BI:BI)</f>
        <v/>
      </c>
      <c r="E822" t="n">
        <v>28301</v>
      </c>
      <c r="F822" t="inlineStr">
        <is>
          <t>REEMBOLSO PETRA</t>
        </is>
      </c>
      <c r="G822" s="234" t="n">
        <v>46020</v>
      </c>
      <c r="H822" s="234" t="n">
        <v>46024</v>
      </c>
      <c r="I822" t="inlineStr">
        <is>
          <t>PKT</t>
        </is>
      </c>
      <c r="J822">
        <f>_xlfn.XLOOKUP(I822,AS:AS,AU:AU)</f>
        <v/>
      </c>
      <c r="K822" t="inlineStr">
        <is>
          <t>USD</t>
        </is>
      </c>
      <c r="L822" s="238" t="n">
        <v>-9631.77</v>
      </c>
      <c r="M822">
        <f>L822*_xlfn.XLOOKUP(K822,AM:AM,AN:AN)</f>
        <v/>
      </c>
      <c r="N822">
        <f>L822*_xlfn.XLOOKUP(K822,AM:AM,AO:AO)</f>
        <v/>
      </c>
      <c r="O822" s="238" t="n">
        <v>0</v>
      </c>
      <c r="P822">
        <f>O822*_xlfn.XLOOKUP(K822,AM:AM,AN:AN)</f>
        <v/>
      </c>
      <c r="Q822">
        <f>O822*_xlfn.XLOOKUP(K822,AM:AM,AO:AO)</f>
        <v/>
      </c>
      <c r="R822">
        <f>_xlfn.XLOOKUP(E822,AF:AF,AG:AG)</f>
        <v/>
      </c>
      <c r="S822">
        <f>_xlfn.XLOOKUP(E822,AF:AF,AI:AI)</f>
        <v/>
      </c>
      <c r="T822">
        <f>WEEKNUM(G822)</f>
        <v/>
      </c>
      <c r="U822">
        <f>YEAR(G822)</f>
        <v/>
      </c>
      <c r="V822" s="117">
        <f>IFERROR(Q822/N822,"0")</f>
        <v/>
      </c>
      <c r="AF822" t="n">
        <v>32507</v>
      </c>
      <c r="AG822" t="inlineStr">
        <is>
          <t>PILGRIM TRAVEL</t>
        </is>
      </c>
      <c r="AH822" t="inlineStr">
        <is>
          <t>PKT</t>
        </is>
      </c>
      <c r="AI822" t="inlineStr">
        <is>
          <t>Spain</t>
        </is>
      </c>
      <c r="BH822" t="n">
        <v>872</v>
      </c>
      <c r="BI822" t="inlineStr">
        <is>
          <t>InesGR</t>
        </is>
      </c>
    </row>
    <row r="823">
      <c r="A823">
        <f>_xlfn.XLOOKUP(D823,BN:BN,BO:BO)</f>
        <v/>
      </c>
      <c r="B823" t="inlineStr">
        <is>
          <t>LLC</t>
        </is>
      </c>
      <c r="C823" t="n">
        <v>58</v>
      </c>
      <c r="D823">
        <f>_xlfn.XLOOKUP(C823,BH:BH,BI:BI)</f>
        <v/>
      </c>
      <c r="E823" t="n">
        <v>25011</v>
      </c>
      <c r="F823" t="inlineStr">
        <is>
          <t>Tren Casa Voyageurs - Tangerville</t>
        </is>
      </c>
      <c r="G823" s="234" t="n">
        <v>45651</v>
      </c>
      <c r="H823" s="234" t="n">
        <v>45661</v>
      </c>
      <c r="I823" t="inlineStr">
        <is>
          <t>TRN</t>
        </is>
      </c>
      <c r="J823">
        <f>_xlfn.XLOOKUP(I823,AS:AS,AU:AU)</f>
        <v/>
      </c>
      <c r="K823" t="inlineStr">
        <is>
          <t>USD</t>
        </is>
      </c>
      <c r="L823" s="238" t="n">
        <v>304</v>
      </c>
      <c r="M823">
        <f>L823*_xlfn.XLOOKUP(K823,AM:AM,AN:AN)</f>
        <v/>
      </c>
      <c r="N823">
        <f>L823*_xlfn.XLOOKUP(K823,AM:AM,AO:AO)</f>
        <v/>
      </c>
      <c r="O823" s="238" t="n">
        <v>0</v>
      </c>
      <c r="P823">
        <f>O823*_xlfn.XLOOKUP(K823,AM:AM,AN:AN)</f>
        <v/>
      </c>
      <c r="Q823">
        <f>O823*_xlfn.XLOOKUP(K823,AM:AM,AO:AO)</f>
        <v/>
      </c>
      <c r="R823">
        <f>_xlfn.XLOOKUP(E823,AF:AF,AG:AG)</f>
        <v/>
      </c>
      <c r="S823">
        <f>_xlfn.XLOOKUP(E823,AF:AF,AI:AI)</f>
        <v/>
      </c>
      <c r="T823">
        <f>WEEKNUM(G823)</f>
        <v/>
      </c>
      <c r="U823">
        <f>YEAR(G823)</f>
        <v/>
      </c>
      <c r="V823" s="117">
        <f>IFERROR(Q823/N823,"0")</f>
        <v/>
      </c>
      <c r="AF823" t="n">
        <v>32544</v>
      </c>
      <c r="AG823" t="inlineStr">
        <is>
          <t>ICELAND ENCOUNTER</t>
        </is>
      </c>
      <c r="AH823" t="inlineStr">
        <is>
          <t>PKT</t>
        </is>
      </c>
      <c r="AI823" t="inlineStr">
        <is>
          <t>Iceland</t>
        </is>
      </c>
      <c r="BH823" t="n">
        <v>873</v>
      </c>
      <c r="BI823" t="inlineStr">
        <is>
          <t>LuisHdz</t>
        </is>
      </c>
    </row>
    <row r="824">
      <c r="A824">
        <f>_xlfn.XLOOKUP(D824,BN:BN,BO:BO)</f>
        <v/>
      </c>
      <c r="B824" t="inlineStr">
        <is>
          <t>LLC</t>
        </is>
      </c>
      <c r="C824" t="n">
        <v>58</v>
      </c>
      <c r="D824">
        <f>_xlfn.XLOOKUP(C824,BH:BH,BI:BI)</f>
        <v/>
      </c>
      <c r="E824" t="n">
        <v>25010</v>
      </c>
      <c r="F824" t="inlineStr">
        <is>
          <t>Hospedaje en Palacio Solecio</t>
        </is>
      </c>
      <c r="G824" s="234" t="n">
        <v>45651</v>
      </c>
      <c r="H824" s="234" t="n">
        <v>45661</v>
      </c>
      <c r="I824" t="inlineStr">
        <is>
          <t>HTL</t>
        </is>
      </c>
      <c r="J824">
        <f>_xlfn.XLOOKUP(I824,AS:AS,AU:AU)</f>
        <v/>
      </c>
      <c r="K824" t="inlineStr">
        <is>
          <t>USD</t>
        </is>
      </c>
      <c r="L824" s="238" t="n">
        <v>1404.63</v>
      </c>
      <c r="M824">
        <f>L824*_xlfn.XLOOKUP(K824,AM:AM,AN:AN)</f>
        <v/>
      </c>
      <c r="N824">
        <f>L824*_xlfn.XLOOKUP(K824,AM:AM,AO:AO)</f>
        <v/>
      </c>
      <c r="O824" s="238" t="n">
        <v>0</v>
      </c>
      <c r="P824">
        <f>O824*_xlfn.XLOOKUP(K824,AM:AM,AN:AN)</f>
        <v/>
      </c>
      <c r="Q824">
        <f>O824*_xlfn.XLOOKUP(K824,AM:AM,AO:AO)</f>
        <v/>
      </c>
      <c r="R824">
        <f>_xlfn.XLOOKUP(E824,AF:AF,AG:AG)</f>
        <v/>
      </c>
      <c r="S824">
        <f>_xlfn.XLOOKUP(E824,AF:AF,AI:AI)</f>
        <v/>
      </c>
      <c r="T824">
        <f>WEEKNUM(G824)</f>
        <v/>
      </c>
      <c r="U824">
        <f>YEAR(G824)</f>
        <v/>
      </c>
      <c r="V824" s="117">
        <f>IFERROR(Q824/N824,"0")</f>
        <v/>
      </c>
      <c r="AF824" t="n">
        <v>32551</v>
      </c>
      <c r="AG824" t="inlineStr">
        <is>
          <t>MARGARETHA NATALIA WIDJAJA</t>
        </is>
      </c>
      <c r="AH824" t="inlineStr">
        <is>
          <t>OTR</t>
        </is>
      </c>
      <c r="AI824" t="inlineStr">
        <is>
          <t xml:space="preserve">NA </t>
        </is>
      </c>
      <c r="BH824" t="n">
        <v>874</v>
      </c>
      <c r="BI824" t="inlineStr">
        <is>
          <t>ManonR</t>
        </is>
      </c>
    </row>
    <row r="825">
      <c r="A825">
        <f>_xlfn.XLOOKUP(D825,BN:BN,BO:BO)</f>
        <v/>
      </c>
      <c r="B825" t="inlineStr">
        <is>
          <t>LLC</t>
        </is>
      </c>
      <c r="C825" t="n">
        <v>58</v>
      </c>
      <c r="D825">
        <f>_xlfn.XLOOKUP(C825,BH:BH,BI:BI)</f>
        <v/>
      </c>
      <c r="E825" t="n">
        <v>25068</v>
      </c>
      <c r="F825" t="inlineStr">
        <is>
          <t>Hospedaje en Palacio Bailío</t>
        </is>
      </c>
      <c r="G825" s="234" t="n">
        <v>45651</v>
      </c>
      <c r="H825" s="234" t="n">
        <v>45661</v>
      </c>
      <c r="I825" t="inlineStr">
        <is>
          <t>HTL</t>
        </is>
      </c>
      <c r="J825">
        <f>_xlfn.XLOOKUP(I825,AS:AS,AU:AU)</f>
        <v/>
      </c>
      <c r="K825" t="inlineStr">
        <is>
          <t>USD</t>
        </is>
      </c>
      <c r="L825" s="238" t="n">
        <v>3093.09</v>
      </c>
      <c r="M825">
        <f>L825*_xlfn.XLOOKUP(K825,AM:AM,AN:AN)</f>
        <v/>
      </c>
      <c r="N825">
        <f>L825*_xlfn.XLOOKUP(K825,AM:AM,AO:AO)</f>
        <v/>
      </c>
      <c r="O825" s="238" t="n">
        <v>308.49</v>
      </c>
      <c r="P825">
        <f>O825*_xlfn.XLOOKUP(K825,AM:AM,AN:AN)</f>
        <v/>
      </c>
      <c r="Q825">
        <f>O825*_xlfn.XLOOKUP(K825,AM:AM,AO:AO)</f>
        <v/>
      </c>
      <c r="R825">
        <f>_xlfn.XLOOKUP(E825,AF:AF,AG:AG)</f>
        <v/>
      </c>
      <c r="S825">
        <f>_xlfn.XLOOKUP(E825,AF:AF,AI:AI)</f>
        <v/>
      </c>
      <c r="T825">
        <f>WEEKNUM(G825)</f>
        <v/>
      </c>
      <c r="U825">
        <f>YEAR(G825)</f>
        <v/>
      </c>
      <c r="V825" s="117">
        <f>IFERROR(Q825/N825,"0")</f>
        <v/>
      </c>
      <c r="AF825" t="n">
        <v>32554</v>
      </c>
      <c r="AG825" t="inlineStr">
        <is>
          <t>AMANERA HOTEL</t>
        </is>
      </c>
      <c r="AH825" t="inlineStr">
        <is>
          <t>HTL</t>
        </is>
      </c>
      <c r="AI825" t="inlineStr">
        <is>
          <t>Dominican Republic</t>
        </is>
      </c>
      <c r="BH825" t="n">
        <v>875</v>
      </c>
      <c r="BI825" t="inlineStr">
        <is>
          <t>DianaM</t>
        </is>
      </c>
    </row>
    <row r="826">
      <c r="A826">
        <f>_xlfn.XLOOKUP(D826,BN:BN,BO:BO)</f>
        <v/>
      </c>
      <c r="B826" t="inlineStr">
        <is>
          <t>LLC</t>
        </is>
      </c>
      <c r="C826" t="n">
        <v>58</v>
      </c>
      <c r="D826">
        <f>_xlfn.XLOOKUP(C826,BH:BH,BI:BI)</f>
        <v/>
      </c>
      <c r="E826" t="n">
        <v>25072</v>
      </c>
      <c r="F826" t="inlineStr">
        <is>
          <t>Hospedaje en Corral del Rey</t>
        </is>
      </c>
      <c r="G826" s="234" t="n">
        <v>45651</v>
      </c>
      <c r="H826" s="234" t="n">
        <v>45661</v>
      </c>
      <c r="I826" t="inlineStr">
        <is>
          <t>HTL</t>
        </is>
      </c>
      <c r="J826">
        <f>_xlfn.XLOOKUP(I826,AS:AS,AU:AU)</f>
        <v/>
      </c>
      <c r="K826" t="inlineStr">
        <is>
          <t>USD</t>
        </is>
      </c>
      <c r="L826" s="238" t="n">
        <v>5547.16</v>
      </c>
      <c r="M826">
        <f>L826*_xlfn.XLOOKUP(K826,AM:AM,AN:AN)</f>
        <v/>
      </c>
      <c r="N826">
        <f>L826*_xlfn.XLOOKUP(K826,AM:AM,AO:AO)</f>
        <v/>
      </c>
      <c r="O826" s="238" t="n">
        <v>1132.26</v>
      </c>
      <c r="P826">
        <f>O826*_xlfn.XLOOKUP(K826,AM:AM,AN:AN)</f>
        <v/>
      </c>
      <c r="Q826">
        <f>O826*_xlfn.XLOOKUP(K826,AM:AM,AO:AO)</f>
        <v/>
      </c>
      <c r="R826">
        <f>_xlfn.XLOOKUP(E826,AF:AF,AG:AG)</f>
        <v/>
      </c>
      <c r="S826">
        <f>_xlfn.XLOOKUP(E826,AF:AF,AI:AI)</f>
        <v/>
      </c>
      <c r="T826">
        <f>WEEKNUM(G826)</f>
        <v/>
      </c>
      <c r="U826">
        <f>YEAR(G826)</f>
        <v/>
      </c>
      <c r="V826" s="117">
        <f>IFERROR(Q826/N826,"0")</f>
        <v/>
      </c>
      <c r="AF826" t="n">
        <v>32794</v>
      </c>
      <c r="AG826" t="inlineStr">
        <is>
          <t>Amanfayun</t>
        </is>
      </c>
      <c r="AH826" t="inlineStr">
        <is>
          <t>HTL</t>
        </is>
      </c>
      <c r="AI826" t="inlineStr">
        <is>
          <t>China</t>
        </is>
      </c>
      <c r="BH826" t="n">
        <v>876</v>
      </c>
      <c r="BI826" t="inlineStr">
        <is>
          <t>LucianaE</t>
        </is>
      </c>
    </row>
    <row r="827">
      <c r="A827">
        <f>_xlfn.XLOOKUP(D827,BN:BN,BO:BO)</f>
        <v/>
      </c>
      <c r="B827" t="inlineStr">
        <is>
          <t>LLC</t>
        </is>
      </c>
      <c r="C827" t="n">
        <v>58</v>
      </c>
      <c r="D827">
        <f>_xlfn.XLOOKUP(C827,BH:BH,BI:BI)</f>
        <v/>
      </c>
      <c r="E827" t="n">
        <v>25073</v>
      </c>
      <c r="F827" t="inlineStr">
        <is>
          <t>Hospedaje en Parador de Granada</t>
        </is>
      </c>
      <c r="G827" s="234" t="n">
        <v>45651</v>
      </c>
      <c r="H827" s="234" t="n">
        <v>45661</v>
      </c>
      <c r="I827" t="inlineStr">
        <is>
          <t>HTL</t>
        </is>
      </c>
      <c r="J827">
        <f>_xlfn.XLOOKUP(I827,AS:AS,AU:AU)</f>
        <v/>
      </c>
      <c r="K827" t="inlineStr">
        <is>
          <t>USD</t>
        </is>
      </c>
      <c r="L827" s="238" t="n">
        <v>5581.88</v>
      </c>
      <c r="M827">
        <f>L827*_xlfn.XLOOKUP(K827,AM:AM,AN:AN)</f>
        <v/>
      </c>
      <c r="N827">
        <f>L827*_xlfn.XLOOKUP(K827,AM:AM,AO:AO)</f>
        <v/>
      </c>
      <c r="O827" s="238" t="n">
        <v>0</v>
      </c>
      <c r="P827">
        <f>O827*_xlfn.XLOOKUP(K827,AM:AM,AN:AN)</f>
        <v/>
      </c>
      <c r="Q827">
        <f>O827*_xlfn.XLOOKUP(K827,AM:AM,AO:AO)</f>
        <v/>
      </c>
      <c r="R827">
        <f>_xlfn.XLOOKUP(E827,AF:AF,AG:AG)</f>
        <v/>
      </c>
      <c r="S827">
        <f>_xlfn.XLOOKUP(E827,AF:AF,AI:AI)</f>
        <v/>
      </c>
      <c r="T827">
        <f>WEEKNUM(G827)</f>
        <v/>
      </c>
      <c r="U827">
        <f>YEAR(G827)</f>
        <v/>
      </c>
      <c r="V827" s="117">
        <f>IFERROR(Q827/N827,"0")</f>
        <v/>
      </c>
      <c r="AF827" t="n">
        <v>32795</v>
      </c>
      <c r="AG827" t="inlineStr">
        <is>
          <t>Amanyangyun</t>
        </is>
      </c>
      <c r="AH827" t="inlineStr">
        <is>
          <t>HTL</t>
        </is>
      </c>
      <c r="AI827" t="inlineStr">
        <is>
          <t>China</t>
        </is>
      </c>
      <c r="BH827" t="n">
        <v>877</v>
      </c>
      <c r="BI827" t="inlineStr">
        <is>
          <t>VivianaS</t>
        </is>
      </c>
    </row>
    <row r="828">
      <c r="A828">
        <f>_xlfn.XLOOKUP(D828,BN:BN,BO:BO)</f>
        <v/>
      </c>
      <c r="B828" t="inlineStr">
        <is>
          <t>LLC</t>
        </is>
      </c>
      <c r="C828" t="n">
        <v>58</v>
      </c>
      <c r="D828">
        <f>_xlfn.XLOOKUP(C828,BH:BH,BI:BI)</f>
        <v/>
      </c>
      <c r="E828" t="n">
        <v>24401</v>
      </c>
      <c r="F828" t="inlineStr">
        <is>
          <t>Servicios en Marruecos</t>
        </is>
      </c>
      <c r="G828" s="234" t="n">
        <v>45651</v>
      </c>
      <c r="H828" s="234" t="n">
        <v>45661</v>
      </c>
      <c r="I828" t="inlineStr">
        <is>
          <t>ATR</t>
        </is>
      </c>
      <c r="J828">
        <f>_xlfn.XLOOKUP(I828,AS:AS,AU:AU)</f>
        <v/>
      </c>
      <c r="K828" t="inlineStr">
        <is>
          <t>USD</t>
        </is>
      </c>
      <c r="L828" s="238" t="n">
        <v>2097</v>
      </c>
      <c r="M828">
        <f>L828*_xlfn.XLOOKUP(K828,AM:AM,AN:AN)</f>
        <v/>
      </c>
      <c r="N828">
        <f>L828*_xlfn.XLOOKUP(K828,AM:AM,AO:AO)</f>
        <v/>
      </c>
      <c r="O828" s="238" t="n">
        <v>0</v>
      </c>
      <c r="P828">
        <f>O828*_xlfn.XLOOKUP(K828,AM:AM,AN:AN)</f>
        <v/>
      </c>
      <c r="Q828">
        <f>O828*_xlfn.XLOOKUP(K828,AM:AM,AO:AO)</f>
        <v/>
      </c>
      <c r="R828">
        <f>_xlfn.XLOOKUP(E828,AF:AF,AG:AG)</f>
        <v/>
      </c>
      <c r="S828">
        <f>_xlfn.XLOOKUP(E828,AF:AF,AI:AI)</f>
        <v/>
      </c>
      <c r="T828">
        <f>WEEKNUM(G828)</f>
        <v/>
      </c>
      <c r="U828">
        <f>YEAR(G828)</f>
        <v/>
      </c>
      <c r="V828" s="117">
        <f>IFERROR(Q828/N828,"0")</f>
        <v/>
      </c>
      <c r="AF828" t="n">
        <v>32796</v>
      </c>
      <c r="AG828" t="inlineStr">
        <is>
          <t>NOAH Hotels</t>
        </is>
      </c>
      <c r="AH828" t="inlineStr">
        <is>
          <t>HTL</t>
        </is>
      </c>
      <c r="AI828" t="inlineStr">
        <is>
          <t>Sudafrica</t>
        </is>
      </c>
      <c r="BH828" t="n">
        <v>878</v>
      </c>
      <c r="BI828" t="inlineStr">
        <is>
          <t>RafaellaP</t>
        </is>
      </c>
    </row>
    <row r="829">
      <c r="A829">
        <f>_xlfn.XLOOKUP(D829,BN:BN,BO:BO)</f>
        <v/>
      </c>
      <c r="B829" t="inlineStr">
        <is>
          <t>LLC</t>
        </is>
      </c>
      <c r="C829" t="n">
        <v>58</v>
      </c>
      <c r="D829">
        <f>_xlfn.XLOOKUP(C829,BH:BH,BI:BI)</f>
        <v/>
      </c>
      <c r="E829" t="n">
        <v>25082</v>
      </c>
      <c r="F829" t="inlineStr">
        <is>
          <t>Servicios en España</t>
        </is>
      </c>
      <c r="G829" s="234" t="n">
        <v>45651</v>
      </c>
      <c r="H829" s="234" t="n">
        <v>45661</v>
      </c>
      <c r="I829" t="inlineStr">
        <is>
          <t>ATR</t>
        </is>
      </c>
      <c r="J829">
        <f>_xlfn.XLOOKUP(I829,AS:AS,AU:AU)</f>
        <v/>
      </c>
      <c r="K829" t="inlineStr">
        <is>
          <t>USD</t>
        </is>
      </c>
      <c r="L829" s="238" t="n">
        <v>6976.43</v>
      </c>
      <c r="M829">
        <f>L829*_xlfn.XLOOKUP(K829,AM:AM,AN:AN)</f>
        <v/>
      </c>
      <c r="N829">
        <f>L829*_xlfn.XLOOKUP(K829,AM:AM,AO:AO)</f>
        <v/>
      </c>
      <c r="O829" s="238" t="n">
        <v>0</v>
      </c>
      <c r="P829">
        <f>O829*_xlfn.XLOOKUP(K829,AM:AM,AN:AN)</f>
        <v/>
      </c>
      <c r="Q829">
        <f>O829*_xlfn.XLOOKUP(K829,AM:AM,AO:AO)</f>
        <v/>
      </c>
      <c r="R829">
        <f>_xlfn.XLOOKUP(E829,AF:AF,AG:AG)</f>
        <v/>
      </c>
      <c r="S829">
        <f>_xlfn.XLOOKUP(E829,AF:AF,AI:AI)</f>
        <v/>
      </c>
      <c r="T829">
        <f>WEEKNUM(G829)</f>
        <v/>
      </c>
      <c r="U829">
        <f>YEAR(G829)</f>
        <v/>
      </c>
      <c r="V829" s="117">
        <f>IFERROR(Q829/N829,"0")</f>
        <v/>
      </c>
      <c r="AF829" t="n">
        <v>32797</v>
      </c>
      <c r="AG829" t="inlineStr">
        <is>
          <t>Royal Mansour Marrakech</t>
        </is>
      </c>
      <c r="AH829" t="inlineStr">
        <is>
          <t>HTL</t>
        </is>
      </c>
      <c r="AI829" t="inlineStr">
        <is>
          <t>Morocco</t>
        </is>
      </c>
      <c r="BH829" t="n">
        <v>879</v>
      </c>
      <c r="BI829" t="inlineStr">
        <is>
          <t>LuisHdz</t>
        </is>
      </c>
    </row>
    <row r="830">
      <c r="A830">
        <f>_xlfn.XLOOKUP(D830,BN:BN,BO:BO)</f>
        <v/>
      </c>
      <c r="B830" t="inlineStr">
        <is>
          <t>LLC</t>
        </is>
      </c>
      <c r="C830" t="n">
        <v>58</v>
      </c>
      <c r="D830">
        <f>_xlfn.XLOOKUP(C830,BH:BH,BI:BI)</f>
        <v/>
      </c>
      <c r="E830" t="n">
        <v>25082</v>
      </c>
      <c r="F830" t="inlineStr">
        <is>
          <t>Servicios con Best of Europe</t>
        </is>
      </c>
      <c r="G830" s="234" t="n">
        <v>45651</v>
      </c>
      <c r="H830" s="234" t="n">
        <v>45661</v>
      </c>
      <c r="I830" t="inlineStr">
        <is>
          <t>OTR</t>
        </is>
      </c>
      <c r="J830">
        <f>_xlfn.XLOOKUP(I830,AS:AS,AU:AU)</f>
        <v/>
      </c>
      <c r="K830" t="inlineStr">
        <is>
          <t>USD</t>
        </is>
      </c>
      <c r="L830" s="238" t="n">
        <v>1701.5</v>
      </c>
      <c r="M830">
        <f>L830*_xlfn.XLOOKUP(K830,AM:AM,AN:AN)</f>
        <v/>
      </c>
      <c r="N830">
        <f>L830*_xlfn.XLOOKUP(K830,AM:AM,AO:AO)</f>
        <v/>
      </c>
      <c r="O830" s="238" t="n">
        <v>0</v>
      </c>
      <c r="P830">
        <f>O830*_xlfn.XLOOKUP(K830,AM:AM,AN:AN)</f>
        <v/>
      </c>
      <c r="Q830">
        <f>O830*_xlfn.XLOOKUP(K830,AM:AM,AO:AO)</f>
        <v/>
      </c>
      <c r="R830">
        <f>_xlfn.XLOOKUP(E830,AF:AF,AG:AG)</f>
        <v/>
      </c>
      <c r="S830">
        <f>_xlfn.XLOOKUP(E830,AF:AF,AI:AI)</f>
        <v/>
      </c>
      <c r="T830">
        <f>WEEKNUM(G830)</f>
        <v/>
      </c>
      <c r="U830">
        <f>YEAR(G830)</f>
        <v/>
      </c>
      <c r="V830" s="117">
        <f>IFERROR(Q830/N830,"0")</f>
        <v/>
      </c>
      <c r="AF830" t="n">
        <v>32800</v>
      </c>
      <c r="AG830" t="inlineStr">
        <is>
          <t>NORDIC INCOMING OU</t>
        </is>
      </c>
      <c r="AH830" t="inlineStr">
        <is>
          <t>PKT</t>
        </is>
      </c>
      <c r="AI830" t="inlineStr">
        <is>
          <t>Estonia</t>
        </is>
      </c>
      <c r="BH830" t="n">
        <v>880</v>
      </c>
      <c r="BI830" t="inlineStr">
        <is>
          <t>VivianaS</t>
        </is>
      </c>
    </row>
    <row r="831">
      <c r="A831">
        <f>_xlfn.XLOOKUP(D831,BN:BN,BO:BO)</f>
        <v/>
      </c>
      <c r="B831" t="inlineStr">
        <is>
          <t>LLC</t>
        </is>
      </c>
      <c r="C831" t="n">
        <v>58</v>
      </c>
      <c r="D831">
        <f>_xlfn.XLOOKUP(C831,BH:BH,BI:BI)</f>
        <v/>
      </c>
      <c r="E831" t="n">
        <v>25072</v>
      </c>
      <c r="F831" t="inlineStr">
        <is>
          <t>Botella de champagne</t>
        </is>
      </c>
      <c r="G831" s="234" t="n">
        <v>45651</v>
      </c>
      <c r="H831" s="234" t="n">
        <v>45661</v>
      </c>
      <c r="I831" t="inlineStr">
        <is>
          <t>OTR</t>
        </is>
      </c>
      <c r="J831">
        <f>_xlfn.XLOOKUP(I831,AS:AS,AU:AU)</f>
        <v/>
      </c>
      <c r="K831" t="inlineStr">
        <is>
          <t>USD</t>
        </is>
      </c>
      <c r="L831" s="238" t="n">
        <v>74.16</v>
      </c>
      <c r="M831">
        <f>L831*_xlfn.XLOOKUP(K831,AM:AM,AN:AN)</f>
        <v/>
      </c>
      <c r="N831">
        <f>L831*_xlfn.XLOOKUP(K831,AM:AM,AO:AO)</f>
        <v/>
      </c>
      <c r="O831" s="238" t="n">
        <v>0</v>
      </c>
      <c r="P831">
        <f>O831*_xlfn.XLOOKUP(K831,AM:AM,AN:AN)</f>
        <v/>
      </c>
      <c r="Q831">
        <f>O831*_xlfn.XLOOKUP(K831,AM:AM,AO:AO)</f>
        <v/>
      </c>
      <c r="R831">
        <f>_xlfn.XLOOKUP(E831,AF:AF,AG:AG)</f>
        <v/>
      </c>
      <c r="S831">
        <f>_xlfn.XLOOKUP(E831,AF:AF,AI:AI)</f>
        <v/>
      </c>
      <c r="T831">
        <f>WEEKNUM(G831)</f>
        <v/>
      </c>
      <c r="U831">
        <f>YEAR(G831)</f>
        <v/>
      </c>
      <c r="V831" s="117">
        <f>IFERROR(Q831/N831,"0")</f>
        <v/>
      </c>
      <c r="AF831" t="n">
        <v>32832</v>
      </c>
      <c r="AG831" t="inlineStr">
        <is>
          <t>PARK SOUTH HOTEL - JDV BY HYATT</t>
        </is>
      </c>
      <c r="AH831" t="inlineStr">
        <is>
          <t>HTL</t>
        </is>
      </c>
      <c r="AI831" t="inlineStr">
        <is>
          <t>United States</t>
        </is>
      </c>
      <c r="BH831" t="n">
        <v>881</v>
      </c>
      <c r="BI831" t="inlineStr">
        <is>
          <t>LuisHdz</t>
        </is>
      </c>
    </row>
    <row r="832">
      <c r="A832">
        <f>_xlfn.XLOOKUP(D832,BN:BN,BO:BO)</f>
        <v/>
      </c>
      <c r="B832" t="inlineStr">
        <is>
          <t>LLC</t>
        </is>
      </c>
      <c r="C832" t="n">
        <v>58</v>
      </c>
      <c r="D832">
        <f>_xlfn.XLOOKUP(C832,BH:BH,BI:BI)</f>
        <v/>
      </c>
      <c r="E832" t="n">
        <v>25215</v>
      </c>
      <c r="F832" t="inlineStr">
        <is>
          <t>Hospedaje Berber Lodge</t>
        </is>
      </c>
      <c r="G832" s="234" t="n">
        <v>45651</v>
      </c>
      <c r="H832" s="234" t="n">
        <v>45661</v>
      </c>
      <c r="I832" t="inlineStr">
        <is>
          <t>HTL</t>
        </is>
      </c>
      <c r="J832">
        <f>_xlfn.XLOOKUP(I832,AS:AS,AU:AU)</f>
        <v/>
      </c>
      <c r="K832" t="inlineStr">
        <is>
          <t>USD</t>
        </is>
      </c>
      <c r="L832" s="238" t="n">
        <v>1693.85</v>
      </c>
      <c r="M832">
        <f>L832*_xlfn.XLOOKUP(K832,AM:AM,AN:AN)</f>
        <v/>
      </c>
      <c r="N832">
        <f>L832*_xlfn.XLOOKUP(K832,AM:AM,AO:AO)</f>
        <v/>
      </c>
      <c r="O832" s="238" t="n">
        <v>0</v>
      </c>
      <c r="P832">
        <f>O832*_xlfn.XLOOKUP(K832,AM:AM,AN:AN)</f>
        <v/>
      </c>
      <c r="Q832">
        <f>O832*_xlfn.XLOOKUP(K832,AM:AM,AO:AO)</f>
        <v/>
      </c>
      <c r="R832">
        <f>_xlfn.XLOOKUP(E832,AF:AF,AG:AG)</f>
        <v/>
      </c>
      <c r="S832">
        <f>_xlfn.XLOOKUP(E832,AF:AF,AI:AI)</f>
        <v/>
      </c>
      <c r="T832">
        <f>WEEKNUM(G832)</f>
        <v/>
      </c>
      <c r="U832">
        <f>YEAR(G832)</f>
        <v/>
      </c>
      <c r="V832" s="117">
        <f>IFERROR(Q832/N832,"0")</f>
        <v/>
      </c>
      <c r="AF832" t="n">
        <v>32872</v>
      </c>
      <c r="AG832" t="inlineStr">
        <is>
          <t>RAFAEL CEDENO</t>
        </is>
      </c>
      <c r="AH832" t="inlineStr">
        <is>
          <t>OTR</t>
        </is>
      </c>
      <c r="AI832" t="inlineStr">
        <is>
          <t xml:space="preserve">NA </t>
        </is>
      </c>
      <c r="BH832" t="n">
        <v>882</v>
      </c>
      <c r="BI832" t="inlineStr">
        <is>
          <t>VivianaS</t>
        </is>
      </c>
    </row>
    <row r="833">
      <c r="A833">
        <f>_xlfn.XLOOKUP(D833,BN:BN,BO:BO)</f>
        <v/>
      </c>
      <c r="B833" t="inlineStr">
        <is>
          <t>LLC</t>
        </is>
      </c>
      <c r="C833" t="n">
        <v>58</v>
      </c>
      <c r="D833">
        <f>_xlfn.XLOOKUP(C833,BH:BH,BI:BI)</f>
        <v/>
      </c>
      <c r="E833" t="n">
        <v>0</v>
      </c>
      <c r="F833" t="inlineStr">
        <is>
          <t>Pago</t>
        </is>
      </c>
      <c r="G833" s="234" t="n">
        <v>45651</v>
      </c>
      <c r="H833" s="234" t="n">
        <v>45661</v>
      </c>
      <c r="I833" t="inlineStr">
        <is>
          <t>CPT</t>
        </is>
      </c>
      <c r="J833">
        <f>_xlfn.XLOOKUP(I833,AS:AS,AU:AU)</f>
        <v/>
      </c>
      <c r="K833" t="inlineStr">
        <is>
          <t>USD</t>
        </is>
      </c>
      <c r="L833" s="238" t="n">
        <v>275</v>
      </c>
      <c r="M833">
        <f>L833*_xlfn.XLOOKUP(K833,AM:AM,AN:AN)</f>
        <v/>
      </c>
      <c r="N833">
        <f>L833*_xlfn.XLOOKUP(K833,AM:AM,AO:AO)</f>
        <v/>
      </c>
      <c r="O833" s="238" t="n">
        <v>275</v>
      </c>
      <c r="P833">
        <f>O833*_xlfn.XLOOKUP(K833,AM:AM,AN:AN)</f>
        <v/>
      </c>
      <c r="Q833">
        <f>O833*_xlfn.XLOOKUP(K833,AM:AM,AO:AO)</f>
        <v/>
      </c>
      <c r="R833">
        <f>_xlfn.XLOOKUP(E833,AF:AF,AG:AG)</f>
        <v/>
      </c>
      <c r="S833">
        <f>_xlfn.XLOOKUP(E833,AF:AF,AI:AI)</f>
        <v/>
      </c>
      <c r="T833">
        <f>WEEKNUM(G833)</f>
        <v/>
      </c>
      <c r="U833">
        <f>YEAR(G833)</f>
        <v/>
      </c>
      <c r="V833" s="117">
        <f>IFERROR(Q833/N833,"0")</f>
        <v/>
      </c>
      <c r="AF833" t="n">
        <v>33012</v>
      </c>
      <c r="AG833" t="inlineStr">
        <is>
          <t>ASABA RYOKAN</t>
        </is>
      </c>
      <c r="AH833" t="inlineStr">
        <is>
          <t>HTL</t>
        </is>
      </c>
      <c r="AI833" t="inlineStr">
        <is>
          <t>Japan</t>
        </is>
      </c>
      <c r="BH833" t="n">
        <v>883</v>
      </c>
      <c r="BI833" t="inlineStr">
        <is>
          <t>ClaudiaF</t>
        </is>
      </c>
    </row>
    <row r="834">
      <c r="A834">
        <f>_xlfn.XLOOKUP(D834,BN:BN,BO:BO)</f>
        <v/>
      </c>
      <c r="B834" t="inlineStr">
        <is>
          <t>LLC</t>
        </is>
      </c>
      <c r="C834" t="n">
        <v>58</v>
      </c>
      <c r="D834">
        <f>_xlfn.XLOOKUP(C834,BH:BH,BI:BI)</f>
        <v/>
      </c>
      <c r="E834" t="n">
        <v>25223</v>
      </c>
      <c r="F834" t="inlineStr">
        <is>
          <t>Pago upgrade</t>
        </is>
      </c>
      <c r="G834" s="234" t="n">
        <v>45651</v>
      </c>
      <c r="H834" s="234" t="n">
        <v>45661</v>
      </c>
      <c r="I834" t="inlineStr">
        <is>
          <t>OTR</t>
        </is>
      </c>
      <c r="J834">
        <f>_xlfn.XLOOKUP(I834,AS:AS,AU:AU)</f>
        <v/>
      </c>
      <c r="K834" t="inlineStr">
        <is>
          <t>USD</t>
        </is>
      </c>
      <c r="L834" s="238" t="n">
        <v>245.49</v>
      </c>
      <c r="M834">
        <f>L834*_xlfn.XLOOKUP(K834,AM:AM,AN:AN)</f>
        <v/>
      </c>
      <c r="N834">
        <f>L834*_xlfn.XLOOKUP(K834,AM:AM,AO:AO)</f>
        <v/>
      </c>
      <c r="O834" s="238" t="n">
        <v>0</v>
      </c>
      <c r="P834">
        <f>O834*_xlfn.XLOOKUP(K834,AM:AM,AN:AN)</f>
        <v/>
      </c>
      <c r="Q834">
        <f>O834*_xlfn.XLOOKUP(K834,AM:AM,AO:AO)</f>
        <v/>
      </c>
      <c r="R834">
        <f>_xlfn.XLOOKUP(E834,AF:AF,AG:AG)</f>
        <v/>
      </c>
      <c r="S834">
        <f>_xlfn.XLOOKUP(E834,AF:AF,AI:AI)</f>
        <v/>
      </c>
      <c r="T834">
        <f>WEEKNUM(G834)</f>
        <v/>
      </c>
      <c r="U834">
        <f>YEAR(G834)</f>
        <v/>
      </c>
      <c r="V834" s="117">
        <f>IFERROR(Q834/N834,"0")</f>
        <v/>
      </c>
      <c r="AF834" t="n">
        <v>33027</v>
      </c>
      <c r="AG834" t="inlineStr">
        <is>
          <t>Pousada Lisboa Praça do Comércio</t>
        </is>
      </c>
      <c r="AH834" t="inlineStr">
        <is>
          <t>HTL</t>
        </is>
      </c>
      <c r="AI834" t="inlineStr">
        <is>
          <t>Portugal</t>
        </is>
      </c>
      <c r="BH834" t="n">
        <v>884</v>
      </c>
      <c r="BI834" t="inlineStr">
        <is>
          <t>VivianaS</t>
        </is>
      </c>
    </row>
    <row r="835">
      <c r="A835">
        <f>_xlfn.XLOOKUP(D835,BN:BN,BO:BO)</f>
        <v/>
      </c>
      <c r="B835" t="inlineStr">
        <is>
          <t>LLC</t>
        </is>
      </c>
      <c r="C835" t="n">
        <v>58</v>
      </c>
      <c r="D835">
        <f>_xlfn.XLOOKUP(C835,BH:BH,BI:BI)</f>
        <v/>
      </c>
      <c r="E835" t="n">
        <v>25215</v>
      </c>
      <c r="F835" t="inlineStr">
        <is>
          <t>Quad bike tour for 2 people with Berber Lodge</t>
        </is>
      </c>
      <c r="G835" s="234" t="n">
        <v>45651</v>
      </c>
      <c r="H835" s="234" t="n">
        <v>45661</v>
      </c>
      <c r="I835" t="inlineStr">
        <is>
          <t>ATR</t>
        </is>
      </c>
      <c r="J835">
        <f>_xlfn.XLOOKUP(I835,AS:AS,AU:AU)</f>
        <v/>
      </c>
      <c r="K835" t="inlineStr">
        <is>
          <t>USD</t>
        </is>
      </c>
      <c r="L835" s="238" t="n">
        <v>150</v>
      </c>
      <c r="M835">
        <f>L835*_xlfn.XLOOKUP(K835,AM:AM,AN:AN)</f>
        <v/>
      </c>
      <c r="N835">
        <f>L835*_xlfn.XLOOKUP(K835,AM:AM,AO:AO)</f>
        <v/>
      </c>
      <c r="O835" s="238" t="n">
        <v>0</v>
      </c>
      <c r="P835">
        <f>O835*_xlfn.XLOOKUP(K835,AM:AM,AN:AN)</f>
        <v/>
      </c>
      <c r="Q835">
        <f>O835*_xlfn.XLOOKUP(K835,AM:AM,AO:AO)</f>
        <v/>
      </c>
      <c r="R835">
        <f>_xlfn.XLOOKUP(E835,AF:AF,AG:AG)</f>
        <v/>
      </c>
      <c r="S835">
        <f>_xlfn.XLOOKUP(E835,AF:AF,AI:AI)</f>
        <v/>
      </c>
      <c r="T835">
        <f>WEEKNUM(G835)</f>
        <v/>
      </c>
      <c r="U835">
        <f>YEAR(G835)</f>
        <v/>
      </c>
      <c r="V835" s="117">
        <f>IFERROR(Q835/N835,"0")</f>
        <v/>
      </c>
      <c r="AF835" t="n">
        <v>33029</v>
      </c>
      <c r="AG835" t="inlineStr">
        <is>
          <t>Firefall Ranch</t>
        </is>
      </c>
      <c r="AH835" t="inlineStr">
        <is>
          <t>HTL</t>
        </is>
      </c>
      <c r="AI835" t="inlineStr">
        <is>
          <t>United States</t>
        </is>
      </c>
      <c r="BH835" t="n">
        <v>886</v>
      </c>
      <c r="BI835" t="inlineStr">
        <is>
          <t>AndreaG</t>
        </is>
      </c>
    </row>
    <row r="836">
      <c r="A836">
        <f>_xlfn.XLOOKUP(D836,BN:BN,BO:BO)</f>
        <v/>
      </c>
      <c r="B836" t="inlineStr">
        <is>
          <t>LLC</t>
        </is>
      </c>
      <c r="C836" t="n">
        <v>58</v>
      </c>
      <c r="D836">
        <f>_xlfn.XLOOKUP(C836,BH:BH,BI:BI)</f>
        <v/>
      </c>
      <c r="E836" t="n">
        <v>0</v>
      </c>
      <c r="F836" t="inlineStr">
        <is>
          <t>Honorarios por Servicio Agencia</t>
        </is>
      </c>
      <c r="G836" s="234" t="n">
        <v>45651</v>
      </c>
      <c r="H836" s="234" t="n">
        <v>45661</v>
      </c>
      <c r="I836" t="inlineStr">
        <is>
          <t>HPS</t>
        </is>
      </c>
      <c r="J836">
        <f>_xlfn.XLOOKUP(I836,AS:AS,AU:AU)</f>
        <v/>
      </c>
      <c r="K836" t="inlineStr">
        <is>
          <t>USD</t>
        </is>
      </c>
      <c r="L836" s="238" t="n">
        <v>651.1</v>
      </c>
      <c r="M836">
        <f>L836*_xlfn.XLOOKUP(K836,AM:AM,AN:AN)</f>
        <v/>
      </c>
      <c r="N836">
        <f>L836*_xlfn.XLOOKUP(K836,AM:AM,AO:AO)</f>
        <v/>
      </c>
      <c r="O836" s="238" t="n">
        <v>651.1</v>
      </c>
      <c r="P836">
        <f>O836*_xlfn.XLOOKUP(K836,AM:AM,AN:AN)</f>
        <v/>
      </c>
      <c r="Q836">
        <f>O836*_xlfn.XLOOKUP(K836,AM:AM,AO:AO)</f>
        <v/>
      </c>
      <c r="R836">
        <f>_xlfn.XLOOKUP(E836,AF:AF,AG:AG)</f>
        <v/>
      </c>
      <c r="S836">
        <f>_xlfn.XLOOKUP(E836,AF:AF,AI:AI)</f>
        <v/>
      </c>
      <c r="T836">
        <f>WEEKNUM(G836)</f>
        <v/>
      </c>
      <c r="U836">
        <f>YEAR(G836)</f>
        <v/>
      </c>
      <c r="V836" s="117">
        <f>IFERROR(Q836/N836,"0")</f>
        <v/>
      </c>
      <c r="AF836" t="n">
        <v>33076</v>
      </c>
      <c r="AG836" t="inlineStr">
        <is>
          <t>Ita Airways</t>
        </is>
      </c>
      <c r="AH836" t="inlineStr">
        <is>
          <t>ABC</t>
        </is>
      </c>
      <c r="AI836" t="inlineStr">
        <is>
          <t>Italy</t>
        </is>
      </c>
      <c r="BH836" t="n">
        <v>887</v>
      </c>
      <c r="BI836" t="inlineStr">
        <is>
          <t>MariellaP</t>
        </is>
      </c>
    </row>
    <row r="837">
      <c r="A837">
        <f>_xlfn.XLOOKUP(D837,BN:BN,BO:BO)</f>
        <v/>
      </c>
      <c r="B837" t="inlineStr">
        <is>
          <t>LLC</t>
        </is>
      </c>
      <c r="C837" t="n">
        <v>59</v>
      </c>
      <c r="D837">
        <f>_xlfn.XLOOKUP(C837,BH:BH,BI:BI)</f>
        <v/>
      </c>
      <c r="E837" t="n">
        <v>25016</v>
      </c>
      <c r="F837" t="inlineStr">
        <is>
          <t>RENTA DE CAMIONETA EN MIAMI</t>
        </is>
      </c>
      <c r="G837" s="234" t="n">
        <v>45648</v>
      </c>
      <c r="H837" s="234" t="n">
        <v>45653</v>
      </c>
      <c r="I837" t="inlineStr">
        <is>
          <t>AUT</t>
        </is>
      </c>
      <c r="J837">
        <f>_xlfn.XLOOKUP(I837,AS:AS,AU:AU)</f>
        <v/>
      </c>
      <c r="K837" t="inlineStr">
        <is>
          <t>USD</t>
        </is>
      </c>
      <c r="L837" s="238" t="n">
        <v>981.77</v>
      </c>
      <c r="M837">
        <f>L837*_xlfn.XLOOKUP(K837,AM:AM,AN:AN)</f>
        <v/>
      </c>
      <c r="N837">
        <f>L837*_xlfn.XLOOKUP(K837,AM:AM,AO:AO)</f>
        <v/>
      </c>
      <c r="O837" s="238" t="n">
        <v>0</v>
      </c>
      <c r="P837">
        <f>O837*_xlfn.XLOOKUP(K837,AM:AM,AN:AN)</f>
        <v/>
      </c>
      <c r="Q837">
        <f>O837*_xlfn.XLOOKUP(K837,AM:AM,AO:AO)</f>
        <v/>
      </c>
      <c r="R837">
        <f>_xlfn.XLOOKUP(E837,AF:AF,AG:AG)</f>
        <v/>
      </c>
      <c r="S837">
        <f>_xlfn.XLOOKUP(E837,AF:AF,AI:AI)</f>
        <v/>
      </c>
      <c r="T837">
        <f>WEEKNUM(G837)</f>
        <v/>
      </c>
      <c r="U837">
        <f>YEAR(G837)</f>
        <v/>
      </c>
      <c r="V837" s="117">
        <f>IFERROR(Q837/N837,"0")</f>
        <v/>
      </c>
      <c r="AF837" t="n">
        <v>33077</v>
      </c>
      <c r="AG837" t="inlineStr">
        <is>
          <t>WORLDIMENSION</t>
        </is>
      </c>
      <c r="AH837" t="inlineStr">
        <is>
          <t>PKT</t>
        </is>
      </c>
      <c r="AI837" t="inlineStr">
        <is>
          <t>United States</t>
        </is>
      </c>
      <c r="BH837" t="n">
        <v>888</v>
      </c>
      <c r="BI837" t="inlineStr">
        <is>
          <t>MinervaH</t>
        </is>
      </c>
    </row>
    <row r="838">
      <c r="A838">
        <f>_xlfn.XLOOKUP(D838,BN:BN,BO:BO)</f>
        <v/>
      </c>
      <c r="B838" t="inlineStr">
        <is>
          <t>LLC</t>
        </is>
      </c>
      <c r="C838" t="n">
        <v>60</v>
      </c>
      <c r="D838">
        <f>_xlfn.XLOOKUP(C838,BH:BH,BI:BI)</f>
        <v/>
      </c>
      <c r="E838" t="n">
        <v>23921</v>
      </c>
      <c r="F838" t="inlineStr">
        <is>
          <t>VUELO CON AIR FRANCE DE PARIS A ATHENAS</t>
        </is>
      </c>
      <c r="G838" s="234" t="n">
        <v>45631</v>
      </c>
      <c r="H838" s="234" t="n">
        <v>45632</v>
      </c>
      <c r="I838" t="inlineStr">
        <is>
          <t>VLO</t>
        </is>
      </c>
      <c r="J838">
        <f>_xlfn.XLOOKUP(I838,AS:AS,AU:AU)</f>
        <v/>
      </c>
      <c r="K838" t="inlineStr">
        <is>
          <t>USD</t>
        </is>
      </c>
      <c r="L838" s="238" t="n">
        <v>206.9</v>
      </c>
      <c r="M838">
        <f>L838*_xlfn.XLOOKUP(K838,AM:AM,AN:AN)</f>
        <v/>
      </c>
      <c r="N838">
        <f>L838*_xlfn.XLOOKUP(K838,AM:AM,AO:AO)</f>
        <v/>
      </c>
      <c r="O838" s="238" t="n">
        <v>0</v>
      </c>
      <c r="P838">
        <f>O838*_xlfn.XLOOKUP(K838,AM:AM,AN:AN)</f>
        <v/>
      </c>
      <c r="Q838">
        <f>O838*_xlfn.XLOOKUP(K838,AM:AM,AO:AO)</f>
        <v/>
      </c>
      <c r="R838">
        <f>_xlfn.XLOOKUP(E838,AF:AF,AG:AG)</f>
        <v/>
      </c>
      <c r="S838">
        <f>_xlfn.XLOOKUP(E838,AF:AF,AI:AI)</f>
        <v/>
      </c>
      <c r="T838">
        <f>WEEKNUM(G838)</f>
        <v/>
      </c>
      <c r="U838">
        <f>YEAR(G838)</f>
        <v/>
      </c>
      <c r="V838" s="117">
        <f>IFERROR(Q838/N838,"0")</f>
        <v/>
      </c>
      <c r="AF838" t="n">
        <v>33098</v>
      </c>
      <c r="AG838" t="inlineStr">
        <is>
          <t>Shima Resort Management K.K.</t>
        </is>
      </c>
      <c r="AH838" t="inlineStr">
        <is>
          <t>HTL</t>
        </is>
      </c>
      <c r="AI838" t="inlineStr">
        <is>
          <t>Japan</t>
        </is>
      </c>
      <c r="BH838" t="n">
        <v>889</v>
      </c>
      <c r="BI838" t="inlineStr">
        <is>
          <t>MariaM</t>
        </is>
      </c>
    </row>
    <row r="839">
      <c r="A839">
        <f>_xlfn.XLOOKUP(D839,BN:BN,BO:BO)</f>
        <v/>
      </c>
      <c r="B839" t="inlineStr">
        <is>
          <t>LLC</t>
        </is>
      </c>
      <c r="C839" t="n">
        <v>61</v>
      </c>
      <c r="D839">
        <f>_xlfn.XLOOKUP(C839,BH:BH,BI:BI)</f>
        <v/>
      </c>
      <c r="E839" t="n">
        <v>24987</v>
      </c>
      <c r="F839" t="inlineStr">
        <is>
          <t>HOTEL MANDARIN ORIENTAL</t>
        </is>
      </c>
      <c r="G839" s="234" t="n">
        <v>45730</v>
      </c>
      <c r="H839" s="234" t="n">
        <v>45732</v>
      </c>
      <c r="I839" t="inlineStr">
        <is>
          <t>HTL</t>
        </is>
      </c>
      <c r="J839">
        <f>_xlfn.XLOOKUP(I839,AS:AS,AU:AU)</f>
        <v/>
      </c>
      <c r="K839" t="inlineStr">
        <is>
          <t>USD</t>
        </is>
      </c>
      <c r="L839" s="238" t="n">
        <v>4265.61</v>
      </c>
      <c r="M839">
        <f>L839*_xlfn.XLOOKUP(K839,AM:AM,AN:AN)</f>
        <v/>
      </c>
      <c r="N839">
        <f>L839*_xlfn.XLOOKUP(K839,AM:AM,AO:AO)</f>
        <v/>
      </c>
      <c r="O839" s="238" t="n">
        <v>358.2</v>
      </c>
      <c r="P839">
        <f>O839*_xlfn.XLOOKUP(K839,AM:AM,AN:AN)</f>
        <v/>
      </c>
      <c r="Q839">
        <f>O839*_xlfn.XLOOKUP(K839,AM:AM,AO:AO)</f>
        <v/>
      </c>
      <c r="R839">
        <f>_xlfn.XLOOKUP(E839,AF:AF,AG:AG)</f>
        <v/>
      </c>
      <c r="S839">
        <f>_xlfn.XLOOKUP(E839,AF:AF,AI:AI)</f>
        <v/>
      </c>
      <c r="T839">
        <f>WEEKNUM(G839)</f>
        <v/>
      </c>
      <c r="U839">
        <f>YEAR(G839)</f>
        <v/>
      </c>
      <c r="V839" s="117">
        <f>IFERROR(Q839/N839,"0")</f>
        <v/>
      </c>
      <c r="AF839" t="n">
        <v>33114</v>
      </c>
      <c r="AG839" t="inlineStr">
        <is>
          <t>THE RITZ CARLTON TENERIFE ABAMA</t>
        </is>
      </c>
      <c r="AH839" t="inlineStr">
        <is>
          <t>HTL</t>
        </is>
      </c>
      <c r="AI839" t="inlineStr">
        <is>
          <t>Spain</t>
        </is>
      </c>
      <c r="BH839" t="n">
        <v>890</v>
      </c>
      <c r="BI839" t="inlineStr">
        <is>
          <t>IsraelB</t>
        </is>
      </c>
    </row>
    <row r="840">
      <c r="A840">
        <f>_xlfn.XLOOKUP(D840,BN:BN,BO:BO)</f>
        <v/>
      </c>
      <c r="B840" t="inlineStr">
        <is>
          <t>LLC</t>
        </is>
      </c>
      <c r="C840" t="n">
        <v>62</v>
      </c>
      <c r="D840">
        <f>_xlfn.XLOOKUP(C840,BH:BH,BI:BI)</f>
        <v/>
      </c>
      <c r="E840" t="n">
        <v>25022</v>
      </c>
      <c r="F840" t="inlineStr">
        <is>
          <t>THE PENINSULA TOKYO</t>
        </is>
      </c>
      <c r="G840" s="234" t="n">
        <v>45746</v>
      </c>
      <c r="H840" s="234" t="n">
        <v>45748</v>
      </c>
      <c r="I840" t="inlineStr">
        <is>
          <t>HTL</t>
        </is>
      </c>
      <c r="J840">
        <f>_xlfn.XLOOKUP(I840,AS:AS,AU:AU)</f>
        <v/>
      </c>
      <c r="K840" t="inlineStr">
        <is>
          <t>USD</t>
        </is>
      </c>
      <c r="L840" s="238" t="n">
        <v>6449.42</v>
      </c>
      <c r="M840">
        <f>L840*_xlfn.XLOOKUP(K840,AM:AM,AN:AN)</f>
        <v/>
      </c>
      <c r="N840">
        <f>L840*_xlfn.XLOOKUP(K840,AM:AM,AO:AO)</f>
        <v/>
      </c>
      <c r="O840" s="238" t="n">
        <v>473.44</v>
      </c>
      <c r="P840">
        <f>O840*_xlfn.XLOOKUP(K840,AM:AM,AN:AN)</f>
        <v/>
      </c>
      <c r="Q840">
        <f>O840*_xlfn.XLOOKUP(K840,AM:AM,AO:AO)</f>
        <v/>
      </c>
      <c r="R840">
        <f>_xlfn.XLOOKUP(E840,AF:AF,AG:AG)</f>
        <v/>
      </c>
      <c r="S840">
        <f>_xlfn.XLOOKUP(E840,AF:AF,AI:AI)</f>
        <v/>
      </c>
      <c r="T840">
        <f>WEEKNUM(G840)</f>
        <v/>
      </c>
      <c r="U840">
        <f>YEAR(G840)</f>
        <v/>
      </c>
      <c r="V840" s="117">
        <f>IFERROR(Q840/N840,"0")</f>
        <v/>
      </c>
      <c r="AF840" t="n">
        <v>33240</v>
      </c>
      <c r="AG840" t="inlineStr">
        <is>
          <t>VILLAS SALAMANCA (PROVEEDOR DE PRUEBA)</t>
        </is>
      </c>
      <c r="AH840" t="inlineStr">
        <is>
          <t>HTL</t>
        </is>
      </c>
      <c r="AI840" t="inlineStr">
        <is>
          <t>Mexico</t>
        </is>
      </c>
      <c r="BH840" t="n">
        <v>891</v>
      </c>
      <c r="BI840" t="inlineStr">
        <is>
          <t>ManonR</t>
        </is>
      </c>
    </row>
    <row r="841">
      <c r="A841">
        <f>_xlfn.XLOOKUP(D841,BN:BN,BO:BO)</f>
        <v/>
      </c>
      <c r="B841" t="inlineStr">
        <is>
          <t>LLC</t>
        </is>
      </c>
      <c r="C841" t="n">
        <v>62</v>
      </c>
      <c r="D841">
        <f>_xlfn.XLOOKUP(C841,BH:BH,BI:BI)</f>
        <v/>
      </c>
      <c r="E841" t="n">
        <v>24989</v>
      </c>
      <c r="F841" t="inlineStr">
        <is>
          <t>HYATT CENTRIC KANAZAWA</t>
        </is>
      </c>
      <c r="G841" s="234" t="n">
        <v>45750</v>
      </c>
      <c r="H841" s="234" t="n">
        <v>45752</v>
      </c>
      <c r="I841" t="inlineStr">
        <is>
          <t>HTL</t>
        </is>
      </c>
      <c r="J841">
        <f>_xlfn.XLOOKUP(I841,AS:AS,AU:AU)</f>
        <v/>
      </c>
      <c r="K841" t="inlineStr">
        <is>
          <t>USD</t>
        </is>
      </c>
      <c r="L841" s="238" t="n">
        <v>759</v>
      </c>
      <c r="M841">
        <f>L841*_xlfn.XLOOKUP(K841,AM:AM,AN:AN)</f>
        <v/>
      </c>
      <c r="N841">
        <f>L841*_xlfn.XLOOKUP(K841,AM:AM,AO:AO)</f>
        <v/>
      </c>
      <c r="O841" s="238" t="n">
        <v>60</v>
      </c>
      <c r="P841">
        <f>O841*_xlfn.XLOOKUP(K841,AM:AM,AN:AN)</f>
        <v/>
      </c>
      <c r="Q841">
        <f>O841*_xlfn.XLOOKUP(K841,AM:AM,AO:AO)</f>
        <v/>
      </c>
      <c r="R841">
        <f>_xlfn.XLOOKUP(E841,AF:AF,AG:AG)</f>
        <v/>
      </c>
      <c r="S841">
        <f>_xlfn.XLOOKUP(E841,AF:AF,AI:AI)</f>
        <v/>
      </c>
      <c r="T841">
        <f>WEEKNUM(G841)</f>
        <v/>
      </c>
      <c r="U841">
        <f>YEAR(G841)</f>
        <v/>
      </c>
      <c r="V841" s="117">
        <f>IFERROR(Q841/N841,"0")</f>
        <v/>
      </c>
      <c r="AF841" t="n">
        <v>33349</v>
      </c>
      <c r="AG841" t="inlineStr">
        <is>
          <t>1 HOTEL MAYFAIR</t>
        </is>
      </c>
      <c r="AH841" t="inlineStr">
        <is>
          <t>HTL</t>
        </is>
      </c>
      <c r="AI841" t="inlineStr">
        <is>
          <t>United Kingdom</t>
        </is>
      </c>
      <c r="BH841" t="n">
        <v>892</v>
      </c>
      <c r="BI841" t="inlineStr">
        <is>
          <t>VivianaS</t>
        </is>
      </c>
    </row>
    <row r="842">
      <c r="A842">
        <f>_xlfn.XLOOKUP(D842,BN:BN,BO:BO)</f>
        <v/>
      </c>
      <c r="B842" t="inlineStr">
        <is>
          <t>LLC</t>
        </is>
      </c>
      <c r="C842" t="n">
        <v>62</v>
      </c>
      <c r="D842">
        <f>_xlfn.XLOOKUP(C842,BH:BH,BI:BI)</f>
        <v/>
      </c>
      <c r="E842" t="n">
        <v>26428</v>
      </c>
      <c r="F842" t="inlineStr">
        <is>
          <t>JAPAN RAIL PASS</t>
        </is>
      </c>
      <c r="G842" s="234" t="n">
        <v>45748</v>
      </c>
      <c r="H842" s="234" t="n">
        <v>45754</v>
      </c>
      <c r="I842" t="inlineStr">
        <is>
          <t>TRN</t>
        </is>
      </c>
      <c r="J842">
        <f>_xlfn.XLOOKUP(I842,AS:AS,AU:AU)</f>
        <v/>
      </c>
      <c r="K842" t="inlineStr">
        <is>
          <t>USD</t>
        </is>
      </c>
      <c r="L842" s="238" t="n">
        <v>1115</v>
      </c>
      <c r="M842">
        <f>L842*_xlfn.XLOOKUP(K842,AM:AM,AN:AN)</f>
        <v/>
      </c>
      <c r="N842">
        <f>L842*_xlfn.XLOOKUP(K842,AM:AM,AO:AO)</f>
        <v/>
      </c>
      <c r="O842" s="238" t="n">
        <v>45</v>
      </c>
      <c r="P842">
        <f>O842*_xlfn.XLOOKUP(K842,AM:AM,AN:AN)</f>
        <v/>
      </c>
      <c r="Q842">
        <f>O842*_xlfn.XLOOKUP(K842,AM:AM,AO:AO)</f>
        <v/>
      </c>
      <c r="R842">
        <f>_xlfn.XLOOKUP(E842,AF:AF,AG:AG)</f>
        <v/>
      </c>
      <c r="S842">
        <f>_xlfn.XLOOKUP(E842,AF:AF,AI:AI)</f>
        <v/>
      </c>
      <c r="T842">
        <f>WEEKNUM(G842)</f>
        <v/>
      </c>
      <c r="U842">
        <f>YEAR(G842)</f>
        <v/>
      </c>
      <c r="V842" s="117">
        <f>IFERROR(Q842/N842,"0")</f>
        <v/>
      </c>
      <c r="AF842" t="n">
        <v>0</v>
      </c>
      <c r="AG842" t="inlineStr">
        <is>
          <t>FEES</t>
        </is>
      </c>
      <c r="AH842" t="inlineStr">
        <is>
          <t>HPS</t>
        </is>
      </c>
      <c r="AI842" t="n">
        <v>0</v>
      </c>
      <c r="BH842" t="n">
        <v>893</v>
      </c>
      <c r="BI842" t="inlineStr">
        <is>
          <t>MariellaP</t>
        </is>
      </c>
    </row>
    <row r="843">
      <c r="A843">
        <f>_xlfn.XLOOKUP(D843,BN:BN,BO:BO)</f>
        <v/>
      </c>
      <c r="B843" t="inlineStr">
        <is>
          <t>LLC</t>
        </is>
      </c>
      <c r="C843" t="n">
        <v>62</v>
      </c>
      <c r="D843">
        <f>_xlfn.XLOOKUP(C843,BH:BH,BI:BI)</f>
        <v/>
      </c>
      <c r="E843" t="n">
        <v>27053</v>
      </c>
      <c r="F843" t="inlineStr">
        <is>
          <t>HOSHINOYA TOKYO</t>
        </is>
      </c>
      <c r="G843" s="234" t="n">
        <v>45753</v>
      </c>
      <c r="H843" s="234" t="n">
        <v>45754</v>
      </c>
      <c r="I843" t="inlineStr">
        <is>
          <t>HTL</t>
        </is>
      </c>
      <c r="J843">
        <f>_xlfn.XLOOKUP(I843,AS:AS,AU:AU)</f>
        <v/>
      </c>
      <c r="K843" t="inlineStr">
        <is>
          <t>USD</t>
        </is>
      </c>
      <c r="L843" s="238" t="n">
        <v>2310</v>
      </c>
      <c r="M843">
        <f>L843*_xlfn.XLOOKUP(K843,AM:AM,AN:AN)</f>
        <v/>
      </c>
      <c r="N843">
        <f>L843*_xlfn.XLOOKUP(K843,AM:AM,AO:AO)</f>
        <v/>
      </c>
      <c r="O843" s="238" t="n">
        <v>235.05</v>
      </c>
      <c r="P843">
        <f>O843*_xlfn.XLOOKUP(K843,AM:AM,AN:AN)</f>
        <v/>
      </c>
      <c r="Q843">
        <f>O843*_xlfn.XLOOKUP(K843,AM:AM,AO:AO)</f>
        <v/>
      </c>
      <c r="R843">
        <f>_xlfn.XLOOKUP(E843,AF:AF,AG:AG)</f>
        <v/>
      </c>
      <c r="S843">
        <f>_xlfn.XLOOKUP(E843,AF:AF,AI:AI)</f>
        <v/>
      </c>
      <c r="T843">
        <f>WEEKNUM(G843)</f>
        <v/>
      </c>
      <c r="U843">
        <f>YEAR(G843)</f>
        <v/>
      </c>
      <c r="V843" s="117">
        <f>IFERROR(Q843/N843,"0")</f>
        <v/>
      </c>
      <c r="AF843" t="n">
        <v>27107</v>
      </c>
      <c r="AG843" t="inlineStr">
        <is>
          <t>Lufthansa</t>
        </is>
      </c>
      <c r="AH843" t="inlineStr">
        <is>
          <t>VLO</t>
        </is>
      </c>
      <c r="AI843" t="inlineStr">
        <is>
          <t>Germany</t>
        </is>
      </c>
      <c r="BH843" t="n">
        <v>894</v>
      </c>
      <c r="BI843" t="inlineStr">
        <is>
          <t>MinervaH</t>
        </is>
      </c>
    </row>
    <row r="844">
      <c r="A844">
        <f>_xlfn.XLOOKUP(D844,BN:BN,BO:BO)</f>
        <v/>
      </c>
      <c r="B844" t="inlineStr">
        <is>
          <t>LLC</t>
        </is>
      </c>
      <c r="C844" t="n">
        <v>62</v>
      </c>
      <c r="D844">
        <f>_xlfn.XLOOKUP(C844,BH:BH,BI:BI)</f>
        <v/>
      </c>
      <c r="E844" t="n">
        <v>25780</v>
      </c>
      <c r="F844" t="inlineStr">
        <is>
          <t>ROLZO</t>
        </is>
      </c>
      <c r="G844" s="234" t="n">
        <v>45737</v>
      </c>
      <c r="H844" s="234" t="n">
        <v>45737</v>
      </c>
      <c r="I844" t="inlineStr">
        <is>
          <t>AUT</t>
        </is>
      </c>
      <c r="J844">
        <f>_xlfn.XLOOKUP(I844,AS:AS,AU:AU)</f>
        <v/>
      </c>
      <c r="K844" t="inlineStr">
        <is>
          <t>USD</t>
        </is>
      </c>
      <c r="L844" s="238" t="n">
        <v>930</v>
      </c>
      <c r="M844">
        <f>L844*_xlfn.XLOOKUP(K844,AM:AM,AN:AN)</f>
        <v/>
      </c>
      <c r="N844">
        <f>L844*_xlfn.XLOOKUP(K844,AM:AM,AO:AO)</f>
        <v/>
      </c>
      <c r="O844" s="238" t="n">
        <v>139.5</v>
      </c>
      <c r="P844">
        <f>O844*_xlfn.XLOOKUP(K844,AM:AM,AN:AN)</f>
        <v/>
      </c>
      <c r="Q844">
        <f>O844*_xlfn.XLOOKUP(K844,AM:AM,AO:AO)</f>
        <v/>
      </c>
      <c r="R844">
        <f>_xlfn.XLOOKUP(E844,AF:AF,AG:AG)</f>
        <v/>
      </c>
      <c r="S844">
        <f>_xlfn.XLOOKUP(E844,AF:AF,AI:AI)</f>
        <v/>
      </c>
      <c r="T844">
        <f>WEEKNUM(G844)</f>
        <v/>
      </c>
      <c r="U844">
        <f>YEAR(G844)</f>
        <v/>
      </c>
      <c r="V844" s="117">
        <f>IFERROR(Q844/N844,"0")</f>
        <v/>
      </c>
      <c r="AF844" t="n">
        <v>27207</v>
      </c>
      <c r="AG844" t="inlineStr">
        <is>
          <t>Southern Crossings Australia</t>
        </is>
      </c>
      <c r="AH844" t="inlineStr">
        <is>
          <t>VLO</t>
        </is>
      </c>
      <c r="AI844" t="inlineStr">
        <is>
          <t>Australia</t>
        </is>
      </c>
      <c r="BH844" t="n">
        <v>895</v>
      </c>
      <c r="BI844" t="inlineStr">
        <is>
          <t>MartinO</t>
        </is>
      </c>
    </row>
    <row r="845">
      <c r="A845">
        <f>_xlfn.XLOOKUP(D845,BN:BN,BO:BO)</f>
        <v/>
      </c>
      <c r="B845" t="inlineStr">
        <is>
          <t>LLC</t>
        </is>
      </c>
      <c r="C845" t="n">
        <v>62</v>
      </c>
      <c r="D845">
        <f>_xlfn.XLOOKUP(C845,BH:BH,BI:BI)</f>
        <v/>
      </c>
      <c r="E845" t="n">
        <v>27264</v>
      </c>
      <c r="F845" t="inlineStr">
        <is>
          <t>RITZ CARLTON SHANGHAI</t>
        </is>
      </c>
      <c r="G845" s="234" t="n">
        <v>45754</v>
      </c>
      <c r="H845" s="234" t="n">
        <v>45755</v>
      </c>
      <c r="I845" t="inlineStr">
        <is>
          <t>HTL</t>
        </is>
      </c>
      <c r="J845">
        <f>_xlfn.XLOOKUP(I845,AS:AS,AU:AU)</f>
        <v/>
      </c>
      <c r="K845" t="inlineStr">
        <is>
          <t>USD</t>
        </is>
      </c>
      <c r="L845" s="238" t="n">
        <v>328.29</v>
      </c>
      <c r="M845">
        <f>L845*_xlfn.XLOOKUP(K845,AM:AM,AN:AN)</f>
        <v/>
      </c>
      <c r="N845">
        <f>L845*_xlfn.XLOOKUP(K845,AM:AM,AO:AO)</f>
        <v/>
      </c>
      <c r="O845" s="238" t="n">
        <v>26.25</v>
      </c>
      <c r="P845">
        <f>O845*_xlfn.XLOOKUP(K845,AM:AM,AN:AN)</f>
        <v/>
      </c>
      <c r="Q845">
        <f>O845*_xlfn.XLOOKUP(K845,AM:AM,AO:AO)</f>
        <v/>
      </c>
      <c r="R845">
        <f>_xlfn.XLOOKUP(E845,AF:AF,AG:AG)</f>
        <v/>
      </c>
      <c r="S845">
        <f>_xlfn.XLOOKUP(E845,AF:AF,AI:AI)</f>
        <v/>
      </c>
      <c r="T845">
        <f>WEEKNUM(G845)</f>
        <v/>
      </c>
      <c r="U845">
        <f>YEAR(G845)</f>
        <v/>
      </c>
      <c r="V845" s="117">
        <f>IFERROR(Q845/N845,"0")</f>
        <v/>
      </c>
      <c r="AF845" t="n">
        <v>27208</v>
      </c>
      <c r="AG845" t="inlineStr">
        <is>
          <t xml:space="preserve">Qantas </t>
        </is>
      </c>
      <c r="AH845" t="inlineStr">
        <is>
          <t>VLO</t>
        </is>
      </c>
      <c r="AI845" t="inlineStr">
        <is>
          <t>Australia</t>
        </is>
      </c>
      <c r="BH845" t="n">
        <v>896</v>
      </c>
      <c r="BI845" t="inlineStr">
        <is>
          <t>RocioZ</t>
        </is>
      </c>
    </row>
    <row r="846">
      <c r="A846">
        <f>_xlfn.XLOOKUP(D846,BN:BN,BO:BO)</f>
        <v/>
      </c>
      <c r="B846" t="inlineStr">
        <is>
          <t>LLC</t>
        </is>
      </c>
      <c r="C846" t="n">
        <v>62</v>
      </c>
      <c r="D846">
        <f>_xlfn.XLOOKUP(C846,BH:BH,BI:BI)</f>
        <v/>
      </c>
      <c r="E846" t="n">
        <v>25906</v>
      </c>
      <c r="F846" t="inlineStr">
        <is>
          <t>5-6 HATSUHANA HAKONE</t>
        </is>
      </c>
      <c r="G846" s="234" t="n">
        <v>45752</v>
      </c>
      <c r="H846" s="234" t="n">
        <v>45753</v>
      </c>
      <c r="I846" t="inlineStr">
        <is>
          <t>HTL</t>
        </is>
      </c>
      <c r="J846">
        <f>_xlfn.XLOOKUP(I846,AS:AS,AU:AU)</f>
        <v/>
      </c>
      <c r="K846" t="inlineStr">
        <is>
          <t>USD</t>
        </is>
      </c>
      <c r="L846" s="238" t="n">
        <v>1430.04</v>
      </c>
      <c r="M846">
        <f>L846*_xlfn.XLOOKUP(K846,AM:AM,AN:AN)</f>
        <v/>
      </c>
      <c r="N846">
        <f>L846*_xlfn.XLOOKUP(K846,AM:AM,AO:AO)</f>
        <v/>
      </c>
      <c r="O846" s="238" t="n">
        <v>143.31</v>
      </c>
      <c r="P846">
        <f>O846*_xlfn.XLOOKUP(K846,AM:AM,AN:AN)</f>
        <v/>
      </c>
      <c r="Q846">
        <f>O846*_xlfn.XLOOKUP(K846,AM:AM,AO:AO)</f>
        <v/>
      </c>
      <c r="R846">
        <f>_xlfn.XLOOKUP(E846,AF:AF,AG:AG)</f>
        <v/>
      </c>
      <c r="S846">
        <f>_xlfn.XLOOKUP(E846,AF:AF,AI:AI)</f>
        <v/>
      </c>
      <c r="T846">
        <f>WEEKNUM(G846)</f>
        <v/>
      </c>
      <c r="U846">
        <f>YEAR(G846)</f>
        <v/>
      </c>
      <c r="V846" s="117">
        <f>IFERROR(Q846/N846,"0")</f>
        <v/>
      </c>
      <c r="AF846" t="n">
        <v>27209</v>
      </c>
      <c r="AG846" t="inlineStr">
        <is>
          <t>Hahn Air</t>
        </is>
      </c>
      <c r="AH846" t="inlineStr">
        <is>
          <t>VLO</t>
        </is>
      </c>
      <c r="AI846" t="inlineStr">
        <is>
          <t>Germany</t>
        </is>
      </c>
      <c r="BH846" t="n">
        <v>897</v>
      </c>
      <c r="BI846" t="inlineStr">
        <is>
          <t>RocioZ</t>
        </is>
      </c>
    </row>
    <row r="847">
      <c r="A847">
        <f>_xlfn.XLOOKUP(D847,BN:BN,BO:BO)</f>
        <v/>
      </c>
      <c r="B847" t="inlineStr">
        <is>
          <t>LLC</t>
        </is>
      </c>
      <c r="C847" t="n">
        <v>63</v>
      </c>
      <c r="D847">
        <f>_xlfn.XLOOKUP(C847,BH:BH,BI:BI)</f>
        <v/>
      </c>
      <c r="E847" t="n">
        <v>25024</v>
      </c>
      <c r="F847" t="inlineStr">
        <is>
          <t>VUELO CON IB MAD NRT MAD</t>
        </is>
      </c>
      <c r="G847" s="234" t="n">
        <v>45682</v>
      </c>
      <c r="H847" s="234" t="n">
        <v>45688</v>
      </c>
      <c r="I847" t="inlineStr">
        <is>
          <t>VLO</t>
        </is>
      </c>
      <c r="J847">
        <f>_xlfn.XLOOKUP(I847,AS:AS,AU:AU)</f>
        <v/>
      </c>
      <c r="K847" t="inlineStr">
        <is>
          <t>EUR</t>
        </is>
      </c>
      <c r="L847" s="238" t="n">
        <v>2268</v>
      </c>
      <c r="M847">
        <f>L847*_xlfn.XLOOKUP(K847,AM:AM,AN:AN)</f>
        <v/>
      </c>
      <c r="N847">
        <f>L847*_xlfn.XLOOKUP(K847,AM:AM,AO:AO)</f>
        <v/>
      </c>
      <c r="O847" s="238" t="n">
        <v>0</v>
      </c>
      <c r="P847">
        <f>O847*_xlfn.XLOOKUP(K847,AM:AM,AN:AN)</f>
        <v/>
      </c>
      <c r="Q847">
        <f>O847*_xlfn.XLOOKUP(K847,AM:AM,AO:AO)</f>
        <v/>
      </c>
      <c r="R847">
        <f>_xlfn.XLOOKUP(E847,AF:AF,AG:AG)</f>
        <v/>
      </c>
      <c r="S847">
        <f>_xlfn.XLOOKUP(E847,AF:AF,AI:AI)</f>
        <v/>
      </c>
      <c r="T847">
        <f>WEEKNUM(G847)</f>
        <v/>
      </c>
      <c r="U847">
        <f>YEAR(G847)</f>
        <v/>
      </c>
      <c r="V847" s="117">
        <f>IFERROR(Q847/N847,"0")</f>
        <v/>
      </c>
      <c r="AF847" t="n">
        <v>27257</v>
      </c>
      <c r="AG847" t="inlineStr">
        <is>
          <t>Edition Madrid</t>
        </is>
      </c>
      <c r="AH847" t="inlineStr">
        <is>
          <t>HTL</t>
        </is>
      </c>
      <c r="AI847" t="inlineStr">
        <is>
          <t>Spain</t>
        </is>
      </c>
      <c r="BH847" t="n">
        <v>898</v>
      </c>
      <c r="BI847" t="inlineStr">
        <is>
          <t>LucianaE</t>
        </is>
      </c>
    </row>
    <row r="848">
      <c r="A848">
        <f>_xlfn.XLOOKUP(D848,BN:BN,BO:BO)</f>
        <v/>
      </c>
      <c r="B848" t="inlineStr">
        <is>
          <t>LLC</t>
        </is>
      </c>
      <c r="C848" t="n">
        <v>64</v>
      </c>
      <c r="D848">
        <f>_xlfn.XLOOKUP(C848,BH:BH,BI:BI)</f>
        <v/>
      </c>
      <c r="E848" t="n">
        <v>23590</v>
      </c>
      <c r="F848" t="inlineStr">
        <is>
          <t>VUELO PARIS MEXICO PARIS</t>
        </is>
      </c>
      <c r="G848" s="234" t="n">
        <v>45639</v>
      </c>
      <c r="H848" s="234" t="n">
        <v>45646</v>
      </c>
      <c r="I848" t="inlineStr">
        <is>
          <t>VLO</t>
        </is>
      </c>
      <c r="J848">
        <f>_xlfn.XLOOKUP(I848,AS:AS,AU:AU)</f>
        <v/>
      </c>
      <c r="K848" t="inlineStr">
        <is>
          <t>USD</t>
        </is>
      </c>
      <c r="L848" s="238" t="n">
        <v>1062</v>
      </c>
      <c r="M848">
        <f>L848*_xlfn.XLOOKUP(K848,AM:AM,AN:AN)</f>
        <v/>
      </c>
      <c r="N848">
        <f>L848*_xlfn.XLOOKUP(K848,AM:AM,AO:AO)</f>
        <v/>
      </c>
      <c r="O848" s="238" t="n">
        <v>10.62</v>
      </c>
      <c r="P848">
        <f>O848*_xlfn.XLOOKUP(K848,AM:AM,AN:AN)</f>
        <v/>
      </c>
      <c r="Q848">
        <f>O848*_xlfn.XLOOKUP(K848,AM:AM,AO:AO)</f>
        <v/>
      </c>
      <c r="R848">
        <f>_xlfn.XLOOKUP(E848,AF:AF,AG:AG)</f>
        <v/>
      </c>
      <c r="S848">
        <f>_xlfn.XLOOKUP(E848,AF:AF,AI:AI)</f>
        <v/>
      </c>
      <c r="T848">
        <f>WEEKNUM(G848)</f>
        <v/>
      </c>
      <c r="U848">
        <f>YEAR(G848)</f>
        <v/>
      </c>
      <c r="V848" s="117">
        <f>IFERROR(Q848/N848,"0")</f>
        <v/>
      </c>
      <c r="AF848" t="n">
        <v>27259</v>
      </c>
      <c r="AG848" t="inlineStr">
        <is>
          <t>Intercontinental Le Grand Paris</t>
        </is>
      </c>
      <c r="AH848" t="inlineStr">
        <is>
          <t>HTL</t>
        </is>
      </c>
      <c r="AI848" t="inlineStr">
        <is>
          <t>France</t>
        </is>
      </c>
      <c r="BH848" t="n">
        <v>899</v>
      </c>
      <c r="BI848" t="inlineStr">
        <is>
          <t>DianaM</t>
        </is>
      </c>
    </row>
    <row r="849">
      <c r="A849">
        <f>_xlfn.XLOOKUP(D849,BN:BN,BO:BO)</f>
        <v/>
      </c>
      <c r="B849" t="inlineStr">
        <is>
          <t>LLC</t>
        </is>
      </c>
      <c r="C849" t="n">
        <v>65</v>
      </c>
      <c r="D849">
        <f>_xlfn.XLOOKUP(C849,BH:BH,BI:BI)</f>
        <v/>
      </c>
      <c r="E849" t="n">
        <v>25040</v>
      </c>
      <c r="F849" t="inlineStr">
        <is>
          <t>MANDARIN ORIENTAL MIAMI</t>
        </is>
      </c>
      <c r="G849" s="234" t="n">
        <v>45688</v>
      </c>
      <c r="H849" s="234" t="n">
        <v>45694</v>
      </c>
      <c r="I849" t="inlineStr">
        <is>
          <t>HTL</t>
        </is>
      </c>
      <c r="J849">
        <f>_xlfn.XLOOKUP(I849,AS:AS,AU:AU)</f>
        <v/>
      </c>
      <c r="K849" t="inlineStr">
        <is>
          <t>USD</t>
        </is>
      </c>
      <c r="L849" s="238" t="n">
        <v>3305.25</v>
      </c>
      <c r="M849">
        <f>L849*_xlfn.XLOOKUP(K849,AM:AM,AN:AN)</f>
        <v/>
      </c>
      <c r="N849">
        <f>L849*_xlfn.XLOOKUP(K849,AM:AM,AO:AO)</f>
        <v/>
      </c>
      <c r="O849" s="238" t="n">
        <v>353.18</v>
      </c>
      <c r="P849">
        <f>O849*_xlfn.XLOOKUP(K849,AM:AM,AN:AN)</f>
        <v/>
      </c>
      <c r="Q849">
        <f>O849*_xlfn.XLOOKUP(K849,AM:AM,AO:AO)</f>
        <v/>
      </c>
      <c r="R849">
        <f>_xlfn.XLOOKUP(E849,AF:AF,AG:AG)</f>
        <v/>
      </c>
      <c r="S849">
        <f>_xlfn.XLOOKUP(E849,AF:AF,AI:AI)</f>
        <v/>
      </c>
      <c r="T849">
        <f>WEEKNUM(G849)</f>
        <v/>
      </c>
      <c r="U849">
        <f>YEAR(G849)</f>
        <v/>
      </c>
      <c r="V849" s="117">
        <f>IFERROR(Q849/N849,"0")</f>
        <v/>
      </c>
      <c r="AF849" t="n">
        <v>27263</v>
      </c>
      <c r="AG849" t="inlineStr">
        <is>
          <t>Consolidador.com</t>
        </is>
      </c>
      <c r="AH849" t="inlineStr">
        <is>
          <t>VLO</t>
        </is>
      </c>
      <c r="AI849" t="inlineStr">
        <is>
          <t>Spain</t>
        </is>
      </c>
      <c r="BH849" t="n">
        <v>900</v>
      </c>
      <c r="BI849" t="inlineStr">
        <is>
          <t>IsraelB</t>
        </is>
      </c>
    </row>
    <row r="850">
      <c r="A850">
        <f>_xlfn.XLOOKUP(D850,BN:BN,BO:BO)</f>
        <v/>
      </c>
      <c r="B850" t="inlineStr">
        <is>
          <t>LLC</t>
        </is>
      </c>
      <c r="C850" t="n">
        <v>66</v>
      </c>
      <c r="D850">
        <f>_xlfn.XLOOKUP(C850,BH:BH,BI:BI)</f>
        <v/>
      </c>
      <c r="E850" t="n">
        <v>25040</v>
      </c>
      <c r="F850" t="inlineStr">
        <is>
          <t>MANDARIN ORIENTAL MIAMI</t>
        </is>
      </c>
      <c r="G850" s="234" t="n">
        <v>45687</v>
      </c>
      <c r="H850" s="234" t="n">
        <v>45692</v>
      </c>
      <c r="I850" t="inlineStr">
        <is>
          <t>HTL</t>
        </is>
      </c>
      <c r="J850">
        <f>_xlfn.XLOOKUP(I850,AS:AS,AU:AU)</f>
        <v/>
      </c>
      <c r="K850" t="inlineStr">
        <is>
          <t>USD</t>
        </is>
      </c>
      <c r="L850" s="238" t="n">
        <v>3113.15</v>
      </c>
      <c r="M850">
        <f>L850*_xlfn.XLOOKUP(K850,AM:AM,AN:AN)</f>
        <v/>
      </c>
      <c r="N850">
        <f>L850*_xlfn.XLOOKUP(K850,AM:AM,AO:AO)</f>
        <v/>
      </c>
      <c r="O850" s="238" t="n">
        <v>336.18</v>
      </c>
      <c r="P850">
        <f>O850*_xlfn.XLOOKUP(K850,AM:AM,AN:AN)</f>
        <v/>
      </c>
      <c r="Q850">
        <f>O850*_xlfn.XLOOKUP(K850,AM:AM,AO:AO)</f>
        <v/>
      </c>
      <c r="R850">
        <f>_xlfn.XLOOKUP(E850,AF:AF,AG:AG)</f>
        <v/>
      </c>
      <c r="S850">
        <f>_xlfn.XLOOKUP(E850,AF:AF,AI:AI)</f>
        <v/>
      </c>
      <c r="T850">
        <f>WEEKNUM(G850)</f>
        <v/>
      </c>
      <c r="U850">
        <f>YEAR(G850)</f>
        <v/>
      </c>
      <c r="V850" s="117">
        <f>IFERROR(Q850/N850,"0")</f>
        <v/>
      </c>
      <c r="AF850" t="n">
        <v>27335</v>
      </c>
      <c r="AG850" t="inlineStr">
        <is>
          <t>Experience Tours for tourism services WLL</t>
        </is>
      </c>
      <c r="AH850" t="inlineStr">
        <is>
          <t>PKT</t>
        </is>
      </c>
      <c r="AI850" t="inlineStr">
        <is>
          <t>Qatar</t>
        </is>
      </c>
      <c r="BH850" t="n">
        <v>901</v>
      </c>
      <c r="BI850" t="inlineStr">
        <is>
          <t>LucianaE</t>
        </is>
      </c>
    </row>
    <row r="851">
      <c r="A851">
        <f>_xlfn.XLOOKUP(D851,BN:BN,BO:BO)</f>
        <v/>
      </c>
      <c r="B851" t="inlineStr">
        <is>
          <t>LLC</t>
        </is>
      </c>
      <c r="C851" t="n">
        <v>67</v>
      </c>
      <c r="D851">
        <f>_xlfn.XLOOKUP(C851,BH:BH,BI:BI)</f>
        <v/>
      </c>
      <c r="E851" t="n">
        <v>25040</v>
      </c>
      <c r="F851" t="inlineStr">
        <is>
          <t>MANDARIN ORIENTAL MIA</t>
        </is>
      </c>
      <c r="G851" s="234" t="n">
        <v>45687</v>
      </c>
      <c r="H851" s="234" t="n">
        <v>45692</v>
      </c>
      <c r="I851" t="inlineStr">
        <is>
          <t>HTL</t>
        </is>
      </c>
      <c r="J851">
        <f>_xlfn.XLOOKUP(I851,AS:AS,AU:AU)</f>
        <v/>
      </c>
      <c r="K851" t="inlineStr">
        <is>
          <t>USD</t>
        </is>
      </c>
      <c r="L851" s="238" t="n">
        <v>3113.15</v>
      </c>
      <c r="M851">
        <f>L851*_xlfn.XLOOKUP(K851,AM:AM,AN:AN)</f>
        <v/>
      </c>
      <c r="N851">
        <f>L851*_xlfn.XLOOKUP(K851,AM:AM,AO:AO)</f>
        <v/>
      </c>
      <c r="O851" s="238" t="n">
        <v>336.18</v>
      </c>
      <c r="P851">
        <f>O851*_xlfn.XLOOKUP(K851,AM:AM,AN:AN)</f>
        <v/>
      </c>
      <c r="Q851">
        <f>O851*_xlfn.XLOOKUP(K851,AM:AM,AO:AO)</f>
        <v/>
      </c>
      <c r="R851">
        <f>_xlfn.XLOOKUP(E851,AF:AF,AG:AG)</f>
        <v/>
      </c>
      <c r="S851">
        <f>_xlfn.XLOOKUP(E851,AF:AF,AI:AI)</f>
        <v/>
      </c>
      <c r="T851">
        <f>WEEKNUM(G851)</f>
        <v/>
      </c>
      <c r="U851">
        <f>YEAR(G851)</f>
        <v/>
      </c>
      <c r="V851" s="117">
        <f>IFERROR(Q851/N851,"0")</f>
        <v/>
      </c>
      <c r="AF851" t="n">
        <v>27350</v>
      </c>
      <c r="AG851" t="inlineStr">
        <is>
          <t>Limouxine</t>
        </is>
      </c>
      <c r="AH851" t="inlineStr">
        <is>
          <t>TRF</t>
        </is>
      </c>
      <c r="AI851" t="inlineStr">
        <is>
          <t>Spain</t>
        </is>
      </c>
      <c r="BH851" t="n">
        <v>902</v>
      </c>
      <c r="BI851" t="inlineStr">
        <is>
          <t>LucianaE</t>
        </is>
      </c>
    </row>
    <row r="852">
      <c r="A852">
        <f>_xlfn.XLOOKUP(D852,BN:BN,BO:BO)</f>
        <v/>
      </c>
      <c r="B852" t="inlineStr">
        <is>
          <t>LLC</t>
        </is>
      </c>
      <c r="C852" t="n">
        <v>68</v>
      </c>
      <c r="D852">
        <f>_xlfn.XLOOKUP(C852,BH:BH,BI:BI)</f>
        <v/>
      </c>
      <c r="E852" t="n">
        <v>25040</v>
      </c>
      <c r="F852" t="inlineStr">
        <is>
          <t>MANDARIN ORIENTAL MIA</t>
        </is>
      </c>
      <c r="G852" s="234" t="n">
        <v>45687</v>
      </c>
      <c r="H852" s="234" t="n">
        <v>45692</v>
      </c>
      <c r="I852" t="inlineStr">
        <is>
          <t>HTL</t>
        </is>
      </c>
      <c r="J852">
        <f>_xlfn.XLOOKUP(I852,AS:AS,AU:AU)</f>
        <v/>
      </c>
      <c r="K852" t="inlineStr">
        <is>
          <t>USD</t>
        </is>
      </c>
      <c r="L852" s="238" t="n">
        <v>3130.1</v>
      </c>
      <c r="M852">
        <f>L852*_xlfn.XLOOKUP(K852,AM:AM,AN:AN)</f>
        <v/>
      </c>
      <c r="N852">
        <f>L852*_xlfn.XLOOKUP(K852,AM:AM,AO:AO)</f>
        <v/>
      </c>
      <c r="O852" s="238" t="n">
        <v>311.24</v>
      </c>
      <c r="P852">
        <f>O852*_xlfn.XLOOKUP(K852,AM:AM,AN:AN)</f>
        <v/>
      </c>
      <c r="Q852">
        <f>O852*_xlfn.XLOOKUP(K852,AM:AM,AO:AO)</f>
        <v/>
      </c>
      <c r="R852">
        <f>_xlfn.XLOOKUP(E852,AF:AF,AG:AG)</f>
        <v/>
      </c>
      <c r="S852">
        <f>_xlfn.XLOOKUP(E852,AF:AF,AI:AI)</f>
        <v/>
      </c>
      <c r="T852">
        <f>WEEKNUM(G852)</f>
        <v/>
      </c>
      <c r="U852">
        <f>YEAR(G852)</f>
        <v/>
      </c>
      <c r="V852" s="117">
        <f>IFERROR(Q852/N852,"0")</f>
        <v/>
      </c>
      <c r="AF852" t="n">
        <v>27538</v>
      </c>
      <c r="AG852" t="inlineStr">
        <is>
          <t>Catai</t>
        </is>
      </c>
      <c r="AH852" t="inlineStr">
        <is>
          <t>PKT</t>
        </is>
      </c>
      <c r="AI852" t="inlineStr">
        <is>
          <t>Spain</t>
        </is>
      </c>
      <c r="BH852" t="n">
        <v>903</v>
      </c>
      <c r="BI852" t="inlineStr">
        <is>
          <t>LucianaE</t>
        </is>
      </c>
    </row>
    <row r="853">
      <c r="A853">
        <f>_xlfn.XLOOKUP(D853,BN:BN,BO:BO)</f>
        <v/>
      </c>
      <c r="B853" t="inlineStr">
        <is>
          <t>LLC</t>
        </is>
      </c>
      <c r="C853" t="n">
        <v>69</v>
      </c>
      <c r="D853">
        <f>_xlfn.XLOOKUP(C853,BH:BH,BI:BI)</f>
        <v/>
      </c>
      <c r="E853" t="n">
        <v>24495</v>
      </c>
      <c r="F853" t="inlineStr">
        <is>
          <t>Vuelo EWR-DEN</t>
        </is>
      </c>
      <c r="G853" s="234" t="n">
        <v>45653</v>
      </c>
      <c r="H853" s="234" t="n">
        <v>45659</v>
      </c>
      <c r="I853" t="inlineStr">
        <is>
          <t>VLO</t>
        </is>
      </c>
      <c r="J853">
        <f>_xlfn.XLOOKUP(I853,AS:AS,AU:AU)</f>
        <v/>
      </c>
      <c r="K853" t="inlineStr">
        <is>
          <t>USD</t>
        </is>
      </c>
      <c r="L853" s="238" t="n">
        <v>1366</v>
      </c>
      <c r="M853">
        <f>L853*_xlfn.XLOOKUP(K853,AM:AM,AN:AN)</f>
        <v/>
      </c>
      <c r="N853">
        <f>L853*_xlfn.XLOOKUP(K853,AM:AM,AO:AO)</f>
        <v/>
      </c>
      <c r="O853" s="238" t="n">
        <v>0</v>
      </c>
      <c r="P853">
        <f>O853*_xlfn.XLOOKUP(K853,AM:AM,AN:AN)</f>
        <v/>
      </c>
      <c r="Q853">
        <f>O853*_xlfn.XLOOKUP(K853,AM:AM,AO:AO)</f>
        <v/>
      </c>
      <c r="R853">
        <f>_xlfn.XLOOKUP(E853,AF:AF,AG:AG)</f>
        <v/>
      </c>
      <c r="S853">
        <f>_xlfn.XLOOKUP(E853,AF:AF,AI:AI)</f>
        <v/>
      </c>
      <c r="T853">
        <f>WEEKNUM(G853)</f>
        <v/>
      </c>
      <c r="U853">
        <f>YEAR(G853)</f>
        <v/>
      </c>
      <c r="V853" s="117">
        <f>IFERROR(Q853/N853,"0")</f>
        <v/>
      </c>
      <c r="AF853" t="n">
        <v>27600</v>
      </c>
      <c r="AG853" t="inlineStr">
        <is>
          <t>F1S Spain</t>
        </is>
      </c>
      <c r="AH853" t="inlineStr">
        <is>
          <t>PKT</t>
        </is>
      </c>
      <c r="AI853" t="inlineStr">
        <is>
          <t>Spain</t>
        </is>
      </c>
      <c r="BH853" t="n">
        <v>904</v>
      </c>
      <c r="BI853" t="inlineStr">
        <is>
          <t>LucianaE</t>
        </is>
      </c>
    </row>
    <row r="854">
      <c r="A854">
        <f>_xlfn.XLOOKUP(D854,BN:BN,BO:BO)</f>
        <v/>
      </c>
      <c r="B854" t="inlineStr">
        <is>
          <t>LLC</t>
        </is>
      </c>
      <c r="C854" t="n">
        <v>69</v>
      </c>
      <c r="D854">
        <f>_xlfn.XLOOKUP(C854,BH:BH,BI:BI)</f>
        <v/>
      </c>
      <c r="E854" t="n">
        <v>0</v>
      </c>
      <c r="F854" t="inlineStr">
        <is>
          <t>Cobro por fee de emisión de vuelo</t>
        </is>
      </c>
      <c r="G854" s="234" t="n">
        <v>45653</v>
      </c>
      <c r="H854" s="234" t="n">
        <v>45659</v>
      </c>
      <c r="I854" t="inlineStr">
        <is>
          <t>CPT</t>
        </is>
      </c>
      <c r="J854">
        <f>_xlfn.XLOOKUP(I854,AS:AS,AU:AU)</f>
        <v/>
      </c>
      <c r="K854" t="inlineStr">
        <is>
          <t>USD</t>
        </is>
      </c>
      <c r="L854" s="238" t="n">
        <v>35</v>
      </c>
      <c r="M854">
        <f>L854*_xlfn.XLOOKUP(K854,AM:AM,AN:AN)</f>
        <v/>
      </c>
      <c r="N854">
        <f>L854*_xlfn.XLOOKUP(K854,AM:AM,AO:AO)</f>
        <v/>
      </c>
      <c r="O854" s="238" t="n">
        <v>35</v>
      </c>
      <c r="P854">
        <f>O854*_xlfn.XLOOKUP(K854,AM:AM,AN:AN)</f>
        <v/>
      </c>
      <c r="Q854">
        <f>O854*_xlfn.XLOOKUP(K854,AM:AM,AO:AO)</f>
        <v/>
      </c>
      <c r="R854">
        <f>_xlfn.XLOOKUP(E854,AF:AF,AG:AG)</f>
        <v/>
      </c>
      <c r="S854">
        <f>_xlfn.XLOOKUP(E854,AF:AF,AI:AI)</f>
        <v/>
      </c>
      <c r="T854">
        <f>WEEKNUM(G854)</f>
        <v/>
      </c>
      <c r="U854">
        <f>YEAR(G854)</f>
        <v/>
      </c>
      <c r="V854" s="117">
        <f>IFERROR(Q854/N854,"0")</f>
        <v/>
      </c>
      <c r="AF854" t="n">
        <v>27602</v>
      </c>
      <c r="AG854" t="inlineStr">
        <is>
          <t>Six Senses Kyoto</t>
        </is>
      </c>
      <c r="AH854" t="inlineStr">
        <is>
          <t>HTL</t>
        </is>
      </c>
      <c r="AI854" t="inlineStr">
        <is>
          <t>Japan</t>
        </is>
      </c>
      <c r="BH854" t="n">
        <v>905</v>
      </c>
      <c r="BI854" t="inlineStr">
        <is>
          <t>MariaM</t>
        </is>
      </c>
    </row>
    <row r="855">
      <c r="A855">
        <f>_xlfn.XLOOKUP(D855,BN:BN,BO:BO)</f>
        <v/>
      </c>
      <c r="B855" t="inlineStr">
        <is>
          <t>LLC</t>
        </is>
      </c>
      <c r="C855" t="n">
        <v>70</v>
      </c>
      <c r="D855">
        <f>_xlfn.XLOOKUP(C855,BH:BH,BI:BI)</f>
        <v/>
      </c>
      <c r="E855" t="n">
        <v>25049</v>
      </c>
      <c r="F855" t="inlineStr">
        <is>
          <t>RECORRIDO POR ISLANDIA</t>
        </is>
      </c>
      <c r="G855" s="234" t="n">
        <v>45738</v>
      </c>
      <c r="H855" s="234" t="n">
        <v>45746</v>
      </c>
      <c r="I855" t="inlineStr">
        <is>
          <t>PKT</t>
        </is>
      </c>
      <c r="J855">
        <f>_xlfn.XLOOKUP(I855,AS:AS,AU:AU)</f>
        <v/>
      </c>
      <c r="K855" t="inlineStr">
        <is>
          <t>USD</t>
        </is>
      </c>
      <c r="L855" s="238" t="n">
        <v>10263</v>
      </c>
      <c r="M855">
        <f>L855*_xlfn.XLOOKUP(K855,AM:AM,AN:AN)</f>
        <v/>
      </c>
      <c r="N855">
        <f>L855*_xlfn.XLOOKUP(K855,AM:AM,AO:AO)</f>
        <v/>
      </c>
      <c r="O855" s="238" t="n">
        <v>1171.9</v>
      </c>
      <c r="P855">
        <f>O855*_xlfn.XLOOKUP(K855,AM:AM,AN:AN)</f>
        <v/>
      </c>
      <c r="Q855">
        <f>O855*_xlfn.XLOOKUP(K855,AM:AM,AO:AO)</f>
        <v/>
      </c>
      <c r="R855">
        <f>_xlfn.XLOOKUP(E855,AF:AF,AG:AG)</f>
        <v/>
      </c>
      <c r="S855">
        <f>_xlfn.XLOOKUP(E855,AF:AF,AI:AI)</f>
        <v/>
      </c>
      <c r="T855">
        <f>WEEKNUM(G855)</f>
        <v/>
      </c>
      <c r="U855">
        <f>YEAR(G855)</f>
        <v/>
      </c>
      <c r="V855" s="117">
        <f>IFERROR(Q855/N855,"0")</f>
        <v/>
      </c>
      <c r="AF855" t="n">
        <v>27603</v>
      </c>
      <c r="AG855" t="inlineStr">
        <is>
          <t>The Peninsula Tokyo</t>
        </is>
      </c>
      <c r="AH855" t="inlineStr">
        <is>
          <t>HTL</t>
        </is>
      </c>
      <c r="AI855" t="inlineStr">
        <is>
          <t>Japan</t>
        </is>
      </c>
      <c r="BH855" t="n">
        <v>907</v>
      </c>
      <c r="BI855" t="inlineStr">
        <is>
          <t>ClaudiaF</t>
        </is>
      </c>
    </row>
    <row r="856">
      <c r="A856">
        <f>_xlfn.XLOOKUP(D856,BN:BN,BO:BO)</f>
        <v/>
      </c>
      <c r="B856" t="inlineStr">
        <is>
          <t>LLC</t>
        </is>
      </c>
      <c r="C856" t="n">
        <v>71</v>
      </c>
      <c r="D856">
        <f>_xlfn.XLOOKUP(C856,BH:BH,BI:BI)</f>
        <v/>
      </c>
      <c r="E856" t="n">
        <v>24966</v>
      </c>
      <c r="F856" t="inlineStr">
        <is>
          <t>TOUR INDIA Y BUTAN</t>
        </is>
      </c>
      <c r="G856" s="234" t="n">
        <v>45925</v>
      </c>
      <c r="H856" s="234" t="n">
        <v>45945</v>
      </c>
      <c r="I856" t="inlineStr">
        <is>
          <t>PKT</t>
        </is>
      </c>
      <c r="J856">
        <f>_xlfn.XLOOKUP(I856,AS:AS,AU:AU)</f>
        <v/>
      </c>
      <c r="K856" t="inlineStr">
        <is>
          <t>USD</t>
        </is>
      </c>
      <c r="L856" s="238" t="n">
        <v>72189.09</v>
      </c>
      <c r="M856">
        <f>L856*_xlfn.XLOOKUP(K856,AM:AM,AN:AN)</f>
        <v/>
      </c>
      <c r="N856">
        <f>L856*_xlfn.XLOOKUP(K856,AM:AM,AO:AO)</f>
        <v/>
      </c>
      <c r="O856" s="238" t="n">
        <v>5565.51</v>
      </c>
      <c r="P856">
        <f>O856*_xlfn.XLOOKUP(K856,AM:AM,AN:AN)</f>
        <v/>
      </c>
      <c r="Q856">
        <f>O856*_xlfn.XLOOKUP(K856,AM:AM,AO:AO)</f>
        <v/>
      </c>
      <c r="R856">
        <f>_xlfn.XLOOKUP(E856,AF:AF,AG:AG)</f>
        <v/>
      </c>
      <c r="S856">
        <f>_xlfn.XLOOKUP(E856,AF:AF,AI:AI)</f>
        <v/>
      </c>
      <c r="T856">
        <f>WEEKNUM(G856)</f>
        <v/>
      </c>
      <c r="U856">
        <f>YEAR(G856)</f>
        <v/>
      </c>
      <c r="V856" s="117">
        <f>IFERROR(Q856/N856,"0")</f>
        <v/>
      </c>
      <c r="AF856" t="n">
        <v>27604</v>
      </c>
      <c r="AG856" t="inlineStr">
        <is>
          <t>Luxury Japan</t>
        </is>
      </c>
      <c r="AH856" t="inlineStr">
        <is>
          <t>PKT</t>
        </is>
      </c>
      <c r="AI856" t="inlineStr">
        <is>
          <t>Japan</t>
        </is>
      </c>
      <c r="BH856" t="n">
        <v>908</v>
      </c>
      <c r="BI856" t="inlineStr">
        <is>
          <t>LuciaS</t>
        </is>
      </c>
    </row>
    <row r="857">
      <c r="A857">
        <f>_xlfn.XLOOKUP(D857,BN:BN,BO:BO)</f>
        <v/>
      </c>
      <c r="B857" t="inlineStr">
        <is>
          <t>LLC</t>
        </is>
      </c>
      <c r="C857" t="n">
        <v>71</v>
      </c>
      <c r="D857">
        <f>_xlfn.XLOOKUP(C857,BH:BH,BI:BI)</f>
        <v/>
      </c>
      <c r="E857" t="n">
        <v>25188</v>
      </c>
      <c r="F857" t="inlineStr">
        <is>
          <t>TOUR DE ASIA CON TRAILS OF  INDOCHINA THAI/CAM/VN/SIN -</t>
        </is>
      </c>
      <c r="G857" s="234" t="n">
        <v>45945</v>
      </c>
      <c r="H857" s="234" t="n">
        <v>45960</v>
      </c>
      <c r="I857" t="inlineStr">
        <is>
          <t>PKT</t>
        </is>
      </c>
      <c r="J857">
        <f>_xlfn.XLOOKUP(I857,AS:AS,AU:AU)</f>
        <v/>
      </c>
      <c r="K857" t="inlineStr">
        <is>
          <t>USD</t>
        </is>
      </c>
      <c r="L857" s="238" t="n">
        <v>31125.8</v>
      </c>
      <c r="M857">
        <f>L857*_xlfn.XLOOKUP(K857,AM:AM,AN:AN)</f>
        <v/>
      </c>
      <c r="N857">
        <f>L857*_xlfn.XLOOKUP(K857,AM:AM,AO:AO)</f>
        <v/>
      </c>
      <c r="O857" s="238" t="n">
        <v>3730.8</v>
      </c>
      <c r="P857">
        <f>O857*_xlfn.XLOOKUP(K857,AM:AM,AN:AN)</f>
        <v/>
      </c>
      <c r="Q857">
        <f>O857*_xlfn.XLOOKUP(K857,AM:AM,AO:AO)</f>
        <v/>
      </c>
      <c r="R857">
        <f>_xlfn.XLOOKUP(E857,AF:AF,AG:AG)</f>
        <v/>
      </c>
      <c r="S857">
        <f>_xlfn.XLOOKUP(E857,AF:AF,AI:AI)</f>
        <v/>
      </c>
      <c r="T857">
        <f>WEEKNUM(G857)</f>
        <v/>
      </c>
      <c r="U857">
        <f>YEAR(G857)</f>
        <v/>
      </c>
      <c r="V857" s="117">
        <f>IFERROR(Q857/N857,"0")</f>
        <v/>
      </c>
      <c r="AF857" t="n">
        <v>27605</v>
      </c>
      <c r="AG857" t="inlineStr">
        <is>
          <t>Nolinski Venecia</t>
        </is>
      </c>
      <c r="AH857" t="inlineStr">
        <is>
          <t>HTL</t>
        </is>
      </c>
      <c r="AI857" t="inlineStr">
        <is>
          <t>Italy</t>
        </is>
      </c>
      <c r="BH857" t="n">
        <v>909</v>
      </c>
      <c r="BI857" t="inlineStr">
        <is>
          <t>MinervaH</t>
        </is>
      </c>
    </row>
    <row r="858">
      <c r="A858">
        <f>_xlfn.XLOOKUP(D858,BN:BN,BO:BO)</f>
        <v/>
      </c>
      <c r="B858" t="inlineStr">
        <is>
          <t>LLC</t>
        </is>
      </c>
      <c r="C858" t="n">
        <v>71</v>
      </c>
      <c r="D858">
        <f>_xlfn.XLOOKUP(C858,BH:BH,BI:BI)</f>
        <v/>
      </c>
      <c r="E858" t="n">
        <v>27447</v>
      </c>
      <c r="F858" t="inlineStr">
        <is>
          <t>VUELO  MAD HEL DEL</t>
        </is>
      </c>
      <c r="G858" s="234" t="n">
        <v>45925</v>
      </c>
      <c r="H858" s="234" t="n">
        <v>45960</v>
      </c>
      <c r="I858" t="inlineStr">
        <is>
          <t>VLO</t>
        </is>
      </c>
      <c r="J858">
        <f>_xlfn.XLOOKUP(I858,AS:AS,AU:AU)</f>
        <v/>
      </c>
      <c r="K858" t="inlineStr">
        <is>
          <t>USD</t>
        </is>
      </c>
      <c r="L858" s="238" t="n">
        <v>4335.6</v>
      </c>
      <c r="M858">
        <f>L858*_xlfn.XLOOKUP(K858,AM:AM,AN:AN)</f>
        <v/>
      </c>
      <c r="N858">
        <f>L858*_xlfn.XLOOKUP(K858,AM:AM,AO:AO)</f>
        <v/>
      </c>
      <c r="O858" s="238" t="n">
        <v>0</v>
      </c>
      <c r="P858">
        <f>O858*_xlfn.XLOOKUP(K858,AM:AM,AN:AN)</f>
        <v/>
      </c>
      <c r="Q858">
        <f>O858*_xlfn.XLOOKUP(K858,AM:AM,AO:AO)</f>
        <v/>
      </c>
      <c r="R858">
        <f>_xlfn.XLOOKUP(E858,AF:AF,AG:AG)</f>
        <v/>
      </c>
      <c r="S858">
        <f>_xlfn.XLOOKUP(E858,AF:AF,AI:AI)</f>
        <v/>
      </c>
      <c r="T858">
        <f>WEEKNUM(G858)</f>
        <v/>
      </c>
      <c r="U858">
        <f>YEAR(G858)</f>
        <v/>
      </c>
      <c r="V858" s="117">
        <f>IFERROR(Q858/N858,"0")</f>
        <v/>
      </c>
      <c r="AF858" t="n">
        <v>27608</v>
      </c>
      <c r="AG858" t="inlineStr">
        <is>
          <t>Borealis</t>
        </is>
      </c>
      <c r="AH858" t="inlineStr">
        <is>
          <t>PKT</t>
        </is>
      </c>
      <c r="AI858" t="inlineStr">
        <is>
          <t>Iceland</t>
        </is>
      </c>
      <c r="BH858" t="n">
        <v>910</v>
      </c>
      <c r="BI858" t="inlineStr">
        <is>
          <t>VivianaS</t>
        </is>
      </c>
    </row>
    <row r="859">
      <c r="A859">
        <f>_xlfn.XLOOKUP(D859,BN:BN,BO:BO)</f>
        <v/>
      </c>
      <c r="B859" t="inlineStr">
        <is>
          <t>LLC</t>
        </is>
      </c>
      <c r="C859" t="n">
        <v>71</v>
      </c>
      <c r="D859">
        <f>_xlfn.XLOOKUP(C859,BH:BH,BI:BI)</f>
        <v/>
      </c>
      <c r="E859" t="n">
        <v>25623</v>
      </c>
      <c r="F859" t="inlineStr">
        <is>
          <t>vuelo con QR MAD-DOH-BKK-DOH.MAD</t>
        </is>
      </c>
      <c r="G859" s="234" t="n">
        <v>45925</v>
      </c>
      <c r="H859" s="234" t="n">
        <v>45960</v>
      </c>
      <c r="I859" t="inlineStr">
        <is>
          <t>VLO</t>
        </is>
      </c>
      <c r="J859">
        <f>_xlfn.XLOOKUP(I859,AS:AS,AU:AU)</f>
        <v/>
      </c>
      <c r="K859" t="inlineStr">
        <is>
          <t>USD</t>
        </is>
      </c>
      <c r="L859" s="238" t="n">
        <v>4910.5</v>
      </c>
      <c r="M859">
        <f>L859*_xlfn.XLOOKUP(K859,AM:AM,AN:AN)</f>
        <v/>
      </c>
      <c r="N859">
        <f>L859*_xlfn.XLOOKUP(K859,AM:AM,AO:AO)</f>
        <v/>
      </c>
      <c r="O859" s="238" t="n">
        <v>0</v>
      </c>
      <c r="P859">
        <f>O859*_xlfn.XLOOKUP(K859,AM:AM,AN:AN)</f>
        <v/>
      </c>
      <c r="Q859">
        <f>O859*_xlfn.XLOOKUP(K859,AM:AM,AO:AO)</f>
        <v/>
      </c>
      <c r="R859">
        <f>_xlfn.XLOOKUP(E859,AF:AF,AG:AG)</f>
        <v/>
      </c>
      <c r="S859">
        <f>_xlfn.XLOOKUP(E859,AF:AF,AI:AI)</f>
        <v/>
      </c>
      <c r="T859">
        <f>WEEKNUM(G859)</f>
        <v/>
      </c>
      <c r="U859">
        <f>YEAR(G859)</f>
        <v/>
      </c>
      <c r="V859" s="117">
        <f>IFERROR(Q859/N859,"0")</f>
        <v/>
      </c>
      <c r="AF859" t="n">
        <v>27610</v>
      </c>
      <c r="AG859" t="inlineStr">
        <is>
          <t>AON</t>
        </is>
      </c>
      <c r="AH859" t="inlineStr">
        <is>
          <t>OTR</t>
        </is>
      </c>
      <c r="AI859" t="inlineStr">
        <is>
          <t>United Kingdom</t>
        </is>
      </c>
      <c r="BH859" t="n">
        <v>911</v>
      </c>
      <c r="BI859" t="inlineStr">
        <is>
          <t>VeronicaN</t>
        </is>
      </c>
    </row>
    <row r="860">
      <c r="A860">
        <f>_xlfn.XLOOKUP(D860,BN:BN,BO:BO)</f>
        <v/>
      </c>
      <c r="B860" t="inlineStr">
        <is>
          <t>LLC</t>
        </is>
      </c>
      <c r="C860" t="n">
        <v>71</v>
      </c>
      <c r="D860">
        <f>_xlfn.XLOOKUP(C860,BH:BH,BI:BI)</f>
        <v/>
      </c>
      <c r="E860" t="n">
        <v>25188</v>
      </c>
      <c r="F860" t="inlineStr">
        <is>
          <t>se agrega 4to pasajero a un tramo</t>
        </is>
      </c>
      <c r="G860" s="234" t="n">
        <v>45917</v>
      </c>
      <c r="H860" s="234" t="n">
        <v>45927</v>
      </c>
      <c r="I860" t="inlineStr">
        <is>
          <t>PKT</t>
        </is>
      </c>
      <c r="J860">
        <f>_xlfn.XLOOKUP(I860,AS:AS,AU:AU)</f>
        <v/>
      </c>
      <c r="K860" t="inlineStr">
        <is>
          <t>USD</t>
        </is>
      </c>
      <c r="L860" s="238" t="n">
        <v>6744</v>
      </c>
      <c r="M860">
        <f>L860*_xlfn.XLOOKUP(K860,AM:AM,AN:AN)</f>
        <v/>
      </c>
      <c r="N860">
        <f>L860*_xlfn.XLOOKUP(K860,AM:AM,AO:AO)</f>
        <v/>
      </c>
      <c r="O860" s="238" t="n">
        <v>0</v>
      </c>
      <c r="P860">
        <f>O860*_xlfn.XLOOKUP(K860,AM:AM,AN:AN)</f>
        <v/>
      </c>
      <c r="Q860">
        <f>O860*_xlfn.XLOOKUP(K860,AM:AM,AO:AO)</f>
        <v/>
      </c>
      <c r="R860">
        <f>_xlfn.XLOOKUP(E860,AF:AF,AG:AG)</f>
        <v/>
      </c>
      <c r="S860">
        <f>_xlfn.XLOOKUP(E860,AF:AF,AI:AI)</f>
        <v/>
      </c>
      <c r="T860">
        <f>WEEKNUM(G860)</f>
        <v/>
      </c>
      <c r="U860">
        <f>YEAR(G860)</f>
        <v/>
      </c>
      <c r="V860" s="117">
        <f>IFERROR(Q860/N860,"0")</f>
        <v/>
      </c>
      <c r="AF860" t="n">
        <v>27687</v>
      </c>
      <c r="AG860" t="inlineStr">
        <is>
          <t>ABERCROMBIE AND KENT INDIA</t>
        </is>
      </c>
      <c r="AH860" t="inlineStr">
        <is>
          <t>PKT</t>
        </is>
      </c>
      <c r="AI860" t="inlineStr">
        <is>
          <t>India</t>
        </is>
      </c>
      <c r="BH860" t="n">
        <v>912</v>
      </c>
      <c r="BI860" t="inlineStr">
        <is>
          <t>VeronicaN</t>
        </is>
      </c>
    </row>
    <row r="861">
      <c r="A861">
        <f>_xlfn.XLOOKUP(D861,BN:BN,BO:BO)</f>
        <v/>
      </c>
      <c r="B861" t="inlineStr">
        <is>
          <t>LLC</t>
        </is>
      </c>
      <c r="C861" t="n">
        <v>71</v>
      </c>
      <c r="D861">
        <f>_xlfn.XLOOKUP(C861,BH:BH,BI:BI)</f>
        <v/>
      </c>
      <c r="E861" t="n">
        <v>0</v>
      </c>
      <c r="F861" t="inlineStr">
        <is>
          <t>TRAMITE DE VISAS INDIA BUTAN CAMBODIA LAOS Y TAILANDIA</t>
        </is>
      </c>
      <c r="G861" s="234" t="n">
        <v>45917</v>
      </c>
      <c r="H861" s="234" t="n">
        <v>45980</v>
      </c>
      <c r="I861" t="inlineStr">
        <is>
          <t>HPS</t>
        </is>
      </c>
      <c r="J861">
        <f>_xlfn.XLOOKUP(I861,AS:AS,AU:AU)</f>
        <v/>
      </c>
      <c r="K861" t="inlineStr">
        <is>
          <t>USD</t>
        </is>
      </c>
      <c r="L861" s="238" t="n">
        <v>630</v>
      </c>
      <c r="M861">
        <f>L861*_xlfn.XLOOKUP(K861,AM:AM,AN:AN)</f>
        <v/>
      </c>
      <c r="N861">
        <f>L861*_xlfn.XLOOKUP(K861,AM:AM,AO:AO)</f>
        <v/>
      </c>
      <c r="O861" s="238" t="n">
        <v>630</v>
      </c>
      <c r="P861">
        <f>O861*_xlfn.XLOOKUP(K861,AM:AM,AN:AN)</f>
        <v/>
      </c>
      <c r="Q861">
        <f>O861*_xlfn.XLOOKUP(K861,AM:AM,AO:AO)</f>
        <v/>
      </c>
      <c r="R861">
        <f>_xlfn.XLOOKUP(E861,AF:AF,AG:AG)</f>
        <v/>
      </c>
      <c r="S861">
        <f>_xlfn.XLOOKUP(E861,AF:AF,AI:AI)</f>
        <v/>
      </c>
      <c r="T861">
        <f>WEEKNUM(G861)</f>
        <v/>
      </c>
      <c r="U861">
        <f>YEAR(G861)</f>
        <v/>
      </c>
      <c r="V861" s="117">
        <f>IFERROR(Q861/N861,"0")</f>
        <v/>
      </c>
      <c r="AF861" t="n">
        <v>27688</v>
      </c>
      <c r="AG861" t="inlineStr">
        <is>
          <t>Servivuelo</t>
        </is>
      </c>
      <c r="AH861" t="inlineStr">
        <is>
          <t>VLO</t>
        </is>
      </c>
      <c r="AI861" t="inlineStr">
        <is>
          <t>Spain</t>
        </is>
      </c>
      <c r="BH861" t="n">
        <v>913</v>
      </c>
      <c r="BI861" t="inlineStr">
        <is>
          <t>LucianaE</t>
        </is>
      </c>
    </row>
    <row r="862">
      <c r="A862">
        <f>_xlfn.XLOOKUP(D862,BN:BN,BO:BO)</f>
        <v/>
      </c>
      <c r="B862" t="inlineStr">
        <is>
          <t>LLC</t>
        </is>
      </c>
      <c r="C862" t="n">
        <v>71</v>
      </c>
      <c r="D862">
        <f>_xlfn.XLOOKUP(C862,BH:BH,BI:BI)</f>
        <v/>
      </c>
      <c r="E862" t="n">
        <v>28934</v>
      </c>
      <c r="F862" t="inlineStr">
        <is>
          <t>GONZALEZ RUIZ IVAN MR</t>
        </is>
      </c>
      <c r="G862" s="234" t="n">
        <v>45945</v>
      </c>
      <c r="H862" s="234" t="n">
        <v>45956</v>
      </c>
      <c r="I862" t="inlineStr">
        <is>
          <t>VLO</t>
        </is>
      </c>
      <c r="J862">
        <f>_xlfn.XLOOKUP(I862,AS:AS,AU:AU)</f>
        <v/>
      </c>
      <c r="K862" t="inlineStr">
        <is>
          <t>USD</t>
        </is>
      </c>
      <c r="L862" s="238" t="n">
        <v>1688</v>
      </c>
      <c r="M862">
        <f>L862*_xlfn.XLOOKUP(K862,AM:AM,AN:AN)</f>
        <v/>
      </c>
      <c r="N862">
        <f>L862*_xlfn.XLOOKUP(K862,AM:AM,AO:AO)</f>
        <v/>
      </c>
      <c r="O862" s="238" t="n">
        <v>0</v>
      </c>
      <c r="P862">
        <f>O862*_xlfn.XLOOKUP(K862,AM:AM,AN:AN)</f>
        <v/>
      </c>
      <c r="Q862">
        <f>O862*_xlfn.XLOOKUP(K862,AM:AM,AO:AO)</f>
        <v/>
      </c>
      <c r="R862">
        <f>_xlfn.XLOOKUP(E862,AF:AF,AG:AG)</f>
        <v/>
      </c>
      <c r="S862">
        <f>_xlfn.XLOOKUP(E862,AF:AF,AI:AI)</f>
        <v/>
      </c>
      <c r="T862">
        <f>WEEKNUM(G862)</f>
        <v/>
      </c>
      <c r="U862">
        <f>YEAR(G862)</f>
        <v/>
      </c>
      <c r="V862" s="117">
        <f>IFERROR(Q862/N862,"0")</f>
        <v/>
      </c>
      <c r="AF862" t="n">
        <v>27738</v>
      </c>
      <c r="AG862" t="inlineStr">
        <is>
          <t>Nolinski Venezia S.R.L</t>
        </is>
      </c>
      <c r="AH862" t="inlineStr">
        <is>
          <t>HTL</t>
        </is>
      </c>
      <c r="AI862" t="inlineStr">
        <is>
          <t>Italy</t>
        </is>
      </c>
      <c r="BH862" t="n">
        <v>914</v>
      </c>
      <c r="BI862" t="inlineStr">
        <is>
          <t>MartinB</t>
        </is>
      </c>
    </row>
    <row r="863">
      <c r="A863">
        <f>_xlfn.XLOOKUP(D863,BN:BN,BO:BO)</f>
        <v/>
      </c>
      <c r="B863" t="inlineStr">
        <is>
          <t>LLC</t>
        </is>
      </c>
      <c r="C863" t="n">
        <v>71</v>
      </c>
      <c r="D863">
        <f>_xlfn.XLOOKUP(C863,BH:BH,BI:BI)</f>
        <v/>
      </c>
      <c r="E863" t="n">
        <v>28934</v>
      </c>
      <c r="F863" t="inlineStr">
        <is>
          <t>GONZALEZ RUIZ IVAN MR</t>
        </is>
      </c>
      <c r="G863" s="234" t="n">
        <v>45945</v>
      </c>
      <c r="H863" s="234" t="n">
        <v>45956</v>
      </c>
      <c r="I863" t="inlineStr">
        <is>
          <t>VLO</t>
        </is>
      </c>
      <c r="J863">
        <f>_xlfn.XLOOKUP(I863,AS:AS,AU:AU)</f>
        <v/>
      </c>
      <c r="K863" t="inlineStr">
        <is>
          <t>USD</t>
        </is>
      </c>
      <c r="L863" s="238" t="n">
        <v>235</v>
      </c>
      <c r="M863">
        <f>L863*_xlfn.XLOOKUP(K863,AM:AM,AN:AN)</f>
        <v/>
      </c>
      <c r="N863">
        <f>L863*_xlfn.XLOOKUP(K863,AM:AM,AO:AO)</f>
        <v/>
      </c>
      <c r="O863" s="238" t="n">
        <v>0</v>
      </c>
      <c r="P863">
        <f>O863*_xlfn.XLOOKUP(K863,AM:AM,AN:AN)</f>
        <v/>
      </c>
      <c r="Q863">
        <f>O863*_xlfn.XLOOKUP(K863,AM:AM,AO:AO)</f>
        <v/>
      </c>
      <c r="R863">
        <f>_xlfn.XLOOKUP(E863,AF:AF,AG:AG)</f>
        <v/>
      </c>
      <c r="S863">
        <f>_xlfn.XLOOKUP(E863,AF:AF,AI:AI)</f>
        <v/>
      </c>
      <c r="T863">
        <f>WEEKNUM(G863)</f>
        <v/>
      </c>
      <c r="U863">
        <f>YEAR(G863)</f>
        <v/>
      </c>
      <c r="V863" s="117">
        <f>IFERROR(Q863/N863,"0")</f>
        <v/>
      </c>
      <c r="AF863" t="n">
        <v>27857</v>
      </c>
      <c r="AG863" t="inlineStr">
        <is>
          <t>Villa Feltrinelli</t>
        </is>
      </c>
      <c r="AH863" t="inlineStr">
        <is>
          <t>HTL</t>
        </is>
      </c>
      <c r="AI863" t="inlineStr">
        <is>
          <t>Italy</t>
        </is>
      </c>
      <c r="BH863" t="n">
        <v>915</v>
      </c>
      <c r="BI863" t="inlineStr">
        <is>
          <t>VeronicaN</t>
        </is>
      </c>
    </row>
    <row r="864">
      <c r="A864">
        <f>_xlfn.XLOOKUP(D864,BN:BN,BO:BO)</f>
        <v/>
      </c>
      <c r="B864" t="inlineStr">
        <is>
          <t>LLC</t>
        </is>
      </c>
      <c r="C864" t="n">
        <v>71</v>
      </c>
      <c r="D864">
        <f>_xlfn.XLOOKUP(C864,BH:BH,BI:BI)</f>
        <v/>
      </c>
      <c r="E864" t="n">
        <v>0</v>
      </c>
      <c r="F864" t="inlineStr">
        <is>
          <t>Reexpedición de boleto</t>
        </is>
      </c>
      <c r="G864" s="234" t="n">
        <v>45917</v>
      </c>
      <c r="H864" s="234" t="n">
        <v>45980</v>
      </c>
      <c r="I864" t="inlineStr">
        <is>
          <t>HPS</t>
        </is>
      </c>
      <c r="J864">
        <f>_xlfn.XLOOKUP(I864,AS:AS,AU:AU)</f>
        <v/>
      </c>
      <c r="K864" t="inlineStr">
        <is>
          <t>USD</t>
        </is>
      </c>
      <c r="L864" s="238" t="n">
        <v>35</v>
      </c>
      <c r="M864">
        <f>L864*_xlfn.XLOOKUP(K864,AM:AM,AN:AN)</f>
        <v/>
      </c>
      <c r="N864">
        <f>L864*_xlfn.XLOOKUP(K864,AM:AM,AO:AO)</f>
        <v/>
      </c>
      <c r="O864" s="238" t="n">
        <v>35</v>
      </c>
      <c r="P864">
        <f>O864*_xlfn.XLOOKUP(K864,AM:AM,AN:AN)</f>
        <v/>
      </c>
      <c r="Q864">
        <f>O864*_xlfn.XLOOKUP(K864,AM:AM,AO:AO)</f>
        <v/>
      </c>
      <c r="R864">
        <f>_xlfn.XLOOKUP(E864,AF:AF,AG:AG)</f>
        <v/>
      </c>
      <c r="S864">
        <f>_xlfn.XLOOKUP(E864,AF:AF,AI:AI)</f>
        <v/>
      </c>
      <c r="T864">
        <f>WEEKNUM(G864)</f>
        <v/>
      </c>
      <c r="U864">
        <f>YEAR(G864)</f>
        <v/>
      </c>
      <c r="V864" s="117">
        <f>IFERROR(Q864/N864,"0")</f>
        <v/>
      </c>
      <c r="AF864" t="n">
        <v>27859</v>
      </c>
      <c r="AG864" t="inlineStr">
        <is>
          <t>GRAND CLASS, Exclusivity in Motion</t>
        </is>
      </c>
      <c r="AH864" t="inlineStr">
        <is>
          <t>HTL</t>
        </is>
      </c>
      <c r="AI864" t="inlineStr">
        <is>
          <t>Spain</t>
        </is>
      </c>
      <c r="BH864" t="n">
        <v>916</v>
      </c>
      <c r="BI864" t="inlineStr">
        <is>
          <t>MarujaN</t>
        </is>
      </c>
    </row>
    <row r="865">
      <c r="A865">
        <f>_xlfn.XLOOKUP(D865,BN:BN,BO:BO)</f>
        <v/>
      </c>
      <c r="B865" t="inlineStr">
        <is>
          <t>LLC</t>
        </is>
      </c>
      <c r="C865" t="n">
        <v>71</v>
      </c>
      <c r="D865">
        <f>_xlfn.XLOOKUP(C865,BH:BH,BI:BI)</f>
        <v/>
      </c>
      <c r="E865" t="n">
        <v>0</v>
      </c>
      <c r="F865" t="inlineStr">
        <is>
          <t>SOBRE COMISION</t>
        </is>
      </c>
      <c r="G865" s="234" t="n">
        <v>45917</v>
      </c>
      <c r="H865" s="234" t="n">
        <v>45980</v>
      </c>
      <c r="I865" t="inlineStr">
        <is>
          <t>HPS</t>
        </is>
      </c>
      <c r="J865">
        <f>_xlfn.XLOOKUP(I865,AS:AS,AU:AU)</f>
        <v/>
      </c>
      <c r="K865" t="inlineStr">
        <is>
          <t>USD</t>
        </is>
      </c>
      <c r="L865" s="238" t="n">
        <v>860.61</v>
      </c>
      <c r="M865">
        <f>L865*_xlfn.XLOOKUP(K865,AM:AM,AN:AN)</f>
        <v/>
      </c>
      <c r="N865">
        <f>L865*_xlfn.XLOOKUP(K865,AM:AM,AO:AO)</f>
        <v/>
      </c>
      <c r="O865" s="238" t="n">
        <v>860.61</v>
      </c>
      <c r="P865">
        <f>O865*_xlfn.XLOOKUP(K865,AM:AM,AN:AN)</f>
        <v/>
      </c>
      <c r="Q865">
        <f>O865*_xlfn.XLOOKUP(K865,AM:AM,AO:AO)</f>
        <v/>
      </c>
      <c r="R865">
        <f>_xlfn.XLOOKUP(E865,AF:AF,AG:AG)</f>
        <v/>
      </c>
      <c r="S865">
        <f>_xlfn.XLOOKUP(E865,AF:AF,AI:AI)</f>
        <v/>
      </c>
      <c r="T865">
        <f>WEEKNUM(G865)</f>
        <v/>
      </c>
      <c r="U865">
        <f>YEAR(G865)</f>
        <v/>
      </c>
      <c r="V865" s="117">
        <f>IFERROR(Q865/N865,"0")</f>
        <v/>
      </c>
      <c r="AF865" t="n">
        <v>27861</v>
      </c>
      <c r="AG865" t="inlineStr">
        <is>
          <t>Be Unique in Italy</t>
        </is>
      </c>
      <c r="AH865" t="inlineStr">
        <is>
          <t>ATR</t>
        </is>
      </c>
      <c r="AI865" t="inlineStr">
        <is>
          <t>Italy</t>
        </is>
      </c>
      <c r="BH865" t="n">
        <v>917</v>
      </c>
      <c r="BI865" t="inlineStr">
        <is>
          <t>VeronicaN</t>
        </is>
      </c>
    </row>
    <row r="866">
      <c r="A866">
        <f>_xlfn.XLOOKUP(D866,BN:BN,BO:BO)</f>
        <v/>
      </c>
      <c r="B866" t="inlineStr">
        <is>
          <t>LLC</t>
        </is>
      </c>
      <c r="C866" t="n">
        <v>72</v>
      </c>
      <c r="D866">
        <f>_xlfn.XLOOKUP(C866,BH:BH,BI:BI)</f>
        <v/>
      </c>
      <c r="E866" t="n">
        <v>24984</v>
      </c>
      <c r="F866" t="inlineStr">
        <is>
          <t>VUELO ATH BEY</t>
        </is>
      </c>
      <c r="G866" s="234" t="n">
        <v>45632</v>
      </c>
      <c r="H866" s="234" t="n">
        <v>45632</v>
      </c>
      <c r="I866" t="inlineStr">
        <is>
          <t>VLO</t>
        </is>
      </c>
      <c r="J866">
        <f>_xlfn.XLOOKUP(I866,AS:AS,AU:AU)</f>
        <v/>
      </c>
      <c r="K866" t="inlineStr">
        <is>
          <t>USD</t>
        </is>
      </c>
      <c r="L866" s="238" t="n">
        <v>201</v>
      </c>
      <c r="M866">
        <f>L866*_xlfn.XLOOKUP(K866,AM:AM,AN:AN)</f>
        <v/>
      </c>
      <c r="N866">
        <f>L866*_xlfn.XLOOKUP(K866,AM:AM,AO:AO)</f>
        <v/>
      </c>
      <c r="O866" s="238" t="n">
        <v>0</v>
      </c>
      <c r="P866">
        <f>O866*_xlfn.XLOOKUP(K866,AM:AM,AN:AN)</f>
        <v/>
      </c>
      <c r="Q866">
        <f>O866*_xlfn.XLOOKUP(K866,AM:AM,AO:AO)</f>
        <v/>
      </c>
      <c r="R866">
        <f>_xlfn.XLOOKUP(E866,AF:AF,AG:AG)</f>
        <v/>
      </c>
      <c r="S866">
        <f>_xlfn.XLOOKUP(E866,AF:AF,AI:AI)</f>
        <v/>
      </c>
      <c r="T866">
        <f>WEEKNUM(G866)</f>
        <v/>
      </c>
      <c r="U866">
        <f>YEAR(G866)</f>
        <v/>
      </c>
      <c r="V866" s="117">
        <f>IFERROR(Q866/N866,"0")</f>
        <v/>
      </c>
      <c r="AF866" t="n">
        <v>27988</v>
      </c>
      <c r="AG866" t="inlineStr">
        <is>
          <t>Palazzo Murat</t>
        </is>
      </c>
      <c r="AH866" t="inlineStr">
        <is>
          <t>HTL</t>
        </is>
      </c>
      <c r="AI866" t="inlineStr">
        <is>
          <t>Italy</t>
        </is>
      </c>
      <c r="BH866" t="n">
        <v>918</v>
      </c>
      <c r="BI866" t="inlineStr">
        <is>
          <t>ClaudiaF</t>
        </is>
      </c>
    </row>
    <row r="867">
      <c r="A867">
        <f>_xlfn.XLOOKUP(D867,BN:BN,BO:BO)</f>
        <v/>
      </c>
      <c r="B867" t="inlineStr">
        <is>
          <t>LLC</t>
        </is>
      </c>
      <c r="C867" t="n">
        <v>73</v>
      </c>
      <c r="D867">
        <f>_xlfn.XLOOKUP(C867,BH:BH,BI:BI)</f>
        <v/>
      </c>
      <c r="E867" t="n">
        <v>24991</v>
      </c>
      <c r="F867" t="inlineStr">
        <is>
          <t xml:space="preserve">HOTEL SANDERS </t>
        </is>
      </c>
      <c r="G867" s="234" t="n">
        <v>45763</v>
      </c>
      <c r="H867" s="234" t="n">
        <v>45769</v>
      </c>
      <c r="I867" t="inlineStr">
        <is>
          <t>HTL</t>
        </is>
      </c>
      <c r="J867">
        <f>_xlfn.XLOOKUP(I867,AS:AS,AU:AU)</f>
        <v/>
      </c>
      <c r="K867" t="inlineStr">
        <is>
          <t>USD</t>
        </is>
      </c>
      <c r="L867" s="238" t="n">
        <v>5236.13</v>
      </c>
      <c r="M867">
        <f>L867*_xlfn.XLOOKUP(K867,AM:AM,AN:AN)</f>
        <v/>
      </c>
      <c r="N867">
        <f>L867*_xlfn.XLOOKUP(K867,AM:AM,AO:AO)</f>
        <v/>
      </c>
      <c r="O867" s="238" t="n">
        <v>448.48</v>
      </c>
      <c r="P867">
        <f>O867*_xlfn.XLOOKUP(K867,AM:AM,AN:AN)</f>
        <v/>
      </c>
      <c r="Q867">
        <f>O867*_xlfn.XLOOKUP(K867,AM:AM,AO:AO)</f>
        <v/>
      </c>
      <c r="R867">
        <f>_xlfn.XLOOKUP(E867,AF:AF,AG:AG)</f>
        <v/>
      </c>
      <c r="S867">
        <f>_xlfn.XLOOKUP(E867,AF:AF,AI:AI)</f>
        <v/>
      </c>
      <c r="T867">
        <f>WEEKNUM(G867)</f>
        <v/>
      </c>
      <c r="U867">
        <f>YEAR(G867)</f>
        <v/>
      </c>
      <c r="V867" s="117">
        <f>IFERROR(Q867/N867,"0")</f>
        <v/>
      </c>
      <c r="AF867" t="n">
        <v>27989</v>
      </c>
      <c r="AG867" t="inlineStr">
        <is>
          <t>Anantara Convento di Amalfi</t>
        </is>
      </c>
      <c r="AH867" t="inlineStr">
        <is>
          <t>HTL</t>
        </is>
      </c>
      <c r="AI867" t="inlineStr">
        <is>
          <t>Italy</t>
        </is>
      </c>
      <c r="BH867" t="n">
        <v>919</v>
      </c>
      <c r="BI867" t="inlineStr">
        <is>
          <t>VivianaS</t>
        </is>
      </c>
    </row>
    <row r="868">
      <c r="A868">
        <f>_xlfn.XLOOKUP(D868,BN:BN,BO:BO)</f>
        <v/>
      </c>
      <c r="B868" t="inlineStr">
        <is>
          <t>LLC</t>
        </is>
      </c>
      <c r="C868" t="n">
        <v>73</v>
      </c>
      <c r="D868">
        <f>_xlfn.XLOOKUP(C868,BH:BH,BI:BI)</f>
        <v/>
      </c>
      <c r="E868" t="n">
        <v>24991</v>
      </c>
      <c r="F868" t="inlineStr">
        <is>
          <t>HOTEL SANDERS</t>
        </is>
      </c>
      <c r="G868" s="234" t="n">
        <v>45763</v>
      </c>
      <c r="H868" s="234" t="n">
        <v>45769</v>
      </c>
      <c r="I868" t="inlineStr">
        <is>
          <t>HTL</t>
        </is>
      </c>
      <c r="J868">
        <f>_xlfn.XLOOKUP(I868,AS:AS,AU:AU)</f>
        <v/>
      </c>
      <c r="K868" t="inlineStr">
        <is>
          <t>USD</t>
        </is>
      </c>
      <c r="L868" s="238" t="n">
        <v>6249.58</v>
      </c>
      <c r="M868">
        <f>L868*_xlfn.XLOOKUP(K868,AM:AM,AN:AN)</f>
        <v/>
      </c>
      <c r="N868">
        <f>L868*_xlfn.XLOOKUP(K868,AM:AM,AO:AO)</f>
        <v/>
      </c>
      <c r="O868" s="238" t="n">
        <v>452.85</v>
      </c>
      <c r="P868">
        <f>O868*_xlfn.XLOOKUP(K868,AM:AM,AN:AN)</f>
        <v/>
      </c>
      <c r="Q868">
        <f>O868*_xlfn.XLOOKUP(K868,AM:AM,AO:AO)</f>
        <v/>
      </c>
      <c r="R868">
        <f>_xlfn.XLOOKUP(E868,AF:AF,AG:AG)</f>
        <v/>
      </c>
      <c r="S868">
        <f>_xlfn.XLOOKUP(E868,AF:AF,AI:AI)</f>
        <v/>
      </c>
      <c r="T868">
        <f>WEEKNUM(G868)</f>
        <v/>
      </c>
      <c r="U868">
        <f>YEAR(G868)</f>
        <v/>
      </c>
      <c r="V868" s="117">
        <f>IFERROR(Q868/N868,"0")</f>
        <v/>
      </c>
      <c r="AF868" t="n">
        <v>28091</v>
      </c>
      <c r="AG868" t="inlineStr">
        <is>
          <t>Park Hyatt Seoul</t>
        </is>
      </c>
      <c r="AH868" t="inlineStr">
        <is>
          <t>HTL</t>
        </is>
      </c>
      <c r="AI868" t="inlineStr">
        <is>
          <t>South Korea</t>
        </is>
      </c>
      <c r="BH868" t="n">
        <v>920</v>
      </c>
      <c r="BI868" t="inlineStr">
        <is>
          <t>VivianaS</t>
        </is>
      </c>
    </row>
    <row r="869">
      <c r="A869">
        <f>_xlfn.XLOOKUP(D869,BN:BN,BO:BO)</f>
        <v/>
      </c>
      <c r="B869" t="inlineStr">
        <is>
          <t>LLC</t>
        </is>
      </c>
      <c r="C869" t="n">
        <v>74</v>
      </c>
      <c r="D869">
        <f>_xlfn.XLOOKUP(C869,BH:BH,BI:BI)</f>
        <v/>
      </c>
      <c r="E869" t="n">
        <v>24224</v>
      </c>
      <c r="F869" t="inlineStr">
        <is>
          <t>VUELO MEX MIA CON AA</t>
        </is>
      </c>
      <c r="G869" s="234" t="n">
        <v>45648</v>
      </c>
      <c r="H869" s="234" t="n">
        <v>45648</v>
      </c>
      <c r="I869" t="inlineStr">
        <is>
          <t>VLO</t>
        </is>
      </c>
      <c r="J869">
        <f>_xlfn.XLOOKUP(I869,AS:AS,AU:AU)</f>
        <v/>
      </c>
      <c r="K869" t="inlineStr">
        <is>
          <t>USD</t>
        </is>
      </c>
      <c r="L869" s="238" t="n">
        <v>260</v>
      </c>
      <c r="M869">
        <f>L869*_xlfn.XLOOKUP(K869,AM:AM,AN:AN)</f>
        <v/>
      </c>
      <c r="N869">
        <f>L869*_xlfn.XLOOKUP(K869,AM:AM,AO:AO)</f>
        <v/>
      </c>
      <c r="O869" s="238" t="n">
        <v>0</v>
      </c>
      <c r="P869">
        <f>O869*_xlfn.XLOOKUP(K869,AM:AM,AN:AN)</f>
        <v/>
      </c>
      <c r="Q869">
        <f>O869*_xlfn.XLOOKUP(K869,AM:AM,AO:AO)</f>
        <v/>
      </c>
      <c r="R869">
        <f>_xlfn.XLOOKUP(E869,AF:AF,AG:AG)</f>
        <v/>
      </c>
      <c r="S869">
        <f>_xlfn.XLOOKUP(E869,AF:AF,AI:AI)</f>
        <v/>
      </c>
      <c r="T869">
        <f>WEEKNUM(G869)</f>
        <v/>
      </c>
      <c r="U869">
        <f>YEAR(G869)</f>
        <v/>
      </c>
      <c r="V869" s="117">
        <f>IFERROR(Q869/N869,"0")</f>
        <v/>
      </c>
      <c r="AF869" t="n">
        <v>28092</v>
      </c>
      <c r="AG869" t="inlineStr">
        <is>
          <t>Trails of Indochina</t>
        </is>
      </c>
      <c r="AH869" t="inlineStr">
        <is>
          <t>PKT</t>
        </is>
      </c>
      <c r="AI869" t="inlineStr">
        <is>
          <t>Vietnam</t>
        </is>
      </c>
      <c r="BH869" t="n">
        <v>921</v>
      </c>
      <c r="BI869" t="inlineStr">
        <is>
          <t>VivianaS</t>
        </is>
      </c>
    </row>
    <row r="870">
      <c r="A870">
        <f>_xlfn.XLOOKUP(D870,BN:BN,BO:BO)</f>
        <v/>
      </c>
      <c r="B870" t="inlineStr">
        <is>
          <t>LLC</t>
        </is>
      </c>
      <c r="C870" t="n">
        <v>75</v>
      </c>
      <c r="D870">
        <f>_xlfn.XLOOKUP(C870,BH:BH,BI:BI)</f>
        <v/>
      </c>
      <c r="E870" t="n">
        <v>23899</v>
      </c>
      <c r="F870" t="inlineStr">
        <is>
          <t>VUELO CON ALASKA AIRLINES</t>
        </is>
      </c>
      <c r="G870" s="234" t="n">
        <v>45738</v>
      </c>
      <c r="H870" s="234" t="n">
        <v>45746</v>
      </c>
      <c r="I870" t="inlineStr">
        <is>
          <t>VLO</t>
        </is>
      </c>
      <c r="J870">
        <f>_xlfn.XLOOKUP(I870,AS:AS,AU:AU)</f>
        <v/>
      </c>
      <c r="K870" t="inlineStr">
        <is>
          <t>USD</t>
        </is>
      </c>
      <c r="L870" s="238" t="n">
        <v>2250</v>
      </c>
      <c r="M870">
        <f>L870*_xlfn.XLOOKUP(K870,AM:AM,AN:AN)</f>
        <v/>
      </c>
      <c r="N870">
        <f>L870*_xlfn.XLOOKUP(K870,AM:AM,AO:AO)</f>
        <v/>
      </c>
      <c r="O870" s="238" t="n">
        <v>0</v>
      </c>
      <c r="P870">
        <f>O870*_xlfn.XLOOKUP(K870,AM:AM,AN:AN)</f>
        <v/>
      </c>
      <c r="Q870">
        <f>O870*_xlfn.XLOOKUP(K870,AM:AM,AO:AO)</f>
        <v/>
      </c>
      <c r="R870">
        <f>_xlfn.XLOOKUP(E870,AF:AF,AG:AG)</f>
        <v/>
      </c>
      <c r="S870">
        <f>_xlfn.XLOOKUP(E870,AF:AF,AI:AI)</f>
        <v/>
      </c>
      <c r="T870">
        <f>WEEKNUM(G870)</f>
        <v/>
      </c>
      <c r="U870">
        <f>YEAR(G870)</f>
        <v/>
      </c>
      <c r="V870" s="117">
        <f>IFERROR(Q870/N870,"0")</f>
        <v/>
      </c>
      <c r="AF870" t="n">
        <v>28093</v>
      </c>
      <c r="AG870" t="inlineStr">
        <is>
          <t>F1S USA</t>
        </is>
      </c>
      <c r="AH870" t="inlineStr">
        <is>
          <t>PKT</t>
        </is>
      </c>
      <c r="AI870" t="inlineStr">
        <is>
          <t>United States</t>
        </is>
      </c>
      <c r="BH870" t="n">
        <v>922</v>
      </c>
      <c r="BI870" t="inlineStr">
        <is>
          <t>VivianaS</t>
        </is>
      </c>
    </row>
    <row r="871">
      <c r="A871">
        <f>_xlfn.XLOOKUP(D871,BN:BN,BO:BO)</f>
        <v/>
      </c>
      <c r="B871" t="inlineStr">
        <is>
          <t>LLC</t>
        </is>
      </c>
      <c r="C871" t="n">
        <v>76</v>
      </c>
      <c r="D871">
        <f>_xlfn.XLOOKUP(C871,BH:BH,BI:BI)</f>
        <v/>
      </c>
      <c r="E871" t="n">
        <v>25075</v>
      </c>
      <c r="F871" t="inlineStr">
        <is>
          <t>HOTEL RITZ CARLTON SANTIAGO</t>
        </is>
      </c>
      <c r="G871" s="234" t="n">
        <v>45688</v>
      </c>
      <c r="H871" s="234" t="n">
        <v>45690</v>
      </c>
      <c r="I871" t="inlineStr">
        <is>
          <t>HTL</t>
        </is>
      </c>
      <c r="J871">
        <f>_xlfn.XLOOKUP(I871,AS:AS,AU:AU)</f>
        <v/>
      </c>
      <c r="K871" t="inlineStr">
        <is>
          <t>USD</t>
        </is>
      </c>
      <c r="L871" s="238" t="n">
        <v>339</v>
      </c>
      <c r="M871">
        <f>L871*_xlfn.XLOOKUP(K871,AM:AM,AN:AN)</f>
        <v/>
      </c>
      <c r="N871">
        <f>L871*_xlfn.XLOOKUP(K871,AM:AM,AO:AO)</f>
        <v/>
      </c>
      <c r="O871" s="238" t="n">
        <v>31.87</v>
      </c>
      <c r="P871">
        <f>O871*_xlfn.XLOOKUP(K871,AM:AM,AN:AN)</f>
        <v/>
      </c>
      <c r="Q871">
        <f>O871*_xlfn.XLOOKUP(K871,AM:AM,AO:AO)</f>
        <v/>
      </c>
      <c r="R871">
        <f>_xlfn.XLOOKUP(E871,AF:AF,AG:AG)</f>
        <v/>
      </c>
      <c r="S871">
        <f>_xlfn.XLOOKUP(E871,AF:AF,AI:AI)</f>
        <v/>
      </c>
      <c r="T871">
        <f>WEEKNUM(G871)</f>
        <v/>
      </c>
      <c r="U871">
        <f>YEAR(G871)</f>
        <v/>
      </c>
      <c r="V871" s="117">
        <f>IFERROR(Q871/N871,"0")</f>
        <v/>
      </c>
      <c r="AF871" t="n">
        <v>28094</v>
      </c>
      <c r="AG871" t="inlineStr">
        <is>
          <t>Air Asia</t>
        </is>
      </c>
      <c r="AH871" t="inlineStr">
        <is>
          <t>VLO</t>
        </is>
      </c>
      <c r="AI871" t="inlineStr">
        <is>
          <t>Malaysia</t>
        </is>
      </c>
      <c r="BH871" t="n">
        <v>923</v>
      </c>
      <c r="BI871" t="inlineStr">
        <is>
          <t>VivianaS</t>
        </is>
      </c>
    </row>
    <row r="872">
      <c r="A872">
        <f>_xlfn.XLOOKUP(D872,BN:BN,BO:BO)</f>
        <v/>
      </c>
      <c r="B872" t="inlineStr">
        <is>
          <t>LLC</t>
        </is>
      </c>
      <c r="C872" t="n">
        <v>76</v>
      </c>
      <c r="D872">
        <f>_xlfn.XLOOKUP(C872,BH:BH,BI:BI)</f>
        <v/>
      </c>
      <c r="E872" t="n">
        <v>25546</v>
      </c>
      <c r="F872" t="inlineStr">
        <is>
          <t>Rosell Boher Lodge</t>
        </is>
      </c>
      <c r="G872" s="234" t="n">
        <v>45690</v>
      </c>
      <c r="H872" s="234" t="n">
        <v>45693</v>
      </c>
      <c r="I872" t="inlineStr">
        <is>
          <t>HTL</t>
        </is>
      </c>
      <c r="J872">
        <f>_xlfn.XLOOKUP(I872,AS:AS,AU:AU)</f>
        <v/>
      </c>
      <c r="K872" t="inlineStr">
        <is>
          <t>USD</t>
        </is>
      </c>
      <c r="L872" s="238" t="n">
        <v>2265</v>
      </c>
      <c r="M872">
        <f>L872*_xlfn.XLOOKUP(K872,AM:AM,AN:AN)</f>
        <v/>
      </c>
      <c r="N872">
        <f>L872*_xlfn.XLOOKUP(K872,AM:AM,AO:AO)</f>
        <v/>
      </c>
      <c r="O872" s="238" t="n">
        <v>441.76</v>
      </c>
      <c r="P872">
        <f>O872*_xlfn.XLOOKUP(K872,AM:AM,AN:AN)</f>
        <v/>
      </c>
      <c r="Q872">
        <f>O872*_xlfn.XLOOKUP(K872,AM:AM,AO:AO)</f>
        <v/>
      </c>
      <c r="R872">
        <f>_xlfn.XLOOKUP(E872,AF:AF,AG:AG)</f>
        <v/>
      </c>
      <c r="S872">
        <f>_xlfn.XLOOKUP(E872,AF:AF,AI:AI)</f>
        <v/>
      </c>
      <c r="T872">
        <f>WEEKNUM(G872)</f>
        <v/>
      </c>
      <c r="U872">
        <f>YEAR(G872)</f>
        <v/>
      </c>
      <c r="V872" s="117">
        <f>IFERROR(Q872/N872,"0")</f>
        <v/>
      </c>
      <c r="AF872" t="n">
        <v>28111</v>
      </c>
      <c r="AG872" t="inlineStr">
        <is>
          <t>Bawah Reserve</t>
        </is>
      </c>
      <c r="AH872" t="inlineStr">
        <is>
          <t>HTL</t>
        </is>
      </c>
      <c r="AI872" t="inlineStr">
        <is>
          <t>Indonesia</t>
        </is>
      </c>
      <c r="BH872" t="n">
        <v>924</v>
      </c>
      <c r="BI872" t="inlineStr">
        <is>
          <t>LorenzaP</t>
        </is>
      </c>
    </row>
    <row r="873">
      <c r="A873">
        <f>_xlfn.XLOOKUP(D873,BN:BN,BO:BO)</f>
        <v/>
      </c>
      <c r="B873" t="inlineStr">
        <is>
          <t>LLC</t>
        </is>
      </c>
      <c r="C873" t="n">
        <v>76</v>
      </c>
      <c r="D873">
        <f>_xlfn.XLOOKUP(C873,BH:BH,BI:BI)</f>
        <v/>
      </c>
      <c r="E873" t="n">
        <v>25077</v>
      </c>
      <c r="F873" t="inlineStr">
        <is>
          <t>ALVEAR PALACE</t>
        </is>
      </c>
      <c r="G873" s="234" t="n">
        <v>45693</v>
      </c>
      <c r="H873" s="234" t="n">
        <v>45696</v>
      </c>
      <c r="I873" t="inlineStr">
        <is>
          <t>HTL</t>
        </is>
      </c>
      <c r="J873">
        <f>_xlfn.XLOOKUP(I873,AS:AS,AU:AU)</f>
        <v/>
      </c>
      <c r="K873" t="inlineStr">
        <is>
          <t>USD</t>
        </is>
      </c>
      <c r="L873" s="238" t="n">
        <v>1450.4</v>
      </c>
      <c r="M873">
        <f>L873*_xlfn.XLOOKUP(K873,AM:AM,AN:AN)</f>
        <v/>
      </c>
      <c r="N873">
        <f>L873*_xlfn.XLOOKUP(K873,AM:AM,AO:AO)</f>
        <v/>
      </c>
      <c r="O873" s="238" t="n">
        <v>145.04</v>
      </c>
      <c r="P873">
        <f>O873*_xlfn.XLOOKUP(K873,AM:AM,AN:AN)</f>
        <v/>
      </c>
      <c r="Q873">
        <f>O873*_xlfn.XLOOKUP(K873,AM:AM,AO:AO)</f>
        <v/>
      </c>
      <c r="R873">
        <f>_xlfn.XLOOKUP(E873,AF:AF,AG:AG)</f>
        <v/>
      </c>
      <c r="S873">
        <f>_xlfn.XLOOKUP(E873,AF:AF,AI:AI)</f>
        <v/>
      </c>
      <c r="T873">
        <f>WEEKNUM(G873)</f>
        <v/>
      </c>
      <c r="U873">
        <f>YEAR(G873)</f>
        <v/>
      </c>
      <c r="V873" s="117">
        <f>IFERROR(Q873/N873,"0")</f>
        <v/>
      </c>
      <c r="AF873" t="n">
        <v>28351</v>
      </c>
      <c r="AG873" t="inlineStr">
        <is>
          <t>La Ponche</t>
        </is>
      </c>
      <c r="AH873" t="inlineStr">
        <is>
          <t>HTL</t>
        </is>
      </c>
      <c r="AI873" t="inlineStr">
        <is>
          <t>France</t>
        </is>
      </c>
      <c r="BH873" t="n">
        <v>925</v>
      </c>
      <c r="BI873" t="inlineStr">
        <is>
          <t>VivianaS</t>
        </is>
      </c>
    </row>
    <row r="874">
      <c r="A874">
        <f>_xlfn.XLOOKUP(D874,BN:BN,BO:BO)</f>
        <v/>
      </c>
      <c r="B874" t="inlineStr">
        <is>
          <t>LLC</t>
        </is>
      </c>
      <c r="C874" t="n">
        <v>76</v>
      </c>
      <c r="D874">
        <f>_xlfn.XLOOKUP(C874,BH:BH,BI:BI)</f>
        <v/>
      </c>
      <c r="E874" t="n">
        <v>25763</v>
      </c>
      <c r="F874" t="inlineStr">
        <is>
          <t>Mandarin Oriental Santiago</t>
        </is>
      </c>
      <c r="G874" s="234" t="n">
        <v>45696</v>
      </c>
      <c r="H874" s="234" t="n">
        <v>45697</v>
      </c>
      <c r="I874" t="inlineStr">
        <is>
          <t>HTL</t>
        </is>
      </c>
      <c r="J874">
        <f>_xlfn.XLOOKUP(I874,AS:AS,AU:AU)</f>
        <v/>
      </c>
      <c r="K874" t="inlineStr">
        <is>
          <t>USD</t>
        </is>
      </c>
      <c r="L874" s="238" t="n">
        <v>379.61</v>
      </c>
      <c r="M874">
        <f>L874*_xlfn.XLOOKUP(K874,AM:AM,AN:AN)</f>
        <v/>
      </c>
      <c r="N874">
        <f>L874*_xlfn.XLOOKUP(K874,AM:AM,AO:AO)</f>
        <v/>
      </c>
      <c r="O874" s="238" t="n">
        <v>29.32</v>
      </c>
      <c r="P874">
        <f>O874*_xlfn.XLOOKUP(K874,AM:AM,AN:AN)</f>
        <v/>
      </c>
      <c r="Q874">
        <f>O874*_xlfn.XLOOKUP(K874,AM:AM,AO:AO)</f>
        <v/>
      </c>
      <c r="R874">
        <f>_xlfn.XLOOKUP(E874,AF:AF,AG:AG)</f>
        <v/>
      </c>
      <c r="S874">
        <f>_xlfn.XLOOKUP(E874,AF:AF,AI:AI)</f>
        <v/>
      </c>
      <c r="T874">
        <f>WEEKNUM(G874)</f>
        <v/>
      </c>
      <c r="U874">
        <f>YEAR(G874)</f>
        <v/>
      </c>
      <c r="V874" s="117">
        <f>IFERROR(Q874/N874,"0")</f>
        <v/>
      </c>
      <c r="AF874" t="n">
        <v>28387</v>
      </c>
      <c r="AG874" t="inlineStr">
        <is>
          <t>Belle Plage Hotel Cannes</t>
        </is>
      </c>
      <c r="AH874" t="inlineStr">
        <is>
          <t>HTL</t>
        </is>
      </c>
      <c r="AI874" t="inlineStr">
        <is>
          <t>France</t>
        </is>
      </c>
      <c r="BH874" t="n">
        <v>926</v>
      </c>
      <c r="BI874" t="inlineStr">
        <is>
          <t>LuisHdz</t>
        </is>
      </c>
    </row>
    <row r="875">
      <c r="A875">
        <f>_xlfn.XLOOKUP(D875,BN:BN,BO:BO)</f>
        <v/>
      </c>
      <c r="B875" t="inlineStr">
        <is>
          <t>LLC</t>
        </is>
      </c>
      <c r="C875" t="n">
        <v>77</v>
      </c>
      <c r="D875">
        <f>_xlfn.XLOOKUP(C875,BH:BH,BI:BI)</f>
        <v/>
      </c>
      <c r="E875" t="n">
        <v>25075</v>
      </c>
      <c r="F875" t="inlineStr">
        <is>
          <t>HOTEL RITZ CARLTON SANTIAGO</t>
        </is>
      </c>
      <c r="G875" s="234" t="n">
        <v>45688</v>
      </c>
      <c r="H875" s="234" t="n">
        <v>45690</v>
      </c>
      <c r="I875" t="inlineStr">
        <is>
          <t>HTL</t>
        </is>
      </c>
      <c r="J875">
        <f>_xlfn.XLOOKUP(I875,AS:AS,AU:AU)</f>
        <v/>
      </c>
      <c r="K875" t="inlineStr">
        <is>
          <t>USD</t>
        </is>
      </c>
      <c r="L875" s="238" t="n">
        <v>688</v>
      </c>
      <c r="M875">
        <f>L875*_xlfn.XLOOKUP(K875,AM:AM,AN:AN)</f>
        <v/>
      </c>
      <c r="N875">
        <f>L875*_xlfn.XLOOKUP(K875,AM:AM,AO:AO)</f>
        <v/>
      </c>
      <c r="O875" s="238" t="n">
        <v>32.81</v>
      </c>
      <c r="P875">
        <f>O875*_xlfn.XLOOKUP(K875,AM:AM,AN:AN)</f>
        <v/>
      </c>
      <c r="Q875">
        <f>O875*_xlfn.XLOOKUP(K875,AM:AM,AO:AO)</f>
        <v/>
      </c>
      <c r="R875">
        <f>_xlfn.XLOOKUP(E875,AF:AF,AG:AG)</f>
        <v/>
      </c>
      <c r="S875">
        <f>_xlfn.XLOOKUP(E875,AF:AF,AI:AI)</f>
        <v/>
      </c>
      <c r="T875">
        <f>WEEKNUM(G875)</f>
        <v/>
      </c>
      <c r="U875">
        <f>YEAR(G875)</f>
        <v/>
      </c>
      <c r="V875" s="117">
        <f>IFERROR(Q875/N875,"0")</f>
        <v/>
      </c>
      <c r="AF875" t="n">
        <v>28388</v>
      </c>
      <c r="AG875" t="inlineStr">
        <is>
          <t>EXCELLENCE RENT MONACO</t>
        </is>
      </c>
      <c r="AH875" t="inlineStr">
        <is>
          <t>TRF</t>
        </is>
      </c>
      <c r="AI875" t="inlineStr">
        <is>
          <t>Monaco</t>
        </is>
      </c>
      <c r="BH875" t="n">
        <v>927</v>
      </c>
      <c r="BI875" t="inlineStr">
        <is>
          <t>ManonR</t>
        </is>
      </c>
    </row>
    <row r="876">
      <c r="A876">
        <f>_xlfn.XLOOKUP(D876,BN:BN,BO:BO)</f>
        <v/>
      </c>
      <c r="B876" t="inlineStr">
        <is>
          <t>LLC</t>
        </is>
      </c>
      <c r="C876" t="n">
        <v>78</v>
      </c>
      <c r="D876">
        <f>_xlfn.XLOOKUP(C876,BH:BH,BI:BI)</f>
        <v/>
      </c>
      <c r="E876" t="n">
        <v>25075</v>
      </c>
      <c r="F876" t="inlineStr">
        <is>
          <t>HOTEL RITZ CARLTON SANTIAGO</t>
        </is>
      </c>
      <c r="G876" s="234" t="n">
        <v>45688</v>
      </c>
      <c r="H876" s="234" t="n">
        <v>45690</v>
      </c>
      <c r="I876" t="inlineStr">
        <is>
          <t>HTL</t>
        </is>
      </c>
      <c r="J876">
        <f>_xlfn.XLOOKUP(I876,AS:AS,AU:AU)</f>
        <v/>
      </c>
      <c r="K876" t="inlineStr">
        <is>
          <t>USD</t>
        </is>
      </c>
      <c r="L876" s="238" t="n">
        <v>688</v>
      </c>
      <c r="M876">
        <f>L876*_xlfn.XLOOKUP(K876,AM:AM,AN:AN)</f>
        <v/>
      </c>
      <c r="N876">
        <f>L876*_xlfn.XLOOKUP(K876,AM:AM,AO:AO)</f>
        <v/>
      </c>
      <c r="O876" s="238" t="n">
        <v>31.87</v>
      </c>
      <c r="P876">
        <f>O876*_xlfn.XLOOKUP(K876,AM:AM,AN:AN)</f>
        <v/>
      </c>
      <c r="Q876">
        <f>O876*_xlfn.XLOOKUP(K876,AM:AM,AO:AO)</f>
        <v/>
      </c>
      <c r="R876">
        <f>_xlfn.XLOOKUP(E876,AF:AF,AG:AG)</f>
        <v/>
      </c>
      <c r="S876">
        <f>_xlfn.XLOOKUP(E876,AF:AF,AI:AI)</f>
        <v/>
      </c>
      <c r="T876">
        <f>WEEKNUM(G876)</f>
        <v/>
      </c>
      <c r="U876">
        <f>YEAR(G876)</f>
        <v/>
      </c>
      <c r="V876" s="117">
        <f>IFERROR(Q876/N876,"0")</f>
        <v/>
      </c>
      <c r="AF876" t="n">
        <v>28657</v>
      </c>
      <c r="AG876" t="inlineStr">
        <is>
          <t>Tour Plus Sicilia S.R.L</t>
        </is>
      </c>
      <c r="AH876" t="inlineStr">
        <is>
          <t>ATR</t>
        </is>
      </c>
      <c r="AI876" t="inlineStr">
        <is>
          <t>Italy</t>
        </is>
      </c>
      <c r="BH876" t="n">
        <v>928</v>
      </c>
      <c r="BI876" t="inlineStr">
        <is>
          <t>MarujaN</t>
        </is>
      </c>
    </row>
    <row r="877">
      <c r="A877">
        <f>_xlfn.XLOOKUP(D877,BN:BN,BO:BO)</f>
        <v/>
      </c>
      <c r="B877" t="inlineStr">
        <is>
          <t>LLC</t>
        </is>
      </c>
      <c r="C877" t="n">
        <v>79</v>
      </c>
      <c r="D877">
        <f>_xlfn.XLOOKUP(C877,BH:BH,BI:BI)</f>
        <v/>
      </c>
      <c r="E877" t="n">
        <v>25077</v>
      </c>
      <c r="F877" t="inlineStr">
        <is>
          <t>HOTEL ALVEAR PALACE</t>
        </is>
      </c>
      <c r="G877" s="234" t="n">
        <v>45693</v>
      </c>
      <c r="H877" s="234" t="n">
        <v>45695</v>
      </c>
      <c r="I877" t="inlineStr">
        <is>
          <t>HTL</t>
        </is>
      </c>
      <c r="J877">
        <f>_xlfn.XLOOKUP(I877,AS:AS,AU:AU)</f>
        <v/>
      </c>
      <c r="K877" t="inlineStr">
        <is>
          <t>USD</t>
        </is>
      </c>
      <c r="L877" s="238" t="n">
        <v>1030.4</v>
      </c>
      <c r="M877">
        <f>L877*_xlfn.XLOOKUP(K877,AM:AM,AN:AN)</f>
        <v/>
      </c>
      <c r="N877">
        <f>L877*_xlfn.XLOOKUP(K877,AM:AM,AO:AO)</f>
        <v/>
      </c>
      <c r="O877" s="238" t="n">
        <v>355.4</v>
      </c>
      <c r="P877">
        <f>O877*_xlfn.XLOOKUP(K877,AM:AM,AN:AN)</f>
        <v/>
      </c>
      <c r="Q877">
        <f>O877*_xlfn.XLOOKUP(K877,AM:AM,AO:AO)</f>
        <v/>
      </c>
      <c r="R877">
        <f>_xlfn.XLOOKUP(E877,AF:AF,AG:AG)</f>
        <v/>
      </c>
      <c r="S877">
        <f>_xlfn.XLOOKUP(E877,AF:AF,AI:AI)</f>
        <v/>
      </c>
      <c r="T877">
        <f>WEEKNUM(G877)</f>
        <v/>
      </c>
      <c r="U877">
        <f>YEAR(G877)</f>
        <v/>
      </c>
      <c r="V877" s="117">
        <f>IFERROR(Q877/N877,"0")</f>
        <v/>
      </c>
      <c r="AF877" t="n">
        <v>28693</v>
      </c>
      <c r="AG877" t="inlineStr">
        <is>
          <t>Aniyami Turismo LTDA</t>
        </is>
      </c>
      <c r="AH877" t="inlineStr">
        <is>
          <t>PKT</t>
        </is>
      </c>
      <c r="AI877" t="inlineStr">
        <is>
          <t>Brazil</t>
        </is>
      </c>
      <c r="BH877" t="n">
        <v>929</v>
      </c>
      <c r="BI877" t="inlineStr">
        <is>
          <t>VivianaS</t>
        </is>
      </c>
    </row>
    <row r="878">
      <c r="A878">
        <f>_xlfn.XLOOKUP(D878,BN:BN,BO:BO)</f>
        <v/>
      </c>
      <c r="B878" t="inlineStr">
        <is>
          <t>LLC</t>
        </is>
      </c>
      <c r="C878" t="n">
        <v>79</v>
      </c>
      <c r="D878">
        <f>_xlfn.XLOOKUP(C878,BH:BH,BI:BI)</f>
        <v/>
      </c>
      <c r="E878" t="n">
        <v>25546</v>
      </c>
      <c r="F878" t="inlineStr">
        <is>
          <t>Rosell Boher Lodge</t>
        </is>
      </c>
      <c r="G878" s="234" t="n">
        <v>45690</v>
      </c>
      <c r="H878" s="234" t="n">
        <v>45693</v>
      </c>
      <c r="I878" t="inlineStr">
        <is>
          <t>HTL</t>
        </is>
      </c>
      <c r="J878">
        <f>_xlfn.XLOOKUP(I878,AS:AS,AU:AU)</f>
        <v/>
      </c>
      <c r="K878" t="inlineStr">
        <is>
          <t>USD</t>
        </is>
      </c>
      <c r="L878" s="238" t="n">
        <v>2265</v>
      </c>
      <c r="M878">
        <f>L878*_xlfn.XLOOKUP(K878,AM:AM,AN:AN)</f>
        <v/>
      </c>
      <c r="N878">
        <f>L878*_xlfn.XLOOKUP(K878,AM:AM,AO:AO)</f>
        <v/>
      </c>
      <c r="O878" s="238" t="n">
        <v>441.76</v>
      </c>
      <c r="P878">
        <f>O878*_xlfn.XLOOKUP(K878,AM:AM,AN:AN)</f>
        <v/>
      </c>
      <c r="Q878">
        <f>O878*_xlfn.XLOOKUP(K878,AM:AM,AO:AO)</f>
        <v/>
      </c>
      <c r="R878">
        <f>_xlfn.XLOOKUP(E878,AF:AF,AG:AG)</f>
        <v/>
      </c>
      <c r="S878">
        <f>_xlfn.XLOOKUP(E878,AF:AF,AI:AI)</f>
        <v/>
      </c>
      <c r="T878">
        <f>WEEKNUM(G878)</f>
        <v/>
      </c>
      <c r="U878">
        <f>YEAR(G878)</f>
        <v/>
      </c>
      <c r="V878" s="117">
        <f>IFERROR(Q878/N878,"0")</f>
        <v/>
      </c>
      <c r="AF878" t="n">
        <v>28750</v>
      </c>
      <c r="AG878" t="inlineStr">
        <is>
          <t>BELMOND SICILY SPA</t>
        </is>
      </c>
      <c r="AH878" t="inlineStr">
        <is>
          <t>HTL</t>
        </is>
      </c>
      <c r="AI878" t="inlineStr">
        <is>
          <t>Italy</t>
        </is>
      </c>
      <c r="BH878" t="n">
        <v>930</v>
      </c>
      <c r="BI878" t="inlineStr">
        <is>
          <t>MariellaP</t>
        </is>
      </c>
    </row>
    <row r="879">
      <c r="A879">
        <f>_xlfn.XLOOKUP(D879,BN:BN,BO:BO)</f>
        <v/>
      </c>
      <c r="B879" t="inlineStr">
        <is>
          <t>LLC</t>
        </is>
      </c>
      <c r="C879" t="n">
        <v>81</v>
      </c>
      <c r="D879">
        <f>_xlfn.XLOOKUP(C879,BH:BH,BI:BI)</f>
        <v/>
      </c>
      <c r="E879" t="n">
        <v>25077</v>
      </c>
      <c r="F879" t="inlineStr">
        <is>
          <t>HOTEL ALVEAR PALACE</t>
        </is>
      </c>
      <c r="G879" s="234" t="n">
        <v>45693</v>
      </c>
      <c r="H879" s="234" t="n">
        <v>45698</v>
      </c>
      <c r="I879" t="inlineStr">
        <is>
          <t>HTL</t>
        </is>
      </c>
      <c r="J879">
        <f>_xlfn.XLOOKUP(I879,AS:AS,AU:AU)</f>
        <v/>
      </c>
      <c r="K879" t="inlineStr">
        <is>
          <t>USD</t>
        </is>
      </c>
      <c r="L879" s="238" t="n">
        <v>2723</v>
      </c>
      <c r="M879">
        <f>L879*_xlfn.XLOOKUP(K879,AM:AM,AN:AN)</f>
        <v/>
      </c>
      <c r="N879">
        <f>L879*_xlfn.XLOOKUP(K879,AM:AM,AO:AO)</f>
        <v/>
      </c>
      <c r="O879" s="238" t="n">
        <v>136.34</v>
      </c>
      <c r="P879">
        <f>O879*_xlfn.XLOOKUP(K879,AM:AM,AN:AN)</f>
        <v/>
      </c>
      <c r="Q879">
        <f>O879*_xlfn.XLOOKUP(K879,AM:AM,AO:AO)</f>
        <v/>
      </c>
      <c r="R879">
        <f>_xlfn.XLOOKUP(E879,AF:AF,AG:AG)</f>
        <v/>
      </c>
      <c r="S879">
        <f>_xlfn.XLOOKUP(E879,AF:AF,AI:AI)</f>
        <v/>
      </c>
      <c r="T879">
        <f>WEEKNUM(G879)</f>
        <v/>
      </c>
      <c r="U879">
        <f>YEAR(G879)</f>
        <v/>
      </c>
      <c r="V879" s="117">
        <f>IFERROR(Q879/N879,"0")</f>
        <v/>
      </c>
      <c r="AF879" t="n">
        <v>28777</v>
      </c>
      <c r="AG879" t="inlineStr">
        <is>
          <t>Hotel Borgo Egnazia</t>
        </is>
      </c>
      <c r="AH879" t="inlineStr">
        <is>
          <t>HTL</t>
        </is>
      </c>
      <c r="AI879" t="inlineStr">
        <is>
          <t>Italy</t>
        </is>
      </c>
      <c r="BH879" t="n">
        <v>931</v>
      </c>
      <c r="BI879" t="inlineStr">
        <is>
          <t>MariellaP</t>
        </is>
      </c>
    </row>
    <row r="880">
      <c r="A880">
        <f>_xlfn.XLOOKUP(D880,BN:BN,BO:BO)</f>
        <v/>
      </c>
      <c r="B880" t="inlineStr">
        <is>
          <t>LLC</t>
        </is>
      </c>
      <c r="C880" t="n">
        <v>81</v>
      </c>
      <c r="D880">
        <f>_xlfn.XLOOKUP(C880,BH:BH,BI:BI)</f>
        <v/>
      </c>
      <c r="E880" t="n">
        <v>25546</v>
      </c>
      <c r="F880" t="inlineStr">
        <is>
          <t>Rosell Boher</t>
        </is>
      </c>
      <c r="G880" s="234" t="n">
        <v>45690</v>
      </c>
      <c r="H880" s="234" t="n">
        <v>45693</v>
      </c>
      <c r="I880" t="inlineStr">
        <is>
          <t>HTL</t>
        </is>
      </c>
      <c r="J880">
        <f>_xlfn.XLOOKUP(I880,AS:AS,AU:AU)</f>
        <v/>
      </c>
      <c r="K880" t="inlineStr">
        <is>
          <t>USD</t>
        </is>
      </c>
      <c r="L880" s="238" t="n">
        <v>2265</v>
      </c>
      <c r="M880">
        <f>L880*_xlfn.XLOOKUP(K880,AM:AM,AN:AN)</f>
        <v/>
      </c>
      <c r="N880">
        <f>L880*_xlfn.XLOOKUP(K880,AM:AM,AO:AO)</f>
        <v/>
      </c>
      <c r="O880" s="238" t="n">
        <v>441.76</v>
      </c>
      <c r="P880">
        <f>O880*_xlfn.XLOOKUP(K880,AM:AM,AN:AN)</f>
        <v/>
      </c>
      <c r="Q880">
        <f>O880*_xlfn.XLOOKUP(K880,AM:AM,AO:AO)</f>
        <v/>
      </c>
      <c r="R880">
        <f>_xlfn.XLOOKUP(E880,AF:AF,AG:AG)</f>
        <v/>
      </c>
      <c r="S880">
        <f>_xlfn.XLOOKUP(E880,AF:AF,AI:AI)</f>
        <v/>
      </c>
      <c r="T880">
        <f>WEEKNUM(G880)</f>
        <v/>
      </c>
      <c r="U880">
        <f>YEAR(G880)</f>
        <v/>
      </c>
      <c r="V880" s="117">
        <f>IFERROR(Q880/N880,"0")</f>
        <v/>
      </c>
      <c r="AF880" t="n">
        <v>28778</v>
      </c>
      <c r="AG880" t="inlineStr">
        <is>
          <t>The Ivens Hotel</t>
        </is>
      </c>
      <c r="AH880" t="inlineStr">
        <is>
          <t>HTL</t>
        </is>
      </c>
      <c r="AI880" t="inlineStr">
        <is>
          <t>Portugal</t>
        </is>
      </c>
      <c r="BH880" t="n">
        <v>932</v>
      </c>
      <c r="BI880" t="inlineStr">
        <is>
          <t>MariellaP</t>
        </is>
      </c>
    </row>
    <row r="881">
      <c r="A881">
        <f>_xlfn.XLOOKUP(D881,BN:BN,BO:BO)</f>
        <v/>
      </c>
      <c r="B881" t="inlineStr">
        <is>
          <t>LLC</t>
        </is>
      </c>
      <c r="C881" t="n">
        <v>82</v>
      </c>
      <c r="D881">
        <f>_xlfn.XLOOKUP(C881,BH:BH,BI:BI)</f>
        <v/>
      </c>
      <c r="E881" t="n">
        <v>23789</v>
      </c>
      <c r="F881" t="inlineStr">
        <is>
          <t>SAFARIS</t>
        </is>
      </c>
      <c r="G881" s="234" t="n">
        <v>45720</v>
      </c>
      <c r="H881" s="234" t="n">
        <v>45732</v>
      </c>
      <c r="I881" t="inlineStr">
        <is>
          <t>PKT</t>
        </is>
      </c>
      <c r="J881">
        <f>_xlfn.XLOOKUP(I881,AS:AS,AU:AU)</f>
        <v/>
      </c>
      <c r="K881" t="inlineStr">
        <is>
          <t>USD</t>
        </is>
      </c>
      <c r="L881" s="238" t="n">
        <v>344506.65</v>
      </c>
      <c r="M881">
        <f>L881*_xlfn.XLOOKUP(K881,AM:AM,AN:AN)</f>
        <v/>
      </c>
      <c r="N881">
        <f>L881*_xlfn.XLOOKUP(K881,AM:AM,AO:AO)</f>
        <v/>
      </c>
      <c r="O881" s="238" t="n">
        <v>27430.65</v>
      </c>
      <c r="P881">
        <f>O881*_xlfn.XLOOKUP(K881,AM:AM,AN:AN)</f>
        <v/>
      </c>
      <c r="Q881">
        <f>O881*_xlfn.XLOOKUP(K881,AM:AM,AO:AO)</f>
        <v/>
      </c>
      <c r="R881">
        <f>_xlfn.XLOOKUP(E881,AF:AF,AG:AG)</f>
        <v/>
      </c>
      <c r="S881">
        <f>_xlfn.XLOOKUP(E881,AF:AF,AI:AI)</f>
        <v/>
      </c>
      <c r="T881">
        <f>WEEKNUM(G881)</f>
        <v/>
      </c>
      <c r="U881">
        <f>YEAR(G881)</f>
        <v/>
      </c>
      <c r="V881" s="117">
        <f>IFERROR(Q881/N881,"0")</f>
        <v/>
      </c>
      <c r="AF881" t="n">
        <v>28780</v>
      </c>
      <c r="AG881" t="inlineStr">
        <is>
          <t>CAN ALOMAR HOTEL</t>
        </is>
      </c>
      <c r="AH881" t="inlineStr">
        <is>
          <t>HTL</t>
        </is>
      </c>
      <c r="AI881" t="inlineStr">
        <is>
          <t>Spain</t>
        </is>
      </c>
      <c r="BH881" t="n">
        <v>933</v>
      </c>
      <c r="BI881" t="inlineStr">
        <is>
          <t>ManonR</t>
        </is>
      </c>
    </row>
    <row r="882">
      <c r="A882">
        <f>_xlfn.XLOOKUP(D882,BN:BN,BO:BO)</f>
        <v/>
      </c>
      <c r="B882" t="inlineStr">
        <is>
          <t>LLC</t>
        </is>
      </c>
      <c r="C882" t="n">
        <v>82</v>
      </c>
      <c r="D882">
        <f>_xlfn.XLOOKUP(C882,BH:BH,BI:BI)</f>
        <v/>
      </c>
      <c r="E882" t="n">
        <v>25656</v>
      </c>
      <c r="F882" t="inlineStr">
        <is>
          <t>KENYA AIRWAYS</t>
        </is>
      </c>
      <c r="G882" s="234" t="n">
        <v>45720</v>
      </c>
      <c r="H882" s="234" t="n">
        <v>45732</v>
      </c>
      <c r="I882" t="inlineStr">
        <is>
          <t>VLO</t>
        </is>
      </c>
      <c r="J882">
        <f>_xlfn.XLOOKUP(I882,AS:AS,AU:AU)</f>
        <v/>
      </c>
      <c r="K882" t="inlineStr">
        <is>
          <t>USD</t>
        </is>
      </c>
      <c r="L882" s="238" t="n">
        <v>685.7</v>
      </c>
      <c r="M882">
        <f>L882*_xlfn.XLOOKUP(K882,AM:AM,AN:AN)</f>
        <v/>
      </c>
      <c r="N882">
        <f>L882*_xlfn.XLOOKUP(K882,AM:AM,AO:AO)</f>
        <v/>
      </c>
      <c r="O882" s="238" t="n">
        <v>0</v>
      </c>
      <c r="P882">
        <f>O882*_xlfn.XLOOKUP(K882,AM:AM,AN:AN)</f>
        <v/>
      </c>
      <c r="Q882">
        <f>O882*_xlfn.XLOOKUP(K882,AM:AM,AO:AO)</f>
        <v/>
      </c>
      <c r="R882">
        <f>_xlfn.XLOOKUP(E882,AF:AF,AG:AG)</f>
        <v/>
      </c>
      <c r="S882">
        <f>_xlfn.XLOOKUP(E882,AF:AF,AI:AI)</f>
        <v/>
      </c>
      <c r="T882">
        <f>WEEKNUM(G882)</f>
        <v/>
      </c>
      <c r="U882">
        <f>YEAR(G882)</f>
        <v/>
      </c>
      <c r="V882" s="117">
        <f>IFERROR(Q882/N882,"0")</f>
        <v/>
      </c>
      <c r="AF882" t="n">
        <v>28782</v>
      </c>
      <c r="AG882" t="inlineStr">
        <is>
          <t>Le Refuge de Solaise</t>
        </is>
      </c>
      <c r="AH882" t="inlineStr">
        <is>
          <t>HTL</t>
        </is>
      </c>
      <c r="AI882" t="inlineStr">
        <is>
          <t>France</t>
        </is>
      </c>
      <c r="BH882" t="n">
        <v>934</v>
      </c>
      <c r="BI882" t="inlineStr">
        <is>
          <t>MariellaP</t>
        </is>
      </c>
    </row>
    <row r="883">
      <c r="A883">
        <f>_xlfn.XLOOKUP(D883,BN:BN,BO:BO)</f>
        <v/>
      </c>
      <c r="B883" t="inlineStr">
        <is>
          <t>LLC</t>
        </is>
      </c>
      <c r="C883" t="n">
        <v>82</v>
      </c>
      <c r="D883">
        <f>_xlfn.XLOOKUP(C883,BH:BH,BI:BI)</f>
        <v/>
      </c>
      <c r="E883" t="n">
        <v>25726</v>
      </c>
      <c r="F883" t="inlineStr">
        <is>
          <t>VISAS</t>
        </is>
      </c>
      <c r="G883" s="234" t="n">
        <v>45720</v>
      </c>
      <c r="H883" s="234" t="n">
        <v>45732</v>
      </c>
      <c r="I883" t="inlineStr">
        <is>
          <t>VIS</t>
        </is>
      </c>
      <c r="J883">
        <f>_xlfn.XLOOKUP(I883,AS:AS,AU:AU)</f>
        <v/>
      </c>
      <c r="K883" t="inlineStr">
        <is>
          <t>USD</t>
        </is>
      </c>
      <c r="L883" s="238" t="n">
        <v>2873.25</v>
      </c>
      <c r="M883">
        <f>L883*_xlfn.XLOOKUP(K883,AM:AM,AN:AN)</f>
        <v/>
      </c>
      <c r="N883">
        <f>L883*_xlfn.XLOOKUP(K883,AM:AM,AO:AO)</f>
        <v/>
      </c>
      <c r="O883" s="238" t="n">
        <v>0</v>
      </c>
      <c r="P883">
        <f>O883*_xlfn.XLOOKUP(K883,AM:AM,AN:AN)</f>
        <v/>
      </c>
      <c r="Q883">
        <f>O883*_xlfn.XLOOKUP(K883,AM:AM,AO:AO)</f>
        <v/>
      </c>
      <c r="R883">
        <f>_xlfn.XLOOKUP(E883,AF:AF,AG:AG)</f>
        <v/>
      </c>
      <c r="S883">
        <f>_xlfn.XLOOKUP(E883,AF:AF,AI:AI)</f>
        <v/>
      </c>
      <c r="T883">
        <f>WEEKNUM(G883)</f>
        <v/>
      </c>
      <c r="U883">
        <f>YEAR(G883)</f>
        <v/>
      </c>
      <c r="V883" s="117">
        <f>IFERROR(Q883/N883,"0")</f>
        <v/>
      </c>
      <c r="AF883" t="n">
        <v>28798</v>
      </c>
      <c r="AG883" t="inlineStr">
        <is>
          <t>The Largo</t>
        </is>
      </c>
      <c r="AH883" t="inlineStr">
        <is>
          <t>HTL</t>
        </is>
      </c>
      <c r="AI883" t="inlineStr">
        <is>
          <t>Portugal</t>
        </is>
      </c>
      <c r="BH883" t="n">
        <v>936</v>
      </c>
      <c r="BI883" t="inlineStr">
        <is>
          <t>MartinO</t>
        </is>
      </c>
    </row>
    <row r="884">
      <c r="A884">
        <f>_xlfn.XLOOKUP(D884,BN:BN,BO:BO)</f>
        <v/>
      </c>
      <c r="B884" t="inlineStr">
        <is>
          <t>LLC</t>
        </is>
      </c>
      <c r="C884" t="n">
        <v>82</v>
      </c>
      <c r="D884">
        <f>_xlfn.XLOOKUP(C884,BH:BH,BI:BI)</f>
        <v/>
      </c>
      <c r="E884" t="n">
        <v>25656</v>
      </c>
      <c r="F884" t="inlineStr">
        <is>
          <t>KENYA AIRWAYS</t>
        </is>
      </c>
      <c r="G884" s="234" t="n">
        <v>45720</v>
      </c>
      <c r="H884" s="234" t="n">
        <v>45732</v>
      </c>
      <c r="I884" t="inlineStr">
        <is>
          <t>VLO</t>
        </is>
      </c>
      <c r="J884">
        <f>_xlfn.XLOOKUP(I884,AS:AS,AU:AU)</f>
        <v/>
      </c>
      <c r="K884" t="inlineStr">
        <is>
          <t>USD</t>
        </is>
      </c>
      <c r="L884" s="238" t="n">
        <v>2681.5</v>
      </c>
      <c r="M884">
        <f>L884*_xlfn.XLOOKUP(K884,AM:AM,AN:AN)</f>
        <v/>
      </c>
      <c r="N884">
        <f>L884*_xlfn.XLOOKUP(K884,AM:AM,AO:AO)</f>
        <v/>
      </c>
      <c r="O884" s="238" t="n">
        <v>0</v>
      </c>
      <c r="P884">
        <f>O884*_xlfn.XLOOKUP(K884,AM:AM,AN:AN)</f>
        <v/>
      </c>
      <c r="Q884">
        <f>O884*_xlfn.XLOOKUP(K884,AM:AM,AO:AO)</f>
        <v/>
      </c>
      <c r="R884">
        <f>_xlfn.XLOOKUP(E884,AF:AF,AG:AG)</f>
        <v/>
      </c>
      <c r="S884">
        <f>_xlfn.XLOOKUP(E884,AF:AF,AI:AI)</f>
        <v/>
      </c>
      <c r="T884">
        <f>WEEKNUM(G884)</f>
        <v/>
      </c>
      <c r="U884">
        <f>YEAR(G884)</f>
        <v/>
      </c>
      <c r="V884" s="117">
        <f>IFERROR(Q884/N884,"0")</f>
        <v/>
      </c>
      <c r="AF884" t="n">
        <v>28845</v>
      </c>
      <c r="AG884" t="inlineStr">
        <is>
          <t>Rocco Forte the Balmoral</t>
        </is>
      </c>
      <c r="AH884" t="inlineStr">
        <is>
          <t>HTL</t>
        </is>
      </c>
      <c r="AI884" t="inlineStr">
        <is>
          <t>United Kingdom</t>
        </is>
      </c>
      <c r="BH884" t="n">
        <v>937</v>
      </c>
      <c r="BI884" t="inlineStr">
        <is>
          <t>MinervaH</t>
        </is>
      </c>
    </row>
    <row r="885">
      <c r="A885">
        <f>_xlfn.XLOOKUP(D885,BN:BN,BO:BO)</f>
        <v/>
      </c>
      <c r="B885" t="inlineStr">
        <is>
          <t>LLC</t>
        </is>
      </c>
      <c r="C885" t="n">
        <v>82</v>
      </c>
      <c r="D885">
        <f>_xlfn.XLOOKUP(C885,BH:BH,BI:BI)</f>
        <v/>
      </c>
      <c r="E885" t="n">
        <v>25656</v>
      </c>
      <c r="F885" t="inlineStr">
        <is>
          <t>KENYA AIRWAYS</t>
        </is>
      </c>
      <c r="G885" s="234" t="n">
        <v>45720</v>
      </c>
      <c r="H885" s="234" t="n">
        <v>45732</v>
      </c>
      <c r="I885" t="inlineStr">
        <is>
          <t>VLO</t>
        </is>
      </c>
      <c r="J885">
        <f>_xlfn.XLOOKUP(I885,AS:AS,AU:AU)</f>
        <v/>
      </c>
      <c r="K885" t="inlineStr">
        <is>
          <t>USD</t>
        </is>
      </c>
      <c r="L885" s="238" t="n">
        <v>2681.5</v>
      </c>
      <c r="M885">
        <f>L885*_xlfn.XLOOKUP(K885,AM:AM,AN:AN)</f>
        <v/>
      </c>
      <c r="N885">
        <f>L885*_xlfn.XLOOKUP(K885,AM:AM,AO:AO)</f>
        <v/>
      </c>
      <c r="O885" s="238" t="n">
        <v>0</v>
      </c>
      <c r="P885">
        <f>O885*_xlfn.XLOOKUP(K885,AM:AM,AN:AN)</f>
        <v/>
      </c>
      <c r="Q885">
        <f>O885*_xlfn.XLOOKUP(K885,AM:AM,AO:AO)</f>
        <v/>
      </c>
      <c r="R885">
        <f>_xlfn.XLOOKUP(E885,AF:AF,AG:AG)</f>
        <v/>
      </c>
      <c r="S885">
        <f>_xlfn.XLOOKUP(E885,AF:AF,AI:AI)</f>
        <v/>
      </c>
      <c r="T885">
        <f>WEEKNUM(G885)</f>
        <v/>
      </c>
      <c r="U885">
        <f>YEAR(G885)</f>
        <v/>
      </c>
      <c r="V885" s="117">
        <f>IFERROR(Q885/N885,"0")</f>
        <v/>
      </c>
      <c r="AF885" t="n">
        <v>28891</v>
      </c>
      <c r="AG885" t="inlineStr">
        <is>
          <t>Panister SRL</t>
        </is>
      </c>
      <c r="AH885" t="inlineStr">
        <is>
          <t>HTL</t>
        </is>
      </c>
      <c r="AI885" t="inlineStr">
        <is>
          <t>Italy</t>
        </is>
      </c>
      <c r="BH885" t="n">
        <v>938</v>
      </c>
      <c r="BI885" t="inlineStr">
        <is>
          <t>VeronicaN</t>
        </is>
      </c>
    </row>
    <row r="886">
      <c r="A886">
        <f>_xlfn.XLOOKUP(D886,BN:BN,BO:BO)</f>
        <v/>
      </c>
      <c r="B886" t="inlineStr">
        <is>
          <t>LLC</t>
        </is>
      </c>
      <c r="C886" t="n">
        <v>82</v>
      </c>
      <c r="D886">
        <f>_xlfn.XLOOKUP(C886,BH:BH,BI:BI)</f>
        <v/>
      </c>
      <c r="E886" t="n">
        <v>25684</v>
      </c>
      <c r="F886" t="inlineStr">
        <is>
          <t>RWANDA AIRLINES</t>
        </is>
      </c>
      <c r="G886" s="234" t="n">
        <v>45720</v>
      </c>
      <c r="H886" s="234" t="n">
        <v>45732</v>
      </c>
      <c r="I886" t="inlineStr">
        <is>
          <t>VLO</t>
        </is>
      </c>
      <c r="J886">
        <f>_xlfn.XLOOKUP(I886,AS:AS,AU:AU)</f>
        <v/>
      </c>
      <c r="K886" t="inlineStr">
        <is>
          <t>USD</t>
        </is>
      </c>
      <c r="L886" s="238" t="n">
        <v>1856</v>
      </c>
      <c r="M886">
        <f>L886*_xlfn.XLOOKUP(K886,AM:AM,AN:AN)</f>
        <v/>
      </c>
      <c r="N886">
        <f>L886*_xlfn.XLOOKUP(K886,AM:AM,AO:AO)</f>
        <v/>
      </c>
      <c r="O886" s="238" t="n">
        <v>0</v>
      </c>
      <c r="P886">
        <f>O886*_xlfn.XLOOKUP(K886,AM:AM,AN:AN)</f>
        <v/>
      </c>
      <c r="Q886">
        <f>O886*_xlfn.XLOOKUP(K886,AM:AM,AO:AO)</f>
        <v/>
      </c>
      <c r="R886">
        <f>_xlfn.XLOOKUP(E886,AF:AF,AG:AG)</f>
        <v/>
      </c>
      <c r="S886">
        <f>_xlfn.XLOOKUP(E886,AF:AF,AI:AI)</f>
        <v/>
      </c>
      <c r="T886">
        <f>WEEKNUM(G886)</f>
        <v/>
      </c>
      <c r="U886">
        <f>YEAR(G886)</f>
        <v/>
      </c>
      <c r="V886" s="117">
        <f>IFERROR(Q886/N886,"0")</f>
        <v/>
      </c>
      <c r="AF886" t="n">
        <v>28935</v>
      </c>
      <c r="AG886" t="inlineStr">
        <is>
          <t>Hotel La Ponche</t>
        </is>
      </c>
      <c r="AH886" t="inlineStr">
        <is>
          <t>HTL</t>
        </is>
      </c>
      <c r="AI886" t="inlineStr">
        <is>
          <t>France</t>
        </is>
      </c>
      <c r="BH886" t="n">
        <v>939</v>
      </c>
      <c r="BI886" t="inlineStr">
        <is>
          <t>MariellaP</t>
        </is>
      </c>
    </row>
    <row r="887">
      <c r="A887">
        <f>_xlfn.XLOOKUP(D887,BN:BN,BO:BO)</f>
        <v/>
      </c>
      <c r="B887" t="inlineStr">
        <is>
          <t>LLC</t>
        </is>
      </c>
      <c r="C887" t="n">
        <v>82</v>
      </c>
      <c r="D887">
        <f>_xlfn.XLOOKUP(C887,BH:BH,BI:BI)</f>
        <v/>
      </c>
      <c r="E887" t="n">
        <v>25684</v>
      </c>
      <c r="F887" t="inlineStr">
        <is>
          <t>RWANDA AIRLINES</t>
        </is>
      </c>
      <c r="G887" s="234" t="n">
        <v>45720</v>
      </c>
      <c r="H887" s="234" t="n">
        <v>45732</v>
      </c>
      <c r="I887" t="inlineStr">
        <is>
          <t>VLO</t>
        </is>
      </c>
      <c r="J887">
        <f>_xlfn.XLOOKUP(I887,AS:AS,AU:AU)</f>
        <v/>
      </c>
      <c r="K887" t="inlineStr">
        <is>
          <t>USD</t>
        </is>
      </c>
      <c r="L887" s="238" t="n">
        <v>1856</v>
      </c>
      <c r="M887">
        <f>L887*_xlfn.XLOOKUP(K887,AM:AM,AN:AN)</f>
        <v/>
      </c>
      <c r="N887">
        <f>L887*_xlfn.XLOOKUP(K887,AM:AM,AO:AO)</f>
        <v/>
      </c>
      <c r="O887" s="238" t="n">
        <v>0</v>
      </c>
      <c r="P887">
        <f>O887*_xlfn.XLOOKUP(K887,AM:AM,AN:AN)</f>
        <v/>
      </c>
      <c r="Q887">
        <f>O887*_xlfn.XLOOKUP(K887,AM:AM,AO:AO)</f>
        <v/>
      </c>
      <c r="R887">
        <f>_xlfn.XLOOKUP(E887,AF:AF,AG:AG)</f>
        <v/>
      </c>
      <c r="S887">
        <f>_xlfn.XLOOKUP(E887,AF:AF,AI:AI)</f>
        <v/>
      </c>
      <c r="T887">
        <f>WEEKNUM(G887)</f>
        <v/>
      </c>
      <c r="U887">
        <f>YEAR(G887)</f>
        <v/>
      </c>
      <c r="V887" s="117">
        <f>IFERROR(Q887/N887,"0")</f>
        <v/>
      </c>
      <c r="AF887" t="n">
        <v>28938</v>
      </c>
      <c r="AG887" t="inlineStr">
        <is>
          <t>Spatia Comporta</t>
        </is>
      </c>
      <c r="AH887" t="inlineStr">
        <is>
          <t>HTL</t>
        </is>
      </c>
      <c r="AI887" t="inlineStr">
        <is>
          <t>Portugal</t>
        </is>
      </c>
      <c r="BH887" t="n">
        <v>940</v>
      </c>
      <c r="BI887" t="inlineStr">
        <is>
          <t>MariellaP</t>
        </is>
      </c>
    </row>
    <row r="888">
      <c r="A888">
        <f>_xlfn.XLOOKUP(D888,BN:BN,BO:BO)</f>
        <v/>
      </c>
      <c r="B888" t="inlineStr">
        <is>
          <t>LLC</t>
        </is>
      </c>
      <c r="C888" t="n">
        <v>82</v>
      </c>
      <c r="D888">
        <f>_xlfn.XLOOKUP(C888,BH:BH,BI:BI)</f>
        <v/>
      </c>
      <c r="E888" t="n">
        <v>25656</v>
      </c>
      <c r="F888" t="inlineStr">
        <is>
          <t>KENYA AIRWAYS</t>
        </is>
      </c>
      <c r="G888" s="234" t="n">
        <v>45720</v>
      </c>
      <c r="H888" s="234" t="n">
        <v>45732</v>
      </c>
      <c r="I888" t="inlineStr">
        <is>
          <t>VLO</t>
        </is>
      </c>
      <c r="J888">
        <f>_xlfn.XLOOKUP(I888,AS:AS,AU:AU)</f>
        <v/>
      </c>
      <c r="K888" t="inlineStr">
        <is>
          <t>USD</t>
        </is>
      </c>
      <c r="L888" s="238" t="n">
        <v>671.4</v>
      </c>
      <c r="M888">
        <f>L888*_xlfn.XLOOKUP(K888,AM:AM,AN:AN)</f>
        <v/>
      </c>
      <c r="N888">
        <f>L888*_xlfn.XLOOKUP(K888,AM:AM,AO:AO)</f>
        <v/>
      </c>
      <c r="O888" s="238" t="n">
        <v>0</v>
      </c>
      <c r="P888">
        <f>O888*_xlfn.XLOOKUP(K888,AM:AM,AN:AN)</f>
        <v/>
      </c>
      <c r="Q888">
        <f>O888*_xlfn.XLOOKUP(K888,AM:AM,AO:AO)</f>
        <v/>
      </c>
      <c r="R888">
        <f>_xlfn.XLOOKUP(E888,AF:AF,AG:AG)</f>
        <v/>
      </c>
      <c r="S888">
        <f>_xlfn.XLOOKUP(E888,AF:AF,AI:AI)</f>
        <v/>
      </c>
      <c r="T888">
        <f>WEEKNUM(G888)</f>
        <v/>
      </c>
      <c r="U888">
        <f>YEAR(G888)</f>
        <v/>
      </c>
      <c r="V888" s="117">
        <f>IFERROR(Q888/N888,"0")</f>
        <v/>
      </c>
      <c r="AF888" t="n">
        <v>28972</v>
      </c>
      <c r="AG888" t="inlineStr">
        <is>
          <t>Hotel Amigo</t>
        </is>
      </c>
      <c r="AH888" t="inlineStr">
        <is>
          <t>HTL</t>
        </is>
      </c>
      <c r="AI888" t="inlineStr">
        <is>
          <t>Belgium</t>
        </is>
      </c>
      <c r="BH888" t="n">
        <v>941</v>
      </c>
      <c r="BI888" t="inlineStr">
        <is>
          <t>LucianaE</t>
        </is>
      </c>
    </row>
    <row r="889">
      <c r="A889">
        <f>_xlfn.XLOOKUP(D889,BN:BN,BO:BO)</f>
        <v/>
      </c>
      <c r="B889" t="inlineStr">
        <is>
          <t>LLC</t>
        </is>
      </c>
      <c r="C889" t="n">
        <v>82</v>
      </c>
      <c r="D889">
        <f>_xlfn.XLOOKUP(C889,BH:BH,BI:BI)</f>
        <v/>
      </c>
      <c r="E889" t="n">
        <v>25656</v>
      </c>
      <c r="F889" t="inlineStr">
        <is>
          <t>KENYA AIRWAYS</t>
        </is>
      </c>
      <c r="G889" s="234" t="n">
        <v>45720</v>
      </c>
      <c r="H889" s="234" t="n">
        <v>45732</v>
      </c>
      <c r="I889" t="inlineStr">
        <is>
          <t>VLO</t>
        </is>
      </c>
      <c r="J889">
        <f>_xlfn.XLOOKUP(I889,AS:AS,AU:AU)</f>
        <v/>
      </c>
      <c r="K889" t="inlineStr">
        <is>
          <t>USD</t>
        </is>
      </c>
      <c r="L889" s="238" t="n">
        <v>671.4</v>
      </c>
      <c r="M889">
        <f>L889*_xlfn.XLOOKUP(K889,AM:AM,AN:AN)</f>
        <v/>
      </c>
      <c r="N889">
        <f>L889*_xlfn.XLOOKUP(K889,AM:AM,AO:AO)</f>
        <v/>
      </c>
      <c r="O889" s="238" t="n">
        <v>0</v>
      </c>
      <c r="P889">
        <f>O889*_xlfn.XLOOKUP(K889,AM:AM,AN:AN)</f>
        <v/>
      </c>
      <c r="Q889">
        <f>O889*_xlfn.XLOOKUP(K889,AM:AM,AO:AO)</f>
        <v/>
      </c>
      <c r="R889">
        <f>_xlfn.XLOOKUP(E889,AF:AF,AG:AG)</f>
        <v/>
      </c>
      <c r="S889">
        <f>_xlfn.XLOOKUP(E889,AF:AF,AI:AI)</f>
        <v/>
      </c>
      <c r="T889">
        <f>WEEKNUM(G889)</f>
        <v/>
      </c>
      <c r="U889">
        <f>YEAR(G889)</f>
        <v/>
      </c>
      <c r="V889" s="117">
        <f>IFERROR(Q889/N889,"0")</f>
        <v/>
      </c>
      <c r="AF889" t="n">
        <v>29060</v>
      </c>
      <c r="AG889" t="inlineStr">
        <is>
          <t>Visas web</t>
        </is>
      </c>
      <c r="AH889" t="inlineStr">
        <is>
          <t>OTR</t>
        </is>
      </c>
      <c r="AI889" t="inlineStr">
        <is>
          <t>Canada</t>
        </is>
      </c>
      <c r="BH889" t="n">
        <v>942</v>
      </c>
      <c r="BI889" t="inlineStr">
        <is>
          <t>VivianaS</t>
        </is>
      </c>
    </row>
    <row r="890">
      <c r="A890">
        <f>_xlfn.XLOOKUP(D890,BN:BN,BO:BO)</f>
        <v/>
      </c>
      <c r="B890" t="inlineStr">
        <is>
          <t>LLC</t>
        </is>
      </c>
      <c r="C890" t="n">
        <v>82</v>
      </c>
      <c r="D890">
        <f>_xlfn.XLOOKUP(C890,BH:BH,BI:BI)</f>
        <v/>
      </c>
      <c r="E890" t="n">
        <v>25684</v>
      </c>
      <c r="F890" t="inlineStr">
        <is>
          <t>RWANDA AIRLINES</t>
        </is>
      </c>
      <c r="G890" s="234" t="n">
        <v>45720</v>
      </c>
      <c r="H890" s="234" t="n">
        <v>45732</v>
      </c>
      <c r="I890" t="inlineStr">
        <is>
          <t>VLO</t>
        </is>
      </c>
      <c r="J890">
        <f>_xlfn.XLOOKUP(I890,AS:AS,AU:AU)</f>
        <v/>
      </c>
      <c r="K890" t="inlineStr">
        <is>
          <t>USD</t>
        </is>
      </c>
      <c r="L890" s="238" t="n">
        <v>1856</v>
      </c>
      <c r="M890">
        <f>L890*_xlfn.XLOOKUP(K890,AM:AM,AN:AN)</f>
        <v/>
      </c>
      <c r="N890">
        <f>L890*_xlfn.XLOOKUP(K890,AM:AM,AO:AO)</f>
        <v/>
      </c>
      <c r="O890" s="238" t="n">
        <v>0</v>
      </c>
      <c r="P890">
        <f>O890*_xlfn.XLOOKUP(K890,AM:AM,AN:AN)</f>
        <v/>
      </c>
      <c r="Q890">
        <f>O890*_xlfn.XLOOKUP(K890,AM:AM,AO:AO)</f>
        <v/>
      </c>
      <c r="R890">
        <f>_xlfn.XLOOKUP(E890,AF:AF,AG:AG)</f>
        <v/>
      </c>
      <c r="S890">
        <f>_xlfn.XLOOKUP(E890,AF:AF,AI:AI)</f>
        <v/>
      </c>
      <c r="T890">
        <f>WEEKNUM(G890)</f>
        <v/>
      </c>
      <c r="U890">
        <f>YEAR(G890)</f>
        <v/>
      </c>
      <c r="V890" s="117">
        <f>IFERROR(Q890/N890,"0")</f>
        <v/>
      </c>
      <c r="AF890" t="n">
        <v>29068</v>
      </c>
      <c r="AG890" t="inlineStr">
        <is>
          <t>Vmaison Hotel</t>
        </is>
      </c>
      <c r="AH890" t="inlineStr">
        <is>
          <t>HTL</t>
        </is>
      </c>
      <c r="AI890" t="inlineStr">
        <is>
          <t>Italy</t>
        </is>
      </c>
      <c r="BH890" t="n">
        <v>943</v>
      </c>
      <c r="BI890" t="inlineStr">
        <is>
          <t>VivianaS</t>
        </is>
      </c>
    </row>
    <row r="891">
      <c r="A891">
        <f>_xlfn.XLOOKUP(D891,BN:BN,BO:BO)</f>
        <v/>
      </c>
      <c r="B891" t="inlineStr">
        <is>
          <t>LLC</t>
        </is>
      </c>
      <c r="C891" t="n">
        <v>82</v>
      </c>
      <c r="D891">
        <f>_xlfn.XLOOKUP(C891,BH:BH,BI:BI)</f>
        <v/>
      </c>
      <c r="E891" t="n">
        <v>25684</v>
      </c>
      <c r="F891" t="inlineStr">
        <is>
          <t>RWANDA AIRLINES</t>
        </is>
      </c>
      <c r="G891" s="234" t="n">
        <v>45720</v>
      </c>
      <c r="H891" s="234" t="n">
        <v>45732</v>
      </c>
      <c r="I891" t="inlineStr">
        <is>
          <t>VLO</t>
        </is>
      </c>
      <c r="J891">
        <f>_xlfn.XLOOKUP(I891,AS:AS,AU:AU)</f>
        <v/>
      </c>
      <c r="K891" t="inlineStr">
        <is>
          <t>USD</t>
        </is>
      </c>
      <c r="L891" s="238" t="n">
        <v>1856</v>
      </c>
      <c r="M891">
        <f>L891*_xlfn.XLOOKUP(K891,AM:AM,AN:AN)</f>
        <v/>
      </c>
      <c r="N891">
        <f>L891*_xlfn.XLOOKUP(K891,AM:AM,AO:AO)</f>
        <v/>
      </c>
      <c r="O891" s="238" t="n">
        <v>0</v>
      </c>
      <c r="P891">
        <f>O891*_xlfn.XLOOKUP(K891,AM:AM,AN:AN)</f>
        <v/>
      </c>
      <c r="Q891">
        <f>O891*_xlfn.XLOOKUP(K891,AM:AM,AO:AO)</f>
        <v/>
      </c>
      <c r="R891">
        <f>_xlfn.XLOOKUP(E891,AF:AF,AG:AG)</f>
        <v/>
      </c>
      <c r="S891">
        <f>_xlfn.XLOOKUP(E891,AF:AF,AI:AI)</f>
        <v/>
      </c>
      <c r="T891">
        <f>WEEKNUM(G891)</f>
        <v/>
      </c>
      <c r="U891">
        <f>YEAR(G891)</f>
        <v/>
      </c>
      <c r="V891" s="117">
        <f>IFERROR(Q891/N891,"0")</f>
        <v/>
      </c>
      <c r="AF891" t="n">
        <v>29073</v>
      </c>
      <c r="AG891" t="inlineStr">
        <is>
          <t>Backstage Hotel Vernissage</t>
        </is>
      </c>
      <c r="AH891" t="inlineStr">
        <is>
          <t>HTL</t>
        </is>
      </c>
      <c r="AI891" t="inlineStr">
        <is>
          <t>Switzerland</t>
        </is>
      </c>
      <c r="BH891" t="n">
        <v>944</v>
      </c>
      <c r="BI891" t="inlineStr">
        <is>
          <t>VivianaS</t>
        </is>
      </c>
    </row>
    <row r="892">
      <c r="A892">
        <f>_xlfn.XLOOKUP(D892,BN:BN,BO:BO)</f>
        <v/>
      </c>
      <c r="B892" t="inlineStr">
        <is>
          <t>LLC</t>
        </is>
      </c>
      <c r="C892" t="n">
        <v>82</v>
      </c>
      <c r="D892">
        <f>_xlfn.XLOOKUP(C892,BH:BH,BI:BI)</f>
        <v/>
      </c>
      <c r="E892" t="n">
        <v>24812</v>
      </c>
      <c r="F892" t="inlineStr">
        <is>
          <t>EMIRATES AIRLINES</t>
        </is>
      </c>
      <c r="G892" s="234" t="n">
        <v>45720</v>
      </c>
      <c r="H892" s="234" t="n">
        <v>45732</v>
      </c>
      <c r="I892" t="inlineStr">
        <is>
          <t>VLO</t>
        </is>
      </c>
      <c r="J892">
        <f>_xlfn.XLOOKUP(I892,AS:AS,AU:AU)</f>
        <v/>
      </c>
      <c r="K892" t="inlineStr">
        <is>
          <t>USD</t>
        </is>
      </c>
      <c r="L892" s="238" t="n">
        <v>3862.2</v>
      </c>
      <c r="M892">
        <f>L892*_xlfn.XLOOKUP(K892,AM:AM,AN:AN)</f>
        <v/>
      </c>
      <c r="N892">
        <f>L892*_xlfn.XLOOKUP(K892,AM:AM,AO:AO)</f>
        <v/>
      </c>
      <c r="O892" s="238" t="n">
        <v>0</v>
      </c>
      <c r="P892">
        <f>O892*_xlfn.XLOOKUP(K892,AM:AM,AN:AN)</f>
        <v/>
      </c>
      <c r="Q892">
        <f>O892*_xlfn.XLOOKUP(K892,AM:AM,AO:AO)</f>
        <v/>
      </c>
      <c r="R892">
        <f>_xlfn.XLOOKUP(E892,AF:AF,AG:AG)</f>
        <v/>
      </c>
      <c r="S892">
        <f>_xlfn.XLOOKUP(E892,AF:AF,AI:AI)</f>
        <v/>
      </c>
      <c r="T892">
        <f>WEEKNUM(G892)</f>
        <v/>
      </c>
      <c r="U892">
        <f>YEAR(G892)</f>
        <v/>
      </c>
      <c r="V892" s="117">
        <f>IFERROR(Q892/N892,"0")</f>
        <v/>
      </c>
      <c r="AF892" t="n">
        <v>29091</v>
      </c>
      <c r="AG892" t="inlineStr">
        <is>
          <t>Triumph Travel</t>
        </is>
      </c>
      <c r="AH892" t="inlineStr">
        <is>
          <t>PKT</t>
        </is>
      </c>
      <c r="AI892" t="inlineStr">
        <is>
          <t>South Africa</t>
        </is>
      </c>
      <c r="BH892" t="n">
        <v>945</v>
      </c>
      <c r="BI892" t="inlineStr">
        <is>
          <t>VivianaS</t>
        </is>
      </c>
    </row>
    <row r="893">
      <c r="A893">
        <f>_xlfn.XLOOKUP(D893,BN:BN,BO:BO)</f>
        <v/>
      </c>
      <c r="B893" t="inlineStr">
        <is>
          <t>LLC</t>
        </is>
      </c>
      <c r="C893" t="n">
        <v>82</v>
      </c>
      <c r="D893">
        <f>_xlfn.XLOOKUP(C893,BH:BH,BI:BI)</f>
        <v/>
      </c>
      <c r="E893" t="n">
        <v>24812</v>
      </c>
      <c r="F893" t="inlineStr">
        <is>
          <t>VUELO EMIRATES</t>
        </is>
      </c>
      <c r="G893" s="234" t="n">
        <v>45720</v>
      </c>
      <c r="H893" s="234" t="n">
        <v>45732</v>
      </c>
      <c r="I893" t="inlineStr">
        <is>
          <t>VLO</t>
        </is>
      </c>
      <c r="J893">
        <f>_xlfn.XLOOKUP(I893,AS:AS,AU:AU)</f>
        <v/>
      </c>
      <c r="K893" t="inlineStr">
        <is>
          <t>USD</t>
        </is>
      </c>
      <c r="L893" s="238" t="n">
        <v>3862.2</v>
      </c>
      <c r="M893">
        <f>L893*_xlfn.XLOOKUP(K893,AM:AM,AN:AN)</f>
        <v/>
      </c>
      <c r="N893">
        <f>L893*_xlfn.XLOOKUP(K893,AM:AM,AO:AO)</f>
        <v/>
      </c>
      <c r="O893" s="238" t="n">
        <v>0</v>
      </c>
      <c r="P893">
        <f>O893*_xlfn.XLOOKUP(K893,AM:AM,AN:AN)</f>
        <v/>
      </c>
      <c r="Q893">
        <f>O893*_xlfn.XLOOKUP(K893,AM:AM,AO:AO)</f>
        <v/>
      </c>
      <c r="R893">
        <f>_xlfn.XLOOKUP(E893,AF:AF,AG:AG)</f>
        <v/>
      </c>
      <c r="S893">
        <f>_xlfn.XLOOKUP(E893,AF:AF,AI:AI)</f>
        <v/>
      </c>
      <c r="T893">
        <f>WEEKNUM(G893)</f>
        <v/>
      </c>
      <c r="U893">
        <f>YEAR(G893)</f>
        <v/>
      </c>
      <c r="V893" s="117">
        <f>IFERROR(Q893/N893,"0")</f>
        <v/>
      </c>
      <c r="AF893" t="n">
        <v>29134</v>
      </c>
      <c r="AG893" t="inlineStr">
        <is>
          <t>Nihi Sumba</t>
        </is>
      </c>
      <c r="AH893" t="inlineStr">
        <is>
          <t>HTL</t>
        </is>
      </c>
      <c r="AI893" t="inlineStr">
        <is>
          <t>Indonesia</t>
        </is>
      </c>
      <c r="BH893" t="n">
        <v>946</v>
      </c>
      <c r="BI893" t="inlineStr">
        <is>
          <t>VivianaS</t>
        </is>
      </c>
    </row>
    <row r="894">
      <c r="A894">
        <f>_xlfn.XLOOKUP(D894,BN:BN,BO:BO)</f>
        <v/>
      </c>
      <c r="B894" t="inlineStr">
        <is>
          <t>LLC</t>
        </is>
      </c>
      <c r="C894" t="n">
        <v>82</v>
      </c>
      <c r="D894">
        <f>_xlfn.XLOOKUP(C894,BH:BH,BI:BI)</f>
        <v/>
      </c>
      <c r="E894" t="n">
        <v>0</v>
      </c>
      <c r="F894" t="inlineStr">
        <is>
          <t>FEE EMISION</t>
        </is>
      </c>
      <c r="G894" s="234" t="n">
        <v>45720</v>
      </c>
      <c r="H894" s="234" t="n">
        <v>45732</v>
      </c>
      <c r="I894" t="inlineStr">
        <is>
          <t>HPS</t>
        </is>
      </c>
      <c r="J894">
        <f>_xlfn.XLOOKUP(I894,AS:AS,AU:AU)</f>
        <v/>
      </c>
      <c r="K894" t="inlineStr">
        <is>
          <t>USD</t>
        </is>
      </c>
      <c r="L894" s="238" t="n">
        <v>35</v>
      </c>
      <c r="M894">
        <f>L894*_xlfn.XLOOKUP(K894,AM:AM,AN:AN)</f>
        <v/>
      </c>
      <c r="N894">
        <f>L894*_xlfn.XLOOKUP(K894,AM:AM,AO:AO)</f>
        <v/>
      </c>
      <c r="O894" s="238" t="n">
        <v>35</v>
      </c>
      <c r="P894">
        <f>O894*_xlfn.XLOOKUP(K894,AM:AM,AN:AN)</f>
        <v/>
      </c>
      <c r="Q894">
        <f>O894*_xlfn.XLOOKUP(K894,AM:AM,AO:AO)</f>
        <v/>
      </c>
      <c r="R894">
        <f>_xlfn.XLOOKUP(E894,AF:AF,AG:AG)</f>
        <v/>
      </c>
      <c r="S894">
        <f>_xlfn.XLOOKUP(E894,AF:AF,AI:AI)</f>
        <v/>
      </c>
      <c r="T894">
        <f>WEEKNUM(G894)</f>
        <v/>
      </c>
      <c r="U894">
        <f>YEAR(G894)</f>
        <v/>
      </c>
      <c r="V894" s="117">
        <f>IFERROR(Q894/N894,"0")</f>
        <v/>
      </c>
      <c r="AF894" t="n">
        <v>29135</v>
      </c>
      <c r="AG894" t="inlineStr">
        <is>
          <t>Four Seasons Doha</t>
        </is>
      </c>
      <c r="AH894" t="inlineStr">
        <is>
          <t>HTL</t>
        </is>
      </c>
      <c r="AI894" t="inlineStr">
        <is>
          <t>Qatar</t>
        </is>
      </c>
      <c r="BH894" t="n">
        <v>947</v>
      </c>
      <c r="BI894" t="inlineStr">
        <is>
          <t>ClaudiaF</t>
        </is>
      </c>
    </row>
    <row r="895">
      <c r="A895">
        <f>_xlfn.XLOOKUP(D895,BN:BN,BO:BO)</f>
        <v/>
      </c>
      <c r="B895" t="inlineStr">
        <is>
          <t>LLC</t>
        </is>
      </c>
      <c r="C895" t="n">
        <v>82</v>
      </c>
      <c r="D895">
        <f>_xlfn.XLOOKUP(C895,BH:BH,BI:BI)</f>
        <v/>
      </c>
      <c r="E895" t="n">
        <v>0</v>
      </c>
      <c r="F895" t="inlineStr">
        <is>
          <t>FEE EMISION</t>
        </is>
      </c>
      <c r="G895" s="234" t="n">
        <v>45720</v>
      </c>
      <c r="H895" s="234" t="n">
        <v>45732</v>
      </c>
      <c r="I895" t="inlineStr">
        <is>
          <t>HPS</t>
        </is>
      </c>
      <c r="J895">
        <f>_xlfn.XLOOKUP(I895,AS:AS,AU:AU)</f>
        <v/>
      </c>
      <c r="K895" t="inlineStr">
        <is>
          <t>USD</t>
        </is>
      </c>
      <c r="L895" s="238" t="n">
        <v>35</v>
      </c>
      <c r="M895">
        <f>L895*_xlfn.XLOOKUP(K895,AM:AM,AN:AN)</f>
        <v/>
      </c>
      <c r="N895">
        <f>L895*_xlfn.XLOOKUP(K895,AM:AM,AO:AO)</f>
        <v/>
      </c>
      <c r="O895" s="238" t="n">
        <v>35</v>
      </c>
      <c r="P895">
        <f>O895*_xlfn.XLOOKUP(K895,AM:AM,AN:AN)</f>
        <v/>
      </c>
      <c r="Q895">
        <f>O895*_xlfn.XLOOKUP(K895,AM:AM,AO:AO)</f>
        <v/>
      </c>
      <c r="R895">
        <f>_xlfn.XLOOKUP(E895,AF:AF,AG:AG)</f>
        <v/>
      </c>
      <c r="S895">
        <f>_xlfn.XLOOKUP(E895,AF:AF,AI:AI)</f>
        <v/>
      </c>
      <c r="T895">
        <f>WEEKNUM(G895)</f>
        <v/>
      </c>
      <c r="U895">
        <f>YEAR(G895)</f>
        <v/>
      </c>
      <c r="V895" s="117">
        <f>IFERROR(Q895/N895,"0")</f>
        <v/>
      </c>
      <c r="AF895" t="n">
        <v>29136</v>
      </c>
      <c r="AG895" t="inlineStr">
        <is>
          <t>Four Seasons Jimbaran</t>
        </is>
      </c>
      <c r="AH895" t="inlineStr">
        <is>
          <t>HTL</t>
        </is>
      </c>
      <c r="AI895" t="inlineStr">
        <is>
          <t>Indonesia</t>
        </is>
      </c>
      <c r="BH895" t="n">
        <v>948</v>
      </c>
      <c r="BI895" t="inlineStr">
        <is>
          <t>VivianaS</t>
        </is>
      </c>
    </row>
    <row r="896">
      <c r="A896">
        <f>_xlfn.XLOOKUP(D896,BN:BN,BO:BO)</f>
        <v/>
      </c>
      <c r="B896" t="inlineStr">
        <is>
          <t>LLC</t>
        </is>
      </c>
      <c r="C896" t="n">
        <v>82</v>
      </c>
      <c r="D896">
        <f>_xlfn.XLOOKUP(C896,BH:BH,BI:BI)</f>
        <v/>
      </c>
      <c r="E896" t="n">
        <v>25656</v>
      </c>
      <c r="F896" t="inlineStr">
        <is>
          <t>KENYA AIRWAYS</t>
        </is>
      </c>
      <c r="G896" s="234" t="n">
        <v>45720</v>
      </c>
      <c r="H896" s="234" t="n">
        <v>45732</v>
      </c>
      <c r="I896" t="inlineStr">
        <is>
          <t>VLO</t>
        </is>
      </c>
      <c r="J896">
        <f>_xlfn.XLOOKUP(I896,AS:AS,AU:AU)</f>
        <v/>
      </c>
      <c r="K896" t="inlineStr">
        <is>
          <t>USD</t>
        </is>
      </c>
      <c r="L896" s="238" t="n">
        <v>685.7</v>
      </c>
      <c r="M896">
        <f>L896*_xlfn.XLOOKUP(K896,AM:AM,AN:AN)</f>
        <v/>
      </c>
      <c r="N896">
        <f>L896*_xlfn.XLOOKUP(K896,AM:AM,AO:AO)</f>
        <v/>
      </c>
      <c r="O896" s="238" t="n">
        <v>0</v>
      </c>
      <c r="P896">
        <f>O896*_xlfn.XLOOKUP(K896,AM:AM,AN:AN)</f>
        <v/>
      </c>
      <c r="Q896">
        <f>O896*_xlfn.XLOOKUP(K896,AM:AM,AO:AO)</f>
        <v/>
      </c>
      <c r="R896">
        <f>_xlfn.XLOOKUP(E896,AF:AF,AG:AG)</f>
        <v/>
      </c>
      <c r="S896">
        <f>_xlfn.XLOOKUP(E896,AF:AF,AI:AI)</f>
        <v/>
      </c>
      <c r="T896">
        <f>WEEKNUM(G896)</f>
        <v/>
      </c>
      <c r="U896">
        <f>YEAR(G896)</f>
        <v/>
      </c>
      <c r="V896" s="117">
        <f>IFERROR(Q896/N896,"0")</f>
        <v/>
      </c>
      <c r="AF896" t="n">
        <v>29137</v>
      </c>
      <c r="AG896" t="inlineStr">
        <is>
          <t>ABERCROMBIE AND KENT AUSTRALIA</t>
        </is>
      </c>
      <c r="AH896" t="inlineStr">
        <is>
          <t>ATR</t>
        </is>
      </c>
      <c r="AI896" t="inlineStr">
        <is>
          <t>Australia</t>
        </is>
      </c>
      <c r="BH896" t="n">
        <v>949</v>
      </c>
      <c r="BI896" t="inlineStr">
        <is>
          <t>PaulinaV</t>
        </is>
      </c>
    </row>
    <row r="897">
      <c r="A897">
        <f>_xlfn.XLOOKUP(D897,BN:BN,BO:BO)</f>
        <v/>
      </c>
      <c r="B897" t="inlineStr">
        <is>
          <t>LLC</t>
        </is>
      </c>
      <c r="C897" t="n">
        <v>82</v>
      </c>
      <c r="D897">
        <f>_xlfn.XLOOKUP(C897,BH:BH,BI:BI)</f>
        <v/>
      </c>
      <c r="E897" t="n">
        <v>0</v>
      </c>
      <c r="F897" t="inlineStr">
        <is>
          <t>Gastos de Operación</t>
        </is>
      </c>
      <c r="G897" s="234" t="n">
        <v>45720</v>
      </c>
      <c r="H897" s="234" t="n">
        <v>45732</v>
      </c>
      <c r="I897" t="inlineStr">
        <is>
          <t>HPS</t>
        </is>
      </c>
      <c r="J897">
        <f>_xlfn.XLOOKUP(I897,AS:AS,AU:AU)</f>
        <v/>
      </c>
      <c r="K897" t="inlineStr">
        <is>
          <t>USD</t>
        </is>
      </c>
      <c r="L897" s="238" t="n">
        <v>4715.39</v>
      </c>
      <c r="M897">
        <f>L897*_xlfn.XLOOKUP(K897,AM:AM,AN:AN)</f>
        <v/>
      </c>
      <c r="N897">
        <f>L897*_xlfn.XLOOKUP(K897,AM:AM,AO:AO)</f>
        <v/>
      </c>
      <c r="O897" s="238" t="n">
        <v>4715.39</v>
      </c>
      <c r="P897">
        <f>O897*_xlfn.XLOOKUP(K897,AM:AM,AN:AN)</f>
        <v/>
      </c>
      <c r="Q897">
        <f>O897*_xlfn.XLOOKUP(K897,AM:AM,AO:AO)</f>
        <v/>
      </c>
      <c r="R897">
        <f>_xlfn.XLOOKUP(E897,AF:AF,AG:AG)</f>
        <v/>
      </c>
      <c r="S897">
        <f>_xlfn.XLOOKUP(E897,AF:AF,AI:AI)</f>
        <v/>
      </c>
      <c r="T897">
        <f>WEEKNUM(G897)</f>
        <v/>
      </c>
      <c r="U897">
        <f>YEAR(G897)</f>
        <v/>
      </c>
      <c r="V897" s="117">
        <f>IFERROR(Q897/N897,"0")</f>
        <v/>
      </c>
      <c r="AF897" t="n">
        <v>29153</v>
      </c>
      <c r="AG897" t="inlineStr">
        <is>
          <t>Lily of the Valley</t>
        </is>
      </c>
      <c r="AH897" t="inlineStr">
        <is>
          <t>HTL</t>
        </is>
      </c>
      <c r="AI897" t="inlineStr">
        <is>
          <t>France</t>
        </is>
      </c>
      <c r="BH897" t="n">
        <v>950</v>
      </c>
      <c r="BI897" t="inlineStr">
        <is>
          <t>DianaM</t>
        </is>
      </c>
    </row>
    <row r="898">
      <c r="A898">
        <f>_xlfn.XLOOKUP(D898,BN:BN,BO:BO)</f>
        <v/>
      </c>
      <c r="B898" t="inlineStr">
        <is>
          <t>LLC</t>
        </is>
      </c>
      <c r="C898" t="n">
        <v>83</v>
      </c>
      <c r="D898">
        <f>_xlfn.XLOOKUP(C898,BH:BH,BI:BI)</f>
        <v/>
      </c>
      <c r="E898" t="n">
        <v>25080</v>
      </c>
      <c r="F898" t="inlineStr">
        <is>
          <t>HYATT REGENCY DFW</t>
        </is>
      </c>
      <c r="G898" s="234" t="n">
        <v>45645</v>
      </c>
      <c r="H898" s="234" t="n">
        <v>45646</v>
      </c>
      <c r="I898" t="inlineStr">
        <is>
          <t>HTL</t>
        </is>
      </c>
      <c r="J898">
        <f>_xlfn.XLOOKUP(I898,AS:AS,AU:AU)</f>
        <v/>
      </c>
      <c r="K898" t="inlineStr">
        <is>
          <t>USD</t>
        </is>
      </c>
      <c r="L898" s="238" t="n">
        <v>229</v>
      </c>
      <c r="M898">
        <f>L898*_xlfn.XLOOKUP(K898,AM:AM,AN:AN)</f>
        <v/>
      </c>
      <c r="N898">
        <f>L898*_xlfn.XLOOKUP(K898,AM:AM,AO:AO)</f>
        <v/>
      </c>
      <c r="O898" s="238" t="n">
        <v>21.53</v>
      </c>
      <c r="P898">
        <f>O898*_xlfn.XLOOKUP(K898,AM:AM,AN:AN)</f>
        <v/>
      </c>
      <c r="Q898">
        <f>O898*_xlfn.XLOOKUP(K898,AM:AM,AO:AO)</f>
        <v/>
      </c>
      <c r="R898">
        <f>_xlfn.XLOOKUP(E898,AF:AF,AG:AG)</f>
        <v/>
      </c>
      <c r="S898">
        <f>_xlfn.XLOOKUP(E898,AF:AF,AI:AI)</f>
        <v/>
      </c>
      <c r="T898">
        <f>WEEKNUM(G898)</f>
        <v/>
      </c>
      <c r="U898">
        <f>YEAR(G898)</f>
        <v/>
      </c>
      <c r="V898" s="117">
        <f>IFERROR(Q898/N898,"0")</f>
        <v/>
      </c>
      <c r="AF898" t="n">
        <v>29155</v>
      </c>
      <c r="AG898" t="inlineStr">
        <is>
          <t>GULF AIR</t>
        </is>
      </c>
      <c r="AH898" t="inlineStr">
        <is>
          <t>VLO</t>
        </is>
      </c>
      <c r="AI898" t="inlineStr">
        <is>
          <t>Bahrain</t>
        </is>
      </c>
      <c r="BH898" t="n">
        <v>951</v>
      </c>
      <c r="BI898" t="inlineStr">
        <is>
          <t>MariellaP</t>
        </is>
      </c>
    </row>
    <row r="899">
      <c r="A899">
        <f>_xlfn.XLOOKUP(D899,BN:BN,BO:BO)</f>
        <v/>
      </c>
      <c r="B899" t="inlineStr">
        <is>
          <t>LLC</t>
        </is>
      </c>
      <c r="C899" t="n">
        <v>84</v>
      </c>
      <c r="D899">
        <f>_xlfn.XLOOKUP(C899,BH:BH,BI:BI)</f>
        <v/>
      </c>
      <c r="E899" t="n">
        <v>25101</v>
      </c>
      <c r="F899" t="inlineStr">
        <is>
          <t>Vuelo Cracovia - Varsovia</t>
        </is>
      </c>
      <c r="G899" s="234" t="n">
        <v>45685</v>
      </c>
      <c r="H899" s="234" t="n">
        <v>45685</v>
      </c>
      <c r="I899" t="inlineStr">
        <is>
          <t>VLO</t>
        </is>
      </c>
      <c r="J899">
        <f>_xlfn.XLOOKUP(I899,AS:AS,AU:AU)</f>
        <v/>
      </c>
      <c r="K899" t="inlineStr">
        <is>
          <t>USD</t>
        </is>
      </c>
      <c r="L899" s="238" t="n">
        <v>391.1</v>
      </c>
      <c r="M899">
        <f>L899*_xlfn.XLOOKUP(K899,AM:AM,AN:AN)</f>
        <v/>
      </c>
      <c r="N899">
        <f>L899*_xlfn.XLOOKUP(K899,AM:AM,AO:AO)</f>
        <v/>
      </c>
      <c r="O899" s="238" t="n">
        <v>0</v>
      </c>
      <c r="P899">
        <f>O899*_xlfn.XLOOKUP(K899,AM:AM,AN:AN)</f>
        <v/>
      </c>
      <c r="Q899">
        <f>O899*_xlfn.XLOOKUP(K899,AM:AM,AO:AO)</f>
        <v/>
      </c>
      <c r="R899">
        <f>_xlfn.XLOOKUP(E899,AF:AF,AG:AG)</f>
        <v/>
      </c>
      <c r="S899">
        <f>_xlfn.XLOOKUP(E899,AF:AF,AI:AI)</f>
        <v/>
      </c>
      <c r="T899">
        <f>WEEKNUM(G899)</f>
        <v/>
      </c>
      <c r="U899">
        <f>YEAR(G899)</f>
        <v/>
      </c>
      <c r="V899" s="117">
        <f>IFERROR(Q899/N899,"0")</f>
        <v/>
      </c>
      <c r="AF899" t="n">
        <v>29250</v>
      </c>
      <c r="AG899" t="inlineStr">
        <is>
          <t>Casa Roberta</t>
        </is>
      </c>
      <c r="AH899" t="inlineStr">
        <is>
          <t>HTL</t>
        </is>
      </c>
      <c r="AI899" t="inlineStr">
        <is>
          <t>Italy</t>
        </is>
      </c>
      <c r="BH899" t="n">
        <v>952</v>
      </c>
      <c r="BI899" t="inlineStr">
        <is>
          <t>ClaudiaF</t>
        </is>
      </c>
    </row>
    <row r="900">
      <c r="A900">
        <f>_xlfn.XLOOKUP(D900,BN:BN,BO:BO)</f>
        <v/>
      </c>
      <c r="B900" t="inlineStr">
        <is>
          <t>LLC</t>
        </is>
      </c>
      <c r="C900" t="n">
        <v>84</v>
      </c>
      <c r="D900">
        <f>_xlfn.XLOOKUP(C900,BH:BH,BI:BI)</f>
        <v/>
      </c>
      <c r="E900" t="n">
        <v>25102</v>
      </c>
      <c r="F900" t="inlineStr">
        <is>
          <t>Vuelo Ben Gurión - Cracovia</t>
        </is>
      </c>
      <c r="G900" s="234" t="n">
        <v>45685</v>
      </c>
      <c r="H900" s="234" t="n">
        <v>45685</v>
      </c>
      <c r="I900" t="inlineStr">
        <is>
          <t>VLO</t>
        </is>
      </c>
      <c r="J900">
        <f>_xlfn.XLOOKUP(I900,AS:AS,AU:AU)</f>
        <v/>
      </c>
      <c r="K900" t="inlineStr">
        <is>
          <t>USD</t>
        </is>
      </c>
      <c r="L900" s="238" t="n">
        <v>339.68</v>
      </c>
      <c r="M900">
        <f>L900*_xlfn.XLOOKUP(K900,AM:AM,AN:AN)</f>
        <v/>
      </c>
      <c r="N900">
        <f>L900*_xlfn.XLOOKUP(K900,AM:AM,AO:AO)</f>
        <v/>
      </c>
      <c r="O900" s="238" t="n">
        <v>0</v>
      </c>
      <c r="P900">
        <f>O900*_xlfn.XLOOKUP(K900,AM:AM,AN:AN)</f>
        <v/>
      </c>
      <c r="Q900">
        <f>O900*_xlfn.XLOOKUP(K900,AM:AM,AO:AO)</f>
        <v/>
      </c>
      <c r="R900">
        <f>_xlfn.XLOOKUP(E900,AF:AF,AG:AG)</f>
        <v/>
      </c>
      <c r="S900">
        <f>_xlfn.XLOOKUP(E900,AF:AF,AI:AI)</f>
        <v/>
      </c>
      <c r="T900">
        <f>WEEKNUM(G900)</f>
        <v/>
      </c>
      <c r="U900">
        <f>YEAR(G900)</f>
        <v/>
      </c>
      <c r="V900" s="117">
        <f>IFERROR(Q900/N900,"0")</f>
        <v/>
      </c>
      <c r="AF900" t="n">
        <v>29291</v>
      </c>
      <c r="AG900" t="inlineStr">
        <is>
          <t>Booking.com</t>
        </is>
      </c>
      <c r="AH900" t="inlineStr">
        <is>
          <t>HTL</t>
        </is>
      </c>
      <c r="AI900" t="inlineStr">
        <is>
          <t>Netherlands</t>
        </is>
      </c>
      <c r="BH900" t="n">
        <v>953</v>
      </c>
      <c r="BI900" t="inlineStr">
        <is>
          <t>IsraelB</t>
        </is>
      </c>
    </row>
    <row r="901">
      <c r="A901">
        <f>_xlfn.XLOOKUP(D901,BN:BN,BO:BO)</f>
        <v/>
      </c>
      <c r="B901" t="inlineStr">
        <is>
          <t>LLC</t>
        </is>
      </c>
      <c r="C901" t="n">
        <v>84</v>
      </c>
      <c r="D901">
        <f>_xlfn.XLOOKUP(C901,BH:BH,BI:BI)</f>
        <v/>
      </c>
      <c r="E901" t="n">
        <v>25101</v>
      </c>
      <c r="F901" t="inlineStr">
        <is>
          <t>Vuelo JQGWTP</t>
        </is>
      </c>
      <c r="G901" s="234" t="n">
        <v>45685</v>
      </c>
      <c r="H901" s="234" t="n">
        <v>45685</v>
      </c>
      <c r="I901" t="inlineStr">
        <is>
          <t>VLO</t>
        </is>
      </c>
      <c r="J901">
        <f>_xlfn.XLOOKUP(I901,AS:AS,AU:AU)</f>
        <v/>
      </c>
      <c r="K901" t="inlineStr">
        <is>
          <t>USD</t>
        </is>
      </c>
      <c r="L901" s="238" t="n">
        <v>977.9</v>
      </c>
      <c r="M901">
        <f>L901*_xlfn.XLOOKUP(K901,AM:AM,AN:AN)</f>
        <v/>
      </c>
      <c r="N901">
        <f>L901*_xlfn.XLOOKUP(K901,AM:AM,AO:AO)</f>
        <v/>
      </c>
      <c r="O901" s="238" t="n">
        <v>0</v>
      </c>
      <c r="P901">
        <f>O901*_xlfn.XLOOKUP(K901,AM:AM,AN:AN)</f>
        <v/>
      </c>
      <c r="Q901">
        <f>O901*_xlfn.XLOOKUP(K901,AM:AM,AO:AO)</f>
        <v/>
      </c>
      <c r="R901">
        <f>_xlfn.XLOOKUP(E901,AF:AF,AG:AG)</f>
        <v/>
      </c>
      <c r="S901">
        <f>_xlfn.XLOOKUP(E901,AF:AF,AI:AI)</f>
        <v/>
      </c>
      <c r="T901">
        <f>WEEKNUM(G901)</f>
        <v/>
      </c>
      <c r="U901">
        <f>YEAR(G901)</f>
        <v/>
      </c>
      <c r="V901" s="117">
        <f>IFERROR(Q901/N901,"0")</f>
        <v/>
      </c>
      <c r="AF901" t="n">
        <v>29294</v>
      </c>
      <c r="AG901" t="inlineStr">
        <is>
          <t>Hotel Cala Saona</t>
        </is>
      </c>
      <c r="AH901" t="inlineStr">
        <is>
          <t>HTL</t>
        </is>
      </c>
      <c r="AI901" t="inlineStr">
        <is>
          <t>Spain</t>
        </is>
      </c>
      <c r="BH901" t="n">
        <v>954</v>
      </c>
      <c r="BI901" t="inlineStr">
        <is>
          <t>IsraelB</t>
        </is>
      </c>
    </row>
    <row r="902">
      <c r="A902">
        <f>_xlfn.XLOOKUP(D902,BN:BN,BO:BO)</f>
        <v/>
      </c>
      <c r="B902" t="inlineStr">
        <is>
          <t>LLC</t>
        </is>
      </c>
      <c r="C902" t="n">
        <v>84</v>
      </c>
      <c r="D902">
        <f>_xlfn.XLOOKUP(C902,BH:BH,BI:BI)</f>
        <v/>
      </c>
      <c r="E902" t="n">
        <v>0</v>
      </c>
      <c r="F902" t="inlineStr">
        <is>
          <t>Fee de emisión</t>
        </is>
      </c>
      <c r="G902" s="234" t="n">
        <v>45685</v>
      </c>
      <c r="H902" s="234" t="n">
        <v>45685</v>
      </c>
      <c r="I902" t="inlineStr">
        <is>
          <t>HPS</t>
        </is>
      </c>
      <c r="J902">
        <f>_xlfn.XLOOKUP(I902,AS:AS,AU:AU)</f>
        <v/>
      </c>
      <c r="K902" t="inlineStr">
        <is>
          <t>USD</t>
        </is>
      </c>
      <c r="L902" s="238" t="n">
        <v>150</v>
      </c>
      <c r="M902">
        <f>L902*_xlfn.XLOOKUP(K902,AM:AM,AN:AN)</f>
        <v/>
      </c>
      <c r="N902">
        <f>L902*_xlfn.XLOOKUP(K902,AM:AM,AO:AO)</f>
        <v/>
      </c>
      <c r="O902" s="238" t="n">
        <v>150</v>
      </c>
      <c r="P902">
        <f>O902*_xlfn.XLOOKUP(K902,AM:AM,AN:AN)</f>
        <v/>
      </c>
      <c r="Q902">
        <f>O902*_xlfn.XLOOKUP(K902,AM:AM,AO:AO)</f>
        <v/>
      </c>
      <c r="R902">
        <f>_xlfn.XLOOKUP(E902,AF:AF,AG:AG)</f>
        <v/>
      </c>
      <c r="S902">
        <f>_xlfn.XLOOKUP(E902,AF:AF,AI:AI)</f>
        <v/>
      </c>
      <c r="T902">
        <f>WEEKNUM(G902)</f>
        <v/>
      </c>
      <c r="U902">
        <f>YEAR(G902)</f>
        <v/>
      </c>
      <c r="V902" s="117">
        <f>IFERROR(Q902/N902,"0")</f>
        <v/>
      </c>
      <c r="AF902" t="n">
        <v>29295</v>
      </c>
      <c r="AG902" t="inlineStr">
        <is>
          <t>Hotel Villa Le Blanc Gran Meliá</t>
        </is>
      </c>
      <c r="AH902" t="inlineStr">
        <is>
          <t>HTL</t>
        </is>
      </c>
      <c r="AI902" t="inlineStr">
        <is>
          <t>Spain</t>
        </is>
      </c>
      <c r="BH902" t="n">
        <v>955</v>
      </c>
      <c r="BI902" t="inlineStr">
        <is>
          <t>LucianaE</t>
        </is>
      </c>
    </row>
    <row r="903">
      <c r="A903">
        <f>_xlfn.XLOOKUP(D903,BN:BN,BO:BO)</f>
        <v/>
      </c>
      <c r="B903" t="inlineStr">
        <is>
          <t>LLC</t>
        </is>
      </c>
      <c r="C903" t="n">
        <v>85</v>
      </c>
      <c r="D903">
        <f>_xlfn.XLOOKUP(C903,BH:BH,BI:BI)</f>
        <v/>
      </c>
      <c r="E903" t="n">
        <v>25194</v>
      </c>
      <c r="F903" t="inlineStr">
        <is>
          <t>Transfer</t>
        </is>
      </c>
      <c r="G903" s="234" t="n">
        <v>45655</v>
      </c>
      <c r="H903" s="234" t="n">
        <v>45655</v>
      </c>
      <c r="I903" t="inlineStr">
        <is>
          <t>TRF</t>
        </is>
      </c>
      <c r="J903">
        <f>_xlfn.XLOOKUP(I903,AS:AS,AU:AU)</f>
        <v/>
      </c>
      <c r="K903" t="inlineStr">
        <is>
          <t>USD</t>
        </is>
      </c>
      <c r="L903" s="238" t="n">
        <v>1357.19</v>
      </c>
      <c r="M903">
        <f>L903*_xlfn.XLOOKUP(K903,AM:AM,AN:AN)</f>
        <v/>
      </c>
      <c r="N903">
        <f>L903*_xlfn.XLOOKUP(K903,AM:AM,AO:AO)</f>
        <v/>
      </c>
      <c r="O903" s="238" t="n">
        <v>0</v>
      </c>
      <c r="P903">
        <f>O903*_xlfn.XLOOKUP(K903,AM:AM,AN:AN)</f>
        <v/>
      </c>
      <c r="Q903">
        <f>O903*_xlfn.XLOOKUP(K903,AM:AM,AO:AO)</f>
        <v/>
      </c>
      <c r="R903">
        <f>_xlfn.XLOOKUP(E903,AF:AF,AG:AG)</f>
        <v/>
      </c>
      <c r="S903">
        <f>_xlfn.XLOOKUP(E903,AF:AF,AI:AI)</f>
        <v/>
      </c>
      <c r="T903">
        <f>WEEKNUM(G903)</f>
        <v/>
      </c>
      <c r="U903">
        <f>YEAR(G903)</f>
        <v/>
      </c>
      <c r="V903" s="117">
        <f>IFERROR(Q903/N903,"0")</f>
        <v/>
      </c>
      <c r="AF903" t="n">
        <v>29296</v>
      </c>
      <c r="AG903" t="inlineStr">
        <is>
          <t>Aqua Blu Hotel</t>
        </is>
      </c>
      <c r="AH903" t="inlineStr">
        <is>
          <t>HTL</t>
        </is>
      </c>
      <c r="AI903" t="inlineStr">
        <is>
          <t>Greece</t>
        </is>
      </c>
      <c r="BH903" t="n">
        <v>956</v>
      </c>
      <c r="BI903" t="inlineStr">
        <is>
          <t>VeronicaN</t>
        </is>
      </c>
    </row>
    <row r="904">
      <c r="A904">
        <f>_xlfn.XLOOKUP(D904,BN:BN,BO:BO)</f>
        <v/>
      </c>
      <c r="B904" t="inlineStr">
        <is>
          <t>LLC</t>
        </is>
      </c>
      <c r="C904" t="n">
        <v>85</v>
      </c>
      <c r="D904">
        <f>_xlfn.XLOOKUP(C904,BH:BH,BI:BI)</f>
        <v/>
      </c>
      <c r="E904" t="n">
        <v>25194</v>
      </c>
      <c r="F904" t="inlineStr">
        <is>
          <t>Transfer</t>
        </is>
      </c>
      <c r="G904" s="234" t="n">
        <v>45655</v>
      </c>
      <c r="H904" s="234" t="n">
        <v>45655</v>
      </c>
      <c r="I904" t="inlineStr">
        <is>
          <t>TRF</t>
        </is>
      </c>
      <c r="J904">
        <f>_xlfn.XLOOKUP(I904,AS:AS,AU:AU)</f>
        <v/>
      </c>
      <c r="K904" t="inlineStr">
        <is>
          <t>USD</t>
        </is>
      </c>
      <c r="L904" s="238" t="n">
        <v>1658.79</v>
      </c>
      <c r="M904">
        <f>L904*_xlfn.XLOOKUP(K904,AM:AM,AN:AN)</f>
        <v/>
      </c>
      <c r="N904">
        <f>L904*_xlfn.XLOOKUP(K904,AM:AM,AO:AO)</f>
        <v/>
      </c>
      <c r="O904" s="238" t="n">
        <v>0</v>
      </c>
      <c r="P904">
        <f>O904*_xlfn.XLOOKUP(K904,AM:AM,AN:AN)</f>
        <v/>
      </c>
      <c r="Q904">
        <f>O904*_xlfn.XLOOKUP(K904,AM:AM,AO:AO)</f>
        <v/>
      </c>
      <c r="R904">
        <f>_xlfn.XLOOKUP(E904,AF:AF,AG:AG)</f>
        <v/>
      </c>
      <c r="S904">
        <f>_xlfn.XLOOKUP(E904,AF:AF,AI:AI)</f>
        <v/>
      </c>
      <c r="T904">
        <f>WEEKNUM(G904)</f>
        <v/>
      </c>
      <c r="U904">
        <f>YEAR(G904)</f>
        <v/>
      </c>
      <c r="V904" s="117">
        <f>IFERROR(Q904/N904,"0")</f>
        <v/>
      </c>
      <c r="AF904" t="n">
        <v>29297</v>
      </c>
      <c r="AG904" t="inlineStr">
        <is>
          <t>Ferry Scanner</t>
        </is>
      </c>
      <c r="AH904" t="inlineStr">
        <is>
          <t>CRC</t>
        </is>
      </c>
      <c r="AI904" t="inlineStr">
        <is>
          <t>Greece</t>
        </is>
      </c>
      <c r="BH904" t="n">
        <v>957</v>
      </c>
      <c r="BI904" t="inlineStr">
        <is>
          <t>IsraelB</t>
        </is>
      </c>
    </row>
    <row r="905">
      <c r="A905">
        <f>_xlfn.XLOOKUP(D905,BN:BN,BO:BO)</f>
        <v/>
      </c>
      <c r="B905" t="inlineStr">
        <is>
          <t>LLC</t>
        </is>
      </c>
      <c r="C905" t="n">
        <v>85</v>
      </c>
      <c r="D905">
        <f>_xlfn.XLOOKUP(C905,BH:BH,BI:BI)</f>
        <v/>
      </c>
      <c r="E905" t="n">
        <v>25194</v>
      </c>
      <c r="F905" t="inlineStr">
        <is>
          <t>Transfer</t>
        </is>
      </c>
      <c r="G905" s="234" t="n">
        <v>45655</v>
      </c>
      <c r="H905" s="234" t="n">
        <v>45655</v>
      </c>
      <c r="I905" t="inlineStr">
        <is>
          <t>TRF</t>
        </is>
      </c>
      <c r="J905">
        <f>_xlfn.XLOOKUP(I905,AS:AS,AU:AU)</f>
        <v/>
      </c>
      <c r="K905" t="inlineStr">
        <is>
          <t>USD</t>
        </is>
      </c>
      <c r="L905" s="238" t="n">
        <v>1357.19</v>
      </c>
      <c r="M905">
        <f>L905*_xlfn.XLOOKUP(K905,AM:AM,AN:AN)</f>
        <v/>
      </c>
      <c r="N905">
        <f>L905*_xlfn.XLOOKUP(K905,AM:AM,AO:AO)</f>
        <v/>
      </c>
      <c r="O905" s="238" t="n">
        <v>0</v>
      </c>
      <c r="P905">
        <f>O905*_xlfn.XLOOKUP(K905,AM:AM,AN:AN)</f>
        <v/>
      </c>
      <c r="Q905">
        <f>O905*_xlfn.XLOOKUP(K905,AM:AM,AO:AO)</f>
        <v/>
      </c>
      <c r="R905">
        <f>_xlfn.XLOOKUP(E905,AF:AF,AG:AG)</f>
        <v/>
      </c>
      <c r="S905">
        <f>_xlfn.XLOOKUP(E905,AF:AF,AI:AI)</f>
        <v/>
      </c>
      <c r="T905">
        <f>WEEKNUM(G905)</f>
        <v/>
      </c>
      <c r="U905">
        <f>YEAR(G905)</f>
        <v/>
      </c>
      <c r="V905" s="117">
        <f>IFERROR(Q905/N905,"0")</f>
        <v/>
      </c>
      <c r="AF905" t="n">
        <v>29510</v>
      </c>
      <c r="AG905" t="inlineStr">
        <is>
          <t>The Margi S.A.</t>
        </is>
      </c>
      <c r="AH905" t="inlineStr">
        <is>
          <t>HTL</t>
        </is>
      </c>
      <c r="AI905" t="inlineStr">
        <is>
          <t>Greece</t>
        </is>
      </c>
      <c r="BH905" t="n">
        <v>959</v>
      </c>
      <c r="BI905" t="inlineStr">
        <is>
          <t>MinervaH</t>
        </is>
      </c>
    </row>
    <row r="906">
      <c r="A906">
        <f>_xlfn.XLOOKUP(D906,BN:BN,BO:BO)</f>
        <v/>
      </c>
      <c r="B906" t="inlineStr">
        <is>
          <t>LLC</t>
        </is>
      </c>
      <c r="C906" t="n">
        <v>85</v>
      </c>
      <c r="D906">
        <f>_xlfn.XLOOKUP(C906,BH:BH,BI:BI)</f>
        <v/>
      </c>
      <c r="E906" t="n">
        <v>25194</v>
      </c>
      <c r="F906" t="inlineStr">
        <is>
          <t>Transfer</t>
        </is>
      </c>
      <c r="G906" s="234" t="n">
        <v>45655</v>
      </c>
      <c r="H906" s="234" t="n">
        <v>45655</v>
      </c>
      <c r="I906" t="inlineStr">
        <is>
          <t>TRF</t>
        </is>
      </c>
      <c r="J906">
        <f>_xlfn.XLOOKUP(I906,AS:AS,AU:AU)</f>
        <v/>
      </c>
      <c r="K906" t="inlineStr">
        <is>
          <t>USD</t>
        </is>
      </c>
      <c r="L906" s="238" t="n">
        <v>1206.4</v>
      </c>
      <c r="M906">
        <f>L906*_xlfn.XLOOKUP(K906,AM:AM,AN:AN)</f>
        <v/>
      </c>
      <c r="N906">
        <f>L906*_xlfn.XLOOKUP(K906,AM:AM,AO:AO)</f>
        <v/>
      </c>
      <c r="O906" s="238" t="n">
        <v>0</v>
      </c>
      <c r="P906">
        <f>O906*_xlfn.XLOOKUP(K906,AM:AM,AN:AN)</f>
        <v/>
      </c>
      <c r="Q906">
        <f>O906*_xlfn.XLOOKUP(K906,AM:AM,AO:AO)</f>
        <v/>
      </c>
      <c r="R906">
        <f>_xlfn.XLOOKUP(E906,AF:AF,AG:AG)</f>
        <v/>
      </c>
      <c r="S906">
        <f>_xlfn.XLOOKUP(E906,AF:AF,AI:AI)</f>
        <v/>
      </c>
      <c r="T906">
        <f>WEEKNUM(G906)</f>
        <v/>
      </c>
      <c r="U906">
        <f>YEAR(G906)</f>
        <v/>
      </c>
      <c r="V906" s="117">
        <f>IFERROR(Q906/N906,"0")</f>
        <v/>
      </c>
      <c r="AF906" t="n">
        <v>29514</v>
      </c>
      <c r="AG906" t="inlineStr">
        <is>
          <t>Macakizi Bodrum</t>
        </is>
      </c>
      <c r="AH906" t="inlineStr">
        <is>
          <t>HTL</t>
        </is>
      </c>
      <c r="AI906" t="inlineStr">
        <is>
          <t>Turkey</t>
        </is>
      </c>
      <c r="BH906" t="n">
        <v>960</v>
      </c>
      <c r="BI906" t="inlineStr">
        <is>
          <t>DianaM</t>
        </is>
      </c>
    </row>
    <row r="907">
      <c r="A907">
        <f>_xlfn.XLOOKUP(D907,BN:BN,BO:BO)</f>
        <v/>
      </c>
      <c r="B907" t="inlineStr">
        <is>
          <t>LLC</t>
        </is>
      </c>
      <c r="C907" t="n">
        <v>85</v>
      </c>
      <c r="D907">
        <f>_xlfn.XLOOKUP(C907,BH:BH,BI:BI)</f>
        <v/>
      </c>
      <c r="E907" t="n">
        <v>25194</v>
      </c>
      <c r="F907" t="inlineStr">
        <is>
          <t>Transfer</t>
        </is>
      </c>
      <c r="G907" s="234" t="n">
        <v>45655</v>
      </c>
      <c r="H907" s="234" t="n">
        <v>45655</v>
      </c>
      <c r="I907" t="inlineStr">
        <is>
          <t>TRF</t>
        </is>
      </c>
      <c r="J907">
        <f>_xlfn.XLOOKUP(I907,AS:AS,AU:AU)</f>
        <v/>
      </c>
      <c r="K907" t="inlineStr">
        <is>
          <t>USD</t>
        </is>
      </c>
      <c r="L907" s="238" t="n">
        <v>1206.4</v>
      </c>
      <c r="M907">
        <f>L907*_xlfn.XLOOKUP(K907,AM:AM,AN:AN)</f>
        <v/>
      </c>
      <c r="N907">
        <f>L907*_xlfn.XLOOKUP(K907,AM:AM,AO:AO)</f>
        <v/>
      </c>
      <c r="O907" s="238" t="n">
        <v>0</v>
      </c>
      <c r="P907">
        <f>O907*_xlfn.XLOOKUP(K907,AM:AM,AN:AN)</f>
        <v/>
      </c>
      <c r="Q907">
        <f>O907*_xlfn.XLOOKUP(K907,AM:AM,AO:AO)</f>
        <v/>
      </c>
      <c r="R907">
        <f>_xlfn.XLOOKUP(E907,AF:AF,AG:AG)</f>
        <v/>
      </c>
      <c r="S907">
        <f>_xlfn.XLOOKUP(E907,AF:AF,AI:AI)</f>
        <v/>
      </c>
      <c r="T907">
        <f>WEEKNUM(G907)</f>
        <v/>
      </c>
      <c r="U907">
        <f>YEAR(G907)</f>
        <v/>
      </c>
      <c r="V907" s="117">
        <f>IFERROR(Q907/N907,"0")</f>
        <v/>
      </c>
      <c r="AF907" t="n">
        <v>29515</v>
      </c>
      <c r="AG907" t="inlineStr">
        <is>
          <t>Four Seasons Otemachi</t>
        </is>
      </c>
      <c r="AH907" t="inlineStr">
        <is>
          <t>HTL</t>
        </is>
      </c>
      <c r="AI907" t="inlineStr">
        <is>
          <t>Japan</t>
        </is>
      </c>
      <c r="BH907" t="n">
        <v>961</v>
      </c>
      <c r="BI907" t="inlineStr">
        <is>
          <t>LucianaE</t>
        </is>
      </c>
    </row>
    <row r="908">
      <c r="A908">
        <f>_xlfn.XLOOKUP(D908,BN:BN,BO:BO)</f>
        <v/>
      </c>
      <c r="B908" t="inlineStr">
        <is>
          <t>LLC</t>
        </is>
      </c>
      <c r="C908" t="n">
        <v>85</v>
      </c>
      <c r="D908">
        <f>_xlfn.XLOOKUP(C908,BH:BH,BI:BI)</f>
        <v/>
      </c>
      <c r="E908" t="n">
        <v>26065</v>
      </c>
      <c r="F908" t="inlineStr">
        <is>
          <t>Servicios con LVH Global</t>
        </is>
      </c>
      <c r="G908" s="234" t="n">
        <v>45655</v>
      </c>
      <c r="H908" s="234" t="n">
        <v>45655</v>
      </c>
      <c r="I908" t="inlineStr">
        <is>
          <t>HTL</t>
        </is>
      </c>
      <c r="J908">
        <f>_xlfn.XLOOKUP(I908,AS:AS,AU:AU)</f>
        <v/>
      </c>
      <c r="K908" t="inlineStr">
        <is>
          <t>USD</t>
        </is>
      </c>
      <c r="L908" s="238" t="n">
        <v>115823.8</v>
      </c>
      <c r="M908">
        <f>L908*_xlfn.XLOOKUP(K908,AM:AM,AN:AN)</f>
        <v/>
      </c>
      <c r="N908">
        <f>L908*_xlfn.XLOOKUP(K908,AM:AM,AO:AO)</f>
        <v/>
      </c>
      <c r="O908" s="238" t="n">
        <v>11582.38</v>
      </c>
      <c r="P908">
        <f>O908*_xlfn.XLOOKUP(K908,AM:AM,AN:AN)</f>
        <v/>
      </c>
      <c r="Q908">
        <f>O908*_xlfn.XLOOKUP(K908,AM:AM,AO:AO)</f>
        <v/>
      </c>
      <c r="R908">
        <f>_xlfn.XLOOKUP(E908,AF:AF,AG:AG)</f>
        <v/>
      </c>
      <c r="S908">
        <f>_xlfn.XLOOKUP(E908,AF:AF,AI:AI)</f>
        <v/>
      </c>
      <c r="T908">
        <f>WEEKNUM(G908)</f>
        <v/>
      </c>
      <c r="U908">
        <f>YEAR(G908)</f>
        <v/>
      </c>
      <c r="V908" s="117">
        <f>IFERROR(Q908/N908,"0")</f>
        <v/>
      </c>
      <c r="AF908" t="n">
        <v>29579</v>
      </c>
      <c r="AG908" t="inlineStr">
        <is>
          <t>Annassurra, S.A</t>
        </is>
      </c>
      <c r="AH908" t="inlineStr">
        <is>
          <t>HTL</t>
        </is>
      </c>
      <c r="AI908" t="inlineStr">
        <is>
          <t>Portugal</t>
        </is>
      </c>
      <c r="BH908" t="n">
        <v>962</v>
      </c>
      <c r="BI908" t="inlineStr">
        <is>
          <t>MariellaG</t>
        </is>
      </c>
    </row>
    <row r="909">
      <c r="A909">
        <f>_xlfn.XLOOKUP(D909,BN:BN,BO:BO)</f>
        <v/>
      </c>
      <c r="B909" t="inlineStr">
        <is>
          <t>LLC</t>
        </is>
      </c>
      <c r="C909" t="n">
        <v>85</v>
      </c>
      <c r="D909">
        <f>_xlfn.XLOOKUP(C909,BH:BH,BI:BI)</f>
        <v/>
      </c>
      <c r="E909" t="n">
        <v>25780</v>
      </c>
      <c r="F909" t="inlineStr">
        <is>
          <t>Comisión</t>
        </is>
      </c>
      <c r="G909" s="234" t="n">
        <v>45655</v>
      </c>
      <c r="H909" s="234" t="n">
        <v>45655</v>
      </c>
      <c r="I909" t="inlineStr">
        <is>
          <t>TRF</t>
        </is>
      </c>
      <c r="J909">
        <f>_xlfn.XLOOKUP(I909,AS:AS,AU:AU)</f>
        <v/>
      </c>
      <c r="K909" t="inlineStr">
        <is>
          <t>USD</t>
        </is>
      </c>
      <c r="L909" s="238" t="n">
        <v>59.25</v>
      </c>
      <c r="M909">
        <f>L909*_xlfn.XLOOKUP(K909,AM:AM,AN:AN)</f>
        <v/>
      </c>
      <c r="N909">
        <f>L909*_xlfn.XLOOKUP(K909,AM:AM,AO:AO)</f>
        <v/>
      </c>
      <c r="O909" s="238" t="n">
        <v>59.25</v>
      </c>
      <c r="P909">
        <f>O909*_xlfn.XLOOKUP(K909,AM:AM,AN:AN)</f>
        <v/>
      </c>
      <c r="Q909">
        <f>O909*_xlfn.XLOOKUP(K909,AM:AM,AO:AO)</f>
        <v/>
      </c>
      <c r="R909">
        <f>_xlfn.XLOOKUP(E909,AF:AF,AG:AG)</f>
        <v/>
      </c>
      <c r="S909">
        <f>_xlfn.XLOOKUP(E909,AF:AF,AI:AI)</f>
        <v/>
      </c>
      <c r="T909">
        <f>WEEKNUM(G909)</f>
        <v/>
      </c>
      <c r="U909">
        <f>YEAR(G909)</f>
        <v/>
      </c>
      <c r="V909" s="117">
        <f>IFERROR(Q909/N909,"0")</f>
        <v/>
      </c>
      <c r="AF909" t="n">
        <v>29581</v>
      </c>
      <c r="AG909" t="inlineStr">
        <is>
          <t>Azul Líneas Aéreas</t>
        </is>
      </c>
      <c r="AH909" t="inlineStr">
        <is>
          <t>ABC</t>
        </is>
      </c>
      <c r="AI909" t="inlineStr">
        <is>
          <t>Brazil</t>
        </is>
      </c>
      <c r="BH909" t="n">
        <v>963</v>
      </c>
      <c r="BI909" t="inlineStr">
        <is>
          <t>CatalinaF</t>
        </is>
      </c>
    </row>
    <row r="910">
      <c r="A910">
        <f>_xlfn.XLOOKUP(D910,BN:BN,BO:BO)</f>
        <v/>
      </c>
      <c r="B910" t="inlineStr">
        <is>
          <t>LLC</t>
        </is>
      </c>
      <c r="C910" t="n">
        <v>85</v>
      </c>
      <c r="D910">
        <f>_xlfn.XLOOKUP(C910,BH:BH,BI:BI)</f>
        <v/>
      </c>
      <c r="E910" t="n">
        <v>25780</v>
      </c>
      <c r="F910" t="inlineStr">
        <is>
          <t>Comisión</t>
        </is>
      </c>
      <c r="G910" s="234" t="n">
        <v>45655</v>
      </c>
      <c r="H910" s="234" t="n">
        <v>45655</v>
      </c>
      <c r="I910" t="inlineStr">
        <is>
          <t>TRF</t>
        </is>
      </c>
      <c r="J910">
        <f>_xlfn.XLOOKUP(I910,AS:AS,AU:AU)</f>
        <v/>
      </c>
      <c r="K910" t="inlineStr">
        <is>
          <t>USD</t>
        </is>
      </c>
      <c r="L910" s="238" t="n">
        <v>59.25</v>
      </c>
      <c r="M910">
        <f>L910*_xlfn.XLOOKUP(K910,AM:AM,AN:AN)</f>
        <v/>
      </c>
      <c r="N910">
        <f>L910*_xlfn.XLOOKUP(K910,AM:AM,AO:AO)</f>
        <v/>
      </c>
      <c r="O910" s="238" t="n">
        <v>59.25</v>
      </c>
      <c r="P910">
        <f>O910*_xlfn.XLOOKUP(K910,AM:AM,AN:AN)</f>
        <v/>
      </c>
      <c r="Q910">
        <f>O910*_xlfn.XLOOKUP(K910,AM:AM,AO:AO)</f>
        <v/>
      </c>
      <c r="R910">
        <f>_xlfn.XLOOKUP(E910,AF:AF,AG:AG)</f>
        <v/>
      </c>
      <c r="S910">
        <f>_xlfn.XLOOKUP(E910,AF:AF,AI:AI)</f>
        <v/>
      </c>
      <c r="T910">
        <f>WEEKNUM(G910)</f>
        <v/>
      </c>
      <c r="U910">
        <f>YEAR(G910)</f>
        <v/>
      </c>
      <c r="V910" s="117">
        <f>IFERROR(Q910/N910,"0")</f>
        <v/>
      </c>
      <c r="AF910" t="n">
        <v>29631</v>
      </c>
      <c r="AG910" t="inlineStr">
        <is>
          <t>Club Les Palmiers</t>
        </is>
      </c>
      <c r="AH910" t="inlineStr">
        <is>
          <t>HTL</t>
        </is>
      </c>
      <c r="AI910" t="inlineStr">
        <is>
          <t>France</t>
        </is>
      </c>
      <c r="BH910" t="n">
        <v>964</v>
      </c>
      <c r="BI910" t="inlineStr">
        <is>
          <t>ManonR</t>
        </is>
      </c>
    </row>
    <row r="911">
      <c r="A911">
        <f>_xlfn.XLOOKUP(D911,BN:BN,BO:BO)</f>
        <v/>
      </c>
      <c r="B911" t="inlineStr">
        <is>
          <t>LLC</t>
        </is>
      </c>
      <c r="C911" t="n">
        <v>85</v>
      </c>
      <c r="D911">
        <f>_xlfn.XLOOKUP(C911,BH:BH,BI:BI)</f>
        <v/>
      </c>
      <c r="E911" t="n">
        <v>25780</v>
      </c>
      <c r="F911" t="inlineStr">
        <is>
          <t>Comisión</t>
        </is>
      </c>
      <c r="G911" s="234" t="n">
        <v>45655</v>
      </c>
      <c r="H911" s="234" t="n">
        <v>45655</v>
      </c>
      <c r="I911" t="inlineStr">
        <is>
          <t>TRF</t>
        </is>
      </c>
      <c r="J911">
        <f>_xlfn.XLOOKUP(I911,AS:AS,AU:AU)</f>
        <v/>
      </c>
      <c r="K911" t="inlineStr">
        <is>
          <t>USD</t>
        </is>
      </c>
      <c r="L911" s="238" t="n">
        <v>59.25</v>
      </c>
      <c r="M911">
        <f>L911*_xlfn.XLOOKUP(K911,AM:AM,AN:AN)</f>
        <v/>
      </c>
      <c r="N911">
        <f>L911*_xlfn.XLOOKUP(K911,AM:AM,AO:AO)</f>
        <v/>
      </c>
      <c r="O911" s="238" t="n">
        <v>59.25</v>
      </c>
      <c r="P911">
        <f>O911*_xlfn.XLOOKUP(K911,AM:AM,AN:AN)</f>
        <v/>
      </c>
      <c r="Q911">
        <f>O911*_xlfn.XLOOKUP(K911,AM:AM,AO:AO)</f>
        <v/>
      </c>
      <c r="R911">
        <f>_xlfn.XLOOKUP(E911,AF:AF,AG:AG)</f>
        <v/>
      </c>
      <c r="S911">
        <f>_xlfn.XLOOKUP(E911,AF:AF,AI:AI)</f>
        <v/>
      </c>
      <c r="T911">
        <f>WEEKNUM(G911)</f>
        <v/>
      </c>
      <c r="U911">
        <f>YEAR(G911)</f>
        <v/>
      </c>
      <c r="V911" s="117">
        <f>IFERROR(Q911/N911,"0")</f>
        <v/>
      </c>
      <c r="AF911" t="n">
        <v>29632</v>
      </c>
      <c r="AG911" t="inlineStr">
        <is>
          <t>NYS My Agency France</t>
        </is>
      </c>
      <c r="AH911" t="inlineStr">
        <is>
          <t>ATR</t>
        </is>
      </c>
      <c r="AI911" t="inlineStr">
        <is>
          <t>France</t>
        </is>
      </c>
      <c r="BH911" t="n">
        <v>965</v>
      </c>
      <c r="BI911" t="inlineStr">
        <is>
          <t>ManonR</t>
        </is>
      </c>
    </row>
    <row r="912">
      <c r="A912">
        <f>_xlfn.XLOOKUP(D912,BN:BN,BO:BO)</f>
        <v/>
      </c>
      <c r="B912" t="inlineStr">
        <is>
          <t>LLC</t>
        </is>
      </c>
      <c r="C912" t="n">
        <v>85</v>
      </c>
      <c r="D912">
        <f>_xlfn.XLOOKUP(C912,BH:BH,BI:BI)</f>
        <v/>
      </c>
      <c r="E912" t="n">
        <v>25780</v>
      </c>
      <c r="F912" t="inlineStr">
        <is>
          <t>Comisión</t>
        </is>
      </c>
      <c r="G912" s="234" t="n">
        <v>45655</v>
      </c>
      <c r="H912" s="234" t="n">
        <v>45655</v>
      </c>
      <c r="I912" t="inlineStr">
        <is>
          <t>TRF</t>
        </is>
      </c>
      <c r="J912">
        <f>_xlfn.XLOOKUP(I912,AS:AS,AU:AU)</f>
        <v/>
      </c>
      <c r="K912" t="inlineStr">
        <is>
          <t>USD</t>
        </is>
      </c>
      <c r="L912" s="238" t="n">
        <v>60</v>
      </c>
      <c r="M912">
        <f>L912*_xlfn.XLOOKUP(K912,AM:AM,AN:AN)</f>
        <v/>
      </c>
      <c r="N912">
        <f>L912*_xlfn.XLOOKUP(K912,AM:AM,AO:AO)</f>
        <v/>
      </c>
      <c r="O912" s="238" t="n">
        <v>60</v>
      </c>
      <c r="P912">
        <f>O912*_xlfn.XLOOKUP(K912,AM:AM,AN:AN)</f>
        <v/>
      </c>
      <c r="Q912">
        <f>O912*_xlfn.XLOOKUP(K912,AM:AM,AO:AO)</f>
        <v/>
      </c>
      <c r="R912">
        <f>_xlfn.XLOOKUP(E912,AF:AF,AG:AG)</f>
        <v/>
      </c>
      <c r="S912">
        <f>_xlfn.XLOOKUP(E912,AF:AF,AI:AI)</f>
        <v/>
      </c>
      <c r="T912">
        <f>WEEKNUM(G912)</f>
        <v/>
      </c>
      <c r="U912">
        <f>YEAR(G912)</f>
        <v/>
      </c>
      <c r="V912" s="117">
        <f>IFERROR(Q912/N912,"0")</f>
        <v/>
      </c>
      <c r="AF912" t="n">
        <v>29634</v>
      </c>
      <c r="AG912" t="inlineStr">
        <is>
          <t>Icelandbridge</t>
        </is>
      </c>
      <c r="AH912" t="inlineStr">
        <is>
          <t>ATR</t>
        </is>
      </c>
      <c r="AI912" t="inlineStr">
        <is>
          <t>Spain</t>
        </is>
      </c>
      <c r="BH912" t="n">
        <v>966</v>
      </c>
      <c r="BI912" t="inlineStr">
        <is>
          <t>ManonR</t>
        </is>
      </c>
    </row>
    <row r="913">
      <c r="A913">
        <f>_xlfn.XLOOKUP(D913,BN:BN,BO:BO)</f>
        <v/>
      </c>
      <c r="B913" t="inlineStr">
        <is>
          <t>LLC</t>
        </is>
      </c>
      <c r="C913" t="n">
        <v>85</v>
      </c>
      <c r="D913">
        <f>_xlfn.XLOOKUP(C913,BH:BH,BI:BI)</f>
        <v/>
      </c>
      <c r="E913" t="n">
        <v>25780</v>
      </c>
      <c r="F913" t="inlineStr">
        <is>
          <t>Comisión</t>
        </is>
      </c>
      <c r="G913" s="234" t="n">
        <v>45655</v>
      </c>
      <c r="H913" s="234" t="n">
        <v>45655</v>
      </c>
      <c r="I913" t="inlineStr">
        <is>
          <t>TRF</t>
        </is>
      </c>
      <c r="J913">
        <f>_xlfn.XLOOKUP(I913,AS:AS,AU:AU)</f>
        <v/>
      </c>
      <c r="K913" t="inlineStr">
        <is>
          <t>USD</t>
        </is>
      </c>
      <c r="L913" s="238" t="n">
        <v>85.5</v>
      </c>
      <c r="M913">
        <f>L913*_xlfn.XLOOKUP(K913,AM:AM,AN:AN)</f>
        <v/>
      </c>
      <c r="N913">
        <f>L913*_xlfn.XLOOKUP(K913,AM:AM,AO:AO)</f>
        <v/>
      </c>
      <c r="O913" s="238" t="n">
        <v>85.5</v>
      </c>
      <c r="P913">
        <f>O913*_xlfn.XLOOKUP(K913,AM:AM,AN:AN)</f>
        <v/>
      </c>
      <c r="Q913">
        <f>O913*_xlfn.XLOOKUP(K913,AM:AM,AO:AO)</f>
        <v/>
      </c>
      <c r="R913">
        <f>_xlfn.XLOOKUP(E913,AF:AF,AG:AG)</f>
        <v/>
      </c>
      <c r="S913">
        <f>_xlfn.XLOOKUP(E913,AF:AF,AI:AI)</f>
        <v/>
      </c>
      <c r="T913">
        <f>WEEKNUM(G913)</f>
        <v/>
      </c>
      <c r="U913">
        <f>YEAR(G913)</f>
        <v/>
      </c>
      <c r="V913" s="117">
        <f>IFERROR(Q913/N913,"0")</f>
        <v/>
      </c>
      <c r="AF913" t="n">
        <v>29710</v>
      </c>
      <c r="AG913" t="inlineStr">
        <is>
          <t>Amber Tours</t>
        </is>
      </c>
      <c r="AH913" t="inlineStr">
        <is>
          <t>PKT</t>
        </is>
      </c>
      <c r="AI913" t="inlineStr">
        <is>
          <t>India</t>
        </is>
      </c>
      <c r="BH913" t="n">
        <v>968</v>
      </c>
      <c r="BI913" t="inlineStr">
        <is>
          <t>LucianaE</t>
        </is>
      </c>
    </row>
    <row r="914">
      <c r="A914">
        <f>_xlfn.XLOOKUP(D914,BN:BN,BO:BO)</f>
        <v/>
      </c>
      <c r="B914" t="inlineStr">
        <is>
          <t>LLC</t>
        </is>
      </c>
      <c r="C914" t="n">
        <v>85</v>
      </c>
      <c r="D914">
        <f>_xlfn.XLOOKUP(C914,BH:BH,BI:BI)</f>
        <v/>
      </c>
      <c r="E914" t="n">
        <v>25780</v>
      </c>
      <c r="F914" t="inlineStr">
        <is>
          <t>Traslado Rolzo</t>
        </is>
      </c>
      <c r="G914" s="234" t="n">
        <v>45655</v>
      </c>
      <c r="H914" s="234" t="n">
        <v>45655</v>
      </c>
      <c r="I914" t="inlineStr">
        <is>
          <t>TRF</t>
        </is>
      </c>
      <c r="J914">
        <f>_xlfn.XLOOKUP(I914,AS:AS,AU:AU)</f>
        <v/>
      </c>
      <c r="K914" t="inlineStr">
        <is>
          <t>USD</t>
        </is>
      </c>
      <c r="L914" s="238" t="n">
        <v>2155</v>
      </c>
      <c r="M914">
        <f>L914*_xlfn.XLOOKUP(K914,AM:AM,AN:AN)</f>
        <v/>
      </c>
      <c r="N914">
        <f>L914*_xlfn.XLOOKUP(K914,AM:AM,AO:AO)</f>
        <v/>
      </c>
      <c r="O914" s="238" t="n">
        <v>0</v>
      </c>
      <c r="P914">
        <f>O914*_xlfn.XLOOKUP(K914,AM:AM,AN:AN)</f>
        <v/>
      </c>
      <c r="Q914">
        <f>O914*_xlfn.XLOOKUP(K914,AM:AM,AO:AO)</f>
        <v/>
      </c>
      <c r="R914">
        <f>_xlfn.XLOOKUP(E914,AF:AF,AG:AG)</f>
        <v/>
      </c>
      <c r="S914">
        <f>_xlfn.XLOOKUP(E914,AF:AF,AI:AI)</f>
        <v/>
      </c>
      <c r="T914">
        <f>WEEKNUM(G914)</f>
        <v/>
      </c>
      <c r="U914">
        <f>YEAR(G914)</f>
        <v/>
      </c>
      <c r="V914" s="117">
        <f>IFERROR(Q914/N914,"0")</f>
        <v/>
      </c>
      <c r="AF914" t="n">
        <v>29838</v>
      </c>
      <c r="AG914" t="inlineStr">
        <is>
          <t>La Petit Maison</t>
        </is>
      </c>
      <c r="AH914" t="inlineStr">
        <is>
          <t>AYB</t>
        </is>
      </c>
      <c r="AI914" t="inlineStr">
        <is>
          <t>France</t>
        </is>
      </c>
      <c r="BH914" t="n">
        <v>969</v>
      </c>
      <c r="BI914" t="inlineStr">
        <is>
          <t>ManonR</t>
        </is>
      </c>
    </row>
    <row r="915">
      <c r="A915">
        <f>_xlfn.XLOOKUP(D915,BN:BN,BO:BO)</f>
        <v/>
      </c>
      <c r="B915" t="inlineStr">
        <is>
          <t>LLC</t>
        </is>
      </c>
      <c r="C915" t="n">
        <v>85</v>
      </c>
      <c r="D915">
        <f>_xlfn.XLOOKUP(C915,BH:BH,BI:BI)</f>
        <v/>
      </c>
      <c r="E915" t="n">
        <v>0</v>
      </c>
      <c r="F915" t="inlineStr">
        <is>
          <t>Honorarios por Servicio Agencia</t>
        </is>
      </c>
      <c r="G915" s="234" t="n">
        <v>45655</v>
      </c>
      <c r="H915" s="234" t="n">
        <v>45655</v>
      </c>
      <c r="I915" t="inlineStr">
        <is>
          <t>HPS</t>
        </is>
      </c>
      <c r="J915">
        <f>_xlfn.XLOOKUP(I915,AS:AS,AU:AU)</f>
        <v/>
      </c>
      <c r="K915" t="inlineStr">
        <is>
          <t>USD</t>
        </is>
      </c>
      <c r="L915" s="238" t="n">
        <v>1014.03</v>
      </c>
      <c r="M915">
        <f>L915*_xlfn.XLOOKUP(K915,AM:AM,AN:AN)</f>
        <v/>
      </c>
      <c r="N915">
        <f>L915*_xlfn.XLOOKUP(K915,AM:AM,AO:AO)</f>
        <v/>
      </c>
      <c r="O915" s="238" t="n">
        <v>1014.03</v>
      </c>
      <c r="P915">
        <f>O915*_xlfn.XLOOKUP(K915,AM:AM,AN:AN)</f>
        <v/>
      </c>
      <c r="Q915">
        <f>O915*_xlfn.XLOOKUP(K915,AM:AM,AO:AO)</f>
        <v/>
      </c>
      <c r="R915">
        <f>_xlfn.XLOOKUP(E915,AF:AF,AG:AG)</f>
        <v/>
      </c>
      <c r="S915">
        <f>_xlfn.XLOOKUP(E915,AF:AF,AI:AI)</f>
        <v/>
      </c>
      <c r="T915">
        <f>WEEKNUM(G915)</f>
        <v/>
      </c>
      <c r="U915">
        <f>YEAR(G915)</f>
        <v/>
      </c>
      <c r="V915" s="117">
        <f>IFERROR(Q915/N915,"0")</f>
        <v/>
      </c>
      <c r="AF915" t="n">
        <v>29901</v>
      </c>
      <c r="AG915" t="inlineStr">
        <is>
          <t>Gannet Spain, SL</t>
        </is>
      </c>
      <c r="AH915" t="inlineStr">
        <is>
          <t>PKT</t>
        </is>
      </c>
      <c r="AI915" t="inlineStr">
        <is>
          <t>Spain</t>
        </is>
      </c>
      <c r="BH915" t="n">
        <v>970</v>
      </c>
      <c r="BI915" t="inlineStr">
        <is>
          <t>PaulinaV</t>
        </is>
      </c>
    </row>
    <row r="916">
      <c r="A916">
        <f>_xlfn.XLOOKUP(D916,BN:BN,BO:BO)</f>
        <v/>
      </c>
      <c r="B916" t="inlineStr">
        <is>
          <t>LLC</t>
        </is>
      </c>
      <c r="C916" t="n">
        <v>86</v>
      </c>
      <c r="D916">
        <f>_xlfn.XLOOKUP(C916,BH:BH,BI:BI)</f>
        <v/>
      </c>
      <c r="E916" t="n">
        <v>23789</v>
      </c>
      <c r="F916" t="inlineStr">
        <is>
          <t>AFRICA</t>
        </is>
      </c>
      <c r="G916" s="234" t="n">
        <v>45922</v>
      </c>
      <c r="H916" s="234" t="n">
        <v>45938</v>
      </c>
      <c r="I916" t="inlineStr">
        <is>
          <t>PKT</t>
        </is>
      </c>
      <c r="J916">
        <f>_xlfn.XLOOKUP(I916,AS:AS,AU:AU)</f>
        <v/>
      </c>
      <c r="K916" t="inlineStr">
        <is>
          <t>USD</t>
        </is>
      </c>
      <c r="L916" s="238" t="n">
        <v>326042.02</v>
      </c>
      <c r="M916">
        <f>L916*_xlfn.XLOOKUP(K916,AM:AM,AN:AN)</f>
        <v/>
      </c>
      <c r="N916">
        <f>L916*_xlfn.XLOOKUP(K916,AM:AM,AO:AO)</f>
        <v/>
      </c>
      <c r="O916" s="238" t="n">
        <v>45376.02</v>
      </c>
      <c r="P916">
        <f>O916*_xlfn.XLOOKUP(K916,AM:AM,AN:AN)</f>
        <v/>
      </c>
      <c r="Q916">
        <f>O916*_xlfn.XLOOKUP(K916,AM:AM,AO:AO)</f>
        <v/>
      </c>
      <c r="R916">
        <f>_xlfn.XLOOKUP(E916,AF:AF,AG:AG)</f>
        <v/>
      </c>
      <c r="S916">
        <f>_xlfn.XLOOKUP(E916,AF:AF,AI:AI)</f>
        <v/>
      </c>
      <c r="T916">
        <f>WEEKNUM(G916)</f>
        <v/>
      </c>
      <c r="U916">
        <f>YEAR(G916)</f>
        <v/>
      </c>
      <c r="V916" s="117">
        <f>IFERROR(Q916/N916,"0")</f>
        <v/>
      </c>
      <c r="AF916" t="n">
        <v>29950</v>
      </c>
      <c r="AG916" t="inlineStr">
        <is>
          <t>Delicias Travel and Incentives</t>
        </is>
      </c>
      <c r="AH916" t="inlineStr">
        <is>
          <t>PKT</t>
        </is>
      </c>
      <c r="AI916" t="inlineStr">
        <is>
          <t>Turkey</t>
        </is>
      </c>
      <c r="BH916" t="n">
        <v>971</v>
      </c>
      <c r="BI916" t="inlineStr">
        <is>
          <t>PaulinaV</t>
        </is>
      </c>
    </row>
    <row r="917">
      <c r="A917">
        <f>_xlfn.XLOOKUP(D917,BN:BN,BO:BO)</f>
        <v/>
      </c>
      <c r="B917" t="inlineStr">
        <is>
          <t>LLC</t>
        </is>
      </c>
      <c r="C917" t="n">
        <v>86</v>
      </c>
      <c r="D917">
        <f>_xlfn.XLOOKUP(C917,BH:BH,BI:BI)</f>
        <v/>
      </c>
      <c r="E917" t="n">
        <v>26429</v>
      </c>
      <c r="F917" t="inlineStr">
        <is>
          <t>LACURE</t>
        </is>
      </c>
      <c r="G917" s="234" t="n">
        <v>45922</v>
      </c>
      <c r="H917" s="234" t="n">
        <v>45938</v>
      </c>
      <c r="I917" t="inlineStr">
        <is>
          <t>HTL</t>
        </is>
      </c>
      <c r="J917">
        <f>_xlfn.XLOOKUP(I917,AS:AS,AU:AU)</f>
        <v/>
      </c>
      <c r="K917" t="inlineStr">
        <is>
          <t>USD</t>
        </is>
      </c>
      <c r="L917" s="238" t="n">
        <v>553.98</v>
      </c>
      <c r="M917">
        <f>L917*_xlfn.XLOOKUP(K917,AM:AM,AN:AN)</f>
        <v/>
      </c>
      <c r="N917">
        <f>L917*_xlfn.XLOOKUP(K917,AM:AM,AO:AO)</f>
        <v/>
      </c>
      <c r="O917" s="238" t="n">
        <v>0</v>
      </c>
      <c r="P917">
        <f>O917*_xlfn.XLOOKUP(K917,AM:AM,AN:AN)</f>
        <v/>
      </c>
      <c r="Q917">
        <f>O917*_xlfn.XLOOKUP(K917,AM:AM,AO:AO)</f>
        <v/>
      </c>
      <c r="R917">
        <f>_xlfn.XLOOKUP(E917,AF:AF,AG:AG)</f>
        <v/>
      </c>
      <c r="S917">
        <f>_xlfn.XLOOKUP(E917,AF:AF,AI:AI)</f>
        <v/>
      </c>
      <c r="T917">
        <f>WEEKNUM(G917)</f>
        <v/>
      </c>
      <c r="U917">
        <f>YEAR(G917)</f>
        <v/>
      </c>
      <c r="V917" s="117">
        <f>IFERROR(Q917/N917,"0")</f>
        <v/>
      </c>
      <c r="AF917" t="n">
        <v>29956</v>
      </c>
      <c r="AG917" t="inlineStr">
        <is>
          <t>ILLA CHARTER MENORCA</t>
        </is>
      </c>
      <c r="AH917" t="inlineStr">
        <is>
          <t>TRF</t>
        </is>
      </c>
      <c r="AI917" t="inlineStr">
        <is>
          <t>Spain</t>
        </is>
      </c>
      <c r="BH917" t="n">
        <v>972</v>
      </c>
      <c r="BI917" t="inlineStr">
        <is>
          <t>PaulinaV</t>
        </is>
      </c>
    </row>
    <row r="918">
      <c r="A918">
        <f>_xlfn.XLOOKUP(D918,BN:BN,BO:BO)</f>
        <v/>
      </c>
      <c r="B918" t="inlineStr">
        <is>
          <t>LLC</t>
        </is>
      </c>
      <c r="C918" t="n">
        <v>87</v>
      </c>
      <c r="D918">
        <f>_xlfn.XLOOKUP(C918,BH:BH,BI:BI)</f>
        <v/>
      </c>
      <c r="E918" t="n">
        <v>25188</v>
      </c>
      <c r="F918" t="inlineStr">
        <is>
          <t>TOURS</t>
        </is>
      </c>
      <c r="G918" s="234" t="n">
        <v>45677</v>
      </c>
      <c r="H918" s="234" t="n">
        <v>45692</v>
      </c>
      <c r="I918" t="inlineStr">
        <is>
          <t>PKT</t>
        </is>
      </c>
      <c r="J918">
        <f>_xlfn.XLOOKUP(I918,AS:AS,AU:AU)</f>
        <v/>
      </c>
      <c r="K918" t="inlineStr">
        <is>
          <t>USD</t>
        </is>
      </c>
      <c r="L918" s="238" t="n">
        <v>4014.82</v>
      </c>
      <c r="M918">
        <f>L918*_xlfn.XLOOKUP(K918,AM:AM,AN:AN)</f>
        <v/>
      </c>
      <c r="N918">
        <f>L918*_xlfn.XLOOKUP(K918,AM:AM,AO:AO)</f>
        <v/>
      </c>
      <c r="O918" s="238" t="n">
        <v>384.82</v>
      </c>
      <c r="P918">
        <f>O918*_xlfn.XLOOKUP(K918,AM:AM,AN:AN)</f>
        <v/>
      </c>
      <c r="Q918">
        <f>O918*_xlfn.XLOOKUP(K918,AM:AM,AO:AO)</f>
        <v/>
      </c>
      <c r="R918">
        <f>_xlfn.XLOOKUP(E918,AF:AF,AG:AG)</f>
        <v/>
      </c>
      <c r="S918">
        <f>_xlfn.XLOOKUP(E918,AF:AF,AI:AI)</f>
        <v/>
      </c>
      <c r="T918">
        <f>WEEKNUM(G918)</f>
        <v/>
      </c>
      <c r="U918">
        <f>YEAR(G918)</f>
        <v/>
      </c>
      <c r="V918" s="117">
        <f>IFERROR(Q918/N918,"0")</f>
        <v/>
      </c>
      <c r="AF918" t="n">
        <v>30050</v>
      </c>
      <c r="AG918" t="inlineStr">
        <is>
          <t>THE NEWBURY BOSTON</t>
        </is>
      </c>
      <c r="AH918" t="inlineStr">
        <is>
          <t>HTL</t>
        </is>
      </c>
      <c r="AI918" t="inlineStr">
        <is>
          <t>United States</t>
        </is>
      </c>
      <c r="BH918" t="n">
        <v>973</v>
      </c>
      <c r="BI918" t="inlineStr">
        <is>
          <t>PaulinaV</t>
        </is>
      </c>
    </row>
    <row r="919">
      <c r="A919">
        <f>_xlfn.XLOOKUP(D919,BN:BN,BO:BO)</f>
        <v/>
      </c>
      <c r="B919" t="inlineStr">
        <is>
          <t>LLC</t>
        </is>
      </c>
      <c r="C919" t="n">
        <v>88</v>
      </c>
      <c r="D919">
        <f>_xlfn.XLOOKUP(C919,BH:BH,BI:BI)</f>
        <v/>
      </c>
      <c r="E919" t="n">
        <v>23590</v>
      </c>
      <c r="F919" t="inlineStr">
        <is>
          <t>Vuelo MEX-MIA</t>
        </is>
      </c>
      <c r="G919" s="234" t="n">
        <v>45667</v>
      </c>
      <c r="H919" s="234" t="n">
        <v>45670</v>
      </c>
      <c r="I919" t="inlineStr">
        <is>
          <t>ABC</t>
        </is>
      </c>
      <c r="J919">
        <f>_xlfn.XLOOKUP(I919,AS:AS,AU:AU)</f>
        <v/>
      </c>
      <c r="K919" t="inlineStr">
        <is>
          <t>USD</t>
        </is>
      </c>
      <c r="L919" s="238" t="n">
        <v>800</v>
      </c>
      <c r="M919">
        <f>L919*_xlfn.XLOOKUP(K919,AM:AM,AN:AN)</f>
        <v/>
      </c>
      <c r="N919">
        <f>L919*_xlfn.XLOOKUP(K919,AM:AM,AO:AO)</f>
        <v/>
      </c>
      <c r="O919" s="238" t="n">
        <v>0</v>
      </c>
      <c r="P919">
        <f>O919*_xlfn.XLOOKUP(K919,AM:AM,AN:AN)</f>
        <v/>
      </c>
      <c r="Q919">
        <f>O919*_xlfn.XLOOKUP(K919,AM:AM,AO:AO)</f>
        <v/>
      </c>
      <c r="R919">
        <f>_xlfn.XLOOKUP(E919,AF:AF,AG:AG)</f>
        <v/>
      </c>
      <c r="S919">
        <f>_xlfn.XLOOKUP(E919,AF:AF,AI:AI)</f>
        <v/>
      </c>
      <c r="T919">
        <f>WEEKNUM(G919)</f>
        <v/>
      </c>
      <c r="U919">
        <f>YEAR(G919)</f>
        <v/>
      </c>
      <c r="V919" s="117">
        <f>IFERROR(Q919/N919,"0")</f>
        <v/>
      </c>
      <c r="AF919" t="n">
        <v>30065</v>
      </c>
      <c r="AG919" t="inlineStr">
        <is>
          <t>Great Plains Conservation International Sales Lt</t>
        </is>
      </c>
      <c r="AH919" t="inlineStr">
        <is>
          <t>PKT</t>
        </is>
      </c>
      <c r="AI919" t="inlineStr">
        <is>
          <t>South Africa</t>
        </is>
      </c>
      <c r="BH919" t="n">
        <v>974</v>
      </c>
      <c r="BI919" t="inlineStr">
        <is>
          <t>DianaM</t>
        </is>
      </c>
    </row>
    <row r="920">
      <c r="A920">
        <f>_xlfn.XLOOKUP(D920,BN:BN,BO:BO)</f>
        <v/>
      </c>
      <c r="B920" t="inlineStr">
        <is>
          <t>LLC</t>
        </is>
      </c>
      <c r="C920" t="n">
        <v>89</v>
      </c>
      <c r="D920">
        <f>_xlfn.XLOOKUP(C920,BH:BH,BI:BI)</f>
        <v/>
      </c>
      <c r="E920" t="n">
        <v>23590</v>
      </c>
      <c r="F920" t="inlineStr">
        <is>
          <t>Vuelo MEX-TIJ-LAX-MEX</t>
        </is>
      </c>
      <c r="G920" s="234" t="n">
        <v>45670</v>
      </c>
      <c r="H920" s="234" t="n">
        <v>45676</v>
      </c>
      <c r="I920" t="inlineStr">
        <is>
          <t>VLO</t>
        </is>
      </c>
      <c r="J920">
        <f>_xlfn.XLOOKUP(I920,AS:AS,AU:AU)</f>
        <v/>
      </c>
      <c r="K920" t="inlineStr">
        <is>
          <t>USD</t>
        </is>
      </c>
      <c r="L920" s="238" t="n">
        <v>800</v>
      </c>
      <c r="M920">
        <f>L920*_xlfn.XLOOKUP(K920,AM:AM,AN:AN)</f>
        <v/>
      </c>
      <c r="N920">
        <f>L920*_xlfn.XLOOKUP(K920,AM:AM,AO:AO)</f>
        <v/>
      </c>
      <c r="O920" s="238" t="n">
        <v>0</v>
      </c>
      <c r="P920">
        <f>O920*_xlfn.XLOOKUP(K920,AM:AM,AN:AN)</f>
        <v/>
      </c>
      <c r="Q920">
        <f>O920*_xlfn.XLOOKUP(K920,AM:AM,AO:AO)</f>
        <v/>
      </c>
      <c r="R920">
        <f>_xlfn.XLOOKUP(E920,AF:AF,AG:AG)</f>
        <v/>
      </c>
      <c r="S920">
        <f>_xlfn.XLOOKUP(E920,AF:AF,AI:AI)</f>
        <v/>
      </c>
      <c r="T920">
        <f>WEEKNUM(G920)</f>
        <v/>
      </c>
      <c r="U920">
        <f>YEAR(G920)</f>
        <v/>
      </c>
      <c r="V920" s="117">
        <f>IFERROR(Q920/N920,"0")</f>
        <v/>
      </c>
      <c r="AF920" t="n">
        <v>30262</v>
      </c>
      <c r="AG920" t="inlineStr">
        <is>
          <t>Gannet MÈxico</t>
        </is>
      </c>
      <c r="AH920" t="inlineStr">
        <is>
          <t>PKT</t>
        </is>
      </c>
      <c r="AI920" t="inlineStr">
        <is>
          <t>United States</t>
        </is>
      </c>
      <c r="BH920" t="n">
        <v>975</v>
      </c>
      <c r="BI920" t="inlineStr">
        <is>
          <t>LucianaE</t>
        </is>
      </c>
    </row>
    <row r="921">
      <c r="A921">
        <f>_xlfn.XLOOKUP(D921,BN:BN,BO:BO)</f>
        <v/>
      </c>
      <c r="B921" t="inlineStr">
        <is>
          <t>LLC</t>
        </is>
      </c>
      <c r="C921" t="n">
        <v>89</v>
      </c>
      <c r="D921">
        <f>_xlfn.XLOOKUP(C921,BH:BH,BI:BI)</f>
        <v/>
      </c>
      <c r="E921" t="n">
        <v>0</v>
      </c>
      <c r="F921" t="inlineStr">
        <is>
          <t>Fee de emisión</t>
        </is>
      </c>
      <c r="G921" s="234" t="n">
        <v>45670</v>
      </c>
      <c r="H921" s="234" t="n">
        <v>45676</v>
      </c>
      <c r="I921" t="inlineStr">
        <is>
          <t>CPT</t>
        </is>
      </c>
      <c r="J921">
        <f>_xlfn.XLOOKUP(I921,AS:AS,AU:AU)</f>
        <v/>
      </c>
      <c r="K921" t="inlineStr">
        <is>
          <t>USD</t>
        </is>
      </c>
      <c r="L921" s="238" t="n">
        <v>35</v>
      </c>
      <c r="M921">
        <f>L921*_xlfn.XLOOKUP(K921,AM:AM,AN:AN)</f>
        <v/>
      </c>
      <c r="N921">
        <f>L921*_xlfn.XLOOKUP(K921,AM:AM,AO:AO)</f>
        <v/>
      </c>
      <c r="O921" s="238" t="n">
        <v>35</v>
      </c>
      <c r="P921">
        <f>O921*_xlfn.XLOOKUP(K921,AM:AM,AN:AN)</f>
        <v/>
      </c>
      <c r="Q921">
        <f>O921*_xlfn.XLOOKUP(K921,AM:AM,AO:AO)</f>
        <v/>
      </c>
      <c r="R921">
        <f>_xlfn.XLOOKUP(E921,AF:AF,AG:AG)</f>
        <v/>
      </c>
      <c r="S921">
        <f>_xlfn.XLOOKUP(E921,AF:AF,AI:AI)</f>
        <v/>
      </c>
      <c r="T921">
        <f>WEEKNUM(G921)</f>
        <v/>
      </c>
      <c r="U921">
        <f>YEAR(G921)</f>
        <v/>
      </c>
      <c r="V921" s="117">
        <f>IFERROR(Q921/N921,"0")</f>
        <v/>
      </c>
      <c r="AF921" t="n">
        <v>30514</v>
      </c>
      <c r="AG921" t="inlineStr">
        <is>
          <t>Hotel Sextantio Le Grotte</t>
        </is>
      </c>
      <c r="AH921" t="inlineStr">
        <is>
          <t>HTL</t>
        </is>
      </c>
      <c r="AI921" t="inlineStr">
        <is>
          <t>Italy</t>
        </is>
      </c>
      <c r="BH921" t="n">
        <v>976</v>
      </c>
      <c r="BI921" t="inlineStr">
        <is>
          <t>PaulinaV</t>
        </is>
      </c>
    </row>
    <row r="922">
      <c r="A922">
        <f>_xlfn.XLOOKUP(D922,BN:BN,BO:BO)</f>
        <v/>
      </c>
      <c r="B922" t="inlineStr">
        <is>
          <t>LLC</t>
        </is>
      </c>
      <c r="C922" t="n">
        <v>90</v>
      </c>
      <c r="D922">
        <f>_xlfn.XLOOKUP(C922,BH:BH,BI:BI)</f>
        <v/>
      </c>
      <c r="E922" t="n">
        <v>25238</v>
      </c>
      <c r="F922" t="inlineStr">
        <is>
          <t>Renta de Yate</t>
        </is>
      </c>
      <c r="G922" s="234" t="n">
        <v>45668</v>
      </c>
      <c r="H922" s="234" t="n">
        <v>45668</v>
      </c>
      <c r="I922" t="inlineStr">
        <is>
          <t>OTR</t>
        </is>
      </c>
      <c r="J922">
        <f>_xlfn.XLOOKUP(I922,AS:AS,AU:AU)</f>
        <v/>
      </c>
      <c r="K922" t="inlineStr">
        <is>
          <t>MXN</t>
        </is>
      </c>
      <c r="L922" s="238" t="n">
        <v>99987.5</v>
      </c>
      <c r="M922">
        <f>L922*_xlfn.XLOOKUP(K922,AM:AM,AN:AN)</f>
        <v/>
      </c>
      <c r="N922">
        <f>L922*_xlfn.XLOOKUP(K922,AM:AM,AO:AO)</f>
        <v/>
      </c>
      <c r="O922" s="238" t="n">
        <v>12033.5</v>
      </c>
      <c r="P922">
        <f>O922*_xlfn.XLOOKUP(K922,AM:AM,AN:AN)</f>
        <v/>
      </c>
      <c r="Q922">
        <f>O922*_xlfn.XLOOKUP(K922,AM:AM,AO:AO)</f>
        <v/>
      </c>
      <c r="R922">
        <f>_xlfn.XLOOKUP(E922,AF:AF,AG:AG)</f>
        <v/>
      </c>
      <c r="S922">
        <f>_xlfn.XLOOKUP(E922,AF:AF,AI:AI)</f>
        <v/>
      </c>
      <c r="T922">
        <f>WEEKNUM(G922)</f>
        <v/>
      </c>
      <c r="U922">
        <f>YEAR(G922)</f>
        <v/>
      </c>
      <c r="V922" s="117">
        <f>IFERROR(Q922/N922,"0")</f>
        <v/>
      </c>
      <c r="AF922" t="n">
        <v>30727</v>
      </c>
      <c r="AG922" t="inlineStr">
        <is>
          <t>Rolzo</t>
        </is>
      </c>
      <c r="AH922" t="inlineStr">
        <is>
          <t>TRF</t>
        </is>
      </c>
      <c r="AI922" t="inlineStr">
        <is>
          <t>United Kingdom</t>
        </is>
      </c>
      <c r="BH922" t="n">
        <v>978</v>
      </c>
      <c r="BI922" t="inlineStr">
        <is>
          <t>MarujaN</t>
        </is>
      </c>
    </row>
    <row r="923">
      <c r="A923">
        <f>_xlfn.XLOOKUP(D923,BN:BN,BO:BO)</f>
        <v/>
      </c>
      <c r="B923" t="inlineStr">
        <is>
          <t>LLC</t>
        </is>
      </c>
      <c r="C923" t="n">
        <v>91</v>
      </c>
      <c r="D923">
        <f>_xlfn.XLOOKUP(C923,BH:BH,BI:BI)</f>
        <v/>
      </c>
      <c r="E923" t="n">
        <v>25240</v>
      </c>
      <c r="F923" t="inlineStr">
        <is>
          <t>Vuelo MEX-JFK</t>
        </is>
      </c>
      <c r="G923" s="234" t="n">
        <v>45676</v>
      </c>
      <c r="H923" s="234" t="n">
        <v>45676</v>
      </c>
      <c r="I923" t="inlineStr">
        <is>
          <t>VLO</t>
        </is>
      </c>
      <c r="J923">
        <f>_xlfn.XLOOKUP(I923,AS:AS,AU:AU)</f>
        <v/>
      </c>
      <c r="K923" t="inlineStr">
        <is>
          <t>MXN</t>
        </is>
      </c>
      <c r="L923" s="238" t="n">
        <v>9904</v>
      </c>
      <c r="M923">
        <f>L923*_xlfn.XLOOKUP(K923,AM:AM,AN:AN)</f>
        <v/>
      </c>
      <c r="N923">
        <f>L923*_xlfn.XLOOKUP(K923,AM:AM,AO:AO)</f>
        <v/>
      </c>
      <c r="O923" s="238" t="n">
        <v>0</v>
      </c>
      <c r="P923">
        <f>O923*_xlfn.XLOOKUP(K923,AM:AM,AN:AN)</f>
        <v/>
      </c>
      <c r="Q923">
        <f>O923*_xlfn.XLOOKUP(K923,AM:AM,AO:AO)</f>
        <v/>
      </c>
      <c r="R923">
        <f>_xlfn.XLOOKUP(E923,AF:AF,AG:AG)</f>
        <v/>
      </c>
      <c r="S923">
        <f>_xlfn.XLOOKUP(E923,AF:AF,AI:AI)</f>
        <v/>
      </c>
      <c r="T923">
        <f>WEEKNUM(G923)</f>
        <v/>
      </c>
      <c r="U923">
        <f>YEAR(G923)</f>
        <v/>
      </c>
      <c r="V923" s="117">
        <f>IFERROR(Q923/N923,"0")</f>
        <v/>
      </c>
      <c r="AF923" t="n">
        <v>30729</v>
      </c>
      <c r="AG923" t="inlineStr">
        <is>
          <t>YACHT CLUB ERIO LARIO S.R.L.</t>
        </is>
      </c>
      <c r="AH923" t="inlineStr">
        <is>
          <t>EXC</t>
        </is>
      </c>
      <c r="AI923" t="inlineStr">
        <is>
          <t>Italy</t>
        </is>
      </c>
      <c r="BH923" t="n">
        <v>979</v>
      </c>
      <c r="BI923" t="inlineStr">
        <is>
          <t>VeronicaN</t>
        </is>
      </c>
    </row>
    <row r="924">
      <c r="A924">
        <f>_xlfn.XLOOKUP(D924,BN:BN,BO:BO)</f>
        <v/>
      </c>
      <c r="B924" t="inlineStr">
        <is>
          <t>LLC</t>
        </is>
      </c>
      <c r="C924" t="n">
        <v>93</v>
      </c>
      <c r="D924">
        <f>_xlfn.XLOOKUP(C924,BH:BH,BI:BI)</f>
        <v/>
      </c>
      <c r="E924" t="n">
        <v>25247</v>
      </c>
      <c r="F924" t="inlineStr">
        <is>
          <t>HOTEL FOUGERE</t>
        </is>
      </c>
      <c r="G924" s="234" t="n">
        <v>45674</v>
      </c>
      <c r="H924" s="234" t="n">
        <v>45678</v>
      </c>
      <c r="I924" t="inlineStr">
        <is>
          <t>HTL</t>
        </is>
      </c>
      <c r="J924">
        <f>_xlfn.XLOOKUP(I924,AS:AS,AU:AU)</f>
        <v/>
      </c>
      <c r="K924" t="inlineStr">
        <is>
          <t>EUR</t>
        </is>
      </c>
      <c r="L924" s="238" t="n">
        <v>1720</v>
      </c>
      <c r="M924">
        <f>L924*_xlfn.XLOOKUP(K924,AM:AM,AN:AN)</f>
        <v/>
      </c>
      <c r="N924">
        <f>L924*_xlfn.XLOOKUP(K924,AM:AM,AO:AO)</f>
        <v/>
      </c>
      <c r="O924" s="238" t="n">
        <v>374.68</v>
      </c>
      <c r="P924">
        <f>O924*_xlfn.XLOOKUP(K924,AM:AM,AN:AN)</f>
        <v/>
      </c>
      <c r="Q924">
        <f>O924*_xlfn.XLOOKUP(K924,AM:AM,AO:AO)</f>
        <v/>
      </c>
      <c r="R924">
        <f>_xlfn.XLOOKUP(E924,AF:AF,AG:AG)</f>
        <v/>
      </c>
      <c r="S924">
        <f>_xlfn.XLOOKUP(E924,AF:AF,AI:AI)</f>
        <v/>
      </c>
      <c r="T924">
        <f>WEEKNUM(G924)</f>
        <v/>
      </c>
      <c r="U924">
        <f>YEAR(G924)</f>
        <v/>
      </c>
      <c r="V924" s="117">
        <f>IFERROR(Q924/N924,"0")</f>
        <v/>
      </c>
      <c r="AF924" t="n">
        <v>30786</v>
      </c>
      <c r="AG924" t="inlineStr">
        <is>
          <t>Aurora Travel &amp; DMC</t>
        </is>
      </c>
      <c r="AH924" t="inlineStr">
        <is>
          <t>PKT</t>
        </is>
      </c>
      <c r="AI924" t="inlineStr">
        <is>
          <t>Vietnam</t>
        </is>
      </c>
      <c r="BH924" t="n">
        <v>980</v>
      </c>
      <c r="BI924" t="inlineStr">
        <is>
          <t>VeronicaN</t>
        </is>
      </c>
    </row>
    <row r="925">
      <c r="A925">
        <f>_xlfn.XLOOKUP(D925,BN:BN,BO:BO)</f>
        <v/>
      </c>
      <c r="B925" t="inlineStr">
        <is>
          <t>LLC</t>
        </is>
      </c>
      <c r="C925" t="n">
        <v>93</v>
      </c>
      <c r="D925">
        <f>_xlfn.XLOOKUP(C925,BH:BH,BI:BI)</f>
        <v/>
      </c>
      <c r="E925" t="n">
        <v>25247</v>
      </c>
      <c r="F925" t="inlineStr">
        <is>
          <t>HOTEL FOUGERE</t>
        </is>
      </c>
      <c r="G925" s="234" t="n">
        <v>45674</v>
      </c>
      <c r="H925" s="234" t="n">
        <v>45678</v>
      </c>
      <c r="I925" t="inlineStr">
        <is>
          <t>HTL</t>
        </is>
      </c>
      <c r="J925">
        <f>_xlfn.XLOOKUP(I925,AS:AS,AU:AU)</f>
        <v/>
      </c>
      <c r="K925" t="inlineStr">
        <is>
          <t>EUR</t>
        </is>
      </c>
      <c r="L925" s="238" t="n">
        <v>2720</v>
      </c>
      <c r="M925">
        <f>L925*_xlfn.XLOOKUP(K925,AM:AM,AN:AN)</f>
        <v/>
      </c>
      <c r="N925">
        <f>L925*_xlfn.XLOOKUP(K925,AM:AM,AO:AO)</f>
        <v/>
      </c>
      <c r="O925" s="238" t="n">
        <v>0</v>
      </c>
      <c r="P925">
        <f>O925*_xlfn.XLOOKUP(K925,AM:AM,AN:AN)</f>
        <v/>
      </c>
      <c r="Q925">
        <f>O925*_xlfn.XLOOKUP(K925,AM:AM,AO:AO)</f>
        <v/>
      </c>
      <c r="R925">
        <f>_xlfn.XLOOKUP(E925,AF:AF,AG:AG)</f>
        <v/>
      </c>
      <c r="S925">
        <f>_xlfn.XLOOKUP(E925,AF:AF,AI:AI)</f>
        <v/>
      </c>
      <c r="T925">
        <f>WEEKNUM(G925)</f>
        <v/>
      </c>
      <c r="U925">
        <f>YEAR(G925)</f>
        <v/>
      </c>
      <c r="V925" s="117">
        <f>IFERROR(Q925/N925,"0")</f>
        <v/>
      </c>
      <c r="AF925" t="n">
        <v>30800</v>
      </c>
      <c r="AG925" t="inlineStr">
        <is>
          <t>LEVEL UP TRAVEL</t>
        </is>
      </c>
      <c r="AH925" t="inlineStr">
        <is>
          <t>PKT</t>
        </is>
      </c>
      <c r="AI925" t="inlineStr">
        <is>
          <t>United Arab Emirates</t>
        </is>
      </c>
      <c r="BH925" t="n">
        <v>982</v>
      </c>
      <c r="BI925" t="inlineStr">
        <is>
          <t>DianaM</t>
        </is>
      </c>
    </row>
    <row r="926">
      <c r="A926">
        <f>_xlfn.XLOOKUP(D926,BN:BN,BO:BO)</f>
        <v/>
      </c>
      <c r="B926" t="inlineStr">
        <is>
          <t>LLC</t>
        </is>
      </c>
      <c r="C926" t="n">
        <v>94</v>
      </c>
      <c r="D926">
        <f>_xlfn.XLOOKUP(C926,BH:BH,BI:BI)</f>
        <v/>
      </c>
      <c r="E926" t="n">
        <v>24992</v>
      </c>
      <c r="F926" t="inlineStr">
        <is>
          <t>HOTEL CASA POLANCO</t>
        </is>
      </c>
      <c r="G926" s="234" t="n">
        <v>45690</v>
      </c>
      <c r="H926" s="234" t="n">
        <v>45693</v>
      </c>
      <c r="I926" t="inlineStr">
        <is>
          <t>HTL</t>
        </is>
      </c>
      <c r="J926">
        <f>_xlfn.XLOOKUP(I926,AS:AS,AU:AU)</f>
        <v/>
      </c>
      <c r="K926" t="inlineStr">
        <is>
          <t>MXN</t>
        </is>
      </c>
      <c r="L926" s="238" t="n">
        <v>135027</v>
      </c>
      <c r="M926">
        <f>L926*_xlfn.XLOOKUP(K926,AM:AM,AN:AN)</f>
        <v/>
      </c>
      <c r="N926">
        <f>L926*_xlfn.XLOOKUP(K926,AM:AM,AO:AO)</f>
        <v/>
      </c>
      <c r="O926" s="238" t="n">
        <v>13836.3</v>
      </c>
      <c r="P926">
        <f>O926*_xlfn.XLOOKUP(K926,AM:AM,AN:AN)</f>
        <v/>
      </c>
      <c r="Q926">
        <f>O926*_xlfn.XLOOKUP(K926,AM:AM,AO:AO)</f>
        <v/>
      </c>
      <c r="R926">
        <f>_xlfn.XLOOKUP(E926,AF:AF,AG:AG)</f>
        <v/>
      </c>
      <c r="S926">
        <f>_xlfn.XLOOKUP(E926,AF:AF,AI:AI)</f>
        <v/>
      </c>
      <c r="T926">
        <f>WEEKNUM(G926)</f>
        <v/>
      </c>
      <c r="U926">
        <f>YEAR(G926)</f>
        <v/>
      </c>
      <c r="V926" s="117">
        <f>IFERROR(Q926/N926,"0")</f>
        <v/>
      </c>
      <c r="AF926" t="n">
        <v>30989</v>
      </c>
      <c r="AG926" t="inlineStr">
        <is>
          <t>Lindt Chocolate Competence Foundation</t>
        </is>
      </c>
      <c r="AH926" t="inlineStr">
        <is>
          <t>PKT</t>
        </is>
      </c>
      <c r="AI926" t="inlineStr">
        <is>
          <t>Switzerland</t>
        </is>
      </c>
      <c r="BH926" t="n">
        <v>983</v>
      </c>
      <c r="BI926" t="inlineStr">
        <is>
          <t>MartinO</t>
        </is>
      </c>
    </row>
    <row r="927">
      <c r="A927">
        <f>_xlfn.XLOOKUP(D927,BN:BN,BO:BO)</f>
        <v/>
      </c>
      <c r="B927" t="inlineStr">
        <is>
          <t>LLC</t>
        </is>
      </c>
      <c r="C927" t="n">
        <v>95</v>
      </c>
      <c r="D927">
        <f>_xlfn.XLOOKUP(C927,BH:BH,BI:BI)</f>
        <v/>
      </c>
      <c r="E927" t="n">
        <v>24992</v>
      </c>
      <c r="F927" t="inlineStr">
        <is>
          <t>CASA POLANCO</t>
        </is>
      </c>
      <c r="G927" s="234" t="n">
        <v>45689</v>
      </c>
      <c r="H927" s="234" t="n">
        <v>45693</v>
      </c>
      <c r="I927" t="inlineStr">
        <is>
          <t>HTL</t>
        </is>
      </c>
      <c r="J927">
        <f>_xlfn.XLOOKUP(I927,AS:AS,AU:AU)</f>
        <v/>
      </c>
      <c r="K927" t="inlineStr">
        <is>
          <t>MXN</t>
        </is>
      </c>
      <c r="L927" s="238" t="n">
        <v>23614.4</v>
      </c>
      <c r="M927">
        <f>L927*_xlfn.XLOOKUP(K927,AM:AM,AN:AN)</f>
        <v/>
      </c>
      <c r="N927">
        <f>L927*_xlfn.XLOOKUP(K927,AM:AM,AO:AO)</f>
        <v/>
      </c>
      <c r="O927" s="238" t="n">
        <v>6236.06</v>
      </c>
      <c r="P927">
        <f>O927*_xlfn.XLOOKUP(K927,AM:AM,AN:AN)</f>
        <v/>
      </c>
      <c r="Q927">
        <f>O927*_xlfn.XLOOKUP(K927,AM:AM,AO:AO)</f>
        <v/>
      </c>
      <c r="R927">
        <f>_xlfn.XLOOKUP(E927,AF:AF,AG:AG)</f>
        <v/>
      </c>
      <c r="S927">
        <f>_xlfn.XLOOKUP(E927,AF:AF,AI:AI)</f>
        <v/>
      </c>
      <c r="T927">
        <f>WEEKNUM(G927)</f>
        <v/>
      </c>
      <c r="U927">
        <f>YEAR(G927)</f>
        <v/>
      </c>
      <c r="V927" s="117">
        <f>IFERROR(Q927/N927,"0")</f>
        <v/>
      </c>
      <c r="AF927" t="n">
        <v>30999</v>
      </c>
      <c r="AG927" t="inlineStr">
        <is>
          <t>LINDT HOME OF CHOCOLATE</t>
        </is>
      </c>
      <c r="AH927" t="inlineStr">
        <is>
          <t>BOL</t>
        </is>
      </c>
      <c r="AI927" t="inlineStr">
        <is>
          <t>Switzerland</t>
        </is>
      </c>
      <c r="BH927" t="n">
        <v>984</v>
      </c>
      <c r="BI927" t="inlineStr">
        <is>
          <t>MariellaP</t>
        </is>
      </c>
    </row>
    <row r="928">
      <c r="A928">
        <f>_xlfn.XLOOKUP(D928,BN:BN,BO:BO)</f>
        <v/>
      </c>
      <c r="B928" t="inlineStr">
        <is>
          <t>LLC</t>
        </is>
      </c>
      <c r="C928" t="n">
        <v>96</v>
      </c>
      <c r="D928">
        <f>_xlfn.XLOOKUP(C928,BH:BH,BI:BI)</f>
        <v/>
      </c>
      <c r="E928" t="n">
        <v>25263</v>
      </c>
      <c r="F928" t="inlineStr">
        <is>
          <t>Hospedaje en Francia</t>
        </is>
      </c>
      <c r="G928" s="234" t="n">
        <v>45834</v>
      </c>
      <c r="H928" s="234" t="n">
        <v>45841</v>
      </c>
      <c r="I928" t="inlineStr">
        <is>
          <t>HTL</t>
        </is>
      </c>
      <c r="J928">
        <f>_xlfn.XLOOKUP(I928,AS:AS,AU:AU)</f>
        <v/>
      </c>
      <c r="K928" t="inlineStr">
        <is>
          <t>EUR</t>
        </is>
      </c>
      <c r="L928" s="238" t="n">
        <v>18291.42</v>
      </c>
      <c r="M928">
        <f>L928*_xlfn.XLOOKUP(K928,AM:AM,AN:AN)</f>
        <v/>
      </c>
      <c r="N928">
        <f>L928*_xlfn.XLOOKUP(K928,AM:AM,AO:AO)</f>
        <v/>
      </c>
      <c r="O928" s="238" t="n">
        <v>1281.42</v>
      </c>
      <c r="P928">
        <f>O928*_xlfn.XLOOKUP(K928,AM:AM,AN:AN)</f>
        <v/>
      </c>
      <c r="Q928">
        <f>O928*_xlfn.XLOOKUP(K928,AM:AM,AO:AO)</f>
        <v/>
      </c>
      <c r="R928">
        <f>_xlfn.XLOOKUP(E928,AF:AF,AG:AG)</f>
        <v/>
      </c>
      <c r="S928">
        <f>_xlfn.XLOOKUP(E928,AF:AF,AI:AI)</f>
        <v/>
      </c>
      <c r="T928">
        <f>WEEKNUM(G928)</f>
        <v/>
      </c>
      <c r="U928">
        <f>YEAR(G928)</f>
        <v/>
      </c>
      <c r="V928" s="117">
        <f>IFERROR(Q928/N928,"0")</f>
        <v/>
      </c>
      <c r="AF928" t="n">
        <v>31028</v>
      </c>
      <c r="AG928" t="inlineStr">
        <is>
          <t>Villars Palace Hotels and Academy SA</t>
        </is>
      </c>
      <c r="AH928" t="inlineStr">
        <is>
          <t>HTL</t>
        </is>
      </c>
      <c r="AI928" t="inlineStr">
        <is>
          <t>Switzerland</t>
        </is>
      </c>
      <c r="BH928" t="n">
        <v>985</v>
      </c>
      <c r="BI928" t="inlineStr">
        <is>
          <t>DianaM</t>
        </is>
      </c>
    </row>
    <row r="929">
      <c r="A929">
        <f>_xlfn.XLOOKUP(D929,BN:BN,BO:BO)</f>
        <v/>
      </c>
      <c r="B929" t="inlineStr">
        <is>
          <t>LLC</t>
        </is>
      </c>
      <c r="C929" t="n">
        <v>97</v>
      </c>
      <c r="D929">
        <f>_xlfn.XLOOKUP(C929,BH:BH,BI:BI)</f>
        <v/>
      </c>
      <c r="E929" t="n">
        <v>25247</v>
      </c>
      <c r="F929" t="inlineStr">
        <is>
          <t>HOTEL FOUGERE</t>
        </is>
      </c>
      <c r="G929" s="234" t="n">
        <v>45703</v>
      </c>
      <c r="H929" s="234" t="n">
        <v>45704</v>
      </c>
      <c r="I929" t="inlineStr">
        <is>
          <t>HTL</t>
        </is>
      </c>
      <c r="J929">
        <f>_xlfn.XLOOKUP(I929,AS:AS,AU:AU)</f>
        <v/>
      </c>
      <c r="K929" t="inlineStr">
        <is>
          <t>EUR</t>
        </is>
      </c>
      <c r="L929" s="238" t="n">
        <v>494.4</v>
      </c>
      <c r="M929">
        <f>L929*_xlfn.XLOOKUP(K929,AM:AM,AN:AN)</f>
        <v/>
      </c>
      <c r="N929">
        <f>L929*_xlfn.XLOOKUP(K929,AM:AM,AO:AO)</f>
        <v/>
      </c>
      <c r="O929" s="238" t="n">
        <v>0</v>
      </c>
      <c r="P929">
        <f>O929*_xlfn.XLOOKUP(K929,AM:AM,AN:AN)</f>
        <v/>
      </c>
      <c r="Q929">
        <f>O929*_xlfn.XLOOKUP(K929,AM:AM,AO:AO)</f>
        <v/>
      </c>
      <c r="R929">
        <f>_xlfn.XLOOKUP(E929,AF:AF,AG:AG)</f>
        <v/>
      </c>
      <c r="S929">
        <f>_xlfn.XLOOKUP(E929,AF:AF,AI:AI)</f>
        <v/>
      </c>
      <c r="T929">
        <f>WEEKNUM(G929)</f>
        <v/>
      </c>
      <c r="U929">
        <f>YEAR(G929)</f>
        <v/>
      </c>
      <c r="V929" s="117">
        <f>IFERROR(Q929/N929,"0")</f>
        <v/>
      </c>
      <c r="AF929" t="n">
        <v>31029</v>
      </c>
      <c r="AG929" t="inlineStr">
        <is>
          <t>H.Kracht's Erben AG</t>
        </is>
      </c>
      <c r="AH929" t="inlineStr">
        <is>
          <t>HTL</t>
        </is>
      </c>
      <c r="AI929" t="inlineStr">
        <is>
          <t>Switzerland</t>
        </is>
      </c>
      <c r="BH929" t="n">
        <v>986</v>
      </c>
      <c r="BI929" t="inlineStr">
        <is>
          <t>MariellaP</t>
        </is>
      </c>
    </row>
    <row r="930">
      <c r="A930">
        <f>_xlfn.XLOOKUP(D930,BN:BN,BO:BO)</f>
        <v/>
      </c>
      <c r="B930" t="inlineStr">
        <is>
          <t>LLC</t>
        </is>
      </c>
      <c r="C930" t="n">
        <v>98</v>
      </c>
      <c r="D930">
        <f>_xlfn.XLOOKUP(C930,BH:BH,BI:BI)</f>
        <v/>
      </c>
      <c r="E930" t="n">
        <v>25363</v>
      </c>
      <c r="F930" t="inlineStr">
        <is>
          <t>Servicio de hospedaje</t>
        </is>
      </c>
      <c r="G930" s="234" t="n">
        <v>45759</v>
      </c>
      <c r="H930" s="234" t="n">
        <v>45767</v>
      </c>
      <c r="I930" t="inlineStr">
        <is>
          <t>HTL</t>
        </is>
      </c>
      <c r="J930">
        <f>_xlfn.XLOOKUP(I930,AS:AS,AU:AU)</f>
        <v/>
      </c>
      <c r="K930" t="inlineStr">
        <is>
          <t>EUR</t>
        </is>
      </c>
      <c r="L930" s="238" t="n">
        <v>20650</v>
      </c>
      <c r="M930">
        <f>L930*_xlfn.XLOOKUP(K930,AM:AM,AN:AN)</f>
        <v/>
      </c>
      <c r="N930">
        <f>L930*_xlfn.XLOOKUP(K930,AM:AM,AO:AO)</f>
        <v/>
      </c>
      <c r="O930" s="238" t="n">
        <v>2450.02</v>
      </c>
      <c r="P930">
        <f>O930*_xlfn.XLOOKUP(K930,AM:AM,AN:AN)</f>
        <v/>
      </c>
      <c r="Q930">
        <f>O930*_xlfn.XLOOKUP(K930,AM:AM,AO:AO)</f>
        <v/>
      </c>
      <c r="R930">
        <f>_xlfn.XLOOKUP(E930,AF:AF,AG:AG)</f>
        <v/>
      </c>
      <c r="S930">
        <f>_xlfn.XLOOKUP(E930,AF:AF,AI:AI)</f>
        <v/>
      </c>
      <c r="T930">
        <f>WEEKNUM(G930)</f>
        <v/>
      </c>
      <c r="U930">
        <f>YEAR(G930)</f>
        <v/>
      </c>
      <c r="V930" s="117">
        <f>IFERROR(Q930/N930,"0")</f>
        <v/>
      </c>
      <c r="AF930" t="n">
        <v>31030</v>
      </c>
      <c r="AG930" t="inlineStr">
        <is>
          <t>Priora Suisse AG</t>
        </is>
      </c>
      <c r="AH930" t="inlineStr">
        <is>
          <t>HTL</t>
        </is>
      </c>
      <c r="AI930" t="inlineStr">
        <is>
          <t>Switzerland</t>
        </is>
      </c>
      <c r="BH930" t="n">
        <v>987</v>
      </c>
      <c r="BI930" t="inlineStr">
        <is>
          <t>DianaM</t>
        </is>
      </c>
    </row>
    <row r="931">
      <c r="A931">
        <f>_xlfn.XLOOKUP(D931,BN:BN,BO:BO)</f>
        <v/>
      </c>
      <c r="B931" t="inlineStr">
        <is>
          <t>LLC</t>
        </is>
      </c>
      <c r="C931" t="n">
        <v>98</v>
      </c>
      <c r="D931">
        <f>_xlfn.XLOOKUP(C931,BH:BH,BI:BI)</f>
        <v/>
      </c>
      <c r="E931" t="n">
        <v>23590</v>
      </c>
      <c r="F931" t="inlineStr">
        <is>
          <t>Vuelo MEX-MAD</t>
        </is>
      </c>
      <c r="G931" s="234" t="n">
        <v>45759</v>
      </c>
      <c r="H931" s="234" t="n">
        <v>45767</v>
      </c>
      <c r="I931" t="inlineStr">
        <is>
          <t>VLO</t>
        </is>
      </c>
      <c r="J931">
        <f>_xlfn.XLOOKUP(I931,AS:AS,AU:AU)</f>
        <v/>
      </c>
      <c r="K931" t="inlineStr">
        <is>
          <t>EUR</t>
        </is>
      </c>
      <c r="L931" s="238" t="n">
        <v>9312</v>
      </c>
      <c r="M931">
        <f>L931*_xlfn.XLOOKUP(K931,AM:AM,AN:AN)</f>
        <v/>
      </c>
      <c r="N931">
        <f>L931*_xlfn.XLOOKUP(K931,AM:AM,AO:AO)</f>
        <v/>
      </c>
      <c r="O931" s="238" t="n">
        <v>0</v>
      </c>
      <c r="P931">
        <f>O931*_xlfn.XLOOKUP(K931,AM:AM,AN:AN)</f>
        <v/>
      </c>
      <c r="Q931">
        <f>O931*_xlfn.XLOOKUP(K931,AM:AM,AO:AO)</f>
        <v/>
      </c>
      <c r="R931">
        <f>_xlfn.XLOOKUP(E931,AF:AF,AG:AG)</f>
        <v/>
      </c>
      <c r="S931">
        <f>_xlfn.XLOOKUP(E931,AF:AF,AI:AI)</f>
        <v/>
      </c>
      <c r="T931">
        <f>WEEKNUM(G931)</f>
        <v/>
      </c>
      <c r="U931">
        <f>YEAR(G931)</f>
        <v/>
      </c>
      <c r="V931" s="117">
        <f>IFERROR(Q931/N931,"0")</f>
        <v/>
      </c>
      <c r="AF931" t="n">
        <v>31049</v>
      </c>
      <c r="AG931" t="inlineStr">
        <is>
          <t>HOTEL MONTREUX PALACE SA</t>
        </is>
      </c>
      <c r="AH931" t="inlineStr">
        <is>
          <t>HTL</t>
        </is>
      </c>
      <c r="AI931" t="inlineStr">
        <is>
          <t>Switzerland</t>
        </is>
      </c>
      <c r="BH931" t="n">
        <v>988</v>
      </c>
      <c r="BI931" t="inlineStr">
        <is>
          <t>LuisHdz</t>
        </is>
      </c>
    </row>
    <row r="932">
      <c r="A932">
        <f>_xlfn.XLOOKUP(D932,BN:BN,BO:BO)</f>
        <v/>
      </c>
      <c r="B932" t="inlineStr">
        <is>
          <t>LLC</t>
        </is>
      </c>
      <c r="C932" t="n">
        <v>98</v>
      </c>
      <c r="D932">
        <f>_xlfn.XLOOKUP(C932,BH:BH,BI:BI)</f>
        <v/>
      </c>
      <c r="E932" t="n">
        <v>0</v>
      </c>
      <c r="F932" t="inlineStr">
        <is>
          <t>Fee de emisión Vuelo MEX-MAD</t>
        </is>
      </c>
      <c r="G932" s="234" t="n">
        <v>45759</v>
      </c>
      <c r="H932" s="234" t="n">
        <v>45767</v>
      </c>
      <c r="I932" t="inlineStr">
        <is>
          <t>HPS</t>
        </is>
      </c>
      <c r="J932">
        <f>_xlfn.XLOOKUP(I932,AS:AS,AU:AU)</f>
        <v/>
      </c>
      <c r="K932" t="inlineStr">
        <is>
          <t>EUR</t>
        </is>
      </c>
      <c r="L932" s="238" t="n">
        <v>105</v>
      </c>
      <c r="M932">
        <f>L932*_xlfn.XLOOKUP(K932,AM:AM,AN:AN)</f>
        <v/>
      </c>
      <c r="N932">
        <f>L932*_xlfn.XLOOKUP(K932,AM:AM,AO:AO)</f>
        <v/>
      </c>
      <c r="O932" s="238" t="n">
        <v>105</v>
      </c>
      <c r="P932">
        <f>O932*_xlfn.XLOOKUP(K932,AM:AM,AN:AN)</f>
        <v/>
      </c>
      <c r="Q932">
        <f>O932*_xlfn.XLOOKUP(K932,AM:AM,AO:AO)</f>
        <v/>
      </c>
      <c r="R932">
        <f>_xlfn.XLOOKUP(E932,AF:AF,AG:AG)</f>
        <v/>
      </c>
      <c r="S932">
        <f>_xlfn.XLOOKUP(E932,AF:AF,AI:AI)</f>
        <v/>
      </c>
      <c r="T932">
        <f>WEEKNUM(G932)</f>
        <v/>
      </c>
      <c r="U932">
        <f>YEAR(G932)</f>
        <v/>
      </c>
      <c r="V932" s="117">
        <f>IFERROR(Q932/N932,"0")</f>
        <v/>
      </c>
      <c r="AF932" t="n">
        <v>31081</v>
      </c>
      <c r="AG932" t="inlineStr">
        <is>
          <t>Hotel Finca Cortesin SL</t>
        </is>
      </c>
      <c r="AH932" t="inlineStr">
        <is>
          <t>HTL</t>
        </is>
      </c>
      <c r="AI932" t="inlineStr">
        <is>
          <t>Spain</t>
        </is>
      </c>
      <c r="BH932" t="n">
        <v>989</v>
      </c>
      <c r="BI932" t="inlineStr">
        <is>
          <t>MariellaP</t>
        </is>
      </c>
    </row>
    <row r="933">
      <c r="A933">
        <f>_xlfn.XLOOKUP(D933,BN:BN,BO:BO)</f>
        <v/>
      </c>
      <c r="B933" t="inlineStr">
        <is>
          <t>LLC</t>
        </is>
      </c>
      <c r="C933" t="n">
        <v>98</v>
      </c>
      <c r="D933">
        <f>_xlfn.XLOOKUP(C933,BH:BH,BI:BI)</f>
        <v/>
      </c>
      <c r="E933" t="n">
        <v>26232</v>
      </c>
      <c r="F933" t="inlineStr">
        <is>
          <t>Servicios en España</t>
        </is>
      </c>
      <c r="G933" s="234" t="n">
        <v>45766</v>
      </c>
      <c r="H933" s="234" t="n">
        <v>45767</v>
      </c>
      <c r="I933" t="inlineStr">
        <is>
          <t>ATR</t>
        </is>
      </c>
      <c r="J933">
        <f>_xlfn.XLOOKUP(I933,AS:AS,AU:AU)</f>
        <v/>
      </c>
      <c r="K933" t="inlineStr">
        <is>
          <t>EUR</t>
        </is>
      </c>
      <c r="L933" s="238" t="n">
        <v>2072</v>
      </c>
      <c r="M933">
        <f>L933*_xlfn.XLOOKUP(K933,AM:AM,AN:AN)</f>
        <v/>
      </c>
      <c r="N933">
        <f>L933*_xlfn.XLOOKUP(K933,AM:AM,AO:AO)</f>
        <v/>
      </c>
      <c r="O933" s="238" t="n">
        <v>0</v>
      </c>
      <c r="P933">
        <f>O933*_xlfn.XLOOKUP(K933,AM:AM,AN:AN)</f>
        <v/>
      </c>
      <c r="Q933">
        <f>O933*_xlfn.XLOOKUP(K933,AM:AM,AO:AO)</f>
        <v/>
      </c>
      <c r="R933">
        <f>_xlfn.XLOOKUP(E933,AF:AF,AG:AG)</f>
        <v/>
      </c>
      <c r="S933">
        <f>_xlfn.XLOOKUP(E933,AF:AF,AI:AI)</f>
        <v/>
      </c>
      <c r="T933">
        <f>WEEKNUM(G933)</f>
        <v/>
      </c>
      <c r="U933">
        <f>YEAR(G933)</f>
        <v/>
      </c>
      <c r="V933" s="117">
        <f>IFERROR(Q933/N933,"0")</f>
        <v/>
      </c>
      <c r="AF933" t="n">
        <v>31088</v>
      </c>
      <c r="AG933" t="inlineStr">
        <is>
          <t>DOMUS NOVA</t>
        </is>
      </c>
      <c r="AH933" t="inlineStr">
        <is>
          <t>HTL</t>
        </is>
      </c>
      <c r="AI933" t="inlineStr">
        <is>
          <t>United Kingdom</t>
        </is>
      </c>
      <c r="BH933" t="n">
        <v>990</v>
      </c>
      <c r="BI933" t="inlineStr">
        <is>
          <t>MinervaH</t>
        </is>
      </c>
    </row>
    <row r="934">
      <c r="A934">
        <f>_xlfn.XLOOKUP(D934,BN:BN,BO:BO)</f>
        <v/>
      </c>
      <c r="B934" t="inlineStr">
        <is>
          <t>LLC</t>
        </is>
      </c>
      <c r="C934" t="n">
        <v>98</v>
      </c>
      <c r="D934">
        <f>_xlfn.XLOOKUP(C934,BH:BH,BI:BI)</f>
        <v/>
      </c>
      <c r="E934" t="n">
        <v>26232</v>
      </c>
      <c r="F934" t="inlineStr">
        <is>
          <t>Servicios en España</t>
        </is>
      </c>
      <c r="G934" s="234" t="n">
        <v>45763</v>
      </c>
      <c r="H934" s="234" t="n">
        <v>45766</v>
      </c>
      <c r="I934" t="inlineStr">
        <is>
          <t>ATR</t>
        </is>
      </c>
      <c r="J934">
        <f>_xlfn.XLOOKUP(I934,AS:AS,AU:AU)</f>
        <v/>
      </c>
      <c r="K934" t="inlineStr">
        <is>
          <t>EUR</t>
        </is>
      </c>
      <c r="L934" s="238" t="n">
        <v>20218</v>
      </c>
      <c r="M934">
        <f>L934*_xlfn.XLOOKUP(K934,AM:AM,AN:AN)</f>
        <v/>
      </c>
      <c r="N934">
        <f>L934*_xlfn.XLOOKUP(K934,AM:AM,AO:AO)</f>
        <v/>
      </c>
      <c r="O934" s="238" t="n">
        <v>0</v>
      </c>
      <c r="P934">
        <f>O934*_xlfn.XLOOKUP(K934,AM:AM,AN:AN)</f>
        <v/>
      </c>
      <c r="Q934">
        <f>O934*_xlfn.XLOOKUP(K934,AM:AM,AO:AO)</f>
        <v/>
      </c>
      <c r="R934">
        <f>_xlfn.XLOOKUP(E934,AF:AF,AG:AG)</f>
        <v/>
      </c>
      <c r="S934">
        <f>_xlfn.XLOOKUP(E934,AF:AF,AI:AI)</f>
        <v/>
      </c>
      <c r="T934">
        <f>WEEKNUM(G934)</f>
        <v/>
      </c>
      <c r="U934">
        <f>YEAR(G934)</f>
        <v/>
      </c>
      <c r="V934" s="117">
        <f>IFERROR(Q934/N934,"0")</f>
        <v/>
      </c>
      <c r="AF934" t="n">
        <v>31112</v>
      </c>
      <c r="AG934" t="inlineStr">
        <is>
          <t>Grand Velas , Riviera Nayarit</t>
        </is>
      </c>
      <c r="AH934" t="inlineStr">
        <is>
          <t>HTL</t>
        </is>
      </c>
      <c r="AI934" t="inlineStr">
        <is>
          <t>Mexico</t>
        </is>
      </c>
      <c r="BH934" t="n">
        <v>991</v>
      </c>
      <c r="BI934" t="inlineStr">
        <is>
          <t>LucianaE</t>
        </is>
      </c>
    </row>
    <row r="935">
      <c r="A935">
        <f>_xlfn.XLOOKUP(D935,BN:BN,BO:BO)</f>
        <v/>
      </c>
      <c r="B935" t="inlineStr">
        <is>
          <t>LLC</t>
        </is>
      </c>
      <c r="C935" t="n">
        <v>98</v>
      </c>
      <c r="D935">
        <f>_xlfn.XLOOKUP(C935,BH:BH,BI:BI)</f>
        <v/>
      </c>
      <c r="E935" t="n">
        <v>26232</v>
      </c>
      <c r="F935" t="inlineStr">
        <is>
          <t>Traslado Mercedes Minivan + Mercedes Class E</t>
        </is>
      </c>
      <c r="G935" s="234" t="n">
        <v>45759</v>
      </c>
      <c r="H935" s="234" t="n">
        <v>45767</v>
      </c>
      <c r="I935" t="inlineStr">
        <is>
          <t>TRF</t>
        </is>
      </c>
      <c r="J935">
        <f>_xlfn.XLOOKUP(I935,AS:AS,AU:AU)</f>
        <v/>
      </c>
      <c r="K935" t="inlineStr">
        <is>
          <t>EUR</t>
        </is>
      </c>
      <c r="L935" s="238" t="n">
        <v>187.5</v>
      </c>
      <c r="M935">
        <f>L935*_xlfn.XLOOKUP(K935,AM:AM,AN:AN)</f>
        <v/>
      </c>
      <c r="N935">
        <f>L935*_xlfn.XLOOKUP(K935,AM:AM,AO:AO)</f>
        <v/>
      </c>
      <c r="O935" s="238" t="n">
        <v>0</v>
      </c>
      <c r="P935">
        <f>O935*_xlfn.XLOOKUP(K935,AM:AM,AN:AN)</f>
        <v/>
      </c>
      <c r="Q935">
        <f>O935*_xlfn.XLOOKUP(K935,AM:AM,AO:AO)</f>
        <v/>
      </c>
      <c r="R935">
        <f>_xlfn.XLOOKUP(E935,AF:AF,AG:AG)</f>
        <v/>
      </c>
      <c r="S935">
        <f>_xlfn.XLOOKUP(E935,AF:AF,AI:AI)</f>
        <v/>
      </c>
      <c r="T935">
        <f>WEEKNUM(G935)</f>
        <v/>
      </c>
      <c r="U935">
        <f>YEAR(G935)</f>
        <v/>
      </c>
      <c r="V935" s="117">
        <f>IFERROR(Q935/N935,"0")</f>
        <v/>
      </c>
      <c r="AF935" t="n">
        <v>31172</v>
      </c>
      <c r="AG935" t="inlineStr">
        <is>
          <t>IBERIA</t>
        </is>
      </c>
      <c r="AH935" t="inlineStr">
        <is>
          <t>ABC</t>
        </is>
      </c>
      <c r="AI935" t="inlineStr">
        <is>
          <t>Spain</t>
        </is>
      </c>
      <c r="BH935" t="n">
        <v>992</v>
      </c>
      <c r="BI935" t="inlineStr">
        <is>
          <t>VivianaS</t>
        </is>
      </c>
    </row>
    <row r="936">
      <c r="A936">
        <f>_xlfn.XLOOKUP(D936,BN:BN,BO:BO)</f>
        <v/>
      </c>
      <c r="B936" t="inlineStr">
        <is>
          <t>LLC</t>
        </is>
      </c>
      <c r="C936" t="n">
        <v>98</v>
      </c>
      <c r="D936">
        <f>_xlfn.XLOOKUP(C936,BH:BH,BI:BI)</f>
        <v/>
      </c>
      <c r="E936" t="n">
        <v>27092</v>
      </c>
      <c r="F936" t="inlineStr">
        <is>
          <t>Carpeta porta block Tamaño esquela</t>
        </is>
      </c>
      <c r="G936" s="234" t="n">
        <v>45759</v>
      </c>
      <c r="H936" s="234" t="n">
        <v>45767</v>
      </c>
      <c r="I936" t="inlineStr">
        <is>
          <t>OTR</t>
        </is>
      </c>
      <c r="J936">
        <f>_xlfn.XLOOKUP(I936,AS:AS,AU:AU)</f>
        <v/>
      </c>
      <c r="K936" t="inlineStr">
        <is>
          <t>EUR</t>
        </is>
      </c>
      <c r="L936" s="238" t="n">
        <v>21.34</v>
      </c>
      <c r="M936">
        <f>L936*_xlfn.XLOOKUP(K936,AM:AM,AN:AN)</f>
        <v/>
      </c>
      <c r="N936">
        <f>L936*_xlfn.XLOOKUP(K936,AM:AM,AO:AO)</f>
        <v/>
      </c>
      <c r="O936" s="238" t="n">
        <v>0</v>
      </c>
      <c r="P936">
        <f>O936*_xlfn.XLOOKUP(K936,AM:AM,AN:AN)</f>
        <v/>
      </c>
      <c r="Q936">
        <f>O936*_xlfn.XLOOKUP(K936,AM:AM,AO:AO)</f>
        <v/>
      </c>
      <c r="R936">
        <f>_xlfn.XLOOKUP(E936,AF:AF,AG:AG)</f>
        <v/>
      </c>
      <c r="S936">
        <f>_xlfn.XLOOKUP(E936,AF:AF,AI:AI)</f>
        <v/>
      </c>
      <c r="T936">
        <f>WEEKNUM(G936)</f>
        <v/>
      </c>
      <c r="U936">
        <f>YEAR(G936)</f>
        <v/>
      </c>
      <c r="V936" s="117">
        <f>IFERROR(Q936/N936,"0")</f>
        <v/>
      </c>
      <c r="AF936" t="n">
        <v>31173</v>
      </c>
      <c r="AG936" t="inlineStr">
        <is>
          <t>Bellevue Hotel &amp; Appartement Management AG</t>
        </is>
      </c>
      <c r="AH936" t="inlineStr">
        <is>
          <t>HTL</t>
        </is>
      </c>
      <c r="AI936" t="inlineStr">
        <is>
          <t>Switzerland</t>
        </is>
      </c>
      <c r="BH936" t="n">
        <v>993</v>
      </c>
      <c r="BI936" t="inlineStr">
        <is>
          <t>MartinB</t>
        </is>
      </c>
    </row>
    <row r="937">
      <c r="A937">
        <f>_xlfn.XLOOKUP(D937,BN:BN,BO:BO)</f>
        <v/>
      </c>
      <c r="B937" t="inlineStr">
        <is>
          <t>LLC</t>
        </is>
      </c>
      <c r="C937" t="n">
        <v>98</v>
      </c>
      <c r="D937">
        <f>_xlfn.XLOOKUP(C937,BH:BH,BI:BI)</f>
        <v/>
      </c>
      <c r="E937" t="n">
        <v>26232</v>
      </c>
      <c r="F937" t="inlineStr">
        <is>
          <t>Servicios extras con proveedor de España</t>
        </is>
      </c>
      <c r="G937" s="234" t="n">
        <v>45759</v>
      </c>
      <c r="H937" s="234" t="n">
        <v>45767</v>
      </c>
      <c r="I937" t="inlineStr">
        <is>
          <t>ATR</t>
        </is>
      </c>
      <c r="J937">
        <f>_xlfn.XLOOKUP(I937,AS:AS,AU:AU)</f>
        <v/>
      </c>
      <c r="K937" t="inlineStr">
        <is>
          <t>EUR</t>
        </is>
      </c>
      <c r="L937" s="238" t="n">
        <v>824.05</v>
      </c>
      <c r="M937">
        <f>L937*_xlfn.XLOOKUP(K937,AM:AM,AN:AN)</f>
        <v/>
      </c>
      <c r="N937">
        <f>L937*_xlfn.XLOOKUP(K937,AM:AM,AO:AO)</f>
        <v/>
      </c>
      <c r="O937" s="238" t="n">
        <v>0</v>
      </c>
      <c r="P937">
        <f>O937*_xlfn.XLOOKUP(K937,AM:AM,AN:AN)</f>
        <v/>
      </c>
      <c r="Q937">
        <f>O937*_xlfn.XLOOKUP(K937,AM:AM,AO:AO)</f>
        <v/>
      </c>
      <c r="R937">
        <f>_xlfn.XLOOKUP(E937,AF:AF,AG:AG)</f>
        <v/>
      </c>
      <c r="S937">
        <f>_xlfn.XLOOKUP(E937,AF:AF,AI:AI)</f>
        <v/>
      </c>
      <c r="T937">
        <f>WEEKNUM(G937)</f>
        <v/>
      </c>
      <c r="U937">
        <f>YEAR(G937)</f>
        <v/>
      </c>
      <c r="V937" s="117">
        <f>IFERROR(Q937/N937,"0")</f>
        <v/>
      </c>
      <c r="AF937" t="n">
        <v>31179</v>
      </c>
      <c r="AG937" t="inlineStr">
        <is>
          <t>MAISON LEZARD</t>
        </is>
      </c>
      <c r="AH937" t="inlineStr">
        <is>
          <t>HTL</t>
        </is>
      </c>
      <c r="AI937" t="inlineStr">
        <is>
          <t>Mexico</t>
        </is>
      </c>
      <c r="BH937" t="n">
        <v>994</v>
      </c>
      <c r="BI937" t="inlineStr">
        <is>
          <t>AliciaL</t>
        </is>
      </c>
    </row>
    <row r="938">
      <c r="A938">
        <f>_xlfn.XLOOKUP(D938,BN:BN,BO:BO)</f>
        <v/>
      </c>
      <c r="B938" t="inlineStr">
        <is>
          <t>LLC</t>
        </is>
      </c>
      <c r="C938" t="n">
        <v>98</v>
      </c>
      <c r="D938">
        <f>_xlfn.XLOOKUP(C938,BH:BH,BI:BI)</f>
        <v/>
      </c>
      <c r="E938" t="n">
        <v>26232</v>
      </c>
      <c r="F938" t="inlineStr">
        <is>
          <t>Servicios extras con proveedor de España</t>
        </is>
      </c>
      <c r="G938" s="234" t="n">
        <v>45759</v>
      </c>
      <c r="H938" s="234" t="n">
        <v>45767</v>
      </c>
      <c r="I938" t="inlineStr">
        <is>
          <t>ATR</t>
        </is>
      </c>
      <c r="J938">
        <f>_xlfn.XLOOKUP(I938,AS:AS,AU:AU)</f>
        <v/>
      </c>
      <c r="K938" t="inlineStr">
        <is>
          <t>EUR</t>
        </is>
      </c>
      <c r="L938" s="238" t="n">
        <v>291.4</v>
      </c>
      <c r="M938">
        <f>L938*_xlfn.XLOOKUP(K938,AM:AM,AN:AN)</f>
        <v/>
      </c>
      <c r="N938">
        <f>L938*_xlfn.XLOOKUP(K938,AM:AM,AO:AO)</f>
        <v/>
      </c>
      <c r="O938" s="238" t="n">
        <v>0</v>
      </c>
      <c r="P938">
        <f>O938*_xlfn.XLOOKUP(K938,AM:AM,AN:AN)</f>
        <v/>
      </c>
      <c r="Q938">
        <f>O938*_xlfn.XLOOKUP(K938,AM:AM,AO:AO)</f>
        <v/>
      </c>
      <c r="R938">
        <f>_xlfn.XLOOKUP(E938,AF:AF,AG:AG)</f>
        <v/>
      </c>
      <c r="S938">
        <f>_xlfn.XLOOKUP(E938,AF:AF,AI:AI)</f>
        <v/>
      </c>
      <c r="T938">
        <f>WEEKNUM(G938)</f>
        <v/>
      </c>
      <c r="U938">
        <f>YEAR(G938)</f>
        <v/>
      </c>
      <c r="V938" s="117">
        <f>IFERROR(Q938/N938,"0")</f>
        <v/>
      </c>
      <c r="AF938" t="n">
        <v>31182</v>
      </c>
      <c r="AG938" t="inlineStr">
        <is>
          <t>Torel Palace Lisbon</t>
        </is>
      </c>
      <c r="AH938" t="inlineStr">
        <is>
          <t>HTL</t>
        </is>
      </c>
      <c r="AI938" t="inlineStr">
        <is>
          <t>Portugal</t>
        </is>
      </c>
      <c r="BH938" t="n">
        <v>995</v>
      </c>
      <c r="BI938" t="inlineStr">
        <is>
          <t>LucianaE</t>
        </is>
      </c>
    </row>
    <row r="939">
      <c r="A939">
        <f>_xlfn.XLOOKUP(D939,BN:BN,BO:BO)</f>
        <v/>
      </c>
      <c r="B939" t="inlineStr">
        <is>
          <t>LLC</t>
        </is>
      </c>
      <c r="C939" t="n">
        <v>98</v>
      </c>
      <c r="D939">
        <f>_xlfn.XLOOKUP(C939,BH:BH,BI:BI)</f>
        <v/>
      </c>
      <c r="E939" t="n">
        <v>0</v>
      </c>
      <c r="F939" t="inlineStr">
        <is>
          <t>Gastos de Operación</t>
        </is>
      </c>
      <c r="G939" s="234" t="n">
        <v>45759</v>
      </c>
      <c r="H939" s="234" t="n">
        <v>45767</v>
      </c>
      <c r="I939" t="inlineStr">
        <is>
          <t>HPS</t>
        </is>
      </c>
      <c r="J939">
        <f>_xlfn.XLOOKUP(I939,AS:AS,AU:AU)</f>
        <v/>
      </c>
      <c r="K939" t="inlineStr">
        <is>
          <t>EUR</t>
        </is>
      </c>
      <c r="L939" s="238" t="n">
        <v>1136.87</v>
      </c>
      <c r="M939">
        <f>L939*_xlfn.XLOOKUP(K939,AM:AM,AN:AN)</f>
        <v/>
      </c>
      <c r="N939">
        <f>L939*_xlfn.XLOOKUP(K939,AM:AM,AO:AO)</f>
        <v/>
      </c>
      <c r="O939" s="238" t="n">
        <v>1136.87</v>
      </c>
      <c r="P939">
        <f>O939*_xlfn.XLOOKUP(K939,AM:AM,AN:AN)</f>
        <v/>
      </c>
      <c r="Q939">
        <f>O939*_xlfn.XLOOKUP(K939,AM:AM,AO:AO)</f>
        <v/>
      </c>
      <c r="R939">
        <f>_xlfn.XLOOKUP(E939,AF:AF,AG:AG)</f>
        <v/>
      </c>
      <c r="S939">
        <f>_xlfn.XLOOKUP(E939,AF:AF,AI:AI)</f>
        <v/>
      </c>
      <c r="T939">
        <f>WEEKNUM(G939)</f>
        <v/>
      </c>
      <c r="U939">
        <f>YEAR(G939)</f>
        <v/>
      </c>
      <c r="V939" s="117">
        <f>IFERROR(Q939/N939,"0")</f>
        <v/>
      </c>
      <c r="AF939" t="n">
        <v>31202</v>
      </c>
      <c r="AG939" t="inlineStr">
        <is>
          <t>Aldu Experience</t>
        </is>
      </c>
      <c r="AH939" t="inlineStr">
        <is>
          <t>PKT</t>
        </is>
      </c>
      <c r="AI939" t="inlineStr">
        <is>
          <t>Iceland</t>
        </is>
      </c>
      <c r="BH939" t="n">
        <v>996</v>
      </c>
      <c r="BI939" t="inlineStr">
        <is>
          <t>MariaM</t>
        </is>
      </c>
    </row>
    <row r="940">
      <c r="A940">
        <f>_xlfn.XLOOKUP(D940,BN:BN,BO:BO)</f>
        <v/>
      </c>
      <c r="B940" t="inlineStr">
        <is>
          <t>LLC</t>
        </is>
      </c>
      <c r="C940" t="n">
        <v>98</v>
      </c>
      <c r="D940">
        <f>_xlfn.XLOOKUP(C940,BH:BH,BI:BI)</f>
        <v/>
      </c>
      <c r="E940" t="n">
        <v>0</v>
      </c>
      <c r="F940" t="inlineStr">
        <is>
          <t>Honorarios por Servicio Agencia</t>
        </is>
      </c>
      <c r="G940" s="234" t="n">
        <v>45759</v>
      </c>
      <c r="H940" s="234" t="n">
        <v>45767</v>
      </c>
      <c r="I940" t="inlineStr">
        <is>
          <t>HPS</t>
        </is>
      </c>
      <c r="J940">
        <f>_xlfn.XLOOKUP(I940,AS:AS,AU:AU)</f>
        <v/>
      </c>
      <c r="K940" t="inlineStr">
        <is>
          <t>EUR</t>
        </is>
      </c>
      <c r="L940" s="238" t="n">
        <v>2099.18</v>
      </c>
      <c r="M940">
        <f>L940*_xlfn.XLOOKUP(K940,AM:AM,AN:AN)</f>
        <v/>
      </c>
      <c r="N940">
        <f>L940*_xlfn.XLOOKUP(K940,AM:AM,AO:AO)</f>
        <v/>
      </c>
      <c r="O940" s="238" t="n">
        <v>2099.18</v>
      </c>
      <c r="P940">
        <f>O940*_xlfn.XLOOKUP(K940,AM:AM,AN:AN)</f>
        <v/>
      </c>
      <c r="Q940">
        <f>O940*_xlfn.XLOOKUP(K940,AM:AM,AO:AO)</f>
        <v/>
      </c>
      <c r="R940">
        <f>_xlfn.XLOOKUP(E940,AF:AF,AG:AG)</f>
        <v/>
      </c>
      <c r="S940">
        <f>_xlfn.XLOOKUP(E940,AF:AF,AI:AI)</f>
        <v/>
      </c>
      <c r="T940">
        <f>WEEKNUM(G940)</f>
        <v/>
      </c>
      <c r="U940">
        <f>YEAR(G940)</f>
        <v/>
      </c>
      <c r="V940" s="117">
        <f>IFERROR(Q940/N940,"0")</f>
        <v/>
      </c>
      <c r="AF940" t="n">
        <v>31203</v>
      </c>
      <c r="AG940" t="inlineStr">
        <is>
          <t>Amazing Japan</t>
        </is>
      </c>
      <c r="AH940" t="inlineStr">
        <is>
          <t>PKT</t>
        </is>
      </c>
      <c r="AI940" t="inlineStr">
        <is>
          <t>Japan</t>
        </is>
      </c>
      <c r="BH940" t="n">
        <v>997</v>
      </c>
      <c r="BI940" t="inlineStr">
        <is>
          <t>MariaJose</t>
        </is>
      </c>
    </row>
    <row r="941">
      <c r="A941">
        <f>_xlfn.XLOOKUP(D941,BN:BN,BO:BO)</f>
        <v/>
      </c>
      <c r="B941" t="inlineStr">
        <is>
          <t>LLC</t>
        </is>
      </c>
      <c r="C941" t="n">
        <v>98</v>
      </c>
      <c r="D941">
        <f>_xlfn.XLOOKUP(C941,BH:BH,BI:BI)</f>
        <v/>
      </c>
      <c r="E941" t="n">
        <v>28839</v>
      </c>
      <c r="F941" t="inlineStr">
        <is>
          <t>Hospedaje en Madrid</t>
        </is>
      </c>
      <c r="G941" s="234" t="n">
        <v>45759</v>
      </c>
      <c r="H941" s="234" t="n">
        <v>45767</v>
      </c>
      <c r="I941" t="inlineStr">
        <is>
          <t>HTL</t>
        </is>
      </c>
      <c r="J941">
        <f>_xlfn.XLOOKUP(I941,AS:AS,AU:AU)</f>
        <v/>
      </c>
      <c r="K941" t="inlineStr">
        <is>
          <t>EUR</t>
        </is>
      </c>
      <c r="L941" s="238" t="n">
        <v>2664</v>
      </c>
      <c r="M941">
        <f>L941*_xlfn.XLOOKUP(K941,AM:AM,AN:AN)</f>
        <v/>
      </c>
      <c r="N941">
        <f>L941*_xlfn.XLOOKUP(K941,AM:AM,AO:AO)</f>
        <v/>
      </c>
      <c r="O941" s="238" t="n">
        <v>233.07</v>
      </c>
      <c r="P941">
        <f>O941*_xlfn.XLOOKUP(K941,AM:AM,AN:AN)</f>
        <v/>
      </c>
      <c r="Q941">
        <f>O941*_xlfn.XLOOKUP(K941,AM:AM,AO:AO)</f>
        <v/>
      </c>
      <c r="R941">
        <f>_xlfn.XLOOKUP(E941,AF:AF,AG:AG)</f>
        <v/>
      </c>
      <c r="S941">
        <f>_xlfn.XLOOKUP(E941,AF:AF,AI:AI)</f>
        <v/>
      </c>
      <c r="T941">
        <f>WEEKNUM(G941)</f>
        <v/>
      </c>
      <c r="U941">
        <f>YEAR(G941)</f>
        <v/>
      </c>
      <c r="V941" s="117">
        <f>IFERROR(Q941/N941,"0")</f>
        <v/>
      </c>
      <c r="AF941" t="n">
        <v>31204</v>
      </c>
      <c r="AG941" t="inlineStr">
        <is>
          <t>ASIA LEGEND TRAVEL</t>
        </is>
      </c>
      <c r="AH941" t="inlineStr">
        <is>
          <t>PKT</t>
        </is>
      </c>
      <c r="AI941" t="inlineStr">
        <is>
          <t>Vietnam</t>
        </is>
      </c>
      <c r="BH941" t="n">
        <v>998</v>
      </c>
      <c r="BI941" t="inlineStr">
        <is>
          <t>PaulinaA</t>
        </is>
      </c>
    </row>
    <row r="942">
      <c r="A942">
        <f>_xlfn.XLOOKUP(D942,BN:BN,BO:BO)</f>
        <v/>
      </c>
      <c r="B942" t="inlineStr">
        <is>
          <t>LLC</t>
        </is>
      </c>
      <c r="C942" t="n">
        <v>98</v>
      </c>
      <c r="D942">
        <f>_xlfn.XLOOKUP(C942,BH:BH,BI:BI)</f>
        <v/>
      </c>
      <c r="E942" t="n">
        <v>27048</v>
      </c>
      <c r="F942" t="inlineStr">
        <is>
          <t>Hospedaje</t>
        </is>
      </c>
      <c r="G942" s="234" t="n">
        <v>45759</v>
      </c>
      <c r="H942" s="234" t="n">
        <v>45767</v>
      </c>
      <c r="I942" t="inlineStr">
        <is>
          <t>HTL</t>
        </is>
      </c>
      <c r="J942">
        <f>_xlfn.XLOOKUP(I942,AS:AS,AU:AU)</f>
        <v/>
      </c>
      <c r="K942" t="inlineStr">
        <is>
          <t>EUR</t>
        </is>
      </c>
      <c r="L942" s="238" t="n">
        <v>1250.15</v>
      </c>
      <c r="M942">
        <f>L942*_xlfn.XLOOKUP(K942,AM:AM,AN:AN)</f>
        <v/>
      </c>
      <c r="N942">
        <f>L942*_xlfn.XLOOKUP(K942,AM:AM,AO:AO)</f>
        <v/>
      </c>
      <c r="O942" s="238" t="n">
        <v>102.31</v>
      </c>
      <c r="P942">
        <f>O942*_xlfn.XLOOKUP(K942,AM:AM,AN:AN)</f>
        <v/>
      </c>
      <c r="Q942">
        <f>O942*_xlfn.XLOOKUP(K942,AM:AM,AO:AO)</f>
        <v/>
      </c>
      <c r="R942">
        <f>_xlfn.XLOOKUP(E942,AF:AF,AG:AG)</f>
        <v/>
      </c>
      <c r="S942">
        <f>_xlfn.XLOOKUP(E942,AF:AF,AI:AI)</f>
        <v/>
      </c>
      <c r="T942">
        <f>WEEKNUM(G942)</f>
        <v/>
      </c>
      <c r="U942">
        <f>YEAR(G942)</f>
        <v/>
      </c>
      <c r="V942" s="117">
        <f>IFERROR(Q942/N942,"0")</f>
        <v/>
      </c>
      <c r="AF942" t="n">
        <v>31205</v>
      </c>
      <c r="AG942" t="inlineStr">
        <is>
          <t>EET Destination Management</t>
        </is>
      </c>
      <c r="AH942" t="inlineStr">
        <is>
          <t>PKT</t>
        </is>
      </c>
      <c r="AI942" t="inlineStr">
        <is>
          <t>United Arab Emirates</t>
        </is>
      </c>
      <c r="BH942" t="n">
        <v>999</v>
      </c>
      <c r="BI942" t="inlineStr">
        <is>
          <t>PaulinaA</t>
        </is>
      </c>
    </row>
    <row r="943">
      <c r="A943">
        <f>_xlfn.XLOOKUP(D943,BN:BN,BO:BO)</f>
        <v/>
      </c>
      <c r="B943" t="inlineStr">
        <is>
          <t>LLC</t>
        </is>
      </c>
      <c r="C943" t="n">
        <v>99</v>
      </c>
      <c r="D943">
        <f>_xlfn.XLOOKUP(C943,BH:BH,BI:BI)</f>
        <v/>
      </c>
      <c r="E943" t="n">
        <v>25274</v>
      </c>
      <c r="F943" t="inlineStr">
        <is>
          <t>ZANIER LE CHALET</t>
        </is>
      </c>
      <c r="G943" s="234" t="n">
        <v>45661</v>
      </c>
      <c r="H943" s="234" t="n">
        <v>45667</v>
      </c>
      <c r="I943" t="inlineStr">
        <is>
          <t>HTL</t>
        </is>
      </c>
      <c r="J943">
        <f>_xlfn.XLOOKUP(I943,AS:AS,AU:AU)</f>
        <v/>
      </c>
      <c r="K943" t="inlineStr">
        <is>
          <t>EUR</t>
        </is>
      </c>
      <c r="L943" s="238" t="n">
        <v>26938.8</v>
      </c>
      <c r="M943">
        <f>L943*_xlfn.XLOOKUP(K943,AM:AM,AN:AN)</f>
        <v/>
      </c>
      <c r="N943">
        <f>L943*_xlfn.XLOOKUP(K943,AM:AM,AO:AO)</f>
        <v/>
      </c>
      <c r="O943" s="238" t="n">
        <v>5387.76</v>
      </c>
      <c r="P943">
        <f>O943*_xlfn.XLOOKUP(K943,AM:AM,AN:AN)</f>
        <v/>
      </c>
      <c r="Q943">
        <f>O943*_xlfn.XLOOKUP(K943,AM:AM,AO:AO)</f>
        <v/>
      </c>
      <c r="R943">
        <f>_xlfn.XLOOKUP(E943,AF:AF,AG:AG)</f>
        <v/>
      </c>
      <c r="S943">
        <f>_xlfn.XLOOKUP(E943,AF:AF,AI:AI)</f>
        <v/>
      </c>
      <c r="T943">
        <f>WEEKNUM(G943)</f>
        <v/>
      </c>
      <c r="U943">
        <f>YEAR(G943)</f>
        <v/>
      </c>
      <c r="V943" s="117">
        <f>IFERROR(Q943/N943,"0")</f>
        <v/>
      </c>
      <c r="AF943" t="n">
        <v>31216</v>
      </c>
      <c r="AG943" t="inlineStr">
        <is>
          <t>AUREA CONVENTO CAPUCHINOS EUROSTAR HOTELS</t>
        </is>
      </c>
      <c r="AH943" t="inlineStr">
        <is>
          <t>HTL</t>
        </is>
      </c>
      <c r="AI943" t="inlineStr">
        <is>
          <t>Spain</t>
        </is>
      </c>
      <c r="BH943" t="n">
        <v>1000</v>
      </c>
      <c r="BI943" t="inlineStr">
        <is>
          <t>PaulinaA</t>
        </is>
      </c>
    </row>
    <row r="944">
      <c r="A944">
        <f>_xlfn.XLOOKUP(D944,BN:BN,BO:BO)</f>
        <v/>
      </c>
      <c r="B944" t="inlineStr">
        <is>
          <t>LLC</t>
        </is>
      </c>
      <c r="C944" t="n">
        <v>100</v>
      </c>
      <c r="D944">
        <f>_xlfn.XLOOKUP(C944,BH:BH,BI:BI)</f>
        <v/>
      </c>
      <c r="E944" t="n">
        <v>25372</v>
      </c>
      <c r="F944" t="inlineStr">
        <is>
          <t>VIP Meet &amp; Greet Spain</t>
        </is>
      </c>
      <c r="G944" s="234" t="n">
        <v>45829</v>
      </c>
      <c r="H944" s="234" t="n">
        <v>45863</v>
      </c>
      <c r="I944" t="inlineStr">
        <is>
          <t>TRF</t>
        </is>
      </c>
      <c r="J944">
        <f>_xlfn.XLOOKUP(I944,AS:AS,AU:AU)</f>
        <v/>
      </c>
      <c r="K944" t="inlineStr">
        <is>
          <t>USD</t>
        </is>
      </c>
      <c r="L944" s="238" t="n">
        <v>1586</v>
      </c>
      <c r="M944">
        <f>L944*_xlfn.XLOOKUP(K944,AM:AM,AN:AN)</f>
        <v/>
      </c>
      <c r="N944">
        <f>L944*_xlfn.XLOOKUP(K944,AM:AM,AO:AO)</f>
        <v/>
      </c>
      <c r="O944" s="238" t="n">
        <v>0</v>
      </c>
      <c r="P944">
        <f>O944*_xlfn.XLOOKUP(K944,AM:AM,AN:AN)</f>
        <v/>
      </c>
      <c r="Q944">
        <f>O944*_xlfn.XLOOKUP(K944,AM:AM,AO:AO)</f>
        <v/>
      </c>
      <c r="R944">
        <f>_xlfn.XLOOKUP(E944,AF:AF,AG:AG)</f>
        <v/>
      </c>
      <c r="S944">
        <f>_xlfn.XLOOKUP(E944,AF:AF,AI:AI)</f>
        <v/>
      </c>
      <c r="T944">
        <f>WEEKNUM(G944)</f>
        <v/>
      </c>
      <c r="U944">
        <f>YEAR(G944)</f>
        <v/>
      </c>
      <c r="V944" s="117">
        <f>IFERROR(Q944/N944,"0")</f>
        <v/>
      </c>
      <c r="AF944" t="n">
        <v>31217</v>
      </c>
      <c r="AG944" t="inlineStr">
        <is>
          <t>ITALYCHARME</t>
        </is>
      </c>
      <c r="AH944" t="inlineStr">
        <is>
          <t>PKT</t>
        </is>
      </c>
      <c r="AI944" t="inlineStr">
        <is>
          <t>Italy</t>
        </is>
      </c>
      <c r="BH944" t="n">
        <v>1001</v>
      </c>
      <c r="BI944" t="inlineStr">
        <is>
          <t>PaulinaA</t>
        </is>
      </c>
    </row>
    <row r="945">
      <c r="A945">
        <f>_xlfn.XLOOKUP(D945,BN:BN,BO:BO)</f>
        <v/>
      </c>
      <c r="B945" t="inlineStr">
        <is>
          <t>LLC</t>
        </is>
      </c>
      <c r="C945" t="n">
        <v>100</v>
      </c>
      <c r="D945">
        <f>_xlfn.XLOOKUP(C945,BH:BH,BI:BI)</f>
        <v/>
      </c>
      <c r="E945" t="n">
        <v>24262</v>
      </c>
      <c r="F945" t="inlineStr">
        <is>
          <t xml:space="preserve">VUELOS MADRID </t>
        </is>
      </c>
      <c r="G945" s="234" t="n">
        <v>45829</v>
      </c>
      <c r="H945" s="234" t="n">
        <v>45863</v>
      </c>
      <c r="I945" t="inlineStr">
        <is>
          <t>VLO</t>
        </is>
      </c>
      <c r="J945">
        <f>_xlfn.XLOOKUP(I945,AS:AS,AU:AU)</f>
        <v/>
      </c>
      <c r="K945" t="inlineStr">
        <is>
          <t>USD</t>
        </is>
      </c>
      <c r="L945" s="238" t="n">
        <v>2997</v>
      </c>
      <c r="M945">
        <f>L945*_xlfn.XLOOKUP(K945,AM:AM,AN:AN)</f>
        <v/>
      </c>
      <c r="N945">
        <f>L945*_xlfn.XLOOKUP(K945,AM:AM,AO:AO)</f>
        <v/>
      </c>
      <c r="O945" s="238" t="n">
        <v>0</v>
      </c>
      <c r="P945">
        <f>O945*_xlfn.XLOOKUP(K945,AM:AM,AN:AN)</f>
        <v/>
      </c>
      <c r="Q945">
        <f>O945*_xlfn.XLOOKUP(K945,AM:AM,AO:AO)</f>
        <v/>
      </c>
      <c r="R945">
        <f>_xlfn.XLOOKUP(E945,AF:AF,AG:AG)</f>
        <v/>
      </c>
      <c r="S945">
        <f>_xlfn.XLOOKUP(E945,AF:AF,AI:AI)</f>
        <v/>
      </c>
      <c r="T945">
        <f>WEEKNUM(G945)</f>
        <v/>
      </c>
      <c r="U945">
        <f>YEAR(G945)</f>
        <v/>
      </c>
      <c r="V945" s="117">
        <f>IFERROR(Q945/N945,"0")</f>
        <v/>
      </c>
      <c r="AF945" t="n">
        <v>31218</v>
      </c>
      <c r="AG945" t="inlineStr">
        <is>
          <t>HOTEL LAS MAJADAS</t>
        </is>
      </c>
      <c r="AH945" t="inlineStr">
        <is>
          <t>HTL</t>
        </is>
      </c>
      <c r="AI945" t="inlineStr">
        <is>
          <t>Chile</t>
        </is>
      </c>
      <c r="BH945" t="n">
        <v>1002</v>
      </c>
      <c r="BI945" t="inlineStr">
        <is>
          <t>IsraelB</t>
        </is>
      </c>
    </row>
    <row r="946">
      <c r="A946">
        <f>_xlfn.XLOOKUP(D946,BN:BN,BO:BO)</f>
        <v/>
      </c>
      <c r="B946" t="inlineStr">
        <is>
          <t>LLC</t>
        </is>
      </c>
      <c r="C946" t="n">
        <v>100</v>
      </c>
      <c r="D946">
        <f>_xlfn.XLOOKUP(C946,BH:BH,BI:BI)</f>
        <v/>
      </c>
      <c r="E946" t="n">
        <v>24262</v>
      </c>
      <c r="F946" t="inlineStr">
        <is>
          <t>VUELO MADRID</t>
        </is>
      </c>
      <c r="G946" s="234" t="n">
        <v>45829</v>
      </c>
      <c r="H946" s="234" t="n">
        <v>45863</v>
      </c>
      <c r="I946" t="inlineStr">
        <is>
          <t>VLO</t>
        </is>
      </c>
      <c r="J946">
        <f>_xlfn.XLOOKUP(I946,AS:AS,AU:AU)</f>
        <v/>
      </c>
      <c r="K946" t="inlineStr">
        <is>
          <t>USD</t>
        </is>
      </c>
      <c r="L946" s="238" t="n">
        <v>2997</v>
      </c>
      <c r="M946">
        <f>L946*_xlfn.XLOOKUP(K946,AM:AM,AN:AN)</f>
        <v/>
      </c>
      <c r="N946">
        <f>L946*_xlfn.XLOOKUP(K946,AM:AM,AO:AO)</f>
        <v/>
      </c>
      <c r="O946" s="238" t="n">
        <v>0</v>
      </c>
      <c r="P946">
        <f>O946*_xlfn.XLOOKUP(K946,AM:AM,AN:AN)</f>
        <v/>
      </c>
      <c r="Q946">
        <f>O946*_xlfn.XLOOKUP(K946,AM:AM,AO:AO)</f>
        <v/>
      </c>
      <c r="R946">
        <f>_xlfn.XLOOKUP(E946,AF:AF,AG:AG)</f>
        <v/>
      </c>
      <c r="S946">
        <f>_xlfn.XLOOKUP(E946,AF:AF,AI:AI)</f>
        <v/>
      </c>
      <c r="T946">
        <f>WEEKNUM(G946)</f>
        <v/>
      </c>
      <c r="U946">
        <f>YEAR(G946)</f>
        <v/>
      </c>
      <c r="V946" s="117">
        <f>IFERROR(Q946/N946,"0")</f>
        <v/>
      </c>
      <c r="AF946" t="n">
        <v>31219</v>
      </c>
      <c r="AG946" t="inlineStr">
        <is>
          <t>MANIAGO SAFARIS.LTD</t>
        </is>
      </c>
      <c r="AH946" t="inlineStr">
        <is>
          <t>PKT</t>
        </is>
      </c>
      <c r="AI946" t="inlineStr">
        <is>
          <t>Kenya</t>
        </is>
      </c>
      <c r="BH946" t="n">
        <v>1003</v>
      </c>
      <c r="BI946" t="inlineStr">
        <is>
          <t>MartinB</t>
        </is>
      </c>
    </row>
    <row r="947">
      <c r="A947">
        <f>_xlfn.XLOOKUP(D947,BN:BN,BO:BO)</f>
        <v/>
      </c>
      <c r="B947" t="inlineStr">
        <is>
          <t>LLC</t>
        </is>
      </c>
      <c r="C947" t="n">
        <v>100</v>
      </c>
      <c r="D947">
        <f>_xlfn.XLOOKUP(C947,BH:BH,BI:BI)</f>
        <v/>
      </c>
      <c r="E947" t="n">
        <v>24262</v>
      </c>
      <c r="F947" t="inlineStr">
        <is>
          <t>VUELO MADRID</t>
        </is>
      </c>
      <c r="G947" s="234" t="n">
        <v>45829</v>
      </c>
      <c r="H947" s="234" t="n">
        <v>45863</v>
      </c>
      <c r="I947" t="inlineStr">
        <is>
          <t>VLO</t>
        </is>
      </c>
      <c r="J947">
        <f>_xlfn.XLOOKUP(I947,AS:AS,AU:AU)</f>
        <v/>
      </c>
      <c r="K947" t="inlineStr">
        <is>
          <t>USD</t>
        </is>
      </c>
      <c r="L947" s="238" t="n">
        <v>2997</v>
      </c>
      <c r="M947">
        <f>L947*_xlfn.XLOOKUP(K947,AM:AM,AN:AN)</f>
        <v/>
      </c>
      <c r="N947">
        <f>L947*_xlfn.XLOOKUP(K947,AM:AM,AO:AO)</f>
        <v/>
      </c>
      <c r="O947" s="238" t="n">
        <v>0</v>
      </c>
      <c r="P947">
        <f>O947*_xlfn.XLOOKUP(K947,AM:AM,AN:AN)</f>
        <v/>
      </c>
      <c r="Q947">
        <f>O947*_xlfn.XLOOKUP(K947,AM:AM,AO:AO)</f>
        <v/>
      </c>
      <c r="R947">
        <f>_xlfn.XLOOKUP(E947,AF:AF,AG:AG)</f>
        <v/>
      </c>
      <c r="S947">
        <f>_xlfn.XLOOKUP(E947,AF:AF,AI:AI)</f>
        <v/>
      </c>
      <c r="T947">
        <f>WEEKNUM(G947)</f>
        <v/>
      </c>
      <c r="U947">
        <f>YEAR(G947)</f>
        <v/>
      </c>
      <c r="V947" s="117">
        <f>IFERROR(Q947/N947,"0")</f>
        <v/>
      </c>
      <c r="AF947" t="n">
        <v>31220</v>
      </c>
      <c r="AG947" t="inlineStr">
        <is>
          <t>Moroccan Secret Handbook The Luxury Travel</t>
        </is>
      </c>
      <c r="AH947" t="inlineStr">
        <is>
          <t>PKT</t>
        </is>
      </c>
      <c r="AI947" t="inlineStr">
        <is>
          <t>Morocco</t>
        </is>
      </c>
      <c r="BH947" t="n">
        <v>1004</v>
      </c>
      <c r="BI947" t="inlineStr">
        <is>
          <t>IsraelB</t>
        </is>
      </c>
    </row>
    <row r="948">
      <c r="A948">
        <f>_xlfn.XLOOKUP(D948,BN:BN,BO:BO)</f>
        <v/>
      </c>
      <c r="B948" t="inlineStr">
        <is>
          <t>LLC</t>
        </is>
      </c>
      <c r="C948" t="n">
        <v>100</v>
      </c>
      <c r="D948">
        <f>_xlfn.XLOOKUP(C948,BH:BH,BI:BI)</f>
        <v/>
      </c>
      <c r="E948" t="n">
        <v>24262</v>
      </c>
      <c r="F948" t="inlineStr">
        <is>
          <t>VUELO MADRID</t>
        </is>
      </c>
      <c r="G948" s="234" t="n">
        <v>45829</v>
      </c>
      <c r="H948" s="234" t="n">
        <v>45863</v>
      </c>
      <c r="I948" t="inlineStr">
        <is>
          <t>VLO</t>
        </is>
      </c>
      <c r="J948">
        <f>_xlfn.XLOOKUP(I948,AS:AS,AU:AU)</f>
        <v/>
      </c>
      <c r="K948" t="inlineStr">
        <is>
          <t>USD</t>
        </is>
      </c>
      <c r="L948" s="238" t="n">
        <v>2997</v>
      </c>
      <c r="M948">
        <f>L948*_xlfn.XLOOKUP(K948,AM:AM,AN:AN)</f>
        <v/>
      </c>
      <c r="N948">
        <f>L948*_xlfn.XLOOKUP(K948,AM:AM,AO:AO)</f>
        <v/>
      </c>
      <c r="O948" s="238" t="n">
        <v>0</v>
      </c>
      <c r="P948">
        <f>O948*_xlfn.XLOOKUP(K948,AM:AM,AN:AN)</f>
        <v/>
      </c>
      <c r="Q948">
        <f>O948*_xlfn.XLOOKUP(K948,AM:AM,AO:AO)</f>
        <v/>
      </c>
      <c r="R948">
        <f>_xlfn.XLOOKUP(E948,AF:AF,AG:AG)</f>
        <v/>
      </c>
      <c r="S948">
        <f>_xlfn.XLOOKUP(E948,AF:AF,AI:AI)</f>
        <v/>
      </c>
      <c r="T948">
        <f>WEEKNUM(G948)</f>
        <v/>
      </c>
      <c r="U948">
        <f>YEAR(G948)</f>
        <v/>
      </c>
      <c r="V948" s="117">
        <f>IFERROR(Q948/N948,"0")</f>
        <v/>
      </c>
      <c r="AF948" t="n">
        <v>31221</v>
      </c>
      <c r="AG948" t="inlineStr">
        <is>
          <t>Soulspring Sanctuary</t>
        </is>
      </c>
      <c r="AH948" t="inlineStr">
        <is>
          <t>HTL</t>
        </is>
      </c>
      <c r="AI948" t="inlineStr">
        <is>
          <t>Mexico</t>
        </is>
      </c>
      <c r="BH948" t="n">
        <v>1005</v>
      </c>
      <c r="BI948" t="inlineStr">
        <is>
          <t>MariellaG</t>
        </is>
      </c>
    </row>
    <row r="949">
      <c r="A949">
        <f>_xlfn.XLOOKUP(D949,BN:BN,BO:BO)</f>
        <v/>
      </c>
      <c r="B949" t="inlineStr">
        <is>
          <t>LLC</t>
        </is>
      </c>
      <c r="C949" t="n">
        <v>101</v>
      </c>
      <c r="D949">
        <f>_xlfn.XLOOKUP(C949,BH:BH,BI:BI)</f>
        <v/>
      </c>
      <c r="E949" t="n">
        <v>25338</v>
      </c>
      <c r="F949" t="inlineStr">
        <is>
          <t>DMC EXO</t>
        </is>
      </c>
      <c r="G949" s="234" t="n">
        <v>45787</v>
      </c>
      <c r="H949" s="234" t="n">
        <v>45798</v>
      </c>
      <c r="I949" t="inlineStr">
        <is>
          <t>PKT</t>
        </is>
      </c>
      <c r="J949">
        <f>_xlfn.XLOOKUP(I949,AS:AS,AU:AU)</f>
        <v/>
      </c>
      <c r="K949" t="inlineStr">
        <is>
          <t>USD</t>
        </is>
      </c>
      <c r="L949" s="238" t="n">
        <v>54347.22</v>
      </c>
      <c r="M949">
        <f>L949*_xlfn.XLOOKUP(K949,AM:AM,AN:AN)</f>
        <v/>
      </c>
      <c r="N949">
        <f>L949*_xlfn.XLOOKUP(K949,AM:AM,AO:AO)</f>
        <v/>
      </c>
      <c r="O949" s="238" t="n">
        <v>11087.45</v>
      </c>
      <c r="P949">
        <f>O949*_xlfn.XLOOKUP(K949,AM:AM,AN:AN)</f>
        <v/>
      </c>
      <c r="Q949">
        <f>O949*_xlfn.XLOOKUP(K949,AM:AM,AO:AO)</f>
        <v/>
      </c>
      <c r="R949">
        <f>_xlfn.XLOOKUP(E949,AF:AF,AG:AG)</f>
        <v/>
      </c>
      <c r="S949">
        <f>_xlfn.XLOOKUP(E949,AF:AF,AI:AI)</f>
        <v/>
      </c>
      <c r="T949">
        <f>WEEKNUM(G949)</f>
        <v/>
      </c>
      <c r="U949">
        <f>YEAR(G949)</f>
        <v/>
      </c>
      <c r="V949" s="117">
        <f>IFERROR(Q949/N949,"0")</f>
        <v/>
      </c>
      <c r="AF949" t="n">
        <v>31222</v>
      </c>
      <c r="AG949" t="inlineStr">
        <is>
          <t>The Singular Patagonia</t>
        </is>
      </c>
      <c r="AH949" t="inlineStr">
        <is>
          <t>HTL</t>
        </is>
      </c>
      <c r="AI949" t="inlineStr">
        <is>
          <t>Chile</t>
        </is>
      </c>
      <c r="BH949" t="n">
        <v>1006</v>
      </c>
      <c r="BI949" t="inlineStr">
        <is>
          <t>VivianaS</t>
        </is>
      </c>
    </row>
    <row r="950">
      <c r="A950">
        <f>_xlfn.XLOOKUP(D950,BN:BN,BO:BO)</f>
        <v/>
      </c>
      <c r="B950" t="inlineStr">
        <is>
          <t>LLC</t>
        </is>
      </c>
      <c r="C950" t="n">
        <v>101</v>
      </c>
      <c r="D950">
        <f>_xlfn.XLOOKUP(C950,BH:BH,BI:BI)</f>
        <v/>
      </c>
      <c r="E950" t="n">
        <v>0</v>
      </c>
      <c r="F950" t="inlineStr">
        <is>
          <t>Comisión pago tarjeta cliente 3.5%</t>
        </is>
      </c>
      <c r="G950" s="234" t="n">
        <v>45787</v>
      </c>
      <c r="H950" s="234" t="n">
        <v>45798</v>
      </c>
      <c r="I950" t="inlineStr">
        <is>
          <t>CPT</t>
        </is>
      </c>
      <c r="J950">
        <f>_xlfn.XLOOKUP(I950,AS:AS,AU:AU)</f>
        <v/>
      </c>
      <c r="K950" t="inlineStr">
        <is>
          <t>USD</t>
        </is>
      </c>
      <c r="L950" s="238" t="n">
        <v>1628.58</v>
      </c>
      <c r="M950">
        <f>L950*_xlfn.XLOOKUP(K950,AM:AM,AN:AN)</f>
        <v/>
      </c>
      <c r="N950">
        <f>L950*_xlfn.XLOOKUP(K950,AM:AM,AO:AO)</f>
        <v/>
      </c>
      <c r="O950" s="238" t="n">
        <v>1628.58</v>
      </c>
      <c r="P950">
        <f>O950*_xlfn.XLOOKUP(K950,AM:AM,AN:AN)</f>
        <v/>
      </c>
      <c r="Q950">
        <f>O950*_xlfn.XLOOKUP(K950,AM:AM,AO:AO)</f>
        <v/>
      </c>
      <c r="R950">
        <f>_xlfn.XLOOKUP(E950,AF:AF,AG:AG)</f>
        <v/>
      </c>
      <c r="S950">
        <f>_xlfn.XLOOKUP(E950,AF:AF,AI:AI)</f>
        <v/>
      </c>
      <c r="T950">
        <f>WEEKNUM(G950)</f>
        <v/>
      </c>
      <c r="U950">
        <f>YEAR(G950)</f>
        <v/>
      </c>
      <c r="V950" s="117">
        <f>IFERROR(Q950/N950,"0")</f>
        <v/>
      </c>
      <c r="AF950" t="n">
        <v>31223</v>
      </c>
      <c r="AG950" t="inlineStr">
        <is>
          <t>The Singular Lastarria</t>
        </is>
      </c>
      <c r="AH950" t="inlineStr">
        <is>
          <t>HTL</t>
        </is>
      </c>
      <c r="AI950" t="inlineStr">
        <is>
          <t>Chile</t>
        </is>
      </c>
      <c r="BH950" t="n">
        <v>1007</v>
      </c>
      <c r="BI950" t="inlineStr">
        <is>
          <t>MariellaG</t>
        </is>
      </c>
    </row>
    <row r="951">
      <c r="A951">
        <f>_xlfn.XLOOKUP(D951,BN:BN,BO:BO)</f>
        <v/>
      </c>
      <c r="B951" t="inlineStr">
        <is>
          <t>LLC</t>
        </is>
      </c>
      <c r="C951" t="n">
        <v>101</v>
      </c>
      <c r="D951">
        <f>_xlfn.XLOOKUP(C951,BH:BH,BI:BI)</f>
        <v/>
      </c>
      <c r="E951" t="n">
        <v>0</v>
      </c>
      <c r="F951" t="inlineStr">
        <is>
          <t>Sobrecomisión</t>
        </is>
      </c>
      <c r="G951" s="234" t="n">
        <v>45787</v>
      </c>
      <c r="H951" s="234" t="n">
        <v>45798</v>
      </c>
      <c r="I951" t="inlineStr">
        <is>
          <t>HPS</t>
        </is>
      </c>
      <c r="J951">
        <f>_xlfn.XLOOKUP(I951,AS:AS,AU:AU)</f>
        <v/>
      </c>
      <c r="K951" t="inlineStr">
        <is>
          <t>USD</t>
        </is>
      </c>
      <c r="L951" s="238" t="n">
        <v>904.99</v>
      </c>
      <c r="M951">
        <f>L951*_xlfn.XLOOKUP(K951,AM:AM,AN:AN)</f>
        <v/>
      </c>
      <c r="N951">
        <f>L951*_xlfn.XLOOKUP(K951,AM:AM,AO:AO)</f>
        <v/>
      </c>
      <c r="O951" s="238" t="n">
        <v>904.99</v>
      </c>
      <c r="P951">
        <f>O951*_xlfn.XLOOKUP(K951,AM:AM,AN:AN)</f>
        <v/>
      </c>
      <c r="Q951">
        <f>O951*_xlfn.XLOOKUP(K951,AM:AM,AO:AO)</f>
        <v/>
      </c>
      <c r="R951">
        <f>_xlfn.XLOOKUP(E951,AF:AF,AG:AG)</f>
        <v/>
      </c>
      <c r="S951">
        <f>_xlfn.XLOOKUP(E951,AF:AF,AI:AI)</f>
        <v/>
      </c>
      <c r="T951">
        <f>WEEKNUM(G951)</f>
        <v/>
      </c>
      <c r="U951">
        <f>YEAR(G951)</f>
        <v/>
      </c>
      <c r="V951" s="117">
        <f>IFERROR(Q951/N951,"0")</f>
        <v/>
      </c>
      <c r="AF951" t="n">
        <v>31224</v>
      </c>
      <c r="AG951" t="inlineStr">
        <is>
          <t>Trip &amp; Soul</t>
        </is>
      </c>
      <c r="AH951" t="inlineStr">
        <is>
          <t>OTR</t>
        </is>
      </c>
      <c r="AI951" t="inlineStr">
        <is>
          <t>Spain</t>
        </is>
      </c>
      <c r="BH951" t="n">
        <v>1008</v>
      </c>
      <c r="BI951" t="inlineStr">
        <is>
          <t>MariellaG</t>
        </is>
      </c>
    </row>
    <row r="952">
      <c r="A952">
        <f>_xlfn.XLOOKUP(D952,BN:BN,BO:BO)</f>
        <v/>
      </c>
      <c r="B952" t="inlineStr">
        <is>
          <t>LLC</t>
        </is>
      </c>
      <c r="C952" t="n">
        <v>102</v>
      </c>
      <c r="D952">
        <f>_xlfn.XLOOKUP(C952,BH:BH,BI:BI)</f>
        <v/>
      </c>
      <c r="E952" t="n">
        <v>25348</v>
      </c>
      <c r="F952" t="inlineStr">
        <is>
          <t>DESIERTO, BURJ AL ARAB</t>
        </is>
      </c>
      <c r="G952" s="234" t="n">
        <v>45678</v>
      </c>
      <c r="H952" s="234" t="n">
        <v>45683</v>
      </c>
      <c r="I952" t="inlineStr">
        <is>
          <t>PKT</t>
        </is>
      </c>
      <c r="J952">
        <f>_xlfn.XLOOKUP(I952,AS:AS,AU:AU)</f>
        <v/>
      </c>
      <c r="K952" t="inlineStr">
        <is>
          <t>USD</t>
        </is>
      </c>
      <c r="L952" s="238" t="n">
        <v>49681.81</v>
      </c>
      <c r="M952">
        <f>L952*_xlfn.XLOOKUP(K952,AM:AM,AN:AN)</f>
        <v/>
      </c>
      <c r="N952">
        <f>L952*_xlfn.XLOOKUP(K952,AM:AM,AO:AO)</f>
        <v/>
      </c>
      <c r="O952" s="238" t="n">
        <v>9079.809999999999</v>
      </c>
      <c r="P952">
        <f>O952*_xlfn.XLOOKUP(K952,AM:AM,AN:AN)</f>
        <v/>
      </c>
      <c r="Q952">
        <f>O952*_xlfn.XLOOKUP(K952,AM:AM,AO:AO)</f>
        <v/>
      </c>
      <c r="R952">
        <f>_xlfn.XLOOKUP(E952,AF:AF,AG:AG)</f>
        <v/>
      </c>
      <c r="S952">
        <f>_xlfn.XLOOKUP(E952,AF:AF,AI:AI)</f>
        <v/>
      </c>
      <c r="T952">
        <f>WEEKNUM(G952)</f>
        <v/>
      </c>
      <c r="U952">
        <f>YEAR(G952)</f>
        <v/>
      </c>
      <c r="V952" s="117">
        <f>IFERROR(Q952/N952,"0")</f>
        <v/>
      </c>
      <c r="AF952" t="n">
        <v>31235</v>
      </c>
      <c r="AG952" t="inlineStr">
        <is>
          <t>MARRIOTT JAKARTA SOEKARNO HATTA AIRPORT</t>
        </is>
      </c>
      <c r="AH952" t="inlineStr">
        <is>
          <t>HTL</t>
        </is>
      </c>
      <c r="AI952" t="inlineStr">
        <is>
          <t>Indonesia</t>
        </is>
      </c>
      <c r="BH952" t="n">
        <v>1009</v>
      </c>
      <c r="BI952" t="inlineStr">
        <is>
          <t>MinervaH</t>
        </is>
      </c>
    </row>
    <row r="953">
      <c r="A953">
        <f>_xlfn.XLOOKUP(D953,BN:BN,BO:BO)</f>
        <v/>
      </c>
      <c r="B953" t="inlineStr">
        <is>
          <t>LLC</t>
        </is>
      </c>
      <c r="C953" t="n">
        <v>102</v>
      </c>
      <c r="D953">
        <f>_xlfn.XLOOKUP(C953,BH:BH,BI:BI)</f>
        <v/>
      </c>
      <c r="E953" t="n">
        <v>24812</v>
      </c>
      <c r="F953" t="inlineStr">
        <is>
          <t>VUELO DUBAI</t>
        </is>
      </c>
      <c r="G953" s="234" t="n">
        <v>45679</v>
      </c>
      <c r="H953" s="234" t="n">
        <v>45683</v>
      </c>
      <c r="I953" t="inlineStr">
        <is>
          <t>VLO</t>
        </is>
      </c>
      <c r="J953">
        <f>_xlfn.XLOOKUP(I953,AS:AS,AU:AU)</f>
        <v/>
      </c>
      <c r="K953" t="inlineStr">
        <is>
          <t>USD</t>
        </is>
      </c>
      <c r="L953" s="238" t="n">
        <v>4489.6</v>
      </c>
      <c r="M953">
        <f>L953*_xlfn.XLOOKUP(K953,AM:AM,AN:AN)</f>
        <v/>
      </c>
      <c r="N953">
        <f>L953*_xlfn.XLOOKUP(K953,AM:AM,AO:AO)</f>
        <v/>
      </c>
      <c r="O953" s="238" t="n">
        <v>0</v>
      </c>
      <c r="P953">
        <f>O953*_xlfn.XLOOKUP(K953,AM:AM,AN:AN)</f>
        <v/>
      </c>
      <c r="Q953">
        <f>O953*_xlfn.XLOOKUP(K953,AM:AM,AO:AO)</f>
        <v/>
      </c>
      <c r="R953">
        <f>_xlfn.XLOOKUP(E953,AF:AF,AG:AG)</f>
        <v/>
      </c>
      <c r="S953">
        <f>_xlfn.XLOOKUP(E953,AF:AF,AI:AI)</f>
        <v/>
      </c>
      <c r="T953">
        <f>WEEKNUM(G953)</f>
        <v/>
      </c>
      <c r="U953">
        <f>YEAR(G953)</f>
        <v/>
      </c>
      <c r="V953" s="117">
        <f>IFERROR(Q953/N953,"0")</f>
        <v/>
      </c>
      <c r="AF953" t="n">
        <v>31307</v>
      </c>
      <c r="AG953" t="inlineStr">
        <is>
          <t>Samsara Ubud</t>
        </is>
      </c>
      <c r="AH953" t="inlineStr">
        <is>
          <t>HTL</t>
        </is>
      </c>
      <c r="AI953" t="inlineStr">
        <is>
          <t>Indonesia</t>
        </is>
      </c>
      <c r="BH953" t="n">
        <v>1010</v>
      </c>
      <c r="BI953" t="inlineStr">
        <is>
          <t>VeronicaN</t>
        </is>
      </c>
    </row>
    <row r="954">
      <c r="A954">
        <f>_xlfn.XLOOKUP(D954,BN:BN,BO:BO)</f>
        <v/>
      </c>
      <c r="B954" t="inlineStr">
        <is>
          <t>LLC</t>
        </is>
      </c>
      <c r="C954" t="n">
        <v>102</v>
      </c>
      <c r="D954">
        <f>_xlfn.XLOOKUP(C954,BH:BH,BI:BI)</f>
        <v/>
      </c>
      <c r="E954" t="n">
        <v>24812</v>
      </c>
      <c r="F954" t="inlineStr">
        <is>
          <t>VUELO DUBAI</t>
        </is>
      </c>
      <c r="G954" s="234" t="n">
        <v>45678</v>
      </c>
      <c r="H954" s="234" t="n">
        <v>45683</v>
      </c>
      <c r="I954" t="inlineStr">
        <is>
          <t>VLO</t>
        </is>
      </c>
      <c r="J954">
        <f>_xlfn.XLOOKUP(I954,AS:AS,AU:AU)</f>
        <v/>
      </c>
      <c r="K954" t="inlineStr">
        <is>
          <t>USD</t>
        </is>
      </c>
      <c r="L954" s="238" t="n">
        <v>4489</v>
      </c>
      <c r="M954">
        <f>L954*_xlfn.XLOOKUP(K954,AM:AM,AN:AN)</f>
        <v/>
      </c>
      <c r="N954">
        <f>L954*_xlfn.XLOOKUP(K954,AM:AM,AO:AO)</f>
        <v/>
      </c>
      <c r="O954" s="238" t="n">
        <v>0</v>
      </c>
      <c r="P954">
        <f>O954*_xlfn.XLOOKUP(K954,AM:AM,AN:AN)</f>
        <v/>
      </c>
      <c r="Q954">
        <f>O954*_xlfn.XLOOKUP(K954,AM:AM,AO:AO)</f>
        <v/>
      </c>
      <c r="R954">
        <f>_xlfn.XLOOKUP(E954,AF:AF,AG:AG)</f>
        <v/>
      </c>
      <c r="S954">
        <f>_xlfn.XLOOKUP(E954,AF:AF,AI:AI)</f>
        <v/>
      </c>
      <c r="T954">
        <f>WEEKNUM(G954)</f>
        <v/>
      </c>
      <c r="U954">
        <f>YEAR(G954)</f>
        <v/>
      </c>
      <c r="V954" s="117">
        <f>IFERROR(Q954/N954,"0")</f>
        <v/>
      </c>
      <c r="AF954" t="n">
        <v>31308</v>
      </c>
      <c r="AG954" t="inlineStr">
        <is>
          <t>Destination Asia</t>
        </is>
      </c>
      <c r="AH954" t="inlineStr">
        <is>
          <t>PKT</t>
        </is>
      </c>
      <c r="AI954" t="inlineStr">
        <is>
          <t>Thailand</t>
        </is>
      </c>
      <c r="BH954" t="n">
        <v>1011</v>
      </c>
      <c r="BI954" t="inlineStr">
        <is>
          <t>IsraelB</t>
        </is>
      </c>
    </row>
    <row r="955">
      <c r="A955">
        <f>_xlfn.XLOOKUP(D955,BN:BN,BO:BO)</f>
        <v/>
      </c>
      <c r="B955" t="inlineStr">
        <is>
          <t>LLC</t>
        </is>
      </c>
      <c r="C955" t="n">
        <v>102</v>
      </c>
      <c r="D955">
        <f>_xlfn.XLOOKUP(C955,BH:BH,BI:BI)</f>
        <v/>
      </c>
      <c r="E955" t="n">
        <v>24812</v>
      </c>
      <c r="F955" t="inlineStr">
        <is>
          <t>VUELO DUBAI</t>
        </is>
      </c>
      <c r="G955" s="234" t="n">
        <v>45678</v>
      </c>
      <c r="H955" s="234" t="n">
        <v>45683</v>
      </c>
      <c r="I955" t="inlineStr">
        <is>
          <t>VLO</t>
        </is>
      </c>
      <c r="J955">
        <f>_xlfn.XLOOKUP(I955,AS:AS,AU:AU)</f>
        <v/>
      </c>
      <c r="K955" t="inlineStr">
        <is>
          <t>USD</t>
        </is>
      </c>
      <c r="L955" s="238" t="n">
        <v>4489.6</v>
      </c>
      <c r="M955">
        <f>L955*_xlfn.XLOOKUP(K955,AM:AM,AN:AN)</f>
        <v/>
      </c>
      <c r="N955">
        <f>L955*_xlfn.XLOOKUP(K955,AM:AM,AO:AO)</f>
        <v/>
      </c>
      <c r="O955" s="238" t="n">
        <v>0</v>
      </c>
      <c r="P955">
        <f>O955*_xlfn.XLOOKUP(K955,AM:AM,AN:AN)</f>
        <v/>
      </c>
      <c r="Q955">
        <f>O955*_xlfn.XLOOKUP(K955,AM:AM,AO:AO)</f>
        <v/>
      </c>
      <c r="R955">
        <f>_xlfn.XLOOKUP(E955,AF:AF,AG:AG)</f>
        <v/>
      </c>
      <c r="S955">
        <f>_xlfn.XLOOKUP(E955,AF:AF,AI:AI)</f>
        <v/>
      </c>
      <c r="T955">
        <f>WEEKNUM(G955)</f>
        <v/>
      </c>
      <c r="U955">
        <f>YEAR(G955)</f>
        <v/>
      </c>
      <c r="V955" s="117">
        <f>IFERROR(Q955/N955,"0")</f>
        <v/>
      </c>
      <c r="AF955" t="n">
        <v>31309</v>
      </c>
      <c r="AG955" t="inlineStr">
        <is>
          <t>Mitsui Garden Hotel Ginza-gochome</t>
        </is>
      </c>
      <c r="AH955" t="inlineStr">
        <is>
          <t>HTL</t>
        </is>
      </c>
      <c r="AI955" t="inlineStr">
        <is>
          <t>Japan</t>
        </is>
      </c>
      <c r="BH955" t="n">
        <v>1012</v>
      </c>
      <c r="BI955" t="inlineStr">
        <is>
          <t>MartinO</t>
        </is>
      </c>
    </row>
    <row r="956">
      <c r="A956">
        <f>_xlfn.XLOOKUP(D956,BN:BN,BO:BO)</f>
        <v/>
      </c>
      <c r="B956" t="inlineStr">
        <is>
          <t>LLC</t>
        </is>
      </c>
      <c r="C956" t="n">
        <v>102</v>
      </c>
      <c r="D956">
        <f>_xlfn.XLOOKUP(C956,BH:BH,BI:BI)</f>
        <v/>
      </c>
      <c r="E956" t="n">
        <v>24812</v>
      </c>
      <c r="F956" t="inlineStr">
        <is>
          <t>VUELO DUBAI</t>
        </is>
      </c>
      <c r="G956" s="234" t="n">
        <v>45679</v>
      </c>
      <c r="H956" s="234" t="n">
        <v>45683</v>
      </c>
      <c r="I956" t="inlineStr">
        <is>
          <t>VLO</t>
        </is>
      </c>
      <c r="J956">
        <f>_xlfn.XLOOKUP(I956,AS:AS,AU:AU)</f>
        <v/>
      </c>
      <c r="K956" t="inlineStr">
        <is>
          <t>USD</t>
        </is>
      </c>
      <c r="L956" s="238" t="n">
        <v>4489.6</v>
      </c>
      <c r="M956">
        <f>L956*_xlfn.XLOOKUP(K956,AM:AM,AN:AN)</f>
        <v/>
      </c>
      <c r="N956">
        <f>L956*_xlfn.XLOOKUP(K956,AM:AM,AO:AO)</f>
        <v/>
      </c>
      <c r="O956" s="238" t="n">
        <v>0</v>
      </c>
      <c r="P956">
        <f>O956*_xlfn.XLOOKUP(K956,AM:AM,AN:AN)</f>
        <v/>
      </c>
      <c r="Q956">
        <f>O956*_xlfn.XLOOKUP(K956,AM:AM,AO:AO)</f>
        <v/>
      </c>
      <c r="R956">
        <f>_xlfn.XLOOKUP(E956,AF:AF,AG:AG)</f>
        <v/>
      </c>
      <c r="S956">
        <f>_xlfn.XLOOKUP(E956,AF:AF,AI:AI)</f>
        <v/>
      </c>
      <c r="T956">
        <f>WEEKNUM(G956)</f>
        <v/>
      </c>
      <c r="U956">
        <f>YEAR(G956)</f>
        <v/>
      </c>
      <c r="V956" s="117">
        <f>IFERROR(Q956/N956,"0")</f>
        <v/>
      </c>
      <c r="AF956" t="n">
        <v>31354</v>
      </c>
      <c r="AG956" t="inlineStr">
        <is>
          <t>Peru LEGACY Co.</t>
        </is>
      </c>
      <c r="AH956" t="inlineStr">
        <is>
          <t>PKT</t>
        </is>
      </c>
      <c r="AI956" t="inlineStr">
        <is>
          <t>Peru</t>
        </is>
      </c>
      <c r="BH956" t="n">
        <v>1014</v>
      </c>
      <c r="BI956" t="inlineStr">
        <is>
          <t>MinervaH</t>
        </is>
      </c>
    </row>
    <row r="957">
      <c r="A957">
        <f>_xlfn.XLOOKUP(D957,BN:BN,BO:BO)</f>
        <v/>
      </c>
      <c r="B957" t="inlineStr">
        <is>
          <t>LLC</t>
        </is>
      </c>
      <c r="C957" t="n">
        <v>102</v>
      </c>
      <c r="D957">
        <f>_xlfn.XLOOKUP(C957,BH:BH,BI:BI)</f>
        <v/>
      </c>
      <c r="E957" t="n">
        <v>24812</v>
      </c>
      <c r="F957" t="inlineStr">
        <is>
          <t>VUELO DUBAI</t>
        </is>
      </c>
      <c r="G957" s="234" t="n">
        <v>45679</v>
      </c>
      <c r="H957" s="234" t="n">
        <v>45683</v>
      </c>
      <c r="I957" t="inlineStr">
        <is>
          <t>VLO</t>
        </is>
      </c>
      <c r="J957">
        <f>_xlfn.XLOOKUP(I957,AS:AS,AU:AU)</f>
        <v/>
      </c>
      <c r="K957" t="inlineStr">
        <is>
          <t>USD</t>
        </is>
      </c>
      <c r="L957" s="238" t="n">
        <v>4489.6</v>
      </c>
      <c r="M957">
        <f>L957*_xlfn.XLOOKUP(K957,AM:AM,AN:AN)</f>
        <v/>
      </c>
      <c r="N957">
        <f>L957*_xlfn.XLOOKUP(K957,AM:AM,AO:AO)</f>
        <v/>
      </c>
      <c r="O957" s="238" t="n">
        <v>0</v>
      </c>
      <c r="P957">
        <f>O957*_xlfn.XLOOKUP(K957,AM:AM,AN:AN)</f>
        <v/>
      </c>
      <c r="Q957">
        <f>O957*_xlfn.XLOOKUP(K957,AM:AM,AO:AO)</f>
        <v/>
      </c>
      <c r="R957">
        <f>_xlfn.XLOOKUP(E957,AF:AF,AG:AG)</f>
        <v/>
      </c>
      <c r="S957">
        <f>_xlfn.XLOOKUP(E957,AF:AF,AI:AI)</f>
        <v/>
      </c>
      <c r="T957">
        <f>WEEKNUM(G957)</f>
        <v/>
      </c>
      <c r="U957">
        <f>YEAR(G957)</f>
        <v/>
      </c>
      <c r="V957" s="117">
        <f>IFERROR(Q957/N957,"0")</f>
        <v/>
      </c>
      <c r="AF957" t="n">
        <v>31356</v>
      </c>
      <c r="AG957" t="inlineStr">
        <is>
          <t>TICKETWORLD</t>
        </is>
      </c>
      <c r="AH957" t="inlineStr">
        <is>
          <t>OTR</t>
        </is>
      </c>
      <c r="AI957" t="inlineStr">
        <is>
          <t>Andorra</t>
        </is>
      </c>
      <c r="BH957" t="n">
        <v>1015</v>
      </c>
      <c r="BI957" t="inlineStr">
        <is>
          <t>VeronicaN</t>
        </is>
      </c>
    </row>
    <row r="958">
      <c r="A958">
        <f>_xlfn.XLOOKUP(D958,BN:BN,BO:BO)</f>
        <v/>
      </c>
      <c r="B958" t="inlineStr">
        <is>
          <t>LLC</t>
        </is>
      </c>
      <c r="C958" t="n">
        <v>103</v>
      </c>
      <c r="D958">
        <f>_xlfn.XLOOKUP(C958,BH:BH,BI:BI)</f>
        <v/>
      </c>
      <c r="E958" t="n">
        <v>25360</v>
      </c>
      <c r="F958" t="inlineStr">
        <is>
          <t xml:space="preserve">Viaje Japon Febrero </t>
        </is>
      </c>
      <c r="G958" s="234" t="n">
        <v>45699</v>
      </c>
      <c r="H958" s="234" t="n">
        <v>45711</v>
      </c>
      <c r="I958" t="inlineStr">
        <is>
          <t>PKT</t>
        </is>
      </c>
      <c r="J958">
        <f>_xlfn.XLOOKUP(I958,AS:AS,AU:AU)</f>
        <v/>
      </c>
      <c r="K958" t="inlineStr">
        <is>
          <t>USD</t>
        </is>
      </c>
      <c r="L958" s="238" t="n">
        <v>10240</v>
      </c>
      <c r="M958">
        <f>L958*_xlfn.XLOOKUP(K958,AM:AM,AN:AN)</f>
        <v/>
      </c>
      <c r="N958">
        <f>L958*_xlfn.XLOOKUP(K958,AM:AM,AO:AO)</f>
        <v/>
      </c>
      <c r="O958" s="238" t="n">
        <v>1228.8</v>
      </c>
      <c r="P958">
        <f>O958*_xlfn.XLOOKUP(K958,AM:AM,AN:AN)</f>
        <v/>
      </c>
      <c r="Q958">
        <f>O958*_xlfn.XLOOKUP(K958,AM:AM,AO:AO)</f>
        <v/>
      </c>
      <c r="R958">
        <f>_xlfn.XLOOKUP(E958,AF:AF,AG:AG)</f>
        <v/>
      </c>
      <c r="S958">
        <f>_xlfn.XLOOKUP(E958,AF:AF,AI:AI)</f>
        <v/>
      </c>
      <c r="T958">
        <f>WEEKNUM(G958)</f>
        <v/>
      </c>
      <c r="U958">
        <f>YEAR(G958)</f>
        <v/>
      </c>
      <c r="V958" s="117">
        <f>IFERROR(Q958/N958,"0")</f>
        <v/>
      </c>
      <c r="AF958" t="n">
        <v>31399</v>
      </c>
      <c r="AG958" t="inlineStr">
        <is>
          <t>Hilton Garden Inn Kyoto Shijo Karasuma</t>
        </is>
      </c>
      <c r="AH958" t="inlineStr">
        <is>
          <t>HTL</t>
        </is>
      </c>
      <c r="AI958" t="inlineStr">
        <is>
          <t>Japan</t>
        </is>
      </c>
      <c r="BH958" t="n">
        <v>1016</v>
      </c>
      <c r="BI958" t="inlineStr">
        <is>
          <t>VivianaS</t>
        </is>
      </c>
    </row>
    <row r="959">
      <c r="A959">
        <f>_xlfn.XLOOKUP(D959,BN:BN,BO:BO)</f>
        <v/>
      </c>
      <c r="B959" t="inlineStr">
        <is>
          <t>LLC</t>
        </is>
      </c>
      <c r="C959" t="n">
        <v>104</v>
      </c>
      <c r="D959">
        <f>_xlfn.XLOOKUP(C959,BH:BH,BI:BI)</f>
        <v/>
      </c>
      <c r="E959" t="n">
        <v>25053</v>
      </c>
      <c r="F959" t="inlineStr">
        <is>
          <t>Estanacia del 11 -12 Feb</t>
        </is>
      </c>
      <c r="G959" s="234" t="n">
        <v>45700</v>
      </c>
      <c r="H959" s="234" t="n">
        <v>45711</v>
      </c>
      <c r="I959" t="inlineStr">
        <is>
          <t>HTL</t>
        </is>
      </c>
      <c r="J959">
        <f>_xlfn.XLOOKUP(I959,AS:AS,AU:AU)</f>
        <v/>
      </c>
      <c r="K959" t="inlineStr">
        <is>
          <t>USD</t>
        </is>
      </c>
      <c r="L959" s="238" t="n">
        <v>1171</v>
      </c>
      <c r="M959">
        <f>L959*_xlfn.XLOOKUP(K959,AM:AM,AN:AN)</f>
        <v/>
      </c>
      <c r="N959">
        <f>L959*_xlfn.XLOOKUP(K959,AM:AM,AO:AO)</f>
        <v/>
      </c>
      <c r="O959" s="238" t="n">
        <v>68.62</v>
      </c>
      <c r="P959">
        <f>O959*_xlfn.XLOOKUP(K959,AM:AM,AN:AN)</f>
        <v/>
      </c>
      <c r="Q959">
        <f>O959*_xlfn.XLOOKUP(K959,AM:AM,AO:AO)</f>
        <v/>
      </c>
      <c r="R959">
        <f>_xlfn.XLOOKUP(E959,AF:AF,AG:AG)</f>
        <v/>
      </c>
      <c r="S959">
        <f>_xlfn.XLOOKUP(E959,AF:AF,AI:AI)</f>
        <v/>
      </c>
      <c r="T959">
        <f>WEEKNUM(G959)</f>
        <v/>
      </c>
      <c r="U959">
        <f>YEAR(G959)</f>
        <v/>
      </c>
      <c r="V959" s="117">
        <f>IFERROR(Q959/N959,"0")</f>
        <v/>
      </c>
      <c r="AF959" t="n">
        <v>31403</v>
      </c>
      <c r="AG959" t="inlineStr">
        <is>
          <t>Four Seasons Fort Lauderdale</t>
        </is>
      </c>
      <c r="AH959" t="inlineStr">
        <is>
          <t>HTL</t>
        </is>
      </c>
      <c r="AI959" t="inlineStr">
        <is>
          <t>United States</t>
        </is>
      </c>
      <c r="BH959" t="n">
        <v>1017</v>
      </c>
      <c r="BI959" t="inlineStr">
        <is>
          <t>MartinB</t>
        </is>
      </c>
    </row>
    <row r="960">
      <c r="A960">
        <f>_xlfn.XLOOKUP(D960,BN:BN,BO:BO)</f>
        <v/>
      </c>
      <c r="B960" t="inlineStr">
        <is>
          <t>LLC</t>
        </is>
      </c>
      <c r="C960" t="n">
        <v>104</v>
      </c>
      <c r="D960">
        <f>_xlfn.XLOOKUP(C960,BH:BH,BI:BI)</f>
        <v/>
      </c>
      <c r="E960" t="n">
        <v>25362</v>
      </c>
      <c r="F960" t="inlineStr">
        <is>
          <t>Estancia 12-16 Febrero</t>
        </is>
      </c>
      <c r="G960" s="234" t="n">
        <v>45700</v>
      </c>
      <c r="H960" s="234" t="n">
        <v>45704</v>
      </c>
      <c r="I960" t="inlineStr">
        <is>
          <t>HTL</t>
        </is>
      </c>
      <c r="J960">
        <f>_xlfn.XLOOKUP(I960,AS:AS,AU:AU)</f>
        <v/>
      </c>
      <c r="K960" t="inlineStr">
        <is>
          <t>USD</t>
        </is>
      </c>
      <c r="L960" s="238" t="n">
        <v>9278</v>
      </c>
      <c r="M960">
        <f>L960*_xlfn.XLOOKUP(K960,AM:AM,AN:AN)</f>
        <v/>
      </c>
      <c r="N960">
        <f>L960*_xlfn.XLOOKUP(K960,AM:AM,AO:AO)</f>
        <v/>
      </c>
      <c r="O960" s="238" t="n">
        <v>664.55</v>
      </c>
      <c r="P960">
        <f>O960*_xlfn.XLOOKUP(K960,AM:AM,AN:AN)</f>
        <v/>
      </c>
      <c r="Q960">
        <f>O960*_xlfn.XLOOKUP(K960,AM:AM,AO:AO)</f>
        <v/>
      </c>
      <c r="R960">
        <f>_xlfn.XLOOKUP(E960,AF:AF,AG:AG)</f>
        <v/>
      </c>
      <c r="S960">
        <f>_xlfn.XLOOKUP(E960,AF:AF,AI:AI)</f>
        <v/>
      </c>
      <c r="T960">
        <f>WEEKNUM(G960)</f>
        <v/>
      </c>
      <c r="U960">
        <f>YEAR(G960)</f>
        <v/>
      </c>
      <c r="V960" s="117">
        <f>IFERROR(Q960/N960,"0")</f>
        <v/>
      </c>
      <c r="AF960" t="n">
        <v>31464</v>
      </c>
      <c r="AG960" t="inlineStr">
        <is>
          <t>JW Marriott Orlando Bonnet Creek Resort &amp; Spa</t>
        </is>
      </c>
      <c r="AH960" t="inlineStr">
        <is>
          <t>HTL</t>
        </is>
      </c>
      <c r="AI960" t="inlineStr">
        <is>
          <t>United States</t>
        </is>
      </c>
      <c r="BH960" t="n">
        <v>1018</v>
      </c>
      <c r="BI960" t="inlineStr">
        <is>
          <t>MarujaN</t>
        </is>
      </c>
    </row>
    <row r="961">
      <c r="A961">
        <f>_xlfn.XLOOKUP(D961,BN:BN,BO:BO)</f>
        <v/>
      </c>
      <c r="B961" t="inlineStr">
        <is>
          <t>LLC</t>
        </is>
      </c>
      <c r="C961" t="n">
        <v>104</v>
      </c>
      <c r="D961">
        <f>_xlfn.XLOOKUP(C961,BH:BH,BI:BI)</f>
        <v/>
      </c>
      <c r="E961" t="n">
        <v>25362</v>
      </c>
      <c r="F961" t="inlineStr">
        <is>
          <t>Estancia del 21-23 Feb</t>
        </is>
      </c>
      <c r="G961" s="234" t="n">
        <v>45709</v>
      </c>
      <c r="H961" s="234" t="n">
        <v>45711</v>
      </c>
      <c r="I961" t="inlineStr">
        <is>
          <t>HTL</t>
        </is>
      </c>
      <c r="J961">
        <f>_xlfn.XLOOKUP(I961,AS:AS,AU:AU)</f>
        <v/>
      </c>
      <c r="K961" t="inlineStr">
        <is>
          <t>USD</t>
        </is>
      </c>
      <c r="L961" s="238" t="n">
        <v>4764.21</v>
      </c>
      <c r="M961">
        <f>L961*_xlfn.XLOOKUP(K961,AM:AM,AN:AN)</f>
        <v/>
      </c>
      <c r="N961">
        <f>L961*_xlfn.XLOOKUP(K961,AM:AM,AO:AO)</f>
        <v/>
      </c>
      <c r="O961" s="238" t="n">
        <v>341.26</v>
      </c>
      <c r="P961">
        <f>O961*_xlfn.XLOOKUP(K961,AM:AM,AN:AN)</f>
        <v/>
      </c>
      <c r="Q961">
        <f>O961*_xlfn.XLOOKUP(K961,AM:AM,AO:AO)</f>
        <v/>
      </c>
      <c r="R961">
        <f>_xlfn.XLOOKUP(E961,AF:AF,AG:AG)</f>
        <v/>
      </c>
      <c r="S961">
        <f>_xlfn.XLOOKUP(E961,AF:AF,AI:AI)</f>
        <v/>
      </c>
      <c r="T961">
        <f>WEEKNUM(G961)</f>
        <v/>
      </c>
      <c r="U961">
        <f>YEAR(G961)</f>
        <v/>
      </c>
      <c r="V961" s="117">
        <f>IFERROR(Q961/N961,"0")</f>
        <v/>
      </c>
      <c r="AF961" t="n">
        <v>31466</v>
      </c>
      <c r="AG961" t="inlineStr">
        <is>
          <t>Hotel de Russie</t>
        </is>
      </c>
      <c r="AH961" t="inlineStr">
        <is>
          <t>HTL</t>
        </is>
      </c>
      <c r="AI961" t="inlineStr">
        <is>
          <t>Italy</t>
        </is>
      </c>
      <c r="BH961" t="n">
        <v>1019</v>
      </c>
      <c r="BI961" t="inlineStr">
        <is>
          <t>AndreaG</t>
        </is>
      </c>
    </row>
    <row r="962">
      <c r="A962">
        <f>_xlfn.XLOOKUP(D962,BN:BN,BO:BO)</f>
        <v/>
      </c>
      <c r="B962" t="inlineStr">
        <is>
          <t>LLC</t>
        </is>
      </c>
      <c r="C962" t="n">
        <v>105</v>
      </c>
      <c r="D962">
        <f>_xlfn.XLOOKUP(C962,BH:BH,BI:BI)</f>
        <v/>
      </c>
      <c r="E962" t="n">
        <v>25366</v>
      </c>
      <c r="F962" t="inlineStr">
        <is>
          <t>Estancia Zesati</t>
        </is>
      </c>
      <c r="G962" s="234" t="n">
        <v>45674</v>
      </c>
      <c r="H962" s="234" t="n">
        <v>45675</v>
      </c>
      <c r="I962" t="inlineStr">
        <is>
          <t>HTL</t>
        </is>
      </c>
      <c r="J962">
        <f>_xlfn.XLOOKUP(I962,AS:AS,AU:AU)</f>
        <v/>
      </c>
      <c r="K962" t="inlineStr">
        <is>
          <t>USD</t>
        </is>
      </c>
      <c r="L962" s="238" t="n">
        <v>268</v>
      </c>
      <c r="M962">
        <f>L962*_xlfn.XLOOKUP(K962,AM:AM,AN:AN)</f>
        <v/>
      </c>
      <c r="N962">
        <f>L962*_xlfn.XLOOKUP(K962,AM:AM,AO:AO)</f>
        <v/>
      </c>
      <c r="O962" s="238" t="n">
        <v>22.77</v>
      </c>
      <c r="P962">
        <f>O962*_xlfn.XLOOKUP(K962,AM:AM,AN:AN)</f>
        <v/>
      </c>
      <c r="Q962">
        <f>O962*_xlfn.XLOOKUP(K962,AM:AM,AO:AO)</f>
        <v/>
      </c>
      <c r="R962">
        <f>_xlfn.XLOOKUP(E962,AF:AF,AG:AG)</f>
        <v/>
      </c>
      <c r="S962">
        <f>_xlfn.XLOOKUP(E962,AF:AF,AI:AI)</f>
        <v/>
      </c>
      <c r="T962">
        <f>WEEKNUM(G962)</f>
        <v/>
      </c>
      <c r="U962">
        <f>YEAR(G962)</f>
        <v/>
      </c>
      <c r="V962" s="117">
        <f>IFERROR(Q962/N962,"0")</f>
        <v/>
      </c>
      <c r="AF962" t="n">
        <v>31468</v>
      </c>
      <c r="AG962" t="inlineStr">
        <is>
          <t>JW Marriott Hotel Bangkok</t>
        </is>
      </c>
      <c r="AH962" t="inlineStr">
        <is>
          <t>HTL</t>
        </is>
      </c>
      <c r="AI962" t="inlineStr">
        <is>
          <t>Thailand</t>
        </is>
      </c>
      <c r="BH962" t="n">
        <v>1020</v>
      </c>
      <c r="BI962" t="inlineStr">
        <is>
          <t>EduardoH</t>
        </is>
      </c>
    </row>
    <row r="963">
      <c r="A963">
        <f>_xlfn.XLOOKUP(D963,BN:BN,BO:BO)</f>
        <v/>
      </c>
      <c r="B963" t="inlineStr">
        <is>
          <t>LLC</t>
        </is>
      </c>
      <c r="C963" t="n">
        <v>106</v>
      </c>
      <c r="D963">
        <f>_xlfn.XLOOKUP(C963,BH:BH,BI:BI)</f>
        <v/>
      </c>
      <c r="E963" t="n">
        <v>25366</v>
      </c>
      <c r="F963" t="inlineStr">
        <is>
          <t>Estancia Negrete</t>
        </is>
      </c>
      <c r="G963" s="234" t="n">
        <v>45674</v>
      </c>
      <c r="H963" s="234" t="n">
        <v>45675</v>
      </c>
      <c r="I963" t="inlineStr">
        <is>
          <t>HTL</t>
        </is>
      </c>
      <c r="J963">
        <f>_xlfn.XLOOKUP(I963,AS:AS,AU:AU)</f>
        <v/>
      </c>
      <c r="K963" t="inlineStr">
        <is>
          <t>USD</t>
        </is>
      </c>
      <c r="L963" s="238" t="n">
        <v>268</v>
      </c>
      <c r="M963">
        <f>L963*_xlfn.XLOOKUP(K963,AM:AM,AN:AN)</f>
        <v/>
      </c>
      <c r="N963">
        <f>L963*_xlfn.XLOOKUP(K963,AM:AM,AO:AO)</f>
        <v/>
      </c>
      <c r="O963" s="238" t="n">
        <v>21.2</v>
      </c>
      <c r="P963">
        <f>O963*_xlfn.XLOOKUP(K963,AM:AM,AN:AN)</f>
        <v/>
      </c>
      <c r="Q963">
        <f>O963*_xlfn.XLOOKUP(K963,AM:AM,AO:AO)</f>
        <v/>
      </c>
      <c r="R963">
        <f>_xlfn.XLOOKUP(E963,AF:AF,AG:AG)</f>
        <v/>
      </c>
      <c r="S963">
        <f>_xlfn.XLOOKUP(E963,AF:AF,AI:AI)</f>
        <v/>
      </c>
      <c r="T963">
        <f>WEEKNUM(G963)</f>
        <v/>
      </c>
      <c r="U963">
        <f>YEAR(G963)</f>
        <v/>
      </c>
      <c r="V963" s="117">
        <f>IFERROR(Q963/N963,"0")</f>
        <v/>
      </c>
      <c r="AF963" t="n">
        <v>31470</v>
      </c>
      <c r="AG963" t="inlineStr">
        <is>
          <t>Pacific Hotel†Chiangmai†Co.,Ltd.</t>
        </is>
      </c>
      <c r="AH963" t="inlineStr">
        <is>
          <t>HTL</t>
        </is>
      </c>
      <c r="AI963" t="inlineStr">
        <is>
          <t>Thailand</t>
        </is>
      </c>
      <c r="BH963" t="n">
        <v>1021</v>
      </c>
      <c r="BI963" t="inlineStr">
        <is>
          <t>JorgeP</t>
        </is>
      </c>
    </row>
    <row r="964">
      <c r="A964">
        <f>_xlfn.XLOOKUP(D964,BN:BN,BO:BO)</f>
        <v/>
      </c>
      <c r="B964" t="inlineStr">
        <is>
          <t>LLC</t>
        </is>
      </c>
      <c r="C964" t="n">
        <v>107</v>
      </c>
      <c r="D964">
        <f>_xlfn.XLOOKUP(C964,BH:BH,BI:BI)</f>
        <v/>
      </c>
      <c r="E964" t="n">
        <v>25366</v>
      </c>
      <c r="F964" t="inlineStr">
        <is>
          <t xml:space="preserve">Habitacion 1 </t>
        </is>
      </c>
      <c r="G964" s="234" t="n">
        <v>45674</v>
      </c>
      <c r="H964" s="234" t="n">
        <v>45675</v>
      </c>
      <c r="I964" t="inlineStr">
        <is>
          <t>HTL</t>
        </is>
      </c>
      <c r="J964">
        <f>_xlfn.XLOOKUP(I964,AS:AS,AU:AU)</f>
        <v/>
      </c>
      <c r="K964" t="inlineStr">
        <is>
          <t>USD</t>
        </is>
      </c>
      <c r="L964" s="238" t="n">
        <v>247</v>
      </c>
      <c r="M964">
        <f>L964*_xlfn.XLOOKUP(K964,AM:AM,AN:AN)</f>
        <v/>
      </c>
      <c r="N964">
        <f>L964*_xlfn.XLOOKUP(K964,AM:AM,AO:AO)</f>
        <v/>
      </c>
      <c r="O964" s="238" t="n">
        <v>20.55</v>
      </c>
      <c r="P964">
        <f>O964*_xlfn.XLOOKUP(K964,AM:AM,AN:AN)</f>
        <v/>
      </c>
      <c r="Q964">
        <f>O964*_xlfn.XLOOKUP(K964,AM:AM,AO:AO)</f>
        <v/>
      </c>
      <c r="R964">
        <f>_xlfn.XLOOKUP(E964,AF:AF,AG:AG)</f>
        <v/>
      </c>
      <c r="S964">
        <f>_xlfn.XLOOKUP(E964,AF:AF,AI:AI)</f>
        <v/>
      </c>
      <c r="T964">
        <f>WEEKNUM(G964)</f>
        <v/>
      </c>
      <c r="U964">
        <f>YEAR(G964)</f>
        <v/>
      </c>
      <c r="V964" s="117">
        <f>IFERROR(Q964/N964,"0")</f>
        <v/>
      </c>
      <c r="AF964" t="n">
        <v>31472</v>
      </c>
      <c r="AG964" t="inlineStr">
        <is>
          <t>Premier Resorts &amp; Hotels Co.,Ltd.</t>
        </is>
      </c>
      <c r="AH964" t="inlineStr">
        <is>
          <t>HTL</t>
        </is>
      </c>
      <c r="AI964" t="inlineStr">
        <is>
          <t>Thailand</t>
        </is>
      </c>
      <c r="BH964" t="n">
        <v>1022</v>
      </c>
      <c r="BI964" t="inlineStr">
        <is>
          <t>ManonR</t>
        </is>
      </c>
    </row>
    <row r="965">
      <c r="A965">
        <f>_xlfn.XLOOKUP(D965,BN:BN,BO:BO)</f>
        <v/>
      </c>
      <c r="B965" t="inlineStr">
        <is>
          <t>LLC</t>
        </is>
      </c>
      <c r="C965" t="n">
        <v>107</v>
      </c>
      <c r="D965">
        <f>_xlfn.XLOOKUP(C965,BH:BH,BI:BI)</f>
        <v/>
      </c>
      <c r="E965" t="n">
        <v>25366</v>
      </c>
      <c r="F965" t="inlineStr">
        <is>
          <t xml:space="preserve">Habitacion 2 </t>
        </is>
      </c>
      <c r="G965" s="234" t="n">
        <v>45674</v>
      </c>
      <c r="H965" s="234" t="n">
        <v>45675</v>
      </c>
      <c r="I965" t="inlineStr">
        <is>
          <t>HTL</t>
        </is>
      </c>
      <c r="J965">
        <f>_xlfn.XLOOKUP(I965,AS:AS,AU:AU)</f>
        <v/>
      </c>
      <c r="K965" t="inlineStr">
        <is>
          <t>USD</t>
        </is>
      </c>
      <c r="L965" s="238" t="n">
        <v>247</v>
      </c>
      <c r="M965">
        <f>L965*_xlfn.XLOOKUP(K965,AM:AM,AN:AN)</f>
        <v/>
      </c>
      <c r="N965">
        <f>L965*_xlfn.XLOOKUP(K965,AM:AM,AO:AO)</f>
        <v/>
      </c>
      <c r="O965" s="238" t="n">
        <v>20.55</v>
      </c>
      <c r="P965">
        <f>O965*_xlfn.XLOOKUP(K965,AM:AM,AN:AN)</f>
        <v/>
      </c>
      <c r="Q965">
        <f>O965*_xlfn.XLOOKUP(K965,AM:AM,AO:AO)</f>
        <v/>
      </c>
      <c r="R965">
        <f>_xlfn.XLOOKUP(E965,AF:AF,AG:AG)</f>
        <v/>
      </c>
      <c r="S965">
        <f>_xlfn.XLOOKUP(E965,AF:AF,AI:AI)</f>
        <v/>
      </c>
      <c r="T965">
        <f>WEEKNUM(G965)</f>
        <v/>
      </c>
      <c r="U965">
        <f>YEAR(G965)</f>
        <v/>
      </c>
      <c r="V965" s="117">
        <f>IFERROR(Q965/N965,"0")</f>
        <v/>
      </c>
      <c r="AF965" t="n">
        <v>31474</v>
      </c>
      <c r="AG965" t="inlineStr">
        <is>
          <t>InterContinental Grand Stanford Hong Kong</t>
        </is>
      </c>
      <c r="AH965" t="inlineStr">
        <is>
          <t>HTL</t>
        </is>
      </c>
      <c r="AI965" t="inlineStr">
        <is>
          <t>Hong Kong</t>
        </is>
      </c>
      <c r="BH965" t="n">
        <v>1023</v>
      </c>
      <c r="BI965" t="inlineStr">
        <is>
          <t>LuisHdz</t>
        </is>
      </c>
    </row>
    <row r="966">
      <c r="A966">
        <f>_xlfn.XLOOKUP(D966,BN:BN,BO:BO)</f>
        <v/>
      </c>
      <c r="B966" t="inlineStr">
        <is>
          <t>LLC</t>
        </is>
      </c>
      <c r="C966" t="n">
        <v>108</v>
      </c>
      <c r="D966">
        <f>_xlfn.XLOOKUP(C966,BH:BH,BI:BI)</f>
        <v/>
      </c>
      <c r="E966" t="n">
        <v>25371</v>
      </c>
      <c r="F966" t="inlineStr">
        <is>
          <t>SOLARIS RESIDENCES VAIL</t>
        </is>
      </c>
      <c r="G966" s="234" t="n">
        <v>45647</v>
      </c>
      <c r="H966" s="234" t="n">
        <v>45656</v>
      </c>
      <c r="I966" t="inlineStr">
        <is>
          <t>HTL</t>
        </is>
      </c>
      <c r="J966">
        <f>_xlfn.XLOOKUP(I966,AS:AS,AU:AU)</f>
        <v/>
      </c>
      <c r="K966" t="inlineStr">
        <is>
          <t>USD</t>
        </is>
      </c>
      <c r="L966" s="238" t="n">
        <v>76619.67</v>
      </c>
      <c r="M966">
        <f>L966*_xlfn.XLOOKUP(K966,AM:AM,AN:AN)</f>
        <v/>
      </c>
      <c r="N966">
        <f>L966*_xlfn.XLOOKUP(K966,AM:AM,AO:AO)</f>
        <v/>
      </c>
      <c r="O966" s="238" t="n">
        <v>6812.1</v>
      </c>
      <c r="P966">
        <f>O966*_xlfn.XLOOKUP(K966,AM:AM,AN:AN)</f>
        <v/>
      </c>
      <c r="Q966">
        <f>O966*_xlfn.XLOOKUP(K966,AM:AM,AO:AO)</f>
        <v/>
      </c>
      <c r="R966">
        <f>_xlfn.XLOOKUP(E966,AF:AF,AG:AG)</f>
        <v/>
      </c>
      <c r="S966">
        <f>_xlfn.XLOOKUP(E966,AF:AF,AI:AI)</f>
        <v/>
      </c>
      <c r="T966">
        <f>WEEKNUM(G966)</f>
        <v/>
      </c>
      <c r="U966">
        <f>YEAR(G966)</f>
        <v/>
      </c>
      <c r="V966" s="117">
        <f>IFERROR(Q966/N966,"0")</f>
        <v/>
      </c>
      <c r="AF966" t="n">
        <v>31476</v>
      </c>
      <c r="AG966" t="inlineStr">
        <is>
          <t>il Sereno Hotel - Lago di Como</t>
        </is>
      </c>
      <c r="AH966" t="inlineStr">
        <is>
          <t>HTL</t>
        </is>
      </c>
      <c r="AI966" t="inlineStr">
        <is>
          <t>Italy</t>
        </is>
      </c>
      <c r="BH966" t="n">
        <v>1024</v>
      </c>
      <c r="BI966" t="inlineStr">
        <is>
          <t>DianaM</t>
        </is>
      </c>
    </row>
    <row r="967">
      <c r="A967">
        <f>_xlfn.XLOOKUP(D967,BN:BN,BO:BO)</f>
        <v/>
      </c>
      <c r="B967" t="inlineStr">
        <is>
          <t>LLC</t>
        </is>
      </c>
      <c r="C967" t="n">
        <v>109</v>
      </c>
      <c r="D967">
        <f>_xlfn.XLOOKUP(C967,BH:BH,BI:BI)</f>
        <v/>
      </c>
      <c r="E967" t="n">
        <v>24262</v>
      </c>
      <c r="F967" t="inlineStr">
        <is>
          <t>VUELO MIAMI</t>
        </is>
      </c>
      <c r="G967" s="234" t="n">
        <v>45701</v>
      </c>
      <c r="H967" s="234" t="n">
        <v>45705</v>
      </c>
      <c r="I967" t="inlineStr">
        <is>
          <t>VLO</t>
        </is>
      </c>
      <c r="J967">
        <f>_xlfn.XLOOKUP(I967,AS:AS,AU:AU)</f>
        <v/>
      </c>
      <c r="K967" t="inlineStr">
        <is>
          <t>MXN</t>
        </is>
      </c>
      <c r="L967" s="238" t="n">
        <v>27257</v>
      </c>
      <c r="M967">
        <f>L967*_xlfn.XLOOKUP(K967,AM:AM,AN:AN)</f>
        <v/>
      </c>
      <c r="N967">
        <f>L967*_xlfn.XLOOKUP(K967,AM:AM,AO:AO)</f>
        <v/>
      </c>
      <c r="O967" s="238" t="n">
        <v>0</v>
      </c>
      <c r="P967">
        <f>O967*_xlfn.XLOOKUP(K967,AM:AM,AN:AN)</f>
        <v/>
      </c>
      <c r="Q967">
        <f>O967*_xlfn.XLOOKUP(K967,AM:AM,AO:AO)</f>
        <v/>
      </c>
      <c r="R967">
        <f>_xlfn.XLOOKUP(E967,AF:AF,AG:AG)</f>
        <v/>
      </c>
      <c r="S967">
        <f>_xlfn.XLOOKUP(E967,AF:AF,AI:AI)</f>
        <v/>
      </c>
      <c r="T967">
        <f>WEEKNUM(G967)</f>
        <v/>
      </c>
      <c r="U967">
        <f>YEAR(G967)</f>
        <v/>
      </c>
      <c r="V967" s="117">
        <f>IFERROR(Q967/N967,"0")</f>
        <v/>
      </c>
      <c r="AF967" t="n">
        <v>31478</v>
      </c>
      <c r="AG967" t="inlineStr">
        <is>
          <t>Hotel Cipriani, A Belmond Hotel, Venice</t>
        </is>
      </c>
      <c r="AH967" t="inlineStr">
        <is>
          <t>HTL</t>
        </is>
      </c>
      <c r="AI967" t="inlineStr">
        <is>
          <t>Italy</t>
        </is>
      </c>
      <c r="BH967" t="n">
        <v>1025</v>
      </c>
      <c r="BI967" t="inlineStr">
        <is>
          <t>DianaM</t>
        </is>
      </c>
    </row>
    <row r="968">
      <c r="A968">
        <f>_xlfn.XLOOKUP(D968,BN:BN,BO:BO)</f>
        <v/>
      </c>
      <c r="B968" t="inlineStr">
        <is>
          <t>LLC</t>
        </is>
      </c>
      <c r="C968" t="n">
        <v>109</v>
      </c>
      <c r="D968">
        <f>_xlfn.XLOOKUP(C968,BH:BH,BI:BI)</f>
        <v/>
      </c>
      <c r="E968" t="n">
        <v>24262</v>
      </c>
      <c r="F968" t="inlineStr">
        <is>
          <t>VUELO MIAMI</t>
        </is>
      </c>
      <c r="G968" s="234" t="n">
        <v>45701</v>
      </c>
      <c r="H968" s="234" t="n">
        <v>45705</v>
      </c>
      <c r="I968" t="inlineStr">
        <is>
          <t>VLO</t>
        </is>
      </c>
      <c r="J968">
        <f>_xlfn.XLOOKUP(I968,AS:AS,AU:AU)</f>
        <v/>
      </c>
      <c r="K968" t="inlineStr">
        <is>
          <t>MXN</t>
        </is>
      </c>
      <c r="L968" s="238" t="n">
        <v>22772</v>
      </c>
      <c r="M968">
        <f>L968*_xlfn.XLOOKUP(K968,AM:AM,AN:AN)</f>
        <v/>
      </c>
      <c r="N968">
        <f>L968*_xlfn.XLOOKUP(K968,AM:AM,AO:AO)</f>
        <v/>
      </c>
      <c r="O968" s="238" t="n">
        <v>0</v>
      </c>
      <c r="P968">
        <f>O968*_xlfn.XLOOKUP(K968,AM:AM,AN:AN)</f>
        <v/>
      </c>
      <c r="Q968">
        <f>O968*_xlfn.XLOOKUP(K968,AM:AM,AO:AO)</f>
        <v/>
      </c>
      <c r="R968">
        <f>_xlfn.XLOOKUP(E968,AF:AF,AG:AG)</f>
        <v/>
      </c>
      <c r="S968">
        <f>_xlfn.XLOOKUP(E968,AF:AF,AI:AI)</f>
        <v/>
      </c>
      <c r="T968">
        <f>WEEKNUM(G968)</f>
        <v/>
      </c>
      <c r="U968">
        <f>YEAR(G968)</f>
        <v/>
      </c>
      <c r="V968" s="117">
        <f>IFERROR(Q968/N968,"0")</f>
        <v/>
      </c>
      <c r="AF968" t="n">
        <v>31486</v>
      </c>
      <c r="AG968" t="inlineStr">
        <is>
          <t>Journey Mexico</t>
        </is>
      </c>
      <c r="AH968" t="inlineStr">
        <is>
          <t>PKT</t>
        </is>
      </c>
      <c r="AI968" t="inlineStr">
        <is>
          <t>United States</t>
        </is>
      </c>
      <c r="BH968" t="n">
        <v>1026</v>
      </c>
      <c r="BI968" t="inlineStr">
        <is>
          <t>DianaM</t>
        </is>
      </c>
    </row>
    <row r="969">
      <c r="A969">
        <f>_xlfn.XLOOKUP(D969,BN:BN,BO:BO)</f>
        <v/>
      </c>
      <c r="B969" t="inlineStr">
        <is>
          <t>LLC</t>
        </is>
      </c>
      <c r="C969" t="n">
        <v>109</v>
      </c>
      <c r="D969">
        <f>_xlfn.XLOOKUP(C969,BH:BH,BI:BI)</f>
        <v/>
      </c>
      <c r="E969" t="n">
        <v>24262</v>
      </c>
      <c r="F969" t="inlineStr">
        <is>
          <t>VUELO MIAMI</t>
        </is>
      </c>
      <c r="G969" s="234" t="n">
        <v>45701</v>
      </c>
      <c r="H969" s="234" t="n">
        <v>45705</v>
      </c>
      <c r="I969" t="inlineStr">
        <is>
          <t>VLO</t>
        </is>
      </c>
      <c r="J969">
        <f>_xlfn.XLOOKUP(I969,AS:AS,AU:AU)</f>
        <v/>
      </c>
      <c r="K969" t="inlineStr">
        <is>
          <t>MXN</t>
        </is>
      </c>
      <c r="L969" s="238" t="n">
        <v>22772</v>
      </c>
      <c r="M969">
        <f>L969*_xlfn.XLOOKUP(K969,AM:AM,AN:AN)</f>
        <v/>
      </c>
      <c r="N969">
        <f>L969*_xlfn.XLOOKUP(K969,AM:AM,AO:AO)</f>
        <v/>
      </c>
      <c r="O969" s="238" t="n">
        <v>0</v>
      </c>
      <c r="P969">
        <f>O969*_xlfn.XLOOKUP(K969,AM:AM,AN:AN)</f>
        <v/>
      </c>
      <c r="Q969">
        <f>O969*_xlfn.XLOOKUP(K969,AM:AM,AO:AO)</f>
        <v/>
      </c>
      <c r="R969">
        <f>_xlfn.XLOOKUP(E969,AF:AF,AG:AG)</f>
        <v/>
      </c>
      <c r="S969">
        <f>_xlfn.XLOOKUP(E969,AF:AF,AI:AI)</f>
        <v/>
      </c>
      <c r="T969">
        <f>WEEKNUM(G969)</f>
        <v/>
      </c>
      <c r="U969">
        <f>YEAR(G969)</f>
        <v/>
      </c>
      <c r="V969" s="117">
        <f>IFERROR(Q969/N969,"0")</f>
        <v/>
      </c>
      <c r="AF969" t="n">
        <v>31487</v>
      </c>
      <c r="AG969" t="inlineStr">
        <is>
          <t>Desert &amp; Delta Safaris Proprietary Limited</t>
        </is>
      </c>
      <c r="AH969" t="inlineStr">
        <is>
          <t>PKT</t>
        </is>
      </c>
      <c r="AI969" t="inlineStr">
        <is>
          <t>Botswana</t>
        </is>
      </c>
      <c r="BH969" t="n">
        <v>1027</v>
      </c>
      <c r="BI969" t="inlineStr">
        <is>
          <t>IreneC</t>
        </is>
      </c>
    </row>
    <row r="970">
      <c r="A970">
        <f>_xlfn.XLOOKUP(D970,BN:BN,BO:BO)</f>
        <v/>
      </c>
      <c r="B970" t="inlineStr">
        <is>
          <t>LLC</t>
        </is>
      </c>
      <c r="C970" t="n">
        <v>109</v>
      </c>
      <c r="D970">
        <f>_xlfn.XLOOKUP(C970,BH:BH,BI:BI)</f>
        <v/>
      </c>
      <c r="E970" t="n">
        <v>24262</v>
      </c>
      <c r="F970" t="inlineStr">
        <is>
          <t>VUELO MIAMI</t>
        </is>
      </c>
      <c r="G970" s="234" t="n">
        <v>45701</v>
      </c>
      <c r="H970" s="234" t="n">
        <v>45705</v>
      </c>
      <c r="I970" t="inlineStr">
        <is>
          <t>VLO</t>
        </is>
      </c>
      <c r="J970">
        <f>_xlfn.XLOOKUP(I970,AS:AS,AU:AU)</f>
        <v/>
      </c>
      <c r="K970" t="inlineStr">
        <is>
          <t>MXN</t>
        </is>
      </c>
      <c r="L970" s="238" t="n">
        <v>22772</v>
      </c>
      <c r="M970">
        <f>L970*_xlfn.XLOOKUP(K970,AM:AM,AN:AN)</f>
        <v/>
      </c>
      <c r="N970">
        <f>L970*_xlfn.XLOOKUP(K970,AM:AM,AO:AO)</f>
        <v/>
      </c>
      <c r="O970" s="238" t="n">
        <v>0</v>
      </c>
      <c r="P970">
        <f>O970*_xlfn.XLOOKUP(K970,AM:AM,AN:AN)</f>
        <v/>
      </c>
      <c r="Q970">
        <f>O970*_xlfn.XLOOKUP(K970,AM:AM,AO:AO)</f>
        <v/>
      </c>
      <c r="R970">
        <f>_xlfn.XLOOKUP(E970,AF:AF,AG:AG)</f>
        <v/>
      </c>
      <c r="S970">
        <f>_xlfn.XLOOKUP(E970,AF:AF,AI:AI)</f>
        <v/>
      </c>
      <c r="T970">
        <f>WEEKNUM(G970)</f>
        <v/>
      </c>
      <c r="U970">
        <f>YEAR(G970)</f>
        <v/>
      </c>
      <c r="V970" s="117">
        <f>IFERROR(Q970/N970,"0")</f>
        <v/>
      </c>
      <c r="AF970" t="n">
        <v>31490</v>
      </c>
      <c r="AG970" t="inlineStr">
        <is>
          <t>African Bush Camps Limited</t>
        </is>
      </c>
      <c r="AH970" t="inlineStr">
        <is>
          <t>HTL</t>
        </is>
      </c>
      <c r="AI970" t="inlineStr">
        <is>
          <t>United Kingdom</t>
        </is>
      </c>
      <c r="BH970" t="n">
        <v>1028</v>
      </c>
      <c r="BI970" t="inlineStr">
        <is>
          <t>JorgeP</t>
        </is>
      </c>
    </row>
    <row r="971">
      <c r="A971">
        <f>_xlfn.XLOOKUP(D971,BN:BN,BO:BO)</f>
        <v/>
      </c>
      <c r="B971" t="inlineStr">
        <is>
          <t>LLC</t>
        </is>
      </c>
      <c r="C971" t="n">
        <v>110</v>
      </c>
      <c r="D971">
        <f>_xlfn.XLOOKUP(C971,BH:BH,BI:BI)</f>
        <v/>
      </c>
      <c r="E971" t="n">
        <v>23966</v>
      </c>
      <c r="F971" t="inlineStr">
        <is>
          <t>VUELO ISLANDIA</t>
        </is>
      </c>
      <c r="G971" s="234" t="n">
        <v>45689</v>
      </c>
      <c r="H971" s="234" t="n">
        <v>45690</v>
      </c>
      <c r="I971" t="inlineStr">
        <is>
          <t>VLO</t>
        </is>
      </c>
      <c r="J971">
        <f>_xlfn.XLOOKUP(I971,AS:AS,AU:AU)</f>
        <v/>
      </c>
      <c r="K971" t="inlineStr">
        <is>
          <t>USD</t>
        </is>
      </c>
      <c r="L971" s="238" t="n">
        <v>302.2</v>
      </c>
      <c r="M971">
        <f>L971*_xlfn.XLOOKUP(K971,AM:AM,AN:AN)</f>
        <v/>
      </c>
      <c r="N971">
        <f>L971*_xlfn.XLOOKUP(K971,AM:AM,AO:AO)</f>
        <v/>
      </c>
      <c r="O971" s="238" t="n">
        <v>0</v>
      </c>
      <c r="P971">
        <f>O971*_xlfn.XLOOKUP(K971,AM:AM,AN:AN)</f>
        <v/>
      </c>
      <c r="Q971">
        <f>O971*_xlfn.XLOOKUP(K971,AM:AM,AO:AO)</f>
        <v/>
      </c>
      <c r="R971">
        <f>_xlfn.XLOOKUP(E971,AF:AF,AG:AG)</f>
        <v/>
      </c>
      <c r="S971">
        <f>_xlfn.XLOOKUP(E971,AF:AF,AI:AI)</f>
        <v/>
      </c>
      <c r="T971">
        <f>WEEKNUM(G971)</f>
        <v/>
      </c>
      <c r="U971">
        <f>YEAR(G971)</f>
        <v/>
      </c>
      <c r="V971" s="117">
        <f>IFERROR(Q971/N971,"0")</f>
        <v/>
      </c>
      <c r="AF971" t="n">
        <v>31492</v>
      </c>
      <c r="AG971" t="inlineStr">
        <is>
          <t>JTB Global Marketing &amp; Travel Inc.</t>
        </is>
      </c>
      <c r="AH971" t="inlineStr">
        <is>
          <t>OTR</t>
        </is>
      </c>
      <c r="AI971" t="inlineStr">
        <is>
          <t>Japan</t>
        </is>
      </c>
      <c r="BH971" t="n">
        <v>1029</v>
      </c>
      <c r="BI971" t="inlineStr">
        <is>
          <t>InesGR</t>
        </is>
      </c>
    </row>
    <row r="972">
      <c r="A972">
        <f>_xlfn.XLOOKUP(D972,BN:BN,BO:BO)</f>
        <v/>
      </c>
      <c r="B972" t="inlineStr">
        <is>
          <t>LLC</t>
        </is>
      </c>
      <c r="C972" t="n">
        <v>111</v>
      </c>
      <c r="D972">
        <f>_xlfn.XLOOKUP(C972,BH:BH,BI:BI)</f>
        <v/>
      </c>
      <c r="E972" t="n">
        <v>25372</v>
      </c>
      <c r="F972" t="inlineStr">
        <is>
          <t>TRASLADOS Y TOURS</t>
        </is>
      </c>
      <c r="G972" s="234" t="n">
        <v>45647</v>
      </c>
      <c r="H972" s="234" t="n">
        <v>45663</v>
      </c>
      <c r="I972" t="inlineStr">
        <is>
          <t>PKT</t>
        </is>
      </c>
      <c r="J972">
        <f>_xlfn.XLOOKUP(I972,AS:AS,AU:AU)</f>
        <v/>
      </c>
      <c r="K972" t="inlineStr">
        <is>
          <t>GPB</t>
        </is>
      </c>
      <c r="L972" s="238" t="n">
        <v>13774</v>
      </c>
      <c r="M972">
        <f>L972*_xlfn.XLOOKUP(K972,AM:AM,AN:AN)</f>
        <v/>
      </c>
      <c r="N972">
        <f>L972*_xlfn.XLOOKUP(K972,AM:AM,AO:AO)</f>
        <v/>
      </c>
      <c r="O972" s="238" t="n">
        <v>1377.4</v>
      </c>
      <c r="P972">
        <f>O972*_xlfn.XLOOKUP(K972,AM:AM,AN:AN)</f>
        <v/>
      </c>
      <c r="Q972">
        <f>O972*_xlfn.XLOOKUP(K972,AM:AM,AO:AO)</f>
        <v/>
      </c>
      <c r="R972">
        <f>_xlfn.XLOOKUP(E972,AF:AF,AG:AG)</f>
        <v/>
      </c>
      <c r="S972">
        <f>_xlfn.XLOOKUP(E972,AF:AF,AI:AI)</f>
        <v/>
      </c>
      <c r="T972">
        <f>WEEKNUM(G972)</f>
        <v/>
      </c>
      <c r="U972">
        <f>YEAR(G972)</f>
        <v/>
      </c>
      <c r="V972" s="117">
        <f>IFERROR(Q972/N972,"0")</f>
        <v/>
      </c>
      <c r="AF972" t="n">
        <v>31572</v>
      </c>
      <c r="AG972" t="inlineStr">
        <is>
          <t>Ampersand Africa Limited</t>
        </is>
      </c>
      <c r="AH972" t="inlineStr">
        <is>
          <t>OTR</t>
        </is>
      </c>
      <c r="AI972" t="inlineStr">
        <is>
          <t>Mauritius</t>
        </is>
      </c>
      <c r="BH972" t="n">
        <v>1030</v>
      </c>
      <c r="BI972" t="inlineStr">
        <is>
          <t>MartinB</t>
        </is>
      </c>
    </row>
    <row r="973">
      <c r="A973">
        <f>_xlfn.XLOOKUP(D973,BN:BN,BO:BO)</f>
        <v/>
      </c>
      <c r="B973" t="inlineStr">
        <is>
          <t>LLC</t>
        </is>
      </c>
      <c r="C973" t="n">
        <v>111</v>
      </c>
      <c r="D973">
        <f>_xlfn.XLOOKUP(C973,BH:BH,BI:BI)</f>
        <v/>
      </c>
      <c r="E973" t="n">
        <v>25373</v>
      </c>
      <c r="F973" t="inlineStr">
        <is>
          <t>PENINSULA LONDON</t>
        </is>
      </c>
      <c r="G973" s="234" t="n">
        <v>45647</v>
      </c>
      <c r="H973" s="234" t="n">
        <v>45663</v>
      </c>
      <c r="I973" t="inlineStr">
        <is>
          <t>HTL</t>
        </is>
      </c>
      <c r="J973">
        <f>_xlfn.XLOOKUP(I973,AS:AS,AU:AU)</f>
        <v/>
      </c>
      <c r="K973" t="inlineStr">
        <is>
          <t>GPB</t>
        </is>
      </c>
      <c r="L973" s="238" t="n">
        <v>35132</v>
      </c>
      <c r="M973">
        <f>L973*_xlfn.XLOOKUP(K973,AM:AM,AN:AN)</f>
        <v/>
      </c>
      <c r="N973">
        <f>L973*_xlfn.XLOOKUP(K973,AM:AM,AO:AO)</f>
        <v/>
      </c>
      <c r="O973" s="238" t="n">
        <v>2256</v>
      </c>
      <c r="P973">
        <f>O973*_xlfn.XLOOKUP(K973,AM:AM,AN:AN)</f>
        <v/>
      </c>
      <c r="Q973">
        <f>O973*_xlfn.XLOOKUP(K973,AM:AM,AO:AO)</f>
        <v/>
      </c>
      <c r="R973">
        <f>_xlfn.XLOOKUP(E973,AF:AF,AG:AG)</f>
        <v/>
      </c>
      <c r="S973">
        <f>_xlfn.XLOOKUP(E973,AF:AF,AI:AI)</f>
        <v/>
      </c>
      <c r="T973">
        <f>WEEKNUM(G973)</f>
        <v/>
      </c>
      <c r="U973">
        <f>YEAR(G973)</f>
        <v/>
      </c>
      <c r="V973" s="117">
        <f>IFERROR(Q973/N973,"0")</f>
        <v/>
      </c>
      <c r="AF973" t="n">
        <v>31573</v>
      </c>
      <c r="AG973" t="inlineStr">
        <is>
          <t>Natural Selection Safaris</t>
        </is>
      </c>
      <c r="AH973" t="inlineStr">
        <is>
          <t>PKT</t>
        </is>
      </c>
      <c r="AI973" t="inlineStr">
        <is>
          <t>South Africa</t>
        </is>
      </c>
      <c r="BH973" t="n">
        <v>1031</v>
      </c>
      <c r="BI973" t="inlineStr">
        <is>
          <t>MariaM</t>
        </is>
      </c>
    </row>
    <row r="974">
      <c r="A974">
        <f>_xlfn.XLOOKUP(D974,BN:BN,BO:BO)</f>
        <v/>
      </c>
      <c r="B974" t="inlineStr">
        <is>
          <t>LLC</t>
        </is>
      </c>
      <c r="C974" t="n">
        <v>111</v>
      </c>
      <c r="D974">
        <f>_xlfn.XLOOKUP(C974,BH:BH,BI:BI)</f>
        <v/>
      </c>
      <c r="E974" t="n">
        <v>25374</v>
      </c>
      <c r="F974" t="inlineStr">
        <is>
          <t>HECKFIELD PLACE</t>
        </is>
      </c>
      <c r="G974" s="234" t="n">
        <v>45647</v>
      </c>
      <c r="H974" s="234" t="n">
        <v>45663</v>
      </c>
      <c r="I974" t="inlineStr">
        <is>
          <t>HTL</t>
        </is>
      </c>
      <c r="J974">
        <f>_xlfn.XLOOKUP(I974,AS:AS,AU:AU)</f>
        <v/>
      </c>
      <c r="K974" t="inlineStr">
        <is>
          <t>GPB</t>
        </is>
      </c>
      <c r="L974" s="238" t="n">
        <v>27935</v>
      </c>
      <c r="M974">
        <f>L974*_xlfn.XLOOKUP(K974,AM:AM,AN:AN)</f>
        <v/>
      </c>
      <c r="N974">
        <f>L974*_xlfn.XLOOKUP(K974,AM:AM,AO:AO)</f>
        <v/>
      </c>
      <c r="O974" s="238" t="n">
        <v>1793.83</v>
      </c>
      <c r="P974">
        <f>O974*_xlfn.XLOOKUP(K974,AM:AM,AN:AN)</f>
        <v/>
      </c>
      <c r="Q974">
        <f>O974*_xlfn.XLOOKUP(K974,AM:AM,AO:AO)</f>
        <v/>
      </c>
      <c r="R974">
        <f>_xlfn.XLOOKUP(E974,AF:AF,AG:AG)</f>
        <v/>
      </c>
      <c r="S974">
        <f>_xlfn.XLOOKUP(E974,AF:AF,AI:AI)</f>
        <v/>
      </c>
      <c r="T974">
        <f>WEEKNUM(G974)</f>
        <v/>
      </c>
      <c r="U974">
        <f>YEAR(G974)</f>
        <v/>
      </c>
      <c r="V974" s="117">
        <f>IFERROR(Q974/N974,"0")</f>
        <v/>
      </c>
      <c r="AF974" t="n">
        <v>31576</v>
      </c>
      <c r="AG974" t="inlineStr">
        <is>
          <t>Hotel Cap Rocat</t>
        </is>
      </c>
      <c r="AH974" t="inlineStr">
        <is>
          <t>HTL</t>
        </is>
      </c>
      <c r="AI974" t="inlineStr">
        <is>
          <t>Spain</t>
        </is>
      </c>
      <c r="BH974" t="n">
        <v>975</v>
      </c>
      <c r="BI974" t="inlineStr">
        <is>
          <t>LucianaE</t>
        </is>
      </c>
    </row>
    <row r="975">
      <c r="A975">
        <f>_xlfn.XLOOKUP(D975,BN:BN,BO:BO)</f>
        <v/>
      </c>
      <c r="B975" t="inlineStr">
        <is>
          <t>LLC</t>
        </is>
      </c>
      <c r="C975" t="n">
        <v>111</v>
      </c>
      <c r="D975">
        <f>_xlfn.XLOOKUP(C975,BH:BH,BI:BI)</f>
        <v/>
      </c>
      <c r="E975" t="n">
        <v>25375</v>
      </c>
      <c r="F975" t="inlineStr">
        <is>
          <t>DAKOTA LEEDS</t>
        </is>
      </c>
      <c r="G975" s="234" t="n">
        <v>45647</v>
      </c>
      <c r="H975" s="234" t="n">
        <v>45663</v>
      </c>
      <c r="I975" t="inlineStr">
        <is>
          <t>HTL</t>
        </is>
      </c>
      <c r="J975">
        <f>_xlfn.XLOOKUP(I975,AS:AS,AU:AU)</f>
        <v/>
      </c>
      <c r="K975" t="inlineStr">
        <is>
          <t>GPB</t>
        </is>
      </c>
      <c r="L975" s="238" t="n">
        <v>5578</v>
      </c>
      <c r="M975">
        <f>L975*_xlfn.XLOOKUP(K975,AM:AM,AN:AN)</f>
        <v/>
      </c>
      <c r="N975">
        <f>L975*_xlfn.XLOOKUP(K975,AM:AM,AO:AO)</f>
        <v/>
      </c>
      <c r="O975" s="238" t="n">
        <v>153.06</v>
      </c>
      <c r="P975">
        <f>O975*_xlfn.XLOOKUP(K975,AM:AM,AN:AN)</f>
        <v/>
      </c>
      <c r="Q975">
        <f>O975*_xlfn.XLOOKUP(K975,AM:AM,AO:AO)</f>
        <v/>
      </c>
      <c r="R975">
        <f>_xlfn.XLOOKUP(E975,AF:AF,AG:AG)</f>
        <v/>
      </c>
      <c r="S975">
        <f>_xlfn.XLOOKUP(E975,AF:AF,AI:AI)</f>
        <v/>
      </c>
      <c r="T975">
        <f>WEEKNUM(G975)</f>
        <v/>
      </c>
      <c r="U975">
        <f>YEAR(G975)</f>
        <v/>
      </c>
      <c r="V975" s="117">
        <f>IFERROR(Q975/N975,"0")</f>
        <v/>
      </c>
      <c r="AF975" t="n">
        <v>31584</v>
      </c>
      <c r="AG975" t="inlineStr">
        <is>
          <t>ABERCROMBIE AND KENT EGYPT</t>
        </is>
      </c>
      <c r="AH975" t="inlineStr">
        <is>
          <t>PKT</t>
        </is>
      </c>
      <c r="AI975" t="inlineStr">
        <is>
          <t>Egypt</t>
        </is>
      </c>
      <c r="BH975" t="n">
        <v>976</v>
      </c>
      <c r="BI975" t="inlineStr">
        <is>
          <t>PaulinaV</t>
        </is>
      </c>
    </row>
    <row r="976">
      <c r="A976">
        <f>_xlfn.XLOOKUP(D976,BN:BN,BO:BO)</f>
        <v/>
      </c>
      <c r="B976" t="inlineStr">
        <is>
          <t>LLC</t>
        </is>
      </c>
      <c r="C976" t="n">
        <v>112</v>
      </c>
      <c r="D976">
        <f>_xlfn.XLOOKUP(C976,BH:BH,BI:BI)</f>
        <v/>
      </c>
      <c r="E976" t="n">
        <v>25188</v>
      </c>
      <c r="F976" t="inlineStr">
        <is>
          <t>TOUR POR LUANG PRABANG</t>
        </is>
      </c>
      <c r="G976" s="234" t="n">
        <v>45678</v>
      </c>
      <c r="H976" s="234" t="n">
        <v>45681</v>
      </c>
      <c r="I976" t="inlineStr">
        <is>
          <t>PKT</t>
        </is>
      </c>
      <c r="J976">
        <f>_xlfn.XLOOKUP(I976,AS:AS,AU:AU)</f>
        <v/>
      </c>
      <c r="K976" t="inlineStr">
        <is>
          <t>USD</t>
        </is>
      </c>
      <c r="L976" s="238" t="n">
        <v>4392</v>
      </c>
      <c r="M976">
        <f>L976*_xlfn.XLOOKUP(K976,AM:AM,AN:AN)</f>
        <v/>
      </c>
      <c r="N976">
        <f>L976*_xlfn.XLOOKUP(K976,AM:AM,AO:AO)</f>
        <v/>
      </c>
      <c r="O976" s="238" t="n">
        <v>572</v>
      </c>
      <c r="P976">
        <f>O976*_xlfn.XLOOKUP(K976,AM:AM,AN:AN)</f>
        <v/>
      </c>
      <c r="Q976">
        <f>O976*_xlfn.XLOOKUP(K976,AM:AM,AO:AO)</f>
        <v/>
      </c>
      <c r="R976">
        <f>_xlfn.XLOOKUP(E976,AF:AF,AG:AG)</f>
        <v/>
      </c>
      <c r="S976">
        <f>_xlfn.XLOOKUP(E976,AF:AF,AI:AI)</f>
        <v/>
      </c>
      <c r="T976">
        <f>WEEKNUM(G976)</f>
        <v/>
      </c>
      <c r="U976">
        <f>YEAR(G976)</f>
        <v/>
      </c>
      <c r="V976" s="117">
        <f>IFERROR(Q976/N976,"0")</f>
        <v/>
      </c>
      <c r="AF976" t="n">
        <v>31589</v>
      </c>
      <c r="AG976" t="inlineStr">
        <is>
          <t>TAHITI IcelandS TRAVEL</t>
        </is>
      </c>
      <c r="AH976" t="inlineStr">
        <is>
          <t>PKT</t>
        </is>
      </c>
      <c r="AI976" t="inlineStr">
        <is>
          <t>French Polynesia</t>
        </is>
      </c>
      <c r="BH976" t="n">
        <v>977</v>
      </c>
      <c r="BI976" t="inlineStr">
        <is>
          <t>JorgeP</t>
        </is>
      </c>
    </row>
    <row r="977">
      <c r="A977">
        <f>_xlfn.XLOOKUP(D977,BN:BN,BO:BO)</f>
        <v/>
      </c>
      <c r="B977" t="inlineStr">
        <is>
          <t>LLC</t>
        </is>
      </c>
      <c r="C977" t="n">
        <v>113</v>
      </c>
      <c r="D977">
        <f>_xlfn.XLOOKUP(C977,BH:BH,BI:BI)</f>
        <v/>
      </c>
      <c r="E977" t="n">
        <v>24994</v>
      </c>
      <c r="F977" t="inlineStr">
        <is>
          <t xml:space="preserve">HOTEL SEBASTIAN </t>
        </is>
      </c>
      <c r="G977" s="234" t="n">
        <v>45652</v>
      </c>
      <c r="H977" s="234" t="n">
        <v>45661</v>
      </c>
      <c r="I977" t="inlineStr">
        <is>
          <t>HTL</t>
        </is>
      </c>
      <c r="J977">
        <f>_xlfn.XLOOKUP(I977,AS:AS,AU:AU)</f>
        <v/>
      </c>
      <c r="K977" t="inlineStr">
        <is>
          <t>USD</t>
        </is>
      </c>
      <c r="L977" s="238" t="n">
        <v>19416.79</v>
      </c>
      <c r="M977">
        <f>L977*_xlfn.XLOOKUP(K977,AM:AM,AN:AN)</f>
        <v/>
      </c>
      <c r="N977">
        <f>L977*_xlfn.XLOOKUP(K977,AM:AM,AO:AO)</f>
        <v/>
      </c>
      <c r="O977" s="238" t="n">
        <v>1699.1</v>
      </c>
      <c r="P977">
        <f>O977*_xlfn.XLOOKUP(K977,AM:AM,AN:AN)</f>
        <v/>
      </c>
      <c r="Q977">
        <f>O977*_xlfn.XLOOKUP(K977,AM:AM,AO:AO)</f>
        <v/>
      </c>
      <c r="R977">
        <f>_xlfn.XLOOKUP(E977,AF:AF,AG:AG)</f>
        <v/>
      </c>
      <c r="S977">
        <f>_xlfn.XLOOKUP(E977,AF:AF,AI:AI)</f>
        <v/>
      </c>
      <c r="T977">
        <f>WEEKNUM(G977)</f>
        <v/>
      </c>
      <c r="U977">
        <f>YEAR(G977)</f>
        <v/>
      </c>
      <c r="V977" s="117">
        <f>IFERROR(Q977/N977,"0")</f>
        <v/>
      </c>
      <c r="AF977" t="n">
        <v>31599</v>
      </c>
      <c r="AG977" t="inlineStr">
        <is>
          <t>Marriott Anchorage Downtown</t>
        </is>
      </c>
      <c r="AH977" t="inlineStr">
        <is>
          <t>HTL</t>
        </is>
      </c>
      <c r="AI977" t="inlineStr">
        <is>
          <t>United States</t>
        </is>
      </c>
      <c r="BH977" t="n">
        <v>978</v>
      </c>
      <c r="BI977" t="inlineStr">
        <is>
          <t>MarujaN</t>
        </is>
      </c>
    </row>
    <row r="978">
      <c r="A978">
        <f>_xlfn.XLOOKUP(D978,BN:BN,BO:BO)</f>
        <v/>
      </c>
      <c r="B978" t="inlineStr">
        <is>
          <t>LLC</t>
        </is>
      </c>
      <c r="C978" t="n">
        <v>113</v>
      </c>
      <c r="D978">
        <f>_xlfn.XLOOKUP(C978,BH:BH,BI:BI)</f>
        <v/>
      </c>
      <c r="E978" t="n">
        <v>24994</v>
      </c>
      <c r="F978" t="inlineStr">
        <is>
          <t>LIFT TICKET X 2 DIAS</t>
        </is>
      </c>
      <c r="G978" s="234" t="n">
        <v>45652</v>
      </c>
      <c r="H978" s="234" t="n">
        <v>45661</v>
      </c>
      <c r="I978" t="inlineStr">
        <is>
          <t>OTR</t>
        </is>
      </c>
      <c r="J978">
        <f>_xlfn.XLOOKUP(I978,AS:AS,AU:AU)</f>
        <v/>
      </c>
      <c r="K978" t="inlineStr">
        <is>
          <t>USD</t>
        </is>
      </c>
      <c r="L978" s="238" t="n">
        <v>613.6</v>
      </c>
      <c r="M978">
        <f>L978*_xlfn.XLOOKUP(K978,AM:AM,AN:AN)</f>
        <v/>
      </c>
      <c r="N978">
        <f>L978*_xlfn.XLOOKUP(K978,AM:AM,AO:AO)</f>
        <v/>
      </c>
      <c r="O978" s="238" t="n">
        <v>59</v>
      </c>
      <c r="P978">
        <f>O978*_xlfn.XLOOKUP(K978,AM:AM,AN:AN)</f>
        <v/>
      </c>
      <c r="Q978">
        <f>O978*_xlfn.XLOOKUP(K978,AM:AM,AO:AO)</f>
        <v/>
      </c>
      <c r="R978">
        <f>_xlfn.XLOOKUP(E978,AF:AF,AG:AG)</f>
        <v/>
      </c>
      <c r="S978">
        <f>_xlfn.XLOOKUP(E978,AF:AF,AI:AI)</f>
        <v/>
      </c>
      <c r="T978">
        <f>WEEKNUM(G978)</f>
        <v/>
      </c>
      <c r="U978">
        <f>YEAR(G978)</f>
        <v/>
      </c>
      <c r="V978" s="117">
        <f>IFERROR(Q978/N978,"0")</f>
        <v/>
      </c>
      <c r="AF978" t="n">
        <v>31623</v>
      </c>
      <c r="AG978" t="inlineStr">
        <is>
          <t>Four Season Riyadh</t>
        </is>
      </c>
      <c r="AH978" t="inlineStr">
        <is>
          <t>HTL</t>
        </is>
      </c>
      <c r="AI978" t="inlineStr">
        <is>
          <t>Saudi Arabia</t>
        </is>
      </c>
      <c r="BH978" t="n">
        <v>979</v>
      </c>
      <c r="BI978" t="inlineStr">
        <is>
          <t>VeronicaN</t>
        </is>
      </c>
    </row>
    <row r="979">
      <c r="A979">
        <f>_xlfn.XLOOKUP(D979,BN:BN,BO:BO)</f>
        <v/>
      </c>
      <c r="B979" t="inlineStr">
        <is>
          <t>LLC</t>
        </is>
      </c>
      <c r="C979" t="n">
        <v>113</v>
      </c>
      <c r="D979">
        <f>_xlfn.XLOOKUP(C979,BH:BH,BI:BI)</f>
        <v/>
      </c>
      <c r="E979" t="n">
        <v>24994</v>
      </c>
      <c r="F979" t="inlineStr">
        <is>
          <t>LIFT TICKET POR 6 DIAS</t>
        </is>
      </c>
      <c r="G979" s="234" t="n">
        <v>45652</v>
      </c>
      <c r="H979" s="234" t="n">
        <v>45661</v>
      </c>
      <c r="I979" t="inlineStr">
        <is>
          <t>OTR</t>
        </is>
      </c>
      <c r="J979">
        <f>_xlfn.XLOOKUP(I979,AS:AS,AU:AU)</f>
        <v/>
      </c>
      <c r="K979" t="inlineStr">
        <is>
          <t>USD</t>
        </is>
      </c>
      <c r="L979" s="238" t="n">
        <v>747</v>
      </c>
      <c r="M979">
        <f>L979*_xlfn.XLOOKUP(K979,AM:AM,AN:AN)</f>
        <v/>
      </c>
      <c r="N979">
        <f>L979*_xlfn.XLOOKUP(K979,AM:AM,AO:AO)</f>
        <v/>
      </c>
      <c r="O979" s="238" t="n">
        <v>74.7</v>
      </c>
      <c r="P979">
        <f>O979*_xlfn.XLOOKUP(K979,AM:AM,AN:AN)</f>
        <v/>
      </c>
      <c r="Q979">
        <f>O979*_xlfn.XLOOKUP(K979,AM:AM,AO:AO)</f>
        <v/>
      </c>
      <c r="R979">
        <f>_xlfn.XLOOKUP(E979,AF:AF,AG:AG)</f>
        <v/>
      </c>
      <c r="S979">
        <f>_xlfn.XLOOKUP(E979,AF:AF,AI:AI)</f>
        <v/>
      </c>
      <c r="T979">
        <f>WEEKNUM(G979)</f>
        <v/>
      </c>
      <c r="U979">
        <f>YEAR(G979)</f>
        <v/>
      </c>
      <c r="V979" s="117">
        <f>IFERROR(Q979/N979,"0")</f>
        <v/>
      </c>
      <c r="AF979" t="n">
        <v>31637</v>
      </c>
      <c r="AG979" t="inlineStr">
        <is>
          <t>Maison Delano Paris</t>
        </is>
      </c>
      <c r="AH979" t="inlineStr">
        <is>
          <t>HTL</t>
        </is>
      </c>
      <c r="AI979" t="inlineStr">
        <is>
          <t>France</t>
        </is>
      </c>
      <c r="BH979" t="n">
        <v>980</v>
      </c>
      <c r="BI979" t="inlineStr">
        <is>
          <t>VeronicaN</t>
        </is>
      </c>
    </row>
    <row r="980">
      <c r="A980">
        <f>_xlfn.XLOOKUP(D980,BN:BN,BO:BO)</f>
        <v/>
      </c>
      <c r="B980" t="inlineStr">
        <is>
          <t>LLC</t>
        </is>
      </c>
      <c r="C980" t="n">
        <v>114</v>
      </c>
      <c r="D980">
        <f>_xlfn.XLOOKUP(C980,BH:BH,BI:BI)</f>
        <v/>
      </c>
      <c r="E980" t="n">
        <v>25379</v>
      </c>
      <c r="F980" t="inlineStr">
        <is>
          <t>Hospedaje familiar en One&amp;Only Mandarina</t>
        </is>
      </c>
      <c r="G980" s="234" t="n">
        <v>45796</v>
      </c>
      <c r="H980" s="234" t="n">
        <v>45800</v>
      </c>
      <c r="I980" t="inlineStr">
        <is>
          <t>HTL</t>
        </is>
      </c>
      <c r="J980">
        <f>_xlfn.XLOOKUP(I980,AS:AS,AU:AU)</f>
        <v/>
      </c>
      <c r="K980" t="inlineStr">
        <is>
          <t>MXN</t>
        </is>
      </c>
      <c r="L980" s="238" t="n">
        <v>113312.48</v>
      </c>
      <c r="M980">
        <f>L980*_xlfn.XLOOKUP(K980,AM:AM,AN:AN)</f>
        <v/>
      </c>
      <c r="N980">
        <f>L980*_xlfn.XLOOKUP(K980,AM:AM,AO:AO)</f>
        <v/>
      </c>
      <c r="O980" s="238" t="n">
        <v>11498.11</v>
      </c>
      <c r="P980">
        <f>O980*_xlfn.XLOOKUP(K980,AM:AM,AN:AN)</f>
        <v/>
      </c>
      <c r="Q980">
        <f>O980*_xlfn.XLOOKUP(K980,AM:AM,AO:AO)</f>
        <v/>
      </c>
      <c r="R980">
        <f>_xlfn.XLOOKUP(E980,AF:AF,AG:AG)</f>
        <v/>
      </c>
      <c r="S980">
        <f>_xlfn.XLOOKUP(E980,AF:AF,AI:AI)</f>
        <v/>
      </c>
      <c r="T980">
        <f>WEEKNUM(G980)</f>
        <v/>
      </c>
      <c r="U980">
        <f>YEAR(G980)</f>
        <v/>
      </c>
      <c r="V980" s="117">
        <f>IFERROR(Q980/N980,"0")</f>
        <v/>
      </c>
      <c r="AF980" t="n">
        <v>31640</v>
      </c>
      <c r="AG980" t="inlineStr">
        <is>
          <t>ABERCROMBIE AND KENT JORDAN</t>
        </is>
      </c>
      <c r="AH980" t="inlineStr">
        <is>
          <t>PKT</t>
        </is>
      </c>
      <c r="AI980" t="inlineStr">
        <is>
          <t>Jordan</t>
        </is>
      </c>
      <c r="BH980" t="n">
        <v>981</v>
      </c>
      <c r="BI980" t="inlineStr">
        <is>
          <t>VeronicaN</t>
        </is>
      </c>
    </row>
    <row r="981">
      <c r="A981">
        <f>_xlfn.XLOOKUP(D981,BN:BN,BO:BO)</f>
        <v/>
      </c>
      <c r="B981" t="inlineStr">
        <is>
          <t>LLC</t>
        </is>
      </c>
      <c r="C981" t="n">
        <v>115</v>
      </c>
      <c r="D981">
        <f>_xlfn.XLOOKUP(C981,BH:BH,BI:BI)</f>
        <v/>
      </c>
      <c r="E981" t="n">
        <v>25383</v>
      </c>
      <c r="F981" t="inlineStr">
        <is>
          <t>SILVERSEA</t>
        </is>
      </c>
      <c r="G981" s="234" t="n">
        <v>45954</v>
      </c>
      <c r="H981" s="234" t="n">
        <v>45965</v>
      </c>
      <c r="I981" t="inlineStr">
        <is>
          <t>CRC</t>
        </is>
      </c>
      <c r="J981">
        <f>_xlfn.XLOOKUP(I981,AS:AS,AU:AU)</f>
        <v/>
      </c>
      <c r="K981" t="inlineStr">
        <is>
          <t>USD</t>
        </is>
      </c>
      <c r="L981" s="238" t="n">
        <v>122450</v>
      </c>
      <c r="M981">
        <f>L981*_xlfn.XLOOKUP(K981,AM:AM,AN:AN)</f>
        <v/>
      </c>
      <c r="N981">
        <f>L981*_xlfn.XLOOKUP(K981,AM:AM,AO:AO)</f>
        <v/>
      </c>
      <c r="O981" s="238" t="n">
        <v>12245</v>
      </c>
      <c r="P981">
        <f>O981*_xlfn.XLOOKUP(K981,AM:AM,AN:AN)</f>
        <v/>
      </c>
      <c r="Q981">
        <f>O981*_xlfn.XLOOKUP(K981,AM:AM,AO:AO)</f>
        <v/>
      </c>
      <c r="R981">
        <f>_xlfn.XLOOKUP(E981,AF:AF,AG:AG)</f>
        <v/>
      </c>
      <c r="S981">
        <f>_xlfn.XLOOKUP(E981,AF:AF,AI:AI)</f>
        <v/>
      </c>
      <c r="T981">
        <f>WEEKNUM(G981)</f>
        <v/>
      </c>
      <c r="U981">
        <f>YEAR(G981)</f>
        <v/>
      </c>
      <c r="V981" s="117">
        <f>IFERROR(Q981/N981,"0")</f>
        <v/>
      </c>
      <c r="AF981" t="n">
        <v>31642</v>
      </c>
      <c r="AG981" t="inlineStr">
        <is>
          <t>VAL DE NEU 5 GL Hoteles Santos</t>
        </is>
      </c>
      <c r="AH981" t="inlineStr">
        <is>
          <t>HTL</t>
        </is>
      </c>
      <c r="AI981" t="inlineStr">
        <is>
          <t>Spain</t>
        </is>
      </c>
      <c r="BH981" t="n">
        <v>982</v>
      </c>
      <c r="BI981" t="inlineStr">
        <is>
          <t>DianaM</t>
        </is>
      </c>
    </row>
    <row r="982">
      <c r="A982">
        <f>_xlfn.XLOOKUP(D982,BN:BN,BO:BO)</f>
        <v/>
      </c>
      <c r="B982" t="inlineStr">
        <is>
          <t>LLC</t>
        </is>
      </c>
      <c r="C982" t="n">
        <v>115</v>
      </c>
      <c r="D982">
        <f>_xlfn.XLOOKUP(C982,BH:BH,BI:BI)</f>
        <v/>
      </c>
      <c r="E982" t="n">
        <v>25954</v>
      </c>
      <c r="F982" t="inlineStr">
        <is>
          <t>HOTELES, TRASLADOS, TOURS, ARACARI</t>
        </is>
      </c>
      <c r="G982" s="234" t="n">
        <v>45946</v>
      </c>
      <c r="H982" s="234" t="n">
        <v>45954</v>
      </c>
      <c r="I982" t="inlineStr">
        <is>
          <t>PKT</t>
        </is>
      </c>
      <c r="J982">
        <f>_xlfn.XLOOKUP(I982,AS:AS,AU:AU)</f>
        <v/>
      </c>
      <c r="K982" t="inlineStr">
        <is>
          <t>USD</t>
        </is>
      </c>
      <c r="L982" s="238" t="n">
        <v>76675</v>
      </c>
      <c r="M982">
        <f>L982*_xlfn.XLOOKUP(K982,AM:AM,AN:AN)</f>
        <v/>
      </c>
      <c r="N982">
        <f>L982*_xlfn.XLOOKUP(K982,AM:AM,AO:AO)</f>
        <v/>
      </c>
      <c r="O982" s="238" t="n">
        <v>12141</v>
      </c>
      <c r="P982">
        <f>O982*_xlfn.XLOOKUP(K982,AM:AM,AN:AN)</f>
        <v/>
      </c>
      <c r="Q982">
        <f>O982*_xlfn.XLOOKUP(K982,AM:AM,AO:AO)</f>
        <v/>
      </c>
      <c r="R982">
        <f>_xlfn.XLOOKUP(E982,AF:AF,AG:AG)</f>
        <v/>
      </c>
      <c r="S982">
        <f>_xlfn.XLOOKUP(E982,AF:AF,AI:AI)</f>
        <v/>
      </c>
      <c r="T982">
        <f>WEEKNUM(G982)</f>
        <v/>
      </c>
      <c r="U982">
        <f>YEAR(G982)</f>
        <v/>
      </c>
      <c r="V982" s="117">
        <f>IFERROR(Q982/N982,"0")</f>
        <v/>
      </c>
      <c r="AF982" t="n">
        <v>31644</v>
      </c>
      <c r="AG982" t="inlineStr">
        <is>
          <t>AndBeyond South Africa</t>
        </is>
      </c>
      <c r="AH982" t="inlineStr">
        <is>
          <t>PKT</t>
        </is>
      </c>
      <c r="AI982" t="inlineStr">
        <is>
          <t>South Africa</t>
        </is>
      </c>
      <c r="BH982" t="n">
        <v>983</v>
      </c>
      <c r="BI982" t="inlineStr">
        <is>
          <t>MartinO</t>
        </is>
      </c>
    </row>
    <row r="983">
      <c r="A983">
        <f>_xlfn.XLOOKUP(D983,BN:BN,BO:BO)</f>
        <v/>
      </c>
      <c r="B983" t="inlineStr">
        <is>
          <t>LLC</t>
        </is>
      </c>
      <c r="C983" t="n">
        <v>115</v>
      </c>
      <c r="D983">
        <f>_xlfn.XLOOKUP(C983,BH:BH,BI:BI)</f>
        <v/>
      </c>
      <c r="E983" t="n">
        <v>28934</v>
      </c>
      <c r="F983" t="inlineStr">
        <is>
          <t>TE BUDIMAN MANDY MR</t>
        </is>
      </c>
      <c r="G983" s="234" t="n">
        <v>45963</v>
      </c>
      <c r="H983" s="63" t="n"/>
      <c r="I983" t="inlineStr">
        <is>
          <t>VLO</t>
        </is>
      </c>
      <c r="J983">
        <f>_xlfn.XLOOKUP(I983,AS:AS,AU:AU)</f>
        <v/>
      </c>
      <c r="K983" t="inlineStr">
        <is>
          <t>USD</t>
        </is>
      </c>
      <c r="L983" s="238" t="n">
        <v>454</v>
      </c>
      <c r="M983">
        <f>L983*_xlfn.XLOOKUP(K983,AM:AM,AN:AN)</f>
        <v/>
      </c>
      <c r="N983">
        <f>L983*_xlfn.XLOOKUP(K983,AM:AM,AO:AO)</f>
        <v/>
      </c>
      <c r="O983" s="238" t="n">
        <v>5.42</v>
      </c>
      <c r="P983">
        <f>O983*_xlfn.XLOOKUP(K983,AM:AM,AN:AN)</f>
        <v/>
      </c>
      <c r="Q983">
        <f>O983*_xlfn.XLOOKUP(K983,AM:AM,AO:AO)</f>
        <v/>
      </c>
      <c r="R983">
        <f>_xlfn.XLOOKUP(E983,AF:AF,AG:AG)</f>
        <v/>
      </c>
      <c r="S983">
        <f>_xlfn.XLOOKUP(E983,AF:AF,AI:AI)</f>
        <v/>
      </c>
      <c r="T983">
        <f>WEEKNUM(G983)</f>
        <v/>
      </c>
      <c r="U983">
        <f>YEAR(G983)</f>
        <v/>
      </c>
      <c r="V983" s="117">
        <f>IFERROR(Q983/N983,"0")</f>
        <v/>
      </c>
      <c r="AF983" t="n">
        <v>31646</v>
      </c>
      <c r="AG983" t="inlineStr">
        <is>
          <t>SUSAFA</t>
        </is>
      </c>
      <c r="AH983" t="inlineStr">
        <is>
          <t>HTL</t>
        </is>
      </c>
      <c r="AI983" t="inlineStr">
        <is>
          <t>Italy</t>
        </is>
      </c>
      <c r="BH983" t="n">
        <v>984</v>
      </c>
      <c r="BI983" t="inlineStr">
        <is>
          <t>MariellaP</t>
        </is>
      </c>
    </row>
    <row r="984">
      <c r="A984">
        <f>_xlfn.XLOOKUP(D984,BN:BN,BO:BO)</f>
        <v/>
      </c>
      <c r="B984" t="inlineStr">
        <is>
          <t>LLC</t>
        </is>
      </c>
      <c r="C984" t="n">
        <v>115</v>
      </c>
      <c r="D984">
        <f>_xlfn.XLOOKUP(C984,BH:BH,BI:BI)</f>
        <v/>
      </c>
      <c r="E984" t="n">
        <v>28934</v>
      </c>
      <c r="F984" t="inlineStr">
        <is>
          <t>TE ISHAK AIDA MRS</t>
        </is>
      </c>
      <c r="G984" s="234" t="n">
        <v>45954</v>
      </c>
      <c r="H984" s="63" t="n"/>
      <c r="I984" t="inlineStr">
        <is>
          <t>VLO</t>
        </is>
      </c>
      <c r="J984">
        <f>_xlfn.XLOOKUP(I984,AS:AS,AU:AU)</f>
        <v/>
      </c>
      <c r="K984" t="inlineStr">
        <is>
          <t>USD</t>
        </is>
      </c>
      <c r="L984" s="238" t="n">
        <v>383.37</v>
      </c>
      <c r="M984">
        <f>L984*_xlfn.XLOOKUP(K984,AM:AM,AN:AN)</f>
        <v/>
      </c>
      <c r="N984">
        <f>L984*_xlfn.XLOOKUP(K984,AM:AM,AO:AO)</f>
        <v/>
      </c>
      <c r="O984" s="238" t="n">
        <v>5.48</v>
      </c>
      <c r="P984">
        <f>O984*_xlfn.XLOOKUP(K984,AM:AM,AN:AN)</f>
        <v/>
      </c>
      <c r="Q984">
        <f>O984*_xlfn.XLOOKUP(K984,AM:AM,AO:AO)</f>
        <v/>
      </c>
      <c r="R984">
        <f>_xlfn.XLOOKUP(E984,AF:AF,AG:AG)</f>
        <v/>
      </c>
      <c r="S984">
        <f>_xlfn.XLOOKUP(E984,AF:AF,AI:AI)</f>
        <v/>
      </c>
      <c r="T984">
        <f>WEEKNUM(G984)</f>
        <v/>
      </c>
      <c r="U984">
        <f>YEAR(G984)</f>
        <v/>
      </c>
      <c r="V984" s="117">
        <f>IFERROR(Q984/N984,"0")</f>
        <v/>
      </c>
      <c r="AF984" t="n">
        <v>31718</v>
      </c>
      <c r="AG984" t="inlineStr">
        <is>
          <t>The Asa Hutchinson Law Group, S.L.</t>
        </is>
      </c>
      <c r="AH984" t="inlineStr">
        <is>
          <t>OTR</t>
        </is>
      </c>
      <c r="AI984" t="inlineStr">
        <is>
          <t>Spain</t>
        </is>
      </c>
      <c r="BH984" t="n">
        <v>985</v>
      </c>
      <c r="BI984" t="inlineStr">
        <is>
          <t>DianaM</t>
        </is>
      </c>
    </row>
    <row r="985">
      <c r="A985">
        <f>_xlfn.XLOOKUP(D985,BN:BN,BO:BO)</f>
        <v/>
      </c>
      <c r="B985" t="inlineStr">
        <is>
          <t>LLC</t>
        </is>
      </c>
      <c r="C985" t="n">
        <v>115</v>
      </c>
      <c r="D985">
        <f>_xlfn.XLOOKUP(C985,BH:BH,BI:BI)</f>
        <v/>
      </c>
      <c r="E985" t="n">
        <v>28934</v>
      </c>
      <c r="F985" t="inlineStr">
        <is>
          <t>TE GUNAWAN MARLINA MRS</t>
        </is>
      </c>
      <c r="G985" s="234" t="n">
        <v>45954</v>
      </c>
      <c r="H985" s="63" t="n"/>
      <c r="I985" t="inlineStr">
        <is>
          <t>VLO</t>
        </is>
      </c>
      <c r="J985">
        <f>_xlfn.XLOOKUP(I985,AS:AS,AU:AU)</f>
        <v/>
      </c>
      <c r="K985" t="inlineStr">
        <is>
          <t>USD</t>
        </is>
      </c>
      <c r="L985" s="238" t="n">
        <v>383.37</v>
      </c>
      <c r="M985">
        <f>L985*_xlfn.XLOOKUP(K985,AM:AM,AN:AN)</f>
        <v/>
      </c>
      <c r="N985">
        <f>L985*_xlfn.XLOOKUP(K985,AM:AM,AO:AO)</f>
        <v/>
      </c>
      <c r="O985" s="238" t="n">
        <v>5.48</v>
      </c>
      <c r="P985">
        <f>O985*_xlfn.XLOOKUP(K985,AM:AM,AN:AN)</f>
        <v/>
      </c>
      <c r="Q985">
        <f>O985*_xlfn.XLOOKUP(K985,AM:AM,AO:AO)</f>
        <v/>
      </c>
      <c r="R985">
        <f>_xlfn.XLOOKUP(E985,AF:AF,AG:AG)</f>
        <v/>
      </c>
      <c r="S985">
        <f>_xlfn.XLOOKUP(E985,AF:AF,AI:AI)</f>
        <v/>
      </c>
      <c r="T985">
        <f>WEEKNUM(G985)</f>
        <v/>
      </c>
      <c r="U985">
        <f>YEAR(G985)</f>
        <v/>
      </c>
      <c r="V985" s="117">
        <f>IFERROR(Q985/N985,"0")</f>
        <v/>
      </c>
      <c r="AF985" t="n">
        <v>31819</v>
      </c>
      <c r="AG985" t="inlineStr">
        <is>
          <t>MANDARIN ORIENTAL GENEVA</t>
        </is>
      </c>
      <c r="AH985" t="inlineStr">
        <is>
          <t>HTL</t>
        </is>
      </c>
      <c r="AI985" t="inlineStr">
        <is>
          <t>Switzerland</t>
        </is>
      </c>
      <c r="BH985" t="n">
        <v>986</v>
      </c>
      <c r="BI985" t="inlineStr">
        <is>
          <t>MariellaP</t>
        </is>
      </c>
    </row>
    <row r="986">
      <c r="A986">
        <f>_xlfn.XLOOKUP(D986,BN:BN,BO:BO)</f>
        <v/>
      </c>
      <c r="B986" t="inlineStr">
        <is>
          <t>LLC</t>
        </is>
      </c>
      <c r="C986" t="n">
        <v>115</v>
      </c>
      <c r="D986">
        <f>_xlfn.XLOOKUP(C986,BH:BH,BI:BI)</f>
        <v/>
      </c>
      <c r="E986" t="n">
        <v>28934</v>
      </c>
      <c r="F986" t="inlineStr">
        <is>
          <t>TE ISHAK AIDA MRS</t>
        </is>
      </c>
      <c r="G986" s="234" t="n">
        <v>45963</v>
      </c>
      <c r="H986" s="63" t="n"/>
      <c r="I986" t="inlineStr">
        <is>
          <t>VLO</t>
        </is>
      </c>
      <c r="J986">
        <f>_xlfn.XLOOKUP(I986,AS:AS,AU:AU)</f>
        <v/>
      </c>
      <c r="K986" t="inlineStr">
        <is>
          <t>USD</t>
        </is>
      </c>
      <c r="L986" s="238" t="n">
        <v>456</v>
      </c>
      <c r="M986">
        <f>L986*_xlfn.XLOOKUP(K986,AM:AM,AN:AN)</f>
        <v/>
      </c>
      <c r="N986">
        <f>L986*_xlfn.XLOOKUP(K986,AM:AM,AO:AO)</f>
        <v/>
      </c>
      <c r="O986" s="238" t="n">
        <v>7.64</v>
      </c>
      <c r="P986">
        <f>O986*_xlfn.XLOOKUP(K986,AM:AM,AN:AN)</f>
        <v/>
      </c>
      <c r="Q986">
        <f>O986*_xlfn.XLOOKUP(K986,AM:AM,AO:AO)</f>
        <v/>
      </c>
      <c r="R986">
        <f>_xlfn.XLOOKUP(E986,AF:AF,AG:AG)</f>
        <v/>
      </c>
      <c r="S986">
        <f>_xlfn.XLOOKUP(E986,AF:AF,AI:AI)</f>
        <v/>
      </c>
      <c r="T986">
        <f>WEEKNUM(G986)</f>
        <v/>
      </c>
      <c r="U986">
        <f>YEAR(G986)</f>
        <v/>
      </c>
      <c r="V986" s="117">
        <f>IFERROR(Q986/N986,"0")</f>
        <v/>
      </c>
      <c r="AF986" t="n">
        <v>31855</v>
      </c>
      <c r="AG986" t="inlineStr">
        <is>
          <t>Four Seasons Hotel Praga</t>
        </is>
      </c>
      <c r="AH986" t="inlineStr">
        <is>
          <t>HTL</t>
        </is>
      </c>
      <c r="AI986" t="inlineStr">
        <is>
          <t>Czech Republic</t>
        </is>
      </c>
      <c r="BH986" t="n">
        <v>987</v>
      </c>
      <c r="BI986" t="inlineStr">
        <is>
          <t>DianaM</t>
        </is>
      </c>
    </row>
    <row r="987">
      <c r="A987">
        <f>_xlfn.XLOOKUP(D987,BN:BN,BO:BO)</f>
        <v/>
      </c>
      <c r="B987" t="inlineStr">
        <is>
          <t>LLC</t>
        </is>
      </c>
      <c r="C987" t="n">
        <v>115</v>
      </c>
      <c r="D987">
        <f>_xlfn.XLOOKUP(C987,BH:BH,BI:BI)</f>
        <v/>
      </c>
      <c r="E987" t="n">
        <v>28934</v>
      </c>
      <c r="F987" t="inlineStr">
        <is>
          <t>TE GUNAWAN MARLINA MRS</t>
        </is>
      </c>
      <c r="G987" s="234" t="n">
        <v>45963</v>
      </c>
      <c r="I987" t="inlineStr">
        <is>
          <t>VLO</t>
        </is>
      </c>
      <c r="J987">
        <f>_xlfn.XLOOKUP(I987,AS:AS,AU:AU)</f>
        <v/>
      </c>
      <c r="K987" t="inlineStr">
        <is>
          <t>USD</t>
        </is>
      </c>
      <c r="L987" s="238" t="n">
        <v>456</v>
      </c>
      <c r="M987">
        <f>L987*_xlfn.XLOOKUP(K987,AM:AM,AN:AN)</f>
        <v/>
      </c>
      <c r="N987">
        <f>L987*_xlfn.XLOOKUP(K987,AM:AM,AO:AO)</f>
        <v/>
      </c>
      <c r="O987" s="238" t="n">
        <v>7.64</v>
      </c>
      <c r="P987">
        <f>O987*_xlfn.XLOOKUP(K987,AM:AM,AN:AN)</f>
        <v/>
      </c>
      <c r="Q987">
        <f>O987*_xlfn.XLOOKUP(K987,AM:AM,AO:AO)</f>
        <v/>
      </c>
      <c r="R987">
        <f>_xlfn.XLOOKUP(E987,AF:AF,AG:AG)</f>
        <v/>
      </c>
      <c r="S987">
        <f>_xlfn.XLOOKUP(E987,AF:AF,AI:AI)</f>
        <v/>
      </c>
      <c r="T987">
        <f>WEEKNUM(G987)</f>
        <v/>
      </c>
      <c r="U987">
        <f>YEAR(G987)</f>
        <v/>
      </c>
      <c r="V987" s="117">
        <f>IFERROR(Q987/N987,"0")</f>
        <v/>
      </c>
      <c r="AF987" t="n">
        <v>31857</v>
      </c>
      <c r="AG987" t="inlineStr">
        <is>
          <t>WIGMAN JETS LLC</t>
        </is>
      </c>
      <c r="AH987" t="inlineStr">
        <is>
          <t>VLO</t>
        </is>
      </c>
      <c r="AI987" t="inlineStr">
        <is>
          <t>United States</t>
        </is>
      </c>
      <c r="BH987" t="n">
        <v>988</v>
      </c>
      <c r="BI987" t="inlineStr">
        <is>
          <t>LuisHdz</t>
        </is>
      </c>
    </row>
    <row r="988">
      <c r="A988">
        <f>_xlfn.XLOOKUP(D988,BN:BN,BO:BO)</f>
        <v/>
      </c>
      <c r="B988" t="inlineStr">
        <is>
          <t>LLC</t>
        </is>
      </c>
      <c r="C988" t="n">
        <v>115</v>
      </c>
      <c r="D988">
        <f>_xlfn.XLOOKUP(C988,BH:BH,BI:BI)</f>
        <v/>
      </c>
      <c r="E988" t="n">
        <v>28934</v>
      </c>
      <c r="F988" t="inlineStr">
        <is>
          <t>TE WIDJAJA MARGARETHA MRS</t>
        </is>
      </c>
      <c r="G988" s="63" t="n"/>
      <c r="I988" t="inlineStr">
        <is>
          <t>VLO</t>
        </is>
      </c>
      <c r="J988">
        <f>_xlfn.XLOOKUP(I988,AS:AS,AU:AU)</f>
        <v/>
      </c>
      <c r="K988" t="inlineStr">
        <is>
          <t>USD</t>
        </is>
      </c>
      <c r="L988" s="238" t="n">
        <v>456</v>
      </c>
      <c r="M988">
        <f>L988*_xlfn.XLOOKUP(K988,AM:AM,AN:AN)</f>
        <v/>
      </c>
      <c r="N988">
        <f>L988*_xlfn.XLOOKUP(K988,AM:AM,AO:AO)</f>
        <v/>
      </c>
      <c r="O988" s="238" t="n">
        <v>7.64</v>
      </c>
      <c r="P988">
        <f>O988*_xlfn.XLOOKUP(K988,AM:AM,AN:AN)</f>
        <v/>
      </c>
      <c r="Q988">
        <f>O988*_xlfn.XLOOKUP(K988,AM:AM,AO:AO)</f>
        <v/>
      </c>
      <c r="R988">
        <f>_xlfn.XLOOKUP(E988,AF:AF,AG:AG)</f>
        <v/>
      </c>
      <c r="S988">
        <f>_xlfn.XLOOKUP(E988,AF:AF,AI:AI)</f>
        <v/>
      </c>
      <c r="T988">
        <f>WEEKNUM(G988)</f>
        <v/>
      </c>
      <c r="U988">
        <f>YEAR(G988)</f>
        <v/>
      </c>
      <c r="V988" s="117">
        <f>IFERROR(Q988/N988,"0")</f>
        <v/>
      </c>
      <c r="AF988" t="n">
        <v>31859</v>
      </c>
      <c r="AG988" t="inlineStr">
        <is>
          <t>BH BACALAR</t>
        </is>
      </c>
      <c r="AH988" t="inlineStr">
        <is>
          <t>HTL</t>
        </is>
      </c>
      <c r="AI988" t="inlineStr">
        <is>
          <t>Mexico</t>
        </is>
      </c>
      <c r="BH988" t="n">
        <v>989</v>
      </c>
      <c r="BI988" t="inlineStr">
        <is>
          <t>MariellaP</t>
        </is>
      </c>
    </row>
    <row r="989">
      <c r="A989">
        <f>_xlfn.XLOOKUP(D989,BN:BN,BO:BO)</f>
        <v/>
      </c>
      <c r="B989" t="inlineStr">
        <is>
          <t>LLC</t>
        </is>
      </c>
      <c r="C989" t="n">
        <v>115</v>
      </c>
      <c r="D989">
        <f>_xlfn.XLOOKUP(C989,BH:BH,BI:BI)</f>
        <v/>
      </c>
      <c r="E989" t="n">
        <v>28934</v>
      </c>
      <c r="F989" t="inlineStr">
        <is>
          <t>TE GOZALI ALVIN MR</t>
        </is>
      </c>
      <c r="G989" s="63" t="n"/>
      <c r="I989" t="inlineStr">
        <is>
          <t>VLO</t>
        </is>
      </c>
      <c r="J989">
        <f>_xlfn.XLOOKUP(I989,AS:AS,AU:AU)</f>
        <v/>
      </c>
      <c r="K989" t="inlineStr">
        <is>
          <t>USD</t>
        </is>
      </c>
      <c r="L989" s="238" t="n">
        <v>456</v>
      </c>
      <c r="M989">
        <f>L989*_xlfn.XLOOKUP(K989,AM:AM,AN:AN)</f>
        <v/>
      </c>
      <c r="N989">
        <f>L989*_xlfn.XLOOKUP(K989,AM:AM,AO:AO)</f>
        <v/>
      </c>
      <c r="O989" s="238" t="n">
        <v>7.64</v>
      </c>
      <c r="P989">
        <f>O989*_xlfn.XLOOKUP(K989,AM:AM,AN:AN)</f>
        <v/>
      </c>
      <c r="Q989">
        <f>O989*_xlfn.XLOOKUP(K989,AM:AM,AO:AO)</f>
        <v/>
      </c>
      <c r="R989">
        <f>_xlfn.XLOOKUP(E989,AF:AF,AG:AG)</f>
        <v/>
      </c>
      <c r="S989">
        <f>_xlfn.XLOOKUP(E989,AF:AF,AI:AI)</f>
        <v/>
      </c>
      <c r="T989">
        <f>WEEKNUM(G989)</f>
        <v/>
      </c>
      <c r="U989">
        <f>YEAR(G989)</f>
        <v/>
      </c>
      <c r="V989" s="117">
        <f>IFERROR(Q989/N989,"0")</f>
        <v/>
      </c>
      <c r="AF989" t="n">
        <v>31861</v>
      </c>
      <c r="AG989" t="inlineStr">
        <is>
          <t>Evergreen Adventures</t>
        </is>
      </c>
      <c r="AH989" t="inlineStr">
        <is>
          <t>PKT</t>
        </is>
      </c>
      <c r="AI989" t="inlineStr">
        <is>
          <t>Canada</t>
        </is>
      </c>
      <c r="BH989" t="n">
        <v>990</v>
      </c>
      <c r="BI989" t="inlineStr">
        <is>
          <t>MinervaH</t>
        </is>
      </c>
    </row>
    <row r="990">
      <c r="A990">
        <f>_xlfn.XLOOKUP(D990,BN:BN,BO:BO)</f>
        <v/>
      </c>
      <c r="B990" t="inlineStr">
        <is>
          <t>LLC</t>
        </is>
      </c>
      <c r="C990" t="n">
        <v>115</v>
      </c>
      <c r="D990">
        <f>_xlfn.XLOOKUP(C990,BH:BH,BI:BI)</f>
        <v/>
      </c>
      <c r="E990" t="n">
        <v>28934</v>
      </c>
      <c r="F990" t="inlineStr">
        <is>
          <t>TE TANIHAHA NOBEL MR</t>
        </is>
      </c>
      <c r="G990" s="234" t="n">
        <v>45954</v>
      </c>
      <c r="I990" t="inlineStr">
        <is>
          <t>VLO</t>
        </is>
      </c>
      <c r="J990">
        <f>_xlfn.XLOOKUP(I990,AS:AS,AU:AU)</f>
        <v/>
      </c>
      <c r="K990" t="inlineStr">
        <is>
          <t>USD</t>
        </is>
      </c>
      <c r="L990" s="238" t="n">
        <v>206.94</v>
      </c>
      <c r="M990">
        <f>L990*_xlfn.XLOOKUP(K990,AM:AM,AN:AN)</f>
        <v/>
      </c>
      <c r="N990">
        <f>L990*_xlfn.XLOOKUP(K990,AM:AM,AO:AO)</f>
        <v/>
      </c>
      <c r="O990" s="238" t="n">
        <v>0</v>
      </c>
      <c r="P990">
        <f>O990*_xlfn.XLOOKUP(K990,AM:AM,AN:AN)</f>
        <v/>
      </c>
      <c r="Q990">
        <f>O990*_xlfn.XLOOKUP(K990,AM:AM,AO:AO)</f>
        <v/>
      </c>
      <c r="R990">
        <f>_xlfn.XLOOKUP(E990,AF:AF,AG:AG)</f>
        <v/>
      </c>
      <c r="S990">
        <f>_xlfn.XLOOKUP(E990,AF:AF,AI:AI)</f>
        <v/>
      </c>
      <c r="T990">
        <f>WEEKNUM(G990)</f>
        <v/>
      </c>
      <c r="U990">
        <f>YEAR(G990)</f>
        <v/>
      </c>
      <c r="V990" s="117">
        <f>IFERROR(Q990/N990,"0")</f>
        <v/>
      </c>
      <c r="AF990" t="n">
        <v>31905</v>
      </c>
      <c r="AG990" t="inlineStr">
        <is>
          <t>TOUCH OF SPICE LIMITED</t>
        </is>
      </c>
      <c r="AH990" t="inlineStr">
        <is>
          <t>PKT</t>
        </is>
      </c>
      <c r="AI990" t="inlineStr">
        <is>
          <t>New Zealand</t>
        </is>
      </c>
      <c r="BH990" t="n">
        <v>991</v>
      </c>
      <c r="BI990" t="inlineStr">
        <is>
          <t>LucianaE</t>
        </is>
      </c>
    </row>
    <row r="991">
      <c r="A991">
        <f>_xlfn.XLOOKUP(D991,BN:BN,BO:BO)</f>
        <v/>
      </c>
      <c r="B991" t="inlineStr">
        <is>
          <t>LLC</t>
        </is>
      </c>
      <c r="C991" t="n">
        <v>115</v>
      </c>
      <c r="D991">
        <f>_xlfn.XLOOKUP(C991,BH:BH,BI:BI)</f>
        <v/>
      </c>
      <c r="E991" t="n">
        <v>28934</v>
      </c>
      <c r="F991" t="inlineStr">
        <is>
          <t>TE BUDIMAN MANDY SATRIA MR</t>
        </is>
      </c>
      <c r="G991" s="234" t="n">
        <v>45954</v>
      </c>
      <c r="I991" t="inlineStr">
        <is>
          <t>VLO</t>
        </is>
      </c>
      <c r="J991">
        <f>_xlfn.XLOOKUP(I991,AS:AS,AU:AU)</f>
        <v/>
      </c>
      <c r="K991" t="inlineStr">
        <is>
          <t>USD</t>
        </is>
      </c>
      <c r="L991" s="238" t="n">
        <v>206.94</v>
      </c>
      <c r="M991">
        <f>L991*_xlfn.XLOOKUP(K991,AM:AM,AN:AN)</f>
        <v/>
      </c>
      <c r="N991">
        <f>L991*_xlfn.XLOOKUP(K991,AM:AM,AO:AO)</f>
        <v/>
      </c>
      <c r="O991" s="238" t="n">
        <v>0</v>
      </c>
      <c r="P991">
        <f>O991*_xlfn.XLOOKUP(K991,AM:AM,AN:AN)</f>
        <v/>
      </c>
      <c r="Q991">
        <f>O991*_xlfn.XLOOKUP(K991,AM:AM,AO:AO)</f>
        <v/>
      </c>
      <c r="R991">
        <f>_xlfn.XLOOKUP(E991,AF:AF,AG:AG)</f>
        <v/>
      </c>
      <c r="S991">
        <f>_xlfn.XLOOKUP(E991,AF:AF,AI:AI)</f>
        <v/>
      </c>
      <c r="T991">
        <f>WEEKNUM(G991)</f>
        <v/>
      </c>
      <c r="U991">
        <f>YEAR(G991)</f>
        <v/>
      </c>
      <c r="V991" s="117">
        <f>IFERROR(Q991/N991,"0")</f>
        <v/>
      </c>
      <c r="AF991" t="n">
        <v>31971</v>
      </c>
      <c r="AG991" t="inlineStr">
        <is>
          <t>CHEVAL BLANC SEYCHELLES</t>
        </is>
      </c>
      <c r="AH991" t="inlineStr">
        <is>
          <t>HTL</t>
        </is>
      </c>
      <c r="AI991" t="inlineStr">
        <is>
          <t>Seychelles</t>
        </is>
      </c>
      <c r="BH991" t="n">
        <v>992</v>
      </c>
      <c r="BI991" t="inlineStr">
        <is>
          <t>VivianaS</t>
        </is>
      </c>
    </row>
    <row r="992">
      <c r="A992">
        <f>_xlfn.XLOOKUP(D992,BN:BN,BO:BO)</f>
        <v/>
      </c>
      <c r="B992" t="inlineStr">
        <is>
          <t>LLC</t>
        </is>
      </c>
      <c r="C992" t="n">
        <v>115</v>
      </c>
      <c r="D992">
        <f>_xlfn.XLOOKUP(C992,BH:BH,BI:BI)</f>
        <v/>
      </c>
      <c r="E992" t="n">
        <v>28934</v>
      </c>
      <c r="F992" t="inlineStr">
        <is>
          <t>TE TANOYO JOKO MR</t>
        </is>
      </c>
      <c r="G992" s="234" t="n">
        <v>45954</v>
      </c>
      <c r="I992" t="inlineStr">
        <is>
          <t>VLO</t>
        </is>
      </c>
      <c r="J992">
        <f>_xlfn.XLOOKUP(I992,AS:AS,AU:AU)</f>
        <v/>
      </c>
      <c r="K992" t="inlineStr">
        <is>
          <t>USD</t>
        </is>
      </c>
      <c r="L992" s="238" t="n">
        <v>206.94</v>
      </c>
      <c r="M992">
        <f>L992*_xlfn.XLOOKUP(K992,AM:AM,AN:AN)</f>
        <v/>
      </c>
      <c r="N992">
        <f>L992*_xlfn.XLOOKUP(K992,AM:AM,AO:AO)</f>
        <v/>
      </c>
      <c r="O992" s="238" t="n">
        <v>0</v>
      </c>
      <c r="P992">
        <f>O992*_xlfn.XLOOKUP(K992,AM:AM,AN:AN)</f>
        <v/>
      </c>
      <c r="Q992">
        <f>O992*_xlfn.XLOOKUP(K992,AM:AM,AO:AO)</f>
        <v/>
      </c>
      <c r="R992">
        <f>_xlfn.XLOOKUP(E992,AF:AF,AG:AG)</f>
        <v/>
      </c>
      <c r="S992">
        <f>_xlfn.XLOOKUP(E992,AF:AF,AI:AI)</f>
        <v/>
      </c>
      <c r="T992">
        <f>WEEKNUM(G992)</f>
        <v/>
      </c>
      <c r="U992">
        <f>YEAR(G992)</f>
        <v/>
      </c>
      <c r="V992" s="117">
        <f>IFERROR(Q992/N992,"0")</f>
        <v/>
      </c>
      <c r="AF992" t="n">
        <v>31972</v>
      </c>
      <c r="AG992" t="inlineStr">
        <is>
          <t>TAMARA MONSERRAT</t>
        </is>
      </c>
      <c r="AH992" t="inlineStr">
        <is>
          <t>REE</t>
        </is>
      </c>
      <c r="AI992" t="inlineStr">
        <is>
          <t>Spain</t>
        </is>
      </c>
      <c r="BH992" t="n">
        <v>993</v>
      </c>
      <c r="BI992" t="inlineStr">
        <is>
          <t>MartinB</t>
        </is>
      </c>
    </row>
    <row r="993">
      <c r="A993">
        <f>_xlfn.XLOOKUP(D993,BN:BN,BO:BO)</f>
        <v/>
      </c>
      <c r="B993" t="inlineStr">
        <is>
          <t>LLC</t>
        </is>
      </c>
      <c r="C993" t="n">
        <v>115</v>
      </c>
      <c r="D993">
        <f>_xlfn.XLOOKUP(C993,BH:BH,BI:BI)</f>
        <v/>
      </c>
      <c r="E993" t="n">
        <v>28934</v>
      </c>
      <c r="F993" t="inlineStr">
        <is>
          <t>TE SURIADINATA REGAN MR</t>
        </is>
      </c>
      <c r="G993" s="234" t="n">
        <v>45954</v>
      </c>
      <c r="I993" t="inlineStr">
        <is>
          <t>VLO</t>
        </is>
      </c>
      <c r="J993">
        <f>_xlfn.XLOOKUP(I993,AS:AS,AU:AU)</f>
        <v/>
      </c>
      <c r="K993" t="inlineStr">
        <is>
          <t>USD</t>
        </is>
      </c>
      <c r="L993" s="238" t="n">
        <v>206.94</v>
      </c>
      <c r="M993">
        <f>L993*_xlfn.XLOOKUP(K993,AM:AM,AN:AN)</f>
        <v/>
      </c>
      <c r="N993">
        <f>L993*_xlfn.XLOOKUP(K993,AM:AM,AO:AO)</f>
        <v/>
      </c>
      <c r="O993" s="238" t="n">
        <v>0</v>
      </c>
      <c r="P993">
        <f>O993*_xlfn.XLOOKUP(K993,AM:AM,AN:AN)</f>
        <v/>
      </c>
      <c r="Q993">
        <f>O993*_xlfn.XLOOKUP(K993,AM:AM,AO:AO)</f>
        <v/>
      </c>
      <c r="R993">
        <f>_xlfn.XLOOKUP(E993,AF:AF,AG:AG)</f>
        <v/>
      </c>
      <c r="S993">
        <f>_xlfn.XLOOKUP(E993,AF:AF,AI:AI)</f>
        <v/>
      </c>
      <c r="T993">
        <f>WEEKNUM(G993)</f>
        <v/>
      </c>
      <c r="U993">
        <f>YEAR(G993)</f>
        <v/>
      </c>
      <c r="V993" s="117">
        <f>IFERROR(Q993/N993,"0")</f>
        <v/>
      </c>
      <c r="AF993" t="n">
        <v>31977</v>
      </c>
      <c r="AG993" t="inlineStr">
        <is>
          <t>GAMEWATCHERS SAFARIS LTD - TOUR OPERATING COMPANY</t>
        </is>
      </c>
      <c r="AH993" t="inlineStr">
        <is>
          <t>OTR</t>
        </is>
      </c>
      <c r="AI993" t="inlineStr">
        <is>
          <t>Kenya</t>
        </is>
      </c>
      <c r="BH993" t="n">
        <v>994</v>
      </c>
      <c r="BI993" t="inlineStr">
        <is>
          <t>AliciaL</t>
        </is>
      </c>
    </row>
    <row r="994">
      <c r="A994">
        <f>_xlfn.XLOOKUP(D994,BN:BN,BO:BO)</f>
        <v/>
      </c>
      <c r="B994" t="inlineStr">
        <is>
          <t>LLC</t>
        </is>
      </c>
      <c r="C994" t="n">
        <v>115</v>
      </c>
      <c r="D994">
        <f>_xlfn.XLOOKUP(C994,BH:BH,BI:BI)</f>
        <v/>
      </c>
      <c r="E994" t="n">
        <v>28934</v>
      </c>
      <c r="F994" t="inlineStr">
        <is>
          <t>ME TANIHAHA NOBEL MR</t>
        </is>
      </c>
      <c r="G994" s="234" t="n">
        <v>45946</v>
      </c>
      <c r="H994" s="63" t="n"/>
      <c r="I994" t="inlineStr">
        <is>
          <t>VLO</t>
        </is>
      </c>
      <c r="J994">
        <f>_xlfn.XLOOKUP(I994,AS:AS,AU:AU)</f>
        <v/>
      </c>
      <c r="K994" t="inlineStr">
        <is>
          <t>USD</t>
        </is>
      </c>
      <c r="L994" s="238" t="n">
        <v>70</v>
      </c>
      <c r="M994">
        <f>L994*_xlfn.XLOOKUP(K994,AM:AM,AN:AN)</f>
        <v/>
      </c>
      <c r="N994">
        <f>L994*_xlfn.XLOOKUP(K994,AM:AM,AO:AO)</f>
        <v/>
      </c>
      <c r="O994" s="238" t="n">
        <v>0</v>
      </c>
      <c r="P994">
        <f>O994*_xlfn.XLOOKUP(K994,AM:AM,AN:AN)</f>
        <v/>
      </c>
      <c r="Q994">
        <f>O994*_xlfn.XLOOKUP(K994,AM:AM,AO:AO)</f>
        <v/>
      </c>
      <c r="R994">
        <f>_xlfn.XLOOKUP(E994,AF:AF,AG:AG)</f>
        <v/>
      </c>
      <c r="S994">
        <f>_xlfn.XLOOKUP(E994,AF:AF,AI:AI)</f>
        <v/>
      </c>
      <c r="T994">
        <f>WEEKNUM(G994)</f>
        <v/>
      </c>
      <c r="U994">
        <f>YEAR(G994)</f>
        <v/>
      </c>
      <c r="V994" s="117">
        <f>IFERROR(Q994/N994,"0")</f>
        <v/>
      </c>
      <c r="AF994" t="n">
        <v>31979</v>
      </c>
      <c r="AG994" t="inlineStr">
        <is>
          <t>TRADERS HOTEL, KUALA LUMPUR</t>
        </is>
      </c>
      <c r="AH994" t="inlineStr">
        <is>
          <t>HTL</t>
        </is>
      </c>
      <c r="AI994" t="inlineStr">
        <is>
          <t>Malaysia</t>
        </is>
      </c>
      <c r="BH994" t="n">
        <v>995</v>
      </c>
      <c r="BI994" t="inlineStr">
        <is>
          <t>LucianaE</t>
        </is>
      </c>
    </row>
    <row r="995">
      <c r="A995">
        <f>_xlfn.XLOOKUP(D995,BN:BN,BO:BO)</f>
        <v/>
      </c>
      <c r="B995" t="inlineStr">
        <is>
          <t>LLC</t>
        </is>
      </c>
      <c r="C995" t="n">
        <v>115</v>
      </c>
      <c r="D995">
        <f>_xlfn.XLOOKUP(C995,BH:BH,BI:BI)</f>
        <v/>
      </c>
      <c r="E995" t="n">
        <v>28934</v>
      </c>
      <c r="F995" t="inlineStr">
        <is>
          <t>ME BUDIMAN MANDY SATRIA MR</t>
        </is>
      </c>
      <c r="G995" s="234" t="n">
        <v>45946</v>
      </c>
      <c r="H995" s="63" t="n"/>
      <c r="I995" t="inlineStr">
        <is>
          <t>VLO</t>
        </is>
      </c>
      <c r="J995">
        <f>_xlfn.XLOOKUP(I995,AS:AS,AU:AU)</f>
        <v/>
      </c>
      <c r="K995" t="inlineStr">
        <is>
          <t>USD</t>
        </is>
      </c>
      <c r="L995" s="238" t="n">
        <v>68</v>
      </c>
      <c r="M995">
        <f>L995*_xlfn.XLOOKUP(K995,AM:AM,AN:AN)</f>
        <v/>
      </c>
      <c r="N995">
        <f>L995*_xlfn.XLOOKUP(K995,AM:AM,AO:AO)</f>
        <v/>
      </c>
      <c r="O995" s="238" t="n">
        <v>0</v>
      </c>
      <c r="P995">
        <f>O995*_xlfn.XLOOKUP(K995,AM:AM,AN:AN)</f>
        <v/>
      </c>
      <c r="Q995">
        <f>O995*_xlfn.XLOOKUP(K995,AM:AM,AO:AO)</f>
        <v/>
      </c>
      <c r="R995">
        <f>_xlfn.XLOOKUP(E995,AF:AF,AG:AG)</f>
        <v/>
      </c>
      <c r="S995">
        <f>_xlfn.XLOOKUP(E995,AF:AF,AI:AI)</f>
        <v/>
      </c>
      <c r="T995">
        <f>WEEKNUM(G995)</f>
        <v/>
      </c>
      <c r="U995">
        <f>YEAR(G995)</f>
        <v/>
      </c>
      <c r="V995" s="117">
        <f>IFERROR(Q995/N995,"0")</f>
        <v/>
      </c>
      <c r="AF995" t="n">
        <v>31982</v>
      </c>
      <c r="AG995" t="inlineStr">
        <is>
          <t>FAIRMONT SINGAPORE</t>
        </is>
      </c>
      <c r="AH995" t="inlineStr">
        <is>
          <t>HTL</t>
        </is>
      </c>
      <c r="AI995" t="inlineStr">
        <is>
          <t>Singapore</t>
        </is>
      </c>
      <c r="BH995" t="n">
        <v>996</v>
      </c>
      <c r="BI995" t="inlineStr">
        <is>
          <t>MariaM</t>
        </is>
      </c>
    </row>
    <row r="996">
      <c r="A996">
        <f>_xlfn.XLOOKUP(D996,BN:BN,BO:BO)</f>
        <v/>
      </c>
      <c r="B996" t="inlineStr">
        <is>
          <t>LLC</t>
        </is>
      </c>
      <c r="C996" t="n">
        <v>115</v>
      </c>
      <c r="D996">
        <f>_xlfn.XLOOKUP(C996,BH:BH,BI:BI)</f>
        <v/>
      </c>
      <c r="E996" t="n">
        <v>28934</v>
      </c>
      <c r="F996" t="inlineStr">
        <is>
          <t>ME TANOYO JOKO MR</t>
        </is>
      </c>
      <c r="G996" s="234" t="n">
        <v>45946</v>
      </c>
      <c r="H996" s="63" t="n"/>
      <c r="I996" t="inlineStr">
        <is>
          <t>VLO</t>
        </is>
      </c>
      <c r="J996">
        <f>_xlfn.XLOOKUP(I996,AS:AS,AU:AU)</f>
        <v/>
      </c>
      <c r="K996" t="inlineStr">
        <is>
          <t>USD</t>
        </is>
      </c>
      <c r="L996" s="238" t="n">
        <v>68</v>
      </c>
      <c r="M996">
        <f>L996*_xlfn.XLOOKUP(K996,AM:AM,AN:AN)</f>
        <v/>
      </c>
      <c r="N996">
        <f>L996*_xlfn.XLOOKUP(K996,AM:AM,AO:AO)</f>
        <v/>
      </c>
      <c r="O996" s="238" t="n">
        <v>0</v>
      </c>
      <c r="P996">
        <f>O996*_xlfn.XLOOKUP(K996,AM:AM,AN:AN)</f>
        <v/>
      </c>
      <c r="Q996">
        <f>O996*_xlfn.XLOOKUP(K996,AM:AM,AO:AO)</f>
        <v/>
      </c>
      <c r="R996">
        <f>_xlfn.XLOOKUP(E996,AF:AF,AG:AG)</f>
        <v/>
      </c>
      <c r="S996">
        <f>_xlfn.XLOOKUP(E996,AF:AF,AI:AI)</f>
        <v/>
      </c>
      <c r="T996">
        <f>WEEKNUM(G996)</f>
        <v/>
      </c>
      <c r="U996">
        <f>YEAR(G996)</f>
        <v/>
      </c>
      <c r="V996" s="117">
        <f>IFERROR(Q996/N996,"0")</f>
        <v/>
      </c>
      <c r="AF996" t="n">
        <v>32003</v>
      </c>
      <c r="AG996" t="inlineStr">
        <is>
          <t>ZIMBABWE EMBASSY</t>
        </is>
      </c>
      <c r="AH996" t="inlineStr">
        <is>
          <t>VIS</t>
        </is>
      </c>
      <c r="AI996" t="inlineStr">
        <is>
          <t>Zimbabwe</t>
        </is>
      </c>
      <c r="BH996" t="n">
        <v>997</v>
      </c>
      <c r="BI996" t="inlineStr">
        <is>
          <t>MariaJose</t>
        </is>
      </c>
    </row>
    <row r="997">
      <c r="A997">
        <f>_xlfn.XLOOKUP(D997,BN:BN,BO:BO)</f>
        <v/>
      </c>
      <c r="B997" t="inlineStr">
        <is>
          <t>LLC</t>
        </is>
      </c>
      <c r="C997" t="n">
        <v>115</v>
      </c>
      <c r="D997">
        <f>_xlfn.XLOOKUP(C997,BH:BH,BI:BI)</f>
        <v/>
      </c>
      <c r="E997" t="n">
        <v>28934</v>
      </c>
      <c r="F997" t="inlineStr">
        <is>
          <t>ME SURIADINATA REGAN MR</t>
        </is>
      </c>
      <c r="G997" s="234" t="n">
        <v>45946</v>
      </c>
      <c r="H997" s="63" t="n"/>
      <c r="I997" t="inlineStr">
        <is>
          <t>VLO</t>
        </is>
      </c>
      <c r="J997">
        <f>_xlfn.XLOOKUP(I997,AS:AS,AU:AU)</f>
        <v/>
      </c>
      <c r="K997" t="inlineStr">
        <is>
          <t>USD</t>
        </is>
      </c>
      <c r="L997" s="238" t="n">
        <v>70</v>
      </c>
      <c r="M997">
        <f>L997*_xlfn.XLOOKUP(K997,AM:AM,AN:AN)</f>
        <v/>
      </c>
      <c r="N997">
        <f>L997*_xlfn.XLOOKUP(K997,AM:AM,AO:AO)</f>
        <v/>
      </c>
      <c r="O997" s="238" t="n">
        <v>0</v>
      </c>
      <c r="P997">
        <f>O997*_xlfn.XLOOKUP(K997,AM:AM,AN:AN)</f>
        <v/>
      </c>
      <c r="Q997">
        <f>O997*_xlfn.XLOOKUP(K997,AM:AM,AO:AO)</f>
        <v/>
      </c>
      <c r="R997">
        <f>_xlfn.XLOOKUP(E997,AF:AF,AG:AG)</f>
        <v/>
      </c>
      <c r="S997">
        <f>_xlfn.XLOOKUP(E997,AF:AF,AI:AI)</f>
        <v/>
      </c>
      <c r="T997">
        <f>WEEKNUM(G997)</f>
        <v/>
      </c>
      <c r="U997">
        <f>YEAR(G997)</f>
        <v/>
      </c>
      <c r="V997" s="117">
        <f>IFERROR(Q997/N997,"0")</f>
        <v/>
      </c>
      <c r="AF997" t="n">
        <v>32014</v>
      </c>
      <c r="AG997" t="inlineStr">
        <is>
          <t>Qatar Airways</t>
        </is>
      </c>
      <c r="AH997" t="inlineStr">
        <is>
          <t>VLO</t>
        </is>
      </c>
      <c r="AI997" t="inlineStr">
        <is>
          <t>Qatar</t>
        </is>
      </c>
      <c r="BH997" t="n">
        <v>998</v>
      </c>
      <c r="BI997" t="inlineStr">
        <is>
          <t>PaulinaA</t>
        </is>
      </c>
    </row>
    <row r="998">
      <c r="A998">
        <f>_xlfn.XLOOKUP(D998,BN:BN,BO:BO)</f>
        <v/>
      </c>
      <c r="B998" t="inlineStr">
        <is>
          <t>LLC</t>
        </is>
      </c>
      <c r="C998" t="n">
        <v>115</v>
      </c>
      <c r="D998">
        <f>_xlfn.XLOOKUP(C998,BH:BH,BI:BI)</f>
        <v/>
      </c>
      <c r="E998" t="n">
        <v>28934</v>
      </c>
      <c r="F998" t="inlineStr">
        <is>
          <t>ME TANIHAHA NOBEL MR</t>
        </is>
      </c>
      <c r="G998" s="234" t="n">
        <v>45946</v>
      </c>
      <c r="H998" s="63" t="n"/>
      <c r="I998" t="inlineStr">
        <is>
          <t>VLO</t>
        </is>
      </c>
      <c r="J998">
        <f>_xlfn.XLOOKUP(I998,AS:AS,AU:AU)</f>
        <v/>
      </c>
      <c r="K998" t="inlineStr">
        <is>
          <t>USD</t>
        </is>
      </c>
      <c r="L998" s="238" t="n">
        <v>47.2</v>
      </c>
      <c r="M998">
        <f>L998*_xlfn.XLOOKUP(K998,AM:AM,AN:AN)</f>
        <v/>
      </c>
      <c r="N998">
        <f>L998*_xlfn.XLOOKUP(K998,AM:AM,AO:AO)</f>
        <v/>
      </c>
      <c r="O998" s="238" t="n">
        <v>0</v>
      </c>
      <c r="P998">
        <f>O998*_xlfn.XLOOKUP(K998,AM:AM,AN:AN)</f>
        <v/>
      </c>
      <c r="Q998">
        <f>O998*_xlfn.XLOOKUP(K998,AM:AM,AO:AO)</f>
        <v/>
      </c>
      <c r="R998">
        <f>_xlfn.XLOOKUP(E998,AF:AF,AG:AG)</f>
        <v/>
      </c>
      <c r="S998">
        <f>_xlfn.XLOOKUP(E998,AF:AF,AI:AI)</f>
        <v/>
      </c>
      <c r="T998">
        <f>WEEKNUM(G998)</f>
        <v/>
      </c>
      <c r="U998">
        <f>YEAR(G998)</f>
        <v/>
      </c>
      <c r="V998" s="117">
        <f>IFERROR(Q998/N998,"0")</f>
        <v/>
      </c>
      <c r="AF998" t="n">
        <v>32016</v>
      </c>
      <c r="AG998" t="inlineStr">
        <is>
          <t>SINGITA</t>
        </is>
      </c>
      <c r="AH998" t="inlineStr">
        <is>
          <t>OTR</t>
        </is>
      </c>
      <c r="AI998" t="inlineStr">
        <is>
          <t>South Africa</t>
        </is>
      </c>
      <c r="BH998" t="n">
        <v>999</v>
      </c>
      <c r="BI998" t="inlineStr">
        <is>
          <t>PaulinaA</t>
        </is>
      </c>
    </row>
    <row r="999">
      <c r="A999">
        <f>_xlfn.XLOOKUP(D999,BN:BN,BO:BO)</f>
        <v/>
      </c>
      <c r="B999" t="inlineStr">
        <is>
          <t>LLC</t>
        </is>
      </c>
      <c r="C999" t="n">
        <v>115</v>
      </c>
      <c r="D999">
        <f>_xlfn.XLOOKUP(C999,BH:BH,BI:BI)</f>
        <v/>
      </c>
      <c r="E999" t="n">
        <v>28934</v>
      </c>
      <c r="F999" t="inlineStr">
        <is>
          <t>ME BUDIMAN MANDY SATRIA MR</t>
        </is>
      </c>
      <c r="G999" s="234" t="n">
        <v>45956</v>
      </c>
      <c r="H999" s="63" t="n"/>
      <c r="I999" t="inlineStr">
        <is>
          <t>VLO</t>
        </is>
      </c>
      <c r="J999">
        <f>_xlfn.XLOOKUP(I999,AS:AS,AU:AU)</f>
        <v/>
      </c>
      <c r="K999" t="inlineStr">
        <is>
          <t>USD</t>
        </is>
      </c>
      <c r="L999" s="238" t="n">
        <v>47.2</v>
      </c>
      <c r="M999">
        <f>L999*_xlfn.XLOOKUP(K999,AM:AM,AN:AN)</f>
        <v/>
      </c>
      <c r="N999">
        <f>L999*_xlfn.XLOOKUP(K999,AM:AM,AO:AO)</f>
        <v/>
      </c>
      <c r="O999" s="238" t="n">
        <v>0</v>
      </c>
      <c r="P999">
        <f>O999*_xlfn.XLOOKUP(K999,AM:AM,AN:AN)</f>
        <v/>
      </c>
      <c r="Q999">
        <f>O999*_xlfn.XLOOKUP(K999,AM:AM,AO:AO)</f>
        <v/>
      </c>
      <c r="R999">
        <f>_xlfn.XLOOKUP(E999,AF:AF,AG:AG)</f>
        <v/>
      </c>
      <c r="S999">
        <f>_xlfn.XLOOKUP(E999,AF:AF,AI:AI)</f>
        <v/>
      </c>
      <c r="T999">
        <f>WEEKNUM(G999)</f>
        <v/>
      </c>
      <c r="U999">
        <f>YEAR(G999)</f>
        <v/>
      </c>
      <c r="V999" s="117">
        <f>IFERROR(Q999/N999,"0")</f>
        <v/>
      </c>
      <c r="AF999" t="n">
        <v>32018</v>
      </c>
      <c r="AG999" t="inlineStr">
        <is>
          <t>CHEVAL BLANC MALDIVES</t>
        </is>
      </c>
      <c r="AH999" t="inlineStr">
        <is>
          <t>HTL</t>
        </is>
      </c>
      <c r="AI999" t="inlineStr">
        <is>
          <t>Maldives</t>
        </is>
      </c>
      <c r="BH999" t="n">
        <v>1000</v>
      </c>
      <c r="BI999" t="inlineStr">
        <is>
          <t>PaulinaA</t>
        </is>
      </c>
    </row>
    <row r="1000">
      <c r="A1000">
        <f>_xlfn.XLOOKUP(D1000,BN:BN,BO:BO)</f>
        <v/>
      </c>
      <c r="B1000" t="inlineStr">
        <is>
          <t>LLC</t>
        </is>
      </c>
      <c r="C1000" t="n">
        <v>115</v>
      </c>
      <c r="D1000">
        <f>_xlfn.XLOOKUP(C1000,BH:BH,BI:BI)</f>
        <v/>
      </c>
      <c r="E1000" t="n">
        <v>28934</v>
      </c>
      <c r="F1000" t="inlineStr">
        <is>
          <t>ME TANOYO JOKO MR</t>
        </is>
      </c>
      <c r="G1000" s="234" t="n">
        <v>45946</v>
      </c>
      <c r="H1000" s="234" t="n">
        <v>45966</v>
      </c>
      <c r="I1000" t="inlineStr">
        <is>
          <t>VLO</t>
        </is>
      </c>
      <c r="J1000">
        <f>_xlfn.XLOOKUP(I1000,AS:AS,AU:AU)</f>
        <v/>
      </c>
      <c r="K1000" t="inlineStr">
        <is>
          <t>USD</t>
        </is>
      </c>
      <c r="L1000" s="238" t="n">
        <v>47.2</v>
      </c>
      <c r="M1000">
        <f>L1000*_xlfn.XLOOKUP(K1000,AM:AM,AN:AN)</f>
        <v/>
      </c>
      <c r="N1000">
        <f>L1000*_xlfn.XLOOKUP(K1000,AM:AM,AO:AO)</f>
        <v/>
      </c>
      <c r="O1000" s="238" t="n">
        <v>0</v>
      </c>
      <c r="P1000">
        <f>O1000*_xlfn.XLOOKUP(K1000,AM:AM,AN:AN)</f>
        <v/>
      </c>
      <c r="Q1000">
        <f>O1000*_xlfn.XLOOKUP(K1000,AM:AM,AO:AO)</f>
        <v/>
      </c>
      <c r="R1000">
        <f>_xlfn.XLOOKUP(E1000,AF:AF,AG:AG)</f>
        <v/>
      </c>
      <c r="S1000">
        <f>_xlfn.XLOOKUP(E1000,AF:AF,AI:AI)</f>
        <v/>
      </c>
      <c r="T1000">
        <f>WEEKNUM(G1000)</f>
        <v/>
      </c>
      <c r="U1000">
        <f>YEAR(G1000)</f>
        <v/>
      </c>
      <c r="V1000" s="117">
        <f>IFERROR(Q1000/N1000,"0")</f>
        <v/>
      </c>
      <c r="AF1000" t="n">
        <v>32019</v>
      </c>
      <c r="AG1000" t="inlineStr">
        <is>
          <t>HOTEL ABADIA RETUERTA LEDOMAINE</t>
        </is>
      </c>
      <c r="AH1000" t="inlineStr">
        <is>
          <t>HTL</t>
        </is>
      </c>
      <c r="AI1000" t="inlineStr">
        <is>
          <t>Spain</t>
        </is>
      </c>
      <c r="BH1000" t="n">
        <v>1001</v>
      </c>
      <c r="BI1000" t="inlineStr">
        <is>
          <t>PaulinaA</t>
        </is>
      </c>
    </row>
    <row r="1001">
      <c r="A1001">
        <f>_xlfn.XLOOKUP(D1001,BN:BN,BO:BO)</f>
        <v/>
      </c>
      <c r="B1001" t="inlineStr">
        <is>
          <t>LLC</t>
        </is>
      </c>
      <c r="C1001" t="n">
        <v>115</v>
      </c>
      <c r="D1001">
        <f>_xlfn.XLOOKUP(C1001,BH:BH,BI:BI)</f>
        <v/>
      </c>
      <c r="E1001" t="n">
        <v>28934</v>
      </c>
      <c r="F1001" t="inlineStr">
        <is>
          <t>ME SURIADINATA REGAN MR</t>
        </is>
      </c>
      <c r="G1001" s="234" t="n">
        <v>45946</v>
      </c>
      <c r="H1001" s="63" t="n"/>
      <c r="I1001" t="inlineStr">
        <is>
          <t>VLO</t>
        </is>
      </c>
      <c r="J1001">
        <f>_xlfn.XLOOKUP(I1001,AS:AS,AU:AU)</f>
        <v/>
      </c>
      <c r="K1001" t="inlineStr">
        <is>
          <t>USD</t>
        </is>
      </c>
      <c r="L1001" s="238" t="n">
        <v>47.2</v>
      </c>
      <c r="M1001">
        <f>L1001*_xlfn.XLOOKUP(K1001,AM:AM,AN:AN)</f>
        <v/>
      </c>
      <c r="N1001">
        <f>L1001*_xlfn.XLOOKUP(K1001,AM:AM,AO:AO)</f>
        <v/>
      </c>
      <c r="O1001" s="238" t="n">
        <v>0</v>
      </c>
      <c r="P1001">
        <f>O1001*_xlfn.XLOOKUP(K1001,AM:AM,AN:AN)</f>
        <v/>
      </c>
      <c r="Q1001">
        <f>O1001*_xlfn.XLOOKUP(K1001,AM:AM,AO:AO)</f>
        <v/>
      </c>
      <c r="R1001">
        <f>_xlfn.XLOOKUP(E1001,AF:AF,AG:AG)</f>
        <v/>
      </c>
      <c r="S1001">
        <f>_xlfn.XLOOKUP(E1001,AF:AF,AI:AI)</f>
        <v/>
      </c>
      <c r="T1001">
        <f>WEEKNUM(G1001)</f>
        <v/>
      </c>
      <c r="U1001">
        <f>YEAR(G1001)</f>
        <v/>
      </c>
      <c r="V1001" s="117">
        <f>IFERROR(Q1001/N1001,"0")</f>
        <v/>
      </c>
      <c r="AF1001" t="n">
        <v>32021</v>
      </c>
      <c r="AG1001" t="inlineStr">
        <is>
          <t>ACE HOTEL KYOTO</t>
        </is>
      </c>
      <c r="AH1001" t="inlineStr">
        <is>
          <t>HTL</t>
        </is>
      </c>
      <c r="AI1001" t="inlineStr">
        <is>
          <t>Japan</t>
        </is>
      </c>
      <c r="BH1001" t="n">
        <v>1002</v>
      </c>
      <c r="BI1001" t="inlineStr">
        <is>
          <t>IsraelB</t>
        </is>
      </c>
    </row>
    <row r="1002">
      <c r="A1002">
        <f>_xlfn.XLOOKUP(D1002,BN:BN,BO:BO)</f>
        <v/>
      </c>
      <c r="B1002" t="inlineStr">
        <is>
          <t>LLC</t>
        </is>
      </c>
      <c r="C1002" t="n">
        <v>115</v>
      </c>
      <c r="D1002">
        <f>_xlfn.XLOOKUP(C1002,BH:BH,BI:BI)</f>
        <v/>
      </c>
      <c r="E1002" t="n">
        <v>28934</v>
      </c>
      <c r="F1002" t="inlineStr">
        <is>
          <t>TE TANIHAHA NOBEL MR</t>
        </is>
      </c>
      <c r="G1002" s="63" t="n"/>
      <c r="H1002" s="63" t="n"/>
      <c r="I1002" t="inlineStr">
        <is>
          <t>VLO</t>
        </is>
      </c>
      <c r="J1002">
        <f>_xlfn.XLOOKUP(I1002,AS:AS,AU:AU)</f>
        <v/>
      </c>
      <c r="K1002" t="inlineStr">
        <is>
          <t>USD</t>
        </is>
      </c>
      <c r="L1002" s="238" t="n">
        <v>179.97</v>
      </c>
      <c r="M1002">
        <f>L1002*_xlfn.XLOOKUP(K1002,AM:AM,AN:AN)</f>
        <v/>
      </c>
      <c r="N1002">
        <f>L1002*_xlfn.XLOOKUP(K1002,AM:AM,AO:AO)</f>
        <v/>
      </c>
      <c r="O1002" s="238" t="n">
        <v>0</v>
      </c>
      <c r="P1002">
        <f>O1002*_xlfn.XLOOKUP(K1002,AM:AM,AN:AN)</f>
        <v/>
      </c>
      <c r="Q1002">
        <f>O1002*_xlfn.XLOOKUP(K1002,AM:AM,AO:AO)</f>
        <v/>
      </c>
      <c r="R1002">
        <f>_xlfn.XLOOKUP(E1002,AF:AF,AG:AG)</f>
        <v/>
      </c>
      <c r="S1002">
        <f>_xlfn.XLOOKUP(E1002,AF:AF,AI:AI)</f>
        <v/>
      </c>
      <c r="T1002">
        <f>WEEKNUM(G1002)</f>
        <v/>
      </c>
      <c r="U1002">
        <f>YEAR(G1002)</f>
        <v/>
      </c>
      <c r="V1002" s="117">
        <f>IFERROR(Q1002/N1002,"0")</f>
        <v/>
      </c>
      <c r="AF1002" t="n">
        <v>32023</v>
      </c>
      <c r="AG1002" t="inlineStr">
        <is>
          <t>THE ADDRESS DOWNTOWN DUBAI</t>
        </is>
      </c>
      <c r="AH1002" t="inlineStr">
        <is>
          <t>HTL</t>
        </is>
      </c>
      <c r="AI1002" t="inlineStr">
        <is>
          <t>United Arab Emirates</t>
        </is>
      </c>
      <c r="BH1002" t="n">
        <v>866</v>
      </c>
      <c r="BI1002" t="inlineStr">
        <is>
          <t>InesGR</t>
        </is>
      </c>
    </row>
    <row r="1003">
      <c r="A1003">
        <f>_xlfn.XLOOKUP(D1003,BN:BN,BO:BO)</f>
        <v/>
      </c>
      <c r="B1003" t="inlineStr">
        <is>
          <t>LLC</t>
        </is>
      </c>
      <c r="C1003" t="n">
        <v>115</v>
      </c>
      <c r="D1003">
        <f>_xlfn.XLOOKUP(C1003,BH:BH,BI:BI)</f>
        <v/>
      </c>
      <c r="E1003" t="n">
        <v>28934</v>
      </c>
      <c r="F1003" t="inlineStr">
        <is>
          <t>TE BUDIMAN MANDY SATRIA MR</t>
        </is>
      </c>
      <c r="G1003" s="63" t="n"/>
      <c r="H1003" s="63" t="n"/>
      <c r="I1003" t="inlineStr">
        <is>
          <t>VLO</t>
        </is>
      </c>
      <c r="J1003">
        <f>_xlfn.XLOOKUP(I1003,AS:AS,AU:AU)</f>
        <v/>
      </c>
      <c r="K1003" t="inlineStr">
        <is>
          <t>USD</t>
        </is>
      </c>
      <c r="L1003" s="238" t="n">
        <v>179.97</v>
      </c>
      <c r="M1003">
        <f>L1003*_xlfn.XLOOKUP(K1003,AM:AM,AN:AN)</f>
        <v/>
      </c>
      <c r="N1003">
        <f>L1003*_xlfn.XLOOKUP(K1003,AM:AM,AO:AO)</f>
        <v/>
      </c>
      <c r="O1003" s="238" t="n">
        <v>0</v>
      </c>
      <c r="P1003">
        <f>O1003*_xlfn.XLOOKUP(K1003,AM:AM,AN:AN)</f>
        <v/>
      </c>
      <c r="Q1003">
        <f>O1003*_xlfn.XLOOKUP(K1003,AM:AM,AO:AO)</f>
        <v/>
      </c>
      <c r="R1003">
        <f>_xlfn.XLOOKUP(E1003,AF:AF,AG:AG)</f>
        <v/>
      </c>
      <c r="S1003">
        <f>_xlfn.XLOOKUP(E1003,AF:AF,AI:AI)</f>
        <v/>
      </c>
      <c r="T1003">
        <f>WEEKNUM(G1003)</f>
        <v/>
      </c>
      <c r="U1003">
        <f>YEAR(G1003)</f>
        <v/>
      </c>
      <c r="V1003" s="117">
        <f>IFERROR(Q1003/N1003,"0")</f>
        <v/>
      </c>
      <c r="AF1003" t="n">
        <v>32024</v>
      </c>
      <c r="AG1003" t="inlineStr">
        <is>
          <t>ADDRESS SKY VIEW</t>
        </is>
      </c>
      <c r="AH1003" t="inlineStr">
        <is>
          <t>HTL</t>
        </is>
      </c>
      <c r="AI1003" t="inlineStr">
        <is>
          <t>United Arab Emirates</t>
        </is>
      </c>
      <c r="BH1003" t="n">
        <v>872</v>
      </c>
      <c r="BI1003" t="inlineStr">
        <is>
          <t>InesGR</t>
        </is>
      </c>
    </row>
    <row r="1004">
      <c r="A1004">
        <f>_xlfn.XLOOKUP(D1004,BN:BN,BO:BO)</f>
        <v/>
      </c>
      <c r="B1004" t="inlineStr">
        <is>
          <t>LLC</t>
        </is>
      </c>
      <c r="C1004" t="n">
        <v>115</v>
      </c>
      <c r="D1004">
        <f>_xlfn.XLOOKUP(C1004,BH:BH,BI:BI)</f>
        <v/>
      </c>
      <c r="E1004" t="n">
        <v>28934</v>
      </c>
      <c r="F1004" t="inlineStr">
        <is>
          <t>TE TANOYO JOKO MR</t>
        </is>
      </c>
      <c r="G1004" s="63" t="n"/>
      <c r="H1004" s="63" t="n"/>
      <c r="I1004" t="inlineStr">
        <is>
          <t>VLO</t>
        </is>
      </c>
      <c r="J1004">
        <f>_xlfn.XLOOKUP(I1004,AS:AS,AU:AU)</f>
        <v/>
      </c>
      <c r="K1004" t="inlineStr">
        <is>
          <t>USD</t>
        </is>
      </c>
      <c r="L1004" s="238" t="n">
        <v>179.97</v>
      </c>
      <c r="M1004">
        <f>L1004*_xlfn.XLOOKUP(K1004,AM:AM,AN:AN)</f>
        <v/>
      </c>
      <c r="N1004">
        <f>L1004*_xlfn.XLOOKUP(K1004,AM:AM,AO:AO)</f>
        <v/>
      </c>
      <c r="O1004" s="238" t="n">
        <v>0</v>
      </c>
      <c r="P1004">
        <f>O1004*_xlfn.XLOOKUP(K1004,AM:AM,AN:AN)</f>
        <v/>
      </c>
      <c r="Q1004">
        <f>O1004*_xlfn.XLOOKUP(K1004,AM:AM,AO:AO)</f>
        <v/>
      </c>
      <c r="R1004">
        <f>_xlfn.XLOOKUP(E1004,AF:AF,AG:AG)</f>
        <v/>
      </c>
      <c r="S1004">
        <f>_xlfn.XLOOKUP(E1004,AF:AF,AI:AI)</f>
        <v/>
      </c>
      <c r="T1004">
        <f>WEEKNUM(G1004)</f>
        <v/>
      </c>
      <c r="U1004">
        <f>YEAR(G1004)</f>
        <v/>
      </c>
      <c r="V1004" s="117">
        <f>IFERROR(Q1004/N1004,"0")</f>
        <v/>
      </c>
      <c r="AF1004" t="n">
        <v>32025</v>
      </c>
      <c r="AG1004" t="inlineStr">
        <is>
          <t>LES AIRELLES COURCHEVEL</t>
        </is>
      </c>
      <c r="AH1004" t="inlineStr">
        <is>
          <t>HTL</t>
        </is>
      </c>
      <c r="AI1004" t="inlineStr">
        <is>
          <t>France</t>
        </is>
      </c>
    </row>
    <row r="1005">
      <c r="A1005">
        <f>_xlfn.XLOOKUP(D1005,BN:BN,BO:BO)</f>
        <v/>
      </c>
      <c r="B1005" t="inlineStr">
        <is>
          <t>LLC</t>
        </is>
      </c>
      <c r="C1005" t="n">
        <v>115</v>
      </c>
      <c r="D1005">
        <f>_xlfn.XLOOKUP(C1005,BH:BH,BI:BI)</f>
        <v/>
      </c>
      <c r="E1005" t="n">
        <v>28934</v>
      </c>
      <c r="F1005" t="inlineStr">
        <is>
          <t>TE SURIADINATA REGAN MR</t>
        </is>
      </c>
      <c r="G1005" s="63" t="n"/>
      <c r="H1005" s="63" t="n"/>
      <c r="I1005" t="inlineStr">
        <is>
          <t>VLO</t>
        </is>
      </c>
      <c r="J1005">
        <f>_xlfn.XLOOKUP(I1005,AS:AS,AU:AU)</f>
        <v/>
      </c>
      <c r="K1005" t="inlineStr">
        <is>
          <t>USD</t>
        </is>
      </c>
      <c r="L1005" s="238" t="n">
        <v>179.97</v>
      </c>
      <c r="M1005">
        <f>L1005*_xlfn.XLOOKUP(K1005,AM:AM,AN:AN)</f>
        <v/>
      </c>
      <c r="N1005">
        <f>L1005*_xlfn.XLOOKUP(K1005,AM:AM,AO:AO)</f>
        <v/>
      </c>
      <c r="O1005" s="238" t="n">
        <v>0</v>
      </c>
      <c r="P1005">
        <f>O1005*_xlfn.XLOOKUP(K1005,AM:AM,AN:AN)</f>
        <v/>
      </c>
      <c r="Q1005">
        <f>O1005*_xlfn.XLOOKUP(K1005,AM:AM,AO:AO)</f>
        <v/>
      </c>
      <c r="R1005">
        <f>_xlfn.XLOOKUP(E1005,AF:AF,AG:AG)</f>
        <v/>
      </c>
      <c r="S1005">
        <f>_xlfn.XLOOKUP(E1005,AF:AF,AI:AI)</f>
        <v/>
      </c>
      <c r="T1005">
        <f>WEEKNUM(G1005)</f>
        <v/>
      </c>
      <c r="U1005">
        <f>YEAR(G1005)</f>
        <v/>
      </c>
      <c r="V1005" s="117">
        <f>IFERROR(Q1005/N1005,"0")</f>
        <v/>
      </c>
      <c r="AF1005" t="n">
        <v>32026</v>
      </c>
      <c r="AG1005" t="inlineStr">
        <is>
          <t>ALILA VILLAS ULUWATU</t>
        </is>
      </c>
      <c r="AH1005" t="inlineStr">
        <is>
          <t>HTL</t>
        </is>
      </c>
      <c r="AI1005" t="inlineStr">
        <is>
          <t>Indonesia</t>
        </is>
      </c>
    </row>
    <row r="1006">
      <c r="A1006">
        <f>_xlfn.XLOOKUP(D1006,BN:BN,BO:BO)</f>
        <v/>
      </c>
      <c r="B1006" t="inlineStr">
        <is>
          <t>LLC</t>
        </is>
      </c>
      <c r="C1006" t="n">
        <v>115</v>
      </c>
      <c r="D1006">
        <f>_xlfn.XLOOKUP(C1006,BH:BH,BI:BI)</f>
        <v/>
      </c>
      <c r="E1006" t="n">
        <v>28934</v>
      </c>
      <c r="F1006" t="inlineStr">
        <is>
          <t>TE TANIHAHA NOBEL MR</t>
        </is>
      </c>
      <c r="G1006" s="234" t="n">
        <v>45963</v>
      </c>
      <c r="H1006" s="63" t="n"/>
      <c r="I1006" t="inlineStr">
        <is>
          <t>VLO</t>
        </is>
      </c>
      <c r="J1006">
        <f>_xlfn.XLOOKUP(I1006,AS:AS,AU:AU)</f>
        <v/>
      </c>
      <c r="K1006" t="inlineStr">
        <is>
          <t>USD</t>
        </is>
      </c>
      <c r="L1006" s="238" t="n">
        <v>456</v>
      </c>
      <c r="M1006">
        <f>L1006*_xlfn.XLOOKUP(K1006,AM:AM,AN:AN)</f>
        <v/>
      </c>
      <c r="N1006">
        <f>L1006*_xlfn.XLOOKUP(K1006,AM:AM,AO:AO)</f>
        <v/>
      </c>
      <c r="O1006" s="238" t="n">
        <v>7.64</v>
      </c>
      <c r="P1006">
        <f>O1006*_xlfn.XLOOKUP(K1006,AM:AM,AN:AN)</f>
        <v/>
      </c>
      <c r="Q1006">
        <f>O1006*_xlfn.XLOOKUP(K1006,AM:AM,AO:AO)</f>
        <v/>
      </c>
      <c r="R1006">
        <f>_xlfn.XLOOKUP(E1006,AF:AF,AG:AG)</f>
        <v/>
      </c>
      <c r="S1006">
        <f>_xlfn.XLOOKUP(E1006,AF:AF,AI:AI)</f>
        <v/>
      </c>
      <c r="T1006">
        <f>WEEKNUM(G1006)</f>
        <v/>
      </c>
      <c r="U1006">
        <f>YEAR(G1006)</f>
        <v/>
      </c>
      <c r="V1006" s="117">
        <f>IFERROR(Q1006/N1006,"0")</f>
        <v/>
      </c>
      <c r="AF1006" t="n">
        <v>32066</v>
      </c>
      <c r="AG1006" t="inlineStr">
        <is>
          <t>Hotel Park Hyatt Niseko</t>
        </is>
      </c>
      <c r="AH1006" t="inlineStr">
        <is>
          <t>HTL</t>
        </is>
      </c>
      <c r="AI1006" t="inlineStr">
        <is>
          <t>Japan</t>
        </is>
      </c>
    </row>
    <row r="1007">
      <c r="A1007">
        <f>_xlfn.XLOOKUP(D1007,BN:BN,BO:BO)</f>
        <v/>
      </c>
      <c r="B1007" t="inlineStr">
        <is>
          <t>LLC</t>
        </is>
      </c>
      <c r="C1007" t="n">
        <v>115</v>
      </c>
      <c r="D1007">
        <f>_xlfn.XLOOKUP(C1007,BH:BH,BI:BI)</f>
        <v/>
      </c>
      <c r="E1007" t="n">
        <v>28934</v>
      </c>
      <c r="F1007" t="inlineStr">
        <is>
          <t>TE TANOYO JOKO MR</t>
        </is>
      </c>
      <c r="G1007" s="234" t="n">
        <v>45963</v>
      </c>
      <c r="H1007" s="63" t="n"/>
      <c r="I1007" t="inlineStr">
        <is>
          <t>VLO</t>
        </is>
      </c>
      <c r="J1007">
        <f>_xlfn.XLOOKUP(I1007,AS:AS,AU:AU)</f>
        <v/>
      </c>
      <c r="K1007" t="inlineStr">
        <is>
          <t>USD</t>
        </is>
      </c>
      <c r="L1007" s="238" t="n">
        <v>454</v>
      </c>
      <c r="M1007">
        <f>L1007*_xlfn.XLOOKUP(K1007,AM:AM,AN:AN)</f>
        <v/>
      </c>
      <c r="N1007">
        <f>L1007*_xlfn.XLOOKUP(K1007,AM:AM,AO:AO)</f>
        <v/>
      </c>
      <c r="O1007" s="238" t="n">
        <v>5.42</v>
      </c>
      <c r="P1007">
        <f>O1007*_xlfn.XLOOKUP(K1007,AM:AM,AN:AN)</f>
        <v/>
      </c>
      <c r="Q1007">
        <f>O1007*_xlfn.XLOOKUP(K1007,AM:AM,AO:AO)</f>
        <v/>
      </c>
      <c r="R1007">
        <f>_xlfn.XLOOKUP(E1007,AF:AF,AG:AG)</f>
        <v/>
      </c>
      <c r="S1007">
        <f>_xlfn.XLOOKUP(E1007,AF:AF,AI:AI)</f>
        <v/>
      </c>
      <c r="T1007">
        <f>WEEKNUM(G1007)</f>
        <v/>
      </c>
      <c r="U1007">
        <f>YEAR(G1007)</f>
        <v/>
      </c>
      <c r="V1007" s="117">
        <f>IFERROR(Q1007/N1007,"0")</f>
        <v/>
      </c>
      <c r="AF1007" t="n">
        <v>32069</v>
      </c>
      <c r="AG1007" t="inlineStr">
        <is>
          <t>REMOTE LANDS</t>
        </is>
      </c>
      <c r="AH1007" t="inlineStr">
        <is>
          <t>PKT</t>
        </is>
      </c>
      <c r="AI1007" t="inlineStr">
        <is>
          <t>United States</t>
        </is>
      </c>
    </row>
    <row r="1008">
      <c r="A1008">
        <f>_xlfn.XLOOKUP(D1008,BN:BN,BO:BO)</f>
        <v/>
      </c>
      <c r="B1008" t="inlineStr">
        <is>
          <t>LLC</t>
        </is>
      </c>
      <c r="C1008" t="n">
        <v>115</v>
      </c>
      <c r="D1008">
        <f>_xlfn.XLOOKUP(C1008,BH:BH,BI:BI)</f>
        <v/>
      </c>
      <c r="E1008" t="n">
        <v>28934</v>
      </c>
      <c r="F1008" t="inlineStr">
        <is>
          <t>TE WIDJAJA MARGARETHA NATALIA MRS</t>
        </is>
      </c>
      <c r="G1008" s="63" t="n"/>
      <c r="H1008" s="63" t="n"/>
      <c r="I1008" t="inlineStr">
        <is>
          <t>VLO</t>
        </is>
      </c>
      <c r="J1008">
        <f>_xlfn.XLOOKUP(I1008,AS:AS,AU:AU)</f>
        <v/>
      </c>
      <c r="K1008" t="inlineStr">
        <is>
          <t>USD</t>
        </is>
      </c>
      <c r="L1008" s="238" t="n">
        <v>383.37</v>
      </c>
      <c r="M1008">
        <f>L1008*_xlfn.XLOOKUP(K1008,AM:AM,AN:AN)</f>
        <v/>
      </c>
      <c r="N1008">
        <f>L1008*_xlfn.XLOOKUP(K1008,AM:AM,AO:AO)</f>
        <v/>
      </c>
      <c r="O1008" s="238" t="n">
        <v>5.48</v>
      </c>
      <c r="P1008">
        <f>O1008*_xlfn.XLOOKUP(K1008,AM:AM,AN:AN)</f>
        <v/>
      </c>
      <c r="Q1008">
        <f>O1008*_xlfn.XLOOKUP(K1008,AM:AM,AO:AO)</f>
        <v/>
      </c>
      <c r="R1008">
        <f>_xlfn.XLOOKUP(E1008,AF:AF,AG:AG)</f>
        <v/>
      </c>
      <c r="S1008">
        <f>_xlfn.XLOOKUP(E1008,AF:AF,AI:AI)</f>
        <v/>
      </c>
      <c r="T1008">
        <f>WEEKNUM(G1008)</f>
        <v/>
      </c>
      <c r="U1008">
        <f>YEAR(G1008)</f>
        <v/>
      </c>
      <c r="V1008" s="117">
        <f>IFERROR(Q1008/N1008,"0")</f>
        <v/>
      </c>
      <c r="AF1008" t="n">
        <v>32072</v>
      </c>
      <c r="AG1008" t="inlineStr">
        <is>
          <t>ASIA PACIFIC LUXURY EXPEDITIONS</t>
        </is>
      </c>
      <c r="AH1008" t="inlineStr">
        <is>
          <t>PKT</t>
        </is>
      </c>
      <c r="AI1008" t="inlineStr">
        <is>
          <t>Singapore</t>
        </is>
      </c>
    </row>
    <row r="1009">
      <c r="A1009">
        <f>_xlfn.XLOOKUP(D1009,BN:BN,BO:BO)</f>
        <v/>
      </c>
      <c r="B1009" t="inlineStr">
        <is>
          <t>LLC</t>
        </is>
      </c>
      <c r="C1009" t="n">
        <v>115</v>
      </c>
      <c r="D1009">
        <f>_xlfn.XLOOKUP(C1009,BH:BH,BI:BI)</f>
        <v/>
      </c>
      <c r="E1009" t="n">
        <v>28934</v>
      </c>
      <c r="F1009" t="inlineStr">
        <is>
          <t>TE GOZALI ALVIN MR</t>
        </is>
      </c>
      <c r="G1009" s="63" t="n"/>
      <c r="H1009" s="63" t="n"/>
      <c r="I1009" t="inlineStr">
        <is>
          <t>VLO</t>
        </is>
      </c>
      <c r="J1009">
        <f>_xlfn.XLOOKUP(I1009,AS:AS,AU:AU)</f>
        <v/>
      </c>
      <c r="K1009" t="inlineStr">
        <is>
          <t>USD</t>
        </is>
      </c>
      <c r="L1009" s="238" t="n">
        <v>383.37</v>
      </c>
      <c r="M1009">
        <f>L1009*_xlfn.XLOOKUP(K1009,AM:AM,AN:AN)</f>
        <v/>
      </c>
      <c r="N1009">
        <f>L1009*_xlfn.XLOOKUP(K1009,AM:AM,AO:AO)</f>
        <v/>
      </c>
      <c r="O1009" s="238" t="n">
        <v>5.48</v>
      </c>
      <c r="P1009">
        <f>O1009*_xlfn.XLOOKUP(K1009,AM:AM,AN:AN)</f>
        <v/>
      </c>
      <c r="Q1009">
        <f>O1009*_xlfn.XLOOKUP(K1009,AM:AM,AO:AO)</f>
        <v/>
      </c>
      <c r="R1009">
        <f>_xlfn.XLOOKUP(E1009,AF:AF,AG:AG)</f>
        <v/>
      </c>
      <c r="S1009">
        <f>_xlfn.XLOOKUP(E1009,AF:AF,AI:AI)</f>
        <v/>
      </c>
      <c r="T1009">
        <f>WEEKNUM(G1009)</f>
        <v/>
      </c>
      <c r="U1009">
        <f>YEAR(G1009)</f>
        <v/>
      </c>
      <c r="V1009" s="117">
        <f>IFERROR(Q1009/N1009,"0")</f>
        <v/>
      </c>
      <c r="AF1009" t="n">
        <v>32078</v>
      </c>
      <c r="AG1009" t="inlineStr">
        <is>
          <t>CASA OAXACA HOTEL</t>
        </is>
      </c>
      <c r="AH1009" t="inlineStr">
        <is>
          <t>HTL</t>
        </is>
      </c>
      <c r="AI1009" t="inlineStr">
        <is>
          <t>Mexico</t>
        </is>
      </c>
    </row>
    <row r="1010">
      <c r="A1010">
        <f>_xlfn.XLOOKUP(D1010,BN:BN,BO:BO)</f>
        <v/>
      </c>
      <c r="B1010" t="inlineStr">
        <is>
          <t>LLC</t>
        </is>
      </c>
      <c r="C1010" t="n">
        <v>115</v>
      </c>
      <c r="D1010">
        <f>_xlfn.XLOOKUP(C1010,BH:BH,BI:BI)</f>
        <v/>
      </c>
      <c r="E1010" t="n">
        <v>28934</v>
      </c>
      <c r="F1010" t="inlineStr">
        <is>
          <t>REEMBOLSO TR 0457178514086</t>
        </is>
      </c>
      <c r="G1010" s="234" t="n">
        <v>45948</v>
      </c>
      <c r="H1010" s="234" t="n">
        <v>45954</v>
      </c>
      <c r="I1010" t="inlineStr">
        <is>
          <t>VLO</t>
        </is>
      </c>
      <c r="J1010">
        <f>_xlfn.XLOOKUP(I1010,AS:AS,AU:AU)</f>
        <v/>
      </c>
      <c r="K1010" t="inlineStr">
        <is>
          <t>USD</t>
        </is>
      </c>
      <c r="L1010" s="238" t="n">
        <v>-383.37</v>
      </c>
      <c r="M1010">
        <f>L1010*_xlfn.XLOOKUP(K1010,AM:AM,AN:AN)</f>
        <v/>
      </c>
      <c r="N1010">
        <f>L1010*_xlfn.XLOOKUP(K1010,AM:AM,AO:AO)</f>
        <v/>
      </c>
      <c r="O1010" s="238" t="n">
        <v>0</v>
      </c>
      <c r="P1010">
        <f>O1010*_xlfn.XLOOKUP(K1010,AM:AM,AN:AN)</f>
        <v/>
      </c>
      <c r="Q1010">
        <f>O1010*_xlfn.XLOOKUP(K1010,AM:AM,AO:AO)</f>
        <v/>
      </c>
      <c r="R1010">
        <f>_xlfn.XLOOKUP(E1010,AF:AF,AG:AG)</f>
        <v/>
      </c>
      <c r="S1010">
        <f>_xlfn.XLOOKUP(E1010,AF:AF,AI:AI)</f>
        <v/>
      </c>
      <c r="T1010">
        <f>WEEKNUM(G1010)</f>
        <v/>
      </c>
      <c r="U1010">
        <f>YEAR(G1010)</f>
        <v/>
      </c>
      <c r="V1010" s="117">
        <f>IFERROR(Q1010/N1010,"0")</f>
        <v/>
      </c>
      <c r="AF1010" t="n">
        <v>32098</v>
      </c>
      <c r="AG1010" t="inlineStr">
        <is>
          <t>SETOUCHI IcelandER</t>
        </is>
      </c>
      <c r="AH1010" t="inlineStr">
        <is>
          <t>PKT</t>
        </is>
      </c>
      <c r="AI1010" t="inlineStr">
        <is>
          <t>Japan</t>
        </is>
      </c>
    </row>
    <row r="1011">
      <c r="A1011">
        <f>_xlfn.XLOOKUP(D1011,BN:BN,BO:BO)</f>
        <v/>
      </c>
      <c r="B1011" t="inlineStr">
        <is>
          <t>LLC</t>
        </is>
      </c>
      <c r="C1011" t="n">
        <v>115</v>
      </c>
      <c r="D1011">
        <f>_xlfn.XLOOKUP(C1011,BH:BH,BI:BI)</f>
        <v/>
      </c>
      <c r="E1011" t="n">
        <v>28934</v>
      </c>
      <c r="F1011" t="inlineStr">
        <is>
          <t>REEMBOLSO TR 0457178514087</t>
        </is>
      </c>
      <c r="G1011" s="234" t="n">
        <v>45948</v>
      </c>
      <c r="H1011" s="234" t="n">
        <v>45954</v>
      </c>
      <c r="I1011" t="inlineStr">
        <is>
          <t>VLO</t>
        </is>
      </c>
      <c r="J1011">
        <f>_xlfn.XLOOKUP(I1011,AS:AS,AU:AU)</f>
        <v/>
      </c>
      <c r="K1011" t="inlineStr">
        <is>
          <t>USD</t>
        </is>
      </c>
      <c r="L1011" s="238" t="n">
        <v>-383.37</v>
      </c>
      <c r="M1011">
        <f>L1011*_xlfn.XLOOKUP(K1011,AM:AM,AN:AN)</f>
        <v/>
      </c>
      <c r="N1011">
        <f>L1011*_xlfn.XLOOKUP(K1011,AM:AM,AO:AO)</f>
        <v/>
      </c>
      <c r="O1011" s="238" t="n">
        <v>0</v>
      </c>
      <c r="P1011">
        <f>O1011*_xlfn.XLOOKUP(K1011,AM:AM,AN:AN)</f>
        <v/>
      </c>
      <c r="Q1011">
        <f>O1011*_xlfn.XLOOKUP(K1011,AM:AM,AO:AO)</f>
        <v/>
      </c>
      <c r="R1011">
        <f>_xlfn.XLOOKUP(E1011,AF:AF,AG:AG)</f>
        <v/>
      </c>
      <c r="S1011">
        <f>_xlfn.XLOOKUP(E1011,AF:AF,AI:AI)</f>
        <v/>
      </c>
      <c r="T1011">
        <f>WEEKNUM(G1011)</f>
        <v/>
      </c>
      <c r="U1011">
        <f>YEAR(G1011)</f>
        <v/>
      </c>
      <c r="V1011" s="117">
        <f>IFERROR(Q1011/N1011,"0")</f>
        <v/>
      </c>
      <c r="AF1011" t="n">
        <v>32162</v>
      </c>
      <c r="AG1011" t="inlineStr">
        <is>
          <t>LX BOUTIQUE HOTEL</t>
        </is>
      </c>
      <c r="AH1011" t="inlineStr">
        <is>
          <t>HTL</t>
        </is>
      </c>
      <c r="AI1011" t="inlineStr">
        <is>
          <t>Portugal</t>
        </is>
      </c>
    </row>
    <row r="1012">
      <c r="A1012">
        <f>_xlfn.XLOOKUP(D1012,BN:BN,BO:BO)</f>
        <v/>
      </c>
      <c r="B1012" t="inlineStr">
        <is>
          <t>LLC</t>
        </is>
      </c>
      <c r="C1012" t="n">
        <v>115</v>
      </c>
      <c r="D1012">
        <f>_xlfn.XLOOKUP(C1012,BH:BH,BI:BI)</f>
        <v/>
      </c>
      <c r="E1012" t="n">
        <v>28934</v>
      </c>
      <c r="F1012" t="inlineStr">
        <is>
          <t>REEMBOLSO TR 0457178514112</t>
        </is>
      </c>
      <c r="G1012" s="234" t="n">
        <v>45962</v>
      </c>
      <c r="H1012" s="234" t="n">
        <v>45963</v>
      </c>
      <c r="I1012" t="inlineStr">
        <is>
          <t>VLO</t>
        </is>
      </c>
      <c r="J1012">
        <f>_xlfn.XLOOKUP(I1012,AS:AS,AU:AU)</f>
        <v/>
      </c>
      <c r="K1012" t="inlineStr">
        <is>
          <t>USD</t>
        </is>
      </c>
      <c r="L1012" s="238" t="n">
        <v>-456</v>
      </c>
      <c r="M1012">
        <f>L1012*_xlfn.XLOOKUP(K1012,AM:AM,AN:AN)</f>
        <v/>
      </c>
      <c r="N1012">
        <f>L1012*_xlfn.XLOOKUP(K1012,AM:AM,AO:AO)</f>
        <v/>
      </c>
      <c r="O1012" s="238" t="n">
        <v>0</v>
      </c>
      <c r="P1012">
        <f>O1012*_xlfn.XLOOKUP(K1012,AM:AM,AN:AN)</f>
        <v/>
      </c>
      <c r="Q1012">
        <f>O1012*_xlfn.XLOOKUP(K1012,AM:AM,AO:AO)</f>
        <v/>
      </c>
      <c r="R1012">
        <f>_xlfn.XLOOKUP(E1012,AF:AF,AG:AG)</f>
        <v/>
      </c>
      <c r="S1012">
        <f>_xlfn.XLOOKUP(E1012,AF:AF,AI:AI)</f>
        <v/>
      </c>
      <c r="T1012">
        <f>WEEKNUM(G1012)</f>
        <v/>
      </c>
      <c r="U1012">
        <f>YEAR(G1012)</f>
        <v/>
      </c>
      <c r="V1012" s="117">
        <f>IFERROR(Q1012/N1012,"0")</f>
        <v/>
      </c>
      <c r="AF1012" t="n">
        <v>32163</v>
      </c>
      <c r="AG1012" t="inlineStr">
        <is>
          <t>SAO LOURENCO DO BARROCAL</t>
        </is>
      </c>
      <c r="AH1012" t="inlineStr">
        <is>
          <t>HTL</t>
        </is>
      </c>
      <c r="AI1012" t="inlineStr">
        <is>
          <t>Portugal</t>
        </is>
      </c>
    </row>
    <row r="1013">
      <c r="A1013">
        <f>_xlfn.XLOOKUP(D1013,BN:BN,BO:BO)</f>
        <v/>
      </c>
      <c r="B1013" t="inlineStr">
        <is>
          <t>LLC</t>
        </is>
      </c>
      <c r="C1013" t="n">
        <v>115</v>
      </c>
      <c r="D1013">
        <f>_xlfn.XLOOKUP(C1013,BH:BH,BI:BI)</f>
        <v/>
      </c>
      <c r="E1013" t="n">
        <v>28934</v>
      </c>
      <c r="F1013" t="inlineStr">
        <is>
          <t>REEMBOLSO TR 0457178514113</t>
        </is>
      </c>
      <c r="G1013" s="234" t="n">
        <v>45962</v>
      </c>
      <c r="H1013" s="234" t="n">
        <v>45963</v>
      </c>
      <c r="I1013" t="inlineStr">
        <is>
          <t>VLO</t>
        </is>
      </c>
      <c r="J1013">
        <f>_xlfn.XLOOKUP(I1013,AS:AS,AU:AU)</f>
        <v/>
      </c>
      <c r="K1013" t="inlineStr">
        <is>
          <t>USD</t>
        </is>
      </c>
      <c r="L1013" s="238" t="n">
        <v>-456</v>
      </c>
      <c r="M1013">
        <f>L1013*_xlfn.XLOOKUP(K1013,AM:AM,AN:AN)</f>
        <v/>
      </c>
      <c r="N1013">
        <f>L1013*_xlfn.XLOOKUP(K1013,AM:AM,AO:AO)</f>
        <v/>
      </c>
      <c r="O1013" s="238" t="n">
        <v>0</v>
      </c>
      <c r="P1013">
        <f>O1013*_xlfn.XLOOKUP(K1013,AM:AM,AN:AN)</f>
        <v/>
      </c>
      <c r="Q1013">
        <f>O1013*_xlfn.XLOOKUP(K1013,AM:AM,AO:AO)</f>
        <v/>
      </c>
      <c r="R1013">
        <f>_xlfn.XLOOKUP(E1013,AF:AF,AG:AG)</f>
        <v/>
      </c>
      <c r="S1013">
        <f>_xlfn.XLOOKUP(E1013,AF:AF,AI:AI)</f>
        <v/>
      </c>
      <c r="T1013">
        <f>WEEKNUM(G1013)</f>
        <v/>
      </c>
      <c r="U1013">
        <f>YEAR(G1013)</f>
        <v/>
      </c>
      <c r="V1013" s="117">
        <f>IFERROR(Q1013/N1013,"0")</f>
        <v/>
      </c>
      <c r="AF1013" t="n">
        <v>32172</v>
      </c>
      <c r="AG1013" t="inlineStr">
        <is>
          <t>Granda Tours S.R.O</t>
        </is>
      </c>
      <c r="AH1013" t="inlineStr">
        <is>
          <t>PKT</t>
        </is>
      </c>
      <c r="AI1013" t="inlineStr">
        <is>
          <t>Czech Republic</t>
        </is>
      </c>
    </row>
    <row r="1014">
      <c r="A1014">
        <f>_xlfn.XLOOKUP(D1014,BN:BN,BO:BO)</f>
        <v/>
      </c>
      <c r="B1014" t="inlineStr">
        <is>
          <t>LLC</t>
        </is>
      </c>
      <c r="C1014" t="n">
        <v>115</v>
      </c>
      <c r="D1014">
        <f>_xlfn.XLOOKUP(C1014,BH:BH,BI:BI)</f>
        <v/>
      </c>
      <c r="E1014" t="n">
        <v>28934</v>
      </c>
      <c r="F1014" t="inlineStr">
        <is>
          <t>TE TANIHAHA NOBEL MR</t>
        </is>
      </c>
      <c r="G1014" s="234" t="n">
        <v>45948</v>
      </c>
      <c r="H1014" s="63" t="n"/>
      <c r="I1014" t="inlineStr">
        <is>
          <t>VLO</t>
        </is>
      </c>
      <c r="J1014">
        <f>_xlfn.XLOOKUP(I1014,AS:AS,AU:AU)</f>
        <v/>
      </c>
      <c r="K1014" t="inlineStr">
        <is>
          <t>USD</t>
        </is>
      </c>
      <c r="L1014" s="238" t="n">
        <v>155.98</v>
      </c>
      <c r="M1014">
        <f>L1014*_xlfn.XLOOKUP(K1014,AM:AM,AN:AN)</f>
        <v/>
      </c>
      <c r="N1014">
        <f>L1014*_xlfn.XLOOKUP(K1014,AM:AM,AO:AO)</f>
        <v/>
      </c>
      <c r="O1014" s="238" t="n">
        <v>0</v>
      </c>
      <c r="P1014">
        <f>O1014*_xlfn.XLOOKUP(K1014,AM:AM,AN:AN)</f>
        <v/>
      </c>
      <c r="Q1014">
        <f>O1014*_xlfn.XLOOKUP(K1014,AM:AM,AO:AO)</f>
        <v/>
      </c>
      <c r="R1014">
        <f>_xlfn.XLOOKUP(E1014,AF:AF,AG:AG)</f>
        <v/>
      </c>
      <c r="S1014">
        <f>_xlfn.XLOOKUP(E1014,AF:AF,AI:AI)</f>
        <v/>
      </c>
      <c r="T1014">
        <f>WEEKNUM(G1014)</f>
        <v/>
      </c>
      <c r="U1014">
        <f>YEAR(G1014)</f>
        <v/>
      </c>
      <c r="V1014" s="117">
        <f>IFERROR(Q1014/N1014,"0")</f>
        <v/>
      </c>
      <c r="AF1014" t="n">
        <v>32226</v>
      </c>
      <c r="AG1014" t="inlineStr">
        <is>
          <t>CASA ANGELINA HOTEL</t>
        </is>
      </c>
      <c r="AH1014" t="inlineStr">
        <is>
          <t>HTL</t>
        </is>
      </c>
      <c r="AI1014" t="inlineStr">
        <is>
          <t>Italy</t>
        </is>
      </c>
    </row>
    <row r="1015">
      <c r="A1015">
        <f>_xlfn.XLOOKUP(D1015,BN:BN,BO:BO)</f>
        <v/>
      </c>
      <c r="B1015" t="inlineStr">
        <is>
          <t>LLC</t>
        </is>
      </c>
      <c r="C1015" t="n">
        <v>115</v>
      </c>
      <c r="D1015">
        <f>_xlfn.XLOOKUP(C1015,BH:BH,BI:BI)</f>
        <v/>
      </c>
      <c r="E1015" t="n">
        <v>28934</v>
      </c>
      <c r="F1015" t="inlineStr">
        <is>
          <t>TE TANOYO JOKO MR</t>
        </is>
      </c>
      <c r="G1015" s="234" t="n">
        <v>45948</v>
      </c>
      <c r="H1015" s="63" t="n"/>
      <c r="I1015" t="inlineStr">
        <is>
          <t>VLO</t>
        </is>
      </c>
      <c r="J1015">
        <f>_xlfn.XLOOKUP(I1015,AS:AS,AU:AU)</f>
        <v/>
      </c>
      <c r="K1015" t="inlineStr">
        <is>
          <t>USD</t>
        </is>
      </c>
      <c r="L1015" s="238" t="n">
        <v>155.98</v>
      </c>
      <c r="M1015">
        <f>L1015*_xlfn.XLOOKUP(K1015,AM:AM,AN:AN)</f>
        <v/>
      </c>
      <c r="N1015">
        <f>L1015*_xlfn.XLOOKUP(K1015,AM:AM,AO:AO)</f>
        <v/>
      </c>
      <c r="O1015" s="238" t="n">
        <v>0</v>
      </c>
      <c r="P1015">
        <f>O1015*_xlfn.XLOOKUP(K1015,AM:AM,AN:AN)</f>
        <v/>
      </c>
      <c r="Q1015">
        <f>O1015*_xlfn.XLOOKUP(K1015,AM:AM,AO:AO)</f>
        <v/>
      </c>
      <c r="R1015">
        <f>_xlfn.XLOOKUP(E1015,AF:AF,AG:AG)</f>
        <v/>
      </c>
      <c r="S1015">
        <f>_xlfn.XLOOKUP(E1015,AF:AF,AI:AI)</f>
        <v/>
      </c>
      <c r="T1015">
        <f>WEEKNUM(G1015)</f>
        <v/>
      </c>
      <c r="U1015">
        <f>YEAR(G1015)</f>
        <v/>
      </c>
      <c r="V1015" s="117">
        <f>IFERROR(Q1015/N1015,"0")</f>
        <v/>
      </c>
      <c r="AF1015" t="n">
        <v>32228</v>
      </c>
      <c r="AG1015" t="inlineStr">
        <is>
          <t>BORGO SANTANDREA</t>
        </is>
      </c>
      <c r="AH1015" t="inlineStr">
        <is>
          <t>HTL</t>
        </is>
      </c>
      <c r="AI1015" t="inlineStr">
        <is>
          <t>Italy</t>
        </is>
      </c>
    </row>
    <row r="1016">
      <c r="A1016">
        <f>_xlfn.XLOOKUP(D1016,BN:BN,BO:BO)</f>
        <v/>
      </c>
      <c r="B1016" t="inlineStr">
        <is>
          <t>LLC</t>
        </is>
      </c>
      <c r="C1016" t="n">
        <v>115</v>
      </c>
      <c r="D1016">
        <f>_xlfn.XLOOKUP(C1016,BH:BH,BI:BI)</f>
        <v/>
      </c>
      <c r="E1016" t="n">
        <v>28934</v>
      </c>
      <c r="F1016" t="inlineStr">
        <is>
          <t>TE BUDIMAN MANDY SATRIA MR</t>
        </is>
      </c>
      <c r="G1016" s="234" t="n">
        <v>45948</v>
      </c>
      <c r="H1016" s="63" t="n"/>
      <c r="I1016" t="inlineStr">
        <is>
          <t>VLO</t>
        </is>
      </c>
      <c r="J1016">
        <f>_xlfn.XLOOKUP(I1016,AS:AS,AU:AU)</f>
        <v/>
      </c>
      <c r="K1016" t="inlineStr">
        <is>
          <t>USD</t>
        </is>
      </c>
      <c r="L1016" s="238" t="n">
        <v>34.44</v>
      </c>
      <c r="M1016">
        <f>L1016*_xlfn.XLOOKUP(K1016,AM:AM,AN:AN)</f>
        <v/>
      </c>
      <c r="N1016">
        <f>L1016*_xlfn.XLOOKUP(K1016,AM:AM,AO:AO)</f>
        <v/>
      </c>
      <c r="O1016" s="238" t="n">
        <v>0</v>
      </c>
      <c r="P1016">
        <f>O1016*_xlfn.XLOOKUP(K1016,AM:AM,AN:AN)</f>
        <v/>
      </c>
      <c r="Q1016">
        <f>O1016*_xlfn.XLOOKUP(K1016,AM:AM,AO:AO)</f>
        <v/>
      </c>
      <c r="R1016">
        <f>_xlfn.XLOOKUP(E1016,AF:AF,AG:AG)</f>
        <v/>
      </c>
      <c r="S1016">
        <f>_xlfn.XLOOKUP(E1016,AF:AF,AI:AI)</f>
        <v/>
      </c>
      <c r="T1016">
        <f>WEEKNUM(G1016)</f>
        <v/>
      </c>
      <c r="U1016">
        <f>YEAR(G1016)</f>
        <v/>
      </c>
      <c r="V1016" s="117">
        <f>IFERROR(Q1016/N1016,"0")</f>
        <v/>
      </c>
      <c r="AF1016" t="n">
        <v>32230</v>
      </c>
      <c r="AG1016" t="inlineStr">
        <is>
          <t>HOTEL NH COLLECTION TAORMINA</t>
        </is>
      </c>
      <c r="AH1016" t="inlineStr">
        <is>
          <t>HTL</t>
        </is>
      </c>
      <c r="AI1016" t="inlineStr">
        <is>
          <t>Italy</t>
        </is>
      </c>
    </row>
    <row r="1017">
      <c r="A1017">
        <f>_xlfn.XLOOKUP(D1017,BN:BN,BO:BO)</f>
        <v/>
      </c>
      <c r="B1017" t="inlineStr">
        <is>
          <t>LLC</t>
        </is>
      </c>
      <c r="C1017" t="n">
        <v>115</v>
      </c>
      <c r="D1017">
        <f>_xlfn.XLOOKUP(C1017,BH:BH,BI:BI)</f>
        <v/>
      </c>
      <c r="E1017" t="n">
        <v>28934</v>
      </c>
      <c r="F1017" t="inlineStr">
        <is>
          <t>TE SURIADINATA REGAN MR</t>
        </is>
      </c>
      <c r="G1017" s="234" t="n">
        <v>45948</v>
      </c>
      <c r="H1017" s="63" t="n"/>
      <c r="I1017" t="inlineStr">
        <is>
          <t>VLO</t>
        </is>
      </c>
      <c r="J1017">
        <f>_xlfn.XLOOKUP(I1017,AS:AS,AU:AU)</f>
        <v/>
      </c>
      <c r="K1017" t="inlineStr">
        <is>
          <t>USD</t>
        </is>
      </c>
      <c r="L1017" s="238" t="n">
        <v>34.44</v>
      </c>
      <c r="M1017">
        <f>L1017*_xlfn.XLOOKUP(K1017,AM:AM,AN:AN)</f>
        <v/>
      </c>
      <c r="N1017">
        <f>L1017*_xlfn.XLOOKUP(K1017,AM:AM,AO:AO)</f>
        <v/>
      </c>
      <c r="O1017" s="238" t="n">
        <v>0</v>
      </c>
      <c r="P1017">
        <f>O1017*_xlfn.XLOOKUP(K1017,AM:AM,AN:AN)</f>
        <v/>
      </c>
      <c r="Q1017">
        <f>O1017*_xlfn.XLOOKUP(K1017,AM:AM,AO:AO)</f>
        <v/>
      </c>
      <c r="R1017">
        <f>_xlfn.XLOOKUP(E1017,AF:AF,AG:AG)</f>
        <v/>
      </c>
      <c r="S1017">
        <f>_xlfn.XLOOKUP(E1017,AF:AF,AI:AI)</f>
        <v/>
      </c>
      <c r="T1017">
        <f>WEEKNUM(G1017)</f>
        <v/>
      </c>
      <c r="U1017">
        <f>YEAR(G1017)</f>
        <v/>
      </c>
      <c r="V1017" s="117">
        <f>IFERROR(Q1017/N1017,"0")</f>
        <v/>
      </c>
      <c r="AF1017" t="n">
        <v>32236</v>
      </c>
      <c r="AG1017" t="inlineStr">
        <is>
          <t>THE TRAVELING BEETLE</t>
        </is>
      </c>
      <c r="AH1017" t="inlineStr">
        <is>
          <t>PKT</t>
        </is>
      </c>
      <c r="AI1017" t="inlineStr">
        <is>
          <t>Mexico</t>
        </is>
      </c>
    </row>
    <row r="1018">
      <c r="A1018">
        <f>_xlfn.XLOOKUP(D1018,BN:BN,BO:BO)</f>
        <v/>
      </c>
      <c r="B1018" t="inlineStr">
        <is>
          <t>LLC</t>
        </is>
      </c>
      <c r="C1018" t="n">
        <v>115</v>
      </c>
      <c r="D1018">
        <f>_xlfn.XLOOKUP(C1018,BH:BH,BI:BI)</f>
        <v/>
      </c>
      <c r="E1018" t="n">
        <v>28934</v>
      </c>
      <c r="F1018" t="inlineStr">
        <is>
          <t>ME BUDIMAN MANDY SATRIA MR</t>
        </is>
      </c>
      <c r="G1018" s="234" t="n">
        <v>45934</v>
      </c>
      <c r="H1018" s="63" t="n"/>
      <c r="I1018" t="inlineStr">
        <is>
          <t>VLO</t>
        </is>
      </c>
      <c r="J1018">
        <f>_xlfn.XLOOKUP(I1018,AS:AS,AU:AU)</f>
        <v/>
      </c>
      <c r="K1018" t="inlineStr">
        <is>
          <t>USD</t>
        </is>
      </c>
      <c r="L1018" s="238" t="n">
        <v>19</v>
      </c>
      <c r="M1018">
        <f>L1018*_xlfn.XLOOKUP(K1018,AM:AM,AN:AN)</f>
        <v/>
      </c>
      <c r="N1018">
        <f>L1018*_xlfn.XLOOKUP(K1018,AM:AM,AO:AO)</f>
        <v/>
      </c>
      <c r="O1018" s="238" t="n">
        <v>0</v>
      </c>
      <c r="P1018">
        <f>O1018*_xlfn.XLOOKUP(K1018,AM:AM,AN:AN)</f>
        <v/>
      </c>
      <c r="Q1018">
        <f>O1018*_xlfn.XLOOKUP(K1018,AM:AM,AO:AO)</f>
        <v/>
      </c>
      <c r="R1018">
        <f>_xlfn.XLOOKUP(E1018,AF:AF,AG:AG)</f>
        <v/>
      </c>
      <c r="S1018">
        <f>_xlfn.XLOOKUP(E1018,AF:AF,AI:AI)</f>
        <v/>
      </c>
      <c r="T1018">
        <f>WEEKNUM(G1018)</f>
        <v/>
      </c>
      <c r="U1018">
        <f>YEAR(G1018)</f>
        <v/>
      </c>
      <c r="V1018" s="117">
        <f>IFERROR(Q1018/N1018,"0")</f>
        <v/>
      </c>
      <c r="AF1018" t="n">
        <v>32256</v>
      </c>
      <c r="AG1018" t="inlineStr">
        <is>
          <t>HOTEL ARTS BARCELONA</t>
        </is>
      </c>
      <c r="AH1018" t="inlineStr">
        <is>
          <t>HTL</t>
        </is>
      </c>
      <c r="AI1018" t="inlineStr">
        <is>
          <t>Spain</t>
        </is>
      </c>
    </row>
    <row r="1019">
      <c r="A1019">
        <f>_xlfn.XLOOKUP(D1019,BN:BN,BO:BO)</f>
        <v/>
      </c>
      <c r="B1019" t="inlineStr">
        <is>
          <t>LLC</t>
        </is>
      </c>
      <c r="C1019" t="n">
        <v>115</v>
      </c>
      <c r="D1019">
        <f>_xlfn.XLOOKUP(C1019,BH:BH,BI:BI)</f>
        <v/>
      </c>
      <c r="E1019" t="n">
        <v>28934</v>
      </c>
      <c r="F1019" t="inlineStr">
        <is>
          <t>ME SURIADINATA REGAN MR</t>
        </is>
      </c>
      <c r="G1019" s="234" t="n">
        <v>45934</v>
      </c>
      <c r="H1019" s="63" t="n"/>
      <c r="I1019" t="inlineStr">
        <is>
          <t>VLO</t>
        </is>
      </c>
      <c r="J1019">
        <f>_xlfn.XLOOKUP(I1019,AS:AS,AU:AU)</f>
        <v/>
      </c>
      <c r="K1019" t="inlineStr">
        <is>
          <t>USD</t>
        </is>
      </c>
      <c r="L1019" s="238" t="n">
        <v>20</v>
      </c>
      <c r="M1019">
        <f>L1019*_xlfn.XLOOKUP(K1019,AM:AM,AN:AN)</f>
        <v/>
      </c>
      <c r="N1019">
        <f>L1019*_xlfn.XLOOKUP(K1019,AM:AM,AO:AO)</f>
        <v/>
      </c>
      <c r="O1019" s="238" t="n">
        <v>0</v>
      </c>
      <c r="P1019">
        <f>O1019*_xlfn.XLOOKUP(K1019,AM:AM,AN:AN)</f>
        <v/>
      </c>
      <c r="Q1019">
        <f>O1019*_xlfn.XLOOKUP(K1019,AM:AM,AO:AO)</f>
        <v/>
      </c>
      <c r="R1019">
        <f>_xlfn.XLOOKUP(E1019,AF:AF,AG:AG)</f>
        <v/>
      </c>
      <c r="S1019">
        <f>_xlfn.XLOOKUP(E1019,AF:AF,AI:AI)</f>
        <v/>
      </c>
      <c r="T1019">
        <f>WEEKNUM(G1019)</f>
        <v/>
      </c>
      <c r="U1019">
        <f>YEAR(G1019)</f>
        <v/>
      </c>
      <c r="V1019" s="117">
        <f>IFERROR(Q1019/N1019,"0")</f>
        <v/>
      </c>
      <c r="AF1019" t="n">
        <v>32277</v>
      </c>
      <c r="AG1019" t="inlineStr">
        <is>
          <t>THE RITZ CARLTON, FORT LAUDERDALE</t>
        </is>
      </c>
      <c r="AH1019" t="inlineStr">
        <is>
          <t>HTL</t>
        </is>
      </c>
      <c r="AI1019" t="inlineStr">
        <is>
          <t>United States</t>
        </is>
      </c>
    </row>
    <row r="1020">
      <c r="A1020">
        <f>_xlfn.XLOOKUP(D1020,BN:BN,BO:BO)</f>
        <v/>
      </c>
      <c r="B1020" t="inlineStr">
        <is>
          <t>LLC</t>
        </is>
      </c>
      <c r="C1020" t="n">
        <v>115</v>
      </c>
      <c r="D1020">
        <f>_xlfn.XLOOKUP(C1020,BH:BH,BI:BI)</f>
        <v/>
      </c>
      <c r="E1020" t="n">
        <v>0</v>
      </c>
      <c r="F1020" t="inlineStr">
        <is>
          <t>FEE TKT</t>
        </is>
      </c>
      <c r="G1020" s="63" t="n"/>
      <c r="H1020" s="63" t="n"/>
      <c r="I1020" t="inlineStr">
        <is>
          <t>HPS</t>
        </is>
      </c>
      <c r="J1020">
        <f>_xlfn.XLOOKUP(I1020,AS:AS,AU:AU)</f>
        <v/>
      </c>
      <c r="K1020" t="inlineStr">
        <is>
          <t>USD</t>
        </is>
      </c>
      <c r="L1020" s="238" t="n">
        <v>210</v>
      </c>
      <c r="M1020">
        <f>L1020*_xlfn.XLOOKUP(K1020,AM:AM,AN:AN)</f>
        <v/>
      </c>
      <c r="N1020">
        <f>L1020*_xlfn.XLOOKUP(K1020,AM:AM,AO:AO)</f>
        <v/>
      </c>
      <c r="O1020" s="238" t="n">
        <v>210</v>
      </c>
      <c r="P1020">
        <f>O1020*_xlfn.XLOOKUP(K1020,AM:AM,AN:AN)</f>
        <v/>
      </c>
      <c r="Q1020">
        <f>O1020*_xlfn.XLOOKUP(K1020,AM:AM,AO:AO)</f>
        <v/>
      </c>
      <c r="R1020">
        <f>_xlfn.XLOOKUP(E1020,AF:AF,AG:AG)</f>
        <v/>
      </c>
      <c r="S1020">
        <f>_xlfn.XLOOKUP(E1020,AF:AF,AI:AI)</f>
        <v/>
      </c>
      <c r="T1020">
        <f>WEEKNUM(G1020)</f>
        <v/>
      </c>
      <c r="U1020">
        <f>YEAR(G1020)</f>
        <v/>
      </c>
      <c r="V1020" s="117">
        <f>IFERROR(Q1020/N1020,"0")</f>
        <v/>
      </c>
      <c r="AF1020" t="n">
        <v>32292</v>
      </c>
      <c r="AG1020" t="inlineStr">
        <is>
          <t>EMBAJADA INDONESIA</t>
        </is>
      </c>
      <c r="AH1020" t="inlineStr">
        <is>
          <t>OTR</t>
        </is>
      </c>
      <c r="AI1020" t="inlineStr">
        <is>
          <t>Indonesia</t>
        </is>
      </c>
    </row>
    <row r="1021">
      <c r="A1021">
        <f>_xlfn.XLOOKUP(D1021,BN:BN,BO:BO)</f>
        <v/>
      </c>
      <c r="B1021" t="inlineStr">
        <is>
          <t>LLC</t>
        </is>
      </c>
      <c r="C1021" t="n">
        <v>115</v>
      </c>
      <c r="D1021">
        <f>_xlfn.XLOOKUP(C1021,BH:BH,BI:BI)</f>
        <v/>
      </c>
      <c r="E1021" t="n">
        <v>25383</v>
      </c>
      <c r="F1021" t="inlineStr">
        <is>
          <t>REEMBOLSO CABINA 1</t>
        </is>
      </c>
      <c r="G1021" s="234" t="n">
        <v>45950</v>
      </c>
      <c r="H1021" s="234" t="n">
        <v>45965</v>
      </c>
      <c r="I1021" t="inlineStr">
        <is>
          <t>CRC</t>
        </is>
      </c>
      <c r="J1021">
        <f>_xlfn.XLOOKUP(I1021,AS:AS,AU:AU)</f>
        <v/>
      </c>
      <c r="K1021" t="inlineStr">
        <is>
          <t>USD</t>
        </is>
      </c>
      <c r="L1021" s="238" t="n">
        <v>-12690</v>
      </c>
      <c r="M1021">
        <f>L1021*_xlfn.XLOOKUP(K1021,AM:AM,AN:AN)</f>
        <v/>
      </c>
      <c r="N1021">
        <f>L1021*_xlfn.XLOOKUP(K1021,AM:AM,AO:AO)</f>
        <v/>
      </c>
      <c r="O1021" s="238" t="n">
        <v>0</v>
      </c>
      <c r="P1021">
        <f>O1021*_xlfn.XLOOKUP(K1021,AM:AM,AN:AN)</f>
        <v/>
      </c>
      <c r="Q1021">
        <f>O1021*_xlfn.XLOOKUP(K1021,AM:AM,AO:AO)</f>
        <v/>
      </c>
      <c r="R1021">
        <f>_xlfn.XLOOKUP(E1021,AF:AF,AG:AG)</f>
        <v/>
      </c>
      <c r="S1021">
        <f>_xlfn.XLOOKUP(E1021,AF:AF,AI:AI)</f>
        <v/>
      </c>
      <c r="T1021">
        <f>WEEKNUM(G1021)</f>
        <v/>
      </c>
      <c r="U1021">
        <f>YEAR(G1021)</f>
        <v/>
      </c>
      <c r="V1021" s="117">
        <f>IFERROR(Q1021/N1021,"0")</f>
        <v/>
      </c>
      <c r="AF1021" t="n">
        <v>32340</v>
      </c>
      <c r="AG1021" t="inlineStr">
        <is>
          <t>CROWNE PLAZA MERIDA BY IHG</t>
        </is>
      </c>
      <c r="AH1021" t="inlineStr">
        <is>
          <t>HTL</t>
        </is>
      </c>
      <c r="AI1021" t="inlineStr">
        <is>
          <t>Mexico</t>
        </is>
      </c>
    </row>
    <row r="1022">
      <c r="A1022">
        <f>_xlfn.XLOOKUP(D1022,BN:BN,BO:BO)</f>
        <v/>
      </c>
      <c r="B1022" t="inlineStr">
        <is>
          <t>LLC</t>
        </is>
      </c>
      <c r="C1022" t="n">
        <v>115</v>
      </c>
      <c r="D1022">
        <f>_xlfn.XLOOKUP(C1022,BH:BH,BI:BI)</f>
        <v/>
      </c>
      <c r="E1022" t="n">
        <v>28934</v>
      </c>
      <c r="F1022" t="inlineStr">
        <is>
          <t>BUDIMAN MANDY SATRIA MR</t>
        </is>
      </c>
      <c r="G1022" s="234" t="n">
        <v>45948</v>
      </c>
      <c r="H1022" s="234" t="n">
        <v>45948</v>
      </c>
      <c r="I1022" t="inlineStr">
        <is>
          <t>VLO</t>
        </is>
      </c>
      <c r="J1022">
        <f>_xlfn.XLOOKUP(I1022,AS:AS,AU:AU)</f>
        <v/>
      </c>
      <c r="K1022" t="inlineStr">
        <is>
          <t>USD</t>
        </is>
      </c>
      <c r="L1022" s="238" t="n">
        <v>179.97</v>
      </c>
      <c r="M1022">
        <f>L1022*_xlfn.XLOOKUP(K1022,AM:AM,AN:AN)</f>
        <v/>
      </c>
      <c r="N1022">
        <f>L1022*_xlfn.XLOOKUP(K1022,AM:AM,AO:AO)</f>
        <v/>
      </c>
      <c r="O1022" s="238" t="n">
        <v>0</v>
      </c>
      <c r="P1022">
        <f>O1022*_xlfn.XLOOKUP(K1022,AM:AM,AN:AN)</f>
        <v/>
      </c>
      <c r="Q1022">
        <f>O1022*_xlfn.XLOOKUP(K1022,AM:AM,AO:AO)</f>
        <v/>
      </c>
      <c r="R1022">
        <f>_xlfn.XLOOKUP(E1022,AF:AF,AG:AG)</f>
        <v/>
      </c>
      <c r="S1022">
        <f>_xlfn.XLOOKUP(E1022,AF:AF,AI:AI)</f>
        <v/>
      </c>
      <c r="T1022">
        <f>WEEKNUM(G1022)</f>
        <v/>
      </c>
      <c r="U1022">
        <f>YEAR(G1022)</f>
        <v/>
      </c>
      <c r="V1022" s="117">
        <f>IFERROR(Q1022/N1022,"0")</f>
        <v/>
      </c>
      <c r="AF1022" t="n">
        <v>32342</v>
      </c>
      <c r="AG1022" t="inlineStr">
        <is>
          <t>CALA DE MAR RESORT &amp; SPA IXTAPA</t>
        </is>
      </c>
      <c r="AH1022" t="inlineStr">
        <is>
          <t>HTL</t>
        </is>
      </c>
      <c r="AI1022" t="inlineStr">
        <is>
          <t>Mexico</t>
        </is>
      </c>
    </row>
    <row r="1023">
      <c r="A1023">
        <f>_xlfn.XLOOKUP(D1023,BN:BN,BO:BO)</f>
        <v/>
      </c>
      <c r="B1023" t="inlineStr">
        <is>
          <t>LLC</t>
        </is>
      </c>
      <c r="C1023" t="n">
        <v>115</v>
      </c>
      <c r="D1023">
        <f>_xlfn.XLOOKUP(C1023,BH:BH,BI:BI)</f>
        <v/>
      </c>
      <c r="E1023" t="n">
        <v>28934</v>
      </c>
      <c r="F1023" t="inlineStr">
        <is>
          <t>SURIADINATA REGAN MR</t>
        </is>
      </c>
      <c r="G1023" s="234" t="n">
        <v>45948</v>
      </c>
      <c r="H1023" s="234" t="n">
        <v>45948</v>
      </c>
      <c r="I1023" t="inlineStr">
        <is>
          <t>VLO</t>
        </is>
      </c>
      <c r="J1023">
        <f>_xlfn.XLOOKUP(I1023,AS:AS,AU:AU)</f>
        <v/>
      </c>
      <c r="K1023" t="inlineStr">
        <is>
          <t>USD</t>
        </is>
      </c>
      <c r="L1023" s="238" t="n">
        <v>179.97</v>
      </c>
      <c r="M1023">
        <f>L1023*_xlfn.XLOOKUP(K1023,AM:AM,AN:AN)</f>
        <v/>
      </c>
      <c r="N1023">
        <f>L1023*_xlfn.XLOOKUP(K1023,AM:AM,AO:AO)</f>
        <v/>
      </c>
      <c r="O1023" s="238" t="n">
        <v>0</v>
      </c>
      <c r="P1023">
        <f>O1023*_xlfn.XLOOKUP(K1023,AM:AM,AN:AN)</f>
        <v/>
      </c>
      <c r="Q1023">
        <f>O1023*_xlfn.XLOOKUP(K1023,AM:AM,AO:AO)</f>
        <v/>
      </c>
      <c r="R1023">
        <f>_xlfn.XLOOKUP(E1023,AF:AF,AG:AG)</f>
        <v/>
      </c>
      <c r="S1023">
        <f>_xlfn.XLOOKUP(E1023,AF:AF,AI:AI)</f>
        <v/>
      </c>
      <c r="T1023">
        <f>WEEKNUM(G1023)</f>
        <v/>
      </c>
      <c r="U1023">
        <f>YEAR(G1023)</f>
        <v/>
      </c>
      <c r="V1023" s="117">
        <f>IFERROR(Q1023/N1023,"0")</f>
        <v/>
      </c>
      <c r="AF1023" t="n">
        <v>32347</v>
      </c>
      <c r="AG1023" t="inlineStr">
        <is>
          <t>INTERCONTINENTAL MONTREAL, AN IHG HOTEL</t>
        </is>
      </c>
      <c r="AH1023" t="inlineStr">
        <is>
          <t>HTL</t>
        </is>
      </c>
      <c r="AI1023" t="inlineStr">
        <is>
          <t>Canada</t>
        </is>
      </c>
    </row>
    <row r="1024">
      <c r="A1024">
        <f>_xlfn.XLOOKUP(D1024,BN:BN,BO:BO)</f>
        <v/>
      </c>
      <c r="B1024" t="inlineStr">
        <is>
          <t>LLC</t>
        </is>
      </c>
      <c r="C1024" t="n">
        <v>115</v>
      </c>
      <c r="D1024">
        <f>_xlfn.XLOOKUP(C1024,BH:BH,BI:BI)</f>
        <v/>
      </c>
      <c r="E1024" t="n">
        <v>28934</v>
      </c>
      <c r="F1024" t="inlineStr">
        <is>
          <t>BUDIMAN MANDY SATRIA MR</t>
        </is>
      </c>
      <c r="G1024" s="234" t="n">
        <v>45948</v>
      </c>
      <c r="H1024" s="234" t="n">
        <v>45948</v>
      </c>
      <c r="I1024" t="inlineStr">
        <is>
          <t>VLO</t>
        </is>
      </c>
      <c r="J1024">
        <f>_xlfn.XLOOKUP(I1024,AS:AS,AU:AU)</f>
        <v/>
      </c>
      <c r="K1024" t="inlineStr">
        <is>
          <t>USD</t>
        </is>
      </c>
      <c r="L1024" s="238" t="n">
        <v>34.44</v>
      </c>
      <c r="M1024">
        <f>L1024*_xlfn.XLOOKUP(K1024,AM:AM,AN:AN)</f>
        <v/>
      </c>
      <c r="N1024">
        <f>L1024*_xlfn.XLOOKUP(K1024,AM:AM,AO:AO)</f>
        <v/>
      </c>
      <c r="O1024" s="238" t="n">
        <v>0</v>
      </c>
      <c r="P1024">
        <f>O1024*_xlfn.XLOOKUP(K1024,AM:AM,AN:AN)</f>
        <v/>
      </c>
      <c r="Q1024">
        <f>O1024*_xlfn.XLOOKUP(K1024,AM:AM,AO:AO)</f>
        <v/>
      </c>
      <c r="R1024">
        <f>_xlfn.XLOOKUP(E1024,AF:AF,AG:AG)</f>
        <v/>
      </c>
      <c r="S1024">
        <f>_xlfn.XLOOKUP(E1024,AF:AF,AI:AI)</f>
        <v/>
      </c>
      <c r="T1024">
        <f>WEEKNUM(G1024)</f>
        <v/>
      </c>
      <c r="U1024">
        <f>YEAR(G1024)</f>
        <v/>
      </c>
      <c r="V1024" s="117">
        <f>IFERROR(Q1024/N1024,"0")</f>
        <v/>
      </c>
      <c r="AF1024" t="n">
        <v>32360</v>
      </c>
      <c r="AG1024" t="inlineStr">
        <is>
          <t>The Inn at Newport Ranch</t>
        </is>
      </c>
      <c r="AH1024" t="inlineStr">
        <is>
          <t>HTL</t>
        </is>
      </c>
      <c r="AI1024" t="inlineStr">
        <is>
          <t>United States</t>
        </is>
      </c>
    </row>
    <row r="1025">
      <c r="A1025">
        <f>_xlfn.XLOOKUP(D1025,BN:BN,BO:BO)</f>
        <v/>
      </c>
      <c r="B1025" t="inlineStr">
        <is>
          <t>LLC</t>
        </is>
      </c>
      <c r="C1025" t="n">
        <v>115</v>
      </c>
      <c r="D1025">
        <f>_xlfn.XLOOKUP(C1025,BH:BH,BI:BI)</f>
        <v/>
      </c>
      <c r="E1025" t="n">
        <v>28934</v>
      </c>
      <c r="F1025" t="inlineStr">
        <is>
          <t>SURIADINATA REGAN MR</t>
        </is>
      </c>
      <c r="G1025" s="234" t="n">
        <v>45948</v>
      </c>
      <c r="H1025" s="234" t="n">
        <v>45948</v>
      </c>
      <c r="I1025" t="inlineStr">
        <is>
          <t>VLO</t>
        </is>
      </c>
      <c r="J1025">
        <f>_xlfn.XLOOKUP(I1025,AS:AS,AU:AU)</f>
        <v/>
      </c>
      <c r="K1025" t="inlineStr">
        <is>
          <t>USD</t>
        </is>
      </c>
      <c r="L1025" s="238" t="n">
        <v>34.44</v>
      </c>
      <c r="M1025">
        <f>L1025*_xlfn.XLOOKUP(K1025,AM:AM,AN:AN)</f>
        <v/>
      </c>
      <c r="N1025">
        <f>L1025*_xlfn.XLOOKUP(K1025,AM:AM,AO:AO)</f>
        <v/>
      </c>
      <c r="O1025" s="238" t="n">
        <v>0</v>
      </c>
      <c r="P1025">
        <f>O1025*_xlfn.XLOOKUP(K1025,AM:AM,AN:AN)</f>
        <v/>
      </c>
      <c r="Q1025">
        <f>O1025*_xlfn.XLOOKUP(K1025,AM:AM,AO:AO)</f>
        <v/>
      </c>
      <c r="R1025">
        <f>_xlfn.XLOOKUP(E1025,AF:AF,AG:AG)</f>
        <v/>
      </c>
      <c r="S1025">
        <f>_xlfn.XLOOKUP(E1025,AF:AF,AI:AI)</f>
        <v/>
      </c>
      <c r="T1025">
        <f>WEEKNUM(G1025)</f>
        <v/>
      </c>
      <c r="U1025">
        <f>YEAR(G1025)</f>
        <v/>
      </c>
      <c r="V1025" s="117">
        <f>IFERROR(Q1025/N1025,"0")</f>
        <v/>
      </c>
      <c r="AF1025" t="n">
        <v>32363</v>
      </c>
      <c r="AG1025" t="inlineStr">
        <is>
          <t>RENFE Spain</t>
        </is>
      </c>
      <c r="AH1025" t="inlineStr">
        <is>
          <t>TRF</t>
        </is>
      </c>
      <c r="AI1025" t="inlineStr">
        <is>
          <t>Spain</t>
        </is>
      </c>
    </row>
    <row r="1026">
      <c r="A1026">
        <f>_xlfn.XLOOKUP(D1026,BN:BN,BO:BO)</f>
        <v/>
      </c>
      <c r="B1026" t="inlineStr">
        <is>
          <t>LLC</t>
        </is>
      </c>
      <c r="C1026" t="n">
        <v>115</v>
      </c>
      <c r="D1026">
        <f>_xlfn.XLOOKUP(C1026,BH:BH,BI:BI)</f>
        <v/>
      </c>
      <c r="E1026" t="n">
        <v>28934</v>
      </c>
      <c r="F1026" t="inlineStr">
        <is>
          <t>BUDIMAN MANDY SATRIA MR</t>
        </is>
      </c>
      <c r="G1026" s="234" t="n">
        <v>45948</v>
      </c>
      <c r="H1026" s="234" t="n">
        <v>45948</v>
      </c>
      <c r="I1026" t="inlineStr">
        <is>
          <t>VLO</t>
        </is>
      </c>
      <c r="J1026">
        <f>_xlfn.XLOOKUP(I1026,AS:AS,AU:AU)</f>
        <v/>
      </c>
      <c r="K1026" t="inlineStr">
        <is>
          <t>USD</t>
        </is>
      </c>
      <c r="L1026" s="238" t="n">
        <v>19</v>
      </c>
      <c r="M1026">
        <f>L1026*_xlfn.XLOOKUP(K1026,AM:AM,AN:AN)</f>
        <v/>
      </c>
      <c r="N1026">
        <f>L1026*_xlfn.XLOOKUP(K1026,AM:AM,AO:AO)</f>
        <v/>
      </c>
      <c r="O1026" s="238" t="n">
        <v>0</v>
      </c>
      <c r="P1026">
        <f>O1026*_xlfn.XLOOKUP(K1026,AM:AM,AN:AN)</f>
        <v/>
      </c>
      <c r="Q1026">
        <f>O1026*_xlfn.XLOOKUP(K1026,AM:AM,AO:AO)</f>
        <v/>
      </c>
      <c r="R1026">
        <f>_xlfn.XLOOKUP(E1026,AF:AF,AG:AG)</f>
        <v/>
      </c>
      <c r="S1026">
        <f>_xlfn.XLOOKUP(E1026,AF:AF,AI:AI)</f>
        <v/>
      </c>
      <c r="T1026">
        <f>WEEKNUM(G1026)</f>
        <v/>
      </c>
      <c r="U1026">
        <f>YEAR(G1026)</f>
        <v/>
      </c>
      <c r="V1026" s="117">
        <f>IFERROR(Q1026/N1026,"0")</f>
        <v/>
      </c>
      <c r="AF1026" t="n">
        <v>32364</v>
      </c>
      <c r="AG1026" t="inlineStr">
        <is>
          <t>The Tokyo EDITION, Ginza</t>
        </is>
      </c>
      <c r="AH1026" t="inlineStr">
        <is>
          <t>HTL</t>
        </is>
      </c>
      <c r="AI1026" t="inlineStr">
        <is>
          <t>Japan</t>
        </is>
      </c>
    </row>
    <row r="1027">
      <c r="A1027">
        <f>_xlfn.XLOOKUP(D1027,BN:BN,BO:BO)</f>
        <v/>
      </c>
      <c r="B1027" t="inlineStr">
        <is>
          <t>LLC</t>
        </is>
      </c>
      <c r="C1027" t="n">
        <v>115</v>
      </c>
      <c r="D1027">
        <f>_xlfn.XLOOKUP(C1027,BH:BH,BI:BI)</f>
        <v/>
      </c>
      <c r="E1027" t="n">
        <v>28934</v>
      </c>
      <c r="F1027" t="inlineStr">
        <is>
          <t>SURIADINATA REGAN MR</t>
        </is>
      </c>
      <c r="G1027" s="234" t="n">
        <v>45948</v>
      </c>
      <c r="H1027" s="234" t="n">
        <v>45948</v>
      </c>
      <c r="I1027" t="inlineStr">
        <is>
          <t>VLO</t>
        </is>
      </c>
      <c r="J1027">
        <f>_xlfn.XLOOKUP(I1027,AS:AS,AU:AU)</f>
        <v/>
      </c>
      <c r="K1027" t="inlineStr">
        <is>
          <t>USD</t>
        </is>
      </c>
      <c r="L1027" s="238" t="n">
        <v>20</v>
      </c>
      <c r="M1027">
        <f>L1027*_xlfn.XLOOKUP(K1027,AM:AM,AN:AN)</f>
        <v/>
      </c>
      <c r="N1027">
        <f>L1027*_xlfn.XLOOKUP(K1027,AM:AM,AO:AO)</f>
        <v/>
      </c>
      <c r="O1027" s="238" t="n">
        <v>0</v>
      </c>
      <c r="P1027">
        <f>O1027*_xlfn.XLOOKUP(K1027,AM:AM,AN:AN)</f>
        <v/>
      </c>
      <c r="Q1027">
        <f>O1027*_xlfn.XLOOKUP(K1027,AM:AM,AO:AO)</f>
        <v/>
      </c>
      <c r="R1027">
        <f>_xlfn.XLOOKUP(E1027,AF:AF,AG:AG)</f>
        <v/>
      </c>
      <c r="S1027">
        <f>_xlfn.XLOOKUP(E1027,AF:AF,AI:AI)</f>
        <v/>
      </c>
      <c r="T1027">
        <f>WEEKNUM(G1027)</f>
        <v/>
      </c>
      <c r="U1027">
        <f>YEAR(G1027)</f>
        <v/>
      </c>
      <c r="V1027" s="117">
        <f>IFERROR(Q1027/N1027,"0")</f>
        <v/>
      </c>
      <c r="AF1027" t="n">
        <v>32368</v>
      </c>
      <c r="AG1027" t="inlineStr">
        <is>
          <t>JW Marriott Bangkok</t>
        </is>
      </c>
      <c r="AH1027" t="inlineStr">
        <is>
          <t>HTL</t>
        </is>
      </c>
      <c r="AI1027" t="inlineStr">
        <is>
          <t>Thailand</t>
        </is>
      </c>
    </row>
    <row r="1028">
      <c r="A1028">
        <f>_xlfn.XLOOKUP(D1028,BN:BN,BO:BO)</f>
        <v/>
      </c>
      <c r="B1028" t="inlineStr">
        <is>
          <t>LLC</t>
        </is>
      </c>
      <c r="C1028" t="n">
        <v>115</v>
      </c>
      <c r="D1028">
        <f>_xlfn.XLOOKUP(C1028,BH:BH,BI:BI)</f>
        <v/>
      </c>
      <c r="E1028" t="n">
        <v>28934</v>
      </c>
      <c r="F1028" t="inlineStr">
        <is>
          <t>BUDIMAN MANDY SATRIA MR</t>
        </is>
      </c>
      <c r="G1028" s="234" t="n">
        <v>45948</v>
      </c>
      <c r="H1028" s="234" t="n">
        <v>45948</v>
      </c>
      <c r="I1028" t="inlineStr">
        <is>
          <t>VLO</t>
        </is>
      </c>
      <c r="J1028">
        <f>_xlfn.XLOOKUP(I1028,AS:AS,AU:AU)</f>
        <v/>
      </c>
      <c r="K1028" t="inlineStr">
        <is>
          <t>USD</t>
        </is>
      </c>
      <c r="L1028" s="238" t="n">
        <v>30</v>
      </c>
      <c r="M1028">
        <f>L1028*_xlfn.XLOOKUP(K1028,AM:AM,AN:AN)</f>
        <v/>
      </c>
      <c r="N1028">
        <f>L1028*_xlfn.XLOOKUP(K1028,AM:AM,AO:AO)</f>
        <v/>
      </c>
      <c r="O1028" s="238" t="n">
        <v>0</v>
      </c>
      <c r="P1028">
        <f>O1028*_xlfn.XLOOKUP(K1028,AM:AM,AN:AN)</f>
        <v/>
      </c>
      <c r="Q1028">
        <f>O1028*_xlfn.XLOOKUP(K1028,AM:AM,AO:AO)</f>
        <v/>
      </c>
      <c r="R1028">
        <f>_xlfn.XLOOKUP(E1028,AF:AF,AG:AG)</f>
        <v/>
      </c>
      <c r="S1028">
        <f>_xlfn.XLOOKUP(E1028,AF:AF,AI:AI)</f>
        <v/>
      </c>
      <c r="T1028">
        <f>WEEKNUM(G1028)</f>
        <v/>
      </c>
      <c r="U1028">
        <f>YEAR(G1028)</f>
        <v/>
      </c>
      <c r="V1028" s="117">
        <f>IFERROR(Q1028/N1028,"0")</f>
        <v/>
      </c>
      <c r="AF1028" t="n">
        <v>32369</v>
      </c>
      <c r="AG1028" t="inlineStr">
        <is>
          <t>HOTEL LES ROCHES BLANCHES</t>
        </is>
      </c>
      <c r="AH1028" t="inlineStr">
        <is>
          <t>HTL</t>
        </is>
      </c>
      <c r="AI1028" t="inlineStr">
        <is>
          <t>France</t>
        </is>
      </c>
    </row>
    <row r="1029">
      <c r="A1029">
        <f>_xlfn.XLOOKUP(D1029,BN:BN,BO:BO)</f>
        <v/>
      </c>
      <c r="B1029" t="inlineStr">
        <is>
          <t>LLC</t>
        </is>
      </c>
      <c r="C1029" t="n">
        <v>115</v>
      </c>
      <c r="D1029">
        <f>_xlfn.XLOOKUP(C1029,BH:BH,BI:BI)</f>
        <v/>
      </c>
      <c r="E1029" t="n">
        <v>28934</v>
      </c>
      <c r="F1029" t="inlineStr">
        <is>
          <t>BUDIMAN MANDY SATRIA MR</t>
        </is>
      </c>
      <c r="G1029" s="234" t="n">
        <v>45948</v>
      </c>
      <c r="H1029" s="234" t="n">
        <v>45948</v>
      </c>
      <c r="I1029" t="inlineStr">
        <is>
          <t>VLO</t>
        </is>
      </c>
      <c r="J1029">
        <f>_xlfn.XLOOKUP(I1029,AS:AS,AU:AU)</f>
        <v/>
      </c>
      <c r="K1029" t="inlineStr">
        <is>
          <t>USD</t>
        </is>
      </c>
      <c r="L1029" s="238" t="n">
        <v>50</v>
      </c>
      <c r="M1029">
        <f>L1029*_xlfn.XLOOKUP(K1029,AM:AM,AN:AN)</f>
        <v/>
      </c>
      <c r="N1029">
        <f>L1029*_xlfn.XLOOKUP(K1029,AM:AM,AO:AO)</f>
        <v/>
      </c>
      <c r="O1029" s="238" t="n">
        <v>0</v>
      </c>
      <c r="P1029">
        <f>O1029*_xlfn.XLOOKUP(K1029,AM:AM,AN:AN)</f>
        <v/>
      </c>
      <c r="Q1029">
        <f>O1029*_xlfn.XLOOKUP(K1029,AM:AM,AO:AO)</f>
        <v/>
      </c>
      <c r="R1029">
        <f>_xlfn.XLOOKUP(E1029,AF:AF,AG:AG)</f>
        <v/>
      </c>
      <c r="S1029">
        <f>_xlfn.XLOOKUP(E1029,AF:AF,AI:AI)</f>
        <v/>
      </c>
      <c r="T1029">
        <f>WEEKNUM(G1029)</f>
        <v/>
      </c>
      <c r="U1029">
        <f>YEAR(G1029)</f>
        <v/>
      </c>
      <c r="V1029" s="117">
        <f>IFERROR(Q1029/N1029,"0")</f>
        <v/>
      </c>
      <c r="AF1029" t="n">
        <v>32370</v>
      </c>
      <c r="AG1029" t="inlineStr">
        <is>
          <t>Ch‚teau de la MessardiËre</t>
        </is>
      </c>
      <c r="AH1029" t="inlineStr">
        <is>
          <t>HTL</t>
        </is>
      </c>
      <c r="AI1029" t="inlineStr">
        <is>
          <t>France</t>
        </is>
      </c>
    </row>
    <row r="1030">
      <c r="A1030">
        <f>_xlfn.XLOOKUP(D1030,BN:BN,BO:BO)</f>
        <v/>
      </c>
      <c r="B1030" t="inlineStr">
        <is>
          <t>LLC</t>
        </is>
      </c>
      <c r="C1030" t="n">
        <v>115</v>
      </c>
      <c r="D1030">
        <f>_xlfn.XLOOKUP(C1030,BH:BH,BI:BI)</f>
        <v/>
      </c>
      <c r="E1030" t="n">
        <v>28934</v>
      </c>
      <c r="F1030" t="inlineStr">
        <is>
          <t>SURIADINATA REGAN MR</t>
        </is>
      </c>
      <c r="G1030" s="234" t="n">
        <v>45948</v>
      </c>
      <c r="H1030" s="234" t="n">
        <v>45948</v>
      </c>
      <c r="I1030" t="inlineStr">
        <is>
          <t>VLO</t>
        </is>
      </c>
      <c r="J1030">
        <f>_xlfn.XLOOKUP(I1030,AS:AS,AU:AU)</f>
        <v/>
      </c>
      <c r="K1030" t="inlineStr">
        <is>
          <t>USD</t>
        </is>
      </c>
      <c r="L1030" s="238" t="n">
        <v>30</v>
      </c>
      <c r="M1030">
        <f>L1030*_xlfn.XLOOKUP(K1030,AM:AM,AN:AN)</f>
        <v/>
      </c>
      <c r="N1030">
        <f>L1030*_xlfn.XLOOKUP(K1030,AM:AM,AO:AO)</f>
        <v/>
      </c>
      <c r="O1030" s="238" t="n">
        <v>0</v>
      </c>
      <c r="P1030">
        <f>O1030*_xlfn.XLOOKUP(K1030,AM:AM,AN:AN)</f>
        <v/>
      </c>
      <c r="Q1030">
        <f>O1030*_xlfn.XLOOKUP(K1030,AM:AM,AO:AO)</f>
        <v/>
      </c>
      <c r="R1030">
        <f>_xlfn.XLOOKUP(E1030,AF:AF,AG:AG)</f>
        <v/>
      </c>
      <c r="S1030">
        <f>_xlfn.XLOOKUP(E1030,AF:AF,AI:AI)</f>
        <v/>
      </c>
      <c r="T1030">
        <f>WEEKNUM(G1030)</f>
        <v/>
      </c>
      <c r="U1030">
        <f>YEAR(G1030)</f>
        <v/>
      </c>
      <c r="V1030" s="117">
        <f>IFERROR(Q1030/N1030,"0")</f>
        <v/>
      </c>
      <c r="AF1030" t="n">
        <v>32408</v>
      </c>
      <c r="AG1030" t="inlineStr">
        <is>
          <t>Hospes Palacio de los Patos</t>
        </is>
      </c>
      <c r="AH1030" t="inlineStr">
        <is>
          <t>HTL</t>
        </is>
      </c>
      <c r="AI1030" t="inlineStr">
        <is>
          <t>Spain</t>
        </is>
      </c>
    </row>
    <row r="1031">
      <c r="A1031">
        <f>_xlfn.XLOOKUP(D1031,BN:BN,BO:BO)</f>
        <v/>
      </c>
      <c r="B1031" t="inlineStr">
        <is>
          <t>LLC</t>
        </is>
      </c>
      <c r="C1031" t="n">
        <v>115</v>
      </c>
      <c r="D1031">
        <f>_xlfn.XLOOKUP(C1031,BH:BH,BI:BI)</f>
        <v/>
      </c>
      <c r="E1031" t="n">
        <v>28934</v>
      </c>
      <c r="F1031" t="inlineStr">
        <is>
          <t>SURIADINATA REGAN MR</t>
        </is>
      </c>
      <c r="G1031" s="234" t="n">
        <v>45948</v>
      </c>
      <c r="H1031" s="234" t="n">
        <v>45948</v>
      </c>
      <c r="I1031" t="inlineStr">
        <is>
          <t>VLO</t>
        </is>
      </c>
      <c r="J1031">
        <f>_xlfn.XLOOKUP(I1031,AS:AS,AU:AU)</f>
        <v/>
      </c>
      <c r="K1031" t="inlineStr">
        <is>
          <t>USD</t>
        </is>
      </c>
      <c r="L1031" s="238" t="n">
        <v>50</v>
      </c>
      <c r="M1031">
        <f>L1031*_xlfn.XLOOKUP(K1031,AM:AM,AN:AN)</f>
        <v/>
      </c>
      <c r="N1031">
        <f>L1031*_xlfn.XLOOKUP(K1031,AM:AM,AO:AO)</f>
        <v/>
      </c>
      <c r="O1031" s="238" t="n">
        <v>0</v>
      </c>
      <c r="P1031">
        <f>O1031*_xlfn.XLOOKUP(K1031,AM:AM,AN:AN)</f>
        <v/>
      </c>
      <c r="Q1031">
        <f>O1031*_xlfn.XLOOKUP(K1031,AM:AM,AO:AO)</f>
        <v/>
      </c>
      <c r="R1031">
        <f>_xlfn.XLOOKUP(E1031,AF:AF,AG:AG)</f>
        <v/>
      </c>
      <c r="S1031">
        <f>_xlfn.XLOOKUP(E1031,AF:AF,AI:AI)</f>
        <v/>
      </c>
      <c r="T1031">
        <f>WEEKNUM(G1031)</f>
        <v/>
      </c>
      <c r="U1031">
        <f>YEAR(G1031)</f>
        <v/>
      </c>
      <c r="V1031" s="117">
        <f>IFERROR(Q1031/N1031,"0")</f>
        <v/>
      </c>
      <c r="AF1031" t="n">
        <v>32411</v>
      </c>
      <c r="AG1031" t="inlineStr">
        <is>
          <t>CASA LUNA CABOS</t>
        </is>
      </c>
      <c r="AH1031" t="inlineStr">
        <is>
          <t>HTL</t>
        </is>
      </c>
      <c r="AI1031" t="inlineStr">
        <is>
          <t>Mexico</t>
        </is>
      </c>
    </row>
    <row r="1032">
      <c r="A1032">
        <f>_xlfn.XLOOKUP(D1032,BN:BN,BO:BO)</f>
        <v/>
      </c>
      <c r="B1032" t="inlineStr">
        <is>
          <t>LLC</t>
        </is>
      </c>
      <c r="C1032" t="n">
        <v>115</v>
      </c>
      <c r="D1032">
        <f>_xlfn.XLOOKUP(C1032,BH:BH,BI:BI)</f>
        <v/>
      </c>
      <c r="E1032" t="n">
        <v>28934</v>
      </c>
      <c r="F1032" t="inlineStr">
        <is>
          <t>BUDIMAN MANDY SATRIA MR</t>
        </is>
      </c>
      <c r="G1032" s="234" t="n">
        <v>45948</v>
      </c>
      <c r="H1032" s="234" t="n">
        <v>45948</v>
      </c>
      <c r="I1032" t="inlineStr">
        <is>
          <t>VLO</t>
        </is>
      </c>
      <c r="J1032">
        <f>_xlfn.XLOOKUP(I1032,AS:AS,AU:AU)</f>
        <v/>
      </c>
      <c r="K1032" t="inlineStr">
        <is>
          <t>USD</t>
        </is>
      </c>
      <c r="L1032" s="238" t="n">
        <v>33</v>
      </c>
      <c r="M1032">
        <f>L1032*_xlfn.XLOOKUP(K1032,AM:AM,AN:AN)</f>
        <v/>
      </c>
      <c r="N1032">
        <f>L1032*_xlfn.XLOOKUP(K1032,AM:AM,AO:AO)</f>
        <v/>
      </c>
      <c r="O1032" s="238" t="n">
        <v>0</v>
      </c>
      <c r="P1032">
        <f>O1032*_xlfn.XLOOKUP(K1032,AM:AM,AN:AN)</f>
        <v/>
      </c>
      <c r="Q1032">
        <f>O1032*_xlfn.XLOOKUP(K1032,AM:AM,AO:AO)</f>
        <v/>
      </c>
      <c r="R1032">
        <f>_xlfn.XLOOKUP(E1032,AF:AF,AG:AG)</f>
        <v/>
      </c>
      <c r="S1032">
        <f>_xlfn.XLOOKUP(E1032,AF:AF,AI:AI)</f>
        <v/>
      </c>
      <c r="T1032">
        <f>WEEKNUM(G1032)</f>
        <v/>
      </c>
      <c r="U1032">
        <f>YEAR(G1032)</f>
        <v/>
      </c>
      <c r="V1032" s="117">
        <f>IFERROR(Q1032/N1032,"0")</f>
        <v/>
      </c>
      <c r="AF1032" t="n">
        <v>32423</v>
      </c>
      <c r="AG1032" t="inlineStr">
        <is>
          <t>Stanly Ranch</t>
        </is>
      </c>
      <c r="AH1032" t="inlineStr">
        <is>
          <t>HTL</t>
        </is>
      </c>
      <c r="AI1032" t="inlineStr">
        <is>
          <t>United States</t>
        </is>
      </c>
    </row>
    <row r="1033">
      <c r="A1033">
        <f>_xlfn.XLOOKUP(D1033,BN:BN,BO:BO)</f>
        <v/>
      </c>
      <c r="B1033" t="inlineStr">
        <is>
          <t>LLC</t>
        </is>
      </c>
      <c r="C1033" t="n">
        <v>115</v>
      </c>
      <c r="D1033">
        <f>_xlfn.XLOOKUP(C1033,BH:BH,BI:BI)</f>
        <v/>
      </c>
      <c r="E1033" t="n">
        <v>28934</v>
      </c>
      <c r="F1033" t="inlineStr">
        <is>
          <t>SURIADINATA REGAN MR</t>
        </is>
      </c>
      <c r="G1033" s="234" t="n">
        <v>45948</v>
      </c>
      <c r="H1033" s="234" t="n">
        <v>45948</v>
      </c>
      <c r="I1033" t="inlineStr">
        <is>
          <t>VLO</t>
        </is>
      </c>
      <c r="J1033">
        <f>_xlfn.XLOOKUP(I1033,AS:AS,AU:AU)</f>
        <v/>
      </c>
      <c r="K1033" t="inlineStr">
        <is>
          <t>USD</t>
        </is>
      </c>
      <c r="L1033" s="238" t="n">
        <v>33</v>
      </c>
      <c r="M1033">
        <f>L1033*_xlfn.XLOOKUP(K1033,AM:AM,AN:AN)</f>
        <v/>
      </c>
      <c r="N1033">
        <f>L1033*_xlfn.XLOOKUP(K1033,AM:AM,AO:AO)</f>
        <v/>
      </c>
      <c r="O1033" s="238" t="n">
        <v>0</v>
      </c>
      <c r="P1033">
        <f>O1033*_xlfn.XLOOKUP(K1033,AM:AM,AN:AN)</f>
        <v/>
      </c>
      <c r="Q1033">
        <f>O1033*_xlfn.XLOOKUP(K1033,AM:AM,AO:AO)</f>
        <v/>
      </c>
      <c r="R1033">
        <f>_xlfn.XLOOKUP(E1033,AF:AF,AG:AG)</f>
        <v/>
      </c>
      <c r="S1033">
        <f>_xlfn.XLOOKUP(E1033,AF:AF,AI:AI)</f>
        <v/>
      </c>
      <c r="T1033">
        <f>WEEKNUM(G1033)</f>
        <v/>
      </c>
      <c r="U1033">
        <f>YEAR(G1033)</f>
        <v/>
      </c>
      <c r="V1033" s="117">
        <f>IFERROR(Q1033/N1033,"0")</f>
        <v/>
      </c>
      <c r="AF1033" t="n">
        <v>32424</v>
      </c>
      <c r="AG1033" t="inlineStr">
        <is>
          <t>Post Ranch Inn</t>
        </is>
      </c>
      <c r="AH1033" t="inlineStr">
        <is>
          <t>HTL</t>
        </is>
      </c>
      <c r="AI1033" t="inlineStr">
        <is>
          <t>United States</t>
        </is>
      </c>
    </row>
    <row r="1034">
      <c r="A1034">
        <f>_xlfn.XLOOKUP(D1034,BN:BN,BO:BO)</f>
        <v/>
      </c>
      <c r="B1034" t="inlineStr">
        <is>
          <t>LLC</t>
        </is>
      </c>
      <c r="C1034" t="n">
        <v>115</v>
      </c>
      <c r="D1034">
        <f>_xlfn.XLOOKUP(C1034,BH:BH,BI:BI)</f>
        <v/>
      </c>
      <c r="E1034" t="n">
        <v>28934</v>
      </c>
      <c r="F1034" t="inlineStr">
        <is>
          <t>ISHAK AIDA MRS</t>
        </is>
      </c>
      <c r="G1034" s="234" t="n">
        <v>45963</v>
      </c>
      <c r="H1034" s="234" t="n">
        <v>45963</v>
      </c>
      <c r="I1034" t="inlineStr">
        <is>
          <t>VLO</t>
        </is>
      </c>
      <c r="J1034">
        <f>_xlfn.XLOOKUP(I1034,AS:AS,AU:AU)</f>
        <v/>
      </c>
      <c r="K1034" t="inlineStr">
        <is>
          <t>USD</t>
        </is>
      </c>
      <c r="L1034" s="238" t="n">
        <v>83.19</v>
      </c>
      <c r="M1034">
        <f>L1034*_xlfn.XLOOKUP(K1034,AM:AM,AN:AN)</f>
        <v/>
      </c>
      <c r="N1034">
        <f>L1034*_xlfn.XLOOKUP(K1034,AM:AM,AO:AO)</f>
        <v/>
      </c>
      <c r="O1034" s="238" t="n">
        <v>0</v>
      </c>
      <c r="P1034">
        <f>O1034*_xlfn.XLOOKUP(K1034,AM:AM,AN:AN)</f>
        <v/>
      </c>
      <c r="Q1034">
        <f>O1034*_xlfn.XLOOKUP(K1034,AM:AM,AO:AO)</f>
        <v/>
      </c>
      <c r="R1034">
        <f>_xlfn.XLOOKUP(E1034,AF:AF,AG:AG)</f>
        <v/>
      </c>
      <c r="S1034">
        <f>_xlfn.XLOOKUP(E1034,AF:AF,AI:AI)</f>
        <v/>
      </c>
      <c r="T1034">
        <f>WEEKNUM(G1034)</f>
        <v/>
      </c>
      <c r="U1034">
        <f>YEAR(G1034)</f>
        <v/>
      </c>
      <c r="V1034" s="117">
        <f>IFERROR(Q1034/N1034,"0")</f>
        <v/>
      </c>
      <c r="AF1034" t="n">
        <v>32454</v>
      </c>
      <c r="AG1034" t="inlineStr">
        <is>
          <t>Four Seasons Hotel George V, Paris</t>
        </is>
      </c>
      <c r="AH1034" t="inlineStr">
        <is>
          <t>HTL</t>
        </is>
      </c>
      <c r="AI1034" t="inlineStr">
        <is>
          <t>France</t>
        </is>
      </c>
    </row>
    <row r="1035">
      <c r="A1035">
        <f>_xlfn.XLOOKUP(D1035,BN:BN,BO:BO)</f>
        <v/>
      </c>
      <c r="B1035" t="inlineStr">
        <is>
          <t>LLC</t>
        </is>
      </c>
      <c r="C1035" t="n">
        <v>115</v>
      </c>
      <c r="D1035">
        <f>_xlfn.XLOOKUP(C1035,BH:BH,BI:BI)</f>
        <v/>
      </c>
      <c r="E1035" t="n">
        <v>28934</v>
      </c>
      <c r="F1035" t="inlineStr">
        <is>
          <t>GUNAWAN MARLINA MRS</t>
        </is>
      </c>
      <c r="G1035" s="234" t="n">
        <v>45963</v>
      </c>
      <c r="H1035" s="234" t="n">
        <v>45963</v>
      </c>
      <c r="I1035" t="inlineStr">
        <is>
          <t>VLO</t>
        </is>
      </c>
      <c r="J1035">
        <f>_xlfn.XLOOKUP(I1035,AS:AS,AU:AU)</f>
        <v/>
      </c>
      <c r="K1035" t="inlineStr">
        <is>
          <t>USD</t>
        </is>
      </c>
      <c r="L1035" s="238" t="n">
        <v>83.19</v>
      </c>
      <c r="M1035">
        <f>L1035*_xlfn.XLOOKUP(K1035,AM:AM,AN:AN)</f>
        <v/>
      </c>
      <c r="N1035">
        <f>L1035*_xlfn.XLOOKUP(K1035,AM:AM,AO:AO)</f>
        <v/>
      </c>
      <c r="O1035" s="238" t="n">
        <v>0</v>
      </c>
      <c r="P1035">
        <f>O1035*_xlfn.XLOOKUP(K1035,AM:AM,AN:AN)</f>
        <v/>
      </c>
      <c r="Q1035">
        <f>O1035*_xlfn.XLOOKUP(K1035,AM:AM,AO:AO)</f>
        <v/>
      </c>
      <c r="R1035">
        <f>_xlfn.XLOOKUP(E1035,AF:AF,AG:AG)</f>
        <v/>
      </c>
      <c r="S1035">
        <f>_xlfn.XLOOKUP(E1035,AF:AF,AI:AI)</f>
        <v/>
      </c>
      <c r="T1035">
        <f>WEEKNUM(G1035)</f>
        <v/>
      </c>
      <c r="U1035">
        <f>YEAR(G1035)</f>
        <v/>
      </c>
      <c r="V1035" s="117">
        <f>IFERROR(Q1035/N1035,"0")</f>
        <v/>
      </c>
      <c r="AF1035" t="n">
        <v>32455</v>
      </c>
      <c r="AG1035" t="inlineStr">
        <is>
          <t>Balder Luxury Lodge Oy</t>
        </is>
      </c>
      <c r="AH1035" t="inlineStr">
        <is>
          <t>HTL</t>
        </is>
      </c>
      <c r="AI1035" t="inlineStr">
        <is>
          <t>Finland</t>
        </is>
      </c>
    </row>
    <row r="1036">
      <c r="A1036">
        <f>_xlfn.XLOOKUP(D1036,BN:BN,BO:BO)</f>
        <v/>
      </c>
      <c r="B1036" t="inlineStr">
        <is>
          <t>LLC</t>
        </is>
      </c>
      <c r="C1036" t="n">
        <v>115</v>
      </c>
      <c r="D1036">
        <f>_xlfn.XLOOKUP(C1036,BH:BH,BI:BI)</f>
        <v/>
      </c>
      <c r="E1036" t="n">
        <v>28934</v>
      </c>
      <c r="F1036" t="inlineStr">
        <is>
          <t>ISHAK AIDA MRS</t>
        </is>
      </c>
      <c r="G1036" s="234" t="n">
        <v>45963</v>
      </c>
      <c r="H1036" s="234" t="n">
        <v>45963</v>
      </c>
      <c r="I1036" t="inlineStr">
        <is>
          <t>VLO</t>
        </is>
      </c>
      <c r="J1036">
        <f>_xlfn.XLOOKUP(I1036,AS:AS,AU:AU)</f>
        <v/>
      </c>
      <c r="K1036" t="inlineStr">
        <is>
          <t>USD</t>
        </is>
      </c>
      <c r="L1036" s="238" t="n">
        <v>40</v>
      </c>
      <c r="M1036">
        <f>L1036*_xlfn.XLOOKUP(K1036,AM:AM,AN:AN)</f>
        <v/>
      </c>
      <c r="N1036">
        <f>L1036*_xlfn.XLOOKUP(K1036,AM:AM,AO:AO)</f>
        <v/>
      </c>
      <c r="O1036" s="238" t="n">
        <v>0</v>
      </c>
      <c r="P1036">
        <f>O1036*_xlfn.XLOOKUP(K1036,AM:AM,AN:AN)</f>
        <v/>
      </c>
      <c r="Q1036">
        <f>O1036*_xlfn.XLOOKUP(K1036,AM:AM,AO:AO)</f>
        <v/>
      </c>
      <c r="R1036">
        <f>_xlfn.XLOOKUP(E1036,AF:AF,AG:AG)</f>
        <v/>
      </c>
      <c r="S1036">
        <f>_xlfn.XLOOKUP(E1036,AF:AF,AI:AI)</f>
        <v/>
      </c>
      <c r="T1036">
        <f>WEEKNUM(G1036)</f>
        <v/>
      </c>
      <c r="U1036">
        <f>YEAR(G1036)</f>
        <v/>
      </c>
      <c r="V1036" s="117">
        <f>IFERROR(Q1036/N1036,"0")</f>
        <v/>
      </c>
      <c r="AF1036" t="n">
        <v>32459</v>
      </c>
      <c r="AG1036" t="inlineStr">
        <is>
          <t>NAMIBIA EMBASSY</t>
        </is>
      </c>
      <c r="AH1036" t="inlineStr">
        <is>
          <t>VIS</t>
        </is>
      </c>
      <c r="AI1036" t="inlineStr">
        <is>
          <t>Namibia</t>
        </is>
      </c>
    </row>
    <row r="1037">
      <c r="A1037">
        <f>_xlfn.XLOOKUP(D1037,BN:BN,BO:BO)</f>
        <v/>
      </c>
      <c r="B1037" t="inlineStr">
        <is>
          <t>LLC</t>
        </is>
      </c>
      <c r="C1037" t="n">
        <v>115</v>
      </c>
      <c r="D1037">
        <f>_xlfn.XLOOKUP(C1037,BH:BH,BI:BI)</f>
        <v/>
      </c>
      <c r="E1037" t="n">
        <v>28934</v>
      </c>
      <c r="F1037" t="inlineStr">
        <is>
          <t>GUNAWAN MARLINA MRS</t>
        </is>
      </c>
      <c r="G1037" s="234" t="n">
        <v>45963</v>
      </c>
      <c r="H1037" s="234" t="n">
        <v>45963</v>
      </c>
      <c r="I1037" t="inlineStr">
        <is>
          <t>VLO</t>
        </is>
      </c>
      <c r="J1037">
        <f>_xlfn.XLOOKUP(I1037,AS:AS,AU:AU)</f>
        <v/>
      </c>
      <c r="K1037" t="inlineStr">
        <is>
          <t>USD</t>
        </is>
      </c>
      <c r="L1037" s="238" t="n">
        <v>40</v>
      </c>
      <c r="M1037">
        <f>L1037*_xlfn.XLOOKUP(K1037,AM:AM,AN:AN)</f>
        <v/>
      </c>
      <c r="N1037">
        <f>L1037*_xlfn.XLOOKUP(K1037,AM:AM,AO:AO)</f>
        <v/>
      </c>
      <c r="O1037" s="238" t="n">
        <v>0</v>
      </c>
      <c r="P1037">
        <f>O1037*_xlfn.XLOOKUP(K1037,AM:AM,AN:AN)</f>
        <v/>
      </c>
      <c r="Q1037">
        <f>O1037*_xlfn.XLOOKUP(K1037,AM:AM,AO:AO)</f>
        <v/>
      </c>
      <c r="R1037">
        <f>_xlfn.XLOOKUP(E1037,AF:AF,AG:AG)</f>
        <v/>
      </c>
      <c r="S1037">
        <f>_xlfn.XLOOKUP(E1037,AF:AF,AI:AI)</f>
        <v/>
      </c>
      <c r="T1037">
        <f>WEEKNUM(G1037)</f>
        <v/>
      </c>
      <c r="U1037">
        <f>YEAR(G1037)</f>
        <v/>
      </c>
      <c r="V1037" s="117">
        <f>IFERROR(Q1037/N1037,"0")</f>
        <v/>
      </c>
      <c r="AF1037" t="n">
        <v>32461</v>
      </c>
      <c r="AG1037" t="inlineStr">
        <is>
          <t>AIR NORTH AIRLINES</t>
        </is>
      </c>
      <c r="AH1037" t="inlineStr">
        <is>
          <t>ABC</t>
        </is>
      </c>
      <c r="AI1037" t="inlineStr">
        <is>
          <t>Canada</t>
        </is>
      </c>
    </row>
    <row r="1038">
      <c r="A1038">
        <f>_xlfn.XLOOKUP(D1038,BN:BN,BO:BO)</f>
        <v/>
      </c>
      <c r="B1038" t="inlineStr">
        <is>
          <t>LLC</t>
        </is>
      </c>
      <c r="C1038" t="n">
        <v>115</v>
      </c>
      <c r="D1038">
        <f>_xlfn.XLOOKUP(C1038,BH:BH,BI:BI)</f>
        <v/>
      </c>
      <c r="E1038" t="n">
        <v>28934</v>
      </c>
      <c r="F1038" t="inlineStr">
        <is>
          <t>TANIHAHA NOBEL MR</t>
        </is>
      </c>
      <c r="G1038" s="234" t="n">
        <v>45963</v>
      </c>
      <c r="H1038" s="234" t="n">
        <v>45963</v>
      </c>
      <c r="I1038" t="inlineStr">
        <is>
          <t>VLO</t>
        </is>
      </c>
      <c r="J1038">
        <f>_xlfn.XLOOKUP(I1038,AS:AS,AU:AU)</f>
        <v/>
      </c>
      <c r="K1038" t="inlineStr">
        <is>
          <t>USD</t>
        </is>
      </c>
      <c r="L1038" s="238" t="n">
        <v>83.19</v>
      </c>
      <c r="M1038">
        <f>L1038*_xlfn.XLOOKUP(K1038,AM:AM,AN:AN)</f>
        <v/>
      </c>
      <c r="N1038">
        <f>L1038*_xlfn.XLOOKUP(K1038,AM:AM,AO:AO)</f>
        <v/>
      </c>
      <c r="O1038" s="238" t="n">
        <v>0</v>
      </c>
      <c r="P1038">
        <f>O1038*_xlfn.XLOOKUP(K1038,AM:AM,AN:AN)</f>
        <v/>
      </c>
      <c r="Q1038">
        <f>O1038*_xlfn.XLOOKUP(K1038,AM:AM,AO:AO)</f>
        <v/>
      </c>
      <c r="R1038">
        <f>_xlfn.XLOOKUP(E1038,AF:AF,AG:AG)</f>
        <v/>
      </c>
      <c r="S1038">
        <f>_xlfn.XLOOKUP(E1038,AF:AF,AI:AI)</f>
        <v/>
      </c>
      <c r="T1038">
        <f>WEEKNUM(G1038)</f>
        <v/>
      </c>
      <c r="U1038">
        <f>YEAR(G1038)</f>
        <v/>
      </c>
      <c r="V1038" s="117">
        <f>IFERROR(Q1038/N1038,"0")</f>
        <v/>
      </c>
      <c r="AF1038" t="n">
        <v>32499</v>
      </c>
      <c r="AG1038" t="inlineStr">
        <is>
          <t>EXO TRAVEL MOROCCO</t>
        </is>
      </c>
      <c r="AH1038" t="inlineStr">
        <is>
          <t>PKT</t>
        </is>
      </c>
      <c r="AI1038" t="inlineStr">
        <is>
          <t>Morocco</t>
        </is>
      </c>
    </row>
    <row r="1039">
      <c r="A1039">
        <f>_xlfn.XLOOKUP(D1039,BN:BN,BO:BO)</f>
        <v/>
      </c>
      <c r="B1039" t="inlineStr">
        <is>
          <t>LLC</t>
        </is>
      </c>
      <c r="C1039" t="n">
        <v>115</v>
      </c>
      <c r="D1039">
        <f>_xlfn.XLOOKUP(C1039,BH:BH,BI:BI)</f>
        <v/>
      </c>
      <c r="E1039" t="n">
        <v>28934</v>
      </c>
      <c r="F1039" t="inlineStr">
        <is>
          <t>TANIHAHA NOBEL MR</t>
        </is>
      </c>
      <c r="G1039" s="234" t="n">
        <v>45963</v>
      </c>
      <c r="H1039" s="234" t="n">
        <v>45963</v>
      </c>
      <c r="I1039" t="inlineStr">
        <is>
          <t>VLO</t>
        </is>
      </c>
      <c r="J1039">
        <f>_xlfn.XLOOKUP(I1039,AS:AS,AU:AU)</f>
        <v/>
      </c>
      <c r="K1039" t="inlineStr">
        <is>
          <t>USD</t>
        </is>
      </c>
      <c r="L1039" s="238" t="n">
        <v>35</v>
      </c>
      <c r="M1039">
        <f>L1039*_xlfn.XLOOKUP(K1039,AM:AM,AN:AN)</f>
        <v/>
      </c>
      <c r="N1039">
        <f>L1039*_xlfn.XLOOKUP(K1039,AM:AM,AO:AO)</f>
        <v/>
      </c>
      <c r="O1039" s="238" t="n">
        <v>0</v>
      </c>
      <c r="P1039">
        <f>O1039*_xlfn.XLOOKUP(K1039,AM:AM,AN:AN)</f>
        <v/>
      </c>
      <c r="Q1039">
        <f>O1039*_xlfn.XLOOKUP(K1039,AM:AM,AO:AO)</f>
        <v/>
      </c>
      <c r="R1039">
        <f>_xlfn.XLOOKUP(E1039,AF:AF,AG:AG)</f>
        <v/>
      </c>
      <c r="S1039">
        <f>_xlfn.XLOOKUP(E1039,AF:AF,AI:AI)</f>
        <v/>
      </c>
      <c r="T1039">
        <f>WEEKNUM(G1039)</f>
        <v/>
      </c>
      <c r="U1039">
        <f>YEAR(G1039)</f>
        <v/>
      </c>
      <c r="V1039" s="117">
        <f>IFERROR(Q1039/N1039,"0")</f>
        <v/>
      </c>
      <c r="AF1039" t="n">
        <v>32508</v>
      </c>
      <c r="AG1039" t="inlineStr">
        <is>
          <t>PILGRIM TRAVEL</t>
        </is>
      </c>
      <c r="AH1039" t="inlineStr">
        <is>
          <t>PKT</t>
        </is>
      </c>
      <c r="AI1039" t="inlineStr">
        <is>
          <t>Spain</t>
        </is>
      </c>
    </row>
    <row r="1040">
      <c r="A1040">
        <f>_xlfn.XLOOKUP(D1040,BN:BN,BO:BO)</f>
        <v/>
      </c>
      <c r="B1040" t="inlineStr">
        <is>
          <t>LLC</t>
        </is>
      </c>
      <c r="C1040" t="n">
        <v>115</v>
      </c>
      <c r="D1040">
        <f>_xlfn.XLOOKUP(C1040,BH:BH,BI:BI)</f>
        <v/>
      </c>
      <c r="E1040" t="n">
        <v>28934</v>
      </c>
      <c r="F1040" t="inlineStr">
        <is>
          <t>TANOYO JOKO MR</t>
        </is>
      </c>
      <c r="G1040" s="234" t="n">
        <v>45963</v>
      </c>
      <c r="H1040" s="234" t="n">
        <v>45963</v>
      </c>
      <c r="I1040" t="inlineStr">
        <is>
          <t>VLO</t>
        </is>
      </c>
      <c r="J1040">
        <f>_xlfn.XLOOKUP(I1040,AS:AS,AU:AU)</f>
        <v/>
      </c>
      <c r="K1040" t="inlineStr">
        <is>
          <t>USD</t>
        </is>
      </c>
      <c r="L1040" s="238" t="n">
        <v>85.19</v>
      </c>
      <c r="M1040">
        <f>L1040*_xlfn.XLOOKUP(K1040,AM:AM,AN:AN)</f>
        <v/>
      </c>
      <c r="N1040">
        <f>L1040*_xlfn.XLOOKUP(K1040,AM:AM,AO:AO)</f>
        <v/>
      </c>
      <c r="O1040" s="238" t="n">
        <v>0</v>
      </c>
      <c r="P1040">
        <f>O1040*_xlfn.XLOOKUP(K1040,AM:AM,AN:AN)</f>
        <v/>
      </c>
      <c r="Q1040">
        <f>O1040*_xlfn.XLOOKUP(K1040,AM:AM,AO:AO)</f>
        <v/>
      </c>
      <c r="R1040">
        <f>_xlfn.XLOOKUP(E1040,AF:AF,AG:AG)</f>
        <v/>
      </c>
      <c r="S1040">
        <f>_xlfn.XLOOKUP(E1040,AF:AF,AI:AI)</f>
        <v/>
      </c>
      <c r="T1040">
        <f>WEEKNUM(G1040)</f>
        <v/>
      </c>
      <c r="U1040">
        <f>YEAR(G1040)</f>
        <v/>
      </c>
      <c r="V1040" s="117">
        <f>IFERROR(Q1040/N1040,"0")</f>
        <v/>
      </c>
      <c r="AF1040" t="n">
        <v>32552</v>
      </c>
      <c r="AG1040" t="inlineStr">
        <is>
          <t>ICELAND ENCOUNTER</t>
        </is>
      </c>
      <c r="AH1040" t="inlineStr">
        <is>
          <t>PKT</t>
        </is>
      </c>
      <c r="AI1040" t="inlineStr">
        <is>
          <t>Iceland</t>
        </is>
      </c>
    </row>
    <row r="1041">
      <c r="A1041">
        <f>_xlfn.XLOOKUP(D1041,BN:BN,BO:BO)</f>
        <v/>
      </c>
      <c r="B1041" t="inlineStr">
        <is>
          <t>LLC</t>
        </is>
      </c>
      <c r="C1041" t="n">
        <v>115</v>
      </c>
      <c r="D1041">
        <f>_xlfn.XLOOKUP(C1041,BH:BH,BI:BI)</f>
        <v/>
      </c>
      <c r="E1041" t="n">
        <v>28934</v>
      </c>
      <c r="F1041" t="inlineStr">
        <is>
          <t>TANOYO JOKO MR</t>
        </is>
      </c>
      <c r="G1041" s="234" t="n">
        <v>45963</v>
      </c>
      <c r="H1041" s="234" t="n">
        <v>45963</v>
      </c>
      <c r="I1041" t="inlineStr">
        <is>
          <t>VLO</t>
        </is>
      </c>
      <c r="J1041">
        <f>_xlfn.XLOOKUP(I1041,AS:AS,AU:AU)</f>
        <v/>
      </c>
      <c r="K1041" t="inlineStr">
        <is>
          <t>USD</t>
        </is>
      </c>
      <c r="L1041" s="238" t="n">
        <v>35</v>
      </c>
      <c r="M1041">
        <f>L1041*_xlfn.XLOOKUP(K1041,AM:AM,AN:AN)</f>
        <v/>
      </c>
      <c r="N1041">
        <f>L1041*_xlfn.XLOOKUP(K1041,AM:AM,AO:AO)</f>
        <v/>
      </c>
      <c r="O1041" s="238" t="n">
        <v>0</v>
      </c>
      <c r="P1041">
        <f>O1041*_xlfn.XLOOKUP(K1041,AM:AM,AN:AN)</f>
        <v/>
      </c>
      <c r="Q1041">
        <f>O1041*_xlfn.XLOOKUP(K1041,AM:AM,AO:AO)</f>
        <v/>
      </c>
      <c r="R1041">
        <f>_xlfn.XLOOKUP(E1041,AF:AF,AG:AG)</f>
        <v/>
      </c>
      <c r="S1041">
        <f>_xlfn.XLOOKUP(E1041,AF:AF,AI:AI)</f>
        <v/>
      </c>
      <c r="T1041">
        <f>WEEKNUM(G1041)</f>
        <v/>
      </c>
      <c r="U1041">
        <f>YEAR(G1041)</f>
        <v/>
      </c>
      <c r="V1041" s="117">
        <f>IFERROR(Q1041/N1041,"0")</f>
        <v/>
      </c>
      <c r="AF1041" t="n">
        <v>32634</v>
      </c>
      <c r="AG1041" t="inlineStr">
        <is>
          <t>AMANERA HOTEL</t>
        </is>
      </c>
      <c r="AH1041" t="inlineStr">
        <is>
          <t>HTL</t>
        </is>
      </c>
      <c r="AI1041" t="inlineStr">
        <is>
          <t>Dominican Republic</t>
        </is>
      </c>
    </row>
    <row r="1042">
      <c r="A1042">
        <f>_xlfn.XLOOKUP(D1042,BN:BN,BO:BO)</f>
        <v/>
      </c>
      <c r="B1042" t="inlineStr">
        <is>
          <t>LLC</t>
        </is>
      </c>
      <c r="C1042" t="n">
        <v>115</v>
      </c>
      <c r="D1042">
        <f>_xlfn.XLOOKUP(C1042,BH:BH,BI:BI)</f>
        <v/>
      </c>
      <c r="E1042" t="n">
        <v>28934</v>
      </c>
      <c r="F1042" t="inlineStr">
        <is>
          <t>BUDIMAN MANDY MR</t>
        </is>
      </c>
      <c r="G1042" s="234" t="n">
        <v>45963</v>
      </c>
      <c r="H1042" s="234" t="n">
        <v>45963</v>
      </c>
      <c r="I1042" t="inlineStr">
        <is>
          <t>VLO</t>
        </is>
      </c>
      <c r="J1042">
        <f>_xlfn.XLOOKUP(I1042,AS:AS,AU:AU)</f>
        <v/>
      </c>
      <c r="K1042" t="inlineStr">
        <is>
          <t>USD</t>
        </is>
      </c>
      <c r="L1042" s="238" t="n">
        <v>85.19</v>
      </c>
      <c r="M1042">
        <f>L1042*_xlfn.XLOOKUP(K1042,AM:AM,AN:AN)</f>
        <v/>
      </c>
      <c r="N1042">
        <f>L1042*_xlfn.XLOOKUP(K1042,AM:AM,AO:AO)</f>
        <v/>
      </c>
      <c r="O1042" s="238" t="n">
        <v>0</v>
      </c>
      <c r="P1042">
        <f>O1042*_xlfn.XLOOKUP(K1042,AM:AM,AN:AN)</f>
        <v/>
      </c>
      <c r="Q1042">
        <f>O1042*_xlfn.XLOOKUP(K1042,AM:AM,AO:AO)</f>
        <v/>
      </c>
      <c r="R1042">
        <f>_xlfn.XLOOKUP(E1042,AF:AF,AG:AG)</f>
        <v/>
      </c>
      <c r="S1042">
        <f>_xlfn.XLOOKUP(E1042,AF:AF,AI:AI)</f>
        <v/>
      </c>
      <c r="T1042">
        <f>WEEKNUM(G1042)</f>
        <v/>
      </c>
      <c r="U1042">
        <f>YEAR(G1042)</f>
        <v/>
      </c>
      <c r="V1042" s="117">
        <f>IFERROR(Q1042/N1042,"0")</f>
        <v/>
      </c>
      <c r="AF1042" t="n">
        <v>32790</v>
      </c>
      <c r="AG1042" t="inlineStr">
        <is>
          <t>IMPERIAL TOURS</t>
        </is>
      </c>
      <c r="AH1042" t="inlineStr">
        <is>
          <t>PKT</t>
        </is>
      </c>
      <c r="AI1042" t="inlineStr">
        <is>
          <t>Hong Kong</t>
        </is>
      </c>
    </row>
    <row r="1043">
      <c r="A1043">
        <f>_xlfn.XLOOKUP(D1043,BN:BN,BO:BO)</f>
        <v/>
      </c>
      <c r="B1043" t="inlineStr">
        <is>
          <t>LLC</t>
        </is>
      </c>
      <c r="C1043" t="n">
        <v>115</v>
      </c>
      <c r="D1043">
        <f>_xlfn.XLOOKUP(C1043,BH:BH,BI:BI)</f>
        <v/>
      </c>
      <c r="E1043" t="n">
        <v>28934</v>
      </c>
      <c r="F1043" t="inlineStr">
        <is>
          <t>BUDIMAN MANDY MR</t>
        </is>
      </c>
      <c r="G1043" s="234" t="n">
        <v>45963</v>
      </c>
      <c r="H1043" s="234" t="n">
        <v>45963</v>
      </c>
      <c r="I1043" t="inlineStr">
        <is>
          <t>VLO</t>
        </is>
      </c>
      <c r="J1043">
        <f>_xlfn.XLOOKUP(I1043,AS:AS,AU:AU)</f>
        <v/>
      </c>
      <c r="K1043" t="inlineStr">
        <is>
          <t>USD</t>
        </is>
      </c>
      <c r="L1043" s="238" t="n">
        <v>40</v>
      </c>
      <c r="M1043">
        <f>L1043*_xlfn.XLOOKUP(K1043,AM:AM,AN:AN)</f>
        <v/>
      </c>
      <c r="N1043">
        <f>L1043*_xlfn.XLOOKUP(K1043,AM:AM,AO:AO)</f>
        <v/>
      </c>
      <c r="O1043" s="238" t="n">
        <v>0</v>
      </c>
      <c r="P1043">
        <f>O1043*_xlfn.XLOOKUP(K1043,AM:AM,AN:AN)</f>
        <v/>
      </c>
      <c r="Q1043">
        <f>O1043*_xlfn.XLOOKUP(K1043,AM:AM,AO:AO)</f>
        <v/>
      </c>
      <c r="R1043">
        <f>_xlfn.XLOOKUP(E1043,AF:AF,AG:AG)</f>
        <v/>
      </c>
      <c r="S1043">
        <f>_xlfn.XLOOKUP(E1043,AF:AF,AI:AI)</f>
        <v/>
      </c>
      <c r="T1043">
        <f>WEEKNUM(G1043)</f>
        <v/>
      </c>
      <c r="U1043">
        <f>YEAR(G1043)</f>
        <v/>
      </c>
      <c r="V1043" s="117">
        <f>IFERROR(Q1043/N1043,"0")</f>
        <v/>
      </c>
      <c r="AF1043" t="n">
        <v>32791</v>
      </c>
      <c r="AG1043" t="inlineStr">
        <is>
          <t>Amanfayun</t>
        </is>
      </c>
      <c r="AH1043" t="inlineStr">
        <is>
          <t>HTL</t>
        </is>
      </c>
      <c r="AI1043" t="inlineStr">
        <is>
          <t>China</t>
        </is>
      </c>
    </row>
    <row r="1044">
      <c r="A1044">
        <f>_xlfn.XLOOKUP(D1044,BN:BN,BO:BO)</f>
        <v/>
      </c>
      <c r="B1044" t="inlineStr">
        <is>
          <t>LLC</t>
        </is>
      </c>
      <c r="C1044" t="n">
        <v>115</v>
      </c>
      <c r="D1044">
        <f>_xlfn.XLOOKUP(C1044,BH:BH,BI:BI)</f>
        <v/>
      </c>
      <c r="E1044" t="n">
        <v>28934</v>
      </c>
      <c r="F1044" t="inlineStr">
        <is>
          <t>SURIADINATA REGAN MR</t>
        </is>
      </c>
      <c r="G1044" s="234" t="n">
        <v>45963</v>
      </c>
      <c r="H1044" s="234" t="n">
        <v>45963</v>
      </c>
      <c r="I1044" t="inlineStr">
        <is>
          <t>VLO</t>
        </is>
      </c>
      <c r="J1044">
        <f>_xlfn.XLOOKUP(I1044,AS:AS,AU:AU)</f>
        <v/>
      </c>
      <c r="K1044" t="inlineStr">
        <is>
          <t>USD</t>
        </is>
      </c>
      <c r="L1044" s="238" t="n">
        <v>85.19</v>
      </c>
      <c r="M1044">
        <f>L1044*_xlfn.XLOOKUP(K1044,AM:AM,AN:AN)</f>
        <v/>
      </c>
      <c r="N1044">
        <f>L1044*_xlfn.XLOOKUP(K1044,AM:AM,AO:AO)</f>
        <v/>
      </c>
      <c r="O1044" s="238" t="n">
        <v>0</v>
      </c>
      <c r="P1044">
        <f>O1044*_xlfn.XLOOKUP(K1044,AM:AM,AN:AN)</f>
        <v/>
      </c>
      <c r="Q1044">
        <f>O1044*_xlfn.XLOOKUP(K1044,AM:AM,AO:AO)</f>
        <v/>
      </c>
      <c r="R1044">
        <f>_xlfn.XLOOKUP(E1044,AF:AF,AG:AG)</f>
        <v/>
      </c>
      <c r="S1044">
        <f>_xlfn.XLOOKUP(E1044,AF:AF,AI:AI)</f>
        <v/>
      </c>
      <c r="T1044">
        <f>WEEKNUM(G1044)</f>
        <v/>
      </c>
      <c r="U1044">
        <f>YEAR(G1044)</f>
        <v/>
      </c>
      <c r="V1044" s="117">
        <f>IFERROR(Q1044/N1044,"0")</f>
        <v/>
      </c>
      <c r="AF1044" t="n">
        <v>32792</v>
      </c>
      <c r="AG1044" t="inlineStr">
        <is>
          <t>Amanyangyun</t>
        </is>
      </c>
      <c r="AH1044" t="inlineStr">
        <is>
          <t>HTL</t>
        </is>
      </c>
      <c r="AI1044" t="inlineStr">
        <is>
          <t>China</t>
        </is>
      </c>
    </row>
    <row r="1045">
      <c r="A1045">
        <f>_xlfn.XLOOKUP(D1045,BN:BN,BO:BO)</f>
        <v/>
      </c>
      <c r="B1045" t="inlineStr">
        <is>
          <t>LLC</t>
        </is>
      </c>
      <c r="C1045" t="n">
        <v>115</v>
      </c>
      <c r="D1045">
        <f>_xlfn.XLOOKUP(C1045,BH:BH,BI:BI)</f>
        <v/>
      </c>
      <c r="E1045" t="n">
        <v>28934</v>
      </c>
      <c r="F1045" t="inlineStr">
        <is>
          <t>SURIADINATA REGAN MR</t>
        </is>
      </c>
      <c r="G1045" s="234" t="n">
        <v>45963</v>
      </c>
      <c r="H1045" s="234" t="n">
        <v>45963</v>
      </c>
      <c r="I1045" t="inlineStr">
        <is>
          <t>VLO</t>
        </is>
      </c>
      <c r="J1045">
        <f>_xlfn.XLOOKUP(I1045,AS:AS,AU:AU)</f>
        <v/>
      </c>
      <c r="K1045" t="inlineStr">
        <is>
          <t>USD</t>
        </is>
      </c>
      <c r="L1045" s="238" t="n">
        <v>35</v>
      </c>
      <c r="M1045">
        <f>L1045*_xlfn.XLOOKUP(K1045,AM:AM,AN:AN)</f>
        <v/>
      </c>
      <c r="N1045">
        <f>L1045*_xlfn.XLOOKUP(K1045,AM:AM,AO:AO)</f>
        <v/>
      </c>
      <c r="O1045" s="238" t="n">
        <v>0</v>
      </c>
      <c r="P1045">
        <f>O1045*_xlfn.XLOOKUP(K1045,AM:AM,AN:AN)</f>
        <v/>
      </c>
      <c r="Q1045">
        <f>O1045*_xlfn.XLOOKUP(K1045,AM:AM,AO:AO)</f>
        <v/>
      </c>
      <c r="R1045">
        <f>_xlfn.XLOOKUP(E1045,AF:AF,AG:AG)</f>
        <v/>
      </c>
      <c r="S1045">
        <f>_xlfn.XLOOKUP(E1045,AF:AF,AI:AI)</f>
        <v/>
      </c>
      <c r="T1045">
        <f>WEEKNUM(G1045)</f>
        <v/>
      </c>
      <c r="U1045">
        <f>YEAR(G1045)</f>
        <v/>
      </c>
      <c r="V1045" s="117">
        <f>IFERROR(Q1045/N1045,"0")</f>
        <v/>
      </c>
      <c r="AF1045" t="n">
        <v>32793</v>
      </c>
      <c r="AG1045" t="inlineStr">
        <is>
          <t>NOAH Hotels</t>
        </is>
      </c>
      <c r="AH1045" t="inlineStr">
        <is>
          <t>HTL</t>
        </is>
      </c>
      <c r="AI1045" t="inlineStr">
        <is>
          <t>South Africa</t>
        </is>
      </c>
    </row>
    <row r="1046">
      <c r="A1046">
        <f>_xlfn.XLOOKUP(D1046,BN:BN,BO:BO)</f>
        <v/>
      </c>
      <c r="B1046" t="inlineStr">
        <is>
          <t>LLC</t>
        </is>
      </c>
      <c r="C1046" t="n">
        <v>115</v>
      </c>
      <c r="D1046">
        <f>_xlfn.XLOOKUP(C1046,BH:BH,BI:BI)</f>
        <v/>
      </c>
      <c r="E1046" t="n">
        <v>32551</v>
      </c>
      <c r="F1046" t="inlineStr">
        <is>
          <t>REEMBOLSO WIDJAJA SILVERSEA DEPOSITO</t>
        </is>
      </c>
      <c r="G1046" s="234" t="n">
        <v>45934</v>
      </c>
      <c r="H1046" s="234" t="n">
        <v>45966</v>
      </c>
      <c r="I1046" t="inlineStr">
        <is>
          <t>OTR</t>
        </is>
      </c>
      <c r="J1046">
        <f>_xlfn.XLOOKUP(I1046,AS:AS,AU:AU)</f>
        <v/>
      </c>
      <c r="K1046" t="inlineStr">
        <is>
          <t>USD</t>
        </is>
      </c>
      <c r="L1046" s="238" t="n">
        <v>20899.4</v>
      </c>
      <c r="M1046">
        <f>L1046*_xlfn.XLOOKUP(K1046,AM:AM,AN:AN)</f>
        <v/>
      </c>
      <c r="N1046">
        <f>L1046*_xlfn.XLOOKUP(K1046,AM:AM,AO:AO)</f>
        <v/>
      </c>
      <c r="O1046" s="238" t="n">
        <v>0</v>
      </c>
      <c r="P1046">
        <f>O1046*_xlfn.XLOOKUP(K1046,AM:AM,AN:AN)</f>
        <v/>
      </c>
      <c r="Q1046">
        <f>O1046*_xlfn.XLOOKUP(K1046,AM:AM,AO:AO)</f>
        <v/>
      </c>
      <c r="R1046">
        <f>_xlfn.XLOOKUP(E1046,AF:AF,AG:AG)</f>
        <v/>
      </c>
      <c r="S1046">
        <f>_xlfn.XLOOKUP(E1046,AF:AF,AI:AI)</f>
        <v/>
      </c>
      <c r="T1046">
        <f>WEEKNUM(G1046)</f>
        <v/>
      </c>
      <c r="U1046">
        <f>YEAR(G1046)</f>
        <v/>
      </c>
      <c r="V1046" s="117">
        <f>IFERROR(Q1046/N1046,"0")</f>
        <v/>
      </c>
      <c r="AF1046" t="n">
        <v>32798</v>
      </c>
      <c r="AG1046" t="inlineStr">
        <is>
          <t>Royal Mansour Marrakech</t>
        </is>
      </c>
      <c r="AH1046" t="inlineStr">
        <is>
          <t>HTL</t>
        </is>
      </c>
      <c r="AI1046" t="inlineStr">
        <is>
          <t>Morocco</t>
        </is>
      </c>
    </row>
    <row r="1047">
      <c r="A1047">
        <f>_xlfn.XLOOKUP(D1047,BN:BN,BO:BO)</f>
        <v/>
      </c>
      <c r="B1047" t="inlineStr">
        <is>
          <t>LLC</t>
        </is>
      </c>
      <c r="C1047" t="n">
        <v>115</v>
      </c>
      <c r="D1047">
        <f>_xlfn.XLOOKUP(C1047,BH:BH,BI:BI)</f>
        <v/>
      </c>
      <c r="E1047" t="n">
        <v>0</v>
      </c>
      <c r="F1047" t="inlineStr">
        <is>
          <t>FEE STRIPE</t>
        </is>
      </c>
      <c r="G1047" s="234" t="n">
        <v>45934</v>
      </c>
      <c r="H1047" s="234" t="n">
        <v>45966</v>
      </c>
      <c r="I1047" t="inlineStr">
        <is>
          <t>HPS</t>
        </is>
      </c>
      <c r="J1047">
        <f>_xlfn.XLOOKUP(I1047,AS:AS,AU:AU)</f>
        <v/>
      </c>
      <c r="K1047" t="inlineStr">
        <is>
          <t>USD</t>
        </is>
      </c>
      <c r="L1047" s="238" t="n">
        <v>9430.969999999999</v>
      </c>
      <c r="M1047">
        <f>L1047*_xlfn.XLOOKUP(K1047,AM:AM,AN:AN)</f>
        <v/>
      </c>
      <c r="N1047">
        <f>L1047*_xlfn.XLOOKUP(K1047,AM:AM,AO:AO)</f>
        <v/>
      </c>
      <c r="O1047" s="238" t="n">
        <v>9430.969999999999</v>
      </c>
      <c r="P1047">
        <f>O1047*_xlfn.XLOOKUP(K1047,AM:AM,AN:AN)</f>
        <v/>
      </c>
      <c r="Q1047">
        <f>O1047*_xlfn.XLOOKUP(K1047,AM:AM,AO:AO)</f>
        <v/>
      </c>
      <c r="R1047">
        <f>_xlfn.XLOOKUP(E1047,AF:AF,AG:AG)</f>
        <v/>
      </c>
      <c r="S1047">
        <f>_xlfn.XLOOKUP(E1047,AF:AF,AI:AI)</f>
        <v/>
      </c>
      <c r="T1047">
        <f>WEEKNUM(G1047)</f>
        <v/>
      </c>
      <c r="U1047">
        <f>YEAR(G1047)</f>
        <v/>
      </c>
      <c r="V1047" s="117">
        <f>IFERROR(Q1047/N1047,"0")</f>
        <v/>
      </c>
      <c r="AF1047" t="n">
        <v>32799</v>
      </c>
      <c r="AG1047" t="inlineStr">
        <is>
          <t>NORDIC INCOMING OU</t>
        </is>
      </c>
      <c r="AH1047" t="inlineStr">
        <is>
          <t>PKT</t>
        </is>
      </c>
      <c r="AI1047" t="inlineStr">
        <is>
          <t>Estonia</t>
        </is>
      </c>
    </row>
    <row r="1048">
      <c r="A1048">
        <f>_xlfn.XLOOKUP(D1048,BN:BN,BO:BO)</f>
        <v/>
      </c>
      <c r="B1048" t="inlineStr">
        <is>
          <t>LLC</t>
        </is>
      </c>
      <c r="C1048" t="n">
        <v>115</v>
      </c>
      <c r="D1048">
        <f>_xlfn.XLOOKUP(C1048,BH:BH,BI:BI)</f>
        <v/>
      </c>
      <c r="E1048" t="n">
        <v>26085</v>
      </c>
      <c r="F1048" t="inlineStr">
        <is>
          <t>MALETAS Y ASIENTOS</t>
        </is>
      </c>
      <c r="G1048" s="234" t="n">
        <v>45934</v>
      </c>
      <c r="H1048" s="234" t="n">
        <v>45966</v>
      </c>
      <c r="I1048" t="inlineStr">
        <is>
          <t>ABC</t>
        </is>
      </c>
      <c r="J1048">
        <f>_xlfn.XLOOKUP(I1048,AS:AS,AU:AU)</f>
        <v/>
      </c>
      <c r="K1048" t="inlineStr">
        <is>
          <t>USD</t>
        </is>
      </c>
      <c r="L1048" s="238" t="n">
        <v>104</v>
      </c>
      <c r="M1048">
        <f>L1048*_xlfn.XLOOKUP(K1048,AM:AM,AN:AN)</f>
        <v/>
      </c>
      <c r="N1048">
        <f>L1048*_xlfn.XLOOKUP(K1048,AM:AM,AO:AO)</f>
        <v/>
      </c>
      <c r="O1048" s="238" t="n">
        <v>0</v>
      </c>
      <c r="P1048">
        <f>O1048*_xlfn.XLOOKUP(K1048,AM:AM,AN:AN)</f>
        <v/>
      </c>
      <c r="Q1048">
        <f>O1048*_xlfn.XLOOKUP(K1048,AM:AM,AO:AO)</f>
        <v/>
      </c>
      <c r="R1048">
        <f>_xlfn.XLOOKUP(E1048,AF:AF,AG:AG)</f>
        <v/>
      </c>
      <c r="S1048">
        <f>_xlfn.XLOOKUP(E1048,AF:AF,AI:AI)</f>
        <v/>
      </c>
      <c r="T1048">
        <f>WEEKNUM(G1048)</f>
        <v/>
      </c>
      <c r="U1048">
        <f>YEAR(G1048)</f>
        <v/>
      </c>
      <c r="V1048" s="117">
        <f>IFERROR(Q1048/N1048,"0")</f>
        <v/>
      </c>
      <c r="AF1048" t="n">
        <v>32833</v>
      </c>
      <c r="AG1048" t="inlineStr">
        <is>
          <t>PARK SOUTH HOTEL - JDV BY HYATT</t>
        </is>
      </c>
      <c r="AH1048" t="inlineStr">
        <is>
          <t>HTL</t>
        </is>
      </c>
      <c r="AI1048" t="inlineStr">
        <is>
          <t>United States</t>
        </is>
      </c>
    </row>
    <row r="1049">
      <c r="A1049">
        <f>_xlfn.XLOOKUP(D1049,BN:BN,BO:BO)</f>
        <v/>
      </c>
      <c r="B1049" t="inlineStr">
        <is>
          <t>LLC</t>
        </is>
      </c>
      <c r="C1049" t="n">
        <v>115</v>
      </c>
      <c r="D1049">
        <f>_xlfn.XLOOKUP(C1049,BH:BH,BI:BI)</f>
        <v/>
      </c>
      <c r="E1049" t="n">
        <v>26085</v>
      </c>
      <c r="F1049" t="inlineStr">
        <is>
          <t>MALETAS Y ASIENTOS</t>
        </is>
      </c>
      <c r="G1049" s="234" t="n">
        <v>45934</v>
      </c>
      <c r="H1049" s="234" t="n">
        <v>45966</v>
      </c>
      <c r="I1049" t="inlineStr">
        <is>
          <t>ABC</t>
        </is>
      </c>
      <c r="J1049">
        <f>_xlfn.XLOOKUP(I1049,AS:AS,AU:AU)</f>
        <v/>
      </c>
      <c r="K1049" t="inlineStr">
        <is>
          <t>USD</t>
        </is>
      </c>
      <c r="L1049" s="238" t="n">
        <v>605.4</v>
      </c>
      <c r="M1049">
        <f>L1049*_xlfn.XLOOKUP(K1049,AM:AM,AN:AN)</f>
        <v/>
      </c>
      <c r="N1049">
        <f>L1049*_xlfn.XLOOKUP(K1049,AM:AM,AO:AO)</f>
        <v/>
      </c>
      <c r="O1049" s="238" t="n">
        <v>0</v>
      </c>
      <c r="P1049">
        <f>O1049*_xlfn.XLOOKUP(K1049,AM:AM,AN:AN)</f>
        <v/>
      </c>
      <c r="Q1049">
        <f>O1049*_xlfn.XLOOKUP(K1049,AM:AM,AO:AO)</f>
        <v/>
      </c>
      <c r="R1049">
        <f>_xlfn.XLOOKUP(E1049,AF:AF,AG:AG)</f>
        <v/>
      </c>
      <c r="S1049">
        <f>_xlfn.XLOOKUP(E1049,AF:AF,AI:AI)</f>
        <v/>
      </c>
      <c r="T1049">
        <f>WEEKNUM(G1049)</f>
        <v/>
      </c>
      <c r="U1049">
        <f>YEAR(G1049)</f>
        <v/>
      </c>
      <c r="V1049" s="117">
        <f>IFERROR(Q1049/N1049,"0")</f>
        <v/>
      </c>
      <c r="AF1049" t="n">
        <v>32873</v>
      </c>
      <c r="AG1049" t="inlineStr">
        <is>
          <t>LA CONCHA RESORT AUTOGRAPH COLLECTION</t>
        </is>
      </c>
      <c r="AH1049" t="inlineStr">
        <is>
          <t>HTL</t>
        </is>
      </c>
      <c r="AI1049" t="inlineStr">
        <is>
          <t>Puerto Rico</t>
        </is>
      </c>
    </row>
    <row r="1050">
      <c r="A1050">
        <f>_xlfn.XLOOKUP(D1050,BN:BN,BO:BO)</f>
        <v/>
      </c>
      <c r="B1050" t="inlineStr">
        <is>
          <t>LLC</t>
        </is>
      </c>
      <c r="C1050" t="n">
        <v>115</v>
      </c>
      <c r="D1050">
        <f>_xlfn.XLOOKUP(C1050,BH:BH,BI:BI)</f>
        <v/>
      </c>
      <c r="E1050" t="n">
        <v>0</v>
      </c>
      <c r="F1050" t="inlineStr">
        <is>
          <t>GANANCIA</t>
        </is>
      </c>
      <c r="G1050" s="234" t="n">
        <v>45934</v>
      </c>
      <c r="H1050" s="234" t="n">
        <v>45966</v>
      </c>
      <c r="I1050" t="inlineStr">
        <is>
          <t>HPS</t>
        </is>
      </c>
      <c r="J1050">
        <f>_xlfn.XLOOKUP(I1050,AS:AS,AU:AU)</f>
        <v/>
      </c>
      <c r="K1050" t="inlineStr">
        <is>
          <t>USD</t>
        </is>
      </c>
      <c r="L1050" s="238" t="n">
        <v>271.77</v>
      </c>
      <c r="M1050">
        <f>L1050*_xlfn.XLOOKUP(K1050,AM:AM,AN:AN)</f>
        <v/>
      </c>
      <c r="N1050">
        <f>L1050*_xlfn.XLOOKUP(K1050,AM:AM,AO:AO)</f>
        <v/>
      </c>
      <c r="O1050" s="238" t="n">
        <v>271.77</v>
      </c>
      <c r="P1050">
        <f>O1050*_xlfn.XLOOKUP(K1050,AM:AM,AN:AN)</f>
        <v/>
      </c>
      <c r="Q1050">
        <f>O1050*_xlfn.XLOOKUP(K1050,AM:AM,AO:AO)</f>
        <v/>
      </c>
      <c r="R1050">
        <f>_xlfn.XLOOKUP(E1050,AF:AF,AG:AG)</f>
        <v/>
      </c>
      <c r="S1050">
        <f>_xlfn.XLOOKUP(E1050,AF:AF,AI:AI)</f>
        <v/>
      </c>
      <c r="T1050">
        <f>WEEKNUM(G1050)</f>
        <v/>
      </c>
      <c r="U1050">
        <f>YEAR(G1050)</f>
        <v/>
      </c>
      <c r="V1050" s="117">
        <f>IFERROR(Q1050/N1050,"0")</f>
        <v/>
      </c>
      <c r="AF1050" t="n">
        <v>32939</v>
      </c>
      <c r="AG1050" t="inlineStr">
        <is>
          <t>UNITED PLACES HOTEL BOTANIC GARDENS</t>
        </is>
      </c>
      <c r="AH1050" t="inlineStr">
        <is>
          <t>HTL</t>
        </is>
      </c>
      <c r="AI1050" t="inlineStr">
        <is>
          <t>Australia</t>
        </is>
      </c>
    </row>
    <row r="1051">
      <c r="A1051">
        <f>_xlfn.XLOOKUP(D1051,BN:BN,BO:BO)</f>
        <v/>
      </c>
      <c r="B1051" t="inlineStr">
        <is>
          <t>LLC</t>
        </is>
      </c>
      <c r="C1051" t="n">
        <v>116</v>
      </c>
      <c r="D1051">
        <f>_xlfn.XLOOKUP(C1051,BH:BH,BI:BI)</f>
        <v/>
      </c>
      <c r="E1051" t="n">
        <v>25387</v>
      </c>
      <c r="F1051" t="inlineStr">
        <is>
          <t>VIAJE CHILE &amp; BOLIVIA</t>
        </is>
      </c>
      <c r="G1051" s="234" t="n">
        <v>45607</v>
      </c>
      <c r="H1051" s="234" t="n">
        <v>45620</v>
      </c>
      <c r="I1051" t="inlineStr">
        <is>
          <t>PKT</t>
        </is>
      </c>
      <c r="J1051">
        <f>_xlfn.XLOOKUP(I1051,AS:AS,AU:AU)</f>
        <v/>
      </c>
      <c r="K1051" t="inlineStr">
        <is>
          <t>USD</t>
        </is>
      </c>
      <c r="L1051" s="238" t="n">
        <v>17811.71</v>
      </c>
      <c r="M1051">
        <f>L1051*_xlfn.XLOOKUP(K1051,AM:AM,AN:AN)</f>
        <v/>
      </c>
      <c r="N1051">
        <f>L1051*_xlfn.XLOOKUP(K1051,AM:AM,AO:AO)</f>
        <v/>
      </c>
      <c r="O1051" s="238" t="n">
        <v>3091.71</v>
      </c>
      <c r="P1051">
        <f>O1051*_xlfn.XLOOKUP(K1051,AM:AM,AN:AN)</f>
        <v/>
      </c>
      <c r="Q1051">
        <f>O1051*_xlfn.XLOOKUP(K1051,AM:AM,AO:AO)</f>
        <v/>
      </c>
      <c r="R1051">
        <f>_xlfn.XLOOKUP(E1051,AF:AF,AG:AG)</f>
        <v/>
      </c>
      <c r="S1051">
        <f>_xlfn.XLOOKUP(E1051,AF:AF,AI:AI)</f>
        <v/>
      </c>
      <c r="T1051">
        <f>WEEKNUM(G1051)</f>
        <v/>
      </c>
      <c r="U1051">
        <f>YEAR(G1051)</f>
        <v/>
      </c>
      <c r="V1051" s="117">
        <f>IFERROR(Q1051/N1051,"0")</f>
        <v/>
      </c>
      <c r="AF1051" t="n">
        <v>32940</v>
      </c>
      <c r="AG1051" t="inlineStr">
        <is>
          <t>Nubia Tours</t>
        </is>
      </c>
      <c r="AH1051" t="inlineStr">
        <is>
          <t>PKT</t>
        </is>
      </c>
      <c r="AI1051" t="inlineStr">
        <is>
          <t>Egypt</t>
        </is>
      </c>
    </row>
    <row r="1052">
      <c r="A1052">
        <f>_xlfn.XLOOKUP(D1052,BN:BN,BO:BO)</f>
        <v/>
      </c>
      <c r="B1052" t="inlineStr">
        <is>
          <t>LLC</t>
        </is>
      </c>
      <c r="C1052" t="n">
        <v>116</v>
      </c>
      <c r="D1052">
        <f>_xlfn.XLOOKUP(C1052,BH:BH,BI:BI)</f>
        <v/>
      </c>
      <c r="E1052" t="n">
        <v>0</v>
      </c>
      <c r="F1052" t="inlineStr">
        <is>
          <t>Gastos de operación R116</t>
        </is>
      </c>
      <c r="G1052" s="234" t="n">
        <v>45607</v>
      </c>
      <c r="H1052" s="234" t="n">
        <v>45620</v>
      </c>
      <c r="I1052" t="inlineStr">
        <is>
          <t>CPT</t>
        </is>
      </c>
      <c r="J1052">
        <f>_xlfn.XLOOKUP(I1052,AS:AS,AU:AU)</f>
        <v/>
      </c>
      <c r="K1052" t="inlineStr">
        <is>
          <t>USD</t>
        </is>
      </c>
      <c r="L1052" s="238" t="n">
        <v>727.29</v>
      </c>
      <c r="M1052">
        <f>L1052*_xlfn.XLOOKUP(K1052,AM:AM,AN:AN)</f>
        <v/>
      </c>
      <c r="N1052">
        <f>L1052*_xlfn.XLOOKUP(K1052,AM:AM,AO:AO)</f>
        <v/>
      </c>
      <c r="O1052" s="238" t="n">
        <v>727.29</v>
      </c>
      <c r="P1052">
        <f>O1052*_xlfn.XLOOKUP(K1052,AM:AM,AN:AN)</f>
        <v/>
      </c>
      <c r="Q1052">
        <f>O1052*_xlfn.XLOOKUP(K1052,AM:AM,AO:AO)</f>
        <v/>
      </c>
      <c r="R1052">
        <f>_xlfn.XLOOKUP(E1052,AF:AF,AG:AG)</f>
        <v/>
      </c>
      <c r="S1052">
        <f>_xlfn.XLOOKUP(E1052,AF:AF,AI:AI)</f>
        <v/>
      </c>
      <c r="T1052">
        <f>WEEKNUM(G1052)</f>
        <v/>
      </c>
      <c r="U1052">
        <f>YEAR(G1052)</f>
        <v/>
      </c>
      <c r="V1052" s="117">
        <f>IFERROR(Q1052/N1052,"0")</f>
        <v/>
      </c>
      <c r="AF1052" t="n">
        <v>33013</v>
      </c>
      <c r="AG1052" t="inlineStr">
        <is>
          <t>ASABA RYOKAN</t>
        </is>
      </c>
      <c r="AH1052" t="inlineStr">
        <is>
          <t>HTL</t>
        </is>
      </c>
      <c r="AI1052" t="inlineStr">
        <is>
          <t>Japan</t>
        </is>
      </c>
    </row>
    <row r="1053">
      <c r="A1053">
        <f>_xlfn.XLOOKUP(D1053,BN:BN,BO:BO)</f>
        <v/>
      </c>
      <c r="B1053" t="inlineStr">
        <is>
          <t>LLC</t>
        </is>
      </c>
      <c r="C1053" t="n">
        <v>117</v>
      </c>
      <c r="D1053">
        <f>_xlfn.XLOOKUP(C1053,BH:BH,BI:BI)</f>
        <v/>
      </c>
      <c r="E1053" t="n">
        <v>24490</v>
      </c>
      <c r="F1053" t="inlineStr">
        <is>
          <t>Traslado</t>
        </is>
      </c>
      <c r="G1053" s="234" t="n">
        <v>45662</v>
      </c>
      <c r="H1053" s="234" t="n">
        <v>45662</v>
      </c>
      <c r="I1053" t="inlineStr">
        <is>
          <t>TRF</t>
        </is>
      </c>
      <c r="J1053">
        <f>_xlfn.XLOOKUP(I1053,AS:AS,AU:AU)</f>
        <v/>
      </c>
      <c r="K1053" t="inlineStr">
        <is>
          <t>EUR</t>
        </is>
      </c>
      <c r="L1053" s="238" t="n">
        <v>562.5</v>
      </c>
      <c r="M1053">
        <f>L1053*_xlfn.XLOOKUP(K1053,AM:AM,AN:AN)</f>
        <v/>
      </c>
      <c r="N1053">
        <f>L1053*_xlfn.XLOOKUP(K1053,AM:AM,AO:AO)</f>
        <v/>
      </c>
      <c r="O1053" s="238" t="n">
        <v>56.25</v>
      </c>
      <c r="P1053">
        <f>O1053*_xlfn.XLOOKUP(K1053,AM:AM,AN:AN)</f>
        <v/>
      </c>
      <c r="Q1053">
        <f>O1053*_xlfn.XLOOKUP(K1053,AM:AM,AO:AO)</f>
        <v/>
      </c>
      <c r="R1053">
        <f>_xlfn.XLOOKUP(E1053,AF:AF,AG:AG)</f>
        <v/>
      </c>
      <c r="S1053">
        <f>_xlfn.XLOOKUP(E1053,AF:AF,AI:AI)</f>
        <v/>
      </c>
      <c r="T1053">
        <f>WEEKNUM(G1053)</f>
        <v/>
      </c>
      <c r="U1053">
        <f>YEAR(G1053)</f>
        <v/>
      </c>
      <c r="V1053" s="117">
        <f>IFERROR(Q1053/N1053,"0")</f>
        <v/>
      </c>
      <c r="AF1053" t="n">
        <v>33026</v>
      </c>
      <c r="AG1053" t="inlineStr">
        <is>
          <t>Pousada Lisboa PraÁa do ComÈrcio</t>
        </is>
      </c>
      <c r="AH1053" t="inlineStr">
        <is>
          <t>HTL</t>
        </is>
      </c>
      <c r="AI1053" t="inlineStr">
        <is>
          <t>Portugal</t>
        </is>
      </c>
    </row>
    <row r="1054">
      <c r="A1054">
        <f>_xlfn.XLOOKUP(D1054,BN:BN,BO:BO)</f>
        <v/>
      </c>
      <c r="B1054" t="inlineStr">
        <is>
          <t>LLC</t>
        </is>
      </c>
      <c r="C1054" t="n">
        <v>117</v>
      </c>
      <c r="D1054">
        <f>_xlfn.XLOOKUP(C1054,BH:BH,BI:BI)</f>
        <v/>
      </c>
      <c r="E1054" t="n">
        <v>25780</v>
      </c>
      <c r="F1054" t="inlineStr">
        <is>
          <t>Comisión</t>
        </is>
      </c>
      <c r="G1054" s="234" t="n">
        <v>45662</v>
      </c>
      <c r="H1054" s="234" t="n">
        <v>45662</v>
      </c>
      <c r="I1054" t="inlineStr">
        <is>
          <t>TRF</t>
        </is>
      </c>
      <c r="J1054">
        <f>_xlfn.XLOOKUP(I1054,AS:AS,AU:AU)</f>
        <v/>
      </c>
      <c r="K1054" t="inlineStr">
        <is>
          <t>EUR</t>
        </is>
      </c>
      <c r="L1054" s="238" t="n">
        <v>43.68</v>
      </c>
      <c r="M1054">
        <f>L1054*_xlfn.XLOOKUP(K1054,AM:AM,AN:AN)</f>
        <v/>
      </c>
      <c r="N1054">
        <f>L1054*_xlfn.XLOOKUP(K1054,AM:AM,AO:AO)</f>
        <v/>
      </c>
      <c r="O1054" s="238" t="n">
        <v>43.82</v>
      </c>
      <c r="P1054">
        <f>O1054*_xlfn.XLOOKUP(K1054,AM:AM,AN:AN)</f>
        <v/>
      </c>
      <c r="Q1054">
        <f>O1054*_xlfn.XLOOKUP(K1054,AM:AM,AO:AO)</f>
        <v/>
      </c>
      <c r="R1054">
        <f>_xlfn.XLOOKUP(E1054,AF:AF,AG:AG)</f>
        <v/>
      </c>
      <c r="S1054">
        <f>_xlfn.XLOOKUP(E1054,AF:AF,AI:AI)</f>
        <v/>
      </c>
      <c r="T1054">
        <f>WEEKNUM(G1054)</f>
        <v/>
      </c>
      <c r="U1054">
        <f>YEAR(G1054)</f>
        <v/>
      </c>
      <c r="V1054" s="117">
        <f>IFERROR(Q1054/N1054,"0")</f>
        <v/>
      </c>
      <c r="AF1054" t="n">
        <v>33028</v>
      </c>
      <c r="AG1054" t="inlineStr">
        <is>
          <t>Firefall Ranch</t>
        </is>
      </c>
      <c r="AH1054" t="inlineStr">
        <is>
          <t>HTL</t>
        </is>
      </c>
      <c r="AI1054" t="inlineStr">
        <is>
          <t>Portugal</t>
        </is>
      </c>
    </row>
    <row r="1055">
      <c r="A1055">
        <f>_xlfn.XLOOKUP(D1055,BN:BN,BO:BO)</f>
        <v/>
      </c>
      <c r="B1055" t="inlineStr">
        <is>
          <t>LLC</t>
        </is>
      </c>
      <c r="C1055" t="n">
        <v>118</v>
      </c>
      <c r="D1055">
        <f>_xlfn.XLOOKUP(C1055,BH:BH,BI:BI)</f>
        <v/>
      </c>
      <c r="E1055" t="n">
        <v>23931</v>
      </c>
      <c r="F1055" t="inlineStr">
        <is>
          <t>BARCO, HOTELES Y TOURS</t>
        </is>
      </c>
      <c r="G1055" s="234" t="n">
        <v>45756</v>
      </c>
      <c r="H1055" s="234" t="n">
        <v>45772</v>
      </c>
      <c r="I1055" t="inlineStr">
        <is>
          <t>PKT</t>
        </is>
      </c>
      <c r="J1055">
        <f>_xlfn.XLOOKUP(I1055,AS:AS,AU:AU)</f>
        <v/>
      </c>
      <c r="K1055" t="inlineStr">
        <is>
          <t>USD</t>
        </is>
      </c>
      <c r="L1055" s="238" t="n">
        <v>145211.02</v>
      </c>
      <c r="M1055">
        <f>L1055*_xlfn.XLOOKUP(K1055,AM:AM,AN:AN)</f>
        <v/>
      </c>
      <c r="N1055">
        <f>L1055*_xlfn.XLOOKUP(K1055,AM:AM,AO:AO)</f>
        <v/>
      </c>
      <c r="O1055" s="238" t="n">
        <v>6959.02</v>
      </c>
      <c r="P1055">
        <f>O1055*_xlfn.XLOOKUP(K1055,AM:AM,AN:AN)</f>
        <v/>
      </c>
      <c r="Q1055">
        <f>O1055*_xlfn.XLOOKUP(K1055,AM:AM,AO:AO)</f>
        <v/>
      </c>
      <c r="R1055">
        <f>_xlfn.XLOOKUP(E1055,AF:AF,AG:AG)</f>
        <v/>
      </c>
      <c r="S1055">
        <f>_xlfn.XLOOKUP(E1055,AF:AF,AI:AI)</f>
        <v/>
      </c>
      <c r="T1055">
        <f>WEEKNUM(G1055)</f>
        <v/>
      </c>
      <c r="U1055">
        <f>YEAR(G1055)</f>
        <v/>
      </c>
      <c r="V1055" s="117">
        <f>IFERROR(Q1055/N1055,"0")</f>
        <v/>
      </c>
      <c r="AF1055" t="n">
        <v>33031</v>
      </c>
      <c r="AG1055" t="inlineStr">
        <is>
          <t>STERREKOPJE FARM</t>
        </is>
      </c>
      <c r="AH1055" t="inlineStr">
        <is>
          <t>HTL</t>
        </is>
      </c>
      <c r="AI1055" t="inlineStr">
        <is>
          <t>South Africa</t>
        </is>
      </c>
    </row>
    <row r="1056">
      <c r="A1056">
        <f>_xlfn.XLOOKUP(D1056,BN:BN,BO:BO)</f>
        <v/>
      </c>
      <c r="B1056" t="inlineStr">
        <is>
          <t>LLC</t>
        </is>
      </c>
      <c r="C1056" t="n">
        <v>118</v>
      </c>
      <c r="D1056">
        <f>_xlfn.XLOOKUP(C1056,BH:BH,BI:BI)</f>
        <v/>
      </c>
      <c r="E1056" t="n">
        <v>25348</v>
      </c>
      <c r="F1056" t="inlineStr">
        <is>
          <t>DUBAI ARABIAN LUX</t>
        </is>
      </c>
      <c r="G1056" s="234" t="n">
        <v>45765</v>
      </c>
      <c r="H1056" s="234" t="n">
        <v>45770</v>
      </c>
      <c r="I1056" t="inlineStr">
        <is>
          <t>PKT</t>
        </is>
      </c>
      <c r="J1056">
        <f>_xlfn.XLOOKUP(I1056,AS:AS,AU:AU)</f>
        <v/>
      </c>
      <c r="K1056" t="inlineStr">
        <is>
          <t>USD</t>
        </is>
      </c>
      <c r="L1056" s="238" t="n">
        <v>43830</v>
      </c>
      <c r="M1056">
        <f>L1056*_xlfn.XLOOKUP(K1056,AM:AM,AN:AN)</f>
        <v/>
      </c>
      <c r="N1056">
        <f>L1056*_xlfn.XLOOKUP(K1056,AM:AM,AO:AO)</f>
        <v/>
      </c>
      <c r="O1056" s="238" t="n">
        <v>7316</v>
      </c>
      <c r="P1056">
        <f>O1056*_xlfn.XLOOKUP(K1056,AM:AM,AN:AN)</f>
        <v/>
      </c>
      <c r="Q1056">
        <f>O1056*_xlfn.XLOOKUP(K1056,AM:AM,AO:AO)</f>
        <v/>
      </c>
      <c r="R1056">
        <f>_xlfn.XLOOKUP(E1056,AF:AF,AG:AG)</f>
        <v/>
      </c>
      <c r="S1056">
        <f>_xlfn.XLOOKUP(E1056,AF:AF,AI:AI)</f>
        <v/>
      </c>
      <c r="T1056">
        <f>WEEKNUM(G1056)</f>
        <v/>
      </c>
      <c r="U1056">
        <f>YEAR(G1056)</f>
        <v/>
      </c>
      <c r="V1056" s="117">
        <f>IFERROR(Q1056/N1056,"0")</f>
        <v/>
      </c>
      <c r="AF1056" t="n">
        <v>33075</v>
      </c>
      <c r="AG1056" t="inlineStr">
        <is>
          <t>Ita Airways</t>
        </is>
      </c>
      <c r="AH1056" t="inlineStr">
        <is>
          <t>ABC</t>
        </is>
      </c>
      <c r="AI1056" t="inlineStr">
        <is>
          <t>Italy</t>
        </is>
      </c>
    </row>
    <row r="1057">
      <c r="A1057">
        <f>_xlfn.XLOOKUP(D1057,BN:BN,BO:BO)</f>
        <v/>
      </c>
      <c r="B1057" t="inlineStr">
        <is>
          <t>LLC</t>
        </is>
      </c>
      <c r="C1057" t="n">
        <v>118</v>
      </c>
      <c r="D1057">
        <f>_xlfn.XLOOKUP(C1057,BH:BH,BI:BI)</f>
        <v/>
      </c>
      <c r="E1057" t="n">
        <v>28225</v>
      </c>
      <c r="F1057" t="inlineStr">
        <is>
          <t>Frankfurt</t>
        </is>
      </c>
      <c r="G1057" s="234" t="n">
        <v>45756</v>
      </c>
      <c r="H1057" s="234" t="n">
        <v>45772</v>
      </c>
      <c r="I1057" t="inlineStr">
        <is>
          <t>PKT</t>
        </is>
      </c>
      <c r="J1057">
        <f>_xlfn.XLOOKUP(I1057,AS:AS,AU:AU)</f>
        <v/>
      </c>
      <c r="K1057" t="inlineStr">
        <is>
          <t>USD</t>
        </is>
      </c>
      <c r="L1057" s="238" t="n">
        <v>5484.49</v>
      </c>
      <c r="M1057">
        <f>L1057*_xlfn.XLOOKUP(K1057,AM:AM,AN:AN)</f>
        <v/>
      </c>
      <c r="N1057">
        <f>L1057*_xlfn.XLOOKUP(K1057,AM:AM,AO:AO)</f>
        <v/>
      </c>
      <c r="O1057" s="238" t="n">
        <v>1130</v>
      </c>
      <c r="P1057">
        <f>O1057*_xlfn.XLOOKUP(K1057,AM:AM,AN:AN)</f>
        <v/>
      </c>
      <c r="Q1057">
        <f>O1057*_xlfn.XLOOKUP(K1057,AM:AM,AO:AO)</f>
        <v/>
      </c>
      <c r="R1057">
        <f>_xlfn.XLOOKUP(E1057,AF:AF,AG:AG)</f>
        <v/>
      </c>
      <c r="S1057">
        <f>_xlfn.XLOOKUP(E1057,AF:AF,AI:AI)</f>
        <v/>
      </c>
      <c r="T1057">
        <f>WEEKNUM(G1057)</f>
        <v/>
      </c>
      <c r="U1057">
        <f>YEAR(G1057)</f>
        <v/>
      </c>
      <c r="V1057" s="117">
        <f>IFERROR(Q1057/N1057,"0")</f>
        <v/>
      </c>
      <c r="AF1057" t="n">
        <v>33078</v>
      </c>
      <c r="AG1057" t="inlineStr">
        <is>
          <t>WORLDIMENSION</t>
        </is>
      </c>
      <c r="AH1057" t="inlineStr">
        <is>
          <t>PKT</t>
        </is>
      </c>
      <c r="AI1057" t="inlineStr">
        <is>
          <t>United States</t>
        </is>
      </c>
    </row>
    <row r="1058">
      <c r="A1058">
        <f>_xlfn.XLOOKUP(D1058,BN:BN,BO:BO)</f>
        <v/>
      </c>
      <c r="B1058" t="inlineStr">
        <is>
          <t>LLC</t>
        </is>
      </c>
      <c r="C1058" t="n">
        <v>118</v>
      </c>
      <c r="D1058">
        <f>_xlfn.XLOOKUP(C1058,BH:BH,BI:BI)</f>
        <v/>
      </c>
      <c r="E1058" t="n">
        <v>0</v>
      </c>
      <c r="F1058" t="inlineStr">
        <is>
          <t>Honorarios por Servicio Agencia</t>
        </is>
      </c>
      <c r="G1058" s="234" t="n">
        <v>45756</v>
      </c>
      <c r="H1058" s="234" t="n">
        <v>45772</v>
      </c>
      <c r="I1058" t="inlineStr">
        <is>
          <t>HPS</t>
        </is>
      </c>
      <c r="J1058">
        <f>_xlfn.XLOOKUP(I1058,AS:AS,AU:AU)</f>
        <v/>
      </c>
      <c r="K1058" t="inlineStr">
        <is>
          <t>USD</t>
        </is>
      </c>
      <c r="L1058" s="238" t="n">
        <v>54.49</v>
      </c>
      <c r="M1058">
        <f>L1058*_xlfn.XLOOKUP(K1058,AM:AM,AN:AN)</f>
        <v/>
      </c>
      <c r="N1058">
        <f>L1058*_xlfn.XLOOKUP(K1058,AM:AM,AO:AO)</f>
        <v/>
      </c>
      <c r="O1058" s="238" t="n">
        <v>54.49</v>
      </c>
      <c r="P1058">
        <f>O1058*_xlfn.XLOOKUP(K1058,AM:AM,AN:AN)</f>
        <v/>
      </c>
      <c r="Q1058">
        <f>O1058*_xlfn.XLOOKUP(K1058,AM:AM,AO:AO)</f>
        <v/>
      </c>
      <c r="R1058">
        <f>_xlfn.XLOOKUP(E1058,AF:AF,AG:AG)</f>
        <v/>
      </c>
      <c r="S1058">
        <f>_xlfn.XLOOKUP(E1058,AF:AF,AI:AI)</f>
        <v/>
      </c>
      <c r="T1058">
        <f>WEEKNUM(G1058)</f>
        <v/>
      </c>
      <c r="U1058">
        <f>YEAR(G1058)</f>
        <v/>
      </c>
      <c r="V1058" s="117">
        <f>IFERROR(Q1058/N1058,"0")</f>
        <v/>
      </c>
      <c r="AF1058" t="n">
        <v>33081</v>
      </c>
      <c r="AG1058" t="inlineStr">
        <is>
          <t>TRAVELWISE CONSULTORES DE VIAJES</t>
        </is>
      </c>
      <c r="AH1058" t="inlineStr">
        <is>
          <t>PKT</t>
        </is>
      </c>
      <c r="AI1058" t="inlineStr">
        <is>
          <t>Dominican Republic</t>
        </is>
      </c>
    </row>
    <row r="1059">
      <c r="A1059">
        <f>_xlfn.XLOOKUP(D1059,BN:BN,BO:BO)</f>
        <v/>
      </c>
      <c r="B1059" t="inlineStr">
        <is>
          <t>LLC</t>
        </is>
      </c>
      <c r="C1059" t="n">
        <v>119</v>
      </c>
      <c r="D1059">
        <f>_xlfn.XLOOKUP(C1059,BH:BH,BI:BI)</f>
        <v/>
      </c>
      <c r="E1059" t="n">
        <v>25409</v>
      </c>
      <c r="F1059" t="inlineStr">
        <is>
          <t>EGIPTO NUBIA</t>
        </is>
      </c>
      <c r="G1059" s="234" t="n">
        <v>45714</v>
      </c>
      <c r="H1059" s="234" t="n">
        <v>45726</v>
      </c>
      <c r="I1059" t="inlineStr">
        <is>
          <t>PKT</t>
        </is>
      </c>
      <c r="J1059">
        <f>_xlfn.XLOOKUP(I1059,AS:AS,AU:AU)</f>
        <v/>
      </c>
      <c r="K1059" t="inlineStr">
        <is>
          <t>EUR</t>
        </is>
      </c>
      <c r="L1059" s="238" t="n">
        <v>8380</v>
      </c>
      <c r="M1059">
        <f>L1059*_xlfn.XLOOKUP(K1059,AM:AM,AN:AN)</f>
        <v/>
      </c>
      <c r="N1059">
        <f>L1059*_xlfn.XLOOKUP(K1059,AM:AM,AO:AO)</f>
        <v/>
      </c>
      <c r="O1059" s="238" t="n">
        <v>1170</v>
      </c>
      <c r="P1059">
        <f>O1059*_xlfn.XLOOKUP(K1059,AM:AM,AN:AN)</f>
        <v/>
      </c>
      <c r="Q1059">
        <f>O1059*_xlfn.XLOOKUP(K1059,AM:AM,AO:AO)</f>
        <v/>
      </c>
      <c r="R1059">
        <f>_xlfn.XLOOKUP(E1059,AF:AF,AG:AG)</f>
        <v/>
      </c>
      <c r="S1059">
        <f>_xlfn.XLOOKUP(E1059,AF:AF,AI:AI)</f>
        <v/>
      </c>
      <c r="T1059">
        <f>WEEKNUM(G1059)</f>
        <v/>
      </c>
      <c r="U1059">
        <f>YEAR(G1059)</f>
        <v/>
      </c>
      <c r="V1059" s="117">
        <f>IFERROR(Q1059/N1059,"0")</f>
        <v/>
      </c>
      <c r="AF1059" t="n">
        <v>33097</v>
      </c>
      <c r="AG1059" t="inlineStr">
        <is>
          <t>Shima Resort Management K.K.</t>
        </is>
      </c>
      <c r="AH1059" t="inlineStr">
        <is>
          <t>HTL</t>
        </is>
      </c>
      <c r="AI1059" t="inlineStr">
        <is>
          <t>Japan</t>
        </is>
      </c>
    </row>
    <row r="1060">
      <c r="A1060">
        <f>_xlfn.XLOOKUP(D1060,BN:BN,BO:BO)</f>
        <v/>
      </c>
      <c r="B1060" t="inlineStr">
        <is>
          <t>LLC</t>
        </is>
      </c>
      <c r="C1060" t="n">
        <v>119</v>
      </c>
      <c r="D1060">
        <f>_xlfn.XLOOKUP(C1060,BH:BH,BI:BI)</f>
        <v/>
      </c>
      <c r="E1060" t="n">
        <v>25411</v>
      </c>
      <c r="F1060" t="inlineStr">
        <is>
          <t>CRUCERO NOUR EL NIL</t>
        </is>
      </c>
      <c r="G1060" s="234" t="n">
        <v>45719</v>
      </c>
      <c r="H1060" s="234" t="n">
        <v>45724</v>
      </c>
      <c r="I1060" t="inlineStr">
        <is>
          <t>CRC</t>
        </is>
      </c>
      <c r="J1060">
        <f>_xlfn.XLOOKUP(I1060,AS:AS,AU:AU)</f>
        <v/>
      </c>
      <c r="K1060" t="inlineStr">
        <is>
          <t>EUR</t>
        </is>
      </c>
      <c r="L1060" s="238" t="n">
        <v>9529.4</v>
      </c>
      <c r="M1060">
        <f>L1060*_xlfn.XLOOKUP(K1060,AM:AM,AN:AN)</f>
        <v/>
      </c>
      <c r="N1060">
        <f>L1060*_xlfn.XLOOKUP(K1060,AM:AM,AO:AO)</f>
        <v/>
      </c>
      <c r="O1060" s="238" t="n">
        <v>1429.4</v>
      </c>
      <c r="P1060">
        <f>O1060*_xlfn.XLOOKUP(K1060,AM:AM,AN:AN)</f>
        <v/>
      </c>
      <c r="Q1060">
        <f>O1060*_xlfn.XLOOKUP(K1060,AM:AM,AO:AO)</f>
        <v/>
      </c>
      <c r="R1060">
        <f>_xlfn.XLOOKUP(E1060,AF:AF,AG:AG)</f>
        <v/>
      </c>
      <c r="S1060">
        <f>_xlfn.XLOOKUP(E1060,AF:AF,AI:AI)</f>
        <v/>
      </c>
      <c r="T1060">
        <f>WEEKNUM(G1060)</f>
        <v/>
      </c>
      <c r="U1060">
        <f>YEAR(G1060)</f>
        <v/>
      </c>
      <c r="V1060" s="117">
        <f>IFERROR(Q1060/N1060,"0")</f>
        <v/>
      </c>
      <c r="AF1060" t="n">
        <v>33115</v>
      </c>
      <c r="AG1060" t="inlineStr">
        <is>
          <t>THE RITZ CARLTON TENERIFE ABAMA</t>
        </is>
      </c>
      <c r="AH1060" t="inlineStr">
        <is>
          <t>HTL</t>
        </is>
      </c>
      <c r="AI1060" t="inlineStr">
        <is>
          <t>Spain</t>
        </is>
      </c>
    </row>
    <row r="1061">
      <c r="A1061">
        <f>_xlfn.XLOOKUP(D1061,BN:BN,BO:BO)</f>
        <v/>
      </c>
      <c r="B1061" t="inlineStr">
        <is>
          <t>LLC</t>
        </is>
      </c>
      <c r="C1061" t="n">
        <v>119</v>
      </c>
      <c r="D1061">
        <f>_xlfn.XLOOKUP(C1061,BH:BH,BI:BI)</f>
        <v/>
      </c>
      <c r="E1061" t="n">
        <v>25412</v>
      </c>
      <c r="F1061" t="inlineStr">
        <is>
          <t>NOCHES EN BAWAH RESERVE</t>
        </is>
      </c>
      <c r="G1061" s="234" t="n">
        <v>45729</v>
      </c>
      <c r="H1061" s="234" t="n">
        <v>45734</v>
      </c>
      <c r="I1061" t="inlineStr">
        <is>
          <t>HTL</t>
        </is>
      </c>
      <c r="J1061">
        <f>_xlfn.XLOOKUP(I1061,AS:AS,AU:AU)</f>
        <v/>
      </c>
      <c r="K1061" t="inlineStr">
        <is>
          <t>EUR</t>
        </is>
      </c>
      <c r="L1061" s="238" t="n">
        <v>12533.6</v>
      </c>
      <c r="M1061">
        <f>L1061*_xlfn.XLOOKUP(K1061,AM:AM,AN:AN)</f>
        <v/>
      </c>
      <c r="N1061">
        <f>L1061*_xlfn.XLOOKUP(K1061,AM:AM,AO:AO)</f>
        <v/>
      </c>
      <c r="O1061" s="238" t="n">
        <v>725.6</v>
      </c>
      <c r="P1061">
        <f>O1061*_xlfn.XLOOKUP(K1061,AM:AM,AN:AN)</f>
        <v/>
      </c>
      <c r="Q1061">
        <f>O1061*_xlfn.XLOOKUP(K1061,AM:AM,AO:AO)</f>
        <v/>
      </c>
      <c r="R1061">
        <f>_xlfn.XLOOKUP(E1061,AF:AF,AG:AG)</f>
        <v/>
      </c>
      <c r="S1061">
        <f>_xlfn.XLOOKUP(E1061,AF:AF,AI:AI)</f>
        <v/>
      </c>
      <c r="T1061">
        <f>WEEKNUM(G1061)</f>
        <v/>
      </c>
      <c r="U1061">
        <f>YEAR(G1061)</f>
        <v/>
      </c>
      <c r="V1061" s="117">
        <f>IFERROR(Q1061/N1061,"0")</f>
        <v/>
      </c>
      <c r="AF1061" t="n">
        <v>33193</v>
      </c>
      <c r="AG1061" t="inlineStr">
        <is>
          <t>PULSO HOTEL FARIA LIMA</t>
        </is>
      </c>
      <c r="AH1061" t="inlineStr">
        <is>
          <t>HTL</t>
        </is>
      </c>
      <c r="AI1061" t="inlineStr">
        <is>
          <t>Brazil</t>
        </is>
      </c>
    </row>
    <row r="1062">
      <c r="A1062">
        <f>_xlfn.XLOOKUP(D1062,BN:BN,BO:BO)</f>
        <v/>
      </c>
      <c r="B1062" t="inlineStr">
        <is>
          <t>LLC</t>
        </is>
      </c>
      <c r="C1062" t="n">
        <v>119</v>
      </c>
      <c r="D1062">
        <f>_xlfn.XLOOKUP(C1062,BH:BH,BI:BI)</f>
        <v/>
      </c>
      <c r="E1062" t="n">
        <v>25413</v>
      </c>
      <c r="F1062" t="inlineStr">
        <is>
          <t>ESTANCIA EN MARINA BAY SANDS</t>
        </is>
      </c>
      <c r="G1062" s="234" t="n">
        <v>45727</v>
      </c>
      <c r="H1062" s="234" t="n">
        <v>45729</v>
      </c>
      <c r="I1062" t="inlineStr">
        <is>
          <t>HTL</t>
        </is>
      </c>
      <c r="J1062">
        <f>_xlfn.XLOOKUP(I1062,AS:AS,AU:AU)</f>
        <v/>
      </c>
      <c r="K1062" t="inlineStr">
        <is>
          <t>EUR</t>
        </is>
      </c>
      <c r="L1062" s="238" t="n">
        <v>1432.1</v>
      </c>
      <c r="M1062">
        <f>L1062*_xlfn.XLOOKUP(K1062,AM:AM,AN:AN)</f>
        <v/>
      </c>
      <c r="N1062">
        <f>L1062*_xlfn.XLOOKUP(K1062,AM:AM,AO:AO)</f>
        <v/>
      </c>
      <c r="O1062" s="238" t="n">
        <v>100.42</v>
      </c>
      <c r="P1062">
        <f>O1062*_xlfn.XLOOKUP(K1062,AM:AM,AN:AN)</f>
        <v/>
      </c>
      <c r="Q1062">
        <f>O1062*_xlfn.XLOOKUP(K1062,AM:AM,AO:AO)</f>
        <v/>
      </c>
      <c r="R1062">
        <f>_xlfn.XLOOKUP(E1062,AF:AF,AG:AG)</f>
        <v/>
      </c>
      <c r="S1062">
        <f>_xlfn.XLOOKUP(E1062,AF:AF,AI:AI)</f>
        <v/>
      </c>
      <c r="T1062">
        <f>WEEKNUM(G1062)</f>
        <v/>
      </c>
      <c r="U1062">
        <f>YEAR(G1062)</f>
        <v/>
      </c>
      <c r="V1062" s="117">
        <f>IFERROR(Q1062/N1062,"0")</f>
        <v/>
      </c>
      <c r="AF1062" t="n">
        <v>33350</v>
      </c>
      <c r="AG1062" t="inlineStr">
        <is>
          <t>1 HOTEL MAYFAIR</t>
        </is>
      </c>
      <c r="AH1062" t="inlineStr">
        <is>
          <t>HTL</t>
        </is>
      </c>
      <c r="AI1062" t="inlineStr">
        <is>
          <t>United Kingdom</t>
        </is>
      </c>
    </row>
    <row r="1063">
      <c r="A1063">
        <f>_xlfn.XLOOKUP(D1063,BN:BN,BO:BO)</f>
        <v/>
      </c>
      <c r="B1063" t="inlineStr">
        <is>
          <t>LLC</t>
        </is>
      </c>
      <c r="C1063" t="n">
        <v>119</v>
      </c>
      <c r="D1063">
        <f>_xlfn.XLOOKUP(C1063,BH:BH,BI:BI)</f>
        <v/>
      </c>
      <c r="E1063" t="n">
        <v>24812</v>
      </c>
      <c r="F1063" t="inlineStr">
        <is>
          <t>VUELOS CAIRO - SINGAPUR - MADRID</t>
        </is>
      </c>
      <c r="G1063" s="234" t="n">
        <v>45726</v>
      </c>
      <c r="H1063" s="234" t="n">
        <v>45735</v>
      </c>
      <c r="I1063" t="inlineStr">
        <is>
          <t>VLO</t>
        </is>
      </c>
      <c r="J1063">
        <f>_xlfn.XLOOKUP(I1063,AS:AS,AU:AU)</f>
        <v/>
      </c>
      <c r="K1063" t="inlineStr">
        <is>
          <t>EUR</t>
        </is>
      </c>
      <c r="L1063" s="238" t="n">
        <v>8490</v>
      </c>
      <c r="M1063">
        <f>L1063*_xlfn.XLOOKUP(K1063,AM:AM,AN:AN)</f>
        <v/>
      </c>
      <c r="N1063">
        <f>L1063*_xlfn.XLOOKUP(K1063,AM:AM,AO:AO)</f>
        <v/>
      </c>
      <c r="O1063" s="238" t="n">
        <v>0</v>
      </c>
      <c r="P1063">
        <f>O1063*_xlfn.XLOOKUP(K1063,AM:AM,AN:AN)</f>
        <v/>
      </c>
      <c r="Q1063">
        <f>O1063*_xlfn.XLOOKUP(K1063,AM:AM,AO:AO)</f>
        <v/>
      </c>
      <c r="R1063">
        <f>_xlfn.XLOOKUP(E1063,AF:AF,AG:AG)</f>
        <v/>
      </c>
      <c r="S1063">
        <f>_xlfn.XLOOKUP(E1063,AF:AF,AI:AI)</f>
        <v/>
      </c>
      <c r="T1063">
        <f>WEEKNUM(G1063)</f>
        <v/>
      </c>
      <c r="U1063">
        <f>YEAR(G1063)</f>
        <v/>
      </c>
      <c r="V1063" s="117">
        <f>IFERROR(Q1063/N1063,"0")</f>
        <v/>
      </c>
      <c r="AF1063" t="n">
        <v>33410</v>
      </c>
      <c r="AG1063" t="inlineStr">
        <is>
          <t>DUSIT THANI KYOTO</t>
        </is>
      </c>
      <c r="AH1063" t="inlineStr">
        <is>
          <t>HTL</t>
        </is>
      </c>
      <c r="AI1063" t="inlineStr">
        <is>
          <t>Japan</t>
        </is>
      </c>
    </row>
    <row r="1064">
      <c r="A1064">
        <f>_xlfn.XLOOKUP(D1064,BN:BN,BO:BO)</f>
        <v/>
      </c>
      <c r="B1064" t="inlineStr">
        <is>
          <t>LLC</t>
        </is>
      </c>
      <c r="C1064" t="n">
        <v>119</v>
      </c>
      <c r="D1064">
        <f>_xlfn.XLOOKUP(C1064,BH:BH,BI:BI)</f>
        <v/>
      </c>
      <c r="E1064" t="n">
        <v>25024</v>
      </c>
      <c r="F1064" t="inlineStr">
        <is>
          <t>VUELO MADRID - CAIRO</t>
        </is>
      </c>
      <c r="G1064" s="234" t="n">
        <v>45726</v>
      </c>
      <c r="H1064" s="234" t="n">
        <v>45735</v>
      </c>
      <c r="I1064" t="inlineStr">
        <is>
          <t>VLO</t>
        </is>
      </c>
      <c r="J1064">
        <f>_xlfn.XLOOKUP(I1064,AS:AS,AU:AU)</f>
        <v/>
      </c>
      <c r="K1064" t="inlineStr">
        <is>
          <t>EUR</t>
        </is>
      </c>
      <c r="L1064" s="238" t="n">
        <v>317</v>
      </c>
      <c r="M1064">
        <f>L1064*_xlfn.XLOOKUP(K1064,AM:AM,AN:AN)</f>
        <v/>
      </c>
      <c r="N1064">
        <f>L1064*_xlfn.XLOOKUP(K1064,AM:AM,AO:AO)</f>
        <v/>
      </c>
      <c r="O1064" s="238" t="n">
        <v>0</v>
      </c>
      <c r="P1064">
        <f>O1064*_xlfn.XLOOKUP(K1064,AM:AM,AN:AN)</f>
        <v/>
      </c>
      <c r="Q1064">
        <f>O1064*_xlfn.XLOOKUP(K1064,AM:AM,AO:AO)</f>
        <v/>
      </c>
      <c r="R1064">
        <f>_xlfn.XLOOKUP(E1064,AF:AF,AG:AG)</f>
        <v/>
      </c>
      <c r="S1064">
        <f>_xlfn.XLOOKUP(E1064,AF:AF,AI:AI)</f>
        <v/>
      </c>
      <c r="T1064">
        <f>WEEKNUM(G1064)</f>
        <v/>
      </c>
      <c r="U1064">
        <f>YEAR(G1064)</f>
        <v/>
      </c>
      <c r="V1064" s="117">
        <f>IFERROR(Q1064/N1064,"0")</f>
        <v/>
      </c>
      <c r="AF1064" t="n">
        <v>33423</v>
      </c>
      <c r="AG1064" t="inlineStr">
        <is>
          <t>BHUTAN RESORT PRIVATE LIMITED AMANKORA</t>
        </is>
      </c>
      <c r="AH1064" t="inlineStr">
        <is>
          <t>PKT</t>
        </is>
      </c>
      <c r="AI1064" t="inlineStr">
        <is>
          <t>Kingdom of Bhutan</t>
        </is>
      </c>
    </row>
    <row r="1065">
      <c r="A1065">
        <f>_xlfn.XLOOKUP(D1065,BN:BN,BO:BO)</f>
        <v/>
      </c>
      <c r="B1065" t="inlineStr">
        <is>
          <t>LLC</t>
        </is>
      </c>
      <c r="C1065" t="n">
        <v>119</v>
      </c>
      <c r="D1065">
        <f>_xlfn.XLOOKUP(C1065,BH:BH,BI:BI)</f>
        <v/>
      </c>
      <c r="E1065" t="n">
        <v>0</v>
      </c>
      <c r="F1065" t="inlineStr">
        <is>
          <t>Fee emisión boletos</t>
        </is>
      </c>
      <c r="G1065" s="234" t="n">
        <v>45714</v>
      </c>
      <c r="H1065" s="234" t="n">
        <v>45735</v>
      </c>
      <c r="I1065" t="inlineStr">
        <is>
          <t>HPS</t>
        </is>
      </c>
      <c r="J1065">
        <f>_xlfn.XLOOKUP(I1065,AS:AS,AU:AU)</f>
        <v/>
      </c>
      <c r="K1065" t="inlineStr">
        <is>
          <t>EUR</t>
        </is>
      </c>
      <c r="L1065" s="238" t="n">
        <v>68</v>
      </c>
      <c r="M1065">
        <f>L1065*_xlfn.XLOOKUP(K1065,AM:AM,AN:AN)</f>
        <v/>
      </c>
      <c r="N1065">
        <f>L1065*_xlfn.XLOOKUP(K1065,AM:AM,AO:AO)</f>
        <v/>
      </c>
      <c r="O1065" s="238" t="n">
        <v>68</v>
      </c>
      <c r="P1065">
        <f>O1065*_xlfn.XLOOKUP(K1065,AM:AM,AN:AN)</f>
        <v/>
      </c>
      <c r="Q1065">
        <f>O1065*_xlfn.XLOOKUP(K1065,AM:AM,AO:AO)</f>
        <v/>
      </c>
      <c r="R1065">
        <f>_xlfn.XLOOKUP(E1065,AF:AF,AG:AG)</f>
        <v/>
      </c>
      <c r="S1065">
        <f>_xlfn.XLOOKUP(E1065,AF:AF,AI:AI)</f>
        <v/>
      </c>
      <c r="T1065">
        <f>WEEKNUM(G1065)</f>
        <v/>
      </c>
      <c r="U1065">
        <f>YEAR(G1065)</f>
        <v/>
      </c>
      <c r="V1065" s="117">
        <f>IFERROR(Q1065/N1065,"0")</f>
        <v/>
      </c>
      <c r="AF1065" t="n">
        <v>33489</v>
      </c>
      <c r="AG1065" t="inlineStr">
        <is>
          <t>VETTA DISTRITO UNO AUTOGRAPH COLLECTION</t>
        </is>
      </c>
      <c r="AH1065" t="inlineStr">
        <is>
          <t>HTL</t>
        </is>
      </c>
      <c r="AI1065" t="inlineStr">
        <is>
          <t>Mexico</t>
        </is>
      </c>
    </row>
    <row r="1066">
      <c r="A1066">
        <f>_xlfn.XLOOKUP(D1066,BN:BN,BO:BO)</f>
        <v/>
      </c>
      <c r="B1066" t="inlineStr">
        <is>
          <t>LLC</t>
        </is>
      </c>
      <c r="C1066" t="n">
        <v>119</v>
      </c>
      <c r="D1066">
        <f>_xlfn.XLOOKUP(C1066,BH:BH,BI:BI)</f>
        <v/>
      </c>
      <c r="E1066" t="n">
        <v>25024</v>
      </c>
      <c r="F1066" t="inlineStr">
        <is>
          <t xml:space="preserve">Asignación de asientos vuelos Emirates </t>
        </is>
      </c>
      <c r="G1066" s="234" t="n">
        <v>45714</v>
      </c>
      <c r="H1066" s="234" t="n">
        <v>45735</v>
      </c>
      <c r="I1066" t="inlineStr">
        <is>
          <t>OTR</t>
        </is>
      </c>
      <c r="J1066">
        <f>_xlfn.XLOOKUP(I1066,AS:AS,AU:AU)</f>
        <v/>
      </c>
      <c r="K1066" t="inlineStr">
        <is>
          <t>EUR</t>
        </is>
      </c>
      <c r="L1066" s="238" t="n">
        <v>45</v>
      </c>
      <c r="M1066">
        <f>L1066*_xlfn.XLOOKUP(K1066,AM:AM,AN:AN)</f>
        <v/>
      </c>
      <c r="N1066">
        <f>L1066*_xlfn.XLOOKUP(K1066,AM:AM,AO:AO)</f>
        <v/>
      </c>
      <c r="O1066" s="238" t="n">
        <v>0</v>
      </c>
      <c r="P1066">
        <f>O1066*_xlfn.XLOOKUP(K1066,AM:AM,AN:AN)</f>
        <v/>
      </c>
      <c r="Q1066">
        <f>O1066*_xlfn.XLOOKUP(K1066,AM:AM,AO:AO)</f>
        <v/>
      </c>
      <c r="R1066">
        <f>_xlfn.XLOOKUP(E1066,AF:AF,AG:AG)</f>
        <v/>
      </c>
      <c r="S1066">
        <f>_xlfn.XLOOKUP(E1066,AF:AF,AI:AI)</f>
        <v/>
      </c>
      <c r="T1066">
        <f>WEEKNUM(G1066)</f>
        <v/>
      </c>
      <c r="U1066">
        <f>YEAR(G1066)</f>
        <v/>
      </c>
      <c r="V1066" s="117">
        <f>IFERROR(Q1066/N1066,"0")</f>
        <v/>
      </c>
      <c r="AF1066" t="n">
        <v>33493</v>
      </c>
      <c r="AG1066" t="inlineStr">
        <is>
          <t>FOUR SEASONS HOTEL ISTANBUL AT THE BOSPHORUS</t>
        </is>
      </c>
      <c r="AH1066" t="inlineStr">
        <is>
          <t>HTL</t>
        </is>
      </c>
      <c r="AI1066" t="inlineStr">
        <is>
          <t>Turkey</t>
        </is>
      </c>
    </row>
    <row r="1067">
      <c r="A1067">
        <f>_xlfn.XLOOKUP(D1067,BN:BN,BO:BO)</f>
        <v/>
      </c>
      <c r="B1067" t="inlineStr">
        <is>
          <t>LLC</t>
        </is>
      </c>
      <c r="C1067" t="n">
        <v>119</v>
      </c>
      <c r="D1067">
        <f>_xlfn.XLOOKUP(C1067,BH:BH,BI:BI)</f>
        <v/>
      </c>
      <c r="E1067" t="n">
        <v>0</v>
      </c>
      <c r="F1067" t="inlineStr">
        <is>
          <t>Ajuste reserva</t>
        </is>
      </c>
      <c r="G1067" s="234" t="n">
        <v>45714</v>
      </c>
      <c r="H1067" s="234" t="n">
        <v>45735</v>
      </c>
      <c r="I1067" t="inlineStr">
        <is>
          <t>HPS</t>
        </is>
      </c>
      <c r="J1067">
        <f>_xlfn.XLOOKUP(I1067,AS:AS,AU:AU)</f>
        <v/>
      </c>
      <c r="K1067" t="inlineStr">
        <is>
          <t>EUR</t>
        </is>
      </c>
      <c r="L1067" s="238" t="n">
        <v>111.35</v>
      </c>
      <c r="M1067">
        <f>L1067*_xlfn.XLOOKUP(K1067,AM:AM,AN:AN)</f>
        <v/>
      </c>
      <c r="N1067">
        <f>L1067*_xlfn.XLOOKUP(K1067,AM:AM,AO:AO)</f>
        <v/>
      </c>
      <c r="O1067" s="238" t="n">
        <v>111.35</v>
      </c>
      <c r="P1067">
        <f>O1067*_xlfn.XLOOKUP(K1067,AM:AM,AN:AN)</f>
        <v/>
      </c>
      <c r="Q1067">
        <f>O1067*_xlfn.XLOOKUP(K1067,AM:AM,AO:AO)</f>
        <v/>
      </c>
      <c r="R1067">
        <f>_xlfn.XLOOKUP(E1067,AF:AF,AG:AG)</f>
        <v/>
      </c>
      <c r="S1067">
        <f>_xlfn.XLOOKUP(E1067,AF:AF,AI:AI)</f>
        <v/>
      </c>
      <c r="T1067">
        <f>WEEKNUM(G1067)</f>
        <v/>
      </c>
      <c r="U1067">
        <f>YEAR(G1067)</f>
        <v/>
      </c>
      <c r="V1067" s="117">
        <f>IFERROR(Q1067/N1067,"0")</f>
        <v/>
      </c>
      <c r="AF1067" t="n">
        <v>33508</v>
      </c>
      <c r="AG1067" t="inlineStr">
        <is>
          <t>GUILLERMO FUNKE</t>
        </is>
      </c>
      <c r="AH1067" t="inlineStr">
        <is>
          <t>PKT</t>
        </is>
      </c>
      <c r="AI1067" t="inlineStr">
        <is>
          <t>Germany</t>
        </is>
      </c>
    </row>
    <row r="1068">
      <c r="A1068">
        <f>_xlfn.XLOOKUP(D1068,BN:BN,BO:BO)</f>
        <v/>
      </c>
      <c r="B1068" t="inlineStr">
        <is>
          <t>LLC</t>
        </is>
      </c>
      <c r="C1068" t="n">
        <v>120</v>
      </c>
      <c r="D1068">
        <f>_xlfn.XLOOKUP(C1068,BH:BH,BI:BI)</f>
        <v/>
      </c>
      <c r="E1068" t="n">
        <v>25426</v>
      </c>
      <c r="F1068" t="inlineStr">
        <is>
          <t>Novotel Paris Centre Eiffel Tower</t>
        </is>
      </c>
      <c r="G1068" s="234" t="n">
        <v>45762</v>
      </c>
      <c r="H1068" s="234" t="n">
        <v>45765</v>
      </c>
      <c r="I1068" t="inlineStr">
        <is>
          <t>HTL</t>
        </is>
      </c>
      <c r="J1068">
        <f>_xlfn.XLOOKUP(I1068,AS:AS,AU:AU)</f>
        <v/>
      </c>
      <c r="K1068" t="inlineStr">
        <is>
          <t>USD</t>
        </is>
      </c>
      <c r="L1068" s="238" t="n">
        <v>1066.08</v>
      </c>
      <c r="M1068">
        <f>L1068*_xlfn.XLOOKUP(K1068,AM:AM,AN:AN)</f>
        <v/>
      </c>
      <c r="N1068">
        <f>L1068*_xlfn.XLOOKUP(K1068,AM:AM,AO:AO)</f>
        <v/>
      </c>
      <c r="O1068" s="238" t="n">
        <v>67.15000000000001</v>
      </c>
      <c r="P1068">
        <f>O1068*_xlfn.XLOOKUP(K1068,AM:AM,AN:AN)</f>
        <v/>
      </c>
      <c r="Q1068">
        <f>O1068*_xlfn.XLOOKUP(K1068,AM:AM,AO:AO)</f>
        <v/>
      </c>
      <c r="R1068">
        <f>_xlfn.XLOOKUP(E1068,AF:AF,AG:AG)</f>
        <v/>
      </c>
      <c r="S1068">
        <f>_xlfn.XLOOKUP(E1068,AF:AF,AI:AI)</f>
        <v/>
      </c>
      <c r="T1068">
        <f>WEEKNUM(G1068)</f>
        <v/>
      </c>
      <c r="U1068">
        <f>YEAR(G1068)</f>
        <v/>
      </c>
      <c r="V1068" s="117">
        <f>IFERROR(Q1068/N1068,"0")</f>
        <v/>
      </c>
      <c r="AF1068" t="n">
        <v>33512</v>
      </c>
      <c r="AG1068" t="inlineStr">
        <is>
          <t>THE MERCER HOTEL</t>
        </is>
      </c>
      <c r="AH1068" t="inlineStr">
        <is>
          <t>HTL</t>
        </is>
      </c>
      <c r="AI1068" t="inlineStr">
        <is>
          <t>United States</t>
        </is>
      </c>
    </row>
    <row r="1069">
      <c r="A1069">
        <f>_xlfn.XLOOKUP(D1069,BN:BN,BO:BO)</f>
        <v/>
      </c>
      <c r="B1069" t="inlineStr">
        <is>
          <t>LLC</t>
        </is>
      </c>
      <c r="C1069" t="n">
        <v>120</v>
      </c>
      <c r="D1069">
        <f>_xlfn.XLOOKUP(C1069,BH:BH,BI:BI)</f>
        <v/>
      </c>
      <c r="E1069" t="n">
        <v>25427</v>
      </c>
      <c r="F1069" t="inlineStr">
        <is>
          <t>Carnival Palace Hotel</t>
        </is>
      </c>
      <c r="G1069" s="234" t="n">
        <v>45774</v>
      </c>
      <c r="H1069" s="234" t="n">
        <v>45776</v>
      </c>
      <c r="I1069" t="inlineStr">
        <is>
          <t>HTL</t>
        </is>
      </c>
      <c r="J1069">
        <f>_xlfn.XLOOKUP(I1069,AS:AS,AU:AU)</f>
        <v/>
      </c>
      <c r="K1069" t="inlineStr">
        <is>
          <t>USD</t>
        </is>
      </c>
      <c r="L1069" s="238" t="n">
        <v>991.27</v>
      </c>
      <c r="M1069">
        <f>L1069*_xlfn.XLOOKUP(K1069,AM:AM,AN:AN)</f>
        <v/>
      </c>
      <c r="N1069">
        <f>L1069*_xlfn.XLOOKUP(K1069,AM:AM,AO:AO)</f>
        <v/>
      </c>
      <c r="O1069" s="238" t="n">
        <v>87.54000000000001</v>
      </c>
      <c r="P1069">
        <f>O1069*_xlfn.XLOOKUP(K1069,AM:AM,AN:AN)</f>
        <v/>
      </c>
      <c r="Q1069">
        <f>O1069*_xlfn.XLOOKUP(K1069,AM:AM,AO:AO)</f>
        <v/>
      </c>
      <c r="R1069">
        <f>_xlfn.XLOOKUP(E1069,AF:AF,AG:AG)</f>
        <v/>
      </c>
      <c r="S1069">
        <f>_xlfn.XLOOKUP(E1069,AF:AF,AI:AI)</f>
        <v/>
      </c>
      <c r="T1069">
        <f>WEEKNUM(G1069)</f>
        <v/>
      </c>
      <c r="U1069">
        <f>YEAR(G1069)</f>
        <v/>
      </c>
      <c r="V1069" s="117">
        <f>IFERROR(Q1069/N1069,"0")</f>
        <v/>
      </c>
      <c r="AF1069" t="n">
        <v>33514</v>
      </c>
      <c r="AG1069" t="inlineStr">
        <is>
          <t>LIVE AQUA CD DE M…XICO BOSQUES</t>
        </is>
      </c>
      <c r="AH1069" t="inlineStr">
        <is>
          <t>HTL</t>
        </is>
      </c>
      <c r="AI1069" t="inlineStr">
        <is>
          <t>Mexico</t>
        </is>
      </c>
    </row>
    <row r="1070">
      <c r="A1070">
        <f>_xlfn.XLOOKUP(D1070,BN:BN,BO:BO)</f>
        <v/>
      </c>
      <c r="B1070" t="inlineStr">
        <is>
          <t>LLC</t>
        </is>
      </c>
      <c r="C1070" t="n">
        <v>120</v>
      </c>
      <c r="D1070">
        <f>_xlfn.XLOOKUP(C1070,BH:BH,BI:BI)</f>
        <v/>
      </c>
      <c r="E1070" t="n">
        <v>25427</v>
      </c>
      <c r="F1070" t="inlineStr">
        <is>
          <t>EXPEDIA TAPP - MARIA ELENA</t>
        </is>
      </c>
      <c r="G1070" s="234" t="n">
        <v>45762</v>
      </c>
      <c r="H1070" s="234" t="n">
        <v>45763</v>
      </c>
      <c r="I1070" t="inlineStr">
        <is>
          <t>HTL</t>
        </is>
      </c>
      <c r="J1070">
        <f>_xlfn.XLOOKUP(I1070,AS:AS,AU:AU)</f>
        <v/>
      </c>
      <c r="K1070" t="inlineStr">
        <is>
          <t>USD</t>
        </is>
      </c>
      <c r="L1070" s="238" t="n">
        <v>326.33</v>
      </c>
      <c r="M1070">
        <f>L1070*_xlfn.XLOOKUP(K1070,AM:AM,AN:AN)</f>
        <v/>
      </c>
      <c r="N1070">
        <f>L1070*_xlfn.XLOOKUP(K1070,AM:AM,AO:AO)</f>
        <v/>
      </c>
      <c r="O1070" s="238" t="n">
        <v>20.21</v>
      </c>
      <c r="P1070">
        <f>O1070*_xlfn.XLOOKUP(K1070,AM:AM,AN:AN)</f>
        <v/>
      </c>
      <c r="Q1070">
        <f>O1070*_xlfn.XLOOKUP(K1070,AM:AM,AO:AO)</f>
        <v/>
      </c>
      <c r="R1070">
        <f>_xlfn.XLOOKUP(E1070,AF:AF,AG:AG)</f>
        <v/>
      </c>
      <c r="S1070">
        <f>_xlfn.XLOOKUP(E1070,AF:AF,AI:AI)</f>
        <v/>
      </c>
      <c r="T1070">
        <f>WEEKNUM(G1070)</f>
        <v/>
      </c>
      <c r="U1070">
        <f>YEAR(G1070)</f>
        <v/>
      </c>
      <c r="V1070" s="117">
        <f>IFERROR(Q1070/N1070,"0")</f>
        <v/>
      </c>
      <c r="AF1070" t="n">
        <v>33516</v>
      </c>
      <c r="AG1070" t="inlineStr">
        <is>
          <t>PARK HYATT NISEKO HANAZONO</t>
        </is>
      </c>
      <c r="AH1070" t="inlineStr">
        <is>
          <t>HTL</t>
        </is>
      </c>
      <c r="AI1070" t="inlineStr">
        <is>
          <t>Japan</t>
        </is>
      </c>
    </row>
    <row r="1071">
      <c r="A1071">
        <f>_xlfn.XLOOKUP(D1071,BN:BN,BO:BO)</f>
        <v/>
      </c>
      <c r="B1071" t="inlineStr">
        <is>
          <t>LLC</t>
        </is>
      </c>
      <c r="C1071" t="n">
        <v>121</v>
      </c>
      <c r="D1071">
        <f>_xlfn.XLOOKUP(C1071,BH:BH,BI:BI)</f>
        <v/>
      </c>
      <c r="E1071" t="n">
        <v>25427</v>
      </c>
      <c r="F1071" t="inlineStr">
        <is>
          <t>HM Palma Blanc Hotel</t>
        </is>
      </c>
      <c r="G1071" s="234" t="n">
        <v>45813</v>
      </c>
      <c r="H1071" s="234" t="n">
        <v>45814</v>
      </c>
      <c r="I1071" t="inlineStr">
        <is>
          <t>HTL</t>
        </is>
      </c>
      <c r="J1071">
        <f>_xlfn.XLOOKUP(I1071,AS:AS,AU:AU)</f>
        <v/>
      </c>
      <c r="K1071" t="inlineStr">
        <is>
          <t>USD</t>
        </is>
      </c>
      <c r="L1071" s="238" t="n">
        <v>238.76</v>
      </c>
      <c r="M1071">
        <f>L1071*_xlfn.XLOOKUP(K1071,AM:AM,AN:AN)</f>
        <v/>
      </c>
      <c r="N1071">
        <f>L1071*_xlfn.XLOOKUP(K1071,AM:AM,AO:AO)</f>
        <v/>
      </c>
      <c r="O1071" s="238" t="n">
        <v>20.67</v>
      </c>
      <c r="P1071">
        <f>O1071*_xlfn.XLOOKUP(K1071,AM:AM,AN:AN)</f>
        <v/>
      </c>
      <c r="Q1071">
        <f>O1071*_xlfn.XLOOKUP(K1071,AM:AM,AO:AO)</f>
        <v/>
      </c>
      <c r="R1071">
        <f>_xlfn.XLOOKUP(E1071,AF:AF,AG:AG)</f>
        <v/>
      </c>
      <c r="S1071">
        <f>_xlfn.XLOOKUP(E1071,AF:AF,AI:AI)</f>
        <v/>
      </c>
      <c r="T1071">
        <f>WEEKNUM(G1071)</f>
        <v/>
      </c>
      <c r="U1071">
        <f>YEAR(G1071)</f>
        <v/>
      </c>
      <c r="V1071" s="117">
        <f>IFERROR(Q1071/N1071,"0")</f>
        <v/>
      </c>
      <c r="AF1071" t="n">
        <v>33520</v>
      </c>
      <c r="AG1071" t="inlineStr">
        <is>
          <t>WYNN AND ENCORE LAS VEGAS</t>
        </is>
      </c>
      <c r="AH1071" t="inlineStr">
        <is>
          <t>HTL</t>
        </is>
      </c>
      <c r="AI1071" t="inlineStr">
        <is>
          <t>United States</t>
        </is>
      </c>
    </row>
    <row r="1072">
      <c r="A1072">
        <f>_xlfn.XLOOKUP(D1072,BN:BN,BO:BO)</f>
        <v/>
      </c>
      <c r="B1072" t="inlineStr">
        <is>
          <t>LLC</t>
        </is>
      </c>
      <c r="C1072" t="n">
        <v>121</v>
      </c>
      <c r="D1072">
        <f>_xlfn.XLOOKUP(C1072,BH:BH,BI:BI)</f>
        <v/>
      </c>
      <c r="E1072" t="n">
        <v>25427</v>
      </c>
      <c r="F1072" t="inlineStr">
        <is>
          <t>Hotel Magda Champs Elysées</t>
        </is>
      </c>
      <c r="G1072" s="234" t="n">
        <v>45818</v>
      </c>
      <c r="H1072" s="234" t="n">
        <v>45824</v>
      </c>
      <c r="I1072" t="inlineStr">
        <is>
          <t>HTL</t>
        </is>
      </c>
      <c r="J1072">
        <f>_xlfn.XLOOKUP(I1072,AS:AS,AU:AU)</f>
        <v/>
      </c>
      <c r="K1072" t="inlineStr">
        <is>
          <t>USD</t>
        </is>
      </c>
      <c r="L1072" s="238" t="n">
        <v>1552.96</v>
      </c>
      <c r="M1072">
        <f>L1072*_xlfn.XLOOKUP(K1072,AM:AM,AN:AN)</f>
        <v/>
      </c>
      <c r="N1072">
        <f>L1072*_xlfn.XLOOKUP(K1072,AM:AM,AO:AO)</f>
        <v/>
      </c>
      <c r="O1072" s="238" t="n">
        <v>133.59</v>
      </c>
      <c r="P1072">
        <f>O1072*_xlfn.XLOOKUP(K1072,AM:AM,AN:AN)</f>
        <v/>
      </c>
      <c r="Q1072">
        <f>O1072*_xlfn.XLOOKUP(K1072,AM:AM,AO:AO)</f>
        <v/>
      </c>
      <c r="R1072">
        <f>_xlfn.XLOOKUP(E1072,AF:AF,AG:AG)</f>
        <v/>
      </c>
      <c r="S1072">
        <f>_xlfn.XLOOKUP(E1072,AF:AF,AI:AI)</f>
        <v/>
      </c>
      <c r="T1072">
        <f>WEEKNUM(G1072)</f>
        <v/>
      </c>
      <c r="U1072">
        <f>YEAR(G1072)</f>
        <v/>
      </c>
      <c r="V1072" s="117">
        <f>IFERROR(Q1072/N1072,"0")</f>
        <v/>
      </c>
      <c r="AF1072" t="n">
        <v>33566</v>
      </c>
      <c r="AG1072" t="inlineStr">
        <is>
          <t>AC HOTEL TOKYO GINZA</t>
        </is>
      </c>
      <c r="AH1072" t="inlineStr">
        <is>
          <t>HTL</t>
        </is>
      </c>
      <c r="AI1072" t="inlineStr">
        <is>
          <t>Japan</t>
        </is>
      </c>
    </row>
    <row r="1073">
      <c r="A1073">
        <f>_xlfn.XLOOKUP(D1073,BN:BN,BO:BO)</f>
        <v/>
      </c>
      <c r="B1073" t="inlineStr">
        <is>
          <t>LLC</t>
        </is>
      </c>
      <c r="C1073" t="n">
        <v>122</v>
      </c>
      <c r="D1073">
        <f>_xlfn.XLOOKUP(C1073,BH:BH,BI:BI)</f>
        <v/>
      </c>
      <c r="E1073" t="n">
        <v>25446</v>
      </c>
      <c r="F1073" t="inlineStr">
        <is>
          <t>Registro para recibir comisión</t>
        </is>
      </c>
      <c r="G1073" s="234" t="n">
        <v>45677</v>
      </c>
      <c r="H1073" s="234" t="n">
        <v>45677</v>
      </c>
      <c r="I1073" t="inlineStr">
        <is>
          <t>HTL</t>
        </is>
      </c>
      <c r="J1073">
        <f>_xlfn.XLOOKUP(I1073,AS:AS,AU:AU)</f>
        <v/>
      </c>
      <c r="K1073" t="inlineStr">
        <is>
          <t>EUR</t>
        </is>
      </c>
      <c r="L1073" s="238" t="n">
        <v>5000</v>
      </c>
      <c r="M1073">
        <f>L1073*_xlfn.XLOOKUP(K1073,AM:AM,AN:AN)</f>
        <v/>
      </c>
      <c r="N1073">
        <f>L1073*_xlfn.XLOOKUP(K1073,AM:AM,AO:AO)</f>
        <v/>
      </c>
      <c r="O1073" s="238" t="n">
        <v>500</v>
      </c>
      <c r="P1073">
        <f>O1073*_xlfn.XLOOKUP(K1073,AM:AM,AN:AN)</f>
        <v/>
      </c>
      <c r="Q1073">
        <f>O1073*_xlfn.XLOOKUP(K1073,AM:AM,AO:AO)</f>
        <v/>
      </c>
      <c r="R1073">
        <f>_xlfn.XLOOKUP(E1073,AF:AF,AG:AG)</f>
        <v/>
      </c>
      <c r="S1073">
        <f>_xlfn.XLOOKUP(E1073,AF:AF,AI:AI)</f>
        <v/>
      </c>
      <c r="T1073">
        <f>WEEKNUM(G1073)</f>
        <v/>
      </c>
      <c r="U1073">
        <f>YEAR(G1073)</f>
        <v/>
      </c>
      <c r="V1073" s="117">
        <f>IFERROR(Q1073/N1073,"0")</f>
        <v/>
      </c>
      <c r="AF1073" t="n">
        <v>33613</v>
      </c>
      <c r="AG1073" t="inlineStr">
        <is>
          <t>THE PENINSULA NEW YORK</t>
        </is>
      </c>
      <c r="AH1073" t="inlineStr">
        <is>
          <t>HTL</t>
        </is>
      </c>
      <c r="AI1073" t="inlineStr">
        <is>
          <t>United States</t>
        </is>
      </c>
    </row>
    <row r="1074">
      <c r="A1074">
        <f>_xlfn.XLOOKUP(D1074,BN:BN,BO:BO)</f>
        <v/>
      </c>
      <c r="B1074" t="inlineStr">
        <is>
          <t>LLC</t>
        </is>
      </c>
      <c r="C1074" t="n">
        <v>122</v>
      </c>
      <c r="D1074">
        <f>_xlfn.XLOOKUP(C1074,BH:BH,BI:BI)</f>
        <v/>
      </c>
      <c r="E1074" t="n">
        <v>25386</v>
      </c>
      <c r="F1074" t="inlineStr">
        <is>
          <t>Registro para recibir comisión</t>
        </is>
      </c>
      <c r="G1074" s="234" t="n">
        <v>45677</v>
      </c>
      <c r="H1074" s="234" t="n">
        <v>45677</v>
      </c>
      <c r="I1074" t="inlineStr">
        <is>
          <t>HTL</t>
        </is>
      </c>
      <c r="J1074">
        <f>_xlfn.XLOOKUP(I1074,AS:AS,AU:AU)</f>
        <v/>
      </c>
      <c r="K1074" t="inlineStr">
        <is>
          <t>EUR</t>
        </is>
      </c>
      <c r="L1074" s="238" t="n">
        <v>375.1</v>
      </c>
      <c r="M1074">
        <f>L1074*_xlfn.XLOOKUP(K1074,AM:AM,AN:AN)</f>
        <v/>
      </c>
      <c r="N1074">
        <f>L1074*_xlfn.XLOOKUP(K1074,AM:AM,AO:AO)</f>
        <v/>
      </c>
      <c r="O1074" s="238" t="n">
        <v>375.1</v>
      </c>
      <c r="P1074">
        <f>O1074*_xlfn.XLOOKUP(K1074,AM:AM,AN:AN)</f>
        <v/>
      </c>
      <c r="Q1074">
        <f>O1074*_xlfn.XLOOKUP(K1074,AM:AM,AO:AO)</f>
        <v/>
      </c>
      <c r="R1074">
        <f>_xlfn.XLOOKUP(E1074,AF:AF,AG:AG)</f>
        <v/>
      </c>
      <c r="S1074">
        <f>_xlfn.XLOOKUP(E1074,AF:AF,AI:AI)</f>
        <v/>
      </c>
      <c r="T1074">
        <f>WEEKNUM(G1074)</f>
        <v/>
      </c>
      <c r="U1074">
        <f>YEAR(G1074)</f>
        <v/>
      </c>
      <c r="V1074" s="117">
        <f>IFERROR(Q1074/N1074,"0")</f>
        <v/>
      </c>
      <c r="AF1074" t="n">
        <v>33616</v>
      </c>
      <c r="AG1074" t="inlineStr">
        <is>
          <t>FOUR SEASONS RESORT LOS CABOS AT COSTA PALMAS</t>
        </is>
      </c>
      <c r="AH1074" t="inlineStr">
        <is>
          <t>HTL</t>
        </is>
      </c>
      <c r="AI1074" t="inlineStr">
        <is>
          <t>Mexico</t>
        </is>
      </c>
    </row>
    <row r="1075">
      <c r="A1075">
        <f>_xlfn.XLOOKUP(D1075,BN:BN,BO:BO)</f>
        <v/>
      </c>
      <c r="B1075" t="inlineStr">
        <is>
          <t>LLC</t>
        </is>
      </c>
      <c r="C1075" t="n">
        <v>122</v>
      </c>
      <c r="D1075">
        <f>_xlfn.XLOOKUP(C1075,BH:BH,BI:BI)</f>
        <v/>
      </c>
      <c r="E1075" t="n">
        <v>25374</v>
      </c>
      <c r="F1075" t="inlineStr">
        <is>
          <t>Comisión</t>
        </is>
      </c>
      <c r="G1075" s="234" t="n">
        <v>45677</v>
      </c>
      <c r="H1075" s="234" t="n">
        <v>45677</v>
      </c>
      <c r="I1075" t="inlineStr">
        <is>
          <t>HTL</t>
        </is>
      </c>
      <c r="J1075">
        <f>_xlfn.XLOOKUP(I1075,AS:AS,AU:AU)</f>
        <v/>
      </c>
      <c r="K1075" t="inlineStr">
        <is>
          <t>EUR</t>
        </is>
      </c>
      <c r="L1075" s="238" t="n">
        <v>107.2</v>
      </c>
      <c r="M1075">
        <f>L1075*_xlfn.XLOOKUP(K1075,AM:AM,AN:AN)</f>
        <v/>
      </c>
      <c r="N1075">
        <f>L1075*_xlfn.XLOOKUP(K1075,AM:AM,AO:AO)</f>
        <v/>
      </c>
      <c r="O1075" s="238" t="n">
        <v>94.31</v>
      </c>
      <c r="P1075">
        <f>O1075*_xlfn.XLOOKUP(K1075,AM:AM,AN:AN)</f>
        <v/>
      </c>
      <c r="Q1075">
        <f>O1075*_xlfn.XLOOKUP(K1075,AM:AM,AO:AO)</f>
        <v/>
      </c>
      <c r="R1075">
        <f>_xlfn.XLOOKUP(E1075,AF:AF,AG:AG)</f>
        <v/>
      </c>
      <c r="S1075">
        <f>_xlfn.XLOOKUP(E1075,AF:AF,AI:AI)</f>
        <v/>
      </c>
      <c r="T1075">
        <f>WEEKNUM(G1075)</f>
        <v/>
      </c>
      <c r="U1075">
        <f>YEAR(G1075)</f>
        <v/>
      </c>
      <c r="V1075" s="117">
        <f>IFERROR(Q1075/N1075,"0")</f>
        <v/>
      </c>
      <c r="AF1075" t="n">
        <v>33619</v>
      </c>
      <c r="AG1075" t="inlineStr">
        <is>
          <t>CANOPY BY HILTON OSAKA UMEDA</t>
        </is>
      </c>
      <c r="AH1075" t="inlineStr">
        <is>
          <t>HTL</t>
        </is>
      </c>
      <c r="AI1075" t="inlineStr">
        <is>
          <t>Japan</t>
        </is>
      </c>
    </row>
    <row r="1076">
      <c r="A1076">
        <f>_xlfn.XLOOKUP(D1076,BN:BN,BO:BO)</f>
        <v/>
      </c>
      <c r="B1076" t="inlineStr">
        <is>
          <t>LLC</t>
        </is>
      </c>
      <c r="C1076" t="n">
        <v>122</v>
      </c>
      <c r="D1076">
        <f>_xlfn.XLOOKUP(C1076,BH:BH,BI:BI)</f>
        <v/>
      </c>
      <c r="E1076" t="n">
        <v>25374</v>
      </c>
      <c r="F1076" t="inlineStr">
        <is>
          <t>Comisión</t>
        </is>
      </c>
      <c r="G1076" s="234" t="n">
        <v>45677</v>
      </c>
      <c r="H1076" s="234" t="n">
        <v>45677</v>
      </c>
      <c r="I1076" t="inlineStr">
        <is>
          <t>HTL</t>
        </is>
      </c>
      <c r="J1076">
        <f>_xlfn.XLOOKUP(I1076,AS:AS,AU:AU)</f>
        <v/>
      </c>
      <c r="K1076" t="inlineStr">
        <is>
          <t>EUR</t>
        </is>
      </c>
      <c r="L1076" s="238" t="n">
        <v>135.16</v>
      </c>
      <c r="M1076">
        <f>L1076*_xlfn.XLOOKUP(K1076,AM:AM,AN:AN)</f>
        <v/>
      </c>
      <c r="N1076">
        <f>L1076*_xlfn.XLOOKUP(K1076,AM:AM,AO:AO)</f>
        <v/>
      </c>
      <c r="O1076" s="238" t="n">
        <v>118.91</v>
      </c>
      <c r="P1076">
        <f>O1076*_xlfn.XLOOKUP(K1076,AM:AM,AN:AN)</f>
        <v/>
      </c>
      <c r="Q1076">
        <f>O1076*_xlfn.XLOOKUP(K1076,AM:AM,AO:AO)</f>
        <v/>
      </c>
      <c r="R1076">
        <f>_xlfn.XLOOKUP(E1076,AF:AF,AG:AG)</f>
        <v/>
      </c>
      <c r="S1076">
        <f>_xlfn.XLOOKUP(E1076,AF:AF,AI:AI)</f>
        <v/>
      </c>
      <c r="T1076">
        <f>WEEKNUM(G1076)</f>
        <v/>
      </c>
      <c r="U1076">
        <f>YEAR(G1076)</f>
        <v/>
      </c>
      <c r="V1076" s="117">
        <f>IFERROR(Q1076/N1076,"0")</f>
        <v/>
      </c>
      <c r="AF1076" t="n">
        <v>33666</v>
      </c>
      <c r="AG1076" t="inlineStr">
        <is>
          <t>SOFITEL LEGEND OLD CATARACT ASWAN</t>
        </is>
      </c>
      <c r="AH1076" t="inlineStr">
        <is>
          <t>HTL</t>
        </is>
      </c>
      <c r="AI1076" t="inlineStr">
        <is>
          <t>Egypt</t>
        </is>
      </c>
    </row>
    <row r="1077">
      <c r="A1077">
        <f>_xlfn.XLOOKUP(D1077,BN:BN,BO:BO)</f>
        <v/>
      </c>
      <c r="B1077" t="inlineStr">
        <is>
          <t>LLC</t>
        </is>
      </c>
      <c r="C1077" t="n">
        <v>122</v>
      </c>
      <c r="D1077">
        <f>_xlfn.XLOOKUP(C1077,BH:BH,BI:BI)</f>
        <v/>
      </c>
      <c r="E1077" t="n">
        <v>25386</v>
      </c>
      <c r="F1077" t="inlineStr">
        <is>
          <t>Servicios The Connaught / Heckfield Place</t>
        </is>
      </c>
      <c r="G1077" s="234" t="n">
        <v>45677</v>
      </c>
      <c r="H1077" s="234" t="n">
        <v>45677</v>
      </c>
      <c r="I1077" t="inlineStr">
        <is>
          <t>HTL</t>
        </is>
      </c>
      <c r="J1077">
        <f>_xlfn.XLOOKUP(I1077,AS:AS,AU:AU)</f>
        <v/>
      </c>
      <c r="K1077" t="inlineStr">
        <is>
          <t>EUR</t>
        </is>
      </c>
      <c r="L1077" s="238" t="n">
        <v>5883.2</v>
      </c>
      <c r="M1077">
        <f>L1077*_xlfn.XLOOKUP(K1077,AM:AM,AN:AN)</f>
        <v/>
      </c>
      <c r="N1077">
        <f>L1077*_xlfn.XLOOKUP(K1077,AM:AM,AO:AO)</f>
        <v/>
      </c>
      <c r="O1077" s="238" t="n">
        <v>0</v>
      </c>
      <c r="P1077">
        <f>O1077*_xlfn.XLOOKUP(K1077,AM:AM,AN:AN)</f>
        <v/>
      </c>
      <c r="Q1077">
        <f>O1077*_xlfn.XLOOKUP(K1077,AM:AM,AO:AO)</f>
        <v/>
      </c>
      <c r="R1077">
        <f>_xlfn.XLOOKUP(E1077,AF:AF,AG:AG)</f>
        <v/>
      </c>
      <c r="S1077">
        <f>_xlfn.XLOOKUP(E1077,AF:AF,AI:AI)</f>
        <v/>
      </c>
      <c r="T1077">
        <f>WEEKNUM(G1077)</f>
        <v/>
      </c>
      <c r="U1077">
        <f>YEAR(G1077)</f>
        <v/>
      </c>
      <c r="V1077" s="117">
        <f>IFERROR(Q1077/N1077,"0")</f>
        <v/>
      </c>
      <c r="AF1077" t="n">
        <v>33668</v>
      </c>
      <c r="AG1077" t="inlineStr">
        <is>
          <t>VIETJET AIR</t>
        </is>
      </c>
      <c r="AH1077" t="inlineStr">
        <is>
          <t>ABC</t>
        </is>
      </c>
      <c r="AI1077" t="inlineStr">
        <is>
          <t>Vietnam</t>
        </is>
      </c>
    </row>
    <row r="1078">
      <c r="A1078">
        <f>_xlfn.XLOOKUP(D1078,BN:BN,BO:BO)</f>
        <v/>
      </c>
      <c r="B1078" t="inlineStr">
        <is>
          <t>LLC</t>
        </is>
      </c>
      <c r="C1078" t="n">
        <v>123</v>
      </c>
      <c r="D1078">
        <f>_xlfn.XLOOKUP(C1078,BH:BH,BI:BI)</f>
        <v/>
      </c>
      <c r="E1078" t="n">
        <v>25451</v>
      </c>
      <c r="F1078" t="inlineStr">
        <is>
          <t>Hospedaje</t>
        </is>
      </c>
      <c r="G1078" s="234" t="n">
        <v>45700</v>
      </c>
      <c r="H1078" s="234" t="n">
        <v>45702</v>
      </c>
      <c r="I1078" t="inlineStr">
        <is>
          <t>HTL</t>
        </is>
      </c>
      <c r="J1078">
        <f>_xlfn.XLOOKUP(I1078,AS:AS,AU:AU)</f>
        <v/>
      </c>
      <c r="K1078" t="inlineStr">
        <is>
          <t>MXN</t>
        </is>
      </c>
      <c r="L1078" s="238" t="n">
        <v>6630.75</v>
      </c>
      <c r="M1078">
        <f>L1078*_xlfn.XLOOKUP(K1078,AM:AM,AN:AN)</f>
        <v/>
      </c>
      <c r="N1078">
        <f>L1078*_xlfn.XLOOKUP(K1078,AM:AM,AO:AO)</f>
        <v/>
      </c>
      <c r="O1078" s="238" t="n">
        <v>817.95</v>
      </c>
      <c r="P1078">
        <f>O1078*_xlfn.XLOOKUP(K1078,AM:AM,AN:AN)</f>
        <v/>
      </c>
      <c r="Q1078">
        <f>O1078*_xlfn.XLOOKUP(K1078,AM:AM,AO:AO)</f>
        <v/>
      </c>
      <c r="R1078">
        <f>_xlfn.XLOOKUP(E1078,AF:AF,AG:AG)</f>
        <v/>
      </c>
      <c r="S1078">
        <f>_xlfn.XLOOKUP(E1078,AF:AF,AI:AI)</f>
        <v/>
      </c>
      <c r="T1078">
        <f>WEEKNUM(G1078)</f>
        <v/>
      </c>
      <c r="U1078">
        <f>YEAR(G1078)</f>
        <v/>
      </c>
      <c r="V1078" s="117">
        <f>IFERROR(Q1078/N1078,"0")</f>
        <v/>
      </c>
      <c r="AF1078" t="n">
        <v>33669</v>
      </c>
      <c r="AG1078" t="inlineStr">
        <is>
          <t>FLY BONDI</t>
        </is>
      </c>
      <c r="AH1078" t="inlineStr">
        <is>
          <t>ABC</t>
        </is>
      </c>
      <c r="AI1078" t="inlineStr">
        <is>
          <t>Argentina</t>
        </is>
      </c>
    </row>
    <row r="1079">
      <c r="A1079">
        <f>_xlfn.XLOOKUP(D1079,BN:BN,BO:BO)</f>
        <v/>
      </c>
      <c r="B1079" t="inlineStr">
        <is>
          <t>LLC</t>
        </is>
      </c>
      <c r="C1079" t="n">
        <v>123</v>
      </c>
      <c r="D1079">
        <f>_xlfn.XLOOKUP(C1079,BH:BH,BI:BI)</f>
        <v/>
      </c>
      <c r="E1079" t="n">
        <v>25453</v>
      </c>
      <c r="F1079" t="inlineStr">
        <is>
          <t>Hospedaje</t>
        </is>
      </c>
      <c r="G1079" s="234" t="n">
        <v>45702</v>
      </c>
      <c r="H1079" s="234" t="n">
        <v>45704</v>
      </c>
      <c r="I1079" t="inlineStr">
        <is>
          <t>HTL</t>
        </is>
      </c>
      <c r="J1079">
        <f>_xlfn.XLOOKUP(I1079,AS:AS,AU:AU)</f>
        <v/>
      </c>
      <c r="K1079" t="inlineStr">
        <is>
          <t>MXN</t>
        </is>
      </c>
      <c r="L1079" s="238" t="n">
        <v>304.2</v>
      </c>
      <c r="M1079">
        <f>L1079*_xlfn.XLOOKUP(K1079,AM:AM,AN:AN)</f>
        <v/>
      </c>
      <c r="N1079">
        <f>L1079*_xlfn.XLOOKUP(K1079,AM:AM,AO:AO)</f>
        <v/>
      </c>
      <c r="O1079" s="238" t="n">
        <v>30.42</v>
      </c>
      <c r="P1079">
        <f>O1079*_xlfn.XLOOKUP(K1079,AM:AM,AN:AN)</f>
        <v/>
      </c>
      <c r="Q1079">
        <f>O1079*_xlfn.XLOOKUP(K1079,AM:AM,AO:AO)</f>
        <v/>
      </c>
      <c r="R1079">
        <f>_xlfn.XLOOKUP(E1079,AF:AF,AG:AG)</f>
        <v/>
      </c>
      <c r="S1079">
        <f>_xlfn.XLOOKUP(E1079,AF:AF,AI:AI)</f>
        <v/>
      </c>
      <c r="T1079">
        <f>WEEKNUM(G1079)</f>
        <v/>
      </c>
      <c r="U1079">
        <f>YEAR(G1079)</f>
        <v/>
      </c>
      <c r="V1079" s="117">
        <f>IFERROR(Q1079/N1079,"0")</f>
        <v/>
      </c>
      <c r="AF1079" t="n">
        <v>33670</v>
      </c>
      <c r="AG1079" t="inlineStr">
        <is>
          <t>VIVA AEROBUS</t>
        </is>
      </c>
      <c r="AH1079" t="inlineStr">
        <is>
          <t>ABC</t>
        </is>
      </c>
      <c r="AI1079" t="inlineStr">
        <is>
          <t>Mexico</t>
        </is>
      </c>
    </row>
    <row r="1080">
      <c r="A1080">
        <f>_xlfn.XLOOKUP(D1080,BN:BN,BO:BO)</f>
        <v/>
      </c>
      <c r="B1080" t="inlineStr">
        <is>
          <t>LLC</t>
        </is>
      </c>
      <c r="C1080" t="n">
        <v>124</v>
      </c>
      <c r="D1080">
        <f>_xlfn.XLOOKUP(C1080,BH:BH,BI:BI)</f>
        <v/>
      </c>
      <c r="E1080" t="n">
        <v>23789</v>
      </c>
      <c r="F1080" t="inlineStr">
        <is>
          <t>Servicios Safari Triumph Travel</t>
        </is>
      </c>
      <c r="G1080" s="234" t="n">
        <v>45832</v>
      </c>
      <c r="H1080" s="234" t="n">
        <v>45845</v>
      </c>
      <c r="I1080" t="inlineStr">
        <is>
          <t>PKT</t>
        </is>
      </c>
      <c r="J1080">
        <f>_xlfn.XLOOKUP(I1080,AS:AS,AU:AU)</f>
        <v/>
      </c>
      <c r="K1080" t="inlineStr">
        <is>
          <t>USD</t>
        </is>
      </c>
      <c r="L1080" s="238" t="n">
        <v>56744</v>
      </c>
      <c r="M1080">
        <f>L1080*_xlfn.XLOOKUP(K1080,AM:AM,AN:AN)</f>
        <v/>
      </c>
      <c r="N1080">
        <f>L1080*_xlfn.XLOOKUP(K1080,AM:AM,AO:AO)</f>
        <v/>
      </c>
      <c r="O1080" s="238" t="n">
        <v>6840</v>
      </c>
      <c r="P1080">
        <f>O1080*_xlfn.XLOOKUP(K1080,AM:AM,AN:AN)</f>
        <v/>
      </c>
      <c r="Q1080">
        <f>O1080*_xlfn.XLOOKUP(K1080,AM:AM,AO:AO)</f>
        <v/>
      </c>
      <c r="R1080">
        <f>_xlfn.XLOOKUP(E1080,AF:AF,AG:AG)</f>
        <v/>
      </c>
      <c r="S1080">
        <f>_xlfn.XLOOKUP(E1080,AF:AF,AI:AI)</f>
        <v/>
      </c>
      <c r="T1080">
        <f>WEEKNUM(G1080)</f>
        <v/>
      </c>
      <c r="U1080">
        <f>YEAR(G1080)</f>
        <v/>
      </c>
      <c r="V1080" s="117">
        <f>IFERROR(Q1080/N1080,"0")</f>
        <v/>
      </c>
      <c r="AF1080" t="n">
        <v>33674</v>
      </c>
      <c r="AG1080" t="inlineStr">
        <is>
          <t>AC BAQUEIRA SKI RESORT</t>
        </is>
      </c>
      <c r="AH1080" t="inlineStr">
        <is>
          <t>HTL</t>
        </is>
      </c>
      <c r="AI1080" t="inlineStr">
        <is>
          <t>Spain</t>
        </is>
      </c>
    </row>
    <row r="1081">
      <c r="A1081">
        <f>_xlfn.XLOOKUP(D1081,BN:BN,BO:BO)</f>
        <v/>
      </c>
      <c r="B1081" t="inlineStr">
        <is>
          <t>LLC</t>
        </is>
      </c>
      <c r="C1081" t="n">
        <v>124</v>
      </c>
      <c r="D1081">
        <f>_xlfn.XLOOKUP(C1081,BH:BH,BI:BI)</f>
        <v/>
      </c>
      <c r="E1081" t="n">
        <v>23789</v>
      </c>
      <c r="F1081" t="inlineStr">
        <is>
          <t xml:space="preserve">Vuelo en Globo </t>
        </is>
      </c>
      <c r="G1081" s="234" t="n">
        <v>45832</v>
      </c>
      <c r="H1081" s="234" t="n">
        <v>45845</v>
      </c>
      <c r="I1081" t="inlineStr">
        <is>
          <t>EXC</t>
        </is>
      </c>
      <c r="J1081">
        <f>_xlfn.XLOOKUP(I1081,AS:AS,AU:AU)</f>
        <v/>
      </c>
      <c r="K1081" t="inlineStr">
        <is>
          <t>USD</t>
        </is>
      </c>
      <c r="L1081" s="238" t="n">
        <v>980</v>
      </c>
      <c r="M1081">
        <f>L1081*_xlfn.XLOOKUP(K1081,AM:AM,AN:AN)</f>
        <v/>
      </c>
      <c r="N1081">
        <f>L1081*_xlfn.XLOOKUP(K1081,AM:AM,AO:AO)</f>
        <v/>
      </c>
      <c r="O1081" s="238" t="n">
        <v>0</v>
      </c>
      <c r="P1081">
        <f>O1081*_xlfn.XLOOKUP(K1081,AM:AM,AN:AN)</f>
        <v/>
      </c>
      <c r="Q1081">
        <f>O1081*_xlfn.XLOOKUP(K1081,AM:AM,AO:AO)</f>
        <v/>
      </c>
      <c r="R1081">
        <f>_xlfn.XLOOKUP(E1081,AF:AF,AG:AG)</f>
        <v/>
      </c>
      <c r="S1081">
        <f>_xlfn.XLOOKUP(E1081,AF:AF,AI:AI)</f>
        <v/>
      </c>
      <c r="T1081">
        <f>WEEKNUM(G1081)</f>
        <v/>
      </c>
      <c r="U1081">
        <f>YEAR(G1081)</f>
        <v/>
      </c>
      <c r="V1081" s="117">
        <f>IFERROR(Q1081/N1081,"0")</f>
        <v/>
      </c>
      <c r="AF1081" t="n">
        <v>33687</v>
      </c>
      <c r="AG1081" t="inlineStr">
        <is>
          <t>E LINK KOREA</t>
        </is>
      </c>
      <c r="AH1081" t="inlineStr">
        <is>
          <t>PKT</t>
        </is>
      </c>
      <c r="AI1081" t="inlineStr">
        <is>
          <t>Korea del Sur</t>
        </is>
      </c>
    </row>
    <row r="1082">
      <c r="A1082">
        <f>_xlfn.XLOOKUP(D1082,BN:BN,BO:BO)</f>
        <v/>
      </c>
      <c r="B1082" t="inlineStr">
        <is>
          <t>LLC</t>
        </is>
      </c>
      <c r="C1082" t="n">
        <v>126</v>
      </c>
      <c r="D1082">
        <f>_xlfn.XLOOKUP(C1082,BH:BH,BI:BI)</f>
        <v/>
      </c>
      <c r="E1082" t="n">
        <v>23401</v>
      </c>
      <c r="F1082" t="inlineStr">
        <is>
          <t>Servicios con DMC en Italia</t>
        </is>
      </c>
      <c r="G1082" s="234" t="n">
        <v>45809</v>
      </c>
      <c r="H1082" s="234" t="n">
        <v>45838</v>
      </c>
      <c r="I1082" t="inlineStr">
        <is>
          <t>ATR</t>
        </is>
      </c>
      <c r="J1082">
        <f>_xlfn.XLOOKUP(I1082,AS:AS,AU:AU)</f>
        <v/>
      </c>
      <c r="K1082" t="inlineStr">
        <is>
          <t>EUR</t>
        </is>
      </c>
      <c r="L1082" s="238" t="n">
        <v>33784.83</v>
      </c>
      <c r="M1082">
        <f>L1082*_xlfn.XLOOKUP(K1082,AM:AM,AN:AN)</f>
        <v/>
      </c>
      <c r="N1082">
        <f>L1082*_xlfn.XLOOKUP(K1082,AM:AM,AO:AO)</f>
        <v/>
      </c>
      <c r="O1082" s="238" t="n">
        <v>2840.83</v>
      </c>
      <c r="P1082">
        <f>O1082*_xlfn.XLOOKUP(K1082,AM:AM,AN:AN)</f>
        <v/>
      </c>
      <c r="Q1082">
        <f>O1082*_xlfn.XLOOKUP(K1082,AM:AM,AO:AO)</f>
        <v/>
      </c>
      <c r="R1082">
        <f>_xlfn.XLOOKUP(E1082,AF:AF,AG:AG)</f>
        <v/>
      </c>
      <c r="S1082">
        <f>_xlfn.XLOOKUP(E1082,AF:AF,AI:AI)</f>
        <v/>
      </c>
      <c r="T1082">
        <f>WEEKNUM(G1082)</f>
        <v/>
      </c>
      <c r="U1082">
        <f>YEAR(G1082)</f>
        <v/>
      </c>
      <c r="V1082" s="117">
        <f>IFERROR(Q1082/N1082,"0")</f>
        <v/>
      </c>
      <c r="AF1082" t="n">
        <v>33691</v>
      </c>
      <c r="AG1082" t="inlineStr">
        <is>
          <t>INTERCONTINENTAL TOKYO BAY</t>
        </is>
      </c>
      <c r="AH1082" t="inlineStr">
        <is>
          <t>HTL</t>
        </is>
      </c>
      <c r="AI1082" t="inlineStr">
        <is>
          <t>Japan</t>
        </is>
      </c>
    </row>
    <row r="1083">
      <c r="A1083">
        <f>_xlfn.XLOOKUP(D1083,BN:BN,BO:BO)</f>
        <v/>
      </c>
      <c r="B1083" t="inlineStr">
        <is>
          <t>LLC</t>
        </is>
      </c>
      <c r="C1083" t="n">
        <v>126</v>
      </c>
      <c r="D1083">
        <f>_xlfn.XLOOKUP(C1083,BH:BH,BI:BI)</f>
        <v/>
      </c>
      <c r="E1083" t="n">
        <v>25706</v>
      </c>
      <c r="F1083" t="inlineStr">
        <is>
          <t>Cabinas de Crucero Crystal 7 pax</t>
        </is>
      </c>
      <c r="G1083" s="234" t="n">
        <v>45821</v>
      </c>
      <c r="H1083" s="234" t="n">
        <v>45830</v>
      </c>
      <c r="I1083" t="inlineStr">
        <is>
          <t>CRC</t>
        </is>
      </c>
      <c r="J1083">
        <f>_xlfn.XLOOKUP(I1083,AS:AS,AU:AU)</f>
        <v/>
      </c>
      <c r="K1083" t="inlineStr">
        <is>
          <t>EUR</t>
        </is>
      </c>
      <c r="L1083" s="238" t="n">
        <v>43596.49</v>
      </c>
      <c r="M1083">
        <f>L1083*_xlfn.XLOOKUP(K1083,AM:AM,AN:AN)</f>
        <v/>
      </c>
      <c r="N1083">
        <f>L1083*_xlfn.XLOOKUP(K1083,AM:AM,AO:AO)</f>
        <v/>
      </c>
      <c r="O1083" s="238" t="n">
        <v>0</v>
      </c>
      <c r="P1083">
        <f>O1083*_xlfn.XLOOKUP(K1083,AM:AM,AN:AN)</f>
        <v/>
      </c>
      <c r="Q1083">
        <f>O1083*_xlfn.XLOOKUP(K1083,AM:AM,AO:AO)</f>
        <v/>
      </c>
      <c r="R1083">
        <f>_xlfn.XLOOKUP(E1083,AF:AF,AG:AG)</f>
        <v/>
      </c>
      <c r="S1083">
        <f>_xlfn.XLOOKUP(E1083,AF:AF,AI:AI)</f>
        <v/>
      </c>
      <c r="T1083">
        <f>WEEKNUM(G1083)</f>
        <v/>
      </c>
      <c r="U1083">
        <f>YEAR(G1083)</f>
        <v/>
      </c>
      <c r="V1083" s="117">
        <f>IFERROR(Q1083/N1083,"0")</f>
        <v/>
      </c>
      <c r="AF1083" t="n">
        <v>33696</v>
      </c>
      <c r="AG1083" t="inlineStr">
        <is>
          <t>HYATT PLACE KYOTO</t>
        </is>
      </c>
      <c r="AH1083" t="inlineStr">
        <is>
          <t>HTL</t>
        </is>
      </c>
      <c r="AI1083" t="inlineStr">
        <is>
          <t>Japan</t>
        </is>
      </c>
    </row>
    <row r="1084">
      <c r="A1084">
        <f>_xlfn.XLOOKUP(D1084,BN:BN,BO:BO)</f>
        <v/>
      </c>
      <c r="B1084" t="inlineStr">
        <is>
          <t>LLC</t>
        </is>
      </c>
      <c r="C1084" t="n">
        <v>126</v>
      </c>
      <c r="D1084">
        <f>_xlfn.XLOOKUP(C1084,BH:BH,BI:BI)</f>
        <v/>
      </c>
      <c r="E1084" t="n">
        <v>25706</v>
      </c>
      <c r="F1084" t="inlineStr">
        <is>
          <t xml:space="preserve">Cabina Liora - Crucero Crystal </t>
        </is>
      </c>
      <c r="G1084" s="234" t="n">
        <v>45821</v>
      </c>
      <c r="H1084" s="234" t="n">
        <v>45830</v>
      </c>
      <c r="I1084" t="inlineStr">
        <is>
          <t>CRC</t>
        </is>
      </c>
      <c r="J1084">
        <f>_xlfn.XLOOKUP(I1084,AS:AS,AU:AU)</f>
        <v/>
      </c>
      <c r="K1084" t="inlineStr">
        <is>
          <t>EUR</t>
        </is>
      </c>
      <c r="L1084" s="238" t="n">
        <v>6465.56</v>
      </c>
      <c r="M1084">
        <f>L1084*_xlfn.XLOOKUP(K1084,AM:AM,AN:AN)</f>
        <v/>
      </c>
      <c r="N1084">
        <f>L1084*_xlfn.XLOOKUP(K1084,AM:AM,AO:AO)</f>
        <v/>
      </c>
      <c r="O1084" s="238" t="n">
        <v>1016</v>
      </c>
      <c r="P1084">
        <f>O1084*_xlfn.XLOOKUP(K1084,AM:AM,AN:AN)</f>
        <v/>
      </c>
      <c r="Q1084">
        <f>O1084*_xlfn.XLOOKUP(K1084,AM:AM,AO:AO)</f>
        <v/>
      </c>
      <c r="R1084">
        <f>_xlfn.XLOOKUP(E1084,AF:AF,AG:AG)</f>
        <v/>
      </c>
      <c r="S1084">
        <f>_xlfn.XLOOKUP(E1084,AF:AF,AI:AI)</f>
        <v/>
      </c>
      <c r="T1084">
        <f>WEEKNUM(G1084)</f>
        <v/>
      </c>
      <c r="U1084">
        <f>YEAR(G1084)</f>
        <v/>
      </c>
      <c r="V1084" s="117">
        <f>IFERROR(Q1084/N1084,"0")</f>
        <v/>
      </c>
      <c r="AF1084" t="n">
        <v>33699</v>
      </c>
      <c r="AG1084" t="inlineStr">
        <is>
          <t>EVENTOS ESPECIALES MUNDOMEX S.A. DE C.V.</t>
        </is>
      </c>
      <c r="AH1084" t="inlineStr">
        <is>
          <t>PKT</t>
        </is>
      </c>
      <c r="AI1084" t="inlineStr">
        <is>
          <t>Mexico</t>
        </is>
      </c>
    </row>
    <row r="1085">
      <c r="A1085">
        <f>_xlfn.XLOOKUP(D1085,BN:BN,BO:BO)</f>
        <v/>
      </c>
      <c r="B1085" t="inlineStr">
        <is>
          <t>LLC</t>
        </is>
      </c>
      <c r="C1085" t="n">
        <v>126</v>
      </c>
      <c r="D1085">
        <f>_xlfn.XLOOKUP(C1085,BH:BH,BI:BI)</f>
        <v/>
      </c>
      <c r="E1085" t="n">
        <v>27301</v>
      </c>
      <c r="F1085" t="inlineStr">
        <is>
          <t>AF -MEX-CDG-FCO-CDG-MEX/Ari Berger</t>
        </is>
      </c>
      <c r="G1085" s="234" t="n">
        <v>45809</v>
      </c>
      <c r="H1085" s="234" t="n">
        <v>45838</v>
      </c>
      <c r="I1085" t="inlineStr">
        <is>
          <t>VLO</t>
        </is>
      </c>
      <c r="J1085">
        <f>_xlfn.XLOOKUP(I1085,AS:AS,AU:AU)</f>
        <v/>
      </c>
      <c r="K1085" t="inlineStr">
        <is>
          <t>EUR</t>
        </is>
      </c>
      <c r="L1085" s="238" t="n">
        <v>3745.93</v>
      </c>
      <c r="M1085">
        <f>L1085*_xlfn.XLOOKUP(K1085,AM:AM,AN:AN)</f>
        <v/>
      </c>
      <c r="N1085">
        <f>L1085*_xlfn.XLOOKUP(K1085,AM:AM,AO:AO)</f>
        <v/>
      </c>
      <c r="O1085" s="238" t="n">
        <v>0</v>
      </c>
      <c r="P1085">
        <f>O1085*_xlfn.XLOOKUP(K1085,AM:AM,AN:AN)</f>
        <v/>
      </c>
      <c r="Q1085">
        <f>O1085*_xlfn.XLOOKUP(K1085,AM:AM,AO:AO)</f>
        <v/>
      </c>
      <c r="R1085">
        <f>_xlfn.XLOOKUP(E1085,AF:AF,AG:AG)</f>
        <v/>
      </c>
      <c r="S1085">
        <f>_xlfn.XLOOKUP(E1085,AF:AF,AI:AI)</f>
        <v/>
      </c>
      <c r="T1085">
        <f>WEEKNUM(G1085)</f>
        <v/>
      </c>
      <c r="U1085">
        <f>YEAR(G1085)</f>
        <v/>
      </c>
      <c r="V1085" s="117">
        <f>IFERROR(Q1085/N1085,"0")</f>
        <v/>
      </c>
      <c r="AF1085" t="n">
        <v>33712</v>
      </c>
      <c r="AG1085" t="inlineStr">
        <is>
          <t>HOTEL INDIGO LA PAZ PUERTA CORTEZ</t>
        </is>
      </c>
      <c r="AH1085" t="inlineStr">
        <is>
          <t>HTL</t>
        </is>
      </c>
      <c r="AI1085" t="inlineStr">
        <is>
          <t>Mexico</t>
        </is>
      </c>
    </row>
    <row r="1086">
      <c r="A1086">
        <f>_xlfn.XLOOKUP(D1086,BN:BN,BO:BO)</f>
        <v/>
      </c>
      <c r="B1086" t="inlineStr">
        <is>
          <t>LLC</t>
        </is>
      </c>
      <c r="C1086" t="n">
        <v>126</v>
      </c>
      <c r="D1086">
        <f>_xlfn.XLOOKUP(C1086,BH:BH,BI:BI)</f>
        <v/>
      </c>
      <c r="E1086" t="n">
        <v>27301</v>
      </c>
      <c r="F1086" t="inlineStr">
        <is>
          <t>Vuelo MEX-CDG-FCO-CDG-MEX/Sandra Vainer</t>
        </is>
      </c>
      <c r="G1086" s="234" t="n">
        <v>45809</v>
      </c>
      <c r="H1086" s="234" t="n">
        <v>45838</v>
      </c>
      <c r="I1086" t="inlineStr">
        <is>
          <t>VLO</t>
        </is>
      </c>
      <c r="J1086">
        <f>_xlfn.XLOOKUP(I1086,AS:AS,AU:AU)</f>
        <v/>
      </c>
      <c r="K1086" t="inlineStr">
        <is>
          <t>EUR</t>
        </is>
      </c>
      <c r="L1086" s="238" t="n">
        <v>3745.93</v>
      </c>
      <c r="M1086">
        <f>L1086*_xlfn.XLOOKUP(K1086,AM:AM,AN:AN)</f>
        <v/>
      </c>
      <c r="N1086">
        <f>L1086*_xlfn.XLOOKUP(K1086,AM:AM,AO:AO)</f>
        <v/>
      </c>
      <c r="O1086" s="238" t="n">
        <v>0</v>
      </c>
      <c r="P1086">
        <f>O1086*_xlfn.XLOOKUP(K1086,AM:AM,AN:AN)</f>
        <v/>
      </c>
      <c r="Q1086">
        <f>O1086*_xlfn.XLOOKUP(K1086,AM:AM,AO:AO)</f>
        <v/>
      </c>
      <c r="R1086">
        <f>_xlfn.XLOOKUP(E1086,AF:AF,AG:AG)</f>
        <v/>
      </c>
      <c r="S1086">
        <f>_xlfn.XLOOKUP(E1086,AF:AF,AI:AI)</f>
        <v/>
      </c>
      <c r="T1086">
        <f>WEEKNUM(G1086)</f>
        <v/>
      </c>
      <c r="U1086">
        <f>YEAR(G1086)</f>
        <v/>
      </c>
      <c r="V1086" s="117">
        <f>IFERROR(Q1086/N1086,"0")</f>
        <v/>
      </c>
      <c r="AF1086" t="n">
        <v>33753</v>
      </c>
      <c r="AG1086" t="inlineStr">
        <is>
          <t>HOTEL HASSLER ROMA</t>
        </is>
      </c>
      <c r="AH1086" t="inlineStr">
        <is>
          <t>HTL</t>
        </is>
      </c>
      <c r="AI1086" t="inlineStr">
        <is>
          <t>Italy</t>
        </is>
      </c>
    </row>
    <row r="1087">
      <c r="A1087">
        <f>_xlfn.XLOOKUP(D1087,BN:BN,BO:BO)</f>
        <v/>
      </c>
      <c r="B1087" t="inlineStr">
        <is>
          <t>LLC</t>
        </is>
      </c>
      <c r="C1087" t="n">
        <v>126</v>
      </c>
      <c r="D1087">
        <f>_xlfn.XLOOKUP(C1087,BH:BH,BI:BI)</f>
        <v/>
      </c>
      <c r="E1087" t="n">
        <v>27301</v>
      </c>
      <c r="F1087" t="inlineStr">
        <is>
          <t>Vuelo MEX-CDG-FCO-CDG-MEX/Michelle Rodal</t>
        </is>
      </c>
      <c r="G1087" s="234" t="n">
        <v>45809</v>
      </c>
      <c r="H1087" s="234" t="n">
        <v>45838</v>
      </c>
      <c r="I1087" t="inlineStr">
        <is>
          <t>VLO</t>
        </is>
      </c>
      <c r="J1087">
        <f>_xlfn.XLOOKUP(I1087,AS:AS,AU:AU)</f>
        <v/>
      </c>
      <c r="K1087" t="inlineStr">
        <is>
          <t>EUR</t>
        </is>
      </c>
      <c r="L1087" s="238" t="n">
        <v>3745.93</v>
      </c>
      <c r="M1087">
        <f>L1087*_xlfn.XLOOKUP(K1087,AM:AM,AN:AN)</f>
        <v/>
      </c>
      <c r="N1087">
        <f>L1087*_xlfn.XLOOKUP(K1087,AM:AM,AO:AO)</f>
        <v/>
      </c>
      <c r="O1087" s="238" t="n">
        <v>0</v>
      </c>
      <c r="P1087">
        <f>O1087*_xlfn.XLOOKUP(K1087,AM:AM,AN:AN)</f>
        <v/>
      </c>
      <c r="Q1087">
        <f>O1087*_xlfn.XLOOKUP(K1087,AM:AM,AO:AO)</f>
        <v/>
      </c>
      <c r="R1087">
        <f>_xlfn.XLOOKUP(E1087,AF:AF,AG:AG)</f>
        <v/>
      </c>
      <c r="S1087">
        <f>_xlfn.XLOOKUP(E1087,AF:AF,AI:AI)</f>
        <v/>
      </c>
      <c r="T1087">
        <f>WEEKNUM(G1087)</f>
        <v/>
      </c>
      <c r="U1087">
        <f>YEAR(G1087)</f>
        <v/>
      </c>
      <c r="V1087" s="117">
        <f>IFERROR(Q1087/N1087,"0")</f>
        <v/>
      </c>
      <c r="AF1087" t="n">
        <v>33770</v>
      </c>
      <c r="AG1087" t="inlineStr">
        <is>
          <t>THE WESTIN VALENCIA</t>
        </is>
      </c>
      <c r="AH1087" t="inlineStr">
        <is>
          <t>HTL</t>
        </is>
      </c>
      <c r="AI1087" t="inlineStr">
        <is>
          <t>Spain</t>
        </is>
      </c>
    </row>
    <row r="1088">
      <c r="A1088">
        <f>_xlfn.XLOOKUP(D1088,BN:BN,BO:BO)</f>
        <v/>
      </c>
      <c r="B1088" t="inlineStr">
        <is>
          <t>LLC</t>
        </is>
      </c>
      <c r="C1088" t="n">
        <v>126</v>
      </c>
      <c r="D1088">
        <f>_xlfn.XLOOKUP(C1088,BH:BH,BI:BI)</f>
        <v/>
      </c>
      <c r="E1088" t="n">
        <v>27301</v>
      </c>
      <c r="F1088" t="inlineStr">
        <is>
          <t>Vuelo MEX-CDG-FCO-CDG-MEX/Alan Rodal</t>
        </is>
      </c>
      <c r="G1088" s="234" t="n">
        <v>45809</v>
      </c>
      <c r="H1088" s="234" t="n">
        <v>45838</v>
      </c>
      <c r="I1088" t="inlineStr">
        <is>
          <t>VLO</t>
        </is>
      </c>
      <c r="J1088">
        <f>_xlfn.XLOOKUP(I1088,AS:AS,AU:AU)</f>
        <v/>
      </c>
      <c r="K1088" t="inlineStr">
        <is>
          <t>EUR</t>
        </is>
      </c>
      <c r="L1088" s="238" t="n">
        <v>3745.93</v>
      </c>
      <c r="M1088">
        <f>L1088*_xlfn.XLOOKUP(K1088,AM:AM,AN:AN)</f>
        <v/>
      </c>
      <c r="N1088">
        <f>L1088*_xlfn.XLOOKUP(K1088,AM:AM,AO:AO)</f>
        <v/>
      </c>
      <c r="O1088" s="238" t="n">
        <v>0</v>
      </c>
      <c r="P1088">
        <f>O1088*_xlfn.XLOOKUP(K1088,AM:AM,AN:AN)</f>
        <v/>
      </c>
      <c r="Q1088">
        <f>O1088*_xlfn.XLOOKUP(K1088,AM:AM,AO:AO)</f>
        <v/>
      </c>
      <c r="R1088">
        <f>_xlfn.XLOOKUP(E1088,AF:AF,AG:AG)</f>
        <v/>
      </c>
      <c r="S1088">
        <f>_xlfn.XLOOKUP(E1088,AF:AF,AI:AI)</f>
        <v/>
      </c>
      <c r="T1088">
        <f>WEEKNUM(G1088)</f>
        <v/>
      </c>
      <c r="U1088">
        <f>YEAR(G1088)</f>
        <v/>
      </c>
      <c r="V1088" s="117">
        <f>IFERROR(Q1088/N1088,"0")</f>
        <v/>
      </c>
      <c r="AF1088" t="n">
        <v>33780</v>
      </c>
      <c r="AG1088" t="inlineStr">
        <is>
          <t>DESTINATION ASIA SINGAPORE</t>
        </is>
      </c>
      <c r="AH1088" t="inlineStr">
        <is>
          <t>PKT</t>
        </is>
      </c>
      <c r="AI1088" t="inlineStr">
        <is>
          <t>Singapore</t>
        </is>
      </c>
    </row>
    <row r="1089">
      <c r="A1089">
        <f>_xlfn.XLOOKUP(D1089,BN:BN,BO:BO)</f>
        <v/>
      </c>
      <c r="B1089" t="inlineStr">
        <is>
          <t>LLC</t>
        </is>
      </c>
      <c r="C1089" t="n">
        <v>126</v>
      </c>
      <c r="D1089">
        <f>_xlfn.XLOOKUP(C1089,BH:BH,BI:BI)</f>
        <v/>
      </c>
      <c r="E1089" t="n">
        <v>0</v>
      </c>
      <c r="F1089" t="inlineStr">
        <is>
          <t>Fee de emisión UUNDVB, Air France -4 Pasajeros Ari, Sandra Michelle y Alan</t>
        </is>
      </c>
      <c r="G1089" s="234" t="n">
        <v>45809</v>
      </c>
      <c r="H1089" s="234" t="n">
        <v>45841</v>
      </c>
      <c r="I1089" t="inlineStr">
        <is>
          <t>HPS</t>
        </is>
      </c>
      <c r="J1089">
        <f>_xlfn.XLOOKUP(I1089,AS:AS,AU:AU)</f>
        <v/>
      </c>
      <c r="K1089" t="inlineStr">
        <is>
          <t>EUR</t>
        </is>
      </c>
      <c r="L1089" s="238" t="n">
        <v>1611.76</v>
      </c>
      <c r="M1089">
        <f>L1089*_xlfn.XLOOKUP(K1089,AM:AM,AN:AN)</f>
        <v/>
      </c>
      <c r="N1089">
        <f>L1089*_xlfn.XLOOKUP(K1089,AM:AM,AO:AO)</f>
        <v/>
      </c>
      <c r="O1089" s="238" t="n">
        <v>1611.76</v>
      </c>
      <c r="P1089">
        <f>O1089*_xlfn.XLOOKUP(K1089,AM:AM,AN:AN)</f>
        <v/>
      </c>
      <c r="Q1089">
        <f>O1089*_xlfn.XLOOKUP(K1089,AM:AM,AO:AO)</f>
        <v/>
      </c>
      <c r="R1089">
        <f>_xlfn.XLOOKUP(E1089,AF:AF,AG:AG)</f>
        <v/>
      </c>
      <c r="S1089">
        <f>_xlfn.XLOOKUP(E1089,AF:AF,AI:AI)</f>
        <v/>
      </c>
      <c r="T1089">
        <f>WEEKNUM(G1089)</f>
        <v/>
      </c>
      <c r="U1089">
        <f>YEAR(G1089)</f>
        <v/>
      </c>
      <c r="V1089" s="117">
        <f>IFERROR(Q1089/N1089,"0")</f>
        <v/>
      </c>
      <c r="AF1089" t="n">
        <v>33844</v>
      </c>
      <c r="AG1089" t="inlineStr">
        <is>
          <t>Recepciones Vip</t>
        </is>
      </c>
      <c r="AH1089" t="inlineStr">
        <is>
          <t>PKT</t>
        </is>
      </c>
      <c r="AI1089" t="inlineStr">
        <is>
          <t>Mexico</t>
        </is>
      </c>
    </row>
    <row r="1090">
      <c r="A1090">
        <f>_xlfn.XLOOKUP(D1090,BN:BN,BO:BO)</f>
        <v/>
      </c>
      <c r="B1090" t="inlineStr">
        <is>
          <t>LLC</t>
        </is>
      </c>
      <c r="C1090" t="n">
        <v>126</v>
      </c>
      <c r="D1090">
        <f>_xlfn.XLOOKUP(C1090,BH:BH,BI:BI)</f>
        <v/>
      </c>
      <c r="E1090" t="n">
        <v>27301</v>
      </c>
      <c r="F1090" t="inlineStr">
        <is>
          <t>Vuelo MEX-CDG-FCO-BLQ-AMS-MEX/Alex Berger</t>
        </is>
      </c>
      <c r="G1090" s="234" t="n">
        <v>45809</v>
      </c>
      <c r="H1090" s="234" t="n">
        <v>45841</v>
      </c>
      <c r="I1090" t="inlineStr">
        <is>
          <t>VLO</t>
        </is>
      </c>
      <c r="J1090">
        <f>_xlfn.XLOOKUP(I1090,AS:AS,AU:AU)</f>
        <v/>
      </c>
      <c r="K1090" t="inlineStr">
        <is>
          <t>EUR</t>
        </is>
      </c>
      <c r="L1090" s="238" t="n">
        <v>4446.38</v>
      </c>
      <c r="M1090">
        <f>L1090*_xlfn.XLOOKUP(K1090,AM:AM,AN:AN)</f>
        <v/>
      </c>
      <c r="N1090">
        <f>L1090*_xlfn.XLOOKUP(K1090,AM:AM,AO:AO)</f>
        <v/>
      </c>
      <c r="O1090" s="238" t="n">
        <v>0</v>
      </c>
      <c r="P1090">
        <f>O1090*_xlfn.XLOOKUP(K1090,AM:AM,AN:AN)</f>
        <v/>
      </c>
      <c r="Q1090">
        <f>O1090*_xlfn.XLOOKUP(K1090,AM:AM,AO:AO)</f>
        <v/>
      </c>
      <c r="R1090">
        <f>_xlfn.XLOOKUP(E1090,AF:AF,AG:AG)</f>
        <v/>
      </c>
      <c r="S1090">
        <f>_xlfn.XLOOKUP(E1090,AF:AF,AI:AI)</f>
        <v/>
      </c>
      <c r="T1090">
        <f>WEEKNUM(G1090)</f>
        <v/>
      </c>
      <c r="U1090">
        <f>YEAR(G1090)</f>
        <v/>
      </c>
      <c r="V1090" s="117">
        <f>IFERROR(Q1090/N1090,"0")</f>
        <v/>
      </c>
      <c r="AF1090" t="n">
        <v>33871</v>
      </c>
      <c r="AG1090" t="inlineStr">
        <is>
          <t>Hotel Le Yaca Saint Tropez</t>
        </is>
      </c>
      <c r="AH1090" t="inlineStr">
        <is>
          <t>HTL</t>
        </is>
      </c>
      <c r="AI1090" t="inlineStr">
        <is>
          <t>France</t>
        </is>
      </c>
    </row>
    <row r="1091">
      <c r="A1091">
        <f>_xlfn.XLOOKUP(D1091,BN:BN,BO:BO)</f>
        <v/>
      </c>
      <c r="B1091" t="inlineStr">
        <is>
          <t>LLC</t>
        </is>
      </c>
      <c r="C1091" t="n">
        <v>126</v>
      </c>
      <c r="D1091">
        <f>_xlfn.XLOOKUP(C1091,BH:BH,BI:BI)</f>
        <v/>
      </c>
      <c r="E1091" t="n">
        <v>27301</v>
      </c>
      <c r="F1091" t="inlineStr">
        <is>
          <t>Vuelo AF MEX-CDG-FCO-BLQ-AMS-MEX/Ruth Cherem</t>
        </is>
      </c>
      <c r="G1091" s="234" t="n">
        <v>45809</v>
      </c>
      <c r="H1091" s="234" t="n">
        <v>45841</v>
      </c>
      <c r="I1091" t="inlineStr">
        <is>
          <t>VLO</t>
        </is>
      </c>
      <c r="J1091">
        <f>_xlfn.XLOOKUP(I1091,AS:AS,AU:AU)</f>
        <v/>
      </c>
      <c r="K1091" t="inlineStr">
        <is>
          <t>EUR</t>
        </is>
      </c>
      <c r="L1091" s="238" t="n">
        <v>4449.91</v>
      </c>
      <c r="M1091">
        <f>L1091*_xlfn.XLOOKUP(K1091,AM:AM,AN:AN)</f>
        <v/>
      </c>
      <c r="N1091">
        <f>L1091*_xlfn.XLOOKUP(K1091,AM:AM,AO:AO)</f>
        <v/>
      </c>
      <c r="O1091" s="238" t="n">
        <v>0</v>
      </c>
      <c r="P1091">
        <f>O1091*_xlfn.XLOOKUP(K1091,AM:AM,AN:AN)</f>
        <v/>
      </c>
      <c r="Q1091">
        <f>O1091*_xlfn.XLOOKUP(K1091,AM:AM,AO:AO)</f>
        <v/>
      </c>
      <c r="R1091">
        <f>_xlfn.XLOOKUP(E1091,AF:AF,AG:AG)</f>
        <v/>
      </c>
      <c r="S1091">
        <f>_xlfn.XLOOKUP(E1091,AF:AF,AI:AI)</f>
        <v/>
      </c>
      <c r="T1091">
        <f>WEEKNUM(G1091)</f>
        <v/>
      </c>
      <c r="U1091">
        <f>YEAR(G1091)</f>
        <v/>
      </c>
      <c r="V1091" s="117">
        <f>IFERROR(Q1091/N1091,"0")</f>
        <v/>
      </c>
      <c r="AF1091" t="n">
        <v>33872</v>
      </c>
      <c r="AG1091" t="inlineStr">
        <is>
          <t>Parador de Cordoba</t>
        </is>
      </c>
      <c r="AH1091" t="inlineStr">
        <is>
          <t>HTL</t>
        </is>
      </c>
      <c r="AI1091" t="inlineStr">
        <is>
          <t>Spain</t>
        </is>
      </c>
    </row>
    <row r="1092">
      <c r="A1092">
        <f>_xlfn.XLOOKUP(D1092,BN:BN,BO:BO)</f>
        <v/>
      </c>
      <c r="B1092" t="inlineStr">
        <is>
          <t>LLC</t>
        </is>
      </c>
      <c r="C1092" t="n">
        <v>126</v>
      </c>
      <c r="D1092">
        <f>_xlfn.XLOOKUP(C1092,BH:BH,BI:BI)</f>
        <v/>
      </c>
      <c r="E1092" t="n">
        <v>27301</v>
      </c>
      <c r="F1092" t="inlineStr">
        <is>
          <t>Vuelo MEX-CDG-FCO AMS-MEX/Bebe Mauricio Berger</t>
        </is>
      </c>
      <c r="G1092" s="234" t="n">
        <v>45809</v>
      </c>
      <c r="H1092" s="234" t="n">
        <v>45841</v>
      </c>
      <c r="I1092" t="inlineStr">
        <is>
          <t>VLO</t>
        </is>
      </c>
      <c r="J1092">
        <f>_xlfn.XLOOKUP(I1092,AS:AS,AU:AU)</f>
        <v/>
      </c>
      <c r="K1092" t="inlineStr">
        <is>
          <t>EUR</t>
        </is>
      </c>
      <c r="L1092" s="238" t="n">
        <v>392.56</v>
      </c>
      <c r="M1092">
        <f>L1092*_xlfn.XLOOKUP(K1092,AM:AM,AN:AN)</f>
        <v/>
      </c>
      <c r="N1092">
        <f>L1092*_xlfn.XLOOKUP(K1092,AM:AM,AO:AO)</f>
        <v/>
      </c>
      <c r="O1092" s="238" t="n">
        <v>0</v>
      </c>
      <c r="P1092">
        <f>O1092*_xlfn.XLOOKUP(K1092,AM:AM,AN:AN)</f>
        <v/>
      </c>
      <c r="Q1092">
        <f>O1092*_xlfn.XLOOKUP(K1092,AM:AM,AO:AO)</f>
        <v/>
      </c>
      <c r="R1092">
        <f>_xlfn.XLOOKUP(E1092,AF:AF,AG:AG)</f>
        <v/>
      </c>
      <c r="S1092">
        <f>_xlfn.XLOOKUP(E1092,AF:AF,AI:AI)</f>
        <v/>
      </c>
      <c r="T1092">
        <f>WEEKNUM(G1092)</f>
        <v/>
      </c>
      <c r="U1092">
        <f>YEAR(G1092)</f>
        <v/>
      </c>
      <c r="V1092" s="117">
        <f>IFERROR(Q1092/N1092,"0")</f>
        <v/>
      </c>
      <c r="AF1092" t="n">
        <v>33874</v>
      </c>
      <c r="AG1092" t="inlineStr">
        <is>
          <t>Casa Brera</t>
        </is>
      </c>
      <c r="AH1092" t="inlineStr">
        <is>
          <t>HTL</t>
        </is>
      </c>
      <c r="AI1092" t="inlineStr">
        <is>
          <t>Italy</t>
        </is>
      </c>
    </row>
    <row r="1093">
      <c r="A1093">
        <f>_xlfn.XLOOKUP(D1093,BN:BN,BO:BO)</f>
        <v/>
      </c>
      <c r="B1093" t="inlineStr">
        <is>
          <t>LLC</t>
        </is>
      </c>
      <c r="C1093" t="n">
        <v>126</v>
      </c>
      <c r="D1093">
        <f>_xlfn.XLOOKUP(C1093,BH:BH,BI:BI)</f>
        <v/>
      </c>
      <c r="E1093" t="n">
        <v>27301</v>
      </c>
      <c r="F1093" t="inlineStr">
        <is>
          <t>Vuelo AM NAP-FCO-FCO-MEX-FCO/Alex Berger</t>
        </is>
      </c>
      <c r="G1093" s="234" t="n">
        <v>45809</v>
      </c>
      <c r="H1093" s="234" t="n">
        <v>45841</v>
      </c>
      <c r="I1093" t="inlineStr">
        <is>
          <t>VLO</t>
        </is>
      </c>
      <c r="J1093">
        <f>_xlfn.XLOOKUP(I1093,AS:AS,AU:AU)</f>
        <v/>
      </c>
      <c r="K1093" t="inlineStr">
        <is>
          <t>EUR</t>
        </is>
      </c>
      <c r="L1093" s="238" t="n">
        <v>3091.18</v>
      </c>
      <c r="M1093">
        <f>L1093*_xlfn.XLOOKUP(K1093,AM:AM,AN:AN)</f>
        <v/>
      </c>
      <c r="N1093">
        <f>L1093*_xlfn.XLOOKUP(K1093,AM:AM,AO:AO)</f>
        <v/>
      </c>
      <c r="O1093" s="238" t="n">
        <v>0</v>
      </c>
      <c r="P1093">
        <f>O1093*_xlfn.XLOOKUP(K1093,AM:AM,AN:AN)</f>
        <v/>
      </c>
      <c r="Q1093">
        <f>O1093*_xlfn.XLOOKUP(K1093,AM:AM,AO:AO)</f>
        <v/>
      </c>
      <c r="R1093">
        <f>_xlfn.XLOOKUP(E1093,AF:AF,AG:AG)</f>
        <v/>
      </c>
      <c r="S1093">
        <f>_xlfn.XLOOKUP(E1093,AF:AF,AI:AI)</f>
        <v/>
      </c>
      <c r="T1093">
        <f>WEEKNUM(G1093)</f>
        <v/>
      </c>
      <c r="U1093">
        <f>YEAR(G1093)</f>
        <v/>
      </c>
      <c r="V1093" s="117">
        <f>IFERROR(Q1093/N1093,"0")</f>
        <v/>
      </c>
      <c r="AF1093" t="n">
        <v>33966</v>
      </c>
      <c r="AG1093" t="inlineStr">
        <is>
          <t>Browns Hotel a Rocco Forte hotel</t>
        </is>
      </c>
      <c r="AH1093" t="inlineStr">
        <is>
          <t>HTL</t>
        </is>
      </c>
      <c r="AI1093" t="inlineStr">
        <is>
          <t>United Kingdom</t>
        </is>
      </c>
    </row>
    <row r="1094">
      <c r="A1094">
        <f>_xlfn.XLOOKUP(D1094,BN:BN,BO:BO)</f>
        <v/>
      </c>
      <c r="B1094" t="inlineStr">
        <is>
          <t>LLC</t>
        </is>
      </c>
      <c r="C1094" t="n">
        <v>126</v>
      </c>
      <c r="D1094">
        <f>_xlfn.XLOOKUP(C1094,BH:BH,BI:BI)</f>
        <v/>
      </c>
      <c r="E1094" t="n">
        <v>0</v>
      </c>
      <c r="F1094" t="inlineStr">
        <is>
          <t>Fee de emisión Boletos Alex, Ruth y Mauricio Air France y Aeromexico , trasatlánticos</t>
        </is>
      </c>
      <c r="G1094" s="234" t="n">
        <v>45809</v>
      </c>
      <c r="H1094" s="234" t="n">
        <v>45841</v>
      </c>
      <c r="I1094" t="inlineStr">
        <is>
          <t>HPS</t>
        </is>
      </c>
      <c r="J1094">
        <f>_xlfn.XLOOKUP(I1094,AS:AS,AU:AU)</f>
        <v/>
      </c>
      <c r="K1094" t="inlineStr">
        <is>
          <t>EUR</t>
        </is>
      </c>
      <c r="L1094" s="238" t="n">
        <v>822.16</v>
      </c>
      <c r="M1094">
        <f>L1094*_xlfn.XLOOKUP(K1094,AM:AM,AN:AN)</f>
        <v/>
      </c>
      <c r="N1094">
        <f>L1094*_xlfn.XLOOKUP(K1094,AM:AM,AO:AO)</f>
        <v/>
      </c>
      <c r="O1094" s="238" t="n">
        <v>822.16</v>
      </c>
      <c r="P1094">
        <f>O1094*_xlfn.XLOOKUP(K1094,AM:AM,AN:AN)</f>
        <v/>
      </c>
      <c r="Q1094">
        <f>O1094*_xlfn.XLOOKUP(K1094,AM:AM,AO:AO)</f>
        <v/>
      </c>
      <c r="R1094">
        <f>_xlfn.XLOOKUP(E1094,AF:AF,AG:AG)</f>
        <v/>
      </c>
      <c r="S1094">
        <f>_xlfn.XLOOKUP(E1094,AF:AF,AI:AI)</f>
        <v/>
      </c>
      <c r="T1094">
        <f>WEEKNUM(G1094)</f>
        <v/>
      </c>
      <c r="U1094">
        <f>YEAR(G1094)</f>
        <v/>
      </c>
      <c r="V1094" s="117">
        <f>IFERROR(Q1094/N1094,"0")</f>
        <v/>
      </c>
      <c r="AF1094" t="n">
        <v>33967</v>
      </c>
      <c r="AG1094" t="inlineStr">
        <is>
          <t>Hotel Petra Copenhagen</t>
        </is>
      </c>
      <c r="AH1094" t="inlineStr">
        <is>
          <t>HTL</t>
        </is>
      </c>
      <c r="AI1094" t="inlineStr">
        <is>
          <t>Denmark</t>
        </is>
      </c>
    </row>
    <row r="1095">
      <c r="A1095">
        <f>_xlfn.XLOOKUP(D1095,BN:BN,BO:BO)</f>
        <v/>
      </c>
      <c r="B1095" t="inlineStr">
        <is>
          <t>LLC</t>
        </is>
      </c>
      <c r="C1095" t="n">
        <v>126</v>
      </c>
      <c r="D1095">
        <f>_xlfn.XLOOKUP(C1095,BH:BH,BI:BI)</f>
        <v/>
      </c>
      <c r="E1095" t="n">
        <v>27301</v>
      </c>
      <c r="F1095" t="inlineStr">
        <is>
          <t>Vuelo Liora Schwartz</t>
        </is>
      </c>
      <c r="G1095" s="234" t="n">
        <v>45809</v>
      </c>
      <c r="H1095" s="234" t="n">
        <v>45841</v>
      </c>
      <c r="I1095" t="inlineStr">
        <is>
          <t>VLO</t>
        </is>
      </c>
      <c r="J1095">
        <f>_xlfn.XLOOKUP(I1095,AS:AS,AU:AU)</f>
        <v/>
      </c>
      <c r="K1095" t="inlineStr">
        <is>
          <t>EUR</t>
        </is>
      </c>
      <c r="L1095" s="238" t="n">
        <v>4695</v>
      </c>
      <c r="M1095">
        <f>L1095*_xlfn.XLOOKUP(K1095,AM:AM,AN:AN)</f>
        <v/>
      </c>
      <c r="N1095">
        <f>L1095*_xlfn.XLOOKUP(K1095,AM:AM,AO:AO)</f>
        <v/>
      </c>
      <c r="O1095" s="238" t="n">
        <v>0</v>
      </c>
      <c r="P1095">
        <f>O1095*_xlfn.XLOOKUP(K1095,AM:AM,AN:AN)</f>
        <v/>
      </c>
      <c r="Q1095">
        <f>O1095*_xlfn.XLOOKUP(K1095,AM:AM,AO:AO)</f>
        <v/>
      </c>
      <c r="R1095">
        <f>_xlfn.XLOOKUP(E1095,AF:AF,AG:AG)</f>
        <v/>
      </c>
      <c r="S1095">
        <f>_xlfn.XLOOKUP(E1095,AF:AF,AI:AI)</f>
        <v/>
      </c>
      <c r="T1095">
        <f>WEEKNUM(G1095)</f>
        <v/>
      </c>
      <c r="U1095">
        <f>YEAR(G1095)</f>
        <v/>
      </c>
      <c r="V1095" s="117">
        <f>IFERROR(Q1095/N1095,"0")</f>
        <v/>
      </c>
      <c r="AF1095" t="n">
        <v>33970</v>
      </c>
      <c r="AG1095" t="inlineStr">
        <is>
          <t>Hotel Indigo Denver Downtown</t>
        </is>
      </c>
      <c r="AH1095" t="inlineStr">
        <is>
          <t>HTL</t>
        </is>
      </c>
      <c r="AI1095" t="inlineStr">
        <is>
          <t>United States</t>
        </is>
      </c>
    </row>
    <row r="1096">
      <c r="A1096">
        <f>_xlfn.XLOOKUP(D1096,BN:BN,BO:BO)</f>
        <v/>
      </c>
      <c r="B1096" t="inlineStr">
        <is>
          <t>LLC</t>
        </is>
      </c>
      <c r="C1096" t="n">
        <v>126</v>
      </c>
      <c r="D1096">
        <f>_xlfn.XLOOKUP(C1096,BH:BH,BI:BI)</f>
        <v/>
      </c>
      <c r="E1096" t="n">
        <v>0</v>
      </c>
      <c r="F1096" t="inlineStr">
        <is>
          <t>Fee de emisión OLUEEH, cobrado en cash 119 eur</t>
        </is>
      </c>
      <c r="G1096" s="234" t="n">
        <v>45809</v>
      </c>
      <c r="H1096" s="234" t="n">
        <v>45841</v>
      </c>
      <c r="I1096" t="inlineStr">
        <is>
          <t>HPS</t>
        </is>
      </c>
      <c r="J1096">
        <f>_xlfn.XLOOKUP(I1096,AS:AS,AU:AU)</f>
        <v/>
      </c>
      <c r="K1096" t="inlineStr">
        <is>
          <t>EUR</t>
        </is>
      </c>
      <c r="L1096" s="238" t="n">
        <v>119</v>
      </c>
      <c r="M1096">
        <f>L1096*_xlfn.XLOOKUP(K1096,AM:AM,AN:AN)</f>
        <v/>
      </c>
      <c r="N1096">
        <f>L1096*_xlfn.XLOOKUP(K1096,AM:AM,AO:AO)</f>
        <v/>
      </c>
      <c r="O1096" s="238" t="n">
        <v>119</v>
      </c>
      <c r="P1096">
        <f>O1096*_xlfn.XLOOKUP(K1096,AM:AM,AN:AN)</f>
        <v/>
      </c>
      <c r="Q1096">
        <f>O1096*_xlfn.XLOOKUP(K1096,AM:AM,AO:AO)</f>
        <v/>
      </c>
      <c r="R1096">
        <f>_xlfn.XLOOKUP(E1096,AF:AF,AG:AG)</f>
        <v/>
      </c>
      <c r="S1096">
        <f>_xlfn.XLOOKUP(E1096,AF:AF,AI:AI)</f>
        <v/>
      </c>
      <c r="T1096">
        <f>WEEKNUM(G1096)</f>
        <v/>
      </c>
      <c r="U1096">
        <f>YEAR(G1096)</f>
        <v/>
      </c>
      <c r="V1096" s="117">
        <f>IFERROR(Q1096/N1096,"0")</f>
        <v/>
      </c>
      <c r="AF1096" t="n">
        <v>34017</v>
      </c>
      <c r="AG1096" t="inlineStr">
        <is>
          <t>Amanjena</t>
        </is>
      </c>
      <c r="AH1096" t="inlineStr">
        <is>
          <t>HTL</t>
        </is>
      </c>
      <c r="AI1096" t="inlineStr">
        <is>
          <t>Morocco</t>
        </is>
      </c>
    </row>
    <row r="1097">
      <c r="A1097">
        <f>_xlfn.XLOOKUP(D1097,BN:BN,BO:BO)</f>
        <v/>
      </c>
      <c r="B1097" t="inlineStr">
        <is>
          <t>LLC</t>
        </is>
      </c>
      <c r="C1097" t="n">
        <v>126</v>
      </c>
      <c r="D1097">
        <f>_xlfn.XLOOKUP(C1097,BH:BH,BI:BI)</f>
        <v/>
      </c>
      <c r="E1097" t="n">
        <v>26624</v>
      </c>
      <c r="F1097" t="inlineStr">
        <is>
          <t xml:space="preserve">Vuelo Ryanair Venecia-Nápoles 8 pasajeros </t>
        </is>
      </c>
      <c r="G1097" s="234" t="n">
        <v>45809</v>
      </c>
      <c r="H1097" s="234" t="n">
        <v>45841</v>
      </c>
      <c r="I1097" t="inlineStr">
        <is>
          <t>ABC</t>
        </is>
      </c>
      <c r="J1097">
        <f>_xlfn.XLOOKUP(I1097,AS:AS,AU:AU)</f>
        <v/>
      </c>
      <c r="K1097" t="inlineStr">
        <is>
          <t>EUR</t>
        </is>
      </c>
      <c r="L1097" s="238" t="n">
        <v>1952.77</v>
      </c>
      <c r="M1097">
        <f>L1097*_xlfn.XLOOKUP(K1097,AM:AM,AN:AN)</f>
        <v/>
      </c>
      <c r="N1097">
        <f>L1097*_xlfn.XLOOKUP(K1097,AM:AM,AO:AO)</f>
        <v/>
      </c>
      <c r="O1097" s="238" t="n">
        <v>0</v>
      </c>
      <c r="P1097">
        <f>O1097*_xlfn.XLOOKUP(K1097,AM:AM,AN:AN)</f>
        <v/>
      </c>
      <c r="Q1097">
        <f>O1097*_xlfn.XLOOKUP(K1097,AM:AM,AO:AO)</f>
        <v/>
      </c>
      <c r="R1097">
        <f>_xlfn.XLOOKUP(E1097,AF:AF,AG:AG)</f>
        <v/>
      </c>
      <c r="S1097">
        <f>_xlfn.XLOOKUP(E1097,AF:AF,AI:AI)</f>
        <v/>
      </c>
      <c r="T1097">
        <f>WEEKNUM(G1097)</f>
        <v/>
      </c>
      <c r="U1097">
        <f>YEAR(G1097)</f>
        <v/>
      </c>
      <c r="V1097" s="117">
        <f>IFERROR(Q1097/N1097,"0")</f>
        <v/>
      </c>
      <c r="AF1097" t="n">
        <v>34190</v>
      </c>
      <c r="AG1097" t="inlineStr">
        <is>
          <t>Shutters On The Beach</t>
        </is>
      </c>
      <c r="AH1097" t="inlineStr">
        <is>
          <t>HTL</t>
        </is>
      </c>
      <c r="AI1097" t="inlineStr">
        <is>
          <t>United States</t>
        </is>
      </c>
    </row>
    <row r="1098">
      <c r="A1098">
        <f>_xlfn.XLOOKUP(D1098,BN:BN,BO:BO)</f>
        <v/>
      </c>
      <c r="B1098" t="inlineStr">
        <is>
          <t>LLC</t>
        </is>
      </c>
      <c r="C1098" t="n">
        <v>126</v>
      </c>
      <c r="D1098">
        <f>_xlfn.XLOOKUP(C1098,BH:BH,BI:BI)</f>
        <v/>
      </c>
      <c r="E1098" t="n">
        <v>26624</v>
      </c>
      <c r="F1098" t="inlineStr">
        <is>
          <t>Vuelo Nápoles-Málaga/Ruth Cherem y Mauricio Berger</t>
        </is>
      </c>
      <c r="G1098" s="234" t="n">
        <v>45809</v>
      </c>
      <c r="H1098" s="234" t="n">
        <v>45841</v>
      </c>
      <c r="I1098" t="inlineStr">
        <is>
          <t>ABC</t>
        </is>
      </c>
      <c r="J1098">
        <f>_xlfn.XLOOKUP(I1098,AS:AS,AU:AU)</f>
        <v/>
      </c>
      <c r="K1098" t="inlineStr">
        <is>
          <t>EUR</t>
        </is>
      </c>
      <c r="L1098" s="238" t="n">
        <v>250.16</v>
      </c>
      <c r="M1098">
        <f>L1098*_xlfn.XLOOKUP(K1098,AM:AM,AN:AN)</f>
        <v/>
      </c>
      <c r="N1098">
        <f>L1098*_xlfn.XLOOKUP(K1098,AM:AM,AO:AO)</f>
        <v/>
      </c>
      <c r="O1098" s="238" t="n">
        <v>0</v>
      </c>
      <c r="P1098">
        <f>O1098*_xlfn.XLOOKUP(K1098,AM:AM,AN:AN)</f>
        <v/>
      </c>
      <c r="Q1098">
        <f>O1098*_xlfn.XLOOKUP(K1098,AM:AM,AO:AO)</f>
        <v/>
      </c>
      <c r="R1098">
        <f>_xlfn.XLOOKUP(E1098,AF:AF,AG:AG)</f>
        <v/>
      </c>
      <c r="S1098">
        <f>_xlfn.XLOOKUP(E1098,AF:AF,AI:AI)</f>
        <v/>
      </c>
      <c r="T1098">
        <f>WEEKNUM(G1098)</f>
        <v/>
      </c>
      <c r="U1098">
        <f>YEAR(G1098)</f>
        <v/>
      </c>
      <c r="V1098" s="117">
        <f>IFERROR(Q1098/N1098,"0")</f>
        <v/>
      </c>
      <c r="AF1098" t="n">
        <v>34192</v>
      </c>
      <c r="AG1098" t="inlineStr">
        <is>
          <t>Cerulean Tower Tokyu Hotel</t>
        </is>
      </c>
      <c r="AH1098" t="inlineStr">
        <is>
          <t>HTL</t>
        </is>
      </c>
      <c r="AI1098" t="inlineStr">
        <is>
          <t>Japan</t>
        </is>
      </c>
    </row>
    <row r="1099">
      <c r="A1099">
        <f>_xlfn.XLOOKUP(D1099,BN:BN,BO:BO)</f>
        <v/>
      </c>
      <c r="B1099" t="inlineStr">
        <is>
          <t>LLC</t>
        </is>
      </c>
      <c r="C1099" t="n">
        <v>126</v>
      </c>
      <c r="D1099">
        <f>_xlfn.XLOOKUP(C1099,BH:BH,BI:BI)</f>
        <v/>
      </c>
      <c r="E1099" t="n">
        <v>26624</v>
      </c>
      <c r="F1099" t="inlineStr">
        <is>
          <t>Vuelo Nápoles - Málaga/Liora Schwartz</t>
        </is>
      </c>
      <c r="G1099" s="234" t="n">
        <v>45809</v>
      </c>
      <c r="H1099" s="234" t="n">
        <v>45841</v>
      </c>
      <c r="I1099" t="inlineStr">
        <is>
          <t>ABC</t>
        </is>
      </c>
      <c r="J1099">
        <f>_xlfn.XLOOKUP(I1099,AS:AS,AU:AU)</f>
        <v/>
      </c>
      <c r="K1099" t="inlineStr">
        <is>
          <t>EUR</t>
        </is>
      </c>
      <c r="L1099" s="238" t="n">
        <v>220.16</v>
      </c>
      <c r="M1099">
        <f>L1099*_xlfn.XLOOKUP(K1099,AM:AM,AN:AN)</f>
        <v/>
      </c>
      <c r="N1099">
        <f>L1099*_xlfn.XLOOKUP(K1099,AM:AM,AO:AO)</f>
        <v/>
      </c>
      <c r="O1099" s="238" t="n">
        <v>0</v>
      </c>
      <c r="P1099">
        <f>O1099*_xlfn.XLOOKUP(K1099,AM:AM,AN:AN)</f>
        <v/>
      </c>
      <c r="Q1099">
        <f>O1099*_xlfn.XLOOKUP(K1099,AM:AM,AO:AO)</f>
        <v/>
      </c>
      <c r="R1099">
        <f>_xlfn.XLOOKUP(E1099,AF:AF,AG:AG)</f>
        <v/>
      </c>
      <c r="S1099">
        <f>_xlfn.XLOOKUP(E1099,AF:AF,AI:AI)</f>
        <v/>
      </c>
      <c r="T1099">
        <f>WEEKNUM(G1099)</f>
        <v/>
      </c>
      <c r="U1099">
        <f>YEAR(G1099)</f>
        <v/>
      </c>
      <c r="V1099" s="117">
        <f>IFERROR(Q1099/N1099,"0")</f>
        <v/>
      </c>
      <c r="AF1099" t="n">
        <v>34198</v>
      </c>
      <c r="AG1099" t="inlineStr">
        <is>
          <t>Ski Madness</t>
        </is>
      </c>
      <c r="AH1099" t="inlineStr">
        <is>
          <t>PKT</t>
        </is>
      </c>
      <c r="AI1099" t="inlineStr">
        <is>
          <t>Mexico</t>
        </is>
      </c>
    </row>
    <row r="1100">
      <c r="A1100">
        <f>_xlfn.XLOOKUP(D1100,BN:BN,BO:BO)</f>
        <v/>
      </c>
      <c r="B1100" t="inlineStr">
        <is>
          <t>LLC</t>
        </is>
      </c>
      <c r="C1100" t="n">
        <v>126</v>
      </c>
      <c r="D1100">
        <f>_xlfn.XLOOKUP(C1100,BH:BH,BI:BI)</f>
        <v/>
      </c>
      <c r="E1100" t="n">
        <v>0</v>
      </c>
      <c r="F1100" t="inlineStr">
        <is>
          <t>Fee de emisión Ryanair YNF7RY, Liora</t>
        </is>
      </c>
      <c r="G1100" s="234" t="n">
        <v>45809</v>
      </c>
      <c r="H1100" s="234" t="n">
        <v>45841</v>
      </c>
      <c r="I1100" t="inlineStr">
        <is>
          <t>HPS</t>
        </is>
      </c>
      <c r="J1100">
        <f>_xlfn.XLOOKUP(I1100,AS:AS,AU:AU)</f>
        <v/>
      </c>
      <c r="K1100" t="inlineStr">
        <is>
          <t>EUR</t>
        </is>
      </c>
      <c r="L1100" s="238" t="n">
        <v>35</v>
      </c>
      <c r="M1100">
        <f>L1100*_xlfn.XLOOKUP(K1100,AM:AM,AN:AN)</f>
        <v/>
      </c>
      <c r="N1100">
        <f>L1100*_xlfn.XLOOKUP(K1100,AM:AM,AO:AO)</f>
        <v/>
      </c>
      <c r="O1100" s="238" t="n">
        <v>35</v>
      </c>
      <c r="P1100">
        <f>O1100*_xlfn.XLOOKUP(K1100,AM:AM,AN:AN)</f>
        <v/>
      </c>
      <c r="Q1100">
        <f>O1100*_xlfn.XLOOKUP(K1100,AM:AM,AO:AO)</f>
        <v/>
      </c>
      <c r="R1100">
        <f>_xlfn.XLOOKUP(E1100,AF:AF,AG:AG)</f>
        <v/>
      </c>
      <c r="S1100">
        <f>_xlfn.XLOOKUP(E1100,AF:AF,AI:AI)</f>
        <v/>
      </c>
      <c r="T1100">
        <f>WEEKNUM(G1100)</f>
        <v/>
      </c>
      <c r="U1100">
        <f>YEAR(G1100)</f>
        <v/>
      </c>
      <c r="V1100" s="117">
        <f>IFERROR(Q1100/N1100,"0")</f>
        <v/>
      </c>
      <c r="AF1100" t="n">
        <v>34219</v>
      </c>
      <c r="AG1100" t="inlineStr">
        <is>
          <t>Le Grand HÙtel CayrÈ</t>
        </is>
      </c>
      <c r="AH1100" t="inlineStr">
        <is>
          <t>HTL</t>
        </is>
      </c>
      <c r="AI1100" t="inlineStr">
        <is>
          <t>France</t>
        </is>
      </c>
    </row>
    <row r="1101">
      <c r="A1101">
        <f>_xlfn.XLOOKUP(D1101,BN:BN,BO:BO)</f>
        <v/>
      </c>
      <c r="B1101" t="inlineStr">
        <is>
          <t>LLC</t>
        </is>
      </c>
      <c r="C1101" t="n">
        <v>126</v>
      </c>
      <c r="D1101">
        <f>_xlfn.XLOOKUP(C1101,BH:BH,BI:BI)</f>
        <v/>
      </c>
      <c r="E1101" t="n">
        <v>26591</v>
      </c>
      <c r="F1101" t="inlineStr">
        <is>
          <t>Vuelo Nápoles-Niza/Berger, Vainer y Rodal</t>
        </is>
      </c>
      <c r="G1101" s="234" t="n">
        <v>45809</v>
      </c>
      <c r="H1101" s="234" t="n">
        <v>45841</v>
      </c>
      <c r="I1101" t="inlineStr">
        <is>
          <t>ABC</t>
        </is>
      </c>
      <c r="J1101">
        <f>_xlfn.XLOOKUP(I1101,AS:AS,AU:AU)</f>
        <v/>
      </c>
      <c r="K1101" t="inlineStr">
        <is>
          <t>EUR</t>
        </is>
      </c>
      <c r="L1101" s="238" t="n">
        <v>948</v>
      </c>
      <c r="M1101">
        <f>L1101*_xlfn.XLOOKUP(K1101,AM:AM,AN:AN)</f>
        <v/>
      </c>
      <c r="N1101">
        <f>L1101*_xlfn.XLOOKUP(K1101,AM:AM,AO:AO)</f>
        <v/>
      </c>
      <c r="O1101" s="238" t="n">
        <v>297.7</v>
      </c>
      <c r="P1101">
        <f>O1101*_xlfn.XLOOKUP(K1101,AM:AM,AN:AN)</f>
        <v/>
      </c>
      <c r="Q1101">
        <f>O1101*_xlfn.XLOOKUP(K1101,AM:AM,AO:AO)</f>
        <v/>
      </c>
      <c r="R1101">
        <f>_xlfn.XLOOKUP(E1101,AF:AF,AG:AG)</f>
        <v/>
      </c>
      <c r="S1101">
        <f>_xlfn.XLOOKUP(E1101,AF:AF,AI:AI)</f>
        <v/>
      </c>
      <c r="T1101">
        <f>WEEKNUM(G1101)</f>
        <v/>
      </c>
      <c r="U1101">
        <f>YEAR(G1101)</f>
        <v/>
      </c>
      <c r="V1101" s="117">
        <f>IFERROR(Q1101/N1101,"0")</f>
        <v/>
      </c>
      <c r="AF1101" t="n">
        <v>34223</v>
      </c>
      <c r="AG1101" t="inlineStr">
        <is>
          <t>SennAir</t>
        </is>
      </c>
      <c r="AH1101" t="inlineStr">
        <is>
          <t>BBF</t>
        </is>
      </c>
      <c r="AI1101" t="inlineStr">
        <is>
          <t>Austria</t>
        </is>
      </c>
    </row>
    <row r="1102">
      <c r="A1102">
        <f>_xlfn.XLOOKUP(D1102,BN:BN,BO:BO)</f>
        <v/>
      </c>
      <c r="B1102" t="inlineStr">
        <is>
          <t>LLC</t>
        </is>
      </c>
      <c r="C1102" t="n">
        <v>126</v>
      </c>
      <c r="D1102">
        <f>_xlfn.XLOOKUP(C1102,BH:BH,BI:BI)</f>
        <v/>
      </c>
      <c r="E1102" t="n">
        <v>0</v>
      </c>
      <c r="F1102" t="inlineStr">
        <is>
          <t>Fee de emisión Vuelo Nápoles-Málaga Ruth y Bebe Mauricio</t>
        </is>
      </c>
      <c r="G1102" s="234" t="n">
        <v>45809</v>
      </c>
      <c r="H1102" s="234" t="n">
        <v>45841</v>
      </c>
      <c r="I1102" t="inlineStr">
        <is>
          <t>HPS</t>
        </is>
      </c>
      <c r="J1102">
        <f>_xlfn.XLOOKUP(I1102,AS:AS,AU:AU)</f>
        <v/>
      </c>
      <c r="K1102" t="inlineStr">
        <is>
          <t>EUR</t>
        </is>
      </c>
      <c r="L1102" s="238" t="n">
        <v>17.78</v>
      </c>
      <c r="M1102">
        <f>L1102*_xlfn.XLOOKUP(K1102,AM:AM,AN:AN)</f>
        <v/>
      </c>
      <c r="N1102">
        <f>L1102*_xlfn.XLOOKUP(K1102,AM:AM,AO:AO)</f>
        <v/>
      </c>
      <c r="O1102" s="238" t="n">
        <v>17.78</v>
      </c>
      <c r="P1102">
        <f>O1102*_xlfn.XLOOKUP(K1102,AM:AM,AN:AN)</f>
        <v/>
      </c>
      <c r="Q1102">
        <f>O1102*_xlfn.XLOOKUP(K1102,AM:AM,AO:AO)</f>
        <v/>
      </c>
      <c r="R1102">
        <f>_xlfn.XLOOKUP(E1102,AF:AF,AG:AG)</f>
        <v/>
      </c>
      <c r="S1102">
        <f>_xlfn.XLOOKUP(E1102,AF:AF,AI:AI)</f>
        <v/>
      </c>
      <c r="T1102">
        <f>WEEKNUM(G1102)</f>
        <v/>
      </c>
      <c r="U1102">
        <f>YEAR(G1102)</f>
        <v/>
      </c>
      <c r="V1102" s="117">
        <f>IFERROR(Q1102/N1102,"0")</f>
        <v/>
      </c>
      <c r="AF1102" t="n">
        <v>34229</v>
      </c>
      <c r="AG1102" t="inlineStr">
        <is>
          <t>Sixty Beverly Hills</t>
        </is>
      </c>
      <c r="AH1102" t="inlineStr">
        <is>
          <t>HTL</t>
        </is>
      </c>
      <c r="AI1102" t="inlineStr">
        <is>
          <t>United States</t>
        </is>
      </c>
    </row>
    <row r="1103">
      <c r="A1103">
        <f>_xlfn.XLOOKUP(D1103,BN:BN,BO:BO)</f>
        <v/>
      </c>
      <c r="B1103" t="inlineStr">
        <is>
          <t>LLC</t>
        </is>
      </c>
      <c r="C1103" t="n">
        <v>126</v>
      </c>
      <c r="D1103">
        <f>_xlfn.XLOOKUP(C1103,BH:BH,BI:BI)</f>
        <v/>
      </c>
      <c r="E1103" t="n">
        <v>23921</v>
      </c>
      <c r="F1103" t="inlineStr">
        <is>
          <t>Vuelo Niza-París/Ari Berger</t>
        </is>
      </c>
      <c r="G1103" s="234" t="n">
        <v>45809</v>
      </c>
      <c r="H1103" s="234" t="n">
        <v>45841</v>
      </c>
      <c r="I1103" t="inlineStr">
        <is>
          <t>VLO</t>
        </is>
      </c>
      <c r="J1103">
        <f>_xlfn.XLOOKUP(I1103,AS:AS,AU:AU)</f>
        <v/>
      </c>
      <c r="K1103" t="inlineStr">
        <is>
          <t>EUR</t>
        </is>
      </c>
      <c r="L1103" s="238" t="n">
        <v>148.86</v>
      </c>
      <c r="M1103">
        <f>L1103*_xlfn.XLOOKUP(K1103,AM:AM,AN:AN)</f>
        <v/>
      </c>
      <c r="N1103">
        <f>L1103*_xlfn.XLOOKUP(K1103,AM:AM,AO:AO)</f>
        <v/>
      </c>
      <c r="O1103" s="238" t="n">
        <v>0</v>
      </c>
      <c r="P1103">
        <f>O1103*_xlfn.XLOOKUP(K1103,AM:AM,AN:AN)</f>
        <v/>
      </c>
      <c r="Q1103">
        <f>O1103*_xlfn.XLOOKUP(K1103,AM:AM,AO:AO)</f>
        <v/>
      </c>
      <c r="R1103">
        <f>_xlfn.XLOOKUP(E1103,AF:AF,AG:AG)</f>
        <v/>
      </c>
      <c r="S1103">
        <f>_xlfn.XLOOKUP(E1103,AF:AF,AI:AI)</f>
        <v/>
      </c>
      <c r="T1103">
        <f>WEEKNUM(G1103)</f>
        <v/>
      </c>
      <c r="U1103">
        <f>YEAR(G1103)</f>
        <v/>
      </c>
      <c r="V1103" s="117">
        <f>IFERROR(Q1103/N1103,"0")</f>
        <v/>
      </c>
      <c r="AF1103" t="n">
        <v>34231</v>
      </c>
      <c r="AG1103" t="inlineStr">
        <is>
          <t>HOTEL ALFONSO XIII</t>
        </is>
      </c>
      <c r="AH1103" t="inlineStr">
        <is>
          <t>HTL</t>
        </is>
      </c>
      <c r="AI1103" t="inlineStr">
        <is>
          <t>Spain</t>
        </is>
      </c>
    </row>
    <row r="1104">
      <c r="A1104">
        <f>_xlfn.XLOOKUP(D1104,BN:BN,BO:BO)</f>
        <v/>
      </c>
      <c r="B1104" t="inlineStr">
        <is>
          <t>LLC</t>
        </is>
      </c>
      <c r="C1104" t="n">
        <v>126</v>
      </c>
      <c r="D1104">
        <f>_xlfn.XLOOKUP(C1104,BH:BH,BI:BI)</f>
        <v/>
      </c>
      <c r="E1104" t="n">
        <v>23921</v>
      </c>
      <c r="F1104" t="inlineStr">
        <is>
          <t>Vuelo Niza-París/Sandra Vainer</t>
        </is>
      </c>
      <c r="G1104" s="234" t="n">
        <v>45809</v>
      </c>
      <c r="H1104" s="234" t="n">
        <v>45841</v>
      </c>
      <c r="I1104" t="inlineStr">
        <is>
          <t>VLO</t>
        </is>
      </c>
      <c r="J1104">
        <f>_xlfn.XLOOKUP(I1104,AS:AS,AU:AU)</f>
        <v/>
      </c>
      <c r="K1104" t="inlineStr">
        <is>
          <t>EUR</t>
        </is>
      </c>
      <c r="L1104" s="238" t="n">
        <v>148.86</v>
      </c>
      <c r="M1104">
        <f>L1104*_xlfn.XLOOKUP(K1104,AM:AM,AN:AN)</f>
        <v/>
      </c>
      <c r="N1104">
        <f>L1104*_xlfn.XLOOKUP(K1104,AM:AM,AO:AO)</f>
        <v/>
      </c>
      <c r="O1104" s="238" t="n">
        <v>0</v>
      </c>
      <c r="P1104">
        <f>O1104*_xlfn.XLOOKUP(K1104,AM:AM,AN:AN)</f>
        <v/>
      </c>
      <c r="Q1104">
        <f>O1104*_xlfn.XLOOKUP(K1104,AM:AM,AO:AO)</f>
        <v/>
      </c>
      <c r="R1104">
        <f>_xlfn.XLOOKUP(E1104,AF:AF,AG:AG)</f>
        <v/>
      </c>
      <c r="S1104">
        <f>_xlfn.XLOOKUP(E1104,AF:AF,AI:AI)</f>
        <v/>
      </c>
      <c r="T1104">
        <f>WEEKNUM(G1104)</f>
        <v/>
      </c>
      <c r="U1104">
        <f>YEAR(G1104)</f>
        <v/>
      </c>
      <c r="V1104" s="117">
        <f>IFERROR(Q1104/N1104,"0")</f>
        <v/>
      </c>
      <c r="AF1104" t="n">
        <v>34236</v>
      </c>
      <c r="AG1104" t="inlineStr">
        <is>
          <t>Four Seasons The Nam Hai</t>
        </is>
      </c>
      <c r="AH1104" t="inlineStr">
        <is>
          <t>HTL</t>
        </is>
      </c>
      <c r="AI1104" t="inlineStr">
        <is>
          <t>Vietnam</t>
        </is>
      </c>
    </row>
    <row r="1105">
      <c r="A1105">
        <f>_xlfn.XLOOKUP(D1105,BN:BN,BO:BO)</f>
        <v/>
      </c>
      <c r="B1105" t="inlineStr">
        <is>
          <t>LLC</t>
        </is>
      </c>
      <c r="C1105" t="n">
        <v>126</v>
      </c>
      <c r="D1105">
        <f>_xlfn.XLOOKUP(C1105,BH:BH,BI:BI)</f>
        <v/>
      </c>
      <c r="E1105" t="n">
        <v>23921</v>
      </c>
      <c r="F1105" t="inlineStr">
        <is>
          <t>Vuelo Niza-París/Tamara Berger</t>
        </is>
      </c>
      <c r="G1105" s="234" t="n">
        <v>45809</v>
      </c>
      <c r="H1105" s="234" t="n">
        <v>45841</v>
      </c>
      <c r="I1105" t="inlineStr">
        <is>
          <t>VLO</t>
        </is>
      </c>
      <c r="J1105">
        <f>_xlfn.XLOOKUP(I1105,AS:AS,AU:AU)</f>
        <v/>
      </c>
      <c r="K1105" t="inlineStr">
        <is>
          <t>EUR</t>
        </is>
      </c>
      <c r="L1105" s="238" t="n">
        <v>148.86</v>
      </c>
      <c r="M1105">
        <f>L1105*_xlfn.XLOOKUP(K1105,AM:AM,AN:AN)</f>
        <v/>
      </c>
      <c r="N1105">
        <f>L1105*_xlfn.XLOOKUP(K1105,AM:AM,AO:AO)</f>
        <v/>
      </c>
      <c r="O1105" s="238" t="n">
        <v>0</v>
      </c>
      <c r="P1105">
        <f>O1105*_xlfn.XLOOKUP(K1105,AM:AM,AN:AN)</f>
        <v/>
      </c>
      <c r="Q1105">
        <f>O1105*_xlfn.XLOOKUP(K1105,AM:AM,AO:AO)</f>
        <v/>
      </c>
      <c r="R1105">
        <f>_xlfn.XLOOKUP(E1105,AF:AF,AG:AG)</f>
        <v/>
      </c>
      <c r="S1105">
        <f>_xlfn.XLOOKUP(E1105,AF:AF,AI:AI)</f>
        <v/>
      </c>
      <c r="T1105">
        <f>WEEKNUM(G1105)</f>
        <v/>
      </c>
      <c r="U1105">
        <f>YEAR(G1105)</f>
        <v/>
      </c>
      <c r="V1105" s="117">
        <f>IFERROR(Q1105/N1105,"0")</f>
        <v/>
      </c>
      <c r="AF1105" t="n">
        <v>34255</v>
      </c>
      <c r="AG1105" t="inlineStr">
        <is>
          <t>Hotel Experimental Marais</t>
        </is>
      </c>
      <c r="AH1105" t="inlineStr">
        <is>
          <t>HTL</t>
        </is>
      </c>
      <c r="AI1105" t="inlineStr">
        <is>
          <t>France</t>
        </is>
      </c>
    </row>
    <row r="1106">
      <c r="A1106">
        <f>_xlfn.XLOOKUP(D1106,BN:BN,BO:BO)</f>
        <v/>
      </c>
      <c r="B1106" t="inlineStr">
        <is>
          <t>LLC</t>
        </is>
      </c>
      <c r="C1106" t="n">
        <v>126</v>
      </c>
      <c r="D1106">
        <f>_xlfn.XLOOKUP(C1106,BH:BH,BI:BI)</f>
        <v/>
      </c>
      <c r="E1106" t="n">
        <v>23921</v>
      </c>
      <c r="F1106" t="inlineStr">
        <is>
          <t>Vuelo Niza-París/Michelle Rodal</t>
        </is>
      </c>
      <c r="G1106" s="234" t="n">
        <v>45809</v>
      </c>
      <c r="H1106" s="234" t="n">
        <v>45841</v>
      </c>
      <c r="I1106" t="inlineStr">
        <is>
          <t>VLO</t>
        </is>
      </c>
      <c r="J1106">
        <f>_xlfn.XLOOKUP(I1106,AS:AS,AU:AU)</f>
        <v/>
      </c>
      <c r="K1106" t="inlineStr">
        <is>
          <t>EUR</t>
        </is>
      </c>
      <c r="L1106" s="238" t="n">
        <v>148.86</v>
      </c>
      <c r="M1106">
        <f>L1106*_xlfn.XLOOKUP(K1106,AM:AM,AN:AN)</f>
        <v/>
      </c>
      <c r="N1106">
        <f>L1106*_xlfn.XLOOKUP(K1106,AM:AM,AO:AO)</f>
        <v/>
      </c>
      <c r="O1106" s="238" t="n">
        <v>0</v>
      </c>
      <c r="P1106">
        <f>O1106*_xlfn.XLOOKUP(K1106,AM:AM,AN:AN)</f>
        <v/>
      </c>
      <c r="Q1106">
        <f>O1106*_xlfn.XLOOKUP(K1106,AM:AM,AO:AO)</f>
        <v/>
      </c>
      <c r="R1106">
        <f>_xlfn.XLOOKUP(E1106,AF:AF,AG:AG)</f>
        <v/>
      </c>
      <c r="S1106">
        <f>_xlfn.XLOOKUP(E1106,AF:AF,AI:AI)</f>
        <v/>
      </c>
      <c r="T1106">
        <f>WEEKNUM(G1106)</f>
        <v/>
      </c>
      <c r="U1106">
        <f>YEAR(G1106)</f>
        <v/>
      </c>
      <c r="V1106" s="117">
        <f>IFERROR(Q1106/N1106,"0")</f>
        <v/>
      </c>
      <c r="AF1106" t="n">
        <v>34276</v>
      </c>
      <c r="AG1106" t="inlineStr">
        <is>
          <t>JANU TOKYO</t>
        </is>
      </c>
      <c r="AH1106" t="inlineStr">
        <is>
          <t>HTL</t>
        </is>
      </c>
      <c r="AI1106" t="inlineStr">
        <is>
          <t>Japan</t>
        </is>
      </c>
    </row>
    <row r="1107">
      <c r="A1107">
        <f>_xlfn.XLOOKUP(D1107,BN:BN,BO:BO)</f>
        <v/>
      </c>
      <c r="B1107" t="inlineStr">
        <is>
          <t>LLC</t>
        </is>
      </c>
      <c r="C1107" t="n">
        <v>126</v>
      </c>
      <c r="D1107">
        <f>_xlfn.XLOOKUP(C1107,BH:BH,BI:BI)</f>
        <v/>
      </c>
      <c r="E1107" t="n">
        <v>23921</v>
      </c>
      <c r="F1107" t="inlineStr">
        <is>
          <t>Vuelo Niza-París/Alan Rodal</t>
        </is>
      </c>
      <c r="G1107" s="234" t="n">
        <v>45809</v>
      </c>
      <c r="H1107" s="234" t="n">
        <v>45841</v>
      </c>
      <c r="I1107" t="inlineStr">
        <is>
          <t>VLO</t>
        </is>
      </c>
      <c r="J1107">
        <f>_xlfn.XLOOKUP(I1107,AS:AS,AU:AU)</f>
        <v/>
      </c>
      <c r="K1107" t="inlineStr">
        <is>
          <t>EUR</t>
        </is>
      </c>
      <c r="L1107" s="238" t="n">
        <v>148.86</v>
      </c>
      <c r="M1107">
        <f>L1107*_xlfn.XLOOKUP(K1107,AM:AM,AN:AN)</f>
        <v/>
      </c>
      <c r="N1107">
        <f>L1107*_xlfn.XLOOKUP(K1107,AM:AM,AO:AO)</f>
        <v/>
      </c>
      <c r="O1107" s="238" t="n">
        <v>0</v>
      </c>
      <c r="P1107">
        <f>O1107*_xlfn.XLOOKUP(K1107,AM:AM,AN:AN)</f>
        <v/>
      </c>
      <c r="Q1107">
        <f>O1107*_xlfn.XLOOKUP(K1107,AM:AM,AO:AO)</f>
        <v/>
      </c>
      <c r="R1107">
        <f>_xlfn.XLOOKUP(E1107,AF:AF,AG:AG)</f>
        <v/>
      </c>
      <c r="S1107">
        <f>_xlfn.XLOOKUP(E1107,AF:AF,AI:AI)</f>
        <v/>
      </c>
      <c r="T1107">
        <f>WEEKNUM(G1107)</f>
        <v/>
      </c>
      <c r="U1107">
        <f>YEAR(G1107)</f>
        <v/>
      </c>
      <c r="V1107" s="117">
        <f>IFERROR(Q1107/N1107,"0")</f>
        <v/>
      </c>
      <c r="AF1107" t="n">
        <v>34277</v>
      </c>
      <c r="AG1107" t="inlineStr">
        <is>
          <t>Homanie</t>
        </is>
      </c>
      <c r="AH1107" t="inlineStr">
        <is>
          <t>PKT</t>
        </is>
      </c>
      <c r="AI1107" t="inlineStr">
        <is>
          <t>France</t>
        </is>
      </c>
    </row>
    <row r="1108">
      <c r="A1108">
        <f>_xlfn.XLOOKUP(D1108,BN:BN,BO:BO)</f>
        <v/>
      </c>
      <c r="B1108" t="inlineStr">
        <is>
          <t>LLC</t>
        </is>
      </c>
      <c r="C1108" t="n">
        <v>126</v>
      </c>
      <c r="D1108">
        <f>_xlfn.XLOOKUP(C1108,BH:BH,BI:BI)</f>
        <v/>
      </c>
      <c r="E1108" t="n">
        <v>23921</v>
      </c>
      <c r="F1108" t="inlineStr">
        <is>
          <t>EMD Niza-París/Ari Berger</t>
        </is>
      </c>
      <c r="G1108" s="234" t="n">
        <v>45809</v>
      </c>
      <c r="H1108" s="234" t="n">
        <v>45841</v>
      </c>
      <c r="I1108" t="inlineStr">
        <is>
          <t>VLO</t>
        </is>
      </c>
      <c r="J1108">
        <f>_xlfn.XLOOKUP(I1108,AS:AS,AU:AU)</f>
        <v/>
      </c>
      <c r="K1108" t="inlineStr">
        <is>
          <t>EUR</t>
        </is>
      </c>
      <c r="L1108" s="238" t="n">
        <v>20.02</v>
      </c>
      <c r="M1108">
        <f>L1108*_xlfn.XLOOKUP(K1108,AM:AM,AN:AN)</f>
        <v/>
      </c>
      <c r="N1108">
        <f>L1108*_xlfn.XLOOKUP(K1108,AM:AM,AO:AO)</f>
        <v/>
      </c>
      <c r="O1108" s="238" t="n">
        <v>0</v>
      </c>
      <c r="P1108">
        <f>O1108*_xlfn.XLOOKUP(K1108,AM:AM,AN:AN)</f>
        <v/>
      </c>
      <c r="Q1108">
        <f>O1108*_xlfn.XLOOKUP(K1108,AM:AM,AO:AO)</f>
        <v/>
      </c>
      <c r="R1108">
        <f>_xlfn.XLOOKUP(E1108,AF:AF,AG:AG)</f>
        <v/>
      </c>
      <c r="S1108">
        <f>_xlfn.XLOOKUP(E1108,AF:AF,AI:AI)</f>
        <v/>
      </c>
      <c r="T1108">
        <f>WEEKNUM(G1108)</f>
        <v/>
      </c>
      <c r="U1108">
        <f>YEAR(G1108)</f>
        <v/>
      </c>
      <c r="V1108" s="117">
        <f>IFERROR(Q1108/N1108,"0")</f>
        <v/>
      </c>
      <c r="AF1108" t="n">
        <v>34279</v>
      </c>
      <c r="AG1108" t="inlineStr">
        <is>
          <t>Define Living at Brittmoore</t>
        </is>
      </c>
      <c r="AH1108" t="inlineStr">
        <is>
          <t>HTL</t>
        </is>
      </c>
      <c r="AI1108" t="inlineStr">
        <is>
          <t>United States</t>
        </is>
      </c>
    </row>
    <row r="1109">
      <c r="A1109">
        <f>_xlfn.XLOOKUP(D1109,BN:BN,BO:BO)</f>
        <v/>
      </c>
      <c r="B1109" t="inlineStr">
        <is>
          <t>LLC</t>
        </is>
      </c>
      <c r="C1109" t="n">
        <v>126</v>
      </c>
      <c r="D1109">
        <f>_xlfn.XLOOKUP(C1109,BH:BH,BI:BI)</f>
        <v/>
      </c>
      <c r="E1109" t="n">
        <v>23921</v>
      </c>
      <c r="F1109" t="inlineStr">
        <is>
          <t>EMD Niza-París/Sandra Vainer</t>
        </is>
      </c>
      <c r="G1109" s="234" t="n">
        <v>45809</v>
      </c>
      <c r="H1109" s="234" t="n">
        <v>45841</v>
      </c>
      <c r="I1109" t="inlineStr">
        <is>
          <t>VLO</t>
        </is>
      </c>
      <c r="J1109">
        <f>_xlfn.XLOOKUP(I1109,AS:AS,AU:AU)</f>
        <v/>
      </c>
      <c r="K1109" t="inlineStr">
        <is>
          <t>EUR</t>
        </is>
      </c>
      <c r="L1109" s="238" t="n">
        <v>20.02</v>
      </c>
      <c r="M1109">
        <f>L1109*_xlfn.XLOOKUP(K1109,AM:AM,AN:AN)</f>
        <v/>
      </c>
      <c r="N1109">
        <f>L1109*_xlfn.XLOOKUP(K1109,AM:AM,AO:AO)</f>
        <v/>
      </c>
      <c r="O1109" s="238" t="n">
        <v>0</v>
      </c>
      <c r="P1109">
        <f>O1109*_xlfn.XLOOKUP(K1109,AM:AM,AN:AN)</f>
        <v/>
      </c>
      <c r="Q1109">
        <f>O1109*_xlfn.XLOOKUP(K1109,AM:AM,AO:AO)</f>
        <v/>
      </c>
      <c r="R1109">
        <f>_xlfn.XLOOKUP(E1109,AF:AF,AG:AG)</f>
        <v/>
      </c>
      <c r="S1109">
        <f>_xlfn.XLOOKUP(E1109,AF:AF,AI:AI)</f>
        <v/>
      </c>
      <c r="T1109">
        <f>WEEKNUM(G1109)</f>
        <v/>
      </c>
      <c r="U1109">
        <f>YEAR(G1109)</f>
        <v/>
      </c>
      <c r="V1109" s="117">
        <f>IFERROR(Q1109/N1109,"0")</f>
        <v/>
      </c>
      <c r="AF1109" t="n">
        <v>34280</v>
      </c>
      <c r="AG1109" t="inlineStr">
        <is>
          <t>Hotel Zoe Fishermans Wharf</t>
        </is>
      </c>
      <c r="AH1109" t="inlineStr">
        <is>
          <t>HTL</t>
        </is>
      </c>
      <c r="AI1109" t="inlineStr">
        <is>
          <t>United States</t>
        </is>
      </c>
    </row>
    <row r="1110">
      <c r="A1110">
        <f>_xlfn.XLOOKUP(D1110,BN:BN,BO:BO)</f>
        <v/>
      </c>
      <c r="B1110" t="inlineStr">
        <is>
          <t>LLC</t>
        </is>
      </c>
      <c r="C1110" t="n">
        <v>126</v>
      </c>
      <c r="D1110">
        <f>_xlfn.XLOOKUP(C1110,BH:BH,BI:BI)</f>
        <v/>
      </c>
      <c r="E1110" t="n">
        <v>23921</v>
      </c>
      <c r="F1110" t="inlineStr">
        <is>
          <t>EMD Niza-París/Tamara Berger</t>
        </is>
      </c>
      <c r="G1110" s="234" t="n">
        <v>45809</v>
      </c>
      <c r="H1110" s="234" t="n">
        <v>45841</v>
      </c>
      <c r="I1110" t="inlineStr">
        <is>
          <t>VLO</t>
        </is>
      </c>
      <c r="J1110">
        <f>_xlfn.XLOOKUP(I1110,AS:AS,AU:AU)</f>
        <v/>
      </c>
      <c r="K1110" t="inlineStr">
        <is>
          <t>EUR</t>
        </is>
      </c>
      <c r="L1110" s="238" t="n">
        <v>20.02</v>
      </c>
      <c r="M1110">
        <f>L1110*_xlfn.XLOOKUP(K1110,AM:AM,AN:AN)</f>
        <v/>
      </c>
      <c r="N1110">
        <f>L1110*_xlfn.XLOOKUP(K1110,AM:AM,AO:AO)</f>
        <v/>
      </c>
      <c r="O1110" s="238" t="n">
        <v>0</v>
      </c>
      <c r="P1110">
        <f>O1110*_xlfn.XLOOKUP(K1110,AM:AM,AN:AN)</f>
        <v/>
      </c>
      <c r="Q1110">
        <f>O1110*_xlfn.XLOOKUP(K1110,AM:AM,AO:AO)</f>
        <v/>
      </c>
      <c r="R1110">
        <f>_xlfn.XLOOKUP(E1110,AF:AF,AG:AG)</f>
        <v/>
      </c>
      <c r="S1110">
        <f>_xlfn.XLOOKUP(E1110,AF:AF,AI:AI)</f>
        <v/>
      </c>
      <c r="T1110">
        <f>WEEKNUM(G1110)</f>
        <v/>
      </c>
      <c r="U1110">
        <f>YEAR(G1110)</f>
        <v/>
      </c>
      <c r="V1110" s="117">
        <f>IFERROR(Q1110/N1110,"0")</f>
        <v/>
      </c>
      <c r="AF1110" t="n">
        <v>34284</v>
      </c>
      <c r="AG1110" t="inlineStr">
        <is>
          <t>The Langham London</t>
        </is>
      </c>
      <c r="AH1110" t="inlineStr">
        <is>
          <t>HTL</t>
        </is>
      </c>
      <c r="AI1110" t="inlineStr">
        <is>
          <t>United Kingdom</t>
        </is>
      </c>
    </row>
    <row r="1111">
      <c r="A1111">
        <f>_xlfn.XLOOKUP(D1111,BN:BN,BO:BO)</f>
        <v/>
      </c>
      <c r="B1111" t="inlineStr">
        <is>
          <t>LLC</t>
        </is>
      </c>
      <c r="C1111" t="n">
        <v>126</v>
      </c>
      <c r="D1111">
        <f>_xlfn.XLOOKUP(C1111,BH:BH,BI:BI)</f>
        <v/>
      </c>
      <c r="E1111" t="n">
        <v>23921</v>
      </c>
      <c r="F1111" t="inlineStr">
        <is>
          <t>EMD Niza-París/Michelle Rodal</t>
        </is>
      </c>
      <c r="G1111" s="234" t="n">
        <v>45809</v>
      </c>
      <c r="H1111" s="234" t="n">
        <v>45841</v>
      </c>
      <c r="I1111" t="inlineStr">
        <is>
          <t>VLO</t>
        </is>
      </c>
      <c r="J1111">
        <f>_xlfn.XLOOKUP(I1111,AS:AS,AU:AU)</f>
        <v/>
      </c>
      <c r="K1111" t="inlineStr">
        <is>
          <t>EUR</t>
        </is>
      </c>
      <c r="L1111" s="238" t="n">
        <v>20.02</v>
      </c>
      <c r="M1111">
        <f>L1111*_xlfn.XLOOKUP(K1111,AM:AM,AN:AN)</f>
        <v/>
      </c>
      <c r="N1111">
        <f>L1111*_xlfn.XLOOKUP(K1111,AM:AM,AO:AO)</f>
        <v/>
      </c>
      <c r="O1111" s="238" t="n">
        <v>0</v>
      </c>
      <c r="P1111">
        <f>O1111*_xlfn.XLOOKUP(K1111,AM:AM,AN:AN)</f>
        <v/>
      </c>
      <c r="Q1111">
        <f>O1111*_xlfn.XLOOKUP(K1111,AM:AM,AO:AO)</f>
        <v/>
      </c>
      <c r="R1111">
        <f>_xlfn.XLOOKUP(E1111,AF:AF,AG:AG)</f>
        <v/>
      </c>
      <c r="S1111">
        <f>_xlfn.XLOOKUP(E1111,AF:AF,AI:AI)</f>
        <v/>
      </c>
      <c r="T1111">
        <f>WEEKNUM(G1111)</f>
        <v/>
      </c>
      <c r="U1111">
        <f>YEAR(G1111)</f>
        <v/>
      </c>
      <c r="V1111" s="117">
        <f>IFERROR(Q1111/N1111,"0")</f>
        <v/>
      </c>
      <c r="AF1111" t="n">
        <v>34292</v>
      </c>
      <c r="AG1111" t="inlineStr">
        <is>
          <t>Kap Caroso</t>
        </is>
      </c>
      <c r="AH1111" t="inlineStr">
        <is>
          <t>HTL</t>
        </is>
      </c>
      <c r="AI1111" t="inlineStr">
        <is>
          <t>Indonesia</t>
        </is>
      </c>
    </row>
    <row r="1112">
      <c r="A1112">
        <f>_xlfn.XLOOKUP(D1112,BN:BN,BO:BO)</f>
        <v/>
      </c>
      <c r="B1112" t="inlineStr">
        <is>
          <t>LLC</t>
        </is>
      </c>
      <c r="C1112" t="n">
        <v>126</v>
      </c>
      <c r="D1112">
        <f>_xlfn.XLOOKUP(C1112,BH:BH,BI:BI)</f>
        <v/>
      </c>
      <c r="E1112" t="n">
        <v>23921</v>
      </c>
      <c r="F1112" t="inlineStr">
        <is>
          <t>EMD Niza-París/Alan Rodal</t>
        </is>
      </c>
      <c r="G1112" s="234" t="n">
        <v>45809</v>
      </c>
      <c r="H1112" s="234" t="n">
        <v>45841</v>
      </c>
      <c r="I1112" t="inlineStr">
        <is>
          <t>VLO</t>
        </is>
      </c>
      <c r="J1112">
        <f>_xlfn.XLOOKUP(I1112,AS:AS,AU:AU)</f>
        <v/>
      </c>
      <c r="K1112" t="inlineStr">
        <is>
          <t>EUR</t>
        </is>
      </c>
      <c r="L1112" s="238" t="n">
        <v>20.02</v>
      </c>
      <c r="M1112">
        <f>L1112*_xlfn.XLOOKUP(K1112,AM:AM,AN:AN)</f>
        <v/>
      </c>
      <c r="N1112">
        <f>L1112*_xlfn.XLOOKUP(K1112,AM:AM,AO:AO)</f>
        <v/>
      </c>
      <c r="O1112" s="238" t="n">
        <v>0</v>
      </c>
      <c r="P1112">
        <f>O1112*_xlfn.XLOOKUP(K1112,AM:AM,AN:AN)</f>
        <v/>
      </c>
      <c r="Q1112">
        <f>O1112*_xlfn.XLOOKUP(K1112,AM:AM,AO:AO)</f>
        <v/>
      </c>
      <c r="R1112">
        <f>_xlfn.XLOOKUP(E1112,AF:AF,AG:AG)</f>
        <v/>
      </c>
      <c r="S1112">
        <f>_xlfn.XLOOKUP(E1112,AF:AF,AI:AI)</f>
        <v/>
      </c>
      <c r="T1112">
        <f>WEEKNUM(G1112)</f>
        <v/>
      </c>
      <c r="U1112">
        <f>YEAR(G1112)</f>
        <v/>
      </c>
      <c r="V1112" s="117">
        <f>IFERROR(Q1112/N1112,"0")</f>
        <v/>
      </c>
      <c r="AF1112" t="n">
        <v>34293</v>
      </c>
      <c r="AG1112" t="inlineStr">
        <is>
          <t>Boeki Up</t>
        </is>
      </c>
      <c r="AH1112" t="inlineStr">
        <is>
          <t>PKT</t>
        </is>
      </c>
      <c r="AI1112" t="inlineStr">
        <is>
          <t>Japan</t>
        </is>
      </c>
    </row>
    <row r="1113">
      <c r="A1113">
        <f>_xlfn.XLOOKUP(D1113,BN:BN,BO:BO)</f>
        <v/>
      </c>
      <c r="B1113" t="inlineStr">
        <is>
          <t>LLC</t>
        </is>
      </c>
      <c r="C1113" t="n">
        <v>126</v>
      </c>
      <c r="D1113">
        <f>_xlfn.XLOOKUP(C1113,BH:BH,BI:BI)</f>
        <v/>
      </c>
      <c r="E1113" t="n">
        <v>0</v>
      </c>
      <c r="F1113" t="inlineStr">
        <is>
          <t xml:space="preserve">Fee de emisión vuelo de NCE-ORY 5 pasajeros </t>
        </is>
      </c>
      <c r="G1113" s="234" t="n">
        <v>45809</v>
      </c>
      <c r="H1113" s="234" t="n">
        <v>45841</v>
      </c>
      <c r="I1113" t="inlineStr">
        <is>
          <t>HPS</t>
        </is>
      </c>
      <c r="J1113">
        <f>_xlfn.XLOOKUP(I1113,AS:AS,AU:AU)</f>
        <v/>
      </c>
      <c r="K1113" t="inlineStr">
        <is>
          <t>EUR</t>
        </is>
      </c>
      <c r="L1113" s="238" t="n">
        <v>271</v>
      </c>
      <c r="M1113">
        <f>L1113*_xlfn.XLOOKUP(K1113,AM:AM,AN:AN)</f>
        <v/>
      </c>
      <c r="N1113">
        <f>L1113*_xlfn.XLOOKUP(K1113,AM:AM,AO:AO)</f>
        <v/>
      </c>
      <c r="O1113" s="238" t="n">
        <v>271</v>
      </c>
      <c r="P1113">
        <f>O1113*_xlfn.XLOOKUP(K1113,AM:AM,AN:AN)</f>
        <v/>
      </c>
      <c r="Q1113">
        <f>O1113*_xlfn.XLOOKUP(K1113,AM:AM,AO:AO)</f>
        <v/>
      </c>
      <c r="R1113">
        <f>_xlfn.XLOOKUP(E1113,AF:AF,AG:AG)</f>
        <v/>
      </c>
      <c r="S1113">
        <f>_xlfn.XLOOKUP(E1113,AF:AF,AI:AI)</f>
        <v/>
      </c>
      <c r="T1113">
        <f>WEEKNUM(G1113)</f>
        <v/>
      </c>
      <c r="U1113">
        <f>YEAR(G1113)</f>
        <v/>
      </c>
      <c r="V1113" s="117">
        <f>IFERROR(Q1113/N1113,"0")</f>
        <v/>
      </c>
      <c r="AF1113" t="n">
        <v>34295</v>
      </c>
      <c r="AG1113" t="inlineStr">
        <is>
          <t>Curious Korea</t>
        </is>
      </c>
      <c r="AH1113" t="inlineStr">
        <is>
          <t>PKT</t>
        </is>
      </c>
      <c r="AI1113" t="inlineStr">
        <is>
          <t>South Korea</t>
        </is>
      </c>
    </row>
    <row r="1114">
      <c r="A1114">
        <f>_xlfn.XLOOKUP(D1114,BN:BN,BO:BO)</f>
        <v/>
      </c>
      <c r="B1114" t="inlineStr">
        <is>
          <t>LLC</t>
        </is>
      </c>
      <c r="C1114" t="n">
        <v>126</v>
      </c>
      <c r="D1114">
        <f>_xlfn.XLOOKUP(C1114,BH:BH,BI:BI)</f>
        <v/>
      </c>
      <c r="E1114" t="n">
        <v>23921</v>
      </c>
      <c r="F1114" t="inlineStr">
        <is>
          <t>Vuelo Niza-París/Liora Schwartz</t>
        </is>
      </c>
      <c r="G1114" s="234" t="n">
        <v>45809</v>
      </c>
      <c r="H1114" s="234" t="n">
        <v>45841</v>
      </c>
      <c r="I1114" t="inlineStr">
        <is>
          <t>VLO</t>
        </is>
      </c>
      <c r="J1114">
        <f>_xlfn.XLOOKUP(I1114,AS:AS,AU:AU)</f>
        <v/>
      </c>
      <c r="K1114" t="inlineStr">
        <is>
          <t>EUR</t>
        </is>
      </c>
      <c r="L1114" s="238" t="n">
        <v>147.46</v>
      </c>
      <c r="M1114">
        <f>L1114*_xlfn.XLOOKUP(K1114,AM:AM,AN:AN)</f>
        <v/>
      </c>
      <c r="N1114">
        <f>L1114*_xlfn.XLOOKUP(K1114,AM:AM,AO:AO)</f>
        <v/>
      </c>
      <c r="O1114" s="238" t="n">
        <v>0</v>
      </c>
      <c r="P1114">
        <f>O1114*_xlfn.XLOOKUP(K1114,AM:AM,AN:AN)</f>
        <v/>
      </c>
      <c r="Q1114">
        <f>O1114*_xlfn.XLOOKUP(K1114,AM:AM,AO:AO)</f>
        <v/>
      </c>
      <c r="R1114">
        <f>_xlfn.XLOOKUP(E1114,AF:AF,AG:AG)</f>
        <v/>
      </c>
      <c r="S1114">
        <f>_xlfn.XLOOKUP(E1114,AF:AF,AI:AI)</f>
        <v/>
      </c>
      <c r="T1114">
        <f>WEEKNUM(G1114)</f>
        <v/>
      </c>
      <c r="U1114">
        <f>YEAR(G1114)</f>
        <v/>
      </c>
      <c r="V1114" s="117">
        <f>IFERROR(Q1114/N1114,"0")</f>
        <v/>
      </c>
      <c r="AF1114" t="n">
        <v>34338</v>
      </c>
      <c r="AG1114" t="inlineStr">
        <is>
          <t>Hotel Ritz Paris</t>
        </is>
      </c>
      <c r="AH1114" t="inlineStr">
        <is>
          <t>HTL</t>
        </is>
      </c>
      <c r="AI1114" t="inlineStr">
        <is>
          <t>France</t>
        </is>
      </c>
    </row>
    <row r="1115">
      <c r="A1115">
        <f>_xlfn.XLOOKUP(D1115,BN:BN,BO:BO)</f>
        <v/>
      </c>
      <c r="B1115" t="inlineStr">
        <is>
          <t>LLC</t>
        </is>
      </c>
      <c r="C1115" t="n">
        <v>126</v>
      </c>
      <c r="D1115">
        <f>_xlfn.XLOOKUP(C1115,BH:BH,BI:BI)</f>
        <v/>
      </c>
      <c r="E1115" t="n">
        <v>23921</v>
      </c>
      <c r="F1115" t="inlineStr">
        <is>
          <t>EMD Niza-París/Liora Schwartz</t>
        </is>
      </c>
      <c r="G1115" s="234" t="n">
        <v>45809</v>
      </c>
      <c r="H1115" s="234" t="n">
        <v>45841</v>
      </c>
      <c r="I1115" t="inlineStr">
        <is>
          <t>VLO</t>
        </is>
      </c>
      <c r="J1115">
        <f>_xlfn.XLOOKUP(I1115,AS:AS,AU:AU)</f>
        <v/>
      </c>
      <c r="K1115" t="inlineStr">
        <is>
          <t>EUR</t>
        </is>
      </c>
      <c r="L1115" s="238" t="n">
        <v>19.9</v>
      </c>
      <c r="M1115">
        <f>L1115*_xlfn.XLOOKUP(K1115,AM:AM,AN:AN)</f>
        <v/>
      </c>
      <c r="N1115">
        <f>L1115*_xlfn.XLOOKUP(K1115,AM:AM,AO:AO)</f>
        <v/>
      </c>
      <c r="O1115" s="238" t="n">
        <v>0</v>
      </c>
      <c r="P1115">
        <f>O1115*_xlfn.XLOOKUP(K1115,AM:AM,AN:AN)</f>
        <v/>
      </c>
      <c r="Q1115">
        <f>O1115*_xlfn.XLOOKUP(K1115,AM:AM,AO:AO)</f>
        <v/>
      </c>
      <c r="R1115">
        <f>_xlfn.XLOOKUP(E1115,AF:AF,AG:AG)</f>
        <v/>
      </c>
      <c r="S1115">
        <f>_xlfn.XLOOKUP(E1115,AF:AF,AI:AI)</f>
        <v/>
      </c>
      <c r="T1115">
        <f>WEEKNUM(G1115)</f>
        <v/>
      </c>
      <c r="U1115">
        <f>YEAR(G1115)</f>
        <v/>
      </c>
      <c r="V1115" s="117">
        <f>IFERROR(Q1115/N1115,"0")</f>
        <v/>
      </c>
      <c r="AF1115" t="n">
        <v>34251</v>
      </c>
      <c r="AG1115" t="inlineStr">
        <is>
          <t>Hotel Experimental Marais</t>
        </is>
      </c>
      <c r="AH1115" t="inlineStr">
        <is>
          <t>HTL</t>
        </is>
      </c>
      <c r="AI1115" t="inlineStr">
        <is>
          <t>France</t>
        </is>
      </c>
    </row>
    <row r="1116">
      <c r="A1116">
        <f>_xlfn.XLOOKUP(D1116,BN:BN,BO:BO)</f>
        <v/>
      </c>
      <c r="B1116" t="inlineStr">
        <is>
          <t>LLC</t>
        </is>
      </c>
      <c r="C1116" t="n">
        <v>126</v>
      </c>
      <c r="D1116">
        <f>_xlfn.XLOOKUP(C1116,BH:BH,BI:BI)</f>
        <v/>
      </c>
      <c r="E1116" t="n">
        <v>0</v>
      </c>
      <c r="F1116" t="inlineStr">
        <is>
          <t>Fee de emisión Vuelo Nápoles-Niza , Liora INZZKX</t>
        </is>
      </c>
      <c r="G1116" s="234" t="n">
        <v>45809</v>
      </c>
      <c r="H1116" s="234" t="n">
        <v>45841</v>
      </c>
      <c r="I1116" t="inlineStr">
        <is>
          <t>HPS</t>
        </is>
      </c>
      <c r="J1116">
        <f>_xlfn.XLOOKUP(I1116,AS:AS,AU:AU)</f>
        <v/>
      </c>
      <c r="K1116" t="inlineStr">
        <is>
          <t>EUR</t>
        </is>
      </c>
      <c r="L1116" s="238" t="n">
        <v>62</v>
      </c>
      <c r="M1116">
        <f>L1116*_xlfn.XLOOKUP(K1116,AM:AM,AN:AN)</f>
        <v/>
      </c>
      <c r="N1116">
        <f>L1116*_xlfn.XLOOKUP(K1116,AM:AM,AO:AO)</f>
        <v/>
      </c>
      <c r="O1116" s="238" t="n">
        <v>62</v>
      </c>
      <c r="P1116">
        <f>O1116*_xlfn.XLOOKUP(K1116,AM:AM,AN:AN)</f>
        <v/>
      </c>
      <c r="Q1116">
        <f>O1116*_xlfn.XLOOKUP(K1116,AM:AM,AO:AO)</f>
        <v/>
      </c>
      <c r="R1116">
        <f>_xlfn.XLOOKUP(E1116,AF:AF,AG:AG)</f>
        <v/>
      </c>
      <c r="S1116">
        <f>_xlfn.XLOOKUP(E1116,AF:AF,AI:AI)</f>
        <v/>
      </c>
      <c r="T1116">
        <f>WEEKNUM(G1116)</f>
        <v/>
      </c>
      <c r="U1116">
        <f>YEAR(G1116)</f>
        <v/>
      </c>
      <c r="V1116" s="117">
        <f>IFERROR(Q1116/N1116,"0")</f>
        <v/>
      </c>
      <c r="AF1116" t="n">
        <v>33519</v>
      </c>
      <c r="AG1116" t="inlineStr">
        <is>
          <t>WYNN AND ENCORE LAS VEGAS</t>
        </is>
      </c>
      <c r="AH1116" t="inlineStr">
        <is>
          <t>HTL</t>
        </is>
      </c>
      <c r="AI1116" t="inlineStr">
        <is>
          <t>United States</t>
        </is>
      </c>
    </row>
    <row r="1117">
      <c r="A1117">
        <f>_xlfn.XLOOKUP(D1117,BN:BN,BO:BO)</f>
        <v/>
      </c>
      <c r="B1117" t="inlineStr">
        <is>
          <t>LLC</t>
        </is>
      </c>
      <c r="C1117" t="n">
        <v>126</v>
      </c>
      <c r="D1117">
        <f>_xlfn.XLOOKUP(C1117,BH:BH,BI:BI)</f>
        <v/>
      </c>
      <c r="E1117" t="n">
        <v>26591</v>
      </c>
      <c r="F1117" t="inlineStr">
        <is>
          <t>Vuelo Nápoles-Niza/Liora Schwartz</t>
        </is>
      </c>
      <c r="G1117" s="234" t="n">
        <v>45809</v>
      </c>
      <c r="H1117" s="234" t="n">
        <v>45841</v>
      </c>
      <c r="I1117" t="inlineStr">
        <is>
          <t>ABC</t>
        </is>
      </c>
      <c r="J1117">
        <f>_xlfn.XLOOKUP(I1117,AS:AS,AU:AU)</f>
        <v/>
      </c>
      <c r="K1117" t="inlineStr">
        <is>
          <t>EUR</t>
        </is>
      </c>
      <c r="L1117" s="238" t="n">
        <v>133.07</v>
      </c>
      <c r="M1117">
        <f>L1117*_xlfn.XLOOKUP(K1117,AM:AM,AN:AN)</f>
        <v/>
      </c>
      <c r="N1117">
        <f>L1117*_xlfn.XLOOKUP(K1117,AM:AM,AO:AO)</f>
        <v/>
      </c>
      <c r="O1117" s="238" t="n">
        <v>0</v>
      </c>
      <c r="P1117">
        <f>O1117*_xlfn.XLOOKUP(K1117,AM:AM,AN:AN)</f>
        <v/>
      </c>
      <c r="Q1117">
        <f>O1117*_xlfn.XLOOKUP(K1117,AM:AM,AO:AO)</f>
        <v/>
      </c>
      <c r="R1117">
        <f>_xlfn.XLOOKUP(E1117,AF:AF,AG:AG)</f>
        <v/>
      </c>
      <c r="S1117">
        <f>_xlfn.XLOOKUP(E1117,AF:AF,AI:AI)</f>
        <v/>
      </c>
      <c r="T1117">
        <f>WEEKNUM(G1117)</f>
        <v/>
      </c>
      <c r="U1117">
        <f>YEAR(G1117)</f>
        <v/>
      </c>
      <c r="V1117" s="117">
        <f>IFERROR(Q1117/N1117,"0")</f>
        <v/>
      </c>
      <c r="AF1117" t="n">
        <v>33969</v>
      </c>
      <c r="AG1117" t="inlineStr">
        <is>
          <t>Hotel Indigo Downtown</t>
        </is>
      </c>
      <c r="AH1117" t="inlineStr">
        <is>
          <t>HTL</t>
        </is>
      </c>
      <c r="AI1117" t="inlineStr">
        <is>
          <t>United Arab Emirates</t>
        </is>
      </c>
    </row>
    <row r="1118">
      <c r="A1118">
        <f>_xlfn.XLOOKUP(D1118,BN:BN,BO:BO)</f>
        <v/>
      </c>
      <c r="B1118" t="inlineStr">
        <is>
          <t>LLC</t>
        </is>
      </c>
      <c r="C1118" t="n">
        <v>126</v>
      </c>
      <c r="D1118">
        <f>_xlfn.XLOOKUP(C1118,BH:BH,BI:BI)</f>
        <v/>
      </c>
      <c r="E1118" t="n">
        <v>0</v>
      </c>
      <c r="F1118" t="inlineStr">
        <is>
          <t xml:space="preserve">Fee de emisión K9BJL6B Easy Jet Liora Napoles a NIza </t>
        </is>
      </c>
      <c r="G1118" s="234" t="n">
        <v>45809</v>
      </c>
      <c r="H1118" s="234" t="n">
        <v>45841</v>
      </c>
      <c r="I1118" t="inlineStr">
        <is>
          <t>HPS</t>
        </is>
      </c>
      <c r="J1118">
        <f>_xlfn.XLOOKUP(I1118,AS:AS,AU:AU)</f>
        <v/>
      </c>
      <c r="K1118" t="inlineStr">
        <is>
          <t>EUR</t>
        </is>
      </c>
      <c r="L1118" s="238" t="n">
        <v>47</v>
      </c>
      <c r="M1118">
        <f>L1118*_xlfn.XLOOKUP(K1118,AM:AM,AN:AN)</f>
        <v/>
      </c>
      <c r="N1118">
        <f>L1118*_xlfn.XLOOKUP(K1118,AM:AM,AO:AO)</f>
        <v/>
      </c>
      <c r="O1118" s="238" t="n">
        <v>47</v>
      </c>
      <c r="P1118">
        <f>O1118*_xlfn.XLOOKUP(K1118,AM:AM,AN:AN)</f>
        <v/>
      </c>
      <c r="Q1118">
        <f>O1118*_xlfn.XLOOKUP(K1118,AM:AM,AO:AO)</f>
        <v/>
      </c>
      <c r="R1118">
        <f>_xlfn.XLOOKUP(E1118,AF:AF,AG:AG)</f>
        <v/>
      </c>
      <c r="S1118">
        <f>_xlfn.XLOOKUP(E1118,AF:AF,AI:AI)</f>
        <v/>
      </c>
      <c r="T1118">
        <f>WEEKNUM(G1118)</f>
        <v/>
      </c>
      <c r="U1118">
        <f>YEAR(G1118)</f>
        <v/>
      </c>
      <c r="V1118" s="117">
        <f>IFERROR(Q1118/N1118,"0")</f>
        <v/>
      </c>
      <c r="AF1118" t="n">
        <v>33964</v>
      </c>
      <c r="AG1118" t="inlineStr">
        <is>
          <t>Hospedaje Brown's Hotel</t>
        </is>
      </c>
      <c r="AH1118" t="inlineStr">
        <is>
          <t>HTL</t>
        </is>
      </c>
      <c r="AI1118" t="inlineStr">
        <is>
          <t>United Kingdom</t>
        </is>
      </c>
    </row>
    <row r="1119">
      <c r="A1119">
        <f>_xlfn.XLOOKUP(D1119,BN:BN,BO:BO)</f>
        <v/>
      </c>
      <c r="B1119" t="inlineStr">
        <is>
          <t>LLC</t>
        </is>
      </c>
      <c r="C1119" t="n">
        <v>126</v>
      </c>
      <c r="D1119">
        <f>_xlfn.XLOOKUP(C1119,BH:BH,BI:BI)</f>
        <v/>
      </c>
      <c r="E1119" t="n">
        <v>28849</v>
      </c>
      <c r="F1119" t="inlineStr">
        <is>
          <t>Hospedaje en Roma Ari Berger</t>
        </is>
      </c>
      <c r="G1119" s="234" t="n">
        <v>45820</v>
      </c>
      <c r="H1119" s="234" t="n">
        <v>45821</v>
      </c>
      <c r="I1119" t="inlineStr">
        <is>
          <t>HTL</t>
        </is>
      </c>
      <c r="J1119">
        <f>_xlfn.XLOOKUP(I1119,AS:AS,AU:AU)</f>
        <v/>
      </c>
      <c r="K1119" t="inlineStr">
        <is>
          <t>EUR</t>
        </is>
      </c>
      <c r="L1119" s="238" t="n">
        <v>720</v>
      </c>
      <c r="M1119">
        <f>L1119*_xlfn.XLOOKUP(K1119,AM:AM,AN:AN)</f>
        <v/>
      </c>
      <c r="N1119">
        <f>L1119*_xlfn.XLOOKUP(K1119,AM:AM,AO:AO)</f>
        <v/>
      </c>
      <c r="O1119" s="238" t="n">
        <v>60.76</v>
      </c>
      <c r="P1119">
        <f>O1119*_xlfn.XLOOKUP(K1119,AM:AM,AN:AN)</f>
        <v/>
      </c>
      <c r="Q1119">
        <f>O1119*_xlfn.XLOOKUP(K1119,AM:AM,AO:AO)</f>
        <v/>
      </c>
      <c r="R1119">
        <f>_xlfn.XLOOKUP(E1119,AF:AF,AG:AG)</f>
        <v/>
      </c>
      <c r="S1119">
        <f>_xlfn.XLOOKUP(E1119,AF:AF,AI:AI)</f>
        <v/>
      </c>
      <c r="T1119">
        <f>WEEKNUM(G1119)</f>
        <v/>
      </c>
      <c r="U1119">
        <f>YEAR(G1119)</f>
        <v/>
      </c>
      <c r="V1119" s="117">
        <f>IFERROR(Q1119/N1119,"0")</f>
        <v/>
      </c>
      <c r="AF1119" t="n">
        <v>33615</v>
      </c>
      <c r="AG1119" t="inlineStr">
        <is>
          <t>FOUR SEASONS RESORT LOS CABOS AT COSTA PALMAS</t>
        </is>
      </c>
      <c r="AH1119" t="inlineStr">
        <is>
          <t>HTL</t>
        </is>
      </c>
      <c r="AI1119" t="inlineStr">
        <is>
          <t>Mexico</t>
        </is>
      </c>
    </row>
    <row r="1120">
      <c r="A1120">
        <f>_xlfn.XLOOKUP(D1120,BN:BN,BO:BO)</f>
        <v/>
      </c>
      <c r="B1120" t="inlineStr">
        <is>
          <t>LLC</t>
        </is>
      </c>
      <c r="C1120" t="n">
        <v>126</v>
      </c>
      <c r="D1120">
        <f>_xlfn.XLOOKUP(C1120,BH:BH,BI:BI)</f>
        <v/>
      </c>
      <c r="E1120" t="n">
        <v>28849</v>
      </c>
      <c r="F1120" t="inlineStr">
        <is>
          <t>Hospedaje en Roma Sandra Vainer</t>
        </is>
      </c>
      <c r="G1120" s="234" t="n">
        <v>45820</v>
      </c>
      <c r="H1120" s="234" t="n">
        <v>45821</v>
      </c>
      <c r="I1120" t="inlineStr">
        <is>
          <t>HTL</t>
        </is>
      </c>
      <c r="J1120">
        <f>_xlfn.XLOOKUP(I1120,AS:AS,AU:AU)</f>
        <v/>
      </c>
      <c r="K1120" t="inlineStr">
        <is>
          <t>EUR</t>
        </is>
      </c>
      <c r="L1120" s="238" t="n">
        <v>784</v>
      </c>
      <c r="M1120">
        <f>L1120*_xlfn.XLOOKUP(K1120,AM:AM,AN:AN)</f>
        <v/>
      </c>
      <c r="N1120">
        <f>L1120*_xlfn.XLOOKUP(K1120,AM:AM,AO:AO)</f>
        <v/>
      </c>
      <c r="O1120" s="238" t="n">
        <v>67.15000000000001</v>
      </c>
      <c r="P1120">
        <f>O1120*_xlfn.XLOOKUP(K1120,AM:AM,AN:AN)</f>
        <v/>
      </c>
      <c r="Q1120">
        <f>O1120*_xlfn.XLOOKUP(K1120,AM:AM,AO:AO)</f>
        <v/>
      </c>
      <c r="R1120">
        <f>_xlfn.XLOOKUP(E1120,AF:AF,AG:AG)</f>
        <v/>
      </c>
      <c r="S1120">
        <f>_xlfn.XLOOKUP(E1120,AF:AF,AI:AI)</f>
        <v/>
      </c>
      <c r="T1120">
        <f>WEEKNUM(G1120)</f>
        <v/>
      </c>
      <c r="U1120">
        <f>YEAR(G1120)</f>
        <v/>
      </c>
      <c r="V1120" s="117">
        <f>IFERROR(Q1120/N1120,"0")</f>
        <v/>
      </c>
      <c r="AF1120" t="n">
        <v>33830</v>
      </c>
      <c r="AG1120" t="inlineStr">
        <is>
          <t>Parador de Cordoba</t>
        </is>
      </c>
      <c r="AH1120" t="inlineStr">
        <is>
          <t>HTL</t>
        </is>
      </c>
      <c r="AI1120" t="inlineStr">
        <is>
          <t>Spain</t>
        </is>
      </c>
    </row>
    <row r="1121">
      <c r="A1121">
        <f>_xlfn.XLOOKUP(D1121,BN:BN,BO:BO)</f>
        <v/>
      </c>
      <c r="B1121" t="inlineStr">
        <is>
          <t>LLC</t>
        </is>
      </c>
      <c r="C1121" t="n">
        <v>126</v>
      </c>
      <c r="D1121">
        <f>_xlfn.XLOOKUP(C1121,BH:BH,BI:BI)</f>
        <v/>
      </c>
      <c r="E1121" t="n">
        <v>28849</v>
      </c>
      <c r="F1121" t="inlineStr">
        <is>
          <t>Hospedaje en Roma Alex Berger</t>
        </is>
      </c>
      <c r="G1121" s="234" t="n">
        <v>45820</v>
      </c>
      <c r="H1121" s="234" t="n">
        <v>45821</v>
      </c>
      <c r="I1121" t="inlineStr">
        <is>
          <t>HTL</t>
        </is>
      </c>
      <c r="J1121">
        <f>_xlfn.XLOOKUP(I1121,AS:AS,AU:AU)</f>
        <v/>
      </c>
      <c r="K1121" t="inlineStr">
        <is>
          <t>EUR</t>
        </is>
      </c>
      <c r="L1121" s="238" t="n">
        <v>784</v>
      </c>
      <c r="M1121">
        <f>L1121*_xlfn.XLOOKUP(K1121,AM:AM,AN:AN)</f>
        <v/>
      </c>
      <c r="N1121">
        <f>L1121*_xlfn.XLOOKUP(K1121,AM:AM,AO:AO)</f>
        <v/>
      </c>
      <c r="O1121" s="238" t="n">
        <v>67.15000000000001</v>
      </c>
      <c r="P1121">
        <f>O1121*_xlfn.XLOOKUP(K1121,AM:AM,AN:AN)</f>
        <v/>
      </c>
      <c r="Q1121">
        <f>O1121*_xlfn.XLOOKUP(K1121,AM:AM,AO:AO)</f>
        <v/>
      </c>
      <c r="R1121">
        <f>_xlfn.XLOOKUP(E1121,AF:AF,AG:AG)</f>
        <v/>
      </c>
      <c r="S1121">
        <f>_xlfn.XLOOKUP(E1121,AF:AF,AI:AI)</f>
        <v/>
      </c>
      <c r="T1121">
        <f>WEEKNUM(G1121)</f>
        <v/>
      </c>
      <c r="U1121">
        <f>YEAR(G1121)</f>
        <v/>
      </c>
      <c r="V1121" s="117">
        <f>IFERROR(Q1121/N1121,"0")</f>
        <v/>
      </c>
      <c r="AF1121" t="n">
        <v>33612</v>
      </c>
      <c r="AG1121" t="inlineStr">
        <is>
          <t>THE PENINSULA NEW YORK</t>
        </is>
      </c>
      <c r="AH1121" t="inlineStr">
        <is>
          <t>HTL</t>
        </is>
      </c>
      <c r="AI1121" t="inlineStr">
        <is>
          <t>United States</t>
        </is>
      </c>
    </row>
    <row r="1122">
      <c r="A1122">
        <f>_xlfn.XLOOKUP(D1122,BN:BN,BO:BO)</f>
        <v/>
      </c>
      <c r="B1122" t="inlineStr">
        <is>
          <t>LLC</t>
        </is>
      </c>
      <c r="C1122" t="n">
        <v>126</v>
      </c>
      <c r="D1122">
        <f>_xlfn.XLOOKUP(C1122,BH:BH,BI:BI)</f>
        <v/>
      </c>
      <c r="E1122" t="n">
        <v>28849</v>
      </c>
      <c r="F1122" t="inlineStr">
        <is>
          <t>Hospedaje en Roma Tamara Berger</t>
        </is>
      </c>
      <c r="G1122" s="234" t="n">
        <v>45820</v>
      </c>
      <c r="H1122" s="234" t="n">
        <v>45821</v>
      </c>
      <c r="I1122" t="inlineStr">
        <is>
          <t>HTL</t>
        </is>
      </c>
      <c r="J1122">
        <f>_xlfn.XLOOKUP(I1122,AS:AS,AU:AU)</f>
        <v/>
      </c>
      <c r="K1122" t="inlineStr">
        <is>
          <t>EUR</t>
        </is>
      </c>
      <c r="L1122" s="238" t="n">
        <v>760</v>
      </c>
      <c r="M1122">
        <f>L1122*_xlfn.XLOOKUP(K1122,AM:AM,AN:AN)</f>
        <v/>
      </c>
      <c r="N1122">
        <f>L1122*_xlfn.XLOOKUP(K1122,AM:AM,AO:AO)</f>
        <v/>
      </c>
      <c r="O1122" s="238" t="n">
        <v>65.09</v>
      </c>
      <c r="P1122">
        <f>O1122*_xlfn.XLOOKUP(K1122,AM:AM,AN:AN)</f>
        <v/>
      </c>
      <c r="Q1122">
        <f>O1122*_xlfn.XLOOKUP(K1122,AM:AM,AO:AO)</f>
        <v/>
      </c>
      <c r="R1122">
        <f>_xlfn.XLOOKUP(E1122,AF:AF,AG:AG)</f>
        <v/>
      </c>
      <c r="S1122">
        <f>_xlfn.XLOOKUP(E1122,AF:AF,AI:AI)</f>
        <v/>
      </c>
      <c r="T1122">
        <f>WEEKNUM(G1122)</f>
        <v/>
      </c>
      <c r="U1122">
        <f>YEAR(G1122)</f>
        <v/>
      </c>
      <c r="V1122" s="117">
        <f>IFERROR(Q1122/N1122,"0")</f>
        <v/>
      </c>
      <c r="AF1122" t="n">
        <v>33752</v>
      </c>
      <c r="AG1122" t="inlineStr">
        <is>
          <t>HOTEL HASSLER ROMA</t>
        </is>
      </c>
      <c r="AH1122" t="inlineStr">
        <is>
          <t>HTL</t>
        </is>
      </c>
      <c r="AI1122" t="inlineStr">
        <is>
          <t>Italy</t>
        </is>
      </c>
    </row>
    <row r="1123">
      <c r="A1123">
        <f>_xlfn.XLOOKUP(D1123,BN:BN,BO:BO)</f>
        <v/>
      </c>
      <c r="B1123" t="inlineStr">
        <is>
          <t>LLC</t>
        </is>
      </c>
      <c r="C1123" t="n">
        <v>126</v>
      </c>
      <c r="D1123">
        <f>_xlfn.XLOOKUP(C1123,BH:BH,BI:BI)</f>
        <v/>
      </c>
      <c r="E1123" t="n">
        <v>27439</v>
      </c>
      <c r="F1123" t="inlineStr">
        <is>
          <t xml:space="preserve">Compra de Ferry  9 pax Napoles a Capri </t>
        </is>
      </c>
      <c r="G1123" s="234" t="n">
        <v>45809</v>
      </c>
      <c r="H1123" s="234" t="n">
        <v>45841</v>
      </c>
      <c r="I1123" t="inlineStr">
        <is>
          <t>TRF</t>
        </is>
      </c>
      <c r="J1123">
        <f>_xlfn.XLOOKUP(I1123,AS:AS,AU:AU)</f>
        <v/>
      </c>
      <c r="K1123" t="inlineStr">
        <is>
          <t>EUR</t>
        </is>
      </c>
      <c r="L1123" s="238" t="n">
        <v>355.5</v>
      </c>
      <c r="M1123">
        <f>L1123*_xlfn.XLOOKUP(K1123,AM:AM,AN:AN)</f>
        <v/>
      </c>
      <c r="N1123">
        <f>L1123*_xlfn.XLOOKUP(K1123,AM:AM,AO:AO)</f>
        <v/>
      </c>
      <c r="O1123" s="238" t="n">
        <v>0</v>
      </c>
      <c r="P1123">
        <f>O1123*_xlfn.XLOOKUP(K1123,AM:AM,AN:AN)</f>
        <v/>
      </c>
      <c r="Q1123">
        <f>O1123*_xlfn.XLOOKUP(K1123,AM:AM,AO:AO)</f>
        <v/>
      </c>
      <c r="R1123">
        <f>_xlfn.XLOOKUP(E1123,AF:AF,AG:AG)</f>
        <v/>
      </c>
      <c r="S1123">
        <f>_xlfn.XLOOKUP(E1123,AF:AF,AI:AI)</f>
        <v/>
      </c>
      <c r="T1123">
        <f>WEEKNUM(G1123)</f>
        <v/>
      </c>
      <c r="U1123">
        <f>YEAR(G1123)</f>
        <v/>
      </c>
      <c r="V1123" s="117">
        <f>IFERROR(Q1123/N1123,"0")</f>
        <v/>
      </c>
      <c r="AF1123" t="n">
        <v>33690</v>
      </c>
      <c r="AG1123" t="inlineStr">
        <is>
          <t>INTERCONTINENTAL TOKYO BAY</t>
        </is>
      </c>
      <c r="AH1123" t="inlineStr">
        <is>
          <t>HTL</t>
        </is>
      </c>
      <c r="AI1123" t="inlineStr">
        <is>
          <t>Japan</t>
        </is>
      </c>
    </row>
    <row r="1124">
      <c r="A1124">
        <f>_xlfn.XLOOKUP(D1124,BN:BN,BO:BO)</f>
        <v/>
      </c>
      <c r="B1124" t="inlineStr">
        <is>
          <t>LLC</t>
        </is>
      </c>
      <c r="C1124" t="n">
        <v>126</v>
      </c>
      <c r="D1124">
        <f>_xlfn.XLOOKUP(C1124,BH:BH,BI:BI)</f>
        <v/>
      </c>
      <c r="E1124" t="n">
        <v>27439</v>
      </c>
      <c r="F1124" t="inlineStr">
        <is>
          <t xml:space="preserve">Traslado en Ferry  6 Pax Capri a Napoles </t>
        </is>
      </c>
      <c r="G1124" s="234" t="n">
        <v>45809</v>
      </c>
      <c r="H1124" s="234" t="n">
        <v>45838</v>
      </c>
      <c r="I1124" t="inlineStr">
        <is>
          <t>TRF</t>
        </is>
      </c>
      <c r="J1124">
        <f>_xlfn.XLOOKUP(I1124,AS:AS,AU:AU)</f>
        <v/>
      </c>
      <c r="K1124" t="inlineStr">
        <is>
          <t>EUR</t>
        </is>
      </c>
      <c r="L1124" s="238" t="n">
        <v>207</v>
      </c>
      <c r="M1124">
        <f>L1124*_xlfn.XLOOKUP(K1124,AM:AM,AN:AN)</f>
        <v/>
      </c>
      <c r="N1124">
        <f>L1124*_xlfn.XLOOKUP(K1124,AM:AM,AO:AO)</f>
        <v/>
      </c>
      <c r="O1124" s="238" t="n">
        <v>0</v>
      </c>
      <c r="P1124">
        <f>O1124*_xlfn.XLOOKUP(K1124,AM:AM,AN:AN)</f>
        <v/>
      </c>
      <c r="Q1124">
        <f>O1124*_xlfn.XLOOKUP(K1124,AM:AM,AO:AO)</f>
        <v/>
      </c>
      <c r="R1124">
        <f>_xlfn.XLOOKUP(E1124,AF:AF,AG:AG)</f>
        <v/>
      </c>
      <c r="S1124">
        <f>_xlfn.XLOOKUP(E1124,AF:AF,AI:AI)</f>
        <v/>
      </c>
      <c r="T1124">
        <f>WEEKNUM(G1124)</f>
        <v/>
      </c>
      <c r="U1124">
        <f>YEAR(G1124)</f>
        <v/>
      </c>
      <c r="V1124" s="117">
        <f>IFERROR(Q1124/N1124,"0")</f>
        <v/>
      </c>
      <c r="AF1124" t="n">
        <v>33694</v>
      </c>
      <c r="AG1124" t="inlineStr">
        <is>
          <t>HYATT PLACE KYOTO</t>
        </is>
      </c>
      <c r="AH1124" t="inlineStr">
        <is>
          <t>HTL</t>
        </is>
      </c>
      <c r="AI1124" t="inlineStr">
        <is>
          <t>Japan</t>
        </is>
      </c>
    </row>
    <row r="1125">
      <c r="A1125">
        <f>_xlfn.XLOOKUP(D1125,BN:BN,BO:BO)</f>
        <v/>
      </c>
      <c r="B1125" t="inlineStr">
        <is>
          <t>LLC</t>
        </is>
      </c>
      <c r="C1125" t="n">
        <v>126</v>
      </c>
      <c r="D1125">
        <f>_xlfn.XLOOKUP(C1125,BH:BH,BI:BI)</f>
        <v/>
      </c>
      <c r="E1125" t="n">
        <v>27439</v>
      </c>
      <c r="F1125" t="inlineStr">
        <is>
          <t>Traslado en Ferry - Alex Berger</t>
        </is>
      </c>
      <c r="G1125" s="234" t="n">
        <v>45809</v>
      </c>
      <c r="H1125" s="234" t="n">
        <v>45838</v>
      </c>
      <c r="I1125" t="inlineStr">
        <is>
          <t>TRF</t>
        </is>
      </c>
      <c r="J1125">
        <f>_xlfn.XLOOKUP(I1125,AS:AS,AU:AU)</f>
        <v/>
      </c>
      <c r="K1125" t="inlineStr">
        <is>
          <t>EUR</t>
        </is>
      </c>
      <c r="L1125" s="238" t="n">
        <v>106.2</v>
      </c>
      <c r="M1125">
        <f>L1125*_xlfn.XLOOKUP(K1125,AM:AM,AN:AN)</f>
        <v/>
      </c>
      <c r="N1125">
        <f>L1125*_xlfn.XLOOKUP(K1125,AM:AM,AO:AO)</f>
        <v/>
      </c>
      <c r="O1125" s="238" t="n">
        <v>0</v>
      </c>
      <c r="P1125">
        <f>O1125*_xlfn.XLOOKUP(K1125,AM:AM,AN:AN)</f>
        <v/>
      </c>
      <c r="Q1125">
        <f>O1125*_xlfn.XLOOKUP(K1125,AM:AM,AO:AO)</f>
        <v/>
      </c>
      <c r="R1125">
        <f>_xlfn.XLOOKUP(E1125,AF:AF,AG:AG)</f>
        <v/>
      </c>
      <c r="S1125">
        <f>_xlfn.XLOOKUP(E1125,AF:AF,AI:AI)</f>
        <v/>
      </c>
      <c r="T1125">
        <f>WEEKNUM(G1125)</f>
        <v/>
      </c>
      <c r="U1125">
        <f>YEAR(G1125)</f>
        <v/>
      </c>
      <c r="V1125" s="117">
        <f>IFERROR(Q1125/N1125,"0")</f>
        <v/>
      </c>
      <c r="AF1125" t="n">
        <v>33673</v>
      </c>
      <c r="AG1125" t="inlineStr">
        <is>
          <t xml:space="preserve">AC BAQUEIRA </t>
        </is>
      </c>
      <c r="AH1125" t="inlineStr">
        <is>
          <t>HTL</t>
        </is>
      </c>
      <c r="AI1125" t="inlineStr">
        <is>
          <t>Spain</t>
        </is>
      </c>
    </row>
    <row r="1126">
      <c r="A1126">
        <f>_xlfn.XLOOKUP(D1126,BN:BN,BO:BO)</f>
        <v/>
      </c>
      <c r="B1126" t="inlineStr">
        <is>
          <t>LLC</t>
        </is>
      </c>
      <c r="C1126" t="n">
        <v>126</v>
      </c>
      <c r="D1126">
        <f>_xlfn.XLOOKUP(C1126,BH:BH,BI:BI)</f>
        <v/>
      </c>
      <c r="E1126" t="n">
        <v>27439</v>
      </c>
      <c r="F1126" t="inlineStr">
        <is>
          <t>Cargo por cambio de traslado en Ferry</t>
        </is>
      </c>
      <c r="G1126" s="234" t="n">
        <v>45809</v>
      </c>
      <c r="H1126" s="234" t="n">
        <v>45841</v>
      </c>
      <c r="I1126" t="inlineStr">
        <is>
          <t>TRF</t>
        </is>
      </c>
      <c r="J1126">
        <f>_xlfn.XLOOKUP(I1126,AS:AS,AU:AU)</f>
        <v/>
      </c>
      <c r="K1126" t="inlineStr">
        <is>
          <t>EUR</t>
        </is>
      </c>
      <c r="L1126" s="238" t="n">
        <v>30.2</v>
      </c>
      <c r="M1126">
        <f>L1126*_xlfn.XLOOKUP(K1126,AM:AM,AN:AN)</f>
        <v/>
      </c>
      <c r="N1126">
        <f>L1126*_xlfn.XLOOKUP(K1126,AM:AM,AO:AO)</f>
        <v/>
      </c>
      <c r="O1126" s="238" t="n">
        <v>0</v>
      </c>
      <c r="P1126">
        <f>O1126*_xlfn.XLOOKUP(K1126,AM:AM,AN:AN)</f>
        <v/>
      </c>
      <c r="Q1126">
        <f>O1126*_xlfn.XLOOKUP(K1126,AM:AM,AO:AO)</f>
        <v/>
      </c>
      <c r="R1126">
        <f>_xlfn.XLOOKUP(E1126,AF:AF,AG:AG)</f>
        <v/>
      </c>
      <c r="S1126">
        <f>_xlfn.XLOOKUP(E1126,AF:AF,AI:AI)</f>
        <v/>
      </c>
      <c r="T1126">
        <f>WEEKNUM(G1126)</f>
        <v/>
      </c>
      <c r="U1126">
        <f>YEAR(G1126)</f>
        <v/>
      </c>
      <c r="V1126" s="117">
        <f>IFERROR(Q1126/N1126,"0")</f>
        <v/>
      </c>
      <c r="AF1126" t="n">
        <v>33769</v>
      </c>
      <c r="AG1126" t="inlineStr">
        <is>
          <t xml:space="preserve">WESTIN VALENCIA </t>
        </is>
      </c>
      <c r="AH1126" t="inlineStr">
        <is>
          <t>HTL</t>
        </is>
      </c>
      <c r="AI1126" t="inlineStr">
        <is>
          <t>Spain</t>
        </is>
      </c>
    </row>
    <row r="1127">
      <c r="A1127">
        <f>_xlfn.XLOOKUP(D1127,BN:BN,BO:BO)</f>
        <v/>
      </c>
      <c r="B1127" t="inlineStr">
        <is>
          <t>LLC</t>
        </is>
      </c>
      <c r="C1127" t="n">
        <v>126</v>
      </c>
      <c r="D1127">
        <f>_xlfn.XLOOKUP(C1127,BH:BH,BI:BI)</f>
        <v/>
      </c>
      <c r="E1127" t="n">
        <v>27439</v>
      </c>
      <c r="F1127" t="inlineStr">
        <is>
          <t xml:space="preserve">Cargo por cambio de Ferry de Capri a Napoles - Alex Berger </t>
        </is>
      </c>
      <c r="G1127" s="234" t="n">
        <v>45809</v>
      </c>
      <c r="H1127" s="234" t="n">
        <v>45841</v>
      </c>
      <c r="I1127" t="inlineStr">
        <is>
          <t>TRF</t>
        </is>
      </c>
      <c r="J1127">
        <f>_xlfn.XLOOKUP(I1127,AS:AS,AU:AU)</f>
        <v/>
      </c>
      <c r="K1127" t="inlineStr">
        <is>
          <t>EUR</t>
        </is>
      </c>
      <c r="L1127" s="238" t="n">
        <v>15.2</v>
      </c>
      <c r="M1127">
        <f>L1127*_xlfn.XLOOKUP(K1127,AM:AM,AN:AN)</f>
        <v/>
      </c>
      <c r="N1127">
        <f>L1127*_xlfn.XLOOKUP(K1127,AM:AM,AO:AO)</f>
        <v/>
      </c>
      <c r="O1127" s="238" t="n">
        <v>0</v>
      </c>
      <c r="P1127">
        <f>O1127*_xlfn.XLOOKUP(K1127,AM:AM,AN:AN)</f>
        <v/>
      </c>
      <c r="Q1127">
        <f>O1127*_xlfn.XLOOKUP(K1127,AM:AM,AO:AO)</f>
        <v/>
      </c>
      <c r="R1127">
        <f>_xlfn.XLOOKUP(E1127,AF:AF,AG:AG)</f>
        <v/>
      </c>
      <c r="S1127">
        <f>_xlfn.XLOOKUP(E1127,AF:AF,AI:AI)</f>
        <v/>
      </c>
      <c r="T1127">
        <f>WEEKNUM(G1127)</f>
        <v/>
      </c>
      <c r="U1127">
        <f>YEAR(G1127)</f>
        <v/>
      </c>
      <c r="V1127" s="117">
        <f>IFERROR(Q1127/N1127,"0")</f>
        <v/>
      </c>
      <c r="AF1127" t="n">
        <v>25363</v>
      </c>
      <c r="AG1127" t="inlineStr">
        <is>
          <t xml:space="preserve">ROSEWOOD </t>
        </is>
      </c>
      <c r="AH1127" t="inlineStr">
        <is>
          <t>HTL</t>
        </is>
      </c>
      <c r="AI1127" t="inlineStr">
        <is>
          <t>Spain</t>
        </is>
      </c>
    </row>
    <row r="1128">
      <c r="A1128">
        <f>_xlfn.XLOOKUP(D1128,BN:BN,BO:BO)</f>
        <v/>
      </c>
      <c r="B1128" t="inlineStr">
        <is>
          <t>LLC</t>
        </is>
      </c>
      <c r="C1128" t="n">
        <v>126</v>
      </c>
      <c r="D1128">
        <f>_xlfn.XLOOKUP(C1128,BH:BH,BI:BI)</f>
        <v/>
      </c>
      <c r="E1128" t="n">
        <v>25263</v>
      </c>
      <c r="F1128" t="inlineStr">
        <is>
          <t>Hospedaje en Francia</t>
        </is>
      </c>
      <c r="G1128" s="234" t="n">
        <v>45834</v>
      </c>
      <c r="H1128" s="234" t="n">
        <v>45841</v>
      </c>
      <c r="I1128" t="inlineStr">
        <is>
          <t>HTL</t>
        </is>
      </c>
      <c r="J1128">
        <f>_xlfn.XLOOKUP(I1128,AS:AS,AU:AU)</f>
        <v/>
      </c>
      <c r="K1128" t="inlineStr">
        <is>
          <t>EUR</t>
        </is>
      </c>
      <c r="L1128" s="238" t="n">
        <v>17010</v>
      </c>
      <c r="M1128">
        <f>L1128*_xlfn.XLOOKUP(K1128,AM:AM,AN:AN)</f>
        <v/>
      </c>
      <c r="N1128">
        <f>L1128*_xlfn.XLOOKUP(K1128,AM:AM,AO:AO)</f>
        <v/>
      </c>
      <c r="O1128" s="238" t="n">
        <v>0</v>
      </c>
      <c r="P1128">
        <f>O1128*_xlfn.XLOOKUP(K1128,AM:AM,AN:AN)</f>
        <v/>
      </c>
      <c r="Q1128">
        <f>O1128*_xlfn.XLOOKUP(K1128,AM:AM,AO:AO)</f>
        <v/>
      </c>
      <c r="R1128">
        <f>_xlfn.XLOOKUP(E1128,AF:AF,AG:AG)</f>
        <v/>
      </c>
      <c r="S1128">
        <f>_xlfn.XLOOKUP(E1128,AF:AF,AI:AI)</f>
        <v/>
      </c>
      <c r="T1128">
        <f>WEEKNUM(G1128)</f>
        <v/>
      </c>
      <c r="U1128">
        <f>YEAR(G1128)</f>
        <v/>
      </c>
      <c r="V1128" s="117">
        <f>IFERROR(Q1128/N1128,"0")</f>
        <v/>
      </c>
      <c r="AF1128" t="n">
        <v>34341</v>
      </c>
      <c r="AG1128" t="inlineStr">
        <is>
          <t>Grand Hotel et de Milan</t>
        </is>
      </c>
      <c r="AH1128" t="inlineStr">
        <is>
          <t>HTL</t>
        </is>
      </c>
      <c r="AI1128" t="inlineStr">
        <is>
          <t>Italy</t>
        </is>
      </c>
    </row>
    <row r="1129">
      <c r="A1129">
        <f>_xlfn.XLOOKUP(D1129,BN:BN,BO:BO)</f>
        <v/>
      </c>
      <c r="B1129" t="inlineStr">
        <is>
          <t>LLC</t>
        </is>
      </c>
      <c r="C1129" t="n">
        <v>126</v>
      </c>
      <c r="D1129">
        <f>_xlfn.XLOOKUP(C1129,BH:BH,BI:BI)</f>
        <v/>
      </c>
      <c r="E1129" t="n">
        <v>27606</v>
      </c>
      <c r="F1129" t="inlineStr">
        <is>
          <t>Hospedaje en Francia</t>
        </is>
      </c>
      <c r="G1129" s="234" t="n">
        <v>45834</v>
      </c>
      <c r="H1129" s="234" t="n">
        <v>45841</v>
      </c>
      <c r="I1129" t="inlineStr">
        <is>
          <t>HTL</t>
        </is>
      </c>
      <c r="J1129">
        <f>_xlfn.XLOOKUP(I1129,AS:AS,AU:AU)</f>
        <v/>
      </c>
      <c r="K1129" t="inlineStr">
        <is>
          <t>EUR</t>
        </is>
      </c>
      <c r="L1129" s="238" t="n">
        <v>5855.47</v>
      </c>
      <c r="M1129">
        <f>L1129*_xlfn.XLOOKUP(K1129,AM:AM,AN:AN)</f>
        <v/>
      </c>
      <c r="N1129">
        <f>L1129*_xlfn.XLOOKUP(K1129,AM:AM,AO:AO)</f>
        <v/>
      </c>
      <c r="O1129" s="238" t="n">
        <v>532.3099999999999</v>
      </c>
      <c r="P1129">
        <f>O1129*_xlfn.XLOOKUP(K1129,AM:AM,AN:AN)</f>
        <v/>
      </c>
      <c r="Q1129">
        <f>O1129*_xlfn.XLOOKUP(K1129,AM:AM,AO:AO)</f>
        <v/>
      </c>
      <c r="R1129">
        <f>_xlfn.XLOOKUP(E1129,AF:AF,AG:AG)</f>
        <v/>
      </c>
      <c r="S1129">
        <f>_xlfn.XLOOKUP(E1129,AF:AF,AI:AI)</f>
        <v/>
      </c>
      <c r="T1129">
        <f>WEEKNUM(G1129)</f>
        <v/>
      </c>
      <c r="U1129">
        <f>YEAR(G1129)</f>
        <v/>
      </c>
      <c r="V1129" s="117">
        <f>IFERROR(Q1129/N1129,"0")</f>
        <v/>
      </c>
      <c r="AF1129" t="n">
        <v>33657</v>
      </c>
      <c r="AG1129" t="inlineStr">
        <is>
          <t>SOFITEL LEGEND OLD CATARACT ASWAN</t>
        </is>
      </c>
      <c r="AH1129" t="inlineStr">
        <is>
          <t>HTL</t>
        </is>
      </c>
      <c r="AI1129" t="inlineStr">
        <is>
          <t>Egypt</t>
        </is>
      </c>
    </row>
    <row r="1130">
      <c r="A1130">
        <f>_xlfn.XLOOKUP(D1130,BN:BN,BO:BO)</f>
        <v/>
      </c>
      <c r="B1130" t="inlineStr">
        <is>
          <t>LLC</t>
        </is>
      </c>
      <c r="C1130" t="n">
        <v>126</v>
      </c>
      <c r="D1130">
        <f>_xlfn.XLOOKUP(C1130,BH:BH,BI:BI)</f>
        <v/>
      </c>
      <c r="E1130" t="n">
        <v>28420</v>
      </c>
      <c r="F1130" t="inlineStr">
        <is>
          <t>Renta de auto</t>
        </is>
      </c>
      <c r="G1130" s="234" t="n">
        <v>45809</v>
      </c>
      <c r="H1130" s="234" t="n">
        <v>45841</v>
      </c>
      <c r="I1130" t="inlineStr">
        <is>
          <t>TRF</t>
        </is>
      </c>
      <c r="J1130">
        <f>_xlfn.XLOOKUP(I1130,AS:AS,AU:AU)</f>
        <v/>
      </c>
      <c r="K1130" t="inlineStr">
        <is>
          <t>EUR</t>
        </is>
      </c>
      <c r="L1130" s="238" t="n">
        <v>1093.96</v>
      </c>
      <c r="M1130">
        <f>L1130*_xlfn.XLOOKUP(K1130,AM:AM,AN:AN)</f>
        <v/>
      </c>
      <c r="N1130">
        <f>L1130*_xlfn.XLOOKUP(K1130,AM:AM,AO:AO)</f>
        <v/>
      </c>
      <c r="O1130" s="238" t="n">
        <v>109.4</v>
      </c>
      <c r="P1130">
        <f>O1130*_xlfn.XLOOKUP(K1130,AM:AM,AN:AN)</f>
        <v/>
      </c>
      <c r="Q1130">
        <f>O1130*_xlfn.XLOOKUP(K1130,AM:AM,AO:AO)</f>
        <v/>
      </c>
      <c r="R1130">
        <f>_xlfn.XLOOKUP(E1130,AF:AF,AG:AG)</f>
        <v/>
      </c>
      <c r="S1130">
        <f>_xlfn.XLOOKUP(E1130,AF:AF,AI:AI)</f>
        <v/>
      </c>
      <c r="T1130">
        <f>WEEKNUM(G1130)</f>
        <v/>
      </c>
      <c r="U1130">
        <f>YEAR(G1130)</f>
        <v/>
      </c>
      <c r="V1130" s="117">
        <f>IFERROR(Q1130/N1130,"0")</f>
        <v/>
      </c>
      <c r="AF1130" t="n">
        <v>33513</v>
      </c>
      <c r="AG1130" t="inlineStr">
        <is>
          <t>LIVE AQUA CD DE MÉXICO BOSQUES</t>
        </is>
      </c>
      <c r="AH1130" t="inlineStr">
        <is>
          <t>HTL</t>
        </is>
      </c>
      <c r="AI1130" t="inlineStr">
        <is>
          <t>Mexico</t>
        </is>
      </c>
    </row>
    <row r="1131">
      <c r="A1131">
        <f>_xlfn.XLOOKUP(D1131,BN:BN,BO:BO)</f>
        <v/>
      </c>
      <c r="B1131" t="inlineStr">
        <is>
          <t>LLC</t>
        </is>
      </c>
      <c r="C1131" t="n">
        <v>126</v>
      </c>
      <c r="D1131">
        <f>_xlfn.XLOOKUP(C1131,BH:BH,BI:BI)</f>
        <v/>
      </c>
      <c r="E1131" t="n">
        <v>25780</v>
      </c>
      <c r="F1131" t="inlineStr">
        <is>
          <t>Traslado en Málaga para Ruth Cherem</t>
        </is>
      </c>
      <c r="G1131" s="234" t="n">
        <v>45809</v>
      </c>
      <c r="H1131" s="234" t="n">
        <v>45841</v>
      </c>
      <c r="I1131" t="inlineStr">
        <is>
          <t>TRF</t>
        </is>
      </c>
      <c r="J1131">
        <f>_xlfn.XLOOKUP(I1131,AS:AS,AU:AU)</f>
        <v/>
      </c>
      <c r="K1131" t="inlineStr">
        <is>
          <t>EUR</t>
        </is>
      </c>
      <c r="L1131" s="238" t="n">
        <v>265</v>
      </c>
      <c r="M1131">
        <f>L1131*_xlfn.XLOOKUP(K1131,AM:AM,AN:AN)</f>
        <v/>
      </c>
      <c r="N1131">
        <f>L1131*_xlfn.XLOOKUP(K1131,AM:AM,AO:AO)</f>
        <v/>
      </c>
      <c r="O1131" s="238" t="n">
        <v>39.75</v>
      </c>
      <c r="P1131">
        <f>O1131*_xlfn.XLOOKUP(K1131,AM:AM,AN:AN)</f>
        <v/>
      </c>
      <c r="Q1131">
        <f>O1131*_xlfn.XLOOKUP(K1131,AM:AM,AO:AO)</f>
        <v/>
      </c>
      <c r="R1131">
        <f>_xlfn.XLOOKUP(E1131,AF:AF,AG:AG)</f>
        <v/>
      </c>
      <c r="S1131">
        <f>_xlfn.XLOOKUP(E1131,AF:AF,AI:AI)</f>
        <v/>
      </c>
      <c r="T1131">
        <f>WEEKNUM(G1131)</f>
        <v/>
      </c>
      <c r="U1131">
        <f>YEAR(G1131)</f>
        <v/>
      </c>
      <c r="V1131" s="117">
        <f>IFERROR(Q1131/N1131,"0")</f>
        <v/>
      </c>
      <c r="AF1131" t="n">
        <v>33511</v>
      </c>
      <c r="AG1131" t="inlineStr">
        <is>
          <t>THE MERCER HOTEL</t>
        </is>
      </c>
      <c r="AH1131" t="inlineStr">
        <is>
          <t>HTL</t>
        </is>
      </c>
      <c r="AI1131" t="inlineStr">
        <is>
          <t>United States</t>
        </is>
      </c>
    </row>
    <row r="1132">
      <c r="A1132">
        <f>_xlfn.XLOOKUP(D1132,BN:BN,BO:BO)</f>
        <v/>
      </c>
      <c r="B1132" t="inlineStr">
        <is>
          <t>LLC</t>
        </is>
      </c>
      <c r="C1132" t="n">
        <v>126</v>
      </c>
      <c r="D1132">
        <f>_xlfn.XLOOKUP(C1132,BH:BH,BI:BI)</f>
        <v/>
      </c>
      <c r="E1132" t="n">
        <v>29075</v>
      </c>
      <c r="F1132" t="inlineStr">
        <is>
          <t>Tickets de tren</t>
        </is>
      </c>
      <c r="G1132" s="234" t="n">
        <v>45809</v>
      </c>
      <c r="H1132" s="234" t="n">
        <v>45841</v>
      </c>
      <c r="I1132" t="inlineStr">
        <is>
          <t>TRN</t>
        </is>
      </c>
      <c r="J1132">
        <f>_xlfn.XLOOKUP(I1132,AS:AS,AU:AU)</f>
        <v/>
      </c>
      <c r="K1132" t="inlineStr">
        <is>
          <t>EUR</t>
        </is>
      </c>
      <c r="L1132" s="238" t="n">
        <v>1050</v>
      </c>
      <c r="M1132">
        <f>L1132*_xlfn.XLOOKUP(K1132,AM:AM,AN:AN)</f>
        <v/>
      </c>
      <c r="N1132">
        <f>L1132*_xlfn.XLOOKUP(K1132,AM:AM,AO:AO)</f>
        <v/>
      </c>
      <c r="O1132" s="238" t="n">
        <v>0</v>
      </c>
      <c r="P1132">
        <f>O1132*_xlfn.XLOOKUP(K1132,AM:AM,AN:AN)</f>
        <v/>
      </c>
      <c r="Q1132">
        <f>O1132*_xlfn.XLOOKUP(K1132,AM:AM,AO:AO)</f>
        <v/>
      </c>
      <c r="R1132">
        <f>_xlfn.XLOOKUP(E1132,AF:AF,AG:AG)</f>
        <v/>
      </c>
      <c r="S1132">
        <f>_xlfn.XLOOKUP(E1132,AF:AF,AI:AI)</f>
        <v/>
      </c>
      <c r="T1132">
        <f>WEEKNUM(G1132)</f>
        <v/>
      </c>
      <c r="U1132">
        <f>YEAR(G1132)</f>
        <v/>
      </c>
      <c r="V1132" s="117">
        <f>IFERROR(Q1132/N1132,"0")</f>
        <v/>
      </c>
      <c r="AF1132" t="n">
        <v>33488</v>
      </c>
      <c r="AG1132" t="inlineStr">
        <is>
          <t>VETTA DISTRITO UNO AUTOGRAPH COLLECTION</t>
        </is>
      </c>
      <c r="AH1132" t="inlineStr">
        <is>
          <t>HTL</t>
        </is>
      </c>
      <c r="AI1132" t="inlineStr">
        <is>
          <t>Mexico</t>
        </is>
      </c>
    </row>
    <row r="1133">
      <c r="A1133">
        <f>_xlfn.XLOOKUP(D1133,BN:BN,BO:BO)</f>
        <v/>
      </c>
      <c r="B1133" t="inlineStr">
        <is>
          <t>LLC</t>
        </is>
      </c>
      <c r="C1133" t="n">
        <v>126</v>
      </c>
      <c r="D1133">
        <f>_xlfn.XLOOKUP(C1133,BH:BH,BI:BI)</f>
        <v/>
      </c>
      <c r="E1133" t="n">
        <v>23921</v>
      </c>
      <c r="F1133" t="inlineStr">
        <is>
          <t>Reembolso por cancelación de vuelo de la aerolínea</t>
        </is>
      </c>
      <c r="G1133" s="234" t="n">
        <v>45809</v>
      </c>
      <c r="H1133" s="234" t="n">
        <v>45841</v>
      </c>
      <c r="I1133" t="inlineStr">
        <is>
          <t>VLO</t>
        </is>
      </c>
      <c r="J1133">
        <f>_xlfn.XLOOKUP(I1133,AS:AS,AU:AU)</f>
        <v/>
      </c>
      <c r="K1133" t="inlineStr">
        <is>
          <t>EUR</t>
        </is>
      </c>
      <c r="L1133" s="238" t="n">
        <v>-844.4</v>
      </c>
      <c r="M1133">
        <f>L1133*_xlfn.XLOOKUP(K1133,AM:AM,AN:AN)</f>
        <v/>
      </c>
      <c r="N1133">
        <f>L1133*_xlfn.XLOOKUP(K1133,AM:AM,AO:AO)</f>
        <v/>
      </c>
      <c r="O1133" s="238" t="n">
        <v>0</v>
      </c>
      <c r="P1133">
        <f>O1133*_xlfn.XLOOKUP(K1133,AM:AM,AN:AN)</f>
        <v/>
      </c>
      <c r="Q1133">
        <f>O1133*_xlfn.XLOOKUP(K1133,AM:AM,AO:AO)</f>
        <v/>
      </c>
      <c r="R1133">
        <f>_xlfn.XLOOKUP(E1133,AF:AF,AG:AG)</f>
        <v/>
      </c>
      <c r="S1133">
        <f>_xlfn.XLOOKUP(E1133,AF:AF,AI:AI)</f>
        <v/>
      </c>
      <c r="T1133">
        <f>WEEKNUM(G1133)</f>
        <v/>
      </c>
      <c r="U1133">
        <f>YEAR(G1133)</f>
        <v/>
      </c>
      <c r="V1133" s="117">
        <f>IFERROR(Q1133/N1133,"0")</f>
        <v/>
      </c>
      <c r="AE1133" s="127" t="inlineStr">
        <is>
          <t xml:space="preserve">a partie </t>
        </is>
      </c>
      <c r="AF1133" t="n">
        <v>34422</v>
      </c>
      <c r="AG1133" t="inlineStr">
        <is>
          <t>Thompson San Antonio Riverwalk by Hyatt</t>
        </is>
      </c>
      <c r="AH1133" t="inlineStr">
        <is>
          <t>HTL</t>
        </is>
      </c>
      <c r="AI1133" t="inlineStr">
        <is>
          <t>United States</t>
        </is>
      </c>
    </row>
    <row r="1134">
      <c r="A1134">
        <f>_xlfn.XLOOKUP(D1134,BN:BN,BO:BO)</f>
        <v/>
      </c>
      <c r="B1134" t="inlineStr">
        <is>
          <t>LLC</t>
        </is>
      </c>
      <c r="C1134" t="n">
        <v>126</v>
      </c>
      <c r="D1134">
        <f>_xlfn.XLOOKUP(C1134,BH:BH,BI:BI)</f>
        <v/>
      </c>
      <c r="E1134" t="n">
        <v>23921</v>
      </c>
      <c r="F1134" t="inlineStr">
        <is>
          <t>Reembolso de aerolínea/Liora Perkulis</t>
        </is>
      </c>
      <c r="G1134" s="234" t="n">
        <v>45809</v>
      </c>
      <c r="H1134" s="234" t="n">
        <v>45841</v>
      </c>
      <c r="I1134" t="inlineStr">
        <is>
          <t>VLO</t>
        </is>
      </c>
      <c r="J1134">
        <f>_xlfn.XLOOKUP(I1134,AS:AS,AU:AU)</f>
        <v/>
      </c>
      <c r="K1134" t="inlineStr">
        <is>
          <t>EUR</t>
        </is>
      </c>
      <c r="L1134" s="238" t="n">
        <v>-157.79</v>
      </c>
      <c r="M1134">
        <f>L1134*_xlfn.XLOOKUP(K1134,AM:AM,AN:AN)</f>
        <v/>
      </c>
      <c r="N1134">
        <f>L1134*_xlfn.XLOOKUP(K1134,AM:AM,AO:AO)</f>
        <v/>
      </c>
      <c r="O1134" s="238" t="n">
        <v>0</v>
      </c>
      <c r="P1134">
        <f>O1134*_xlfn.XLOOKUP(K1134,AM:AM,AN:AN)</f>
        <v/>
      </c>
      <c r="Q1134">
        <f>O1134*_xlfn.XLOOKUP(K1134,AM:AM,AO:AO)</f>
        <v/>
      </c>
      <c r="R1134">
        <f>_xlfn.XLOOKUP(E1134,AF:AF,AG:AG)</f>
        <v/>
      </c>
      <c r="S1134">
        <f>_xlfn.XLOOKUP(E1134,AF:AF,AI:AI)</f>
        <v/>
      </c>
      <c r="T1134">
        <f>WEEKNUM(G1134)</f>
        <v/>
      </c>
      <c r="U1134">
        <f>YEAR(G1134)</f>
        <v/>
      </c>
      <c r="V1134" s="117">
        <f>IFERROR(Q1134/N1134,"0")</f>
        <v/>
      </c>
      <c r="AF1134" s="126" t="n">
        <v>34196</v>
      </c>
      <c r="AG1134" t="inlineStr">
        <is>
          <t>Ski Madness</t>
        </is>
      </c>
      <c r="AH1134" t="inlineStr">
        <is>
          <t>PKT</t>
        </is>
      </c>
      <c r="AI1134" t="inlineStr">
        <is>
          <t>Canada</t>
        </is>
      </c>
    </row>
    <row r="1135">
      <c r="A1135">
        <f>_xlfn.XLOOKUP(D1135,BN:BN,BO:BO)</f>
        <v/>
      </c>
      <c r="B1135" t="inlineStr">
        <is>
          <t>LLC</t>
        </is>
      </c>
      <c r="C1135" t="n">
        <v>126</v>
      </c>
      <c r="D1135">
        <f>_xlfn.XLOOKUP(C1135,BH:BH,BI:BI)</f>
        <v/>
      </c>
      <c r="E1135" t="n">
        <v>0</v>
      </c>
      <c r="F1135" t="inlineStr">
        <is>
          <t>Sobrecomisión</t>
        </is>
      </c>
      <c r="G1135" s="234" t="n">
        <v>45809</v>
      </c>
      <c r="H1135" s="234" t="n">
        <v>45841</v>
      </c>
      <c r="I1135" t="inlineStr">
        <is>
          <t>HPS</t>
        </is>
      </c>
      <c r="J1135">
        <f>_xlfn.XLOOKUP(I1135,AS:AS,AU:AU)</f>
        <v/>
      </c>
      <c r="K1135" t="inlineStr">
        <is>
          <t>EUR</t>
        </is>
      </c>
      <c r="L1135" s="238" t="n">
        <v>3727.87</v>
      </c>
      <c r="M1135">
        <f>L1135*_xlfn.XLOOKUP(K1135,AM:AM,AN:AN)</f>
        <v/>
      </c>
      <c r="N1135">
        <f>L1135*_xlfn.XLOOKUP(K1135,AM:AM,AO:AO)</f>
        <v/>
      </c>
      <c r="O1135" s="238" t="n">
        <v>3727.87</v>
      </c>
      <c r="P1135">
        <f>O1135*_xlfn.XLOOKUP(K1135,AM:AM,AN:AN)</f>
        <v/>
      </c>
      <c r="Q1135">
        <f>O1135*_xlfn.XLOOKUP(K1135,AM:AM,AO:AO)</f>
        <v/>
      </c>
      <c r="R1135">
        <f>_xlfn.XLOOKUP(E1135,AF:AF,AG:AG)</f>
        <v/>
      </c>
      <c r="S1135">
        <f>_xlfn.XLOOKUP(E1135,AF:AF,AI:AI)</f>
        <v/>
      </c>
      <c r="T1135">
        <f>WEEKNUM(G1135)</f>
        <v/>
      </c>
      <c r="U1135">
        <f>YEAR(G1135)</f>
        <v/>
      </c>
      <c r="V1135" s="117">
        <f>IFERROR(Q1135/N1135,"0")</f>
        <v/>
      </c>
      <c r="AF1135" t="n">
        <v>34328</v>
      </c>
      <c r="AG1135" t="inlineStr">
        <is>
          <t>THE RITZ CARLTON VIENNA</t>
        </is>
      </c>
      <c r="AH1135" t="inlineStr">
        <is>
          <t>HTL</t>
        </is>
      </c>
      <c r="AI1135" t="inlineStr">
        <is>
          <t>Austria</t>
        </is>
      </c>
    </row>
    <row r="1136">
      <c r="A1136">
        <f>_xlfn.XLOOKUP(D1136,BN:BN,BO:BO)</f>
        <v/>
      </c>
      <c r="B1136" t="inlineStr">
        <is>
          <t>LLC</t>
        </is>
      </c>
      <c r="C1136" t="n">
        <v>127</v>
      </c>
      <c r="D1136">
        <f>_xlfn.XLOOKUP(C1136,BH:BH,BI:BI)</f>
        <v/>
      </c>
      <c r="E1136" t="n">
        <v>25505</v>
      </c>
      <c r="F1136" t="inlineStr">
        <is>
          <t>Registro para recibir comisión</t>
        </is>
      </c>
      <c r="G1136" s="234" t="n">
        <v>45648</v>
      </c>
      <c r="H1136" s="234" t="n">
        <v>45685</v>
      </c>
      <c r="I1136" t="inlineStr">
        <is>
          <t>HTL</t>
        </is>
      </c>
      <c r="J1136">
        <f>_xlfn.XLOOKUP(I1136,AS:AS,AU:AU)</f>
        <v/>
      </c>
      <c r="K1136" t="inlineStr">
        <is>
          <t>USD</t>
        </is>
      </c>
      <c r="L1136" s="238" t="n">
        <v>5088</v>
      </c>
      <c r="M1136">
        <f>L1136*_xlfn.XLOOKUP(K1136,AM:AM,AN:AN)</f>
        <v/>
      </c>
      <c r="N1136">
        <f>L1136*_xlfn.XLOOKUP(K1136,AM:AM,AO:AO)</f>
        <v/>
      </c>
      <c r="O1136" s="238" t="n">
        <v>493.54</v>
      </c>
      <c r="P1136">
        <f>O1136*_xlfn.XLOOKUP(K1136,AM:AM,AN:AN)</f>
        <v/>
      </c>
      <c r="Q1136">
        <f>O1136*_xlfn.XLOOKUP(K1136,AM:AM,AO:AO)</f>
        <v/>
      </c>
      <c r="R1136">
        <f>_xlfn.XLOOKUP(E1136,AF:AF,AG:AG)</f>
        <v/>
      </c>
      <c r="S1136">
        <f>_xlfn.XLOOKUP(E1136,AF:AF,AI:AI)</f>
        <v/>
      </c>
      <c r="T1136">
        <f>WEEKNUM(G1136)</f>
        <v/>
      </c>
      <c r="U1136">
        <f>YEAR(G1136)</f>
        <v/>
      </c>
      <c r="V1136" s="117">
        <f>IFERROR(Q1136/N1136,"0")</f>
        <v/>
      </c>
      <c r="AF1136" t="n">
        <v>34325</v>
      </c>
      <c r="AG1136" t="inlineStr">
        <is>
          <t>Hotel Principe Forte dei Marmi</t>
        </is>
      </c>
      <c r="AH1136" t="inlineStr">
        <is>
          <t>HTL</t>
        </is>
      </c>
      <c r="AI1136" t="inlineStr">
        <is>
          <t>Italy</t>
        </is>
      </c>
    </row>
    <row r="1137">
      <c r="A1137">
        <f>_xlfn.XLOOKUP(D1137,BN:BN,BO:BO)</f>
        <v/>
      </c>
      <c r="B1137" t="inlineStr">
        <is>
          <t>LLC</t>
        </is>
      </c>
      <c r="C1137" t="n">
        <v>128</v>
      </c>
      <c r="D1137">
        <f>_xlfn.XLOOKUP(C1137,BH:BH,BI:BI)</f>
        <v/>
      </c>
      <c r="E1137" t="n">
        <v>23590</v>
      </c>
      <c r="F1137" t="inlineStr">
        <is>
          <t>VUELO MEXICO MAD MEXICO</t>
        </is>
      </c>
      <c r="G1137" s="234" t="n">
        <v>45688</v>
      </c>
      <c r="H1137" s="234" t="n">
        <v>45696</v>
      </c>
      <c r="I1137" t="inlineStr">
        <is>
          <t>VLO</t>
        </is>
      </c>
      <c r="J1137">
        <f>_xlfn.XLOOKUP(I1137,AS:AS,AU:AU)</f>
        <v/>
      </c>
      <c r="K1137" t="inlineStr">
        <is>
          <t>USD</t>
        </is>
      </c>
      <c r="L1137" s="238" t="n">
        <v>1389.53</v>
      </c>
      <c r="M1137">
        <f>L1137*_xlfn.XLOOKUP(K1137,AM:AM,AN:AN)</f>
        <v/>
      </c>
      <c r="N1137">
        <f>L1137*_xlfn.XLOOKUP(K1137,AM:AM,AO:AO)</f>
        <v/>
      </c>
      <c r="O1137" s="238" t="n">
        <v>0</v>
      </c>
      <c r="P1137">
        <f>O1137*_xlfn.XLOOKUP(K1137,AM:AM,AN:AN)</f>
        <v/>
      </c>
      <c r="Q1137">
        <f>O1137*_xlfn.XLOOKUP(K1137,AM:AM,AO:AO)</f>
        <v/>
      </c>
      <c r="R1137">
        <f>_xlfn.XLOOKUP(E1137,AF:AF,AG:AG)</f>
        <v/>
      </c>
      <c r="S1137">
        <f>_xlfn.XLOOKUP(E1137,AF:AF,AI:AI)</f>
        <v/>
      </c>
      <c r="T1137">
        <f>WEEKNUM(G1137)</f>
        <v/>
      </c>
      <c r="U1137">
        <f>YEAR(G1137)</f>
        <v/>
      </c>
      <c r="V1137" s="117">
        <f>IFERROR(Q1137/N1137,"0")</f>
        <v/>
      </c>
      <c r="AF1137" s="128" t="n">
        <v>33843</v>
      </c>
      <c r="AG1137" s="128" t="n"/>
      <c r="AH1137" s="128" t="n"/>
      <c r="AI1137" s="128" t="n"/>
    </row>
    <row r="1138">
      <c r="A1138">
        <f>_xlfn.XLOOKUP(D1138,BN:BN,BO:BO)</f>
        <v/>
      </c>
      <c r="B1138" t="inlineStr">
        <is>
          <t>LLC</t>
        </is>
      </c>
      <c r="C1138" t="n">
        <v>129</v>
      </c>
      <c r="D1138">
        <f>_xlfn.XLOOKUP(C1138,BH:BH,BI:BI)</f>
        <v/>
      </c>
      <c r="E1138" t="n">
        <v>23966</v>
      </c>
      <c r="F1138" t="inlineStr">
        <is>
          <t>VUELO MEX LHR JNB LHR JNB</t>
        </is>
      </c>
      <c r="G1138" s="234" t="n">
        <v>45735</v>
      </c>
      <c r="H1138" s="234" t="n">
        <v>45753</v>
      </c>
      <c r="I1138" t="inlineStr">
        <is>
          <t>VLO</t>
        </is>
      </c>
      <c r="J1138">
        <f>_xlfn.XLOOKUP(I1138,AS:AS,AU:AU)</f>
        <v/>
      </c>
      <c r="K1138" t="inlineStr">
        <is>
          <t>USD</t>
        </is>
      </c>
      <c r="L1138" s="238" t="n">
        <v>83331</v>
      </c>
      <c r="M1138">
        <f>L1138*_xlfn.XLOOKUP(K1138,AM:AM,AN:AN)</f>
        <v/>
      </c>
      <c r="N1138">
        <f>L1138*_xlfn.XLOOKUP(K1138,AM:AM,AO:AO)</f>
        <v/>
      </c>
      <c r="O1138" s="238" t="n">
        <v>0</v>
      </c>
      <c r="P1138">
        <f>O1138*_xlfn.XLOOKUP(K1138,AM:AM,AN:AN)</f>
        <v/>
      </c>
      <c r="Q1138">
        <f>O1138*_xlfn.XLOOKUP(K1138,AM:AM,AO:AO)</f>
        <v/>
      </c>
      <c r="R1138">
        <f>_xlfn.XLOOKUP(E1138,AF:AF,AG:AG)</f>
        <v/>
      </c>
      <c r="S1138">
        <f>_xlfn.XLOOKUP(E1138,AF:AF,AI:AI)</f>
        <v/>
      </c>
      <c r="T1138">
        <f>WEEKNUM(G1138)</f>
        <v/>
      </c>
      <c r="U1138">
        <f>YEAR(G1138)</f>
        <v/>
      </c>
      <c r="V1138" s="117">
        <f>IFERROR(Q1138/N1138,"0")</f>
        <v/>
      </c>
      <c r="AF1138" t="n">
        <v>33779</v>
      </c>
      <c r="AG1138" t="inlineStr">
        <is>
          <t>DESTINATION ASIA SINGAPORE</t>
        </is>
      </c>
      <c r="AH1138" t="inlineStr">
        <is>
          <t>PKT</t>
        </is>
      </c>
      <c r="AI1138" t="inlineStr">
        <is>
          <t>Singapore</t>
        </is>
      </c>
    </row>
    <row r="1139">
      <c r="A1139">
        <f>_xlfn.XLOOKUP(D1139,BN:BN,BO:BO)</f>
        <v/>
      </c>
      <c r="B1139" t="inlineStr">
        <is>
          <t>LLC</t>
        </is>
      </c>
      <c r="C1139" t="n">
        <v>129</v>
      </c>
      <c r="D1139">
        <f>_xlfn.XLOOKUP(C1139,BH:BH,BI:BI)</f>
        <v/>
      </c>
      <c r="E1139" t="n">
        <v>23966</v>
      </c>
      <c r="F1139" t="inlineStr">
        <is>
          <t>PROMO 2X1 CON BA</t>
        </is>
      </c>
      <c r="G1139" s="234" t="n">
        <v>45735</v>
      </c>
      <c r="H1139" s="234" t="n">
        <v>45753</v>
      </c>
      <c r="I1139" t="inlineStr">
        <is>
          <t>VLO</t>
        </is>
      </c>
      <c r="J1139">
        <f>_xlfn.XLOOKUP(I1139,AS:AS,AU:AU)</f>
        <v/>
      </c>
      <c r="K1139" t="inlineStr">
        <is>
          <t>USD</t>
        </is>
      </c>
      <c r="L1139" s="238" t="n">
        <v>83331</v>
      </c>
      <c r="M1139">
        <f>L1139*_xlfn.XLOOKUP(K1139,AM:AM,AN:AN)</f>
        <v/>
      </c>
      <c r="N1139">
        <f>L1139*_xlfn.XLOOKUP(K1139,AM:AM,AO:AO)</f>
        <v/>
      </c>
      <c r="O1139" s="238" t="n">
        <v>0</v>
      </c>
      <c r="P1139">
        <f>O1139*_xlfn.XLOOKUP(K1139,AM:AM,AN:AN)</f>
        <v/>
      </c>
      <c r="Q1139">
        <f>O1139*_xlfn.XLOOKUP(K1139,AM:AM,AO:AO)</f>
        <v/>
      </c>
      <c r="R1139">
        <f>_xlfn.XLOOKUP(E1139,AF:AF,AG:AG)</f>
        <v/>
      </c>
      <c r="S1139">
        <f>_xlfn.XLOOKUP(E1139,AF:AF,AI:AI)</f>
        <v/>
      </c>
      <c r="T1139">
        <f>WEEKNUM(G1139)</f>
        <v/>
      </c>
      <c r="U1139">
        <f>YEAR(G1139)</f>
        <v/>
      </c>
      <c r="V1139" s="117">
        <f>IFERROR(Q1139/N1139,"0")</f>
        <v/>
      </c>
      <c r="AF1139" t="n">
        <v>33689</v>
      </c>
      <c r="AG1139" t="inlineStr">
        <is>
          <t>MERCURE FINANCES</t>
        </is>
      </c>
      <c r="AH1139" t="inlineStr">
        <is>
          <t>OTR</t>
        </is>
      </c>
      <c r="AI1139" t="inlineStr">
        <is>
          <t>France</t>
        </is>
      </c>
    </row>
    <row r="1140">
      <c r="A1140">
        <f>_xlfn.XLOOKUP(D1140,BN:BN,BO:BO)</f>
        <v/>
      </c>
      <c r="B1140" t="inlineStr">
        <is>
          <t>LLC</t>
        </is>
      </c>
      <c r="C1140" t="n">
        <v>130</v>
      </c>
      <c r="D1140">
        <f>_xlfn.XLOOKUP(C1140,BH:BH,BI:BI)</f>
        <v/>
      </c>
      <c r="E1140" t="n">
        <v>23921</v>
      </c>
      <c r="F1140" t="inlineStr">
        <is>
          <t>VUELO MEXICO PARIS MEXICO CON AF PROMO 2X1</t>
        </is>
      </c>
      <c r="G1140" s="234" t="n">
        <v>45735</v>
      </c>
      <c r="H1140" s="234" t="n">
        <v>45754</v>
      </c>
      <c r="I1140" t="inlineStr">
        <is>
          <t>VLO</t>
        </is>
      </c>
      <c r="J1140">
        <f>_xlfn.XLOOKUP(I1140,AS:AS,AU:AU)</f>
        <v/>
      </c>
      <c r="K1140" t="inlineStr">
        <is>
          <t>USD</t>
        </is>
      </c>
      <c r="L1140" s="238" t="n">
        <v>4389</v>
      </c>
      <c r="M1140">
        <f>L1140*_xlfn.XLOOKUP(K1140,AM:AM,AN:AN)</f>
        <v/>
      </c>
      <c r="N1140">
        <f>L1140*_xlfn.XLOOKUP(K1140,AM:AM,AO:AO)</f>
        <v/>
      </c>
      <c r="O1140" s="238" t="n">
        <v>0</v>
      </c>
      <c r="P1140">
        <f>O1140*_xlfn.XLOOKUP(K1140,AM:AM,AN:AN)</f>
        <v/>
      </c>
      <c r="Q1140">
        <f>O1140*_xlfn.XLOOKUP(K1140,AM:AM,AO:AO)</f>
        <v/>
      </c>
      <c r="R1140">
        <f>_xlfn.XLOOKUP(E1140,AF:AF,AG:AG)</f>
        <v/>
      </c>
      <c r="S1140">
        <f>_xlfn.XLOOKUP(E1140,AF:AF,AI:AI)</f>
        <v/>
      </c>
      <c r="T1140">
        <f>WEEKNUM(G1140)</f>
        <v/>
      </c>
      <c r="U1140">
        <f>YEAR(G1140)</f>
        <v/>
      </c>
      <c r="V1140" s="117">
        <f>IFERROR(Q1140/N1140,"0")</f>
        <v/>
      </c>
      <c r="AF1140" t="n">
        <v>33665</v>
      </c>
      <c r="AG1140" t="inlineStr">
        <is>
          <t>VIVA AEROBUS</t>
        </is>
      </c>
      <c r="AH1140" t="inlineStr">
        <is>
          <t>VLO</t>
        </is>
      </c>
      <c r="AI1140" t="inlineStr">
        <is>
          <t>Mexico</t>
        </is>
      </c>
    </row>
    <row r="1141">
      <c r="A1141">
        <f>_xlfn.XLOOKUP(D1141,BN:BN,BO:BO)</f>
        <v/>
      </c>
      <c r="B1141" t="inlineStr">
        <is>
          <t>LLC</t>
        </is>
      </c>
      <c r="C1141" t="n">
        <v>130</v>
      </c>
      <c r="D1141">
        <f>_xlfn.XLOOKUP(C1141,BH:BH,BI:BI)</f>
        <v/>
      </c>
      <c r="E1141" t="n">
        <v>23921</v>
      </c>
      <c r="F1141" t="inlineStr">
        <is>
          <t>VUELO 2X1 CON AF ACOMPANANE</t>
        </is>
      </c>
      <c r="G1141" s="234" t="n">
        <v>45735</v>
      </c>
      <c r="H1141" s="234" t="n">
        <v>45754</v>
      </c>
      <c r="I1141" t="inlineStr">
        <is>
          <t>VLO</t>
        </is>
      </c>
      <c r="J1141">
        <f>_xlfn.XLOOKUP(I1141,AS:AS,AU:AU)</f>
        <v/>
      </c>
      <c r="K1141" t="inlineStr">
        <is>
          <t>USD</t>
        </is>
      </c>
      <c r="L1141" s="238" t="n">
        <v>0</v>
      </c>
      <c r="M1141">
        <f>L1141*_xlfn.XLOOKUP(K1141,AM:AM,AN:AN)</f>
        <v/>
      </c>
      <c r="N1141">
        <f>L1141*_xlfn.XLOOKUP(K1141,AM:AM,AO:AO)</f>
        <v/>
      </c>
      <c r="O1141" s="238" t="n">
        <v>0</v>
      </c>
      <c r="P1141">
        <f>O1141*_xlfn.XLOOKUP(K1141,AM:AM,AN:AN)</f>
        <v/>
      </c>
      <c r="Q1141">
        <f>O1141*_xlfn.XLOOKUP(K1141,AM:AM,AO:AO)</f>
        <v/>
      </c>
      <c r="R1141">
        <f>_xlfn.XLOOKUP(E1141,AF:AF,AG:AG)</f>
        <v/>
      </c>
      <c r="S1141">
        <f>_xlfn.XLOOKUP(E1141,AF:AF,AI:AI)</f>
        <v/>
      </c>
      <c r="T1141">
        <f>WEEKNUM(G1141)</f>
        <v/>
      </c>
      <c r="U1141">
        <f>YEAR(G1141)</f>
        <v/>
      </c>
      <c r="V1141" s="117">
        <f>IFERROR(Q1141/N1141,"0")</f>
        <v/>
      </c>
      <c r="AF1141" t="n">
        <v>34443</v>
      </c>
      <c r="AG1141" t="inlineStr">
        <is>
          <t>Red Jackal Tour Opera</t>
        </is>
      </c>
      <c r="AH1141" t="inlineStr">
        <is>
          <t>PKT</t>
        </is>
      </c>
      <c r="AI1141" t="inlineStr">
        <is>
          <t>Ethiopia</t>
        </is>
      </c>
    </row>
    <row r="1142">
      <c r="A1142">
        <f>_xlfn.XLOOKUP(D1142,BN:BN,BO:BO)</f>
        <v/>
      </c>
      <c r="B1142" t="inlineStr">
        <is>
          <t>LLC</t>
        </is>
      </c>
      <c r="C1142" t="n">
        <v>131</v>
      </c>
      <c r="D1142">
        <f>_xlfn.XLOOKUP(C1142,BH:BH,BI:BI)</f>
        <v/>
      </c>
      <c r="E1142" t="n">
        <v>23590</v>
      </c>
      <c r="F1142" t="inlineStr">
        <is>
          <t>Vuelo MEX-LAX/Lara Kosberg</t>
        </is>
      </c>
      <c r="G1142" s="234" t="n">
        <v>45810</v>
      </c>
      <c r="H1142" s="234" t="n">
        <v>45816</v>
      </c>
      <c r="I1142" t="inlineStr">
        <is>
          <t>VLO</t>
        </is>
      </c>
      <c r="J1142">
        <f>_xlfn.XLOOKUP(I1142,AS:AS,AU:AU)</f>
        <v/>
      </c>
      <c r="K1142" t="inlineStr">
        <is>
          <t>USD</t>
        </is>
      </c>
      <c r="L1142" s="238" t="n">
        <v>612.24</v>
      </c>
      <c r="M1142">
        <f>L1142*_xlfn.XLOOKUP(K1142,AM:AM,AN:AN)</f>
        <v/>
      </c>
      <c r="N1142">
        <f>L1142*_xlfn.XLOOKUP(K1142,AM:AM,AO:AO)</f>
        <v/>
      </c>
      <c r="O1142" s="238" t="n">
        <v>9.52</v>
      </c>
      <c r="P1142">
        <f>O1142*_xlfn.XLOOKUP(K1142,AM:AM,AN:AN)</f>
        <v/>
      </c>
      <c r="Q1142">
        <f>O1142*_xlfn.XLOOKUP(K1142,AM:AM,AO:AO)</f>
        <v/>
      </c>
      <c r="R1142">
        <f>_xlfn.XLOOKUP(E1142,AF:AF,AG:AG)</f>
        <v/>
      </c>
      <c r="S1142">
        <f>_xlfn.XLOOKUP(E1142,AF:AF,AI:AI)</f>
        <v/>
      </c>
      <c r="T1142">
        <f>WEEKNUM(G1142)</f>
        <v/>
      </c>
      <c r="U1142">
        <f>YEAR(G1142)</f>
        <v/>
      </c>
      <c r="V1142" s="117">
        <f>IFERROR(Q1142/N1142,"0")</f>
        <v/>
      </c>
      <c r="AF1142" t="n">
        <v>33509</v>
      </c>
      <c r="AG1142" t="inlineStr">
        <is>
          <t>GUILLERMO FUNKE</t>
        </is>
      </c>
      <c r="AH1142" t="inlineStr">
        <is>
          <t>REE</t>
        </is>
      </c>
      <c r="AI1142" t="inlineStr">
        <is>
          <t>NA</t>
        </is>
      </c>
    </row>
    <row r="1143">
      <c r="A1143">
        <f>_xlfn.XLOOKUP(D1143,BN:BN,BO:BO)</f>
        <v/>
      </c>
      <c r="B1143" t="inlineStr">
        <is>
          <t>LLC</t>
        </is>
      </c>
      <c r="C1143" t="n">
        <v>131</v>
      </c>
      <c r="D1143">
        <f>_xlfn.XLOOKUP(C1143,BH:BH,BI:BI)</f>
        <v/>
      </c>
      <c r="E1143" t="n">
        <v>23590</v>
      </c>
      <c r="F1143" t="inlineStr">
        <is>
          <t>Vuelo LAS-MEX/Lara Kosberg</t>
        </is>
      </c>
      <c r="G1143" s="234" t="n">
        <v>45810</v>
      </c>
      <c r="H1143" s="234" t="n">
        <v>45816</v>
      </c>
      <c r="I1143" t="inlineStr">
        <is>
          <t>VLO</t>
        </is>
      </c>
      <c r="J1143">
        <f>_xlfn.XLOOKUP(I1143,AS:AS,AU:AU)</f>
        <v/>
      </c>
      <c r="K1143" t="inlineStr">
        <is>
          <t>USD</t>
        </is>
      </c>
      <c r="L1143" s="238" t="n">
        <v>1501.53</v>
      </c>
      <c r="M1143">
        <f>L1143*_xlfn.XLOOKUP(K1143,AM:AM,AN:AN)</f>
        <v/>
      </c>
      <c r="N1143">
        <f>L1143*_xlfn.XLOOKUP(K1143,AM:AM,AO:AO)</f>
        <v/>
      </c>
      <c r="O1143" s="238" t="n">
        <v>285.2</v>
      </c>
      <c r="P1143">
        <f>O1143*_xlfn.XLOOKUP(K1143,AM:AM,AN:AN)</f>
        <v/>
      </c>
      <c r="Q1143">
        <f>O1143*_xlfn.XLOOKUP(K1143,AM:AM,AO:AO)</f>
        <v/>
      </c>
      <c r="R1143">
        <f>_xlfn.XLOOKUP(E1143,AF:AF,AG:AG)</f>
        <v/>
      </c>
      <c r="S1143">
        <f>_xlfn.XLOOKUP(E1143,AF:AF,AI:AI)</f>
        <v/>
      </c>
      <c r="T1143">
        <f>WEEKNUM(G1143)</f>
        <v/>
      </c>
      <c r="U1143">
        <f>YEAR(G1143)</f>
        <v/>
      </c>
      <c r="V1143" s="117">
        <f>IFERROR(Q1143/N1143,"0")</f>
        <v/>
      </c>
      <c r="AF1143" t="n">
        <v>33941</v>
      </c>
      <c r="AG1143" t="inlineStr">
        <is>
          <t>Terrawind Global Protection</t>
        </is>
      </c>
      <c r="AH1143" t="inlineStr">
        <is>
          <t>PKT</t>
        </is>
      </c>
      <c r="AI1143" t="inlineStr">
        <is>
          <t>Mexico</t>
        </is>
      </c>
    </row>
    <row r="1144">
      <c r="A1144">
        <f>_xlfn.XLOOKUP(D1144,BN:BN,BO:BO)</f>
        <v/>
      </c>
      <c r="B1144" t="inlineStr">
        <is>
          <t>LLC</t>
        </is>
      </c>
      <c r="C1144" t="n">
        <v>131</v>
      </c>
      <c r="D1144">
        <f>_xlfn.XLOOKUP(C1144,BH:BH,BI:BI)</f>
        <v/>
      </c>
      <c r="E1144" t="n">
        <v>0</v>
      </c>
      <c r="F1144" t="inlineStr">
        <is>
          <t>Fee de emisión QQUIAV</t>
        </is>
      </c>
      <c r="G1144" s="234" t="n">
        <v>45810</v>
      </c>
      <c r="H1144" s="234" t="n">
        <v>45816</v>
      </c>
      <c r="I1144" t="inlineStr">
        <is>
          <t>HPS</t>
        </is>
      </c>
      <c r="J1144">
        <f>_xlfn.XLOOKUP(I1144,AS:AS,AU:AU)</f>
        <v/>
      </c>
      <c r="K1144" t="inlineStr">
        <is>
          <t>USD</t>
        </is>
      </c>
      <c r="L1144" s="238" t="n">
        <v>35</v>
      </c>
      <c r="M1144">
        <f>L1144*_xlfn.XLOOKUP(K1144,AM:AM,AN:AN)</f>
        <v/>
      </c>
      <c r="N1144">
        <f>L1144*_xlfn.XLOOKUP(K1144,AM:AM,AO:AO)</f>
        <v/>
      </c>
      <c r="O1144" s="238" t="n">
        <v>35</v>
      </c>
      <c r="P1144">
        <f>O1144*_xlfn.XLOOKUP(K1144,AM:AM,AN:AN)</f>
        <v/>
      </c>
      <c r="Q1144">
        <f>O1144*_xlfn.XLOOKUP(K1144,AM:AM,AO:AO)</f>
        <v/>
      </c>
      <c r="R1144">
        <f>_xlfn.XLOOKUP(E1144,AF:AF,AG:AG)</f>
        <v/>
      </c>
      <c r="S1144">
        <f>_xlfn.XLOOKUP(E1144,AF:AF,AI:AI)</f>
        <v/>
      </c>
      <c r="T1144">
        <f>WEEKNUM(G1144)</f>
        <v/>
      </c>
      <c r="U1144">
        <f>YEAR(G1144)</f>
        <v/>
      </c>
      <c r="V1144" s="117">
        <f>IFERROR(Q1144/N1144,"0")</f>
        <v/>
      </c>
      <c r="AF1144" t="n">
        <v>33422</v>
      </c>
      <c r="AG1144" t="inlineStr">
        <is>
          <t>BHUTAN RESORT PRIVATE LIMITED AMANKORA</t>
        </is>
      </c>
      <c r="AH1144" t="inlineStr">
        <is>
          <t>PKT</t>
        </is>
      </c>
      <c r="AI1144" t="inlineStr">
        <is>
          <t>Kingdom of Bhutan</t>
        </is>
      </c>
    </row>
    <row r="1145">
      <c r="A1145">
        <f>_xlfn.XLOOKUP(D1145,BN:BN,BO:BO)</f>
        <v/>
      </c>
      <c r="B1145" t="inlineStr">
        <is>
          <t>LLC</t>
        </is>
      </c>
      <c r="C1145" t="n">
        <v>131</v>
      </c>
      <c r="D1145">
        <f>_xlfn.XLOOKUP(C1145,BH:BH,BI:BI)</f>
        <v/>
      </c>
      <c r="E1145" t="n">
        <v>23590</v>
      </c>
      <c r="F1145" t="inlineStr">
        <is>
          <t>Vuelo MEX-LAX-LAS-MEX/Tamara Berger</t>
        </is>
      </c>
      <c r="G1145" s="234" t="n">
        <v>45810</v>
      </c>
      <c r="H1145" s="234" t="n">
        <v>45816</v>
      </c>
      <c r="I1145" t="inlineStr">
        <is>
          <t>VLO</t>
        </is>
      </c>
      <c r="J1145">
        <f>_xlfn.XLOOKUP(I1145,AS:AS,AU:AU)</f>
        <v/>
      </c>
      <c r="K1145" t="inlineStr">
        <is>
          <t>USD</t>
        </is>
      </c>
      <c r="L1145" s="238" t="n">
        <v>1868.44</v>
      </c>
      <c r="M1145">
        <f>L1145*_xlfn.XLOOKUP(K1145,AM:AM,AN:AN)</f>
        <v/>
      </c>
      <c r="N1145">
        <f>L1145*_xlfn.XLOOKUP(K1145,AM:AM,AO:AO)</f>
        <v/>
      </c>
      <c r="O1145" s="238" t="n">
        <v>32.24</v>
      </c>
      <c r="P1145">
        <f>O1145*_xlfn.XLOOKUP(K1145,AM:AM,AN:AN)</f>
        <v/>
      </c>
      <c r="Q1145">
        <f>O1145*_xlfn.XLOOKUP(K1145,AM:AM,AO:AO)</f>
        <v/>
      </c>
      <c r="R1145">
        <f>_xlfn.XLOOKUP(E1145,AF:AF,AG:AG)</f>
        <v/>
      </c>
      <c r="S1145">
        <f>_xlfn.XLOOKUP(E1145,AF:AF,AI:AI)</f>
        <v/>
      </c>
      <c r="T1145">
        <f>WEEKNUM(G1145)</f>
        <v/>
      </c>
      <c r="U1145">
        <f>YEAR(G1145)</f>
        <v/>
      </c>
      <c r="V1145" s="117">
        <f>IFERROR(Q1145/N1145,"0")</f>
        <v/>
      </c>
      <c r="AF1145" t="n">
        <v>34242</v>
      </c>
      <c r="AG1145" t="inlineStr">
        <is>
          <t>Define Living at Brittmoore</t>
        </is>
      </c>
      <c r="AH1145" t="inlineStr">
        <is>
          <t>HTL</t>
        </is>
      </c>
      <c r="AI1145" t="inlineStr">
        <is>
          <t>United States</t>
        </is>
      </c>
    </row>
    <row r="1146">
      <c r="A1146">
        <f>_xlfn.XLOOKUP(D1146,BN:BN,BO:BO)</f>
        <v/>
      </c>
      <c r="B1146" t="inlineStr">
        <is>
          <t>LLC</t>
        </is>
      </c>
      <c r="C1146" t="n">
        <v>131</v>
      </c>
      <c r="D1146">
        <f>_xlfn.XLOOKUP(C1146,BH:BH,BI:BI)</f>
        <v/>
      </c>
      <c r="E1146" t="n">
        <v>23590</v>
      </c>
      <c r="F1146" t="inlineStr">
        <is>
          <t>Asiento Tamara Weitzner</t>
        </is>
      </c>
      <c r="G1146" s="234" t="n">
        <v>45810</v>
      </c>
      <c r="H1146" s="234" t="n">
        <v>45816</v>
      </c>
      <c r="I1146" t="inlineStr">
        <is>
          <t>VLO</t>
        </is>
      </c>
      <c r="J1146">
        <f>_xlfn.XLOOKUP(I1146,AS:AS,AU:AU)</f>
        <v/>
      </c>
      <c r="K1146" t="inlineStr">
        <is>
          <t>USD</t>
        </is>
      </c>
      <c r="L1146" s="238" t="n">
        <v>54.2</v>
      </c>
      <c r="M1146">
        <f>L1146*_xlfn.XLOOKUP(K1146,AM:AM,AN:AN)</f>
        <v/>
      </c>
      <c r="N1146">
        <f>L1146*_xlfn.XLOOKUP(K1146,AM:AM,AO:AO)</f>
        <v/>
      </c>
      <c r="O1146" s="238" t="n">
        <v>0</v>
      </c>
      <c r="P1146">
        <f>O1146*_xlfn.XLOOKUP(K1146,AM:AM,AN:AN)</f>
        <v/>
      </c>
      <c r="Q1146">
        <f>O1146*_xlfn.XLOOKUP(K1146,AM:AM,AO:AO)</f>
        <v/>
      </c>
      <c r="R1146">
        <f>_xlfn.XLOOKUP(E1146,AF:AF,AG:AG)</f>
        <v/>
      </c>
      <c r="S1146">
        <f>_xlfn.XLOOKUP(E1146,AF:AF,AI:AI)</f>
        <v/>
      </c>
      <c r="T1146">
        <f>WEEKNUM(G1146)</f>
        <v/>
      </c>
      <c r="U1146">
        <f>YEAR(G1146)</f>
        <v/>
      </c>
      <c r="V1146" s="117">
        <f>IFERROR(Q1146/N1146,"0")</f>
        <v/>
      </c>
      <c r="AF1146" t="n">
        <v>33565</v>
      </c>
      <c r="AG1146" t="inlineStr">
        <is>
          <t>AC HOTEL TOKYO GINZA</t>
        </is>
      </c>
      <c r="AH1146" t="inlineStr">
        <is>
          <t>HTL</t>
        </is>
      </c>
      <c r="AI1146" t="inlineStr">
        <is>
          <t>Japan</t>
        </is>
      </c>
    </row>
    <row r="1147">
      <c r="A1147">
        <f>_xlfn.XLOOKUP(D1147,BN:BN,BO:BO)</f>
        <v/>
      </c>
      <c r="B1147" t="inlineStr">
        <is>
          <t>LLC</t>
        </is>
      </c>
      <c r="C1147" t="n">
        <v>131</v>
      </c>
      <c r="D1147">
        <f>_xlfn.XLOOKUP(C1147,BH:BH,BI:BI)</f>
        <v/>
      </c>
      <c r="E1147" t="n">
        <v>0</v>
      </c>
      <c r="F1147" t="inlineStr">
        <is>
          <t>Fee de emisión LPFPSH</t>
        </is>
      </c>
      <c r="G1147" s="234" t="n">
        <v>45810</v>
      </c>
      <c r="H1147" s="234" t="n">
        <v>45816</v>
      </c>
      <c r="I1147" t="inlineStr">
        <is>
          <t>HPS</t>
        </is>
      </c>
      <c r="J1147">
        <f>_xlfn.XLOOKUP(I1147,AS:AS,AU:AU)</f>
        <v/>
      </c>
      <c r="K1147" t="inlineStr">
        <is>
          <t>USD</t>
        </is>
      </c>
      <c r="L1147" s="238" t="n">
        <v>35</v>
      </c>
      <c r="M1147">
        <f>L1147*_xlfn.XLOOKUP(K1147,AM:AM,AN:AN)</f>
        <v/>
      </c>
      <c r="N1147">
        <f>L1147*_xlfn.XLOOKUP(K1147,AM:AM,AO:AO)</f>
        <v/>
      </c>
      <c r="O1147" s="238" t="n">
        <v>35</v>
      </c>
      <c r="P1147">
        <f>O1147*_xlfn.XLOOKUP(K1147,AM:AM,AN:AN)</f>
        <v/>
      </c>
      <c r="Q1147">
        <f>O1147*_xlfn.XLOOKUP(K1147,AM:AM,AO:AO)</f>
        <v/>
      </c>
      <c r="R1147">
        <f>_xlfn.XLOOKUP(E1147,AF:AF,AG:AG)</f>
        <v/>
      </c>
      <c r="S1147">
        <f>_xlfn.XLOOKUP(E1147,AF:AF,AI:AI)</f>
        <v/>
      </c>
      <c r="T1147">
        <f>WEEKNUM(G1147)</f>
        <v/>
      </c>
      <c r="U1147">
        <f>YEAR(G1147)</f>
        <v/>
      </c>
      <c r="V1147" s="117">
        <f>IFERROR(Q1147/N1147,"0")</f>
        <v/>
      </c>
      <c r="AF1147" t="n">
        <v>33917</v>
      </c>
      <c r="AG1147" t="inlineStr">
        <is>
          <t>Les Sources De Cheverny</t>
        </is>
      </c>
      <c r="AH1147" t="inlineStr">
        <is>
          <t>HTL</t>
        </is>
      </c>
      <c r="AI1147" t="inlineStr">
        <is>
          <t>France</t>
        </is>
      </c>
    </row>
    <row r="1148">
      <c r="A1148">
        <f>_xlfn.XLOOKUP(D1148,BN:BN,BO:BO)</f>
        <v/>
      </c>
      <c r="B1148" t="inlineStr">
        <is>
          <t>LLC</t>
        </is>
      </c>
      <c r="C1148" t="n">
        <v>131</v>
      </c>
      <c r="D1148">
        <f>_xlfn.XLOOKUP(C1148,BH:BH,BI:BI)</f>
        <v/>
      </c>
      <c r="E1148" t="n">
        <v>24224</v>
      </c>
      <c r="F1148" t="inlineStr">
        <is>
          <t>Vuelo LAX-LAS/Lara Kosberg</t>
        </is>
      </c>
      <c r="G1148" s="234" t="n">
        <v>45810</v>
      </c>
      <c r="H1148" s="234" t="n">
        <v>45816</v>
      </c>
      <c r="I1148" t="inlineStr">
        <is>
          <t>VLO</t>
        </is>
      </c>
      <c r="J1148">
        <f>_xlfn.XLOOKUP(I1148,AS:AS,AU:AU)</f>
        <v/>
      </c>
      <c r="K1148" t="inlineStr">
        <is>
          <t>USD</t>
        </is>
      </c>
      <c r="L1148" s="238" t="n">
        <v>220.49</v>
      </c>
      <c r="M1148">
        <f>L1148*_xlfn.XLOOKUP(K1148,AM:AM,AN:AN)</f>
        <v/>
      </c>
      <c r="N1148">
        <f>L1148*_xlfn.XLOOKUP(K1148,AM:AM,AO:AO)</f>
        <v/>
      </c>
      <c r="O1148" s="238" t="n">
        <v>9.539999999999999</v>
      </c>
      <c r="P1148">
        <f>O1148*_xlfn.XLOOKUP(K1148,AM:AM,AN:AN)</f>
        <v/>
      </c>
      <c r="Q1148">
        <f>O1148*_xlfn.XLOOKUP(K1148,AM:AM,AO:AO)</f>
        <v/>
      </c>
      <c r="R1148">
        <f>_xlfn.XLOOKUP(E1148,AF:AF,AG:AG)</f>
        <v/>
      </c>
      <c r="S1148">
        <f>_xlfn.XLOOKUP(E1148,AF:AF,AI:AI)</f>
        <v/>
      </c>
      <c r="T1148">
        <f>WEEKNUM(G1148)</f>
        <v/>
      </c>
      <c r="U1148">
        <f>YEAR(G1148)</f>
        <v/>
      </c>
      <c r="V1148" s="117">
        <f>IFERROR(Q1148/N1148,"0")</f>
        <v/>
      </c>
      <c r="AF1148" t="n">
        <v>33890</v>
      </c>
      <c r="AG1148" t="inlineStr">
        <is>
          <t>Label West</t>
        </is>
      </c>
      <c r="AH1148" t="inlineStr">
        <is>
          <t>PKT</t>
        </is>
      </c>
      <c r="AI1148" t="inlineStr">
        <is>
          <t>France</t>
        </is>
      </c>
    </row>
    <row r="1149">
      <c r="A1149">
        <f>_xlfn.XLOOKUP(D1149,BN:BN,BO:BO)</f>
        <v/>
      </c>
      <c r="B1149" t="inlineStr">
        <is>
          <t>LLC</t>
        </is>
      </c>
      <c r="C1149" t="n">
        <v>131</v>
      </c>
      <c r="D1149">
        <f>_xlfn.XLOOKUP(C1149,BH:BH,BI:BI)</f>
        <v/>
      </c>
      <c r="E1149" t="n">
        <v>23590</v>
      </c>
      <c r="F1149" t="inlineStr">
        <is>
          <t>Vuelo MEX-MIA-MEX/Sergio Berger</t>
        </is>
      </c>
      <c r="G1149" s="234" t="n">
        <v>45810</v>
      </c>
      <c r="H1149" s="234" t="n">
        <v>45816</v>
      </c>
      <c r="I1149" t="inlineStr">
        <is>
          <t>VLO</t>
        </is>
      </c>
      <c r="J1149">
        <f>_xlfn.XLOOKUP(I1149,AS:AS,AU:AU)</f>
        <v/>
      </c>
      <c r="K1149" t="inlineStr">
        <is>
          <t>USD</t>
        </is>
      </c>
      <c r="L1149" s="238" t="n">
        <v>1799.74</v>
      </c>
      <c r="M1149">
        <f>L1149*_xlfn.XLOOKUP(K1149,AM:AM,AN:AN)</f>
        <v/>
      </c>
      <c r="N1149">
        <f>L1149*_xlfn.XLOOKUP(K1149,AM:AM,AO:AO)</f>
        <v/>
      </c>
      <c r="O1149" s="238" t="n">
        <v>30.92</v>
      </c>
      <c r="P1149">
        <f>O1149*_xlfn.XLOOKUP(K1149,AM:AM,AN:AN)</f>
        <v/>
      </c>
      <c r="Q1149">
        <f>O1149*_xlfn.XLOOKUP(K1149,AM:AM,AO:AO)</f>
        <v/>
      </c>
      <c r="R1149">
        <f>_xlfn.XLOOKUP(E1149,AF:AF,AG:AG)</f>
        <v/>
      </c>
      <c r="S1149">
        <f>_xlfn.XLOOKUP(E1149,AF:AF,AI:AI)</f>
        <v/>
      </c>
      <c r="T1149">
        <f>WEEKNUM(G1149)</f>
        <v/>
      </c>
      <c r="U1149">
        <f>YEAR(G1149)</f>
        <v/>
      </c>
      <c r="V1149" s="117">
        <f>IFERROR(Q1149/N1149,"0")</f>
        <v/>
      </c>
      <c r="AF1149" t="n">
        <v>33466</v>
      </c>
      <c r="AG1149" t="inlineStr">
        <is>
          <t>IVANO VALENTINI</t>
        </is>
      </c>
      <c r="AH1149" t="inlineStr">
        <is>
          <t>PKT</t>
        </is>
      </c>
      <c r="AI1149" t="inlineStr">
        <is>
          <t>Italy</t>
        </is>
      </c>
    </row>
    <row r="1150">
      <c r="A1150">
        <f>_xlfn.XLOOKUP(D1150,BN:BN,BO:BO)</f>
        <v/>
      </c>
      <c r="B1150" t="inlineStr">
        <is>
          <t>LLC</t>
        </is>
      </c>
      <c r="C1150" t="n">
        <v>131</v>
      </c>
      <c r="D1150">
        <f>_xlfn.XLOOKUP(C1150,BH:BH,BI:BI)</f>
        <v/>
      </c>
      <c r="E1150" t="n">
        <v>0</v>
      </c>
      <c r="F1150" t="inlineStr">
        <is>
          <t>Fee de emisión YPNCHC</t>
        </is>
      </c>
      <c r="G1150" s="234" t="n">
        <v>45810</v>
      </c>
      <c r="H1150" s="234" t="n">
        <v>45816</v>
      </c>
      <c r="I1150" t="inlineStr">
        <is>
          <t>HPS</t>
        </is>
      </c>
      <c r="J1150">
        <f>_xlfn.XLOOKUP(I1150,AS:AS,AU:AU)</f>
        <v/>
      </c>
      <c r="K1150" t="inlineStr">
        <is>
          <t>USD</t>
        </is>
      </c>
      <c r="L1150" s="238" t="n">
        <v>35</v>
      </c>
      <c r="M1150">
        <f>L1150*_xlfn.XLOOKUP(K1150,AM:AM,AN:AN)</f>
        <v/>
      </c>
      <c r="N1150">
        <f>L1150*_xlfn.XLOOKUP(K1150,AM:AM,AO:AO)</f>
        <v/>
      </c>
      <c r="O1150" s="238" t="n">
        <v>35</v>
      </c>
      <c r="P1150">
        <f>O1150*_xlfn.XLOOKUP(K1150,AM:AM,AN:AN)</f>
        <v/>
      </c>
      <c r="Q1150">
        <f>O1150*_xlfn.XLOOKUP(K1150,AM:AM,AO:AO)</f>
        <v/>
      </c>
      <c r="R1150">
        <f>_xlfn.XLOOKUP(E1150,AF:AF,AG:AG)</f>
        <v/>
      </c>
      <c r="S1150">
        <f>_xlfn.XLOOKUP(E1150,AF:AF,AI:AI)</f>
        <v/>
      </c>
      <c r="T1150">
        <f>WEEKNUM(G1150)</f>
        <v/>
      </c>
      <c r="U1150">
        <f>YEAR(G1150)</f>
        <v/>
      </c>
      <c r="V1150" s="117">
        <f>IFERROR(Q1150/N1150,"0")</f>
        <v/>
      </c>
      <c r="AF1150" t="n">
        <v>33432</v>
      </c>
      <c r="AG1150" t="inlineStr">
        <is>
          <t>Luna Jets</t>
        </is>
      </c>
      <c r="AH1150" t="inlineStr">
        <is>
          <t>VLO</t>
        </is>
      </c>
      <c r="AI1150" t="inlineStr">
        <is>
          <t>Spain</t>
        </is>
      </c>
    </row>
    <row r="1151">
      <c r="A1151">
        <f>_xlfn.XLOOKUP(D1151,BN:BN,BO:BO)</f>
        <v/>
      </c>
      <c r="B1151" t="inlineStr">
        <is>
          <t>LLC</t>
        </is>
      </c>
      <c r="C1151" t="n">
        <v>131</v>
      </c>
      <c r="D1151">
        <f>_xlfn.XLOOKUP(C1151,BH:BH,BI:BI)</f>
        <v/>
      </c>
      <c r="E1151" t="n">
        <v>25024</v>
      </c>
      <c r="F1151" t="inlineStr">
        <is>
          <t>Vuelo GVA-MAD-LIN-LHR/Sergio Berger</t>
        </is>
      </c>
      <c r="G1151" s="234" t="n">
        <v>45810</v>
      </c>
      <c r="H1151" s="234" t="n">
        <v>45816</v>
      </c>
      <c r="I1151" t="inlineStr">
        <is>
          <t>VLO</t>
        </is>
      </c>
      <c r="J1151">
        <f>_xlfn.XLOOKUP(I1151,AS:AS,AU:AU)</f>
        <v/>
      </c>
      <c r="K1151" t="inlineStr">
        <is>
          <t>USD</t>
        </is>
      </c>
      <c r="L1151" s="238" t="n">
        <v>1229.9</v>
      </c>
      <c r="M1151">
        <f>L1151*_xlfn.XLOOKUP(K1151,AM:AM,AN:AN)</f>
        <v/>
      </c>
      <c r="N1151">
        <f>L1151*_xlfn.XLOOKUP(K1151,AM:AM,AO:AO)</f>
        <v/>
      </c>
      <c r="O1151" s="238" t="n">
        <v>0</v>
      </c>
      <c r="P1151">
        <f>O1151*_xlfn.XLOOKUP(K1151,AM:AM,AN:AN)</f>
        <v/>
      </c>
      <c r="Q1151">
        <f>O1151*_xlfn.XLOOKUP(K1151,AM:AM,AO:AO)</f>
        <v/>
      </c>
      <c r="R1151">
        <f>_xlfn.XLOOKUP(E1151,AF:AF,AG:AG)</f>
        <v/>
      </c>
      <c r="S1151">
        <f>_xlfn.XLOOKUP(E1151,AF:AF,AI:AI)</f>
        <v/>
      </c>
      <c r="T1151">
        <f>WEEKNUM(G1151)</f>
        <v/>
      </c>
      <c r="U1151">
        <f>YEAR(G1151)</f>
        <v/>
      </c>
      <c r="V1151" s="117">
        <f>IFERROR(Q1151/N1151,"0")</f>
        <v/>
      </c>
      <c r="AF1151" t="n">
        <v>34441</v>
      </c>
      <c r="AG1151" s="126" t="inlineStr">
        <is>
          <t>THE RITZ CARLTON SANTIAGO</t>
        </is>
      </c>
      <c r="AH1151" t="inlineStr">
        <is>
          <t>HTL</t>
        </is>
      </c>
      <c r="AI1151" t="inlineStr">
        <is>
          <t>Chile</t>
        </is>
      </c>
    </row>
    <row r="1152">
      <c r="A1152">
        <f>_xlfn.XLOOKUP(D1152,BN:BN,BO:BO)</f>
        <v/>
      </c>
      <c r="B1152" t="inlineStr">
        <is>
          <t>LLC</t>
        </is>
      </c>
      <c r="C1152" t="n">
        <v>131</v>
      </c>
      <c r="D1152">
        <f>_xlfn.XLOOKUP(C1152,BH:BH,BI:BI)</f>
        <v/>
      </c>
      <c r="E1152" t="n">
        <v>25024</v>
      </c>
      <c r="F1152" t="inlineStr">
        <is>
          <t>Otros cargos GVA-MAD-LIN-LHR/Sergio Berger</t>
        </is>
      </c>
      <c r="G1152" s="234" t="n">
        <v>45810</v>
      </c>
      <c r="H1152" s="234" t="n">
        <v>45816</v>
      </c>
      <c r="I1152" t="inlineStr">
        <is>
          <t>VLO</t>
        </is>
      </c>
      <c r="J1152">
        <f>_xlfn.XLOOKUP(I1152,AS:AS,AU:AU)</f>
        <v/>
      </c>
      <c r="K1152" t="inlineStr">
        <is>
          <t>USD</t>
        </is>
      </c>
      <c r="L1152" s="238" t="n">
        <v>33.6</v>
      </c>
      <c r="M1152">
        <f>L1152*_xlfn.XLOOKUP(K1152,AM:AM,AN:AN)</f>
        <v/>
      </c>
      <c r="N1152">
        <f>L1152*_xlfn.XLOOKUP(K1152,AM:AM,AO:AO)</f>
        <v/>
      </c>
      <c r="O1152" s="238" t="n">
        <v>0</v>
      </c>
      <c r="P1152">
        <f>O1152*_xlfn.XLOOKUP(K1152,AM:AM,AN:AN)</f>
        <v/>
      </c>
      <c r="Q1152">
        <f>O1152*_xlfn.XLOOKUP(K1152,AM:AM,AO:AO)</f>
        <v/>
      </c>
      <c r="R1152">
        <f>_xlfn.XLOOKUP(E1152,AF:AF,AG:AG)</f>
        <v/>
      </c>
      <c r="S1152">
        <f>_xlfn.XLOOKUP(E1152,AF:AF,AI:AI)</f>
        <v/>
      </c>
      <c r="T1152">
        <f>WEEKNUM(G1152)</f>
        <v/>
      </c>
      <c r="U1152">
        <f>YEAR(G1152)</f>
        <v/>
      </c>
      <c r="V1152" s="117">
        <f>IFERROR(Q1152/N1152,"0")</f>
        <v/>
      </c>
      <c r="AF1152" t="n">
        <v>25364</v>
      </c>
      <c r="AG1152" t="inlineStr">
        <is>
          <t>THE RITZ CARLTON NIKKO</t>
        </is>
      </c>
      <c r="AH1152" t="inlineStr">
        <is>
          <t>HTL</t>
        </is>
      </c>
      <c r="AI1152" t="inlineStr">
        <is>
          <t>Japan</t>
        </is>
      </c>
    </row>
    <row r="1153">
      <c r="A1153">
        <f>_xlfn.XLOOKUP(D1153,BN:BN,BO:BO)</f>
        <v/>
      </c>
      <c r="B1153" t="inlineStr">
        <is>
          <t>LLC</t>
        </is>
      </c>
      <c r="C1153" t="n">
        <v>131</v>
      </c>
      <c r="D1153">
        <f>_xlfn.XLOOKUP(C1153,BH:BH,BI:BI)</f>
        <v/>
      </c>
      <c r="E1153" t="n">
        <v>0</v>
      </c>
      <c r="F1153" t="inlineStr">
        <is>
          <t>Fee de emisión YSZQRB</t>
        </is>
      </c>
      <c r="G1153" s="234" t="n">
        <v>45810</v>
      </c>
      <c r="H1153" s="234" t="n">
        <v>45816</v>
      </c>
      <c r="I1153" t="inlineStr">
        <is>
          <t>HPS</t>
        </is>
      </c>
      <c r="J1153">
        <f>_xlfn.XLOOKUP(I1153,AS:AS,AU:AU)</f>
        <v/>
      </c>
      <c r="K1153" t="inlineStr">
        <is>
          <t>USD</t>
        </is>
      </c>
      <c r="L1153" s="238" t="n">
        <v>35</v>
      </c>
      <c r="M1153">
        <f>L1153*_xlfn.XLOOKUP(K1153,AM:AM,AN:AN)</f>
        <v/>
      </c>
      <c r="N1153">
        <f>L1153*_xlfn.XLOOKUP(K1153,AM:AM,AO:AO)</f>
        <v/>
      </c>
      <c r="O1153" s="238" t="n">
        <v>35</v>
      </c>
      <c r="P1153">
        <f>O1153*_xlfn.XLOOKUP(K1153,AM:AM,AN:AN)</f>
        <v/>
      </c>
      <c r="Q1153">
        <f>O1153*_xlfn.XLOOKUP(K1153,AM:AM,AO:AO)</f>
        <v/>
      </c>
      <c r="R1153">
        <f>_xlfn.XLOOKUP(E1153,AF:AF,AG:AG)</f>
        <v/>
      </c>
      <c r="S1153">
        <f>_xlfn.XLOOKUP(E1153,AF:AF,AI:AI)</f>
        <v/>
      </c>
      <c r="T1153">
        <f>WEEKNUM(G1153)</f>
        <v/>
      </c>
      <c r="U1153">
        <f>YEAR(G1153)</f>
        <v/>
      </c>
      <c r="V1153" s="117">
        <f>IFERROR(Q1153/N1153,"0")</f>
        <v/>
      </c>
      <c r="AF1153" t="n">
        <v>33686</v>
      </c>
      <c r="AG1153" t="inlineStr">
        <is>
          <t>E LINK KOREA CO</t>
        </is>
      </c>
      <c r="AH1153" t="inlineStr">
        <is>
          <t>PKT</t>
        </is>
      </c>
      <c r="AI1153" t="inlineStr">
        <is>
          <t>South Korea</t>
        </is>
      </c>
    </row>
    <row r="1154">
      <c r="A1154">
        <f>_xlfn.XLOOKUP(D1154,BN:BN,BO:BO)</f>
        <v/>
      </c>
      <c r="B1154" t="inlineStr">
        <is>
          <t>LLC</t>
        </is>
      </c>
      <c r="C1154" t="n">
        <v>131</v>
      </c>
      <c r="D1154">
        <f>_xlfn.XLOOKUP(C1154,BH:BH,BI:BI)</f>
        <v/>
      </c>
      <c r="E1154" t="n">
        <v>23966</v>
      </c>
      <c r="F1154" t="inlineStr">
        <is>
          <t>Vuelo MXP-LHR/Andres Carretero</t>
        </is>
      </c>
      <c r="G1154" s="234" t="n">
        <v>45810</v>
      </c>
      <c r="H1154" s="234" t="n">
        <v>45816</v>
      </c>
      <c r="I1154" t="inlineStr">
        <is>
          <t>VLO</t>
        </is>
      </c>
      <c r="J1154">
        <f>_xlfn.XLOOKUP(I1154,AS:AS,AU:AU)</f>
        <v/>
      </c>
      <c r="K1154" t="inlineStr">
        <is>
          <t>USD</t>
        </is>
      </c>
      <c r="L1154" s="238" t="n">
        <v>483.7</v>
      </c>
      <c r="M1154">
        <f>L1154*_xlfn.XLOOKUP(K1154,AM:AM,AN:AN)</f>
        <v/>
      </c>
      <c r="N1154">
        <f>L1154*_xlfn.XLOOKUP(K1154,AM:AM,AO:AO)</f>
        <v/>
      </c>
      <c r="O1154" s="238" t="n">
        <v>0</v>
      </c>
      <c r="P1154">
        <f>O1154*_xlfn.XLOOKUP(K1154,AM:AM,AN:AN)</f>
        <v/>
      </c>
      <c r="Q1154">
        <f>O1154*_xlfn.XLOOKUP(K1154,AM:AM,AO:AO)</f>
        <v/>
      </c>
      <c r="R1154">
        <f>_xlfn.XLOOKUP(E1154,AF:AF,AG:AG)</f>
        <v/>
      </c>
      <c r="S1154">
        <f>_xlfn.XLOOKUP(E1154,AF:AF,AI:AI)</f>
        <v/>
      </c>
      <c r="T1154">
        <f>WEEKNUM(G1154)</f>
        <v/>
      </c>
      <c r="U1154">
        <f>YEAR(G1154)</f>
        <v/>
      </c>
      <c r="V1154" s="117">
        <f>IFERROR(Q1154/N1154,"0")</f>
        <v/>
      </c>
      <c r="AF1154" t="n">
        <v>34323</v>
      </c>
      <c r="AG1154" t="inlineStr">
        <is>
          <t>PARK HYATT BUSAN</t>
        </is>
      </c>
      <c r="AH1154" t="inlineStr">
        <is>
          <t>HTL</t>
        </is>
      </c>
      <c r="AI1154" t="inlineStr">
        <is>
          <t>South Korea</t>
        </is>
      </c>
    </row>
    <row r="1155">
      <c r="A1155">
        <f>_xlfn.XLOOKUP(D1155,BN:BN,BO:BO)</f>
        <v/>
      </c>
      <c r="B1155" t="inlineStr">
        <is>
          <t>LLC</t>
        </is>
      </c>
      <c r="C1155" t="n">
        <v>131</v>
      </c>
      <c r="D1155">
        <f>_xlfn.XLOOKUP(C1155,BH:BH,BI:BI)</f>
        <v/>
      </c>
      <c r="E1155" t="n">
        <v>23590</v>
      </c>
      <c r="F1155" t="inlineStr">
        <is>
          <t>Boleto de avion Mex-LHR-Mex</t>
        </is>
      </c>
      <c r="G1155" s="234" t="n">
        <v>45742</v>
      </c>
      <c r="H1155" s="234" t="n">
        <v>45766</v>
      </c>
      <c r="I1155" t="inlineStr">
        <is>
          <t>ABC</t>
        </is>
      </c>
      <c r="J1155">
        <f>_xlfn.XLOOKUP(I1155,AS:AS,AU:AU)</f>
        <v/>
      </c>
      <c r="K1155" t="inlineStr">
        <is>
          <t>USD</t>
        </is>
      </c>
      <c r="L1155" s="238" t="n">
        <v>3539.77</v>
      </c>
      <c r="M1155">
        <f>L1155*_xlfn.XLOOKUP(K1155,AM:AM,AN:AN)</f>
        <v/>
      </c>
      <c r="N1155">
        <f>L1155*_xlfn.XLOOKUP(K1155,AM:AM,AO:AO)</f>
        <v/>
      </c>
      <c r="O1155" s="238" t="n">
        <v>0</v>
      </c>
      <c r="P1155">
        <f>O1155*_xlfn.XLOOKUP(K1155,AM:AM,AN:AN)</f>
        <v/>
      </c>
      <c r="Q1155">
        <f>O1155*_xlfn.XLOOKUP(K1155,AM:AM,AO:AO)</f>
        <v/>
      </c>
      <c r="R1155">
        <f>_xlfn.XLOOKUP(E1155,AF:AF,AG:AG)</f>
        <v/>
      </c>
      <c r="S1155">
        <f>_xlfn.XLOOKUP(E1155,AF:AF,AI:AI)</f>
        <v/>
      </c>
      <c r="T1155">
        <f>WEEKNUM(G1155)</f>
        <v/>
      </c>
      <c r="U1155">
        <f>YEAR(G1155)</f>
        <v/>
      </c>
      <c r="V1155" s="117">
        <f>IFERROR(Q1155/N1155,"0")</f>
        <v/>
      </c>
      <c r="AF1155" t="n">
        <v>34318</v>
      </c>
      <c r="AG1155" t="inlineStr">
        <is>
          <t>J HOTEL SHANGHAI TOWER</t>
        </is>
      </c>
      <c r="AH1155" t="inlineStr">
        <is>
          <t>HTL</t>
        </is>
      </c>
      <c r="AI1155" t="inlineStr">
        <is>
          <t>China</t>
        </is>
      </c>
    </row>
    <row r="1156">
      <c r="A1156">
        <f>_xlfn.XLOOKUP(D1156,BN:BN,BO:BO)</f>
        <v/>
      </c>
      <c r="B1156" t="inlineStr">
        <is>
          <t>LLC</t>
        </is>
      </c>
      <c r="C1156" t="n">
        <v>131</v>
      </c>
      <c r="D1156">
        <f>_xlfn.XLOOKUP(C1156,BH:BH,BI:BI)</f>
        <v/>
      </c>
      <c r="E1156" t="n">
        <v>0</v>
      </c>
      <c r="F1156" t="inlineStr">
        <is>
          <t>5% Recibo cliente 1508</t>
        </is>
      </c>
      <c r="G1156" s="234" t="n">
        <v>45742</v>
      </c>
      <c r="H1156" s="234" t="n">
        <v>45816</v>
      </c>
      <c r="I1156" t="inlineStr">
        <is>
          <t>HPS</t>
        </is>
      </c>
      <c r="J1156">
        <f>_xlfn.XLOOKUP(I1156,AS:AS,AU:AU)</f>
        <v/>
      </c>
      <c r="K1156" t="inlineStr">
        <is>
          <t>USD</t>
        </is>
      </c>
      <c r="L1156" s="238" t="n">
        <v>166.7</v>
      </c>
      <c r="M1156">
        <f>L1156*_xlfn.XLOOKUP(K1156,AM:AM,AN:AN)</f>
        <v/>
      </c>
      <c r="N1156">
        <f>L1156*_xlfn.XLOOKUP(K1156,AM:AM,AO:AO)</f>
        <v/>
      </c>
      <c r="O1156" s="238" t="n">
        <v>166.7</v>
      </c>
      <c r="P1156">
        <f>O1156*_xlfn.XLOOKUP(K1156,AM:AM,AN:AN)</f>
        <v/>
      </c>
      <c r="Q1156">
        <f>O1156*_xlfn.XLOOKUP(K1156,AM:AM,AO:AO)</f>
        <v/>
      </c>
      <c r="R1156">
        <f>_xlfn.XLOOKUP(E1156,AF:AF,AG:AG)</f>
        <v/>
      </c>
      <c r="S1156">
        <f>_xlfn.XLOOKUP(E1156,AF:AF,AI:AI)</f>
        <v/>
      </c>
      <c r="T1156">
        <f>WEEKNUM(G1156)</f>
        <v/>
      </c>
      <c r="U1156">
        <f>YEAR(G1156)</f>
        <v/>
      </c>
      <c r="V1156" s="117">
        <f>IFERROR(Q1156/N1156,"0")</f>
        <v/>
      </c>
      <c r="AF1156" t="n">
        <v>34320</v>
      </c>
      <c r="AG1156" t="inlineStr">
        <is>
          <t>FOUR SEASONS HANGZHOU</t>
        </is>
      </c>
      <c r="AH1156" t="inlineStr">
        <is>
          <t>HTL</t>
        </is>
      </c>
      <c r="AI1156" t="inlineStr">
        <is>
          <t>China</t>
        </is>
      </c>
    </row>
    <row r="1157">
      <c r="A1157">
        <f>_xlfn.XLOOKUP(D1157,BN:BN,BO:BO)</f>
        <v/>
      </c>
      <c r="B1157" t="inlineStr">
        <is>
          <t>LLC</t>
        </is>
      </c>
      <c r="C1157" t="n">
        <v>132</v>
      </c>
      <c r="D1157">
        <f>_xlfn.XLOOKUP(C1157,BH:BH,BI:BI)</f>
        <v/>
      </c>
      <c r="E1157" t="n">
        <v>25102</v>
      </c>
      <c r="F1157" t="inlineStr">
        <is>
          <t>Vuelo LHR-TLV</t>
        </is>
      </c>
      <c r="G1157" s="234" t="n">
        <v>45700</v>
      </c>
      <c r="H1157" s="234" t="n">
        <v>45706</v>
      </c>
      <c r="I1157" t="inlineStr">
        <is>
          <t>VLO</t>
        </is>
      </c>
      <c r="J1157">
        <f>_xlfn.XLOOKUP(I1157,AS:AS,AU:AU)</f>
        <v/>
      </c>
      <c r="K1157" t="inlineStr">
        <is>
          <t>USD</t>
        </is>
      </c>
      <c r="L1157" s="238" t="n">
        <v>3601.68</v>
      </c>
      <c r="M1157">
        <f>L1157*_xlfn.XLOOKUP(K1157,AM:AM,AN:AN)</f>
        <v/>
      </c>
      <c r="N1157">
        <f>L1157*_xlfn.XLOOKUP(K1157,AM:AM,AO:AO)</f>
        <v/>
      </c>
      <c r="O1157" s="238" t="n">
        <v>0</v>
      </c>
      <c r="P1157">
        <f>O1157*_xlfn.XLOOKUP(K1157,AM:AM,AN:AN)</f>
        <v/>
      </c>
      <c r="Q1157">
        <f>O1157*_xlfn.XLOOKUP(K1157,AM:AM,AO:AO)</f>
        <v/>
      </c>
      <c r="R1157">
        <f>_xlfn.XLOOKUP(E1157,AF:AF,AG:AG)</f>
        <v/>
      </c>
      <c r="S1157">
        <f>_xlfn.XLOOKUP(E1157,AF:AF,AI:AI)</f>
        <v/>
      </c>
      <c r="T1157">
        <f>WEEKNUM(G1157)</f>
        <v/>
      </c>
      <c r="U1157">
        <f>YEAR(G1157)</f>
        <v/>
      </c>
      <c r="V1157" s="117">
        <f>IFERROR(Q1157/N1157,"0")</f>
        <v/>
      </c>
      <c r="AF1157" t="n">
        <v>34442</v>
      </c>
      <c r="AG1157" t="inlineStr">
        <is>
          <t>SOFITEL LEGEND XIAN</t>
        </is>
      </c>
      <c r="AH1157" t="inlineStr">
        <is>
          <t>HTL</t>
        </is>
      </c>
      <c r="AI1157" t="inlineStr">
        <is>
          <t>China</t>
        </is>
      </c>
    </row>
    <row r="1158">
      <c r="A1158">
        <f>_xlfn.XLOOKUP(D1158,BN:BN,BO:BO)</f>
        <v/>
      </c>
      <c r="B1158" t="inlineStr">
        <is>
          <t>LLC</t>
        </is>
      </c>
      <c r="C1158" t="n">
        <v>132</v>
      </c>
      <c r="D1158">
        <f>_xlfn.XLOOKUP(C1158,BH:BH,BI:BI)</f>
        <v/>
      </c>
      <c r="E1158" t="n">
        <v>0</v>
      </c>
      <c r="F1158" t="inlineStr">
        <is>
          <t>Fee de emisión Vuelo NMDJCP</t>
        </is>
      </c>
      <c r="G1158" s="234" t="n">
        <v>45700</v>
      </c>
      <c r="H1158" s="234" t="n">
        <v>45706</v>
      </c>
      <c r="I1158" t="inlineStr">
        <is>
          <t>HPS</t>
        </is>
      </c>
      <c r="J1158">
        <f>_xlfn.XLOOKUP(I1158,AS:AS,AU:AU)</f>
        <v/>
      </c>
      <c r="K1158" t="inlineStr">
        <is>
          <t>USD</t>
        </is>
      </c>
      <c r="L1158" s="238" t="n">
        <v>50</v>
      </c>
      <c r="M1158">
        <f>L1158*_xlfn.XLOOKUP(K1158,AM:AM,AN:AN)</f>
        <v/>
      </c>
      <c r="N1158">
        <f>L1158*_xlfn.XLOOKUP(K1158,AM:AM,AO:AO)</f>
        <v/>
      </c>
      <c r="O1158" s="238" t="n">
        <v>50</v>
      </c>
      <c r="P1158">
        <f>O1158*_xlfn.XLOOKUP(K1158,AM:AM,AN:AN)</f>
        <v/>
      </c>
      <c r="Q1158">
        <f>O1158*_xlfn.XLOOKUP(K1158,AM:AM,AO:AO)</f>
        <v/>
      </c>
      <c r="R1158">
        <f>_xlfn.XLOOKUP(E1158,AF:AF,AG:AG)</f>
        <v/>
      </c>
      <c r="S1158">
        <f>_xlfn.XLOOKUP(E1158,AF:AF,AI:AI)</f>
        <v/>
      </c>
      <c r="T1158">
        <f>WEEKNUM(G1158)</f>
        <v/>
      </c>
      <c r="U1158">
        <f>YEAR(G1158)</f>
        <v/>
      </c>
      <c r="V1158" s="117">
        <f>IFERROR(Q1158/N1158,"0")</f>
        <v/>
      </c>
      <c r="AF1158" t="n">
        <v>34321</v>
      </c>
      <c r="AG1158" t="inlineStr">
        <is>
          <t>ROSEWOOD BEIJING</t>
        </is>
      </c>
      <c r="AH1158" t="inlineStr">
        <is>
          <t>HTL</t>
        </is>
      </c>
      <c r="AI1158" t="inlineStr">
        <is>
          <t>China</t>
        </is>
      </c>
    </row>
    <row r="1159">
      <c r="A1159">
        <f>_xlfn.XLOOKUP(D1159,BN:BN,BO:BO)</f>
        <v/>
      </c>
      <c r="B1159" t="inlineStr">
        <is>
          <t>LLC</t>
        </is>
      </c>
      <c r="C1159" t="n">
        <v>132</v>
      </c>
      <c r="D1159">
        <f>_xlfn.XLOOKUP(C1159,BH:BH,BI:BI)</f>
        <v/>
      </c>
      <c r="E1159" t="n">
        <v>27544</v>
      </c>
      <c r="F1159" t="inlineStr">
        <is>
          <t>Comisión</t>
        </is>
      </c>
      <c r="G1159" s="234" t="n">
        <v>45700</v>
      </c>
      <c r="H1159" s="234" t="n">
        <v>45706</v>
      </c>
      <c r="I1159" t="inlineStr">
        <is>
          <t>HTL</t>
        </is>
      </c>
      <c r="J1159">
        <f>_xlfn.XLOOKUP(I1159,AS:AS,AU:AU)</f>
        <v/>
      </c>
      <c r="K1159" t="inlineStr">
        <is>
          <t>USD</t>
        </is>
      </c>
      <c r="L1159" s="238" t="n">
        <v>388.6</v>
      </c>
      <c r="M1159">
        <f>L1159*_xlfn.XLOOKUP(K1159,AM:AM,AN:AN)</f>
        <v/>
      </c>
      <c r="N1159">
        <f>L1159*_xlfn.XLOOKUP(K1159,AM:AM,AO:AO)</f>
        <v/>
      </c>
      <c r="O1159" s="238" t="n">
        <v>388.6</v>
      </c>
      <c r="P1159">
        <f>O1159*_xlfn.XLOOKUP(K1159,AM:AM,AN:AN)</f>
        <v/>
      </c>
      <c r="Q1159">
        <f>O1159*_xlfn.XLOOKUP(K1159,AM:AM,AO:AO)</f>
        <v/>
      </c>
      <c r="R1159">
        <f>_xlfn.XLOOKUP(E1159,AF:AF,AG:AG)</f>
        <v/>
      </c>
      <c r="S1159">
        <f>_xlfn.XLOOKUP(E1159,AF:AF,AI:AI)</f>
        <v/>
      </c>
      <c r="T1159">
        <f>WEEKNUM(G1159)</f>
        <v/>
      </c>
      <c r="U1159">
        <f>YEAR(G1159)</f>
        <v/>
      </c>
      <c r="V1159" s="117">
        <f>IFERROR(Q1159/N1159,"0")</f>
        <v/>
      </c>
      <c r="AF1159" t="n">
        <v>33492</v>
      </c>
      <c r="AG1159" t="inlineStr">
        <is>
          <t>FOUR SEASONS HOTEL ISTANBUL AT THE BOSPHORUS</t>
        </is>
      </c>
      <c r="AH1159" t="inlineStr">
        <is>
          <t>HTL</t>
        </is>
      </c>
      <c r="AI1159" t="inlineStr">
        <is>
          <t>Turkey</t>
        </is>
      </c>
    </row>
    <row r="1160">
      <c r="A1160">
        <f>_xlfn.XLOOKUP(D1160,BN:BN,BO:BO)</f>
        <v/>
      </c>
      <c r="B1160" t="inlineStr">
        <is>
          <t>LLC</t>
        </is>
      </c>
      <c r="C1160" t="n">
        <v>132</v>
      </c>
      <c r="D1160">
        <f>_xlfn.XLOOKUP(C1160,BH:BH,BI:BI)</f>
        <v/>
      </c>
      <c r="E1160" t="n">
        <v>27544</v>
      </c>
      <c r="F1160" t="inlineStr">
        <is>
          <t>Comisión</t>
        </is>
      </c>
      <c r="G1160" s="234" t="n">
        <v>45700</v>
      </c>
      <c r="H1160" s="234" t="n">
        <v>45706</v>
      </c>
      <c r="I1160" t="inlineStr">
        <is>
          <t>HTL</t>
        </is>
      </c>
      <c r="J1160">
        <f>_xlfn.XLOOKUP(I1160,AS:AS,AU:AU)</f>
        <v/>
      </c>
      <c r="K1160" t="inlineStr">
        <is>
          <t>USD</t>
        </is>
      </c>
      <c r="L1160" s="238" t="n">
        <v>388.6</v>
      </c>
      <c r="M1160">
        <f>L1160*_xlfn.XLOOKUP(K1160,AM:AM,AN:AN)</f>
        <v/>
      </c>
      <c r="N1160">
        <f>L1160*_xlfn.XLOOKUP(K1160,AM:AM,AO:AO)</f>
        <v/>
      </c>
      <c r="O1160" s="238" t="n">
        <v>388.6</v>
      </c>
      <c r="P1160">
        <f>O1160*_xlfn.XLOOKUP(K1160,AM:AM,AN:AN)</f>
        <v/>
      </c>
      <c r="Q1160">
        <f>O1160*_xlfn.XLOOKUP(K1160,AM:AM,AO:AO)</f>
        <v/>
      </c>
      <c r="R1160">
        <f>_xlfn.XLOOKUP(E1160,AF:AF,AG:AG)</f>
        <v/>
      </c>
      <c r="S1160">
        <f>_xlfn.XLOOKUP(E1160,AF:AF,AI:AI)</f>
        <v/>
      </c>
      <c r="T1160">
        <f>WEEKNUM(G1160)</f>
        <v/>
      </c>
      <c r="U1160">
        <f>YEAR(G1160)</f>
        <v/>
      </c>
      <c r="V1160" s="117">
        <f>IFERROR(Q1160/N1160,"0")</f>
        <v/>
      </c>
      <c r="AF1160" t="n">
        <v>33565</v>
      </c>
      <c r="AG1160" t="inlineStr">
        <is>
          <t>AC HOTEL TOKYO GINZA</t>
        </is>
      </c>
      <c r="AH1160" t="inlineStr">
        <is>
          <t>HTL</t>
        </is>
      </c>
      <c r="AI1160" t="inlineStr">
        <is>
          <t>Japan</t>
        </is>
      </c>
    </row>
    <row r="1161">
      <c r="A1161">
        <f>_xlfn.XLOOKUP(D1161,BN:BN,BO:BO)</f>
        <v/>
      </c>
      <c r="B1161" t="inlineStr">
        <is>
          <t>LLC</t>
        </is>
      </c>
      <c r="C1161" t="n">
        <v>133</v>
      </c>
      <c r="D1161">
        <f>_xlfn.XLOOKUP(C1161,BH:BH,BI:BI)</f>
        <v/>
      </c>
      <c r="E1161" t="n">
        <v>25452</v>
      </c>
      <c r="F1161" t="inlineStr">
        <is>
          <t>Alojamiento en Washington, DC</t>
        </is>
      </c>
      <c r="G1161" s="234" t="n">
        <v>45675</v>
      </c>
      <c r="H1161" s="234" t="n">
        <v>45679</v>
      </c>
      <c r="I1161" t="inlineStr">
        <is>
          <t>HTL</t>
        </is>
      </c>
      <c r="J1161">
        <f>_xlfn.XLOOKUP(I1161,AS:AS,AU:AU)</f>
        <v/>
      </c>
      <c r="K1161" t="inlineStr">
        <is>
          <t>USD</t>
        </is>
      </c>
      <c r="L1161" s="238" t="n">
        <v>8696.25</v>
      </c>
      <c r="M1161">
        <f>L1161*_xlfn.XLOOKUP(K1161,AM:AM,AN:AN)</f>
        <v/>
      </c>
      <c r="N1161">
        <f>L1161*_xlfn.XLOOKUP(K1161,AM:AM,AO:AO)</f>
        <v/>
      </c>
      <c r="O1161" s="238" t="n">
        <v>705</v>
      </c>
      <c r="P1161">
        <f>O1161*_xlfn.XLOOKUP(K1161,AM:AM,AN:AN)</f>
        <v/>
      </c>
      <c r="Q1161">
        <f>O1161*_xlfn.XLOOKUP(K1161,AM:AM,AO:AO)</f>
        <v/>
      </c>
      <c r="R1161">
        <f>_xlfn.XLOOKUP(E1161,AF:AF,AG:AG)</f>
        <v/>
      </c>
      <c r="S1161">
        <f>_xlfn.XLOOKUP(E1161,AF:AF,AI:AI)</f>
        <v/>
      </c>
      <c r="T1161">
        <f>WEEKNUM(G1161)</f>
        <v/>
      </c>
      <c r="U1161">
        <f>YEAR(G1161)</f>
        <v/>
      </c>
      <c r="V1161" s="117">
        <f>IFERROR(Q1161/N1161,"0")</f>
        <v/>
      </c>
      <c r="AF1161" t="n">
        <v>25223</v>
      </c>
      <c r="AG1161" s="126" t="inlineStr">
        <is>
          <t>AEROMÉXICO</t>
        </is>
      </c>
      <c r="AH1161" t="inlineStr">
        <is>
          <t>VLO</t>
        </is>
      </c>
      <c r="AI1161" t="inlineStr">
        <is>
          <t>Mexico</t>
        </is>
      </c>
    </row>
    <row r="1162">
      <c r="A1162">
        <f>_xlfn.XLOOKUP(D1162,BN:BN,BO:BO)</f>
        <v/>
      </c>
      <c r="B1162" t="inlineStr">
        <is>
          <t>LLC</t>
        </is>
      </c>
      <c r="C1162" t="n">
        <v>133</v>
      </c>
      <c r="D1162">
        <f>_xlfn.XLOOKUP(C1162,BH:BH,BI:BI)</f>
        <v/>
      </c>
      <c r="E1162" t="n">
        <v>25780</v>
      </c>
      <c r="F1162" t="inlineStr">
        <is>
          <t>Comisión</t>
        </is>
      </c>
      <c r="G1162" s="234" t="n">
        <v>45675</v>
      </c>
      <c r="H1162" s="234" t="n">
        <v>45679</v>
      </c>
      <c r="I1162" t="inlineStr">
        <is>
          <t>TRF</t>
        </is>
      </c>
      <c r="J1162">
        <f>_xlfn.XLOOKUP(I1162,AS:AS,AU:AU)</f>
        <v/>
      </c>
      <c r="K1162" t="inlineStr">
        <is>
          <t>USD</t>
        </is>
      </c>
      <c r="L1162" s="238" t="n">
        <v>60</v>
      </c>
      <c r="M1162">
        <f>L1162*_xlfn.XLOOKUP(K1162,AM:AM,AN:AN)</f>
        <v/>
      </c>
      <c r="N1162">
        <f>L1162*_xlfn.XLOOKUP(K1162,AM:AM,AO:AO)</f>
        <v/>
      </c>
      <c r="O1162" s="238" t="n">
        <v>60</v>
      </c>
      <c r="P1162">
        <f>O1162*_xlfn.XLOOKUP(K1162,AM:AM,AN:AN)</f>
        <v/>
      </c>
      <c r="Q1162">
        <f>O1162*_xlfn.XLOOKUP(K1162,AM:AM,AO:AO)</f>
        <v/>
      </c>
      <c r="R1162">
        <f>_xlfn.XLOOKUP(E1162,AF:AF,AG:AG)</f>
        <v/>
      </c>
      <c r="S1162">
        <f>_xlfn.XLOOKUP(E1162,AF:AF,AI:AI)</f>
        <v/>
      </c>
      <c r="T1162">
        <f>WEEKNUM(G1162)</f>
        <v/>
      </c>
      <c r="U1162">
        <f>YEAR(G1162)</f>
        <v/>
      </c>
      <c r="V1162" s="117">
        <f>IFERROR(Q1162/N1162,"0")</f>
        <v/>
      </c>
      <c r="AF1162" t="n">
        <v>27717</v>
      </c>
      <c r="AG1162" t="inlineStr">
        <is>
          <t>FLEMINGS MAYFAIR HOTEL</t>
        </is>
      </c>
      <c r="AH1162" t="inlineStr">
        <is>
          <t>HTL</t>
        </is>
      </c>
      <c r="AI1162" t="inlineStr">
        <is>
          <t>United Kingdom</t>
        </is>
      </c>
    </row>
    <row r="1163">
      <c r="A1163">
        <f>_xlfn.XLOOKUP(D1163,BN:BN,BO:BO)</f>
        <v/>
      </c>
      <c r="B1163" t="inlineStr">
        <is>
          <t>LLC</t>
        </is>
      </c>
      <c r="C1163" t="n">
        <v>134</v>
      </c>
      <c r="D1163">
        <f>_xlfn.XLOOKUP(C1163,BH:BH,BI:BI)</f>
        <v/>
      </c>
      <c r="E1163" t="n">
        <v>23590</v>
      </c>
      <c r="F1163" t="inlineStr">
        <is>
          <t>Vuelo México Londres París México Jose Sayeg</t>
        </is>
      </c>
      <c r="G1163" s="234" t="n">
        <v>45792</v>
      </c>
      <c r="H1163" s="234" t="n">
        <v>45803</v>
      </c>
      <c r="I1163" t="inlineStr">
        <is>
          <t>VLO</t>
        </is>
      </c>
      <c r="J1163">
        <f>_xlfn.XLOOKUP(I1163,AS:AS,AU:AU)</f>
        <v/>
      </c>
      <c r="K1163" t="inlineStr">
        <is>
          <t>USD</t>
        </is>
      </c>
      <c r="L1163" s="238" t="n">
        <v>3230.76</v>
      </c>
      <c r="M1163">
        <f>L1163*_xlfn.XLOOKUP(K1163,AM:AM,AN:AN)</f>
        <v/>
      </c>
      <c r="N1163">
        <f>L1163*_xlfn.XLOOKUP(K1163,AM:AM,AO:AO)</f>
        <v/>
      </c>
      <c r="O1163" s="238" t="n">
        <v>0</v>
      </c>
      <c r="P1163">
        <f>O1163*_xlfn.XLOOKUP(K1163,AM:AM,AN:AN)</f>
        <v/>
      </c>
      <c r="Q1163">
        <f>O1163*_xlfn.XLOOKUP(K1163,AM:AM,AO:AO)</f>
        <v/>
      </c>
      <c r="R1163">
        <f>_xlfn.XLOOKUP(E1163,AF:AF,AG:AG)</f>
        <v/>
      </c>
      <c r="S1163">
        <f>_xlfn.XLOOKUP(E1163,AF:AF,AI:AI)</f>
        <v/>
      </c>
      <c r="T1163">
        <f>WEEKNUM(G1163)</f>
        <v/>
      </c>
      <c r="U1163">
        <f>YEAR(G1163)</f>
        <v/>
      </c>
      <c r="V1163" s="117">
        <f>IFERROR(Q1163/N1163,"0")</f>
        <v/>
      </c>
      <c r="AF1163" t="n">
        <v>33705</v>
      </c>
      <c r="AG1163" t="inlineStr">
        <is>
          <t>VARGAS PHOTO AND VIDEO STUDIO</t>
        </is>
      </c>
      <c r="AH1163" t="inlineStr">
        <is>
          <t>OTR</t>
        </is>
      </c>
      <c r="AI1163" t="inlineStr">
        <is>
          <t>Spain</t>
        </is>
      </c>
    </row>
    <row r="1164">
      <c r="A1164">
        <f>_xlfn.XLOOKUP(D1164,BN:BN,BO:BO)</f>
        <v/>
      </c>
      <c r="B1164" t="inlineStr">
        <is>
          <t>LLC</t>
        </is>
      </c>
      <c r="C1164" t="n">
        <v>134</v>
      </c>
      <c r="D1164">
        <f>_xlfn.XLOOKUP(C1164,BH:BH,BI:BI)</f>
        <v/>
      </c>
      <c r="E1164" t="n">
        <v>23590</v>
      </c>
      <c r="F1164" t="inlineStr">
        <is>
          <t>Vuelo México Londres París México Edda Eileen</t>
        </is>
      </c>
      <c r="G1164" s="234" t="n">
        <v>45792</v>
      </c>
      <c r="H1164" s="234" t="n">
        <v>45803</v>
      </c>
      <c r="I1164" t="inlineStr">
        <is>
          <t>VLO</t>
        </is>
      </c>
      <c r="J1164">
        <f>_xlfn.XLOOKUP(I1164,AS:AS,AU:AU)</f>
        <v/>
      </c>
      <c r="K1164" t="inlineStr">
        <is>
          <t>USD</t>
        </is>
      </c>
      <c r="L1164" s="238" t="n">
        <v>3230.76</v>
      </c>
      <c r="M1164">
        <f>L1164*_xlfn.XLOOKUP(K1164,AM:AM,AN:AN)</f>
        <v/>
      </c>
      <c r="N1164">
        <f>L1164*_xlfn.XLOOKUP(K1164,AM:AM,AO:AO)</f>
        <v/>
      </c>
      <c r="O1164" s="238" t="n">
        <v>0</v>
      </c>
      <c r="P1164">
        <f>O1164*_xlfn.XLOOKUP(K1164,AM:AM,AN:AN)</f>
        <v/>
      </c>
      <c r="Q1164">
        <f>O1164*_xlfn.XLOOKUP(K1164,AM:AM,AO:AO)</f>
        <v/>
      </c>
      <c r="R1164">
        <f>_xlfn.XLOOKUP(E1164,AF:AF,AG:AG)</f>
        <v/>
      </c>
      <c r="S1164">
        <f>_xlfn.XLOOKUP(E1164,AF:AF,AI:AI)</f>
        <v/>
      </c>
      <c r="T1164">
        <f>WEEKNUM(G1164)</f>
        <v/>
      </c>
      <c r="U1164">
        <f>YEAR(G1164)</f>
        <v/>
      </c>
      <c r="V1164" s="117">
        <f>IFERROR(Q1164/N1164,"0")</f>
        <v/>
      </c>
      <c r="AF1164" t="n">
        <v>34260</v>
      </c>
      <c r="AG1164" t="inlineStr">
        <is>
          <t xml:space="preserve">AMOMOXTLI </t>
        </is>
      </c>
      <c r="AH1164" t="inlineStr">
        <is>
          <t>HTL</t>
        </is>
      </c>
      <c r="AI1164" t="inlineStr">
        <is>
          <t>Mexico</t>
        </is>
      </c>
    </row>
    <row r="1165">
      <c r="A1165">
        <f>_xlfn.XLOOKUP(D1165,BN:BN,BO:BO)</f>
        <v/>
      </c>
      <c r="B1165" t="inlineStr">
        <is>
          <t>LLC</t>
        </is>
      </c>
      <c r="C1165" t="n">
        <v>134</v>
      </c>
      <c r="D1165">
        <f>_xlfn.XLOOKUP(C1165,BH:BH,BI:BI)</f>
        <v/>
      </c>
      <c r="E1165" t="n">
        <v>23590</v>
      </c>
      <c r="F1165" t="inlineStr">
        <is>
          <t>Vuelo México Londres París México Emiliano Sayeg</t>
        </is>
      </c>
      <c r="G1165" s="234" t="n">
        <v>45792</v>
      </c>
      <c r="H1165" s="234" t="n">
        <v>45803</v>
      </c>
      <c r="I1165" t="inlineStr">
        <is>
          <t>VLO</t>
        </is>
      </c>
      <c r="J1165">
        <f>_xlfn.XLOOKUP(I1165,AS:AS,AU:AU)</f>
        <v/>
      </c>
      <c r="K1165" t="inlineStr">
        <is>
          <t>USD</t>
        </is>
      </c>
      <c r="L1165" s="238" t="n">
        <v>3230.76</v>
      </c>
      <c r="M1165">
        <f>L1165*_xlfn.XLOOKUP(K1165,AM:AM,AN:AN)</f>
        <v/>
      </c>
      <c r="N1165">
        <f>L1165*_xlfn.XLOOKUP(K1165,AM:AM,AO:AO)</f>
        <v/>
      </c>
      <c r="O1165" s="238" t="n">
        <v>0</v>
      </c>
      <c r="P1165">
        <f>O1165*_xlfn.XLOOKUP(K1165,AM:AM,AN:AN)</f>
        <v/>
      </c>
      <c r="Q1165">
        <f>O1165*_xlfn.XLOOKUP(K1165,AM:AM,AO:AO)</f>
        <v/>
      </c>
      <c r="R1165">
        <f>_xlfn.XLOOKUP(E1165,AF:AF,AG:AG)</f>
        <v/>
      </c>
      <c r="S1165">
        <f>_xlfn.XLOOKUP(E1165,AF:AF,AI:AI)</f>
        <v/>
      </c>
      <c r="T1165">
        <f>WEEKNUM(G1165)</f>
        <v/>
      </c>
      <c r="U1165">
        <f>YEAR(G1165)</f>
        <v/>
      </c>
      <c r="V1165" s="117">
        <f>IFERROR(Q1165/N1165,"0")</f>
        <v/>
      </c>
      <c r="AF1165" t="n">
        <v>34332</v>
      </c>
      <c r="AG1165" t="inlineStr">
        <is>
          <t>PRINCE DE GALLES</t>
        </is>
      </c>
      <c r="AH1165" t="inlineStr">
        <is>
          <t>HTL</t>
        </is>
      </c>
      <c r="AI1165" t="inlineStr">
        <is>
          <t>France</t>
        </is>
      </c>
    </row>
    <row r="1166">
      <c r="A1166">
        <f>_xlfn.XLOOKUP(D1166,BN:BN,BO:BO)</f>
        <v/>
      </c>
      <c r="B1166" t="inlineStr">
        <is>
          <t>LLC</t>
        </is>
      </c>
      <c r="C1166" t="n">
        <v>134</v>
      </c>
      <c r="D1166">
        <f>_xlfn.XLOOKUP(C1166,BH:BH,BI:BI)</f>
        <v/>
      </c>
      <c r="E1166" t="n">
        <v>0</v>
      </c>
      <c r="F1166" t="inlineStr">
        <is>
          <t>Fee de emisión Vuelo México Londres París México</t>
        </is>
      </c>
      <c r="G1166" s="234" t="n">
        <v>45792</v>
      </c>
      <c r="H1166" s="234" t="n">
        <v>45803</v>
      </c>
      <c r="I1166" t="inlineStr">
        <is>
          <t>HPS</t>
        </is>
      </c>
      <c r="J1166">
        <f>_xlfn.XLOOKUP(I1166,AS:AS,AU:AU)</f>
        <v/>
      </c>
      <c r="K1166" t="inlineStr">
        <is>
          <t>USD</t>
        </is>
      </c>
      <c r="L1166" s="238" t="n">
        <v>35</v>
      </c>
      <c r="M1166">
        <f>L1166*_xlfn.XLOOKUP(K1166,AM:AM,AN:AN)</f>
        <v/>
      </c>
      <c r="N1166">
        <f>L1166*_xlfn.XLOOKUP(K1166,AM:AM,AO:AO)</f>
        <v/>
      </c>
      <c r="O1166" s="238" t="n">
        <v>35</v>
      </c>
      <c r="P1166">
        <f>O1166*_xlfn.XLOOKUP(K1166,AM:AM,AN:AN)</f>
        <v/>
      </c>
      <c r="Q1166">
        <f>O1166*_xlfn.XLOOKUP(K1166,AM:AM,AO:AO)</f>
        <v/>
      </c>
      <c r="R1166">
        <f>_xlfn.XLOOKUP(E1166,AF:AF,AG:AG)</f>
        <v/>
      </c>
      <c r="S1166">
        <f>_xlfn.XLOOKUP(E1166,AF:AF,AI:AI)</f>
        <v/>
      </c>
      <c r="T1166">
        <f>WEEKNUM(G1166)</f>
        <v/>
      </c>
      <c r="U1166">
        <f>YEAR(G1166)</f>
        <v/>
      </c>
      <c r="V1166" s="117">
        <f>IFERROR(Q1166/N1166,"0")</f>
        <v/>
      </c>
      <c r="AF1166" t="n">
        <v>34446</v>
      </c>
      <c r="AG1166" t="inlineStr">
        <is>
          <t>Lone Mountain Ranch</t>
        </is>
      </c>
      <c r="AH1166" t="inlineStr">
        <is>
          <t>HTL</t>
        </is>
      </c>
      <c r="AI1166" t="inlineStr">
        <is>
          <t>United States</t>
        </is>
      </c>
    </row>
    <row r="1167">
      <c r="A1167">
        <f>_xlfn.XLOOKUP(D1167,BN:BN,BO:BO)</f>
        <v/>
      </c>
      <c r="B1167" t="inlineStr">
        <is>
          <t>LLC</t>
        </is>
      </c>
      <c r="C1167" t="n">
        <v>134</v>
      </c>
      <c r="D1167">
        <f>_xlfn.XLOOKUP(C1167,BH:BH,BI:BI)</f>
        <v/>
      </c>
      <c r="E1167" t="n">
        <v>27801</v>
      </c>
      <c r="F1167" t="inlineStr">
        <is>
          <t>Hospedaje en París</t>
        </is>
      </c>
      <c r="G1167" s="234" t="n">
        <v>45798</v>
      </c>
      <c r="H1167" s="234" t="n">
        <v>45803</v>
      </c>
      <c r="I1167" t="inlineStr">
        <is>
          <t>HTL</t>
        </is>
      </c>
      <c r="J1167">
        <f>_xlfn.XLOOKUP(I1167,AS:AS,AU:AU)</f>
        <v/>
      </c>
      <c r="K1167" t="inlineStr">
        <is>
          <t>USD</t>
        </is>
      </c>
      <c r="L1167" s="238" t="n">
        <v>7782.04</v>
      </c>
      <c r="M1167">
        <f>L1167*_xlfn.XLOOKUP(K1167,AM:AM,AN:AN)</f>
        <v/>
      </c>
      <c r="N1167">
        <f>L1167*_xlfn.XLOOKUP(K1167,AM:AM,AO:AO)</f>
        <v/>
      </c>
      <c r="O1167" s="238" t="n">
        <v>707.45</v>
      </c>
      <c r="P1167">
        <f>O1167*_xlfn.XLOOKUP(K1167,AM:AM,AN:AN)</f>
        <v/>
      </c>
      <c r="Q1167">
        <f>O1167*_xlfn.XLOOKUP(K1167,AM:AM,AO:AO)</f>
        <v/>
      </c>
      <c r="R1167">
        <f>_xlfn.XLOOKUP(E1167,AF:AF,AG:AG)</f>
        <v/>
      </c>
      <c r="S1167">
        <f>_xlfn.XLOOKUP(E1167,AF:AF,AI:AI)</f>
        <v/>
      </c>
      <c r="T1167">
        <f>WEEKNUM(G1167)</f>
        <v/>
      </c>
      <c r="U1167">
        <f>YEAR(G1167)</f>
        <v/>
      </c>
      <c r="V1167" s="117">
        <f>IFERROR(Q1167/N1167,"0")</f>
        <v/>
      </c>
      <c r="AF1167" t="n">
        <v>33409</v>
      </c>
      <c r="AG1167" t="inlineStr">
        <is>
          <t>DUSIT THANI KYOTO</t>
        </is>
      </c>
      <c r="AH1167" t="inlineStr">
        <is>
          <t>HTL</t>
        </is>
      </c>
      <c r="AI1167" t="inlineStr">
        <is>
          <t>Japan</t>
        </is>
      </c>
    </row>
    <row r="1168">
      <c r="A1168">
        <f>_xlfn.XLOOKUP(D1168,BN:BN,BO:BO)</f>
        <v/>
      </c>
      <c r="B1168" t="inlineStr">
        <is>
          <t>LLC</t>
        </is>
      </c>
      <c r="C1168" t="n">
        <v>134</v>
      </c>
      <c r="D1168">
        <f>_xlfn.XLOOKUP(C1168,BH:BH,BI:BI)</f>
        <v/>
      </c>
      <c r="E1168" t="n">
        <v>25643</v>
      </c>
      <c r="F1168" t="inlineStr">
        <is>
          <t>Hospedaje en Londres</t>
        </is>
      </c>
      <c r="G1168" s="234" t="n">
        <v>45792</v>
      </c>
      <c r="H1168" s="234" t="n">
        <v>45803</v>
      </c>
      <c r="I1168" t="inlineStr">
        <is>
          <t>HTL</t>
        </is>
      </c>
      <c r="J1168">
        <f>_xlfn.XLOOKUP(I1168,AS:AS,AU:AU)</f>
        <v/>
      </c>
      <c r="K1168" t="inlineStr">
        <is>
          <t>USD</t>
        </is>
      </c>
      <c r="L1168" s="238" t="n">
        <v>9312.799999999999</v>
      </c>
      <c r="M1168">
        <f>L1168*_xlfn.XLOOKUP(K1168,AM:AM,AN:AN)</f>
        <v/>
      </c>
      <c r="N1168">
        <f>L1168*_xlfn.XLOOKUP(K1168,AM:AM,AO:AO)</f>
        <v/>
      </c>
      <c r="O1168" s="238" t="n">
        <v>1050.02</v>
      </c>
      <c r="P1168">
        <f>O1168*_xlfn.XLOOKUP(K1168,AM:AM,AN:AN)</f>
        <v/>
      </c>
      <c r="Q1168">
        <f>O1168*_xlfn.XLOOKUP(K1168,AM:AM,AO:AO)</f>
        <v/>
      </c>
      <c r="R1168">
        <f>_xlfn.XLOOKUP(E1168,AF:AF,AG:AG)</f>
        <v/>
      </c>
      <c r="S1168">
        <f>_xlfn.XLOOKUP(E1168,AF:AF,AI:AI)</f>
        <v/>
      </c>
      <c r="T1168">
        <f>WEEKNUM(G1168)</f>
        <v/>
      </c>
      <c r="U1168">
        <f>YEAR(G1168)</f>
        <v/>
      </c>
      <c r="V1168" s="117">
        <f>IFERROR(Q1168/N1168,"0")</f>
        <v/>
      </c>
      <c r="AF1168" t="n">
        <v>34275</v>
      </c>
      <c r="AG1168" t="inlineStr">
        <is>
          <t>Homanie</t>
        </is>
      </c>
      <c r="AH1168" t="inlineStr">
        <is>
          <t>HTL</t>
        </is>
      </c>
      <c r="AI1168" t="inlineStr">
        <is>
          <t>France</t>
        </is>
      </c>
    </row>
    <row r="1169">
      <c r="A1169">
        <f>_xlfn.XLOOKUP(D1169,BN:BN,BO:BO)</f>
        <v/>
      </c>
      <c r="B1169" t="inlineStr">
        <is>
          <t>LLC</t>
        </is>
      </c>
      <c r="C1169" t="n">
        <v>134</v>
      </c>
      <c r="D1169">
        <f>_xlfn.XLOOKUP(C1169,BH:BH,BI:BI)</f>
        <v/>
      </c>
      <c r="E1169" t="n">
        <v>27945</v>
      </c>
      <c r="F1169" t="inlineStr">
        <is>
          <t>Tour en Londres</t>
        </is>
      </c>
      <c r="G1169" s="234" t="n">
        <v>45792</v>
      </c>
      <c r="H1169" s="234" t="n">
        <v>45803</v>
      </c>
      <c r="I1169" t="inlineStr">
        <is>
          <t>ATR</t>
        </is>
      </c>
      <c r="J1169">
        <f>_xlfn.XLOOKUP(I1169,AS:AS,AU:AU)</f>
        <v/>
      </c>
      <c r="K1169" t="inlineStr">
        <is>
          <t>USD</t>
        </is>
      </c>
      <c r="L1169" s="238" t="n">
        <v>381.46</v>
      </c>
      <c r="M1169">
        <f>L1169*_xlfn.XLOOKUP(K1169,AM:AM,AN:AN)</f>
        <v/>
      </c>
      <c r="N1169">
        <f>L1169*_xlfn.XLOOKUP(K1169,AM:AM,AO:AO)</f>
        <v/>
      </c>
      <c r="O1169" s="238" t="n">
        <v>0</v>
      </c>
      <c r="P1169">
        <f>O1169*_xlfn.XLOOKUP(K1169,AM:AM,AN:AN)</f>
        <v/>
      </c>
      <c r="Q1169">
        <f>O1169*_xlfn.XLOOKUP(K1169,AM:AM,AO:AO)</f>
        <v/>
      </c>
      <c r="R1169">
        <f>_xlfn.XLOOKUP(E1169,AF:AF,AG:AG)</f>
        <v/>
      </c>
      <c r="S1169">
        <f>_xlfn.XLOOKUP(E1169,AF:AF,AI:AI)</f>
        <v/>
      </c>
      <c r="T1169">
        <f>WEEKNUM(G1169)</f>
        <v/>
      </c>
      <c r="U1169">
        <f>YEAR(G1169)</f>
        <v/>
      </c>
      <c r="V1169" s="117">
        <f>IFERROR(Q1169/N1169,"0")</f>
        <v/>
      </c>
      <c r="AF1169" t="n">
        <v>34261</v>
      </c>
      <c r="AG1169" t="inlineStr">
        <is>
          <t>The Ritz Carlton Maldives</t>
        </is>
      </c>
      <c r="AH1169" t="inlineStr">
        <is>
          <t>HTL</t>
        </is>
      </c>
      <c r="AI1169" t="inlineStr">
        <is>
          <t>Maldives</t>
        </is>
      </c>
    </row>
    <row r="1170">
      <c r="A1170">
        <f>_xlfn.XLOOKUP(D1170,BN:BN,BO:BO)</f>
        <v/>
      </c>
      <c r="B1170" t="inlineStr">
        <is>
          <t>LLC</t>
        </is>
      </c>
      <c r="C1170" t="n">
        <v>134</v>
      </c>
      <c r="D1170">
        <f>_xlfn.XLOOKUP(C1170,BH:BH,BI:BI)</f>
        <v/>
      </c>
      <c r="E1170" t="n">
        <v>27983</v>
      </c>
      <c r="F1170" t="inlineStr">
        <is>
          <t>Tour en The London Eye</t>
        </is>
      </c>
      <c r="G1170" s="234" t="n">
        <v>45792</v>
      </c>
      <c r="H1170" s="234" t="n">
        <v>45803</v>
      </c>
      <c r="I1170" t="inlineStr">
        <is>
          <t>ATR</t>
        </is>
      </c>
      <c r="J1170">
        <f>_xlfn.XLOOKUP(I1170,AS:AS,AU:AU)</f>
        <v/>
      </c>
      <c r="K1170" t="inlineStr">
        <is>
          <t>USD</t>
        </is>
      </c>
      <c r="L1170" s="238" t="n">
        <v>187.55</v>
      </c>
      <c r="M1170">
        <f>L1170*_xlfn.XLOOKUP(K1170,AM:AM,AN:AN)</f>
        <v/>
      </c>
      <c r="N1170">
        <f>L1170*_xlfn.XLOOKUP(K1170,AM:AM,AO:AO)</f>
        <v/>
      </c>
      <c r="O1170" s="238" t="n">
        <v>0</v>
      </c>
      <c r="P1170">
        <f>O1170*_xlfn.XLOOKUP(K1170,AM:AM,AN:AN)</f>
        <v/>
      </c>
      <c r="Q1170">
        <f>O1170*_xlfn.XLOOKUP(K1170,AM:AM,AO:AO)</f>
        <v/>
      </c>
      <c r="R1170">
        <f>_xlfn.XLOOKUP(E1170,AF:AF,AG:AG)</f>
        <v/>
      </c>
      <c r="S1170">
        <f>_xlfn.XLOOKUP(E1170,AF:AF,AI:AI)</f>
        <v/>
      </c>
      <c r="T1170">
        <f>WEEKNUM(G1170)</f>
        <v/>
      </c>
      <c r="U1170">
        <f>YEAR(G1170)</f>
        <v/>
      </c>
      <c r="V1170" s="117">
        <f>IFERROR(Q1170/N1170,"0")</f>
        <v/>
      </c>
      <c r="AF1170" t="n">
        <v>34228</v>
      </c>
      <c r="AG1170" t="inlineStr">
        <is>
          <t>Sixty Beverly Hills</t>
        </is>
      </c>
      <c r="AH1170" t="inlineStr">
        <is>
          <t>HTL</t>
        </is>
      </c>
      <c r="AI1170" t="inlineStr">
        <is>
          <t>United States</t>
        </is>
      </c>
    </row>
    <row r="1171">
      <c r="A1171">
        <f>_xlfn.XLOOKUP(D1171,BN:BN,BO:BO)</f>
        <v/>
      </c>
      <c r="B1171" t="inlineStr">
        <is>
          <t>LLC</t>
        </is>
      </c>
      <c r="C1171" t="n">
        <v>134</v>
      </c>
      <c r="D1171">
        <f>_xlfn.XLOOKUP(C1171,BH:BH,BI:BI)</f>
        <v/>
      </c>
      <c r="E1171" t="n">
        <v>28072</v>
      </c>
      <c r="F1171" t="inlineStr">
        <is>
          <t>Tour en WB Studios Londres</t>
        </is>
      </c>
      <c r="G1171" s="234" t="n">
        <v>45792</v>
      </c>
      <c r="H1171" s="234" t="n">
        <v>45803</v>
      </c>
      <c r="I1171" t="inlineStr">
        <is>
          <t>ATR</t>
        </is>
      </c>
      <c r="J1171">
        <f>_xlfn.XLOOKUP(I1171,AS:AS,AU:AU)</f>
        <v/>
      </c>
      <c r="K1171" t="inlineStr">
        <is>
          <t>USD</t>
        </is>
      </c>
      <c r="L1171" s="238" t="n">
        <v>801.84</v>
      </c>
      <c r="M1171">
        <f>L1171*_xlfn.XLOOKUP(K1171,AM:AM,AN:AN)</f>
        <v/>
      </c>
      <c r="N1171">
        <f>L1171*_xlfn.XLOOKUP(K1171,AM:AM,AO:AO)</f>
        <v/>
      </c>
      <c r="O1171" s="238" t="n">
        <v>0</v>
      </c>
      <c r="P1171">
        <f>O1171*_xlfn.XLOOKUP(K1171,AM:AM,AN:AN)</f>
        <v/>
      </c>
      <c r="Q1171">
        <f>O1171*_xlfn.XLOOKUP(K1171,AM:AM,AO:AO)</f>
        <v/>
      </c>
      <c r="R1171">
        <f>_xlfn.XLOOKUP(E1171,AF:AF,AG:AG)</f>
        <v/>
      </c>
      <c r="S1171">
        <f>_xlfn.XLOOKUP(E1171,AF:AF,AI:AI)</f>
        <v/>
      </c>
      <c r="T1171">
        <f>WEEKNUM(G1171)</f>
        <v/>
      </c>
      <c r="U1171">
        <f>YEAR(G1171)</f>
        <v/>
      </c>
      <c r="V1171" s="117">
        <f>IFERROR(Q1171/N1171,"0")</f>
        <v/>
      </c>
      <c r="AF1171" t="n">
        <v>34184</v>
      </c>
      <c r="AG1171" t="inlineStr">
        <is>
          <t>Cerulean Tower Tokyu Hotel</t>
        </is>
      </c>
      <c r="AH1171" t="inlineStr">
        <is>
          <t>HTL</t>
        </is>
      </c>
      <c r="AI1171" t="inlineStr">
        <is>
          <t>Japan</t>
        </is>
      </c>
    </row>
    <row r="1172">
      <c r="A1172">
        <f>_xlfn.XLOOKUP(D1172,BN:BN,BO:BO)</f>
        <v/>
      </c>
      <c r="B1172" t="inlineStr">
        <is>
          <t>LLC</t>
        </is>
      </c>
      <c r="C1172" t="n">
        <v>134</v>
      </c>
      <c r="D1172">
        <f>_xlfn.XLOOKUP(C1172,BH:BH,BI:BI)</f>
        <v/>
      </c>
      <c r="E1172" t="n">
        <v>25780</v>
      </c>
      <c r="F1172" t="inlineStr">
        <is>
          <t>Traslado</t>
        </is>
      </c>
      <c r="G1172" s="234" t="n">
        <v>45792</v>
      </c>
      <c r="H1172" s="234" t="n">
        <v>45803</v>
      </c>
      <c r="I1172" t="inlineStr">
        <is>
          <t>TRF</t>
        </is>
      </c>
      <c r="J1172">
        <f>_xlfn.XLOOKUP(I1172,AS:AS,AU:AU)</f>
        <v/>
      </c>
      <c r="K1172" t="inlineStr">
        <is>
          <t>USD</t>
        </is>
      </c>
      <c r="L1172" s="238" t="n">
        <v>310</v>
      </c>
      <c r="M1172">
        <f>L1172*_xlfn.XLOOKUP(K1172,AM:AM,AN:AN)</f>
        <v/>
      </c>
      <c r="N1172">
        <f>L1172*_xlfn.XLOOKUP(K1172,AM:AM,AO:AO)</f>
        <v/>
      </c>
      <c r="O1172" s="238" t="n">
        <v>52.68</v>
      </c>
      <c r="P1172">
        <f>O1172*_xlfn.XLOOKUP(K1172,AM:AM,AN:AN)</f>
        <v/>
      </c>
      <c r="Q1172">
        <f>O1172*_xlfn.XLOOKUP(K1172,AM:AM,AO:AO)</f>
        <v/>
      </c>
      <c r="R1172">
        <f>_xlfn.XLOOKUP(E1172,AF:AF,AG:AG)</f>
        <v/>
      </c>
      <c r="S1172">
        <f>_xlfn.XLOOKUP(E1172,AF:AF,AI:AI)</f>
        <v/>
      </c>
      <c r="T1172">
        <f>WEEKNUM(G1172)</f>
        <v/>
      </c>
      <c r="U1172">
        <f>YEAR(G1172)</f>
        <v/>
      </c>
      <c r="V1172" s="117">
        <f>IFERROR(Q1172/N1172,"0")</f>
        <v/>
      </c>
      <c r="AF1172" t="n">
        <v>34330</v>
      </c>
      <c r="AG1172" t="inlineStr">
        <is>
          <t>The Maybourne Beverly Hills</t>
        </is>
      </c>
      <c r="AH1172" t="inlineStr">
        <is>
          <t>HTL</t>
        </is>
      </c>
      <c r="AI1172" t="inlineStr">
        <is>
          <t>United States</t>
        </is>
      </c>
    </row>
    <row r="1173">
      <c r="A1173">
        <f>_xlfn.XLOOKUP(D1173,BN:BN,BO:BO)</f>
        <v/>
      </c>
      <c r="B1173" t="inlineStr">
        <is>
          <t>LLC</t>
        </is>
      </c>
      <c r="C1173" t="n">
        <v>134</v>
      </c>
      <c r="D1173">
        <f>_xlfn.XLOOKUP(C1173,BH:BH,BI:BI)</f>
        <v/>
      </c>
      <c r="E1173" t="n">
        <v>25780</v>
      </c>
      <c r="F1173" t="inlineStr">
        <is>
          <t>Traslado</t>
        </is>
      </c>
      <c r="G1173" s="234" t="n">
        <v>45792</v>
      </c>
      <c r="H1173" s="234" t="n">
        <v>45803</v>
      </c>
      <c r="I1173" t="inlineStr">
        <is>
          <t>TRF</t>
        </is>
      </c>
      <c r="J1173">
        <f>_xlfn.XLOOKUP(I1173,AS:AS,AU:AU)</f>
        <v/>
      </c>
      <c r="K1173" t="inlineStr">
        <is>
          <t>USD</t>
        </is>
      </c>
      <c r="L1173" s="238" t="n">
        <v>165</v>
      </c>
      <c r="M1173">
        <f>L1173*_xlfn.XLOOKUP(K1173,AM:AM,AN:AN)</f>
        <v/>
      </c>
      <c r="N1173">
        <f>L1173*_xlfn.XLOOKUP(K1173,AM:AM,AO:AO)</f>
        <v/>
      </c>
      <c r="O1173" s="238" t="n">
        <v>28.04</v>
      </c>
      <c r="P1173">
        <f>O1173*_xlfn.XLOOKUP(K1173,AM:AM,AN:AN)</f>
        <v/>
      </c>
      <c r="Q1173">
        <f>O1173*_xlfn.XLOOKUP(K1173,AM:AM,AO:AO)</f>
        <v/>
      </c>
      <c r="R1173">
        <f>_xlfn.XLOOKUP(E1173,AF:AF,AG:AG)</f>
        <v/>
      </c>
      <c r="S1173">
        <f>_xlfn.XLOOKUP(E1173,AF:AF,AI:AI)</f>
        <v/>
      </c>
      <c r="T1173">
        <f>WEEKNUM(G1173)</f>
        <v/>
      </c>
      <c r="U1173">
        <f>YEAR(G1173)</f>
        <v/>
      </c>
      <c r="V1173" s="117">
        <f>IFERROR(Q1173/N1173,"0")</f>
        <v/>
      </c>
      <c r="AF1173" t="n">
        <v>34294</v>
      </c>
      <c r="AG1173" t="inlineStr">
        <is>
          <t>Curious Korea</t>
        </is>
      </c>
      <c r="AH1173" t="inlineStr">
        <is>
          <t>PKT</t>
        </is>
      </c>
      <c r="AI1173" t="inlineStr">
        <is>
          <t>South Korea</t>
        </is>
      </c>
    </row>
    <row r="1174">
      <c r="A1174">
        <f>_xlfn.XLOOKUP(D1174,BN:BN,BO:BO)</f>
        <v/>
      </c>
      <c r="B1174" t="inlineStr">
        <is>
          <t>LLC</t>
        </is>
      </c>
      <c r="C1174" t="n">
        <v>134</v>
      </c>
      <c r="D1174">
        <f>_xlfn.XLOOKUP(C1174,BH:BH,BI:BI)</f>
        <v/>
      </c>
      <c r="E1174" t="n">
        <v>25780</v>
      </c>
      <c r="F1174" t="inlineStr">
        <is>
          <t>Traslado</t>
        </is>
      </c>
      <c r="G1174" s="234" t="n">
        <v>45792</v>
      </c>
      <c r="H1174" s="234" t="n">
        <v>45803</v>
      </c>
      <c r="I1174" t="inlineStr">
        <is>
          <t>TRF</t>
        </is>
      </c>
      <c r="J1174">
        <f>_xlfn.XLOOKUP(I1174,AS:AS,AU:AU)</f>
        <v/>
      </c>
      <c r="K1174" t="inlineStr">
        <is>
          <t>USD</t>
        </is>
      </c>
      <c r="L1174" s="238" t="n">
        <v>140</v>
      </c>
      <c r="M1174">
        <f>L1174*_xlfn.XLOOKUP(K1174,AM:AM,AN:AN)</f>
        <v/>
      </c>
      <c r="N1174">
        <f>L1174*_xlfn.XLOOKUP(K1174,AM:AM,AO:AO)</f>
        <v/>
      </c>
      <c r="O1174" s="238" t="n">
        <v>28.02</v>
      </c>
      <c r="P1174">
        <f>O1174*_xlfn.XLOOKUP(K1174,AM:AM,AN:AN)</f>
        <v/>
      </c>
      <c r="Q1174">
        <f>O1174*_xlfn.XLOOKUP(K1174,AM:AM,AO:AO)</f>
        <v/>
      </c>
      <c r="R1174">
        <f>_xlfn.XLOOKUP(E1174,AF:AF,AG:AG)</f>
        <v/>
      </c>
      <c r="S1174">
        <f>_xlfn.XLOOKUP(E1174,AF:AF,AI:AI)</f>
        <v/>
      </c>
      <c r="T1174">
        <f>WEEKNUM(G1174)</f>
        <v/>
      </c>
      <c r="U1174">
        <f>YEAR(G1174)</f>
        <v/>
      </c>
      <c r="V1174" s="117">
        <f>IFERROR(Q1174/N1174,"0")</f>
        <v/>
      </c>
      <c r="AF1174" t="n">
        <v>33978</v>
      </c>
      <c r="AG1174" t="inlineStr">
        <is>
          <t>Made USA Travel LLC</t>
        </is>
      </c>
      <c r="AH1174" t="inlineStr">
        <is>
          <t>PKT</t>
        </is>
      </c>
      <c r="AI1174" t="inlineStr">
        <is>
          <t>United States</t>
        </is>
      </c>
    </row>
    <row r="1175">
      <c r="A1175">
        <f>_xlfn.XLOOKUP(D1175,BN:BN,BO:BO)</f>
        <v/>
      </c>
      <c r="B1175" t="inlineStr">
        <is>
          <t>LLC</t>
        </is>
      </c>
      <c r="C1175" t="n">
        <v>134</v>
      </c>
      <c r="D1175">
        <f>_xlfn.XLOOKUP(C1175,BH:BH,BI:BI)</f>
        <v/>
      </c>
      <c r="E1175" t="n">
        <v>25780</v>
      </c>
      <c r="F1175" t="inlineStr">
        <is>
          <t>Traslado</t>
        </is>
      </c>
      <c r="G1175" s="234" t="n">
        <v>45792</v>
      </c>
      <c r="H1175" s="234" t="n">
        <v>45803</v>
      </c>
      <c r="I1175" t="inlineStr">
        <is>
          <t>TRF</t>
        </is>
      </c>
      <c r="J1175">
        <f>_xlfn.XLOOKUP(I1175,AS:AS,AU:AU)</f>
        <v/>
      </c>
      <c r="K1175" t="inlineStr">
        <is>
          <t>USD</t>
        </is>
      </c>
      <c r="L1175" s="238" t="n">
        <v>195</v>
      </c>
      <c r="M1175">
        <f>L1175*_xlfn.XLOOKUP(K1175,AM:AM,AN:AN)</f>
        <v/>
      </c>
      <c r="N1175">
        <f>L1175*_xlfn.XLOOKUP(K1175,AM:AM,AO:AO)</f>
        <v/>
      </c>
      <c r="O1175" s="238" t="n">
        <v>37.4</v>
      </c>
      <c r="P1175">
        <f>O1175*_xlfn.XLOOKUP(K1175,AM:AM,AN:AN)</f>
        <v/>
      </c>
      <c r="Q1175">
        <f>O1175*_xlfn.XLOOKUP(K1175,AM:AM,AO:AO)</f>
        <v/>
      </c>
      <c r="R1175">
        <f>_xlfn.XLOOKUP(E1175,AF:AF,AG:AG)</f>
        <v/>
      </c>
      <c r="S1175">
        <f>_xlfn.XLOOKUP(E1175,AF:AF,AI:AI)</f>
        <v/>
      </c>
      <c r="T1175">
        <f>WEEKNUM(G1175)</f>
        <v/>
      </c>
      <c r="U1175">
        <f>YEAR(G1175)</f>
        <v/>
      </c>
      <c r="V1175" s="117">
        <f>IFERROR(Q1175/N1175,"0")</f>
        <v/>
      </c>
      <c r="AF1175" t="n">
        <v>33870</v>
      </c>
      <c r="AG1175" t="inlineStr">
        <is>
          <t>Hotel Le Yaca Saint Tropez</t>
        </is>
      </c>
      <c r="AH1175" t="inlineStr">
        <is>
          <t>HTL</t>
        </is>
      </c>
      <c r="AI1175" t="inlineStr">
        <is>
          <t>France</t>
        </is>
      </c>
    </row>
    <row r="1176">
      <c r="A1176">
        <f>_xlfn.XLOOKUP(D1176,BN:BN,BO:BO)</f>
        <v/>
      </c>
      <c r="B1176" t="inlineStr">
        <is>
          <t>LLC</t>
        </is>
      </c>
      <c r="C1176" t="n">
        <v>134</v>
      </c>
      <c r="D1176">
        <f>_xlfn.XLOOKUP(C1176,BH:BH,BI:BI)</f>
        <v/>
      </c>
      <c r="E1176" t="n">
        <v>25780</v>
      </c>
      <c r="F1176" t="inlineStr">
        <is>
          <t>Traslados</t>
        </is>
      </c>
      <c r="G1176" s="234" t="n">
        <v>45792</v>
      </c>
      <c r="H1176" s="234" t="n">
        <v>45803</v>
      </c>
      <c r="I1176" t="inlineStr">
        <is>
          <t>TRF</t>
        </is>
      </c>
      <c r="J1176">
        <f>_xlfn.XLOOKUP(I1176,AS:AS,AU:AU)</f>
        <v/>
      </c>
      <c r="K1176" t="inlineStr">
        <is>
          <t>USD</t>
        </is>
      </c>
      <c r="L1176" s="238" t="n">
        <v>395</v>
      </c>
      <c r="M1176">
        <f>L1176*_xlfn.XLOOKUP(K1176,AM:AM,AN:AN)</f>
        <v/>
      </c>
      <c r="N1176">
        <f>L1176*_xlfn.XLOOKUP(K1176,AM:AM,AO:AO)</f>
        <v/>
      </c>
      <c r="O1176" s="238" t="n">
        <v>75.84</v>
      </c>
      <c r="P1176">
        <f>O1176*_xlfn.XLOOKUP(K1176,AM:AM,AN:AN)</f>
        <v/>
      </c>
      <c r="Q1176">
        <f>O1176*_xlfn.XLOOKUP(K1176,AM:AM,AO:AO)</f>
        <v/>
      </c>
      <c r="R1176">
        <f>_xlfn.XLOOKUP(E1176,AF:AF,AG:AG)</f>
        <v/>
      </c>
      <c r="S1176">
        <f>_xlfn.XLOOKUP(E1176,AF:AF,AI:AI)</f>
        <v/>
      </c>
      <c r="T1176">
        <f>WEEKNUM(G1176)</f>
        <v/>
      </c>
      <c r="U1176">
        <f>YEAR(G1176)</f>
        <v/>
      </c>
      <c r="V1176" s="117">
        <f>IFERROR(Q1176/N1176,"0")</f>
        <v/>
      </c>
      <c r="AF1176" t="n">
        <v>33833</v>
      </c>
      <c r="AG1176" t="inlineStr">
        <is>
          <t>Casa Brera</t>
        </is>
      </c>
      <c r="AH1176" t="inlineStr">
        <is>
          <t>HTL</t>
        </is>
      </c>
      <c r="AI1176" t="inlineStr">
        <is>
          <t>Italy</t>
        </is>
      </c>
    </row>
    <row r="1177">
      <c r="A1177">
        <f>_xlfn.XLOOKUP(D1177,BN:BN,BO:BO)</f>
        <v/>
      </c>
      <c r="B1177" t="inlineStr">
        <is>
          <t>LLC</t>
        </is>
      </c>
      <c r="C1177" t="n">
        <v>134</v>
      </c>
      <c r="D1177">
        <f>_xlfn.XLOOKUP(C1177,BH:BH,BI:BI)</f>
        <v/>
      </c>
      <c r="E1177" t="n">
        <v>0</v>
      </c>
      <c r="F1177" t="inlineStr">
        <is>
          <t>Excedente de pago cliente</t>
        </is>
      </c>
      <c r="G1177" s="234" t="n">
        <v>45792</v>
      </c>
      <c r="H1177" s="234" t="n">
        <v>45803</v>
      </c>
      <c r="I1177" t="inlineStr">
        <is>
          <t>HPS</t>
        </is>
      </c>
      <c r="J1177">
        <f>_xlfn.XLOOKUP(I1177,AS:AS,AU:AU)</f>
        <v/>
      </c>
      <c r="K1177" t="inlineStr">
        <is>
          <t>USD</t>
        </is>
      </c>
      <c r="L1177" s="238" t="n">
        <v>2470.53</v>
      </c>
      <c r="M1177">
        <f>L1177*_xlfn.XLOOKUP(K1177,AM:AM,AN:AN)</f>
        <v/>
      </c>
      <c r="N1177">
        <f>L1177*_xlfn.XLOOKUP(K1177,AM:AM,AO:AO)</f>
        <v/>
      </c>
      <c r="O1177" s="238" t="n">
        <v>2470.53</v>
      </c>
      <c r="P1177">
        <f>O1177*_xlfn.XLOOKUP(K1177,AM:AM,AN:AN)</f>
        <v/>
      </c>
      <c r="Q1177">
        <f>O1177*_xlfn.XLOOKUP(K1177,AM:AM,AO:AO)</f>
        <v/>
      </c>
      <c r="R1177">
        <f>_xlfn.XLOOKUP(E1177,AF:AF,AG:AG)</f>
        <v/>
      </c>
      <c r="S1177">
        <f>_xlfn.XLOOKUP(E1177,AF:AF,AI:AI)</f>
        <v/>
      </c>
      <c r="T1177">
        <f>WEEKNUM(G1177)</f>
        <v/>
      </c>
      <c r="U1177">
        <f>YEAR(G1177)</f>
        <v/>
      </c>
      <c r="V1177" s="117">
        <f>IFERROR(Q1177/N1177,"0")</f>
        <v/>
      </c>
      <c r="AF1177" t="n">
        <v>34439</v>
      </c>
      <c r="AG1177" t="inlineStr">
        <is>
          <t>The Municipal Hotel And Spa MGallery Liverpool</t>
        </is>
      </c>
      <c r="AH1177" t="inlineStr">
        <is>
          <t>HTL</t>
        </is>
      </c>
      <c r="AI1177" t="inlineStr">
        <is>
          <t>United Kingdom</t>
        </is>
      </c>
    </row>
    <row r="1178">
      <c r="A1178">
        <f>_xlfn.XLOOKUP(D1178,BN:BN,BO:BO)</f>
        <v/>
      </c>
      <c r="B1178" t="inlineStr">
        <is>
          <t>LLC</t>
        </is>
      </c>
      <c r="C1178" t="n">
        <v>135</v>
      </c>
      <c r="D1178">
        <f>_xlfn.XLOOKUP(C1178,BH:BH,BI:BI)</f>
        <v/>
      </c>
      <c r="E1178" t="n">
        <v>23789</v>
      </c>
      <c r="F1178" t="inlineStr">
        <is>
          <t>2 habitaciones EAST Africa 9 noches</t>
        </is>
      </c>
      <c r="G1178" s="234" t="n">
        <v>45779</v>
      </c>
      <c r="H1178" s="234" t="n">
        <v>45790</v>
      </c>
      <c r="I1178" t="inlineStr">
        <is>
          <t>HTL</t>
        </is>
      </c>
      <c r="J1178">
        <f>_xlfn.XLOOKUP(I1178,AS:AS,AU:AU)</f>
        <v/>
      </c>
      <c r="K1178" t="inlineStr">
        <is>
          <t>USD</t>
        </is>
      </c>
      <c r="L1178" s="238" t="n">
        <v>78317.2</v>
      </c>
      <c r="M1178">
        <f>L1178*_xlfn.XLOOKUP(K1178,AM:AM,AN:AN)</f>
        <v/>
      </c>
      <c r="N1178">
        <f>L1178*_xlfn.XLOOKUP(K1178,AM:AM,AO:AO)</f>
        <v/>
      </c>
      <c r="O1178" s="238" t="n">
        <v>10069.2</v>
      </c>
      <c r="P1178">
        <f>O1178*_xlfn.XLOOKUP(K1178,AM:AM,AN:AN)</f>
        <v/>
      </c>
      <c r="Q1178">
        <f>O1178*_xlfn.XLOOKUP(K1178,AM:AM,AO:AO)</f>
        <v/>
      </c>
      <c r="R1178">
        <f>_xlfn.XLOOKUP(E1178,AF:AF,AG:AG)</f>
        <v/>
      </c>
      <c r="S1178">
        <f>_xlfn.XLOOKUP(E1178,AF:AF,AI:AI)</f>
        <v/>
      </c>
      <c r="T1178">
        <f>WEEKNUM(G1178)</f>
        <v/>
      </c>
      <c r="U1178">
        <f>YEAR(G1178)</f>
        <v/>
      </c>
      <c r="V1178" s="117">
        <f>IFERROR(Q1178/N1178,"0")</f>
        <v/>
      </c>
      <c r="AF1178" t="n">
        <v>34285</v>
      </c>
      <c r="AG1178" t="inlineStr">
        <is>
          <t>The Langham</t>
        </is>
      </c>
      <c r="AH1178" t="inlineStr">
        <is>
          <t>HTL</t>
        </is>
      </c>
      <c r="AI1178" t="inlineStr">
        <is>
          <t>United Kingdom</t>
        </is>
      </c>
    </row>
    <row r="1179">
      <c r="A1179">
        <f>_xlfn.XLOOKUP(D1179,BN:BN,BO:BO)</f>
        <v/>
      </c>
      <c r="B1179" t="inlineStr">
        <is>
          <t>LLC</t>
        </is>
      </c>
      <c r="C1179" t="n">
        <v>135</v>
      </c>
      <c r="D1179">
        <f>_xlfn.XLOOKUP(C1179,BH:BH,BI:BI)</f>
        <v/>
      </c>
      <c r="E1179" t="n">
        <v>23789</v>
      </c>
      <c r="F1179" t="inlineStr">
        <is>
          <t>Globo Aerostatico</t>
        </is>
      </c>
      <c r="G1179" s="234" t="n">
        <v>45779</v>
      </c>
      <c r="H1179" s="234" t="n">
        <v>45790</v>
      </c>
      <c r="I1179" t="inlineStr">
        <is>
          <t>EXC</t>
        </is>
      </c>
      <c r="J1179">
        <f>_xlfn.XLOOKUP(I1179,AS:AS,AU:AU)</f>
        <v/>
      </c>
      <c r="K1179" t="inlineStr">
        <is>
          <t>USD</t>
        </is>
      </c>
      <c r="L1179" s="238" t="n">
        <v>1980</v>
      </c>
      <c r="M1179">
        <f>L1179*_xlfn.XLOOKUP(K1179,AM:AM,AN:AN)</f>
        <v/>
      </c>
      <c r="N1179">
        <f>L1179*_xlfn.XLOOKUP(K1179,AM:AM,AO:AO)</f>
        <v/>
      </c>
      <c r="O1179" s="238" t="n">
        <v>0</v>
      </c>
      <c r="P1179">
        <f>O1179*_xlfn.XLOOKUP(K1179,AM:AM,AN:AN)</f>
        <v/>
      </c>
      <c r="Q1179">
        <f>O1179*_xlfn.XLOOKUP(K1179,AM:AM,AO:AO)</f>
        <v/>
      </c>
      <c r="R1179">
        <f>_xlfn.XLOOKUP(E1179,AF:AF,AG:AG)</f>
        <v/>
      </c>
      <c r="S1179">
        <f>_xlfn.XLOOKUP(E1179,AF:AF,AI:AI)</f>
        <v/>
      </c>
      <c r="T1179">
        <f>WEEKNUM(G1179)</f>
        <v/>
      </c>
      <c r="U1179">
        <f>YEAR(G1179)</f>
        <v/>
      </c>
      <c r="V1179" s="117">
        <f>IFERROR(Q1179/N1179,"0")</f>
        <v/>
      </c>
      <c r="AF1179" t="n">
        <v>33711</v>
      </c>
      <c r="AG1179" s="129" t="inlineStr">
        <is>
          <t>HOTEL INDIGO LA PAZ PUERTA CORTEZ</t>
        </is>
      </c>
      <c r="AH1179" t="inlineStr">
        <is>
          <t>HTL</t>
        </is>
      </c>
      <c r="AI1179" t="inlineStr">
        <is>
          <t>Mexico</t>
        </is>
      </c>
    </row>
    <row r="1180">
      <c r="A1180">
        <f>_xlfn.XLOOKUP(D1180,BN:BN,BO:BO)</f>
        <v/>
      </c>
      <c r="B1180" t="inlineStr">
        <is>
          <t>LLC</t>
        </is>
      </c>
      <c r="C1180" t="n">
        <v>135</v>
      </c>
      <c r="D1180">
        <f>_xlfn.XLOOKUP(C1180,BH:BH,BI:BI)</f>
        <v/>
      </c>
      <c r="E1180" t="n">
        <v>25623</v>
      </c>
      <c r="F1180" t="inlineStr">
        <is>
          <t>Vuelos Business Qatar Airways</t>
        </is>
      </c>
      <c r="G1180" s="234" t="n">
        <v>45779</v>
      </c>
      <c r="H1180" s="234" t="n">
        <v>45790</v>
      </c>
      <c r="I1180" t="inlineStr">
        <is>
          <t>VLO</t>
        </is>
      </c>
      <c r="J1180">
        <f>_xlfn.XLOOKUP(I1180,AS:AS,AU:AU)</f>
        <v/>
      </c>
      <c r="K1180" t="inlineStr">
        <is>
          <t>USD</t>
        </is>
      </c>
      <c r="L1180" s="238" t="n">
        <v>16622.8</v>
      </c>
      <c r="M1180">
        <f>L1180*_xlfn.XLOOKUP(K1180,AM:AM,AN:AN)</f>
        <v/>
      </c>
      <c r="N1180">
        <f>L1180*_xlfn.XLOOKUP(K1180,AM:AM,AO:AO)</f>
        <v/>
      </c>
      <c r="O1180" s="238" t="n">
        <v>0</v>
      </c>
      <c r="P1180">
        <f>O1180*_xlfn.XLOOKUP(K1180,AM:AM,AN:AN)</f>
        <v/>
      </c>
      <c r="Q1180">
        <f>O1180*_xlfn.XLOOKUP(K1180,AM:AM,AO:AO)</f>
        <v/>
      </c>
      <c r="R1180">
        <f>_xlfn.XLOOKUP(E1180,AF:AF,AG:AG)</f>
        <v/>
      </c>
      <c r="S1180">
        <f>_xlfn.XLOOKUP(E1180,AF:AF,AI:AI)</f>
        <v/>
      </c>
      <c r="T1180">
        <f>WEEKNUM(G1180)</f>
        <v/>
      </c>
      <c r="U1180">
        <f>YEAR(G1180)</f>
        <v/>
      </c>
      <c r="V1180" s="117">
        <f>IFERROR(Q1180/N1180,"0")</f>
        <v/>
      </c>
      <c r="AF1180" t="n">
        <v>33697</v>
      </c>
      <c r="AG1180" t="inlineStr">
        <is>
          <t>EVENTOS ESPECIALES MUNDOMEX S.A. DE C.V.</t>
        </is>
      </c>
      <c r="AH1180" t="inlineStr">
        <is>
          <t>BOL</t>
        </is>
      </c>
      <c r="AI1180" t="inlineStr">
        <is>
          <t>Mexico</t>
        </is>
      </c>
    </row>
    <row r="1181">
      <c r="A1181">
        <f>_xlfn.XLOOKUP(D1181,BN:BN,BO:BO)</f>
        <v/>
      </c>
      <c r="B1181" t="inlineStr">
        <is>
          <t>LLC</t>
        </is>
      </c>
      <c r="C1181" t="n">
        <v>135</v>
      </c>
      <c r="D1181">
        <f>_xlfn.XLOOKUP(C1181,BH:BH,BI:BI)</f>
        <v/>
      </c>
      <c r="E1181" t="n">
        <v>25624</v>
      </c>
      <c r="F1181" t="inlineStr">
        <is>
          <t>Visa Kenya</t>
        </is>
      </c>
      <c r="G1181" s="234" t="n">
        <v>45779</v>
      </c>
      <c r="H1181" s="234" t="n">
        <v>45790</v>
      </c>
      <c r="I1181" t="inlineStr">
        <is>
          <t>VIS</t>
        </is>
      </c>
      <c r="J1181">
        <f>_xlfn.XLOOKUP(I1181,AS:AS,AU:AU)</f>
        <v/>
      </c>
      <c r="K1181" t="inlineStr">
        <is>
          <t>USD</t>
        </is>
      </c>
      <c r="L1181" s="238" t="n">
        <v>120</v>
      </c>
      <c r="M1181">
        <f>L1181*_xlfn.XLOOKUP(K1181,AM:AM,AN:AN)</f>
        <v/>
      </c>
      <c r="N1181">
        <f>L1181*_xlfn.XLOOKUP(K1181,AM:AM,AO:AO)</f>
        <v/>
      </c>
      <c r="O1181" s="238" t="n">
        <v>0</v>
      </c>
      <c r="P1181">
        <f>O1181*_xlfn.XLOOKUP(K1181,AM:AM,AN:AN)</f>
        <v/>
      </c>
      <c r="Q1181">
        <f>O1181*_xlfn.XLOOKUP(K1181,AM:AM,AO:AO)</f>
        <v/>
      </c>
      <c r="R1181">
        <f>_xlfn.XLOOKUP(E1181,AF:AF,AG:AG)</f>
        <v/>
      </c>
      <c r="S1181">
        <f>_xlfn.XLOOKUP(E1181,AF:AF,AI:AI)</f>
        <v/>
      </c>
      <c r="T1181">
        <f>WEEKNUM(G1181)</f>
        <v/>
      </c>
      <c r="U1181">
        <f>YEAR(G1181)</f>
        <v/>
      </c>
      <c r="V1181" s="117">
        <f>IFERROR(Q1181/N1181,"0")</f>
        <v/>
      </c>
      <c r="AF1181" t="n">
        <v>34188</v>
      </c>
      <c r="AG1181" t="inlineStr">
        <is>
          <t>Shutters on the Beach</t>
        </is>
      </c>
      <c r="AH1181" t="inlineStr">
        <is>
          <t>HTL</t>
        </is>
      </c>
      <c r="AI1181" t="inlineStr">
        <is>
          <t>United States</t>
        </is>
      </c>
    </row>
    <row r="1182">
      <c r="A1182">
        <f>_xlfn.XLOOKUP(D1182,BN:BN,BO:BO)</f>
        <v/>
      </c>
      <c r="B1182" t="inlineStr">
        <is>
          <t>LLC</t>
        </is>
      </c>
      <c r="C1182" t="n">
        <v>135</v>
      </c>
      <c r="D1182">
        <f>_xlfn.XLOOKUP(C1182,BH:BH,BI:BI)</f>
        <v/>
      </c>
      <c r="E1182" t="n">
        <v>0</v>
      </c>
      <c r="F1182" t="inlineStr">
        <is>
          <t>Corresponde al fee por emisión aereos</t>
        </is>
      </c>
      <c r="G1182" s="234" t="n">
        <v>45779</v>
      </c>
      <c r="H1182" s="234" t="n">
        <v>45790</v>
      </c>
      <c r="I1182" t="inlineStr">
        <is>
          <t>HPS</t>
        </is>
      </c>
      <c r="J1182">
        <f>_xlfn.XLOOKUP(I1182,AS:AS,AU:AU)</f>
        <v/>
      </c>
      <c r="K1182" t="inlineStr">
        <is>
          <t>USD</t>
        </is>
      </c>
      <c r="L1182" s="238" t="n">
        <v>140</v>
      </c>
      <c r="M1182">
        <f>L1182*_xlfn.XLOOKUP(K1182,AM:AM,AN:AN)</f>
        <v/>
      </c>
      <c r="N1182">
        <f>L1182*_xlfn.XLOOKUP(K1182,AM:AM,AO:AO)</f>
        <v/>
      </c>
      <c r="O1182" s="238" t="n">
        <v>140</v>
      </c>
      <c r="P1182">
        <f>O1182*_xlfn.XLOOKUP(K1182,AM:AM,AN:AN)</f>
        <v/>
      </c>
      <c r="Q1182">
        <f>O1182*_xlfn.XLOOKUP(K1182,AM:AM,AO:AO)</f>
        <v/>
      </c>
      <c r="R1182">
        <f>_xlfn.XLOOKUP(E1182,AF:AF,AG:AG)</f>
        <v/>
      </c>
      <c r="S1182">
        <f>_xlfn.XLOOKUP(E1182,AF:AF,AI:AI)</f>
        <v/>
      </c>
      <c r="T1182">
        <f>WEEKNUM(G1182)</f>
        <v/>
      </c>
      <c r="U1182">
        <f>YEAR(G1182)</f>
        <v/>
      </c>
      <c r="V1182" s="117">
        <f>IFERROR(Q1182/N1182,"0")</f>
        <v/>
      </c>
      <c r="AF1182" t="n">
        <v>33418</v>
      </c>
      <c r="AG1182" t="inlineStr">
        <is>
          <t>IC TRAVELIZ</t>
        </is>
      </c>
      <c r="AH1182" t="inlineStr">
        <is>
          <t>PKT</t>
        </is>
      </c>
      <c r="AI1182" t="inlineStr">
        <is>
          <t>United States</t>
        </is>
      </c>
    </row>
    <row r="1183">
      <c r="A1183">
        <f>_xlfn.XLOOKUP(D1183,BN:BN,BO:BO)</f>
        <v/>
      </c>
      <c r="B1183" t="inlineStr">
        <is>
          <t>LLC</t>
        </is>
      </c>
      <c r="C1183" t="n">
        <v>135</v>
      </c>
      <c r="D1183">
        <f>_xlfn.XLOOKUP(C1183,BH:BH,BI:BI)</f>
        <v/>
      </c>
      <c r="E1183" t="n">
        <v>25624</v>
      </c>
      <c r="F1183" t="inlineStr">
        <is>
          <t>Visa Tanzania</t>
        </is>
      </c>
      <c r="G1183" s="234" t="n">
        <v>45779</v>
      </c>
      <c r="H1183" s="234" t="n">
        <v>45790</v>
      </c>
      <c r="I1183" t="inlineStr">
        <is>
          <t>VIS</t>
        </is>
      </c>
      <c r="J1183">
        <f>_xlfn.XLOOKUP(I1183,AS:AS,AU:AU)</f>
        <v/>
      </c>
      <c r="K1183" t="inlineStr">
        <is>
          <t>USD</t>
        </is>
      </c>
      <c r="L1183" s="238" t="n">
        <v>216</v>
      </c>
      <c r="M1183">
        <f>L1183*_xlfn.XLOOKUP(K1183,AM:AM,AN:AN)</f>
        <v/>
      </c>
      <c r="N1183">
        <f>L1183*_xlfn.XLOOKUP(K1183,AM:AM,AO:AO)</f>
        <v/>
      </c>
      <c r="O1183" s="238" t="n">
        <v>0</v>
      </c>
      <c r="P1183">
        <f>O1183*_xlfn.XLOOKUP(K1183,AM:AM,AN:AN)</f>
        <v/>
      </c>
      <c r="Q1183">
        <f>O1183*_xlfn.XLOOKUP(K1183,AM:AM,AO:AO)</f>
        <v/>
      </c>
      <c r="R1183">
        <f>_xlfn.XLOOKUP(E1183,AF:AF,AG:AG)</f>
        <v/>
      </c>
      <c r="S1183">
        <f>_xlfn.XLOOKUP(E1183,AF:AF,AI:AI)</f>
        <v/>
      </c>
      <c r="T1183">
        <f>WEEKNUM(G1183)</f>
        <v/>
      </c>
      <c r="U1183">
        <f>YEAR(G1183)</f>
        <v/>
      </c>
      <c r="V1183" s="117">
        <f>IFERROR(Q1183/N1183,"0")</f>
        <v/>
      </c>
      <c r="AF1183" t="n">
        <v>33409</v>
      </c>
      <c r="AG1183" t="inlineStr">
        <is>
          <t>DUSIT THANI KYOTO</t>
        </is>
      </c>
      <c r="AH1183" t="inlineStr">
        <is>
          <t>HTL</t>
        </is>
      </c>
      <c r="AI1183" t="inlineStr">
        <is>
          <t>Japan</t>
        </is>
      </c>
    </row>
    <row r="1184">
      <c r="A1184">
        <f>_xlfn.XLOOKUP(D1184,BN:BN,BO:BO)</f>
        <v/>
      </c>
      <c r="B1184" t="inlineStr">
        <is>
          <t>LLC</t>
        </is>
      </c>
      <c r="C1184" t="n">
        <v>136</v>
      </c>
      <c r="D1184">
        <f>_xlfn.XLOOKUP(C1184,BH:BH,BI:BI)</f>
        <v/>
      </c>
      <c r="E1184" t="n">
        <v>25619</v>
      </c>
      <c r="F1184" t="inlineStr">
        <is>
          <t>Primer pago del 30% a proveedor</t>
        </is>
      </c>
      <c r="G1184" s="234" t="n">
        <v>45757</v>
      </c>
      <c r="H1184" s="234" t="n">
        <v>45769</v>
      </c>
      <c r="I1184" t="inlineStr">
        <is>
          <t>ATR</t>
        </is>
      </c>
      <c r="J1184">
        <f>_xlfn.XLOOKUP(I1184,AS:AS,AU:AU)</f>
        <v/>
      </c>
      <c r="K1184" t="inlineStr">
        <is>
          <t>USD</t>
        </is>
      </c>
      <c r="L1184" s="238" t="n">
        <v>21429</v>
      </c>
      <c r="M1184">
        <f>L1184*_xlfn.XLOOKUP(K1184,AM:AM,AN:AN)</f>
        <v/>
      </c>
      <c r="N1184">
        <f>L1184*_xlfn.XLOOKUP(K1184,AM:AM,AO:AO)</f>
        <v/>
      </c>
      <c r="O1184" s="238" t="n">
        <v>0</v>
      </c>
      <c r="P1184">
        <f>O1184*_xlfn.XLOOKUP(K1184,AM:AM,AN:AN)</f>
        <v/>
      </c>
      <c r="Q1184">
        <f>O1184*_xlfn.XLOOKUP(K1184,AM:AM,AO:AO)</f>
        <v/>
      </c>
      <c r="R1184">
        <f>_xlfn.XLOOKUP(E1184,AF:AF,AG:AG)</f>
        <v/>
      </c>
      <c r="S1184">
        <f>_xlfn.XLOOKUP(E1184,AF:AF,AI:AI)</f>
        <v/>
      </c>
      <c r="T1184">
        <f>WEEKNUM(G1184)</f>
        <v/>
      </c>
      <c r="U1184">
        <f>YEAR(G1184)</f>
        <v/>
      </c>
      <c r="V1184" s="117">
        <f>IFERROR(Q1184/N1184,"0")</f>
        <v/>
      </c>
      <c r="AF1184" t="n">
        <v>34235</v>
      </c>
      <c r="AG1184" t="inlineStr">
        <is>
          <t xml:space="preserve">Indochina Restort (Hoi An) </t>
        </is>
      </c>
      <c r="AH1184" t="inlineStr">
        <is>
          <t>HTL</t>
        </is>
      </c>
      <c r="AI1184" t="inlineStr">
        <is>
          <t>Vietnam</t>
        </is>
      </c>
    </row>
    <row r="1185">
      <c r="A1185">
        <f>_xlfn.XLOOKUP(D1185,BN:BN,BO:BO)</f>
        <v/>
      </c>
      <c r="B1185" t="inlineStr">
        <is>
          <t>LLC</t>
        </is>
      </c>
      <c r="C1185" t="n">
        <v>136</v>
      </c>
      <c r="D1185">
        <f>_xlfn.XLOOKUP(C1185,BH:BH,BI:BI)</f>
        <v/>
      </c>
      <c r="E1185" t="n">
        <v>24989</v>
      </c>
      <c r="F1185" t="inlineStr">
        <is>
          <t>Hospedaje en Kanazawa</t>
        </is>
      </c>
      <c r="G1185" s="234" t="n">
        <v>45761</v>
      </c>
      <c r="H1185" s="234" t="n">
        <v>45762</v>
      </c>
      <c r="I1185" t="inlineStr">
        <is>
          <t>HTL</t>
        </is>
      </c>
      <c r="J1185">
        <f>_xlfn.XLOOKUP(I1185,AS:AS,AU:AU)</f>
        <v/>
      </c>
      <c r="K1185" t="inlineStr">
        <is>
          <t>USD</t>
        </is>
      </c>
      <c r="L1185" s="238" t="n">
        <v>1172.19</v>
      </c>
      <c r="M1185">
        <f>L1185*_xlfn.XLOOKUP(K1185,AM:AM,AN:AN)</f>
        <v/>
      </c>
      <c r="N1185">
        <f>L1185*_xlfn.XLOOKUP(K1185,AM:AM,AO:AO)</f>
        <v/>
      </c>
      <c r="O1185" s="238" t="n">
        <v>91.75</v>
      </c>
      <c r="P1185">
        <f>O1185*_xlfn.XLOOKUP(K1185,AM:AM,AN:AN)</f>
        <v/>
      </c>
      <c r="Q1185">
        <f>O1185*_xlfn.XLOOKUP(K1185,AM:AM,AO:AO)</f>
        <v/>
      </c>
      <c r="R1185">
        <f>_xlfn.XLOOKUP(E1185,AF:AF,AG:AG)</f>
        <v/>
      </c>
      <c r="S1185">
        <f>_xlfn.XLOOKUP(E1185,AF:AF,AI:AI)</f>
        <v/>
      </c>
      <c r="T1185">
        <f>WEEKNUM(G1185)</f>
        <v/>
      </c>
      <c r="U1185">
        <f>YEAR(G1185)</f>
        <v/>
      </c>
      <c r="V1185" s="117">
        <f>IFERROR(Q1185/N1185,"0")</f>
        <v/>
      </c>
      <c r="AF1185" t="n">
        <v>34353</v>
      </c>
      <c r="AG1185" t="inlineStr">
        <is>
          <t>Catedral de Santiago</t>
        </is>
      </c>
      <c r="AH1185" t="inlineStr">
        <is>
          <t>BOL</t>
        </is>
      </c>
      <c r="AI1185" t="inlineStr">
        <is>
          <t>Spain</t>
        </is>
      </c>
    </row>
    <row r="1186">
      <c r="A1186">
        <f>_xlfn.XLOOKUP(D1186,BN:BN,BO:BO)</f>
        <v/>
      </c>
      <c r="B1186" t="inlineStr">
        <is>
          <t>LLC</t>
        </is>
      </c>
      <c r="C1186" t="n">
        <v>136</v>
      </c>
      <c r="D1186">
        <f>_xlfn.XLOOKUP(C1186,BH:BH,BI:BI)</f>
        <v/>
      </c>
      <c r="E1186" t="n">
        <v>26277</v>
      </c>
      <c r="F1186" t="inlineStr">
        <is>
          <t>Hospedaje en Hakone</t>
        </is>
      </c>
      <c r="G1186" s="234" t="n">
        <v>45757</v>
      </c>
      <c r="H1186" s="234" t="n">
        <v>45769</v>
      </c>
      <c r="I1186" t="inlineStr">
        <is>
          <t>HTL</t>
        </is>
      </c>
      <c r="J1186">
        <f>_xlfn.XLOOKUP(I1186,AS:AS,AU:AU)</f>
        <v/>
      </c>
      <c r="K1186" t="inlineStr">
        <is>
          <t>USD</t>
        </is>
      </c>
      <c r="L1186" s="238" t="n">
        <v>4095.5</v>
      </c>
      <c r="M1186">
        <f>L1186*_xlfn.XLOOKUP(K1186,AM:AM,AN:AN)</f>
        <v/>
      </c>
      <c r="N1186">
        <f>L1186*_xlfn.XLOOKUP(K1186,AM:AM,AO:AO)</f>
        <v/>
      </c>
      <c r="O1186" s="238" t="n">
        <v>0</v>
      </c>
      <c r="P1186">
        <f>O1186*_xlfn.XLOOKUP(K1186,AM:AM,AN:AN)</f>
        <v/>
      </c>
      <c r="Q1186">
        <f>O1186*_xlfn.XLOOKUP(K1186,AM:AM,AO:AO)</f>
        <v/>
      </c>
      <c r="R1186">
        <f>_xlfn.XLOOKUP(E1186,AF:AF,AG:AG)</f>
        <v/>
      </c>
      <c r="S1186">
        <f>_xlfn.XLOOKUP(E1186,AF:AF,AI:AI)</f>
        <v/>
      </c>
      <c r="T1186">
        <f>WEEKNUM(G1186)</f>
        <v/>
      </c>
      <c r="U1186">
        <f>YEAR(G1186)</f>
        <v/>
      </c>
      <c r="V1186" s="117">
        <f>IFERROR(Q1186/N1186,"0")</f>
        <v/>
      </c>
      <c r="AF1186" t="n">
        <v>33618</v>
      </c>
      <c r="AG1186" t="inlineStr">
        <is>
          <t>CANOPY BY HILTON OSAKA UMEDA</t>
        </is>
      </c>
      <c r="AH1186" t="inlineStr">
        <is>
          <t>HTL</t>
        </is>
      </c>
      <c r="AI1186" t="inlineStr">
        <is>
          <t>Japan</t>
        </is>
      </c>
    </row>
    <row r="1187">
      <c r="A1187">
        <f>_xlfn.XLOOKUP(D1187,BN:BN,BO:BO)</f>
        <v/>
      </c>
      <c r="B1187" t="inlineStr">
        <is>
          <t>LLC</t>
        </is>
      </c>
      <c r="C1187" t="n">
        <v>136</v>
      </c>
      <c r="D1187">
        <f>_xlfn.XLOOKUP(C1187,BH:BH,BI:BI)</f>
        <v/>
      </c>
      <c r="E1187" t="n">
        <v>25619</v>
      </c>
      <c r="F1187" t="inlineStr">
        <is>
          <t>Pago final a proveedor en Japón</t>
        </is>
      </c>
      <c r="G1187" s="234" t="n">
        <v>45757</v>
      </c>
      <c r="H1187" s="234" t="n">
        <v>45769</v>
      </c>
      <c r="I1187" t="inlineStr">
        <is>
          <t>ATR</t>
        </is>
      </c>
      <c r="J1187">
        <f>_xlfn.XLOOKUP(I1187,AS:AS,AU:AU)</f>
        <v/>
      </c>
      <c r="K1187" t="inlineStr">
        <is>
          <t>USD</t>
        </is>
      </c>
      <c r="L1187" s="238" t="n">
        <v>41124.36</v>
      </c>
      <c r="M1187">
        <f>L1187*_xlfn.XLOOKUP(K1187,AM:AM,AN:AN)</f>
        <v/>
      </c>
      <c r="N1187">
        <f>L1187*_xlfn.XLOOKUP(K1187,AM:AM,AO:AO)</f>
        <v/>
      </c>
      <c r="O1187" s="238" t="n">
        <v>0</v>
      </c>
      <c r="P1187">
        <f>O1187*_xlfn.XLOOKUP(K1187,AM:AM,AN:AN)</f>
        <v/>
      </c>
      <c r="Q1187">
        <f>O1187*_xlfn.XLOOKUP(K1187,AM:AM,AO:AO)</f>
        <v/>
      </c>
      <c r="R1187">
        <f>_xlfn.XLOOKUP(E1187,AF:AF,AG:AG)</f>
        <v/>
      </c>
      <c r="S1187">
        <f>_xlfn.XLOOKUP(E1187,AF:AF,AI:AI)</f>
        <v/>
      </c>
      <c r="T1187">
        <f>WEEKNUM(G1187)</f>
        <v/>
      </c>
      <c r="U1187">
        <f>YEAR(G1187)</f>
        <v/>
      </c>
      <c r="V1187" s="117">
        <f>IFERROR(Q1187/N1187,"0")</f>
        <v/>
      </c>
      <c r="AF1187" t="n">
        <v>33515</v>
      </c>
      <c r="AG1187" t="inlineStr">
        <is>
          <t>PARK HYATT NISEKO HANAZONO</t>
        </is>
      </c>
      <c r="AH1187" t="inlineStr">
        <is>
          <t>HTL</t>
        </is>
      </c>
      <c r="AI1187" t="inlineStr">
        <is>
          <t>Japan</t>
        </is>
      </c>
    </row>
    <row r="1188">
      <c r="A1188">
        <f>_xlfn.XLOOKUP(D1188,BN:BN,BO:BO)</f>
        <v/>
      </c>
      <c r="B1188" t="inlineStr">
        <is>
          <t>LLC</t>
        </is>
      </c>
      <c r="C1188" t="n">
        <v>136</v>
      </c>
      <c r="D1188">
        <f>_xlfn.XLOOKUP(C1188,BH:BH,BI:BI)</f>
        <v/>
      </c>
      <c r="E1188" t="n">
        <v>27092</v>
      </c>
      <c r="F1188" t="inlineStr">
        <is>
          <t>Carpeta Mod. Especial Tamaño carta Piel Gris Textura</t>
        </is>
      </c>
      <c r="G1188" s="234" t="n">
        <v>45757</v>
      </c>
      <c r="H1188" s="234" t="n">
        <v>45769</v>
      </c>
      <c r="I1188" t="inlineStr">
        <is>
          <t>OTR</t>
        </is>
      </c>
      <c r="J1188">
        <f>_xlfn.XLOOKUP(I1188,AS:AS,AU:AU)</f>
        <v/>
      </c>
      <c r="K1188" t="inlineStr">
        <is>
          <t>USD</t>
        </is>
      </c>
      <c r="L1188" s="238" t="n">
        <v>83.09</v>
      </c>
      <c r="M1188">
        <f>L1188*_xlfn.XLOOKUP(K1188,AM:AM,AN:AN)</f>
        <v/>
      </c>
      <c r="N1188">
        <f>L1188*_xlfn.XLOOKUP(K1188,AM:AM,AO:AO)</f>
        <v/>
      </c>
      <c r="O1188" s="238" t="n">
        <v>0</v>
      </c>
      <c r="P1188">
        <f>O1188*_xlfn.XLOOKUP(K1188,AM:AM,AN:AN)</f>
        <v/>
      </c>
      <c r="Q1188">
        <f>O1188*_xlfn.XLOOKUP(K1188,AM:AM,AO:AO)</f>
        <v/>
      </c>
      <c r="R1188">
        <f>_xlfn.XLOOKUP(E1188,AF:AF,AG:AG)</f>
        <v/>
      </c>
      <c r="S1188">
        <f>_xlfn.XLOOKUP(E1188,AF:AF,AI:AI)</f>
        <v/>
      </c>
      <c r="T1188">
        <f>WEEKNUM(G1188)</f>
        <v/>
      </c>
      <c r="U1188">
        <f>YEAR(G1188)</f>
        <v/>
      </c>
      <c r="V1188" s="117">
        <f>IFERROR(Q1188/N1188,"0")</f>
        <v/>
      </c>
      <c r="AF1188" t="n">
        <v>34222</v>
      </c>
      <c r="AG1188" t="inlineStr">
        <is>
          <t>SennAir</t>
        </is>
      </c>
      <c r="AH1188" t="inlineStr">
        <is>
          <t>VLO</t>
        </is>
      </c>
      <c r="AI1188" t="inlineStr">
        <is>
          <t>Italy</t>
        </is>
      </c>
    </row>
    <row r="1189">
      <c r="A1189">
        <f>_xlfn.XLOOKUP(D1189,BN:BN,BO:BO)</f>
        <v/>
      </c>
      <c r="B1189" t="inlineStr">
        <is>
          <t>LLC</t>
        </is>
      </c>
      <c r="C1189" t="n">
        <v>136</v>
      </c>
      <c r="D1189">
        <f>_xlfn.XLOOKUP(C1189,BH:BH,BI:BI)</f>
        <v/>
      </c>
      <c r="E1189" t="n">
        <v>25619</v>
      </c>
      <c r="F1189" t="inlineStr">
        <is>
          <t>Extras del viaje</t>
        </is>
      </c>
      <c r="G1189" s="234" t="n">
        <v>45757</v>
      </c>
      <c r="H1189" s="234" t="n">
        <v>45769</v>
      </c>
      <c r="I1189" t="inlineStr">
        <is>
          <t>ATR</t>
        </is>
      </c>
      <c r="J1189">
        <f>_xlfn.XLOOKUP(I1189,AS:AS,AU:AU)</f>
        <v/>
      </c>
      <c r="K1189" t="inlineStr">
        <is>
          <t>USD</t>
        </is>
      </c>
      <c r="L1189" s="238" t="n">
        <v>1420.92</v>
      </c>
      <c r="M1189">
        <f>L1189*_xlfn.XLOOKUP(K1189,AM:AM,AN:AN)</f>
        <v/>
      </c>
      <c r="N1189">
        <f>L1189*_xlfn.XLOOKUP(K1189,AM:AM,AO:AO)</f>
        <v/>
      </c>
      <c r="O1189" s="238" t="n">
        <v>0</v>
      </c>
      <c r="P1189">
        <f>O1189*_xlfn.XLOOKUP(K1189,AM:AM,AN:AN)</f>
        <v/>
      </c>
      <c r="Q1189">
        <f>O1189*_xlfn.XLOOKUP(K1189,AM:AM,AO:AO)</f>
        <v/>
      </c>
      <c r="R1189">
        <f>_xlfn.XLOOKUP(E1189,AF:AF,AG:AG)</f>
        <v/>
      </c>
      <c r="S1189">
        <f>_xlfn.XLOOKUP(E1189,AF:AF,AI:AI)</f>
        <v/>
      </c>
      <c r="T1189">
        <f>WEEKNUM(G1189)</f>
        <v/>
      </c>
      <c r="U1189">
        <f>YEAR(G1189)</f>
        <v/>
      </c>
      <c r="V1189" s="117">
        <f>IFERROR(Q1189/N1189,"0")</f>
        <v/>
      </c>
      <c r="AF1189" t="n">
        <v>34333</v>
      </c>
      <c r="AG1189" t="inlineStr">
        <is>
          <t>Venicejets</t>
        </is>
      </c>
      <c r="AH1189" t="inlineStr">
        <is>
          <t>VLO</t>
        </is>
      </c>
      <c r="AI1189" t="inlineStr">
        <is>
          <t>Italy</t>
        </is>
      </c>
    </row>
    <row r="1190">
      <c r="A1190">
        <f>_xlfn.XLOOKUP(D1190,BN:BN,BO:BO)</f>
        <v/>
      </c>
      <c r="B1190" t="inlineStr">
        <is>
          <t>LLC</t>
        </is>
      </c>
      <c r="C1190" t="n">
        <v>136</v>
      </c>
      <c r="D1190">
        <f>_xlfn.XLOOKUP(C1190,BH:BH,BI:BI)</f>
        <v/>
      </c>
      <c r="E1190" t="n">
        <v>25022</v>
      </c>
      <c r="F1190" t="inlineStr">
        <is>
          <t>Primer fecha de hospedaje en Tokyo</t>
        </is>
      </c>
      <c r="G1190" s="234" t="n">
        <v>45758</v>
      </c>
      <c r="H1190" s="234" t="n">
        <v>45761</v>
      </c>
      <c r="I1190" t="inlineStr">
        <is>
          <t>HTL</t>
        </is>
      </c>
      <c r="J1190">
        <f>_xlfn.XLOOKUP(I1190,AS:AS,AU:AU)</f>
        <v/>
      </c>
      <c r="K1190" t="inlineStr">
        <is>
          <t>USD</t>
        </is>
      </c>
      <c r="L1190" s="238" t="n">
        <v>20750.73</v>
      </c>
      <c r="M1190">
        <f>L1190*_xlfn.XLOOKUP(K1190,AM:AM,AN:AN)</f>
        <v/>
      </c>
      <c r="N1190">
        <f>L1190*_xlfn.XLOOKUP(K1190,AM:AM,AO:AO)</f>
        <v/>
      </c>
      <c r="O1190" s="238" t="n">
        <v>1540.05</v>
      </c>
      <c r="P1190">
        <f>O1190*_xlfn.XLOOKUP(K1190,AM:AM,AN:AN)</f>
        <v/>
      </c>
      <c r="Q1190">
        <f>O1190*_xlfn.XLOOKUP(K1190,AM:AM,AO:AO)</f>
        <v/>
      </c>
      <c r="R1190">
        <f>_xlfn.XLOOKUP(E1190,AF:AF,AG:AG)</f>
        <v/>
      </c>
      <c r="S1190">
        <f>_xlfn.XLOOKUP(E1190,AF:AF,AI:AI)</f>
        <v/>
      </c>
      <c r="T1190">
        <f>WEEKNUM(G1190)</f>
        <v/>
      </c>
      <c r="U1190">
        <f>YEAR(G1190)</f>
        <v/>
      </c>
      <c r="V1190" s="117">
        <f>IFERROR(Q1190/N1190,"0")</f>
        <v/>
      </c>
      <c r="AF1190" t="n">
        <v>33843</v>
      </c>
      <c r="AG1190" t="inlineStr">
        <is>
          <t>Recepciones Vip</t>
        </is>
      </c>
      <c r="AH1190" t="inlineStr">
        <is>
          <t>TRF</t>
        </is>
      </c>
      <c r="AI1190" t="inlineStr">
        <is>
          <t>Mexico</t>
        </is>
      </c>
    </row>
    <row r="1191">
      <c r="A1191">
        <f>_xlfn.XLOOKUP(D1191,BN:BN,BO:BO)</f>
        <v/>
      </c>
      <c r="B1191" t="inlineStr">
        <is>
          <t>LLC</t>
        </is>
      </c>
      <c r="C1191" t="n">
        <v>136</v>
      </c>
      <c r="D1191">
        <f>_xlfn.XLOOKUP(C1191,BH:BH,BI:BI)</f>
        <v/>
      </c>
      <c r="E1191" t="n">
        <v>25022</v>
      </c>
      <c r="F1191" t="inlineStr">
        <is>
          <t>Segunda fecha de hospedaje en Tokyo</t>
        </is>
      </c>
      <c r="G1191" s="234" t="n">
        <v>45767</v>
      </c>
      <c r="H1191" s="234" t="n">
        <v>45769</v>
      </c>
      <c r="I1191" t="inlineStr">
        <is>
          <t>HTL</t>
        </is>
      </c>
      <c r="J1191">
        <f>_xlfn.XLOOKUP(I1191,AS:AS,AU:AU)</f>
        <v/>
      </c>
      <c r="K1191" t="inlineStr">
        <is>
          <t>USD</t>
        </is>
      </c>
      <c r="L1191" s="238" t="n">
        <v>9680.83</v>
      </c>
      <c r="M1191">
        <f>L1191*_xlfn.XLOOKUP(K1191,AM:AM,AN:AN)</f>
        <v/>
      </c>
      <c r="N1191">
        <f>L1191*_xlfn.XLOOKUP(K1191,AM:AM,AO:AO)</f>
        <v/>
      </c>
      <c r="O1191" s="238" t="n">
        <v>711.1799999999999</v>
      </c>
      <c r="P1191">
        <f>O1191*_xlfn.XLOOKUP(K1191,AM:AM,AN:AN)</f>
        <v/>
      </c>
      <c r="Q1191">
        <f>O1191*_xlfn.XLOOKUP(K1191,AM:AM,AO:AO)</f>
        <v/>
      </c>
      <c r="R1191">
        <f>_xlfn.XLOOKUP(E1191,AF:AF,AG:AG)</f>
        <v/>
      </c>
      <c r="S1191">
        <f>_xlfn.XLOOKUP(E1191,AF:AF,AI:AI)</f>
        <v/>
      </c>
      <c r="T1191">
        <f>WEEKNUM(G1191)</f>
        <v/>
      </c>
      <c r="U1191">
        <f>YEAR(G1191)</f>
        <v/>
      </c>
      <c r="V1191" s="117">
        <f>IFERROR(Q1191/N1191,"0")</f>
        <v/>
      </c>
    </row>
    <row r="1192">
      <c r="A1192">
        <f>_xlfn.XLOOKUP(D1192,BN:BN,BO:BO)</f>
        <v/>
      </c>
      <c r="B1192" t="inlineStr">
        <is>
          <t>LLC</t>
        </is>
      </c>
      <c r="C1192" t="n">
        <v>136</v>
      </c>
      <c r="D1192">
        <f>_xlfn.XLOOKUP(C1192,BH:BH,BI:BI)</f>
        <v/>
      </c>
      <c r="E1192" t="n">
        <v>24982</v>
      </c>
      <c r="F1192" t="inlineStr">
        <is>
          <t>Vuelo MEX-NRT-MEX/JL Acuña</t>
        </is>
      </c>
      <c r="G1192" s="234" t="n">
        <v>45757</v>
      </c>
      <c r="H1192" s="234" t="n">
        <v>45769</v>
      </c>
      <c r="I1192" t="inlineStr">
        <is>
          <t>VLO</t>
        </is>
      </c>
      <c r="J1192">
        <f>_xlfn.XLOOKUP(I1192,AS:AS,AU:AU)</f>
        <v/>
      </c>
      <c r="K1192" t="inlineStr">
        <is>
          <t>USD</t>
        </is>
      </c>
      <c r="L1192" s="238" t="n">
        <v>8005.56</v>
      </c>
      <c r="M1192">
        <f>L1192*_xlfn.XLOOKUP(K1192,AM:AM,AN:AN)</f>
        <v/>
      </c>
      <c r="N1192">
        <f>L1192*_xlfn.XLOOKUP(K1192,AM:AM,AO:AO)</f>
        <v/>
      </c>
      <c r="O1192" s="238" t="n">
        <v>0</v>
      </c>
      <c r="P1192">
        <f>O1192*_xlfn.XLOOKUP(K1192,AM:AM,AN:AN)</f>
        <v/>
      </c>
      <c r="Q1192">
        <f>O1192*_xlfn.XLOOKUP(K1192,AM:AM,AO:AO)</f>
        <v/>
      </c>
      <c r="R1192">
        <f>_xlfn.XLOOKUP(E1192,AF:AF,AG:AG)</f>
        <v/>
      </c>
      <c r="S1192">
        <f>_xlfn.XLOOKUP(E1192,AF:AF,AI:AI)</f>
        <v/>
      </c>
      <c r="T1192">
        <f>WEEKNUM(G1192)</f>
        <v/>
      </c>
      <c r="U1192">
        <f>YEAR(G1192)</f>
        <v/>
      </c>
      <c r="V1192" s="117">
        <f>IFERROR(Q1192/N1192,"0")</f>
        <v/>
      </c>
    </row>
    <row r="1193">
      <c r="A1193">
        <f>_xlfn.XLOOKUP(D1193,BN:BN,BO:BO)</f>
        <v/>
      </c>
      <c r="B1193" t="inlineStr">
        <is>
          <t>LLC</t>
        </is>
      </c>
      <c r="C1193" t="n">
        <v>136</v>
      </c>
      <c r="D1193">
        <f>_xlfn.XLOOKUP(C1193,BH:BH,BI:BI)</f>
        <v/>
      </c>
      <c r="E1193" t="n">
        <v>24982</v>
      </c>
      <c r="F1193" t="inlineStr">
        <is>
          <t>Vuelo MEX-NRT-MEX/Veronica Salazar</t>
        </is>
      </c>
      <c r="G1193" s="234" t="n">
        <v>45757</v>
      </c>
      <c r="H1193" s="234" t="n">
        <v>45769</v>
      </c>
      <c r="I1193" t="inlineStr">
        <is>
          <t>VLO</t>
        </is>
      </c>
      <c r="J1193">
        <f>_xlfn.XLOOKUP(I1193,AS:AS,AU:AU)</f>
        <v/>
      </c>
      <c r="K1193" t="inlineStr">
        <is>
          <t>USD</t>
        </is>
      </c>
      <c r="L1193" s="238" t="n">
        <v>8005.56</v>
      </c>
      <c r="M1193">
        <f>L1193*_xlfn.XLOOKUP(K1193,AM:AM,AN:AN)</f>
        <v/>
      </c>
      <c r="N1193">
        <f>L1193*_xlfn.XLOOKUP(K1193,AM:AM,AO:AO)</f>
        <v/>
      </c>
      <c r="O1193" s="238" t="n">
        <v>0</v>
      </c>
      <c r="P1193">
        <f>O1193*_xlfn.XLOOKUP(K1193,AM:AM,AN:AN)</f>
        <v/>
      </c>
      <c r="Q1193">
        <f>O1193*_xlfn.XLOOKUP(K1193,AM:AM,AO:AO)</f>
        <v/>
      </c>
      <c r="R1193">
        <f>_xlfn.XLOOKUP(E1193,AF:AF,AG:AG)</f>
        <v/>
      </c>
      <c r="S1193">
        <f>_xlfn.XLOOKUP(E1193,AF:AF,AI:AI)</f>
        <v/>
      </c>
      <c r="T1193">
        <f>WEEKNUM(G1193)</f>
        <v/>
      </c>
      <c r="U1193">
        <f>YEAR(G1193)</f>
        <v/>
      </c>
      <c r="V1193" s="117">
        <f>IFERROR(Q1193/N1193,"0")</f>
        <v/>
      </c>
    </row>
    <row r="1194">
      <c r="A1194">
        <f>_xlfn.XLOOKUP(D1194,BN:BN,BO:BO)</f>
        <v/>
      </c>
      <c r="B1194" t="inlineStr">
        <is>
          <t>LLC</t>
        </is>
      </c>
      <c r="C1194" t="n">
        <v>136</v>
      </c>
      <c r="D1194">
        <f>_xlfn.XLOOKUP(C1194,BH:BH,BI:BI)</f>
        <v/>
      </c>
      <c r="E1194" t="n">
        <v>24982</v>
      </c>
      <c r="F1194" t="inlineStr">
        <is>
          <t>Vuelo MEX-NRT-MEX/María Fernanda Acuña</t>
        </is>
      </c>
      <c r="G1194" s="234" t="n">
        <v>45757</v>
      </c>
      <c r="H1194" s="234" t="n">
        <v>45769</v>
      </c>
      <c r="I1194" t="inlineStr">
        <is>
          <t>VLO</t>
        </is>
      </c>
      <c r="J1194">
        <f>_xlfn.XLOOKUP(I1194,AS:AS,AU:AU)</f>
        <v/>
      </c>
      <c r="K1194" t="inlineStr">
        <is>
          <t>USD</t>
        </is>
      </c>
      <c r="L1194" s="238" t="n">
        <v>10085.56</v>
      </c>
      <c r="M1194">
        <f>L1194*_xlfn.XLOOKUP(K1194,AM:AM,AN:AN)</f>
        <v/>
      </c>
      <c r="N1194">
        <f>L1194*_xlfn.XLOOKUP(K1194,AM:AM,AO:AO)</f>
        <v/>
      </c>
      <c r="O1194" s="238" t="n">
        <v>0</v>
      </c>
      <c r="P1194">
        <f>O1194*_xlfn.XLOOKUP(K1194,AM:AM,AN:AN)</f>
        <v/>
      </c>
      <c r="Q1194">
        <f>O1194*_xlfn.XLOOKUP(K1194,AM:AM,AO:AO)</f>
        <v/>
      </c>
      <c r="R1194">
        <f>_xlfn.XLOOKUP(E1194,AF:AF,AG:AG)</f>
        <v/>
      </c>
      <c r="S1194">
        <f>_xlfn.XLOOKUP(E1194,AF:AF,AI:AI)</f>
        <v/>
      </c>
      <c r="T1194">
        <f>WEEKNUM(G1194)</f>
        <v/>
      </c>
      <c r="U1194">
        <f>YEAR(G1194)</f>
        <v/>
      </c>
      <c r="V1194" s="117">
        <f>IFERROR(Q1194/N1194,"0")</f>
        <v/>
      </c>
    </row>
    <row r="1195">
      <c r="A1195">
        <f>_xlfn.XLOOKUP(D1195,BN:BN,BO:BO)</f>
        <v/>
      </c>
      <c r="B1195" t="inlineStr">
        <is>
          <t>LLC</t>
        </is>
      </c>
      <c r="C1195" t="n">
        <v>136</v>
      </c>
      <c r="D1195">
        <f>_xlfn.XLOOKUP(C1195,BH:BH,BI:BI)</f>
        <v/>
      </c>
      <c r="E1195" t="n">
        <v>24982</v>
      </c>
      <c r="F1195" t="inlineStr">
        <is>
          <t>Vuelo MEX-NRT-MEX/Emiliano Molina</t>
        </is>
      </c>
      <c r="G1195" s="234" t="n">
        <v>45757</v>
      </c>
      <c r="H1195" s="234" t="n">
        <v>45769</v>
      </c>
      <c r="I1195" t="inlineStr">
        <is>
          <t>VLO</t>
        </is>
      </c>
      <c r="J1195">
        <f>_xlfn.XLOOKUP(I1195,AS:AS,AU:AU)</f>
        <v/>
      </c>
      <c r="K1195" t="inlineStr">
        <is>
          <t>USD</t>
        </is>
      </c>
      <c r="L1195" s="238" t="n">
        <v>10085.56</v>
      </c>
      <c r="M1195">
        <f>L1195*_xlfn.XLOOKUP(K1195,AM:AM,AN:AN)</f>
        <v/>
      </c>
      <c r="N1195">
        <f>L1195*_xlfn.XLOOKUP(K1195,AM:AM,AO:AO)</f>
        <v/>
      </c>
      <c r="O1195" s="238" t="n">
        <v>0</v>
      </c>
      <c r="P1195">
        <f>O1195*_xlfn.XLOOKUP(K1195,AM:AM,AN:AN)</f>
        <v/>
      </c>
      <c r="Q1195">
        <f>O1195*_xlfn.XLOOKUP(K1195,AM:AM,AO:AO)</f>
        <v/>
      </c>
      <c r="R1195">
        <f>_xlfn.XLOOKUP(E1195,AF:AF,AG:AG)</f>
        <v/>
      </c>
      <c r="S1195">
        <f>_xlfn.XLOOKUP(E1195,AF:AF,AI:AI)</f>
        <v/>
      </c>
      <c r="T1195">
        <f>WEEKNUM(G1195)</f>
        <v/>
      </c>
      <c r="U1195">
        <f>YEAR(G1195)</f>
        <v/>
      </c>
      <c r="V1195" s="117">
        <f>IFERROR(Q1195/N1195,"0")</f>
        <v/>
      </c>
    </row>
    <row r="1196">
      <c r="A1196">
        <f>_xlfn.XLOOKUP(D1196,BN:BN,BO:BO)</f>
        <v/>
      </c>
      <c r="B1196" t="inlineStr">
        <is>
          <t>LLC</t>
        </is>
      </c>
      <c r="C1196" t="n">
        <v>136</v>
      </c>
      <c r="D1196">
        <f>_xlfn.XLOOKUP(C1196,BH:BH,BI:BI)</f>
        <v/>
      </c>
      <c r="E1196" t="n">
        <v>24982</v>
      </c>
      <c r="F1196" t="inlineStr">
        <is>
          <t>Vuelo MEX-NRT-MEX/Jeronimo Molina</t>
        </is>
      </c>
      <c r="G1196" s="234" t="n">
        <v>45757</v>
      </c>
      <c r="H1196" s="234" t="n">
        <v>45769</v>
      </c>
      <c r="I1196" t="inlineStr">
        <is>
          <t>VLO</t>
        </is>
      </c>
      <c r="J1196">
        <f>_xlfn.XLOOKUP(I1196,AS:AS,AU:AU)</f>
        <v/>
      </c>
      <c r="K1196" t="inlineStr">
        <is>
          <t>USD</t>
        </is>
      </c>
      <c r="L1196" s="238" t="n">
        <v>10085.56</v>
      </c>
      <c r="M1196">
        <f>L1196*_xlfn.XLOOKUP(K1196,AM:AM,AN:AN)</f>
        <v/>
      </c>
      <c r="N1196">
        <f>L1196*_xlfn.XLOOKUP(K1196,AM:AM,AO:AO)</f>
        <v/>
      </c>
      <c r="O1196" s="238" t="n">
        <v>0</v>
      </c>
      <c r="P1196">
        <f>O1196*_xlfn.XLOOKUP(K1196,AM:AM,AN:AN)</f>
        <v/>
      </c>
      <c r="Q1196">
        <f>O1196*_xlfn.XLOOKUP(K1196,AM:AM,AO:AO)</f>
        <v/>
      </c>
      <c r="R1196">
        <f>_xlfn.XLOOKUP(E1196,AF:AF,AG:AG)</f>
        <v/>
      </c>
      <c r="S1196">
        <f>_xlfn.XLOOKUP(E1196,AF:AF,AI:AI)</f>
        <v/>
      </c>
      <c r="T1196">
        <f>WEEKNUM(G1196)</f>
        <v/>
      </c>
      <c r="U1196">
        <f>YEAR(G1196)</f>
        <v/>
      </c>
      <c r="V1196" s="117">
        <f>IFERROR(Q1196/N1196,"0")</f>
        <v/>
      </c>
    </row>
    <row r="1197">
      <c r="A1197">
        <f>_xlfn.XLOOKUP(D1197,BN:BN,BO:BO)</f>
        <v/>
      </c>
      <c r="B1197" t="inlineStr">
        <is>
          <t>LLC</t>
        </is>
      </c>
      <c r="C1197" t="n">
        <v>136</v>
      </c>
      <c r="D1197">
        <f>_xlfn.XLOOKUP(C1197,BH:BH,BI:BI)</f>
        <v/>
      </c>
      <c r="E1197" t="n">
        <v>24982</v>
      </c>
      <c r="F1197" t="inlineStr">
        <is>
          <t>Vuelo MEX-NRT-MEX/Cristian Molina</t>
        </is>
      </c>
      <c r="G1197" s="234" t="n">
        <v>45757</v>
      </c>
      <c r="H1197" s="234" t="n">
        <v>45769</v>
      </c>
      <c r="I1197" t="inlineStr">
        <is>
          <t>VLO</t>
        </is>
      </c>
      <c r="J1197">
        <f>_xlfn.XLOOKUP(I1197,AS:AS,AU:AU)</f>
        <v/>
      </c>
      <c r="K1197" t="inlineStr">
        <is>
          <t>USD</t>
        </is>
      </c>
      <c r="L1197" s="238" t="n">
        <v>9045.559999999999</v>
      </c>
      <c r="M1197">
        <f>L1197*_xlfn.XLOOKUP(K1197,AM:AM,AN:AN)</f>
        <v/>
      </c>
      <c r="N1197">
        <f>L1197*_xlfn.XLOOKUP(K1197,AM:AM,AO:AO)</f>
        <v/>
      </c>
      <c r="O1197" s="238" t="n">
        <v>0</v>
      </c>
      <c r="P1197">
        <f>O1197*_xlfn.XLOOKUP(K1197,AM:AM,AN:AN)</f>
        <v/>
      </c>
      <c r="Q1197">
        <f>O1197*_xlfn.XLOOKUP(K1197,AM:AM,AO:AO)</f>
        <v/>
      </c>
      <c r="R1197">
        <f>_xlfn.XLOOKUP(E1197,AF:AF,AG:AG)</f>
        <v/>
      </c>
      <c r="S1197">
        <f>_xlfn.XLOOKUP(E1197,AF:AF,AI:AI)</f>
        <v/>
      </c>
      <c r="T1197">
        <f>WEEKNUM(G1197)</f>
        <v/>
      </c>
      <c r="U1197">
        <f>YEAR(G1197)</f>
        <v/>
      </c>
      <c r="V1197" s="117">
        <f>IFERROR(Q1197/N1197,"0")</f>
        <v/>
      </c>
    </row>
    <row r="1198">
      <c r="A1198">
        <f>_xlfn.XLOOKUP(D1198,BN:BN,BO:BO)</f>
        <v/>
      </c>
      <c r="B1198" t="inlineStr">
        <is>
          <t>LLC</t>
        </is>
      </c>
      <c r="C1198" t="n">
        <v>136</v>
      </c>
      <c r="D1198">
        <f>_xlfn.XLOOKUP(C1198,BH:BH,BI:BI)</f>
        <v/>
      </c>
      <c r="E1198" t="n">
        <v>28127</v>
      </c>
      <c r="F1198" t="inlineStr">
        <is>
          <t>Vuelo LAX-HND-LAX/Domenico Quadrini</t>
        </is>
      </c>
      <c r="G1198" s="234" t="n">
        <v>45757</v>
      </c>
      <c r="H1198" s="234" t="n">
        <v>45769</v>
      </c>
      <c r="I1198" t="inlineStr">
        <is>
          <t>VLO</t>
        </is>
      </c>
      <c r="J1198">
        <f>_xlfn.XLOOKUP(I1198,AS:AS,AU:AU)</f>
        <v/>
      </c>
      <c r="K1198" t="inlineStr">
        <is>
          <t>USD</t>
        </is>
      </c>
      <c r="L1198" s="238" t="n">
        <v>7112.51</v>
      </c>
      <c r="M1198">
        <f>L1198*_xlfn.XLOOKUP(K1198,AM:AM,AN:AN)</f>
        <v/>
      </c>
      <c r="N1198">
        <f>L1198*_xlfn.XLOOKUP(K1198,AM:AM,AO:AO)</f>
        <v/>
      </c>
      <c r="O1198" s="238" t="n">
        <v>0</v>
      </c>
      <c r="P1198">
        <f>O1198*_xlfn.XLOOKUP(K1198,AM:AM,AN:AN)</f>
        <v/>
      </c>
      <c r="Q1198">
        <f>O1198*_xlfn.XLOOKUP(K1198,AM:AM,AO:AO)</f>
        <v/>
      </c>
      <c r="R1198">
        <f>_xlfn.XLOOKUP(E1198,AF:AF,AG:AG)</f>
        <v/>
      </c>
      <c r="S1198">
        <f>_xlfn.XLOOKUP(E1198,AF:AF,AI:AI)</f>
        <v/>
      </c>
      <c r="T1198">
        <f>WEEKNUM(G1198)</f>
        <v/>
      </c>
      <c r="U1198">
        <f>YEAR(G1198)</f>
        <v/>
      </c>
      <c r="V1198" s="117">
        <f>IFERROR(Q1198/N1198,"0")</f>
        <v/>
      </c>
    </row>
    <row r="1199">
      <c r="A1199">
        <f>_xlfn.XLOOKUP(D1199,BN:BN,BO:BO)</f>
        <v/>
      </c>
      <c r="B1199" t="inlineStr">
        <is>
          <t>LLC</t>
        </is>
      </c>
      <c r="C1199" t="n">
        <v>136</v>
      </c>
      <c r="D1199">
        <f>_xlfn.XLOOKUP(C1199,BH:BH,BI:BI)</f>
        <v/>
      </c>
      <c r="E1199" t="n">
        <v>28127</v>
      </c>
      <c r="F1199" t="inlineStr">
        <is>
          <t>Revisado de vuelo LAX-HND-NRT-SAN/Domenico Quadrini</t>
        </is>
      </c>
      <c r="G1199" s="234" t="n">
        <v>45757</v>
      </c>
      <c r="H1199" s="234" t="n">
        <v>45769</v>
      </c>
      <c r="I1199" t="inlineStr">
        <is>
          <t>VLO</t>
        </is>
      </c>
      <c r="J1199">
        <f>_xlfn.XLOOKUP(I1199,AS:AS,AU:AU)</f>
        <v/>
      </c>
      <c r="K1199" t="inlineStr">
        <is>
          <t>USD</t>
        </is>
      </c>
      <c r="L1199" s="238" t="n">
        <v>501.3</v>
      </c>
      <c r="M1199">
        <f>L1199*_xlfn.XLOOKUP(K1199,AM:AM,AN:AN)</f>
        <v/>
      </c>
      <c r="N1199">
        <f>L1199*_xlfn.XLOOKUP(K1199,AM:AM,AO:AO)</f>
        <v/>
      </c>
      <c r="O1199" s="238" t="n">
        <v>0</v>
      </c>
      <c r="P1199">
        <f>O1199*_xlfn.XLOOKUP(K1199,AM:AM,AN:AN)</f>
        <v/>
      </c>
      <c r="Q1199">
        <f>O1199*_xlfn.XLOOKUP(K1199,AM:AM,AO:AO)</f>
        <v/>
      </c>
      <c r="R1199">
        <f>_xlfn.XLOOKUP(E1199,AF:AF,AG:AG)</f>
        <v/>
      </c>
      <c r="S1199">
        <f>_xlfn.XLOOKUP(E1199,AF:AF,AI:AI)</f>
        <v/>
      </c>
      <c r="T1199">
        <f>WEEKNUM(G1199)</f>
        <v/>
      </c>
      <c r="U1199">
        <f>YEAR(G1199)</f>
        <v/>
      </c>
      <c r="V1199" s="117">
        <f>IFERROR(Q1199/N1199,"0")</f>
        <v/>
      </c>
    </row>
    <row r="1200">
      <c r="A1200">
        <f>_xlfn.XLOOKUP(D1200,BN:BN,BO:BO)</f>
        <v/>
      </c>
      <c r="B1200" t="inlineStr">
        <is>
          <t>LLC</t>
        </is>
      </c>
      <c r="C1200" t="n">
        <v>136</v>
      </c>
      <c r="D1200">
        <f>_xlfn.XLOOKUP(C1200,BH:BH,BI:BI)</f>
        <v/>
      </c>
      <c r="E1200" t="n">
        <v>28127</v>
      </c>
      <c r="F1200" t="inlineStr">
        <is>
          <t>Vuelo LAX-HND-LAX/Veronica Acuña</t>
        </is>
      </c>
      <c r="G1200" s="234" t="n">
        <v>45757</v>
      </c>
      <c r="H1200" s="234" t="n">
        <v>45769</v>
      </c>
      <c r="I1200" t="inlineStr">
        <is>
          <t>VLO</t>
        </is>
      </c>
      <c r="J1200">
        <f>_xlfn.XLOOKUP(I1200,AS:AS,AU:AU)</f>
        <v/>
      </c>
      <c r="K1200" t="inlineStr">
        <is>
          <t>USD</t>
        </is>
      </c>
      <c r="L1200" s="238" t="n">
        <v>7112.51</v>
      </c>
      <c r="M1200">
        <f>L1200*_xlfn.XLOOKUP(K1200,AM:AM,AN:AN)</f>
        <v/>
      </c>
      <c r="N1200">
        <f>L1200*_xlfn.XLOOKUP(K1200,AM:AM,AO:AO)</f>
        <v/>
      </c>
      <c r="O1200" s="238" t="n">
        <v>0</v>
      </c>
      <c r="P1200">
        <f>O1200*_xlfn.XLOOKUP(K1200,AM:AM,AN:AN)</f>
        <v/>
      </c>
      <c r="Q1200">
        <f>O1200*_xlfn.XLOOKUP(K1200,AM:AM,AO:AO)</f>
        <v/>
      </c>
      <c r="R1200">
        <f>_xlfn.XLOOKUP(E1200,AF:AF,AG:AG)</f>
        <v/>
      </c>
      <c r="S1200">
        <f>_xlfn.XLOOKUP(E1200,AF:AF,AI:AI)</f>
        <v/>
      </c>
      <c r="T1200">
        <f>WEEKNUM(G1200)</f>
        <v/>
      </c>
      <c r="U1200">
        <f>YEAR(G1200)</f>
        <v/>
      </c>
      <c r="V1200" s="117">
        <f>IFERROR(Q1200/N1200,"0")</f>
        <v/>
      </c>
    </row>
    <row r="1201">
      <c r="A1201">
        <f>_xlfn.XLOOKUP(D1201,BN:BN,BO:BO)</f>
        <v/>
      </c>
      <c r="B1201" t="inlineStr">
        <is>
          <t>LLC</t>
        </is>
      </c>
      <c r="C1201" t="n">
        <v>136</v>
      </c>
      <c r="D1201">
        <f>_xlfn.XLOOKUP(C1201,BH:BH,BI:BI)</f>
        <v/>
      </c>
      <c r="E1201" t="n">
        <v>28127</v>
      </c>
      <c r="F1201" t="inlineStr">
        <is>
          <t>Vuelo LAX-HND-LAX/Regina Quadrini</t>
        </is>
      </c>
      <c r="G1201" s="234" t="n">
        <v>45757</v>
      </c>
      <c r="H1201" s="234" t="n">
        <v>45769</v>
      </c>
      <c r="I1201" t="inlineStr">
        <is>
          <t>VLO</t>
        </is>
      </c>
      <c r="J1201">
        <f>_xlfn.XLOOKUP(I1201,AS:AS,AU:AU)</f>
        <v/>
      </c>
      <c r="K1201" t="inlineStr">
        <is>
          <t>USD</t>
        </is>
      </c>
      <c r="L1201" s="238" t="n">
        <v>7103.21</v>
      </c>
      <c r="M1201">
        <f>L1201*_xlfn.XLOOKUP(K1201,AM:AM,AN:AN)</f>
        <v/>
      </c>
      <c r="N1201">
        <f>L1201*_xlfn.XLOOKUP(K1201,AM:AM,AO:AO)</f>
        <v/>
      </c>
      <c r="O1201" s="238" t="n">
        <v>0</v>
      </c>
      <c r="P1201">
        <f>O1201*_xlfn.XLOOKUP(K1201,AM:AM,AN:AN)</f>
        <v/>
      </c>
      <c r="Q1201">
        <f>O1201*_xlfn.XLOOKUP(K1201,AM:AM,AO:AO)</f>
        <v/>
      </c>
      <c r="R1201">
        <f>_xlfn.XLOOKUP(E1201,AF:AF,AG:AG)</f>
        <v/>
      </c>
      <c r="S1201">
        <f>_xlfn.XLOOKUP(E1201,AF:AF,AI:AI)</f>
        <v/>
      </c>
      <c r="T1201">
        <f>WEEKNUM(G1201)</f>
        <v/>
      </c>
      <c r="U1201">
        <f>YEAR(G1201)</f>
        <v/>
      </c>
      <c r="V1201" s="117">
        <f>IFERROR(Q1201/N1201,"0")</f>
        <v/>
      </c>
    </row>
    <row r="1202">
      <c r="A1202">
        <f>_xlfn.XLOOKUP(D1202,BN:BN,BO:BO)</f>
        <v/>
      </c>
      <c r="B1202" t="inlineStr">
        <is>
          <t>LLC</t>
        </is>
      </c>
      <c r="C1202" t="n">
        <v>136</v>
      </c>
      <c r="D1202">
        <f>_xlfn.XLOOKUP(C1202,BH:BH,BI:BI)</f>
        <v/>
      </c>
      <c r="E1202" t="n">
        <v>28127</v>
      </c>
      <c r="F1202" t="inlineStr">
        <is>
          <t>Vuelo LAX-HND-LAX/Marcelo Quadrini</t>
        </is>
      </c>
      <c r="G1202" s="234" t="n">
        <v>45757</v>
      </c>
      <c r="H1202" s="234" t="n">
        <v>45769</v>
      </c>
      <c r="I1202" t="inlineStr">
        <is>
          <t>VLO</t>
        </is>
      </c>
      <c r="J1202">
        <f>_xlfn.XLOOKUP(I1202,AS:AS,AU:AU)</f>
        <v/>
      </c>
      <c r="K1202" t="inlineStr">
        <is>
          <t>USD</t>
        </is>
      </c>
      <c r="L1202" s="238" t="n">
        <v>7103.21</v>
      </c>
      <c r="M1202">
        <f>L1202*_xlfn.XLOOKUP(K1202,AM:AM,AN:AN)</f>
        <v/>
      </c>
      <c r="N1202">
        <f>L1202*_xlfn.XLOOKUP(K1202,AM:AM,AO:AO)</f>
        <v/>
      </c>
      <c r="O1202" s="238" t="n">
        <v>0</v>
      </c>
      <c r="P1202">
        <f>O1202*_xlfn.XLOOKUP(K1202,AM:AM,AN:AN)</f>
        <v/>
      </c>
      <c r="Q1202">
        <f>O1202*_xlfn.XLOOKUP(K1202,AM:AM,AO:AO)</f>
        <v/>
      </c>
      <c r="R1202">
        <f>_xlfn.XLOOKUP(E1202,AF:AF,AG:AG)</f>
        <v/>
      </c>
      <c r="S1202">
        <f>_xlfn.XLOOKUP(E1202,AF:AF,AI:AI)</f>
        <v/>
      </c>
      <c r="T1202">
        <f>WEEKNUM(G1202)</f>
        <v/>
      </c>
      <c r="U1202">
        <f>YEAR(G1202)</f>
        <v/>
      </c>
      <c r="V1202" s="117">
        <f>IFERROR(Q1202/N1202,"0")</f>
        <v/>
      </c>
    </row>
    <row r="1203">
      <c r="A1203">
        <f>_xlfn.XLOOKUP(D1203,BN:BN,BO:BO)</f>
        <v/>
      </c>
      <c r="B1203" t="inlineStr">
        <is>
          <t>LLC</t>
        </is>
      </c>
      <c r="C1203" t="n">
        <v>136</v>
      </c>
      <c r="D1203">
        <f>_xlfn.XLOOKUP(C1203,BH:BH,BI:BI)</f>
        <v/>
      </c>
      <c r="E1203" t="n">
        <v>28127</v>
      </c>
      <c r="F1203" t="inlineStr">
        <is>
          <t>Revisado de vuelo LAX-HND-NRT-SAN/Veronica Acuña</t>
        </is>
      </c>
      <c r="G1203" s="234" t="n">
        <v>45757</v>
      </c>
      <c r="H1203" s="234" t="n">
        <v>45769</v>
      </c>
      <c r="I1203" t="inlineStr">
        <is>
          <t>VLO</t>
        </is>
      </c>
      <c r="J1203">
        <f>_xlfn.XLOOKUP(I1203,AS:AS,AU:AU)</f>
        <v/>
      </c>
      <c r="K1203" t="inlineStr">
        <is>
          <t>USD</t>
        </is>
      </c>
      <c r="L1203" s="238" t="n">
        <v>501.3</v>
      </c>
      <c r="M1203">
        <f>L1203*_xlfn.XLOOKUP(K1203,AM:AM,AN:AN)</f>
        <v/>
      </c>
      <c r="N1203">
        <f>L1203*_xlfn.XLOOKUP(K1203,AM:AM,AO:AO)</f>
        <v/>
      </c>
      <c r="O1203" s="238" t="n">
        <v>0</v>
      </c>
      <c r="P1203">
        <f>O1203*_xlfn.XLOOKUP(K1203,AM:AM,AN:AN)</f>
        <v/>
      </c>
      <c r="Q1203">
        <f>O1203*_xlfn.XLOOKUP(K1203,AM:AM,AO:AO)</f>
        <v/>
      </c>
      <c r="R1203">
        <f>_xlfn.XLOOKUP(E1203,AF:AF,AG:AG)</f>
        <v/>
      </c>
      <c r="S1203">
        <f>_xlfn.XLOOKUP(E1203,AF:AF,AI:AI)</f>
        <v/>
      </c>
      <c r="T1203">
        <f>WEEKNUM(G1203)</f>
        <v/>
      </c>
      <c r="U1203">
        <f>YEAR(G1203)</f>
        <v/>
      </c>
      <c r="V1203" s="117">
        <f>IFERROR(Q1203/N1203,"0")</f>
        <v/>
      </c>
    </row>
    <row r="1204">
      <c r="A1204">
        <f>_xlfn.XLOOKUP(D1204,BN:BN,BO:BO)</f>
        <v/>
      </c>
      <c r="B1204" t="inlineStr">
        <is>
          <t>LLC</t>
        </is>
      </c>
      <c r="C1204" t="n">
        <v>136</v>
      </c>
      <c r="D1204">
        <f>_xlfn.XLOOKUP(C1204,BH:BH,BI:BI)</f>
        <v/>
      </c>
      <c r="E1204" t="n">
        <v>28127</v>
      </c>
      <c r="F1204" t="inlineStr">
        <is>
          <t>Revisado de vuelo LAX-HND-NRT-SAN/Regina Quadrini</t>
        </is>
      </c>
      <c r="G1204" s="234" t="n">
        <v>45757</v>
      </c>
      <c r="H1204" s="234" t="n">
        <v>45769</v>
      </c>
      <c r="I1204" t="inlineStr">
        <is>
          <t>VLO</t>
        </is>
      </c>
      <c r="J1204">
        <f>_xlfn.XLOOKUP(I1204,AS:AS,AU:AU)</f>
        <v/>
      </c>
      <c r="K1204" t="inlineStr">
        <is>
          <t>USD</t>
        </is>
      </c>
      <c r="L1204" s="238" t="n">
        <v>510.6</v>
      </c>
      <c r="M1204">
        <f>L1204*_xlfn.XLOOKUP(K1204,AM:AM,AN:AN)</f>
        <v/>
      </c>
      <c r="N1204">
        <f>L1204*_xlfn.XLOOKUP(K1204,AM:AM,AO:AO)</f>
        <v/>
      </c>
      <c r="O1204" s="238" t="n">
        <v>0</v>
      </c>
      <c r="P1204">
        <f>O1204*_xlfn.XLOOKUP(K1204,AM:AM,AN:AN)</f>
        <v/>
      </c>
      <c r="Q1204">
        <f>O1204*_xlfn.XLOOKUP(K1204,AM:AM,AO:AO)</f>
        <v/>
      </c>
      <c r="R1204">
        <f>_xlfn.XLOOKUP(E1204,AF:AF,AG:AG)</f>
        <v/>
      </c>
      <c r="S1204">
        <f>_xlfn.XLOOKUP(E1204,AF:AF,AI:AI)</f>
        <v/>
      </c>
      <c r="T1204">
        <f>WEEKNUM(G1204)</f>
        <v/>
      </c>
      <c r="U1204">
        <f>YEAR(G1204)</f>
        <v/>
      </c>
      <c r="V1204" s="117">
        <f>IFERROR(Q1204/N1204,"0")</f>
        <v/>
      </c>
    </row>
    <row r="1205">
      <c r="A1205">
        <f>_xlfn.XLOOKUP(D1205,BN:BN,BO:BO)</f>
        <v/>
      </c>
      <c r="B1205" t="inlineStr">
        <is>
          <t>LLC</t>
        </is>
      </c>
      <c r="C1205" t="n">
        <v>136</v>
      </c>
      <c r="D1205">
        <f>_xlfn.XLOOKUP(C1205,BH:BH,BI:BI)</f>
        <v/>
      </c>
      <c r="E1205" t="n">
        <v>28127</v>
      </c>
      <c r="F1205" t="inlineStr">
        <is>
          <t>Revisado de vuelo LAX-HND-NRT-SAN/Marcelo Quadrini</t>
        </is>
      </c>
      <c r="G1205" s="234" t="n">
        <v>45757</v>
      </c>
      <c r="H1205" s="234" t="n">
        <v>45769</v>
      </c>
      <c r="I1205" t="inlineStr">
        <is>
          <t>VLO</t>
        </is>
      </c>
      <c r="J1205">
        <f>_xlfn.XLOOKUP(I1205,AS:AS,AU:AU)</f>
        <v/>
      </c>
      <c r="K1205" t="inlineStr">
        <is>
          <t>USD</t>
        </is>
      </c>
      <c r="L1205" s="238" t="n">
        <v>510.6</v>
      </c>
      <c r="M1205">
        <f>L1205*_xlfn.XLOOKUP(K1205,AM:AM,AN:AN)</f>
        <v/>
      </c>
      <c r="N1205">
        <f>L1205*_xlfn.XLOOKUP(K1205,AM:AM,AO:AO)</f>
        <v/>
      </c>
      <c r="O1205" s="238" t="n">
        <v>0</v>
      </c>
      <c r="P1205">
        <f>O1205*_xlfn.XLOOKUP(K1205,AM:AM,AN:AN)</f>
        <v/>
      </c>
      <c r="Q1205">
        <f>O1205*_xlfn.XLOOKUP(K1205,AM:AM,AO:AO)</f>
        <v/>
      </c>
      <c r="R1205">
        <f>_xlfn.XLOOKUP(E1205,AF:AF,AG:AG)</f>
        <v/>
      </c>
      <c r="S1205">
        <f>_xlfn.XLOOKUP(E1205,AF:AF,AI:AI)</f>
        <v/>
      </c>
      <c r="T1205">
        <f>WEEKNUM(G1205)</f>
        <v/>
      </c>
      <c r="U1205">
        <f>YEAR(G1205)</f>
        <v/>
      </c>
      <c r="V1205" s="117">
        <f>IFERROR(Q1205/N1205,"0")</f>
        <v/>
      </c>
    </row>
    <row r="1206">
      <c r="A1206">
        <f>_xlfn.XLOOKUP(D1206,BN:BN,BO:BO)</f>
        <v/>
      </c>
      <c r="B1206" t="inlineStr">
        <is>
          <t>LLC</t>
        </is>
      </c>
      <c r="C1206" t="n">
        <v>136</v>
      </c>
      <c r="D1206">
        <f>_xlfn.XLOOKUP(C1206,BH:BH,BI:BI)</f>
        <v/>
      </c>
      <c r="E1206" t="n">
        <v>28293</v>
      </c>
      <c r="F1206" t="inlineStr">
        <is>
          <t>Hospedaje en Kyoto</t>
        </is>
      </c>
      <c r="G1206" s="234" t="n">
        <v>45762</v>
      </c>
      <c r="H1206" s="234" t="n">
        <v>45765</v>
      </c>
      <c r="I1206" t="inlineStr">
        <is>
          <t>HTL</t>
        </is>
      </c>
      <c r="J1206">
        <f>_xlfn.XLOOKUP(I1206,AS:AS,AU:AU)</f>
        <v/>
      </c>
      <c r="K1206" t="inlineStr">
        <is>
          <t>USD</t>
        </is>
      </c>
      <c r="L1206" s="238" t="n">
        <v>26940</v>
      </c>
      <c r="M1206">
        <f>L1206*_xlfn.XLOOKUP(K1206,AM:AM,AN:AN)</f>
        <v/>
      </c>
      <c r="N1206">
        <f>L1206*_xlfn.XLOOKUP(K1206,AM:AM,AO:AO)</f>
        <v/>
      </c>
      <c r="O1206" s="238" t="n">
        <v>2694</v>
      </c>
      <c r="P1206">
        <f>O1206*_xlfn.XLOOKUP(K1206,AM:AM,AN:AN)</f>
        <v/>
      </c>
      <c r="Q1206">
        <f>O1206*_xlfn.XLOOKUP(K1206,AM:AM,AO:AO)</f>
        <v/>
      </c>
      <c r="R1206">
        <f>_xlfn.XLOOKUP(E1206,AF:AF,AG:AG)</f>
        <v/>
      </c>
      <c r="S1206">
        <f>_xlfn.XLOOKUP(E1206,AF:AF,AI:AI)</f>
        <v/>
      </c>
      <c r="T1206">
        <f>WEEKNUM(G1206)</f>
        <v/>
      </c>
      <c r="U1206">
        <f>YEAR(G1206)</f>
        <v/>
      </c>
      <c r="V1206" s="117">
        <f>IFERROR(Q1206/N1206,"0")</f>
        <v/>
      </c>
    </row>
    <row r="1207">
      <c r="A1207">
        <f>_xlfn.XLOOKUP(D1207,BN:BN,BO:BO)</f>
        <v/>
      </c>
      <c r="B1207" t="inlineStr">
        <is>
          <t>LLC</t>
        </is>
      </c>
      <c r="C1207" t="n">
        <v>136</v>
      </c>
      <c r="D1207">
        <f>_xlfn.XLOOKUP(C1207,BH:BH,BI:BI)</f>
        <v/>
      </c>
      <c r="E1207" t="n">
        <v>0</v>
      </c>
      <c r="F1207" t="inlineStr">
        <is>
          <t>Honorarios por Servicio Agencia</t>
        </is>
      </c>
      <c r="G1207" s="234" t="n">
        <v>45757</v>
      </c>
      <c r="H1207" s="234" t="n">
        <v>45769</v>
      </c>
      <c r="I1207" t="inlineStr">
        <is>
          <t>HPS</t>
        </is>
      </c>
      <c r="J1207">
        <f>_xlfn.XLOOKUP(I1207,AS:AS,AU:AU)</f>
        <v/>
      </c>
      <c r="K1207" t="inlineStr">
        <is>
          <t>USD</t>
        </is>
      </c>
      <c r="L1207" s="238" t="n">
        <v>3852.13</v>
      </c>
      <c r="M1207">
        <f>L1207*_xlfn.XLOOKUP(K1207,AM:AM,AN:AN)</f>
        <v/>
      </c>
      <c r="N1207">
        <f>L1207*_xlfn.XLOOKUP(K1207,AM:AM,AO:AO)</f>
        <v/>
      </c>
      <c r="O1207" s="238" t="n">
        <v>3852.13</v>
      </c>
      <c r="P1207">
        <f>O1207*_xlfn.XLOOKUP(K1207,AM:AM,AN:AN)</f>
        <v/>
      </c>
      <c r="Q1207">
        <f>O1207*_xlfn.XLOOKUP(K1207,AM:AM,AO:AO)</f>
        <v/>
      </c>
      <c r="R1207">
        <f>_xlfn.XLOOKUP(E1207,AF:AF,AG:AG)</f>
        <v/>
      </c>
      <c r="S1207">
        <f>_xlfn.XLOOKUP(E1207,AF:AF,AI:AI)</f>
        <v/>
      </c>
      <c r="T1207">
        <f>WEEKNUM(G1207)</f>
        <v/>
      </c>
      <c r="U1207">
        <f>YEAR(G1207)</f>
        <v/>
      </c>
      <c r="V1207" s="117">
        <f>IFERROR(Q1207/N1207,"0")</f>
        <v/>
      </c>
    </row>
    <row r="1208">
      <c r="A1208">
        <f>_xlfn.XLOOKUP(D1208,BN:BN,BO:BO)</f>
        <v/>
      </c>
      <c r="B1208" t="inlineStr">
        <is>
          <t>LLC</t>
        </is>
      </c>
      <c r="C1208" t="n">
        <v>137</v>
      </c>
      <c r="D1208">
        <f>_xlfn.XLOOKUP(C1208,BH:BH,BI:BI)</f>
        <v/>
      </c>
      <c r="E1208" t="n">
        <v>23590</v>
      </c>
      <c r="F1208" t="inlineStr">
        <is>
          <t>Vuelos para la familia MEX-LAX, MEX-MIA</t>
        </is>
      </c>
      <c r="G1208" s="234" t="n">
        <v>45702</v>
      </c>
      <c r="H1208" s="234" t="n">
        <v>45718</v>
      </c>
      <c r="I1208" t="inlineStr">
        <is>
          <t>VLO</t>
        </is>
      </c>
      <c r="J1208">
        <f>_xlfn.XLOOKUP(I1208,AS:AS,AU:AU)</f>
        <v/>
      </c>
      <c r="K1208" t="inlineStr">
        <is>
          <t>USD</t>
        </is>
      </c>
      <c r="L1208" s="238" t="n">
        <v>4574.11</v>
      </c>
      <c r="M1208">
        <f>L1208*_xlfn.XLOOKUP(K1208,AM:AM,AN:AN)</f>
        <v/>
      </c>
      <c r="N1208">
        <f>L1208*_xlfn.XLOOKUP(K1208,AM:AM,AO:AO)</f>
        <v/>
      </c>
      <c r="O1208" s="238" t="n">
        <v>0</v>
      </c>
      <c r="P1208">
        <f>O1208*_xlfn.XLOOKUP(K1208,AM:AM,AN:AN)</f>
        <v/>
      </c>
      <c r="Q1208">
        <f>O1208*_xlfn.XLOOKUP(K1208,AM:AM,AO:AO)</f>
        <v/>
      </c>
      <c r="R1208">
        <f>_xlfn.XLOOKUP(E1208,AF:AF,AG:AG)</f>
        <v/>
      </c>
      <c r="S1208">
        <f>_xlfn.XLOOKUP(E1208,AF:AF,AI:AI)</f>
        <v/>
      </c>
      <c r="T1208">
        <f>WEEKNUM(G1208)</f>
        <v/>
      </c>
      <c r="U1208">
        <f>YEAR(G1208)</f>
        <v/>
      </c>
      <c r="V1208" s="117">
        <f>IFERROR(Q1208/N1208,"0")</f>
        <v/>
      </c>
    </row>
    <row r="1209">
      <c r="A1209">
        <f>_xlfn.XLOOKUP(D1209,BN:BN,BO:BO)</f>
        <v/>
      </c>
      <c r="B1209" t="inlineStr">
        <is>
          <t>LLC</t>
        </is>
      </c>
      <c r="C1209" t="n">
        <v>137</v>
      </c>
      <c r="D1209">
        <f>_xlfn.XLOOKUP(C1209,BH:BH,BI:BI)</f>
        <v/>
      </c>
      <c r="E1209" t="n">
        <v>0</v>
      </c>
      <c r="F1209" t="inlineStr">
        <is>
          <t>Fee de emisión</t>
        </is>
      </c>
      <c r="G1209" s="234" t="n">
        <v>45702</v>
      </c>
      <c r="H1209" s="234" t="n">
        <v>45718</v>
      </c>
      <c r="I1209" t="inlineStr">
        <is>
          <t>HPS</t>
        </is>
      </c>
      <c r="J1209">
        <f>_xlfn.XLOOKUP(I1209,AS:AS,AU:AU)</f>
        <v/>
      </c>
      <c r="K1209" t="inlineStr">
        <is>
          <t>USD</t>
        </is>
      </c>
      <c r="L1209" s="238" t="n">
        <v>105</v>
      </c>
      <c r="M1209">
        <f>L1209*_xlfn.XLOOKUP(K1209,AM:AM,AN:AN)</f>
        <v/>
      </c>
      <c r="N1209">
        <f>L1209*_xlfn.XLOOKUP(K1209,AM:AM,AO:AO)</f>
        <v/>
      </c>
      <c r="O1209" s="238" t="n">
        <v>105</v>
      </c>
      <c r="P1209">
        <f>O1209*_xlfn.XLOOKUP(K1209,AM:AM,AN:AN)</f>
        <v/>
      </c>
      <c r="Q1209">
        <f>O1209*_xlfn.XLOOKUP(K1209,AM:AM,AO:AO)</f>
        <v/>
      </c>
      <c r="R1209">
        <f>_xlfn.XLOOKUP(E1209,AF:AF,AG:AG)</f>
        <v/>
      </c>
      <c r="S1209">
        <f>_xlfn.XLOOKUP(E1209,AF:AF,AI:AI)</f>
        <v/>
      </c>
      <c r="T1209">
        <f>WEEKNUM(G1209)</f>
        <v/>
      </c>
      <c r="U1209">
        <f>YEAR(G1209)</f>
        <v/>
      </c>
      <c r="V1209" s="117">
        <f>IFERROR(Q1209/N1209,"0")</f>
        <v/>
      </c>
    </row>
    <row r="1210">
      <c r="A1210">
        <f>_xlfn.XLOOKUP(D1210,BN:BN,BO:BO)</f>
        <v/>
      </c>
      <c r="B1210" t="inlineStr">
        <is>
          <t>LLC</t>
        </is>
      </c>
      <c r="C1210" t="n">
        <v>137</v>
      </c>
      <c r="D1210">
        <f>_xlfn.XLOOKUP(C1210,BH:BH,BI:BI)</f>
        <v/>
      </c>
      <c r="E1210" t="n">
        <v>25721</v>
      </c>
      <c r="F1210" t="inlineStr">
        <is>
          <t>Vuelos para Julio y Moises</t>
        </is>
      </c>
      <c r="G1210" s="234" t="n">
        <v>45702</v>
      </c>
      <c r="H1210" s="234" t="n">
        <v>45718</v>
      </c>
      <c r="I1210" t="inlineStr">
        <is>
          <t>OTR</t>
        </is>
      </c>
      <c r="J1210">
        <f>_xlfn.XLOOKUP(I1210,AS:AS,AU:AU)</f>
        <v/>
      </c>
      <c r="K1210" t="inlineStr">
        <is>
          <t>USD</t>
        </is>
      </c>
      <c r="L1210" s="238" t="n">
        <v>15750</v>
      </c>
      <c r="M1210">
        <f>L1210*_xlfn.XLOOKUP(K1210,AM:AM,AN:AN)</f>
        <v/>
      </c>
      <c r="N1210">
        <f>L1210*_xlfn.XLOOKUP(K1210,AM:AM,AO:AO)</f>
        <v/>
      </c>
      <c r="O1210" s="238" t="n">
        <v>1635.93</v>
      </c>
      <c r="P1210">
        <f>O1210*_xlfn.XLOOKUP(K1210,AM:AM,AN:AN)</f>
        <v/>
      </c>
      <c r="Q1210">
        <f>O1210*_xlfn.XLOOKUP(K1210,AM:AM,AO:AO)</f>
        <v/>
      </c>
      <c r="R1210">
        <f>_xlfn.XLOOKUP(E1210,AF:AF,AG:AG)</f>
        <v/>
      </c>
      <c r="S1210">
        <f>_xlfn.XLOOKUP(E1210,AF:AF,AI:AI)</f>
        <v/>
      </c>
      <c r="T1210">
        <f>WEEKNUM(G1210)</f>
        <v/>
      </c>
      <c r="U1210">
        <f>YEAR(G1210)</f>
        <v/>
      </c>
      <c r="V1210" s="117">
        <f>IFERROR(Q1210/N1210,"0")</f>
        <v/>
      </c>
    </row>
    <row r="1211">
      <c r="A1211">
        <f>_xlfn.XLOOKUP(D1211,BN:BN,BO:BO)</f>
        <v/>
      </c>
      <c r="B1211" t="inlineStr">
        <is>
          <t>LLC</t>
        </is>
      </c>
      <c r="C1211" t="n">
        <v>137</v>
      </c>
      <c r="D1211">
        <f>_xlfn.XLOOKUP(C1211,BH:BH,BI:BI)</f>
        <v/>
      </c>
      <c r="E1211" t="n">
        <v>25721</v>
      </c>
      <c r="F1211" t="inlineStr">
        <is>
          <t>Vuelos para Liora y Sharon</t>
        </is>
      </c>
      <c r="G1211" s="234" t="n">
        <v>45702</v>
      </c>
      <c r="H1211" s="234" t="n">
        <v>45718</v>
      </c>
      <c r="I1211" t="inlineStr">
        <is>
          <t>OTR</t>
        </is>
      </c>
      <c r="J1211">
        <f>_xlfn.XLOOKUP(I1211,AS:AS,AU:AU)</f>
        <v/>
      </c>
      <c r="K1211" t="inlineStr">
        <is>
          <t>USD</t>
        </is>
      </c>
      <c r="L1211" s="238" t="n">
        <v>15750</v>
      </c>
      <c r="M1211">
        <f>L1211*_xlfn.XLOOKUP(K1211,AM:AM,AN:AN)</f>
        <v/>
      </c>
      <c r="N1211">
        <f>L1211*_xlfn.XLOOKUP(K1211,AM:AM,AO:AO)</f>
        <v/>
      </c>
      <c r="O1211" s="238" t="n">
        <v>1635.93</v>
      </c>
      <c r="P1211">
        <f>O1211*_xlfn.XLOOKUP(K1211,AM:AM,AN:AN)</f>
        <v/>
      </c>
      <c r="Q1211">
        <f>O1211*_xlfn.XLOOKUP(K1211,AM:AM,AO:AO)</f>
        <v/>
      </c>
      <c r="R1211">
        <f>_xlfn.XLOOKUP(E1211,AF:AF,AG:AG)</f>
        <v/>
      </c>
      <c r="S1211">
        <f>_xlfn.XLOOKUP(E1211,AF:AF,AI:AI)</f>
        <v/>
      </c>
      <c r="T1211">
        <f>WEEKNUM(G1211)</f>
        <v/>
      </c>
      <c r="U1211">
        <f>YEAR(G1211)</f>
        <v/>
      </c>
      <c r="V1211" s="117">
        <f>IFERROR(Q1211/N1211,"0")</f>
        <v/>
      </c>
    </row>
    <row r="1212">
      <c r="A1212">
        <f>_xlfn.XLOOKUP(D1212,BN:BN,BO:BO)</f>
        <v/>
      </c>
      <c r="B1212" t="inlineStr">
        <is>
          <t>LLC</t>
        </is>
      </c>
      <c r="C1212" t="n">
        <v>137</v>
      </c>
      <c r="D1212">
        <f>_xlfn.XLOOKUP(C1212,BH:BH,BI:BI)</f>
        <v/>
      </c>
      <c r="E1212" t="n">
        <v>0</v>
      </c>
      <c r="F1212" t="inlineStr">
        <is>
          <t>Honorarios por Servicio Agencia</t>
        </is>
      </c>
      <c r="G1212" s="234" t="n">
        <v>45702</v>
      </c>
      <c r="H1212" s="234" t="n">
        <v>45718</v>
      </c>
      <c r="I1212" t="inlineStr">
        <is>
          <t>HPS</t>
        </is>
      </c>
      <c r="J1212">
        <f>_xlfn.XLOOKUP(I1212,AS:AS,AU:AU)</f>
        <v/>
      </c>
      <c r="K1212" t="inlineStr">
        <is>
          <t>USD</t>
        </is>
      </c>
      <c r="L1212" s="238" t="n">
        <v>8425</v>
      </c>
      <c r="M1212">
        <f>L1212*_xlfn.XLOOKUP(K1212,AM:AM,AN:AN)</f>
        <v/>
      </c>
      <c r="N1212">
        <f>L1212*_xlfn.XLOOKUP(K1212,AM:AM,AO:AO)</f>
        <v/>
      </c>
      <c r="O1212" s="238" t="n">
        <v>8425</v>
      </c>
      <c r="P1212">
        <f>O1212*_xlfn.XLOOKUP(K1212,AM:AM,AN:AN)</f>
        <v/>
      </c>
      <c r="Q1212">
        <f>O1212*_xlfn.XLOOKUP(K1212,AM:AM,AO:AO)</f>
        <v/>
      </c>
      <c r="R1212">
        <f>_xlfn.XLOOKUP(E1212,AF:AF,AG:AG)</f>
        <v/>
      </c>
      <c r="S1212">
        <f>_xlfn.XLOOKUP(E1212,AF:AF,AI:AI)</f>
        <v/>
      </c>
      <c r="T1212">
        <f>WEEKNUM(G1212)</f>
        <v/>
      </c>
      <c r="U1212">
        <f>YEAR(G1212)</f>
        <v/>
      </c>
      <c r="V1212" s="117">
        <f>IFERROR(Q1212/N1212,"0")</f>
        <v/>
      </c>
    </row>
    <row r="1213">
      <c r="A1213">
        <f>_xlfn.XLOOKUP(D1213,BN:BN,BO:BO)</f>
        <v/>
      </c>
      <c r="B1213" t="inlineStr">
        <is>
          <t>LLC</t>
        </is>
      </c>
      <c r="C1213" t="n">
        <v>138</v>
      </c>
      <c r="D1213">
        <f>_xlfn.XLOOKUP(C1213,BH:BH,BI:BI)</f>
        <v/>
      </c>
      <c r="E1213" t="n">
        <v>25633</v>
      </c>
      <c r="F1213" t="inlineStr">
        <is>
          <t xml:space="preserve">ALOJAMIENTO </t>
        </is>
      </c>
      <c r="G1213" s="234" t="n">
        <v>45975</v>
      </c>
      <c r="H1213" s="234" t="n">
        <v>45978</v>
      </c>
      <c r="I1213" t="inlineStr">
        <is>
          <t>HTL</t>
        </is>
      </c>
      <c r="J1213">
        <f>_xlfn.XLOOKUP(I1213,AS:AS,AU:AU)</f>
        <v/>
      </c>
      <c r="K1213" t="inlineStr">
        <is>
          <t>MXN</t>
        </is>
      </c>
      <c r="L1213" s="238" t="n">
        <v>110483.3</v>
      </c>
      <c r="M1213">
        <f>L1213*_xlfn.XLOOKUP(K1213,AM:AM,AN:AN)</f>
        <v/>
      </c>
      <c r="N1213">
        <f>L1213*_xlfn.XLOOKUP(K1213,AM:AM,AO:AO)</f>
        <v/>
      </c>
      <c r="O1213" s="238" t="n">
        <v>10043.9</v>
      </c>
      <c r="P1213">
        <f>O1213*_xlfn.XLOOKUP(K1213,AM:AM,AN:AN)</f>
        <v/>
      </c>
      <c r="Q1213">
        <f>O1213*_xlfn.XLOOKUP(K1213,AM:AM,AO:AO)</f>
        <v/>
      </c>
      <c r="R1213">
        <f>_xlfn.XLOOKUP(E1213,AF:AF,AG:AG)</f>
        <v/>
      </c>
      <c r="S1213">
        <f>_xlfn.XLOOKUP(E1213,AF:AF,AI:AI)</f>
        <v/>
      </c>
      <c r="T1213">
        <f>WEEKNUM(G1213)</f>
        <v/>
      </c>
      <c r="U1213">
        <f>YEAR(G1213)</f>
        <v/>
      </c>
      <c r="V1213" s="117">
        <f>IFERROR(Q1213/N1213,"0")</f>
        <v/>
      </c>
    </row>
    <row r="1214">
      <c r="A1214">
        <f>_xlfn.XLOOKUP(D1214,BN:BN,BO:BO)</f>
        <v/>
      </c>
      <c r="B1214" t="inlineStr">
        <is>
          <t>LLC</t>
        </is>
      </c>
      <c r="C1214" t="n">
        <v>138</v>
      </c>
      <c r="D1214">
        <f>_xlfn.XLOOKUP(C1214,BH:BH,BI:BI)</f>
        <v/>
      </c>
      <c r="E1214" t="n">
        <v>0</v>
      </c>
      <c r="F1214" t="inlineStr">
        <is>
          <t xml:space="preserve">Comisión Extra Hotel Casa Lecanda, Merida </t>
        </is>
      </c>
      <c r="G1214" s="234" t="n">
        <v>45975</v>
      </c>
      <c r="H1214" s="234" t="n">
        <v>45978</v>
      </c>
      <c r="I1214" t="inlineStr">
        <is>
          <t>HPS</t>
        </is>
      </c>
      <c r="J1214">
        <f>_xlfn.XLOOKUP(I1214,AS:AS,AU:AU)</f>
        <v/>
      </c>
      <c r="K1214" t="inlineStr">
        <is>
          <t>MXN</t>
        </is>
      </c>
      <c r="L1214" s="238" t="n">
        <v>21841.24</v>
      </c>
      <c r="M1214">
        <f>L1214*_xlfn.XLOOKUP(K1214,AM:AM,AN:AN)</f>
        <v/>
      </c>
      <c r="N1214">
        <f>L1214*_xlfn.XLOOKUP(K1214,AM:AM,AO:AO)</f>
        <v/>
      </c>
      <c r="O1214" s="238" t="n">
        <v>21841.24</v>
      </c>
      <c r="P1214">
        <f>O1214*_xlfn.XLOOKUP(K1214,AM:AM,AN:AN)</f>
        <v/>
      </c>
      <c r="Q1214">
        <f>O1214*_xlfn.XLOOKUP(K1214,AM:AM,AO:AO)</f>
        <v/>
      </c>
      <c r="R1214">
        <f>_xlfn.XLOOKUP(E1214,AF:AF,AG:AG)</f>
        <v/>
      </c>
      <c r="S1214">
        <f>_xlfn.XLOOKUP(E1214,AF:AF,AI:AI)</f>
        <v/>
      </c>
      <c r="T1214">
        <f>WEEKNUM(G1214)</f>
        <v/>
      </c>
      <c r="U1214">
        <f>YEAR(G1214)</f>
        <v/>
      </c>
      <c r="V1214" s="117">
        <f>IFERROR(Q1214/N1214,"0")</f>
        <v/>
      </c>
    </row>
    <row r="1215">
      <c r="A1215">
        <f>_xlfn.XLOOKUP(D1215,BN:BN,BO:BO)</f>
        <v/>
      </c>
      <c r="B1215" t="inlineStr">
        <is>
          <t>LLC</t>
        </is>
      </c>
      <c r="C1215" t="n">
        <v>139</v>
      </c>
      <c r="D1215">
        <f>_xlfn.XLOOKUP(C1215,BH:BH,BI:BI)</f>
        <v/>
      </c>
      <c r="E1215" t="n">
        <v>25637</v>
      </c>
      <c r="F1215" t="inlineStr">
        <is>
          <t xml:space="preserve">Alojamiento </t>
        </is>
      </c>
      <c r="G1215" s="234" t="n">
        <v>45704</v>
      </c>
      <c r="H1215" s="234" t="n">
        <v>45705</v>
      </c>
      <c r="I1215" t="inlineStr">
        <is>
          <t>HTL</t>
        </is>
      </c>
      <c r="J1215">
        <f>_xlfn.XLOOKUP(I1215,AS:AS,AU:AU)</f>
        <v/>
      </c>
      <c r="K1215" t="inlineStr">
        <is>
          <t>USD</t>
        </is>
      </c>
      <c r="L1215" s="238" t="n">
        <v>2232</v>
      </c>
      <c r="M1215">
        <f>L1215*_xlfn.XLOOKUP(K1215,AM:AM,AN:AN)</f>
        <v/>
      </c>
      <c r="N1215">
        <f>L1215*_xlfn.XLOOKUP(K1215,AM:AM,AO:AO)</f>
        <v/>
      </c>
      <c r="O1215" s="238" t="n">
        <v>190</v>
      </c>
      <c r="P1215">
        <f>O1215*_xlfn.XLOOKUP(K1215,AM:AM,AN:AN)</f>
        <v/>
      </c>
      <c r="Q1215">
        <f>O1215*_xlfn.XLOOKUP(K1215,AM:AM,AO:AO)</f>
        <v/>
      </c>
      <c r="R1215">
        <f>_xlfn.XLOOKUP(E1215,AF:AF,AG:AG)</f>
        <v/>
      </c>
      <c r="S1215">
        <f>_xlfn.XLOOKUP(E1215,AF:AF,AI:AI)</f>
        <v/>
      </c>
      <c r="T1215">
        <f>WEEKNUM(G1215)</f>
        <v/>
      </c>
      <c r="U1215">
        <f>YEAR(G1215)</f>
        <v/>
      </c>
      <c r="V1215" s="117">
        <f>IFERROR(Q1215/N1215,"0")</f>
        <v/>
      </c>
    </row>
    <row r="1216">
      <c r="A1216">
        <f>_xlfn.XLOOKUP(D1216,BN:BN,BO:BO)</f>
        <v/>
      </c>
      <c r="B1216" t="inlineStr">
        <is>
          <t>LLC</t>
        </is>
      </c>
      <c r="C1216" t="n">
        <v>140</v>
      </c>
      <c r="D1216">
        <f>_xlfn.XLOOKUP(C1216,BH:BH,BI:BI)</f>
        <v/>
      </c>
      <c r="E1216" t="n">
        <v>25641</v>
      </c>
      <c r="F1216" t="inlineStr">
        <is>
          <t>Registro para recibir comisión</t>
        </is>
      </c>
      <c r="G1216" s="234" t="n">
        <v>45650</v>
      </c>
      <c r="H1216" s="234" t="n">
        <v>45654</v>
      </c>
      <c r="I1216" t="inlineStr">
        <is>
          <t>HTL</t>
        </is>
      </c>
      <c r="J1216">
        <f>_xlfn.XLOOKUP(I1216,AS:AS,AU:AU)</f>
        <v/>
      </c>
      <c r="K1216" t="inlineStr">
        <is>
          <t>USD</t>
        </is>
      </c>
      <c r="L1216" s="238" t="n">
        <v>641.66</v>
      </c>
      <c r="M1216">
        <f>L1216*_xlfn.XLOOKUP(K1216,AM:AM,AN:AN)</f>
        <v/>
      </c>
      <c r="N1216">
        <f>L1216*_xlfn.XLOOKUP(K1216,AM:AM,AO:AO)</f>
        <v/>
      </c>
      <c r="O1216" s="238" t="n">
        <v>641.66</v>
      </c>
      <c r="P1216">
        <f>O1216*_xlfn.XLOOKUP(K1216,AM:AM,AN:AN)</f>
        <v/>
      </c>
      <c r="Q1216">
        <f>O1216*_xlfn.XLOOKUP(K1216,AM:AM,AO:AO)</f>
        <v/>
      </c>
      <c r="R1216">
        <f>_xlfn.XLOOKUP(E1216,AF:AF,AG:AG)</f>
        <v/>
      </c>
      <c r="S1216">
        <f>_xlfn.XLOOKUP(E1216,AF:AF,AI:AI)</f>
        <v/>
      </c>
      <c r="T1216">
        <f>WEEKNUM(G1216)</f>
        <v/>
      </c>
      <c r="U1216">
        <f>YEAR(G1216)</f>
        <v/>
      </c>
      <c r="V1216" s="117">
        <f>IFERROR(Q1216/N1216,"0")</f>
        <v/>
      </c>
    </row>
    <row r="1217">
      <c r="A1217">
        <f>_xlfn.XLOOKUP(D1217,BN:BN,BO:BO)</f>
        <v/>
      </c>
      <c r="B1217" t="inlineStr">
        <is>
          <t>LLC</t>
        </is>
      </c>
      <c r="C1217" t="n">
        <v>140</v>
      </c>
      <c r="D1217">
        <f>_xlfn.XLOOKUP(C1217,BH:BH,BI:BI)</f>
        <v/>
      </c>
      <c r="E1217" t="n">
        <v>25641</v>
      </c>
      <c r="F1217" t="inlineStr">
        <is>
          <t>Registro para recibir comisión</t>
        </is>
      </c>
      <c r="G1217" s="234" t="n">
        <v>45650</v>
      </c>
      <c r="H1217" s="234" t="n">
        <v>45654</v>
      </c>
      <c r="I1217" t="inlineStr">
        <is>
          <t>HTL</t>
        </is>
      </c>
      <c r="J1217">
        <f>_xlfn.XLOOKUP(I1217,AS:AS,AU:AU)</f>
        <v/>
      </c>
      <c r="K1217" t="inlineStr">
        <is>
          <t>USD</t>
        </is>
      </c>
      <c r="L1217" s="238" t="n">
        <v>792</v>
      </c>
      <c r="M1217">
        <f>L1217*_xlfn.XLOOKUP(K1217,AM:AM,AN:AN)</f>
        <v/>
      </c>
      <c r="N1217">
        <f>L1217*_xlfn.XLOOKUP(K1217,AM:AM,AO:AO)</f>
        <v/>
      </c>
      <c r="O1217" s="238" t="n">
        <v>791.8200000000001</v>
      </c>
      <c r="P1217">
        <f>O1217*_xlfn.XLOOKUP(K1217,AM:AM,AN:AN)</f>
        <v/>
      </c>
      <c r="Q1217">
        <f>O1217*_xlfn.XLOOKUP(K1217,AM:AM,AO:AO)</f>
        <v/>
      </c>
      <c r="R1217">
        <f>_xlfn.XLOOKUP(E1217,AF:AF,AG:AG)</f>
        <v/>
      </c>
      <c r="S1217">
        <f>_xlfn.XLOOKUP(E1217,AF:AF,AI:AI)</f>
        <v/>
      </c>
      <c r="T1217">
        <f>WEEKNUM(G1217)</f>
        <v/>
      </c>
      <c r="U1217">
        <f>YEAR(G1217)</f>
        <v/>
      </c>
      <c r="V1217" s="117">
        <f>IFERROR(Q1217/N1217,"0")</f>
        <v/>
      </c>
    </row>
    <row r="1218">
      <c r="A1218">
        <f>_xlfn.XLOOKUP(D1218,BN:BN,BO:BO)</f>
        <v/>
      </c>
      <c r="B1218" t="inlineStr">
        <is>
          <t>LLC</t>
        </is>
      </c>
      <c r="C1218" t="n">
        <v>140</v>
      </c>
      <c r="D1218">
        <f>_xlfn.XLOOKUP(C1218,BH:BH,BI:BI)</f>
        <v/>
      </c>
      <c r="E1218" t="n">
        <v>25641</v>
      </c>
      <c r="F1218" t="inlineStr">
        <is>
          <t>Registro para recibir comisión</t>
        </is>
      </c>
      <c r="G1218" s="234" t="n">
        <v>45650</v>
      </c>
      <c r="H1218" s="234" t="n">
        <v>45654</v>
      </c>
      <c r="I1218" t="inlineStr">
        <is>
          <t>HTL</t>
        </is>
      </c>
      <c r="J1218">
        <f>_xlfn.XLOOKUP(I1218,AS:AS,AU:AU)</f>
        <v/>
      </c>
      <c r="K1218" t="inlineStr">
        <is>
          <t>USD</t>
        </is>
      </c>
      <c r="L1218" s="238" t="n">
        <v>650</v>
      </c>
      <c r="M1218">
        <f>L1218*_xlfn.XLOOKUP(K1218,AM:AM,AN:AN)</f>
        <v/>
      </c>
      <c r="N1218">
        <f>L1218*_xlfn.XLOOKUP(K1218,AM:AM,AO:AO)</f>
        <v/>
      </c>
      <c r="O1218" s="238" t="n">
        <v>649.8200000000001</v>
      </c>
      <c r="P1218">
        <f>O1218*_xlfn.XLOOKUP(K1218,AM:AM,AN:AN)</f>
        <v/>
      </c>
      <c r="Q1218">
        <f>O1218*_xlfn.XLOOKUP(K1218,AM:AM,AO:AO)</f>
        <v/>
      </c>
      <c r="R1218">
        <f>_xlfn.XLOOKUP(E1218,AF:AF,AG:AG)</f>
        <v/>
      </c>
      <c r="S1218">
        <f>_xlfn.XLOOKUP(E1218,AF:AF,AI:AI)</f>
        <v/>
      </c>
      <c r="T1218">
        <f>WEEKNUM(G1218)</f>
        <v/>
      </c>
      <c r="U1218">
        <f>YEAR(G1218)</f>
        <v/>
      </c>
      <c r="V1218" s="117">
        <f>IFERROR(Q1218/N1218,"0")</f>
        <v/>
      </c>
    </row>
    <row r="1219">
      <c r="A1219">
        <f>_xlfn.XLOOKUP(D1219,BN:BN,BO:BO)</f>
        <v/>
      </c>
      <c r="B1219" t="inlineStr">
        <is>
          <t>LLC</t>
        </is>
      </c>
      <c r="C1219" t="n">
        <v>140</v>
      </c>
      <c r="D1219">
        <f>_xlfn.XLOOKUP(C1219,BH:BH,BI:BI)</f>
        <v/>
      </c>
      <c r="E1219" t="n">
        <v>25780</v>
      </c>
      <c r="F1219" t="inlineStr">
        <is>
          <t>Comisión</t>
        </is>
      </c>
      <c r="G1219" s="234" t="n">
        <v>45650</v>
      </c>
      <c r="H1219" s="234" t="n">
        <v>45654</v>
      </c>
      <c r="I1219" t="inlineStr">
        <is>
          <t>TRF</t>
        </is>
      </c>
      <c r="J1219">
        <f>_xlfn.XLOOKUP(I1219,AS:AS,AU:AU)</f>
        <v/>
      </c>
      <c r="K1219" t="inlineStr">
        <is>
          <t>USD</t>
        </is>
      </c>
      <c r="L1219" s="238" t="n">
        <v>48.75</v>
      </c>
      <c r="M1219">
        <f>L1219*_xlfn.XLOOKUP(K1219,AM:AM,AN:AN)</f>
        <v/>
      </c>
      <c r="N1219">
        <f>L1219*_xlfn.XLOOKUP(K1219,AM:AM,AO:AO)</f>
        <v/>
      </c>
      <c r="O1219" s="238" t="n">
        <v>48.75</v>
      </c>
      <c r="P1219">
        <f>O1219*_xlfn.XLOOKUP(K1219,AM:AM,AN:AN)</f>
        <v/>
      </c>
      <c r="Q1219">
        <f>O1219*_xlfn.XLOOKUP(K1219,AM:AM,AO:AO)</f>
        <v/>
      </c>
      <c r="R1219">
        <f>_xlfn.XLOOKUP(E1219,AF:AF,AG:AG)</f>
        <v/>
      </c>
      <c r="S1219">
        <f>_xlfn.XLOOKUP(E1219,AF:AF,AI:AI)</f>
        <v/>
      </c>
      <c r="T1219">
        <f>WEEKNUM(G1219)</f>
        <v/>
      </c>
      <c r="U1219">
        <f>YEAR(G1219)</f>
        <v/>
      </c>
      <c r="V1219" s="117">
        <f>IFERROR(Q1219/N1219,"0")</f>
        <v/>
      </c>
    </row>
    <row r="1220">
      <c r="A1220">
        <f>_xlfn.XLOOKUP(D1220,BN:BN,BO:BO)</f>
        <v/>
      </c>
      <c r="B1220" t="inlineStr">
        <is>
          <t>LLC</t>
        </is>
      </c>
      <c r="C1220" t="n">
        <v>140</v>
      </c>
      <c r="D1220">
        <f>_xlfn.XLOOKUP(C1220,BH:BH,BI:BI)</f>
        <v/>
      </c>
      <c r="E1220" t="n">
        <v>25780</v>
      </c>
      <c r="F1220" t="inlineStr">
        <is>
          <t>Comisión</t>
        </is>
      </c>
      <c r="G1220" s="234" t="n">
        <v>45650</v>
      </c>
      <c r="H1220" s="234" t="n">
        <v>45654</v>
      </c>
      <c r="I1220" t="inlineStr">
        <is>
          <t>TRF</t>
        </is>
      </c>
      <c r="J1220">
        <f>_xlfn.XLOOKUP(I1220,AS:AS,AU:AU)</f>
        <v/>
      </c>
      <c r="K1220" t="inlineStr">
        <is>
          <t>USD</t>
        </is>
      </c>
      <c r="L1220" s="238" t="n">
        <v>41.63</v>
      </c>
      <c r="M1220">
        <f>L1220*_xlfn.XLOOKUP(K1220,AM:AM,AN:AN)</f>
        <v/>
      </c>
      <c r="N1220">
        <f>L1220*_xlfn.XLOOKUP(K1220,AM:AM,AO:AO)</f>
        <v/>
      </c>
      <c r="O1220" s="238" t="n">
        <v>41.63</v>
      </c>
      <c r="P1220">
        <f>O1220*_xlfn.XLOOKUP(K1220,AM:AM,AN:AN)</f>
        <v/>
      </c>
      <c r="Q1220">
        <f>O1220*_xlfn.XLOOKUP(K1220,AM:AM,AO:AO)</f>
        <v/>
      </c>
      <c r="R1220">
        <f>_xlfn.XLOOKUP(E1220,AF:AF,AG:AG)</f>
        <v/>
      </c>
      <c r="S1220">
        <f>_xlfn.XLOOKUP(E1220,AF:AF,AI:AI)</f>
        <v/>
      </c>
      <c r="T1220">
        <f>WEEKNUM(G1220)</f>
        <v/>
      </c>
      <c r="U1220">
        <f>YEAR(G1220)</f>
        <v/>
      </c>
      <c r="V1220" s="117">
        <f>IFERROR(Q1220/N1220,"0")</f>
        <v/>
      </c>
    </row>
    <row r="1221">
      <c r="A1221">
        <f>_xlfn.XLOOKUP(D1221,BN:BN,BO:BO)</f>
        <v/>
      </c>
      <c r="B1221" t="inlineStr">
        <is>
          <t>LLC</t>
        </is>
      </c>
      <c r="C1221" t="n">
        <v>140</v>
      </c>
      <c r="D1221">
        <f>_xlfn.XLOOKUP(C1221,BH:BH,BI:BI)</f>
        <v/>
      </c>
      <c r="E1221" t="n">
        <v>25641</v>
      </c>
      <c r="F1221" t="inlineStr">
        <is>
          <t>Servicios Four Seasons Hotel Hampshire</t>
        </is>
      </c>
      <c r="G1221" s="234" t="n">
        <v>45650</v>
      </c>
      <c r="H1221" s="234" t="n">
        <v>45654</v>
      </c>
      <c r="I1221" t="inlineStr">
        <is>
          <t>HTL</t>
        </is>
      </c>
      <c r="J1221">
        <f>_xlfn.XLOOKUP(I1221,AS:AS,AU:AU)</f>
        <v/>
      </c>
      <c r="K1221" t="inlineStr">
        <is>
          <t>USD</t>
        </is>
      </c>
      <c r="L1221" s="238" t="n">
        <v>20833</v>
      </c>
      <c r="M1221">
        <f>L1221*_xlfn.XLOOKUP(K1221,AM:AM,AN:AN)</f>
        <v/>
      </c>
      <c r="N1221">
        <f>L1221*_xlfn.XLOOKUP(K1221,AM:AM,AO:AO)</f>
        <v/>
      </c>
      <c r="O1221" s="238" t="n">
        <v>0</v>
      </c>
      <c r="P1221">
        <f>O1221*_xlfn.XLOOKUP(K1221,AM:AM,AN:AN)</f>
        <v/>
      </c>
      <c r="Q1221">
        <f>O1221*_xlfn.XLOOKUP(K1221,AM:AM,AO:AO)</f>
        <v/>
      </c>
      <c r="R1221">
        <f>_xlfn.XLOOKUP(E1221,AF:AF,AG:AG)</f>
        <v/>
      </c>
      <c r="S1221">
        <f>_xlfn.XLOOKUP(E1221,AF:AF,AI:AI)</f>
        <v/>
      </c>
      <c r="T1221">
        <f>WEEKNUM(G1221)</f>
        <v/>
      </c>
      <c r="U1221">
        <f>YEAR(G1221)</f>
        <v/>
      </c>
      <c r="V1221" s="117">
        <f>IFERROR(Q1221/N1221,"0")</f>
        <v/>
      </c>
    </row>
    <row r="1222">
      <c r="A1222">
        <f>_xlfn.XLOOKUP(D1222,BN:BN,BO:BO)</f>
        <v/>
      </c>
      <c r="B1222" t="inlineStr">
        <is>
          <t>LLC</t>
        </is>
      </c>
      <c r="C1222" t="n">
        <v>140</v>
      </c>
      <c r="D1222">
        <f>_xlfn.XLOOKUP(C1222,BH:BH,BI:BI)</f>
        <v/>
      </c>
      <c r="E1222" t="n">
        <v>25780</v>
      </c>
      <c r="F1222" t="inlineStr">
        <is>
          <t>Servicios Rolzo</t>
        </is>
      </c>
      <c r="G1222" s="234" t="n">
        <v>45650</v>
      </c>
      <c r="H1222" s="234" t="n">
        <v>45654</v>
      </c>
      <c r="I1222" t="inlineStr">
        <is>
          <t>TRF</t>
        </is>
      </c>
      <c r="J1222">
        <f>_xlfn.XLOOKUP(I1222,AS:AS,AU:AU)</f>
        <v/>
      </c>
      <c r="K1222" t="inlineStr">
        <is>
          <t>USD</t>
        </is>
      </c>
      <c r="L1222" s="238" t="n">
        <v>903.8</v>
      </c>
      <c r="M1222">
        <f>L1222*_xlfn.XLOOKUP(K1222,AM:AM,AN:AN)</f>
        <v/>
      </c>
      <c r="N1222">
        <f>L1222*_xlfn.XLOOKUP(K1222,AM:AM,AO:AO)</f>
        <v/>
      </c>
      <c r="O1222" s="238" t="n">
        <v>0</v>
      </c>
      <c r="P1222">
        <f>O1222*_xlfn.XLOOKUP(K1222,AM:AM,AN:AN)</f>
        <v/>
      </c>
      <c r="Q1222">
        <f>O1222*_xlfn.XLOOKUP(K1222,AM:AM,AO:AO)</f>
        <v/>
      </c>
      <c r="R1222">
        <f>_xlfn.XLOOKUP(E1222,AF:AF,AG:AG)</f>
        <v/>
      </c>
      <c r="S1222">
        <f>_xlfn.XLOOKUP(E1222,AF:AF,AI:AI)</f>
        <v/>
      </c>
      <c r="T1222">
        <f>WEEKNUM(G1222)</f>
        <v/>
      </c>
      <c r="U1222">
        <f>YEAR(G1222)</f>
        <v/>
      </c>
      <c r="V1222" s="117">
        <f>IFERROR(Q1222/N1222,"0")</f>
        <v/>
      </c>
    </row>
    <row r="1223">
      <c r="A1223">
        <f>_xlfn.XLOOKUP(D1223,BN:BN,BO:BO)</f>
        <v/>
      </c>
      <c r="B1223" t="inlineStr">
        <is>
          <t>LLC</t>
        </is>
      </c>
      <c r="C1223" t="n">
        <v>141</v>
      </c>
      <c r="D1223">
        <f>_xlfn.XLOOKUP(C1223,BH:BH,BI:BI)</f>
        <v/>
      </c>
      <c r="E1223" t="n">
        <v>25068</v>
      </c>
      <c r="F1223" t="inlineStr">
        <is>
          <t>Hotel Hospes Palacio del Bailio</t>
        </is>
      </c>
      <c r="G1223" s="234" t="n">
        <v>45689</v>
      </c>
      <c r="H1223" s="234" t="n">
        <v>45691</v>
      </c>
      <c r="I1223" t="inlineStr">
        <is>
          <t>HTL</t>
        </is>
      </c>
      <c r="J1223">
        <f>_xlfn.XLOOKUP(I1223,AS:AS,AU:AU)</f>
        <v/>
      </c>
      <c r="K1223" t="inlineStr">
        <is>
          <t>EUR</t>
        </is>
      </c>
      <c r="L1223" s="238" t="n">
        <v>784</v>
      </c>
      <c r="M1223">
        <f>L1223*_xlfn.XLOOKUP(K1223,AM:AM,AN:AN)</f>
        <v/>
      </c>
      <c r="N1223">
        <f>L1223*_xlfn.XLOOKUP(K1223,AM:AM,AO:AO)</f>
        <v/>
      </c>
      <c r="O1223" s="238" t="n">
        <v>65.62</v>
      </c>
      <c r="P1223">
        <f>O1223*_xlfn.XLOOKUP(K1223,AM:AM,AN:AN)</f>
        <v/>
      </c>
      <c r="Q1223">
        <f>O1223*_xlfn.XLOOKUP(K1223,AM:AM,AO:AO)</f>
        <v/>
      </c>
      <c r="R1223">
        <f>_xlfn.XLOOKUP(E1223,AF:AF,AG:AG)</f>
        <v/>
      </c>
      <c r="S1223">
        <f>_xlfn.XLOOKUP(E1223,AF:AF,AI:AI)</f>
        <v/>
      </c>
      <c r="T1223">
        <f>WEEKNUM(G1223)</f>
        <v/>
      </c>
      <c r="U1223">
        <f>YEAR(G1223)</f>
        <v/>
      </c>
      <c r="V1223" s="117">
        <f>IFERROR(Q1223/N1223,"0")</f>
        <v/>
      </c>
    </row>
    <row r="1224">
      <c r="A1224">
        <f>_xlfn.XLOOKUP(D1224,BN:BN,BO:BO)</f>
        <v/>
      </c>
      <c r="B1224" t="inlineStr">
        <is>
          <t>LLC</t>
        </is>
      </c>
      <c r="C1224" t="n">
        <v>141</v>
      </c>
      <c r="D1224">
        <f>_xlfn.XLOOKUP(C1224,BH:BH,BI:BI)</f>
        <v/>
      </c>
      <c r="E1224" t="n">
        <v>25651</v>
      </c>
      <c r="F1224" t="inlineStr">
        <is>
          <t>Renta de Auto</t>
        </is>
      </c>
      <c r="G1224" s="234" t="n">
        <v>45691</v>
      </c>
      <c r="H1224" s="234" t="n">
        <v>45695</v>
      </c>
      <c r="I1224" t="inlineStr">
        <is>
          <t>AUT</t>
        </is>
      </c>
      <c r="J1224">
        <f>_xlfn.XLOOKUP(I1224,AS:AS,AU:AU)</f>
        <v/>
      </c>
      <c r="K1224" t="inlineStr">
        <is>
          <t>EUR</t>
        </is>
      </c>
      <c r="L1224" s="238" t="n">
        <v>251.77</v>
      </c>
      <c r="M1224">
        <f>L1224*_xlfn.XLOOKUP(K1224,AM:AM,AN:AN)</f>
        <v/>
      </c>
      <c r="N1224">
        <f>L1224*_xlfn.XLOOKUP(K1224,AM:AM,AO:AO)</f>
        <v/>
      </c>
      <c r="O1224" s="238" t="n">
        <v>5.41</v>
      </c>
      <c r="P1224">
        <f>O1224*_xlfn.XLOOKUP(K1224,AM:AM,AN:AN)</f>
        <v/>
      </c>
      <c r="Q1224">
        <f>O1224*_xlfn.XLOOKUP(K1224,AM:AM,AO:AO)</f>
        <v/>
      </c>
      <c r="R1224">
        <f>_xlfn.XLOOKUP(E1224,AF:AF,AG:AG)</f>
        <v/>
      </c>
      <c r="S1224">
        <f>_xlfn.XLOOKUP(E1224,AF:AF,AI:AI)</f>
        <v/>
      </c>
      <c r="T1224">
        <f>WEEKNUM(G1224)</f>
        <v/>
      </c>
      <c r="U1224">
        <f>YEAR(G1224)</f>
        <v/>
      </c>
      <c r="V1224" s="117">
        <f>IFERROR(Q1224/N1224,"0")</f>
        <v/>
      </c>
    </row>
    <row r="1225">
      <c r="A1225">
        <f>_xlfn.XLOOKUP(D1225,BN:BN,BO:BO)</f>
        <v/>
      </c>
      <c r="B1225" t="inlineStr">
        <is>
          <t>LLC</t>
        </is>
      </c>
      <c r="C1225" t="n">
        <v>141</v>
      </c>
      <c r="D1225">
        <f>_xlfn.XLOOKUP(C1225,BH:BH,BI:BI)</f>
        <v/>
      </c>
      <c r="E1225" t="n">
        <v>25269</v>
      </c>
      <c r="F1225" t="inlineStr">
        <is>
          <t>Hotel Alfonso XIII</t>
        </is>
      </c>
      <c r="G1225" s="234" t="n">
        <v>45691</v>
      </c>
      <c r="H1225" s="234" t="n">
        <v>45693</v>
      </c>
      <c r="I1225" t="inlineStr">
        <is>
          <t>HTL</t>
        </is>
      </c>
      <c r="J1225">
        <f>_xlfn.XLOOKUP(I1225,AS:AS,AU:AU)</f>
        <v/>
      </c>
      <c r="K1225" t="inlineStr">
        <is>
          <t>EUR</t>
        </is>
      </c>
      <c r="L1225" s="238" t="n">
        <v>951.5</v>
      </c>
      <c r="M1225">
        <f>L1225*_xlfn.XLOOKUP(K1225,AM:AM,AN:AN)</f>
        <v/>
      </c>
      <c r="N1225">
        <f>L1225*_xlfn.XLOOKUP(K1225,AM:AM,AO:AO)</f>
        <v/>
      </c>
      <c r="O1225" s="238" t="n">
        <v>58.96</v>
      </c>
      <c r="P1225">
        <f>O1225*_xlfn.XLOOKUP(K1225,AM:AM,AN:AN)</f>
        <v/>
      </c>
      <c r="Q1225">
        <f>O1225*_xlfn.XLOOKUP(K1225,AM:AM,AO:AO)</f>
        <v/>
      </c>
      <c r="R1225">
        <f>_xlfn.XLOOKUP(E1225,AF:AF,AG:AG)</f>
        <v/>
      </c>
      <c r="S1225">
        <f>_xlfn.XLOOKUP(E1225,AF:AF,AI:AI)</f>
        <v/>
      </c>
      <c r="T1225">
        <f>WEEKNUM(G1225)</f>
        <v/>
      </c>
      <c r="U1225">
        <f>YEAR(G1225)</f>
        <v/>
      </c>
      <c r="V1225" s="117">
        <f>IFERROR(Q1225/N1225,"0")</f>
        <v/>
      </c>
    </row>
    <row r="1226">
      <c r="A1226">
        <f>_xlfn.XLOOKUP(D1226,BN:BN,BO:BO)</f>
        <v/>
      </c>
      <c r="B1226" t="inlineStr">
        <is>
          <t>LLC</t>
        </is>
      </c>
      <c r="C1226" t="n">
        <v>141</v>
      </c>
      <c r="D1226">
        <f>_xlfn.XLOOKUP(C1226,BH:BH,BI:BI)</f>
        <v/>
      </c>
      <c r="E1226" t="n">
        <v>25650</v>
      </c>
      <c r="F1226" t="inlineStr">
        <is>
          <t>Hotel Palacio de Santa Paula</t>
        </is>
      </c>
      <c r="G1226" s="234" t="n">
        <v>45694</v>
      </c>
      <c r="H1226" s="234" t="n">
        <v>45695</v>
      </c>
      <c r="I1226" t="inlineStr">
        <is>
          <t>HTL</t>
        </is>
      </c>
      <c r="J1226">
        <f>_xlfn.XLOOKUP(I1226,AS:AS,AU:AU)</f>
        <v/>
      </c>
      <c r="K1226" t="inlineStr">
        <is>
          <t>EUR</t>
        </is>
      </c>
      <c r="L1226" s="238" t="n">
        <v>394.9</v>
      </c>
      <c r="M1226">
        <f>L1226*_xlfn.XLOOKUP(K1226,AM:AM,AN:AN)</f>
        <v/>
      </c>
      <c r="N1226">
        <f>L1226*_xlfn.XLOOKUP(K1226,AM:AM,AO:AO)</f>
        <v/>
      </c>
      <c r="O1226" s="238" t="n">
        <v>0</v>
      </c>
      <c r="P1226">
        <f>O1226*_xlfn.XLOOKUP(K1226,AM:AM,AN:AN)</f>
        <v/>
      </c>
      <c r="Q1226">
        <f>O1226*_xlfn.XLOOKUP(K1226,AM:AM,AO:AO)</f>
        <v/>
      </c>
      <c r="R1226">
        <f>_xlfn.XLOOKUP(E1226,AF:AF,AG:AG)</f>
        <v/>
      </c>
      <c r="S1226">
        <f>_xlfn.XLOOKUP(E1226,AF:AF,AI:AI)</f>
        <v/>
      </c>
      <c r="T1226">
        <f>WEEKNUM(G1226)</f>
        <v/>
      </c>
      <c r="U1226">
        <f>YEAR(G1226)</f>
        <v/>
      </c>
      <c r="V1226" s="117">
        <f>IFERROR(Q1226/N1226,"0")</f>
        <v/>
      </c>
    </row>
    <row r="1227">
      <c r="A1227">
        <f>_xlfn.XLOOKUP(D1227,BN:BN,BO:BO)</f>
        <v/>
      </c>
      <c r="B1227" t="inlineStr">
        <is>
          <t>LLC</t>
        </is>
      </c>
      <c r="C1227" t="n">
        <v>141</v>
      </c>
      <c r="D1227">
        <f>_xlfn.XLOOKUP(C1227,BH:BH,BI:BI)</f>
        <v/>
      </c>
      <c r="E1227" t="n">
        <v>25652</v>
      </c>
      <c r="F1227" t="inlineStr">
        <is>
          <t>Hotel Four Seasons Madrid</t>
        </is>
      </c>
      <c r="G1227" s="234" t="n">
        <v>45695</v>
      </c>
      <c r="H1227" s="234" t="n">
        <v>45696</v>
      </c>
      <c r="I1227" t="inlineStr">
        <is>
          <t>HTL</t>
        </is>
      </c>
      <c r="J1227">
        <f>_xlfn.XLOOKUP(I1227,AS:AS,AU:AU)</f>
        <v/>
      </c>
      <c r="K1227" t="inlineStr">
        <is>
          <t>EUR</t>
        </is>
      </c>
      <c r="L1227" s="238" t="n">
        <v>776.2</v>
      </c>
      <c r="M1227">
        <f>L1227*_xlfn.XLOOKUP(K1227,AM:AM,AN:AN)</f>
        <v/>
      </c>
      <c r="N1227">
        <f>L1227*_xlfn.XLOOKUP(K1227,AM:AM,AO:AO)</f>
        <v/>
      </c>
      <c r="O1227" s="238" t="n">
        <v>67.18000000000001</v>
      </c>
      <c r="P1227">
        <f>O1227*_xlfn.XLOOKUP(K1227,AM:AM,AN:AN)</f>
        <v/>
      </c>
      <c r="Q1227">
        <f>O1227*_xlfn.XLOOKUP(K1227,AM:AM,AO:AO)</f>
        <v/>
      </c>
      <c r="R1227">
        <f>_xlfn.XLOOKUP(E1227,AF:AF,AG:AG)</f>
        <v/>
      </c>
      <c r="S1227">
        <f>_xlfn.XLOOKUP(E1227,AF:AF,AI:AI)</f>
        <v/>
      </c>
      <c r="T1227">
        <f>WEEKNUM(G1227)</f>
        <v/>
      </c>
      <c r="U1227">
        <f>YEAR(G1227)</f>
        <v/>
      </c>
      <c r="V1227" s="117">
        <f>IFERROR(Q1227/N1227,"0")</f>
        <v/>
      </c>
    </row>
    <row r="1228">
      <c r="A1228">
        <f>_xlfn.XLOOKUP(D1228,BN:BN,BO:BO)</f>
        <v/>
      </c>
      <c r="B1228" t="inlineStr">
        <is>
          <t>LLC</t>
        </is>
      </c>
      <c r="C1228" t="n">
        <v>142</v>
      </c>
      <c r="D1228">
        <f>_xlfn.XLOOKUP(C1228,BH:BH,BI:BI)</f>
        <v/>
      </c>
      <c r="E1228" t="n">
        <v>23590</v>
      </c>
      <c r="F1228" t="inlineStr">
        <is>
          <t>Aeromexico/El Al</t>
        </is>
      </c>
      <c r="G1228" s="234" t="n">
        <v>45781</v>
      </c>
      <c r="H1228" s="234" t="n">
        <v>45798</v>
      </c>
      <c r="I1228" t="inlineStr">
        <is>
          <t>VLO</t>
        </is>
      </c>
      <c r="J1228">
        <f>_xlfn.XLOOKUP(I1228,AS:AS,AU:AU)</f>
        <v/>
      </c>
      <c r="K1228" t="inlineStr">
        <is>
          <t>USD</t>
        </is>
      </c>
      <c r="L1228" s="238" t="n">
        <v>2390</v>
      </c>
      <c r="M1228">
        <f>L1228*_xlfn.XLOOKUP(K1228,AM:AM,AN:AN)</f>
        <v/>
      </c>
      <c r="N1228">
        <f>L1228*_xlfn.XLOOKUP(K1228,AM:AM,AO:AO)</f>
        <v/>
      </c>
      <c r="O1228" s="238" t="n">
        <v>0</v>
      </c>
      <c r="P1228">
        <f>O1228*_xlfn.XLOOKUP(K1228,AM:AM,AN:AN)</f>
        <v/>
      </c>
      <c r="Q1228">
        <f>O1228*_xlfn.XLOOKUP(K1228,AM:AM,AO:AO)</f>
        <v/>
      </c>
      <c r="R1228">
        <f>_xlfn.XLOOKUP(E1228,AF:AF,AG:AG)</f>
        <v/>
      </c>
      <c r="S1228">
        <f>_xlfn.XLOOKUP(E1228,AF:AF,AI:AI)</f>
        <v/>
      </c>
      <c r="T1228">
        <f>WEEKNUM(G1228)</f>
        <v/>
      </c>
      <c r="U1228">
        <f>YEAR(G1228)</f>
        <v/>
      </c>
      <c r="V1228" s="117">
        <f>IFERROR(Q1228/N1228,"0")</f>
        <v/>
      </c>
    </row>
    <row r="1229">
      <c r="A1229">
        <f>_xlfn.XLOOKUP(D1229,BN:BN,BO:BO)</f>
        <v/>
      </c>
      <c r="B1229" t="inlineStr">
        <is>
          <t>LLC</t>
        </is>
      </c>
      <c r="C1229" t="n">
        <v>142</v>
      </c>
      <c r="D1229">
        <f>_xlfn.XLOOKUP(C1229,BH:BH,BI:BI)</f>
        <v/>
      </c>
      <c r="E1229" t="n">
        <v>0</v>
      </c>
      <c r="F1229" t="inlineStr">
        <is>
          <t>Fee Emisión</t>
        </is>
      </c>
      <c r="G1229" s="234" t="n">
        <v>45781</v>
      </c>
      <c r="H1229" s="234" t="n">
        <v>45798</v>
      </c>
      <c r="I1229" t="inlineStr">
        <is>
          <t>HPS</t>
        </is>
      </c>
      <c r="J1229">
        <f>_xlfn.XLOOKUP(I1229,AS:AS,AU:AU)</f>
        <v/>
      </c>
      <c r="K1229" t="inlineStr">
        <is>
          <t>USD</t>
        </is>
      </c>
      <c r="L1229" s="238" t="n">
        <v>35</v>
      </c>
      <c r="M1229">
        <f>L1229*_xlfn.XLOOKUP(K1229,AM:AM,AN:AN)</f>
        <v/>
      </c>
      <c r="N1229">
        <f>L1229*_xlfn.XLOOKUP(K1229,AM:AM,AO:AO)</f>
        <v/>
      </c>
      <c r="O1229" s="238" t="n">
        <v>35</v>
      </c>
      <c r="P1229">
        <f>O1229*_xlfn.XLOOKUP(K1229,AM:AM,AN:AN)</f>
        <v/>
      </c>
      <c r="Q1229">
        <f>O1229*_xlfn.XLOOKUP(K1229,AM:AM,AO:AO)</f>
        <v/>
      </c>
      <c r="R1229">
        <f>_xlfn.XLOOKUP(E1229,AF:AF,AG:AG)</f>
        <v/>
      </c>
      <c r="S1229">
        <f>_xlfn.XLOOKUP(E1229,AF:AF,AI:AI)</f>
        <v/>
      </c>
      <c r="T1229">
        <f>WEEKNUM(G1229)</f>
        <v/>
      </c>
      <c r="U1229">
        <f>YEAR(G1229)</f>
        <v/>
      </c>
      <c r="V1229" s="117">
        <f>IFERROR(Q1229/N1229,"0")</f>
        <v/>
      </c>
    </row>
    <row r="1230">
      <c r="A1230">
        <f>_xlfn.XLOOKUP(D1230,BN:BN,BO:BO)</f>
        <v/>
      </c>
      <c r="B1230" t="inlineStr">
        <is>
          <t>LLC</t>
        </is>
      </c>
      <c r="C1230" t="n">
        <v>143</v>
      </c>
      <c r="D1230">
        <f>_xlfn.XLOOKUP(C1230,BH:BH,BI:BI)</f>
        <v/>
      </c>
      <c r="E1230" t="n">
        <v>23525</v>
      </c>
      <c r="F1230" t="inlineStr">
        <is>
          <t>Registro para recibir comisión</t>
        </is>
      </c>
      <c r="G1230" s="234" t="n">
        <v>45683</v>
      </c>
      <c r="H1230" s="234" t="n">
        <v>45685</v>
      </c>
      <c r="I1230" t="inlineStr">
        <is>
          <t>HTL</t>
        </is>
      </c>
      <c r="J1230">
        <f>_xlfn.XLOOKUP(I1230,AS:AS,AU:AU)</f>
        <v/>
      </c>
      <c r="K1230" t="inlineStr">
        <is>
          <t>EUR</t>
        </is>
      </c>
      <c r="L1230" s="238" t="n">
        <v>203.52</v>
      </c>
      <c r="M1230">
        <f>L1230*_xlfn.XLOOKUP(K1230,AM:AM,AN:AN)</f>
        <v/>
      </c>
      <c r="N1230">
        <f>L1230*_xlfn.XLOOKUP(K1230,AM:AM,AO:AO)</f>
        <v/>
      </c>
      <c r="O1230" s="238" t="n">
        <v>185.02</v>
      </c>
      <c r="P1230">
        <f>O1230*_xlfn.XLOOKUP(K1230,AM:AM,AN:AN)</f>
        <v/>
      </c>
      <c r="Q1230">
        <f>O1230*_xlfn.XLOOKUP(K1230,AM:AM,AO:AO)</f>
        <v/>
      </c>
      <c r="R1230">
        <f>_xlfn.XLOOKUP(E1230,AF:AF,AG:AG)</f>
        <v/>
      </c>
      <c r="S1230">
        <f>_xlfn.XLOOKUP(E1230,AF:AF,AI:AI)</f>
        <v/>
      </c>
      <c r="T1230">
        <f>WEEKNUM(G1230)</f>
        <v/>
      </c>
      <c r="U1230">
        <f>YEAR(G1230)</f>
        <v/>
      </c>
      <c r="V1230" s="117">
        <f>IFERROR(Q1230/N1230,"0")</f>
        <v/>
      </c>
    </row>
    <row r="1231">
      <c r="A1231">
        <f>_xlfn.XLOOKUP(D1231,BN:BN,BO:BO)</f>
        <v/>
      </c>
      <c r="B1231" t="inlineStr">
        <is>
          <t>LLC</t>
        </is>
      </c>
      <c r="C1231" t="n">
        <v>143</v>
      </c>
      <c r="D1231">
        <f>_xlfn.XLOOKUP(C1231,BH:BH,BI:BI)</f>
        <v/>
      </c>
      <c r="E1231" t="n">
        <v>26285</v>
      </c>
      <c r="F1231" t="inlineStr">
        <is>
          <t>Registro para recibir comisión</t>
        </is>
      </c>
      <c r="G1231" s="234" t="n">
        <v>45683</v>
      </c>
      <c r="H1231" s="234" t="n">
        <v>45685</v>
      </c>
      <c r="I1231" t="inlineStr">
        <is>
          <t>HTL</t>
        </is>
      </c>
      <c r="J1231">
        <f>_xlfn.XLOOKUP(I1231,AS:AS,AU:AU)</f>
        <v/>
      </c>
      <c r="K1231" t="inlineStr">
        <is>
          <t>EUR</t>
        </is>
      </c>
      <c r="L1231" s="238" t="n">
        <v>1000</v>
      </c>
      <c r="M1231">
        <f>L1231*_xlfn.XLOOKUP(K1231,AM:AM,AN:AN)</f>
        <v/>
      </c>
      <c r="N1231">
        <f>L1231*_xlfn.XLOOKUP(K1231,AM:AM,AO:AO)</f>
        <v/>
      </c>
      <c r="O1231" s="238" t="n">
        <v>100</v>
      </c>
      <c r="P1231">
        <f>O1231*_xlfn.XLOOKUP(K1231,AM:AM,AN:AN)</f>
        <v/>
      </c>
      <c r="Q1231">
        <f>O1231*_xlfn.XLOOKUP(K1231,AM:AM,AO:AO)</f>
        <v/>
      </c>
      <c r="R1231">
        <f>_xlfn.XLOOKUP(E1231,AF:AF,AG:AG)</f>
        <v/>
      </c>
      <c r="S1231">
        <f>_xlfn.XLOOKUP(E1231,AF:AF,AI:AI)</f>
        <v/>
      </c>
      <c r="T1231">
        <f>WEEKNUM(G1231)</f>
        <v/>
      </c>
      <c r="U1231">
        <f>YEAR(G1231)</f>
        <v/>
      </c>
      <c r="V1231" s="117">
        <f>IFERROR(Q1231/N1231,"0")</f>
        <v/>
      </c>
    </row>
    <row r="1232">
      <c r="A1232">
        <f>_xlfn.XLOOKUP(D1232,BN:BN,BO:BO)</f>
        <v/>
      </c>
      <c r="B1232" t="inlineStr">
        <is>
          <t>LLC</t>
        </is>
      </c>
      <c r="C1232" t="n">
        <v>143</v>
      </c>
      <c r="D1232">
        <f>_xlfn.XLOOKUP(C1232,BH:BH,BI:BI)</f>
        <v/>
      </c>
      <c r="E1232" t="n">
        <v>27586</v>
      </c>
      <c r="F1232" t="inlineStr">
        <is>
          <t>Comisión</t>
        </is>
      </c>
      <c r="G1232" s="234" t="n">
        <v>45683</v>
      </c>
      <c r="H1232" s="234" t="n">
        <v>45685</v>
      </c>
      <c r="I1232" t="inlineStr">
        <is>
          <t>OTR</t>
        </is>
      </c>
      <c r="J1232">
        <f>_xlfn.XLOOKUP(I1232,AS:AS,AU:AU)</f>
        <v/>
      </c>
      <c r="K1232" t="inlineStr">
        <is>
          <t>EUR</t>
        </is>
      </c>
      <c r="L1232" s="238" t="n">
        <v>148.7</v>
      </c>
      <c r="M1232">
        <f>L1232*_xlfn.XLOOKUP(K1232,AM:AM,AN:AN)</f>
        <v/>
      </c>
      <c r="N1232">
        <f>L1232*_xlfn.XLOOKUP(K1232,AM:AM,AO:AO)</f>
        <v/>
      </c>
      <c r="O1232" s="238" t="n">
        <v>131.04</v>
      </c>
      <c r="P1232">
        <f>O1232*_xlfn.XLOOKUP(K1232,AM:AM,AN:AN)</f>
        <v/>
      </c>
      <c r="Q1232">
        <f>O1232*_xlfn.XLOOKUP(K1232,AM:AM,AO:AO)</f>
        <v/>
      </c>
      <c r="R1232">
        <f>_xlfn.XLOOKUP(E1232,AF:AF,AG:AG)</f>
        <v/>
      </c>
      <c r="S1232">
        <f>_xlfn.XLOOKUP(E1232,AF:AF,AI:AI)</f>
        <v/>
      </c>
      <c r="T1232">
        <f>WEEKNUM(G1232)</f>
        <v/>
      </c>
      <c r="U1232">
        <f>YEAR(G1232)</f>
        <v/>
      </c>
      <c r="V1232" s="117">
        <f>IFERROR(Q1232/N1232,"0")</f>
        <v/>
      </c>
    </row>
    <row r="1233">
      <c r="A1233">
        <f>_xlfn.XLOOKUP(D1233,BN:BN,BO:BO)</f>
        <v/>
      </c>
      <c r="B1233" t="inlineStr">
        <is>
          <t>LLC</t>
        </is>
      </c>
      <c r="C1233" t="n">
        <v>143</v>
      </c>
      <c r="D1233">
        <f>_xlfn.XLOOKUP(C1233,BH:BH,BI:BI)</f>
        <v/>
      </c>
      <c r="E1233" t="n">
        <v>23525</v>
      </c>
      <c r="F1233" t="inlineStr">
        <is>
          <t>Servicios Chateau Voltaire Paris</t>
        </is>
      </c>
      <c r="G1233" s="234" t="n">
        <v>45683</v>
      </c>
      <c r="H1233" s="234" t="n">
        <v>45685</v>
      </c>
      <c r="I1233" t="inlineStr">
        <is>
          <t>HTL</t>
        </is>
      </c>
      <c r="J1233">
        <f>_xlfn.XLOOKUP(I1233,AS:AS,AU:AU)</f>
        <v/>
      </c>
      <c r="K1233" t="inlineStr">
        <is>
          <t>EUR</t>
        </is>
      </c>
      <c r="L1233" s="238" t="n">
        <v>2035.2</v>
      </c>
      <c r="M1233">
        <f>L1233*_xlfn.XLOOKUP(K1233,AM:AM,AN:AN)</f>
        <v/>
      </c>
      <c r="N1233">
        <f>L1233*_xlfn.XLOOKUP(K1233,AM:AM,AO:AO)</f>
        <v/>
      </c>
      <c r="O1233" s="238" t="n">
        <v>0</v>
      </c>
      <c r="P1233">
        <f>O1233*_xlfn.XLOOKUP(K1233,AM:AM,AN:AN)</f>
        <v/>
      </c>
      <c r="Q1233">
        <f>O1233*_xlfn.XLOOKUP(K1233,AM:AM,AO:AO)</f>
        <v/>
      </c>
      <c r="R1233">
        <f>_xlfn.XLOOKUP(E1233,AF:AF,AG:AG)</f>
        <v/>
      </c>
      <c r="S1233">
        <f>_xlfn.XLOOKUP(E1233,AF:AF,AI:AI)</f>
        <v/>
      </c>
      <c r="T1233">
        <f>WEEKNUM(G1233)</f>
        <v/>
      </c>
      <c r="U1233">
        <f>YEAR(G1233)</f>
        <v/>
      </c>
      <c r="V1233" s="117">
        <f>IFERROR(Q1233/N1233,"0")</f>
        <v/>
      </c>
    </row>
    <row r="1234">
      <c r="A1234">
        <f>_xlfn.XLOOKUP(D1234,BN:BN,BO:BO)</f>
        <v/>
      </c>
      <c r="B1234" t="inlineStr">
        <is>
          <t>LLC</t>
        </is>
      </c>
      <c r="C1234" t="n">
        <v>143</v>
      </c>
      <c r="D1234">
        <f>_xlfn.XLOOKUP(C1234,BH:BH,BI:BI)</f>
        <v/>
      </c>
      <c r="E1234" t="n">
        <v>27586</v>
      </c>
      <c r="F1234" t="inlineStr">
        <is>
          <t>Servicios Q Hotels</t>
        </is>
      </c>
      <c r="G1234" s="234" t="n">
        <v>45683</v>
      </c>
      <c r="H1234" s="234" t="n">
        <v>45685</v>
      </c>
      <c r="I1234" t="inlineStr">
        <is>
          <t>HTL</t>
        </is>
      </c>
      <c r="J1234">
        <f>_xlfn.XLOOKUP(I1234,AS:AS,AU:AU)</f>
        <v/>
      </c>
      <c r="K1234" t="inlineStr">
        <is>
          <t>EUR</t>
        </is>
      </c>
      <c r="L1234" s="238" t="n">
        <v>1487</v>
      </c>
      <c r="M1234">
        <f>L1234*_xlfn.XLOOKUP(K1234,AM:AM,AN:AN)</f>
        <v/>
      </c>
      <c r="N1234">
        <f>L1234*_xlfn.XLOOKUP(K1234,AM:AM,AO:AO)</f>
        <v/>
      </c>
      <c r="O1234" s="238" t="n">
        <v>0</v>
      </c>
      <c r="P1234">
        <f>O1234*_xlfn.XLOOKUP(K1234,AM:AM,AN:AN)</f>
        <v/>
      </c>
      <c r="Q1234">
        <f>O1234*_xlfn.XLOOKUP(K1234,AM:AM,AO:AO)</f>
        <v/>
      </c>
      <c r="R1234">
        <f>_xlfn.XLOOKUP(E1234,AF:AF,AG:AG)</f>
        <v/>
      </c>
      <c r="S1234">
        <f>_xlfn.XLOOKUP(E1234,AF:AF,AI:AI)</f>
        <v/>
      </c>
      <c r="T1234">
        <f>WEEKNUM(G1234)</f>
        <v/>
      </c>
      <c r="U1234">
        <f>YEAR(G1234)</f>
        <v/>
      </c>
      <c r="V1234" s="117">
        <f>IFERROR(Q1234/N1234,"0")</f>
        <v/>
      </c>
    </row>
    <row r="1235">
      <c r="A1235">
        <f>_xlfn.XLOOKUP(D1235,BN:BN,BO:BO)</f>
        <v/>
      </c>
      <c r="B1235" t="inlineStr">
        <is>
          <t>LLC</t>
        </is>
      </c>
      <c r="C1235" t="n">
        <v>144</v>
      </c>
      <c r="D1235">
        <f>_xlfn.XLOOKUP(C1235,BH:BH,BI:BI)</f>
        <v/>
      </c>
      <c r="E1235" t="n">
        <v>24009</v>
      </c>
      <c r="F1235" t="inlineStr">
        <is>
          <t>Registro para recibir comisión</t>
        </is>
      </c>
      <c r="G1235" s="234" t="n">
        <v>45654</v>
      </c>
      <c r="H1235" s="234" t="n">
        <v>45654</v>
      </c>
      <c r="I1235" t="inlineStr">
        <is>
          <t>HTL</t>
        </is>
      </c>
      <c r="J1235">
        <f>_xlfn.XLOOKUP(I1235,AS:AS,AU:AU)</f>
        <v/>
      </c>
      <c r="K1235" t="inlineStr">
        <is>
          <t>USD</t>
        </is>
      </c>
      <c r="L1235" s="238" t="n">
        <v>384</v>
      </c>
      <c r="M1235">
        <f>L1235*_xlfn.XLOOKUP(K1235,AM:AM,AN:AN)</f>
        <v/>
      </c>
      <c r="N1235">
        <f>L1235*_xlfn.XLOOKUP(K1235,AM:AM,AO:AO)</f>
        <v/>
      </c>
      <c r="O1235" s="238" t="n">
        <v>360.96</v>
      </c>
      <c r="P1235">
        <f>O1235*_xlfn.XLOOKUP(K1235,AM:AM,AN:AN)</f>
        <v/>
      </c>
      <c r="Q1235">
        <f>O1235*_xlfn.XLOOKUP(K1235,AM:AM,AO:AO)</f>
        <v/>
      </c>
      <c r="R1235">
        <f>_xlfn.XLOOKUP(E1235,AF:AF,AG:AG)</f>
        <v/>
      </c>
      <c r="S1235">
        <f>_xlfn.XLOOKUP(E1235,AF:AF,AI:AI)</f>
        <v/>
      </c>
      <c r="T1235">
        <f>WEEKNUM(G1235)</f>
        <v/>
      </c>
      <c r="U1235">
        <f>YEAR(G1235)</f>
        <v/>
      </c>
      <c r="V1235" s="117">
        <f>IFERROR(Q1235/N1235,"0")</f>
        <v/>
      </c>
    </row>
    <row r="1236">
      <c r="A1236">
        <f>_xlfn.XLOOKUP(D1236,BN:BN,BO:BO)</f>
        <v/>
      </c>
      <c r="B1236" t="inlineStr">
        <is>
          <t>LLC</t>
        </is>
      </c>
      <c r="C1236" t="n">
        <v>144</v>
      </c>
      <c r="D1236">
        <f>_xlfn.XLOOKUP(C1236,BH:BH,BI:BI)</f>
        <v/>
      </c>
      <c r="E1236" t="n">
        <v>24009</v>
      </c>
      <c r="F1236" t="inlineStr">
        <is>
          <t>Servicios The Surrey, A Corinthia Hotel</t>
        </is>
      </c>
      <c r="G1236" s="234" t="n">
        <v>45654</v>
      </c>
      <c r="H1236" s="234" t="n">
        <v>45654</v>
      </c>
      <c r="I1236" t="inlineStr">
        <is>
          <t>HTL</t>
        </is>
      </c>
      <c r="J1236">
        <f>_xlfn.XLOOKUP(I1236,AS:AS,AU:AU)</f>
        <v/>
      </c>
      <c r="K1236" t="inlineStr">
        <is>
          <t>USD</t>
        </is>
      </c>
      <c r="L1236" s="238" t="n">
        <v>3609.6</v>
      </c>
      <c r="M1236">
        <f>L1236*_xlfn.XLOOKUP(K1236,AM:AM,AN:AN)</f>
        <v/>
      </c>
      <c r="N1236">
        <f>L1236*_xlfn.XLOOKUP(K1236,AM:AM,AO:AO)</f>
        <v/>
      </c>
      <c r="O1236" s="238" t="n">
        <v>0</v>
      </c>
      <c r="P1236">
        <f>O1236*_xlfn.XLOOKUP(K1236,AM:AM,AN:AN)</f>
        <v/>
      </c>
      <c r="Q1236">
        <f>O1236*_xlfn.XLOOKUP(K1236,AM:AM,AO:AO)</f>
        <v/>
      </c>
      <c r="R1236">
        <f>_xlfn.XLOOKUP(E1236,AF:AF,AG:AG)</f>
        <v/>
      </c>
      <c r="S1236">
        <f>_xlfn.XLOOKUP(E1236,AF:AF,AI:AI)</f>
        <v/>
      </c>
      <c r="T1236">
        <f>WEEKNUM(G1236)</f>
        <v/>
      </c>
      <c r="U1236">
        <f>YEAR(G1236)</f>
        <v/>
      </c>
      <c r="V1236" s="117">
        <f>IFERROR(Q1236/N1236,"0")</f>
        <v/>
      </c>
    </row>
    <row r="1237">
      <c r="A1237">
        <f>_xlfn.XLOOKUP(D1237,BN:BN,BO:BO)</f>
        <v/>
      </c>
      <c r="B1237" t="inlineStr">
        <is>
          <t>LLC</t>
        </is>
      </c>
      <c r="C1237" t="n">
        <v>145</v>
      </c>
      <c r="D1237">
        <f>_xlfn.XLOOKUP(C1237,BH:BH,BI:BI)</f>
        <v/>
      </c>
      <c r="E1237" t="n">
        <v>25672</v>
      </c>
      <c r="F1237" t="inlineStr">
        <is>
          <t>Registro para recibir comisión</t>
        </is>
      </c>
      <c r="G1237" s="234" t="n">
        <v>45636</v>
      </c>
      <c r="H1237" s="234" t="n">
        <v>45636</v>
      </c>
      <c r="I1237" t="inlineStr">
        <is>
          <t>HTL</t>
        </is>
      </c>
      <c r="J1237">
        <f>_xlfn.XLOOKUP(I1237,AS:AS,AU:AU)</f>
        <v/>
      </c>
      <c r="K1237" t="inlineStr">
        <is>
          <t>EUR</t>
        </is>
      </c>
      <c r="L1237" s="238" t="n">
        <v>119.6</v>
      </c>
      <c r="M1237">
        <f>L1237*_xlfn.XLOOKUP(K1237,AM:AM,AN:AN)</f>
        <v/>
      </c>
      <c r="N1237">
        <f>L1237*_xlfn.XLOOKUP(K1237,AM:AM,AO:AO)</f>
        <v/>
      </c>
      <c r="O1237" s="238" t="n">
        <v>119.6</v>
      </c>
      <c r="P1237">
        <f>O1237*_xlfn.XLOOKUP(K1237,AM:AM,AN:AN)</f>
        <v/>
      </c>
      <c r="Q1237">
        <f>O1237*_xlfn.XLOOKUP(K1237,AM:AM,AO:AO)</f>
        <v/>
      </c>
      <c r="R1237">
        <f>_xlfn.XLOOKUP(E1237,AF:AF,AG:AG)</f>
        <v/>
      </c>
      <c r="S1237">
        <f>_xlfn.XLOOKUP(E1237,AF:AF,AI:AI)</f>
        <v/>
      </c>
      <c r="T1237">
        <f>WEEKNUM(G1237)</f>
        <v/>
      </c>
      <c r="U1237">
        <f>YEAR(G1237)</f>
        <v/>
      </c>
      <c r="V1237" s="117">
        <f>IFERROR(Q1237/N1237,"0")</f>
        <v/>
      </c>
    </row>
    <row r="1238">
      <c r="A1238">
        <f>_xlfn.XLOOKUP(D1238,BN:BN,BO:BO)</f>
        <v/>
      </c>
      <c r="B1238" t="inlineStr">
        <is>
          <t>LLC</t>
        </is>
      </c>
      <c r="C1238" t="n">
        <v>145</v>
      </c>
      <c r="D1238">
        <f>_xlfn.XLOOKUP(C1238,BH:BH,BI:BI)</f>
        <v/>
      </c>
      <c r="E1238" t="n">
        <v>27434</v>
      </c>
      <c r="F1238" t="inlineStr">
        <is>
          <t>Hospedaje en La Reserve</t>
        </is>
      </c>
      <c r="G1238" s="234" t="n">
        <v>45636</v>
      </c>
      <c r="H1238" s="234" t="n">
        <v>45636</v>
      </c>
      <c r="I1238" t="inlineStr">
        <is>
          <t>HTL</t>
        </is>
      </c>
      <c r="J1238">
        <f>_xlfn.XLOOKUP(I1238,AS:AS,AU:AU)</f>
        <v/>
      </c>
      <c r="K1238" t="inlineStr">
        <is>
          <t>EUR</t>
        </is>
      </c>
      <c r="L1238" s="238" t="n">
        <v>2786</v>
      </c>
      <c r="M1238">
        <f>L1238*_xlfn.XLOOKUP(K1238,AM:AM,AN:AN)</f>
        <v/>
      </c>
      <c r="N1238">
        <f>L1238*_xlfn.XLOOKUP(K1238,AM:AM,AO:AO)</f>
        <v/>
      </c>
      <c r="O1238" s="238" t="n">
        <v>259.51</v>
      </c>
      <c r="P1238">
        <f>O1238*_xlfn.XLOOKUP(K1238,AM:AM,AN:AN)</f>
        <v/>
      </c>
      <c r="Q1238">
        <f>O1238*_xlfn.XLOOKUP(K1238,AM:AM,AO:AO)</f>
        <v/>
      </c>
      <c r="R1238">
        <f>_xlfn.XLOOKUP(E1238,AF:AF,AG:AG)</f>
        <v/>
      </c>
      <c r="S1238">
        <f>_xlfn.XLOOKUP(E1238,AF:AF,AI:AI)</f>
        <v/>
      </c>
      <c r="T1238">
        <f>WEEKNUM(G1238)</f>
        <v/>
      </c>
      <c r="U1238">
        <f>YEAR(G1238)</f>
        <v/>
      </c>
      <c r="V1238" s="117">
        <f>IFERROR(Q1238/N1238,"0")</f>
        <v/>
      </c>
    </row>
    <row r="1239">
      <c r="A1239">
        <f>_xlfn.XLOOKUP(D1239,BN:BN,BO:BO)</f>
        <v/>
      </c>
      <c r="B1239" t="inlineStr">
        <is>
          <t>LLC</t>
        </is>
      </c>
      <c r="C1239" t="n">
        <v>145</v>
      </c>
      <c r="D1239">
        <f>_xlfn.XLOOKUP(C1239,BH:BH,BI:BI)</f>
        <v/>
      </c>
      <c r="E1239" t="n">
        <v>25672</v>
      </c>
      <c r="F1239" t="inlineStr">
        <is>
          <t>Servicios Grand Hotel Fasano</t>
        </is>
      </c>
      <c r="G1239" s="234" t="n">
        <v>45636</v>
      </c>
      <c r="H1239" s="234" t="n">
        <v>45636</v>
      </c>
      <c r="I1239" t="inlineStr">
        <is>
          <t>HTL</t>
        </is>
      </c>
      <c r="J1239">
        <f>_xlfn.XLOOKUP(I1239,AS:AS,AU:AU)</f>
        <v/>
      </c>
      <c r="K1239" t="inlineStr">
        <is>
          <t>EUR</t>
        </is>
      </c>
      <c r="L1239" s="238" t="n">
        <v>1196</v>
      </c>
      <c r="M1239">
        <f>L1239*_xlfn.XLOOKUP(K1239,AM:AM,AN:AN)</f>
        <v/>
      </c>
      <c r="N1239">
        <f>L1239*_xlfn.XLOOKUP(K1239,AM:AM,AO:AO)</f>
        <v/>
      </c>
      <c r="O1239" s="238" t="n">
        <v>0</v>
      </c>
      <c r="P1239">
        <f>O1239*_xlfn.XLOOKUP(K1239,AM:AM,AN:AN)</f>
        <v/>
      </c>
      <c r="Q1239">
        <f>O1239*_xlfn.XLOOKUP(K1239,AM:AM,AO:AO)</f>
        <v/>
      </c>
      <c r="R1239">
        <f>_xlfn.XLOOKUP(E1239,AF:AF,AG:AG)</f>
        <v/>
      </c>
      <c r="S1239">
        <f>_xlfn.XLOOKUP(E1239,AF:AF,AI:AI)</f>
        <v/>
      </c>
      <c r="T1239">
        <f>WEEKNUM(G1239)</f>
        <v/>
      </c>
      <c r="U1239">
        <f>YEAR(G1239)</f>
        <v/>
      </c>
      <c r="V1239" s="117">
        <f>IFERROR(Q1239/N1239,"0")</f>
        <v/>
      </c>
    </row>
    <row r="1240">
      <c r="A1240">
        <f>_xlfn.XLOOKUP(D1240,BN:BN,BO:BO)</f>
        <v/>
      </c>
      <c r="B1240" t="inlineStr">
        <is>
          <t>LLC</t>
        </is>
      </c>
      <c r="C1240" t="n">
        <v>146</v>
      </c>
      <c r="D1240">
        <f>_xlfn.XLOOKUP(C1240,BH:BH,BI:BI)</f>
        <v/>
      </c>
      <c r="E1240" t="n">
        <v>25689</v>
      </c>
      <c r="F1240" t="inlineStr">
        <is>
          <t>hospedaje</t>
        </is>
      </c>
      <c r="G1240" s="234" t="n">
        <v>45685</v>
      </c>
      <c r="H1240" s="234" t="n">
        <v>45689</v>
      </c>
      <c r="I1240" t="inlineStr">
        <is>
          <t>HTL</t>
        </is>
      </c>
      <c r="J1240">
        <f>_xlfn.XLOOKUP(I1240,AS:AS,AU:AU)</f>
        <v/>
      </c>
      <c r="K1240" t="inlineStr">
        <is>
          <t>USD</t>
        </is>
      </c>
      <c r="L1240" s="238" t="n">
        <v>10481.04</v>
      </c>
      <c r="M1240">
        <f>L1240*_xlfn.XLOOKUP(K1240,AM:AM,AN:AN)</f>
        <v/>
      </c>
      <c r="N1240">
        <f>L1240*_xlfn.XLOOKUP(K1240,AM:AM,AO:AO)</f>
        <v/>
      </c>
      <c r="O1240" s="238" t="n">
        <v>864.8</v>
      </c>
      <c r="P1240">
        <f>O1240*_xlfn.XLOOKUP(K1240,AM:AM,AN:AN)</f>
        <v/>
      </c>
      <c r="Q1240">
        <f>O1240*_xlfn.XLOOKUP(K1240,AM:AM,AO:AO)</f>
        <v/>
      </c>
      <c r="R1240">
        <f>_xlfn.XLOOKUP(E1240,AF:AF,AG:AG)</f>
        <v/>
      </c>
      <c r="S1240">
        <f>_xlfn.XLOOKUP(E1240,AF:AF,AI:AI)</f>
        <v/>
      </c>
      <c r="T1240">
        <f>WEEKNUM(G1240)</f>
        <v/>
      </c>
      <c r="U1240">
        <f>YEAR(G1240)</f>
        <v/>
      </c>
      <c r="V1240" s="117">
        <f>IFERROR(Q1240/N1240,"0")</f>
        <v/>
      </c>
    </row>
    <row r="1241">
      <c r="A1241">
        <f>_xlfn.XLOOKUP(D1241,BN:BN,BO:BO)</f>
        <v/>
      </c>
      <c r="B1241" t="inlineStr">
        <is>
          <t>LLC</t>
        </is>
      </c>
      <c r="C1241" t="n">
        <v>146</v>
      </c>
      <c r="D1241">
        <f>_xlfn.XLOOKUP(C1241,BH:BH,BI:BI)</f>
        <v/>
      </c>
      <c r="E1241" t="n">
        <v>0</v>
      </c>
      <c r="F1241" t="inlineStr">
        <is>
          <t>Honorarios por Servicio Agencia</t>
        </is>
      </c>
      <c r="G1241" s="234" t="n">
        <v>45685</v>
      </c>
      <c r="H1241" s="234" t="n">
        <v>45689</v>
      </c>
      <c r="I1241" t="inlineStr">
        <is>
          <t>HPS</t>
        </is>
      </c>
      <c r="J1241">
        <f>_xlfn.XLOOKUP(I1241,AS:AS,AU:AU)</f>
        <v/>
      </c>
      <c r="K1241" t="inlineStr">
        <is>
          <t>USD</t>
        </is>
      </c>
      <c r="L1241" s="238" t="n">
        <v>201.89</v>
      </c>
      <c r="M1241">
        <f>L1241*_xlfn.XLOOKUP(K1241,AM:AM,AN:AN)</f>
        <v/>
      </c>
      <c r="N1241">
        <f>L1241*_xlfn.XLOOKUP(K1241,AM:AM,AO:AO)</f>
        <v/>
      </c>
      <c r="O1241" s="238" t="n">
        <v>201.89</v>
      </c>
      <c r="P1241">
        <f>O1241*_xlfn.XLOOKUP(K1241,AM:AM,AN:AN)</f>
        <v/>
      </c>
      <c r="Q1241">
        <f>O1241*_xlfn.XLOOKUP(K1241,AM:AM,AO:AO)</f>
        <v/>
      </c>
      <c r="R1241">
        <f>_xlfn.XLOOKUP(E1241,AF:AF,AG:AG)</f>
        <v/>
      </c>
      <c r="S1241">
        <f>_xlfn.XLOOKUP(E1241,AF:AF,AI:AI)</f>
        <v/>
      </c>
      <c r="T1241">
        <f>WEEKNUM(G1241)</f>
        <v/>
      </c>
      <c r="U1241">
        <f>YEAR(G1241)</f>
        <v/>
      </c>
      <c r="V1241" s="117">
        <f>IFERROR(Q1241/N1241,"0")</f>
        <v/>
      </c>
    </row>
    <row r="1242">
      <c r="A1242">
        <f>_xlfn.XLOOKUP(D1242,BN:BN,BO:BO)</f>
        <v/>
      </c>
      <c r="B1242" t="inlineStr">
        <is>
          <t>LLC</t>
        </is>
      </c>
      <c r="C1242" t="n">
        <v>147</v>
      </c>
      <c r="D1242">
        <f>_xlfn.XLOOKUP(C1242,BH:BH,BI:BI)</f>
        <v/>
      </c>
      <c r="E1242" t="n">
        <v>25689</v>
      </c>
      <c r="F1242" t="inlineStr">
        <is>
          <t>Hospedaje</t>
        </is>
      </c>
      <c r="G1242" s="234" t="n">
        <v>45685</v>
      </c>
      <c r="H1242" s="234" t="n">
        <v>45689</v>
      </c>
      <c r="I1242" t="inlineStr">
        <is>
          <t>HTL</t>
        </is>
      </c>
      <c r="J1242">
        <f>_xlfn.XLOOKUP(I1242,AS:AS,AU:AU)</f>
        <v/>
      </c>
      <c r="K1242" t="inlineStr">
        <is>
          <t>USD</t>
        </is>
      </c>
      <c r="L1242" s="238" t="n">
        <v>10481.04</v>
      </c>
      <c r="M1242">
        <f>L1242*_xlfn.XLOOKUP(K1242,AM:AM,AN:AN)</f>
        <v/>
      </c>
      <c r="N1242">
        <f>L1242*_xlfn.XLOOKUP(K1242,AM:AM,AO:AO)</f>
        <v/>
      </c>
      <c r="O1242" s="238" t="n">
        <v>864.8</v>
      </c>
      <c r="P1242">
        <f>O1242*_xlfn.XLOOKUP(K1242,AM:AM,AN:AN)</f>
        <v/>
      </c>
      <c r="Q1242">
        <f>O1242*_xlfn.XLOOKUP(K1242,AM:AM,AO:AO)</f>
        <v/>
      </c>
      <c r="R1242">
        <f>_xlfn.XLOOKUP(E1242,AF:AF,AG:AG)</f>
        <v/>
      </c>
      <c r="S1242">
        <f>_xlfn.XLOOKUP(E1242,AF:AF,AI:AI)</f>
        <v/>
      </c>
      <c r="T1242">
        <f>WEEKNUM(G1242)</f>
        <v/>
      </c>
      <c r="U1242">
        <f>YEAR(G1242)</f>
        <v/>
      </c>
      <c r="V1242" s="117">
        <f>IFERROR(Q1242/N1242,"0")</f>
        <v/>
      </c>
    </row>
    <row r="1243">
      <c r="A1243">
        <f>_xlfn.XLOOKUP(D1243,BN:BN,BO:BO)</f>
        <v/>
      </c>
      <c r="B1243" t="inlineStr">
        <is>
          <t>LLC</t>
        </is>
      </c>
      <c r="C1243" t="n">
        <v>147</v>
      </c>
      <c r="D1243">
        <f>_xlfn.XLOOKUP(C1243,BH:BH,BI:BI)</f>
        <v/>
      </c>
      <c r="E1243" t="n">
        <v>0</v>
      </c>
      <c r="F1243" t="inlineStr">
        <is>
          <t>Honorarios por Servicio Agencia</t>
        </is>
      </c>
      <c r="G1243" s="234" t="n">
        <v>45685</v>
      </c>
      <c r="H1243" s="234" t="n">
        <v>45689</v>
      </c>
      <c r="I1243" t="inlineStr">
        <is>
          <t>HPS</t>
        </is>
      </c>
      <c r="J1243">
        <f>_xlfn.XLOOKUP(I1243,AS:AS,AU:AU)</f>
        <v/>
      </c>
      <c r="K1243" t="inlineStr">
        <is>
          <t>USD</t>
        </is>
      </c>
      <c r="L1243" s="238" t="n">
        <v>58.96</v>
      </c>
      <c r="M1243">
        <f>L1243*_xlfn.XLOOKUP(K1243,AM:AM,AN:AN)</f>
        <v/>
      </c>
      <c r="N1243">
        <f>L1243*_xlfn.XLOOKUP(K1243,AM:AM,AO:AO)</f>
        <v/>
      </c>
      <c r="O1243" s="238" t="n">
        <v>58.96</v>
      </c>
      <c r="P1243">
        <f>O1243*_xlfn.XLOOKUP(K1243,AM:AM,AN:AN)</f>
        <v/>
      </c>
      <c r="Q1243">
        <f>O1243*_xlfn.XLOOKUP(K1243,AM:AM,AO:AO)</f>
        <v/>
      </c>
      <c r="R1243">
        <f>_xlfn.XLOOKUP(E1243,AF:AF,AG:AG)</f>
        <v/>
      </c>
      <c r="S1243">
        <f>_xlfn.XLOOKUP(E1243,AF:AF,AI:AI)</f>
        <v/>
      </c>
      <c r="T1243">
        <f>WEEKNUM(G1243)</f>
        <v/>
      </c>
      <c r="U1243">
        <f>YEAR(G1243)</f>
        <v/>
      </c>
      <c r="V1243" s="117">
        <f>IFERROR(Q1243/N1243,"0")</f>
        <v/>
      </c>
    </row>
    <row r="1244">
      <c r="A1244">
        <f>_xlfn.XLOOKUP(D1244,BN:BN,BO:BO)</f>
        <v/>
      </c>
      <c r="B1244" t="inlineStr">
        <is>
          <t>LLC</t>
        </is>
      </c>
      <c r="C1244" t="n">
        <v>148</v>
      </c>
      <c r="D1244">
        <f>_xlfn.XLOOKUP(C1244,BH:BH,BI:BI)</f>
        <v/>
      </c>
      <c r="E1244" t="n">
        <v>25689</v>
      </c>
      <c r="F1244" t="inlineStr">
        <is>
          <t>Hospedaje</t>
        </is>
      </c>
      <c r="G1244" s="234" t="n">
        <v>45685</v>
      </c>
      <c r="H1244" s="234" t="n">
        <v>45689</v>
      </c>
      <c r="I1244" t="inlineStr">
        <is>
          <t>HTL</t>
        </is>
      </c>
      <c r="J1244">
        <f>_xlfn.XLOOKUP(I1244,AS:AS,AU:AU)</f>
        <v/>
      </c>
      <c r="K1244" t="inlineStr">
        <is>
          <t>USD</t>
        </is>
      </c>
      <c r="L1244" s="238" t="n">
        <v>7786</v>
      </c>
      <c r="M1244">
        <f>L1244*_xlfn.XLOOKUP(K1244,AM:AM,AN:AN)</f>
        <v/>
      </c>
      <c r="N1244">
        <f>L1244*_xlfn.XLOOKUP(K1244,AM:AM,AO:AO)</f>
        <v/>
      </c>
      <c r="O1244" s="238" t="n">
        <v>639.2</v>
      </c>
      <c r="P1244">
        <f>O1244*_xlfn.XLOOKUP(K1244,AM:AM,AN:AN)</f>
        <v/>
      </c>
      <c r="Q1244">
        <f>O1244*_xlfn.XLOOKUP(K1244,AM:AM,AO:AO)</f>
        <v/>
      </c>
      <c r="R1244">
        <f>_xlfn.XLOOKUP(E1244,AF:AF,AG:AG)</f>
        <v/>
      </c>
      <c r="S1244">
        <f>_xlfn.XLOOKUP(E1244,AF:AF,AI:AI)</f>
        <v/>
      </c>
      <c r="T1244">
        <f>WEEKNUM(G1244)</f>
        <v/>
      </c>
      <c r="U1244">
        <f>YEAR(G1244)</f>
        <v/>
      </c>
      <c r="V1244" s="117">
        <f>IFERROR(Q1244/N1244,"0")</f>
        <v/>
      </c>
    </row>
    <row r="1245">
      <c r="A1245">
        <f>_xlfn.XLOOKUP(D1245,BN:BN,BO:BO)</f>
        <v/>
      </c>
      <c r="B1245" t="inlineStr">
        <is>
          <t>LLC</t>
        </is>
      </c>
      <c r="C1245" t="n">
        <v>149</v>
      </c>
      <c r="D1245">
        <f>_xlfn.XLOOKUP(C1245,BH:BH,BI:BI)</f>
        <v/>
      </c>
      <c r="E1245" t="n">
        <v>24166</v>
      </c>
      <c r="F1245" t="inlineStr">
        <is>
          <t>Hospedaje en París</t>
        </is>
      </c>
      <c r="G1245" s="234" t="n">
        <v>45817</v>
      </c>
      <c r="H1245" s="234" t="n">
        <v>45820</v>
      </c>
      <c r="I1245" t="inlineStr">
        <is>
          <t>HTL</t>
        </is>
      </c>
      <c r="J1245">
        <f>_xlfn.XLOOKUP(I1245,AS:AS,AU:AU)</f>
        <v/>
      </c>
      <c r="K1245" t="inlineStr">
        <is>
          <t>USD</t>
        </is>
      </c>
      <c r="L1245" s="238" t="n">
        <v>8752.98</v>
      </c>
      <c r="M1245">
        <f>L1245*_xlfn.XLOOKUP(K1245,AM:AM,AN:AN)</f>
        <v/>
      </c>
      <c r="N1245">
        <f>L1245*_xlfn.XLOOKUP(K1245,AM:AM,AO:AO)</f>
        <v/>
      </c>
      <c r="O1245" s="238" t="n">
        <v>795.72</v>
      </c>
      <c r="P1245">
        <f>O1245*_xlfn.XLOOKUP(K1245,AM:AM,AN:AN)</f>
        <v/>
      </c>
      <c r="Q1245">
        <f>O1245*_xlfn.XLOOKUP(K1245,AM:AM,AO:AO)</f>
        <v/>
      </c>
      <c r="R1245">
        <f>_xlfn.XLOOKUP(E1245,AF:AF,AG:AG)</f>
        <v/>
      </c>
      <c r="S1245">
        <f>_xlfn.XLOOKUP(E1245,AF:AF,AI:AI)</f>
        <v/>
      </c>
      <c r="T1245">
        <f>WEEKNUM(G1245)</f>
        <v/>
      </c>
      <c r="U1245">
        <f>YEAR(G1245)</f>
        <v/>
      </c>
      <c r="V1245" s="117">
        <f>IFERROR(Q1245/N1245,"0")</f>
        <v/>
      </c>
    </row>
    <row r="1246">
      <c r="A1246">
        <f>_xlfn.XLOOKUP(D1246,BN:BN,BO:BO)</f>
        <v/>
      </c>
      <c r="B1246" t="inlineStr">
        <is>
          <t>LLC</t>
        </is>
      </c>
      <c r="C1246" t="n">
        <v>149</v>
      </c>
      <c r="D1246">
        <f>_xlfn.XLOOKUP(C1246,BH:BH,BI:BI)</f>
        <v/>
      </c>
      <c r="E1246" t="n">
        <v>26348</v>
      </c>
      <c r="F1246" t="inlineStr">
        <is>
          <t>Hospedaje en Italia</t>
        </is>
      </c>
      <c r="G1246" s="234" t="n">
        <v>45820</v>
      </c>
      <c r="H1246" s="234" t="n">
        <v>45823</v>
      </c>
      <c r="I1246" t="inlineStr">
        <is>
          <t>HTL</t>
        </is>
      </c>
      <c r="J1246">
        <f>_xlfn.XLOOKUP(I1246,AS:AS,AU:AU)</f>
        <v/>
      </c>
      <c r="K1246" t="inlineStr">
        <is>
          <t>USD</t>
        </is>
      </c>
      <c r="L1246" s="238" t="n">
        <v>8530.129999999999</v>
      </c>
      <c r="M1246">
        <f>L1246*_xlfn.XLOOKUP(K1246,AM:AM,AN:AN)</f>
        <v/>
      </c>
      <c r="N1246">
        <f>L1246*_xlfn.XLOOKUP(K1246,AM:AM,AO:AO)</f>
        <v/>
      </c>
      <c r="O1246" s="238" t="n">
        <v>775.46</v>
      </c>
      <c r="P1246">
        <f>O1246*_xlfn.XLOOKUP(K1246,AM:AM,AN:AN)</f>
        <v/>
      </c>
      <c r="Q1246">
        <f>O1246*_xlfn.XLOOKUP(K1246,AM:AM,AO:AO)</f>
        <v/>
      </c>
      <c r="R1246">
        <f>_xlfn.XLOOKUP(E1246,AF:AF,AG:AG)</f>
        <v/>
      </c>
      <c r="S1246">
        <f>_xlfn.XLOOKUP(E1246,AF:AF,AI:AI)</f>
        <v/>
      </c>
      <c r="T1246">
        <f>WEEKNUM(G1246)</f>
        <v/>
      </c>
      <c r="U1246">
        <f>YEAR(G1246)</f>
        <v/>
      </c>
      <c r="V1246" s="117">
        <f>IFERROR(Q1246/N1246,"0")</f>
        <v/>
      </c>
    </row>
    <row r="1247">
      <c r="A1247">
        <f>_xlfn.XLOOKUP(D1247,BN:BN,BO:BO)</f>
        <v/>
      </c>
      <c r="B1247" t="inlineStr">
        <is>
          <t>LLC</t>
        </is>
      </c>
      <c r="C1247" t="n">
        <v>149</v>
      </c>
      <c r="D1247">
        <f>_xlfn.XLOOKUP(C1247,BH:BH,BI:BI)</f>
        <v/>
      </c>
      <c r="E1247" t="n">
        <v>27723</v>
      </c>
      <c r="F1247" t="inlineStr">
        <is>
          <t>Hospedaje en Italia</t>
        </is>
      </c>
      <c r="G1247" s="234" t="n">
        <v>45823</v>
      </c>
      <c r="H1247" s="234" t="n">
        <v>45826</v>
      </c>
      <c r="I1247" t="inlineStr">
        <is>
          <t>HTL</t>
        </is>
      </c>
      <c r="J1247">
        <f>_xlfn.XLOOKUP(I1247,AS:AS,AU:AU)</f>
        <v/>
      </c>
      <c r="K1247" t="inlineStr">
        <is>
          <t>USD</t>
        </is>
      </c>
      <c r="L1247" s="238" t="n">
        <v>2777.95</v>
      </c>
      <c r="M1247">
        <f>L1247*_xlfn.XLOOKUP(K1247,AM:AM,AN:AN)</f>
        <v/>
      </c>
      <c r="N1247">
        <f>L1247*_xlfn.XLOOKUP(K1247,AM:AM,AO:AO)</f>
        <v/>
      </c>
      <c r="O1247" s="238" t="n">
        <v>252.54</v>
      </c>
      <c r="P1247">
        <f>O1247*_xlfn.XLOOKUP(K1247,AM:AM,AN:AN)</f>
        <v/>
      </c>
      <c r="Q1247">
        <f>O1247*_xlfn.XLOOKUP(K1247,AM:AM,AO:AO)</f>
        <v/>
      </c>
      <c r="R1247">
        <f>_xlfn.XLOOKUP(E1247,AF:AF,AG:AG)</f>
        <v/>
      </c>
      <c r="S1247">
        <f>_xlfn.XLOOKUP(E1247,AF:AF,AI:AI)</f>
        <v/>
      </c>
      <c r="T1247">
        <f>WEEKNUM(G1247)</f>
        <v/>
      </c>
      <c r="U1247">
        <f>YEAR(G1247)</f>
        <v/>
      </c>
      <c r="V1247" s="117">
        <f>IFERROR(Q1247/N1247,"0")</f>
        <v/>
      </c>
    </row>
    <row r="1248">
      <c r="A1248">
        <f>_xlfn.XLOOKUP(D1248,BN:BN,BO:BO)</f>
        <v/>
      </c>
      <c r="B1248" t="inlineStr">
        <is>
          <t>LLC</t>
        </is>
      </c>
      <c r="C1248" t="n">
        <v>149</v>
      </c>
      <c r="D1248">
        <f>_xlfn.XLOOKUP(C1248,BH:BH,BI:BI)</f>
        <v/>
      </c>
      <c r="E1248" t="n">
        <v>27724</v>
      </c>
      <c r="F1248" t="inlineStr">
        <is>
          <t>Hospedaje en Reino Unido</t>
        </is>
      </c>
      <c r="G1248" s="234" t="n">
        <v>45832</v>
      </c>
      <c r="H1248" s="234" t="n">
        <v>45835</v>
      </c>
      <c r="I1248" t="inlineStr">
        <is>
          <t>HTL</t>
        </is>
      </c>
      <c r="J1248">
        <f>_xlfn.XLOOKUP(I1248,AS:AS,AU:AU)</f>
        <v/>
      </c>
      <c r="K1248" t="inlineStr">
        <is>
          <t>USD</t>
        </is>
      </c>
      <c r="L1248" s="238" t="n">
        <v>2559.91</v>
      </c>
      <c r="M1248">
        <f>L1248*_xlfn.XLOOKUP(K1248,AM:AM,AN:AN)</f>
        <v/>
      </c>
      <c r="N1248">
        <f>L1248*_xlfn.XLOOKUP(K1248,AM:AM,AO:AO)</f>
        <v/>
      </c>
      <c r="O1248" s="238" t="n">
        <v>278.97</v>
      </c>
      <c r="P1248">
        <f>O1248*_xlfn.XLOOKUP(K1248,AM:AM,AN:AN)</f>
        <v/>
      </c>
      <c r="Q1248">
        <f>O1248*_xlfn.XLOOKUP(K1248,AM:AM,AO:AO)</f>
        <v/>
      </c>
      <c r="R1248">
        <f>_xlfn.XLOOKUP(E1248,AF:AF,AG:AG)</f>
        <v/>
      </c>
      <c r="S1248">
        <f>_xlfn.XLOOKUP(E1248,AF:AF,AI:AI)</f>
        <v/>
      </c>
      <c r="T1248">
        <f>WEEKNUM(G1248)</f>
        <v/>
      </c>
      <c r="U1248">
        <f>YEAR(G1248)</f>
        <v/>
      </c>
      <c r="V1248" s="117">
        <f>IFERROR(Q1248/N1248,"0")</f>
        <v/>
      </c>
    </row>
    <row r="1249">
      <c r="A1249">
        <f>_xlfn.XLOOKUP(D1249,BN:BN,BO:BO)</f>
        <v/>
      </c>
      <c r="B1249" t="inlineStr">
        <is>
          <t>LLC</t>
        </is>
      </c>
      <c r="C1249" t="n">
        <v>149</v>
      </c>
      <c r="D1249">
        <f>_xlfn.XLOOKUP(C1249,BH:BH,BI:BI)</f>
        <v/>
      </c>
      <c r="E1249" t="n">
        <v>27725</v>
      </c>
      <c r="F1249" t="inlineStr">
        <is>
          <t>Hospedaje en Reino Unido</t>
        </is>
      </c>
      <c r="G1249" s="234" t="n">
        <v>45835</v>
      </c>
      <c r="H1249" s="234" t="n">
        <v>45837</v>
      </c>
      <c r="I1249" t="inlineStr">
        <is>
          <t>HTL</t>
        </is>
      </c>
      <c r="J1249">
        <f>_xlfn.XLOOKUP(I1249,AS:AS,AU:AU)</f>
        <v/>
      </c>
      <c r="K1249" t="inlineStr">
        <is>
          <t>USD</t>
        </is>
      </c>
      <c r="L1249" s="238" t="n">
        <v>810.04</v>
      </c>
      <c r="M1249">
        <f>L1249*_xlfn.XLOOKUP(K1249,AM:AM,AN:AN)</f>
        <v/>
      </c>
      <c r="N1249">
        <f>L1249*_xlfn.XLOOKUP(K1249,AM:AM,AO:AO)</f>
        <v/>
      </c>
      <c r="O1249" s="238" t="n">
        <v>105.65</v>
      </c>
      <c r="P1249">
        <f>O1249*_xlfn.XLOOKUP(K1249,AM:AM,AN:AN)</f>
        <v/>
      </c>
      <c r="Q1249">
        <f>O1249*_xlfn.XLOOKUP(K1249,AM:AM,AO:AO)</f>
        <v/>
      </c>
      <c r="R1249">
        <f>_xlfn.XLOOKUP(E1249,AF:AF,AG:AG)</f>
        <v/>
      </c>
      <c r="S1249">
        <f>_xlfn.XLOOKUP(E1249,AF:AF,AI:AI)</f>
        <v/>
      </c>
      <c r="T1249">
        <f>WEEKNUM(G1249)</f>
        <v/>
      </c>
      <c r="U1249">
        <f>YEAR(G1249)</f>
        <v/>
      </c>
      <c r="V1249" s="117">
        <f>IFERROR(Q1249/N1249,"0")</f>
        <v/>
      </c>
    </row>
    <row r="1250">
      <c r="A1250">
        <f>_xlfn.XLOOKUP(D1250,BN:BN,BO:BO)</f>
        <v/>
      </c>
      <c r="B1250" t="inlineStr">
        <is>
          <t>LLC</t>
        </is>
      </c>
      <c r="C1250" t="n">
        <v>149</v>
      </c>
      <c r="D1250">
        <f>_xlfn.XLOOKUP(C1250,BH:BH,BI:BI)</f>
        <v/>
      </c>
      <c r="E1250" t="n">
        <v>25386</v>
      </c>
      <c r="F1250" t="inlineStr">
        <is>
          <t>Hospedaje en Reino Unido</t>
        </is>
      </c>
      <c r="G1250" s="234" t="n">
        <v>45837</v>
      </c>
      <c r="H1250" s="234" t="n">
        <v>45838</v>
      </c>
      <c r="I1250" t="inlineStr">
        <is>
          <t>HTL</t>
        </is>
      </c>
      <c r="J1250">
        <f>_xlfn.XLOOKUP(I1250,AS:AS,AU:AU)</f>
        <v/>
      </c>
      <c r="K1250" t="inlineStr">
        <is>
          <t>USD</t>
        </is>
      </c>
      <c r="L1250" s="238" t="n">
        <v>2403.04</v>
      </c>
      <c r="M1250">
        <f>L1250*_xlfn.XLOOKUP(K1250,AM:AM,AN:AN)</f>
        <v/>
      </c>
      <c r="N1250">
        <f>L1250*_xlfn.XLOOKUP(K1250,AM:AM,AO:AO)</f>
        <v/>
      </c>
      <c r="O1250" s="238" t="n">
        <v>179.33</v>
      </c>
      <c r="P1250">
        <f>O1250*_xlfn.XLOOKUP(K1250,AM:AM,AN:AN)</f>
        <v/>
      </c>
      <c r="Q1250">
        <f>O1250*_xlfn.XLOOKUP(K1250,AM:AM,AO:AO)</f>
        <v/>
      </c>
      <c r="R1250">
        <f>_xlfn.XLOOKUP(E1250,AF:AF,AG:AG)</f>
        <v/>
      </c>
      <c r="S1250">
        <f>_xlfn.XLOOKUP(E1250,AF:AF,AI:AI)</f>
        <v/>
      </c>
      <c r="T1250">
        <f>WEEKNUM(G1250)</f>
        <v/>
      </c>
      <c r="U1250">
        <f>YEAR(G1250)</f>
        <v/>
      </c>
      <c r="V1250" s="117">
        <f>IFERROR(Q1250/N1250,"0")</f>
        <v/>
      </c>
    </row>
    <row r="1251">
      <c r="A1251">
        <f>_xlfn.XLOOKUP(D1251,BN:BN,BO:BO)</f>
        <v/>
      </c>
      <c r="B1251" t="inlineStr">
        <is>
          <t>LLC</t>
        </is>
      </c>
      <c r="C1251" t="n">
        <v>149</v>
      </c>
      <c r="D1251">
        <f>_xlfn.XLOOKUP(C1251,BH:BH,BI:BI)</f>
        <v/>
      </c>
      <c r="E1251" t="n">
        <v>23590</v>
      </c>
      <c r="F1251" t="inlineStr">
        <is>
          <t>Vuelo MTY-MEX-CDG-LHR-MEX/Augusto Fernandez</t>
        </is>
      </c>
      <c r="G1251" s="234" t="n">
        <v>45816</v>
      </c>
      <c r="H1251" s="234" t="n">
        <v>45838</v>
      </c>
      <c r="I1251" t="inlineStr">
        <is>
          <t>VLO</t>
        </is>
      </c>
      <c r="J1251">
        <f>_xlfn.XLOOKUP(I1251,AS:AS,AU:AU)</f>
        <v/>
      </c>
      <c r="K1251" t="inlineStr">
        <is>
          <t>USD</t>
        </is>
      </c>
      <c r="L1251" s="238" t="n">
        <v>3961.7</v>
      </c>
      <c r="M1251">
        <f>L1251*_xlfn.XLOOKUP(K1251,AM:AM,AN:AN)</f>
        <v/>
      </c>
      <c r="N1251">
        <f>L1251*_xlfn.XLOOKUP(K1251,AM:AM,AO:AO)</f>
        <v/>
      </c>
      <c r="O1251" s="238" t="n">
        <v>0</v>
      </c>
      <c r="P1251">
        <f>O1251*_xlfn.XLOOKUP(K1251,AM:AM,AN:AN)</f>
        <v/>
      </c>
      <c r="Q1251">
        <f>O1251*_xlfn.XLOOKUP(K1251,AM:AM,AO:AO)</f>
        <v/>
      </c>
      <c r="R1251">
        <f>_xlfn.XLOOKUP(E1251,AF:AF,AG:AG)</f>
        <v/>
      </c>
      <c r="S1251">
        <f>_xlfn.XLOOKUP(E1251,AF:AF,AI:AI)</f>
        <v/>
      </c>
      <c r="T1251">
        <f>WEEKNUM(G1251)</f>
        <v/>
      </c>
      <c r="U1251">
        <f>YEAR(G1251)</f>
        <v/>
      </c>
      <c r="V1251" s="117">
        <f>IFERROR(Q1251/N1251,"0")</f>
        <v/>
      </c>
    </row>
    <row r="1252">
      <c r="A1252">
        <f>_xlfn.XLOOKUP(D1252,BN:BN,BO:BO)</f>
        <v/>
      </c>
      <c r="B1252" t="inlineStr">
        <is>
          <t>LLC</t>
        </is>
      </c>
      <c r="C1252" t="n">
        <v>149</v>
      </c>
      <c r="D1252">
        <f>_xlfn.XLOOKUP(C1252,BH:BH,BI:BI)</f>
        <v/>
      </c>
      <c r="E1252" t="n">
        <v>23590</v>
      </c>
      <c r="F1252" t="inlineStr">
        <is>
          <t>Vuelo MTY-MEX-CDG-LHR-MEX/Lucia Pozas</t>
        </is>
      </c>
      <c r="G1252" s="234" t="n">
        <v>45816</v>
      </c>
      <c r="H1252" s="234" t="n">
        <v>45838</v>
      </c>
      <c r="I1252" t="inlineStr">
        <is>
          <t>VLO</t>
        </is>
      </c>
      <c r="J1252">
        <f>_xlfn.XLOOKUP(I1252,AS:AS,AU:AU)</f>
        <v/>
      </c>
      <c r="K1252" t="inlineStr">
        <is>
          <t>USD</t>
        </is>
      </c>
      <c r="L1252" s="238" t="n">
        <v>3961.7</v>
      </c>
      <c r="M1252">
        <f>L1252*_xlfn.XLOOKUP(K1252,AM:AM,AN:AN)</f>
        <v/>
      </c>
      <c r="N1252">
        <f>L1252*_xlfn.XLOOKUP(K1252,AM:AM,AO:AO)</f>
        <v/>
      </c>
      <c r="O1252" s="238" t="n">
        <v>0</v>
      </c>
      <c r="P1252">
        <f>O1252*_xlfn.XLOOKUP(K1252,AM:AM,AN:AN)</f>
        <v/>
      </c>
      <c r="Q1252">
        <f>O1252*_xlfn.XLOOKUP(K1252,AM:AM,AO:AO)</f>
        <v/>
      </c>
      <c r="R1252">
        <f>_xlfn.XLOOKUP(E1252,AF:AF,AG:AG)</f>
        <v/>
      </c>
      <c r="S1252">
        <f>_xlfn.XLOOKUP(E1252,AF:AF,AI:AI)</f>
        <v/>
      </c>
      <c r="T1252">
        <f>WEEKNUM(G1252)</f>
        <v/>
      </c>
      <c r="U1252">
        <f>YEAR(G1252)</f>
        <v/>
      </c>
      <c r="V1252" s="117">
        <f>IFERROR(Q1252/N1252,"0")</f>
        <v/>
      </c>
    </row>
    <row r="1253">
      <c r="A1253">
        <f>_xlfn.XLOOKUP(D1253,BN:BN,BO:BO)</f>
        <v/>
      </c>
      <c r="B1253" t="inlineStr">
        <is>
          <t>LLC</t>
        </is>
      </c>
      <c r="C1253" t="n">
        <v>149</v>
      </c>
      <c r="D1253">
        <f>_xlfn.XLOOKUP(C1253,BH:BH,BI:BI)</f>
        <v/>
      </c>
      <c r="E1253" t="n">
        <v>23966</v>
      </c>
      <c r="F1253" t="inlineStr">
        <is>
          <t>Vuelo INV-LHR/Augusto Fernandez</t>
        </is>
      </c>
      <c r="G1253" s="234" t="n">
        <v>45816</v>
      </c>
      <c r="H1253" s="234" t="n">
        <v>45838</v>
      </c>
      <c r="I1253" t="inlineStr">
        <is>
          <t>VLO</t>
        </is>
      </c>
      <c r="J1253">
        <f>_xlfn.XLOOKUP(I1253,AS:AS,AU:AU)</f>
        <v/>
      </c>
      <c r="K1253" t="inlineStr">
        <is>
          <t>USD</t>
        </is>
      </c>
      <c r="L1253" s="238" t="n">
        <v>606.8</v>
      </c>
      <c r="M1253">
        <f>L1253*_xlfn.XLOOKUP(K1253,AM:AM,AN:AN)</f>
        <v/>
      </c>
      <c r="N1253">
        <f>L1253*_xlfn.XLOOKUP(K1253,AM:AM,AO:AO)</f>
        <v/>
      </c>
      <c r="O1253" s="238" t="n">
        <v>0</v>
      </c>
      <c r="P1253">
        <f>O1253*_xlfn.XLOOKUP(K1253,AM:AM,AN:AN)</f>
        <v/>
      </c>
      <c r="Q1253">
        <f>O1253*_xlfn.XLOOKUP(K1253,AM:AM,AO:AO)</f>
        <v/>
      </c>
      <c r="R1253">
        <f>_xlfn.XLOOKUP(E1253,AF:AF,AG:AG)</f>
        <v/>
      </c>
      <c r="S1253">
        <f>_xlfn.XLOOKUP(E1253,AF:AF,AI:AI)</f>
        <v/>
      </c>
      <c r="T1253">
        <f>WEEKNUM(G1253)</f>
        <v/>
      </c>
      <c r="U1253">
        <f>YEAR(G1253)</f>
        <v/>
      </c>
      <c r="V1253" s="117">
        <f>IFERROR(Q1253/N1253,"0")</f>
        <v/>
      </c>
    </row>
    <row r="1254">
      <c r="A1254">
        <f>_xlfn.XLOOKUP(D1254,BN:BN,BO:BO)</f>
        <v/>
      </c>
      <c r="B1254" t="inlineStr">
        <is>
          <t>LLC</t>
        </is>
      </c>
      <c r="C1254" t="n">
        <v>149</v>
      </c>
      <c r="D1254">
        <f>_xlfn.XLOOKUP(C1254,BH:BH,BI:BI)</f>
        <v/>
      </c>
      <c r="E1254" t="n">
        <v>23966</v>
      </c>
      <c r="F1254" t="inlineStr">
        <is>
          <t>Vuelo INV-LHR/Lucia Pozas</t>
        </is>
      </c>
      <c r="G1254" s="234" t="n">
        <v>45816</v>
      </c>
      <c r="H1254" s="234" t="n">
        <v>45838</v>
      </c>
      <c r="I1254" t="inlineStr">
        <is>
          <t>VLO</t>
        </is>
      </c>
      <c r="J1254">
        <f>_xlfn.XLOOKUP(I1254,AS:AS,AU:AU)</f>
        <v/>
      </c>
      <c r="K1254" t="inlineStr">
        <is>
          <t>USD</t>
        </is>
      </c>
      <c r="L1254" s="238" t="n">
        <v>606.8</v>
      </c>
      <c r="M1254">
        <f>L1254*_xlfn.XLOOKUP(K1254,AM:AM,AN:AN)</f>
        <v/>
      </c>
      <c r="N1254">
        <f>L1254*_xlfn.XLOOKUP(K1254,AM:AM,AO:AO)</f>
        <v/>
      </c>
      <c r="O1254" s="238" t="n">
        <v>0</v>
      </c>
      <c r="P1254">
        <f>O1254*_xlfn.XLOOKUP(K1254,AM:AM,AN:AN)</f>
        <v/>
      </c>
      <c r="Q1254">
        <f>O1254*_xlfn.XLOOKUP(K1254,AM:AM,AO:AO)</f>
        <v/>
      </c>
      <c r="R1254">
        <f>_xlfn.XLOOKUP(E1254,AF:AF,AG:AG)</f>
        <v/>
      </c>
      <c r="S1254">
        <f>_xlfn.XLOOKUP(E1254,AF:AF,AI:AI)</f>
        <v/>
      </c>
      <c r="T1254">
        <f>WEEKNUM(G1254)</f>
        <v/>
      </c>
      <c r="U1254">
        <f>YEAR(G1254)</f>
        <v/>
      </c>
      <c r="V1254" s="117">
        <f>IFERROR(Q1254/N1254,"0")</f>
        <v/>
      </c>
    </row>
    <row r="1255">
      <c r="A1255">
        <f>_xlfn.XLOOKUP(D1255,BN:BN,BO:BO)</f>
        <v/>
      </c>
      <c r="B1255" t="inlineStr">
        <is>
          <t>LLC</t>
        </is>
      </c>
      <c r="C1255" t="n">
        <v>149</v>
      </c>
      <c r="D1255">
        <f>_xlfn.XLOOKUP(C1255,BH:BH,BI:BI)</f>
        <v/>
      </c>
      <c r="E1255" t="n">
        <v>23921</v>
      </c>
      <c r="F1255" t="inlineStr">
        <is>
          <t>Vuelo CDG-MXP/Augusto Fernandez</t>
        </is>
      </c>
      <c r="G1255" s="234" t="n">
        <v>45816</v>
      </c>
      <c r="H1255" s="234" t="n">
        <v>45838</v>
      </c>
      <c r="I1255" t="inlineStr">
        <is>
          <t>VLO</t>
        </is>
      </c>
      <c r="J1255">
        <f>_xlfn.XLOOKUP(I1255,AS:AS,AU:AU)</f>
        <v/>
      </c>
      <c r="K1255" t="inlineStr">
        <is>
          <t>USD</t>
        </is>
      </c>
      <c r="L1255" s="238" t="n">
        <v>676.5</v>
      </c>
      <c r="M1255">
        <f>L1255*_xlfn.XLOOKUP(K1255,AM:AM,AN:AN)</f>
        <v/>
      </c>
      <c r="N1255">
        <f>L1255*_xlfn.XLOOKUP(K1255,AM:AM,AO:AO)</f>
        <v/>
      </c>
      <c r="O1255" s="238" t="n">
        <v>0</v>
      </c>
      <c r="P1255">
        <f>O1255*_xlfn.XLOOKUP(K1255,AM:AM,AN:AN)</f>
        <v/>
      </c>
      <c r="Q1255">
        <f>O1255*_xlfn.XLOOKUP(K1255,AM:AM,AO:AO)</f>
        <v/>
      </c>
      <c r="R1255">
        <f>_xlfn.XLOOKUP(E1255,AF:AF,AG:AG)</f>
        <v/>
      </c>
      <c r="S1255">
        <f>_xlfn.XLOOKUP(E1255,AF:AF,AI:AI)</f>
        <v/>
      </c>
      <c r="T1255">
        <f>WEEKNUM(G1255)</f>
        <v/>
      </c>
      <c r="U1255">
        <f>YEAR(G1255)</f>
        <v/>
      </c>
      <c r="V1255" s="117">
        <f>IFERROR(Q1255/N1255,"0")</f>
        <v/>
      </c>
    </row>
    <row r="1256">
      <c r="A1256">
        <f>_xlfn.XLOOKUP(D1256,BN:BN,BO:BO)</f>
        <v/>
      </c>
      <c r="B1256" t="inlineStr">
        <is>
          <t>LLC</t>
        </is>
      </c>
      <c r="C1256" t="n">
        <v>149</v>
      </c>
      <c r="D1256">
        <f>_xlfn.XLOOKUP(C1256,BH:BH,BI:BI)</f>
        <v/>
      </c>
      <c r="E1256" t="n">
        <v>23921</v>
      </c>
      <c r="F1256" t="inlineStr">
        <is>
          <t>Vuelo CDG-MXP/Lucia Pozas</t>
        </is>
      </c>
      <c r="G1256" s="234" t="n">
        <v>45816</v>
      </c>
      <c r="H1256" s="234" t="n">
        <v>45838</v>
      </c>
      <c r="I1256" t="inlineStr">
        <is>
          <t>VLO</t>
        </is>
      </c>
      <c r="J1256">
        <f>_xlfn.XLOOKUP(I1256,AS:AS,AU:AU)</f>
        <v/>
      </c>
      <c r="K1256" t="inlineStr">
        <is>
          <t>USD</t>
        </is>
      </c>
      <c r="L1256" s="238" t="n">
        <v>676.5</v>
      </c>
      <c r="M1256">
        <f>L1256*_xlfn.XLOOKUP(K1256,AM:AM,AN:AN)</f>
        <v/>
      </c>
      <c r="N1256">
        <f>L1256*_xlfn.XLOOKUP(K1256,AM:AM,AO:AO)</f>
        <v/>
      </c>
      <c r="O1256" s="238" t="n">
        <v>0</v>
      </c>
      <c r="P1256">
        <f>O1256*_xlfn.XLOOKUP(K1256,AM:AM,AN:AN)</f>
        <v/>
      </c>
      <c r="Q1256">
        <f>O1256*_xlfn.XLOOKUP(K1256,AM:AM,AO:AO)</f>
        <v/>
      </c>
      <c r="R1256">
        <f>_xlfn.XLOOKUP(E1256,AF:AF,AG:AG)</f>
        <v/>
      </c>
      <c r="S1256">
        <f>_xlfn.XLOOKUP(E1256,AF:AF,AI:AI)</f>
        <v/>
      </c>
      <c r="T1256">
        <f>WEEKNUM(G1256)</f>
        <v/>
      </c>
      <c r="U1256">
        <f>YEAR(G1256)</f>
        <v/>
      </c>
      <c r="V1256" s="117">
        <f>IFERROR(Q1256/N1256,"0")</f>
        <v/>
      </c>
    </row>
    <row r="1257">
      <c r="A1257">
        <f>_xlfn.XLOOKUP(D1257,BN:BN,BO:BO)</f>
        <v/>
      </c>
      <c r="B1257" t="inlineStr">
        <is>
          <t>LLC</t>
        </is>
      </c>
      <c r="C1257" t="n">
        <v>149</v>
      </c>
      <c r="D1257">
        <f>_xlfn.XLOOKUP(C1257,BH:BH,BI:BI)</f>
        <v/>
      </c>
      <c r="E1257" t="n">
        <v>0</v>
      </c>
      <c r="F1257" t="inlineStr">
        <is>
          <t>Fee de emisión reserva FZFOGU</t>
        </is>
      </c>
      <c r="G1257" s="234" t="n">
        <v>45816</v>
      </c>
      <c r="H1257" s="234" t="n">
        <v>45838</v>
      </c>
      <c r="I1257" t="inlineStr">
        <is>
          <t>HPS</t>
        </is>
      </c>
      <c r="J1257">
        <f>_xlfn.XLOOKUP(I1257,AS:AS,AU:AU)</f>
        <v/>
      </c>
      <c r="K1257" t="inlineStr">
        <is>
          <t>USD</t>
        </is>
      </c>
      <c r="L1257" s="238" t="n">
        <v>70</v>
      </c>
      <c r="M1257">
        <f>L1257*_xlfn.XLOOKUP(K1257,AM:AM,AN:AN)</f>
        <v/>
      </c>
      <c r="N1257">
        <f>L1257*_xlfn.XLOOKUP(K1257,AM:AM,AO:AO)</f>
        <v/>
      </c>
      <c r="O1257" s="238" t="n">
        <v>70</v>
      </c>
      <c r="P1257">
        <f>O1257*_xlfn.XLOOKUP(K1257,AM:AM,AN:AN)</f>
        <v/>
      </c>
      <c r="Q1257">
        <f>O1257*_xlfn.XLOOKUP(K1257,AM:AM,AO:AO)</f>
        <v/>
      </c>
      <c r="R1257">
        <f>_xlfn.XLOOKUP(E1257,AF:AF,AG:AG)</f>
        <v/>
      </c>
      <c r="S1257">
        <f>_xlfn.XLOOKUP(E1257,AF:AF,AI:AI)</f>
        <v/>
      </c>
      <c r="T1257">
        <f>WEEKNUM(G1257)</f>
        <v/>
      </c>
      <c r="U1257">
        <f>YEAR(G1257)</f>
        <v/>
      </c>
      <c r="V1257" s="117">
        <f>IFERROR(Q1257/N1257,"0")</f>
        <v/>
      </c>
    </row>
    <row r="1258">
      <c r="A1258">
        <f>_xlfn.XLOOKUP(D1258,BN:BN,BO:BO)</f>
        <v/>
      </c>
      <c r="B1258" t="inlineStr">
        <is>
          <t>LLC</t>
        </is>
      </c>
      <c r="C1258" t="n">
        <v>149</v>
      </c>
      <c r="D1258">
        <f>_xlfn.XLOOKUP(C1258,BH:BH,BI:BI)</f>
        <v/>
      </c>
      <c r="E1258" t="n">
        <v>27573</v>
      </c>
      <c r="F1258" t="inlineStr">
        <is>
          <t>Vuelo Nápoles-Edimburgo</t>
        </is>
      </c>
      <c r="G1258" s="234" t="n">
        <v>45816</v>
      </c>
      <c r="H1258" s="234" t="n">
        <v>45838</v>
      </c>
      <c r="I1258" t="inlineStr">
        <is>
          <t>ABC</t>
        </is>
      </c>
      <c r="J1258">
        <f>_xlfn.XLOOKUP(I1258,AS:AS,AU:AU)</f>
        <v/>
      </c>
      <c r="K1258" t="inlineStr">
        <is>
          <t>USD</t>
        </is>
      </c>
      <c r="L1258" s="238" t="n">
        <v>738.63</v>
      </c>
      <c r="M1258">
        <f>L1258*_xlfn.XLOOKUP(K1258,AM:AM,AN:AN)</f>
        <v/>
      </c>
      <c r="N1258">
        <f>L1258*_xlfn.XLOOKUP(K1258,AM:AM,AO:AO)</f>
        <v/>
      </c>
      <c r="O1258" s="238" t="n">
        <v>0</v>
      </c>
      <c r="P1258">
        <f>O1258*_xlfn.XLOOKUP(K1258,AM:AM,AN:AN)</f>
        <v/>
      </c>
      <c r="Q1258">
        <f>O1258*_xlfn.XLOOKUP(K1258,AM:AM,AO:AO)</f>
        <v/>
      </c>
      <c r="R1258">
        <f>_xlfn.XLOOKUP(E1258,AF:AF,AG:AG)</f>
        <v/>
      </c>
      <c r="S1258">
        <f>_xlfn.XLOOKUP(E1258,AF:AF,AI:AI)</f>
        <v/>
      </c>
      <c r="T1258">
        <f>WEEKNUM(G1258)</f>
        <v/>
      </c>
      <c r="U1258">
        <f>YEAR(G1258)</f>
        <v/>
      </c>
      <c r="V1258" s="117">
        <f>IFERROR(Q1258/N1258,"0")</f>
        <v/>
      </c>
    </row>
    <row r="1259">
      <c r="A1259">
        <f>_xlfn.XLOOKUP(D1259,BN:BN,BO:BO)</f>
        <v/>
      </c>
      <c r="B1259" t="inlineStr">
        <is>
          <t>LLC</t>
        </is>
      </c>
      <c r="C1259" t="n">
        <v>149</v>
      </c>
      <c r="D1259">
        <f>_xlfn.XLOOKUP(C1259,BH:BH,BI:BI)</f>
        <v/>
      </c>
      <c r="E1259" t="n">
        <v>24166</v>
      </c>
      <c r="F1259" t="inlineStr">
        <is>
          <t>Servicios extras</t>
        </is>
      </c>
      <c r="G1259" s="234" t="n">
        <v>45816</v>
      </c>
      <c r="H1259" s="234" t="n">
        <v>45838</v>
      </c>
      <c r="I1259" t="inlineStr">
        <is>
          <t>OTR</t>
        </is>
      </c>
      <c r="J1259">
        <f>_xlfn.XLOOKUP(I1259,AS:AS,AU:AU)</f>
        <v/>
      </c>
      <c r="K1259" t="inlineStr">
        <is>
          <t>USD</t>
        </is>
      </c>
      <c r="L1259" s="238" t="n">
        <v>174.5</v>
      </c>
      <c r="M1259">
        <f>L1259*_xlfn.XLOOKUP(K1259,AM:AM,AN:AN)</f>
        <v/>
      </c>
      <c r="N1259">
        <f>L1259*_xlfn.XLOOKUP(K1259,AM:AM,AO:AO)</f>
        <v/>
      </c>
      <c r="O1259" s="238" t="n">
        <v>0</v>
      </c>
      <c r="P1259">
        <f>O1259*_xlfn.XLOOKUP(K1259,AM:AM,AN:AN)</f>
        <v/>
      </c>
      <c r="Q1259">
        <f>O1259*_xlfn.XLOOKUP(K1259,AM:AM,AO:AO)</f>
        <v/>
      </c>
      <c r="R1259">
        <f>_xlfn.XLOOKUP(E1259,AF:AF,AG:AG)</f>
        <v/>
      </c>
      <c r="S1259">
        <f>_xlfn.XLOOKUP(E1259,AF:AF,AI:AI)</f>
        <v/>
      </c>
      <c r="T1259">
        <f>WEEKNUM(G1259)</f>
        <v/>
      </c>
      <c r="U1259">
        <f>YEAR(G1259)</f>
        <v/>
      </c>
      <c r="V1259" s="117">
        <f>IFERROR(Q1259/N1259,"0")</f>
        <v/>
      </c>
    </row>
    <row r="1260">
      <c r="A1260">
        <f>_xlfn.XLOOKUP(D1260,BN:BN,BO:BO)</f>
        <v/>
      </c>
      <c r="B1260" t="inlineStr">
        <is>
          <t>LLC</t>
        </is>
      </c>
      <c r="C1260" t="n">
        <v>149</v>
      </c>
      <c r="D1260">
        <f>_xlfn.XLOOKUP(C1260,BH:BH,BI:BI)</f>
        <v/>
      </c>
      <c r="E1260" t="n">
        <v>28734</v>
      </c>
      <c r="F1260" t="inlineStr">
        <is>
          <t>Tour de lancha en Lago di Como</t>
        </is>
      </c>
      <c r="G1260" s="234" t="n">
        <v>45816</v>
      </c>
      <c r="H1260" s="234" t="n">
        <v>45838</v>
      </c>
      <c r="I1260" t="inlineStr">
        <is>
          <t>ATR</t>
        </is>
      </c>
      <c r="J1260">
        <f>_xlfn.XLOOKUP(I1260,AS:AS,AU:AU)</f>
        <v/>
      </c>
      <c r="K1260" t="inlineStr">
        <is>
          <t>USD</t>
        </is>
      </c>
      <c r="L1260" s="238" t="n">
        <v>2647.06</v>
      </c>
      <c r="M1260">
        <f>L1260*_xlfn.XLOOKUP(K1260,AM:AM,AN:AN)</f>
        <v/>
      </c>
      <c r="N1260">
        <f>L1260*_xlfn.XLOOKUP(K1260,AM:AM,AO:AO)</f>
        <v/>
      </c>
      <c r="O1260" s="238" t="n">
        <v>220.86</v>
      </c>
      <c r="P1260">
        <f>O1260*_xlfn.XLOOKUP(K1260,AM:AM,AN:AN)</f>
        <v/>
      </c>
      <c r="Q1260">
        <f>O1260*_xlfn.XLOOKUP(K1260,AM:AM,AO:AO)</f>
        <v/>
      </c>
      <c r="R1260">
        <f>_xlfn.XLOOKUP(E1260,AF:AF,AG:AG)</f>
        <v/>
      </c>
      <c r="S1260">
        <f>_xlfn.XLOOKUP(E1260,AF:AF,AI:AI)</f>
        <v/>
      </c>
      <c r="T1260">
        <f>WEEKNUM(G1260)</f>
        <v/>
      </c>
      <c r="U1260">
        <f>YEAR(G1260)</f>
        <v/>
      </c>
      <c r="V1260" s="117">
        <f>IFERROR(Q1260/N1260,"0")</f>
        <v/>
      </c>
    </row>
    <row r="1261">
      <c r="A1261">
        <f>_xlfn.XLOOKUP(D1261,BN:BN,BO:BO)</f>
        <v/>
      </c>
      <c r="B1261" t="inlineStr">
        <is>
          <t>LLC</t>
        </is>
      </c>
      <c r="C1261" t="n">
        <v>149</v>
      </c>
      <c r="D1261">
        <f>_xlfn.XLOOKUP(C1261,BH:BH,BI:BI)</f>
        <v/>
      </c>
      <c r="E1261" t="n">
        <v>25780</v>
      </c>
      <c r="F1261" t="inlineStr">
        <is>
          <t>Traslado</t>
        </is>
      </c>
      <c r="G1261" s="234" t="n">
        <v>45816</v>
      </c>
      <c r="H1261" s="234" t="n">
        <v>45838</v>
      </c>
      <c r="I1261" t="inlineStr">
        <is>
          <t>TRF</t>
        </is>
      </c>
      <c r="J1261">
        <f>_xlfn.XLOOKUP(I1261,AS:AS,AU:AU)</f>
        <v/>
      </c>
      <c r="K1261" t="inlineStr">
        <is>
          <t>USD</t>
        </is>
      </c>
      <c r="L1261" s="238" t="n">
        <v>225</v>
      </c>
      <c r="M1261">
        <f>L1261*_xlfn.XLOOKUP(K1261,AM:AM,AN:AN)</f>
        <v/>
      </c>
      <c r="N1261">
        <f>L1261*_xlfn.XLOOKUP(K1261,AM:AM,AO:AO)</f>
        <v/>
      </c>
      <c r="O1261" s="238" t="n">
        <v>45.82</v>
      </c>
      <c r="P1261">
        <f>O1261*_xlfn.XLOOKUP(K1261,AM:AM,AN:AN)</f>
        <v/>
      </c>
      <c r="Q1261">
        <f>O1261*_xlfn.XLOOKUP(K1261,AM:AM,AO:AO)</f>
        <v/>
      </c>
      <c r="R1261">
        <f>_xlfn.XLOOKUP(E1261,AF:AF,AG:AG)</f>
        <v/>
      </c>
      <c r="S1261">
        <f>_xlfn.XLOOKUP(E1261,AF:AF,AI:AI)</f>
        <v/>
      </c>
      <c r="T1261">
        <f>WEEKNUM(G1261)</f>
        <v/>
      </c>
      <c r="U1261">
        <f>YEAR(G1261)</f>
        <v/>
      </c>
      <c r="V1261" s="117">
        <f>IFERROR(Q1261/N1261,"0")</f>
        <v/>
      </c>
    </row>
    <row r="1262">
      <c r="A1262">
        <f>_xlfn.XLOOKUP(D1262,BN:BN,BO:BO)</f>
        <v/>
      </c>
      <c r="B1262" t="inlineStr">
        <is>
          <t>LLC</t>
        </is>
      </c>
      <c r="C1262" t="n">
        <v>149</v>
      </c>
      <c r="D1262">
        <f>_xlfn.XLOOKUP(C1262,BH:BH,BI:BI)</f>
        <v/>
      </c>
      <c r="E1262" t="n">
        <v>25780</v>
      </c>
      <c r="F1262" t="inlineStr">
        <is>
          <t>Traslado</t>
        </is>
      </c>
      <c r="G1262" s="234" t="n">
        <v>45816</v>
      </c>
      <c r="H1262" s="234" t="n">
        <v>45838</v>
      </c>
      <c r="I1262" t="inlineStr">
        <is>
          <t>TRF</t>
        </is>
      </c>
      <c r="J1262">
        <f>_xlfn.XLOOKUP(I1262,AS:AS,AU:AU)</f>
        <v/>
      </c>
      <c r="K1262" t="inlineStr">
        <is>
          <t>USD</t>
        </is>
      </c>
      <c r="L1262" s="238" t="n">
        <v>180</v>
      </c>
      <c r="M1262">
        <f>L1262*_xlfn.XLOOKUP(K1262,AM:AM,AN:AN)</f>
        <v/>
      </c>
      <c r="N1262">
        <f>L1262*_xlfn.XLOOKUP(K1262,AM:AM,AO:AO)</f>
        <v/>
      </c>
      <c r="O1262" s="238" t="n">
        <v>36.66</v>
      </c>
      <c r="P1262">
        <f>O1262*_xlfn.XLOOKUP(K1262,AM:AM,AN:AN)</f>
        <v/>
      </c>
      <c r="Q1262">
        <f>O1262*_xlfn.XLOOKUP(K1262,AM:AM,AO:AO)</f>
        <v/>
      </c>
      <c r="R1262">
        <f>_xlfn.XLOOKUP(E1262,AF:AF,AG:AG)</f>
        <v/>
      </c>
      <c r="S1262">
        <f>_xlfn.XLOOKUP(E1262,AF:AF,AI:AI)</f>
        <v/>
      </c>
      <c r="T1262">
        <f>WEEKNUM(G1262)</f>
        <v/>
      </c>
      <c r="U1262">
        <f>YEAR(G1262)</f>
        <v/>
      </c>
      <c r="V1262" s="117">
        <f>IFERROR(Q1262/N1262,"0")</f>
        <v/>
      </c>
    </row>
    <row r="1263">
      <c r="A1263">
        <f>_xlfn.XLOOKUP(D1263,BN:BN,BO:BO)</f>
        <v/>
      </c>
      <c r="B1263" t="inlineStr">
        <is>
          <t>LLC</t>
        </is>
      </c>
      <c r="C1263" t="n">
        <v>149</v>
      </c>
      <c r="D1263">
        <f>_xlfn.XLOOKUP(C1263,BH:BH,BI:BI)</f>
        <v/>
      </c>
      <c r="E1263" t="n">
        <v>25780</v>
      </c>
      <c r="F1263" t="inlineStr">
        <is>
          <t>Traslado</t>
        </is>
      </c>
      <c r="G1263" s="234" t="n">
        <v>45816</v>
      </c>
      <c r="H1263" s="234" t="n">
        <v>45838</v>
      </c>
      <c r="I1263" t="inlineStr">
        <is>
          <t>TRF</t>
        </is>
      </c>
      <c r="J1263">
        <f>_xlfn.XLOOKUP(I1263,AS:AS,AU:AU)</f>
        <v/>
      </c>
      <c r="K1263" t="inlineStr">
        <is>
          <t>USD</t>
        </is>
      </c>
      <c r="L1263" s="238" t="n">
        <v>670</v>
      </c>
      <c r="M1263">
        <f>L1263*_xlfn.XLOOKUP(K1263,AM:AM,AN:AN)</f>
        <v/>
      </c>
      <c r="N1263">
        <f>L1263*_xlfn.XLOOKUP(K1263,AM:AM,AO:AO)</f>
        <v/>
      </c>
      <c r="O1263" s="238" t="n">
        <v>136.44</v>
      </c>
      <c r="P1263">
        <f>O1263*_xlfn.XLOOKUP(K1263,AM:AM,AN:AN)</f>
        <v/>
      </c>
      <c r="Q1263">
        <f>O1263*_xlfn.XLOOKUP(K1263,AM:AM,AO:AO)</f>
        <v/>
      </c>
      <c r="R1263">
        <f>_xlfn.XLOOKUP(E1263,AF:AF,AG:AG)</f>
        <v/>
      </c>
      <c r="S1263">
        <f>_xlfn.XLOOKUP(E1263,AF:AF,AI:AI)</f>
        <v/>
      </c>
      <c r="T1263">
        <f>WEEKNUM(G1263)</f>
        <v/>
      </c>
      <c r="U1263">
        <f>YEAR(G1263)</f>
        <v/>
      </c>
      <c r="V1263" s="117">
        <f>IFERROR(Q1263/N1263,"0")</f>
        <v/>
      </c>
    </row>
    <row r="1264">
      <c r="A1264">
        <f>_xlfn.XLOOKUP(D1264,BN:BN,BO:BO)</f>
        <v/>
      </c>
      <c r="B1264" t="inlineStr">
        <is>
          <t>LLC</t>
        </is>
      </c>
      <c r="C1264" t="n">
        <v>149</v>
      </c>
      <c r="D1264">
        <f>_xlfn.XLOOKUP(C1264,BH:BH,BI:BI)</f>
        <v/>
      </c>
      <c r="E1264" t="n">
        <v>25780</v>
      </c>
      <c r="F1264" t="inlineStr">
        <is>
          <t>Traslado</t>
        </is>
      </c>
      <c r="G1264" s="234" t="n">
        <v>45816</v>
      </c>
      <c r="H1264" s="234" t="n">
        <v>45838</v>
      </c>
      <c r="I1264" t="inlineStr">
        <is>
          <t>TRF</t>
        </is>
      </c>
      <c r="J1264">
        <f>_xlfn.XLOOKUP(I1264,AS:AS,AU:AU)</f>
        <v/>
      </c>
      <c r="K1264" t="inlineStr">
        <is>
          <t>USD</t>
        </is>
      </c>
      <c r="L1264" s="238" t="n">
        <v>1180</v>
      </c>
      <c r="M1264">
        <f>L1264*_xlfn.XLOOKUP(K1264,AM:AM,AN:AN)</f>
        <v/>
      </c>
      <c r="N1264">
        <f>L1264*_xlfn.XLOOKUP(K1264,AM:AM,AO:AO)</f>
        <v/>
      </c>
      <c r="O1264" s="238" t="n">
        <v>201.93</v>
      </c>
      <c r="P1264">
        <f>O1264*_xlfn.XLOOKUP(K1264,AM:AM,AN:AN)</f>
        <v/>
      </c>
      <c r="Q1264">
        <f>O1264*_xlfn.XLOOKUP(K1264,AM:AM,AO:AO)</f>
        <v/>
      </c>
      <c r="R1264">
        <f>_xlfn.XLOOKUP(E1264,AF:AF,AG:AG)</f>
        <v/>
      </c>
      <c r="S1264">
        <f>_xlfn.XLOOKUP(E1264,AF:AF,AI:AI)</f>
        <v/>
      </c>
      <c r="T1264">
        <f>WEEKNUM(G1264)</f>
        <v/>
      </c>
      <c r="U1264">
        <f>YEAR(G1264)</f>
        <v/>
      </c>
      <c r="V1264" s="117">
        <f>IFERROR(Q1264/N1264,"0")</f>
        <v/>
      </c>
    </row>
    <row r="1265">
      <c r="A1265">
        <f>_xlfn.XLOOKUP(D1265,BN:BN,BO:BO)</f>
        <v/>
      </c>
      <c r="B1265" t="inlineStr">
        <is>
          <t>LLC</t>
        </is>
      </c>
      <c r="C1265" t="n">
        <v>149</v>
      </c>
      <c r="D1265">
        <f>_xlfn.XLOOKUP(C1265,BH:BH,BI:BI)</f>
        <v/>
      </c>
      <c r="E1265" t="n">
        <v>25780</v>
      </c>
      <c r="F1265" t="inlineStr">
        <is>
          <t>Traslado</t>
        </is>
      </c>
      <c r="G1265" s="234" t="n">
        <v>45816</v>
      </c>
      <c r="H1265" s="234" t="n">
        <v>45838</v>
      </c>
      <c r="I1265" t="inlineStr">
        <is>
          <t>TRF</t>
        </is>
      </c>
      <c r="J1265">
        <f>_xlfn.XLOOKUP(I1265,AS:AS,AU:AU)</f>
        <v/>
      </c>
      <c r="K1265" t="inlineStr">
        <is>
          <t>USD</t>
        </is>
      </c>
      <c r="L1265" s="238" t="n">
        <v>695</v>
      </c>
      <c r="M1265">
        <f>L1265*_xlfn.XLOOKUP(K1265,AM:AM,AN:AN)</f>
        <v/>
      </c>
      <c r="N1265">
        <f>L1265*_xlfn.XLOOKUP(K1265,AM:AM,AO:AO)</f>
        <v/>
      </c>
      <c r="O1265" s="238" t="n">
        <v>67.59999999999999</v>
      </c>
      <c r="P1265">
        <f>O1265*_xlfn.XLOOKUP(K1265,AM:AM,AN:AN)</f>
        <v/>
      </c>
      <c r="Q1265">
        <f>O1265*_xlfn.XLOOKUP(K1265,AM:AM,AO:AO)</f>
        <v/>
      </c>
      <c r="R1265">
        <f>_xlfn.XLOOKUP(E1265,AF:AF,AG:AG)</f>
        <v/>
      </c>
      <c r="S1265">
        <f>_xlfn.XLOOKUP(E1265,AF:AF,AI:AI)</f>
        <v/>
      </c>
      <c r="T1265">
        <f>WEEKNUM(G1265)</f>
        <v/>
      </c>
      <c r="U1265">
        <f>YEAR(G1265)</f>
        <v/>
      </c>
      <c r="V1265" s="117">
        <f>IFERROR(Q1265/N1265,"0")</f>
        <v/>
      </c>
    </row>
    <row r="1266">
      <c r="A1266">
        <f>_xlfn.XLOOKUP(D1266,BN:BN,BO:BO)</f>
        <v/>
      </c>
      <c r="B1266" t="inlineStr">
        <is>
          <t>LLC</t>
        </is>
      </c>
      <c r="C1266" t="n">
        <v>149</v>
      </c>
      <c r="D1266">
        <f>_xlfn.XLOOKUP(C1266,BH:BH,BI:BI)</f>
        <v/>
      </c>
      <c r="E1266" t="n">
        <v>25780</v>
      </c>
      <c r="F1266" t="inlineStr">
        <is>
          <t>Traslado</t>
        </is>
      </c>
      <c r="G1266" s="234" t="n">
        <v>45816</v>
      </c>
      <c r="H1266" s="234" t="n">
        <v>45838</v>
      </c>
      <c r="I1266" t="inlineStr">
        <is>
          <t>TRF</t>
        </is>
      </c>
      <c r="J1266">
        <f>_xlfn.XLOOKUP(I1266,AS:AS,AU:AU)</f>
        <v/>
      </c>
      <c r="K1266" t="inlineStr">
        <is>
          <t>USD</t>
        </is>
      </c>
      <c r="L1266" s="238" t="n">
        <v>310</v>
      </c>
      <c r="M1266">
        <f>L1266*_xlfn.XLOOKUP(K1266,AM:AM,AN:AN)</f>
        <v/>
      </c>
      <c r="N1266">
        <f>L1266*_xlfn.XLOOKUP(K1266,AM:AM,AO:AO)</f>
        <v/>
      </c>
      <c r="O1266" s="238" t="n">
        <v>53.05</v>
      </c>
      <c r="P1266">
        <f>O1266*_xlfn.XLOOKUP(K1266,AM:AM,AN:AN)</f>
        <v/>
      </c>
      <c r="Q1266">
        <f>O1266*_xlfn.XLOOKUP(K1266,AM:AM,AO:AO)</f>
        <v/>
      </c>
      <c r="R1266">
        <f>_xlfn.XLOOKUP(E1266,AF:AF,AG:AG)</f>
        <v/>
      </c>
      <c r="S1266">
        <f>_xlfn.XLOOKUP(E1266,AF:AF,AI:AI)</f>
        <v/>
      </c>
      <c r="T1266">
        <f>WEEKNUM(G1266)</f>
        <v/>
      </c>
      <c r="U1266">
        <f>YEAR(G1266)</f>
        <v/>
      </c>
      <c r="V1266" s="117">
        <f>IFERROR(Q1266/N1266,"0")</f>
        <v/>
      </c>
    </row>
    <row r="1267">
      <c r="A1267">
        <f>_xlfn.XLOOKUP(D1267,BN:BN,BO:BO)</f>
        <v/>
      </c>
      <c r="B1267" t="inlineStr">
        <is>
          <t>LLC</t>
        </is>
      </c>
      <c r="C1267" t="n">
        <v>149</v>
      </c>
      <c r="D1267">
        <f>_xlfn.XLOOKUP(C1267,BH:BH,BI:BI)</f>
        <v/>
      </c>
      <c r="E1267" t="n">
        <v>25780</v>
      </c>
      <c r="F1267" t="inlineStr">
        <is>
          <t>Traslado</t>
        </is>
      </c>
      <c r="G1267" s="234" t="n">
        <v>45816</v>
      </c>
      <c r="H1267" s="234" t="n">
        <v>45838</v>
      </c>
      <c r="I1267" t="inlineStr">
        <is>
          <t>TRF</t>
        </is>
      </c>
      <c r="J1267">
        <f>_xlfn.XLOOKUP(I1267,AS:AS,AU:AU)</f>
        <v/>
      </c>
      <c r="K1267" t="inlineStr">
        <is>
          <t>USD</t>
        </is>
      </c>
      <c r="L1267" s="238" t="n">
        <v>310</v>
      </c>
      <c r="M1267">
        <f>L1267*_xlfn.XLOOKUP(K1267,AM:AM,AN:AN)</f>
        <v/>
      </c>
      <c r="N1267">
        <f>L1267*_xlfn.XLOOKUP(K1267,AM:AM,AO:AO)</f>
        <v/>
      </c>
      <c r="O1267" s="238" t="n">
        <v>53.05</v>
      </c>
      <c r="P1267">
        <f>O1267*_xlfn.XLOOKUP(K1267,AM:AM,AN:AN)</f>
        <v/>
      </c>
      <c r="Q1267">
        <f>O1267*_xlfn.XLOOKUP(K1267,AM:AM,AO:AO)</f>
        <v/>
      </c>
      <c r="R1267">
        <f>_xlfn.XLOOKUP(E1267,AF:AF,AG:AG)</f>
        <v/>
      </c>
      <c r="S1267">
        <f>_xlfn.XLOOKUP(E1267,AF:AF,AI:AI)</f>
        <v/>
      </c>
      <c r="T1267">
        <f>WEEKNUM(G1267)</f>
        <v/>
      </c>
      <c r="U1267">
        <f>YEAR(G1267)</f>
        <v/>
      </c>
      <c r="V1267" s="117">
        <f>IFERROR(Q1267/N1267,"0")</f>
        <v/>
      </c>
    </row>
    <row r="1268">
      <c r="A1268">
        <f>_xlfn.XLOOKUP(D1268,BN:BN,BO:BO)</f>
        <v/>
      </c>
      <c r="B1268" t="inlineStr">
        <is>
          <t>LLC</t>
        </is>
      </c>
      <c r="C1268" t="n">
        <v>149</v>
      </c>
      <c r="D1268">
        <f>_xlfn.XLOOKUP(C1268,BH:BH,BI:BI)</f>
        <v/>
      </c>
      <c r="E1268" t="n">
        <v>0</v>
      </c>
      <c r="F1268" t="inlineStr">
        <is>
          <t>Excedente de pago</t>
        </is>
      </c>
      <c r="G1268" s="234" t="n">
        <v>45816</v>
      </c>
      <c r="H1268" s="234" t="n">
        <v>45838</v>
      </c>
      <c r="I1268" t="inlineStr">
        <is>
          <t>HPS</t>
        </is>
      </c>
      <c r="J1268">
        <f>_xlfn.XLOOKUP(I1268,AS:AS,AU:AU)</f>
        <v/>
      </c>
      <c r="K1268" t="inlineStr">
        <is>
          <t>USD</t>
        </is>
      </c>
      <c r="L1268" s="238" t="n">
        <v>3178.86</v>
      </c>
      <c r="M1268">
        <f>L1268*_xlfn.XLOOKUP(K1268,AM:AM,AN:AN)</f>
        <v/>
      </c>
      <c r="N1268">
        <f>L1268*_xlfn.XLOOKUP(K1268,AM:AM,AO:AO)</f>
        <v/>
      </c>
      <c r="O1268" s="238" t="n">
        <v>3178.86</v>
      </c>
      <c r="P1268">
        <f>O1268*_xlfn.XLOOKUP(K1268,AM:AM,AN:AN)</f>
        <v/>
      </c>
      <c r="Q1268">
        <f>O1268*_xlfn.XLOOKUP(K1268,AM:AM,AO:AO)</f>
        <v/>
      </c>
      <c r="R1268">
        <f>_xlfn.XLOOKUP(E1268,AF:AF,AG:AG)</f>
        <v/>
      </c>
      <c r="S1268">
        <f>_xlfn.XLOOKUP(E1268,AF:AF,AI:AI)</f>
        <v/>
      </c>
      <c r="T1268">
        <f>WEEKNUM(G1268)</f>
        <v/>
      </c>
      <c r="U1268">
        <f>YEAR(G1268)</f>
        <v/>
      </c>
      <c r="V1268" s="117">
        <f>IFERROR(Q1268/N1268,"0")</f>
        <v/>
      </c>
    </row>
    <row r="1269">
      <c r="A1269">
        <f>_xlfn.XLOOKUP(D1269,BN:BN,BO:BO)</f>
        <v/>
      </c>
      <c r="B1269" t="inlineStr">
        <is>
          <t>LLC</t>
        </is>
      </c>
      <c r="C1269" t="n">
        <v>150</v>
      </c>
      <c r="D1269">
        <f>_xlfn.XLOOKUP(C1269,BH:BH,BI:BI)</f>
        <v/>
      </c>
      <c r="E1269" t="n">
        <v>23789</v>
      </c>
      <c r="F1269" t="inlineStr">
        <is>
          <t>Servicios en África</t>
        </is>
      </c>
      <c r="G1269" s="234" t="n">
        <v>45755</v>
      </c>
      <c r="H1269" s="234" t="n">
        <v>45767</v>
      </c>
      <c r="I1269" t="inlineStr">
        <is>
          <t>ATR</t>
        </is>
      </c>
      <c r="J1269">
        <f>_xlfn.XLOOKUP(I1269,AS:AS,AU:AU)</f>
        <v/>
      </c>
      <c r="K1269" t="inlineStr">
        <is>
          <t>USD</t>
        </is>
      </c>
      <c r="L1269" s="238" t="n">
        <v>57033.6</v>
      </c>
      <c r="M1269">
        <f>L1269*_xlfn.XLOOKUP(K1269,AM:AM,AN:AN)</f>
        <v/>
      </c>
      <c r="N1269">
        <f>L1269*_xlfn.XLOOKUP(K1269,AM:AM,AO:AO)</f>
        <v/>
      </c>
      <c r="O1269" s="238" t="n">
        <v>8551.6</v>
      </c>
      <c r="P1269">
        <f>O1269*_xlfn.XLOOKUP(K1269,AM:AM,AN:AN)</f>
        <v/>
      </c>
      <c r="Q1269">
        <f>O1269*_xlfn.XLOOKUP(K1269,AM:AM,AO:AO)</f>
        <v/>
      </c>
      <c r="R1269">
        <f>_xlfn.XLOOKUP(E1269,AF:AF,AG:AG)</f>
        <v/>
      </c>
      <c r="S1269">
        <f>_xlfn.XLOOKUP(E1269,AF:AF,AI:AI)</f>
        <v/>
      </c>
      <c r="T1269">
        <f>WEEKNUM(G1269)</f>
        <v/>
      </c>
      <c r="U1269">
        <f>YEAR(G1269)</f>
        <v/>
      </c>
      <c r="V1269" s="117">
        <f>IFERROR(Q1269/N1269,"0")</f>
        <v/>
      </c>
    </row>
    <row r="1270">
      <c r="A1270">
        <f>_xlfn.XLOOKUP(D1270,BN:BN,BO:BO)</f>
        <v/>
      </c>
      <c r="B1270" t="inlineStr">
        <is>
          <t>LLC</t>
        </is>
      </c>
      <c r="C1270" t="n">
        <v>150</v>
      </c>
      <c r="D1270">
        <f>_xlfn.XLOOKUP(C1270,BH:BH,BI:BI)</f>
        <v/>
      </c>
      <c r="E1270" t="n">
        <v>26288</v>
      </c>
      <c r="F1270" t="inlineStr">
        <is>
          <t>Hospedaje en Sao Paulo</t>
        </is>
      </c>
      <c r="G1270" s="234" t="n">
        <v>45755</v>
      </c>
      <c r="H1270" s="234" t="n">
        <v>45767</v>
      </c>
      <c r="I1270" t="inlineStr">
        <is>
          <t>HTL</t>
        </is>
      </c>
      <c r="J1270">
        <f>_xlfn.XLOOKUP(I1270,AS:AS,AU:AU)</f>
        <v/>
      </c>
      <c r="K1270" t="inlineStr">
        <is>
          <t>USD</t>
        </is>
      </c>
      <c r="L1270" s="238" t="n">
        <v>733.02</v>
      </c>
      <c r="M1270">
        <f>L1270*_xlfn.XLOOKUP(K1270,AM:AM,AN:AN)</f>
        <v/>
      </c>
      <c r="N1270">
        <f>L1270*_xlfn.XLOOKUP(K1270,AM:AM,AO:AO)</f>
        <v/>
      </c>
      <c r="O1270" s="238" t="n">
        <v>0</v>
      </c>
      <c r="P1270">
        <f>O1270*_xlfn.XLOOKUP(K1270,AM:AM,AN:AN)</f>
        <v/>
      </c>
      <c r="Q1270">
        <f>O1270*_xlfn.XLOOKUP(K1270,AM:AM,AO:AO)</f>
        <v/>
      </c>
      <c r="R1270">
        <f>_xlfn.XLOOKUP(E1270,AF:AF,AG:AG)</f>
        <v/>
      </c>
      <c r="S1270">
        <f>_xlfn.XLOOKUP(E1270,AF:AF,AI:AI)</f>
        <v/>
      </c>
      <c r="T1270">
        <f>WEEKNUM(G1270)</f>
        <v/>
      </c>
      <c r="U1270">
        <f>YEAR(G1270)</f>
        <v/>
      </c>
      <c r="V1270" s="117">
        <f>IFERROR(Q1270/N1270,"0")</f>
        <v/>
      </c>
    </row>
    <row r="1271">
      <c r="A1271">
        <f>_xlfn.XLOOKUP(D1271,BN:BN,BO:BO)</f>
        <v/>
      </c>
      <c r="B1271" t="inlineStr">
        <is>
          <t>LLC</t>
        </is>
      </c>
      <c r="C1271" t="n">
        <v>150</v>
      </c>
      <c r="D1271">
        <f>_xlfn.XLOOKUP(C1271,BH:BH,BI:BI)</f>
        <v/>
      </c>
      <c r="E1271" t="n">
        <v>25694</v>
      </c>
      <c r="F1271" t="inlineStr">
        <is>
          <t>Vuelo PTY-GRU-PTY/María Gulias</t>
        </is>
      </c>
      <c r="G1271" s="234" t="n">
        <v>45755</v>
      </c>
      <c r="H1271" s="234" t="n">
        <v>45767</v>
      </c>
      <c r="I1271" t="inlineStr">
        <is>
          <t>VLO</t>
        </is>
      </c>
      <c r="J1271">
        <f>_xlfn.XLOOKUP(I1271,AS:AS,AU:AU)</f>
        <v/>
      </c>
      <c r="K1271" t="inlineStr">
        <is>
          <t>USD</t>
        </is>
      </c>
      <c r="L1271" s="238" t="n">
        <v>579.7</v>
      </c>
      <c r="M1271">
        <f>L1271*_xlfn.XLOOKUP(K1271,AM:AM,AN:AN)</f>
        <v/>
      </c>
      <c r="N1271">
        <f>L1271*_xlfn.XLOOKUP(K1271,AM:AM,AO:AO)</f>
        <v/>
      </c>
      <c r="O1271" s="238" t="n">
        <v>0</v>
      </c>
      <c r="P1271">
        <f>O1271*_xlfn.XLOOKUP(K1271,AM:AM,AN:AN)</f>
        <v/>
      </c>
      <c r="Q1271">
        <f>O1271*_xlfn.XLOOKUP(K1271,AM:AM,AO:AO)</f>
        <v/>
      </c>
      <c r="R1271">
        <f>_xlfn.XLOOKUP(E1271,AF:AF,AG:AG)</f>
        <v/>
      </c>
      <c r="S1271">
        <f>_xlfn.XLOOKUP(E1271,AF:AF,AI:AI)</f>
        <v/>
      </c>
      <c r="T1271">
        <f>WEEKNUM(G1271)</f>
        <v/>
      </c>
      <c r="U1271">
        <f>YEAR(G1271)</f>
        <v/>
      </c>
      <c r="V1271" s="117">
        <f>IFERROR(Q1271/N1271,"0")</f>
        <v/>
      </c>
    </row>
    <row r="1272">
      <c r="A1272">
        <f>_xlfn.XLOOKUP(D1272,BN:BN,BO:BO)</f>
        <v/>
      </c>
      <c r="B1272" t="inlineStr">
        <is>
          <t>LLC</t>
        </is>
      </c>
      <c r="C1272" t="n">
        <v>150</v>
      </c>
      <c r="D1272">
        <f>_xlfn.XLOOKUP(C1272,BH:BH,BI:BI)</f>
        <v/>
      </c>
      <c r="E1272" t="n">
        <v>23996</v>
      </c>
      <c r="F1272" t="inlineStr">
        <is>
          <t>Vuelo CPT-GRU/María Gulias</t>
        </is>
      </c>
      <c r="G1272" s="234" t="n">
        <v>45755</v>
      </c>
      <c r="H1272" s="234" t="n">
        <v>45767</v>
      </c>
      <c r="I1272" t="inlineStr">
        <is>
          <t>VLO</t>
        </is>
      </c>
      <c r="J1272">
        <f>_xlfn.XLOOKUP(I1272,AS:AS,AU:AU)</f>
        <v/>
      </c>
      <c r="K1272" t="inlineStr">
        <is>
          <t>USD</t>
        </is>
      </c>
      <c r="L1272" s="238" t="n">
        <v>531</v>
      </c>
      <c r="M1272">
        <f>L1272*_xlfn.XLOOKUP(K1272,AM:AM,AN:AN)</f>
        <v/>
      </c>
      <c r="N1272">
        <f>L1272*_xlfn.XLOOKUP(K1272,AM:AM,AO:AO)</f>
        <v/>
      </c>
      <c r="O1272" s="238" t="n">
        <v>0</v>
      </c>
      <c r="P1272">
        <f>O1272*_xlfn.XLOOKUP(K1272,AM:AM,AN:AN)</f>
        <v/>
      </c>
      <c r="Q1272">
        <f>O1272*_xlfn.XLOOKUP(K1272,AM:AM,AO:AO)</f>
        <v/>
      </c>
      <c r="R1272">
        <f>_xlfn.XLOOKUP(E1272,AF:AF,AG:AG)</f>
        <v/>
      </c>
      <c r="S1272">
        <f>_xlfn.XLOOKUP(E1272,AF:AF,AI:AI)</f>
        <v/>
      </c>
      <c r="T1272">
        <f>WEEKNUM(G1272)</f>
        <v/>
      </c>
      <c r="U1272">
        <f>YEAR(G1272)</f>
        <v/>
      </c>
      <c r="V1272" s="117">
        <f>IFERROR(Q1272/N1272,"0")</f>
        <v/>
      </c>
    </row>
    <row r="1273">
      <c r="A1273">
        <f>_xlfn.XLOOKUP(D1273,BN:BN,BO:BO)</f>
        <v/>
      </c>
      <c r="B1273" t="inlineStr">
        <is>
          <t>LLC</t>
        </is>
      </c>
      <c r="C1273" t="n">
        <v>150</v>
      </c>
      <c r="D1273">
        <f>_xlfn.XLOOKUP(C1273,BH:BH,BI:BI)</f>
        <v/>
      </c>
      <c r="E1273" t="n">
        <v>23996</v>
      </c>
      <c r="F1273" t="inlineStr">
        <is>
          <t>Vuelo GRU-CPT/María Gulias</t>
        </is>
      </c>
      <c r="G1273" s="234" t="n">
        <v>45755</v>
      </c>
      <c r="H1273" s="234" t="n">
        <v>45767</v>
      </c>
      <c r="I1273" t="inlineStr">
        <is>
          <t>VLO</t>
        </is>
      </c>
      <c r="J1273">
        <f>_xlfn.XLOOKUP(I1273,AS:AS,AU:AU)</f>
        <v/>
      </c>
      <c r="K1273" t="inlineStr">
        <is>
          <t>USD</t>
        </is>
      </c>
      <c r="L1273" s="238" t="n">
        <v>2738.4</v>
      </c>
      <c r="M1273">
        <f>L1273*_xlfn.XLOOKUP(K1273,AM:AM,AN:AN)</f>
        <v/>
      </c>
      <c r="N1273">
        <f>L1273*_xlfn.XLOOKUP(K1273,AM:AM,AO:AO)</f>
        <v/>
      </c>
      <c r="O1273" s="238" t="n">
        <v>0</v>
      </c>
      <c r="P1273">
        <f>O1273*_xlfn.XLOOKUP(K1273,AM:AM,AN:AN)</f>
        <v/>
      </c>
      <c r="Q1273">
        <f>O1273*_xlfn.XLOOKUP(K1273,AM:AM,AO:AO)</f>
        <v/>
      </c>
      <c r="R1273">
        <f>_xlfn.XLOOKUP(E1273,AF:AF,AG:AG)</f>
        <v/>
      </c>
      <c r="S1273">
        <f>_xlfn.XLOOKUP(E1273,AF:AF,AI:AI)</f>
        <v/>
      </c>
      <c r="T1273">
        <f>WEEKNUM(G1273)</f>
        <v/>
      </c>
      <c r="U1273">
        <f>YEAR(G1273)</f>
        <v/>
      </c>
      <c r="V1273" s="117">
        <f>IFERROR(Q1273/N1273,"0")</f>
        <v/>
      </c>
    </row>
    <row r="1274">
      <c r="A1274">
        <f>_xlfn.XLOOKUP(D1274,BN:BN,BO:BO)</f>
        <v/>
      </c>
      <c r="B1274" t="inlineStr">
        <is>
          <t>LLC</t>
        </is>
      </c>
      <c r="C1274" t="n">
        <v>150</v>
      </c>
      <c r="D1274">
        <f>_xlfn.XLOOKUP(C1274,BH:BH,BI:BI)</f>
        <v/>
      </c>
      <c r="E1274" t="n">
        <v>23996</v>
      </c>
      <c r="F1274" t="inlineStr">
        <is>
          <t>Otros cargos/María Gulias</t>
        </is>
      </c>
      <c r="G1274" s="234" t="n">
        <v>45755</v>
      </c>
      <c r="H1274" s="234" t="n">
        <v>45767</v>
      </c>
      <c r="I1274" t="inlineStr">
        <is>
          <t>VLO</t>
        </is>
      </c>
      <c r="J1274">
        <f>_xlfn.XLOOKUP(I1274,AS:AS,AU:AU)</f>
        <v/>
      </c>
      <c r="K1274" t="inlineStr">
        <is>
          <t>USD</t>
        </is>
      </c>
      <c r="L1274" s="238" t="n">
        <v>30</v>
      </c>
      <c r="M1274">
        <f>L1274*_xlfn.XLOOKUP(K1274,AM:AM,AN:AN)</f>
        <v/>
      </c>
      <c r="N1274">
        <f>L1274*_xlfn.XLOOKUP(K1274,AM:AM,AO:AO)</f>
        <v/>
      </c>
      <c r="O1274" s="238" t="n">
        <v>0</v>
      </c>
      <c r="P1274">
        <f>O1274*_xlfn.XLOOKUP(K1274,AM:AM,AN:AN)</f>
        <v/>
      </c>
      <c r="Q1274">
        <f>O1274*_xlfn.XLOOKUP(K1274,AM:AM,AO:AO)</f>
        <v/>
      </c>
      <c r="R1274">
        <f>_xlfn.XLOOKUP(E1274,AF:AF,AG:AG)</f>
        <v/>
      </c>
      <c r="S1274">
        <f>_xlfn.XLOOKUP(E1274,AF:AF,AI:AI)</f>
        <v/>
      </c>
      <c r="T1274">
        <f>WEEKNUM(G1274)</f>
        <v/>
      </c>
      <c r="U1274">
        <f>YEAR(G1274)</f>
        <v/>
      </c>
      <c r="V1274" s="117">
        <f>IFERROR(Q1274/N1274,"0")</f>
        <v/>
      </c>
    </row>
    <row r="1275">
      <c r="A1275">
        <f>_xlfn.XLOOKUP(D1275,BN:BN,BO:BO)</f>
        <v/>
      </c>
      <c r="B1275" t="inlineStr">
        <is>
          <t>LLC</t>
        </is>
      </c>
      <c r="C1275" t="n">
        <v>150</v>
      </c>
      <c r="D1275">
        <f>_xlfn.XLOOKUP(C1275,BH:BH,BI:BI)</f>
        <v/>
      </c>
      <c r="E1275" t="n">
        <v>25694</v>
      </c>
      <c r="F1275" t="inlineStr">
        <is>
          <t>Vuelo PTY-GRU-PTY/Oscar Sobrino</t>
        </is>
      </c>
      <c r="G1275" s="234" t="n">
        <v>45755</v>
      </c>
      <c r="H1275" s="234" t="n">
        <v>45767</v>
      </c>
      <c r="I1275" t="inlineStr">
        <is>
          <t>VLO</t>
        </is>
      </c>
      <c r="J1275">
        <f>_xlfn.XLOOKUP(I1275,AS:AS,AU:AU)</f>
        <v/>
      </c>
      <c r="K1275" t="inlineStr">
        <is>
          <t>USD</t>
        </is>
      </c>
      <c r="L1275" s="238" t="n">
        <v>579.7</v>
      </c>
      <c r="M1275">
        <f>L1275*_xlfn.XLOOKUP(K1275,AM:AM,AN:AN)</f>
        <v/>
      </c>
      <c r="N1275">
        <f>L1275*_xlfn.XLOOKUP(K1275,AM:AM,AO:AO)</f>
        <v/>
      </c>
      <c r="O1275" s="238" t="n">
        <v>0</v>
      </c>
      <c r="P1275">
        <f>O1275*_xlfn.XLOOKUP(K1275,AM:AM,AN:AN)</f>
        <v/>
      </c>
      <c r="Q1275">
        <f>O1275*_xlfn.XLOOKUP(K1275,AM:AM,AO:AO)</f>
        <v/>
      </c>
      <c r="R1275">
        <f>_xlfn.XLOOKUP(E1275,AF:AF,AG:AG)</f>
        <v/>
      </c>
      <c r="S1275">
        <f>_xlfn.XLOOKUP(E1275,AF:AF,AI:AI)</f>
        <v/>
      </c>
      <c r="T1275">
        <f>WEEKNUM(G1275)</f>
        <v/>
      </c>
      <c r="U1275">
        <f>YEAR(G1275)</f>
        <v/>
      </c>
      <c r="V1275" s="117">
        <f>IFERROR(Q1275/N1275,"0")</f>
        <v/>
      </c>
    </row>
    <row r="1276">
      <c r="A1276">
        <f>_xlfn.XLOOKUP(D1276,BN:BN,BO:BO)</f>
        <v/>
      </c>
      <c r="B1276" t="inlineStr">
        <is>
          <t>LLC</t>
        </is>
      </c>
      <c r="C1276" t="n">
        <v>150</v>
      </c>
      <c r="D1276">
        <f>_xlfn.XLOOKUP(C1276,BH:BH,BI:BI)</f>
        <v/>
      </c>
      <c r="E1276" t="n">
        <v>23996</v>
      </c>
      <c r="F1276" t="inlineStr">
        <is>
          <t>Vuelo CPT-GRU/Oscar Sobrino</t>
        </is>
      </c>
      <c r="G1276" s="234" t="n">
        <v>45755</v>
      </c>
      <c r="H1276" s="234" t="n">
        <v>45767</v>
      </c>
      <c r="I1276" t="inlineStr">
        <is>
          <t>VLO</t>
        </is>
      </c>
      <c r="J1276">
        <f>_xlfn.XLOOKUP(I1276,AS:AS,AU:AU)</f>
        <v/>
      </c>
      <c r="K1276" t="inlineStr">
        <is>
          <t>USD</t>
        </is>
      </c>
      <c r="L1276" s="238" t="n">
        <v>531</v>
      </c>
      <c r="M1276">
        <f>L1276*_xlfn.XLOOKUP(K1276,AM:AM,AN:AN)</f>
        <v/>
      </c>
      <c r="N1276">
        <f>L1276*_xlfn.XLOOKUP(K1276,AM:AM,AO:AO)</f>
        <v/>
      </c>
      <c r="O1276" s="238" t="n">
        <v>0</v>
      </c>
      <c r="P1276">
        <f>O1276*_xlfn.XLOOKUP(K1276,AM:AM,AN:AN)</f>
        <v/>
      </c>
      <c r="Q1276">
        <f>O1276*_xlfn.XLOOKUP(K1276,AM:AM,AO:AO)</f>
        <v/>
      </c>
      <c r="R1276">
        <f>_xlfn.XLOOKUP(E1276,AF:AF,AG:AG)</f>
        <v/>
      </c>
      <c r="S1276">
        <f>_xlfn.XLOOKUP(E1276,AF:AF,AI:AI)</f>
        <v/>
      </c>
      <c r="T1276">
        <f>WEEKNUM(G1276)</f>
        <v/>
      </c>
      <c r="U1276">
        <f>YEAR(G1276)</f>
        <v/>
      </c>
      <c r="V1276" s="117">
        <f>IFERROR(Q1276/N1276,"0")</f>
        <v/>
      </c>
    </row>
    <row r="1277">
      <c r="A1277">
        <f>_xlfn.XLOOKUP(D1277,BN:BN,BO:BO)</f>
        <v/>
      </c>
      <c r="B1277" t="inlineStr">
        <is>
          <t>LLC</t>
        </is>
      </c>
      <c r="C1277" t="n">
        <v>150</v>
      </c>
      <c r="D1277">
        <f>_xlfn.XLOOKUP(C1277,BH:BH,BI:BI)</f>
        <v/>
      </c>
      <c r="E1277" t="n">
        <v>23996</v>
      </c>
      <c r="F1277" t="inlineStr">
        <is>
          <t>Vuelo GRU-CPT/Oscar Sobrino</t>
        </is>
      </c>
      <c r="G1277" s="234" t="n">
        <v>45755</v>
      </c>
      <c r="H1277" s="234" t="n">
        <v>45767</v>
      </c>
      <c r="I1277" t="inlineStr">
        <is>
          <t>VLO</t>
        </is>
      </c>
      <c r="J1277">
        <f>_xlfn.XLOOKUP(I1277,AS:AS,AU:AU)</f>
        <v/>
      </c>
      <c r="K1277" t="inlineStr">
        <is>
          <t>USD</t>
        </is>
      </c>
      <c r="L1277" s="238" t="n">
        <v>2738.4</v>
      </c>
      <c r="M1277">
        <f>L1277*_xlfn.XLOOKUP(K1277,AM:AM,AN:AN)</f>
        <v/>
      </c>
      <c r="N1277">
        <f>L1277*_xlfn.XLOOKUP(K1277,AM:AM,AO:AO)</f>
        <v/>
      </c>
      <c r="O1277" s="238" t="n">
        <v>0</v>
      </c>
      <c r="P1277">
        <f>O1277*_xlfn.XLOOKUP(K1277,AM:AM,AN:AN)</f>
        <v/>
      </c>
      <c r="Q1277">
        <f>O1277*_xlfn.XLOOKUP(K1277,AM:AM,AO:AO)</f>
        <v/>
      </c>
      <c r="R1277">
        <f>_xlfn.XLOOKUP(E1277,AF:AF,AG:AG)</f>
        <v/>
      </c>
      <c r="S1277">
        <f>_xlfn.XLOOKUP(E1277,AF:AF,AI:AI)</f>
        <v/>
      </c>
      <c r="T1277">
        <f>WEEKNUM(G1277)</f>
        <v/>
      </c>
      <c r="U1277">
        <f>YEAR(G1277)</f>
        <v/>
      </c>
      <c r="V1277" s="117">
        <f>IFERROR(Q1277/N1277,"0")</f>
        <v/>
      </c>
    </row>
    <row r="1278">
      <c r="A1278">
        <f>_xlfn.XLOOKUP(D1278,BN:BN,BO:BO)</f>
        <v/>
      </c>
      <c r="B1278" t="inlineStr">
        <is>
          <t>LLC</t>
        </is>
      </c>
      <c r="C1278" t="n">
        <v>150</v>
      </c>
      <c r="D1278">
        <f>_xlfn.XLOOKUP(C1278,BH:BH,BI:BI)</f>
        <v/>
      </c>
      <c r="E1278" t="n">
        <v>23996</v>
      </c>
      <c r="F1278" t="inlineStr">
        <is>
          <t>Otros cargos/Oscar Sobrino</t>
        </is>
      </c>
      <c r="G1278" s="234" t="n">
        <v>45755</v>
      </c>
      <c r="H1278" s="234" t="n">
        <v>45767</v>
      </c>
      <c r="I1278" t="inlineStr">
        <is>
          <t>VLO</t>
        </is>
      </c>
      <c r="J1278">
        <f>_xlfn.XLOOKUP(I1278,AS:AS,AU:AU)</f>
        <v/>
      </c>
      <c r="K1278" t="inlineStr">
        <is>
          <t>USD</t>
        </is>
      </c>
      <c r="L1278" s="238" t="n">
        <v>30</v>
      </c>
      <c r="M1278">
        <f>L1278*_xlfn.XLOOKUP(K1278,AM:AM,AN:AN)</f>
        <v/>
      </c>
      <c r="N1278">
        <f>L1278*_xlfn.XLOOKUP(K1278,AM:AM,AO:AO)</f>
        <v/>
      </c>
      <c r="O1278" s="238" t="n">
        <v>0</v>
      </c>
      <c r="P1278">
        <f>O1278*_xlfn.XLOOKUP(K1278,AM:AM,AN:AN)</f>
        <v/>
      </c>
      <c r="Q1278">
        <f>O1278*_xlfn.XLOOKUP(K1278,AM:AM,AO:AO)</f>
        <v/>
      </c>
      <c r="R1278">
        <f>_xlfn.XLOOKUP(E1278,AF:AF,AG:AG)</f>
        <v/>
      </c>
      <c r="S1278">
        <f>_xlfn.XLOOKUP(E1278,AF:AF,AI:AI)</f>
        <v/>
      </c>
      <c r="T1278">
        <f>WEEKNUM(G1278)</f>
        <v/>
      </c>
      <c r="U1278">
        <f>YEAR(G1278)</f>
        <v/>
      </c>
      <c r="V1278" s="117">
        <f>IFERROR(Q1278/N1278,"0")</f>
        <v/>
      </c>
    </row>
    <row r="1279">
      <c r="A1279">
        <f>_xlfn.XLOOKUP(D1279,BN:BN,BO:BO)</f>
        <v/>
      </c>
      <c r="B1279" t="inlineStr">
        <is>
          <t>LLC</t>
        </is>
      </c>
      <c r="C1279" t="n">
        <v>150</v>
      </c>
      <c r="D1279">
        <f>_xlfn.XLOOKUP(C1279,BH:BH,BI:BI)</f>
        <v/>
      </c>
      <c r="E1279" t="n">
        <v>25694</v>
      </c>
      <c r="F1279" t="inlineStr">
        <is>
          <t>Vuelo PTY-GRU-PTY/Rodrigo Sobrino</t>
        </is>
      </c>
      <c r="G1279" s="234" t="n">
        <v>45755</v>
      </c>
      <c r="H1279" s="234" t="n">
        <v>45767</v>
      </c>
      <c r="I1279" t="inlineStr">
        <is>
          <t>VLO</t>
        </is>
      </c>
      <c r="J1279">
        <f>_xlfn.XLOOKUP(I1279,AS:AS,AU:AU)</f>
        <v/>
      </c>
      <c r="K1279" t="inlineStr">
        <is>
          <t>USD</t>
        </is>
      </c>
      <c r="L1279" s="238" t="n">
        <v>579.7</v>
      </c>
      <c r="M1279">
        <f>L1279*_xlfn.XLOOKUP(K1279,AM:AM,AN:AN)</f>
        <v/>
      </c>
      <c r="N1279">
        <f>L1279*_xlfn.XLOOKUP(K1279,AM:AM,AO:AO)</f>
        <v/>
      </c>
      <c r="O1279" s="238" t="n">
        <v>0</v>
      </c>
      <c r="P1279">
        <f>O1279*_xlfn.XLOOKUP(K1279,AM:AM,AN:AN)</f>
        <v/>
      </c>
      <c r="Q1279">
        <f>O1279*_xlfn.XLOOKUP(K1279,AM:AM,AO:AO)</f>
        <v/>
      </c>
      <c r="R1279">
        <f>_xlfn.XLOOKUP(E1279,AF:AF,AG:AG)</f>
        <v/>
      </c>
      <c r="S1279">
        <f>_xlfn.XLOOKUP(E1279,AF:AF,AI:AI)</f>
        <v/>
      </c>
      <c r="T1279">
        <f>WEEKNUM(G1279)</f>
        <v/>
      </c>
      <c r="U1279">
        <f>YEAR(G1279)</f>
        <v/>
      </c>
      <c r="V1279" s="117">
        <f>IFERROR(Q1279/N1279,"0")</f>
        <v/>
      </c>
    </row>
    <row r="1280">
      <c r="A1280">
        <f>_xlfn.XLOOKUP(D1280,BN:BN,BO:BO)</f>
        <v/>
      </c>
      <c r="B1280" t="inlineStr">
        <is>
          <t>LLC</t>
        </is>
      </c>
      <c r="C1280" t="n">
        <v>150</v>
      </c>
      <c r="D1280">
        <f>_xlfn.XLOOKUP(C1280,BH:BH,BI:BI)</f>
        <v/>
      </c>
      <c r="E1280" t="n">
        <v>23996</v>
      </c>
      <c r="F1280" t="inlineStr">
        <is>
          <t>Vuelo CPT-GRU/Rodrigo Sobrino</t>
        </is>
      </c>
      <c r="G1280" s="234" t="n">
        <v>45755</v>
      </c>
      <c r="H1280" s="234" t="n">
        <v>45767</v>
      </c>
      <c r="I1280" t="inlineStr">
        <is>
          <t>VLO</t>
        </is>
      </c>
      <c r="J1280">
        <f>_xlfn.XLOOKUP(I1280,AS:AS,AU:AU)</f>
        <v/>
      </c>
      <c r="K1280" t="inlineStr">
        <is>
          <t>USD</t>
        </is>
      </c>
      <c r="L1280" s="238" t="n">
        <v>531</v>
      </c>
      <c r="M1280">
        <f>L1280*_xlfn.XLOOKUP(K1280,AM:AM,AN:AN)</f>
        <v/>
      </c>
      <c r="N1280">
        <f>L1280*_xlfn.XLOOKUP(K1280,AM:AM,AO:AO)</f>
        <v/>
      </c>
      <c r="O1280" s="238" t="n">
        <v>0</v>
      </c>
      <c r="P1280">
        <f>O1280*_xlfn.XLOOKUP(K1280,AM:AM,AN:AN)</f>
        <v/>
      </c>
      <c r="Q1280">
        <f>O1280*_xlfn.XLOOKUP(K1280,AM:AM,AO:AO)</f>
        <v/>
      </c>
      <c r="R1280">
        <f>_xlfn.XLOOKUP(E1280,AF:AF,AG:AG)</f>
        <v/>
      </c>
      <c r="S1280">
        <f>_xlfn.XLOOKUP(E1280,AF:AF,AI:AI)</f>
        <v/>
      </c>
      <c r="T1280">
        <f>WEEKNUM(G1280)</f>
        <v/>
      </c>
      <c r="U1280">
        <f>YEAR(G1280)</f>
        <v/>
      </c>
      <c r="V1280" s="117">
        <f>IFERROR(Q1280/N1280,"0")</f>
        <v/>
      </c>
    </row>
    <row r="1281">
      <c r="A1281">
        <f>_xlfn.XLOOKUP(D1281,BN:BN,BO:BO)</f>
        <v/>
      </c>
      <c r="B1281" t="inlineStr">
        <is>
          <t>LLC</t>
        </is>
      </c>
      <c r="C1281" t="n">
        <v>150</v>
      </c>
      <c r="D1281">
        <f>_xlfn.XLOOKUP(C1281,BH:BH,BI:BI)</f>
        <v/>
      </c>
      <c r="E1281" t="n">
        <v>23996</v>
      </c>
      <c r="F1281" t="inlineStr">
        <is>
          <t>Vuelo GRU-CPT/Rodrigo Sobrino</t>
        </is>
      </c>
      <c r="G1281" s="234" t="n">
        <v>45755</v>
      </c>
      <c r="H1281" s="234" t="n">
        <v>45767</v>
      </c>
      <c r="I1281" t="inlineStr">
        <is>
          <t>VLO</t>
        </is>
      </c>
      <c r="J1281">
        <f>_xlfn.XLOOKUP(I1281,AS:AS,AU:AU)</f>
        <v/>
      </c>
      <c r="K1281" t="inlineStr">
        <is>
          <t>USD</t>
        </is>
      </c>
      <c r="L1281" s="238" t="n">
        <v>2738.4</v>
      </c>
      <c r="M1281">
        <f>L1281*_xlfn.XLOOKUP(K1281,AM:AM,AN:AN)</f>
        <v/>
      </c>
      <c r="N1281">
        <f>L1281*_xlfn.XLOOKUP(K1281,AM:AM,AO:AO)</f>
        <v/>
      </c>
      <c r="O1281" s="238" t="n">
        <v>0</v>
      </c>
      <c r="P1281">
        <f>O1281*_xlfn.XLOOKUP(K1281,AM:AM,AN:AN)</f>
        <v/>
      </c>
      <c r="Q1281">
        <f>O1281*_xlfn.XLOOKUP(K1281,AM:AM,AO:AO)</f>
        <v/>
      </c>
      <c r="R1281">
        <f>_xlfn.XLOOKUP(E1281,AF:AF,AG:AG)</f>
        <v/>
      </c>
      <c r="S1281">
        <f>_xlfn.XLOOKUP(E1281,AF:AF,AI:AI)</f>
        <v/>
      </c>
      <c r="T1281">
        <f>WEEKNUM(G1281)</f>
        <v/>
      </c>
      <c r="U1281">
        <f>YEAR(G1281)</f>
        <v/>
      </c>
      <c r="V1281" s="117">
        <f>IFERROR(Q1281/N1281,"0")</f>
        <v/>
      </c>
    </row>
    <row r="1282">
      <c r="A1282">
        <f>_xlfn.XLOOKUP(D1282,BN:BN,BO:BO)</f>
        <v/>
      </c>
      <c r="B1282" t="inlineStr">
        <is>
          <t>LLC</t>
        </is>
      </c>
      <c r="C1282" t="n">
        <v>150</v>
      </c>
      <c r="D1282">
        <f>_xlfn.XLOOKUP(C1282,BH:BH,BI:BI)</f>
        <v/>
      </c>
      <c r="E1282" t="n">
        <v>23996</v>
      </c>
      <c r="F1282" t="inlineStr">
        <is>
          <t>Otros cargos/Rodrigo Sobrino</t>
        </is>
      </c>
      <c r="G1282" s="234" t="n">
        <v>45755</v>
      </c>
      <c r="H1282" s="234" t="n">
        <v>45767</v>
      </c>
      <c r="I1282" t="inlineStr">
        <is>
          <t>VLO</t>
        </is>
      </c>
      <c r="J1282">
        <f>_xlfn.XLOOKUP(I1282,AS:AS,AU:AU)</f>
        <v/>
      </c>
      <c r="K1282" t="inlineStr">
        <is>
          <t>USD</t>
        </is>
      </c>
      <c r="L1282" s="238" t="n">
        <v>30</v>
      </c>
      <c r="M1282">
        <f>L1282*_xlfn.XLOOKUP(K1282,AM:AM,AN:AN)</f>
        <v/>
      </c>
      <c r="N1282">
        <f>L1282*_xlfn.XLOOKUP(K1282,AM:AM,AO:AO)</f>
        <v/>
      </c>
      <c r="O1282" s="238" t="n">
        <v>0</v>
      </c>
      <c r="P1282">
        <f>O1282*_xlfn.XLOOKUP(K1282,AM:AM,AN:AN)</f>
        <v/>
      </c>
      <c r="Q1282">
        <f>O1282*_xlfn.XLOOKUP(K1282,AM:AM,AO:AO)</f>
        <v/>
      </c>
      <c r="R1282">
        <f>_xlfn.XLOOKUP(E1282,AF:AF,AG:AG)</f>
        <v/>
      </c>
      <c r="S1282">
        <f>_xlfn.XLOOKUP(E1282,AF:AF,AI:AI)</f>
        <v/>
      </c>
      <c r="T1282">
        <f>WEEKNUM(G1282)</f>
        <v/>
      </c>
      <c r="U1282">
        <f>YEAR(G1282)</f>
        <v/>
      </c>
      <c r="V1282" s="117">
        <f>IFERROR(Q1282/N1282,"0")</f>
        <v/>
      </c>
    </row>
    <row r="1283">
      <c r="A1283">
        <f>_xlfn.XLOOKUP(D1283,BN:BN,BO:BO)</f>
        <v/>
      </c>
      <c r="B1283" t="inlineStr">
        <is>
          <t>LLC</t>
        </is>
      </c>
      <c r="C1283" t="n">
        <v>150</v>
      </c>
      <c r="D1283">
        <f>_xlfn.XLOOKUP(C1283,BH:BH,BI:BI)</f>
        <v/>
      </c>
      <c r="E1283" t="n">
        <v>25694</v>
      </c>
      <c r="F1283" t="inlineStr">
        <is>
          <t>Vuelo PTY-GRU-PTY/Sara Sobrino</t>
        </is>
      </c>
      <c r="G1283" s="234" t="n">
        <v>45755</v>
      </c>
      <c r="H1283" s="234" t="n">
        <v>45767</v>
      </c>
      <c r="I1283" t="inlineStr">
        <is>
          <t>VLO</t>
        </is>
      </c>
      <c r="J1283">
        <f>_xlfn.XLOOKUP(I1283,AS:AS,AU:AU)</f>
        <v/>
      </c>
      <c r="K1283" t="inlineStr">
        <is>
          <t>USD</t>
        </is>
      </c>
      <c r="L1283" s="238" t="n">
        <v>579.7</v>
      </c>
      <c r="M1283">
        <f>L1283*_xlfn.XLOOKUP(K1283,AM:AM,AN:AN)</f>
        <v/>
      </c>
      <c r="N1283">
        <f>L1283*_xlfn.XLOOKUP(K1283,AM:AM,AO:AO)</f>
        <v/>
      </c>
      <c r="O1283" s="238" t="n">
        <v>0</v>
      </c>
      <c r="P1283">
        <f>O1283*_xlfn.XLOOKUP(K1283,AM:AM,AN:AN)</f>
        <v/>
      </c>
      <c r="Q1283">
        <f>O1283*_xlfn.XLOOKUP(K1283,AM:AM,AO:AO)</f>
        <v/>
      </c>
      <c r="R1283">
        <f>_xlfn.XLOOKUP(E1283,AF:AF,AG:AG)</f>
        <v/>
      </c>
      <c r="S1283">
        <f>_xlfn.XLOOKUP(E1283,AF:AF,AI:AI)</f>
        <v/>
      </c>
      <c r="T1283">
        <f>WEEKNUM(G1283)</f>
        <v/>
      </c>
      <c r="U1283">
        <f>YEAR(G1283)</f>
        <v/>
      </c>
      <c r="V1283" s="117">
        <f>IFERROR(Q1283/N1283,"0")</f>
        <v/>
      </c>
    </row>
    <row r="1284">
      <c r="A1284">
        <f>_xlfn.XLOOKUP(D1284,BN:BN,BO:BO)</f>
        <v/>
      </c>
      <c r="B1284" t="inlineStr">
        <is>
          <t>LLC</t>
        </is>
      </c>
      <c r="C1284" t="n">
        <v>150</v>
      </c>
      <c r="D1284">
        <f>_xlfn.XLOOKUP(C1284,BH:BH,BI:BI)</f>
        <v/>
      </c>
      <c r="E1284" t="n">
        <v>23996</v>
      </c>
      <c r="F1284" t="inlineStr">
        <is>
          <t>Vuelo CPT-GRU/Sara Sobrino</t>
        </is>
      </c>
      <c r="G1284" s="234" t="n">
        <v>45755</v>
      </c>
      <c r="H1284" s="234" t="n">
        <v>45767</v>
      </c>
      <c r="I1284" t="inlineStr">
        <is>
          <t>VLO</t>
        </is>
      </c>
      <c r="J1284">
        <f>_xlfn.XLOOKUP(I1284,AS:AS,AU:AU)</f>
        <v/>
      </c>
      <c r="K1284" t="inlineStr">
        <is>
          <t>USD</t>
        </is>
      </c>
      <c r="L1284" s="238" t="n">
        <v>531</v>
      </c>
      <c r="M1284">
        <f>L1284*_xlfn.XLOOKUP(K1284,AM:AM,AN:AN)</f>
        <v/>
      </c>
      <c r="N1284">
        <f>L1284*_xlfn.XLOOKUP(K1284,AM:AM,AO:AO)</f>
        <v/>
      </c>
      <c r="O1284" s="238" t="n">
        <v>0</v>
      </c>
      <c r="P1284">
        <f>O1284*_xlfn.XLOOKUP(K1284,AM:AM,AN:AN)</f>
        <v/>
      </c>
      <c r="Q1284">
        <f>O1284*_xlfn.XLOOKUP(K1284,AM:AM,AO:AO)</f>
        <v/>
      </c>
      <c r="R1284">
        <f>_xlfn.XLOOKUP(E1284,AF:AF,AG:AG)</f>
        <v/>
      </c>
      <c r="S1284">
        <f>_xlfn.XLOOKUP(E1284,AF:AF,AI:AI)</f>
        <v/>
      </c>
      <c r="T1284">
        <f>WEEKNUM(G1284)</f>
        <v/>
      </c>
      <c r="U1284">
        <f>YEAR(G1284)</f>
        <v/>
      </c>
      <c r="V1284" s="117">
        <f>IFERROR(Q1284/N1284,"0")</f>
        <v/>
      </c>
    </row>
    <row r="1285">
      <c r="A1285">
        <f>_xlfn.XLOOKUP(D1285,BN:BN,BO:BO)</f>
        <v/>
      </c>
      <c r="B1285" t="inlineStr">
        <is>
          <t>LLC</t>
        </is>
      </c>
      <c r="C1285" t="n">
        <v>150</v>
      </c>
      <c r="D1285">
        <f>_xlfn.XLOOKUP(C1285,BH:BH,BI:BI)</f>
        <v/>
      </c>
      <c r="E1285" t="n">
        <v>23996</v>
      </c>
      <c r="F1285" t="inlineStr">
        <is>
          <t>Vuelo GRU-CPT/Sara Sobrino</t>
        </is>
      </c>
      <c r="G1285" s="234" t="n">
        <v>45755</v>
      </c>
      <c r="H1285" s="234" t="n">
        <v>45767</v>
      </c>
      <c r="I1285" t="inlineStr">
        <is>
          <t>VLO</t>
        </is>
      </c>
      <c r="J1285">
        <f>_xlfn.XLOOKUP(I1285,AS:AS,AU:AU)</f>
        <v/>
      </c>
      <c r="K1285" t="inlineStr">
        <is>
          <t>USD</t>
        </is>
      </c>
      <c r="L1285" s="238" t="n">
        <v>2738.4</v>
      </c>
      <c r="M1285">
        <f>L1285*_xlfn.XLOOKUP(K1285,AM:AM,AN:AN)</f>
        <v/>
      </c>
      <c r="N1285">
        <f>L1285*_xlfn.XLOOKUP(K1285,AM:AM,AO:AO)</f>
        <v/>
      </c>
      <c r="O1285" s="238" t="n">
        <v>0</v>
      </c>
      <c r="P1285">
        <f>O1285*_xlfn.XLOOKUP(K1285,AM:AM,AN:AN)</f>
        <v/>
      </c>
      <c r="Q1285">
        <f>O1285*_xlfn.XLOOKUP(K1285,AM:AM,AO:AO)</f>
        <v/>
      </c>
      <c r="R1285">
        <f>_xlfn.XLOOKUP(E1285,AF:AF,AG:AG)</f>
        <v/>
      </c>
      <c r="S1285">
        <f>_xlfn.XLOOKUP(E1285,AF:AF,AI:AI)</f>
        <v/>
      </c>
      <c r="T1285">
        <f>WEEKNUM(G1285)</f>
        <v/>
      </c>
      <c r="U1285">
        <f>YEAR(G1285)</f>
        <v/>
      </c>
      <c r="V1285" s="117">
        <f>IFERROR(Q1285/N1285,"0")</f>
        <v/>
      </c>
    </row>
    <row r="1286">
      <c r="A1286">
        <f>_xlfn.XLOOKUP(D1286,BN:BN,BO:BO)</f>
        <v/>
      </c>
      <c r="B1286" t="inlineStr">
        <is>
          <t>LLC</t>
        </is>
      </c>
      <c r="C1286" t="n">
        <v>150</v>
      </c>
      <c r="D1286">
        <f>_xlfn.XLOOKUP(C1286,BH:BH,BI:BI)</f>
        <v/>
      </c>
      <c r="E1286" t="n">
        <v>23996</v>
      </c>
      <c r="F1286" t="inlineStr">
        <is>
          <t>Otros cargos/Sara Sobrino</t>
        </is>
      </c>
      <c r="G1286" s="234" t="n">
        <v>45755</v>
      </c>
      <c r="H1286" s="234" t="n">
        <v>45767</v>
      </c>
      <c r="I1286" t="inlineStr">
        <is>
          <t>VLO</t>
        </is>
      </c>
      <c r="J1286">
        <f>_xlfn.XLOOKUP(I1286,AS:AS,AU:AU)</f>
        <v/>
      </c>
      <c r="K1286" t="inlineStr">
        <is>
          <t>USD</t>
        </is>
      </c>
      <c r="L1286" s="238" t="n">
        <v>30</v>
      </c>
      <c r="M1286">
        <f>L1286*_xlfn.XLOOKUP(K1286,AM:AM,AN:AN)</f>
        <v/>
      </c>
      <c r="N1286">
        <f>L1286*_xlfn.XLOOKUP(K1286,AM:AM,AO:AO)</f>
        <v/>
      </c>
      <c r="O1286" s="238" t="n">
        <v>0</v>
      </c>
      <c r="P1286">
        <f>O1286*_xlfn.XLOOKUP(K1286,AM:AM,AN:AN)</f>
        <v/>
      </c>
      <c r="Q1286">
        <f>O1286*_xlfn.XLOOKUP(K1286,AM:AM,AO:AO)</f>
        <v/>
      </c>
      <c r="R1286">
        <f>_xlfn.XLOOKUP(E1286,AF:AF,AG:AG)</f>
        <v/>
      </c>
      <c r="S1286">
        <f>_xlfn.XLOOKUP(E1286,AF:AF,AI:AI)</f>
        <v/>
      </c>
      <c r="T1286">
        <f>WEEKNUM(G1286)</f>
        <v/>
      </c>
      <c r="U1286">
        <f>YEAR(G1286)</f>
        <v/>
      </c>
      <c r="V1286" s="117">
        <f>IFERROR(Q1286/N1286,"0")</f>
        <v/>
      </c>
    </row>
    <row r="1287">
      <c r="A1287">
        <f>_xlfn.XLOOKUP(D1287,BN:BN,BO:BO)</f>
        <v/>
      </c>
      <c r="B1287" t="inlineStr">
        <is>
          <t>LLC</t>
        </is>
      </c>
      <c r="C1287" t="n">
        <v>150</v>
      </c>
      <c r="D1287">
        <f>_xlfn.XLOOKUP(C1287,BH:BH,BI:BI)</f>
        <v/>
      </c>
      <c r="E1287" t="n">
        <v>25694</v>
      </c>
      <c r="F1287" t="inlineStr">
        <is>
          <t>Vuelo PTY-GRU-PTY/Emilio Sobrino</t>
        </is>
      </c>
      <c r="G1287" s="234" t="n">
        <v>45755</v>
      </c>
      <c r="H1287" s="234" t="n">
        <v>45767</v>
      </c>
      <c r="I1287" t="inlineStr">
        <is>
          <t>VLO</t>
        </is>
      </c>
      <c r="J1287">
        <f>_xlfn.XLOOKUP(I1287,AS:AS,AU:AU)</f>
        <v/>
      </c>
      <c r="K1287" t="inlineStr">
        <is>
          <t>USD</t>
        </is>
      </c>
      <c r="L1287" s="238" t="n">
        <v>579.7</v>
      </c>
      <c r="M1287">
        <f>L1287*_xlfn.XLOOKUP(K1287,AM:AM,AN:AN)</f>
        <v/>
      </c>
      <c r="N1287">
        <f>L1287*_xlfn.XLOOKUP(K1287,AM:AM,AO:AO)</f>
        <v/>
      </c>
      <c r="O1287" s="238" t="n">
        <v>0</v>
      </c>
      <c r="P1287">
        <f>O1287*_xlfn.XLOOKUP(K1287,AM:AM,AN:AN)</f>
        <v/>
      </c>
      <c r="Q1287">
        <f>O1287*_xlfn.XLOOKUP(K1287,AM:AM,AO:AO)</f>
        <v/>
      </c>
      <c r="R1287">
        <f>_xlfn.XLOOKUP(E1287,AF:AF,AG:AG)</f>
        <v/>
      </c>
      <c r="S1287">
        <f>_xlfn.XLOOKUP(E1287,AF:AF,AI:AI)</f>
        <v/>
      </c>
      <c r="T1287">
        <f>WEEKNUM(G1287)</f>
        <v/>
      </c>
      <c r="U1287">
        <f>YEAR(G1287)</f>
        <v/>
      </c>
      <c r="V1287" s="117">
        <f>IFERROR(Q1287/N1287,"0")</f>
        <v/>
      </c>
    </row>
    <row r="1288">
      <c r="A1288">
        <f>_xlfn.XLOOKUP(D1288,BN:BN,BO:BO)</f>
        <v/>
      </c>
      <c r="B1288" t="inlineStr">
        <is>
          <t>LLC</t>
        </is>
      </c>
      <c r="C1288" t="n">
        <v>150</v>
      </c>
      <c r="D1288">
        <f>_xlfn.XLOOKUP(C1288,BH:BH,BI:BI)</f>
        <v/>
      </c>
      <c r="E1288" t="n">
        <v>23996</v>
      </c>
      <c r="F1288" t="inlineStr">
        <is>
          <t>Vuelo CPT-GRU/Emilio Sobrino</t>
        </is>
      </c>
      <c r="G1288" s="234" t="n">
        <v>45755</v>
      </c>
      <c r="H1288" s="234" t="n">
        <v>45767</v>
      </c>
      <c r="I1288" t="inlineStr">
        <is>
          <t>VLO</t>
        </is>
      </c>
      <c r="J1288">
        <f>_xlfn.XLOOKUP(I1288,AS:AS,AU:AU)</f>
        <v/>
      </c>
      <c r="K1288" t="inlineStr">
        <is>
          <t>USD</t>
        </is>
      </c>
      <c r="L1288" s="238" t="n">
        <v>531</v>
      </c>
      <c r="M1288">
        <f>L1288*_xlfn.XLOOKUP(K1288,AM:AM,AN:AN)</f>
        <v/>
      </c>
      <c r="N1288">
        <f>L1288*_xlfn.XLOOKUP(K1288,AM:AM,AO:AO)</f>
        <v/>
      </c>
      <c r="O1288" s="238" t="n">
        <v>0</v>
      </c>
      <c r="P1288">
        <f>O1288*_xlfn.XLOOKUP(K1288,AM:AM,AN:AN)</f>
        <v/>
      </c>
      <c r="Q1288">
        <f>O1288*_xlfn.XLOOKUP(K1288,AM:AM,AO:AO)</f>
        <v/>
      </c>
      <c r="R1288">
        <f>_xlfn.XLOOKUP(E1288,AF:AF,AG:AG)</f>
        <v/>
      </c>
      <c r="S1288">
        <f>_xlfn.XLOOKUP(E1288,AF:AF,AI:AI)</f>
        <v/>
      </c>
      <c r="T1288">
        <f>WEEKNUM(G1288)</f>
        <v/>
      </c>
      <c r="U1288">
        <f>YEAR(G1288)</f>
        <v/>
      </c>
      <c r="V1288" s="117">
        <f>IFERROR(Q1288/N1288,"0")</f>
        <v/>
      </c>
    </row>
    <row r="1289">
      <c r="A1289">
        <f>_xlfn.XLOOKUP(D1289,BN:BN,BO:BO)</f>
        <v/>
      </c>
      <c r="B1289" t="inlineStr">
        <is>
          <t>LLC</t>
        </is>
      </c>
      <c r="C1289" t="n">
        <v>150</v>
      </c>
      <c r="D1289">
        <f>_xlfn.XLOOKUP(C1289,BH:BH,BI:BI)</f>
        <v/>
      </c>
      <c r="E1289" t="n">
        <v>23996</v>
      </c>
      <c r="F1289" t="inlineStr">
        <is>
          <t>Vuelo GRU-CPT/Emilio Sobrino</t>
        </is>
      </c>
      <c r="G1289" s="234" t="n">
        <v>45755</v>
      </c>
      <c r="H1289" s="234" t="n">
        <v>45767</v>
      </c>
      <c r="I1289" t="inlineStr">
        <is>
          <t>VLO</t>
        </is>
      </c>
      <c r="J1289">
        <f>_xlfn.XLOOKUP(I1289,AS:AS,AU:AU)</f>
        <v/>
      </c>
      <c r="K1289" t="inlineStr">
        <is>
          <t>USD</t>
        </is>
      </c>
      <c r="L1289" s="238" t="n">
        <v>2738.4</v>
      </c>
      <c r="M1289">
        <f>L1289*_xlfn.XLOOKUP(K1289,AM:AM,AN:AN)</f>
        <v/>
      </c>
      <c r="N1289">
        <f>L1289*_xlfn.XLOOKUP(K1289,AM:AM,AO:AO)</f>
        <v/>
      </c>
      <c r="O1289" s="238" t="n">
        <v>0</v>
      </c>
      <c r="P1289">
        <f>O1289*_xlfn.XLOOKUP(K1289,AM:AM,AN:AN)</f>
        <v/>
      </c>
      <c r="Q1289">
        <f>O1289*_xlfn.XLOOKUP(K1289,AM:AM,AO:AO)</f>
        <v/>
      </c>
      <c r="R1289">
        <f>_xlfn.XLOOKUP(E1289,AF:AF,AG:AG)</f>
        <v/>
      </c>
      <c r="S1289">
        <f>_xlfn.XLOOKUP(E1289,AF:AF,AI:AI)</f>
        <v/>
      </c>
      <c r="T1289">
        <f>WEEKNUM(G1289)</f>
        <v/>
      </c>
      <c r="U1289">
        <f>YEAR(G1289)</f>
        <v/>
      </c>
      <c r="V1289" s="117">
        <f>IFERROR(Q1289/N1289,"0")</f>
        <v/>
      </c>
    </row>
    <row r="1290">
      <c r="A1290">
        <f>_xlfn.XLOOKUP(D1290,BN:BN,BO:BO)</f>
        <v/>
      </c>
      <c r="B1290" t="inlineStr">
        <is>
          <t>LLC</t>
        </is>
      </c>
      <c r="C1290" t="n">
        <v>150</v>
      </c>
      <c r="D1290">
        <f>_xlfn.XLOOKUP(C1290,BH:BH,BI:BI)</f>
        <v/>
      </c>
      <c r="E1290" t="n">
        <v>23996</v>
      </c>
      <c r="F1290" t="inlineStr">
        <is>
          <t>Otros cargos/Emilio Gulias</t>
        </is>
      </c>
      <c r="G1290" s="234" t="n">
        <v>45755</v>
      </c>
      <c r="H1290" s="234" t="n">
        <v>45767</v>
      </c>
      <c r="I1290" t="inlineStr">
        <is>
          <t>VLO</t>
        </is>
      </c>
      <c r="J1290">
        <f>_xlfn.XLOOKUP(I1290,AS:AS,AU:AU)</f>
        <v/>
      </c>
      <c r="K1290" t="inlineStr">
        <is>
          <t>USD</t>
        </is>
      </c>
      <c r="L1290" s="238" t="n">
        <v>30</v>
      </c>
      <c r="M1290">
        <f>L1290*_xlfn.XLOOKUP(K1290,AM:AM,AN:AN)</f>
        <v/>
      </c>
      <c r="N1290">
        <f>L1290*_xlfn.XLOOKUP(K1290,AM:AM,AO:AO)</f>
        <v/>
      </c>
      <c r="O1290" s="238" t="n">
        <v>0</v>
      </c>
      <c r="P1290">
        <f>O1290*_xlfn.XLOOKUP(K1290,AM:AM,AN:AN)</f>
        <v/>
      </c>
      <c r="Q1290">
        <f>O1290*_xlfn.XLOOKUP(K1290,AM:AM,AO:AO)</f>
        <v/>
      </c>
      <c r="R1290">
        <f>_xlfn.XLOOKUP(E1290,AF:AF,AG:AG)</f>
        <v/>
      </c>
      <c r="S1290">
        <f>_xlfn.XLOOKUP(E1290,AF:AF,AI:AI)</f>
        <v/>
      </c>
      <c r="T1290">
        <f>WEEKNUM(G1290)</f>
        <v/>
      </c>
      <c r="U1290">
        <f>YEAR(G1290)</f>
        <v/>
      </c>
      <c r="V1290" s="117">
        <f>IFERROR(Q1290/N1290,"0")</f>
        <v/>
      </c>
    </row>
    <row r="1291">
      <c r="A1291">
        <f>_xlfn.XLOOKUP(D1291,BN:BN,BO:BO)</f>
        <v/>
      </c>
      <c r="B1291" t="inlineStr">
        <is>
          <t>LLC</t>
        </is>
      </c>
      <c r="C1291" t="n">
        <v>150</v>
      </c>
      <c r="D1291">
        <f>_xlfn.XLOOKUP(C1291,BH:BH,BI:BI)</f>
        <v/>
      </c>
      <c r="E1291" t="n">
        <v>0</v>
      </c>
      <c r="F1291" t="inlineStr">
        <is>
          <t>Comisión Extra, Operador Triumph África</t>
        </is>
      </c>
      <c r="G1291" s="234" t="n">
        <v>45755</v>
      </c>
      <c r="H1291" s="234" t="n">
        <v>45767</v>
      </c>
      <c r="I1291" t="inlineStr">
        <is>
          <t>HPS</t>
        </is>
      </c>
      <c r="J1291">
        <f>_xlfn.XLOOKUP(I1291,AS:AS,AU:AU)</f>
        <v/>
      </c>
      <c r="K1291" t="inlineStr">
        <is>
          <t>USD</t>
        </is>
      </c>
      <c r="L1291" s="238" t="n">
        <v>2219.93</v>
      </c>
      <c r="M1291">
        <f>L1291*_xlfn.XLOOKUP(K1291,AM:AM,AN:AN)</f>
        <v/>
      </c>
      <c r="N1291">
        <f>L1291*_xlfn.XLOOKUP(K1291,AM:AM,AO:AO)</f>
        <v/>
      </c>
      <c r="O1291" s="238" t="n">
        <v>2219.93</v>
      </c>
      <c r="P1291">
        <f>O1291*_xlfn.XLOOKUP(K1291,AM:AM,AN:AN)</f>
        <v/>
      </c>
      <c r="Q1291">
        <f>O1291*_xlfn.XLOOKUP(K1291,AM:AM,AO:AO)</f>
        <v/>
      </c>
      <c r="R1291">
        <f>_xlfn.XLOOKUP(E1291,AF:AF,AG:AG)</f>
        <v/>
      </c>
      <c r="S1291">
        <f>_xlfn.XLOOKUP(E1291,AF:AF,AI:AI)</f>
        <v/>
      </c>
      <c r="T1291">
        <f>WEEKNUM(G1291)</f>
        <v/>
      </c>
      <c r="U1291">
        <f>YEAR(G1291)</f>
        <v/>
      </c>
      <c r="V1291" s="117">
        <f>IFERROR(Q1291/N1291,"0")</f>
        <v/>
      </c>
    </row>
    <row r="1292">
      <c r="A1292">
        <f>_xlfn.XLOOKUP(D1292,BN:BN,BO:BO)</f>
        <v/>
      </c>
      <c r="B1292" t="inlineStr">
        <is>
          <t>LLC</t>
        </is>
      </c>
      <c r="C1292" t="n">
        <v>151</v>
      </c>
      <c r="D1292">
        <f>_xlfn.XLOOKUP(C1292,BH:BH,BI:BI)</f>
        <v/>
      </c>
      <c r="E1292" t="n">
        <v>25762</v>
      </c>
      <c r="F1292" t="inlineStr">
        <is>
          <t>Four Seasons Astir Palace</t>
        </is>
      </c>
      <c r="G1292" s="234" t="n">
        <v>45814</v>
      </c>
      <c r="H1292" s="234" t="n">
        <v>45817</v>
      </c>
      <c r="I1292" t="inlineStr">
        <is>
          <t>HTL</t>
        </is>
      </c>
      <c r="J1292">
        <f>_xlfn.XLOOKUP(I1292,AS:AS,AU:AU)</f>
        <v/>
      </c>
      <c r="K1292" t="inlineStr">
        <is>
          <t>EUR</t>
        </is>
      </c>
      <c r="L1292" s="238" t="n">
        <v>11673.64</v>
      </c>
      <c r="M1292">
        <f>L1292*_xlfn.XLOOKUP(K1292,AM:AM,AN:AN)</f>
        <v/>
      </c>
      <c r="N1292">
        <f>L1292*_xlfn.XLOOKUP(K1292,AM:AM,AO:AO)</f>
        <v/>
      </c>
      <c r="O1292" s="238" t="n">
        <v>1009.66</v>
      </c>
      <c r="P1292">
        <f>O1292*_xlfn.XLOOKUP(K1292,AM:AM,AN:AN)</f>
        <v/>
      </c>
      <c r="Q1292">
        <f>O1292*_xlfn.XLOOKUP(K1292,AM:AM,AO:AO)</f>
        <v/>
      </c>
      <c r="R1292">
        <f>_xlfn.XLOOKUP(E1292,AF:AF,AG:AG)</f>
        <v/>
      </c>
      <c r="S1292">
        <f>_xlfn.XLOOKUP(E1292,AF:AF,AI:AI)</f>
        <v/>
      </c>
      <c r="T1292">
        <f>WEEKNUM(G1292)</f>
        <v/>
      </c>
      <c r="U1292">
        <f>YEAR(G1292)</f>
        <v/>
      </c>
      <c r="V1292" s="117">
        <f>IFERROR(Q1292/N1292,"0")</f>
        <v/>
      </c>
    </row>
    <row r="1293">
      <c r="A1293">
        <f>_xlfn.XLOOKUP(D1293,BN:BN,BO:BO)</f>
        <v/>
      </c>
      <c r="B1293" t="inlineStr">
        <is>
          <t>LLC</t>
        </is>
      </c>
      <c r="C1293" t="n">
        <v>151</v>
      </c>
      <c r="D1293">
        <f>_xlfn.XLOOKUP(C1293,BH:BH,BI:BI)</f>
        <v/>
      </c>
      <c r="E1293" t="n">
        <v>25775</v>
      </c>
      <c r="F1293" t="inlineStr">
        <is>
          <t>SEEZ TRAVEL</t>
        </is>
      </c>
      <c r="G1293" s="234" t="n">
        <v>45814</v>
      </c>
      <c r="H1293" s="234" t="n">
        <v>45823</v>
      </c>
      <c r="I1293" t="inlineStr">
        <is>
          <t>PKT</t>
        </is>
      </c>
      <c r="J1293">
        <f>_xlfn.XLOOKUP(I1293,AS:AS,AU:AU)</f>
        <v/>
      </c>
      <c r="K1293" t="inlineStr">
        <is>
          <t>EUR</t>
        </is>
      </c>
      <c r="L1293" s="238" t="n">
        <v>18760</v>
      </c>
      <c r="M1293">
        <f>L1293*_xlfn.XLOOKUP(K1293,AM:AM,AN:AN)</f>
        <v/>
      </c>
      <c r="N1293">
        <f>L1293*_xlfn.XLOOKUP(K1293,AM:AM,AO:AO)</f>
        <v/>
      </c>
      <c r="O1293" s="238" t="n">
        <v>1767</v>
      </c>
      <c r="P1293">
        <f>O1293*_xlfn.XLOOKUP(K1293,AM:AM,AN:AN)</f>
        <v/>
      </c>
      <c r="Q1293">
        <f>O1293*_xlfn.XLOOKUP(K1293,AM:AM,AO:AO)</f>
        <v/>
      </c>
      <c r="R1293">
        <f>_xlfn.XLOOKUP(E1293,AF:AF,AG:AG)</f>
        <v/>
      </c>
      <c r="S1293">
        <f>_xlfn.XLOOKUP(E1293,AF:AF,AI:AI)</f>
        <v/>
      </c>
      <c r="T1293">
        <f>WEEKNUM(G1293)</f>
        <v/>
      </c>
      <c r="U1293">
        <f>YEAR(G1293)</f>
        <v/>
      </c>
      <c r="V1293" s="117">
        <f>IFERROR(Q1293/N1293,"0")</f>
        <v/>
      </c>
    </row>
    <row r="1294">
      <c r="A1294">
        <f>_xlfn.XLOOKUP(D1294,BN:BN,BO:BO)</f>
        <v/>
      </c>
      <c r="B1294" t="inlineStr">
        <is>
          <t>LLC</t>
        </is>
      </c>
      <c r="C1294" t="n">
        <v>151</v>
      </c>
      <c r="D1294">
        <f>_xlfn.XLOOKUP(C1294,BH:BH,BI:BI)</f>
        <v/>
      </c>
      <c r="E1294" t="n">
        <v>0</v>
      </c>
      <c r="F1294" t="inlineStr">
        <is>
          <t>sobre comision</t>
        </is>
      </c>
      <c r="G1294" s="234" t="n">
        <v>45814</v>
      </c>
      <c r="H1294" s="234" t="n">
        <v>45823</v>
      </c>
      <c r="I1294" t="inlineStr">
        <is>
          <t>HPS</t>
        </is>
      </c>
      <c r="J1294">
        <f>_xlfn.XLOOKUP(I1294,AS:AS,AU:AU)</f>
        <v/>
      </c>
      <c r="K1294" t="inlineStr">
        <is>
          <t>EUR</t>
        </is>
      </c>
      <c r="L1294" s="238" t="n">
        <v>211</v>
      </c>
      <c r="M1294">
        <f>L1294*_xlfn.XLOOKUP(K1294,AM:AM,AN:AN)</f>
        <v/>
      </c>
      <c r="N1294">
        <f>L1294*_xlfn.XLOOKUP(K1294,AM:AM,AO:AO)</f>
        <v/>
      </c>
      <c r="O1294" s="238" t="n">
        <v>-1090</v>
      </c>
      <c r="P1294">
        <f>O1294*_xlfn.XLOOKUP(K1294,AM:AM,AN:AN)</f>
        <v/>
      </c>
      <c r="Q1294">
        <f>O1294*_xlfn.XLOOKUP(K1294,AM:AM,AO:AO)</f>
        <v/>
      </c>
      <c r="R1294">
        <f>_xlfn.XLOOKUP(E1294,AF:AF,AG:AG)</f>
        <v/>
      </c>
      <c r="S1294">
        <f>_xlfn.XLOOKUP(E1294,AF:AF,AI:AI)</f>
        <v/>
      </c>
      <c r="T1294">
        <f>WEEKNUM(G1294)</f>
        <v/>
      </c>
      <c r="U1294">
        <f>YEAR(G1294)</f>
        <v/>
      </c>
      <c r="V1294" s="117">
        <f>IFERROR(Q1294/N1294,"0")</f>
        <v/>
      </c>
    </row>
    <row r="1295">
      <c r="A1295">
        <f>_xlfn.XLOOKUP(D1295,BN:BN,BO:BO)</f>
        <v/>
      </c>
      <c r="B1295" t="inlineStr">
        <is>
          <t>LLC</t>
        </is>
      </c>
      <c r="C1295" t="n">
        <v>152</v>
      </c>
      <c r="D1295">
        <f>_xlfn.XLOOKUP(C1295,BH:BH,BI:BI)</f>
        <v/>
      </c>
      <c r="E1295" t="n">
        <v>24495</v>
      </c>
      <c r="F1295" t="inlineStr">
        <is>
          <t>Vuelo EWR-LHR</t>
        </is>
      </c>
      <c r="G1295" s="234" t="n">
        <v>45701</v>
      </c>
      <c r="H1295" s="234" t="n">
        <v>45708</v>
      </c>
      <c r="I1295" t="inlineStr">
        <is>
          <t>VLO</t>
        </is>
      </c>
      <c r="J1295">
        <f>_xlfn.XLOOKUP(I1295,AS:AS,AU:AU)</f>
        <v/>
      </c>
      <c r="K1295" t="inlineStr">
        <is>
          <t>USD</t>
        </is>
      </c>
      <c r="L1295" s="238" t="n">
        <v>2949</v>
      </c>
      <c r="M1295">
        <f>L1295*_xlfn.XLOOKUP(K1295,AM:AM,AN:AN)</f>
        <v/>
      </c>
      <c r="N1295">
        <f>L1295*_xlfn.XLOOKUP(K1295,AM:AM,AO:AO)</f>
        <v/>
      </c>
      <c r="O1295" s="238" t="n">
        <v>0</v>
      </c>
      <c r="P1295">
        <f>O1295*_xlfn.XLOOKUP(K1295,AM:AM,AN:AN)</f>
        <v/>
      </c>
      <c r="Q1295">
        <f>O1295*_xlfn.XLOOKUP(K1295,AM:AM,AO:AO)</f>
        <v/>
      </c>
      <c r="R1295">
        <f>_xlfn.XLOOKUP(E1295,AF:AF,AG:AG)</f>
        <v/>
      </c>
      <c r="S1295">
        <f>_xlfn.XLOOKUP(E1295,AF:AF,AI:AI)</f>
        <v/>
      </c>
      <c r="T1295">
        <f>WEEKNUM(G1295)</f>
        <v/>
      </c>
      <c r="U1295">
        <f>YEAR(G1295)</f>
        <v/>
      </c>
      <c r="V1295" s="117">
        <f>IFERROR(Q1295/N1295,"0")</f>
        <v/>
      </c>
    </row>
    <row r="1296">
      <c r="A1296">
        <f>_xlfn.XLOOKUP(D1296,BN:BN,BO:BO)</f>
        <v/>
      </c>
      <c r="B1296" t="inlineStr">
        <is>
          <t>LLC</t>
        </is>
      </c>
      <c r="C1296" t="n">
        <v>153</v>
      </c>
      <c r="D1296">
        <f>_xlfn.XLOOKUP(C1296,BH:BH,BI:BI)</f>
        <v/>
      </c>
      <c r="E1296" t="n">
        <v>23789</v>
      </c>
      <c r="F1296" t="inlineStr">
        <is>
          <t xml:space="preserve">Viaje Sudafrica- CPT, Winery y Lodge </t>
        </is>
      </c>
      <c r="G1296" s="234" t="n">
        <v>46010</v>
      </c>
      <c r="H1296" s="234" t="n">
        <v>46027</v>
      </c>
      <c r="I1296" t="inlineStr">
        <is>
          <t>PKT</t>
        </is>
      </c>
      <c r="J1296">
        <f>_xlfn.XLOOKUP(I1296,AS:AS,AU:AU)</f>
        <v/>
      </c>
      <c r="K1296" t="inlineStr">
        <is>
          <t>USD</t>
        </is>
      </c>
      <c r="L1296" s="238" t="n">
        <v>35154.42</v>
      </c>
      <c r="M1296">
        <f>L1296*_xlfn.XLOOKUP(K1296,AM:AM,AN:AN)</f>
        <v/>
      </c>
      <c r="N1296">
        <f>L1296*_xlfn.XLOOKUP(K1296,AM:AM,AO:AO)</f>
        <v/>
      </c>
      <c r="O1296" s="238" t="n">
        <v>4672.42</v>
      </c>
      <c r="P1296">
        <f>O1296*_xlfn.XLOOKUP(K1296,AM:AM,AN:AN)</f>
        <v/>
      </c>
      <c r="Q1296">
        <f>O1296*_xlfn.XLOOKUP(K1296,AM:AM,AO:AO)</f>
        <v/>
      </c>
      <c r="R1296">
        <f>_xlfn.XLOOKUP(E1296,AF:AF,AG:AG)</f>
        <v/>
      </c>
      <c r="S1296">
        <f>_xlfn.XLOOKUP(E1296,AF:AF,AI:AI)</f>
        <v/>
      </c>
      <c r="T1296">
        <f>WEEKNUM(G1296)</f>
        <v/>
      </c>
      <c r="U1296">
        <f>YEAR(G1296)</f>
        <v/>
      </c>
      <c r="V1296" s="117">
        <f>IFERROR(Q1296/N1296,"0")</f>
        <v/>
      </c>
    </row>
    <row r="1297">
      <c r="A1297">
        <f>_xlfn.XLOOKUP(D1297,BN:BN,BO:BO)</f>
        <v/>
      </c>
      <c r="B1297" t="inlineStr">
        <is>
          <t>LLC</t>
        </is>
      </c>
      <c r="C1297" t="n">
        <v>153</v>
      </c>
      <c r="D1297">
        <f>_xlfn.XLOOKUP(C1297,BH:BH,BI:BI)</f>
        <v/>
      </c>
      <c r="E1297" t="n">
        <v>23966</v>
      </c>
      <c r="F1297" t="inlineStr">
        <is>
          <t>Vuelo Mex - LHR - JNB - CPT JNB- LLHR- MEX</t>
        </is>
      </c>
      <c r="G1297" s="234" t="n">
        <v>46010</v>
      </c>
      <c r="H1297" s="234" t="n">
        <v>46027</v>
      </c>
      <c r="I1297" t="inlineStr">
        <is>
          <t>VLO</t>
        </is>
      </c>
      <c r="J1297">
        <f>_xlfn.XLOOKUP(I1297,AS:AS,AU:AU)</f>
        <v/>
      </c>
      <c r="K1297" t="inlineStr">
        <is>
          <t>USD</t>
        </is>
      </c>
      <c r="L1297" s="238" t="n">
        <v>15559.29</v>
      </c>
      <c r="M1297">
        <f>L1297*_xlfn.XLOOKUP(K1297,AM:AM,AN:AN)</f>
        <v/>
      </c>
      <c r="N1297">
        <f>L1297*_xlfn.XLOOKUP(K1297,AM:AM,AO:AO)</f>
        <v/>
      </c>
      <c r="O1297" s="238" t="n">
        <v>0</v>
      </c>
      <c r="P1297">
        <f>O1297*_xlfn.XLOOKUP(K1297,AM:AM,AN:AN)</f>
        <v/>
      </c>
      <c r="Q1297">
        <f>O1297*_xlfn.XLOOKUP(K1297,AM:AM,AO:AO)</f>
        <v/>
      </c>
      <c r="R1297">
        <f>_xlfn.XLOOKUP(E1297,AF:AF,AG:AG)</f>
        <v/>
      </c>
      <c r="S1297">
        <f>_xlfn.XLOOKUP(E1297,AF:AF,AI:AI)</f>
        <v/>
      </c>
      <c r="T1297">
        <f>WEEKNUM(G1297)</f>
        <v/>
      </c>
      <c r="U1297">
        <f>YEAR(G1297)</f>
        <v/>
      </c>
      <c r="V1297" s="117">
        <f>IFERROR(Q1297/N1297,"0")</f>
        <v/>
      </c>
    </row>
    <row r="1298">
      <c r="A1298">
        <f>_xlfn.XLOOKUP(D1298,BN:BN,BO:BO)</f>
        <v/>
      </c>
      <c r="B1298" t="inlineStr">
        <is>
          <t>LLC</t>
        </is>
      </c>
      <c r="C1298" t="n">
        <v>153</v>
      </c>
      <c r="D1298">
        <f>_xlfn.XLOOKUP(C1298,BH:BH,BI:BI)</f>
        <v/>
      </c>
      <c r="E1298" t="n">
        <v>25028</v>
      </c>
      <c r="F1298" t="inlineStr">
        <is>
          <t>Vuelo JNB- CPT</t>
        </is>
      </c>
      <c r="G1298" s="234" t="n">
        <v>46010</v>
      </c>
      <c r="H1298" s="234" t="n">
        <v>46027</v>
      </c>
      <c r="I1298" t="inlineStr">
        <is>
          <t>VLO</t>
        </is>
      </c>
      <c r="J1298">
        <f>_xlfn.XLOOKUP(I1298,AS:AS,AU:AU)</f>
        <v/>
      </c>
      <c r="K1298" t="inlineStr">
        <is>
          <t>USD</t>
        </is>
      </c>
      <c r="L1298" s="238" t="n">
        <v>355.5</v>
      </c>
      <c r="M1298">
        <f>L1298*_xlfn.XLOOKUP(K1298,AM:AM,AN:AN)</f>
        <v/>
      </c>
      <c r="N1298">
        <f>L1298*_xlfn.XLOOKUP(K1298,AM:AM,AO:AO)</f>
        <v/>
      </c>
      <c r="O1298" s="238" t="n">
        <v>0</v>
      </c>
      <c r="P1298">
        <f>O1298*_xlfn.XLOOKUP(K1298,AM:AM,AN:AN)</f>
        <v/>
      </c>
      <c r="Q1298">
        <f>O1298*_xlfn.XLOOKUP(K1298,AM:AM,AO:AO)</f>
        <v/>
      </c>
      <c r="R1298">
        <f>_xlfn.XLOOKUP(E1298,AF:AF,AG:AG)</f>
        <v/>
      </c>
      <c r="S1298">
        <f>_xlfn.XLOOKUP(E1298,AF:AF,AI:AI)</f>
        <v/>
      </c>
      <c r="T1298">
        <f>WEEKNUM(G1298)</f>
        <v/>
      </c>
      <c r="U1298">
        <f>YEAR(G1298)</f>
        <v/>
      </c>
      <c r="V1298" s="117">
        <f>IFERROR(Q1298/N1298,"0")</f>
        <v/>
      </c>
    </row>
    <row r="1299">
      <c r="A1299">
        <f>_xlfn.XLOOKUP(D1299,BN:BN,BO:BO)</f>
        <v/>
      </c>
      <c r="B1299" t="inlineStr">
        <is>
          <t>LLC</t>
        </is>
      </c>
      <c r="C1299" t="n">
        <v>153</v>
      </c>
      <c r="D1299">
        <f>_xlfn.XLOOKUP(C1299,BH:BH,BI:BI)</f>
        <v/>
      </c>
      <c r="E1299" t="n">
        <v>0</v>
      </c>
      <c r="F1299" t="inlineStr">
        <is>
          <t xml:space="preserve">Fee por emisión de boletos </t>
        </is>
      </c>
      <c r="G1299" s="234" t="n">
        <v>46010</v>
      </c>
      <c r="H1299" s="234" t="n">
        <v>46027</v>
      </c>
      <c r="I1299" t="inlineStr">
        <is>
          <t>HPS</t>
        </is>
      </c>
      <c r="J1299">
        <f>_xlfn.XLOOKUP(I1299,AS:AS,AU:AU)</f>
        <v/>
      </c>
      <c r="K1299" t="inlineStr">
        <is>
          <t>USD</t>
        </is>
      </c>
      <c r="L1299" s="238" t="n">
        <v>105</v>
      </c>
      <c r="M1299">
        <f>L1299*_xlfn.XLOOKUP(K1299,AM:AM,AN:AN)</f>
        <v/>
      </c>
      <c r="N1299">
        <f>L1299*_xlfn.XLOOKUP(K1299,AM:AM,AO:AO)</f>
        <v/>
      </c>
      <c r="O1299" s="238" t="n">
        <v>105</v>
      </c>
      <c r="P1299">
        <f>O1299*_xlfn.XLOOKUP(K1299,AM:AM,AN:AN)</f>
        <v/>
      </c>
      <c r="Q1299">
        <f>O1299*_xlfn.XLOOKUP(K1299,AM:AM,AO:AO)</f>
        <v/>
      </c>
      <c r="R1299">
        <f>_xlfn.XLOOKUP(E1299,AF:AF,AG:AG)</f>
        <v/>
      </c>
      <c r="S1299">
        <f>_xlfn.XLOOKUP(E1299,AF:AF,AI:AI)</f>
        <v/>
      </c>
      <c r="T1299">
        <f>WEEKNUM(G1299)</f>
        <v/>
      </c>
      <c r="U1299">
        <f>YEAR(G1299)</f>
        <v/>
      </c>
      <c r="V1299" s="117">
        <f>IFERROR(Q1299/N1299,"0")</f>
        <v/>
      </c>
    </row>
    <row r="1300">
      <c r="A1300">
        <f>_xlfn.XLOOKUP(D1300,BN:BN,BO:BO)</f>
        <v/>
      </c>
      <c r="B1300" t="inlineStr">
        <is>
          <t>LLC</t>
        </is>
      </c>
      <c r="C1300" t="n">
        <v>154</v>
      </c>
      <c r="D1300">
        <f>_xlfn.XLOOKUP(C1300,BH:BH,BI:BI)</f>
        <v/>
      </c>
      <c r="E1300" t="n">
        <v>27306</v>
      </c>
      <c r="F1300" t="inlineStr">
        <is>
          <t>VUELOS KEF-JFK</t>
        </is>
      </c>
      <c r="G1300" s="234" t="n">
        <v>45758</v>
      </c>
      <c r="H1300" s="234" t="n">
        <v>45767</v>
      </c>
      <c r="I1300" t="inlineStr">
        <is>
          <t>VLO</t>
        </is>
      </c>
      <c r="J1300">
        <f>_xlfn.XLOOKUP(I1300,AS:AS,AU:AU)</f>
        <v/>
      </c>
      <c r="K1300" t="inlineStr">
        <is>
          <t>USD</t>
        </is>
      </c>
      <c r="L1300" s="238" t="n">
        <v>2561.62</v>
      </c>
      <c r="M1300">
        <f>L1300*_xlfn.XLOOKUP(K1300,AM:AM,AN:AN)</f>
        <v/>
      </c>
      <c r="N1300">
        <f>L1300*_xlfn.XLOOKUP(K1300,AM:AM,AO:AO)</f>
        <v/>
      </c>
      <c r="O1300" s="238" t="n">
        <v>158.34</v>
      </c>
      <c r="P1300">
        <f>O1300*_xlfn.XLOOKUP(K1300,AM:AM,AN:AN)</f>
        <v/>
      </c>
      <c r="Q1300">
        <f>O1300*_xlfn.XLOOKUP(K1300,AM:AM,AO:AO)</f>
        <v/>
      </c>
      <c r="R1300">
        <f>_xlfn.XLOOKUP(E1300,AF:AF,AG:AG)</f>
        <v/>
      </c>
      <c r="S1300">
        <f>_xlfn.XLOOKUP(E1300,AF:AF,AI:AI)</f>
        <v/>
      </c>
      <c r="T1300">
        <f>WEEKNUM(G1300)</f>
        <v/>
      </c>
      <c r="U1300">
        <f>YEAR(G1300)</f>
        <v/>
      </c>
      <c r="V1300" s="117">
        <f>IFERROR(Q1300/N1300,"0")</f>
        <v/>
      </c>
    </row>
    <row r="1301">
      <c r="A1301">
        <f>_xlfn.XLOOKUP(D1301,BN:BN,BO:BO)</f>
        <v/>
      </c>
      <c r="B1301" t="inlineStr">
        <is>
          <t>LLC</t>
        </is>
      </c>
      <c r="C1301" t="n">
        <v>154</v>
      </c>
      <c r="D1301">
        <f>_xlfn.XLOOKUP(C1301,BH:BH,BI:BI)</f>
        <v/>
      </c>
      <c r="E1301" t="n">
        <v>25240</v>
      </c>
      <c r="F1301" t="inlineStr">
        <is>
          <t xml:space="preserve">VUELO  JFK KEF  </t>
        </is>
      </c>
      <c r="G1301" s="234" t="n">
        <v>45758</v>
      </c>
      <c r="H1301" s="234" t="n">
        <v>45767</v>
      </c>
      <c r="I1301" t="inlineStr">
        <is>
          <t>VLO</t>
        </is>
      </c>
      <c r="J1301">
        <f>_xlfn.XLOOKUP(I1301,AS:AS,AU:AU)</f>
        <v/>
      </c>
      <c r="K1301" t="inlineStr">
        <is>
          <t>USD</t>
        </is>
      </c>
      <c r="L1301" s="238" t="n">
        <v>6418.8</v>
      </c>
      <c r="M1301">
        <f>L1301*_xlfn.XLOOKUP(K1301,AM:AM,AN:AN)</f>
        <v/>
      </c>
      <c r="N1301">
        <f>L1301*_xlfn.XLOOKUP(K1301,AM:AM,AO:AO)</f>
        <v/>
      </c>
      <c r="O1301" s="238" t="n">
        <v>860</v>
      </c>
      <c r="P1301">
        <f>O1301*_xlfn.XLOOKUP(K1301,AM:AM,AN:AN)</f>
        <v/>
      </c>
      <c r="Q1301">
        <f>O1301*_xlfn.XLOOKUP(K1301,AM:AM,AO:AO)</f>
        <v/>
      </c>
      <c r="R1301">
        <f>_xlfn.XLOOKUP(E1301,AF:AF,AG:AG)</f>
        <v/>
      </c>
      <c r="S1301">
        <f>_xlfn.XLOOKUP(E1301,AF:AF,AI:AI)</f>
        <v/>
      </c>
      <c r="T1301">
        <f>WEEKNUM(G1301)</f>
        <v/>
      </c>
      <c r="U1301">
        <f>YEAR(G1301)</f>
        <v/>
      </c>
      <c r="V1301" s="117">
        <f>IFERROR(Q1301/N1301,"0")</f>
        <v/>
      </c>
    </row>
    <row r="1302">
      <c r="A1302">
        <f>_xlfn.XLOOKUP(D1302,BN:BN,BO:BO)</f>
        <v/>
      </c>
      <c r="B1302" t="inlineStr">
        <is>
          <t>LLC</t>
        </is>
      </c>
      <c r="C1302" t="n">
        <v>154</v>
      </c>
      <c r="D1302">
        <f>_xlfn.XLOOKUP(C1302,BH:BH,BI:BI)</f>
        <v/>
      </c>
      <c r="E1302" t="n">
        <v>27306</v>
      </c>
      <c r="F1302" t="inlineStr">
        <is>
          <t>KEF-JFK</t>
        </is>
      </c>
      <c r="G1302" s="234" t="n">
        <v>45758</v>
      </c>
      <c r="H1302" s="234" t="n">
        <v>45767</v>
      </c>
      <c r="I1302" t="inlineStr">
        <is>
          <t>VLO</t>
        </is>
      </c>
      <c r="J1302">
        <f>_xlfn.XLOOKUP(I1302,AS:AS,AU:AU)</f>
        <v/>
      </c>
      <c r="K1302" t="inlineStr">
        <is>
          <t>USD</t>
        </is>
      </c>
      <c r="L1302" s="238" t="n">
        <v>2561.62</v>
      </c>
      <c r="M1302">
        <f>L1302*_xlfn.XLOOKUP(K1302,AM:AM,AN:AN)</f>
        <v/>
      </c>
      <c r="N1302">
        <f>L1302*_xlfn.XLOOKUP(K1302,AM:AM,AO:AO)</f>
        <v/>
      </c>
      <c r="O1302" s="238" t="n">
        <v>158.34</v>
      </c>
      <c r="P1302">
        <f>O1302*_xlfn.XLOOKUP(K1302,AM:AM,AN:AN)</f>
        <v/>
      </c>
      <c r="Q1302">
        <f>O1302*_xlfn.XLOOKUP(K1302,AM:AM,AO:AO)</f>
        <v/>
      </c>
      <c r="R1302">
        <f>_xlfn.XLOOKUP(E1302,AF:AF,AG:AG)</f>
        <v/>
      </c>
      <c r="S1302">
        <f>_xlfn.XLOOKUP(E1302,AF:AF,AI:AI)</f>
        <v/>
      </c>
      <c r="T1302">
        <f>WEEKNUM(G1302)</f>
        <v/>
      </c>
      <c r="U1302">
        <f>YEAR(G1302)</f>
        <v/>
      </c>
      <c r="V1302" s="117">
        <f>IFERROR(Q1302/N1302,"0")</f>
        <v/>
      </c>
    </row>
    <row r="1303">
      <c r="A1303">
        <f>_xlfn.XLOOKUP(D1303,BN:BN,BO:BO)</f>
        <v/>
      </c>
      <c r="B1303" t="inlineStr">
        <is>
          <t>LLC</t>
        </is>
      </c>
      <c r="C1303" t="n">
        <v>154</v>
      </c>
      <c r="D1303">
        <f>_xlfn.XLOOKUP(C1303,BH:BH,BI:BI)</f>
        <v/>
      </c>
      <c r="E1303" t="n">
        <v>23590</v>
      </c>
      <c r="F1303" t="inlineStr">
        <is>
          <t>MEX JFK MEX</t>
        </is>
      </c>
      <c r="G1303" s="234" t="n">
        <v>45758</v>
      </c>
      <c r="H1303" s="234" t="n">
        <v>45767</v>
      </c>
      <c r="I1303" t="inlineStr">
        <is>
          <t>VLO</t>
        </is>
      </c>
      <c r="J1303">
        <f>_xlfn.XLOOKUP(I1303,AS:AS,AU:AU)</f>
        <v/>
      </c>
      <c r="K1303" t="inlineStr">
        <is>
          <t>USD</t>
        </is>
      </c>
      <c r="L1303" s="238" t="n">
        <v>1744.64</v>
      </c>
      <c r="M1303">
        <f>L1303*_xlfn.XLOOKUP(K1303,AM:AM,AN:AN)</f>
        <v/>
      </c>
      <c r="N1303">
        <f>L1303*_xlfn.XLOOKUP(K1303,AM:AM,AO:AO)</f>
        <v/>
      </c>
      <c r="O1303" s="238" t="n">
        <v>29.86</v>
      </c>
      <c r="P1303">
        <f>O1303*_xlfn.XLOOKUP(K1303,AM:AM,AN:AN)</f>
        <v/>
      </c>
      <c r="Q1303">
        <f>O1303*_xlfn.XLOOKUP(K1303,AM:AM,AO:AO)</f>
        <v/>
      </c>
      <c r="R1303">
        <f>_xlfn.XLOOKUP(E1303,AF:AF,AG:AG)</f>
        <v/>
      </c>
      <c r="S1303">
        <f>_xlfn.XLOOKUP(E1303,AF:AF,AI:AI)</f>
        <v/>
      </c>
      <c r="T1303">
        <f>WEEKNUM(G1303)</f>
        <v/>
      </c>
      <c r="U1303">
        <f>YEAR(G1303)</f>
        <v/>
      </c>
      <c r="V1303" s="117">
        <f>IFERROR(Q1303/N1303,"0")</f>
        <v/>
      </c>
    </row>
    <row r="1304">
      <c r="A1304">
        <f>_xlfn.XLOOKUP(D1304,BN:BN,BO:BO)</f>
        <v/>
      </c>
      <c r="B1304" t="inlineStr">
        <is>
          <t>LLC</t>
        </is>
      </c>
      <c r="C1304" t="n">
        <v>154</v>
      </c>
      <c r="D1304">
        <f>_xlfn.XLOOKUP(C1304,BH:BH,BI:BI)</f>
        <v/>
      </c>
      <c r="E1304" t="n">
        <v>25240</v>
      </c>
      <c r="F1304" t="inlineStr">
        <is>
          <t>VLO JFK KEF</t>
        </is>
      </c>
      <c r="G1304" s="234" t="n">
        <v>45758</v>
      </c>
      <c r="H1304" s="234" t="n">
        <v>45767</v>
      </c>
      <c r="I1304" t="inlineStr">
        <is>
          <t>VLO</t>
        </is>
      </c>
      <c r="J1304">
        <f>_xlfn.XLOOKUP(I1304,AS:AS,AU:AU)</f>
        <v/>
      </c>
      <c r="K1304" t="inlineStr">
        <is>
          <t>USD</t>
        </is>
      </c>
      <c r="L1304" s="238" t="n">
        <v>7838.8</v>
      </c>
      <c r="M1304">
        <f>L1304*_xlfn.XLOOKUP(K1304,AM:AM,AN:AN)</f>
        <v/>
      </c>
      <c r="N1304">
        <f>L1304*_xlfn.XLOOKUP(K1304,AM:AM,AO:AO)</f>
        <v/>
      </c>
      <c r="O1304" s="238" t="n">
        <v>1144</v>
      </c>
      <c r="P1304">
        <f>O1304*_xlfn.XLOOKUP(K1304,AM:AM,AN:AN)</f>
        <v/>
      </c>
      <c r="Q1304">
        <f>O1304*_xlfn.XLOOKUP(K1304,AM:AM,AO:AO)</f>
        <v/>
      </c>
      <c r="R1304">
        <f>_xlfn.XLOOKUP(E1304,AF:AF,AG:AG)</f>
        <v/>
      </c>
      <c r="S1304">
        <f>_xlfn.XLOOKUP(E1304,AF:AF,AI:AI)</f>
        <v/>
      </c>
      <c r="T1304">
        <f>WEEKNUM(G1304)</f>
        <v/>
      </c>
      <c r="U1304">
        <f>YEAR(G1304)</f>
        <v/>
      </c>
      <c r="V1304" s="117">
        <f>IFERROR(Q1304/N1304,"0")</f>
        <v/>
      </c>
    </row>
    <row r="1305">
      <c r="A1305">
        <f>_xlfn.XLOOKUP(D1305,BN:BN,BO:BO)</f>
        <v/>
      </c>
      <c r="B1305" t="inlineStr">
        <is>
          <t>LLC</t>
        </is>
      </c>
      <c r="C1305" t="n">
        <v>154</v>
      </c>
      <c r="D1305">
        <f>_xlfn.XLOOKUP(C1305,BH:BH,BI:BI)</f>
        <v/>
      </c>
      <c r="E1305" t="n">
        <v>27306</v>
      </c>
      <c r="F1305" t="inlineStr">
        <is>
          <t>VLO KEF JFK</t>
        </is>
      </c>
      <c r="G1305" s="234" t="n">
        <v>45758</v>
      </c>
      <c r="H1305" s="234" t="n">
        <v>45767</v>
      </c>
      <c r="I1305" t="inlineStr">
        <is>
          <t>VLO</t>
        </is>
      </c>
      <c r="J1305">
        <f>_xlfn.XLOOKUP(I1305,AS:AS,AU:AU)</f>
        <v/>
      </c>
      <c r="K1305" t="inlineStr">
        <is>
          <t>USD</t>
        </is>
      </c>
      <c r="L1305" s="238" t="n">
        <v>2561.62</v>
      </c>
      <c r="M1305">
        <f>L1305*_xlfn.XLOOKUP(K1305,AM:AM,AN:AN)</f>
        <v/>
      </c>
      <c r="N1305">
        <f>L1305*_xlfn.XLOOKUP(K1305,AM:AM,AO:AO)</f>
        <v/>
      </c>
      <c r="O1305" s="238" t="n">
        <v>158.34</v>
      </c>
      <c r="P1305">
        <f>O1305*_xlfn.XLOOKUP(K1305,AM:AM,AN:AN)</f>
        <v/>
      </c>
      <c r="Q1305">
        <f>O1305*_xlfn.XLOOKUP(K1305,AM:AM,AO:AO)</f>
        <v/>
      </c>
      <c r="R1305">
        <f>_xlfn.XLOOKUP(E1305,AF:AF,AG:AG)</f>
        <v/>
      </c>
      <c r="S1305">
        <f>_xlfn.XLOOKUP(E1305,AF:AF,AI:AI)</f>
        <v/>
      </c>
      <c r="T1305">
        <f>WEEKNUM(G1305)</f>
        <v/>
      </c>
      <c r="U1305">
        <f>YEAR(G1305)</f>
        <v/>
      </c>
      <c r="V1305" s="117">
        <f>IFERROR(Q1305/N1305,"0")</f>
        <v/>
      </c>
    </row>
    <row r="1306">
      <c r="A1306">
        <f>_xlfn.XLOOKUP(D1306,BN:BN,BO:BO)</f>
        <v/>
      </c>
      <c r="B1306" t="inlineStr">
        <is>
          <t>LLC</t>
        </is>
      </c>
      <c r="C1306" t="n">
        <v>154</v>
      </c>
      <c r="D1306">
        <f>_xlfn.XLOOKUP(C1306,BH:BH,BI:BI)</f>
        <v/>
      </c>
      <c r="E1306" t="n">
        <v>25240</v>
      </c>
      <c r="F1306" t="inlineStr">
        <is>
          <t>VUELO JFK KEF</t>
        </is>
      </c>
      <c r="G1306" s="234" t="n">
        <v>45758</v>
      </c>
      <c r="H1306" s="234" t="n">
        <v>45767</v>
      </c>
      <c r="I1306" t="inlineStr">
        <is>
          <t>VLO</t>
        </is>
      </c>
      <c r="J1306">
        <f>_xlfn.XLOOKUP(I1306,AS:AS,AU:AU)</f>
        <v/>
      </c>
      <c r="K1306" t="inlineStr">
        <is>
          <t>USD</t>
        </is>
      </c>
      <c r="L1306" s="238" t="n">
        <v>3919.4</v>
      </c>
      <c r="M1306">
        <f>L1306*_xlfn.XLOOKUP(K1306,AM:AM,AN:AN)</f>
        <v/>
      </c>
      <c r="N1306">
        <f>L1306*_xlfn.XLOOKUP(K1306,AM:AM,AO:AO)</f>
        <v/>
      </c>
      <c r="O1306" s="238" t="n">
        <v>572</v>
      </c>
      <c r="P1306">
        <f>O1306*_xlfn.XLOOKUP(K1306,AM:AM,AN:AN)</f>
        <v/>
      </c>
      <c r="Q1306">
        <f>O1306*_xlfn.XLOOKUP(K1306,AM:AM,AO:AO)</f>
        <v/>
      </c>
      <c r="R1306">
        <f>_xlfn.XLOOKUP(E1306,AF:AF,AG:AG)</f>
        <v/>
      </c>
      <c r="S1306">
        <f>_xlfn.XLOOKUP(E1306,AF:AF,AI:AI)</f>
        <v/>
      </c>
      <c r="T1306">
        <f>WEEKNUM(G1306)</f>
        <v/>
      </c>
      <c r="U1306">
        <f>YEAR(G1306)</f>
        <v/>
      </c>
      <c r="V1306" s="117">
        <f>IFERROR(Q1306/N1306,"0")</f>
        <v/>
      </c>
    </row>
    <row r="1307">
      <c r="A1307">
        <f>_xlfn.XLOOKUP(D1307,BN:BN,BO:BO)</f>
        <v/>
      </c>
      <c r="B1307" t="inlineStr">
        <is>
          <t>LLC</t>
        </is>
      </c>
      <c r="C1307" t="n">
        <v>154</v>
      </c>
      <c r="D1307">
        <f>_xlfn.XLOOKUP(C1307,BH:BH,BI:BI)</f>
        <v/>
      </c>
      <c r="E1307" t="n">
        <v>27306</v>
      </c>
      <c r="F1307" t="inlineStr">
        <is>
          <t>VLO KEF JFK</t>
        </is>
      </c>
      <c r="G1307" s="234" t="n">
        <v>45758</v>
      </c>
      <c r="H1307" s="234" t="n">
        <v>45767</v>
      </c>
      <c r="I1307" t="inlineStr">
        <is>
          <t>VLO</t>
        </is>
      </c>
      <c r="J1307">
        <f>_xlfn.XLOOKUP(I1307,AS:AS,AU:AU)</f>
        <v/>
      </c>
      <c r="K1307" t="inlineStr">
        <is>
          <t>USD</t>
        </is>
      </c>
      <c r="L1307" s="238" t="n">
        <v>1377.31</v>
      </c>
      <c r="M1307">
        <f>L1307*_xlfn.XLOOKUP(K1307,AM:AM,AN:AN)</f>
        <v/>
      </c>
      <c r="N1307">
        <f>L1307*_xlfn.XLOOKUP(K1307,AM:AM,AO:AO)</f>
        <v/>
      </c>
      <c r="O1307" s="238" t="n">
        <v>85.33</v>
      </c>
      <c r="P1307">
        <f>O1307*_xlfn.XLOOKUP(K1307,AM:AM,AN:AN)</f>
        <v/>
      </c>
      <c r="Q1307">
        <f>O1307*_xlfn.XLOOKUP(K1307,AM:AM,AO:AO)</f>
        <v/>
      </c>
      <c r="R1307">
        <f>_xlfn.XLOOKUP(E1307,AF:AF,AG:AG)</f>
        <v/>
      </c>
      <c r="S1307">
        <f>_xlfn.XLOOKUP(E1307,AF:AF,AI:AI)</f>
        <v/>
      </c>
      <c r="T1307">
        <f>WEEKNUM(G1307)</f>
        <v/>
      </c>
      <c r="U1307">
        <f>YEAR(G1307)</f>
        <v/>
      </c>
      <c r="V1307" s="117">
        <f>IFERROR(Q1307/N1307,"0")</f>
        <v/>
      </c>
    </row>
    <row r="1308">
      <c r="A1308">
        <f>_xlfn.XLOOKUP(D1308,BN:BN,BO:BO)</f>
        <v/>
      </c>
      <c r="B1308" t="inlineStr">
        <is>
          <t>LLC</t>
        </is>
      </c>
      <c r="C1308" t="n">
        <v>154</v>
      </c>
      <c r="D1308">
        <f>_xlfn.XLOOKUP(C1308,BH:BH,BI:BI)</f>
        <v/>
      </c>
      <c r="E1308" t="n">
        <v>25240</v>
      </c>
      <c r="F1308" t="inlineStr">
        <is>
          <t>VLO JFK KEF</t>
        </is>
      </c>
      <c r="G1308" s="234" t="n">
        <v>45758</v>
      </c>
      <c r="H1308" s="234" t="n">
        <v>45767</v>
      </c>
      <c r="I1308" t="inlineStr">
        <is>
          <t>VLO</t>
        </is>
      </c>
      <c r="J1308">
        <f>_xlfn.XLOOKUP(I1308,AS:AS,AU:AU)</f>
        <v/>
      </c>
      <c r="K1308" t="inlineStr">
        <is>
          <t>USD</t>
        </is>
      </c>
      <c r="L1308" s="238" t="n">
        <v>6418.8</v>
      </c>
      <c r="M1308">
        <f>L1308*_xlfn.XLOOKUP(K1308,AM:AM,AN:AN)</f>
        <v/>
      </c>
      <c r="N1308">
        <f>L1308*_xlfn.XLOOKUP(K1308,AM:AM,AO:AO)</f>
        <v/>
      </c>
      <c r="O1308" s="238" t="n">
        <v>860</v>
      </c>
      <c r="P1308">
        <f>O1308*_xlfn.XLOOKUP(K1308,AM:AM,AN:AN)</f>
        <v/>
      </c>
      <c r="Q1308">
        <f>O1308*_xlfn.XLOOKUP(K1308,AM:AM,AO:AO)</f>
        <v/>
      </c>
      <c r="R1308">
        <f>_xlfn.XLOOKUP(E1308,AF:AF,AG:AG)</f>
        <v/>
      </c>
      <c r="S1308">
        <f>_xlfn.XLOOKUP(E1308,AF:AF,AI:AI)</f>
        <v/>
      </c>
      <c r="T1308">
        <f>WEEKNUM(G1308)</f>
        <v/>
      </c>
      <c r="U1308">
        <f>YEAR(G1308)</f>
        <v/>
      </c>
      <c r="V1308" s="117">
        <f>IFERROR(Q1308/N1308,"0")</f>
        <v/>
      </c>
    </row>
    <row r="1309">
      <c r="A1309">
        <f>_xlfn.XLOOKUP(D1309,BN:BN,BO:BO)</f>
        <v/>
      </c>
      <c r="B1309" t="inlineStr">
        <is>
          <t>LLC</t>
        </is>
      </c>
      <c r="C1309" t="n">
        <v>154</v>
      </c>
      <c r="D1309">
        <f>_xlfn.XLOOKUP(C1309,BH:BH,BI:BI)</f>
        <v/>
      </c>
      <c r="E1309" t="n">
        <v>23590</v>
      </c>
      <c r="F1309" t="inlineStr">
        <is>
          <t>REVISADO RUTA MEX NYC</t>
        </is>
      </c>
      <c r="G1309" s="234" t="n">
        <v>45758</v>
      </c>
      <c r="H1309" s="234" t="n">
        <v>45767</v>
      </c>
      <c r="I1309" t="inlineStr">
        <is>
          <t>VLO</t>
        </is>
      </c>
      <c r="J1309">
        <f>_xlfn.XLOOKUP(I1309,AS:AS,AU:AU)</f>
        <v/>
      </c>
      <c r="K1309" t="inlineStr">
        <is>
          <t>USD</t>
        </is>
      </c>
      <c r="L1309" s="238" t="n">
        <v>1613.92</v>
      </c>
      <c r="M1309">
        <f>L1309*_xlfn.XLOOKUP(K1309,AM:AM,AN:AN)</f>
        <v/>
      </c>
      <c r="N1309">
        <f>L1309*_xlfn.XLOOKUP(K1309,AM:AM,AO:AO)</f>
        <v/>
      </c>
      <c r="O1309" s="238" t="n">
        <v>1.16</v>
      </c>
      <c r="P1309">
        <f>O1309*_xlfn.XLOOKUP(K1309,AM:AM,AN:AN)</f>
        <v/>
      </c>
      <c r="Q1309">
        <f>O1309*_xlfn.XLOOKUP(K1309,AM:AM,AO:AO)</f>
        <v/>
      </c>
      <c r="R1309">
        <f>_xlfn.XLOOKUP(E1309,AF:AF,AG:AG)</f>
        <v/>
      </c>
      <c r="S1309">
        <f>_xlfn.XLOOKUP(E1309,AF:AF,AI:AI)</f>
        <v/>
      </c>
      <c r="T1309">
        <f>WEEKNUM(G1309)</f>
        <v/>
      </c>
      <c r="U1309">
        <f>YEAR(G1309)</f>
        <v/>
      </c>
      <c r="V1309" s="117">
        <f>IFERROR(Q1309/N1309,"0")</f>
        <v/>
      </c>
    </row>
    <row r="1310">
      <c r="A1310">
        <f>_xlfn.XLOOKUP(D1310,BN:BN,BO:BO)</f>
        <v/>
      </c>
      <c r="B1310" t="inlineStr">
        <is>
          <t>LLC</t>
        </is>
      </c>
      <c r="C1310" t="n">
        <v>154</v>
      </c>
      <c r="D1310">
        <f>_xlfn.XLOOKUP(C1310,BH:BH,BI:BI)</f>
        <v/>
      </c>
      <c r="E1310" t="n">
        <v>23590</v>
      </c>
      <c r="F1310" t="inlineStr">
        <is>
          <t>REVISADO RUTA NYC MEX CON AM</t>
        </is>
      </c>
      <c r="G1310" s="234" t="n">
        <v>45767</v>
      </c>
      <c r="H1310" s="234" t="n">
        <v>45767</v>
      </c>
      <c r="I1310" t="inlineStr">
        <is>
          <t>VLO</t>
        </is>
      </c>
      <c r="J1310">
        <f>_xlfn.XLOOKUP(I1310,AS:AS,AU:AU)</f>
        <v/>
      </c>
      <c r="K1310" t="inlineStr">
        <is>
          <t>USD</t>
        </is>
      </c>
      <c r="L1310" s="238" t="n">
        <v>202</v>
      </c>
      <c r="M1310">
        <f>L1310*_xlfn.XLOOKUP(K1310,AM:AM,AN:AN)</f>
        <v/>
      </c>
      <c r="N1310">
        <f>L1310*_xlfn.XLOOKUP(K1310,AM:AM,AO:AO)</f>
        <v/>
      </c>
      <c r="O1310" s="238" t="n">
        <v>-31.02</v>
      </c>
      <c r="P1310">
        <f>O1310*_xlfn.XLOOKUP(K1310,AM:AM,AN:AN)</f>
        <v/>
      </c>
      <c r="Q1310">
        <f>O1310*_xlfn.XLOOKUP(K1310,AM:AM,AO:AO)</f>
        <v/>
      </c>
      <c r="R1310">
        <f>_xlfn.XLOOKUP(E1310,AF:AF,AG:AG)</f>
        <v/>
      </c>
      <c r="S1310">
        <f>_xlfn.XLOOKUP(E1310,AF:AF,AI:AI)</f>
        <v/>
      </c>
      <c r="T1310">
        <f>WEEKNUM(G1310)</f>
        <v/>
      </c>
      <c r="U1310">
        <f>YEAR(G1310)</f>
        <v/>
      </c>
      <c r="V1310" s="117">
        <f>IFERROR(Q1310/N1310,"0")</f>
        <v/>
      </c>
    </row>
    <row r="1311">
      <c r="A1311">
        <f>_xlfn.XLOOKUP(D1311,BN:BN,BO:BO)</f>
        <v/>
      </c>
      <c r="B1311" t="inlineStr">
        <is>
          <t>LLC</t>
        </is>
      </c>
      <c r="C1311" t="n">
        <v>154</v>
      </c>
      <c r="D1311">
        <f>_xlfn.XLOOKUP(C1311,BH:BH,BI:BI)</f>
        <v/>
      </c>
      <c r="E1311" t="n">
        <v>27306</v>
      </c>
      <c r="F1311" t="inlineStr">
        <is>
          <t>REVISADO CON FI RUTA KEF JFK</t>
        </is>
      </c>
      <c r="G1311" s="234" t="n">
        <v>45766</v>
      </c>
      <c r="H1311" s="234" t="n">
        <v>45766</v>
      </c>
      <c r="I1311" t="inlineStr">
        <is>
          <t>VLO</t>
        </is>
      </c>
      <c r="J1311">
        <f>_xlfn.XLOOKUP(I1311,AS:AS,AU:AU)</f>
        <v/>
      </c>
      <c r="K1311" t="inlineStr">
        <is>
          <t>USD</t>
        </is>
      </c>
      <c r="L1311" s="238" t="n">
        <v>354.8</v>
      </c>
      <c r="M1311">
        <f>L1311*_xlfn.XLOOKUP(K1311,AM:AM,AN:AN)</f>
        <v/>
      </c>
      <c r="N1311">
        <f>L1311*_xlfn.XLOOKUP(K1311,AM:AM,AO:AO)</f>
        <v/>
      </c>
      <c r="O1311" s="238" t="n">
        <v>-85.33</v>
      </c>
      <c r="P1311">
        <f>O1311*_xlfn.XLOOKUP(K1311,AM:AM,AN:AN)</f>
        <v/>
      </c>
      <c r="Q1311">
        <f>O1311*_xlfn.XLOOKUP(K1311,AM:AM,AO:AO)</f>
        <v/>
      </c>
      <c r="R1311">
        <f>_xlfn.XLOOKUP(E1311,AF:AF,AG:AG)</f>
        <v/>
      </c>
      <c r="S1311">
        <f>_xlfn.XLOOKUP(E1311,AF:AF,AI:AI)</f>
        <v/>
      </c>
      <c r="T1311">
        <f>WEEKNUM(G1311)</f>
        <v/>
      </c>
      <c r="U1311">
        <f>YEAR(G1311)</f>
        <v/>
      </c>
      <c r="V1311" s="117">
        <f>IFERROR(Q1311/N1311,"0")</f>
        <v/>
      </c>
    </row>
    <row r="1312">
      <c r="A1312">
        <f>_xlfn.XLOOKUP(D1312,BN:BN,BO:BO)</f>
        <v/>
      </c>
      <c r="B1312" t="inlineStr">
        <is>
          <t>LLC</t>
        </is>
      </c>
      <c r="C1312" t="n">
        <v>154</v>
      </c>
      <c r="D1312">
        <f>_xlfn.XLOOKUP(C1312,BH:BH,BI:BI)</f>
        <v/>
      </c>
      <c r="E1312" t="n">
        <v>0</v>
      </c>
      <c r="F1312" t="inlineStr">
        <is>
          <t>FEE POR EMISIONES DE BOLETOS</t>
        </is>
      </c>
      <c r="G1312" s="234" t="n">
        <v>45758</v>
      </c>
      <c r="H1312" s="234" t="n">
        <v>45767</v>
      </c>
      <c r="I1312" t="inlineStr">
        <is>
          <t>HPS</t>
        </is>
      </c>
      <c r="J1312">
        <f>_xlfn.XLOOKUP(I1312,AS:AS,AU:AU)</f>
        <v/>
      </c>
      <c r="K1312" t="inlineStr">
        <is>
          <t>USD</t>
        </is>
      </c>
      <c r="L1312" s="238" t="n">
        <v>245</v>
      </c>
      <c r="M1312">
        <f>L1312*_xlfn.XLOOKUP(K1312,AM:AM,AN:AN)</f>
        <v/>
      </c>
      <c r="N1312">
        <f>L1312*_xlfn.XLOOKUP(K1312,AM:AM,AO:AO)</f>
        <v/>
      </c>
      <c r="O1312" s="238" t="n">
        <v>245</v>
      </c>
      <c r="P1312">
        <f>O1312*_xlfn.XLOOKUP(K1312,AM:AM,AN:AN)</f>
        <v/>
      </c>
      <c r="Q1312">
        <f>O1312*_xlfn.XLOOKUP(K1312,AM:AM,AO:AO)</f>
        <v/>
      </c>
      <c r="R1312">
        <f>_xlfn.XLOOKUP(E1312,AF:AF,AG:AG)</f>
        <v/>
      </c>
      <c r="S1312">
        <f>_xlfn.XLOOKUP(E1312,AF:AF,AI:AI)</f>
        <v/>
      </c>
      <c r="T1312">
        <f>WEEKNUM(G1312)</f>
        <v/>
      </c>
      <c r="U1312">
        <f>YEAR(G1312)</f>
        <v/>
      </c>
      <c r="V1312" s="117">
        <f>IFERROR(Q1312/N1312,"0")</f>
        <v/>
      </c>
    </row>
    <row r="1313">
      <c r="A1313">
        <f>_xlfn.XLOOKUP(D1313,BN:BN,BO:BO)</f>
        <v/>
      </c>
      <c r="B1313" t="inlineStr">
        <is>
          <t>LLC</t>
        </is>
      </c>
      <c r="C1313" t="n">
        <v>154</v>
      </c>
      <c r="D1313">
        <f>_xlfn.XLOOKUP(C1313,BH:BH,BI:BI)</f>
        <v/>
      </c>
      <c r="E1313" t="n">
        <v>0</v>
      </c>
      <c r="F1313" t="inlineStr">
        <is>
          <t>Honorarios por Servicio Agencia</t>
        </is>
      </c>
      <c r="G1313" s="234" t="n">
        <v>45758</v>
      </c>
      <c r="H1313" s="234" t="n">
        <v>45767</v>
      </c>
      <c r="I1313" t="inlineStr">
        <is>
          <t>HPS</t>
        </is>
      </c>
      <c r="J1313">
        <f>_xlfn.XLOOKUP(I1313,AS:AS,AU:AU)</f>
        <v/>
      </c>
      <c r="K1313" t="inlineStr">
        <is>
          <t>USD</t>
        </is>
      </c>
      <c r="L1313" s="238" t="n">
        <v>334.63</v>
      </c>
      <c r="M1313">
        <f>L1313*_xlfn.XLOOKUP(K1313,AM:AM,AN:AN)</f>
        <v/>
      </c>
      <c r="N1313">
        <f>L1313*_xlfn.XLOOKUP(K1313,AM:AM,AO:AO)</f>
        <v/>
      </c>
      <c r="O1313" s="238" t="n">
        <v>334.63</v>
      </c>
      <c r="P1313">
        <f>O1313*_xlfn.XLOOKUP(K1313,AM:AM,AN:AN)</f>
        <v/>
      </c>
      <c r="Q1313">
        <f>O1313*_xlfn.XLOOKUP(K1313,AM:AM,AO:AO)</f>
        <v/>
      </c>
      <c r="R1313">
        <f>_xlfn.XLOOKUP(E1313,AF:AF,AG:AG)</f>
        <v/>
      </c>
      <c r="S1313">
        <f>_xlfn.XLOOKUP(E1313,AF:AF,AI:AI)</f>
        <v/>
      </c>
      <c r="T1313">
        <f>WEEKNUM(G1313)</f>
        <v/>
      </c>
      <c r="U1313">
        <f>YEAR(G1313)</f>
        <v/>
      </c>
      <c r="V1313" s="117">
        <f>IFERROR(Q1313/N1313,"0")</f>
        <v/>
      </c>
    </row>
    <row r="1314">
      <c r="A1314">
        <f>_xlfn.XLOOKUP(D1314,BN:BN,BO:BO)</f>
        <v/>
      </c>
      <c r="B1314" t="inlineStr">
        <is>
          <t>LLC</t>
        </is>
      </c>
      <c r="C1314" t="n">
        <v>155</v>
      </c>
      <c r="D1314">
        <f>_xlfn.XLOOKUP(C1314,BH:BH,BI:BI)</f>
        <v/>
      </c>
      <c r="E1314" t="n">
        <v>25770</v>
      </c>
      <c r="F1314" t="inlineStr">
        <is>
          <t>Banyan Tree Alula</t>
        </is>
      </c>
      <c r="G1314" s="234" t="n">
        <v>45739</v>
      </c>
      <c r="H1314" s="234" t="n">
        <v>45743</v>
      </c>
      <c r="I1314" t="inlineStr">
        <is>
          <t>HTL</t>
        </is>
      </c>
      <c r="J1314">
        <f>_xlfn.XLOOKUP(I1314,AS:AS,AU:AU)</f>
        <v/>
      </c>
      <c r="K1314" t="inlineStr">
        <is>
          <t>USD</t>
        </is>
      </c>
      <c r="L1314" s="238" t="n">
        <v>10210</v>
      </c>
      <c r="M1314">
        <f>L1314*_xlfn.XLOOKUP(K1314,AM:AM,AN:AN)</f>
        <v/>
      </c>
      <c r="N1314">
        <f>L1314*_xlfn.XLOOKUP(K1314,AM:AM,AO:AO)</f>
        <v/>
      </c>
      <c r="O1314" s="238" t="n">
        <v>1332</v>
      </c>
      <c r="P1314">
        <f>O1314*_xlfn.XLOOKUP(K1314,AM:AM,AN:AN)</f>
        <v/>
      </c>
      <c r="Q1314">
        <f>O1314*_xlfn.XLOOKUP(K1314,AM:AM,AO:AO)</f>
        <v/>
      </c>
      <c r="R1314">
        <f>_xlfn.XLOOKUP(E1314,AF:AF,AG:AG)</f>
        <v/>
      </c>
      <c r="S1314">
        <f>_xlfn.XLOOKUP(E1314,AF:AF,AI:AI)</f>
        <v/>
      </c>
      <c r="T1314">
        <f>WEEKNUM(G1314)</f>
        <v/>
      </c>
      <c r="U1314">
        <f>YEAR(G1314)</f>
        <v/>
      </c>
      <c r="V1314" s="117">
        <f>IFERROR(Q1314/N1314,"0")</f>
        <v/>
      </c>
    </row>
    <row r="1315">
      <c r="A1315">
        <f>_xlfn.XLOOKUP(D1315,BN:BN,BO:BO)</f>
        <v/>
      </c>
      <c r="B1315" t="inlineStr">
        <is>
          <t>LLC</t>
        </is>
      </c>
      <c r="C1315" t="n">
        <v>155</v>
      </c>
      <c r="D1315">
        <f>_xlfn.XLOOKUP(C1315,BH:BH,BI:BI)</f>
        <v/>
      </c>
      <c r="E1315" t="n">
        <v>25772</v>
      </c>
      <c r="F1315" t="inlineStr">
        <is>
          <t>Visita full day Abu Dhabi</t>
        </is>
      </c>
      <c r="G1315" s="234" t="n">
        <v>45738</v>
      </c>
      <c r="H1315" s="234" t="n">
        <v>45738</v>
      </c>
      <c r="I1315" t="inlineStr">
        <is>
          <t>EXC</t>
        </is>
      </c>
      <c r="J1315">
        <f>_xlfn.XLOOKUP(I1315,AS:AS,AU:AU)</f>
        <v/>
      </c>
      <c r="K1315" t="inlineStr">
        <is>
          <t>USD</t>
        </is>
      </c>
      <c r="L1315" s="238" t="n">
        <v>954</v>
      </c>
      <c r="M1315">
        <f>L1315*_xlfn.XLOOKUP(K1315,AM:AM,AN:AN)</f>
        <v/>
      </c>
      <c r="N1315">
        <f>L1315*_xlfn.XLOOKUP(K1315,AM:AM,AO:AO)</f>
        <v/>
      </c>
      <c r="O1315" s="238" t="n">
        <v>0</v>
      </c>
      <c r="P1315">
        <f>O1315*_xlfn.XLOOKUP(K1315,AM:AM,AN:AN)</f>
        <v/>
      </c>
      <c r="Q1315">
        <f>O1315*_xlfn.XLOOKUP(K1315,AM:AM,AO:AO)</f>
        <v/>
      </c>
      <c r="R1315">
        <f>_xlfn.XLOOKUP(E1315,AF:AF,AG:AG)</f>
        <v/>
      </c>
      <c r="S1315">
        <f>_xlfn.XLOOKUP(E1315,AF:AF,AI:AI)</f>
        <v/>
      </c>
      <c r="T1315">
        <f>WEEKNUM(G1315)</f>
        <v/>
      </c>
      <c r="U1315">
        <f>YEAR(G1315)</f>
        <v/>
      </c>
      <c r="V1315" s="117">
        <f>IFERROR(Q1315/N1315,"0")</f>
        <v/>
      </c>
    </row>
    <row r="1316">
      <c r="A1316">
        <f>_xlfn.XLOOKUP(D1316,BN:BN,BO:BO)</f>
        <v/>
      </c>
      <c r="B1316" t="inlineStr">
        <is>
          <t>LLC</t>
        </is>
      </c>
      <c r="C1316" t="n">
        <v>155</v>
      </c>
      <c r="D1316">
        <f>_xlfn.XLOOKUP(C1316,BH:BH,BI:BI)</f>
        <v/>
      </c>
      <c r="E1316" t="n">
        <v>25771</v>
      </c>
      <c r="F1316" t="inlineStr">
        <is>
          <t xml:space="preserve">01 noche en address dubai </t>
        </is>
      </c>
      <c r="G1316" s="234" t="n">
        <v>45743</v>
      </c>
      <c r="H1316" s="234" t="n">
        <v>45744</v>
      </c>
      <c r="I1316" t="inlineStr">
        <is>
          <t>HTL</t>
        </is>
      </c>
      <c r="J1316">
        <f>_xlfn.XLOOKUP(I1316,AS:AS,AU:AU)</f>
        <v/>
      </c>
      <c r="K1316" t="inlineStr">
        <is>
          <t>USD</t>
        </is>
      </c>
      <c r="L1316" s="238" t="n">
        <v>0</v>
      </c>
      <c r="M1316">
        <f>L1316*_xlfn.XLOOKUP(K1316,AM:AM,AN:AN)</f>
        <v/>
      </c>
      <c r="N1316">
        <f>L1316*_xlfn.XLOOKUP(K1316,AM:AM,AO:AO)</f>
        <v/>
      </c>
      <c r="O1316" s="238" t="n">
        <v>0</v>
      </c>
      <c r="P1316">
        <f>O1316*_xlfn.XLOOKUP(K1316,AM:AM,AN:AN)</f>
        <v/>
      </c>
      <c r="Q1316">
        <f>O1316*_xlfn.XLOOKUP(K1316,AM:AM,AO:AO)</f>
        <v/>
      </c>
      <c r="R1316">
        <f>_xlfn.XLOOKUP(E1316,AF:AF,AG:AG)</f>
        <v/>
      </c>
      <c r="S1316">
        <f>_xlfn.XLOOKUP(E1316,AF:AF,AI:AI)</f>
        <v/>
      </c>
      <c r="T1316">
        <f>WEEKNUM(G1316)</f>
        <v/>
      </c>
      <c r="U1316">
        <f>YEAR(G1316)</f>
        <v/>
      </c>
      <c r="V1316" s="117">
        <f>IFERROR(Q1316/N1316,"0")</f>
        <v/>
      </c>
    </row>
    <row r="1317">
      <c r="A1317">
        <f>_xlfn.XLOOKUP(D1317,BN:BN,BO:BO)</f>
        <v/>
      </c>
      <c r="B1317" t="inlineStr">
        <is>
          <t>LLC</t>
        </is>
      </c>
      <c r="C1317" t="n">
        <v>155</v>
      </c>
      <c r="D1317">
        <f>_xlfn.XLOOKUP(C1317,BH:BH,BI:BI)</f>
        <v/>
      </c>
      <c r="E1317" t="n">
        <v>25773</v>
      </c>
      <c r="F1317" t="inlineStr">
        <is>
          <t>Visa Diego EEUU Passport</t>
        </is>
      </c>
      <c r="G1317" s="234" t="n">
        <v>45739</v>
      </c>
      <c r="H1317" s="234" t="n">
        <v>45743</v>
      </c>
      <c r="I1317" t="inlineStr">
        <is>
          <t>VIS</t>
        </is>
      </c>
      <c r="J1317">
        <f>_xlfn.XLOOKUP(I1317,AS:AS,AU:AU)</f>
        <v/>
      </c>
      <c r="K1317" t="inlineStr">
        <is>
          <t>USD</t>
        </is>
      </c>
      <c r="L1317" s="238" t="n">
        <v>140</v>
      </c>
      <c r="M1317">
        <f>L1317*_xlfn.XLOOKUP(K1317,AM:AM,AN:AN)</f>
        <v/>
      </c>
      <c r="N1317">
        <f>L1317*_xlfn.XLOOKUP(K1317,AM:AM,AO:AO)</f>
        <v/>
      </c>
      <c r="O1317" s="238" t="n">
        <v>32.74</v>
      </c>
      <c r="P1317">
        <f>O1317*_xlfn.XLOOKUP(K1317,AM:AM,AN:AN)</f>
        <v/>
      </c>
      <c r="Q1317">
        <f>O1317*_xlfn.XLOOKUP(K1317,AM:AM,AO:AO)</f>
        <v/>
      </c>
      <c r="R1317">
        <f>_xlfn.XLOOKUP(E1317,AF:AF,AG:AG)</f>
        <v/>
      </c>
      <c r="S1317">
        <f>_xlfn.XLOOKUP(E1317,AF:AF,AI:AI)</f>
        <v/>
      </c>
      <c r="T1317">
        <f>WEEKNUM(G1317)</f>
        <v/>
      </c>
      <c r="U1317">
        <f>YEAR(G1317)</f>
        <v/>
      </c>
      <c r="V1317" s="117">
        <f>IFERROR(Q1317/N1317,"0")</f>
        <v/>
      </c>
    </row>
    <row r="1318">
      <c r="A1318">
        <f>_xlfn.XLOOKUP(D1318,BN:BN,BO:BO)</f>
        <v/>
      </c>
      <c r="B1318" t="inlineStr">
        <is>
          <t>LLC</t>
        </is>
      </c>
      <c r="C1318" t="n">
        <v>155</v>
      </c>
      <c r="D1318">
        <f>_xlfn.XLOOKUP(C1318,BH:BH,BI:BI)</f>
        <v/>
      </c>
      <c r="E1318" t="n">
        <v>25772</v>
      </c>
      <c r="F1318" t="inlineStr">
        <is>
          <t>Noche extra en Dubái</t>
        </is>
      </c>
      <c r="G1318" s="234" t="n">
        <v>45743</v>
      </c>
      <c r="H1318" s="234" t="n">
        <v>45744</v>
      </c>
      <c r="I1318" t="inlineStr">
        <is>
          <t>HTL</t>
        </is>
      </c>
      <c r="J1318">
        <f>_xlfn.XLOOKUP(I1318,AS:AS,AU:AU)</f>
        <v/>
      </c>
      <c r="K1318" t="inlineStr">
        <is>
          <t>USD</t>
        </is>
      </c>
      <c r="L1318" s="238" t="n">
        <v>595</v>
      </c>
      <c r="M1318">
        <f>L1318*_xlfn.XLOOKUP(K1318,AM:AM,AN:AN)</f>
        <v/>
      </c>
      <c r="N1318">
        <f>L1318*_xlfn.XLOOKUP(K1318,AM:AM,AO:AO)</f>
        <v/>
      </c>
      <c r="O1318" s="238" t="n">
        <v>30</v>
      </c>
      <c r="P1318">
        <f>O1318*_xlfn.XLOOKUP(K1318,AM:AM,AN:AN)</f>
        <v/>
      </c>
      <c r="Q1318">
        <f>O1318*_xlfn.XLOOKUP(K1318,AM:AM,AO:AO)</f>
        <v/>
      </c>
      <c r="R1318">
        <f>_xlfn.XLOOKUP(E1318,AF:AF,AG:AG)</f>
        <v/>
      </c>
      <c r="S1318">
        <f>_xlfn.XLOOKUP(E1318,AF:AF,AI:AI)</f>
        <v/>
      </c>
      <c r="T1318">
        <f>WEEKNUM(G1318)</f>
        <v/>
      </c>
      <c r="U1318">
        <f>YEAR(G1318)</f>
        <v/>
      </c>
      <c r="V1318" s="117">
        <f>IFERROR(Q1318/N1318,"0")</f>
        <v/>
      </c>
    </row>
    <row r="1319">
      <c r="A1319">
        <f>_xlfn.XLOOKUP(D1319,BN:BN,BO:BO)</f>
        <v/>
      </c>
      <c r="B1319" t="inlineStr">
        <is>
          <t>LLC</t>
        </is>
      </c>
      <c r="C1319" t="n">
        <v>155</v>
      </c>
      <c r="D1319">
        <f>_xlfn.XLOOKUP(C1319,BH:BH,BI:BI)</f>
        <v/>
      </c>
      <c r="E1319" t="n">
        <v>0</v>
      </c>
      <c r="F1319" t="inlineStr">
        <is>
          <t>Pago diferencia 3.5% comision TC</t>
        </is>
      </c>
      <c r="G1319" s="234" t="n">
        <v>45738</v>
      </c>
      <c r="H1319" s="234" t="n">
        <v>45744</v>
      </c>
      <c r="I1319" t="inlineStr">
        <is>
          <t>CPT</t>
        </is>
      </c>
      <c r="J1319">
        <f>_xlfn.XLOOKUP(I1319,AS:AS,AU:AU)</f>
        <v/>
      </c>
      <c r="K1319" t="inlineStr">
        <is>
          <t>USD</t>
        </is>
      </c>
      <c r="L1319" s="238" t="n">
        <v>512</v>
      </c>
      <c r="M1319">
        <f>L1319*_xlfn.XLOOKUP(K1319,AM:AM,AN:AN)</f>
        <v/>
      </c>
      <c r="N1319">
        <f>L1319*_xlfn.XLOOKUP(K1319,AM:AM,AO:AO)</f>
        <v/>
      </c>
      <c r="O1319" s="238" t="n">
        <v>512</v>
      </c>
      <c r="P1319">
        <f>O1319*_xlfn.XLOOKUP(K1319,AM:AM,AN:AN)</f>
        <v/>
      </c>
      <c r="Q1319">
        <f>O1319*_xlfn.XLOOKUP(K1319,AM:AM,AO:AO)</f>
        <v/>
      </c>
      <c r="R1319">
        <f>_xlfn.XLOOKUP(E1319,AF:AF,AG:AG)</f>
        <v/>
      </c>
      <c r="S1319">
        <f>_xlfn.XLOOKUP(E1319,AF:AF,AI:AI)</f>
        <v/>
      </c>
      <c r="T1319">
        <f>WEEKNUM(G1319)</f>
        <v/>
      </c>
      <c r="U1319">
        <f>YEAR(G1319)</f>
        <v/>
      </c>
      <c r="V1319" s="117">
        <f>IFERROR(Q1319/N1319,"0")</f>
        <v/>
      </c>
    </row>
    <row r="1320">
      <c r="A1320">
        <f>_xlfn.XLOOKUP(D1320,BN:BN,BO:BO)</f>
        <v/>
      </c>
      <c r="B1320" t="inlineStr">
        <is>
          <t>LLC</t>
        </is>
      </c>
      <c r="C1320" t="n">
        <v>155</v>
      </c>
      <c r="D1320">
        <f>_xlfn.XLOOKUP(C1320,BH:BH,BI:BI)</f>
        <v/>
      </c>
      <c r="E1320" t="n">
        <v>25770</v>
      </c>
      <c r="F1320" t="inlineStr">
        <is>
          <t>VUELOS EMITIDOS POR DMC</t>
        </is>
      </c>
      <c r="G1320" s="234" t="n">
        <v>45738</v>
      </c>
      <c r="H1320" s="234" t="n">
        <v>45744</v>
      </c>
      <c r="I1320" t="inlineStr">
        <is>
          <t>PKT</t>
        </is>
      </c>
      <c r="J1320">
        <f>_xlfn.XLOOKUP(I1320,AS:AS,AU:AU)</f>
        <v/>
      </c>
      <c r="K1320" t="inlineStr">
        <is>
          <t>USD</t>
        </is>
      </c>
      <c r="L1320" s="238" t="n">
        <v>2670</v>
      </c>
      <c r="M1320">
        <f>L1320*_xlfn.XLOOKUP(K1320,AM:AM,AN:AN)</f>
        <v/>
      </c>
      <c r="N1320">
        <f>L1320*_xlfn.XLOOKUP(K1320,AM:AM,AO:AO)</f>
        <v/>
      </c>
      <c r="O1320" s="238" t="n">
        <v>0</v>
      </c>
      <c r="P1320">
        <f>O1320*_xlfn.XLOOKUP(K1320,AM:AM,AN:AN)</f>
        <v/>
      </c>
      <c r="Q1320">
        <f>O1320*_xlfn.XLOOKUP(K1320,AM:AM,AO:AO)</f>
        <v/>
      </c>
      <c r="R1320">
        <f>_xlfn.XLOOKUP(E1320,AF:AF,AG:AG)</f>
        <v/>
      </c>
      <c r="S1320">
        <f>_xlfn.XLOOKUP(E1320,AF:AF,AI:AI)</f>
        <v/>
      </c>
      <c r="T1320">
        <f>WEEKNUM(G1320)</f>
        <v/>
      </c>
      <c r="U1320">
        <f>YEAR(G1320)</f>
        <v/>
      </c>
      <c r="V1320" s="117">
        <f>IFERROR(Q1320/N1320,"0")</f>
        <v/>
      </c>
    </row>
    <row r="1321">
      <c r="A1321">
        <f>_xlfn.XLOOKUP(D1321,BN:BN,BO:BO)</f>
        <v/>
      </c>
      <c r="B1321" t="inlineStr">
        <is>
          <t>LLC</t>
        </is>
      </c>
      <c r="C1321" t="n">
        <v>156</v>
      </c>
      <c r="D1321">
        <f>_xlfn.XLOOKUP(C1321,BH:BH,BI:BI)</f>
        <v/>
      </c>
      <c r="E1321" t="n">
        <v>25360</v>
      </c>
      <c r="F1321" t="inlineStr">
        <is>
          <t>SERVICIOS EN JAPON</t>
        </is>
      </c>
      <c r="G1321" s="234" t="n">
        <v>45807</v>
      </c>
      <c r="H1321" s="234" t="n">
        <v>45821</v>
      </c>
      <c r="I1321" t="inlineStr">
        <is>
          <t>PKT</t>
        </is>
      </c>
      <c r="J1321">
        <f>_xlfn.XLOOKUP(I1321,AS:AS,AU:AU)</f>
        <v/>
      </c>
      <c r="K1321" t="inlineStr">
        <is>
          <t>MXN</t>
        </is>
      </c>
      <c r="L1321" s="238" t="n">
        <v>730575</v>
      </c>
      <c r="M1321">
        <f>L1321*_xlfn.XLOOKUP(K1321,AM:AM,AN:AN)</f>
        <v/>
      </c>
      <c r="N1321">
        <f>L1321*_xlfn.XLOOKUP(K1321,AM:AM,AO:AO)</f>
        <v/>
      </c>
      <c r="O1321" s="238" t="n">
        <v>85731</v>
      </c>
      <c r="P1321">
        <f>O1321*_xlfn.XLOOKUP(K1321,AM:AM,AN:AN)</f>
        <v/>
      </c>
      <c r="Q1321">
        <f>O1321*_xlfn.XLOOKUP(K1321,AM:AM,AO:AO)</f>
        <v/>
      </c>
      <c r="R1321">
        <f>_xlfn.XLOOKUP(E1321,AF:AF,AG:AG)</f>
        <v/>
      </c>
      <c r="S1321">
        <f>_xlfn.XLOOKUP(E1321,AF:AF,AI:AI)</f>
        <v/>
      </c>
      <c r="T1321">
        <f>WEEKNUM(G1321)</f>
        <v/>
      </c>
      <c r="U1321">
        <f>YEAR(G1321)</f>
        <v/>
      </c>
      <c r="V1321" s="117">
        <f>IFERROR(Q1321/N1321,"0")</f>
        <v/>
      </c>
    </row>
    <row r="1322">
      <c r="A1322">
        <f>_xlfn.XLOOKUP(D1322,BN:BN,BO:BO)</f>
        <v/>
      </c>
      <c r="B1322" t="inlineStr">
        <is>
          <t>LLC</t>
        </is>
      </c>
      <c r="C1322" t="n">
        <v>156</v>
      </c>
      <c r="D1322">
        <f>_xlfn.XLOOKUP(C1322,BH:BH,BI:BI)</f>
        <v/>
      </c>
      <c r="E1322" t="n">
        <v>25362</v>
      </c>
      <c r="F1322" t="inlineStr">
        <is>
          <t>Noches de alojamiento en Tokyo del 29 de May al 03 Junio</t>
        </is>
      </c>
      <c r="G1322" s="234" t="n">
        <v>45806</v>
      </c>
      <c r="H1322" s="234" t="n">
        <v>45811</v>
      </c>
      <c r="I1322" t="inlineStr">
        <is>
          <t>HTL</t>
        </is>
      </c>
      <c r="J1322">
        <f>_xlfn.XLOOKUP(I1322,AS:AS,AU:AU)</f>
        <v/>
      </c>
      <c r="K1322" t="inlineStr">
        <is>
          <t>MXN</t>
        </is>
      </c>
      <c r="L1322" s="238" t="n">
        <v>639588.6</v>
      </c>
      <c r="M1322">
        <f>L1322*_xlfn.XLOOKUP(K1322,AM:AM,AN:AN)</f>
        <v/>
      </c>
      <c r="N1322">
        <f>L1322*_xlfn.XLOOKUP(K1322,AM:AM,AO:AO)</f>
        <v/>
      </c>
      <c r="O1322" s="238" t="n">
        <v>50508</v>
      </c>
      <c r="P1322">
        <f>O1322*_xlfn.XLOOKUP(K1322,AM:AM,AN:AN)</f>
        <v/>
      </c>
      <c r="Q1322">
        <f>O1322*_xlfn.XLOOKUP(K1322,AM:AM,AO:AO)</f>
        <v/>
      </c>
      <c r="R1322">
        <f>_xlfn.XLOOKUP(E1322,AF:AF,AG:AG)</f>
        <v/>
      </c>
      <c r="S1322">
        <f>_xlfn.XLOOKUP(E1322,AF:AF,AI:AI)</f>
        <v/>
      </c>
      <c r="T1322">
        <f>WEEKNUM(G1322)</f>
        <v/>
      </c>
      <c r="U1322">
        <f>YEAR(G1322)</f>
        <v/>
      </c>
      <c r="V1322" s="117">
        <f>IFERROR(Q1322/N1322,"0")</f>
        <v/>
      </c>
    </row>
    <row r="1323">
      <c r="A1323">
        <f>_xlfn.XLOOKUP(D1323,BN:BN,BO:BO)</f>
        <v/>
      </c>
      <c r="B1323" t="inlineStr">
        <is>
          <t>LLC</t>
        </is>
      </c>
      <c r="C1323" t="n">
        <v>156</v>
      </c>
      <c r="D1323">
        <f>_xlfn.XLOOKUP(C1323,BH:BH,BI:BI)</f>
        <v/>
      </c>
      <c r="E1323" t="n">
        <v>25365</v>
      </c>
      <c r="F1323" t="inlineStr">
        <is>
          <t>Alojamiento Hotel Shinmonzen</t>
        </is>
      </c>
      <c r="G1323" s="234" t="n">
        <v>45817</v>
      </c>
      <c r="H1323" s="234" t="n">
        <v>45820</v>
      </c>
      <c r="I1323" t="inlineStr">
        <is>
          <t>HTL</t>
        </is>
      </c>
      <c r="J1323">
        <f>_xlfn.XLOOKUP(I1323,AS:AS,AU:AU)</f>
        <v/>
      </c>
      <c r="K1323" t="inlineStr">
        <is>
          <t>MXN</t>
        </is>
      </c>
      <c r="L1323" s="238" t="n">
        <v>258719.85</v>
      </c>
      <c r="M1323">
        <f>L1323*_xlfn.XLOOKUP(K1323,AM:AM,AN:AN)</f>
        <v/>
      </c>
      <c r="N1323">
        <f>L1323*_xlfn.XLOOKUP(K1323,AM:AM,AO:AO)</f>
        <v/>
      </c>
      <c r="O1323" s="238" t="n">
        <v>20152</v>
      </c>
      <c r="P1323">
        <f>O1323*_xlfn.XLOOKUP(K1323,AM:AM,AN:AN)</f>
        <v/>
      </c>
      <c r="Q1323">
        <f>O1323*_xlfn.XLOOKUP(K1323,AM:AM,AO:AO)</f>
        <v/>
      </c>
      <c r="R1323">
        <f>_xlfn.XLOOKUP(E1323,AF:AF,AG:AG)</f>
        <v/>
      </c>
      <c r="S1323">
        <f>_xlfn.XLOOKUP(E1323,AF:AF,AI:AI)</f>
        <v/>
      </c>
      <c r="T1323">
        <f>WEEKNUM(G1323)</f>
        <v/>
      </c>
      <c r="U1323">
        <f>YEAR(G1323)</f>
        <v/>
      </c>
      <c r="V1323" s="117">
        <f>IFERROR(Q1323/N1323,"0")</f>
        <v/>
      </c>
    </row>
    <row r="1324">
      <c r="A1324">
        <f>_xlfn.XLOOKUP(D1324,BN:BN,BO:BO)</f>
        <v/>
      </c>
      <c r="B1324" t="inlineStr">
        <is>
          <t>LLC</t>
        </is>
      </c>
      <c r="C1324" t="n">
        <v>156</v>
      </c>
      <c r="D1324">
        <f>_xlfn.XLOOKUP(C1324,BH:BH,BI:BI)</f>
        <v/>
      </c>
      <c r="E1324" t="n">
        <v>0</v>
      </c>
      <c r="F1324" t="inlineStr">
        <is>
          <t>SOBRE COMISION</t>
        </is>
      </c>
      <c r="G1324" s="234" t="n">
        <v>45806</v>
      </c>
      <c r="H1324" s="234" t="n">
        <v>45821</v>
      </c>
      <c r="I1324" t="inlineStr">
        <is>
          <t>HPS</t>
        </is>
      </c>
      <c r="J1324">
        <f>_xlfn.XLOOKUP(I1324,AS:AS,AU:AU)</f>
        <v/>
      </c>
      <c r="K1324" t="inlineStr">
        <is>
          <t>MXN</t>
        </is>
      </c>
      <c r="L1324" s="238" t="n">
        <v>40616.4</v>
      </c>
      <c r="M1324">
        <f>L1324*_xlfn.XLOOKUP(K1324,AM:AM,AN:AN)</f>
        <v/>
      </c>
      <c r="N1324">
        <f>L1324*_xlfn.XLOOKUP(K1324,AM:AM,AO:AO)</f>
        <v/>
      </c>
      <c r="O1324" s="238" t="n">
        <v>40616.4</v>
      </c>
      <c r="P1324">
        <f>O1324*_xlfn.XLOOKUP(K1324,AM:AM,AN:AN)</f>
        <v/>
      </c>
      <c r="Q1324">
        <f>O1324*_xlfn.XLOOKUP(K1324,AM:AM,AO:AO)</f>
        <v/>
      </c>
      <c r="R1324">
        <f>_xlfn.XLOOKUP(E1324,AF:AF,AG:AG)</f>
        <v/>
      </c>
      <c r="S1324">
        <f>_xlfn.XLOOKUP(E1324,AF:AF,AI:AI)</f>
        <v/>
      </c>
      <c r="T1324">
        <f>WEEKNUM(G1324)</f>
        <v/>
      </c>
      <c r="U1324">
        <f>YEAR(G1324)</f>
        <v/>
      </c>
      <c r="V1324" s="117">
        <f>IFERROR(Q1324/N1324,"0")</f>
        <v/>
      </c>
    </row>
    <row r="1325">
      <c r="A1325">
        <f>_xlfn.XLOOKUP(D1325,BN:BN,BO:BO)</f>
        <v/>
      </c>
      <c r="B1325" t="inlineStr">
        <is>
          <t>LLC</t>
        </is>
      </c>
      <c r="C1325" t="n">
        <v>157</v>
      </c>
      <c r="D1325">
        <f>_xlfn.XLOOKUP(C1325,BH:BH,BI:BI)</f>
        <v/>
      </c>
      <c r="E1325" t="n">
        <v>24995</v>
      </c>
      <c r="F1325" t="inlineStr">
        <is>
          <t>HOSPEDAJE, Y TOURS</t>
        </is>
      </c>
      <c r="G1325" s="234" t="n">
        <v>46012</v>
      </c>
      <c r="H1325" s="234" t="n">
        <v>46020</v>
      </c>
      <c r="I1325" t="inlineStr">
        <is>
          <t>PKT</t>
        </is>
      </c>
      <c r="J1325">
        <f>_xlfn.XLOOKUP(I1325,AS:AS,AU:AU)</f>
        <v/>
      </c>
      <c r="K1325" t="inlineStr">
        <is>
          <t>USD</t>
        </is>
      </c>
      <c r="L1325" s="238" t="n">
        <v>75547.60000000001</v>
      </c>
      <c r="M1325">
        <f>L1325*_xlfn.XLOOKUP(K1325,AM:AM,AN:AN)</f>
        <v/>
      </c>
      <c r="N1325">
        <f>L1325*_xlfn.XLOOKUP(K1325,AM:AM,AO:AO)</f>
        <v/>
      </c>
      <c r="O1325" s="238" t="n">
        <v>10885.1</v>
      </c>
      <c r="P1325">
        <f>O1325*_xlfn.XLOOKUP(K1325,AM:AM,AN:AN)</f>
        <v/>
      </c>
      <c r="Q1325">
        <f>O1325*_xlfn.XLOOKUP(K1325,AM:AM,AO:AO)</f>
        <v/>
      </c>
      <c r="R1325">
        <f>_xlfn.XLOOKUP(E1325,AF:AF,AG:AG)</f>
        <v/>
      </c>
      <c r="S1325">
        <f>_xlfn.XLOOKUP(E1325,AF:AF,AI:AI)</f>
        <v/>
      </c>
      <c r="T1325">
        <f>WEEKNUM(G1325)</f>
        <v/>
      </c>
      <c r="U1325">
        <f>YEAR(G1325)</f>
        <v/>
      </c>
      <c r="V1325" s="117">
        <f>IFERROR(Q1325/N1325,"0")</f>
        <v/>
      </c>
    </row>
    <row r="1326">
      <c r="A1326">
        <f>_xlfn.XLOOKUP(D1326,BN:BN,BO:BO)</f>
        <v/>
      </c>
      <c r="B1326" t="inlineStr">
        <is>
          <t>LLC</t>
        </is>
      </c>
      <c r="C1326" t="n">
        <v>157</v>
      </c>
      <c r="D1326">
        <f>_xlfn.XLOOKUP(C1326,BH:BH,BI:BI)</f>
        <v/>
      </c>
      <c r="E1326" t="n">
        <v>27210</v>
      </c>
      <c r="F1326" t="inlineStr">
        <is>
          <t>VUELO PATMOS</t>
        </is>
      </c>
      <c r="G1326" s="234" t="n">
        <v>46012</v>
      </c>
      <c r="H1326" s="234" t="n">
        <v>46020</v>
      </c>
      <c r="I1326" t="inlineStr">
        <is>
          <t>ABC</t>
        </is>
      </c>
      <c r="J1326">
        <f>_xlfn.XLOOKUP(I1326,AS:AS,AU:AU)</f>
        <v/>
      </c>
      <c r="K1326" t="inlineStr">
        <is>
          <t>USD</t>
        </is>
      </c>
      <c r="L1326" s="238" t="n">
        <v>1209.9</v>
      </c>
      <c r="M1326">
        <f>L1326*_xlfn.XLOOKUP(K1326,AM:AM,AN:AN)</f>
        <v/>
      </c>
      <c r="N1326">
        <f>L1326*_xlfn.XLOOKUP(K1326,AM:AM,AO:AO)</f>
        <v/>
      </c>
      <c r="O1326" s="238" t="n">
        <v>0</v>
      </c>
      <c r="P1326">
        <f>O1326*_xlfn.XLOOKUP(K1326,AM:AM,AN:AN)</f>
        <v/>
      </c>
      <c r="Q1326">
        <f>O1326*_xlfn.XLOOKUP(K1326,AM:AM,AO:AO)</f>
        <v/>
      </c>
      <c r="R1326">
        <f>_xlfn.XLOOKUP(E1326,AF:AF,AG:AG)</f>
        <v/>
      </c>
      <c r="S1326">
        <f>_xlfn.XLOOKUP(E1326,AF:AF,AI:AI)</f>
        <v/>
      </c>
      <c r="T1326">
        <f>WEEKNUM(G1326)</f>
        <v/>
      </c>
      <c r="U1326">
        <f>YEAR(G1326)</f>
        <v/>
      </c>
      <c r="V1326" s="117">
        <f>IFERROR(Q1326/N1326,"0")</f>
        <v/>
      </c>
    </row>
    <row r="1327">
      <c r="A1327">
        <f>_xlfn.XLOOKUP(D1327,BN:BN,BO:BO)</f>
        <v/>
      </c>
      <c r="B1327" t="inlineStr">
        <is>
          <t>LLC</t>
        </is>
      </c>
      <c r="C1327" t="n">
        <v>157</v>
      </c>
      <c r="D1327">
        <f>_xlfn.XLOOKUP(C1327,BH:BH,BI:BI)</f>
        <v/>
      </c>
      <c r="E1327" t="n">
        <v>28934</v>
      </c>
      <c r="F1327" t="inlineStr">
        <is>
          <t>TE HOJEL SCHUMACHER MARK ALBERT MR</t>
        </is>
      </c>
      <c r="G1327" s="234" t="n">
        <v>46011</v>
      </c>
      <c r="H1327" s="63" t="n"/>
      <c r="I1327" t="inlineStr">
        <is>
          <t>VLO</t>
        </is>
      </c>
      <c r="J1327">
        <f>_xlfn.XLOOKUP(I1327,AS:AS,AU:AU)</f>
        <v/>
      </c>
      <c r="K1327" t="inlineStr">
        <is>
          <t>USD</t>
        </is>
      </c>
      <c r="L1327" s="238" t="n">
        <v>934.1799999999999</v>
      </c>
      <c r="M1327">
        <f>L1327*_xlfn.XLOOKUP(K1327,AM:AM,AN:AN)</f>
        <v/>
      </c>
      <c r="N1327">
        <f>L1327*_xlfn.XLOOKUP(K1327,AM:AM,AO:AO)</f>
        <v/>
      </c>
      <c r="O1327" s="238" t="n">
        <v>29.9</v>
      </c>
      <c r="P1327">
        <f>O1327*_xlfn.XLOOKUP(K1327,AM:AM,AN:AN)</f>
        <v/>
      </c>
      <c r="Q1327">
        <f>O1327*_xlfn.XLOOKUP(K1327,AM:AM,AO:AO)</f>
        <v/>
      </c>
      <c r="R1327">
        <f>_xlfn.XLOOKUP(E1327,AF:AF,AG:AG)</f>
        <v/>
      </c>
      <c r="S1327">
        <f>_xlfn.XLOOKUP(E1327,AF:AF,AI:AI)</f>
        <v/>
      </c>
      <c r="T1327">
        <f>WEEKNUM(G1327)</f>
        <v/>
      </c>
      <c r="U1327">
        <f>YEAR(G1327)</f>
        <v/>
      </c>
      <c r="V1327" s="117">
        <f>IFERROR(Q1327/N1327,"0")</f>
        <v/>
      </c>
    </row>
    <row r="1328">
      <c r="A1328">
        <f>_xlfn.XLOOKUP(D1328,BN:BN,BO:BO)</f>
        <v/>
      </c>
      <c r="B1328" t="inlineStr">
        <is>
          <t>LLC</t>
        </is>
      </c>
      <c r="C1328" t="n">
        <v>157</v>
      </c>
      <c r="D1328">
        <f>_xlfn.XLOOKUP(C1328,BH:BH,BI:BI)</f>
        <v/>
      </c>
      <c r="E1328" t="n">
        <v>28934</v>
      </c>
      <c r="F1328" t="inlineStr">
        <is>
          <t>TE PACHECO WESTPHAL ERIKA JOANNE MRS</t>
        </is>
      </c>
      <c r="G1328" s="234" t="n">
        <v>46011</v>
      </c>
      <c r="H1328" s="63" t="n"/>
      <c r="I1328" t="inlineStr">
        <is>
          <t>VLO</t>
        </is>
      </c>
      <c r="J1328">
        <f>_xlfn.XLOOKUP(I1328,AS:AS,AU:AU)</f>
        <v/>
      </c>
      <c r="K1328" t="inlineStr">
        <is>
          <t>USD</t>
        </is>
      </c>
      <c r="L1328" s="238" t="n">
        <v>934.1799999999999</v>
      </c>
      <c r="M1328">
        <f>L1328*_xlfn.XLOOKUP(K1328,AM:AM,AN:AN)</f>
        <v/>
      </c>
      <c r="N1328">
        <f>L1328*_xlfn.XLOOKUP(K1328,AM:AM,AO:AO)</f>
        <v/>
      </c>
      <c r="O1328" s="238" t="n">
        <v>29.9</v>
      </c>
      <c r="P1328">
        <f>O1328*_xlfn.XLOOKUP(K1328,AM:AM,AN:AN)</f>
        <v/>
      </c>
      <c r="Q1328">
        <f>O1328*_xlfn.XLOOKUP(K1328,AM:AM,AO:AO)</f>
        <v/>
      </c>
      <c r="R1328">
        <f>_xlfn.XLOOKUP(E1328,AF:AF,AG:AG)</f>
        <v/>
      </c>
      <c r="S1328">
        <f>_xlfn.XLOOKUP(E1328,AF:AF,AI:AI)</f>
        <v/>
      </c>
      <c r="T1328">
        <f>WEEKNUM(G1328)</f>
        <v/>
      </c>
      <c r="U1328">
        <f>YEAR(G1328)</f>
        <v/>
      </c>
      <c r="V1328" s="117">
        <f>IFERROR(Q1328/N1328,"0")</f>
        <v/>
      </c>
    </row>
    <row r="1329">
      <c r="A1329">
        <f>_xlfn.XLOOKUP(D1329,BN:BN,BO:BO)</f>
        <v/>
      </c>
      <c r="B1329" t="inlineStr">
        <is>
          <t>LLC</t>
        </is>
      </c>
      <c r="C1329" t="n">
        <v>157</v>
      </c>
      <c r="D1329">
        <f>_xlfn.XLOOKUP(C1329,BH:BH,BI:BI)</f>
        <v/>
      </c>
      <c r="E1329" t="n">
        <v>28934</v>
      </c>
      <c r="F1329" t="inlineStr">
        <is>
          <t>TE HOJEL PACHECO EMILIA MSS</t>
        </is>
      </c>
      <c r="G1329" s="234" t="n">
        <v>46020</v>
      </c>
      <c r="H1329" s="63" t="n"/>
      <c r="I1329" t="inlineStr">
        <is>
          <t>VLO</t>
        </is>
      </c>
      <c r="J1329">
        <f>_xlfn.XLOOKUP(I1329,AS:AS,AU:AU)</f>
        <v/>
      </c>
      <c r="K1329" t="inlineStr">
        <is>
          <t>USD</t>
        </is>
      </c>
      <c r="L1329" s="238" t="n">
        <v>491.79</v>
      </c>
      <c r="M1329">
        <f>L1329*_xlfn.XLOOKUP(K1329,AM:AM,AN:AN)</f>
        <v/>
      </c>
      <c r="N1329">
        <f>L1329*_xlfn.XLOOKUP(K1329,AM:AM,AO:AO)</f>
        <v/>
      </c>
      <c r="O1329" s="238" t="n">
        <v>16.6</v>
      </c>
      <c r="P1329">
        <f>O1329*_xlfn.XLOOKUP(K1329,AM:AM,AN:AN)</f>
        <v/>
      </c>
      <c r="Q1329">
        <f>O1329*_xlfn.XLOOKUP(K1329,AM:AM,AO:AO)</f>
        <v/>
      </c>
      <c r="R1329">
        <f>_xlfn.XLOOKUP(E1329,AF:AF,AG:AG)</f>
        <v/>
      </c>
      <c r="S1329">
        <f>_xlfn.XLOOKUP(E1329,AF:AF,AI:AI)</f>
        <v/>
      </c>
      <c r="T1329">
        <f>WEEKNUM(G1329)</f>
        <v/>
      </c>
      <c r="U1329">
        <f>YEAR(G1329)</f>
        <v/>
      </c>
      <c r="V1329" s="117">
        <f>IFERROR(Q1329/N1329,"0")</f>
        <v/>
      </c>
    </row>
    <row r="1330">
      <c r="A1330">
        <f>_xlfn.XLOOKUP(D1330,BN:BN,BO:BO)</f>
        <v/>
      </c>
      <c r="B1330" t="inlineStr">
        <is>
          <t>LLC</t>
        </is>
      </c>
      <c r="C1330" t="n">
        <v>157</v>
      </c>
      <c r="D1330">
        <f>_xlfn.XLOOKUP(C1330,BH:BH,BI:BI)</f>
        <v/>
      </c>
      <c r="E1330" t="n">
        <v>28934</v>
      </c>
      <c r="F1330" t="inlineStr">
        <is>
          <t>TE HOJEL PACHECO LORENZO MR</t>
        </is>
      </c>
      <c r="G1330" s="234" t="n">
        <v>46020</v>
      </c>
      <c r="H1330" s="63" t="n"/>
      <c r="I1330" t="inlineStr">
        <is>
          <t>VLO</t>
        </is>
      </c>
      <c r="J1330">
        <f>_xlfn.XLOOKUP(I1330,AS:AS,AU:AU)</f>
        <v/>
      </c>
      <c r="K1330" t="inlineStr">
        <is>
          <t>USD</t>
        </is>
      </c>
      <c r="L1330" s="238" t="n">
        <v>491.79</v>
      </c>
      <c r="M1330">
        <f>L1330*_xlfn.XLOOKUP(K1330,AM:AM,AN:AN)</f>
        <v/>
      </c>
      <c r="N1330">
        <f>L1330*_xlfn.XLOOKUP(K1330,AM:AM,AO:AO)</f>
        <v/>
      </c>
      <c r="O1330" s="238" t="n">
        <v>16.6</v>
      </c>
      <c r="P1330">
        <f>O1330*_xlfn.XLOOKUP(K1330,AM:AM,AN:AN)</f>
        <v/>
      </c>
      <c r="Q1330">
        <f>O1330*_xlfn.XLOOKUP(K1330,AM:AM,AO:AO)</f>
        <v/>
      </c>
      <c r="R1330">
        <f>_xlfn.XLOOKUP(E1330,AF:AF,AG:AG)</f>
        <v/>
      </c>
      <c r="S1330">
        <f>_xlfn.XLOOKUP(E1330,AF:AF,AI:AI)</f>
        <v/>
      </c>
      <c r="T1330">
        <f>WEEKNUM(G1330)</f>
        <v/>
      </c>
      <c r="U1330">
        <f>YEAR(G1330)</f>
        <v/>
      </c>
      <c r="V1330" s="117">
        <f>IFERROR(Q1330/N1330,"0")</f>
        <v/>
      </c>
    </row>
    <row r="1331">
      <c r="A1331">
        <f>_xlfn.XLOOKUP(D1331,BN:BN,BO:BO)</f>
        <v/>
      </c>
      <c r="B1331" t="inlineStr">
        <is>
          <t>LLC</t>
        </is>
      </c>
      <c r="C1331" t="n">
        <v>157</v>
      </c>
      <c r="D1331">
        <f>_xlfn.XLOOKUP(C1331,BH:BH,BI:BI)</f>
        <v/>
      </c>
      <c r="E1331" t="n">
        <v>28934</v>
      </c>
      <c r="F1331" t="inlineStr">
        <is>
          <t>TE HOJEL PACHECO MARCO ALBERTO MR</t>
        </is>
      </c>
      <c r="G1331" s="234" t="n">
        <v>46020</v>
      </c>
      <c r="H1331" s="63" t="n"/>
      <c r="I1331" t="inlineStr">
        <is>
          <t>VLO</t>
        </is>
      </c>
      <c r="J1331">
        <f>_xlfn.XLOOKUP(I1331,AS:AS,AU:AU)</f>
        <v/>
      </c>
      <c r="K1331" t="inlineStr">
        <is>
          <t>USD</t>
        </is>
      </c>
      <c r="L1331" s="238" t="n">
        <v>491.79</v>
      </c>
      <c r="M1331">
        <f>L1331*_xlfn.XLOOKUP(K1331,AM:AM,AN:AN)</f>
        <v/>
      </c>
      <c r="N1331">
        <f>L1331*_xlfn.XLOOKUP(K1331,AM:AM,AO:AO)</f>
        <v/>
      </c>
      <c r="O1331" s="238" t="n">
        <v>16.6</v>
      </c>
      <c r="P1331">
        <f>O1331*_xlfn.XLOOKUP(K1331,AM:AM,AN:AN)</f>
        <v/>
      </c>
      <c r="Q1331">
        <f>O1331*_xlfn.XLOOKUP(K1331,AM:AM,AO:AO)</f>
        <v/>
      </c>
      <c r="R1331">
        <f>_xlfn.XLOOKUP(E1331,AF:AF,AG:AG)</f>
        <v/>
      </c>
      <c r="S1331">
        <f>_xlfn.XLOOKUP(E1331,AF:AF,AI:AI)</f>
        <v/>
      </c>
      <c r="T1331">
        <f>WEEKNUM(G1331)</f>
        <v/>
      </c>
      <c r="U1331">
        <f>YEAR(G1331)</f>
        <v/>
      </c>
      <c r="V1331" s="117">
        <f>IFERROR(Q1331/N1331,"0")</f>
        <v/>
      </c>
    </row>
    <row r="1332">
      <c r="A1332">
        <f>_xlfn.XLOOKUP(D1332,BN:BN,BO:BO)</f>
        <v/>
      </c>
      <c r="B1332" t="inlineStr">
        <is>
          <t>LLC</t>
        </is>
      </c>
      <c r="C1332" t="n">
        <v>157</v>
      </c>
      <c r="D1332">
        <f>_xlfn.XLOOKUP(C1332,BH:BH,BI:BI)</f>
        <v/>
      </c>
      <c r="E1332" t="n">
        <v>28934</v>
      </c>
      <c r="F1332" t="inlineStr">
        <is>
          <t>ME HOJEL PACHECO EMILIA MSS</t>
        </is>
      </c>
      <c r="G1332" s="234" t="n">
        <v>46011</v>
      </c>
      <c r="H1332" s="63" t="n"/>
      <c r="I1332" t="inlineStr">
        <is>
          <t>VLO</t>
        </is>
      </c>
      <c r="J1332">
        <f>_xlfn.XLOOKUP(I1332,AS:AS,AU:AU)</f>
        <v/>
      </c>
      <c r="K1332" t="inlineStr">
        <is>
          <t>USD</t>
        </is>
      </c>
      <c r="L1332" s="238" t="n">
        <v>40</v>
      </c>
      <c r="M1332">
        <f>L1332*_xlfn.XLOOKUP(K1332,AM:AM,AN:AN)</f>
        <v/>
      </c>
      <c r="N1332">
        <f>L1332*_xlfn.XLOOKUP(K1332,AM:AM,AO:AO)</f>
        <v/>
      </c>
      <c r="O1332" s="238" t="n">
        <v>0</v>
      </c>
      <c r="P1332">
        <f>O1332*_xlfn.XLOOKUP(K1332,AM:AM,AN:AN)</f>
        <v/>
      </c>
      <c r="Q1332">
        <f>O1332*_xlfn.XLOOKUP(K1332,AM:AM,AO:AO)</f>
        <v/>
      </c>
      <c r="R1332">
        <f>_xlfn.XLOOKUP(E1332,AF:AF,AG:AG)</f>
        <v/>
      </c>
      <c r="S1332">
        <f>_xlfn.XLOOKUP(E1332,AF:AF,AI:AI)</f>
        <v/>
      </c>
      <c r="T1332">
        <f>WEEKNUM(G1332)</f>
        <v/>
      </c>
      <c r="U1332">
        <f>YEAR(G1332)</f>
        <v/>
      </c>
      <c r="V1332" s="117">
        <f>IFERROR(Q1332/N1332,"0")</f>
        <v/>
      </c>
    </row>
    <row r="1333">
      <c r="A1333">
        <f>_xlfn.XLOOKUP(D1333,BN:BN,BO:BO)</f>
        <v/>
      </c>
      <c r="B1333" t="inlineStr">
        <is>
          <t>LLC</t>
        </is>
      </c>
      <c r="C1333" t="n">
        <v>157</v>
      </c>
      <c r="D1333">
        <f>_xlfn.XLOOKUP(C1333,BH:BH,BI:BI)</f>
        <v/>
      </c>
      <c r="E1333" t="n">
        <v>28934</v>
      </c>
      <c r="F1333" t="inlineStr">
        <is>
          <t>ME HOJEL PACHECO LORENZO MR</t>
        </is>
      </c>
      <c r="G1333" s="234" t="n">
        <v>46011</v>
      </c>
      <c r="H1333" s="63" t="n"/>
      <c r="I1333" t="inlineStr">
        <is>
          <t>VLO</t>
        </is>
      </c>
      <c r="J1333">
        <f>_xlfn.XLOOKUP(I1333,AS:AS,AU:AU)</f>
        <v/>
      </c>
      <c r="K1333" t="inlineStr">
        <is>
          <t>USD</t>
        </is>
      </c>
      <c r="L1333" s="238" t="n">
        <v>40</v>
      </c>
      <c r="M1333">
        <f>L1333*_xlfn.XLOOKUP(K1333,AM:AM,AN:AN)</f>
        <v/>
      </c>
      <c r="N1333">
        <f>L1333*_xlfn.XLOOKUP(K1333,AM:AM,AO:AO)</f>
        <v/>
      </c>
      <c r="O1333" s="238" t="n">
        <v>0</v>
      </c>
      <c r="P1333">
        <f>O1333*_xlfn.XLOOKUP(K1333,AM:AM,AN:AN)</f>
        <v/>
      </c>
      <c r="Q1333">
        <f>O1333*_xlfn.XLOOKUP(K1333,AM:AM,AO:AO)</f>
        <v/>
      </c>
      <c r="R1333">
        <f>_xlfn.XLOOKUP(E1333,AF:AF,AG:AG)</f>
        <v/>
      </c>
      <c r="S1333">
        <f>_xlfn.XLOOKUP(E1333,AF:AF,AI:AI)</f>
        <v/>
      </c>
      <c r="T1333">
        <f>WEEKNUM(G1333)</f>
        <v/>
      </c>
      <c r="U1333">
        <f>YEAR(G1333)</f>
        <v/>
      </c>
      <c r="V1333" s="117">
        <f>IFERROR(Q1333/N1333,"0")</f>
        <v/>
      </c>
    </row>
    <row r="1334">
      <c r="A1334">
        <f>_xlfn.XLOOKUP(D1334,BN:BN,BO:BO)</f>
        <v/>
      </c>
      <c r="B1334" t="inlineStr">
        <is>
          <t>LLC</t>
        </is>
      </c>
      <c r="C1334" t="n">
        <v>157</v>
      </c>
      <c r="D1334">
        <f>_xlfn.XLOOKUP(C1334,BH:BH,BI:BI)</f>
        <v/>
      </c>
      <c r="E1334" t="n">
        <v>28934</v>
      </c>
      <c r="F1334" t="inlineStr">
        <is>
          <t>ME HOJEL PACHECO MARCO ALBERTO MR</t>
        </is>
      </c>
      <c r="G1334" s="234" t="n">
        <v>46011</v>
      </c>
      <c r="H1334" s="63" t="n"/>
      <c r="I1334" t="inlineStr">
        <is>
          <t>VLO</t>
        </is>
      </c>
      <c r="J1334">
        <f>_xlfn.XLOOKUP(I1334,AS:AS,AU:AU)</f>
        <v/>
      </c>
      <c r="K1334" t="inlineStr">
        <is>
          <t>USD</t>
        </is>
      </c>
      <c r="L1334" s="238" t="n">
        <v>40</v>
      </c>
      <c r="M1334">
        <f>L1334*_xlfn.XLOOKUP(K1334,AM:AM,AN:AN)</f>
        <v/>
      </c>
      <c r="N1334">
        <f>L1334*_xlfn.XLOOKUP(K1334,AM:AM,AO:AO)</f>
        <v/>
      </c>
      <c r="O1334" s="238" t="n">
        <v>0</v>
      </c>
      <c r="P1334">
        <f>O1334*_xlfn.XLOOKUP(K1334,AM:AM,AN:AN)</f>
        <v/>
      </c>
      <c r="Q1334">
        <f>O1334*_xlfn.XLOOKUP(K1334,AM:AM,AO:AO)</f>
        <v/>
      </c>
      <c r="R1334">
        <f>_xlfn.XLOOKUP(E1334,AF:AF,AG:AG)</f>
        <v/>
      </c>
      <c r="S1334">
        <f>_xlfn.XLOOKUP(E1334,AF:AF,AI:AI)</f>
        <v/>
      </c>
      <c r="T1334">
        <f>WEEKNUM(G1334)</f>
        <v/>
      </c>
      <c r="U1334">
        <f>YEAR(G1334)</f>
        <v/>
      </c>
      <c r="V1334" s="117">
        <f>IFERROR(Q1334/N1334,"0")</f>
        <v/>
      </c>
    </row>
    <row r="1335">
      <c r="A1335">
        <f>_xlfn.XLOOKUP(D1335,BN:BN,BO:BO)</f>
        <v/>
      </c>
      <c r="B1335" t="inlineStr">
        <is>
          <t>LLC</t>
        </is>
      </c>
      <c r="C1335" t="n">
        <v>157</v>
      </c>
      <c r="D1335">
        <f>_xlfn.XLOOKUP(C1335,BH:BH,BI:BI)</f>
        <v/>
      </c>
      <c r="E1335" t="n">
        <v>28934</v>
      </c>
      <c r="F1335" t="inlineStr">
        <is>
          <t>TE HOJEL PACHECO EMILIA MSS</t>
        </is>
      </c>
      <c r="G1335" s="234" t="n">
        <v>46010</v>
      </c>
      <c r="H1335" s="63" t="n"/>
      <c r="I1335" t="inlineStr">
        <is>
          <t>VLO</t>
        </is>
      </c>
      <c r="J1335">
        <f>_xlfn.XLOOKUP(I1335,AS:AS,AU:AU)</f>
        <v/>
      </c>
      <c r="K1335" t="inlineStr">
        <is>
          <t>USD</t>
        </is>
      </c>
      <c r="L1335" s="238" t="n">
        <v>4551.09</v>
      </c>
      <c r="M1335">
        <f>L1335*_xlfn.XLOOKUP(K1335,AM:AM,AN:AN)</f>
        <v/>
      </c>
      <c r="N1335">
        <f>L1335*_xlfn.XLOOKUP(K1335,AM:AM,AO:AO)</f>
        <v/>
      </c>
      <c r="O1335" s="238" t="n">
        <v>534.8200000000001</v>
      </c>
      <c r="P1335">
        <f>O1335*_xlfn.XLOOKUP(K1335,AM:AM,AN:AN)</f>
        <v/>
      </c>
      <c r="Q1335">
        <f>O1335*_xlfn.XLOOKUP(K1335,AM:AM,AO:AO)</f>
        <v/>
      </c>
      <c r="R1335">
        <f>_xlfn.XLOOKUP(E1335,AF:AF,AG:AG)</f>
        <v/>
      </c>
      <c r="S1335">
        <f>_xlfn.XLOOKUP(E1335,AF:AF,AI:AI)</f>
        <v/>
      </c>
      <c r="T1335">
        <f>WEEKNUM(G1335)</f>
        <v/>
      </c>
      <c r="U1335">
        <f>YEAR(G1335)</f>
        <v/>
      </c>
      <c r="V1335" s="117">
        <f>IFERROR(Q1335/N1335,"0")</f>
        <v/>
      </c>
    </row>
    <row r="1336">
      <c r="A1336">
        <f>_xlfn.XLOOKUP(D1336,BN:BN,BO:BO)</f>
        <v/>
      </c>
      <c r="B1336" t="inlineStr">
        <is>
          <t>LLC</t>
        </is>
      </c>
      <c r="C1336" t="n">
        <v>157</v>
      </c>
      <c r="D1336">
        <f>_xlfn.XLOOKUP(C1336,BH:BH,BI:BI)</f>
        <v/>
      </c>
      <c r="E1336" t="n">
        <v>28934</v>
      </c>
      <c r="F1336" t="inlineStr">
        <is>
          <t>TE HOJEL PACHECO LORENZO MR</t>
        </is>
      </c>
      <c r="G1336" s="234" t="n">
        <v>46010</v>
      </c>
      <c r="H1336" s="63" t="n"/>
      <c r="I1336" t="inlineStr">
        <is>
          <t>VLO</t>
        </is>
      </c>
      <c r="J1336">
        <f>_xlfn.XLOOKUP(I1336,AS:AS,AU:AU)</f>
        <v/>
      </c>
      <c r="K1336" t="inlineStr">
        <is>
          <t>USD</t>
        </is>
      </c>
      <c r="L1336" s="238" t="n">
        <v>4008.09</v>
      </c>
      <c r="M1336">
        <f>L1336*_xlfn.XLOOKUP(K1336,AM:AM,AN:AN)</f>
        <v/>
      </c>
      <c r="N1336">
        <f>L1336*_xlfn.XLOOKUP(K1336,AM:AM,AO:AO)</f>
        <v/>
      </c>
      <c r="O1336" s="238" t="n">
        <v>459.03</v>
      </c>
      <c r="P1336">
        <f>O1336*_xlfn.XLOOKUP(K1336,AM:AM,AN:AN)</f>
        <v/>
      </c>
      <c r="Q1336">
        <f>O1336*_xlfn.XLOOKUP(K1336,AM:AM,AO:AO)</f>
        <v/>
      </c>
      <c r="R1336">
        <f>_xlfn.XLOOKUP(E1336,AF:AF,AG:AG)</f>
        <v/>
      </c>
      <c r="S1336">
        <f>_xlfn.XLOOKUP(E1336,AF:AF,AI:AI)</f>
        <v/>
      </c>
      <c r="T1336">
        <f>WEEKNUM(G1336)</f>
        <v/>
      </c>
      <c r="U1336">
        <f>YEAR(G1336)</f>
        <v/>
      </c>
      <c r="V1336" s="117">
        <f>IFERROR(Q1336/N1336,"0")</f>
        <v/>
      </c>
    </row>
    <row r="1337">
      <c r="A1337">
        <f>_xlfn.XLOOKUP(D1337,BN:BN,BO:BO)</f>
        <v/>
      </c>
      <c r="B1337" t="inlineStr">
        <is>
          <t>LLC</t>
        </is>
      </c>
      <c r="C1337" t="n">
        <v>157</v>
      </c>
      <c r="D1337">
        <f>_xlfn.XLOOKUP(C1337,BH:BH,BI:BI)</f>
        <v/>
      </c>
      <c r="E1337" t="n">
        <v>28934</v>
      </c>
      <c r="F1337" t="inlineStr">
        <is>
          <t>TE HOJEL PACHECO MARCO ALBERTO MR</t>
        </is>
      </c>
      <c r="G1337" s="234" t="n">
        <v>46010</v>
      </c>
      <c r="H1337" s="63" t="n"/>
      <c r="I1337" t="inlineStr">
        <is>
          <t>VLO</t>
        </is>
      </c>
      <c r="J1337">
        <f>_xlfn.XLOOKUP(I1337,AS:AS,AU:AU)</f>
        <v/>
      </c>
      <c r="K1337" t="inlineStr">
        <is>
          <t>USD</t>
        </is>
      </c>
      <c r="L1337" s="238" t="n">
        <v>4008.09</v>
      </c>
      <c r="M1337">
        <f>L1337*_xlfn.XLOOKUP(K1337,AM:AM,AN:AN)</f>
        <v/>
      </c>
      <c r="N1337">
        <f>L1337*_xlfn.XLOOKUP(K1337,AM:AM,AO:AO)</f>
        <v/>
      </c>
      <c r="O1337" s="238" t="n">
        <v>459.03</v>
      </c>
      <c r="P1337">
        <f>O1337*_xlfn.XLOOKUP(K1337,AM:AM,AN:AN)</f>
        <v/>
      </c>
      <c r="Q1337">
        <f>O1337*_xlfn.XLOOKUP(K1337,AM:AM,AO:AO)</f>
        <v/>
      </c>
      <c r="R1337">
        <f>_xlfn.XLOOKUP(E1337,AF:AF,AG:AG)</f>
        <v/>
      </c>
      <c r="S1337">
        <f>_xlfn.XLOOKUP(E1337,AF:AF,AI:AI)</f>
        <v/>
      </c>
      <c r="T1337">
        <f>WEEKNUM(G1337)</f>
        <v/>
      </c>
      <c r="U1337">
        <f>YEAR(G1337)</f>
        <v/>
      </c>
      <c r="V1337" s="117">
        <f>IFERROR(Q1337/N1337,"0")</f>
        <v/>
      </c>
    </row>
    <row r="1338">
      <c r="A1338">
        <f>_xlfn.XLOOKUP(D1338,BN:BN,BO:BO)</f>
        <v/>
      </c>
      <c r="B1338" t="inlineStr">
        <is>
          <t>LLC</t>
        </is>
      </c>
      <c r="C1338" t="n">
        <v>157</v>
      </c>
      <c r="D1338">
        <f>_xlfn.XLOOKUP(C1338,BH:BH,BI:BI)</f>
        <v/>
      </c>
      <c r="E1338" t="n">
        <v>28934</v>
      </c>
      <c r="F1338" t="inlineStr">
        <is>
          <t>TE HOJEL SCHUMACHER MARK ALBERT MR</t>
        </is>
      </c>
      <c r="G1338" s="234" t="n">
        <v>46013</v>
      </c>
      <c r="H1338" s="63" t="n"/>
      <c r="I1338" t="inlineStr">
        <is>
          <t>VLO</t>
        </is>
      </c>
      <c r="J1338">
        <f>_xlfn.XLOOKUP(I1338,AS:AS,AU:AU)</f>
        <v/>
      </c>
      <c r="K1338" t="inlineStr">
        <is>
          <t>USD</t>
        </is>
      </c>
      <c r="L1338" s="238" t="n">
        <v>478.85</v>
      </c>
      <c r="M1338">
        <f>L1338*_xlfn.XLOOKUP(K1338,AM:AM,AN:AN)</f>
        <v/>
      </c>
      <c r="N1338">
        <f>L1338*_xlfn.XLOOKUP(K1338,AM:AM,AO:AO)</f>
        <v/>
      </c>
      <c r="O1338" s="238" t="n">
        <v>0</v>
      </c>
      <c r="P1338">
        <f>O1338*_xlfn.XLOOKUP(K1338,AM:AM,AN:AN)</f>
        <v/>
      </c>
      <c r="Q1338">
        <f>O1338*_xlfn.XLOOKUP(K1338,AM:AM,AO:AO)</f>
        <v/>
      </c>
      <c r="R1338">
        <f>_xlfn.XLOOKUP(E1338,AF:AF,AG:AG)</f>
        <v/>
      </c>
      <c r="S1338">
        <f>_xlfn.XLOOKUP(E1338,AF:AF,AI:AI)</f>
        <v/>
      </c>
      <c r="T1338">
        <f>WEEKNUM(G1338)</f>
        <v/>
      </c>
      <c r="U1338">
        <f>YEAR(G1338)</f>
        <v/>
      </c>
      <c r="V1338" s="117">
        <f>IFERROR(Q1338/N1338,"0")</f>
        <v/>
      </c>
    </row>
    <row r="1339">
      <c r="A1339">
        <f>_xlfn.XLOOKUP(D1339,BN:BN,BO:BO)</f>
        <v/>
      </c>
      <c r="B1339" t="inlineStr">
        <is>
          <t>LLC</t>
        </is>
      </c>
      <c r="C1339" t="n">
        <v>157</v>
      </c>
      <c r="D1339">
        <f>_xlfn.XLOOKUP(C1339,BH:BH,BI:BI)</f>
        <v/>
      </c>
      <c r="E1339" t="n">
        <v>28934</v>
      </c>
      <c r="F1339" t="inlineStr">
        <is>
          <t>TE PACHECO WESTPHAL ERIKA JOANNE MRS</t>
        </is>
      </c>
      <c r="G1339" s="234" t="n">
        <v>46013</v>
      </c>
      <c r="H1339" s="63" t="n"/>
      <c r="I1339" t="inlineStr">
        <is>
          <t>VLO</t>
        </is>
      </c>
      <c r="J1339">
        <f>_xlfn.XLOOKUP(I1339,AS:AS,AU:AU)</f>
        <v/>
      </c>
      <c r="K1339" t="inlineStr">
        <is>
          <t>USD</t>
        </is>
      </c>
      <c r="L1339" s="238" t="n">
        <v>478.85</v>
      </c>
      <c r="M1339">
        <f>L1339*_xlfn.XLOOKUP(K1339,AM:AM,AN:AN)</f>
        <v/>
      </c>
      <c r="N1339">
        <f>L1339*_xlfn.XLOOKUP(K1339,AM:AM,AO:AO)</f>
        <v/>
      </c>
      <c r="O1339" s="238" t="n">
        <v>0</v>
      </c>
      <c r="P1339">
        <f>O1339*_xlfn.XLOOKUP(K1339,AM:AM,AN:AN)</f>
        <v/>
      </c>
      <c r="Q1339">
        <f>O1339*_xlfn.XLOOKUP(K1339,AM:AM,AO:AO)</f>
        <v/>
      </c>
      <c r="R1339">
        <f>_xlfn.XLOOKUP(E1339,AF:AF,AG:AG)</f>
        <v/>
      </c>
      <c r="S1339">
        <f>_xlfn.XLOOKUP(E1339,AF:AF,AI:AI)</f>
        <v/>
      </c>
      <c r="T1339">
        <f>WEEKNUM(G1339)</f>
        <v/>
      </c>
      <c r="U1339">
        <f>YEAR(G1339)</f>
        <v/>
      </c>
      <c r="V1339" s="117">
        <f>IFERROR(Q1339/N1339,"0")</f>
        <v/>
      </c>
    </row>
    <row r="1340">
      <c r="A1340">
        <f>_xlfn.XLOOKUP(D1340,BN:BN,BO:BO)</f>
        <v/>
      </c>
      <c r="B1340" t="inlineStr">
        <is>
          <t>LLC</t>
        </is>
      </c>
      <c r="C1340" t="n">
        <v>157</v>
      </c>
      <c r="D1340">
        <f>_xlfn.XLOOKUP(C1340,BH:BH,BI:BI)</f>
        <v/>
      </c>
      <c r="E1340" t="n">
        <v>28934</v>
      </c>
      <c r="F1340" t="inlineStr">
        <is>
          <t>TE APARICIO MARTINEZ VERTIZ BARBARA MRS</t>
        </is>
      </c>
      <c r="G1340" s="234" t="n">
        <v>46013</v>
      </c>
      <c r="H1340" s="63" t="n"/>
      <c r="I1340" t="inlineStr">
        <is>
          <t>VLO</t>
        </is>
      </c>
      <c r="J1340">
        <f>_xlfn.XLOOKUP(I1340,AS:AS,AU:AU)</f>
        <v/>
      </c>
      <c r="K1340" t="inlineStr">
        <is>
          <t>USD</t>
        </is>
      </c>
      <c r="L1340" s="238" t="n">
        <v>478.85</v>
      </c>
      <c r="M1340">
        <f>L1340*_xlfn.XLOOKUP(K1340,AM:AM,AN:AN)</f>
        <v/>
      </c>
      <c r="N1340">
        <f>L1340*_xlfn.XLOOKUP(K1340,AM:AM,AO:AO)</f>
        <v/>
      </c>
      <c r="O1340" s="238" t="n">
        <v>0</v>
      </c>
      <c r="P1340">
        <f>O1340*_xlfn.XLOOKUP(K1340,AM:AM,AN:AN)</f>
        <v/>
      </c>
      <c r="Q1340">
        <f>O1340*_xlfn.XLOOKUP(K1340,AM:AM,AO:AO)</f>
        <v/>
      </c>
      <c r="R1340">
        <f>_xlfn.XLOOKUP(E1340,AF:AF,AG:AG)</f>
        <v/>
      </c>
      <c r="S1340">
        <f>_xlfn.XLOOKUP(E1340,AF:AF,AI:AI)</f>
        <v/>
      </c>
      <c r="T1340">
        <f>WEEKNUM(G1340)</f>
        <v/>
      </c>
      <c r="U1340">
        <f>YEAR(G1340)</f>
        <v/>
      </c>
      <c r="V1340" s="117">
        <f>IFERROR(Q1340/N1340,"0")</f>
        <v/>
      </c>
    </row>
    <row r="1341">
      <c r="A1341">
        <f>_xlfn.XLOOKUP(D1341,BN:BN,BO:BO)</f>
        <v/>
      </c>
      <c r="B1341" t="inlineStr">
        <is>
          <t>LLC</t>
        </is>
      </c>
      <c r="C1341" t="n">
        <v>157</v>
      </c>
      <c r="D1341">
        <f>_xlfn.XLOOKUP(C1341,BH:BH,BI:BI)</f>
        <v/>
      </c>
      <c r="E1341" t="n">
        <v>28934</v>
      </c>
      <c r="F1341" t="inlineStr">
        <is>
          <t>TE PACHECO WESTPHAL LEONARDO ANTONIO MR</t>
        </is>
      </c>
      <c r="G1341" s="234" t="n">
        <v>46013</v>
      </c>
      <c r="H1341" s="63" t="n"/>
      <c r="I1341" t="inlineStr">
        <is>
          <t>VLO</t>
        </is>
      </c>
      <c r="J1341">
        <f>_xlfn.XLOOKUP(I1341,AS:AS,AU:AU)</f>
        <v/>
      </c>
      <c r="K1341" t="inlineStr">
        <is>
          <t>USD</t>
        </is>
      </c>
      <c r="L1341" s="238" t="n">
        <v>478.85</v>
      </c>
      <c r="M1341">
        <f>L1341*_xlfn.XLOOKUP(K1341,AM:AM,AN:AN)</f>
        <v/>
      </c>
      <c r="N1341">
        <f>L1341*_xlfn.XLOOKUP(K1341,AM:AM,AO:AO)</f>
        <v/>
      </c>
      <c r="O1341" s="238" t="n">
        <v>0</v>
      </c>
      <c r="P1341">
        <f>O1341*_xlfn.XLOOKUP(K1341,AM:AM,AN:AN)</f>
        <v/>
      </c>
      <c r="Q1341">
        <f>O1341*_xlfn.XLOOKUP(K1341,AM:AM,AO:AO)</f>
        <v/>
      </c>
      <c r="R1341">
        <f>_xlfn.XLOOKUP(E1341,AF:AF,AG:AG)</f>
        <v/>
      </c>
      <c r="S1341">
        <f>_xlfn.XLOOKUP(E1341,AF:AF,AI:AI)</f>
        <v/>
      </c>
      <c r="T1341">
        <f>WEEKNUM(G1341)</f>
        <v/>
      </c>
      <c r="U1341">
        <f>YEAR(G1341)</f>
        <v/>
      </c>
      <c r="V1341" s="117">
        <f>IFERROR(Q1341/N1341,"0")</f>
        <v/>
      </c>
    </row>
    <row r="1342">
      <c r="A1342">
        <f>_xlfn.XLOOKUP(D1342,BN:BN,BO:BO)</f>
        <v/>
      </c>
      <c r="B1342" t="inlineStr">
        <is>
          <t>LLC</t>
        </is>
      </c>
      <c r="C1342" t="n">
        <v>157</v>
      </c>
      <c r="D1342">
        <f>_xlfn.XLOOKUP(C1342,BH:BH,BI:BI)</f>
        <v/>
      </c>
      <c r="E1342" t="n">
        <v>28934</v>
      </c>
      <c r="F1342" t="inlineStr">
        <is>
          <t>TE HOJEL PACHECO EMILIA MSS</t>
        </is>
      </c>
      <c r="G1342" s="234" t="n">
        <v>46013</v>
      </c>
      <c r="H1342" s="63" t="n"/>
      <c r="I1342" t="inlineStr">
        <is>
          <t>VLO</t>
        </is>
      </c>
      <c r="J1342">
        <f>_xlfn.XLOOKUP(I1342,AS:AS,AU:AU)</f>
        <v/>
      </c>
      <c r="K1342" t="inlineStr">
        <is>
          <t>USD</t>
        </is>
      </c>
      <c r="L1342" s="238" t="n">
        <v>460.85</v>
      </c>
      <c r="M1342">
        <f>L1342*_xlfn.XLOOKUP(K1342,AM:AM,AN:AN)</f>
        <v/>
      </c>
      <c r="N1342">
        <f>L1342*_xlfn.XLOOKUP(K1342,AM:AM,AO:AO)</f>
        <v/>
      </c>
      <c r="O1342" s="238" t="n">
        <v>0</v>
      </c>
      <c r="P1342">
        <f>O1342*_xlfn.XLOOKUP(K1342,AM:AM,AN:AN)</f>
        <v/>
      </c>
      <c r="Q1342">
        <f>O1342*_xlfn.XLOOKUP(K1342,AM:AM,AO:AO)</f>
        <v/>
      </c>
      <c r="R1342">
        <f>_xlfn.XLOOKUP(E1342,AF:AF,AG:AG)</f>
        <v/>
      </c>
      <c r="S1342">
        <f>_xlfn.XLOOKUP(E1342,AF:AF,AI:AI)</f>
        <v/>
      </c>
      <c r="T1342">
        <f>WEEKNUM(G1342)</f>
        <v/>
      </c>
      <c r="U1342">
        <f>YEAR(G1342)</f>
        <v/>
      </c>
      <c r="V1342" s="117">
        <f>IFERROR(Q1342/N1342,"0")</f>
        <v/>
      </c>
    </row>
    <row r="1343">
      <c r="A1343">
        <f>_xlfn.XLOOKUP(D1343,BN:BN,BO:BO)</f>
        <v/>
      </c>
      <c r="B1343" t="inlineStr">
        <is>
          <t>LLC</t>
        </is>
      </c>
      <c r="C1343" t="n">
        <v>157</v>
      </c>
      <c r="D1343">
        <f>_xlfn.XLOOKUP(C1343,BH:BH,BI:BI)</f>
        <v/>
      </c>
      <c r="E1343" t="n">
        <v>28934</v>
      </c>
      <c r="F1343" t="inlineStr">
        <is>
          <t>TE HOJEL PACHECO MARCO ALBERTO MR</t>
        </is>
      </c>
      <c r="G1343" s="234" t="n">
        <v>46013</v>
      </c>
      <c r="H1343" s="63" t="n"/>
      <c r="I1343" t="inlineStr">
        <is>
          <t>VLO</t>
        </is>
      </c>
      <c r="J1343">
        <f>_xlfn.XLOOKUP(I1343,AS:AS,AU:AU)</f>
        <v/>
      </c>
      <c r="K1343" t="inlineStr">
        <is>
          <t>USD</t>
        </is>
      </c>
      <c r="L1343" s="238" t="n">
        <v>460.85</v>
      </c>
      <c r="M1343">
        <f>L1343*_xlfn.XLOOKUP(K1343,AM:AM,AN:AN)</f>
        <v/>
      </c>
      <c r="N1343">
        <f>L1343*_xlfn.XLOOKUP(K1343,AM:AM,AO:AO)</f>
        <v/>
      </c>
      <c r="O1343" s="238" t="n">
        <v>0</v>
      </c>
      <c r="P1343">
        <f>O1343*_xlfn.XLOOKUP(K1343,AM:AM,AN:AN)</f>
        <v/>
      </c>
      <c r="Q1343">
        <f>O1343*_xlfn.XLOOKUP(K1343,AM:AM,AO:AO)</f>
        <v/>
      </c>
      <c r="R1343">
        <f>_xlfn.XLOOKUP(E1343,AF:AF,AG:AG)</f>
        <v/>
      </c>
      <c r="S1343">
        <f>_xlfn.XLOOKUP(E1343,AF:AF,AI:AI)</f>
        <v/>
      </c>
      <c r="T1343">
        <f>WEEKNUM(G1343)</f>
        <v/>
      </c>
      <c r="U1343">
        <f>YEAR(G1343)</f>
        <v/>
      </c>
      <c r="V1343" s="117">
        <f>IFERROR(Q1343/N1343,"0")</f>
        <v/>
      </c>
    </row>
    <row r="1344">
      <c r="A1344">
        <f>_xlfn.XLOOKUP(D1344,BN:BN,BO:BO)</f>
        <v/>
      </c>
      <c r="B1344" t="inlineStr">
        <is>
          <t>LLC</t>
        </is>
      </c>
      <c r="C1344" t="n">
        <v>157</v>
      </c>
      <c r="D1344">
        <f>_xlfn.XLOOKUP(C1344,BH:BH,BI:BI)</f>
        <v/>
      </c>
      <c r="E1344" t="n">
        <v>28934</v>
      </c>
      <c r="F1344" t="inlineStr">
        <is>
          <t>TE HOJEL PACHECO LORENZO MR</t>
        </is>
      </c>
      <c r="G1344" s="234" t="n">
        <v>46013</v>
      </c>
      <c r="H1344" s="63" t="n"/>
      <c r="I1344" t="inlineStr">
        <is>
          <t>VLO</t>
        </is>
      </c>
      <c r="J1344">
        <f>_xlfn.XLOOKUP(I1344,AS:AS,AU:AU)</f>
        <v/>
      </c>
      <c r="K1344" t="inlineStr">
        <is>
          <t>USD</t>
        </is>
      </c>
      <c r="L1344" s="238" t="n">
        <v>460.85</v>
      </c>
      <c r="M1344">
        <f>L1344*_xlfn.XLOOKUP(K1344,AM:AM,AN:AN)</f>
        <v/>
      </c>
      <c r="N1344">
        <f>L1344*_xlfn.XLOOKUP(K1344,AM:AM,AO:AO)</f>
        <v/>
      </c>
      <c r="O1344" s="238" t="n">
        <v>0</v>
      </c>
      <c r="P1344">
        <f>O1344*_xlfn.XLOOKUP(K1344,AM:AM,AN:AN)</f>
        <v/>
      </c>
      <c r="Q1344">
        <f>O1344*_xlfn.XLOOKUP(K1344,AM:AM,AO:AO)</f>
        <v/>
      </c>
      <c r="R1344">
        <f>_xlfn.XLOOKUP(E1344,AF:AF,AG:AG)</f>
        <v/>
      </c>
      <c r="S1344">
        <f>_xlfn.XLOOKUP(E1344,AF:AF,AI:AI)</f>
        <v/>
      </c>
      <c r="T1344">
        <f>WEEKNUM(G1344)</f>
        <v/>
      </c>
      <c r="U1344">
        <f>YEAR(G1344)</f>
        <v/>
      </c>
      <c r="V1344" s="117">
        <f>IFERROR(Q1344/N1344,"0")</f>
        <v/>
      </c>
    </row>
    <row r="1345">
      <c r="A1345">
        <f>_xlfn.XLOOKUP(D1345,BN:BN,BO:BO)</f>
        <v/>
      </c>
      <c r="B1345" t="inlineStr">
        <is>
          <t>LLC</t>
        </is>
      </c>
      <c r="C1345" t="n">
        <v>157</v>
      </c>
      <c r="D1345">
        <f>_xlfn.XLOOKUP(C1345,BH:BH,BI:BI)</f>
        <v/>
      </c>
      <c r="E1345" t="n">
        <v>28934</v>
      </c>
      <c r="F1345" t="inlineStr">
        <is>
          <t>TE PACHECO APARICIO DANIELA MSS</t>
        </is>
      </c>
      <c r="G1345" s="234" t="n">
        <v>46017</v>
      </c>
      <c r="H1345" s="63" t="n"/>
      <c r="I1345" t="inlineStr">
        <is>
          <t>VLO</t>
        </is>
      </c>
      <c r="J1345">
        <f>_xlfn.XLOOKUP(I1345,AS:AS,AU:AU)</f>
        <v/>
      </c>
      <c r="K1345" t="inlineStr">
        <is>
          <t>USD</t>
        </is>
      </c>
      <c r="L1345" s="238" t="n">
        <v>158.95</v>
      </c>
      <c r="M1345">
        <f>L1345*_xlfn.XLOOKUP(K1345,AM:AM,AN:AN)</f>
        <v/>
      </c>
      <c r="N1345">
        <f>L1345*_xlfn.XLOOKUP(K1345,AM:AM,AO:AO)</f>
        <v/>
      </c>
      <c r="O1345" s="238" t="n">
        <v>0</v>
      </c>
      <c r="P1345">
        <f>O1345*_xlfn.XLOOKUP(K1345,AM:AM,AN:AN)</f>
        <v/>
      </c>
      <c r="Q1345">
        <f>O1345*_xlfn.XLOOKUP(K1345,AM:AM,AO:AO)</f>
        <v/>
      </c>
      <c r="R1345">
        <f>_xlfn.XLOOKUP(E1345,AF:AF,AG:AG)</f>
        <v/>
      </c>
      <c r="S1345">
        <f>_xlfn.XLOOKUP(E1345,AF:AF,AI:AI)</f>
        <v/>
      </c>
      <c r="T1345">
        <f>WEEKNUM(G1345)</f>
        <v/>
      </c>
      <c r="U1345">
        <f>YEAR(G1345)</f>
        <v/>
      </c>
      <c r="V1345" s="117">
        <f>IFERROR(Q1345/N1345,"0")</f>
        <v/>
      </c>
    </row>
    <row r="1346">
      <c r="A1346">
        <f>_xlfn.XLOOKUP(D1346,BN:BN,BO:BO)</f>
        <v/>
      </c>
      <c r="B1346" t="inlineStr">
        <is>
          <t>LLC</t>
        </is>
      </c>
      <c r="C1346" t="n">
        <v>157</v>
      </c>
      <c r="D1346">
        <f>_xlfn.XLOOKUP(C1346,BH:BH,BI:BI)</f>
        <v/>
      </c>
      <c r="E1346" t="n">
        <v>28934</v>
      </c>
      <c r="F1346" t="inlineStr">
        <is>
          <t>TE PACHECO APARICIO ANA MSS</t>
        </is>
      </c>
      <c r="G1346" s="234" t="n">
        <v>46017</v>
      </c>
      <c r="H1346" s="63" t="n"/>
      <c r="I1346" t="inlineStr">
        <is>
          <t>VLO</t>
        </is>
      </c>
      <c r="J1346">
        <f>_xlfn.XLOOKUP(I1346,AS:AS,AU:AU)</f>
        <v/>
      </c>
      <c r="K1346" t="inlineStr">
        <is>
          <t>USD</t>
        </is>
      </c>
      <c r="L1346" s="238" t="n">
        <v>158.95</v>
      </c>
      <c r="M1346">
        <f>L1346*_xlfn.XLOOKUP(K1346,AM:AM,AN:AN)</f>
        <v/>
      </c>
      <c r="N1346">
        <f>L1346*_xlfn.XLOOKUP(K1346,AM:AM,AO:AO)</f>
        <v/>
      </c>
      <c r="O1346" s="238" t="n">
        <v>0</v>
      </c>
      <c r="P1346">
        <f>O1346*_xlfn.XLOOKUP(K1346,AM:AM,AN:AN)</f>
        <v/>
      </c>
      <c r="Q1346">
        <f>O1346*_xlfn.XLOOKUP(K1346,AM:AM,AO:AO)</f>
        <v/>
      </c>
      <c r="R1346">
        <f>_xlfn.XLOOKUP(E1346,AF:AF,AG:AG)</f>
        <v/>
      </c>
      <c r="S1346">
        <f>_xlfn.XLOOKUP(E1346,AF:AF,AI:AI)</f>
        <v/>
      </c>
      <c r="T1346">
        <f>WEEKNUM(G1346)</f>
        <v/>
      </c>
      <c r="U1346">
        <f>YEAR(G1346)</f>
        <v/>
      </c>
      <c r="V1346" s="117">
        <f>IFERROR(Q1346/N1346,"0")</f>
        <v/>
      </c>
    </row>
    <row r="1347">
      <c r="A1347">
        <f>_xlfn.XLOOKUP(D1347,BN:BN,BO:BO)</f>
        <v/>
      </c>
      <c r="B1347" t="inlineStr">
        <is>
          <t>LLC</t>
        </is>
      </c>
      <c r="C1347" t="n">
        <v>157</v>
      </c>
      <c r="D1347">
        <f>_xlfn.XLOOKUP(C1347,BH:BH,BI:BI)</f>
        <v/>
      </c>
      <c r="E1347" t="n">
        <v>28934</v>
      </c>
      <c r="F1347" t="inlineStr">
        <is>
          <t>HOJEL PACHECO MARCO ALBERTO MR</t>
        </is>
      </c>
      <c r="G1347" s="234" t="n">
        <v>46011</v>
      </c>
      <c r="H1347" s="234" t="n">
        <v>46012</v>
      </c>
      <c r="I1347" t="inlineStr">
        <is>
          <t>VLO</t>
        </is>
      </c>
      <c r="J1347">
        <f>_xlfn.XLOOKUP(I1347,AS:AS,AU:AU)</f>
        <v/>
      </c>
      <c r="K1347" t="inlineStr">
        <is>
          <t>USD</t>
        </is>
      </c>
      <c r="L1347" s="238" t="n">
        <v>2029</v>
      </c>
      <c r="M1347">
        <f>L1347*_xlfn.XLOOKUP(K1347,AM:AM,AN:AN)</f>
        <v/>
      </c>
      <c r="N1347">
        <f>L1347*_xlfn.XLOOKUP(K1347,AM:AM,AO:AO)</f>
        <v/>
      </c>
      <c r="O1347" s="238" t="n">
        <v>459.03</v>
      </c>
      <c r="P1347">
        <f>O1347*_xlfn.XLOOKUP(K1347,AM:AM,AN:AN)</f>
        <v/>
      </c>
      <c r="Q1347">
        <f>O1347*_xlfn.XLOOKUP(K1347,AM:AM,AO:AO)</f>
        <v/>
      </c>
      <c r="R1347">
        <f>_xlfn.XLOOKUP(E1347,AF:AF,AG:AG)</f>
        <v/>
      </c>
      <c r="S1347">
        <f>_xlfn.XLOOKUP(E1347,AF:AF,AI:AI)</f>
        <v/>
      </c>
      <c r="T1347">
        <f>WEEKNUM(G1347)</f>
        <v/>
      </c>
      <c r="U1347">
        <f>YEAR(G1347)</f>
        <v/>
      </c>
      <c r="V1347" s="117">
        <f>IFERROR(Q1347/N1347,"0")</f>
        <v/>
      </c>
    </row>
    <row r="1348">
      <c r="A1348">
        <f>_xlfn.XLOOKUP(D1348,BN:BN,BO:BO)</f>
        <v/>
      </c>
      <c r="B1348" t="inlineStr">
        <is>
          <t>LLC</t>
        </is>
      </c>
      <c r="C1348" t="n">
        <v>157</v>
      </c>
      <c r="D1348">
        <f>_xlfn.XLOOKUP(C1348,BH:BH,BI:BI)</f>
        <v/>
      </c>
      <c r="E1348" t="n">
        <v>28934</v>
      </c>
      <c r="F1348" t="inlineStr">
        <is>
          <t>HOJEL PACHECO MARCO ALBERTO MR</t>
        </is>
      </c>
      <c r="G1348" s="234" t="n">
        <v>46011</v>
      </c>
      <c r="H1348" s="234" t="n">
        <v>46012</v>
      </c>
      <c r="I1348" t="inlineStr">
        <is>
          <t>VLO</t>
        </is>
      </c>
      <c r="J1348">
        <f>_xlfn.XLOOKUP(I1348,AS:AS,AU:AU)</f>
        <v/>
      </c>
      <c r="K1348" t="inlineStr">
        <is>
          <t>USD</t>
        </is>
      </c>
      <c r="L1348" s="238" t="n">
        <v>200</v>
      </c>
      <c r="M1348">
        <f>L1348*_xlfn.XLOOKUP(K1348,AM:AM,AN:AN)</f>
        <v/>
      </c>
      <c r="N1348">
        <f>L1348*_xlfn.XLOOKUP(K1348,AM:AM,AO:AO)</f>
        <v/>
      </c>
      <c r="O1348" s="238" t="n">
        <v>0</v>
      </c>
      <c r="P1348">
        <f>O1348*_xlfn.XLOOKUP(K1348,AM:AM,AN:AN)</f>
        <v/>
      </c>
      <c r="Q1348">
        <f>O1348*_xlfn.XLOOKUP(K1348,AM:AM,AO:AO)</f>
        <v/>
      </c>
      <c r="R1348">
        <f>_xlfn.XLOOKUP(E1348,AF:AF,AG:AG)</f>
        <v/>
      </c>
      <c r="S1348">
        <f>_xlfn.XLOOKUP(E1348,AF:AF,AI:AI)</f>
        <v/>
      </c>
      <c r="T1348">
        <f>WEEKNUM(G1348)</f>
        <v/>
      </c>
      <c r="U1348">
        <f>YEAR(G1348)</f>
        <v/>
      </c>
      <c r="V1348" s="117">
        <f>IFERROR(Q1348/N1348,"0")</f>
        <v/>
      </c>
    </row>
    <row r="1349">
      <c r="A1349">
        <f>_xlfn.XLOOKUP(D1349,BN:BN,BO:BO)</f>
        <v/>
      </c>
      <c r="B1349" t="inlineStr">
        <is>
          <t>LLC</t>
        </is>
      </c>
      <c r="C1349" t="n">
        <v>157</v>
      </c>
      <c r="D1349">
        <f>_xlfn.XLOOKUP(C1349,BH:BH,BI:BI)</f>
        <v/>
      </c>
      <c r="E1349" t="n">
        <v>28934</v>
      </c>
      <c r="F1349" t="inlineStr">
        <is>
          <t>PACHECO APARICIO DANIELA MSS</t>
        </is>
      </c>
      <c r="G1349" s="234" t="n">
        <v>46013</v>
      </c>
      <c r="H1349" s="234" t="n">
        <v>46013</v>
      </c>
      <c r="I1349" t="inlineStr">
        <is>
          <t>VLO</t>
        </is>
      </c>
      <c r="J1349">
        <f>_xlfn.XLOOKUP(I1349,AS:AS,AU:AU)</f>
        <v/>
      </c>
      <c r="K1349" t="inlineStr">
        <is>
          <t>USD</t>
        </is>
      </c>
      <c r="L1349" s="238" t="n">
        <v>269.75</v>
      </c>
      <c r="M1349">
        <f>L1349*_xlfn.XLOOKUP(K1349,AM:AM,AN:AN)</f>
        <v/>
      </c>
      <c r="N1349">
        <f>L1349*_xlfn.XLOOKUP(K1349,AM:AM,AO:AO)</f>
        <v/>
      </c>
      <c r="O1349" s="238" t="n">
        <v>0</v>
      </c>
      <c r="P1349">
        <f>O1349*_xlfn.XLOOKUP(K1349,AM:AM,AN:AN)</f>
        <v/>
      </c>
      <c r="Q1349">
        <f>O1349*_xlfn.XLOOKUP(K1349,AM:AM,AO:AO)</f>
        <v/>
      </c>
      <c r="R1349">
        <f>_xlfn.XLOOKUP(E1349,AF:AF,AG:AG)</f>
        <v/>
      </c>
      <c r="S1349">
        <f>_xlfn.XLOOKUP(E1349,AF:AF,AI:AI)</f>
        <v/>
      </c>
      <c r="T1349">
        <f>WEEKNUM(G1349)</f>
        <v/>
      </c>
      <c r="U1349">
        <f>YEAR(G1349)</f>
        <v/>
      </c>
      <c r="V1349" s="117">
        <f>IFERROR(Q1349/N1349,"0")</f>
        <v/>
      </c>
    </row>
    <row r="1350">
      <c r="A1350">
        <f>_xlfn.XLOOKUP(D1350,BN:BN,BO:BO)</f>
        <v/>
      </c>
      <c r="B1350" t="inlineStr">
        <is>
          <t>LLC</t>
        </is>
      </c>
      <c r="C1350" t="n">
        <v>157</v>
      </c>
      <c r="D1350">
        <f>_xlfn.XLOOKUP(C1350,BH:BH,BI:BI)</f>
        <v/>
      </c>
      <c r="E1350" t="n">
        <v>28934</v>
      </c>
      <c r="F1350" t="inlineStr">
        <is>
          <t>PACHECO APARICIO ANA MSS</t>
        </is>
      </c>
      <c r="G1350" s="234" t="n">
        <v>46013</v>
      </c>
      <c r="H1350" s="234" t="n">
        <v>46013</v>
      </c>
      <c r="I1350" t="inlineStr">
        <is>
          <t>VLO</t>
        </is>
      </c>
      <c r="J1350">
        <f>_xlfn.XLOOKUP(I1350,AS:AS,AU:AU)</f>
        <v/>
      </c>
      <c r="K1350" t="inlineStr">
        <is>
          <t>USD</t>
        </is>
      </c>
      <c r="L1350" s="238" t="n">
        <v>269.75</v>
      </c>
      <c r="M1350">
        <f>L1350*_xlfn.XLOOKUP(K1350,AM:AM,AN:AN)</f>
        <v/>
      </c>
      <c r="N1350">
        <f>L1350*_xlfn.XLOOKUP(K1350,AM:AM,AO:AO)</f>
        <v/>
      </c>
      <c r="O1350" s="238" t="n">
        <v>0</v>
      </c>
      <c r="P1350">
        <f>O1350*_xlfn.XLOOKUP(K1350,AM:AM,AN:AN)</f>
        <v/>
      </c>
      <c r="Q1350">
        <f>O1350*_xlfn.XLOOKUP(K1350,AM:AM,AO:AO)</f>
        <v/>
      </c>
      <c r="R1350">
        <f>_xlfn.XLOOKUP(E1350,AF:AF,AG:AG)</f>
        <v/>
      </c>
      <c r="S1350">
        <f>_xlfn.XLOOKUP(E1350,AF:AF,AI:AI)</f>
        <v/>
      </c>
      <c r="T1350">
        <f>WEEKNUM(G1350)</f>
        <v/>
      </c>
      <c r="U1350">
        <f>YEAR(G1350)</f>
        <v/>
      </c>
      <c r="V1350" s="117">
        <f>IFERROR(Q1350/N1350,"0")</f>
        <v/>
      </c>
    </row>
    <row r="1351">
      <c r="A1351">
        <f>_xlfn.XLOOKUP(D1351,BN:BN,BO:BO)</f>
        <v/>
      </c>
      <c r="B1351" t="inlineStr">
        <is>
          <t>LLC</t>
        </is>
      </c>
      <c r="C1351" t="n">
        <v>157</v>
      </c>
      <c r="D1351">
        <f>_xlfn.XLOOKUP(C1351,BH:BH,BI:BI)</f>
        <v/>
      </c>
      <c r="E1351" t="n">
        <v>0</v>
      </c>
      <c r="F1351" t="inlineStr">
        <is>
          <t>FEE STRIPE</t>
        </is>
      </c>
      <c r="G1351" s="234" t="n">
        <v>46010</v>
      </c>
      <c r="H1351" s="234" t="n">
        <v>46020</v>
      </c>
      <c r="I1351" t="inlineStr">
        <is>
          <t>HPS</t>
        </is>
      </c>
      <c r="J1351">
        <f>_xlfn.XLOOKUP(I1351,AS:AS,AU:AU)</f>
        <v/>
      </c>
      <c r="K1351" t="inlineStr">
        <is>
          <t>USD</t>
        </is>
      </c>
      <c r="L1351" s="238" t="n">
        <v>3961.48</v>
      </c>
      <c r="M1351">
        <f>L1351*_xlfn.XLOOKUP(K1351,AM:AM,AN:AN)</f>
        <v/>
      </c>
      <c r="N1351">
        <f>L1351*_xlfn.XLOOKUP(K1351,AM:AM,AO:AO)</f>
        <v/>
      </c>
      <c r="O1351" s="238" t="n">
        <v>3961.48</v>
      </c>
      <c r="P1351">
        <f>O1351*_xlfn.XLOOKUP(K1351,AM:AM,AN:AN)</f>
        <v/>
      </c>
      <c r="Q1351">
        <f>O1351*_xlfn.XLOOKUP(K1351,AM:AM,AO:AO)</f>
        <v/>
      </c>
      <c r="R1351">
        <f>_xlfn.XLOOKUP(E1351,AF:AF,AG:AG)</f>
        <v/>
      </c>
      <c r="S1351">
        <f>_xlfn.XLOOKUP(E1351,AF:AF,AI:AI)</f>
        <v/>
      </c>
      <c r="T1351">
        <f>WEEKNUM(G1351)</f>
        <v/>
      </c>
      <c r="U1351">
        <f>YEAR(G1351)</f>
        <v/>
      </c>
      <c r="V1351" s="117">
        <f>IFERROR(Q1351/N1351,"0")</f>
        <v/>
      </c>
    </row>
    <row r="1352">
      <c r="A1352">
        <f>_xlfn.XLOOKUP(D1352,BN:BN,BO:BO)</f>
        <v/>
      </c>
      <c r="B1352" t="inlineStr">
        <is>
          <t>LLC</t>
        </is>
      </c>
      <c r="C1352" t="n">
        <v>158</v>
      </c>
      <c r="D1352">
        <f>_xlfn.XLOOKUP(C1352,BH:BH,BI:BI)</f>
        <v/>
      </c>
      <c r="E1352" t="n">
        <v>25799</v>
      </c>
      <c r="F1352" t="inlineStr">
        <is>
          <t>Hospedaje Simon Valanci</t>
        </is>
      </c>
      <c r="G1352" s="234" t="n">
        <v>45809</v>
      </c>
      <c r="H1352" s="234" t="n">
        <v>45838</v>
      </c>
      <c r="I1352" t="inlineStr">
        <is>
          <t>HTL</t>
        </is>
      </c>
      <c r="J1352">
        <f>_xlfn.XLOOKUP(I1352,AS:AS,AU:AU)</f>
        <v/>
      </c>
      <c r="K1352" t="inlineStr">
        <is>
          <t>EUR</t>
        </is>
      </c>
      <c r="L1352" s="238" t="n">
        <v>2940.3</v>
      </c>
      <c r="M1352">
        <f>L1352*_xlfn.XLOOKUP(K1352,AM:AM,AN:AN)</f>
        <v/>
      </c>
      <c r="N1352">
        <f>L1352*_xlfn.XLOOKUP(K1352,AM:AM,AO:AO)</f>
        <v/>
      </c>
      <c r="O1352" s="238" t="n">
        <v>267.3</v>
      </c>
      <c r="P1352">
        <f>O1352*_xlfn.XLOOKUP(K1352,AM:AM,AN:AN)</f>
        <v/>
      </c>
      <c r="Q1352">
        <f>O1352*_xlfn.XLOOKUP(K1352,AM:AM,AO:AO)</f>
        <v/>
      </c>
      <c r="R1352">
        <f>_xlfn.XLOOKUP(E1352,AF:AF,AG:AG)</f>
        <v/>
      </c>
      <c r="S1352">
        <f>_xlfn.XLOOKUP(E1352,AF:AF,AI:AI)</f>
        <v/>
      </c>
      <c r="T1352">
        <f>WEEKNUM(G1352)</f>
        <v/>
      </c>
      <c r="U1352">
        <f>YEAR(G1352)</f>
        <v/>
      </c>
      <c r="V1352" s="117">
        <f>IFERROR(Q1352/N1352,"0")</f>
        <v/>
      </c>
    </row>
    <row r="1353">
      <c r="A1353">
        <f>_xlfn.XLOOKUP(D1353,BN:BN,BO:BO)</f>
        <v/>
      </c>
      <c r="B1353" t="inlineStr">
        <is>
          <t>LLC</t>
        </is>
      </c>
      <c r="C1353" t="n">
        <v>158</v>
      </c>
      <c r="D1353">
        <f>_xlfn.XLOOKUP(C1353,BH:BH,BI:BI)</f>
        <v/>
      </c>
      <c r="E1353" t="n">
        <v>25799</v>
      </c>
      <c r="F1353" t="inlineStr">
        <is>
          <t>Hospedaje en Portofino</t>
        </is>
      </c>
      <c r="G1353" s="234" t="n">
        <v>45816</v>
      </c>
      <c r="H1353" s="234" t="n">
        <v>45818</v>
      </c>
      <c r="I1353" t="inlineStr">
        <is>
          <t>HTL</t>
        </is>
      </c>
      <c r="J1353">
        <f>_xlfn.XLOOKUP(I1353,AS:AS,AU:AU)</f>
        <v/>
      </c>
      <c r="K1353" t="inlineStr">
        <is>
          <t>EUR</t>
        </is>
      </c>
      <c r="L1353" s="238" t="n">
        <v>4851</v>
      </c>
      <c r="M1353">
        <f>L1353*_xlfn.XLOOKUP(K1353,AM:AM,AN:AN)</f>
        <v/>
      </c>
      <c r="N1353">
        <f>L1353*_xlfn.XLOOKUP(K1353,AM:AM,AO:AO)</f>
        <v/>
      </c>
      <c r="O1353" s="238" t="n">
        <v>0</v>
      </c>
      <c r="P1353">
        <f>O1353*_xlfn.XLOOKUP(K1353,AM:AM,AN:AN)</f>
        <v/>
      </c>
      <c r="Q1353">
        <f>O1353*_xlfn.XLOOKUP(K1353,AM:AM,AO:AO)</f>
        <v/>
      </c>
      <c r="R1353">
        <f>_xlfn.XLOOKUP(E1353,AF:AF,AG:AG)</f>
        <v/>
      </c>
      <c r="S1353">
        <f>_xlfn.XLOOKUP(E1353,AF:AF,AI:AI)</f>
        <v/>
      </c>
      <c r="T1353">
        <f>WEEKNUM(G1353)</f>
        <v/>
      </c>
      <c r="U1353">
        <f>YEAR(G1353)</f>
        <v/>
      </c>
      <c r="V1353" s="117">
        <f>IFERROR(Q1353/N1353,"0")</f>
        <v/>
      </c>
    </row>
    <row r="1354">
      <c r="A1354">
        <f>_xlfn.XLOOKUP(D1354,BN:BN,BO:BO)</f>
        <v/>
      </c>
      <c r="B1354" t="inlineStr">
        <is>
          <t>LLC</t>
        </is>
      </c>
      <c r="C1354" t="n">
        <v>158</v>
      </c>
      <c r="D1354">
        <f>_xlfn.XLOOKUP(C1354,BH:BH,BI:BI)</f>
        <v/>
      </c>
      <c r="E1354" t="n">
        <v>27934</v>
      </c>
      <c r="F1354" t="inlineStr">
        <is>
          <t>Hospedaje en Milán - Marc Kosberg</t>
        </is>
      </c>
      <c r="G1354" s="234" t="n">
        <v>45820</v>
      </c>
      <c r="H1354" s="234" t="n">
        <v>45823</v>
      </c>
      <c r="I1354" t="inlineStr">
        <is>
          <t>HTL</t>
        </is>
      </c>
      <c r="J1354">
        <f>_xlfn.XLOOKUP(I1354,AS:AS,AU:AU)</f>
        <v/>
      </c>
      <c r="K1354" t="inlineStr">
        <is>
          <t>EUR</t>
        </is>
      </c>
      <c r="L1354" s="238" t="n">
        <v>5900.4</v>
      </c>
      <c r="M1354">
        <f>L1354*_xlfn.XLOOKUP(K1354,AM:AM,AN:AN)</f>
        <v/>
      </c>
      <c r="N1354">
        <f>L1354*_xlfn.XLOOKUP(K1354,AM:AM,AO:AO)</f>
        <v/>
      </c>
      <c r="O1354" s="238" t="n">
        <v>536.4</v>
      </c>
      <c r="P1354">
        <f>O1354*_xlfn.XLOOKUP(K1354,AM:AM,AN:AN)</f>
        <v/>
      </c>
      <c r="Q1354">
        <f>O1354*_xlfn.XLOOKUP(K1354,AM:AM,AO:AO)</f>
        <v/>
      </c>
      <c r="R1354">
        <f>_xlfn.XLOOKUP(E1354,AF:AF,AG:AG)</f>
        <v/>
      </c>
      <c r="S1354">
        <f>_xlfn.XLOOKUP(E1354,AF:AF,AI:AI)</f>
        <v/>
      </c>
      <c r="T1354">
        <f>WEEKNUM(G1354)</f>
        <v/>
      </c>
      <c r="U1354">
        <f>YEAR(G1354)</f>
        <v/>
      </c>
      <c r="V1354" s="117">
        <f>IFERROR(Q1354/N1354,"0")</f>
        <v/>
      </c>
    </row>
    <row r="1355">
      <c r="A1355">
        <f>_xlfn.XLOOKUP(D1355,BN:BN,BO:BO)</f>
        <v/>
      </c>
      <c r="B1355" t="inlineStr">
        <is>
          <t>LLC</t>
        </is>
      </c>
      <c r="C1355" t="n">
        <v>158</v>
      </c>
      <c r="D1355">
        <f>_xlfn.XLOOKUP(C1355,BH:BH,BI:BI)</f>
        <v/>
      </c>
      <c r="E1355" t="n">
        <v>27936</v>
      </c>
      <c r="F1355" t="inlineStr">
        <is>
          <t>Hospedaje en Florencia</t>
        </is>
      </c>
      <c r="G1355" s="234" t="n">
        <v>45811</v>
      </c>
      <c r="H1355" s="234" t="n">
        <v>45813</v>
      </c>
      <c r="I1355" t="inlineStr">
        <is>
          <t>HTL</t>
        </is>
      </c>
      <c r="J1355">
        <f>_xlfn.XLOOKUP(I1355,AS:AS,AU:AU)</f>
        <v/>
      </c>
      <c r="K1355" t="inlineStr">
        <is>
          <t>EUR</t>
        </is>
      </c>
      <c r="L1355" s="238" t="n">
        <v>2407.9</v>
      </c>
      <c r="M1355">
        <f>L1355*_xlfn.XLOOKUP(K1355,AM:AM,AN:AN)</f>
        <v/>
      </c>
      <c r="N1355">
        <f>L1355*_xlfn.XLOOKUP(K1355,AM:AM,AO:AO)</f>
        <v/>
      </c>
      <c r="O1355" s="238" t="n">
        <v>218.9</v>
      </c>
      <c r="P1355">
        <f>O1355*_xlfn.XLOOKUP(K1355,AM:AM,AN:AN)</f>
        <v/>
      </c>
      <c r="Q1355">
        <f>O1355*_xlfn.XLOOKUP(K1355,AM:AM,AO:AO)</f>
        <v/>
      </c>
      <c r="R1355">
        <f>_xlfn.XLOOKUP(E1355,AF:AF,AG:AG)</f>
        <v/>
      </c>
      <c r="S1355">
        <f>_xlfn.XLOOKUP(E1355,AF:AF,AI:AI)</f>
        <v/>
      </c>
      <c r="T1355">
        <f>WEEKNUM(G1355)</f>
        <v/>
      </c>
      <c r="U1355">
        <f>YEAR(G1355)</f>
        <v/>
      </c>
      <c r="V1355" s="117">
        <f>IFERROR(Q1355/N1355,"0")</f>
        <v/>
      </c>
    </row>
    <row r="1356">
      <c r="A1356">
        <f>_xlfn.XLOOKUP(D1356,BN:BN,BO:BO)</f>
        <v/>
      </c>
      <c r="B1356" t="inlineStr">
        <is>
          <t>LLC</t>
        </is>
      </c>
      <c r="C1356" t="n">
        <v>158</v>
      </c>
      <c r="D1356">
        <f>_xlfn.XLOOKUP(C1356,BH:BH,BI:BI)</f>
        <v/>
      </c>
      <c r="E1356" t="n">
        <v>27115</v>
      </c>
      <c r="F1356" t="inlineStr">
        <is>
          <t>Hospedaje en Lisciano - Marc Kosberg</t>
        </is>
      </c>
      <c r="G1356" s="234" t="n">
        <v>45813</v>
      </c>
      <c r="H1356" s="234" t="n">
        <v>45814</v>
      </c>
      <c r="I1356" t="inlineStr">
        <is>
          <t>HTL</t>
        </is>
      </c>
      <c r="J1356">
        <f>_xlfn.XLOOKUP(I1356,AS:AS,AU:AU)</f>
        <v/>
      </c>
      <c r="K1356" t="inlineStr">
        <is>
          <t>EUR</t>
        </is>
      </c>
      <c r="L1356" s="238" t="n">
        <v>8442.719999999999</v>
      </c>
      <c r="M1356">
        <f>L1356*_xlfn.XLOOKUP(K1356,AM:AM,AN:AN)</f>
        <v/>
      </c>
      <c r="N1356">
        <f>L1356*_xlfn.XLOOKUP(K1356,AM:AM,AO:AO)</f>
        <v/>
      </c>
      <c r="O1356" s="238" t="n">
        <v>767.52</v>
      </c>
      <c r="P1356">
        <f>O1356*_xlfn.XLOOKUP(K1356,AM:AM,AN:AN)</f>
        <v/>
      </c>
      <c r="Q1356">
        <f>O1356*_xlfn.XLOOKUP(K1356,AM:AM,AO:AO)</f>
        <v/>
      </c>
      <c r="R1356">
        <f>_xlfn.XLOOKUP(E1356,AF:AF,AG:AG)</f>
        <v/>
      </c>
      <c r="S1356">
        <f>_xlfn.XLOOKUP(E1356,AF:AF,AI:AI)</f>
        <v/>
      </c>
      <c r="T1356">
        <f>WEEKNUM(G1356)</f>
        <v/>
      </c>
      <c r="U1356">
        <f>YEAR(G1356)</f>
        <v/>
      </c>
      <c r="V1356" s="117">
        <f>IFERROR(Q1356/N1356,"0")</f>
        <v/>
      </c>
    </row>
    <row r="1357">
      <c r="A1357">
        <f>_xlfn.XLOOKUP(D1357,BN:BN,BO:BO)</f>
        <v/>
      </c>
      <c r="B1357" t="inlineStr">
        <is>
          <t>LLC</t>
        </is>
      </c>
      <c r="C1357" t="n">
        <v>158</v>
      </c>
      <c r="D1357">
        <f>_xlfn.XLOOKUP(C1357,BH:BH,BI:BI)</f>
        <v/>
      </c>
      <c r="E1357" t="n">
        <v>27087</v>
      </c>
      <c r="F1357" t="inlineStr">
        <is>
          <t>Renta de auto</t>
        </is>
      </c>
      <c r="G1357" s="234" t="n">
        <v>45809</v>
      </c>
      <c r="H1357" s="234" t="n">
        <v>45838</v>
      </c>
      <c r="I1357" t="inlineStr">
        <is>
          <t>TRF</t>
        </is>
      </c>
      <c r="J1357">
        <f>_xlfn.XLOOKUP(I1357,AS:AS,AU:AU)</f>
        <v/>
      </c>
      <c r="K1357" t="inlineStr">
        <is>
          <t>EUR</t>
        </is>
      </c>
      <c r="L1357" s="238" t="n">
        <v>1914</v>
      </c>
      <c r="M1357">
        <f>L1357*_xlfn.XLOOKUP(K1357,AM:AM,AN:AN)</f>
        <v/>
      </c>
      <c r="N1357">
        <f>L1357*_xlfn.XLOOKUP(K1357,AM:AM,AO:AO)</f>
        <v/>
      </c>
      <c r="O1357" s="238" t="n">
        <v>174</v>
      </c>
      <c r="P1357">
        <f>O1357*_xlfn.XLOOKUP(K1357,AM:AM,AN:AN)</f>
        <v/>
      </c>
      <c r="Q1357">
        <f>O1357*_xlfn.XLOOKUP(K1357,AM:AM,AO:AO)</f>
        <v/>
      </c>
      <c r="R1357">
        <f>_xlfn.XLOOKUP(E1357,AF:AF,AG:AG)</f>
        <v/>
      </c>
      <c r="S1357">
        <f>_xlfn.XLOOKUP(E1357,AF:AF,AI:AI)</f>
        <v/>
      </c>
      <c r="T1357">
        <f>WEEKNUM(G1357)</f>
        <v/>
      </c>
      <c r="U1357">
        <f>YEAR(G1357)</f>
        <v/>
      </c>
      <c r="V1357" s="117">
        <f>IFERROR(Q1357/N1357,"0")</f>
        <v/>
      </c>
    </row>
    <row r="1358">
      <c r="A1358">
        <f>_xlfn.XLOOKUP(D1358,BN:BN,BO:BO)</f>
        <v/>
      </c>
      <c r="B1358" t="inlineStr">
        <is>
          <t>LLC</t>
        </is>
      </c>
      <c r="C1358" t="n">
        <v>158</v>
      </c>
      <c r="D1358">
        <f>_xlfn.XLOOKUP(C1358,BH:BH,BI:BI)</f>
        <v/>
      </c>
      <c r="E1358" t="n">
        <v>28006</v>
      </c>
      <c r="F1358" t="inlineStr">
        <is>
          <t>Hospedaje en Italia - Marc Kosberg</t>
        </is>
      </c>
      <c r="G1358" s="234" t="n">
        <v>45818</v>
      </c>
      <c r="H1358" s="234" t="n">
        <v>45820</v>
      </c>
      <c r="I1358" t="inlineStr">
        <is>
          <t>HTL</t>
        </is>
      </c>
      <c r="J1358">
        <f>_xlfn.XLOOKUP(I1358,AS:AS,AU:AU)</f>
        <v/>
      </c>
      <c r="K1358" t="inlineStr">
        <is>
          <t>EUR</t>
        </is>
      </c>
      <c r="L1358" s="238" t="n">
        <v>11616</v>
      </c>
      <c r="M1358">
        <f>L1358*_xlfn.XLOOKUP(K1358,AM:AM,AN:AN)</f>
        <v/>
      </c>
      <c r="N1358">
        <f>L1358*_xlfn.XLOOKUP(K1358,AM:AM,AO:AO)</f>
        <v/>
      </c>
      <c r="O1358" s="238" t="n">
        <v>1056</v>
      </c>
      <c r="P1358">
        <f>O1358*_xlfn.XLOOKUP(K1358,AM:AM,AN:AN)</f>
        <v/>
      </c>
      <c r="Q1358">
        <f>O1358*_xlfn.XLOOKUP(K1358,AM:AM,AO:AO)</f>
        <v/>
      </c>
      <c r="R1358">
        <f>_xlfn.XLOOKUP(E1358,AF:AF,AG:AG)</f>
        <v/>
      </c>
      <c r="S1358">
        <f>_xlfn.XLOOKUP(E1358,AF:AF,AI:AI)</f>
        <v/>
      </c>
      <c r="T1358">
        <f>WEEKNUM(G1358)</f>
        <v/>
      </c>
      <c r="U1358">
        <f>YEAR(G1358)</f>
        <v/>
      </c>
      <c r="V1358" s="117">
        <f>IFERROR(Q1358/N1358,"0")</f>
        <v/>
      </c>
    </row>
    <row r="1359">
      <c r="A1359">
        <f>_xlfn.XLOOKUP(D1359,BN:BN,BO:BO)</f>
        <v/>
      </c>
      <c r="B1359" t="inlineStr">
        <is>
          <t>LLC</t>
        </is>
      </c>
      <c r="C1359" t="n">
        <v>158</v>
      </c>
      <c r="D1359">
        <f>_xlfn.XLOOKUP(C1359,BH:BH,BI:BI)</f>
        <v/>
      </c>
      <c r="E1359" t="n">
        <v>25799</v>
      </c>
      <c r="F1359" t="inlineStr">
        <is>
          <t>Reembolso de proveedor</t>
        </is>
      </c>
      <c r="G1359" s="234" t="n">
        <v>45809</v>
      </c>
      <c r="H1359" s="234" t="n">
        <v>45838</v>
      </c>
      <c r="I1359" t="inlineStr">
        <is>
          <t>HTL</t>
        </is>
      </c>
      <c r="J1359">
        <f>_xlfn.XLOOKUP(I1359,AS:AS,AU:AU)</f>
        <v/>
      </c>
      <c r="K1359" t="inlineStr">
        <is>
          <t>EUR</t>
        </is>
      </c>
      <c r="L1359" s="238" t="n">
        <v>-4851</v>
      </c>
      <c r="M1359">
        <f>L1359*_xlfn.XLOOKUP(K1359,AM:AM,AN:AN)</f>
        <v/>
      </c>
      <c r="N1359">
        <f>L1359*_xlfn.XLOOKUP(K1359,AM:AM,AO:AO)</f>
        <v/>
      </c>
      <c r="O1359" s="238" t="n">
        <v>0</v>
      </c>
      <c r="P1359">
        <f>O1359*_xlfn.XLOOKUP(K1359,AM:AM,AN:AN)</f>
        <v/>
      </c>
      <c r="Q1359">
        <f>O1359*_xlfn.XLOOKUP(K1359,AM:AM,AO:AO)</f>
        <v/>
      </c>
      <c r="R1359">
        <f>_xlfn.XLOOKUP(E1359,AF:AF,AG:AG)</f>
        <v/>
      </c>
      <c r="S1359">
        <f>_xlfn.XLOOKUP(E1359,AF:AF,AI:AI)</f>
        <v/>
      </c>
      <c r="T1359">
        <f>WEEKNUM(G1359)</f>
        <v/>
      </c>
      <c r="U1359">
        <f>YEAR(G1359)</f>
        <v/>
      </c>
      <c r="V1359" s="117">
        <f>IFERROR(Q1359/N1359,"0")</f>
        <v/>
      </c>
    </row>
    <row r="1360">
      <c r="A1360">
        <f>_xlfn.XLOOKUP(D1360,BN:BN,BO:BO)</f>
        <v/>
      </c>
      <c r="B1360" t="inlineStr">
        <is>
          <t>LLC</t>
        </is>
      </c>
      <c r="C1360" t="n">
        <v>158</v>
      </c>
      <c r="D1360">
        <f>_xlfn.XLOOKUP(C1360,BH:BH,BI:BI)</f>
        <v/>
      </c>
      <c r="E1360" t="n">
        <v>0</v>
      </c>
      <c r="F1360" t="inlineStr">
        <is>
          <t>Sobrecomisión</t>
        </is>
      </c>
      <c r="G1360" s="234" t="n">
        <v>45809</v>
      </c>
      <c r="H1360" s="234" t="n">
        <v>45838</v>
      </c>
      <c r="I1360" t="inlineStr">
        <is>
          <t>HPS</t>
        </is>
      </c>
      <c r="J1360">
        <f>_xlfn.XLOOKUP(I1360,AS:AS,AU:AU)</f>
        <v/>
      </c>
      <c r="K1360" t="inlineStr">
        <is>
          <t>EUR</t>
        </is>
      </c>
      <c r="L1360" s="238" t="n">
        <v>2317.24</v>
      </c>
      <c r="M1360">
        <f>L1360*_xlfn.XLOOKUP(K1360,AM:AM,AN:AN)</f>
        <v/>
      </c>
      <c r="N1360">
        <f>L1360*_xlfn.XLOOKUP(K1360,AM:AM,AO:AO)</f>
        <v/>
      </c>
      <c r="O1360" s="238" t="n">
        <v>2317.24</v>
      </c>
      <c r="P1360">
        <f>O1360*_xlfn.XLOOKUP(K1360,AM:AM,AN:AN)</f>
        <v/>
      </c>
      <c r="Q1360">
        <f>O1360*_xlfn.XLOOKUP(K1360,AM:AM,AO:AO)</f>
        <v/>
      </c>
      <c r="R1360">
        <f>_xlfn.XLOOKUP(E1360,AF:AF,AG:AG)</f>
        <v/>
      </c>
      <c r="S1360">
        <f>_xlfn.XLOOKUP(E1360,AF:AF,AI:AI)</f>
        <v/>
      </c>
      <c r="T1360">
        <f>WEEKNUM(G1360)</f>
        <v/>
      </c>
      <c r="U1360">
        <f>YEAR(G1360)</f>
        <v/>
      </c>
      <c r="V1360" s="117">
        <f>IFERROR(Q1360/N1360,"0")</f>
        <v/>
      </c>
    </row>
    <row r="1361">
      <c r="A1361">
        <f>_xlfn.XLOOKUP(D1361,BN:BN,BO:BO)</f>
        <v/>
      </c>
      <c r="B1361" t="inlineStr">
        <is>
          <t>LLC</t>
        </is>
      </c>
      <c r="C1361" t="n">
        <v>159</v>
      </c>
      <c r="D1361">
        <f>_xlfn.XLOOKUP(C1361,BH:BH,BI:BI)</f>
        <v/>
      </c>
      <c r="E1361" t="n">
        <v>24236</v>
      </c>
      <c r="F1361" t="inlineStr">
        <is>
          <t>Servicios Italia</t>
        </is>
      </c>
      <c r="G1361" s="234" t="n">
        <v>45709</v>
      </c>
      <c r="H1361" s="234" t="n">
        <v>45719</v>
      </c>
      <c r="I1361" t="inlineStr">
        <is>
          <t>PKT</t>
        </is>
      </c>
      <c r="J1361">
        <f>_xlfn.XLOOKUP(I1361,AS:AS,AU:AU)</f>
        <v/>
      </c>
      <c r="K1361" t="inlineStr">
        <is>
          <t>EUR</t>
        </is>
      </c>
      <c r="L1361" s="238" t="n">
        <v>3760</v>
      </c>
      <c r="M1361">
        <f>L1361*_xlfn.XLOOKUP(K1361,AM:AM,AN:AN)</f>
        <v/>
      </c>
      <c r="N1361">
        <f>L1361*_xlfn.XLOOKUP(K1361,AM:AM,AO:AO)</f>
        <v/>
      </c>
      <c r="O1361" s="238" t="n">
        <v>570</v>
      </c>
      <c r="P1361">
        <f>O1361*_xlfn.XLOOKUP(K1361,AM:AM,AN:AN)</f>
        <v/>
      </c>
      <c r="Q1361">
        <f>O1361*_xlfn.XLOOKUP(K1361,AM:AM,AO:AO)</f>
        <v/>
      </c>
      <c r="R1361">
        <f>_xlfn.XLOOKUP(E1361,AF:AF,AG:AG)</f>
        <v/>
      </c>
      <c r="S1361">
        <f>_xlfn.XLOOKUP(E1361,AF:AF,AI:AI)</f>
        <v/>
      </c>
      <c r="T1361">
        <f>WEEKNUM(G1361)</f>
        <v/>
      </c>
      <c r="U1361">
        <f>YEAR(G1361)</f>
        <v/>
      </c>
      <c r="V1361" s="117">
        <f>IFERROR(Q1361/N1361,"0")</f>
        <v/>
      </c>
    </row>
    <row r="1362">
      <c r="A1362">
        <f>_xlfn.XLOOKUP(D1362,BN:BN,BO:BO)</f>
        <v/>
      </c>
      <c r="B1362" t="inlineStr">
        <is>
          <t>LLC</t>
        </is>
      </c>
      <c r="C1362" t="n">
        <v>159</v>
      </c>
      <c r="D1362">
        <f>_xlfn.XLOOKUP(C1362,BH:BH,BI:BI)</f>
        <v/>
      </c>
      <c r="E1362" t="n">
        <v>0</v>
      </c>
      <c r="F1362" t="inlineStr">
        <is>
          <t>.</t>
        </is>
      </c>
      <c r="G1362" s="234" t="n">
        <v>45709</v>
      </c>
      <c r="H1362" s="234" t="n">
        <v>45719</v>
      </c>
      <c r="I1362" t="inlineStr">
        <is>
          <t>HPS</t>
        </is>
      </c>
      <c r="J1362">
        <f>_xlfn.XLOOKUP(I1362,AS:AS,AU:AU)</f>
        <v/>
      </c>
      <c r="K1362" t="inlineStr">
        <is>
          <t>EUR</t>
        </is>
      </c>
      <c r="L1362" s="238" t="n">
        <v>1740</v>
      </c>
      <c r="M1362">
        <f>L1362*_xlfn.XLOOKUP(K1362,AM:AM,AN:AN)</f>
        <v/>
      </c>
      <c r="N1362">
        <f>L1362*_xlfn.XLOOKUP(K1362,AM:AM,AO:AO)</f>
        <v/>
      </c>
      <c r="O1362" s="238" t="n">
        <v>1740</v>
      </c>
      <c r="P1362">
        <f>O1362*_xlfn.XLOOKUP(K1362,AM:AM,AN:AN)</f>
        <v/>
      </c>
      <c r="Q1362">
        <f>O1362*_xlfn.XLOOKUP(K1362,AM:AM,AO:AO)</f>
        <v/>
      </c>
      <c r="R1362">
        <f>_xlfn.XLOOKUP(E1362,AF:AF,AG:AG)</f>
        <v/>
      </c>
      <c r="S1362">
        <f>_xlfn.XLOOKUP(E1362,AF:AF,AI:AI)</f>
        <v/>
      </c>
      <c r="T1362">
        <f>WEEKNUM(G1362)</f>
        <v/>
      </c>
      <c r="U1362">
        <f>YEAR(G1362)</f>
        <v/>
      </c>
      <c r="V1362" s="117">
        <f>IFERROR(Q1362/N1362,"0")</f>
        <v/>
      </c>
    </row>
    <row r="1363">
      <c r="A1363">
        <f>_xlfn.XLOOKUP(D1363,BN:BN,BO:BO)</f>
        <v/>
      </c>
      <c r="B1363" t="inlineStr">
        <is>
          <t>LLC</t>
        </is>
      </c>
      <c r="C1363" t="n">
        <v>160</v>
      </c>
      <c r="D1363">
        <f>_xlfn.XLOOKUP(C1363,BH:BH,BI:BI)</f>
        <v/>
      </c>
      <c r="E1363" t="n">
        <v>23590</v>
      </c>
      <c r="F1363" t="inlineStr">
        <is>
          <t>VUELO MEX - MCO</t>
        </is>
      </c>
      <c r="G1363" s="234" t="n">
        <v>45758</v>
      </c>
      <c r="H1363" s="234" t="n">
        <v>45758</v>
      </c>
      <c r="I1363" t="inlineStr">
        <is>
          <t>VLO</t>
        </is>
      </c>
      <c r="J1363">
        <f>_xlfn.XLOOKUP(I1363,AS:AS,AU:AU)</f>
        <v/>
      </c>
      <c r="K1363" t="inlineStr">
        <is>
          <t>USD</t>
        </is>
      </c>
      <c r="L1363" s="238" t="n">
        <v>2741.87</v>
      </c>
      <c r="M1363">
        <f>L1363*_xlfn.XLOOKUP(K1363,AM:AM,AN:AN)</f>
        <v/>
      </c>
      <c r="N1363">
        <f>L1363*_xlfn.XLOOKUP(K1363,AM:AM,AO:AO)</f>
        <v/>
      </c>
      <c r="O1363" s="238" t="n">
        <v>30.28</v>
      </c>
      <c r="P1363">
        <f>O1363*_xlfn.XLOOKUP(K1363,AM:AM,AN:AN)</f>
        <v/>
      </c>
      <c r="Q1363">
        <f>O1363*_xlfn.XLOOKUP(K1363,AM:AM,AO:AO)</f>
        <v/>
      </c>
      <c r="R1363">
        <f>_xlfn.XLOOKUP(E1363,AF:AF,AG:AG)</f>
        <v/>
      </c>
      <c r="S1363">
        <f>_xlfn.XLOOKUP(E1363,AF:AF,AI:AI)</f>
        <v/>
      </c>
      <c r="T1363">
        <f>WEEKNUM(G1363)</f>
        <v/>
      </c>
      <c r="U1363">
        <f>YEAR(G1363)</f>
        <v/>
      </c>
      <c r="V1363" s="117">
        <f>IFERROR(Q1363/N1363,"0")</f>
        <v/>
      </c>
    </row>
    <row r="1364">
      <c r="A1364">
        <f>_xlfn.XLOOKUP(D1364,BN:BN,BO:BO)</f>
        <v/>
      </c>
      <c r="B1364" t="inlineStr">
        <is>
          <t>LLC</t>
        </is>
      </c>
      <c r="C1364" t="n">
        <v>160</v>
      </c>
      <c r="D1364">
        <f>_xlfn.XLOOKUP(C1364,BH:BH,BI:BI)</f>
        <v/>
      </c>
      <c r="E1364" t="n">
        <v>25802</v>
      </c>
      <c r="F1364" t="inlineStr">
        <is>
          <t>VUELO MCO - PUJ</t>
        </is>
      </c>
      <c r="G1364" s="234" t="n">
        <v>45758</v>
      </c>
      <c r="H1364" s="234" t="n">
        <v>45758</v>
      </c>
      <c r="I1364" t="inlineStr">
        <is>
          <t>VLO</t>
        </is>
      </c>
      <c r="J1364">
        <f>_xlfn.XLOOKUP(I1364,AS:AS,AU:AU)</f>
        <v/>
      </c>
      <c r="K1364" t="inlineStr">
        <is>
          <t>USD</t>
        </is>
      </c>
      <c r="L1364" s="238" t="n">
        <v>624.97</v>
      </c>
      <c r="M1364">
        <f>L1364*_xlfn.XLOOKUP(K1364,AM:AM,AN:AN)</f>
        <v/>
      </c>
      <c r="N1364">
        <f>L1364*_xlfn.XLOOKUP(K1364,AM:AM,AO:AO)</f>
        <v/>
      </c>
      <c r="O1364" s="238" t="n">
        <v>0</v>
      </c>
      <c r="P1364">
        <f>O1364*_xlfn.XLOOKUP(K1364,AM:AM,AN:AN)</f>
        <v/>
      </c>
      <c r="Q1364">
        <f>O1364*_xlfn.XLOOKUP(K1364,AM:AM,AO:AO)</f>
        <v/>
      </c>
      <c r="R1364">
        <f>_xlfn.XLOOKUP(E1364,AF:AF,AG:AG)</f>
        <v/>
      </c>
      <c r="S1364">
        <f>_xlfn.XLOOKUP(E1364,AF:AF,AI:AI)</f>
        <v/>
      </c>
      <c r="T1364">
        <f>WEEKNUM(G1364)</f>
        <v/>
      </c>
      <c r="U1364">
        <f>YEAR(G1364)</f>
        <v/>
      </c>
      <c r="V1364" s="117">
        <f>IFERROR(Q1364/N1364,"0")</f>
        <v/>
      </c>
    </row>
    <row r="1365">
      <c r="A1365">
        <f>_xlfn.XLOOKUP(D1365,BN:BN,BO:BO)</f>
        <v/>
      </c>
      <c r="B1365" t="inlineStr">
        <is>
          <t>LLC</t>
        </is>
      </c>
      <c r="C1365" t="n">
        <v>160</v>
      </c>
      <c r="D1365">
        <f>_xlfn.XLOOKUP(C1365,BH:BH,BI:BI)</f>
        <v/>
      </c>
      <c r="E1365" t="n">
        <v>0</v>
      </c>
      <c r="F1365" t="inlineStr">
        <is>
          <t>EMISION DE BOLETOS</t>
        </is>
      </c>
      <c r="G1365" s="234" t="n">
        <v>45758</v>
      </c>
      <c r="H1365" s="234" t="n">
        <v>45758</v>
      </c>
      <c r="I1365" t="inlineStr">
        <is>
          <t>HPS</t>
        </is>
      </c>
      <c r="J1365">
        <f>_xlfn.XLOOKUP(I1365,AS:AS,AU:AU)</f>
        <v/>
      </c>
      <c r="K1365" t="inlineStr">
        <is>
          <t>USD</t>
        </is>
      </c>
      <c r="L1365" s="238" t="n">
        <v>105</v>
      </c>
      <c r="M1365">
        <f>L1365*_xlfn.XLOOKUP(K1365,AM:AM,AN:AN)</f>
        <v/>
      </c>
      <c r="N1365">
        <f>L1365*_xlfn.XLOOKUP(K1365,AM:AM,AO:AO)</f>
        <v/>
      </c>
      <c r="O1365" s="238" t="n">
        <v>105</v>
      </c>
      <c r="P1365">
        <f>O1365*_xlfn.XLOOKUP(K1365,AM:AM,AN:AN)</f>
        <v/>
      </c>
      <c r="Q1365">
        <f>O1365*_xlfn.XLOOKUP(K1365,AM:AM,AO:AO)</f>
        <v/>
      </c>
      <c r="R1365">
        <f>_xlfn.XLOOKUP(E1365,AF:AF,AG:AG)</f>
        <v/>
      </c>
      <c r="S1365">
        <f>_xlfn.XLOOKUP(E1365,AF:AF,AI:AI)</f>
        <v/>
      </c>
      <c r="T1365">
        <f>WEEKNUM(G1365)</f>
        <v/>
      </c>
      <c r="U1365">
        <f>YEAR(G1365)</f>
        <v/>
      </c>
      <c r="V1365" s="117">
        <f>IFERROR(Q1365/N1365,"0")</f>
        <v/>
      </c>
    </row>
    <row r="1366">
      <c r="A1366">
        <f>_xlfn.XLOOKUP(D1366,BN:BN,BO:BO)</f>
        <v/>
      </c>
      <c r="B1366" t="inlineStr">
        <is>
          <t>LLC</t>
        </is>
      </c>
      <c r="C1366" t="n">
        <v>161</v>
      </c>
      <c r="D1366">
        <f>_xlfn.XLOOKUP(C1366,BH:BH,BI:BI)</f>
        <v/>
      </c>
      <c r="E1366" t="n">
        <v>23966</v>
      </c>
      <c r="F1366" t="inlineStr">
        <is>
          <t>VUELO MÉXICO - LONDRES</t>
        </is>
      </c>
      <c r="G1366" s="234" t="n">
        <v>45853</v>
      </c>
      <c r="H1366" s="234" t="n">
        <v>45859</v>
      </c>
      <c r="I1366" t="inlineStr">
        <is>
          <t>VLO</t>
        </is>
      </c>
      <c r="J1366">
        <f>_xlfn.XLOOKUP(I1366,AS:AS,AU:AU)</f>
        <v/>
      </c>
      <c r="K1366" t="inlineStr">
        <is>
          <t>USD</t>
        </is>
      </c>
      <c r="L1366" s="238" t="n">
        <v>4450</v>
      </c>
      <c r="M1366">
        <f>L1366*_xlfn.XLOOKUP(K1366,AM:AM,AN:AN)</f>
        <v/>
      </c>
      <c r="N1366">
        <f>L1366*_xlfn.XLOOKUP(K1366,AM:AM,AO:AO)</f>
        <v/>
      </c>
      <c r="O1366" s="238" t="n">
        <v>0</v>
      </c>
      <c r="P1366">
        <f>O1366*_xlfn.XLOOKUP(K1366,AM:AM,AN:AN)</f>
        <v/>
      </c>
      <c r="Q1366">
        <f>O1366*_xlfn.XLOOKUP(K1366,AM:AM,AO:AO)</f>
        <v/>
      </c>
      <c r="R1366">
        <f>_xlfn.XLOOKUP(E1366,AF:AF,AG:AG)</f>
        <v/>
      </c>
      <c r="S1366">
        <f>_xlfn.XLOOKUP(E1366,AF:AF,AI:AI)</f>
        <v/>
      </c>
      <c r="T1366">
        <f>WEEKNUM(G1366)</f>
        <v/>
      </c>
      <c r="U1366">
        <f>YEAR(G1366)</f>
        <v/>
      </c>
      <c r="V1366" s="117">
        <f>IFERROR(Q1366/N1366,"0")</f>
        <v/>
      </c>
    </row>
    <row r="1367">
      <c r="A1367">
        <f>_xlfn.XLOOKUP(D1367,BN:BN,BO:BO)</f>
        <v/>
      </c>
      <c r="B1367" t="inlineStr">
        <is>
          <t>LLC</t>
        </is>
      </c>
      <c r="C1367" t="n">
        <v>161</v>
      </c>
      <c r="D1367">
        <f>_xlfn.XLOOKUP(C1367,BH:BH,BI:BI)</f>
        <v/>
      </c>
      <c r="E1367" t="n">
        <v>0</v>
      </c>
      <c r="F1367" t="inlineStr">
        <is>
          <t>FEE EMISION</t>
        </is>
      </c>
      <c r="G1367" s="234" t="n">
        <v>45853</v>
      </c>
      <c r="H1367" s="234" t="n">
        <v>45859</v>
      </c>
      <c r="I1367" t="inlineStr">
        <is>
          <t>HPS</t>
        </is>
      </c>
      <c r="J1367">
        <f>_xlfn.XLOOKUP(I1367,AS:AS,AU:AU)</f>
        <v/>
      </c>
      <c r="K1367" t="inlineStr">
        <is>
          <t>USD</t>
        </is>
      </c>
      <c r="L1367" s="238" t="n">
        <v>35</v>
      </c>
      <c r="M1367">
        <f>L1367*_xlfn.XLOOKUP(K1367,AM:AM,AN:AN)</f>
        <v/>
      </c>
      <c r="N1367">
        <f>L1367*_xlfn.XLOOKUP(K1367,AM:AM,AO:AO)</f>
        <v/>
      </c>
      <c r="O1367" s="238" t="n">
        <v>35</v>
      </c>
      <c r="P1367">
        <f>O1367*_xlfn.XLOOKUP(K1367,AM:AM,AN:AN)</f>
        <v/>
      </c>
      <c r="Q1367">
        <f>O1367*_xlfn.XLOOKUP(K1367,AM:AM,AO:AO)</f>
        <v/>
      </c>
      <c r="R1367">
        <f>_xlfn.XLOOKUP(E1367,AF:AF,AG:AG)</f>
        <v/>
      </c>
      <c r="S1367">
        <f>_xlfn.XLOOKUP(E1367,AF:AF,AI:AI)</f>
        <v/>
      </c>
      <c r="T1367">
        <f>WEEKNUM(G1367)</f>
        <v/>
      </c>
      <c r="U1367">
        <f>YEAR(G1367)</f>
        <v/>
      </c>
      <c r="V1367" s="117">
        <f>IFERROR(Q1367/N1367,"0")</f>
        <v/>
      </c>
    </row>
    <row r="1368">
      <c r="A1368">
        <f>_xlfn.XLOOKUP(D1368,BN:BN,BO:BO)</f>
        <v/>
      </c>
      <c r="B1368" t="inlineStr">
        <is>
          <t>LLC</t>
        </is>
      </c>
      <c r="C1368" t="n">
        <v>161</v>
      </c>
      <c r="D1368">
        <f>_xlfn.XLOOKUP(C1368,BH:BH,BI:BI)</f>
        <v/>
      </c>
      <c r="E1368" t="n">
        <v>24239</v>
      </c>
      <c r="F1368" t="inlineStr">
        <is>
          <t>BULGARI LONDRES MIGUEL BARCIA</t>
        </is>
      </c>
      <c r="G1368" s="234" t="n">
        <v>45854</v>
      </c>
      <c r="H1368" s="234" t="n">
        <v>45855</v>
      </c>
      <c r="I1368" t="inlineStr">
        <is>
          <t>HTL</t>
        </is>
      </c>
      <c r="J1368">
        <f>_xlfn.XLOOKUP(I1368,AS:AS,AU:AU)</f>
        <v/>
      </c>
      <c r="K1368" t="inlineStr">
        <is>
          <t>USD</t>
        </is>
      </c>
      <c r="L1368" s="238" t="n">
        <v>1137</v>
      </c>
      <c r="M1368">
        <f>L1368*_xlfn.XLOOKUP(K1368,AM:AM,AN:AN)</f>
        <v/>
      </c>
      <c r="N1368">
        <f>L1368*_xlfn.XLOOKUP(K1368,AM:AM,AO:AO)</f>
        <v/>
      </c>
      <c r="O1368" s="238" t="n">
        <v>96.47</v>
      </c>
      <c r="P1368">
        <f>O1368*_xlfn.XLOOKUP(K1368,AM:AM,AN:AN)</f>
        <v/>
      </c>
      <c r="Q1368">
        <f>O1368*_xlfn.XLOOKUP(K1368,AM:AM,AO:AO)</f>
        <v/>
      </c>
      <c r="R1368">
        <f>_xlfn.XLOOKUP(E1368,AF:AF,AG:AG)</f>
        <v/>
      </c>
      <c r="S1368">
        <f>_xlfn.XLOOKUP(E1368,AF:AF,AI:AI)</f>
        <v/>
      </c>
      <c r="T1368">
        <f>WEEKNUM(G1368)</f>
        <v/>
      </c>
      <c r="U1368">
        <f>YEAR(G1368)</f>
        <v/>
      </c>
      <c r="V1368" s="117">
        <f>IFERROR(Q1368/N1368,"0")</f>
        <v/>
      </c>
    </row>
    <row r="1369">
      <c r="A1369">
        <f>_xlfn.XLOOKUP(D1369,BN:BN,BO:BO)</f>
        <v/>
      </c>
      <c r="B1369" t="inlineStr">
        <is>
          <t>LLC</t>
        </is>
      </c>
      <c r="C1369" t="n">
        <v>161</v>
      </c>
      <c r="D1369">
        <f>_xlfn.XLOOKUP(C1369,BH:BH,BI:BI)</f>
        <v/>
      </c>
      <c r="E1369" t="n">
        <v>24239</v>
      </c>
      <c r="F1369" t="inlineStr">
        <is>
          <t>BULGARI LONDRES LUIS GONZALEZ</t>
        </is>
      </c>
      <c r="G1369" s="234" t="n">
        <v>45854</v>
      </c>
      <c r="H1369" s="234" t="n">
        <v>45855</v>
      </c>
      <c r="I1369" t="inlineStr">
        <is>
          <t>HTL</t>
        </is>
      </c>
      <c r="J1369">
        <f>_xlfn.XLOOKUP(I1369,AS:AS,AU:AU)</f>
        <v/>
      </c>
      <c r="K1369" t="inlineStr">
        <is>
          <t>USD</t>
        </is>
      </c>
      <c r="L1369" s="238" t="n">
        <v>1137</v>
      </c>
      <c r="M1369">
        <f>L1369*_xlfn.XLOOKUP(K1369,AM:AM,AN:AN)</f>
        <v/>
      </c>
      <c r="N1369">
        <f>L1369*_xlfn.XLOOKUP(K1369,AM:AM,AO:AO)</f>
        <v/>
      </c>
      <c r="O1369" s="238" t="n">
        <v>96.47</v>
      </c>
      <c r="P1369">
        <f>O1369*_xlfn.XLOOKUP(K1369,AM:AM,AN:AN)</f>
        <v/>
      </c>
      <c r="Q1369">
        <f>O1369*_xlfn.XLOOKUP(K1369,AM:AM,AO:AO)</f>
        <v/>
      </c>
      <c r="R1369">
        <f>_xlfn.XLOOKUP(E1369,AF:AF,AG:AG)</f>
        <v/>
      </c>
      <c r="S1369">
        <f>_xlfn.XLOOKUP(E1369,AF:AF,AI:AI)</f>
        <v/>
      </c>
      <c r="T1369">
        <f>WEEKNUM(G1369)</f>
        <v/>
      </c>
      <c r="U1369">
        <f>YEAR(G1369)</f>
        <v/>
      </c>
      <c r="V1369" s="117">
        <f>IFERROR(Q1369/N1369,"0")</f>
        <v/>
      </c>
    </row>
    <row r="1370">
      <c r="A1370">
        <f>_xlfn.XLOOKUP(D1370,BN:BN,BO:BO)</f>
        <v/>
      </c>
      <c r="B1370" t="inlineStr">
        <is>
          <t>LLC</t>
        </is>
      </c>
      <c r="C1370" t="n">
        <v>162</v>
      </c>
      <c r="D1370">
        <f>_xlfn.XLOOKUP(C1370,BH:BH,BI:BI)</f>
        <v/>
      </c>
      <c r="E1370" t="n">
        <v>27105</v>
      </c>
      <c r="F1370" t="inlineStr">
        <is>
          <t>PENINSULA CHICAGO</t>
        </is>
      </c>
      <c r="G1370" s="234" t="n">
        <v>45798</v>
      </c>
      <c r="H1370" s="234" t="n">
        <v>45804</v>
      </c>
      <c r="I1370" t="inlineStr">
        <is>
          <t>HTL</t>
        </is>
      </c>
      <c r="J1370">
        <f>_xlfn.XLOOKUP(I1370,AS:AS,AU:AU)</f>
        <v/>
      </c>
      <c r="K1370" t="inlineStr">
        <is>
          <t>USD</t>
        </is>
      </c>
      <c r="L1370" s="238" t="n">
        <v>5106.96</v>
      </c>
      <c r="M1370">
        <f>L1370*_xlfn.XLOOKUP(K1370,AM:AM,AN:AN)</f>
        <v/>
      </c>
      <c r="N1370">
        <f>L1370*_xlfn.XLOOKUP(K1370,AM:AM,AO:AO)</f>
        <v/>
      </c>
      <c r="O1370" s="238" t="n">
        <v>408.9</v>
      </c>
      <c r="P1370">
        <f>O1370*_xlfn.XLOOKUP(K1370,AM:AM,AN:AN)</f>
        <v/>
      </c>
      <c r="Q1370">
        <f>O1370*_xlfn.XLOOKUP(K1370,AM:AM,AO:AO)</f>
        <v/>
      </c>
      <c r="R1370">
        <f>_xlfn.XLOOKUP(E1370,AF:AF,AG:AG)</f>
        <v/>
      </c>
      <c r="S1370">
        <f>_xlfn.XLOOKUP(E1370,AF:AF,AI:AI)</f>
        <v/>
      </c>
      <c r="T1370">
        <f>WEEKNUM(G1370)</f>
        <v/>
      </c>
      <c r="U1370">
        <f>YEAR(G1370)</f>
        <v/>
      </c>
      <c r="V1370" s="117">
        <f>IFERROR(Q1370/N1370,"0")</f>
        <v/>
      </c>
    </row>
    <row r="1371">
      <c r="A1371">
        <f>_xlfn.XLOOKUP(D1371,BN:BN,BO:BO)</f>
        <v/>
      </c>
      <c r="B1371" t="inlineStr">
        <is>
          <t>LLC</t>
        </is>
      </c>
      <c r="C1371" t="n">
        <v>163</v>
      </c>
      <c r="D1371">
        <f>_xlfn.XLOOKUP(C1371,BH:BH,BI:BI)</f>
        <v/>
      </c>
      <c r="E1371" t="n">
        <v>25446</v>
      </c>
      <c r="F1371" t="inlineStr">
        <is>
          <t>Hospedaje con Le Collectionist</t>
        </is>
      </c>
      <c r="G1371" s="234" t="n">
        <v>45836</v>
      </c>
      <c r="H1371" s="234" t="n">
        <v>45843</v>
      </c>
      <c r="I1371" t="inlineStr">
        <is>
          <t>HTL</t>
        </is>
      </c>
      <c r="J1371">
        <f>_xlfn.XLOOKUP(I1371,AS:AS,AU:AU)</f>
        <v/>
      </c>
      <c r="K1371" t="inlineStr">
        <is>
          <t>EUR</t>
        </is>
      </c>
      <c r="L1371" s="238" t="n">
        <v>15070.96</v>
      </c>
      <c r="M1371">
        <f>L1371*_xlfn.XLOOKUP(K1371,AM:AM,AN:AN)</f>
        <v/>
      </c>
      <c r="N1371">
        <f>L1371*_xlfn.XLOOKUP(K1371,AM:AM,AO:AO)</f>
        <v/>
      </c>
      <c r="O1371" s="238" t="n">
        <v>1495</v>
      </c>
      <c r="P1371">
        <f>O1371*_xlfn.XLOOKUP(K1371,AM:AM,AN:AN)</f>
        <v/>
      </c>
      <c r="Q1371">
        <f>O1371*_xlfn.XLOOKUP(K1371,AM:AM,AO:AO)</f>
        <v/>
      </c>
      <c r="R1371">
        <f>_xlfn.XLOOKUP(E1371,AF:AF,AG:AG)</f>
        <v/>
      </c>
      <c r="S1371">
        <f>_xlfn.XLOOKUP(E1371,AF:AF,AI:AI)</f>
        <v/>
      </c>
      <c r="T1371">
        <f>WEEKNUM(G1371)</f>
        <v/>
      </c>
      <c r="U1371">
        <f>YEAR(G1371)</f>
        <v/>
      </c>
      <c r="V1371" s="117">
        <f>IFERROR(Q1371/N1371,"0")</f>
        <v/>
      </c>
    </row>
    <row r="1372">
      <c r="A1372">
        <f>_xlfn.XLOOKUP(D1372,BN:BN,BO:BO)</f>
        <v/>
      </c>
      <c r="B1372" t="inlineStr">
        <is>
          <t>LLC</t>
        </is>
      </c>
      <c r="C1372" t="n">
        <v>163</v>
      </c>
      <c r="D1372">
        <f>_xlfn.XLOOKUP(C1372,BH:BH,BI:BI)</f>
        <v/>
      </c>
      <c r="E1372" t="n">
        <v>27693</v>
      </c>
      <c r="F1372" t="inlineStr">
        <is>
          <t>Tren en París de Gare de Lyon a Aviñón</t>
        </is>
      </c>
      <c r="G1372" s="234" t="n">
        <v>45836</v>
      </c>
      <c r="H1372" s="234" t="n">
        <v>45836</v>
      </c>
      <c r="I1372" t="inlineStr">
        <is>
          <t>TRN</t>
        </is>
      </c>
      <c r="J1372">
        <f>_xlfn.XLOOKUP(I1372,AS:AS,AU:AU)</f>
        <v/>
      </c>
      <c r="K1372" t="inlineStr">
        <is>
          <t>EUR</t>
        </is>
      </c>
      <c r="L1372" s="238" t="n">
        <v>184</v>
      </c>
      <c r="M1372">
        <f>L1372*_xlfn.XLOOKUP(K1372,AM:AM,AN:AN)</f>
        <v/>
      </c>
      <c r="N1372">
        <f>L1372*_xlfn.XLOOKUP(K1372,AM:AM,AO:AO)</f>
        <v/>
      </c>
      <c r="O1372" s="238" t="n">
        <v>0</v>
      </c>
      <c r="P1372">
        <f>O1372*_xlfn.XLOOKUP(K1372,AM:AM,AN:AN)</f>
        <v/>
      </c>
      <c r="Q1372">
        <f>O1372*_xlfn.XLOOKUP(K1372,AM:AM,AO:AO)</f>
        <v/>
      </c>
      <c r="R1372">
        <f>_xlfn.XLOOKUP(E1372,AF:AF,AG:AG)</f>
        <v/>
      </c>
      <c r="S1372">
        <f>_xlfn.XLOOKUP(E1372,AF:AF,AI:AI)</f>
        <v/>
      </c>
      <c r="T1372">
        <f>WEEKNUM(G1372)</f>
        <v/>
      </c>
      <c r="U1372">
        <f>YEAR(G1372)</f>
        <v/>
      </c>
      <c r="V1372" s="117">
        <f>IFERROR(Q1372/N1372,"0")</f>
        <v/>
      </c>
    </row>
    <row r="1373">
      <c r="A1373">
        <f>_xlfn.XLOOKUP(D1373,BN:BN,BO:BO)</f>
        <v/>
      </c>
      <c r="B1373" t="inlineStr">
        <is>
          <t>LLC</t>
        </is>
      </c>
      <c r="C1373" t="n">
        <v>163</v>
      </c>
      <c r="D1373">
        <f>_xlfn.XLOOKUP(C1373,BH:BH,BI:BI)</f>
        <v/>
      </c>
      <c r="E1373" t="n">
        <v>26591</v>
      </c>
      <c r="F1373" t="inlineStr">
        <is>
          <t>Vuelo con Easy Jet de Palermo a Paris</t>
        </is>
      </c>
      <c r="G1373" s="234" t="n">
        <v>45853</v>
      </c>
      <c r="H1373" s="234" t="n">
        <v>45853</v>
      </c>
      <c r="I1373" t="inlineStr">
        <is>
          <t>ABC</t>
        </is>
      </c>
      <c r="J1373">
        <f>_xlfn.XLOOKUP(I1373,AS:AS,AU:AU)</f>
        <v/>
      </c>
      <c r="K1373" t="inlineStr">
        <is>
          <t>EUR</t>
        </is>
      </c>
      <c r="L1373" s="238" t="n">
        <v>728.8200000000001</v>
      </c>
      <c r="M1373">
        <f>L1373*_xlfn.XLOOKUP(K1373,AM:AM,AN:AN)</f>
        <v/>
      </c>
      <c r="N1373">
        <f>L1373*_xlfn.XLOOKUP(K1373,AM:AM,AO:AO)</f>
        <v/>
      </c>
      <c r="O1373" s="238" t="n">
        <v>0</v>
      </c>
      <c r="P1373">
        <f>O1373*_xlfn.XLOOKUP(K1373,AM:AM,AN:AN)</f>
        <v/>
      </c>
      <c r="Q1373">
        <f>O1373*_xlfn.XLOOKUP(K1373,AM:AM,AO:AO)</f>
        <v/>
      </c>
      <c r="R1373">
        <f>_xlfn.XLOOKUP(E1373,AF:AF,AG:AG)</f>
        <v/>
      </c>
      <c r="S1373">
        <f>_xlfn.XLOOKUP(E1373,AF:AF,AI:AI)</f>
        <v/>
      </c>
      <c r="T1373">
        <f>WEEKNUM(G1373)</f>
        <v/>
      </c>
      <c r="U1373">
        <f>YEAR(G1373)</f>
        <v/>
      </c>
      <c r="V1373" s="117">
        <f>IFERROR(Q1373/N1373,"0")</f>
        <v/>
      </c>
    </row>
    <row r="1374">
      <c r="A1374">
        <f>_xlfn.XLOOKUP(D1374,BN:BN,BO:BO)</f>
        <v/>
      </c>
      <c r="B1374" t="inlineStr">
        <is>
          <t>LLC</t>
        </is>
      </c>
      <c r="C1374" t="n">
        <v>163</v>
      </c>
      <c r="D1374">
        <f>_xlfn.XLOOKUP(C1374,BH:BH,BI:BI)</f>
        <v/>
      </c>
      <c r="E1374" t="n">
        <v>27992</v>
      </c>
      <c r="F1374" t="inlineStr">
        <is>
          <t>Hospedaje en París</t>
        </is>
      </c>
      <c r="G1374" s="234" t="n">
        <v>45853</v>
      </c>
      <c r="H1374" s="234" t="n">
        <v>45854</v>
      </c>
      <c r="I1374" t="inlineStr">
        <is>
          <t>HTL</t>
        </is>
      </c>
      <c r="J1374">
        <f>_xlfn.XLOOKUP(I1374,AS:AS,AU:AU)</f>
        <v/>
      </c>
      <c r="K1374" t="inlineStr">
        <is>
          <t>EUR</t>
        </is>
      </c>
      <c r="L1374" s="238" t="n">
        <v>2190</v>
      </c>
      <c r="M1374">
        <f>L1374*_xlfn.XLOOKUP(K1374,AM:AM,AN:AN)</f>
        <v/>
      </c>
      <c r="N1374">
        <f>L1374*_xlfn.XLOOKUP(K1374,AM:AM,AO:AO)</f>
        <v/>
      </c>
      <c r="O1374" s="238" t="n">
        <v>342.16</v>
      </c>
      <c r="P1374">
        <f>O1374*_xlfn.XLOOKUP(K1374,AM:AM,AN:AN)</f>
        <v/>
      </c>
      <c r="Q1374">
        <f>O1374*_xlfn.XLOOKUP(K1374,AM:AM,AO:AO)</f>
        <v/>
      </c>
      <c r="R1374">
        <f>_xlfn.XLOOKUP(E1374,AF:AF,AG:AG)</f>
        <v/>
      </c>
      <c r="S1374">
        <f>_xlfn.XLOOKUP(E1374,AF:AF,AI:AI)</f>
        <v/>
      </c>
      <c r="T1374">
        <f>WEEKNUM(G1374)</f>
        <v/>
      </c>
      <c r="U1374">
        <f>YEAR(G1374)</f>
        <v/>
      </c>
      <c r="V1374" s="117">
        <f>IFERROR(Q1374/N1374,"0")</f>
        <v/>
      </c>
    </row>
    <row r="1375">
      <c r="A1375">
        <f>_xlfn.XLOOKUP(D1375,BN:BN,BO:BO)</f>
        <v/>
      </c>
      <c r="B1375" t="inlineStr">
        <is>
          <t>LLC</t>
        </is>
      </c>
      <c r="C1375" t="n">
        <v>163</v>
      </c>
      <c r="D1375">
        <f>_xlfn.XLOOKUP(C1375,BH:BH,BI:BI)</f>
        <v/>
      </c>
      <c r="E1375" t="n">
        <v>25780</v>
      </c>
      <c r="F1375" t="inlineStr">
        <is>
          <t>Traslado de CDG a 3, rue Alger, 75 001 Paris</t>
        </is>
      </c>
      <c r="G1375" s="234" t="n">
        <v>45832</v>
      </c>
      <c r="H1375" s="234" t="n">
        <v>45832</v>
      </c>
      <c r="I1375" t="inlineStr">
        <is>
          <t>TRF</t>
        </is>
      </c>
      <c r="J1375">
        <f>_xlfn.XLOOKUP(I1375,AS:AS,AU:AU)</f>
        <v/>
      </c>
      <c r="K1375" t="inlineStr">
        <is>
          <t>EUR</t>
        </is>
      </c>
      <c r="L1375" s="238" t="n">
        <v>245</v>
      </c>
      <c r="M1375">
        <f>L1375*_xlfn.XLOOKUP(K1375,AM:AM,AN:AN)</f>
        <v/>
      </c>
      <c r="N1375">
        <f>L1375*_xlfn.XLOOKUP(K1375,AM:AM,AO:AO)</f>
        <v/>
      </c>
      <c r="O1375" s="238" t="n">
        <v>36.75</v>
      </c>
      <c r="P1375">
        <f>O1375*_xlfn.XLOOKUP(K1375,AM:AM,AN:AN)</f>
        <v/>
      </c>
      <c r="Q1375">
        <f>O1375*_xlfn.XLOOKUP(K1375,AM:AM,AO:AO)</f>
        <v/>
      </c>
      <c r="R1375">
        <f>_xlfn.XLOOKUP(E1375,AF:AF,AG:AG)</f>
        <v/>
      </c>
      <c r="S1375">
        <f>_xlfn.XLOOKUP(E1375,AF:AF,AI:AI)</f>
        <v/>
      </c>
      <c r="T1375">
        <f>WEEKNUM(G1375)</f>
        <v/>
      </c>
      <c r="U1375">
        <f>YEAR(G1375)</f>
        <v/>
      </c>
      <c r="V1375" s="117">
        <f>IFERROR(Q1375/N1375,"0")</f>
        <v/>
      </c>
    </row>
    <row r="1376">
      <c r="A1376">
        <f>_xlfn.XLOOKUP(D1376,BN:BN,BO:BO)</f>
        <v/>
      </c>
      <c r="B1376" t="inlineStr">
        <is>
          <t>LLC</t>
        </is>
      </c>
      <c r="C1376" t="n">
        <v>163</v>
      </c>
      <c r="D1376">
        <f>_xlfn.XLOOKUP(C1376,BH:BH,BI:BI)</f>
        <v/>
      </c>
      <c r="E1376" t="n">
        <v>25780</v>
      </c>
      <c r="F1376" t="inlineStr">
        <is>
          <t>Traslado de 3, rue d?Alger, 75 001 Paris a la estación de tren Paris Gare de Lyon</t>
        </is>
      </c>
      <c r="G1376" s="234" t="n">
        <v>45836</v>
      </c>
      <c r="H1376" s="234" t="n">
        <v>45836</v>
      </c>
      <c r="I1376" t="inlineStr">
        <is>
          <t>TRF</t>
        </is>
      </c>
      <c r="J1376">
        <f>_xlfn.XLOOKUP(I1376,AS:AS,AU:AU)</f>
        <v/>
      </c>
      <c r="K1376" t="inlineStr">
        <is>
          <t>EUR</t>
        </is>
      </c>
      <c r="L1376" s="238" t="n">
        <v>140</v>
      </c>
      <c r="M1376">
        <f>L1376*_xlfn.XLOOKUP(K1376,AM:AM,AN:AN)</f>
        <v/>
      </c>
      <c r="N1376">
        <f>L1376*_xlfn.XLOOKUP(K1376,AM:AM,AO:AO)</f>
        <v/>
      </c>
      <c r="O1376" s="238" t="n">
        <v>21</v>
      </c>
      <c r="P1376">
        <f>O1376*_xlfn.XLOOKUP(K1376,AM:AM,AN:AN)</f>
        <v/>
      </c>
      <c r="Q1376">
        <f>O1376*_xlfn.XLOOKUP(K1376,AM:AM,AO:AO)</f>
        <v/>
      </c>
      <c r="R1376">
        <f>_xlfn.XLOOKUP(E1376,AF:AF,AG:AG)</f>
        <v/>
      </c>
      <c r="S1376">
        <f>_xlfn.XLOOKUP(E1376,AF:AF,AI:AI)</f>
        <v/>
      </c>
      <c r="T1376">
        <f>WEEKNUM(G1376)</f>
        <v/>
      </c>
      <c r="U1376">
        <f>YEAR(G1376)</f>
        <v/>
      </c>
      <c r="V1376" s="117">
        <f>IFERROR(Q1376/N1376,"0")</f>
        <v/>
      </c>
    </row>
    <row r="1377">
      <c r="A1377">
        <f>_xlfn.XLOOKUP(D1377,BN:BN,BO:BO)</f>
        <v/>
      </c>
      <c r="B1377" t="inlineStr">
        <is>
          <t>LLC</t>
        </is>
      </c>
      <c r="C1377" t="n">
        <v>163</v>
      </c>
      <c r="D1377">
        <f>_xlfn.XLOOKUP(C1377,BH:BH,BI:BI)</f>
        <v/>
      </c>
      <c r="E1377" t="n">
        <v>25780</v>
      </c>
      <c r="F1377" t="inlineStr">
        <is>
          <t>Traslado de Verdura Resort, a Rocco Forte al Aeropuerto de Palermo PMO</t>
        </is>
      </c>
      <c r="G1377" s="234" t="n">
        <v>45853</v>
      </c>
      <c r="H1377" s="234" t="n">
        <v>45853</v>
      </c>
      <c r="I1377" t="inlineStr">
        <is>
          <t>TRF</t>
        </is>
      </c>
      <c r="J1377">
        <f>_xlfn.XLOOKUP(I1377,AS:AS,AU:AU)</f>
        <v/>
      </c>
      <c r="K1377" t="inlineStr">
        <is>
          <t>EUR</t>
        </is>
      </c>
      <c r="L1377" s="238" t="n">
        <v>490</v>
      </c>
      <c r="M1377">
        <f>L1377*_xlfn.XLOOKUP(K1377,AM:AM,AN:AN)</f>
        <v/>
      </c>
      <c r="N1377">
        <f>L1377*_xlfn.XLOOKUP(K1377,AM:AM,AO:AO)</f>
        <v/>
      </c>
      <c r="O1377" s="238" t="n">
        <v>0</v>
      </c>
      <c r="P1377">
        <f>O1377*_xlfn.XLOOKUP(K1377,AM:AM,AN:AN)</f>
        <v/>
      </c>
      <c r="Q1377">
        <f>O1377*_xlfn.XLOOKUP(K1377,AM:AM,AO:AO)</f>
        <v/>
      </c>
      <c r="R1377">
        <f>_xlfn.XLOOKUP(E1377,AF:AF,AG:AG)</f>
        <v/>
      </c>
      <c r="S1377">
        <f>_xlfn.XLOOKUP(E1377,AF:AF,AI:AI)</f>
        <v/>
      </c>
      <c r="T1377">
        <f>WEEKNUM(G1377)</f>
        <v/>
      </c>
      <c r="U1377">
        <f>YEAR(G1377)</f>
        <v/>
      </c>
      <c r="V1377" s="117">
        <f>IFERROR(Q1377/N1377,"0")</f>
        <v/>
      </c>
    </row>
    <row r="1378">
      <c r="A1378">
        <f>_xlfn.XLOOKUP(D1378,BN:BN,BO:BO)</f>
        <v/>
      </c>
      <c r="B1378" t="inlineStr">
        <is>
          <t>LLC</t>
        </is>
      </c>
      <c r="C1378" t="n">
        <v>163</v>
      </c>
      <c r="D1378">
        <f>_xlfn.XLOOKUP(C1378,BH:BH,BI:BI)</f>
        <v/>
      </c>
      <c r="E1378" t="n">
        <v>25780</v>
      </c>
      <c r="F1378" t="inlineStr">
        <is>
          <t>Traslado de Aeropuerto de CDG a Hôtel d'Aubusson</t>
        </is>
      </c>
      <c r="G1378" s="234" t="n">
        <v>45853</v>
      </c>
      <c r="H1378" s="234" t="n">
        <v>45853</v>
      </c>
      <c r="I1378" t="inlineStr">
        <is>
          <t>TRF</t>
        </is>
      </c>
      <c r="J1378">
        <f>_xlfn.XLOOKUP(I1378,AS:AS,AU:AU)</f>
        <v/>
      </c>
      <c r="K1378" t="inlineStr">
        <is>
          <t>EUR</t>
        </is>
      </c>
      <c r="L1378" s="238" t="n">
        <v>245</v>
      </c>
      <c r="M1378">
        <f>L1378*_xlfn.XLOOKUP(K1378,AM:AM,AN:AN)</f>
        <v/>
      </c>
      <c r="N1378">
        <f>L1378*_xlfn.XLOOKUP(K1378,AM:AM,AO:AO)</f>
        <v/>
      </c>
      <c r="O1378" s="238" t="n">
        <v>36.75</v>
      </c>
      <c r="P1378">
        <f>O1378*_xlfn.XLOOKUP(K1378,AM:AM,AN:AN)</f>
        <v/>
      </c>
      <c r="Q1378">
        <f>O1378*_xlfn.XLOOKUP(K1378,AM:AM,AO:AO)</f>
        <v/>
      </c>
      <c r="R1378">
        <f>_xlfn.XLOOKUP(E1378,AF:AF,AG:AG)</f>
        <v/>
      </c>
      <c r="S1378">
        <f>_xlfn.XLOOKUP(E1378,AF:AF,AI:AI)</f>
        <v/>
      </c>
      <c r="T1378">
        <f>WEEKNUM(G1378)</f>
        <v/>
      </c>
      <c r="U1378">
        <f>YEAR(G1378)</f>
        <v/>
      </c>
      <c r="V1378" s="117">
        <f>IFERROR(Q1378/N1378,"0")</f>
        <v/>
      </c>
    </row>
    <row r="1379">
      <c r="A1379">
        <f>_xlfn.XLOOKUP(D1379,BN:BN,BO:BO)</f>
        <v/>
      </c>
      <c r="B1379" t="inlineStr">
        <is>
          <t>LLC</t>
        </is>
      </c>
      <c r="C1379" t="n">
        <v>163</v>
      </c>
      <c r="D1379">
        <f>_xlfn.XLOOKUP(C1379,BH:BH,BI:BI)</f>
        <v/>
      </c>
      <c r="E1379" t="n">
        <v>25780</v>
      </c>
      <c r="F1379" t="inlineStr">
        <is>
          <t>Traslado del Hôtel d'Aubusson a CDG</t>
        </is>
      </c>
      <c r="G1379" s="234" t="n">
        <v>45854</v>
      </c>
      <c r="H1379" s="234" t="n">
        <v>45854</v>
      </c>
      <c r="I1379" t="inlineStr">
        <is>
          <t>TRF</t>
        </is>
      </c>
      <c r="J1379">
        <f>_xlfn.XLOOKUP(I1379,AS:AS,AU:AU)</f>
        <v/>
      </c>
      <c r="K1379" t="inlineStr">
        <is>
          <t>EUR</t>
        </is>
      </c>
      <c r="L1379" s="238" t="n">
        <v>245</v>
      </c>
      <c r="M1379">
        <f>L1379*_xlfn.XLOOKUP(K1379,AM:AM,AN:AN)</f>
        <v/>
      </c>
      <c r="N1379">
        <f>L1379*_xlfn.XLOOKUP(K1379,AM:AM,AO:AO)</f>
        <v/>
      </c>
      <c r="O1379" s="238" t="n">
        <v>36.75</v>
      </c>
      <c r="P1379">
        <f>O1379*_xlfn.XLOOKUP(K1379,AM:AM,AN:AN)</f>
        <v/>
      </c>
      <c r="Q1379">
        <f>O1379*_xlfn.XLOOKUP(K1379,AM:AM,AO:AO)</f>
        <v/>
      </c>
      <c r="R1379">
        <f>_xlfn.XLOOKUP(E1379,AF:AF,AG:AG)</f>
        <v/>
      </c>
      <c r="S1379">
        <f>_xlfn.XLOOKUP(E1379,AF:AF,AI:AI)</f>
        <v/>
      </c>
      <c r="T1379">
        <f>WEEKNUM(G1379)</f>
        <v/>
      </c>
      <c r="U1379">
        <f>YEAR(G1379)</f>
        <v/>
      </c>
      <c r="V1379" s="117">
        <f>IFERROR(Q1379/N1379,"0")</f>
        <v/>
      </c>
    </row>
    <row r="1380">
      <c r="A1380">
        <f>_xlfn.XLOOKUP(D1380,BN:BN,BO:BO)</f>
        <v/>
      </c>
      <c r="B1380" t="inlineStr">
        <is>
          <t>LLC</t>
        </is>
      </c>
      <c r="C1380" t="n">
        <v>163</v>
      </c>
      <c r="D1380">
        <f>_xlfn.XLOOKUP(C1380,BH:BH,BI:BI)</f>
        <v/>
      </c>
      <c r="E1380" t="n">
        <v>28420</v>
      </c>
      <c r="F1380" t="inlineStr">
        <is>
          <t>Renta de auto 28junio al 05julio</t>
        </is>
      </c>
      <c r="G1380" s="234" t="n">
        <v>45832</v>
      </c>
      <c r="H1380" s="234" t="n">
        <v>45854</v>
      </c>
      <c r="I1380" t="inlineStr">
        <is>
          <t>AUT</t>
        </is>
      </c>
      <c r="J1380">
        <f>_xlfn.XLOOKUP(I1380,AS:AS,AU:AU)</f>
        <v/>
      </c>
      <c r="K1380" t="inlineStr">
        <is>
          <t>EUR</t>
        </is>
      </c>
      <c r="L1380" s="238" t="n">
        <v>1519.55</v>
      </c>
      <c r="M1380">
        <f>L1380*_xlfn.XLOOKUP(K1380,AM:AM,AN:AN)</f>
        <v/>
      </c>
      <c r="N1380">
        <f>L1380*_xlfn.XLOOKUP(K1380,AM:AM,AO:AO)</f>
        <v/>
      </c>
      <c r="O1380" s="238" t="n">
        <v>151.96</v>
      </c>
      <c r="P1380">
        <f>O1380*_xlfn.XLOOKUP(K1380,AM:AM,AN:AN)</f>
        <v/>
      </c>
      <c r="Q1380">
        <f>O1380*_xlfn.XLOOKUP(K1380,AM:AM,AO:AO)</f>
        <v/>
      </c>
      <c r="R1380">
        <f>_xlfn.XLOOKUP(E1380,AF:AF,AG:AG)</f>
        <v/>
      </c>
      <c r="S1380">
        <f>_xlfn.XLOOKUP(E1380,AF:AF,AI:AI)</f>
        <v/>
      </c>
      <c r="T1380">
        <f>WEEKNUM(G1380)</f>
        <v/>
      </c>
      <c r="U1380">
        <f>YEAR(G1380)</f>
        <v/>
      </c>
      <c r="V1380" s="117">
        <f>IFERROR(Q1380/N1380,"0")</f>
        <v/>
      </c>
    </row>
    <row r="1381">
      <c r="A1381">
        <f>_xlfn.XLOOKUP(D1381,BN:BN,BO:BO)</f>
        <v/>
      </c>
      <c r="B1381" t="inlineStr">
        <is>
          <t>LLC</t>
        </is>
      </c>
      <c r="C1381" t="n">
        <v>163</v>
      </c>
      <c r="D1381">
        <f>_xlfn.XLOOKUP(C1381,BH:BH,BI:BI)</f>
        <v/>
      </c>
      <c r="E1381" t="n">
        <v>28733</v>
      </c>
      <c r="F1381" t="inlineStr">
        <is>
          <t>Private Pontoon Seine Cruise y Louvre Treasure Hunt</t>
        </is>
      </c>
      <c r="G1381" s="234" t="n">
        <v>45832</v>
      </c>
      <c r="H1381" s="234" t="n">
        <v>45854</v>
      </c>
      <c r="I1381" t="inlineStr">
        <is>
          <t>ATR</t>
        </is>
      </c>
      <c r="J1381">
        <f>_xlfn.XLOOKUP(I1381,AS:AS,AU:AU)</f>
        <v/>
      </c>
      <c r="K1381" t="inlineStr">
        <is>
          <t>EUR</t>
        </is>
      </c>
      <c r="L1381" s="238" t="n">
        <v>2130</v>
      </c>
      <c r="M1381">
        <f>L1381*_xlfn.XLOOKUP(K1381,AM:AM,AN:AN)</f>
        <v/>
      </c>
      <c r="N1381">
        <f>L1381*_xlfn.XLOOKUP(K1381,AM:AM,AO:AO)</f>
        <v/>
      </c>
      <c r="O1381" s="238" t="n">
        <v>131</v>
      </c>
      <c r="P1381">
        <f>O1381*_xlfn.XLOOKUP(K1381,AM:AM,AN:AN)</f>
        <v/>
      </c>
      <c r="Q1381">
        <f>O1381*_xlfn.XLOOKUP(K1381,AM:AM,AO:AO)</f>
        <v/>
      </c>
      <c r="R1381">
        <f>_xlfn.XLOOKUP(E1381,AF:AF,AG:AG)</f>
        <v/>
      </c>
      <c r="S1381">
        <f>_xlfn.XLOOKUP(E1381,AF:AF,AI:AI)</f>
        <v/>
      </c>
      <c r="T1381">
        <f>WEEKNUM(G1381)</f>
        <v/>
      </c>
      <c r="U1381">
        <f>YEAR(G1381)</f>
        <v/>
      </c>
      <c r="V1381" s="117">
        <f>IFERROR(Q1381/N1381,"0")</f>
        <v/>
      </c>
    </row>
    <row r="1382">
      <c r="A1382">
        <f>_xlfn.XLOOKUP(D1382,BN:BN,BO:BO)</f>
        <v/>
      </c>
      <c r="B1382" t="inlineStr">
        <is>
          <t>LLC</t>
        </is>
      </c>
      <c r="C1382" t="n">
        <v>163</v>
      </c>
      <c r="D1382">
        <f>_xlfn.XLOOKUP(C1382,BH:BH,BI:BI)</f>
        <v/>
      </c>
      <c r="E1382" t="n">
        <v>29074</v>
      </c>
      <c r="F1382" t="inlineStr">
        <is>
          <t>Hospedaje</t>
        </is>
      </c>
      <c r="G1382" s="234" t="n">
        <v>45832</v>
      </c>
      <c r="H1382" s="234" t="n">
        <v>45854</v>
      </c>
      <c r="I1382" t="inlineStr">
        <is>
          <t>HTL</t>
        </is>
      </c>
      <c r="J1382">
        <f>_xlfn.XLOOKUP(I1382,AS:AS,AU:AU)</f>
        <v/>
      </c>
      <c r="K1382" t="inlineStr">
        <is>
          <t>EUR</t>
        </is>
      </c>
      <c r="L1382" s="238" t="n">
        <v>5290.9</v>
      </c>
      <c r="M1382">
        <f>L1382*_xlfn.XLOOKUP(K1382,AM:AM,AN:AN)</f>
        <v/>
      </c>
      <c r="N1382">
        <f>L1382*_xlfn.XLOOKUP(K1382,AM:AM,AO:AO)</f>
        <v/>
      </c>
      <c r="O1382" s="238" t="n">
        <v>529.09</v>
      </c>
      <c r="P1382">
        <f>O1382*_xlfn.XLOOKUP(K1382,AM:AM,AN:AN)</f>
        <v/>
      </c>
      <c r="Q1382">
        <f>O1382*_xlfn.XLOOKUP(K1382,AM:AM,AO:AO)</f>
        <v/>
      </c>
      <c r="R1382">
        <f>_xlfn.XLOOKUP(E1382,AF:AF,AG:AG)</f>
        <v/>
      </c>
      <c r="S1382">
        <f>_xlfn.XLOOKUP(E1382,AF:AF,AI:AI)</f>
        <v/>
      </c>
      <c r="T1382">
        <f>WEEKNUM(G1382)</f>
        <v/>
      </c>
      <c r="U1382">
        <f>YEAR(G1382)</f>
        <v/>
      </c>
      <c r="V1382" s="117">
        <f>IFERROR(Q1382/N1382,"0")</f>
        <v/>
      </c>
    </row>
    <row r="1383">
      <c r="A1383">
        <f>_xlfn.XLOOKUP(D1383,BN:BN,BO:BO)</f>
        <v/>
      </c>
      <c r="B1383" t="inlineStr">
        <is>
          <t>LLC</t>
        </is>
      </c>
      <c r="C1383" t="n">
        <v>163</v>
      </c>
      <c r="D1383">
        <f>_xlfn.XLOOKUP(C1383,BH:BH,BI:BI)</f>
        <v/>
      </c>
      <c r="E1383" t="n">
        <v>29668</v>
      </c>
      <c r="F1383" t="inlineStr">
        <is>
          <t>Hospedaje L'Olivastro</t>
        </is>
      </c>
      <c r="G1383" s="234" t="n">
        <v>45832</v>
      </c>
      <c r="H1383" s="234" t="n">
        <v>45854</v>
      </c>
      <c r="I1383" t="inlineStr">
        <is>
          <t>HTL</t>
        </is>
      </c>
      <c r="J1383">
        <f>_xlfn.XLOOKUP(I1383,AS:AS,AU:AU)</f>
        <v/>
      </c>
      <c r="K1383" t="inlineStr">
        <is>
          <t>EUR</t>
        </is>
      </c>
      <c r="L1383" s="238" t="n">
        <v>15970</v>
      </c>
      <c r="M1383">
        <f>L1383*_xlfn.XLOOKUP(K1383,AM:AM,AN:AN)</f>
        <v/>
      </c>
      <c r="N1383">
        <f>L1383*_xlfn.XLOOKUP(K1383,AM:AM,AO:AO)</f>
        <v/>
      </c>
      <c r="O1383" s="238" t="n">
        <v>1597</v>
      </c>
      <c r="P1383">
        <f>O1383*_xlfn.XLOOKUP(K1383,AM:AM,AN:AN)</f>
        <v/>
      </c>
      <c r="Q1383">
        <f>O1383*_xlfn.XLOOKUP(K1383,AM:AM,AO:AO)</f>
        <v/>
      </c>
      <c r="R1383">
        <f>_xlfn.XLOOKUP(E1383,AF:AF,AG:AG)</f>
        <v/>
      </c>
      <c r="S1383">
        <f>_xlfn.XLOOKUP(E1383,AF:AF,AI:AI)</f>
        <v/>
      </c>
      <c r="T1383">
        <f>WEEKNUM(G1383)</f>
        <v/>
      </c>
      <c r="U1383">
        <f>YEAR(G1383)</f>
        <v/>
      </c>
      <c r="V1383" s="117">
        <f>IFERROR(Q1383/N1383,"0")</f>
        <v/>
      </c>
    </row>
    <row r="1384">
      <c r="A1384">
        <f>_xlfn.XLOOKUP(D1384,BN:BN,BO:BO)</f>
        <v/>
      </c>
      <c r="B1384" t="inlineStr">
        <is>
          <t>LLC</t>
        </is>
      </c>
      <c r="C1384" t="n">
        <v>163</v>
      </c>
      <c r="D1384">
        <f>_xlfn.XLOOKUP(C1384,BH:BH,BI:BI)</f>
        <v/>
      </c>
      <c r="E1384" t="n">
        <v>30133</v>
      </c>
      <c r="F1384" t="inlineStr">
        <is>
          <t>Estadia hotel Sicilia</t>
        </is>
      </c>
      <c r="G1384" s="234" t="n">
        <v>45850</v>
      </c>
      <c r="H1384" s="234" t="n">
        <v>45853</v>
      </c>
      <c r="I1384" t="inlineStr">
        <is>
          <t>HTL</t>
        </is>
      </c>
      <c r="J1384">
        <f>_xlfn.XLOOKUP(I1384,AS:AS,AU:AU)</f>
        <v/>
      </c>
      <c r="K1384" t="inlineStr">
        <is>
          <t>EUR</t>
        </is>
      </c>
      <c r="L1384" s="238" t="n">
        <v>6459</v>
      </c>
      <c r="M1384">
        <f>L1384*_xlfn.XLOOKUP(K1384,AM:AM,AN:AN)</f>
        <v/>
      </c>
      <c r="N1384">
        <f>L1384*_xlfn.XLOOKUP(K1384,AM:AM,AO:AO)</f>
        <v/>
      </c>
      <c r="O1384" s="238" t="n">
        <v>756.9299999999999</v>
      </c>
      <c r="P1384">
        <f>O1384*_xlfn.XLOOKUP(K1384,AM:AM,AN:AN)</f>
        <v/>
      </c>
      <c r="Q1384">
        <f>O1384*_xlfn.XLOOKUP(K1384,AM:AM,AO:AO)</f>
        <v/>
      </c>
      <c r="R1384">
        <f>_xlfn.XLOOKUP(E1384,AF:AF,AG:AG)</f>
        <v/>
      </c>
      <c r="S1384">
        <f>_xlfn.XLOOKUP(E1384,AF:AF,AI:AI)</f>
        <v/>
      </c>
      <c r="T1384">
        <f>WEEKNUM(G1384)</f>
        <v/>
      </c>
      <c r="U1384">
        <f>YEAR(G1384)</f>
        <v/>
      </c>
      <c r="V1384" s="117">
        <f>IFERROR(Q1384/N1384,"0")</f>
        <v/>
      </c>
    </row>
    <row r="1385">
      <c r="A1385">
        <f>_xlfn.XLOOKUP(D1385,BN:BN,BO:BO)</f>
        <v/>
      </c>
      <c r="B1385" t="inlineStr">
        <is>
          <t>LLC</t>
        </is>
      </c>
      <c r="C1385" t="n">
        <v>163</v>
      </c>
      <c r="D1385">
        <f>_xlfn.XLOOKUP(C1385,BH:BH,BI:BI)</f>
        <v/>
      </c>
      <c r="E1385" t="n">
        <v>0</v>
      </c>
      <c r="F1385" t="inlineStr">
        <is>
          <t>Sobrecomisión</t>
        </is>
      </c>
      <c r="G1385" s="234" t="n">
        <v>45832</v>
      </c>
      <c r="H1385" s="234" t="n">
        <v>45854</v>
      </c>
      <c r="I1385" t="inlineStr">
        <is>
          <t>HPS</t>
        </is>
      </c>
      <c r="J1385">
        <f>_xlfn.XLOOKUP(I1385,AS:AS,AU:AU)</f>
        <v/>
      </c>
      <c r="K1385" t="inlineStr">
        <is>
          <t>EUR</t>
        </is>
      </c>
      <c r="L1385" s="238" t="n">
        <v>224.39</v>
      </c>
      <c r="M1385">
        <f>L1385*_xlfn.XLOOKUP(K1385,AM:AM,AN:AN)</f>
        <v/>
      </c>
      <c r="N1385">
        <f>L1385*_xlfn.XLOOKUP(K1385,AM:AM,AO:AO)</f>
        <v/>
      </c>
      <c r="O1385" s="238" t="n">
        <v>224.39</v>
      </c>
      <c r="P1385">
        <f>O1385*_xlfn.XLOOKUP(K1385,AM:AM,AN:AN)</f>
        <v/>
      </c>
      <c r="Q1385">
        <f>O1385*_xlfn.XLOOKUP(K1385,AM:AM,AO:AO)</f>
        <v/>
      </c>
      <c r="R1385">
        <f>_xlfn.XLOOKUP(E1385,AF:AF,AG:AG)</f>
        <v/>
      </c>
      <c r="S1385">
        <f>_xlfn.XLOOKUP(E1385,AF:AF,AI:AI)</f>
        <v/>
      </c>
      <c r="T1385">
        <f>WEEKNUM(G1385)</f>
        <v/>
      </c>
      <c r="U1385">
        <f>YEAR(G1385)</f>
        <v/>
      </c>
      <c r="V1385" s="117">
        <f>IFERROR(Q1385/N1385,"0")</f>
        <v/>
      </c>
    </row>
    <row r="1386">
      <c r="A1386">
        <f>_xlfn.XLOOKUP(D1386,BN:BN,BO:BO)</f>
        <v/>
      </c>
      <c r="B1386" t="inlineStr">
        <is>
          <t>LLC</t>
        </is>
      </c>
      <c r="C1386" t="n">
        <v>164</v>
      </c>
      <c r="D1386">
        <f>_xlfn.XLOOKUP(C1386,BH:BH,BI:BI)</f>
        <v/>
      </c>
      <c r="E1386" t="n">
        <v>25814</v>
      </c>
      <c r="F1386" t="inlineStr">
        <is>
          <t>LES JARDINS DU MARAIS - PARIS</t>
        </is>
      </c>
      <c r="G1386" s="234" t="n">
        <v>45761</v>
      </c>
      <c r="H1386" s="234" t="n">
        <v>45768</v>
      </c>
      <c r="I1386" t="inlineStr">
        <is>
          <t>HTL</t>
        </is>
      </c>
      <c r="J1386">
        <f>_xlfn.XLOOKUP(I1386,AS:AS,AU:AU)</f>
        <v/>
      </c>
      <c r="K1386" t="inlineStr">
        <is>
          <t>EUR</t>
        </is>
      </c>
      <c r="L1386" s="238" t="n">
        <v>2609.65</v>
      </c>
      <c r="M1386">
        <f>L1386*_xlfn.XLOOKUP(K1386,AM:AM,AN:AN)</f>
        <v/>
      </c>
      <c r="N1386">
        <f>L1386*_xlfn.XLOOKUP(K1386,AM:AM,AO:AO)</f>
        <v/>
      </c>
      <c r="O1386" s="238" t="n">
        <v>212.9</v>
      </c>
      <c r="P1386">
        <f>O1386*_xlfn.XLOOKUP(K1386,AM:AM,AN:AN)</f>
        <v/>
      </c>
      <c r="Q1386">
        <f>O1386*_xlfn.XLOOKUP(K1386,AM:AM,AO:AO)</f>
        <v/>
      </c>
      <c r="R1386">
        <f>_xlfn.XLOOKUP(E1386,AF:AF,AG:AG)</f>
        <v/>
      </c>
      <c r="S1386">
        <f>_xlfn.XLOOKUP(E1386,AF:AF,AI:AI)</f>
        <v/>
      </c>
      <c r="T1386">
        <f>WEEKNUM(G1386)</f>
        <v/>
      </c>
      <c r="U1386">
        <f>YEAR(G1386)</f>
        <v/>
      </c>
      <c r="V1386" s="117">
        <f>IFERROR(Q1386/N1386,"0")</f>
        <v/>
      </c>
    </row>
    <row r="1387">
      <c r="A1387">
        <f>_xlfn.XLOOKUP(D1387,BN:BN,BO:BO)</f>
        <v/>
      </c>
      <c r="B1387" t="inlineStr">
        <is>
          <t>LLC</t>
        </is>
      </c>
      <c r="C1387" t="n">
        <v>164</v>
      </c>
      <c r="D1387">
        <f>_xlfn.XLOOKUP(C1387,BH:BH,BI:BI)</f>
        <v/>
      </c>
      <c r="E1387" t="n">
        <v>25816</v>
      </c>
      <c r="F1387" t="inlineStr">
        <is>
          <t>Villa Maia - LYON</t>
        </is>
      </c>
      <c r="G1387" s="234" t="n">
        <v>45759</v>
      </c>
      <c r="H1387" s="234" t="n">
        <v>45761</v>
      </c>
      <c r="I1387" t="inlineStr">
        <is>
          <t>HTL</t>
        </is>
      </c>
      <c r="J1387">
        <f>_xlfn.XLOOKUP(I1387,AS:AS,AU:AU)</f>
        <v/>
      </c>
      <c r="K1387" t="inlineStr">
        <is>
          <t>EUR</t>
        </is>
      </c>
      <c r="L1387" s="238" t="n">
        <v>836</v>
      </c>
      <c r="M1387">
        <f>L1387*_xlfn.XLOOKUP(K1387,AM:AM,AN:AN)</f>
        <v/>
      </c>
      <c r="N1387">
        <f>L1387*_xlfn.XLOOKUP(K1387,AM:AM,AO:AO)</f>
        <v/>
      </c>
      <c r="O1387" s="238" t="n">
        <v>78.58</v>
      </c>
      <c r="P1387">
        <f>O1387*_xlfn.XLOOKUP(K1387,AM:AM,AN:AN)</f>
        <v/>
      </c>
      <c r="Q1387">
        <f>O1387*_xlfn.XLOOKUP(K1387,AM:AM,AO:AO)</f>
        <v/>
      </c>
      <c r="R1387">
        <f>_xlfn.XLOOKUP(E1387,AF:AF,AG:AG)</f>
        <v/>
      </c>
      <c r="S1387">
        <f>_xlfn.XLOOKUP(E1387,AF:AF,AI:AI)</f>
        <v/>
      </c>
      <c r="T1387">
        <f>WEEKNUM(G1387)</f>
        <v/>
      </c>
      <c r="U1387">
        <f>YEAR(G1387)</f>
        <v/>
      </c>
      <c r="V1387" s="117">
        <f>IFERROR(Q1387/N1387,"0")</f>
        <v/>
      </c>
    </row>
    <row r="1388">
      <c r="A1388">
        <f>_xlfn.XLOOKUP(D1388,BN:BN,BO:BO)</f>
        <v/>
      </c>
      <c r="B1388" t="inlineStr">
        <is>
          <t>LLC</t>
        </is>
      </c>
      <c r="C1388" t="n">
        <v>165</v>
      </c>
      <c r="D1388">
        <f>_xlfn.XLOOKUP(C1388,BH:BH,BI:BI)</f>
        <v/>
      </c>
      <c r="E1388" t="n">
        <v>25822</v>
      </c>
      <c r="F1388" t="inlineStr">
        <is>
          <t>Hospedaje en Munich</t>
        </is>
      </c>
      <c r="G1388" s="234" t="n">
        <v>45730</v>
      </c>
      <c r="H1388" s="234" t="n">
        <v>45746</v>
      </c>
      <c r="I1388" t="inlineStr">
        <is>
          <t>HTL</t>
        </is>
      </c>
      <c r="J1388">
        <f>_xlfn.XLOOKUP(I1388,AS:AS,AU:AU)</f>
        <v/>
      </c>
      <c r="K1388" t="inlineStr">
        <is>
          <t>USD</t>
        </is>
      </c>
      <c r="L1388" s="238" t="n">
        <v>2277.39</v>
      </c>
      <c r="M1388">
        <f>L1388*_xlfn.XLOOKUP(K1388,AM:AM,AN:AN)</f>
        <v/>
      </c>
      <c r="N1388">
        <f>L1388*_xlfn.XLOOKUP(K1388,AM:AM,AO:AO)</f>
        <v/>
      </c>
      <c r="O1388" s="238" t="n">
        <v>212.21</v>
      </c>
      <c r="P1388">
        <f>O1388*_xlfn.XLOOKUP(K1388,AM:AM,AN:AN)</f>
        <v/>
      </c>
      <c r="Q1388">
        <f>O1388*_xlfn.XLOOKUP(K1388,AM:AM,AO:AO)</f>
        <v/>
      </c>
      <c r="R1388">
        <f>_xlfn.XLOOKUP(E1388,AF:AF,AG:AG)</f>
        <v/>
      </c>
      <c r="S1388">
        <f>_xlfn.XLOOKUP(E1388,AF:AF,AI:AI)</f>
        <v/>
      </c>
      <c r="T1388">
        <f>WEEKNUM(G1388)</f>
        <v/>
      </c>
      <c r="U1388">
        <f>YEAR(G1388)</f>
        <v/>
      </c>
      <c r="V1388" s="117">
        <f>IFERROR(Q1388/N1388,"0")</f>
        <v/>
      </c>
    </row>
    <row r="1389">
      <c r="A1389">
        <f>_xlfn.XLOOKUP(D1389,BN:BN,BO:BO)</f>
        <v/>
      </c>
      <c r="B1389" t="inlineStr">
        <is>
          <t>LLC</t>
        </is>
      </c>
      <c r="C1389" t="n">
        <v>166</v>
      </c>
      <c r="D1389">
        <f>_xlfn.XLOOKUP(C1389,BH:BH,BI:BI)</f>
        <v/>
      </c>
      <c r="E1389" t="n">
        <v>23590</v>
      </c>
      <c r="F1389" t="inlineStr">
        <is>
          <t>Vuelo MEX-TGZ-MEX</t>
        </is>
      </c>
      <c r="G1389" s="234" t="n">
        <v>45716</v>
      </c>
      <c r="H1389" s="234" t="n">
        <v>45718</v>
      </c>
      <c r="I1389" t="inlineStr">
        <is>
          <t>VLO</t>
        </is>
      </c>
      <c r="J1389">
        <f>_xlfn.XLOOKUP(I1389,AS:AS,AU:AU)</f>
        <v/>
      </c>
      <c r="K1389" t="inlineStr">
        <is>
          <t>MXN</t>
        </is>
      </c>
      <c r="L1389" s="238" t="n">
        <v>6814</v>
      </c>
      <c r="M1389">
        <f>L1389*_xlfn.XLOOKUP(K1389,AM:AM,AN:AN)</f>
        <v/>
      </c>
      <c r="N1389">
        <f>L1389*_xlfn.XLOOKUP(K1389,AM:AM,AO:AO)</f>
        <v/>
      </c>
      <c r="O1389" s="238" t="n">
        <v>0</v>
      </c>
      <c r="P1389">
        <f>O1389*_xlfn.XLOOKUP(K1389,AM:AM,AN:AN)</f>
        <v/>
      </c>
      <c r="Q1389">
        <f>O1389*_xlfn.XLOOKUP(K1389,AM:AM,AO:AO)</f>
        <v/>
      </c>
      <c r="R1389">
        <f>_xlfn.XLOOKUP(E1389,AF:AF,AG:AG)</f>
        <v/>
      </c>
      <c r="S1389">
        <f>_xlfn.XLOOKUP(E1389,AF:AF,AI:AI)</f>
        <v/>
      </c>
      <c r="T1389">
        <f>WEEKNUM(G1389)</f>
        <v/>
      </c>
      <c r="U1389">
        <f>YEAR(G1389)</f>
        <v/>
      </c>
      <c r="V1389" s="117">
        <f>IFERROR(Q1389/N1389,"0")</f>
        <v/>
      </c>
    </row>
    <row r="1390">
      <c r="A1390">
        <f>_xlfn.XLOOKUP(D1390,BN:BN,BO:BO)</f>
        <v/>
      </c>
      <c r="B1390" t="inlineStr">
        <is>
          <t>LLC</t>
        </is>
      </c>
      <c r="C1390" t="n">
        <v>167</v>
      </c>
      <c r="D1390">
        <f>_xlfn.XLOOKUP(C1390,BH:BH,BI:BI)</f>
        <v/>
      </c>
      <c r="E1390" t="n">
        <v>25888</v>
      </c>
      <c r="F1390" t="inlineStr">
        <is>
          <t xml:space="preserve">Ritz Carlton Key Biscayne </t>
        </is>
      </c>
      <c r="G1390" s="234" t="n">
        <v>45722</v>
      </c>
      <c r="H1390" s="234" t="n">
        <v>45725</v>
      </c>
      <c r="I1390" t="inlineStr">
        <is>
          <t>HTL</t>
        </is>
      </c>
      <c r="J1390">
        <f>_xlfn.XLOOKUP(I1390,AS:AS,AU:AU)</f>
        <v/>
      </c>
      <c r="K1390" t="inlineStr">
        <is>
          <t>USD</t>
        </is>
      </c>
      <c r="L1390" s="238" t="n">
        <v>2611.43</v>
      </c>
      <c r="M1390">
        <f>L1390*_xlfn.XLOOKUP(K1390,AM:AM,AN:AN)</f>
        <v/>
      </c>
      <c r="N1390">
        <f>L1390*_xlfn.XLOOKUP(K1390,AM:AM,AO:AO)</f>
        <v/>
      </c>
      <c r="O1390" s="238" t="n">
        <v>206.41</v>
      </c>
      <c r="P1390">
        <f>O1390*_xlfn.XLOOKUP(K1390,AM:AM,AN:AN)</f>
        <v/>
      </c>
      <c r="Q1390">
        <f>O1390*_xlfn.XLOOKUP(K1390,AM:AM,AO:AO)</f>
        <v/>
      </c>
      <c r="R1390">
        <f>_xlfn.XLOOKUP(E1390,AF:AF,AG:AG)</f>
        <v/>
      </c>
      <c r="S1390">
        <f>_xlfn.XLOOKUP(E1390,AF:AF,AI:AI)</f>
        <v/>
      </c>
      <c r="T1390">
        <f>WEEKNUM(G1390)</f>
        <v/>
      </c>
      <c r="U1390">
        <f>YEAR(G1390)</f>
        <v/>
      </c>
      <c r="V1390" s="117">
        <f>IFERROR(Q1390/N1390,"0")</f>
        <v/>
      </c>
    </row>
    <row r="1391">
      <c r="A1391">
        <f>_xlfn.XLOOKUP(D1391,BN:BN,BO:BO)</f>
        <v/>
      </c>
      <c r="B1391" t="inlineStr">
        <is>
          <t>LLC</t>
        </is>
      </c>
      <c r="C1391" t="n">
        <v>168</v>
      </c>
      <c r="D1391">
        <f>_xlfn.XLOOKUP(C1391,BH:BH,BI:BI)</f>
        <v/>
      </c>
      <c r="E1391" t="n">
        <v>25223</v>
      </c>
      <c r="F1391" t="inlineStr">
        <is>
          <t>Servicios con Aeroméxico</t>
        </is>
      </c>
      <c r="G1391" s="234" t="n">
        <v>45730</v>
      </c>
      <c r="H1391" s="234" t="n">
        <v>45741</v>
      </c>
      <c r="I1391" t="inlineStr">
        <is>
          <t>OTR</t>
        </is>
      </c>
      <c r="J1391">
        <f>_xlfn.XLOOKUP(I1391,AS:AS,AU:AU)</f>
        <v/>
      </c>
      <c r="K1391" t="inlineStr">
        <is>
          <t>USD</t>
        </is>
      </c>
      <c r="L1391" s="238" t="n">
        <v>483.06</v>
      </c>
      <c r="M1391">
        <f>L1391*_xlfn.XLOOKUP(K1391,AM:AM,AN:AN)</f>
        <v/>
      </c>
      <c r="N1391">
        <f>L1391*_xlfn.XLOOKUP(K1391,AM:AM,AO:AO)</f>
        <v/>
      </c>
      <c r="O1391" s="238" t="n">
        <v>0</v>
      </c>
      <c r="P1391">
        <f>O1391*_xlfn.XLOOKUP(K1391,AM:AM,AN:AN)</f>
        <v/>
      </c>
      <c r="Q1391">
        <f>O1391*_xlfn.XLOOKUP(K1391,AM:AM,AO:AO)</f>
        <v/>
      </c>
      <c r="R1391">
        <f>_xlfn.XLOOKUP(E1391,AF:AF,AG:AG)</f>
        <v/>
      </c>
      <c r="S1391">
        <f>_xlfn.XLOOKUP(E1391,AF:AF,AI:AI)</f>
        <v/>
      </c>
      <c r="T1391">
        <f>WEEKNUM(G1391)</f>
        <v/>
      </c>
      <c r="U1391">
        <f>YEAR(G1391)</f>
        <v/>
      </c>
      <c r="V1391" s="117">
        <f>IFERROR(Q1391/N1391,"0")</f>
        <v/>
      </c>
    </row>
    <row r="1392">
      <c r="A1392">
        <f>_xlfn.XLOOKUP(D1392,BN:BN,BO:BO)</f>
        <v/>
      </c>
      <c r="B1392" t="inlineStr">
        <is>
          <t>LLC</t>
        </is>
      </c>
      <c r="C1392" t="n">
        <v>168</v>
      </c>
      <c r="D1392">
        <f>_xlfn.XLOOKUP(C1392,BH:BH,BI:BI)</f>
        <v/>
      </c>
      <c r="E1392" t="n">
        <v>26813</v>
      </c>
      <c r="F1392" t="inlineStr">
        <is>
          <t>Hospedaje en Bali</t>
        </is>
      </c>
      <c r="G1392" s="234" t="n">
        <v>45736</v>
      </c>
      <c r="H1392" s="234" t="n">
        <v>45737</v>
      </c>
      <c r="I1392" t="inlineStr">
        <is>
          <t>HTL</t>
        </is>
      </c>
      <c r="J1392">
        <f>_xlfn.XLOOKUP(I1392,AS:AS,AU:AU)</f>
        <v/>
      </c>
      <c r="K1392" t="inlineStr">
        <is>
          <t>USD</t>
        </is>
      </c>
      <c r="L1392" s="238" t="n">
        <v>2500</v>
      </c>
      <c r="M1392">
        <f>L1392*_xlfn.XLOOKUP(K1392,AM:AM,AN:AN)</f>
        <v/>
      </c>
      <c r="N1392">
        <f>L1392*_xlfn.XLOOKUP(K1392,AM:AM,AO:AO)</f>
        <v/>
      </c>
      <c r="O1392" s="238" t="n">
        <v>352.5</v>
      </c>
      <c r="P1392">
        <f>O1392*_xlfn.XLOOKUP(K1392,AM:AM,AN:AN)</f>
        <v/>
      </c>
      <c r="Q1392">
        <f>O1392*_xlfn.XLOOKUP(K1392,AM:AM,AO:AO)</f>
        <v/>
      </c>
      <c r="R1392">
        <f>_xlfn.XLOOKUP(E1392,AF:AF,AG:AG)</f>
        <v/>
      </c>
      <c r="S1392">
        <f>_xlfn.XLOOKUP(E1392,AF:AF,AI:AI)</f>
        <v/>
      </c>
      <c r="T1392">
        <f>WEEKNUM(G1392)</f>
        <v/>
      </c>
      <c r="U1392">
        <f>YEAR(G1392)</f>
        <v/>
      </c>
      <c r="V1392" s="117">
        <f>IFERROR(Q1392/N1392,"0")</f>
        <v/>
      </c>
    </row>
    <row r="1393">
      <c r="A1393">
        <f>_xlfn.XLOOKUP(D1393,BN:BN,BO:BO)</f>
        <v/>
      </c>
      <c r="B1393" t="inlineStr">
        <is>
          <t>LLC</t>
        </is>
      </c>
      <c r="C1393" t="n">
        <v>168</v>
      </c>
      <c r="D1393">
        <f>_xlfn.XLOOKUP(C1393,BH:BH,BI:BI)</f>
        <v/>
      </c>
      <c r="E1393" t="n">
        <v>27047</v>
      </c>
      <c r="F1393" t="inlineStr">
        <is>
          <t>Visas a Corea</t>
        </is>
      </c>
      <c r="G1393" s="234" t="n">
        <v>45730</v>
      </c>
      <c r="H1393" s="234" t="n">
        <v>45741</v>
      </c>
      <c r="I1393" t="inlineStr">
        <is>
          <t>VIS</t>
        </is>
      </c>
      <c r="J1393">
        <f>_xlfn.XLOOKUP(I1393,AS:AS,AU:AU)</f>
        <v/>
      </c>
      <c r="K1393" t="inlineStr">
        <is>
          <t>USD</t>
        </is>
      </c>
      <c r="L1393" s="238" t="n">
        <v>65</v>
      </c>
      <c r="M1393">
        <f>L1393*_xlfn.XLOOKUP(K1393,AM:AM,AN:AN)</f>
        <v/>
      </c>
      <c r="N1393">
        <f>L1393*_xlfn.XLOOKUP(K1393,AM:AM,AO:AO)</f>
        <v/>
      </c>
      <c r="O1393" s="238" t="n">
        <v>0</v>
      </c>
      <c r="P1393">
        <f>O1393*_xlfn.XLOOKUP(K1393,AM:AM,AN:AN)</f>
        <v/>
      </c>
      <c r="Q1393">
        <f>O1393*_xlfn.XLOOKUP(K1393,AM:AM,AO:AO)</f>
        <v/>
      </c>
      <c r="R1393">
        <f>_xlfn.XLOOKUP(E1393,AF:AF,AG:AG)</f>
        <v/>
      </c>
      <c r="S1393">
        <f>_xlfn.XLOOKUP(E1393,AF:AF,AI:AI)</f>
        <v/>
      </c>
      <c r="T1393">
        <f>WEEKNUM(G1393)</f>
        <v/>
      </c>
      <c r="U1393">
        <f>YEAR(G1393)</f>
        <v/>
      </c>
      <c r="V1393" s="117">
        <f>IFERROR(Q1393/N1393,"0")</f>
        <v/>
      </c>
    </row>
    <row r="1394">
      <c r="A1394">
        <f>_xlfn.XLOOKUP(D1394,BN:BN,BO:BO)</f>
        <v/>
      </c>
      <c r="B1394" t="inlineStr">
        <is>
          <t>LLC</t>
        </is>
      </c>
      <c r="C1394" t="n">
        <v>168</v>
      </c>
      <c r="D1394">
        <f>_xlfn.XLOOKUP(C1394,BH:BH,BI:BI)</f>
        <v/>
      </c>
      <c r="E1394" t="n">
        <v>26070</v>
      </c>
      <c r="F1394" t="inlineStr">
        <is>
          <t>Hospedaje en FS</t>
        </is>
      </c>
      <c r="G1394" s="234" t="n">
        <v>45730</v>
      </c>
      <c r="H1394" s="234" t="n">
        <v>45741</v>
      </c>
      <c r="I1394" t="inlineStr">
        <is>
          <t>HTL</t>
        </is>
      </c>
      <c r="J1394">
        <f>_xlfn.XLOOKUP(I1394,AS:AS,AU:AU)</f>
        <v/>
      </c>
      <c r="K1394" t="inlineStr">
        <is>
          <t>USD</t>
        </is>
      </c>
      <c r="L1394" s="238" t="n">
        <v>980</v>
      </c>
      <c r="M1394">
        <f>L1394*_xlfn.XLOOKUP(K1394,AM:AM,AN:AN)</f>
        <v/>
      </c>
      <c r="N1394">
        <f>L1394*_xlfn.XLOOKUP(K1394,AM:AM,AO:AO)</f>
        <v/>
      </c>
      <c r="O1394" s="238" t="n">
        <v>97.65000000000001</v>
      </c>
      <c r="P1394">
        <f>O1394*_xlfn.XLOOKUP(K1394,AM:AM,AN:AN)</f>
        <v/>
      </c>
      <c r="Q1394">
        <f>O1394*_xlfn.XLOOKUP(K1394,AM:AM,AO:AO)</f>
        <v/>
      </c>
      <c r="R1394">
        <f>_xlfn.XLOOKUP(E1394,AF:AF,AG:AG)</f>
        <v/>
      </c>
      <c r="S1394">
        <f>_xlfn.XLOOKUP(E1394,AF:AF,AI:AI)</f>
        <v/>
      </c>
      <c r="T1394">
        <f>WEEKNUM(G1394)</f>
        <v/>
      </c>
      <c r="U1394">
        <f>YEAR(G1394)</f>
        <v/>
      </c>
      <c r="V1394" s="117">
        <f>IFERROR(Q1394/N1394,"0")</f>
        <v/>
      </c>
    </row>
    <row r="1395">
      <c r="A1395">
        <f>_xlfn.XLOOKUP(D1395,BN:BN,BO:BO)</f>
        <v/>
      </c>
      <c r="B1395" t="inlineStr">
        <is>
          <t>LLC</t>
        </is>
      </c>
      <c r="C1395" t="n">
        <v>168</v>
      </c>
      <c r="D1395">
        <f>_xlfn.XLOOKUP(C1395,BH:BH,BI:BI)</f>
        <v/>
      </c>
      <c r="E1395" t="n">
        <v>27585</v>
      </c>
      <c r="F1395" t="inlineStr">
        <is>
          <t>Comisión</t>
        </is>
      </c>
      <c r="G1395" s="234" t="n">
        <v>45730</v>
      </c>
      <c r="H1395" s="234" t="n">
        <v>45741</v>
      </c>
      <c r="I1395" t="inlineStr">
        <is>
          <t>HTL</t>
        </is>
      </c>
      <c r="J1395">
        <f>_xlfn.XLOOKUP(I1395,AS:AS,AU:AU)</f>
        <v/>
      </c>
      <c r="K1395" t="inlineStr">
        <is>
          <t>USD</t>
        </is>
      </c>
      <c r="L1395" s="238" t="n">
        <v>46.54</v>
      </c>
      <c r="M1395">
        <f>L1395*_xlfn.XLOOKUP(K1395,AM:AM,AN:AN)</f>
        <v/>
      </c>
      <c r="N1395">
        <f>L1395*_xlfn.XLOOKUP(K1395,AM:AM,AO:AO)</f>
        <v/>
      </c>
      <c r="O1395" s="238" t="n">
        <v>46.54</v>
      </c>
      <c r="P1395">
        <f>O1395*_xlfn.XLOOKUP(K1395,AM:AM,AN:AN)</f>
        <v/>
      </c>
      <c r="Q1395">
        <f>O1395*_xlfn.XLOOKUP(K1395,AM:AM,AO:AO)</f>
        <v/>
      </c>
      <c r="R1395">
        <f>_xlfn.XLOOKUP(E1395,AF:AF,AG:AG)</f>
        <v/>
      </c>
      <c r="S1395">
        <f>_xlfn.XLOOKUP(E1395,AF:AF,AI:AI)</f>
        <v/>
      </c>
      <c r="T1395">
        <f>WEEKNUM(G1395)</f>
        <v/>
      </c>
      <c r="U1395">
        <f>YEAR(G1395)</f>
        <v/>
      </c>
      <c r="V1395" s="117">
        <f>IFERROR(Q1395/N1395,"0")</f>
        <v/>
      </c>
    </row>
    <row r="1396">
      <c r="A1396">
        <f>_xlfn.XLOOKUP(D1396,BN:BN,BO:BO)</f>
        <v/>
      </c>
      <c r="B1396" t="inlineStr">
        <is>
          <t>LLC</t>
        </is>
      </c>
      <c r="C1396" t="n">
        <v>168</v>
      </c>
      <c r="D1396">
        <f>_xlfn.XLOOKUP(C1396,BH:BH,BI:BI)</f>
        <v/>
      </c>
      <c r="E1396" t="n">
        <v>25908</v>
      </c>
      <c r="F1396" t="inlineStr">
        <is>
          <t>Hospedaje en Indonesia</t>
        </is>
      </c>
      <c r="G1396" s="234" t="n">
        <v>45734</v>
      </c>
      <c r="H1396" s="234" t="n">
        <v>45736</v>
      </c>
      <c r="I1396" t="inlineStr">
        <is>
          <t>HTL</t>
        </is>
      </c>
      <c r="J1396">
        <f>_xlfn.XLOOKUP(I1396,AS:AS,AU:AU)</f>
        <v/>
      </c>
      <c r="K1396" t="inlineStr">
        <is>
          <t>USD</t>
        </is>
      </c>
      <c r="L1396" s="238" t="n">
        <v>2062</v>
      </c>
      <c r="M1396">
        <f>L1396*_xlfn.XLOOKUP(K1396,AM:AM,AN:AN)</f>
        <v/>
      </c>
      <c r="N1396">
        <f>L1396*_xlfn.XLOOKUP(K1396,AM:AM,AO:AO)</f>
        <v/>
      </c>
      <c r="O1396" s="238" t="n">
        <v>196.21</v>
      </c>
      <c r="P1396">
        <f>O1396*_xlfn.XLOOKUP(K1396,AM:AM,AN:AN)</f>
        <v/>
      </c>
      <c r="Q1396">
        <f>O1396*_xlfn.XLOOKUP(K1396,AM:AM,AO:AO)</f>
        <v/>
      </c>
      <c r="R1396">
        <f>_xlfn.XLOOKUP(E1396,AF:AF,AG:AG)</f>
        <v/>
      </c>
      <c r="S1396">
        <f>_xlfn.XLOOKUP(E1396,AF:AF,AI:AI)</f>
        <v/>
      </c>
      <c r="T1396">
        <f>WEEKNUM(G1396)</f>
        <v/>
      </c>
      <c r="U1396">
        <f>YEAR(G1396)</f>
        <v/>
      </c>
      <c r="V1396" s="117">
        <f>IFERROR(Q1396/N1396,"0")</f>
        <v/>
      </c>
    </row>
    <row r="1397">
      <c r="A1397">
        <f>_xlfn.XLOOKUP(D1397,BN:BN,BO:BO)</f>
        <v/>
      </c>
      <c r="B1397" t="inlineStr">
        <is>
          <t>LLC</t>
        </is>
      </c>
      <c r="C1397" t="n">
        <v>168</v>
      </c>
      <c r="D1397">
        <f>_xlfn.XLOOKUP(C1397,BH:BH,BI:BI)</f>
        <v/>
      </c>
      <c r="E1397" t="n">
        <v>27261</v>
      </c>
      <c r="F1397" t="inlineStr">
        <is>
          <t>Hospedaje en Kyoto</t>
        </is>
      </c>
      <c r="G1397" s="234" t="n">
        <v>45730</v>
      </c>
      <c r="H1397" s="234" t="n">
        <v>45741</v>
      </c>
      <c r="I1397" t="inlineStr">
        <is>
          <t>HTL</t>
        </is>
      </c>
      <c r="J1397">
        <f>_xlfn.XLOOKUP(I1397,AS:AS,AU:AU)</f>
        <v/>
      </c>
      <c r="K1397" t="inlineStr">
        <is>
          <t>USD</t>
        </is>
      </c>
      <c r="L1397" s="238" t="n">
        <v>829.5</v>
      </c>
      <c r="M1397">
        <f>L1397*_xlfn.XLOOKUP(K1397,AM:AM,AN:AN)</f>
        <v/>
      </c>
      <c r="N1397">
        <f>L1397*_xlfn.XLOOKUP(K1397,AM:AM,AO:AO)</f>
        <v/>
      </c>
      <c r="O1397" s="238" t="n">
        <v>82.95</v>
      </c>
      <c r="P1397">
        <f>O1397*_xlfn.XLOOKUP(K1397,AM:AM,AN:AN)</f>
        <v/>
      </c>
      <c r="Q1397">
        <f>O1397*_xlfn.XLOOKUP(K1397,AM:AM,AO:AO)</f>
        <v/>
      </c>
      <c r="R1397">
        <f>_xlfn.XLOOKUP(E1397,AF:AF,AG:AG)</f>
        <v/>
      </c>
      <c r="S1397">
        <f>_xlfn.XLOOKUP(E1397,AF:AF,AI:AI)</f>
        <v/>
      </c>
      <c r="T1397">
        <f>WEEKNUM(G1397)</f>
        <v/>
      </c>
      <c r="U1397">
        <f>YEAR(G1397)</f>
        <v/>
      </c>
      <c r="V1397" s="117">
        <f>IFERROR(Q1397/N1397,"0")</f>
        <v/>
      </c>
    </row>
    <row r="1398">
      <c r="A1398">
        <f>_xlfn.XLOOKUP(D1398,BN:BN,BO:BO)</f>
        <v/>
      </c>
      <c r="B1398" t="inlineStr">
        <is>
          <t>LLC</t>
        </is>
      </c>
      <c r="C1398" t="n">
        <v>168</v>
      </c>
      <c r="D1398">
        <f>_xlfn.XLOOKUP(C1398,BH:BH,BI:BI)</f>
        <v/>
      </c>
      <c r="E1398" t="n">
        <v>27261</v>
      </c>
      <c r="F1398" t="inlineStr">
        <is>
          <t>Hospedaje en Kyoto</t>
        </is>
      </c>
      <c r="G1398" s="234" t="n">
        <v>45730</v>
      </c>
      <c r="H1398" s="234" t="n">
        <v>45741</v>
      </c>
      <c r="I1398" t="inlineStr">
        <is>
          <t>HTL</t>
        </is>
      </c>
      <c r="J1398">
        <f>_xlfn.XLOOKUP(I1398,AS:AS,AU:AU)</f>
        <v/>
      </c>
      <c r="K1398" t="inlineStr">
        <is>
          <t>USD</t>
        </is>
      </c>
      <c r="L1398" s="238" t="n">
        <v>829.5</v>
      </c>
      <c r="M1398">
        <f>L1398*_xlfn.XLOOKUP(K1398,AM:AM,AN:AN)</f>
        <v/>
      </c>
      <c r="N1398">
        <f>L1398*_xlfn.XLOOKUP(K1398,AM:AM,AO:AO)</f>
        <v/>
      </c>
      <c r="O1398" s="238" t="n">
        <v>82.95</v>
      </c>
      <c r="P1398">
        <f>O1398*_xlfn.XLOOKUP(K1398,AM:AM,AN:AN)</f>
        <v/>
      </c>
      <c r="Q1398">
        <f>O1398*_xlfn.XLOOKUP(K1398,AM:AM,AO:AO)</f>
        <v/>
      </c>
      <c r="R1398">
        <f>_xlfn.XLOOKUP(E1398,AF:AF,AG:AG)</f>
        <v/>
      </c>
      <c r="S1398">
        <f>_xlfn.XLOOKUP(E1398,AF:AF,AI:AI)</f>
        <v/>
      </c>
      <c r="T1398">
        <f>WEEKNUM(G1398)</f>
        <v/>
      </c>
      <c r="U1398">
        <f>YEAR(G1398)</f>
        <v/>
      </c>
      <c r="V1398" s="117">
        <f>IFERROR(Q1398/N1398,"0")</f>
        <v/>
      </c>
    </row>
    <row r="1399">
      <c r="A1399">
        <f>_xlfn.XLOOKUP(D1399,BN:BN,BO:BO)</f>
        <v/>
      </c>
      <c r="B1399" t="inlineStr">
        <is>
          <t>LLC</t>
        </is>
      </c>
      <c r="C1399" t="n">
        <v>168</v>
      </c>
      <c r="D1399">
        <f>_xlfn.XLOOKUP(C1399,BH:BH,BI:BI)</f>
        <v/>
      </c>
      <c r="E1399" t="n">
        <v>0</v>
      </c>
      <c r="F1399" t="inlineStr">
        <is>
          <t>Sobrecomisión</t>
        </is>
      </c>
      <c r="G1399" s="234" t="n">
        <v>45730</v>
      </c>
      <c r="H1399" s="234" t="n">
        <v>45741</v>
      </c>
      <c r="I1399" t="inlineStr">
        <is>
          <t>HPS</t>
        </is>
      </c>
      <c r="J1399">
        <f>_xlfn.XLOOKUP(I1399,AS:AS,AU:AU)</f>
        <v/>
      </c>
      <c r="K1399" t="inlineStr">
        <is>
          <t>USD</t>
        </is>
      </c>
      <c r="L1399" s="238" t="n">
        <v>76.94</v>
      </c>
      <c r="M1399">
        <f>L1399*_xlfn.XLOOKUP(K1399,AM:AM,AN:AN)</f>
        <v/>
      </c>
      <c r="N1399">
        <f>L1399*_xlfn.XLOOKUP(K1399,AM:AM,AO:AO)</f>
        <v/>
      </c>
      <c r="O1399" s="238" t="n">
        <v>76.94</v>
      </c>
      <c r="P1399">
        <f>O1399*_xlfn.XLOOKUP(K1399,AM:AM,AN:AN)</f>
        <v/>
      </c>
      <c r="Q1399">
        <f>O1399*_xlfn.XLOOKUP(K1399,AM:AM,AO:AO)</f>
        <v/>
      </c>
      <c r="R1399">
        <f>_xlfn.XLOOKUP(E1399,AF:AF,AG:AG)</f>
        <v/>
      </c>
      <c r="S1399">
        <f>_xlfn.XLOOKUP(E1399,AF:AF,AI:AI)</f>
        <v/>
      </c>
      <c r="T1399">
        <f>WEEKNUM(G1399)</f>
        <v/>
      </c>
      <c r="U1399">
        <f>YEAR(G1399)</f>
        <v/>
      </c>
      <c r="V1399" s="117">
        <f>IFERROR(Q1399/N1399,"0")</f>
        <v/>
      </c>
    </row>
    <row r="1400">
      <c r="A1400">
        <f>_xlfn.XLOOKUP(D1400,BN:BN,BO:BO)</f>
        <v/>
      </c>
      <c r="B1400" t="inlineStr">
        <is>
          <t>LLC</t>
        </is>
      </c>
      <c r="C1400" t="n">
        <v>169</v>
      </c>
      <c r="D1400">
        <f>_xlfn.XLOOKUP(C1400,BH:BH,BI:BI)</f>
        <v/>
      </c>
      <c r="E1400" t="n">
        <v>25774</v>
      </c>
      <c r="F1400" t="inlineStr">
        <is>
          <t>Todas las visitas + alojamiento</t>
        </is>
      </c>
      <c r="G1400" s="234" t="n">
        <v>46131</v>
      </c>
      <c r="H1400" s="234" t="n">
        <v>46138</v>
      </c>
      <c r="I1400" t="inlineStr">
        <is>
          <t>HTL</t>
        </is>
      </c>
      <c r="J1400">
        <f>_xlfn.XLOOKUP(I1400,AS:AS,AU:AU)</f>
        <v/>
      </c>
      <c r="K1400" t="inlineStr">
        <is>
          <t>USD</t>
        </is>
      </c>
      <c r="L1400" s="238" t="n">
        <v>13008</v>
      </c>
      <c r="M1400">
        <f>L1400*_xlfn.XLOOKUP(K1400,AM:AM,AN:AN)</f>
        <v/>
      </c>
      <c r="N1400">
        <f>L1400*_xlfn.XLOOKUP(K1400,AM:AM,AO:AO)</f>
        <v/>
      </c>
      <c r="O1400" s="238" t="n">
        <v>1576</v>
      </c>
      <c r="P1400">
        <f>O1400*_xlfn.XLOOKUP(K1400,AM:AM,AN:AN)</f>
        <v/>
      </c>
      <c r="Q1400">
        <f>O1400*_xlfn.XLOOKUP(K1400,AM:AM,AO:AO)</f>
        <v/>
      </c>
      <c r="R1400">
        <f>_xlfn.XLOOKUP(E1400,AF:AF,AG:AG)</f>
        <v/>
      </c>
      <c r="S1400">
        <f>_xlfn.XLOOKUP(E1400,AF:AF,AI:AI)</f>
        <v/>
      </c>
      <c r="T1400">
        <f>WEEKNUM(G1400)</f>
        <v/>
      </c>
      <c r="U1400">
        <f>YEAR(G1400)</f>
        <v/>
      </c>
      <c r="V1400" s="117">
        <f>IFERROR(Q1400/N1400,"0")</f>
        <v/>
      </c>
    </row>
    <row r="1401">
      <c r="A1401">
        <f>_xlfn.XLOOKUP(D1401,BN:BN,BO:BO)</f>
        <v/>
      </c>
      <c r="B1401" t="inlineStr">
        <is>
          <t>LLC</t>
        </is>
      </c>
      <c r="C1401" t="n">
        <v>169</v>
      </c>
      <c r="D1401">
        <f>_xlfn.XLOOKUP(C1401,BH:BH,BI:BI)</f>
        <v/>
      </c>
      <c r="E1401" t="n">
        <v>0</v>
      </c>
      <c r="F1401" t="inlineStr">
        <is>
          <t>Corresponde al fee aereos</t>
        </is>
      </c>
      <c r="G1401" s="234" t="n">
        <v>45795</v>
      </c>
      <c r="H1401" s="234" t="n">
        <v>45803</v>
      </c>
      <c r="I1401" t="inlineStr">
        <is>
          <t>HPS</t>
        </is>
      </c>
      <c r="J1401">
        <f>_xlfn.XLOOKUP(I1401,AS:AS,AU:AU)</f>
        <v/>
      </c>
      <c r="K1401" t="inlineStr">
        <is>
          <t>USD</t>
        </is>
      </c>
      <c r="L1401" s="238" t="n">
        <v>35</v>
      </c>
      <c r="M1401">
        <f>L1401*_xlfn.XLOOKUP(K1401,AM:AM,AN:AN)</f>
        <v/>
      </c>
      <c r="N1401">
        <f>L1401*_xlfn.XLOOKUP(K1401,AM:AM,AO:AO)</f>
        <v/>
      </c>
      <c r="O1401" s="238" t="n">
        <v>35</v>
      </c>
      <c r="P1401">
        <f>O1401*_xlfn.XLOOKUP(K1401,AM:AM,AN:AN)</f>
        <v/>
      </c>
      <c r="Q1401">
        <f>O1401*_xlfn.XLOOKUP(K1401,AM:AM,AO:AO)</f>
        <v/>
      </c>
      <c r="R1401">
        <f>_xlfn.XLOOKUP(E1401,AF:AF,AG:AG)</f>
        <v/>
      </c>
      <c r="S1401">
        <f>_xlfn.XLOOKUP(E1401,AF:AF,AI:AI)</f>
        <v/>
      </c>
      <c r="T1401">
        <f>WEEKNUM(G1401)</f>
        <v/>
      </c>
      <c r="U1401">
        <f>YEAR(G1401)</f>
        <v/>
      </c>
      <c r="V1401" s="117">
        <f>IFERROR(Q1401/N1401,"0")</f>
        <v/>
      </c>
    </row>
    <row r="1402">
      <c r="A1402">
        <f>_xlfn.XLOOKUP(D1402,BN:BN,BO:BO)</f>
        <v/>
      </c>
      <c r="B1402" t="inlineStr">
        <is>
          <t>LLC</t>
        </is>
      </c>
      <c r="C1402" t="n">
        <v>169</v>
      </c>
      <c r="D1402">
        <f>_xlfn.XLOOKUP(C1402,BH:BH,BI:BI)</f>
        <v/>
      </c>
      <c r="E1402" t="n">
        <v>24263</v>
      </c>
      <c r="F1402" t="inlineStr">
        <is>
          <t>Vuelo TK ECONOMY 18 MAYO</t>
        </is>
      </c>
      <c r="G1402" s="234" t="n">
        <v>45950</v>
      </c>
      <c r="H1402" s="234" t="n">
        <v>45957</v>
      </c>
      <c r="I1402" t="inlineStr">
        <is>
          <t>ABC</t>
        </is>
      </c>
      <c r="J1402">
        <f>_xlfn.XLOOKUP(I1402,AS:AS,AU:AU)</f>
        <v/>
      </c>
      <c r="K1402" t="inlineStr">
        <is>
          <t>USD</t>
        </is>
      </c>
      <c r="L1402" s="238" t="n">
        <v>3796.8</v>
      </c>
      <c r="M1402">
        <f>L1402*_xlfn.XLOOKUP(K1402,AM:AM,AN:AN)</f>
        <v/>
      </c>
      <c r="N1402">
        <f>L1402*_xlfn.XLOOKUP(K1402,AM:AM,AO:AO)</f>
        <v/>
      </c>
      <c r="O1402" s="238" t="n">
        <v>0</v>
      </c>
      <c r="P1402">
        <f>O1402*_xlfn.XLOOKUP(K1402,AM:AM,AN:AN)</f>
        <v/>
      </c>
      <c r="Q1402">
        <f>O1402*_xlfn.XLOOKUP(K1402,AM:AM,AO:AO)</f>
        <v/>
      </c>
      <c r="R1402">
        <f>_xlfn.XLOOKUP(E1402,AF:AF,AG:AG)</f>
        <v/>
      </c>
      <c r="S1402">
        <f>_xlfn.XLOOKUP(E1402,AF:AF,AI:AI)</f>
        <v/>
      </c>
      <c r="T1402">
        <f>WEEKNUM(G1402)</f>
        <v/>
      </c>
      <c r="U1402">
        <f>YEAR(G1402)</f>
        <v/>
      </c>
      <c r="V1402" s="117">
        <f>IFERROR(Q1402/N1402,"0")</f>
        <v/>
      </c>
    </row>
    <row r="1403">
      <c r="A1403">
        <f>_xlfn.XLOOKUP(D1403,BN:BN,BO:BO)</f>
        <v/>
      </c>
      <c r="B1403" t="inlineStr">
        <is>
          <t>LLC</t>
        </is>
      </c>
      <c r="C1403" t="n">
        <v>169</v>
      </c>
      <c r="D1403">
        <f>_xlfn.XLOOKUP(C1403,BH:BH,BI:BI)</f>
        <v/>
      </c>
      <c r="E1403" t="n">
        <v>24263</v>
      </c>
      <c r="F1403" t="inlineStr">
        <is>
          <t>BUSINESS VUELTA 26 MAYO</t>
        </is>
      </c>
      <c r="G1403" s="234" t="n">
        <v>45950</v>
      </c>
      <c r="H1403" s="234" t="n">
        <v>45957</v>
      </c>
      <c r="I1403" t="inlineStr">
        <is>
          <t>ABC</t>
        </is>
      </c>
      <c r="J1403">
        <f>_xlfn.XLOOKUP(I1403,AS:AS,AU:AU)</f>
        <v/>
      </c>
      <c r="K1403" t="inlineStr">
        <is>
          <t>USD</t>
        </is>
      </c>
      <c r="L1403" s="238" t="n">
        <v>6925.2</v>
      </c>
      <c r="M1403">
        <f>L1403*_xlfn.XLOOKUP(K1403,AM:AM,AN:AN)</f>
        <v/>
      </c>
      <c r="N1403">
        <f>L1403*_xlfn.XLOOKUP(K1403,AM:AM,AO:AO)</f>
        <v/>
      </c>
      <c r="O1403" s="238" t="n">
        <v>0</v>
      </c>
      <c r="P1403">
        <f>O1403*_xlfn.XLOOKUP(K1403,AM:AM,AN:AN)</f>
        <v/>
      </c>
      <c r="Q1403">
        <f>O1403*_xlfn.XLOOKUP(K1403,AM:AM,AO:AO)</f>
        <v/>
      </c>
      <c r="R1403">
        <f>_xlfn.XLOOKUP(E1403,AF:AF,AG:AG)</f>
        <v/>
      </c>
      <c r="S1403">
        <f>_xlfn.XLOOKUP(E1403,AF:AF,AI:AI)</f>
        <v/>
      </c>
      <c r="T1403">
        <f>WEEKNUM(G1403)</f>
        <v/>
      </c>
      <c r="U1403">
        <f>YEAR(G1403)</f>
        <v/>
      </c>
      <c r="V1403" s="117">
        <f>IFERROR(Q1403/N1403,"0")</f>
        <v/>
      </c>
    </row>
    <row r="1404">
      <c r="A1404">
        <f>_xlfn.XLOOKUP(D1404,BN:BN,BO:BO)</f>
        <v/>
      </c>
      <c r="B1404" t="inlineStr">
        <is>
          <t>LLC</t>
        </is>
      </c>
      <c r="C1404" t="n">
        <v>169</v>
      </c>
      <c r="D1404">
        <f>_xlfn.XLOOKUP(C1404,BH:BH,BI:BI)</f>
        <v/>
      </c>
      <c r="E1404" t="n">
        <v>24263</v>
      </c>
      <c r="F1404" t="inlineStr">
        <is>
          <t>Asientos Economy</t>
        </is>
      </c>
      <c r="G1404" s="234" t="n">
        <v>45950</v>
      </c>
      <c r="H1404" s="234" t="n">
        <v>45957</v>
      </c>
      <c r="I1404" t="inlineStr">
        <is>
          <t>ABC</t>
        </is>
      </c>
      <c r="J1404">
        <f>_xlfn.XLOOKUP(I1404,AS:AS,AU:AU)</f>
        <v/>
      </c>
      <c r="K1404" t="inlineStr">
        <is>
          <t>USD</t>
        </is>
      </c>
      <c r="L1404" s="238" t="n">
        <v>516</v>
      </c>
      <c r="M1404">
        <f>L1404*_xlfn.XLOOKUP(K1404,AM:AM,AN:AN)</f>
        <v/>
      </c>
      <c r="N1404">
        <f>L1404*_xlfn.XLOOKUP(K1404,AM:AM,AO:AO)</f>
        <v/>
      </c>
      <c r="O1404" s="238" t="n">
        <v>0</v>
      </c>
      <c r="P1404">
        <f>O1404*_xlfn.XLOOKUP(K1404,AM:AM,AN:AN)</f>
        <v/>
      </c>
      <c r="Q1404">
        <f>O1404*_xlfn.XLOOKUP(K1404,AM:AM,AO:AO)</f>
        <v/>
      </c>
      <c r="R1404">
        <f>_xlfn.XLOOKUP(E1404,AF:AF,AG:AG)</f>
        <v/>
      </c>
      <c r="S1404">
        <f>_xlfn.XLOOKUP(E1404,AF:AF,AI:AI)</f>
        <v/>
      </c>
      <c r="T1404">
        <f>WEEKNUM(G1404)</f>
        <v/>
      </c>
      <c r="U1404">
        <f>YEAR(G1404)</f>
        <v/>
      </c>
      <c r="V1404" s="117">
        <f>IFERROR(Q1404/N1404,"0")</f>
        <v/>
      </c>
    </row>
    <row r="1405">
      <c r="A1405">
        <f>_xlfn.XLOOKUP(D1405,BN:BN,BO:BO)</f>
        <v/>
      </c>
      <c r="B1405" t="inlineStr">
        <is>
          <t>LLC</t>
        </is>
      </c>
      <c r="C1405" t="n">
        <v>170</v>
      </c>
      <c r="D1405">
        <f>_xlfn.XLOOKUP(C1405,BH:BH,BI:BI)</f>
        <v/>
      </c>
      <c r="E1405" t="n">
        <v>25672</v>
      </c>
      <c r="F1405" t="inlineStr">
        <is>
          <t>Grand Hotel Fasano</t>
        </is>
      </c>
      <c r="G1405" s="234" t="n">
        <v>45826</v>
      </c>
      <c r="H1405" s="234" t="n">
        <v>45828</v>
      </c>
      <c r="I1405" t="inlineStr">
        <is>
          <t>HTL</t>
        </is>
      </c>
      <c r="J1405">
        <f>_xlfn.XLOOKUP(I1405,AS:AS,AU:AU)</f>
        <v/>
      </c>
      <c r="K1405" t="inlineStr">
        <is>
          <t>EUR</t>
        </is>
      </c>
      <c r="L1405" s="238" t="n">
        <v>2230</v>
      </c>
      <c r="M1405">
        <f>L1405*_xlfn.XLOOKUP(K1405,AM:AM,AN:AN)</f>
        <v/>
      </c>
      <c r="N1405">
        <f>L1405*_xlfn.XLOOKUP(K1405,AM:AM,AO:AO)</f>
        <v/>
      </c>
      <c r="O1405" s="238" t="n">
        <v>209.62</v>
      </c>
      <c r="P1405">
        <f>O1405*_xlfn.XLOOKUP(K1405,AM:AM,AN:AN)</f>
        <v/>
      </c>
      <c r="Q1405">
        <f>O1405*_xlfn.XLOOKUP(K1405,AM:AM,AO:AO)</f>
        <v/>
      </c>
      <c r="R1405">
        <f>_xlfn.XLOOKUP(E1405,AF:AF,AG:AG)</f>
        <v/>
      </c>
      <c r="S1405">
        <f>_xlfn.XLOOKUP(E1405,AF:AF,AI:AI)</f>
        <v/>
      </c>
      <c r="T1405">
        <f>WEEKNUM(G1405)</f>
        <v/>
      </c>
      <c r="U1405">
        <f>YEAR(G1405)</f>
        <v/>
      </c>
      <c r="V1405" s="117">
        <f>IFERROR(Q1405/N1405,"0")</f>
        <v/>
      </c>
    </row>
    <row r="1406">
      <c r="A1406">
        <f>_xlfn.XLOOKUP(D1406,BN:BN,BO:BO)</f>
        <v/>
      </c>
      <c r="B1406" t="inlineStr">
        <is>
          <t>LLC</t>
        </is>
      </c>
      <c r="C1406" t="n">
        <v>170</v>
      </c>
      <c r="D1406">
        <f>_xlfn.XLOOKUP(C1406,BH:BH,BI:BI)</f>
        <v/>
      </c>
      <c r="E1406" t="n">
        <v>25922</v>
      </c>
      <c r="F1406" t="inlineStr">
        <is>
          <t>Imperiale Palace Hotel</t>
        </is>
      </c>
      <c r="G1406" s="234" t="n">
        <v>45823</v>
      </c>
      <c r="H1406" s="234" t="n">
        <v>45826</v>
      </c>
      <c r="I1406" t="inlineStr">
        <is>
          <t>HTL</t>
        </is>
      </c>
      <c r="J1406">
        <f>_xlfn.XLOOKUP(I1406,AS:AS,AU:AU)</f>
        <v/>
      </c>
      <c r="K1406" t="inlineStr">
        <is>
          <t>EUR</t>
        </is>
      </c>
      <c r="L1406" s="238" t="n">
        <v>2580</v>
      </c>
      <c r="M1406">
        <f>L1406*_xlfn.XLOOKUP(K1406,AM:AM,AN:AN)</f>
        <v/>
      </c>
      <c r="N1406">
        <f>L1406*_xlfn.XLOOKUP(K1406,AM:AM,AO:AO)</f>
        <v/>
      </c>
      <c r="O1406" s="238" t="n">
        <v>254.99</v>
      </c>
      <c r="P1406">
        <f>O1406*_xlfn.XLOOKUP(K1406,AM:AM,AN:AN)</f>
        <v/>
      </c>
      <c r="Q1406">
        <f>O1406*_xlfn.XLOOKUP(K1406,AM:AM,AO:AO)</f>
        <v/>
      </c>
      <c r="R1406">
        <f>_xlfn.XLOOKUP(E1406,AF:AF,AG:AG)</f>
        <v/>
      </c>
      <c r="S1406">
        <f>_xlfn.XLOOKUP(E1406,AF:AF,AI:AI)</f>
        <v/>
      </c>
      <c r="T1406">
        <f>WEEKNUM(G1406)</f>
        <v/>
      </c>
      <c r="U1406">
        <f>YEAR(G1406)</f>
        <v/>
      </c>
      <c r="V1406" s="117">
        <f>IFERROR(Q1406/N1406,"0")</f>
        <v/>
      </c>
    </row>
    <row r="1407">
      <c r="A1407">
        <f>_xlfn.XLOOKUP(D1407,BN:BN,BO:BO)</f>
        <v/>
      </c>
      <c r="B1407" t="inlineStr">
        <is>
          <t>LLC</t>
        </is>
      </c>
      <c r="C1407" t="n">
        <v>170</v>
      </c>
      <c r="D1407">
        <f>_xlfn.XLOOKUP(C1407,BH:BH,BI:BI)</f>
        <v/>
      </c>
      <c r="E1407" t="n">
        <v>25903</v>
      </c>
      <c r="F1407" t="inlineStr">
        <is>
          <t>Four Seasons Hotel Florence</t>
        </is>
      </c>
      <c r="G1407" s="234" t="n">
        <v>45834</v>
      </c>
      <c r="H1407" s="234" t="n">
        <v>45836</v>
      </c>
      <c r="I1407" t="inlineStr">
        <is>
          <t>HTL</t>
        </is>
      </c>
      <c r="J1407">
        <f>_xlfn.XLOOKUP(I1407,AS:AS,AU:AU)</f>
        <v/>
      </c>
      <c r="K1407" t="inlineStr">
        <is>
          <t>EUR</t>
        </is>
      </c>
      <c r="L1407" s="238" t="n">
        <v>5169</v>
      </c>
      <c r="M1407">
        <f>L1407*_xlfn.XLOOKUP(K1407,AM:AM,AN:AN)</f>
        <v/>
      </c>
      <c r="N1407">
        <f>L1407*_xlfn.XLOOKUP(K1407,AM:AM,AO:AO)</f>
        <v/>
      </c>
      <c r="O1407" s="238" t="n">
        <v>472.5</v>
      </c>
      <c r="P1407">
        <f>O1407*_xlfn.XLOOKUP(K1407,AM:AM,AN:AN)</f>
        <v/>
      </c>
      <c r="Q1407">
        <f>O1407*_xlfn.XLOOKUP(K1407,AM:AM,AO:AO)</f>
        <v/>
      </c>
      <c r="R1407">
        <f>_xlfn.XLOOKUP(E1407,AF:AF,AG:AG)</f>
        <v/>
      </c>
      <c r="S1407">
        <f>_xlfn.XLOOKUP(E1407,AF:AF,AI:AI)</f>
        <v/>
      </c>
      <c r="T1407">
        <f>WEEKNUM(G1407)</f>
        <v/>
      </c>
      <c r="U1407">
        <f>YEAR(G1407)</f>
        <v/>
      </c>
      <c r="V1407" s="117">
        <f>IFERROR(Q1407/N1407,"0")</f>
        <v/>
      </c>
    </row>
    <row r="1408">
      <c r="A1408">
        <f>_xlfn.XLOOKUP(D1408,BN:BN,BO:BO)</f>
        <v/>
      </c>
      <c r="B1408" t="inlineStr">
        <is>
          <t>LLC</t>
        </is>
      </c>
      <c r="C1408" t="n">
        <v>170</v>
      </c>
      <c r="D1408">
        <f>_xlfn.XLOOKUP(C1408,BH:BH,BI:BI)</f>
        <v/>
      </c>
      <c r="E1408" t="n">
        <v>25924</v>
      </c>
      <c r="F1408" t="inlineStr">
        <is>
          <t>Violino D Oro Venezia</t>
        </is>
      </c>
      <c r="G1408" s="234" t="n">
        <v>45830</v>
      </c>
      <c r="H1408" s="234" t="n">
        <v>45864</v>
      </c>
      <c r="I1408" t="inlineStr">
        <is>
          <t>HTL</t>
        </is>
      </c>
      <c r="J1408">
        <f>_xlfn.XLOOKUP(I1408,AS:AS,AU:AU)</f>
        <v/>
      </c>
      <c r="K1408" t="inlineStr">
        <is>
          <t>EUR</t>
        </is>
      </c>
      <c r="L1408" s="238" t="n">
        <v>3834</v>
      </c>
      <c r="M1408">
        <f>L1408*_xlfn.XLOOKUP(K1408,AM:AM,AN:AN)</f>
        <v/>
      </c>
      <c r="N1408">
        <f>L1408*_xlfn.XLOOKUP(K1408,AM:AM,AO:AO)</f>
        <v/>
      </c>
      <c r="O1408" s="238" t="n">
        <v>426.84</v>
      </c>
      <c r="P1408">
        <f>O1408*_xlfn.XLOOKUP(K1408,AM:AM,AN:AN)</f>
        <v/>
      </c>
      <c r="Q1408">
        <f>O1408*_xlfn.XLOOKUP(K1408,AM:AM,AO:AO)</f>
        <v/>
      </c>
      <c r="R1408">
        <f>_xlfn.XLOOKUP(E1408,AF:AF,AG:AG)</f>
        <v/>
      </c>
      <c r="S1408">
        <f>_xlfn.XLOOKUP(E1408,AF:AF,AI:AI)</f>
        <v/>
      </c>
      <c r="T1408">
        <f>WEEKNUM(G1408)</f>
        <v/>
      </c>
      <c r="U1408">
        <f>YEAR(G1408)</f>
        <v/>
      </c>
      <c r="V1408" s="117">
        <f>IFERROR(Q1408/N1408,"0")</f>
        <v/>
      </c>
    </row>
    <row r="1409">
      <c r="A1409">
        <f>_xlfn.XLOOKUP(D1409,BN:BN,BO:BO)</f>
        <v/>
      </c>
      <c r="B1409" t="inlineStr">
        <is>
          <t>LLC</t>
        </is>
      </c>
      <c r="C1409" t="n">
        <v>170</v>
      </c>
      <c r="D1409">
        <f>_xlfn.XLOOKUP(C1409,BH:BH,BI:BI)</f>
        <v/>
      </c>
      <c r="E1409" t="n">
        <v>24237</v>
      </c>
      <c r="F1409" t="inlineStr">
        <is>
          <t>Bulgari Hotel Roma</t>
        </is>
      </c>
      <c r="G1409" s="234" t="n">
        <v>45818</v>
      </c>
      <c r="H1409" s="234" t="n">
        <v>45823</v>
      </c>
      <c r="I1409" t="inlineStr">
        <is>
          <t>HTL</t>
        </is>
      </c>
      <c r="J1409">
        <f>_xlfn.XLOOKUP(I1409,AS:AS,AU:AU)</f>
        <v/>
      </c>
      <c r="K1409" t="inlineStr">
        <is>
          <t>EUR</t>
        </is>
      </c>
      <c r="L1409" s="238" t="n">
        <v>11530</v>
      </c>
      <c r="M1409">
        <f>L1409*_xlfn.XLOOKUP(K1409,AM:AM,AN:AN)</f>
        <v/>
      </c>
      <c r="N1409">
        <f>L1409*_xlfn.XLOOKUP(K1409,AM:AM,AO:AO)</f>
        <v/>
      </c>
      <c r="O1409" s="238" t="n">
        <v>920.89</v>
      </c>
      <c r="P1409">
        <f>O1409*_xlfn.XLOOKUP(K1409,AM:AM,AN:AN)</f>
        <v/>
      </c>
      <c r="Q1409">
        <f>O1409*_xlfn.XLOOKUP(K1409,AM:AM,AO:AO)</f>
        <v/>
      </c>
      <c r="R1409">
        <f>_xlfn.XLOOKUP(E1409,AF:AF,AG:AG)</f>
        <v/>
      </c>
      <c r="S1409">
        <f>_xlfn.XLOOKUP(E1409,AF:AF,AI:AI)</f>
        <v/>
      </c>
      <c r="T1409">
        <f>WEEKNUM(G1409)</f>
        <v/>
      </c>
      <c r="U1409">
        <f>YEAR(G1409)</f>
        <v/>
      </c>
      <c r="V1409" s="117">
        <f>IFERROR(Q1409/N1409,"0")</f>
        <v/>
      </c>
    </row>
    <row r="1410">
      <c r="A1410">
        <f>_xlfn.XLOOKUP(D1410,BN:BN,BO:BO)</f>
        <v/>
      </c>
      <c r="B1410" t="inlineStr">
        <is>
          <t>LLC</t>
        </is>
      </c>
      <c r="C1410" t="n">
        <v>170</v>
      </c>
      <c r="D1410">
        <f>_xlfn.XLOOKUP(C1410,BH:BH,BI:BI)</f>
        <v/>
      </c>
      <c r="E1410" t="n">
        <v>27231</v>
      </c>
      <c r="F1410" t="inlineStr">
        <is>
          <t>Monsieur George Hotel</t>
        </is>
      </c>
      <c r="G1410" s="234" t="n">
        <v>45843</v>
      </c>
      <c r="H1410" s="234" t="n">
        <v>45847</v>
      </c>
      <c r="I1410" t="inlineStr">
        <is>
          <t>HTL</t>
        </is>
      </c>
      <c r="J1410">
        <f>_xlfn.XLOOKUP(I1410,AS:AS,AU:AU)</f>
        <v/>
      </c>
      <c r="K1410" t="inlineStr">
        <is>
          <t>EUR</t>
        </is>
      </c>
      <c r="L1410" s="238" t="n">
        <v>7518.72</v>
      </c>
      <c r="M1410">
        <f>L1410*_xlfn.XLOOKUP(K1410,AM:AM,AN:AN)</f>
        <v/>
      </c>
      <c r="N1410">
        <f>L1410*_xlfn.XLOOKUP(K1410,AM:AM,AO:AO)</f>
        <v/>
      </c>
      <c r="O1410" s="238" t="n">
        <v>681.33</v>
      </c>
      <c r="P1410">
        <f>O1410*_xlfn.XLOOKUP(K1410,AM:AM,AN:AN)</f>
        <v/>
      </c>
      <c r="Q1410">
        <f>O1410*_xlfn.XLOOKUP(K1410,AM:AM,AO:AO)</f>
        <v/>
      </c>
      <c r="R1410">
        <f>_xlfn.XLOOKUP(E1410,AF:AF,AG:AG)</f>
        <v/>
      </c>
      <c r="S1410">
        <f>_xlfn.XLOOKUP(E1410,AF:AF,AI:AI)</f>
        <v/>
      </c>
      <c r="T1410">
        <f>WEEKNUM(G1410)</f>
        <v/>
      </c>
      <c r="U1410">
        <f>YEAR(G1410)</f>
        <v/>
      </c>
      <c r="V1410" s="117">
        <f>IFERROR(Q1410/N1410,"0")</f>
        <v/>
      </c>
    </row>
    <row r="1411">
      <c r="A1411">
        <f>_xlfn.XLOOKUP(D1411,BN:BN,BO:BO)</f>
        <v/>
      </c>
      <c r="B1411" t="inlineStr">
        <is>
          <t>LLC</t>
        </is>
      </c>
      <c r="C1411" t="n">
        <v>170</v>
      </c>
      <c r="D1411">
        <f>_xlfn.XLOOKUP(C1411,BH:BH,BI:BI)</f>
        <v/>
      </c>
      <c r="E1411" t="n">
        <v>27316</v>
      </c>
      <c r="F1411" t="inlineStr">
        <is>
          <t xml:space="preserve">Emile Garcin </t>
        </is>
      </c>
      <c r="G1411" s="234" t="n">
        <v>45836</v>
      </c>
      <c r="H1411" s="234" t="n">
        <v>45843</v>
      </c>
      <c r="I1411" t="inlineStr">
        <is>
          <t>HTL</t>
        </is>
      </c>
      <c r="J1411">
        <f>_xlfn.XLOOKUP(I1411,AS:AS,AU:AU)</f>
        <v/>
      </c>
      <c r="K1411" t="inlineStr">
        <is>
          <t>EUR</t>
        </is>
      </c>
      <c r="L1411" s="238" t="n">
        <v>13710</v>
      </c>
      <c r="M1411">
        <f>L1411*_xlfn.XLOOKUP(K1411,AM:AM,AN:AN)</f>
        <v/>
      </c>
      <c r="N1411">
        <f>L1411*_xlfn.XLOOKUP(K1411,AM:AM,AO:AO)</f>
        <v/>
      </c>
      <c r="O1411" s="238" t="n">
        <v>0</v>
      </c>
      <c r="P1411">
        <f>O1411*_xlfn.XLOOKUP(K1411,AM:AM,AN:AN)</f>
        <v/>
      </c>
      <c r="Q1411">
        <f>O1411*_xlfn.XLOOKUP(K1411,AM:AM,AO:AO)</f>
        <v/>
      </c>
      <c r="R1411">
        <f>_xlfn.XLOOKUP(E1411,AF:AF,AG:AG)</f>
        <v/>
      </c>
      <c r="S1411">
        <f>_xlfn.XLOOKUP(E1411,AF:AF,AI:AI)</f>
        <v/>
      </c>
      <c r="T1411">
        <f>WEEKNUM(G1411)</f>
        <v/>
      </c>
      <c r="U1411">
        <f>YEAR(G1411)</f>
        <v/>
      </c>
      <c r="V1411" s="117">
        <f>IFERROR(Q1411/N1411,"0")</f>
        <v/>
      </c>
    </row>
    <row r="1412">
      <c r="A1412">
        <f>_xlfn.XLOOKUP(D1412,BN:BN,BO:BO)</f>
        <v/>
      </c>
      <c r="B1412" t="inlineStr">
        <is>
          <t>LLC</t>
        </is>
      </c>
      <c r="C1412" t="n">
        <v>170</v>
      </c>
      <c r="D1412">
        <f>_xlfn.XLOOKUP(C1412,BH:BH,BI:BI)</f>
        <v/>
      </c>
      <c r="E1412" t="n">
        <v>25780</v>
      </c>
      <c r="F1412" t="inlineStr">
        <is>
          <t>Rolzo renta de auto</t>
        </is>
      </c>
      <c r="G1412" s="234" t="n">
        <v>45826</v>
      </c>
      <c r="H1412" s="234" t="n">
        <v>45858</v>
      </c>
      <c r="I1412" t="inlineStr">
        <is>
          <t>AUT</t>
        </is>
      </c>
      <c r="J1412">
        <f>_xlfn.XLOOKUP(I1412,AS:AS,AU:AU)</f>
        <v/>
      </c>
      <c r="K1412" t="inlineStr">
        <is>
          <t>EUR</t>
        </is>
      </c>
      <c r="L1412" s="238" t="n">
        <v>2295</v>
      </c>
      <c r="M1412">
        <f>L1412*_xlfn.XLOOKUP(K1412,AM:AM,AN:AN)</f>
        <v/>
      </c>
      <c r="N1412">
        <f>L1412*_xlfn.XLOOKUP(K1412,AM:AM,AO:AO)</f>
        <v/>
      </c>
      <c r="O1412" s="238" t="n">
        <v>344.25</v>
      </c>
      <c r="P1412">
        <f>O1412*_xlfn.XLOOKUP(K1412,AM:AM,AN:AN)</f>
        <v/>
      </c>
      <c r="Q1412">
        <f>O1412*_xlfn.XLOOKUP(K1412,AM:AM,AO:AO)</f>
        <v/>
      </c>
      <c r="R1412">
        <f>_xlfn.XLOOKUP(E1412,AF:AF,AG:AG)</f>
        <v/>
      </c>
      <c r="S1412">
        <f>_xlfn.XLOOKUP(E1412,AF:AF,AI:AI)</f>
        <v/>
      </c>
      <c r="T1412">
        <f>WEEKNUM(G1412)</f>
        <v/>
      </c>
      <c r="U1412">
        <f>YEAR(G1412)</f>
        <v/>
      </c>
      <c r="V1412" s="117">
        <f>IFERROR(Q1412/N1412,"0")</f>
        <v/>
      </c>
    </row>
    <row r="1413">
      <c r="A1413">
        <f>_xlfn.XLOOKUP(D1413,BN:BN,BO:BO)</f>
        <v/>
      </c>
      <c r="B1413" t="inlineStr">
        <is>
          <t>LLC</t>
        </is>
      </c>
      <c r="C1413" t="n">
        <v>170</v>
      </c>
      <c r="D1413">
        <f>_xlfn.XLOOKUP(C1413,BH:BH,BI:BI)</f>
        <v/>
      </c>
      <c r="E1413" t="n">
        <v>27243</v>
      </c>
      <c r="F1413" t="inlineStr">
        <is>
          <t xml:space="preserve">Palazzo Albricci Peregrini </t>
        </is>
      </c>
      <c r="G1413" s="234" t="n">
        <v>45828</v>
      </c>
      <c r="H1413" s="234" t="n">
        <v>45830</v>
      </c>
      <c r="I1413" t="inlineStr">
        <is>
          <t>HTL</t>
        </is>
      </c>
      <c r="J1413">
        <f>_xlfn.XLOOKUP(I1413,AS:AS,AU:AU)</f>
        <v/>
      </c>
      <c r="K1413" t="inlineStr">
        <is>
          <t>EUR</t>
        </is>
      </c>
      <c r="L1413" s="238" t="n">
        <v>1705.5</v>
      </c>
      <c r="M1413">
        <f>L1413*_xlfn.XLOOKUP(K1413,AM:AM,AN:AN)</f>
        <v/>
      </c>
      <c r="N1413">
        <f>L1413*_xlfn.XLOOKUP(K1413,AM:AM,AO:AO)</f>
        <v/>
      </c>
      <c r="O1413" s="238" t="n">
        <v>0</v>
      </c>
      <c r="P1413">
        <f>O1413*_xlfn.XLOOKUP(K1413,AM:AM,AN:AN)</f>
        <v/>
      </c>
      <c r="Q1413">
        <f>O1413*_xlfn.XLOOKUP(K1413,AM:AM,AO:AO)</f>
        <v/>
      </c>
      <c r="R1413">
        <f>_xlfn.XLOOKUP(E1413,AF:AF,AG:AG)</f>
        <v/>
      </c>
      <c r="S1413">
        <f>_xlfn.XLOOKUP(E1413,AF:AF,AI:AI)</f>
        <v/>
      </c>
      <c r="T1413">
        <f>WEEKNUM(G1413)</f>
        <v/>
      </c>
      <c r="U1413">
        <f>YEAR(G1413)</f>
        <v/>
      </c>
      <c r="V1413" s="117">
        <f>IFERROR(Q1413/N1413,"0")</f>
        <v/>
      </c>
    </row>
    <row r="1414">
      <c r="A1414">
        <f>_xlfn.XLOOKUP(D1414,BN:BN,BO:BO)</f>
        <v/>
      </c>
      <c r="B1414" t="inlineStr">
        <is>
          <t>LLC</t>
        </is>
      </c>
      <c r="C1414" t="n">
        <v>170</v>
      </c>
      <c r="D1414">
        <f>_xlfn.XLOOKUP(C1414,BH:BH,BI:BI)</f>
        <v/>
      </c>
      <c r="E1414" t="n">
        <v>25780</v>
      </c>
      <c r="F1414" t="inlineStr">
        <is>
          <t>Traslado con Rolzo en Italia</t>
        </is>
      </c>
      <c r="G1414" s="234" t="n">
        <v>45830</v>
      </c>
      <c r="H1414" s="234" t="n">
        <v>45830</v>
      </c>
      <c r="I1414" t="inlineStr">
        <is>
          <t>TRF</t>
        </is>
      </c>
      <c r="J1414">
        <f>_xlfn.XLOOKUP(I1414,AS:AS,AU:AU)</f>
        <v/>
      </c>
      <c r="K1414" t="inlineStr">
        <is>
          <t>EUR</t>
        </is>
      </c>
      <c r="L1414" s="238" t="n">
        <v>315</v>
      </c>
      <c r="M1414">
        <f>L1414*_xlfn.XLOOKUP(K1414,AM:AM,AN:AN)</f>
        <v/>
      </c>
      <c r="N1414">
        <f>L1414*_xlfn.XLOOKUP(K1414,AM:AM,AO:AO)</f>
        <v/>
      </c>
      <c r="O1414" s="238" t="n">
        <v>63</v>
      </c>
      <c r="P1414">
        <f>O1414*_xlfn.XLOOKUP(K1414,AM:AM,AN:AN)</f>
        <v/>
      </c>
      <c r="Q1414">
        <f>O1414*_xlfn.XLOOKUP(K1414,AM:AM,AO:AO)</f>
        <v/>
      </c>
      <c r="R1414">
        <f>_xlfn.XLOOKUP(E1414,AF:AF,AG:AG)</f>
        <v/>
      </c>
      <c r="S1414">
        <f>_xlfn.XLOOKUP(E1414,AF:AF,AI:AI)</f>
        <v/>
      </c>
      <c r="T1414">
        <f>WEEKNUM(G1414)</f>
        <v/>
      </c>
      <c r="U1414">
        <f>YEAR(G1414)</f>
        <v/>
      </c>
      <c r="V1414" s="117">
        <f>IFERROR(Q1414/N1414,"0")</f>
        <v/>
      </c>
    </row>
    <row r="1415">
      <c r="A1415">
        <f>_xlfn.XLOOKUP(D1415,BN:BN,BO:BO)</f>
        <v/>
      </c>
      <c r="B1415" t="inlineStr">
        <is>
          <t>LLC</t>
        </is>
      </c>
      <c r="C1415" t="n">
        <v>170</v>
      </c>
      <c r="D1415">
        <f>_xlfn.XLOOKUP(C1415,BH:BH,BI:BI)</f>
        <v/>
      </c>
      <c r="E1415" t="n">
        <v>29470</v>
      </c>
      <c r="F1415" t="inlineStr">
        <is>
          <t>Starhotels Splendid Venice, Venezia</t>
        </is>
      </c>
      <c r="G1415" s="234" t="n">
        <v>45830</v>
      </c>
      <c r="H1415" s="234" t="n">
        <v>45834</v>
      </c>
      <c r="I1415" t="inlineStr">
        <is>
          <t>HTL</t>
        </is>
      </c>
      <c r="J1415">
        <f>_xlfn.XLOOKUP(I1415,AS:AS,AU:AU)</f>
        <v/>
      </c>
      <c r="K1415" t="inlineStr">
        <is>
          <t>EUR</t>
        </is>
      </c>
      <c r="L1415" s="238" t="n">
        <v>1879.45</v>
      </c>
      <c r="M1415">
        <f>L1415*_xlfn.XLOOKUP(K1415,AM:AM,AN:AN)</f>
        <v/>
      </c>
      <c r="N1415">
        <f>L1415*_xlfn.XLOOKUP(K1415,AM:AM,AO:AO)</f>
        <v/>
      </c>
      <c r="O1415" s="238" t="n">
        <v>219.18</v>
      </c>
      <c r="P1415">
        <f>O1415*_xlfn.XLOOKUP(K1415,AM:AM,AN:AN)</f>
        <v/>
      </c>
      <c r="Q1415">
        <f>O1415*_xlfn.XLOOKUP(K1415,AM:AM,AO:AO)</f>
        <v/>
      </c>
      <c r="R1415">
        <f>_xlfn.XLOOKUP(E1415,AF:AF,AG:AG)</f>
        <v/>
      </c>
      <c r="S1415">
        <f>_xlfn.XLOOKUP(E1415,AF:AF,AI:AI)</f>
        <v/>
      </c>
      <c r="T1415">
        <f>WEEKNUM(G1415)</f>
        <v/>
      </c>
      <c r="U1415">
        <f>YEAR(G1415)</f>
        <v/>
      </c>
      <c r="V1415" s="117">
        <f>IFERROR(Q1415/N1415,"0")</f>
        <v/>
      </c>
    </row>
    <row r="1416">
      <c r="A1416">
        <f>_xlfn.XLOOKUP(D1416,BN:BN,BO:BO)</f>
        <v/>
      </c>
      <c r="B1416" t="inlineStr">
        <is>
          <t>LLC</t>
        </is>
      </c>
      <c r="C1416" t="n">
        <v>171</v>
      </c>
      <c r="D1416">
        <f>_xlfn.XLOOKUP(C1416,BH:BH,BI:BI)</f>
        <v/>
      </c>
      <c r="E1416" t="n">
        <v>25053</v>
      </c>
      <c r="F1416" t="inlineStr">
        <is>
          <t>RESERVAS - RITZ CARLTON NIKKO</t>
        </is>
      </c>
      <c r="G1416" s="234" t="n">
        <v>45750</v>
      </c>
      <c r="H1416" s="234" t="n">
        <v>45753</v>
      </c>
      <c r="I1416" t="inlineStr">
        <is>
          <t>HTL</t>
        </is>
      </c>
      <c r="J1416">
        <f>_xlfn.XLOOKUP(I1416,AS:AS,AU:AU)</f>
        <v/>
      </c>
      <c r="K1416" t="inlineStr">
        <is>
          <t>USD</t>
        </is>
      </c>
      <c r="L1416" s="238" t="n">
        <v>9385.879999999999</v>
      </c>
      <c r="M1416">
        <f>L1416*_xlfn.XLOOKUP(K1416,AM:AM,AN:AN)</f>
        <v/>
      </c>
      <c r="N1416">
        <f>L1416*_xlfn.XLOOKUP(K1416,AM:AM,AO:AO)</f>
        <v/>
      </c>
      <c r="O1416" s="238" t="n">
        <v>363.78</v>
      </c>
      <c r="P1416">
        <f>O1416*_xlfn.XLOOKUP(K1416,AM:AM,AN:AN)</f>
        <v/>
      </c>
      <c r="Q1416">
        <f>O1416*_xlfn.XLOOKUP(K1416,AM:AM,AO:AO)</f>
        <v/>
      </c>
      <c r="R1416">
        <f>_xlfn.XLOOKUP(E1416,AF:AF,AG:AG)</f>
        <v/>
      </c>
      <c r="S1416">
        <f>_xlfn.XLOOKUP(E1416,AF:AF,AI:AI)</f>
        <v/>
      </c>
      <c r="T1416">
        <f>WEEKNUM(G1416)</f>
        <v/>
      </c>
      <c r="U1416">
        <f>YEAR(G1416)</f>
        <v/>
      </c>
      <c r="V1416" s="117">
        <f>IFERROR(Q1416/N1416,"0")</f>
        <v/>
      </c>
    </row>
    <row r="1417">
      <c r="A1417">
        <f>_xlfn.XLOOKUP(D1417,BN:BN,BO:BO)</f>
        <v/>
      </c>
      <c r="B1417" t="inlineStr">
        <is>
          <t>LLC</t>
        </is>
      </c>
      <c r="C1417" t="n">
        <v>171</v>
      </c>
      <c r="D1417">
        <f>_xlfn.XLOOKUP(C1417,BH:BH,BI:BI)</f>
        <v/>
      </c>
      <c r="E1417" t="n">
        <v>24989</v>
      </c>
      <c r="F1417" t="inlineStr">
        <is>
          <t>RESERVAS - HYATT CENTRIC KANAZAWA</t>
        </is>
      </c>
      <c r="G1417" s="234" t="n">
        <v>45754</v>
      </c>
      <c r="H1417" s="234" t="n">
        <v>45755</v>
      </c>
      <c r="I1417" t="inlineStr">
        <is>
          <t>HTL</t>
        </is>
      </c>
      <c r="J1417">
        <f>_xlfn.XLOOKUP(I1417,AS:AS,AU:AU)</f>
        <v/>
      </c>
      <c r="K1417" t="inlineStr">
        <is>
          <t>USD</t>
        </is>
      </c>
      <c r="L1417" s="238" t="n">
        <v>972.63</v>
      </c>
      <c r="M1417">
        <f>L1417*_xlfn.XLOOKUP(K1417,AM:AM,AN:AN)</f>
        <v/>
      </c>
      <c r="N1417">
        <f>L1417*_xlfn.XLOOKUP(K1417,AM:AM,AO:AO)</f>
        <v/>
      </c>
      <c r="O1417" s="238" t="n">
        <v>0</v>
      </c>
      <c r="P1417">
        <f>O1417*_xlfn.XLOOKUP(K1417,AM:AM,AN:AN)</f>
        <v/>
      </c>
      <c r="Q1417">
        <f>O1417*_xlfn.XLOOKUP(K1417,AM:AM,AO:AO)</f>
        <v/>
      </c>
      <c r="R1417">
        <f>_xlfn.XLOOKUP(E1417,AF:AF,AG:AG)</f>
        <v/>
      </c>
      <c r="S1417">
        <f>_xlfn.XLOOKUP(E1417,AF:AF,AI:AI)</f>
        <v/>
      </c>
      <c r="T1417">
        <f>WEEKNUM(G1417)</f>
        <v/>
      </c>
      <c r="U1417">
        <f>YEAR(G1417)</f>
        <v/>
      </c>
      <c r="V1417" s="117">
        <f>IFERROR(Q1417/N1417,"0")</f>
        <v/>
      </c>
    </row>
    <row r="1418">
      <c r="A1418">
        <f>_xlfn.XLOOKUP(D1418,BN:BN,BO:BO)</f>
        <v/>
      </c>
      <c r="B1418" t="inlineStr">
        <is>
          <t>LLC</t>
        </is>
      </c>
      <c r="C1418" t="n">
        <v>171</v>
      </c>
      <c r="D1418">
        <f>_xlfn.XLOOKUP(C1418,BH:BH,BI:BI)</f>
        <v/>
      </c>
      <c r="E1418" t="n">
        <v>25427</v>
      </c>
      <c r="F1418" t="inlineStr">
        <is>
          <t>RESERVAS - Setouchi Keirin Hotel 10 by Onko Chishin</t>
        </is>
      </c>
      <c r="G1418" s="234" t="n">
        <v>45755</v>
      </c>
      <c r="H1418" s="234" t="n">
        <v>45757</v>
      </c>
      <c r="I1418" t="inlineStr">
        <is>
          <t>HTL</t>
        </is>
      </c>
      <c r="J1418">
        <f>_xlfn.XLOOKUP(I1418,AS:AS,AU:AU)</f>
        <v/>
      </c>
      <c r="K1418" t="inlineStr">
        <is>
          <t>USD</t>
        </is>
      </c>
      <c r="L1418" s="238" t="n">
        <v>1418.46</v>
      </c>
      <c r="M1418">
        <f>L1418*_xlfn.XLOOKUP(K1418,AM:AM,AN:AN)</f>
        <v/>
      </c>
      <c r="N1418">
        <f>L1418*_xlfn.XLOOKUP(K1418,AM:AM,AO:AO)</f>
        <v/>
      </c>
      <c r="O1418" s="238" t="n">
        <v>92.27</v>
      </c>
      <c r="P1418">
        <f>O1418*_xlfn.XLOOKUP(K1418,AM:AM,AN:AN)</f>
        <v/>
      </c>
      <c r="Q1418">
        <f>O1418*_xlfn.XLOOKUP(K1418,AM:AM,AO:AO)</f>
        <v/>
      </c>
      <c r="R1418">
        <f>_xlfn.XLOOKUP(E1418,AF:AF,AG:AG)</f>
        <v/>
      </c>
      <c r="S1418">
        <f>_xlfn.XLOOKUP(E1418,AF:AF,AI:AI)</f>
        <v/>
      </c>
      <c r="T1418">
        <f>WEEKNUM(G1418)</f>
        <v/>
      </c>
      <c r="U1418">
        <f>YEAR(G1418)</f>
        <v/>
      </c>
      <c r="V1418" s="117">
        <f>IFERROR(Q1418/N1418,"0")</f>
        <v/>
      </c>
    </row>
    <row r="1419">
      <c r="A1419">
        <f>_xlfn.XLOOKUP(D1419,BN:BN,BO:BO)</f>
        <v/>
      </c>
      <c r="B1419" t="inlineStr">
        <is>
          <t>LLC</t>
        </is>
      </c>
      <c r="C1419" t="n">
        <v>171</v>
      </c>
      <c r="D1419">
        <f>_xlfn.XLOOKUP(C1419,BH:BH,BI:BI)</f>
        <v/>
      </c>
      <c r="E1419" t="n">
        <v>25057</v>
      </c>
      <c r="F1419" t="inlineStr">
        <is>
          <t>RESERVAS - MITSUI KYOTO</t>
        </is>
      </c>
      <c r="G1419" s="234" t="n">
        <v>45757</v>
      </c>
      <c r="H1419" s="234" t="n">
        <v>45761</v>
      </c>
      <c r="I1419" t="inlineStr">
        <is>
          <t>HTL</t>
        </is>
      </c>
      <c r="J1419">
        <f>_xlfn.XLOOKUP(I1419,AS:AS,AU:AU)</f>
        <v/>
      </c>
      <c r="K1419" t="inlineStr">
        <is>
          <t>USD</t>
        </is>
      </c>
      <c r="L1419" s="238" t="n">
        <v>39298.14</v>
      </c>
      <c r="M1419">
        <f>L1419*_xlfn.XLOOKUP(K1419,AM:AM,AN:AN)</f>
        <v/>
      </c>
      <c r="N1419">
        <f>L1419*_xlfn.XLOOKUP(K1419,AM:AM,AO:AO)</f>
        <v/>
      </c>
      <c r="O1419" s="238" t="n">
        <v>2980.74</v>
      </c>
      <c r="P1419">
        <f>O1419*_xlfn.XLOOKUP(K1419,AM:AM,AN:AN)</f>
        <v/>
      </c>
      <c r="Q1419">
        <f>O1419*_xlfn.XLOOKUP(K1419,AM:AM,AO:AO)</f>
        <v/>
      </c>
      <c r="R1419">
        <f>_xlfn.XLOOKUP(E1419,AF:AF,AG:AG)</f>
        <v/>
      </c>
      <c r="S1419">
        <f>_xlfn.XLOOKUP(E1419,AF:AF,AI:AI)</f>
        <v/>
      </c>
      <c r="T1419">
        <f>WEEKNUM(G1419)</f>
        <v/>
      </c>
      <c r="U1419">
        <f>YEAR(G1419)</f>
        <v/>
      </c>
      <c r="V1419" s="117">
        <f>IFERROR(Q1419/N1419,"0")</f>
        <v/>
      </c>
    </row>
    <row r="1420">
      <c r="A1420">
        <f>_xlfn.XLOOKUP(D1420,BN:BN,BO:BO)</f>
        <v/>
      </c>
      <c r="B1420" t="inlineStr">
        <is>
          <t>LLC</t>
        </is>
      </c>
      <c r="C1420" t="n">
        <v>171</v>
      </c>
      <c r="D1420">
        <f>_xlfn.XLOOKUP(C1420,BH:BH,BI:BI)</f>
        <v/>
      </c>
      <c r="E1420" t="n">
        <v>25904</v>
      </c>
      <c r="F1420" t="inlineStr">
        <is>
          <t>RESERVAS - FOUR SEASONS TOKYO 14-18</t>
        </is>
      </c>
      <c r="G1420" s="234" t="n">
        <v>45761</v>
      </c>
      <c r="H1420" s="234" t="n">
        <v>45765</v>
      </c>
      <c r="I1420" t="inlineStr">
        <is>
          <t>HTL</t>
        </is>
      </c>
      <c r="J1420">
        <f>_xlfn.XLOOKUP(I1420,AS:AS,AU:AU)</f>
        <v/>
      </c>
      <c r="K1420" t="inlineStr">
        <is>
          <t>USD</t>
        </is>
      </c>
      <c r="L1420" s="238" t="n">
        <v>19209</v>
      </c>
      <c r="M1420">
        <f>L1420*_xlfn.XLOOKUP(K1420,AM:AM,AN:AN)</f>
        <v/>
      </c>
      <c r="N1420">
        <f>L1420*_xlfn.XLOOKUP(K1420,AM:AM,AO:AO)</f>
        <v/>
      </c>
      <c r="O1420" s="238" t="n">
        <v>647.85</v>
      </c>
      <c r="P1420">
        <f>O1420*_xlfn.XLOOKUP(K1420,AM:AM,AN:AN)</f>
        <v/>
      </c>
      <c r="Q1420">
        <f>O1420*_xlfn.XLOOKUP(K1420,AM:AM,AO:AO)</f>
        <v/>
      </c>
      <c r="R1420">
        <f>_xlfn.XLOOKUP(E1420,AF:AF,AG:AG)</f>
        <v/>
      </c>
      <c r="S1420">
        <f>_xlfn.XLOOKUP(E1420,AF:AF,AI:AI)</f>
        <v/>
      </c>
      <c r="T1420">
        <f>WEEKNUM(G1420)</f>
        <v/>
      </c>
      <c r="U1420">
        <f>YEAR(G1420)</f>
        <v/>
      </c>
      <c r="V1420" s="117">
        <f>IFERROR(Q1420/N1420,"0")</f>
        <v/>
      </c>
    </row>
    <row r="1421">
      <c r="A1421">
        <f>_xlfn.XLOOKUP(D1421,BN:BN,BO:BO)</f>
        <v/>
      </c>
      <c r="B1421" t="inlineStr">
        <is>
          <t>LLC</t>
        </is>
      </c>
      <c r="C1421" t="n">
        <v>171</v>
      </c>
      <c r="D1421">
        <f>_xlfn.XLOOKUP(C1421,BH:BH,BI:BI)</f>
        <v/>
      </c>
      <c r="E1421" t="n">
        <v>25904</v>
      </c>
      <c r="F1421" t="inlineStr">
        <is>
          <t>RESERVAS - FOUR SEASONS TOKYO - 27-29</t>
        </is>
      </c>
      <c r="G1421" s="234" t="n">
        <v>45774</v>
      </c>
      <c r="H1421" s="234" t="n">
        <v>45776</v>
      </c>
      <c r="I1421" t="inlineStr">
        <is>
          <t>HTL</t>
        </is>
      </c>
      <c r="J1421">
        <f>_xlfn.XLOOKUP(I1421,AS:AS,AU:AU)</f>
        <v/>
      </c>
      <c r="K1421" t="inlineStr">
        <is>
          <t>USD</t>
        </is>
      </c>
      <c r="L1421" s="238" t="n">
        <v>6459</v>
      </c>
      <c r="M1421">
        <f>L1421*_xlfn.XLOOKUP(K1421,AM:AM,AN:AN)</f>
        <v/>
      </c>
      <c r="N1421">
        <f>L1421*_xlfn.XLOOKUP(K1421,AM:AM,AO:AO)</f>
        <v/>
      </c>
      <c r="O1421" s="238" t="n">
        <v>216.03</v>
      </c>
      <c r="P1421">
        <f>O1421*_xlfn.XLOOKUP(K1421,AM:AM,AN:AN)</f>
        <v/>
      </c>
      <c r="Q1421">
        <f>O1421*_xlfn.XLOOKUP(K1421,AM:AM,AO:AO)</f>
        <v/>
      </c>
      <c r="R1421">
        <f>_xlfn.XLOOKUP(E1421,AF:AF,AG:AG)</f>
        <v/>
      </c>
      <c r="S1421">
        <f>_xlfn.XLOOKUP(E1421,AF:AF,AI:AI)</f>
        <v/>
      </c>
      <c r="T1421">
        <f>WEEKNUM(G1421)</f>
        <v/>
      </c>
      <c r="U1421">
        <f>YEAR(G1421)</f>
        <v/>
      </c>
      <c r="V1421" s="117">
        <f>IFERROR(Q1421/N1421,"0")</f>
        <v/>
      </c>
    </row>
    <row r="1422">
      <c r="A1422">
        <f>_xlfn.XLOOKUP(D1422,BN:BN,BO:BO)</f>
        <v/>
      </c>
      <c r="B1422" t="inlineStr">
        <is>
          <t>LLC</t>
        </is>
      </c>
      <c r="C1422" t="n">
        <v>171</v>
      </c>
      <c r="D1422">
        <f>_xlfn.XLOOKUP(C1422,BH:BH,BI:BI)</f>
        <v/>
      </c>
      <c r="E1422" t="n">
        <v>25412</v>
      </c>
      <c r="F1422" t="inlineStr">
        <is>
          <t>RESERVAS BAWAH</t>
        </is>
      </c>
      <c r="G1422" s="234" t="n">
        <v>45769</v>
      </c>
      <c r="H1422" s="234" t="n">
        <v>45773</v>
      </c>
      <c r="I1422" t="inlineStr">
        <is>
          <t>HTL</t>
        </is>
      </c>
      <c r="J1422">
        <f>_xlfn.XLOOKUP(I1422,AS:AS,AU:AU)</f>
        <v/>
      </c>
      <c r="K1422" t="inlineStr">
        <is>
          <t>USD</t>
        </is>
      </c>
      <c r="L1422" s="238" t="n">
        <v>47800</v>
      </c>
      <c r="M1422">
        <f>L1422*_xlfn.XLOOKUP(K1422,AM:AM,AN:AN)</f>
        <v/>
      </c>
      <c r="N1422">
        <f>L1422*_xlfn.XLOOKUP(K1422,AM:AM,AO:AO)</f>
        <v/>
      </c>
      <c r="O1422" s="238" t="n">
        <v>4761.6</v>
      </c>
      <c r="P1422">
        <f>O1422*_xlfn.XLOOKUP(K1422,AM:AM,AN:AN)</f>
        <v/>
      </c>
      <c r="Q1422">
        <f>O1422*_xlfn.XLOOKUP(K1422,AM:AM,AO:AO)</f>
        <v/>
      </c>
      <c r="R1422">
        <f>_xlfn.XLOOKUP(E1422,AF:AF,AG:AG)</f>
        <v/>
      </c>
      <c r="S1422">
        <f>_xlfn.XLOOKUP(E1422,AF:AF,AI:AI)</f>
        <v/>
      </c>
      <c r="T1422">
        <f>WEEKNUM(G1422)</f>
        <v/>
      </c>
      <c r="U1422">
        <f>YEAR(G1422)</f>
        <v/>
      </c>
      <c r="V1422" s="117">
        <f>IFERROR(Q1422/N1422,"0")</f>
        <v/>
      </c>
    </row>
    <row r="1423">
      <c r="A1423">
        <f>_xlfn.XLOOKUP(D1423,BN:BN,BO:BO)</f>
        <v/>
      </c>
      <c r="B1423" t="inlineStr">
        <is>
          <t>LLC</t>
        </is>
      </c>
      <c r="C1423" t="n">
        <v>171</v>
      </c>
      <c r="D1423">
        <f>_xlfn.XLOOKUP(C1423,BH:BH,BI:BI)</f>
        <v/>
      </c>
      <c r="E1423" t="n">
        <v>24982</v>
      </c>
      <c r="F1423" t="inlineStr">
        <is>
          <t>VUELO TOKYO - SINGAPUR REDONDO</t>
        </is>
      </c>
      <c r="G1423" s="234" t="n">
        <v>45767</v>
      </c>
      <c r="H1423" s="234" t="n">
        <v>45774</v>
      </c>
      <c r="I1423" t="inlineStr">
        <is>
          <t>VLO</t>
        </is>
      </c>
      <c r="J1423">
        <f>_xlfn.XLOOKUP(I1423,AS:AS,AU:AU)</f>
        <v/>
      </c>
      <c r="K1423" t="inlineStr">
        <is>
          <t>USD</t>
        </is>
      </c>
      <c r="L1423" s="238" t="n">
        <v>23690.4</v>
      </c>
      <c r="M1423">
        <f>L1423*_xlfn.XLOOKUP(K1423,AM:AM,AN:AN)</f>
        <v/>
      </c>
      <c r="N1423">
        <f>L1423*_xlfn.XLOOKUP(K1423,AM:AM,AO:AO)</f>
        <v/>
      </c>
      <c r="O1423" s="238" t="n">
        <v>0</v>
      </c>
      <c r="P1423">
        <f>O1423*_xlfn.XLOOKUP(K1423,AM:AM,AN:AN)</f>
        <v/>
      </c>
      <c r="Q1423">
        <f>O1423*_xlfn.XLOOKUP(K1423,AM:AM,AO:AO)</f>
        <v/>
      </c>
      <c r="R1423">
        <f>_xlfn.XLOOKUP(E1423,AF:AF,AG:AG)</f>
        <v/>
      </c>
      <c r="S1423">
        <f>_xlfn.XLOOKUP(E1423,AF:AF,AI:AI)</f>
        <v/>
      </c>
      <c r="T1423">
        <f>WEEKNUM(G1423)</f>
        <v/>
      </c>
      <c r="U1423">
        <f>YEAR(G1423)</f>
        <v/>
      </c>
      <c r="V1423" s="117">
        <f>IFERROR(Q1423/N1423,"0")</f>
        <v/>
      </c>
    </row>
    <row r="1424">
      <c r="A1424">
        <f>_xlfn.XLOOKUP(D1424,BN:BN,BO:BO)</f>
        <v/>
      </c>
      <c r="B1424" t="inlineStr">
        <is>
          <t>LLC</t>
        </is>
      </c>
      <c r="C1424" t="n">
        <v>171</v>
      </c>
      <c r="D1424">
        <f>_xlfn.XLOOKUP(C1424,BH:BH,BI:BI)</f>
        <v/>
      </c>
      <c r="E1424" t="n">
        <v>0</v>
      </c>
      <c r="F1424" t="inlineStr">
        <is>
          <t>FEES VUELOS</t>
        </is>
      </c>
      <c r="G1424" s="234" t="n">
        <v>45767</v>
      </c>
      <c r="H1424" s="234" t="n">
        <v>45774</v>
      </c>
      <c r="I1424" t="inlineStr">
        <is>
          <t>HPS</t>
        </is>
      </c>
      <c r="J1424">
        <f>_xlfn.XLOOKUP(I1424,AS:AS,AU:AU)</f>
        <v/>
      </c>
      <c r="K1424" t="inlineStr">
        <is>
          <t>USD</t>
        </is>
      </c>
      <c r="L1424" s="238" t="n">
        <v>210</v>
      </c>
      <c r="M1424">
        <f>L1424*_xlfn.XLOOKUP(K1424,AM:AM,AN:AN)</f>
        <v/>
      </c>
      <c r="N1424">
        <f>L1424*_xlfn.XLOOKUP(K1424,AM:AM,AO:AO)</f>
        <v/>
      </c>
      <c r="O1424" s="238" t="n">
        <v>210</v>
      </c>
      <c r="P1424">
        <f>O1424*_xlfn.XLOOKUP(K1424,AM:AM,AN:AN)</f>
        <v/>
      </c>
      <c r="Q1424">
        <f>O1424*_xlfn.XLOOKUP(K1424,AM:AM,AO:AO)</f>
        <v/>
      </c>
      <c r="R1424">
        <f>_xlfn.XLOOKUP(E1424,AF:AF,AG:AG)</f>
        <v/>
      </c>
      <c r="S1424">
        <f>_xlfn.XLOOKUP(E1424,AF:AF,AI:AI)</f>
        <v/>
      </c>
      <c r="T1424">
        <f>WEEKNUM(G1424)</f>
        <v/>
      </c>
      <c r="U1424">
        <f>YEAR(G1424)</f>
        <v/>
      </c>
      <c r="V1424" s="117">
        <f>IFERROR(Q1424/N1424,"0")</f>
        <v/>
      </c>
    </row>
    <row r="1425">
      <c r="A1425">
        <f>_xlfn.XLOOKUP(D1425,BN:BN,BO:BO)</f>
        <v/>
      </c>
      <c r="B1425" t="inlineStr">
        <is>
          <t>LLC</t>
        </is>
      </c>
      <c r="C1425" t="n">
        <v>171</v>
      </c>
      <c r="D1425">
        <f>_xlfn.XLOOKUP(C1425,BH:BH,BI:BI)</f>
        <v/>
      </c>
      <c r="E1425" t="n">
        <v>25906</v>
      </c>
      <c r="F1425" t="inlineStr">
        <is>
          <t>RESERVAS - HATSUHANA</t>
        </is>
      </c>
      <c r="G1425" s="234" t="n">
        <v>45765</v>
      </c>
      <c r="H1425" s="234" t="n">
        <v>45767</v>
      </c>
      <c r="I1425" t="inlineStr">
        <is>
          <t>HTL</t>
        </is>
      </c>
      <c r="J1425">
        <f>_xlfn.XLOOKUP(I1425,AS:AS,AU:AU)</f>
        <v/>
      </c>
      <c r="K1425" t="inlineStr">
        <is>
          <t>USD</t>
        </is>
      </c>
      <c r="L1425" s="238" t="n">
        <v>6524.46</v>
      </c>
      <c r="M1425">
        <f>L1425*_xlfn.XLOOKUP(K1425,AM:AM,AN:AN)</f>
        <v/>
      </c>
      <c r="N1425">
        <f>L1425*_xlfn.XLOOKUP(K1425,AM:AM,AO:AO)</f>
        <v/>
      </c>
      <c r="O1425" s="238" t="n">
        <v>651.24</v>
      </c>
      <c r="P1425">
        <f>O1425*_xlfn.XLOOKUP(K1425,AM:AM,AN:AN)</f>
        <v/>
      </c>
      <c r="Q1425">
        <f>O1425*_xlfn.XLOOKUP(K1425,AM:AM,AO:AO)</f>
        <v/>
      </c>
      <c r="R1425">
        <f>_xlfn.XLOOKUP(E1425,AF:AF,AG:AG)</f>
        <v/>
      </c>
      <c r="S1425">
        <f>_xlfn.XLOOKUP(E1425,AF:AF,AI:AI)</f>
        <v/>
      </c>
      <c r="T1425">
        <f>WEEKNUM(G1425)</f>
        <v/>
      </c>
      <c r="U1425">
        <f>YEAR(G1425)</f>
        <v/>
      </c>
      <c r="V1425" s="117">
        <f>IFERROR(Q1425/N1425,"0")</f>
        <v/>
      </c>
    </row>
    <row r="1426">
      <c r="A1426">
        <f>_xlfn.XLOOKUP(D1426,BN:BN,BO:BO)</f>
        <v/>
      </c>
      <c r="B1426" t="inlineStr">
        <is>
          <t>LLC</t>
        </is>
      </c>
      <c r="C1426" t="n">
        <v>171</v>
      </c>
      <c r="D1426">
        <f>_xlfn.XLOOKUP(C1426,BH:BH,BI:BI)</f>
        <v/>
      </c>
      <c r="E1426" t="n">
        <v>25942</v>
      </c>
      <c r="F1426" t="inlineStr">
        <is>
          <t>RESERVAS - FOUR SEASONS SINGAPORE</t>
        </is>
      </c>
      <c r="G1426" s="234" t="n">
        <v>45767</v>
      </c>
      <c r="H1426" s="234" t="n">
        <v>45769</v>
      </c>
      <c r="I1426" t="inlineStr">
        <is>
          <t>HTL</t>
        </is>
      </c>
      <c r="J1426">
        <f>_xlfn.XLOOKUP(I1426,AS:AS,AU:AU)</f>
        <v/>
      </c>
      <c r="K1426" t="inlineStr">
        <is>
          <t>USD</t>
        </is>
      </c>
      <c r="L1426" s="238" t="n">
        <v>3893.4</v>
      </c>
      <c r="M1426">
        <f>L1426*_xlfn.XLOOKUP(K1426,AM:AM,AN:AN)</f>
        <v/>
      </c>
      <c r="N1426">
        <f>L1426*_xlfn.XLOOKUP(K1426,AM:AM,AO:AO)</f>
        <v/>
      </c>
      <c r="O1426" s="238" t="n">
        <v>462.77</v>
      </c>
      <c r="P1426">
        <f>O1426*_xlfn.XLOOKUP(K1426,AM:AM,AN:AN)</f>
        <v/>
      </c>
      <c r="Q1426">
        <f>O1426*_xlfn.XLOOKUP(K1426,AM:AM,AO:AO)</f>
        <v/>
      </c>
      <c r="R1426">
        <f>_xlfn.XLOOKUP(E1426,AF:AF,AG:AG)</f>
        <v/>
      </c>
      <c r="S1426">
        <f>_xlfn.XLOOKUP(E1426,AF:AF,AI:AI)</f>
        <v/>
      </c>
      <c r="T1426">
        <f>WEEKNUM(G1426)</f>
        <v/>
      </c>
      <c r="U1426">
        <f>YEAR(G1426)</f>
        <v/>
      </c>
      <c r="V1426" s="117">
        <f>IFERROR(Q1426/N1426,"0")</f>
        <v/>
      </c>
    </row>
    <row r="1427">
      <c r="A1427">
        <f>_xlfn.XLOOKUP(D1427,BN:BN,BO:BO)</f>
        <v/>
      </c>
      <c r="B1427" t="inlineStr">
        <is>
          <t>LLC</t>
        </is>
      </c>
      <c r="C1427" t="n">
        <v>171</v>
      </c>
      <c r="D1427">
        <f>_xlfn.XLOOKUP(C1427,BH:BH,BI:BI)</f>
        <v/>
      </c>
      <c r="E1427" t="n">
        <v>25942</v>
      </c>
      <c r="F1427" t="inlineStr">
        <is>
          <t>RESERVAS FOUR SEASONS SINGAPORE - 26-27 APR</t>
        </is>
      </c>
      <c r="G1427" s="234" t="n">
        <v>45773</v>
      </c>
      <c r="H1427" s="234" t="n">
        <v>45774</v>
      </c>
      <c r="I1427" t="inlineStr">
        <is>
          <t>HTL</t>
        </is>
      </c>
      <c r="J1427">
        <f>_xlfn.XLOOKUP(I1427,AS:AS,AU:AU)</f>
        <v/>
      </c>
      <c r="K1427" t="inlineStr">
        <is>
          <t>USD</t>
        </is>
      </c>
      <c r="L1427" s="238" t="n">
        <v>1964.52</v>
      </c>
      <c r="M1427">
        <f>L1427*_xlfn.XLOOKUP(K1427,AM:AM,AN:AN)</f>
        <v/>
      </c>
      <c r="N1427">
        <f>L1427*_xlfn.XLOOKUP(K1427,AM:AM,AO:AO)</f>
        <v/>
      </c>
      <c r="O1427" s="238" t="n">
        <v>196.45</v>
      </c>
      <c r="P1427">
        <f>O1427*_xlfn.XLOOKUP(K1427,AM:AM,AN:AN)</f>
        <v/>
      </c>
      <c r="Q1427">
        <f>O1427*_xlfn.XLOOKUP(K1427,AM:AM,AO:AO)</f>
        <v/>
      </c>
      <c r="R1427">
        <f>_xlfn.XLOOKUP(E1427,AF:AF,AG:AG)</f>
        <v/>
      </c>
      <c r="S1427">
        <f>_xlfn.XLOOKUP(E1427,AF:AF,AI:AI)</f>
        <v/>
      </c>
      <c r="T1427">
        <f>WEEKNUM(G1427)</f>
        <v/>
      </c>
      <c r="U1427">
        <f>YEAR(G1427)</f>
        <v/>
      </c>
      <c r="V1427" s="117">
        <f>IFERROR(Q1427/N1427,"0")</f>
        <v/>
      </c>
    </row>
    <row r="1428">
      <c r="A1428">
        <f>_xlfn.XLOOKUP(D1428,BN:BN,BO:BO)</f>
        <v/>
      </c>
      <c r="B1428" t="inlineStr">
        <is>
          <t>LLC</t>
        </is>
      </c>
      <c r="C1428" t="n">
        <v>171</v>
      </c>
      <c r="D1428">
        <f>_xlfn.XLOOKUP(C1428,BH:BH,BI:BI)</f>
        <v/>
      </c>
      <c r="E1428" t="n">
        <v>26428</v>
      </c>
      <c r="F1428" t="inlineStr">
        <is>
          <t>JR PASS</t>
        </is>
      </c>
      <c r="G1428" s="234" t="n">
        <v>45751</v>
      </c>
      <c r="H1428" s="234" t="n">
        <v>45776</v>
      </c>
      <c r="I1428" t="inlineStr">
        <is>
          <t>TRN</t>
        </is>
      </c>
      <c r="J1428">
        <f>_xlfn.XLOOKUP(I1428,AS:AS,AU:AU)</f>
        <v/>
      </c>
      <c r="K1428" t="inlineStr">
        <is>
          <t>USD</t>
        </is>
      </c>
      <c r="L1428" s="238" t="n">
        <v>6540</v>
      </c>
      <c r="M1428">
        <f>L1428*_xlfn.XLOOKUP(K1428,AM:AM,AN:AN)</f>
        <v/>
      </c>
      <c r="N1428">
        <f>L1428*_xlfn.XLOOKUP(K1428,AM:AM,AO:AO)</f>
        <v/>
      </c>
      <c r="O1428" s="238" t="n">
        <v>150</v>
      </c>
      <c r="P1428">
        <f>O1428*_xlfn.XLOOKUP(K1428,AM:AM,AN:AN)</f>
        <v/>
      </c>
      <c r="Q1428">
        <f>O1428*_xlfn.XLOOKUP(K1428,AM:AM,AO:AO)</f>
        <v/>
      </c>
      <c r="R1428">
        <f>_xlfn.XLOOKUP(E1428,AF:AF,AG:AG)</f>
        <v/>
      </c>
      <c r="S1428">
        <f>_xlfn.XLOOKUP(E1428,AF:AF,AI:AI)</f>
        <v/>
      </c>
      <c r="T1428">
        <f>WEEKNUM(G1428)</f>
        <v/>
      </c>
      <c r="U1428">
        <f>YEAR(G1428)</f>
        <v/>
      </c>
      <c r="V1428" s="117">
        <f>IFERROR(Q1428/N1428,"0")</f>
        <v/>
      </c>
    </row>
    <row r="1429">
      <c r="A1429">
        <f>_xlfn.XLOOKUP(D1429,BN:BN,BO:BO)</f>
        <v/>
      </c>
      <c r="B1429" t="inlineStr">
        <is>
          <t>LLC</t>
        </is>
      </c>
      <c r="C1429" t="n">
        <v>171</v>
      </c>
      <c r="D1429">
        <f>_xlfn.XLOOKUP(C1429,BH:BH,BI:BI)</f>
        <v/>
      </c>
      <c r="E1429" t="n">
        <v>27052</v>
      </c>
      <c r="F1429" t="inlineStr">
        <is>
          <t>HOSHINOYA KARUIZAWA</t>
        </is>
      </c>
      <c r="G1429" s="234" t="n">
        <v>45753</v>
      </c>
      <c r="H1429" s="234" t="n">
        <v>45754</v>
      </c>
      <c r="I1429" t="inlineStr">
        <is>
          <t>HTL</t>
        </is>
      </c>
      <c r="J1429">
        <f>_xlfn.XLOOKUP(I1429,AS:AS,AU:AU)</f>
        <v/>
      </c>
      <c r="K1429" t="inlineStr">
        <is>
          <t>USD</t>
        </is>
      </c>
      <c r="L1429" s="238" t="n">
        <v>3123.98</v>
      </c>
      <c r="M1429">
        <f>L1429*_xlfn.XLOOKUP(K1429,AM:AM,AN:AN)</f>
        <v/>
      </c>
      <c r="N1429">
        <f>L1429*_xlfn.XLOOKUP(K1429,AM:AM,AO:AO)</f>
        <v/>
      </c>
      <c r="O1429" s="238" t="n">
        <v>317.62</v>
      </c>
      <c r="P1429">
        <f>O1429*_xlfn.XLOOKUP(K1429,AM:AM,AN:AN)</f>
        <v/>
      </c>
      <c r="Q1429">
        <f>O1429*_xlfn.XLOOKUP(K1429,AM:AM,AO:AO)</f>
        <v/>
      </c>
      <c r="R1429">
        <f>_xlfn.XLOOKUP(E1429,AF:AF,AG:AG)</f>
        <v/>
      </c>
      <c r="S1429">
        <f>_xlfn.XLOOKUP(E1429,AF:AF,AI:AI)</f>
        <v/>
      </c>
      <c r="T1429">
        <f>WEEKNUM(G1429)</f>
        <v/>
      </c>
      <c r="U1429">
        <f>YEAR(G1429)</f>
        <v/>
      </c>
      <c r="V1429" s="117">
        <f>IFERROR(Q1429/N1429,"0")</f>
        <v/>
      </c>
    </row>
    <row r="1430">
      <c r="A1430">
        <f>_xlfn.XLOOKUP(D1430,BN:BN,BO:BO)</f>
        <v/>
      </c>
      <c r="B1430" t="inlineStr">
        <is>
          <t>LLC</t>
        </is>
      </c>
      <c r="C1430" t="n">
        <v>171</v>
      </c>
      <c r="D1430">
        <f>_xlfn.XLOOKUP(C1430,BH:BH,BI:BI)</f>
        <v/>
      </c>
      <c r="E1430" t="n">
        <v>25780</v>
      </c>
      <c r="F1430" t="inlineStr">
        <is>
          <t>TRASLADO 7 DE ABRIL</t>
        </is>
      </c>
      <c r="G1430" s="234" t="n">
        <v>45750</v>
      </c>
      <c r="H1430" s="234" t="n">
        <v>45776</v>
      </c>
      <c r="I1430" t="inlineStr">
        <is>
          <t>TRF</t>
        </is>
      </c>
      <c r="J1430">
        <f>_xlfn.XLOOKUP(I1430,AS:AS,AU:AU)</f>
        <v/>
      </c>
      <c r="K1430" t="inlineStr">
        <is>
          <t>USD</t>
        </is>
      </c>
      <c r="L1430" s="238" t="n">
        <v>1450</v>
      </c>
      <c r="M1430">
        <f>L1430*_xlfn.XLOOKUP(K1430,AM:AM,AN:AN)</f>
        <v/>
      </c>
      <c r="N1430">
        <f>L1430*_xlfn.XLOOKUP(K1430,AM:AM,AO:AO)</f>
        <v/>
      </c>
      <c r="O1430" s="238" t="n">
        <v>221.25</v>
      </c>
      <c r="P1430">
        <f>O1430*_xlfn.XLOOKUP(K1430,AM:AM,AN:AN)</f>
        <v/>
      </c>
      <c r="Q1430">
        <f>O1430*_xlfn.XLOOKUP(K1430,AM:AM,AO:AO)</f>
        <v/>
      </c>
      <c r="R1430">
        <f>_xlfn.XLOOKUP(E1430,AF:AF,AG:AG)</f>
        <v/>
      </c>
      <c r="S1430">
        <f>_xlfn.XLOOKUP(E1430,AF:AF,AI:AI)</f>
        <v/>
      </c>
      <c r="T1430">
        <f>WEEKNUM(G1430)</f>
        <v/>
      </c>
      <c r="U1430">
        <f>YEAR(G1430)</f>
        <v/>
      </c>
      <c r="V1430" s="117">
        <f>IFERROR(Q1430/N1430,"0")</f>
        <v/>
      </c>
    </row>
    <row r="1431">
      <c r="A1431">
        <f>_xlfn.XLOOKUP(D1431,BN:BN,BO:BO)</f>
        <v/>
      </c>
      <c r="B1431" t="inlineStr">
        <is>
          <t>LLC</t>
        </is>
      </c>
      <c r="C1431" t="n">
        <v>171</v>
      </c>
      <c r="D1431">
        <f>_xlfn.XLOOKUP(C1431,BH:BH,BI:BI)</f>
        <v/>
      </c>
      <c r="E1431" t="n">
        <v>0</v>
      </c>
      <c r="F1431" t="inlineStr">
        <is>
          <t>sobrecomision</t>
        </is>
      </c>
      <c r="G1431" s="234" t="n">
        <v>45750</v>
      </c>
      <c r="H1431" s="234" t="n">
        <v>45776</v>
      </c>
      <c r="I1431" t="inlineStr">
        <is>
          <t>HPS</t>
        </is>
      </c>
      <c r="J1431">
        <f>_xlfn.XLOOKUP(I1431,AS:AS,AU:AU)</f>
        <v/>
      </c>
      <c r="K1431" t="inlineStr">
        <is>
          <t>USD</t>
        </is>
      </c>
      <c r="L1431" s="238" t="n">
        <v>367.71</v>
      </c>
      <c r="M1431">
        <f>L1431*_xlfn.XLOOKUP(K1431,AM:AM,AN:AN)</f>
        <v/>
      </c>
      <c r="N1431">
        <f>L1431*_xlfn.XLOOKUP(K1431,AM:AM,AO:AO)</f>
        <v/>
      </c>
      <c r="O1431" s="238" t="n">
        <v>367.71</v>
      </c>
      <c r="P1431">
        <f>O1431*_xlfn.XLOOKUP(K1431,AM:AM,AN:AN)</f>
        <v/>
      </c>
      <c r="Q1431">
        <f>O1431*_xlfn.XLOOKUP(K1431,AM:AM,AO:AO)</f>
        <v/>
      </c>
      <c r="R1431">
        <f>_xlfn.XLOOKUP(E1431,AF:AF,AG:AG)</f>
        <v/>
      </c>
      <c r="S1431">
        <f>_xlfn.XLOOKUP(E1431,AF:AF,AI:AI)</f>
        <v/>
      </c>
      <c r="T1431">
        <f>WEEKNUM(G1431)</f>
        <v/>
      </c>
      <c r="U1431">
        <f>YEAR(G1431)</f>
        <v/>
      </c>
      <c r="V1431" s="117">
        <f>IFERROR(Q1431/N1431,"0")</f>
        <v/>
      </c>
    </row>
    <row r="1432">
      <c r="A1432">
        <f>_xlfn.XLOOKUP(D1432,BN:BN,BO:BO)</f>
        <v/>
      </c>
      <c r="B1432" t="inlineStr">
        <is>
          <t>LLC</t>
        </is>
      </c>
      <c r="C1432" t="n">
        <v>172</v>
      </c>
      <c r="D1432">
        <f>_xlfn.XLOOKUP(C1432,BH:BH,BI:BI)</f>
        <v/>
      </c>
      <c r="E1432" t="n">
        <v>25412</v>
      </c>
      <c r="F1432" t="inlineStr">
        <is>
          <t xml:space="preserve">BAWAH </t>
        </is>
      </c>
      <c r="G1432" s="234" t="n">
        <v>45948</v>
      </c>
      <c r="H1432" s="234" t="n">
        <v>45952</v>
      </c>
      <c r="I1432" t="inlineStr">
        <is>
          <t>HTL</t>
        </is>
      </c>
      <c r="J1432">
        <f>_xlfn.XLOOKUP(I1432,AS:AS,AU:AU)</f>
        <v/>
      </c>
      <c r="K1432" t="inlineStr">
        <is>
          <t>USD</t>
        </is>
      </c>
      <c r="L1432" s="238" t="n">
        <v>10670</v>
      </c>
      <c r="M1432">
        <f>L1432*_xlfn.XLOOKUP(K1432,AM:AM,AN:AN)</f>
        <v/>
      </c>
      <c r="N1432">
        <f>L1432*_xlfn.XLOOKUP(K1432,AM:AM,AO:AO)</f>
        <v/>
      </c>
      <c r="O1432" s="238" t="n">
        <v>1056</v>
      </c>
      <c r="P1432">
        <f>O1432*_xlfn.XLOOKUP(K1432,AM:AM,AN:AN)</f>
        <v/>
      </c>
      <c r="Q1432">
        <f>O1432*_xlfn.XLOOKUP(K1432,AM:AM,AO:AO)</f>
        <v/>
      </c>
      <c r="R1432">
        <f>_xlfn.XLOOKUP(E1432,AF:AF,AG:AG)</f>
        <v/>
      </c>
      <c r="S1432">
        <f>_xlfn.XLOOKUP(E1432,AF:AF,AI:AI)</f>
        <v/>
      </c>
      <c r="T1432">
        <f>WEEKNUM(G1432)</f>
        <v/>
      </c>
      <c r="U1432">
        <f>YEAR(G1432)</f>
        <v/>
      </c>
      <c r="V1432" s="117">
        <f>IFERROR(Q1432/N1432,"0")</f>
        <v/>
      </c>
    </row>
    <row r="1433">
      <c r="A1433">
        <f>_xlfn.XLOOKUP(D1433,BN:BN,BO:BO)</f>
        <v/>
      </c>
      <c r="B1433" t="inlineStr">
        <is>
          <t>LLC</t>
        </is>
      </c>
      <c r="C1433" t="n">
        <v>172</v>
      </c>
      <c r="D1433">
        <f>_xlfn.XLOOKUP(C1433,BH:BH,BI:BI)</f>
        <v/>
      </c>
      <c r="E1433" t="n">
        <v>25365</v>
      </c>
      <c r="F1433" t="inlineStr">
        <is>
          <t>THE SHINMONZEN</t>
        </is>
      </c>
      <c r="G1433" s="234" t="n">
        <v>45942</v>
      </c>
      <c r="H1433" s="234" t="n">
        <v>45945</v>
      </c>
      <c r="I1433" t="inlineStr">
        <is>
          <t>HTL</t>
        </is>
      </c>
      <c r="J1433">
        <f>_xlfn.XLOOKUP(I1433,AS:AS,AU:AU)</f>
        <v/>
      </c>
      <c r="K1433" t="inlineStr">
        <is>
          <t>USD</t>
        </is>
      </c>
      <c r="L1433" s="238" t="n">
        <v>5655.35</v>
      </c>
      <c r="M1433">
        <f>L1433*_xlfn.XLOOKUP(K1433,AM:AM,AN:AN)</f>
        <v/>
      </c>
      <c r="N1433">
        <f>L1433*_xlfn.XLOOKUP(K1433,AM:AM,AO:AO)</f>
        <v/>
      </c>
      <c r="O1433" s="238" t="n">
        <v>430.6</v>
      </c>
      <c r="P1433">
        <f>O1433*_xlfn.XLOOKUP(K1433,AM:AM,AN:AN)</f>
        <v/>
      </c>
      <c r="Q1433">
        <f>O1433*_xlfn.XLOOKUP(K1433,AM:AM,AO:AO)</f>
        <v/>
      </c>
      <c r="R1433">
        <f>_xlfn.XLOOKUP(E1433,AF:AF,AG:AG)</f>
        <v/>
      </c>
      <c r="S1433">
        <f>_xlfn.XLOOKUP(E1433,AF:AF,AI:AI)</f>
        <v/>
      </c>
      <c r="T1433">
        <f>WEEKNUM(G1433)</f>
        <v/>
      </c>
      <c r="U1433">
        <f>YEAR(G1433)</f>
        <v/>
      </c>
      <c r="V1433" s="117">
        <f>IFERROR(Q1433/N1433,"0")</f>
        <v/>
      </c>
    </row>
    <row r="1434">
      <c r="A1434">
        <f>_xlfn.XLOOKUP(D1434,BN:BN,BO:BO)</f>
        <v/>
      </c>
      <c r="B1434" t="inlineStr">
        <is>
          <t>LLC</t>
        </is>
      </c>
      <c r="C1434" t="n">
        <v>172</v>
      </c>
      <c r="D1434">
        <f>_xlfn.XLOOKUP(C1434,BH:BH,BI:BI)</f>
        <v/>
      </c>
      <c r="E1434" t="n">
        <v>24989</v>
      </c>
      <c r="F1434" t="inlineStr">
        <is>
          <t>HYATT CENTRIC KANAZAWA</t>
        </is>
      </c>
      <c r="G1434" s="234" t="n">
        <v>45940</v>
      </c>
      <c r="H1434" s="234" t="n">
        <v>45942</v>
      </c>
      <c r="I1434" t="inlineStr">
        <is>
          <t>HTL</t>
        </is>
      </c>
      <c r="J1434">
        <f>_xlfn.XLOOKUP(I1434,AS:AS,AU:AU)</f>
        <v/>
      </c>
      <c r="K1434" t="inlineStr">
        <is>
          <t>USD</t>
        </is>
      </c>
      <c r="L1434" s="238" t="n">
        <v>730.5</v>
      </c>
      <c r="M1434">
        <f>L1434*_xlfn.XLOOKUP(K1434,AM:AM,AN:AN)</f>
        <v/>
      </c>
      <c r="N1434">
        <f>L1434*_xlfn.XLOOKUP(K1434,AM:AM,AO:AO)</f>
        <v/>
      </c>
      <c r="O1434" s="238" t="n">
        <v>43.8</v>
      </c>
      <c r="P1434">
        <f>O1434*_xlfn.XLOOKUP(K1434,AM:AM,AN:AN)</f>
        <v/>
      </c>
      <c r="Q1434">
        <f>O1434*_xlfn.XLOOKUP(K1434,AM:AM,AO:AO)</f>
        <v/>
      </c>
      <c r="R1434">
        <f>_xlfn.XLOOKUP(E1434,AF:AF,AG:AG)</f>
        <v/>
      </c>
      <c r="S1434">
        <f>_xlfn.XLOOKUP(E1434,AF:AF,AI:AI)</f>
        <v/>
      </c>
      <c r="T1434">
        <f>WEEKNUM(G1434)</f>
        <v/>
      </c>
      <c r="U1434">
        <f>YEAR(G1434)</f>
        <v/>
      </c>
      <c r="V1434" s="117">
        <f>IFERROR(Q1434/N1434,"0")</f>
        <v/>
      </c>
    </row>
    <row r="1435">
      <c r="A1435">
        <f>_xlfn.XLOOKUP(D1435,BN:BN,BO:BO)</f>
        <v/>
      </c>
      <c r="B1435" t="inlineStr">
        <is>
          <t>LLC</t>
        </is>
      </c>
      <c r="C1435" t="n">
        <v>172</v>
      </c>
      <c r="D1435">
        <f>_xlfn.XLOOKUP(C1435,BH:BH,BI:BI)</f>
        <v/>
      </c>
      <c r="E1435" t="n">
        <v>25907</v>
      </c>
      <c r="F1435" t="inlineStr">
        <is>
          <t>THE OKURA TOKYO</t>
        </is>
      </c>
      <c r="G1435" s="234" t="n">
        <v>45937</v>
      </c>
      <c r="H1435" s="234" t="n">
        <v>45940</v>
      </c>
      <c r="I1435" t="inlineStr">
        <is>
          <t>HTL</t>
        </is>
      </c>
      <c r="J1435">
        <f>_xlfn.XLOOKUP(I1435,AS:AS,AU:AU)</f>
        <v/>
      </c>
      <c r="K1435" t="inlineStr">
        <is>
          <t>USD</t>
        </is>
      </c>
      <c r="L1435" s="238" t="n">
        <v>2065.28</v>
      </c>
      <c r="M1435">
        <f>L1435*_xlfn.XLOOKUP(K1435,AM:AM,AN:AN)</f>
        <v/>
      </c>
      <c r="N1435">
        <f>L1435*_xlfn.XLOOKUP(K1435,AM:AM,AO:AO)</f>
        <v/>
      </c>
      <c r="O1435" s="238" t="n">
        <v>239.57</v>
      </c>
      <c r="P1435">
        <f>O1435*_xlfn.XLOOKUP(K1435,AM:AM,AN:AN)</f>
        <v/>
      </c>
      <c r="Q1435">
        <f>O1435*_xlfn.XLOOKUP(K1435,AM:AM,AO:AO)</f>
        <v/>
      </c>
      <c r="R1435">
        <f>_xlfn.XLOOKUP(E1435,AF:AF,AG:AG)</f>
        <v/>
      </c>
      <c r="S1435">
        <f>_xlfn.XLOOKUP(E1435,AF:AF,AI:AI)</f>
        <v/>
      </c>
      <c r="T1435">
        <f>WEEKNUM(G1435)</f>
        <v/>
      </c>
      <c r="U1435">
        <f>YEAR(G1435)</f>
        <v/>
      </c>
      <c r="V1435" s="117">
        <f>IFERROR(Q1435/N1435,"0")</f>
        <v/>
      </c>
    </row>
    <row r="1436">
      <c r="A1436">
        <f>_xlfn.XLOOKUP(D1436,BN:BN,BO:BO)</f>
        <v/>
      </c>
      <c r="B1436" t="inlineStr">
        <is>
          <t>LLC</t>
        </is>
      </c>
      <c r="C1436" t="n">
        <v>172</v>
      </c>
      <c r="D1436">
        <f>_xlfn.XLOOKUP(C1436,BH:BH,BI:BI)</f>
        <v/>
      </c>
      <c r="E1436" t="n">
        <v>25909</v>
      </c>
      <c r="F1436" t="inlineStr">
        <is>
          <t>MANDARIN ORIENTAL SINGAPORE</t>
        </is>
      </c>
      <c r="G1436" s="234" t="n">
        <v>45945</v>
      </c>
      <c r="H1436" s="234" t="n">
        <v>45948</v>
      </c>
      <c r="I1436" t="inlineStr">
        <is>
          <t>HTL</t>
        </is>
      </c>
      <c r="J1436">
        <f>_xlfn.XLOOKUP(I1436,AS:AS,AU:AU)</f>
        <v/>
      </c>
      <c r="K1436" t="inlineStr">
        <is>
          <t>USD</t>
        </is>
      </c>
      <c r="L1436" s="238" t="n">
        <v>1979.4</v>
      </c>
      <c r="M1436">
        <f>L1436*_xlfn.XLOOKUP(K1436,AM:AM,AN:AN)</f>
        <v/>
      </c>
      <c r="N1436">
        <f>L1436*_xlfn.XLOOKUP(K1436,AM:AM,AO:AO)</f>
        <v/>
      </c>
      <c r="O1436" s="238" t="n">
        <v>269.25</v>
      </c>
      <c r="P1436">
        <f>O1436*_xlfn.XLOOKUP(K1436,AM:AM,AN:AN)</f>
        <v/>
      </c>
      <c r="Q1436">
        <f>O1436*_xlfn.XLOOKUP(K1436,AM:AM,AO:AO)</f>
        <v/>
      </c>
      <c r="R1436">
        <f>_xlfn.XLOOKUP(E1436,AF:AF,AG:AG)</f>
        <v/>
      </c>
      <c r="S1436">
        <f>_xlfn.XLOOKUP(E1436,AF:AF,AI:AI)</f>
        <v/>
      </c>
      <c r="T1436">
        <f>WEEKNUM(G1436)</f>
        <v/>
      </c>
      <c r="U1436">
        <f>YEAR(G1436)</f>
        <v/>
      </c>
      <c r="V1436" s="117">
        <f>IFERROR(Q1436/N1436,"0")</f>
        <v/>
      </c>
    </row>
    <row r="1437">
      <c r="A1437">
        <f>_xlfn.XLOOKUP(D1437,BN:BN,BO:BO)</f>
        <v/>
      </c>
      <c r="B1437" t="inlineStr">
        <is>
          <t>LLC</t>
        </is>
      </c>
      <c r="C1437" t="n">
        <v>172</v>
      </c>
      <c r="D1437">
        <f>_xlfn.XLOOKUP(C1437,BH:BH,BI:BI)</f>
        <v/>
      </c>
      <c r="E1437" t="n">
        <v>25910</v>
      </c>
      <c r="F1437" t="inlineStr">
        <is>
          <t>PENINSULA HONG KONG</t>
        </is>
      </c>
      <c r="G1437" s="234" t="n">
        <v>45958</v>
      </c>
      <c r="H1437" s="234" t="n">
        <v>45961</v>
      </c>
      <c r="I1437" t="inlineStr">
        <is>
          <t>HTL</t>
        </is>
      </c>
      <c r="J1437">
        <f>_xlfn.XLOOKUP(I1437,AS:AS,AU:AU)</f>
        <v/>
      </c>
      <c r="K1437" t="inlineStr">
        <is>
          <t>USD</t>
        </is>
      </c>
      <c r="L1437" s="238" t="n">
        <v>2600</v>
      </c>
      <c r="M1437">
        <f>L1437*_xlfn.XLOOKUP(K1437,AM:AM,AN:AN)</f>
        <v/>
      </c>
      <c r="N1437">
        <f>L1437*_xlfn.XLOOKUP(K1437,AM:AM,AO:AO)</f>
        <v/>
      </c>
      <c r="O1437" s="238" t="n">
        <v>277.43</v>
      </c>
      <c r="P1437">
        <f>O1437*_xlfn.XLOOKUP(K1437,AM:AM,AN:AN)</f>
        <v/>
      </c>
      <c r="Q1437">
        <f>O1437*_xlfn.XLOOKUP(K1437,AM:AM,AO:AO)</f>
        <v/>
      </c>
      <c r="R1437">
        <f>_xlfn.XLOOKUP(E1437,AF:AF,AG:AG)</f>
        <v/>
      </c>
      <c r="S1437">
        <f>_xlfn.XLOOKUP(E1437,AF:AF,AI:AI)</f>
        <v/>
      </c>
      <c r="T1437">
        <f>WEEKNUM(G1437)</f>
        <v/>
      </c>
      <c r="U1437">
        <f>YEAR(G1437)</f>
        <v/>
      </c>
      <c r="V1437" s="117">
        <f>IFERROR(Q1437/N1437,"0")</f>
        <v/>
      </c>
    </row>
    <row r="1438">
      <c r="A1438">
        <f>_xlfn.XLOOKUP(D1438,BN:BN,BO:BO)</f>
        <v/>
      </c>
      <c r="B1438" t="inlineStr">
        <is>
          <t>LLC</t>
        </is>
      </c>
      <c r="C1438" t="n">
        <v>172</v>
      </c>
      <c r="D1438">
        <f>_xlfn.XLOOKUP(C1438,BH:BH,BI:BI)</f>
        <v/>
      </c>
      <c r="E1438" t="n">
        <v>25911</v>
      </c>
      <c r="F1438" t="inlineStr">
        <is>
          <t xml:space="preserve">AMANJIWO </t>
        </is>
      </c>
      <c r="G1438" s="234" t="n">
        <v>45952</v>
      </c>
      <c r="H1438" s="234" t="n">
        <v>45955</v>
      </c>
      <c r="I1438" t="inlineStr">
        <is>
          <t>HTL</t>
        </is>
      </c>
      <c r="J1438">
        <f>_xlfn.XLOOKUP(I1438,AS:AS,AU:AU)</f>
        <v/>
      </c>
      <c r="K1438" t="inlineStr">
        <is>
          <t>USD</t>
        </is>
      </c>
      <c r="L1438" s="238" t="n">
        <v>5324.99</v>
      </c>
      <c r="M1438">
        <f>L1438*_xlfn.XLOOKUP(K1438,AM:AM,AN:AN)</f>
        <v/>
      </c>
      <c r="N1438">
        <f>L1438*_xlfn.XLOOKUP(K1438,AM:AM,AO:AO)</f>
        <v/>
      </c>
      <c r="O1438" s="238" t="n">
        <v>380.08</v>
      </c>
      <c r="P1438">
        <f>O1438*_xlfn.XLOOKUP(K1438,AM:AM,AN:AN)</f>
        <v/>
      </c>
      <c r="Q1438">
        <f>O1438*_xlfn.XLOOKUP(K1438,AM:AM,AO:AO)</f>
        <v/>
      </c>
      <c r="R1438">
        <f>_xlfn.XLOOKUP(E1438,AF:AF,AG:AG)</f>
        <v/>
      </c>
      <c r="S1438">
        <f>_xlfn.XLOOKUP(E1438,AF:AF,AI:AI)</f>
        <v/>
      </c>
      <c r="T1438">
        <f>WEEKNUM(G1438)</f>
        <v/>
      </c>
      <c r="U1438">
        <f>YEAR(G1438)</f>
        <v/>
      </c>
      <c r="V1438" s="117">
        <f>IFERROR(Q1438/N1438,"0")</f>
        <v/>
      </c>
    </row>
    <row r="1439">
      <c r="A1439">
        <f>_xlfn.XLOOKUP(D1439,BN:BN,BO:BO)</f>
        <v/>
      </c>
      <c r="B1439" t="inlineStr">
        <is>
          <t>LLC</t>
        </is>
      </c>
      <c r="C1439" t="n">
        <v>172</v>
      </c>
      <c r="D1439">
        <f>_xlfn.XLOOKUP(C1439,BH:BH,BI:BI)</f>
        <v/>
      </c>
      <c r="E1439" t="n">
        <v>25908</v>
      </c>
      <c r="F1439" t="inlineStr">
        <is>
          <t>MANDAPA RITZ CARLTON</t>
        </is>
      </c>
      <c r="G1439" s="234" t="n">
        <v>45955</v>
      </c>
      <c r="H1439" s="234" t="n">
        <v>45958</v>
      </c>
      <c r="I1439" t="inlineStr">
        <is>
          <t>HTL</t>
        </is>
      </c>
      <c r="J1439">
        <f>_xlfn.XLOOKUP(I1439,AS:AS,AU:AU)</f>
        <v/>
      </c>
      <c r="K1439" t="inlineStr">
        <is>
          <t>USD</t>
        </is>
      </c>
      <c r="L1439" s="238" t="n">
        <v>2523.46</v>
      </c>
      <c r="M1439">
        <f>L1439*_xlfn.XLOOKUP(K1439,AM:AM,AN:AN)</f>
        <v/>
      </c>
      <c r="N1439">
        <f>L1439*_xlfn.XLOOKUP(K1439,AM:AM,AO:AO)</f>
        <v/>
      </c>
      <c r="O1439" s="238" t="n">
        <v>195.26</v>
      </c>
      <c r="P1439">
        <f>O1439*_xlfn.XLOOKUP(K1439,AM:AM,AN:AN)</f>
        <v/>
      </c>
      <c r="Q1439">
        <f>O1439*_xlfn.XLOOKUP(K1439,AM:AM,AO:AO)</f>
        <v/>
      </c>
      <c r="R1439">
        <f>_xlfn.XLOOKUP(E1439,AF:AF,AG:AG)</f>
        <v/>
      </c>
      <c r="S1439">
        <f>_xlfn.XLOOKUP(E1439,AF:AF,AI:AI)</f>
        <v/>
      </c>
      <c r="T1439">
        <f>WEEKNUM(G1439)</f>
        <v/>
      </c>
      <c r="U1439">
        <f>YEAR(G1439)</f>
        <v/>
      </c>
      <c r="V1439" s="117">
        <f>IFERROR(Q1439/N1439,"0")</f>
        <v/>
      </c>
    </row>
    <row r="1440">
      <c r="A1440">
        <f>_xlfn.XLOOKUP(D1440,BN:BN,BO:BO)</f>
        <v/>
      </c>
      <c r="B1440" t="inlineStr">
        <is>
          <t>LLC</t>
        </is>
      </c>
      <c r="C1440" t="n">
        <v>172</v>
      </c>
      <c r="D1440">
        <f>_xlfn.XLOOKUP(C1440,BH:BH,BI:BI)</f>
        <v/>
      </c>
      <c r="E1440" t="n">
        <v>0</v>
      </c>
      <c r="F1440" t="inlineStr">
        <is>
          <t>VUELOS</t>
        </is>
      </c>
      <c r="G1440" s="234" t="n">
        <v>45937</v>
      </c>
      <c r="H1440" s="234" t="n">
        <v>45961</v>
      </c>
      <c r="I1440" t="inlineStr">
        <is>
          <t>HPS</t>
        </is>
      </c>
      <c r="J1440">
        <f>_xlfn.XLOOKUP(I1440,AS:AS,AU:AU)</f>
        <v/>
      </c>
      <c r="K1440" t="inlineStr">
        <is>
          <t>USD</t>
        </is>
      </c>
      <c r="L1440" s="238" t="n">
        <v>70</v>
      </c>
      <c r="M1440">
        <f>L1440*_xlfn.XLOOKUP(K1440,AM:AM,AN:AN)</f>
        <v/>
      </c>
      <c r="N1440">
        <f>L1440*_xlfn.XLOOKUP(K1440,AM:AM,AO:AO)</f>
        <v/>
      </c>
      <c r="O1440" s="238" t="n">
        <v>70</v>
      </c>
      <c r="P1440">
        <f>O1440*_xlfn.XLOOKUP(K1440,AM:AM,AN:AN)</f>
        <v/>
      </c>
      <c r="Q1440">
        <f>O1440*_xlfn.XLOOKUP(K1440,AM:AM,AO:AO)</f>
        <v/>
      </c>
      <c r="R1440">
        <f>_xlfn.XLOOKUP(E1440,AF:AF,AG:AG)</f>
        <v/>
      </c>
      <c r="S1440">
        <f>_xlfn.XLOOKUP(E1440,AF:AF,AI:AI)</f>
        <v/>
      </c>
      <c r="T1440">
        <f>WEEKNUM(G1440)</f>
        <v/>
      </c>
      <c r="U1440">
        <f>YEAR(G1440)</f>
        <v/>
      </c>
      <c r="V1440" s="117">
        <f>IFERROR(Q1440/N1440,"0")</f>
        <v/>
      </c>
    </row>
    <row r="1441">
      <c r="A1441">
        <f>_xlfn.XLOOKUP(D1441,BN:BN,BO:BO)</f>
        <v/>
      </c>
      <c r="B1441" t="inlineStr">
        <is>
          <t>LLC</t>
        </is>
      </c>
      <c r="C1441" t="n">
        <v>172</v>
      </c>
      <c r="D1441">
        <f>_xlfn.XLOOKUP(C1441,BH:BH,BI:BI)</f>
        <v/>
      </c>
      <c r="E1441" t="n">
        <v>28282</v>
      </c>
      <c r="F1441" t="inlineStr">
        <is>
          <t>HYATT INCHEON 31 OCT - 1 NOC</t>
        </is>
      </c>
      <c r="G1441" s="234" t="n">
        <v>45961</v>
      </c>
      <c r="H1441" s="234" t="n">
        <v>45962</v>
      </c>
      <c r="I1441" t="inlineStr">
        <is>
          <t>HTL</t>
        </is>
      </c>
      <c r="J1441">
        <f>_xlfn.XLOOKUP(I1441,AS:AS,AU:AU)</f>
        <v/>
      </c>
      <c r="K1441" t="inlineStr">
        <is>
          <t>USD</t>
        </is>
      </c>
      <c r="L1441" s="238" t="n">
        <v>190</v>
      </c>
      <c r="M1441">
        <f>L1441*_xlfn.XLOOKUP(K1441,AM:AM,AN:AN)</f>
        <v/>
      </c>
      <c r="N1441">
        <f>L1441*_xlfn.XLOOKUP(K1441,AM:AM,AO:AO)</f>
        <v/>
      </c>
      <c r="O1441" s="238" t="n">
        <v>14.58</v>
      </c>
      <c r="P1441">
        <f>O1441*_xlfn.XLOOKUP(K1441,AM:AM,AN:AN)</f>
        <v/>
      </c>
      <c r="Q1441">
        <f>O1441*_xlfn.XLOOKUP(K1441,AM:AM,AO:AO)</f>
        <v/>
      </c>
      <c r="R1441">
        <f>_xlfn.XLOOKUP(E1441,AF:AF,AG:AG)</f>
        <v/>
      </c>
      <c r="S1441">
        <f>_xlfn.XLOOKUP(E1441,AF:AF,AI:AI)</f>
        <v/>
      </c>
      <c r="T1441">
        <f>WEEKNUM(G1441)</f>
        <v/>
      </c>
      <c r="U1441">
        <f>YEAR(G1441)</f>
        <v/>
      </c>
      <c r="V1441" s="117">
        <f>IFERROR(Q1441/N1441,"0")</f>
        <v/>
      </c>
    </row>
    <row r="1442">
      <c r="A1442">
        <f>_xlfn.XLOOKUP(D1442,BN:BN,BO:BO)</f>
        <v/>
      </c>
      <c r="B1442" t="inlineStr">
        <is>
          <t>LLC</t>
        </is>
      </c>
      <c r="C1442" t="n">
        <v>172</v>
      </c>
      <c r="D1442">
        <f>_xlfn.XLOOKUP(C1442,BH:BH,BI:BI)</f>
        <v/>
      </c>
      <c r="E1442" t="n">
        <v>28539</v>
      </c>
      <c r="F1442" t="inlineStr">
        <is>
          <t>TOUR HONG KONG - CHINA A LA CARTA</t>
        </is>
      </c>
      <c r="G1442" s="234" t="n">
        <v>45958</v>
      </c>
      <c r="H1442" s="234" t="n">
        <v>45961</v>
      </c>
      <c r="I1442" t="inlineStr">
        <is>
          <t>PKT</t>
        </is>
      </c>
      <c r="J1442">
        <f>_xlfn.XLOOKUP(I1442,AS:AS,AU:AU)</f>
        <v/>
      </c>
      <c r="K1442" t="inlineStr">
        <is>
          <t>USD</t>
        </is>
      </c>
      <c r="L1442" s="238" t="n">
        <v>1347</v>
      </c>
      <c r="M1442">
        <f>L1442*_xlfn.XLOOKUP(K1442,AM:AM,AN:AN)</f>
        <v/>
      </c>
      <c r="N1442">
        <f>L1442*_xlfn.XLOOKUP(K1442,AM:AM,AO:AO)</f>
        <v/>
      </c>
      <c r="O1442" s="238" t="n">
        <v>135</v>
      </c>
      <c r="P1442">
        <f>O1442*_xlfn.XLOOKUP(K1442,AM:AM,AN:AN)</f>
        <v/>
      </c>
      <c r="Q1442">
        <f>O1442*_xlfn.XLOOKUP(K1442,AM:AM,AO:AO)</f>
        <v/>
      </c>
      <c r="R1442">
        <f>_xlfn.XLOOKUP(E1442,AF:AF,AG:AG)</f>
        <v/>
      </c>
      <c r="S1442">
        <f>_xlfn.XLOOKUP(E1442,AF:AF,AI:AI)</f>
        <v/>
      </c>
      <c r="T1442">
        <f>WEEKNUM(G1442)</f>
        <v/>
      </c>
      <c r="U1442">
        <f>YEAR(G1442)</f>
        <v/>
      </c>
      <c r="V1442" s="117">
        <f>IFERROR(Q1442/N1442,"0")</f>
        <v/>
      </c>
    </row>
    <row r="1443">
      <c r="A1443">
        <f>_xlfn.XLOOKUP(D1443,BN:BN,BO:BO)</f>
        <v/>
      </c>
      <c r="B1443" t="inlineStr">
        <is>
          <t>LLC</t>
        </is>
      </c>
      <c r="C1443" t="n">
        <v>172</v>
      </c>
      <c r="D1443">
        <f>_xlfn.XLOOKUP(C1443,BH:BH,BI:BI)</f>
        <v/>
      </c>
      <c r="E1443" t="n">
        <v>28731</v>
      </c>
      <c r="F1443" t="inlineStr">
        <is>
          <t>SERVICIOS SINGAPUR</t>
        </is>
      </c>
      <c r="G1443" s="234" t="n">
        <v>45945</v>
      </c>
      <c r="H1443" s="234" t="n">
        <v>45946</v>
      </c>
      <c r="I1443" t="inlineStr">
        <is>
          <t>HTL</t>
        </is>
      </c>
      <c r="J1443">
        <f>_xlfn.XLOOKUP(I1443,AS:AS,AU:AU)</f>
        <v/>
      </c>
      <c r="K1443" t="inlineStr">
        <is>
          <t>USD</t>
        </is>
      </c>
      <c r="L1443" s="238" t="n">
        <v>1019</v>
      </c>
      <c r="M1443">
        <f>L1443*_xlfn.XLOOKUP(K1443,AM:AM,AN:AN)</f>
        <v/>
      </c>
      <c r="N1443">
        <f>L1443*_xlfn.XLOOKUP(K1443,AM:AM,AO:AO)</f>
        <v/>
      </c>
      <c r="O1443" s="238" t="n">
        <v>89</v>
      </c>
      <c r="P1443">
        <f>O1443*_xlfn.XLOOKUP(K1443,AM:AM,AN:AN)</f>
        <v/>
      </c>
      <c r="Q1443">
        <f>O1443*_xlfn.XLOOKUP(K1443,AM:AM,AO:AO)</f>
        <v/>
      </c>
      <c r="R1443">
        <f>_xlfn.XLOOKUP(E1443,AF:AF,AG:AG)</f>
        <v/>
      </c>
      <c r="S1443">
        <f>_xlfn.XLOOKUP(E1443,AF:AF,AI:AI)</f>
        <v/>
      </c>
      <c r="T1443">
        <f>WEEKNUM(G1443)</f>
        <v/>
      </c>
      <c r="U1443">
        <f>YEAR(G1443)</f>
        <v/>
      </c>
      <c r="V1443" s="117">
        <f>IFERROR(Q1443/N1443,"0")</f>
        <v/>
      </c>
    </row>
    <row r="1444">
      <c r="A1444">
        <f>_xlfn.XLOOKUP(D1444,BN:BN,BO:BO)</f>
        <v/>
      </c>
      <c r="B1444" t="inlineStr">
        <is>
          <t>LLC</t>
        </is>
      </c>
      <c r="C1444" t="n">
        <v>173</v>
      </c>
      <c r="D1444">
        <f>_xlfn.XLOOKUP(C1444,BH:BH,BI:BI)</f>
        <v/>
      </c>
      <c r="E1444" t="n">
        <v>25912</v>
      </c>
      <c r="F1444" t="inlineStr">
        <is>
          <t>VUELO OSAKA - SEUL</t>
        </is>
      </c>
      <c r="G1444" s="234" t="n">
        <v>45866</v>
      </c>
      <c r="H1444" s="234" t="n">
        <v>45866</v>
      </c>
      <c r="I1444" t="inlineStr">
        <is>
          <t>VLO</t>
        </is>
      </c>
      <c r="J1444">
        <f>_xlfn.XLOOKUP(I1444,AS:AS,AU:AU)</f>
        <v/>
      </c>
      <c r="K1444" t="inlineStr">
        <is>
          <t>USD</t>
        </is>
      </c>
      <c r="L1444" s="238" t="n">
        <v>1612.8</v>
      </c>
      <c r="M1444">
        <f>L1444*_xlfn.XLOOKUP(K1444,AM:AM,AN:AN)</f>
        <v/>
      </c>
      <c r="N1444">
        <f>L1444*_xlfn.XLOOKUP(K1444,AM:AM,AO:AO)</f>
        <v/>
      </c>
      <c r="O1444" s="238" t="n">
        <v>0</v>
      </c>
      <c r="P1444">
        <f>O1444*_xlfn.XLOOKUP(K1444,AM:AM,AN:AN)</f>
        <v/>
      </c>
      <c r="Q1444">
        <f>O1444*_xlfn.XLOOKUP(K1444,AM:AM,AO:AO)</f>
        <v/>
      </c>
      <c r="R1444">
        <f>_xlfn.XLOOKUP(E1444,AF:AF,AG:AG)</f>
        <v/>
      </c>
      <c r="S1444">
        <f>_xlfn.XLOOKUP(E1444,AF:AF,AI:AI)</f>
        <v/>
      </c>
      <c r="T1444">
        <f>WEEKNUM(G1444)</f>
        <v/>
      </c>
      <c r="U1444">
        <f>YEAR(G1444)</f>
        <v/>
      </c>
      <c r="V1444" s="117">
        <f>IFERROR(Q1444/N1444,"0")</f>
        <v/>
      </c>
    </row>
    <row r="1445">
      <c r="A1445">
        <f>_xlfn.XLOOKUP(D1445,BN:BN,BO:BO)</f>
        <v/>
      </c>
      <c r="B1445" t="inlineStr">
        <is>
          <t>LLC</t>
        </is>
      </c>
      <c r="C1445" t="n">
        <v>173</v>
      </c>
      <c r="D1445">
        <f>_xlfn.XLOOKUP(C1445,BH:BH,BI:BI)</f>
        <v/>
      </c>
      <c r="E1445" t="n">
        <v>0</v>
      </c>
      <c r="F1445" t="inlineStr">
        <is>
          <t>FEE POR EMISION</t>
        </is>
      </c>
      <c r="G1445" s="234" t="n">
        <v>45866</v>
      </c>
      <c r="H1445" s="234" t="n">
        <v>45866</v>
      </c>
      <c r="I1445" t="inlineStr">
        <is>
          <t>HPS</t>
        </is>
      </c>
      <c r="J1445">
        <f>_xlfn.XLOOKUP(I1445,AS:AS,AU:AU)</f>
        <v/>
      </c>
      <c r="K1445" t="inlineStr">
        <is>
          <t>USD</t>
        </is>
      </c>
      <c r="L1445" s="238" t="n">
        <v>140.4</v>
      </c>
      <c r="M1445">
        <f>L1445*_xlfn.XLOOKUP(K1445,AM:AM,AN:AN)</f>
        <v/>
      </c>
      <c r="N1445">
        <f>L1445*_xlfn.XLOOKUP(K1445,AM:AM,AO:AO)</f>
        <v/>
      </c>
      <c r="O1445" s="238" t="n">
        <v>140.4</v>
      </c>
      <c r="P1445">
        <f>O1445*_xlfn.XLOOKUP(K1445,AM:AM,AN:AN)</f>
        <v/>
      </c>
      <c r="Q1445">
        <f>O1445*_xlfn.XLOOKUP(K1445,AM:AM,AO:AO)</f>
        <v/>
      </c>
      <c r="R1445">
        <f>_xlfn.XLOOKUP(E1445,AF:AF,AG:AG)</f>
        <v/>
      </c>
      <c r="S1445">
        <f>_xlfn.XLOOKUP(E1445,AF:AF,AI:AI)</f>
        <v/>
      </c>
      <c r="T1445">
        <f>WEEKNUM(G1445)</f>
        <v/>
      </c>
      <c r="U1445">
        <f>YEAR(G1445)</f>
        <v/>
      </c>
      <c r="V1445" s="117">
        <f>IFERROR(Q1445/N1445,"0")</f>
        <v/>
      </c>
    </row>
    <row r="1446">
      <c r="A1446">
        <f>_xlfn.XLOOKUP(D1446,BN:BN,BO:BO)</f>
        <v/>
      </c>
      <c r="B1446" t="inlineStr">
        <is>
          <t>LLC</t>
        </is>
      </c>
      <c r="C1446" t="n">
        <v>173</v>
      </c>
      <c r="D1446">
        <f>_xlfn.XLOOKUP(C1446,BH:BH,BI:BI)</f>
        <v/>
      </c>
      <c r="E1446" t="n">
        <v>25907</v>
      </c>
      <c r="F1446" t="inlineStr">
        <is>
          <t>THE OKURA 20-21</t>
        </is>
      </c>
      <c r="G1446" s="234" t="n">
        <v>45858</v>
      </c>
      <c r="H1446" s="234" t="n">
        <v>45859</v>
      </c>
      <c r="I1446" t="inlineStr">
        <is>
          <t>HTL</t>
        </is>
      </c>
      <c r="J1446">
        <f>_xlfn.XLOOKUP(I1446,AS:AS,AU:AU)</f>
        <v/>
      </c>
      <c r="K1446" t="inlineStr">
        <is>
          <t>USD</t>
        </is>
      </c>
      <c r="L1446" s="238" t="n">
        <v>1066.56</v>
      </c>
      <c r="M1446">
        <f>L1446*_xlfn.XLOOKUP(K1446,AM:AM,AN:AN)</f>
        <v/>
      </c>
      <c r="N1446">
        <f>L1446*_xlfn.XLOOKUP(K1446,AM:AM,AO:AO)</f>
        <v/>
      </c>
      <c r="O1446" s="238" t="n">
        <v>79.06</v>
      </c>
      <c r="P1446">
        <f>O1446*_xlfn.XLOOKUP(K1446,AM:AM,AN:AN)</f>
        <v/>
      </c>
      <c r="Q1446">
        <f>O1446*_xlfn.XLOOKUP(K1446,AM:AM,AO:AO)</f>
        <v/>
      </c>
      <c r="R1446">
        <f>_xlfn.XLOOKUP(E1446,AF:AF,AG:AG)</f>
        <v/>
      </c>
      <c r="S1446">
        <f>_xlfn.XLOOKUP(E1446,AF:AF,AI:AI)</f>
        <v/>
      </c>
      <c r="T1446">
        <f>WEEKNUM(G1446)</f>
        <v/>
      </c>
      <c r="U1446">
        <f>YEAR(G1446)</f>
        <v/>
      </c>
      <c r="V1446" s="117">
        <f>IFERROR(Q1446/N1446,"0")</f>
        <v/>
      </c>
    </row>
    <row r="1447">
      <c r="A1447">
        <f>_xlfn.XLOOKUP(D1447,BN:BN,BO:BO)</f>
        <v/>
      </c>
      <c r="B1447" t="inlineStr">
        <is>
          <t>LLC</t>
        </is>
      </c>
      <c r="C1447" t="n">
        <v>173</v>
      </c>
      <c r="D1447">
        <f>_xlfn.XLOOKUP(C1447,BH:BH,BI:BI)</f>
        <v/>
      </c>
      <c r="E1447" t="n">
        <v>24989</v>
      </c>
      <c r="F1447" t="inlineStr">
        <is>
          <t>HYATT CENTRIC KANAZAWA 21-23</t>
        </is>
      </c>
      <c r="G1447" s="234" t="n">
        <v>45860</v>
      </c>
      <c r="H1447" s="234" t="n">
        <v>45861</v>
      </c>
      <c r="I1447" t="inlineStr">
        <is>
          <t>HTL</t>
        </is>
      </c>
      <c r="J1447">
        <f>_xlfn.XLOOKUP(I1447,AS:AS,AU:AU)</f>
        <v/>
      </c>
      <c r="K1447" t="inlineStr">
        <is>
          <t>USD</t>
        </is>
      </c>
      <c r="L1447" s="238" t="n">
        <v>615.66</v>
      </c>
      <c r="M1447">
        <f>L1447*_xlfn.XLOOKUP(K1447,AM:AM,AN:AN)</f>
        <v/>
      </c>
      <c r="N1447">
        <f>L1447*_xlfn.XLOOKUP(K1447,AM:AM,AO:AO)</f>
        <v/>
      </c>
      <c r="O1447" s="238" t="n">
        <v>42.66</v>
      </c>
      <c r="P1447">
        <f>O1447*_xlfn.XLOOKUP(K1447,AM:AM,AN:AN)</f>
        <v/>
      </c>
      <c r="Q1447">
        <f>O1447*_xlfn.XLOOKUP(K1447,AM:AM,AO:AO)</f>
        <v/>
      </c>
      <c r="R1447">
        <f>_xlfn.XLOOKUP(E1447,AF:AF,AG:AG)</f>
        <v/>
      </c>
      <c r="S1447">
        <f>_xlfn.XLOOKUP(E1447,AF:AF,AI:AI)</f>
        <v/>
      </c>
      <c r="T1447">
        <f>WEEKNUM(G1447)</f>
        <v/>
      </c>
      <c r="U1447">
        <f>YEAR(G1447)</f>
        <v/>
      </c>
      <c r="V1447" s="117">
        <f>IFERROR(Q1447/N1447,"0")</f>
        <v/>
      </c>
    </row>
    <row r="1448">
      <c r="A1448">
        <f>_xlfn.XLOOKUP(D1448,BN:BN,BO:BO)</f>
        <v/>
      </c>
      <c r="B1448" t="inlineStr">
        <is>
          <t>LLC</t>
        </is>
      </c>
      <c r="C1448" t="n">
        <v>173</v>
      </c>
      <c r="D1448">
        <f>_xlfn.XLOOKUP(C1448,BH:BH,BI:BI)</f>
        <v/>
      </c>
      <c r="E1448" t="n">
        <v>25907</v>
      </c>
      <c r="F1448" t="inlineStr">
        <is>
          <t>THE OKURA TOKYO 17-20</t>
        </is>
      </c>
      <c r="G1448" s="234" t="n">
        <v>45855</v>
      </c>
      <c r="H1448" s="234" t="n">
        <v>45858</v>
      </c>
      <c r="I1448" t="inlineStr">
        <is>
          <t>HTL</t>
        </is>
      </c>
      <c r="J1448">
        <f>_xlfn.XLOOKUP(I1448,AS:AS,AU:AU)</f>
        <v/>
      </c>
      <c r="K1448" t="inlineStr">
        <is>
          <t>USD</t>
        </is>
      </c>
      <c r="L1448" s="238" t="n">
        <v>2974.88</v>
      </c>
      <c r="M1448">
        <f>L1448*_xlfn.XLOOKUP(K1448,AM:AM,AN:AN)</f>
        <v/>
      </c>
      <c r="N1448">
        <f>L1448*_xlfn.XLOOKUP(K1448,AM:AM,AO:AO)</f>
        <v/>
      </c>
      <c r="O1448" s="238" t="n">
        <v>226.34</v>
      </c>
      <c r="P1448">
        <f>O1448*_xlfn.XLOOKUP(K1448,AM:AM,AN:AN)</f>
        <v/>
      </c>
      <c r="Q1448">
        <f>O1448*_xlfn.XLOOKUP(K1448,AM:AM,AO:AO)</f>
        <v/>
      </c>
      <c r="R1448">
        <f>_xlfn.XLOOKUP(E1448,AF:AF,AG:AG)</f>
        <v/>
      </c>
      <c r="S1448">
        <f>_xlfn.XLOOKUP(E1448,AF:AF,AI:AI)</f>
        <v/>
      </c>
      <c r="T1448">
        <f>WEEKNUM(G1448)</f>
        <v/>
      </c>
      <c r="U1448">
        <f>YEAR(G1448)</f>
        <v/>
      </c>
      <c r="V1448" s="117">
        <f>IFERROR(Q1448/N1448,"0")</f>
        <v/>
      </c>
    </row>
    <row r="1449">
      <c r="A1449">
        <f>_xlfn.XLOOKUP(D1449,BN:BN,BO:BO)</f>
        <v/>
      </c>
      <c r="B1449" t="inlineStr">
        <is>
          <t>LLC</t>
        </is>
      </c>
      <c r="C1449" t="n">
        <v>173</v>
      </c>
      <c r="D1449">
        <f>_xlfn.XLOOKUP(C1449,BH:BH,BI:BI)</f>
        <v/>
      </c>
      <c r="E1449" t="n">
        <v>26070</v>
      </c>
      <c r="F1449" t="inlineStr">
        <is>
          <t>FOUR SEASONS SEOUL - 28-.31</t>
        </is>
      </c>
      <c r="G1449" s="234" t="n">
        <v>45866</v>
      </c>
      <c r="H1449" s="234" t="n">
        <v>45869</v>
      </c>
      <c r="I1449" t="inlineStr">
        <is>
          <t>HTL</t>
        </is>
      </c>
      <c r="J1449">
        <f>_xlfn.XLOOKUP(I1449,AS:AS,AU:AU)</f>
        <v/>
      </c>
      <c r="K1449" t="inlineStr">
        <is>
          <t>USD</t>
        </is>
      </c>
      <c r="L1449" s="238" t="n">
        <v>2775.18</v>
      </c>
      <c r="M1449">
        <f>L1449*_xlfn.XLOOKUP(K1449,AM:AM,AN:AN)</f>
        <v/>
      </c>
      <c r="N1449">
        <f>L1449*_xlfn.XLOOKUP(K1449,AM:AM,AO:AO)</f>
        <v/>
      </c>
      <c r="O1449" s="238" t="n">
        <v>263.42</v>
      </c>
      <c r="P1449">
        <f>O1449*_xlfn.XLOOKUP(K1449,AM:AM,AN:AN)</f>
        <v/>
      </c>
      <c r="Q1449">
        <f>O1449*_xlfn.XLOOKUP(K1449,AM:AM,AO:AO)</f>
        <v/>
      </c>
      <c r="R1449">
        <f>_xlfn.XLOOKUP(E1449,AF:AF,AG:AG)</f>
        <v/>
      </c>
      <c r="S1449">
        <f>_xlfn.XLOOKUP(E1449,AF:AF,AI:AI)</f>
        <v/>
      </c>
      <c r="T1449">
        <f>WEEKNUM(G1449)</f>
        <v/>
      </c>
      <c r="U1449">
        <f>YEAR(G1449)</f>
        <v/>
      </c>
      <c r="V1449" s="117">
        <f>IFERROR(Q1449/N1449,"0")</f>
        <v/>
      </c>
    </row>
    <row r="1450">
      <c r="A1450">
        <f>_xlfn.XLOOKUP(D1450,BN:BN,BO:BO)</f>
        <v/>
      </c>
      <c r="B1450" t="inlineStr">
        <is>
          <t>LLC</t>
        </is>
      </c>
      <c r="C1450" t="n">
        <v>173</v>
      </c>
      <c r="D1450">
        <f>_xlfn.XLOOKUP(C1450,BH:BH,BI:BI)</f>
        <v/>
      </c>
      <c r="E1450" t="n">
        <v>25360</v>
      </c>
      <c r="F1450" t="inlineStr">
        <is>
          <t>SERVICIOS TERRESTRES JAPON</t>
        </is>
      </c>
      <c r="G1450" s="234" t="n">
        <v>45855</v>
      </c>
      <c r="H1450" s="234" t="n">
        <v>45866</v>
      </c>
      <c r="I1450" t="inlineStr">
        <is>
          <t>PKT</t>
        </is>
      </c>
      <c r="J1450">
        <f>_xlfn.XLOOKUP(I1450,AS:AS,AU:AU)</f>
        <v/>
      </c>
      <c r="K1450" t="inlineStr">
        <is>
          <t>USD</t>
        </is>
      </c>
      <c r="L1450" s="238" t="n">
        <v>17038</v>
      </c>
      <c r="M1450">
        <f>L1450*_xlfn.XLOOKUP(K1450,AM:AM,AN:AN)</f>
        <v/>
      </c>
      <c r="N1450">
        <f>L1450*_xlfn.XLOOKUP(K1450,AM:AM,AO:AO)</f>
        <v/>
      </c>
      <c r="O1450" s="238" t="n">
        <v>1453.77</v>
      </c>
      <c r="P1450">
        <f>O1450*_xlfn.XLOOKUP(K1450,AM:AM,AN:AN)</f>
        <v/>
      </c>
      <c r="Q1450">
        <f>O1450*_xlfn.XLOOKUP(K1450,AM:AM,AO:AO)</f>
        <v/>
      </c>
      <c r="R1450">
        <f>_xlfn.XLOOKUP(E1450,AF:AF,AG:AG)</f>
        <v/>
      </c>
      <c r="S1450">
        <f>_xlfn.XLOOKUP(E1450,AF:AF,AI:AI)</f>
        <v/>
      </c>
      <c r="T1450">
        <f>WEEKNUM(G1450)</f>
        <v/>
      </c>
      <c r="U1450">
        <f>YEAR(G1450)</f>
        <v/>
      </c>
      <c r="V1450" s="117">
        <f>IFERROR(Q1450/N1450,"0")</f>
        <v/>
      </c>
    </row>
    <row r="1451">
      <c r="A1451">
        <f>_xlfn.XLOOKUP(D1451,BN:BN,BO:BO)</f>
        <v/>
      </c>
      <c r="B1451" t="inlineStr">
        <is>
          <t>LLC</t>
        </is>
      </c>
      <c r="C1451" t="n">
        <v>173</v>
      </c>
      <c r="D1451">
        <f>_xlfn.XLOOKUP(C1451,BH:BH,BI:BI)</f>
        <v/>
      </c>
      <c r="E1451" t="n">
        <v>27261</v>
      </c>
      <c r="F1451" t="inlineStr">
        <is>
          <t>ACE HOTEL KYOTO 25-28</t>
        </is>
      </c>
      <c r="G1451" s="234" t="n">
        <v>45863</v>
      </c>
      <c r="H1451" s="234" t="n">
        <v>45866</v>
      </c>
      <c r="I1451" t="inlineStr">
        <is>
          <t>HTL</t>
        </is>
      </c>
      <c r="J1451">
        <f>_xlfn.XLOOKUP(I1451,AS:AS,AU:AU)</f>
        <v/>
      </c>
      <c r="K1451" t="inlineStr">
        <is>
          <t>USD</t>
        </is>
      </c>
      <c r="L1451" s="238" t="n">
        <v>2907.16</v>
      </c>
      <c r="M1451">
        <f>L1451*_xlfn.XLOOKUP(K1451,AM:AM,AN:AN)</f>
        <v/>
      </c>
      <c r="N1451">
        <f>L1451*_xlfn.XLOOKUP(K1451,AM:AM,AO:AO)</f>
        <v/>
      </c>
      <c r="O1451" s="238" t="n">
        <v>208.51</v>
      </c>
      <c r="P1451">
        <f>O1451*_xlfn.XLOOKUP(K1451,AM:AM,AN:AN)</f>
        <v/>
      </c>
      <c r="Q1451">
        <f>O1451*_xlfn.XLOOKUP(K1451,AM:AM,AO:AO)</f>
        <v/>
      </c>
      <c r="R1451">
        <f>_xlfn.XLOOKUP(E1451,AF:AF,AG:AG)</f>
        <v/>
      </c>
      <c r="S1451">
        <f>_xlfn.XLOOKUP(E1451,AF:AF,AI:AI)</f>
        <v/>
      </c>
      <c r="T1451">
        <f>WEEKNUM(G1451)</f>
        <v/>
      </c>
      <c r="U1451">
        <f>YEAR(G1451)</f>
        <v/>
      </c>
      <c r="V1451" s="117">
        <f>IFERROR(Q1451/N1451,"0")</f>
        <v/>
      </c>
    </row>
    <row r="1452">
      <c r="A1452">
        <f>_xlfn.XLOOKUP(D1452,BN:BN,BO:BO)</f>
        <v/>
      </c>
      <c r="B1452" t="inlineStr">
        <is>
          <t>LLC</t>
        </is>
      </c>
      <c r="C1452" t="n">
        <v>173</v>
      </c>
      <c r="D1452">
        <f>_xlfn.XLOOKUP(C1452,BH:BH,BI:BI)</f>
        <v/>
      </c>
      <c r="E1452" t="n">
        <v>25188</v>
      </c>
      <c r="F1452" t="inlineStr">
        <is>
          <t>Servicios Terrestres Seul</t>
        </is>
      </c>
      <c r="G1452" s="234" t="n">
        <v>45866</v>
      </c>
      <c r="H1452" s="234" t="n">
        <v>45869</v>
      </c>
      <c r="I1452" t="inlineStr">
        <is>
          <t>PKT</t>
        </is>
      </c>
      <c r="J1452">
        <f>_xlfn.XLOOKUP(I1452,AS:AS,AU:AU)</f>
        <v/>
      </c>
      <c r="K1452" t="inlineStr">
        <is>
          <t>USD</t>
        </is>
      </c>
      <c r="L1452" s="238" t="n">
        <v>1535</v>
      </c>
      <c r="M1452">
        <f>L1452*_xlfn.XLOOKUP(K1452,AM:AM,AN:AN)</f>
        <v/>
      </c>
      <c r="N1452">
        <f>L1452*_xlfn.XLOOKUP(K1452,AM:AM,AO:AO)</f>
        <v/>
      </c>
      <c r="O1452" s="238" t="n">
        <v>231</v>
      </c>
      <c r="P1452">
        <f>O1452*_xlfn.XLOOKUP(K1452,AM:AM,AN:AN)</f>
        <v/>
      </c>
      <c r="Q1452">
        <f>O1452*_xlfn.XLOOKUP(K1452,AM:AM,AO:AO)</f>
        <v/>
      </c>
      <c r="R1452">
        <f>_xlfn.XLOOKUP(E1452,AF:AF,AG:AG)</f>
        <v/>
      </c>
      <c r="S1452">
        <f>_xlfn.XLOOKUP(E1452,AF:AF,AI:AI)</f>
        <v/>
      </c>
      <c r="T1452">
        <f>WEEKNUM(G1452)</f>
        <v/>
      </c>
      <c r="U1452">
        <f>YEAR(G1452)</f>
        <v/>
      </c>
      <c r="V1452" s="117">
        <f>IFERROR(Q1452/N1452,"0")</f>
        <v/>
      </c>
    </row>
    <row r="1453">
      <c r="A1453">
        <f>_xlfn.XLOOKUP(D1453,BN:BN,BO:BO)</f>
        <v/>
      </c>
      <c r="B1453" t="inlineStr">
        <is>
          <t>LLC</t>
        </is>
      </c>
      <c r="C1453" t="n">
        <v>174</v>
      </c>
      <c r="D1453">
        <f>_xlfn.XLOOKUP(C1453,BH:BH,BI:BI)</f>
        <v/>
      </c>
      <c r="E1453" t="n">
        <v>24009</v>
      </c>
      <c r="F1453" t="inlineStr">
        <is>
          <t>Hospedaje con The Surrey</t>
        </is>
      </c>
      <c r="G1453" s="234" t="n">
        <v>45708</v>
      </c>
      <c r="H1453" s="234" t="n">
        <v>45714</v>
      </c>
      <c r="I1453" t="inlineStr">
        <is>
          <t>HTL</t>
        </is>
      </c>
      <c r="J1453">
        <f>_xlfn.XLOOKUP(I1453,AS:AS,AU:AU)</f>
        <v/>
      </c>
      <c r="K1453" t="inlineStr">
        <is>
          <t>USD</t>
        </is>
      </c>
      <c r="L1453" s="238" t="n">
        <v>8046.64</v>
      </c>
      <c r="M1453">
        <f>L1453*_xlfn.XLOOKUP(K1453,AM:AM,AN:AN)</f>
        <v/>
      </c>
      <c r="N1453">
        <f>L1453*_xlfn.XLOOKUP(K1453,AM:AM,AO:AO)</f>
        <v/>
      </c>
      <c r="O1453" s="238" t="n">
        <v>657.0599999999999</v>
      </c>
      <c r="P1453">
        <f>O1453*_xlfn.XLOOKUP(K1453,AM:AM,AN:AN)</f>
        <v/>
      </c>
      <c r="Q1453">
        <f>O1453*_xlfn.XLOOKUP(K1453,AM:AM,AO:AO)</f>
        <v/>
      </c>
      <c r="R1453">
        <f>_xlfn.XLOOKUP(E1453,AF:AF,AG:AG)</f>
        <v/>
      </c>
      <c r="S1453">
        <f>_xlfn.XLOOKUP(E1453,AF:AF,AI:AI)</f>
        <v/>
      </c>
      <c r="T1453">
        <f>WEEKNUM(G1453)</f>
        <v/>
      </c>
      <c r="U1453">
        <f>YEAR(G1453)</f>
        <v/>
      </c>
      <c r="V1453" s="117">
        <f>IFERROR(Q1453/N1453,"0")</f>
        <v/>
      </c>
    </row>
    <row r="1454">
      <c r="A1454">
        <f>_xlfn.XLOOKUP(D1454,BN:BN,BO:BO)</f>
        <v/>
      </c>
      <c r="B1454" t="inlineStr">
        <is>
          <t>LLC</t>
        </is>
      </c>
      <c r="C1454" t="n">
        <v>174</v>
      </c>
      <c r="D1454">
        <f>_xlfn.XLOOKUP(C1454,BH:BH,BI:BI)</f>
        <v/>
      </c>
      <c r="E1454" t="n">
        <v>24009</v>
      </c>
      <c r="F1454" t="inlineStr">
        <is>
          <t>Hospedaje en Nueva York</t>
        </is>
      </c>
      <c r="G1454" s="234" t="n">
        <v>45708</v>
      </c>
      <c r="H1454" s="234" t="n">
        <v>45714</v>
      </c>
      <c r="I1454" t="inlineStr">
        <is>
          <t>HTL</t>
        </is>
      </c>
      <c r="J1454">
        <f>_xlfn.XLOOKUP(I1454,AS:AS,AU:AU)</f>
        <v/>
      </c>
      <c r="K1454" t="inlineStr">
        <is>
          <t>USD</t>
        </is>
      </c>
      <c r="L1454" s="238" t="n">
        <v>4166</v>
      </c>
      <c r="M1454">
        <f>L1454*_xlfn.XLOOKUP(K1454,AM:AM,AN:AN)</f>
        <v/>
      </c>
      <c r="N1454">
        <f>L1454*_xlfn.XLOOKUP(K1454,AM:AM,AO:AO)</f>
        <v/>
      </c>
      <c r="O1454" s="238" t="n">
        <v>340.28</v>
      </c>
      <c r="P1454">
        <f>O1454*_xlfn.XLOOKUP(K1454,AM:AM,AN:AN)</f>
        <v/>
      </c>
      <c r="Q1454">
        <f>O1454*_xlfn.XLOOKUP(K1454,AM:AM,AO:AO)</f>
        <v/>
      </c>
      <c r="R1454">
        <f>_xlfn.XLOOKUP(E1454,AF:AF,AG:AG)</f>
        <v/>
      </c>
      <c r="S1454">
        <f>_xlfn.XLOOKUP(E1454,AF:AF,AI:AI)</f>
        <v/>
      </c>
      <c r="T1454">
        <f>WEEKNUM(G1454)</f>
        <v/>
      </c>
      <c r="U1454">
        <f>YEAR(G1454)</f>
        <v/>
      </c>
      <c r="V1454" s="117">
        <f>IFERROR(Q1454/N1454,"0")</f>
        <v/>
      </c>
    </row>
    <row r="1455">
      <c r="A1455">
        <f>_xlfn.XLOOKUP(D1455,BN:BN,BO:BO)</f>
        <v/>
      </c>
      <c r="B1455" t="inlineStr">
        <is>
          <t>LLC</t>
        </is>
      </c>
      <c r="C1455" t="n">
        <v>174</v>
      </c>
      <c r="D1455">
        <f>_xlfn.XLOOKUP(C1455,BH:BH,BI:BI)</f>
        <v/>
      </c>
      <c r="E1455" t="n">
        <v>26591</v>
      </c>
      <c r="F1455" t="inlineStr">
        <is>
          <t>Vuelo EDI-CDG Denise</t>
        </is>
      </c>
      <c r="G1455" s="234" t="n">
        <v>45708</v>
      </c>
      <c r="H1455" s="234" t="n">
        <v>45714</v>
      </c>
      <c r="I1455" t="inlineStr">
        <is>
          <t>VLO</t>
        </is>
      </c>
      <c r="J1455">
        <f>_xlfn.XLOOKUP(I1455,AS:AS,AU:AU)</f>
        <v/>
      </c>
      <c r="K1455" t="inlineStr">
        <is>
          <t>USD</t>
        </is>
      </c>
      <c r="L1455" s="238" t="n">
        <v>375.88</v>
      </c>
      <c r="M1455">
        <f>L1455*_xlfn.XLOOKUP(K1455,AM:AM,AN:AN)</f>
        <v/>
      </c>
      <c r="N1455">
        <f>L1455*_xlfn.XLOOKUP(K1455,AM:AM,AO:AO)</f>
        <v/>
      </c>
      <c r="O1455" s="238" t="n">
        <v>0</v>
      </c>
      <c r="P1455">
        <f>O1455*_xlfn.XLOOKUP(K1455,AM:AM,AN:AN)</f>
        <v/>
      </c>
      <c r="Q1455">
        <f>O1455*_xlfn.XLOOKUP(K1455,AM:AM,AO:AO)</f>
        <v/>
      </c>
      <c r="R1455">
        <f>_xlfn.XLOOKUP(E1455,AF:AF,AG:AG)</f>
        <v/>
      </c>
      <c r="S1455">
        <f>_xlfn.XLOOKUP(E1455,AF:AF,AI:AI)</f>
        <v/>
      </c>
      <c r="T1455">
        <f>WEEKNUM(G1455)</f>
        <v/>
      </c>
      <c r="U1455">
        <f>YEAR(G1455)</f>
        <v/>
      </c>
      <c r="V1455" s="117">
        <f>IFERROR(Q1455/N1455,"0")</f>
        <v/>
      </c>
    </row>
    <row r="1456">
      <c r="A1456">
        <f>_xlfn.XLOOKUP(D1456,BN:BN,BO:BO)</f>
        <v/>
      </c>
      <c r="B1456" t="inlineStr">
        <is>
          <t>LLC</t>
        </is>
      </c>
      <c r="C1456" t="n">
        <v>174</v>
      </c>
      <c r="D1456">
        <f>_xlfn.XLOOKUP(C1456,BH:BH,BI:BI)</f>
        <v/>
      </c>
      <c r="E1456" t="n">
        <v>26593</v>
      </c>
      <c r="F1456" t="inlineStr">
        <is>
          <t>Hospedaje en Edimburgo</t>
        </is>
      </c>
      <c r="G1456" s="234" t="n">
        <v>45708</v>
      </c>
      <c r="H1456" s="234" t="n">
        <v>45714</v>
      </c>
      <c r="I1456" t="inlineStr">
        <is>
          <t>HTL</t>
        </is>
      </c>
      <c r="J1456">
        <f>_xlfn.XLOOKUP(I1456,AS:AS,AU:AU)</f>
        <v/>
      </c>
      <c r="K1456" t="inlineStr">
        <is>
          <t>USD</t>
        </is>
      </c>
      <c r="L1456" s="238" t="n">
        <v>1516.2</v>
      </c>
      <c r="M1456">
        <f>L1456*_xlfn.XLOOKUP(K1456,AM:AM,AN:AN)</f>
        <v/>
      </c>
      <c r="N1456">
        <f>L1456*_xlfn.XLOOKUP(K1456,AM:AM,AO:AO)</f>
        <v/>
      </c>
      <c r="O1456" s="238" t="n">
        <v>0</v>
      </c>
      <c r="P1456">
        <f>O1456*_xlfn.XLOOKUP(K1456,AM:AM,AN:AN)</f>
        <v/>
      </c>
      <c r="Q1456">
        <f>O1456*_xlfn.XLOOKUP(K1456,AM:AM,AO:AO)</f>
        <v/>
      </c>
      <c r="R1456">
        <f>_xlfn.XLOOKUP(E1456,AF:AF,AG:AG)</f>
        <v/>
      </c>
      <c r="S1456">
        <f>_xlfn.XLOOKUP(E1456,AF:AF,AI:AI)</f>
        <v/>
      </c>
      <c r="T1456">
        <f>WEEKNUM(G1456)</f>
        <v/>
      </c>
      <c r="U1456">
        <f>YEAR(G1456)</f>
        <v/>
      </c>
      <c r="V1456" s="117">
        <f>IFERROR(Q1456/N1456,"0")</f>
        <v/>
      </c>
    </row>
    <row r="1457">
      <c r="A1457">
        <f>_xlfn.XLOOKUP(D1457,BN:BN,BO:BO)</f>
        <v/>
      </c>
      <c r="B1457" t="inlineStr">
        <is>
          <t>LLC</t>
        </is>
      </c>
      <c r="C1457" t="n">
        <v>174</v>
      </c>
      <c r="D1457">
        <f>_xlfn.XLOOKUP(C1457,BH:BH,BI:BI)</f>
        <v/>
      </c>
      <c r="E1457" t="n">
        <v>26592</v>
      </c>
      <c r="F1457" t="inlineStr">
        <is>
          <t>Hospedaje en París</t>
        </is>
      </c>
      <c r="G1457" s="234" t="n">
        <v>45708</v>
      </c>
      <c r="H1457" s="234" t="n">
        <v>45714</v>
      </c>
      <c r="I1457" t="inlineStr">
        <is>
          <t>HTL</t>
        </is>
      </c>
      <c r="J1457">
        <f>_xlfn.XLOOKUP(I1457,AS:AS,AU:AU)</f>
        <v/>
      </c>
      <c r="K1457" t="inlineStr">
        <is>
          <t>USD</t>
        </is>
      </c>
      <c r="L1457" s="238" t="n">
        <v>2558</v>
      </c>
      <c r="M1457">
        <f>L1457*_xlfn.XLOOKUP(K1457,AM:AM,AN:AN)</f>
        <v/>
      </c>
      <c r="N1457">
        <f>L1457*_xlfn.XLOOKUP(K1457,AM:AM,AO:AO)</f>
        <v/>
      </c>
      <c r="O1457" s="238" t="n">
        <v>232.54</v>
      </c>
      <c r="P1457">
        <f>O1457*_xlfn.XLOOKUP(K1457,AM:AM,AN:AN)</f>
        <v/>
      </c>
      <c r="Q1457">
        <f>O1457*_xlfn.XLOOKUP(K1457,AM:AM,AO:AO)</f>
        <v/>
      </c>
      <c r="R1457">
        <f>_xlfn.XLOOKUP(E1457,AF:AF,AG:AG)</f>
        <v/>
      </c>
      <c r="S1457">
        <f>_xlfn.XLOOKUP(E1457,AF:AF,AI:AI)</f>
        <v/>
      </c>
      <c r="T1457">
        <f>WEEKNUM(G1457)</f>
        <v/>
      </c>
      <c r="U1457">
        <f>YEAR(G1457)</f>
        <v/>
      </c>
      <c r="V1457" s="117">
        <f>IFERROR(Q1457/N1457,"0")</f>
        <v/>
      </c>
    </row>
    <row r="1458">
      <c r="A1458">
        <f>_xlfn.XLOOKUP(D1458,BN:BN,BO:BO)</f>
        <v/>
      </c>
      <c r="B1458" t="inlineStr">
        <is>
          <t>LLC</t>
        </is>
      </c>
      <c r="C1458" t="n">
        <v>174</v>
      </c>
      <c r="D1458">
        <f>_xlfn.XLOOKUP(C1458,BH:BH,BI:BI)</f>
        <v/>
      </c>
      <c r="E1458" t="n">
        <v>23525</v>
      </c>
      <c r="F1458" t="inlineStr">
        <is>
          <t>Noche extra en París</t>
        </is>
      </c>
      <c r="G1458" s="234" t="n">
        <v>45708</v>
      </c>
      <c r="H1458" s="234" t="n">
        <v>45714</v>
      </c>
      <c r="I1458" t="inlineStr">
        <is>
          <t>HTL</t>
        </is>
      </c>
      <c r="J1458">
        <f>_xlfn.XLOOKUP(I1458,AS:AS,AU:AU)</f>
        <v/>
      </c>
      <c r="K1458" t="inlineStr">
        <is>
          <t>USD</t>
        </is>
      </c>
      <c r="L1458" s="238" t="n">
        <v>772.24</v>
      </c>
      <c r="M1458">
        <f>L1458*_xlfn.XLOOKUP(K1458,AM:AM,AN:AN)</f>
        <v/>
      </c>
      <c r="N1458">
        <f>L1458*_xlfn.XLOOKUP(K1458,AM:AM,AO:AO)</f>
        <v/>
      </c>
      <c r="O1458" s="238" t="n">
        <v>0</v>
      </c>
      <c r="P1458">
        <f>O1458*_xlfn.XLOOKUP(K1458,AM:AM,AN:AN)</f>
        <v/>
      </c>
      <c r="Q1458">
        <f>O1458*_xlfn.XLOOKUP(K1458,AM:AM,AO:AO)</f>
        <v/>
      </c>
      <c r="R1458">
        <f>_xlfn.XLOOKUP(E1458,AF:AF,AG:AG)</f>
        <v/>
      </c>
      <c r="S1458">
        <f>_xlfn.XLOOKUP(E1458,AF:AF,AI:AI)</f>
        <v/>
      </c>
      <c r="T1458">
        <f>WEEKNUM(G1458)</f>
        <v/>
      </c>
      <c r="U1458">
        <f>YEAR(G1458)</f>
        <v/>
      </c>
      <c r="V1458" s="117">
        <f>IFERROR(Q1458/N1458,"0")</f>
        <v/>
      </c>
    </row>
    <row r="1459">
      <c r="A1459">
        <f>_xlfn.XLOOKUP(D1459,BN:BN,BO:BO)</f>
        <v/>
      </c>
      <c r="B1459" t="inlineStr">
        <is>
          <t>LLC</t>
        </is>
      </c>
      <c r="C1459" t="n">
        <v>174</v>
      </c>
      <c r="D1459">
        <f>_xlfn.XLOOKUP(C1459,BH:BH,BI:BI)</f>
        <v/>
      </c>
      <c r="E1459" t="n">
        <v>23590</v>
      </c>
      <c r="F1459" t="inlineStr">
        <is>
          <t>Vuelo MEX-JFK/Denise Dryjansky</t>
        </is>
      </c>
      <c r="G1459" s="234" t="n">
        <v>45708</v>
      </c>
      <c r="H1459" s="234" t="n">
        <v>45714</v>
      </c>
      <c r="I1459" t="inlineStr">
        <is>
          <t>VLO</t>
        </is>
      </c>
      <c r="J1459">
        <f>_xlfn.XLOOKUP(I1459,AS:AS,AU:AU)</f>
        <v/>
      </c>
      <c r="K1459" t="inlineStr">
        <is>
          <t>USD</t>
        </is>
      </c>
      <c r="L1459" s="238" t="n">
        <v>1125.87</v>
      </c>
      <c r="M1459">
        <f>L1459*_xlfn.XLOOKUP(K1459,AM:AM,AN:AN)</f>
        <v/>
      </c>
      <c r="N1459">
        <f>L1459*_xlfn.XLOOKUP(K1459,AM:AM,AO:AO)</f>
        <v/>
      </c>
      <c r="O1459" s="238" t="n">
        <v>0</v>
      </c>
      <c r="P1459">
        <f>O1459*_xlfn.XLOOKUP(K1459,AM:AM,AN:AN)</f>
        <v/>
      </c>
      <c r="Q1459">
        <f>O1459*_xlfn.XLOOKUP(K1459,AM:AM,AO:AO)</f>
        <v/>
      </c>
      <c r="R1459">
        <f>_xlfn.XLOOKUP(E1459,AF:AF,AG:AG)</f>
        <v/>
      </c>
      <c r="S1459">
        <f>_xlfn.XLOOKUP(E1459,AF:AF,AI:AI)</f>
        <v/>
      </c>
      <c r="T1459">
        <f>WEEKNUM(G1459)</f>
        <v/>
      </c>
      <c r="U1459">
        <f>YEAR(G1459)</f>
        <v/>
      </c>
      <c r="V1459" s="117">
        <f>IFERROR(Q1459/N1459,"0")</f>
        <v/>
      </c>
    </row>
    <row r="1460">
      <c r="A1460">
        <f>_xlfn.XLOOKUP(D1460,BN:BN,BO:BO)</f>
        <v/>
      </c>
      <c r="B1460" t="inlineStr">
        <is>
          <t>LLC</t>
        </is>
      </c>
      <c r="C1460" t="n">
        <v>174</v>
      </c>
      <c r="D1460">
        <f>_xlfn.XLOOKUP(C1460,BH:BH,BI:BI)</f>
        <v/>
      </c>
      <c r="E1460" t="n">
        <v>24495</v>
      </c>
      <c r="F1460" t="inlineStr">
        <is>
          <t>Vuelo EWR-MEX/Denise Dryjansky</t>
        </is>
      </c>
      <c r="G1460" s="234" t="n">
        <v>45708</v>
      </c>
      <c r="H1460" s="234" t="n">
        <v>45714</v>
      </c>
      <c r="I1460" t="inlineStr">
        <is>
          <t>VLO</t>
        </is>
      </c>
      <c r="J1460">
        <f>_xlfn.XLOOKUP(I1460,AS:AS,AU:AU)</f>
        <v/>
      </c>
      <c r="K1460" t="inlineStr">
        <is>
          <t>USD</t>
        </is>
      </c>
      <c r="L1460" s="238" t="n">
        <v>839.87</v>
      </c>
      <c r="M1460">
        <f>L1460*_xlfn.XLOOKUP(K1460,AM:AM,AN:AN)</f>
        <v/>
      </c>
      <c r="N1460">
        <f>L1460*_xlfn.XLOOKUP(K1460,AM:AM,AO:AO)</f>
        <v/>
      </c>
      <c r="O1460" s="238" t="n">
        <v>0</v>
      </c>
      <c r="P1460">
        <f>O1460*_xlfn.XLOOKUP(K1460,AM:AM,AN:AN)</f>
        <v/>
      </c>
      <c r="Q1460">
        <f>O1460*_xlfn.XLOOKUP(K1460,AM:AM,AO:AO)</f>
        <v/>
      </c>
      <c r="R1460">
        <f>_xlfn.XLOOKUP(E1460,AF:AF,AG:AG)</f>
        <v/>
      </c>
      <c r="S1460">
        <f>_xlfn.XLOOKUP(E1460,AF:AF,AI:AI)</f>
        <v/>
      </c>
      <c r="T1460">
        <f>WEEKNUM(G1460)</f>
        <v/>
      </c>
      <c r="U1460">
        <f>YEAR(G1460)</f>
        <v/>
      </c>
      <c r="V1460" s="117">
        <f>IFERROR(Q1460/N1460,"0")</f>
        <v/>
      </c>
    </row>
    <row r="1461">
      <c r="A1461">
        <f>_xlfn.XLOOKUP(D1461,BN:BN,BO:BO)</f>
        <v/>
      </c>
      <c r="B1461" t="inlineStr">
        <is>
          <t>LLC</t>
        </is>
      </c>
      <c r="C1461" t="n">
        <v>174</v>
      </c>
      <c r="D1461">
        <f>_xlfn.XLOOKUP(C1461,BH:BH,BI:BI)</f>
        <v/>
      </c>
      <c r="E1461" t="n">
        <v>0</v>
      </c>
      <c r="F1461" t="inlineStr">
        <is>
          <t>Fee de emisión KKSXCE</t>
        </is>
      </c>
      <c r="G1461" s="234" t="n">
        <v>45708</v>
      </c>
      <c r="H1461" s="234" t="n">
        <v>45714</v>
      </c>
      <c r="I1461" t="inlineStr">
        <is>
          <t>HPS</t>
        </is>
      </c>
      <c r="J1461">
        <f>_xlfn.XLOOKUP(I1461,AS:AS,AU:AU)</f>
        <v/>
      </c>
      <c r="K1461" t="inlineStr">
        <is>
          <t>USD</t>
        </is>
      </c>
      <c r="L1461" s="238" t="n">
        <v>50</v>
      </c>
      <c r="M1461">
        <f>L1461*_xlfn.XLOOKUP(K1461,AM:AM,AN:AN)</f>
        <v/>
      </c>
      <c r="N1461">
        <f>L1461*_xlfn.XLOOKUP(K1461,AM:AM,AO:AO)</f>
        <v/>
      </c>
      <c r="O1461" s="238" t="n">
        <v>50</v>
      </c>
      <c r="P1461">
        <f>O1461*_xlfn.XLOOKUP(K1461,AM:AM,AN:AN)</f>
        <v/>
      </c>
      <c r="Q1461">
        <f>O1461*_xlfn.XLOOKUP(K1461,AM:AM,AO:AO)</f>
        <v/>
      </c>
      <c r="R1461">
        <f>_xlfn.XLOOKUP(E1461,AF:AF,AG:AG)</f>
        <v/>
      </c>
      <c r="S1461">
        <f>_xlfn.XLOOKUP(E1461,AF:AF,AI:AI)</f>
        <v/>
      </c>
      <c r="T1461">
        <f>WEEKNUM(G1461)</f>
        <v/>
      </c>
      <c r="U1461">
        <f>YEAR(G1461)</f>
        <v/>
      </c>
      <c r="V1461" s="117">
        <f>IFERROR(Q1461/N1461,"0")</f>
        <v/>
      </c>
    </row>
    <row r="1462">
      <c r="A1462">
        <f>_xlfn.XLOOKUP(D1462,BN:BN,BO:BO)</f>
        <v/>
      </c>
      <c r="B1462" t="inlineStr">
        <is>
          <t>LLC</t>
        </is>
      </c>
      <c r="C1462" t="n">
        <v>174</v>
      </c>
      <c r="D1462">
        <f>_xlfn.XLOOKUP(C1462,BH:BH,BI:BI)</f>
        <v/>
      </c>
      <c r="E1462" t="n">
        <v>23590</v>
      </c>
      <c r="F1462" t="inlineStr">
        <is>
          <t>Vuelo JFK-MEX/Denise Dryjansky</t>
        </is>
      </c>
      <c r="G1462" s="234" t="n">
        <v>45708</v>
      </c>
      <c r="H1462" s="234" t="n">
        <v>45714</v>
      </c>
      <c r="I1462" t="inlineStr">
        <is>
          <t>VLO</t>
        </is>
      </c>
      <c r="J1462">
        <f>_xlfn.XLOOKUP(I1462,AS:AS,AU:AU)</f>
        <v/>
      </c>
      <c r="K1462" t="inlineStr">
        <is>
          <t>USD</t>
        </is>
      </c>
      <c r="L1462" s="238" t="n">
        <v>994.87</v>
      </c>
      <c r="M1462">
        <f>L1462*_xlfn.XLOOKUP(K1462,AM:AM,AN:AN)</f>
        <v/>
      </c>
      <c r="N1462">
        <f>L1462*_xlfn.XLOOKUP(K1462,AM:AM,AO:AO)</f>
        <v/>
      </c>
      <c r="O1462" s="238" t="n">
        <v>110.4</v>
      </c>
      <c r="P1462">
        <f>O1462*_xlfn.XLOOKUP(K1462,AM:AM,AN:AN)</f>
        <v/>
      </c>
      <c r="Q1462">
        <f>O1462*_xlfn.XLOOKUP(K1462,AM:AM,AO:AO)</f>
        <v/>
      </c>
      <c r="R1462">
        <f>_xlfn.XLOOKUP(E1462,AF:AF,AG:AG)</f>
        <v/>
      </c>
      <c r="S1462">
        <f>_xlfn.XLOOKUP(E1462,AF:AF,AI:AI)</f>
        <v/>
      </c>
      <c r="T1462">
        <f>WEEKNUM(G1462)</f>
        <v/>
      </c>
      <c r="U1462">
        <f>YEAR(G1462)</f>
        <v/>
      </c>
      <c r="V1462" s="117">
        <f>IFERROR(Q1462/N1462,"0")</f>
        <v/>
      </c>
    </row>
    <row r="1463">
      <c r="A1463">
        <f>_xlfn.XLOOKUP(D1463,BN:BN,BO:BO)</f>
        <v/>
      </c>
      <c r="B1463" t="inlineStr">
        <is>
          <t>LLC</t>
        </is>
      </c>
      <c r="C1463" t="n">
        <v>174</v>
      </c>
      <c r="D1463">
        <f>_xlfn.XLOOKUP(C1463,BH:BH,BI:BI)</f>
        <v/>
      </c>
      <c r="E1463" t="n">
        <v>0</v>
      </c>
      <c r="F1463" t="inlineStr">
        <is>
          <t>Fee de emisión HOTGDB</t>
        </is>
      </c>
      <c r="G1463" s="234" t="n">
        <v>45708</v>
      </c>
      <c r="H1463" s="234" t="n">
        <v>45714</v>
      </c>
      <c r="I1463" t="inlineStr">
        <is>
          <t>HPS</t>
        </is>
      </c>
      <c r="J1463">
        <f>_xlfn.XLOOKUP(I1463,AS:AS,AU:AU)</f>
        <v/>
      </c>
      <c r="K1463" t="inlineStr">
        <is>
          <t>USD</t>
        </is>
      </c>
      <c r="L1463" s="238" t="n">
        <v>50</v>
      </c>
      <c r="M1463">
        <f>L1463*_xlfn.XLOOKUP(K1463,AM:AM,AN:AN)</f>
        <v/>
      </c>
      <c r="N1463">
        <f>L1463*_xlfn.XLOOKUP(K1463,AM:AM,AO:AO)</f>
        <v/>
      </c>
      <c r="O1463" s="238" t="n">
        <v>50</v>
      </c>
      <c r="P1463">
        <f>O1463*_xlfn.XLOOKUP(K1463,AM:AM,AN:AN)</f>
        <v/>
      </c>
      <c r="Q1463">
        <f>O1463*_xlfn.XLOOKUP(K1463,AM:AM,AO:AO)</f>
        <v/>
      </c>
      <c r="R1463">
        <f>_xlfn.XLOOKUP(E1463,AF:AF,AG:AG)</f>
        <v/>
      </c>
      <c r="S1463">
        <f>_xlfn.XLOOKUP(E1463,AF:AF,AI:AI)</f>
        <v/>
      </c>
      <c r="T1463">
        <f>WEEKNUM(G1463)</f>
        <v/>
      </c>
      <c r="U1463">
        <f>YEAR(G1463)</f>
        <v/>
      </c>
      <c r="V1463" s="117">
        <f>IFERROR(Q1463/N1463,"0")</f>
        <v/>
      </c>
    </row>
    <row r="1464">
      <c r="A1464">
        <f>_xlfn.XLOOKUP(D1464,BN:BN,BO:BO)</f>
        <v/>
      </c>
      <c r="B1464" t="inlineStr">
        <is>
          <t>LLC</t>
        </is>
      </c>
      <c r="C1464" t="n">
        <v>174</v>
      </c>
      <c r="D1464">
        <f>_xlfn.XLOOKUP(C1464,BH:BH,BI:BI)</f>
        <v/>
      </c>
      <c r="E1464" t="n">
        <v>23590</v>
      </c>
      <c r="F1464" t="inlineStr">
        <is>
          <t>Vuelo MEX-EWR/Denise Dryjansky</t>
        </is>
      </c>
      <c r="G1464" s="234" t="n">
        <v>45708</v>
      </c>
      <c r="H1464" s="234" t="n">
        <v>45714</v>
      </c>
      <c r="I1464" t="inlineStr">
        <is>
          <t>VLO</t>
        </is>
      </c>
      <c r="J1464">
        <f>_xlfn.XLOOKUP(I1464,AS:AS,AU:AU)</f>
        <v/>
      </c>
      <c r="K1464" t="inlineStr">
        <is>
          <t>USD</t>
        </is>
      </c>
      <c r="L1464" s="238" t="n">
        <v>787.92</v>
      </c>
      <c r="M1464">
        <f>L1464*_xlfn.XLOOKUP(K1464,AM:AM,AN:AN)</f>
        <v/>
      </c>
      <c r="N1464">
        <f>L1464*_xlfn.XLOOKUP(K1464,AM:AM,AO:AO)</f>
        <v/>
      </c>
      <c r="O1464" s="238" t="n">
        <v>12.9</v>
      </c>
      <c r="P1464">
        <f>O1464*_xlfn.XLOOKUP(K1464,AM:AM,AN:AN)</f>
        <v/>
      </c>
      <c r="Q1464">
        <f>O1464*_xlfn.XLOOKUP(K1464,AM:AM,AO:AO)</f>
        <v/>
      </c>
      <c r="R1464">
        <f>_xlfn.XLOOKUP(E1464,AF:AF,AG:AG)</f>
        <v/>
      </c>
      <c r="S1464">
        <f>_xlfn.XLOOKUP(E1464,AF:AF,AI:AI)</f>
        <v/>
      </c>
      <c r="T1464">
        <f>WEEKNUM(G1464)</f>
        <v/>
      </c>
      <c r="U1464">
        <f>YEAR(G1464)</f>
        <v/>
      </c>
      <c r="V1464" s="117">
        <f>IFERROR(Q1464/N1464,"0")</f>
        <v/>
      </c>
    </row>
    <row r="1465">
      <c r="A1465">
        <f>_xlfn.XLOOKUP(D1465,BN:BN,BO:BO)</f>
        <v/>
      </c>
      <c r="B1465" t="inlineStr">
        <is>
          <t>LLC</t>
        </is>
      </c>
      <c r="C1465" t="n">
        <v>174</v>
      </c>
      <c r="D1465">
        <f>_xlfn.XLOOKUP(C1465,BH:BH,BI:BI)</f>
        <v/>
      </c>
      <c r="E1465" t="n">
        <v>0</v>
      </c>
      <c r="F1465" t="inlineStr">
        <is>
          <t>Fee de emisión DKASNT</t>
        </is>
      </c>
      <c r="G1465" s="234" t="n">
        <v>45708</v>
      </c>
      <c r="H1465" s="234" t="n">
        <v>45714</v>
      </c>
      <c r="I1465" t="inlineStr">
        <is>
          <t>HPS</t>
        </is>
      </c>
      <c r="J1465">
        <f>_xlfn.XLOOKUP(I1465,AS:AS,AU:AU)</f>
        <v/>
      </c>
      <c r="K1465" t="inlineStr">
        <is>
          <t>USD</t>
        </is>
      </c>
      <c r="L1465" s="238" t="n">
        <v>50</v>
      </c>
      <c r="M1465">
        <f>L1465*_xlfn.XLOOKUP(K1465,AM:AM,AN:AN)</f>
        <v/>
      </c>
      <c r="N1465">
        <f>L1465*_xlfn.XLOOKUP(K1465,AM:AM,AO:AO)</f>
        <v/>
      </c>
      <c r="O1465" s="238" t="n">
        <v>50</v>
      </c>
      <c r="P1465">
        <f>O1465*_xlfn.XLOOKUP(K1465,AM:AM,AN:AN)</f>
        <v/>
      </c>
      <c r="Q1465">
        <f>O1465*_xlfn.XLOOKUP(K1465,AM:AM,AO:AO)</f>
        <v/>
      </c>
      <c r="R1465">
        <f>_xlfn.XLOOKUP(E1465,AF:AF,AG:AG)</f>
        <v/>
      </c>
      <c r="S1465">
        <f>_xlfn.XLOOKUP(E1465,AF:AF,AI:AI)</f>
        <v/>
      </c>
      <c r="T1465">
        <f>WEEKNUM(G1465)</f>
        <v/>
      </c>
      <c r="U1465">
        <f>YEAR(G1465)</f>
        <v/>
      </c>
      <c r="V1465" s="117">
        <f>IFERROR(Q1465/N1465,"0")</f>
        <v/>
      </c>
    </row>
    <row r="1466">
      <c r="A1466">
        <f>_xlfn.XLOOKUP(D1466,BN:BN,BO:BO)</f>
        <v/>
      </c>
      <c r="B1466" t="inlineStr">
        <is>
          <t>LLC</t>
        </is>
      </c>
      <c r="C1466" t="n">
        <v>174</v>
      </c>
      <c r="D1466">
        <f>_xlfn.XLOOKUP(C1466,BH:BH,BI:BI)</f>
        <v/>
      </c>
      <c r="E1466" t="n">
        <v>24495</v>
      </c>
      <c r="F1466" t="inlineStr">
        <is>
          <t>Vuelo EWR-SAN/Denise Dryjansky</t>
        </is>
      </c>
      <c r="G1466" s="234" t="n">
        <v>45708</v>
      </c>
      <c r="H1466" s="234" t="n">
        <v>45714</v>
      </c>
      <c r="I1466" t="inlineStr">
        <is>
          <t>VLO</t>
        </is>
      </c>
      <c r="J1466">
        <f>_xlfn.XLOOKUP(I1466,AS:AS,AU:AU)</f>
        <v/>
      </c>
      <c r="K1466" t="inlineStr">
        <is>
          <t>USD</t>
        </is>
      </c>
      <c r="L1466" s="238" t="n">
        <v>582.9</v>
      </c>
      <c r="M1466">
        <f>L1466*_xlfn.XLOOKUP(K1466,AM:AM,AN:AN)</f>
        <v/>
      </c>
      <c r="N1466">
        <f>L1466*_xlfn.XLOOKUP(K1466,AM:AM,AO:AO)</f>
        <v/>
      </c>
      <c r="O1466" s="238" t="n">
        <v>26.4</v>
      </c>
      <c r="P1466">
        <f>O1466*_xlfn.XLOOKUP(K1466,AM:AM,AN:AN)</f>
        <v/>
      </c>
      <c r="Q1466">
        <f>O1466*_xlfn.XLOOKUP(K1466,AM:AM,AO:AO)</f>
        <v/>
      </c>
      <c r="R1466">
        <f>_xlfn.XLOOKUP(E1466,AF:AF,AG:AG)</f>
        <v/>
      </c>
      <c r="S1466">
        <f>_xlfn.XLOOKUP(E1466,AF:AF,AI:AI)</f>
        <v/>
      </c>
      <c r="T1466">
        <f>WEEKNUM(G1466)</f>
        <v/>
      </c>
      <c r="U1466">
        <f>YEAR(G1466)</f>
        <v/>
      </c>
      <c r="V1466" s="117">
        <f>IFERROR(Q1466/N1466,"0")</f>
        <v/>
      </c>
    </row>
    <row r="1467">
      <c r="A1467">
        <f>_xlfn.XLOOKUP(D1467,BN:BN,BO:BO)</f>
        <v/>
      </c>
      <c r="B1467" t="inlineStr">
        <is>
          <t>LLC</t>
        </is>
      </c>
      <c r="C1467" t="n">
        <v>174</v>
      </c>
      <c r="D1467">
        <f>_xlfn.XLOOKUP(C1467,BH:BH,BI:BI)</f>
        <v/>
      </c>
      <c r="E1467" t="n">
        <v>0</v>
      </c>
      <c r="F1467" t="inlineStr">
        <is>
          <t>Fee de emisión HJFAWF</t>
        </is>
      </c>
      <c r="G1467" s="234" t="n">
        <v>45708</v>
      </c>
      <c r="H1467" s="234" t="n">
        <v>45714</v>
      </c>
      <c r="I1467" t="inlineStr">
        <is>
          <t>HPS</t>
        </is>
      </c>
      <c r="J1467">
        <f>_xlfn.XLOOKUP(I1467,AS:AS,AU:AU)</f>
        <v/>
      </c>
      <c r="K1467" t="inlineStr">
        <is>
          <t>USD</t>
        </is>
      </c>
      <c r="L1467" s="238" t="n">
        <v>50</v>
      </c>
      <c r="M1467">
        <f>L1467*_xlfn.XLOOKUP(K1467,AM:AM,AN:AN)</f>
        <v/>
      </c>
      <c r="N1467">
        <f>L1467*_xlfn.XLOOKUP(K1467,AM:AM,AO:AO)</f>
        <v/>
      </c>
      <c r="O1467" s="238" t="n">
        <v>50</v>
      </c>
      <c r="P1467">
        <f>O1467*_xlfn.XLOOKUP(K1467,AM:AM,AN:AN)</f>
        <v/>
      </c>
      <c r="Q1467">
        <f>O1467*_xlfn.XLOOKUP(K1467,AM:AM,AO:AO)</f>
        <v/>
      </c>
      <c r="R1467">
        <f>_xlfn.XLOOKUP(E1467,AF:AF,AG:AG)</f>
        <v/>
      </c>
      <c r="S1467">
        <f>_xlfn.XLOOKUP(E1467,AF:AF,AI:AI)</f>
        <v/>
      </c>
      <c r="T1467">
        <f>WEEKNUM(G1467)</f>
        <v/>
      </c>
      <c r="U1467">
        <f>YEAR(G1467)</f>
        <v/>
      </c>
      <c r="V1467" s="117">
        <f>IFERROR(Q1467/N1467,"0")</f>
        <v/>
      </c>
    </row>
    <row r="1468">
      <c r="A1468">
        <f>_xlfn.XLOOKUP(D1468,BN:BN,BO:BO)</f>
        <v/>
      </c>
      <c r="B1468" t="inlineStr">
        <is>
          <t>LLC</t>
        </is>
      </c>
      <c r="C1468" t="n">
        <v>174</v>
      </c>
      <c r="D1468">
        <f>_xlfn.XLOOKUP(C1468,BH:BH,BI:BI)</f>
        <v/>
      </c>
      <c r="E1468" t="n">
        <v>0</v>
      </c>
      <c r="F1468" t="inlineStr">
        <is>
          <t>Gastos de Operación</t>
        </is>
      </c>
      <c r="G1468" s="234" t="n">
        <v>45708</v>
      </c>
      <c r="H1468" s="234" t="n">
        <v>45714</v>
      </c>
      <c r="I1468" t="inlineStr">
        <is>
          <t>HPS</t>
        </is>
      </c>
      <c r="J1468">
        <f>_xlfn.XLOOKUP(I1468,AS:AS,AU:AU)</f>
        <v/>
      </c>
      <c r="K1468" t="inlineStr">
        <is>
          <t>USD</t>
        </is>
      </c>
      <c r="L1468" s="238" t="n">
        <v>775.76</v>
      </c>
      <c r="M1468">
        <f>L1468*_xlfn.XLOOKUP(K1468,AM:AM,AN:AN)</f>
        <v/>
      </c>
      <c r="N1468">
        <f>L1468*_xlfn.XLOOKUP(K1468,AM:AM,AO:AO)</f>
        <v/>
      </c>
      <c r="O1468" s="238" t="n">
        <v>775.76</v>
      </c>
      <c r="P1468">
        <f>O1468*_xlfn.XLOOKUP(K1468,AM:AM,AN:AN)</f>
        <v/>
      </c>
      <c r="Q1468">
        <f>O1468*_xlfn.XLOOKUP(K1468,AM:AM,AO:AO)</f>
        <v/>
      </c>
      <c r="R1468">
        <f>_xlfn.XLOOKUP(E1468,AF:AF,AG:AG)</f>
        <v/>
      </c>
      <c r="S1468">
        <f>_xlfn.XLOOKUP(E1468,AF:AF,AI:AI)</f>
        <v/>
      </c>
      <c r="T1468">
        <f>WEEKNUM(G1468)</f>
        <v/>
      </c>
      <c r="U1468">
        <f>YEAR(G1468)</f>
        <v/>
      </c>
      <c r="V1468" s="117">
        <f>IFERROR(Q1468/N1468,"0")</f>
        <v/>
      </c>
    </row>
    <row r="1469">
      <c r="A1469">
        <f>_xlfn.XLOOKUP(D1469,BN:BN,BO:BO)</f>
        <v/>
      </c>
      <c r="B1469" t="inlineStr">
        <is>
          <t>LLC</t>
        </is>
      </c>
      <c r="C1469" t="n">
        <v>174</v>
      </c>
      <c r="D1469">
        <f>_xlfn.XLOOKUP(C1469,BH:BH,BI:BI)</f>
        <v/>
      </c>
      <c r="E1469" t="n">
        <v>23921</v>
      </c>
      <c r="F1469" t="inlineStr">
        <is>
          <t>Vuelo Denise Dryjansky/0573474895344</t>
        </is>
      </c>
      <c r="G1469" s="234" t="n">
        <v>45708</v>
      </c>
      <c r="H1469" s="234" t="n">
        <v>45714</v>
      </c>
      <c r="I1469" t="inlineStr">
        <is>
          <t>ABC</t>
        </is>
      </c>
      <c r="J1469">
        <f>_xlfn.XLOOKUP(I1469,AS:AS,AU:AU)</f>
        <v/>
      </c>
      <c r="K1469" t="inlineStr">
        <is>
          <t>USD</t>
        </is>
      </c>
      <c r="L1469" s="238" t="n">
        <v>3227.85</v>
      </c>
      <c r="M1469">
        <f>L1469*_xlfn.XLOOKUP(K1469,AM:AM,AN:AN)</f>
        <v/>
      </c>
      <c r="N1469">
        <f>L1469*_xlfn.XLOOKUP(K1469,AM:AM,AO:AO)</f>
        <v/>
      </c>
      <c r="O1469" s="238" t="n">
        <v>0</v>
      </c>
      <c r="P1469">
        <f>O1469*_xlfn.XLOOKUP(K1469,AM:AM,AN:AN)</f>
        <v/>
      </c>
      <c r="Q1469">
        <f>O1469*_xlfn.XLOOKUP(K1469,AM:AM,AO:AO)</f>
        <v/>
      </c>
      <c r="R1469">
        <f>_xlfn.XLOOKUP(E1469,AF:AF,AG:AG)</f>
        <v/>
      </c>
      <c r="S1469">
        <f>_xlfn.XLOOKUP(E1469,AF:AF,AI:AI)</f>
        <v/>
      </c>
      <c r="T1469">
        <f>WEEKNUM(G1469)</f>
        <v/>
      </c>
      <c r="U1469">
        <f>YEAR(G1469)</f>
        <v/>
      </c>
      <c r="V1469" s="117">
        <f>IFERROR(Q1469/N1469,"0")</f>
        <v/>
      </c>
    </row>
    <row r="1470">
      <c r="A1470">
        <f>_xlfn.XLOOKUP(D1470,BN:BN,BO:BO)</f>
        <v/>
      </c>
      <c r="B1470" t="inlineStr">
        <is>
          <t>LLC</t>
        </is>
      </c>
      <c r="C1470" t="n">
        <v>174</v>
      </c>
      <c r="D1470">
        <f>_xlfn.XLOOKUP(C1470,BH:BH,BI:BI)</f>
        <v/>
      </c>
      <c r="E1470" t="n">
        <v>23921</v>
      </c>
      <c r="F1470" t="inlineStr">
        <is>
          <t>Vuelo Denise Dryjansky/0571829458715</t>
        </is>
      </c>
      <c r="G1470" s="234" t="n">
        <v>45708</v>
      </c>
      <c r="H1470" s="234" t="n">
        <v>45714</v>
      </c>
      <c r="I1470" t="inlineStr">
        <is>
          <t>ABC</t>
        </is>
      </c>
      <c r="J1470">
        <f>_xlfn.XLOOKUP(I1470,AS:AS,AU:AU)</f>
        <v/>
      </c>
      <c r="K1470" t="inlineStr">
        <is>
          <t>USD</t>
        </is>
      </c>
      <c r="L1470" s="238" t="n">
        <v>236.01</v>
      </c>
      <c r="M1470">
        <f>L1470*_xlfn.XLOOKUP(K1470,AM:AM,AN:AN)</f>
        <v/>
      </c>
      <c r="N1470">
        <f>L1470*_xlfn.XLOOKUP(K1470,AM:AM,AO:AO)</f>
        <v/>
      </c>
      <c r="O1470" s="238" t="n">
        <v>0</v>
      </c>
      <c r="P1470">
        <f>O1470*_xlfn.XLOOKUP(K1470,AM:AM,AN:AN)</f>
        <v/>
      </c>
      <c r="Q1470">
        <f>O1470*_xlfn.XLOOKUP(K1470,AM:AM,AO:AO)</f>
        <v/>
      </c>
      <c r="R1470">
        <f>_xlfn.XLOOKUP(E1470,AF:AF,AG:AG)</f>
        <v/>
      </c>
      <c r="S1470">
        <f>_xlfn.XLOOKUP(E1470,AF:AF,AI:AI)</f>
        <v/>
      </c>
      <c r="T1470">
        <f>WEEKNUM(G1470)</f>
        <v/>
      </c>
      <c r="U1470">
        <f>YEAR(G1470)</f>
        <v/>
      </c>
      <c r="V1470" s="117">
        <f>IFERROR(Q1470/N1470,"0")</f>
        <v/>
      </c>
    </row>
    <row r="1471">
      <c r="A1471">
        <f>_xlfn.XLOOKUP(D1471,BN:BN,BO:BO)</f>
        <v/>
      </c>
      <c r="B1471" t="inlineStr">
        <is>
          <t>LLC</t>
        </is>
      </c>
      <c r="C1471" t="n">
        <v>175</v>
      </c>
      <c r="D1471">
        <f>_xlfn.XLOOKUP(C1471,BH:BH,BI:BI)</f>
        <v/>
      </c>
      <c r="E1471" t="n">
        <v>25918</v>
      </c>
      <c r="F1471" t="inlineStr">
        <is>
          <t>DMC</t>
        </is>
      </c>
      <c r="G1471" s="234" t="n">
        <v>45799</v>
      </c>
      <c r="H1471" s="234" t="n">
        <v>45810</v>
      </c>
      <c r="I1471" t="inlineStr">
        <is>
          <t>HTL</t>
        </is>
      </c>
      <c r="J1471">
        <f>_xlfn.XLOOKUP(I1471,AS:AS,AU:AU)</f>
        <v/>
      </c>
      <c r="K1471" t="inlineStr">
        <is>
          <t>USD</t>
        </is>
      </c>
      <c r="L1471" s="238" t="n">
        <v>51312</v>
      </c>
      <c r="M1471">
        <f>L1471*_xlfn.XLOOKUP(K1471,AM:AM,AN:AN)</f>
        <v/>
      </c>
      <c r="N1471">
        <f>L1471*_xlfn.XLOOKUP(K1471,AM:AM,AO:AO)</f>
        <v/>
      </c>
      <c r="O1471" s="238" t="n">
        <v>6696</v>
      </c>
      <c r="P1471">
        <f>O1471*_xlfn.XLOOKUP(K1471,AM:AM,AN:AN)</f>
        <v/>
      </c>
      <c r="Q1471">
        <f>O1471*_xlfn.XLOOKUP(K1471,AM:AM,AO:AO)</f>
        <v/>
      </c>
      <c r="R1471">
        <f>_xlfn.XLOOKUP(E1471,AF:AF,AG:AG)</f>
        <v/>
      </c>
      <c r="S1471">
        <f>_xlfn.XLOOKUP(E1471,AF:AF,AI:AI)</f>
        <v/>
      </c>
      <c r="T1471">
        <f>WEEKNUM(G1471)</f>
        <v/>
      </c>
      <c r="U1471">
        <f>YEAR(G1471)</f>
        <v/>
      </c>
      <c r="V1471" s="117">
        <f>IFERROR(Q1471/N1471,"0")</f>
        <v/>
      </c>
    </row>
    <row r="1472">
      <c r="A1472">
        <f>_xlfn.XLOOKUP(D1472,BN:BN,BO:BO)</f>
        <v/>
      </c>
      <c r="B1472" t="inlineStr">
        <is>
          <t>LLC</t>
        </is>
      </c>
      <c r="C1472" t="n">
        <v>175</v>
      </c>
      <c r="D1472">
        <f>_xlfn.XLOOKUP(C1472,BH:BH,BI:BI)</f>
        <v/>
      </c>
      <c r="E1472" t="n">
        <v>25931</v>
      </c>
      <c r="F1472" t="inlineStr">
        <is>
          <t>Aqua Nera 3 noches</t>
        </is>
      </c>
      <c r="G1472" s="234" t="n">
        <v>45801</v>
      </c>
      <c r="H1472" s="234" t="n">
        <v>45804</v>
      </c>
      <c r="I1472" t="inlineStr">
        <is>
          <t>HTL</t>
        </is>
      </c>
      <c r="J1472">
        <f>_xlfn.XLOOKUP(I1472,AS:AS,AU:AU)</f>
        <v/>
      </c>
      <c r="K1472" t="inlineStr">
        <is>
          <t>USD</t>
        </is>
      </c>
      <c r="L1472" s="238" t="n">
        <v>19519.42</v>
      </c>
      <c r="M1472">
        <f>L1472*_xlfn.XLOOKUP(K1472,AM:AM,AN:AN)</f>
        <v/>
      </c>
      <c r="N1472">
        <f>L1472*_xlfn.XLOOKUP(K1472,AM:AM,AO:AO)</f>
        <v/>
      </c>
      <c r="O1472" s="238" t="n">
        <v>1753.42</v>
      </c>
      <c r="P1472">
        <f>O1472*_xlfn.XLOOKUP(K1472,AM:AM,AN:AN)</f>
        <v/>
      </c>
      <c r="Q1472">
        <f>O1472*_xlfn.XLOOKUP(K1472,AM:AM,AO:AO)</f>
        <v/>
      </c>
      <c r="R1472">
        <f>_xlfn.XLOOKUP(E1472,AF:AF,AG:AG)</f>
        <v/>
      </c>
      <c r="S1472">
        <f>_xlfn.XLOOKUP(E1472,AF:AF,AI:AI)</f>
        <v/>
      </c>
      <c r="T1472">
        <f>WEEKNUM(G1472)</f>
        <v/>
      </c>
      <c r="U1472">
        <f>YEAR(G1472)</f>
        <v/>
      </c>
      <c r="V1472" s="117">
        <f>IFERROR(Q1472/N1472,"0")</f>
        <v/>
      </c>
    </row>
    <row r="1473">
      <c r="A1473">
        <f>_xlfn.XLOOKUP(D1473,BN:BN,BO:BO)</f>
        <v/>
      </c>
      <c r="B1473" t="inlineStr">
        <is>
          <t>LLC</t>
        </is>
      </c>
      <c r="C1473" t="n">
        <v>175</v>
      </c>
      <c r="D1473">
        <f>_xlfn.XLOOKUP(C1473,BH:BH,BI:BI)</f>
        <v/>
      </c>
      <c r="E1473" t="n">
        <v>27474</v>
      </c>
      <c r="F1473" t="inlineStr">
        <is>
          <t>Visita Museo de Osma + Aperitivo Privado</t>
        </is>
      </c>
      <c r="G1473" s="234" t="n">
        <v>45799</v>
      </c>
      <c r="H1473" s="234" t="n">
        <v>45810</v>
      </c>
      <c r="I1473" t="inlineStr">
        <is>
          <t>ATR</t>
        </is>
      </c>
      <c r="J1473">
        <f>_xlfn.XLOOKUP(I1473,AS:AS,AU:AU)</f>
        <v/>
      </c>
      <c r="K1473" t="inlineStr">
        <is>
          <t>USD</t>
        </is>
      </c>
      <c r="L1473" s="238" t="n">
        <v>1200</v>
      </c>
      <c r="M1473">
        <f>L1473*_xlfn.XLOOKUP(K1473,AM:AM,AN:AN)</f>
        <v/>
      </c>
      <c r="N1473">
        <f>L1473*_xlfn.XLOOKUP(K1473,AM:AM,AO:AO)</f>
        <v/>
      </c>
      <c r="O1473" s="238" t="n">
        <v>0</v>
      </c>
      <c r="P1473">
        <f>O1473*_xlfn.XLOOKUP(K1473,AM:AM,AN:AN)</f>
        <v/>
      </c>
      <c r="Q1473">
        <f>O1473*_xlfn.XLOOKUP(K1473,AM:AM,AO:AO)</f>
        <v/>
      </c>
      <c r="R1473">
        <f>_xlfn.XLOOKUP(E1473,AF:AF,AG:AG)</f>
        <v/>
      </c>
      <c r="S1473">
        <f>_xlfn.XLOOKUP(E1473,AF:AF,AI:AI)</f>
        <v/>
      </c>
      <c r="T1473">
        <f>WEEKNUM(G1473)</f>
        <v/>
      </c>
      <c r="U1473">
        <f>YEAR(G1473)</f>
        <v/>
      </c>
      <c r="V1473" s="117">
        <f>IFERROR(Q1473/N1473,"0")</f>
        <v/>
      </c>
    </row>
    <row r="1474">
      <c r="A1474">
        <f>_xlfn.XLOOKUP(D1474,BN:BN,BO:BO)</f>
        <v/>
      </c>
      <c r="B1474" t="inlineStr">
        <is>
          <t>LLC</t>
        </is>
      </c>
      <c r="C1474" t="n">
        <v>175</v>
      </c>
      <c r="D1474">
        <f>_xlfn.XLOOKUP(C1474,BH:BH,BI:BI)</f>
        <v/>
      </c>
      <c r="E1474" t="n">
        <v>25931</v>
      </c>
      <c r="F1474" t="inlineStr">
        <is>
          <t>Transfer Privado Aqua</t>
        </is>
      </c>
      <c r="G1474" s="234" t="n">
        <v>45799</v>
      </c>
      <c r="H1474" s="234" t="n">
        <v>45810</v>
      </c>
      <c r="I1474" t="inlineStr">
        <is>
          <t>TRF</t>
        </is>
      </c>
      <c r="J1474">
        <f>_xlfn.XLOOKUP(I1474,AS:AS,AU:AU)</f>
        <v/>
      </c>
      <c r="K1474" t="inlineStr">
        <is>
          <t>USD</t>
        </is>
      </c>
      <c r="L1474" s="238" t="n">
        <v>325</v>
      </c>
      <c r="M1474">
        <f>L1474*_xlfn.XLOOKUP(K1474,AM:AM,AN:AN)</f>
        <v/>
      </c>
      <c r="N1474">
        <f>L1474*_xlfn.XLOOKUP(K1474,AM:AM,AO:AO)</f>
        <v/>
      </c>
      <c r="O1474" s="238" t="n">
        <v>0</v>
      </c>
      <c r="P1474">
        <f>O1474*_xlfn.XLOOKUP(K1474,AM:AM,AN:AN)</f>
        <v/>
      </c>
      <c r="Q1474">
        <f>O1474*_xlfn.XLOOKUP(K1474,AM:AM,AO:AO)</f>
        <v/>
      </c>
      <c r="R1474">
        <f>_xlfn.XLOOKUP(E1474,AF:AF,AG:AG)</f>
        <v/>
      </c>
      <c r="S1474">
        <f>_xlfn.XLOOKUP(E1474,AF:AF,AI:AI)</f>
        <v/>
      </c>
      <c r="T1474">
        <f>WEEKNUM(G1474)</f>
        <v/>
      </c>
      <c r="U1474">
        <f>YEAR(G1474)</f>
        <v/>
      </c>
      <c r="V1474" s="117">
        <f>IFERROR(Q1474/N1474,"0")</f>
        <v/>
      </c>
    </row>
    <row r="1475">
      <c r="A1475">
        <f>_xlfn.XLOOKUP(D1475,BN:BN,BO:BO)</f>
        <v/>
      </c>
      <c r="B1475" t="inlineStr">
        <is>
          <t>LLC</t>
        </is>
      </c>
      <c r="C1475" t="n">
        <v>176</v>
      </c>
      <c r="D1475">
        <f>_xlfn.XLOOKUP(C1475,BH:BH,BI:BI)</f>
        <v/>
      </c>
      <c r="E1475" t="n">
        <v>25943</v>
      </c>
      <c r="F1475" t="inlineStr">
        <is>
          <t>RESERVA AMANSARA</t>
        </is>
      </c>
      <c r="G1475" s="234" t="n">
        <v>45764</v>
      </c>
      <c r="H1475" s="234" t="n">
        <v>45767</v>
      </c>
      <c r="I1475" t="inlineStr">
        <is>
          <t>HTL</t>
        </is>
      </c>
      <c r="J1475">
        <f>_xlfn.XLOOKUP(I1475,AS:AS,AU:AU)</f>
        <v/>
      </c>
      <c r="K1475" t="inlineStr">
        <is>
          <t>USD</t>
        </is>
      </c>
      <c r="L1475" s="238" t="n">
        <v>4998.51</v>
      </c>
      <c r="M1475">
        <f>L1475*_xlfn.XLOOKUP(K1475,AM:AM,AN:AN)</f>
        <v/>
      </c>
      <c r="N1475">
        <f>L1475*_xlfn.XLOOKUP(K1475,AM:AM,AO:AO)</f>
        <v/>
      </c>
      <c r="O1475" s="238" t="n">
        <v>451.2</v>
      </c>
      <c r="P1475">
        <f>O1475*_xlfn.XLOOKUP(K1475,AM:AM,AN:AN)</f>
        <v/>
      </c>
      <c r="Q1475">
        <f>O1475*_xlfn.XLOOKUP(K1475,AM:AM,AO:AO)</f>
        <v/>
      </c>
      <c r="R1475">
        <f>_xlfn.XLOOKUP(E1475,AF:AF,AG:AG)</f>
        <v/>
      </c>
      <c r="S1475">
        <f>_xlfn.XLOOKUP(E1475,AF:AF,AI:AI)</f>
        <v/>
      </c>
      <c r="T1475">
        <f>WEEKNUM(G1475)</f>
        <v/>
      </c>
      <c r="U1475">
        <f>YEAR(G1475)</f>
        <v/>
      </c>
      <c r="V1475" s="117">
        <f>IFERROR(Q1475/N1475,"0")</f>
        <v/>
      </c>
    </row>
    <row r="1476">
      <c r="A1476">
        <f>_xlfn.XLOOKUP(D1476,BN:BN,BO:BO)</f>
        <v/>
      </c>
      <c r="B1476" t="inlineStr">
        <is>
          <t>LLC</t>
        </is>
      </c>
      <c r="C1476" t="n">
        <v>177</v>
      </c>
      <c r="D1476">
        <f>_xlfn.XLOOKUP(C1476,BH:BH,BI:BI)</f>
        <v/>
      </c>
      <c r="E1476" t="n">
        <v>25365</v>
      </c>
      <c r="F1476" t="inlineStr">
        <is>
          <t>Hospedaje en Kyoto</t>
        </is>
      </c>
      <c r="G1476" s="234" t="n">
        <v>45759</v>
      </c>
      <c r="H1476" s="234" t="n">
        <v>45762</v>
      </c>
      <c r="I1476" t="inlineStr">
        <is>
          <t>HTL</t>
        </is>
      </c>
      <c r="J1476">
        <f>_xlfn.XLOOKUP(I1476,AS:AS,AU:AU)</f>
        <v/>
      </c>
      <c r="K1476" t="inlineStr">
        <is>
          <t>USD</t>
        </is>
      </c>
      <c r="L1476" s="238" t="n">
        <v>17537.29</v>
      </c>
      <c r="M1476">
        <f>L1476*_xlfn.XLOOKUP(K1476,AM:AM,AN:AN)</f>
        <v/>
      </c>
      <c r="N1476">
        <f>L1476*_xlfn.XLOOKUP(K1476,AM:AM,AO:AO)</f>
        <v/>
      </c>
      <c r="O1476" s="238" t="n">
        <v>0</v>
      </c>
      <c r="P1476">
        <f>O1476*_xlfn.XLOOKUP(K1476,AM:AM,AN:AN)</f>
        <v/>
      </c>
      <c r="Q1476">
        <f>O1476*_xlfn.XLOOKUP(K1476,AM:AM,AO:AO)</f>
        <v/>
      </c>
      <c r="R1476">
        <f>_xlfn.XLOOKUP(E1476,AF:AF,AG:AG)</f>
        <v/>
      </c>
      <c r="S1476">
        <f>_xlfn.XLOOKUP(E1476,AF:AF,AI:AI)</f>
        <v/>
      </c>
      <c r="T1476">
        <f>WEEKNUM(G1476)</f>
        <v/>
      </c>
      <c r="U1476">
        <f>YEAR(G1476)</f>
        <v/>
      </c>
      <c r="V1476" s="117">
        <f>IFERROR(Q1476/N1476,"0")</f>
        <v/>
      </c>
    </row>
    <row r="1477">
      <c r="A1477">
        <f>_xlfn.XLOOKUP(D1477,BN:BN,BO:BO)</f>
        <v/>
      </c>
      <c r="B1477" t="inlineStr">
        <is>
          <t>LLC</t>
        </is>
      </c>
      <c r="C1477" t="n">
        <v>177</v>
      </c>
      <c r="D1477">
        <f>_xlfn.XLOOKUP(C1477,BH:BH,BI:BI)</f>
        <v/>
      </c>
      <c r="E1477" t="n">
        <v>25365</v>
      </c>
      <c r="F1477" t="inlineStr">
        <is>
          <t>Reembolso del Hotel The Shinmonzen</t>
        </is>
      </c>
      <c r="G1477" s="234" t="n">
        <v>45759</v>
      </c>
      <c r="H1477" s="234" t="n">
        <v>45762</v>
      </c>
      <c r="I1477" t="inlineStr">
        <is>
          <t>HTL</t>
        </is>
      </c>
      <c r="J1477">
        <f>_xlfn.XLOOKUP(I1477,AS:AS,AU:AU)</f>
        <v/>
      </c>
      <c r="K1477" t="inlineStr">
        <is>
          <t>USD</t>
        </is>
      </c>
      <c r="L1477" s="238" t="n">
        <v>-618.01</v>
      </c>
      <c r="M1477">
        <f>L1477*_xlfn.XLOOKUP(K1477,AM:AM,AN:AN)</f>
        <v/>
      </c>
      <c r="N1477">
        <f>L1477*_xlfn.XLOOKUP(K1477,AM:AM,AO:AO)</f>
        <v/>
      </c>
      <c r="O1477" s="238" t="n">
        <v>0</v>
      </c>
      <c r="P1477">
        <f>O1477*_xlfn.XLOOKUP(K1477,AM:AM,AN:AN)</f>
        <v/>
      </c>
      <c r="Q1477">
        <f>O1477*_xlfn.XLOOKUP(K1477,AM:AM,AO:AO)</f>
        <v/>
      </c>
      <c r="R1477">
        <f>_xlfn.XLOOKUP(E1477,AF:AF,AG:AG)</f>
        <v/>
      </c>
      <c r="S1477">
        <f>_xlfn.XLOOKUP(E1477,AF:AF,AI:AI)</f>
        <v/>
      </c>
      <c r="T1477">
        <f>WEEKNUM(G1477)</f>
        <v/>
      </c>
      <c r="U1477">
        <f>YEAR(G1477)</f>
        <v/>
      </c>
      <c r="V1477" s="117">
        <f>IFERROR(Q1477/N1477,"0")</f>
        <v/>
      </c>
    </row>
    <row r="1478">
      <c r="A1478">
        <f>_xlfn.XLOOKUP(D1478,BN:BN,BO:BO)</f>
        <v/>
      </c>
      <c r="B1478" t="inlineStr">
        <is>
          <t>LLC</t>
        </is>
      </c>
      <c r="C1478" t="n">
        <v>177</v>
      </c>
      <c r="D1478">
        <f>_xlfn.XLOOKUP(C1478,BH:BH,BI:BI)</f>
        <v/>
      </c>
      <c r="E1478" t="n">
        <v>0</v>
      </c>
      <c r="F1478" t="inlineStr">
        <is>
          <t>Sobrecomisión</t>
        </is>
      </c>
      <c r="G1478" s="234" t="n">
        <v>45759</v>
      </c>
      <c r="H1478" s="234" t="n">
        <v>45762</v>
      </c>
      <c r="I1478" t="inlineStr">
        <is>
          <t>HPS</t>
        </is>
      </c>
      <c r="J1478">
        <f>_xlfn.XLOOKUP(I1478,AS:AS,AU:AU)</f>
        <v/>
      </c>
      <c r="K1478" t="inlineStr">
        <is>
          <t>USD</t>
        </is>
      </c>
      <c r="L1478" s="238" t="n">
        <v>1327.72</v>
      </c>
      <c r="M1478">
        <f>L1478*_xlfn.XLOOKUP(K1478,AM:AM,AN:AN)</f>
        <v/>
      </c>
      <c r="N1478">
        <f>L1478*_xlfn.XLOOKUP(K1478,AM:AM,AO:AO)</f>
        <v/>
      </c>
      <c r="O1478" s="238" t="n">
        <v>1327.72</v>
      </c>
      <c r="P1478">
        <f>O1478*_xlfn.XLOOKUP(K1478,AM:AM,AN:AN)</f>
        <v/>
      </c>
      <c r="Q1478">
        <f>O1478*_xlfn.XLOOKUP(K1478,AM:AM,AO:AO)</f>
        <v/>
      </c>
      <c r="R1478">
        <f>_xlfn.XLOOKUP(E1478,AF:AF,AG:AG)</f>
        <v/>
      </c>
      <c r="S1478">
        <f>_xlfn.XLOOKUP(E1478,AF:AF,AI:AI)</f>
        <v/>
      </c>
      <c r="T1478">
        <f>WEEKNUM(G1478)</f>
        <v/>
      </c>
      <c r="U1478">
        <f>YEAR(G1478)</f>
        <v/>
      </c>
      <c r="V1478" s="117">
        <f>IFERROR(Q1478/N1478,"0")</f>
        <v/>
      </c>
    </row>
    <row r="1479">
      <c r="A1479">
        <f>_xlfn.XLOOKUP(D1479,BN:BN,BO:BO)</f>
        <v/>
      </c>
      <c r="B1479" t="inlineStr">
        <is>
          <t>LLC</t>
        </is>
      </c>
      <c r="C1479" t="n">
        <v>178</v>
      </c>
      <c r="D1479">
        <f>_xlfn.XLOOKUP(C1479,BH:BH,BI:BI)</f>
        <v/>
      </c>
      <c r="E1479" t="n">
        <v>26348</v>
      </c>
      <c r="F1479" t="inlineStr">
        <is>
          <t>Hospedaje en COMO Italia</t>
        </is>
      </c>
      <c r="G1479" s="234" t="n">
        <v>45742</v>
      </c>
      <c r="H1479" s="234" t="n">
        <v>45766</v>
      </c>
      <c r="I1479" t="inlineStr">
        <is>
          <t>HTL</t>
        </is>
      </c>
      <c r="J1479">
        <f>_xlfn.XLOOKUP(I1479,AS:AS,AU:AU)</f>
        <v/>
      </c>
      <c r="K1479" t="inlineStr">
        <is>
          <t>USD</t>
        </is>
      </c>
      <c r="L1479" s="238" t="n">
        <v>3881.85</v>
      </c>
      <c r="M1479">
        <f>L1479*_xlfn.XLOOKUP(K1479,AM:AM,AN:AN)</f>
        <v/>
      </c>
      <c r="N1479">
        <f>L1479*_xlfn.XLOOKUP(K1479,AM:AM,AO:AO)</f>
        <v/>
      </c>
      <c r="O1479" s="238" t="n">
        <v>352.89</v>
      </c>
      <c r="P1479">
        <f>O1479*_xlfn.XLOOKUP(K1479,AM:AM,AN:AN)</f>
        <v/>
      </c>
      <c r="Q1479">
        <f>O1479*_xlfn.XLOOKUP(K1479,AM:AM,AO:AO)</f>
        <v/>
      </c>
      <c r="R1479">
        <f>_xlfn.XLOOKUP(E1479,AF:AF,AG:AG)</f>
        <v/>
      </c>
      <c r="S1479">
        <f>_xlfn.XLOOKUP(E1479,AF:AF,AI:AI)</f>
        <v/>
      </c>
      <c r="T1479">
        <f>WEEKNUM(G1479)</f>
        <v/>
      </c>
      <c r="U1479">
        <f>YEAR(G1479)</f>
        <v/>
      </c>
      <c r="V1479" s="117">
        <f>IFERROR(Q1479/N1479,"0")</f>
        <v/>
      </c>
    </row>
    <row r="1480">
      <c r="A1480">
        <f>_xlfn.XLOOKUP(D1480,BN:BN,BO:BO)</f>
        <v/>
      </c>
      <c r="B1480" t="inlineStr">
        <is>
          <t>LLC</t>
        </is>
      </c>
      <c r="C1480" t="n">
        <v>178</v>
      </c>
      <c r="D1480">
        <f>_xlfn.XLOOKUP(C1480,BH:BH,BI:BI)</f>
        <v/>
      </c>
      <c r="E1480" t="n">
        <v>26673</v>
      </c>
      <c r="F1480" t="inlineStr">
        <is>
          <t>Hospedaje en Madrid</t>
        </is>
      </c>
      <c r="G1480" s="234" t="n">
        <v>45742</v>
      </c>
      <c r="H1480" s="234" t="n">
        <v>45766</v>
      </c>
      <c r="I1480" t="inlineStr">
        <is>
          <t>HTL</t>
        </is>
      </c>
      <c r="J1480">
        <f>_xlfn.XLOOKUP(I1480,AS:AS,AU:AU)</f>
        <v/>
      </c>
      <c r="K1480" t="inlineStr">
        <is>
          <t>USD</t>
        </is>
      </c>
      <c r="L1480" s="238" t="n">
        <v>2534.69</v>
      </c>
      <c r="M1480">
        <f>L1480*_xlfn.XLOOKUP(K1480,AM:AM,AN:AN)</f>
        <v/>
      </c>
      <c r="N1480">
        <f>L1480*_xlfn.XLOOKUP(K1480,AM:AM,AO:AO)</f>
        <v/>
      </c>
      <c r="O1480" s="238" t="n">
        <v>321.41</v>
      </c>
      <c r="P1480">
        <f>O1480*_xlfn.XLOOKUP(K1480,AM:AM,AN:AN)</f>
        <v/>
      </c>
      <c r="Q1480">
        <f>O1480*_xlfn.XLOOKUP(K1480,AM:AM,AO:AO)</f>
        <v/>
      </c>
      <c r="R1480">
        <f>_xlfn.XLOOKUP(E1480,AF:AF,AG:AG)</f>
        <v/>
      </c>
      <c r="S1480">
        <f>_xlfn.XLOOKUP(E1480,AF:AF,AI:AI)</f>
        <v/>
      </c>
      <c r="T1480">
        <f>WEEKNUM(G1480)</f>
        <v/>
      </c>
      <c r="U1480">
        <f>YEAR(G1480)</f>
        <v/>
      </c>
      <c r="V1480" s="117">
        <f>IFERROR(Q1480/N1480,"0")</f>
        <v/>
      </c>
    </row>
    <row r="1481">
      <c r="A1481">
        <f>_xlfn.XLOOKUP(D1481,BN:BN,BO:BO)</f>
        <v/>
      </c>
      <c r="B1481" t="inlineStr">
        <is>
          <t>LLC</t>
        </is>
      </c>
      <c r="C1481" t="n">
        <v>178</v>
      </c>
      <c r="D1481">
        <f>_xlfn.XLOOKUP(C1481,BH:BH,BI:BI)</f>
        <v/>
      </c>
      <c r="E1481" t="n">
        <v>27079</v>
      </c>
      <c r="F1481" t="inlineStr">
        <is>
          <t>Hospedaje en Londres</t>
        </is>
      </c>
      <c r="G1481" s="234" t="n">
        <v>45733</v>
      </c>
      <c r="H1481" s="234" t="n">
        <v>45766</v>
      </c>
      <c r="I1481" t="inlineStr">
        <is>
          <t>HTL</t>
        </is>
      </c>
      <c r="J1481">
        <f>_xlfn.XLOOKUP(I1481,AS:AS,AU:AU)</f>
        <v/>
      </c>
      <c r="K1481" t="inlineStr">
        <is>
          <t>USD</t>
        </is>
      </c>
      <c r="L1481" s="238" t="n">
        <v>2484.86</v>
      </c>
      <c r="M1481">
        <f>L1481*_xlfn.XLOOKUP(K1481,AM:AM,AN:AN)</f>
        <v/>
      </c>
      <c r="N1481">
        <f>L1481*_xlfn.XLOOKUP(K1481,AM:AM,AO:AO)</f>
        <v/>
      </c>
      <c r="O1481" s="238" t="n">
        <v>189.41</v>
      </c>
      <c r="P1481">
        <f>O1481*_xlfn.XLOOKUP(K1481,AM:AM,AN:AN)</f>
        <v/>
      </c>
      <c r="Q1481">
        <f>O1481*_xlfn.XLOOKUP(K1481,AM:AM,AO:AO)</f>
        <v/>
      </c>
      <c r="R1481">
        <f>_xlfn.XLOOKUP(E1481,AF:AF,AG:AG)</f>
        <v/>
      </c>
      <c r="S1481">
        <f>_xlfn.XLOOKUP(E1481,AF:AF,AI:AI)</f>
        <v/>
      </c>
      <c r="T1481">
        <f>WEEKNUM(G1481)</f>
        <v/>
      </c>
      <c r="U1481">
        <f>YEAR(G1481)</f>
        <v/>
      </c>
      <c r="V1481" s="117">
        <f>IFERROR(Q1481/N1481,"0")</f>
        <v/>
      </c>
    </row>
    <row r="1482">
      <c r="A1482">
        <f>_xlfn.XLOOKUP(D1482,BN:BN,BO:BO)</f>
        <v/>
      </c>
      <c r="B1482" t="inlineStr">
        <is>
          <t>LLC</t>
        </is>
      </c>
      <c r="C1482" t="n">
        <v>178</v>
      </c>
      <c r="D1482">
        <f>_xlfn.XLOOKUP(C1482,BH:BH,BI:BI)</f>
        <v/>
      </c>
      <c r="E1482" t="n">
        <v>25024</v>
      </c>
      <c r="F1482" t="inlineStr">
        <is>
          <t>Revisado GVA-MAD-LIN-MXP-MAD-LHR/Sergio Berger</t>
        </is>
      </c>
      <c r="G1482" s="234" t="n">
        <v>45733</v>
      </c>
      <c r="H1482" s="234" t="n">
        <v>45766</v>
      </c>
      <c r="I1482" t="inlineStr">
        <is>
          <t>VLO</t>
        </is>
      </c>
      <c r="J1482">
        <f>_xlfn.XLOOKUP(I1482,AS:AS,AU:AU)</f>
        <v/>
      </c>
      <c r="K1482" t="inlineStr">
        <is>
          <t>USD</t>
        </is>
      </c>
      <c r="L1482" s="238" t="n">
        <v>720.5</v>
      </c>
      <c r="M1482">
        <f>L1482*_xlfn.XLOOKUP(K1482,AM:AM,AN:AN)</f>
        <v/>
      </c>
      <c r="N1482">
        <f>L1482*_xlfn.XLOOKUP(K1482,AM:AM,AO:AO)</f>
        <v/>
      </c>
      <c r="O1482" s="238" t="n">
        <v>0</v>
      </c>
      <c r="P1482">
        <f>O1482*_xlfn.XLOOKUP(K1482,AM:AM,AN:AN)</f>
        <v/>
      </c>
      <c r="Q1482">
        <f>O1482*_xlfn.XLOOKUP(K1482,AM:AM,AO:AO)</f>
        <v/>
      </c>
      <c r="R1482">
        <f>_xlfn.XLOOKUP(E1482,AF:AF,AG:AG)</f>
        <v/>
      </c>
      <c r="S1482">
        <f>_xlfn.XLOOKUP(E1482,AF:AF,AI:AI)</f>
        <v/>
      </c>
      <c r="T1482">
        <f>WEEKNUM(G1482)</f>
        <v/>
      </c>
      <c r="U1482">
        <f>YEAR(G1482)</f>
        <v/>
      </c>
      <c r="V1482" s="117">
        <f>IFERROR(Q1482/N1482,"0")</f>
        <v/>
      </c>
    </row>
    <row r="1483">
      <c r="A1483">
        <f>_xlfn.XLOOKUP(D1483,BN:BN,BO:BO)</f>
        <v/>
      </c>
      <c r="B1483" t="inlineStr">
        <is>
          <t>LLC</t>
        </is>
      </c>
      <c r="C1483" t="n">
        <v>178</v>
      </c>
      <c r="D1483">
        <f>_xlfn.XLOOKUP(C1483,BH:BH,BI:BI)</f>
        <v/>
      </c>
      <c r="E1483" t="n">
        <v>25024</v>
      </c>
      <c r="F1483" t="inlineStr">
        <is>
          <t>Otros cargos Revisado YSZQRB</t>
        </is>
      </c>
      <c r="G1483" s="234" t="n">
        <v>45733</v>
      </c>
      <c r="H1483" s="234" t="n">
        <v>45766</v>
      </c>
      <c r="I1483" t="inlineStr">
        <is>
          <t>VLO</t>
        </is>
      </c>
      <c r="J1483">
        <f>_xlfn.XLOOKUP(I1483,AS:AS,AU:AU)</f>
        <v/>
      </c>
      <c r="K1483" t="inlineStr">
        <is>
          <t>USD</t>
        </is>
      </c>
      <c r="L1483" s="238" t="n">
        <v>141</v>
      </c>
      <c r="M1483">
        <f>L1483*_xlfn.XLOOKUP(K1483,AM:AM,AN:AN)</f>
        <v/>
      </c>
      <c r="N1483">
        <f>L1483*_xlfn.XLOOKUP(K1483,AM:AM,AO:AO)</f>
        <v/>
      </c>
      <c r="O1483" s="238" t="n">
        <v>0</v>
      </c>
      <c r="P1483">
        <f>O1483*_xlfn.XLOOKUP(K1483,AM:AM,AN:AN)</f>
        <v/>
      </c>
      <c r="Q1483">
        <f>O1483*_xlfn.XLOOKUP(K1483,AM:AM,AO:AO)</f>
        <v/>
      </c>
      <c r="R1483">
        <f>_xlfn.XLOOKUP(E1483,AF:AF,AG:AG)</f>
        <v/>
      </c>
      <c r="S1483">
        <f>_xlfn.XLOOKUP(E1483,AF:AF,AI:AI)</f>
        <v/>
      </c>
      <c r="T1483">
        <f>WEEKNUM(G1483)</f>
        <v/>
      </c>
      <c r="U1483">
        <f>YEAR(G1483)</f>
        <v/>
      </c>
      <c r="V1483" s="117">
        <f>IFERROR(Q1483/N1483,"0")</f>
        <v/>
      </c>
    </row>
    <row r="1484">
      <c r="A1484">
        <f>_xlfn.XLOOKUP(D1484,BN:BN,BO:BO)</f>
        <v/>
      </c>
      <c r="B1484" t="inlineStr">
        <is>
          <t>LLC</t>
        </is>
      </c>
      <c r="C1484" t="n">
        <v>178</v>
      </c>
      <c r="D1484">
        <f>_xlfn.XLOOKUP(C1484,BH:BH,BI:BI)</f>
        <v/>
      </c>
      <c r="E1484" t="n">
        <v>25024</v>
      </c>
      <c r="F1484" t="inlineStr">
        <is>
          <t>Otros cargos Revisado YSZQRB</t>
        </is>
      </c>
      <c r="G1484" s="234" t="n">
        <v>45733</v>
      </c>
      <c r="H1484" s="234" t="n">
        <v>45766</v>
      </c>
      <c r="I1484" t="inlineStr">
        <is>
          <t>VLO</t>
        </is>
      </c>
      <c r="J1484">
        <f>_xlfn.XLOOKUP(I1484,AS:AS,AU:AU)</f>
        <v/>
      </c>
      <c r="K1484" t="inlineStr">
        <is>
          <t>USD</t>
        </is>
      </c>
      <c r="L1484" s="238" t="n">
        <v>33.6</v>
      </c>
      <c r="M1484">
        <f>L1484*_xlfn.XLOOKUP(K1484,AM:AM,AN:AN)</f>
        <v/>
      </c>
      <c r="N1484">
        <f>L1484*_xlfn.XLOOKUP(K1484,AM:AM,AO:AO)</f>
        <v/>
      </c>
      <c r="O1484" s="238" t="n">
        <v>0</v>
      </c>
      <c r="P1484">
        <f>O1484*_xlfn.XLOOKUP(K1484,AM:AM,AN:AN)</f>
        <v/>
      </c>
      <c r="Q1484">
        <f>O1484*_xlfn.XLOOKUP(K1484,AM:AM,AO:AO)</f>
        <v/>
      </c>
      <c r="R1484">
        <f>_xlfn.XLOOKUP(E1484,AF:AF,AG:AG)</f>
        <v/>
      </c>
      <c r="S1484">
        <f>_xlfn.XLOOKUP(E1484,AF:AF,AI:AI)</f>
        <v/>
      </c>
      <c r="T1484">
        <f>WEEKNUM(G1484)</f>
        <v/>
      </c>
      <c r="U1484">
        <f>YEAR(G1484)</f>
        <v/>
      </c>
      <c r="V1484" s="117">
        <f>IFERROR(Q1484/N1484,"0")</f>
        <v/>
      </c>
    </row>
    <row r="1485">
      <c r="A1485">
        <f>_xlfn.XLOOKUP(D1485,BN:BN,BO:BO)</f>
        <v/>
      </c>
      <c r="B1485" t="inlineStr">
        <is>
          <t>LLC</t>
        </is>
      </c>
      <c r="C1485" t="n">
        <v>178</v>
      </c>
      <c r="D1485">
        <f>_xlfn.XLOOKUP(C1485,BH:BH,BI:BI)</f>
        <v/>
      </c>
      <c r="E1485" t="n">
        <v>0</v>
      </c>
      <c r="F1485" t="inlineStr">
        <is>
          <t>Fee de emisión revisado YSZQRB</t>
        </is>
      </c>
      <c r="G1485" s="234" t="n">
        <v>45733</v>
      </c>
      <c r="H1485" s="234" t="n">
        <v>45766</v>
      </c>
      <c r="I1485" t="inlineStr">
        <is>
          <t>HPS</t>
        </is>
      </c>
      <c r="J1485">
        <f>_xlfn.XLOOKUP(I1485,AS:AS,AU:AU)</f>
        <v/>
      </c>
      <c r="K1485" t="inlineStr">
        <is>
          <t>USD</t>
        </is>
      </c>
      <c r="L1485" s="238" t="n">
        <v>35</v>
      </c>
      <c r="M1485">
        <f>L1485*_xlfn.XLOOKUP(K1485,AM:AM,AN:AN)</f>
        <v/>
      </c>
      <c r="N1485">
        <f>L1485*_xlfn.XLOOKUP(K1485,AM:AM,AO:AO)</f>
        <v/>
      </c>
      <c r="O1485" s="238" t="n">
        <v>35</v>
      </c>
      <c r="P1485">
        <f>O1485*_xlfn.XLOOKUP(K1485,AM:AM,AN:AN)</f>
        <v/>
      </c>
      <c r="Q1485">
        <f>O1485*_xlfn.XLOOKUP(K1485,AM:AM,AO:AO)</f>
        <v/>
      </c>
      <c r="R1485">
        <f>_xlfn.XLOOKUP(E1485,AF:AF,AG:AG)</f>
        <v/>
      </c>
      <c r="S1485">
        <f>_xlfn.XLOOKUP(E1485,AF:AF,AI:AI)</f>
        <v/>
      </c>
      <c r="T1485">
        <f>WEEKNUM(G1485)</f>
        <v/>
      </c>
      <c r="U1485">
        <f>YEAR(G1485)</f>
        <v/>
      </c>
      <c r="V1485" s="117">
        <f>IFERROR(Q1485/N1485,"0")</f>
        <v/>
      </c>
    </row>
    <row r="1486">
      <c r="A1486">
        <f>_xlfn.XLOOKUP(D1486,BN:BN,BO:BO)</f>
        <v/>
      </c>
      <c r="B1486" t="inlineStr">
        <is>
          <t>LLC</t>
        </is>
      </c>
      <c r="C1486" t="n">
        <v>178</v>
      </c>
      <c r="D1486">
        <f>_xlfn.XLOOKUP(C1486,BH:BH,BI:BI)</f>
        <v/>
      </c>
      <c r="E1486" t="n">
        <v>25024</v>
      </c>
      <c r="F1486" t="inlineStr">
        <is>
          <t>Revisado MXP-MAD-LHR/Andres Carretero</t>
        </is>
      </c>
      <c r="G1486" s="234" t="n">
        <v>45733</v>
      </c>
      <c r="H1486" s="234" t="n">
        <v>45766</v>
      </c>
      <c r="I1486" t="inlineStr">
        <is>
          <t>VLO</t>
        </is>
      </c>
      <c r="J1486">
        <f>_xlfn.XLOOKUP(I1486,AS:AS,AU:AU)</f>
        <v/>
      </c>
      <c r="K1486" t="inlineStr">
        <is>
          <t>USD</t>
        </is>
      </c>
      <c r="L1486" s="238" t="n">
        <v>756.9</v>
      </c>
      <c r="M1486">
        <f>L1486*_xlfn.XLOOKUP(K1486,AM:AM,AN:AN)</f>
        <v/>
      </c>
      <c r="N1486">
        <f>L1486*_xlfn.XLOOKUP(K1486,AM:AM,AO:AO)</f>
        <v/>
      </c>
      <c r="O1486" s="238" t="n">
        <v>0</v>
      </c>
      <c r="P1486">
        <f>O1486*_xlfn.XLOOKUP(K1486,AM:AM,AN:AN)</f>
        <v/>
      </c>
      <c r="Q1486">
        <f>O1486*_xlfn.XLOOKUP(K1486,AM:AM,AO:AO)</f>
        <v/>
      </c>
      <c r="R1486">
        <f>_xlfn.XLOOKUP(E1486,AF:AF,AG:AG)</f>
        <v/>
      </c>
      <c r="S1486">
        <f>_xlfn.XLOOKUP(E1486,AF:AF,AI:AI)</f>
        <v/>
      </c>
      <c r="T1486">
        <f>WEEKNUM(G1486)</f>
        <v/>
      </c>
      <c r="U1486">
        <f>YEAR(G1486)</f>
        <v/>
      </c>
      <c r="V1486" s="117">
        <f>IFERROR(Q1486/N1486,"0")</f>
        <v/>
      </c>
    </row>
    <row r="1487">
      <c r="A1487">
        <f>_xlfn.XLOOKUP(D1487,BN:BN,BO:BO)</f>
        <v/>
      </c>
      <c r="B1487" t="inlineStr">
        <is>
          <t>LLC</t>
        </is>
      </c>
      <c r="C1487" t="n">
        <v>178</v>
      </c>
      <c r="D1487">
        <f>_xlfn.XLOOKUP(C1487,BH:BH,BI:BI)</f>
        <v/>
      </c>
      <c r="E1487" t="n">
        <v>23966</v>
      </c>
      <c r="F1487" t="inlineStr">
        <is>
          <t>Otros cargos Revisado MXP-MAD-LHR/Andres Carretero</t>
        </is>
      </c>
      <c r="G1487" s="234" t="n">
        <v>45733</v>
      </c>
      <c r="H1487" s="234" t="n">
        <v>45766</v>
      </c>
      <c r="I1487" t="inlineStr">
        <is>
          <t>VLO</t>
        </is>
      </c>
      <c r="J1487">
        <f>_xlfn.XLOOKUP(I1487,AS:AS,AU:AU)</f>
        <v/>
      </c>
      <c r="K1487" t="inlineStr">
        <is>
          <t>USD</t>
        </is>
      </c>
      <c r="L1487" s="238" t="n">
        <v>141</v>
      </c>
      <c r="M1487">
        <f>L1487*_xlfn.XLOOKUP(K1487,AM:AM,AN:AN)</f>
        <v/>
      </c>
      <c r="N1487">
        <f>L1487*_xlfn.XLOOKUP(K1487,AM:AM,AO:AO)</f>
        <v/>
      </c>
      <c r="O1487" s="238" t="n">
        <v>0</v>
      </c>
      <c r="P1487">
        <f>O1487*_xlfn.XLOOKUP(K1487,AM:AM,AN:AN)</f>
        <v/>
      </c>
      <c r="Q1487">
        <f>O1487*_xlfn.XLOOKUP(K1487,AM:AM,AO:AO)</f>
        <v/>
      </c>
      <c r="R1487">
        <f>_xlfn.XLOOKUP(E1487,AF:AF,AG:AG)</f>
        <v/>
      </c>
      <c r="S1487">
        <f>_xlfn.XLOOKUP(E1487,AF:AF,AI:AI)</f>
        <v/>
      </c>
      <c r="T1487">
        <f>WEEKNUM(G1487)</f>
        <v/>
      </c>
      <c r="U1487">
        <f>YEAR(G1487)</f>
        <v/>
      </c>
      <c r="V1487" s="117">
        <f>IFERROR(Q1487/N1487,"0")</f>
        <v/>
      </c>
    </row>
    <row r="1488">
      <c r="A1488">
        <f>_xlfn.XLOOKUP(D1488,BN:BN,BO:BO)</f>
        <v/>
      </c>
      <c r="B1488" t="inlineStr">
        <is>
          <t>LLC</t>
        </is>
      </c>
      <c r="C1488" t="n">
        <v>178</v>
      </c>
      <c r="D1488">
        <f>_xlfn.XLOOKUP(C1488,BH:BH,BI:BI)</f>
        <v/>
      </c>
      <c r="E1488" t="n">
        <v>0</v>
      </c>
      <c r="F1488" t="inlineStr">
        <is>
          <t>Fee de emision YHZPXE</t>
        </is>
      </c>
      <c r="G1488" s="234" t="n">
        <v>45733</v>
      </c>
      <c r="H1488" s="234" t="n">
        <v>45766</v>
      </c>
      <c r="I1488" t="inlineStr">
        <is>
          <t>HPS</t>
        </is>
      </c>
      <c r="J1488">
        <f>_xlfn.XLOOKUP(I1488,AS:AS,AU:AU)</f>
        <v/>
      </c>
      <c r="K1488" t="inlineStr">
        <is>
          <t>USD</t>
        </is>
      </c>
      <c r="L1488" s="238" t="n">
        <v>35</v>
      </c>
      <c r="M1488">
        <f>L1488*_xlfn.XLOOKUP(K1488,AM:AM,AN:AN)</f>
        <v/>
      </c>
      <c r="N1488">
        <f>L1488*_xlfn.XLOOKUP(K1488,AM:AM,AO:AO)</f>
        <v/>
      </c>
      <c r="O1488" s="238" t="n">
        <v>35</v>
      </c>
      <c r="P1488">
        <f>O1488*_xlfn.XLOOKUP(K1488,AM:AM,AN:AN)</f>
        <v/>
      </c>
      <c r="Q1488">
        <f>O1488*_xlfn.XLOOKUP(K1488,AM:AM,AO:AO)</f>
        <v/>
      </c>
      <c r="R1488">
        <f>_xlfn.XLOOKUP(E1488,AF:AF,AG:AG)</f>
        <v/>
      </c>
      <c r="S1488">
        <f>_xlfn.XLOOKUP(E1488,AF:AF,AI:AI)</f>
        <v/>
      </c>
      <c r="T1488">
        <f>WEEKNUM(G1488)</f>
        <v/>
      </c>
      <c r="U1488">
        <f>YEAR(G1488)</f>
        <v/>
      </c>
      <c r="V1488" s="117">
        <f>IFERROR(Q1488/N1488,"0")</f>
        <v/>
      </c>
    </row>
    <row r="1489">
      <c r="A1489">
        <f>_xlfn.XLOOKUP(D1489,BN:BN,BO:BO)</f>
        <v/>
      </c>
      <c r="B1489" t="inlineStr">
        <is>
          <t>LLC</t>
        </is>
      </c>
      <c r="C1489" t="n">
        <v>178</v>
      </c>
      <c r="D1489">
        <f>_xlfn.XLOOKUP(C1489,BH:BH,BI:BI)</f>
        <v/>
      </c>
      <c r="E1489" t="n">
        <v>23921</v>
      </c>
      <c r="F1489" t="inlineStr">
        <is>
          <t>Vuelo CDG-MXP/Andres Carretero</t>
        </is>
      </c>
      <c r="G1489" s="234" t="n">
        <v>45810</v>
      </c>
      <c r="H1489" s="234" t="n">
        <v>45816</v>
      </c>
      <c r="I1489" t="inlineStr">
        <is>
          <t>VLO</t>
        </is>
      </c>
      <c r="J1489">
        <f>_xlfn.XLOOKUP(I1489,AS:AS,AU:AU)</f>
        <v/>
      </c>
      <c r="K1489" t="inlineStr">
        <is>
          <t>USD</t>
        </is>
      </c>
      <c r="L1489" s="238" t="n">
        <v>517.9</v>
      </c>
      <c r="M1489">
        <f>L1489*_xlfn.XLOOKUP(K1489,AM:AM,AN:AN)</f>
        <v/>
      </c>
      <c r="N1489">
        <f>L1489*_xlfn.XLOOKUP(K1489,AM:AM,AO:AO)</f>
        <v/>
      </c>
      <c r="O1489" s="238" t="n">
        <v>0</v>
      </c>
      <c r="P1489">
        <f>O1489*_xlfn.XLOOKUP(K1489,AM:AM,AN:AN)</f>
        <v/>
      </c>
      <c r="Q1489">
        <f>O1489*_xlfn.XLOOKUP(K1489,AM:AM,AO:AO)</f>
        <v/>
      </c>
      <c r="R1489">
        <f>_xlfn.XLOOKUP(E1489,AF:AF,AG:AG)</f>
        <v/>
      </c>
      <c r="S1489">
        <f>_xlfn.XLOOKUP(E1489,AF:AF,AI:AI)</f>
        <v/>
      </c>
      <c r="T1489">
        <f>WEEKNUM(G1489)</f>
        <v/>
      </c>
      <c r="U1489">
        <f>YEAR(G1489)</f>
        <v/>
      </c>
      <c r="V1489" s="117">
        <f>IFERROR(Q1489/N1489,"0")</f>
        <v/>
      </c>
    </row>
    <row r="1490">
      <c r="A1490">
        <f>_xlfn.XLOOKUP(D1490,BN:BN,BO:BO)</f>
        <v/>
      </c>
      <c r="B1490" t="inlineStr">
        <is>
          <t>LLC</t>
        </is>
      </c>
      <c r="C1490" t="n">
        <v>178</v>
      </c>
      <c r="D1490">
        <f>_xlfn.XLOOKUP(C1490,BH:BH,BI:BI)</f>
        <v/>
      </c>
      <c r="E1490" t="n">
        <v>0</v>
      </c>
      <c r="F1490" t="inlineStr">
        <is>
          <t>5% Recibo cliente 1509</t>
        </is>
      </c>
      <c r="G1490" s="234" t="n">
        <v>45733</v>
      </c>
      <c r="H1490" s="234" t="n">
        <v>45816</v>
      </c>
      <c r="I1490" t="inlineStr">
        <is>
          <t>HPS</t>
        </is>
      </c>
      <c r="J1490">
        <f>_xlfn.XLOOKUP(I1490,AS:AS,AU:AU)</f>
        <v/>
      </c>
      <c r="K1490" t="inlineStr">
        <is>
          <t>USD</t>
        </is>
      </c>
      <c r="L1490" s="238" t="n">
        <v>29.77</v>
      </c>
      <c r="M1490">
        <f>L1490*_xlfn.XLOOKUP(K1490,AM:AM,AN:AN)</f>
        <v/>
      </c>
      <c r="N1490">
        <f>L1490*_xlfn.XLOOKUP(K1490,AM:AM,AO:AO)</f>
        <v/>
      </c>
      <c r="O1490" s="238" t="n">
        <v>29.77</v>
      </c>
      <c r="P1490">
        <f>O1490*_xlfn.XLOOKUP(K1490,AM:AM,AN:AN)</f>
        <v/>
      </c>
      <c r="Q1490">
        <f>O1490*_xlfn.XLOOKUP(K1490,AM:AM,AO:AO)</f>
        <v/>
      </c>
      <c r="R1490">
        <f>_xlfn.XLOOKUP(E1490,AF:AF,AG:AG)</f>
        <v/>
      </c>
      <c r="S1490">
        <f>_xlfn.XLOOKUP(E1490,AF:AF,AI:AI)</f>
        <v/>
      </c>
      <c r="T1490">
        <f>WEEKNUM(G1490)</f>
        <v/>
      </c>
      <c r="U1490">
        <f>YEAR(G1490)</f>
        <v/>
      </c>
      <c r="V1490" s="117">
        <f>IFERROR(Q1490/N1490,"0")</f>
        <v/>
      </c>
    </row>
    <row r="1491">
      <c r="A1491">
        <f>_xlfn.XLOOKUP(D1491,BN:BN,BO:BO)</f>
        <v/>
      </c>
      <c r="B1491" t="inlineStr">
        <is>
          <t>LLC</t>
        </is>
      </c>
      <c r="C1491" t="n">
        <v>179</v>
      </c>
      <c r="D1491">
        <f>_xlfn.XLOOKUP(C1491,BH:BH,BI:BI)</f>
        <v/>
      </c>
      <c r="E1491" t="n">
        <v>25990</v>
      </c>
      <c r="F1491" t="inlineStr">
        <is>
          <t>ROSEWOOD BERMUDA</t>
        </is>
      </c>
      <c r="G1491" s="234" t="n">
        <v>45779</v>
      </c>
      <c r="H1491" s="234" t="n">
        <v>45781</v>
      </c>
      <c r="I1491" t="inlineStr">
        <is>
          <t>HTL</t>
        </is>
      </c>
      <c r="J1491">
        <f>_xlfn.XLOOKUP(I1491,AS:AS,AU:AU)</f>
        <v/>
      </c>
      <c r="K1491" t="inlineStr">
        <is>
          <t>USD</t>
        </is>
      </c>
      <c r="L1491" s="238" t="n">
        <v>2598.76</v>
      </c>
      <c r="M1491">
        <f>L1491*_xlfn.XLOOKUP(K1491,AM:AM,AN:AN)</f>
        <v/>
      </c>
      <c r="N1491">
        <f>L1491*_xlfn.XLOOKUP(K1491,AM:AM,AO:AO)</f>
        <v/>
      </c>
      <c r="O1491" s="238" t="n">
        <v>296.1</v>
      </c>
      <c r="P1491">
        <f>O1491*_xlfn.XLOOKUP(K1491,AM:AM,AN:AN)</f>
        <v/>
      </c>
      <c r="Q1491">
        <f>O1491*_xlfn.XLOOKUP(K1491,AM:AM,AO:AO)</f>
        <v/>
      </c>
      <c r="R1491">
        <f>_xlfn.XLOOKUP(E1491,AF:AF,AG:AG)</f>
        <v/>
      </c>
      <c r="S1491">
        <f>_xlfn.XLOOKUP(E1491,AF:AF,AI:AI)</f>
        <v/>
      </c>
      <c r="T1491">
        <f>WEEKNUM(G1491)</f>
        <v/>
      </c>
      <c r="U1491">
        <f>YEAR(G1491)</f>
        <v/>
      </c>
      <c r="V1491" s="117">
        <f>IFERROR(Q1491/N1491,"0")</f>
        <v/>
      </c>
    </row>
    <row r="1492">
      <c r="A1492">
        <f>_xlfn.XLOOKUP(D1492,BN:BN,BO:BO)</f>
        <v/>
      </c>
      <c r="B1492" t="inlineStr">
        <is>
          <t>LLC</t>
        </is>
      </c>
      <c r="C1492" t="n">
        <v>180</v>
      </c>
      <c r="D1492">
        <f>_xlfn.XLOOKUP(C1492,BH:BH,BI:BI)</f>
        <v/>
      </c>
      <c r="E1492" t="n">
        <v>25993</v>
      </c>
      <c r="F1492" t="inlineStr">
        <is>
          <t>THE LODGE AT BLUE SKY</t>
        </is>
      </c>
      <c r="G1492" s="234" t="n">
        <v>45751</v>
      </c>
      <c r="H1492" s="234" t="n">
        <v>45753</v>
      </c>
      <c r="I1492" t="inlineStr">
        <is>
          <t>HTL</t>
        </is>
      </c>
      <c r="J1492">
        <f>_xlfn.XLOOKUP(I1492,AS:AS,AU:AU)</f>
        <v/>
      </c>
      <c r="K1492" t="inlineStr">
        <is>
          <t>USD</t>
        </is>
      </c>
      <c r="L1492" s="238" t="n">
        <v>2458.9</v>
      </c>
      <c r="M1492">
        <f>L1492*_xlfn.XLOOKUP(K1492,AM:AM,AN:AN)</f>
        <v/>
      </c>
      <c r="N1492">
        <f>L1492*_xlfn.XLOOKUP(K1492,AM:AM,AO:AO)</f>
        <v/>
      </c>
      <c r="O1492" s="238" t="n">
        <v>303.53</v>
      </c>
      <c r="P1492">
        <f>O1492*_xlfn.XLOOKUP(K1492,AM:AM,AN:AN)</f>
        <v/>
      </c>
      <c r="Q1492">
        <f>O1492*_xlfn.XLOOKUP(K1492,AM:AM,AO:AO)</f>
        <v/>
      </c>
      <c r="R1492">
        <f>_xlfn.XLOOKUP(E1492,AF:AF,AG:AG)</f>
        <v/>
      </c>
      <c r="S1492">
        <f>_xlfn.XLOOKUP(E1492,AF:AF,AI:AI)</f>
        <v/>
      </c>
      <c r="T1492">
        <f>WEEKNUM(G1492)</f>
        <v/>
      </c>
      <c r="U1492">
        <f>YEAR(G1492)</f>
        <v/>
      </c>
      <c r="V1492" s="117">
        <f>IFERROR(Q1492/N1492,"0")</f>
        <v/>
      </c>
    </row>
    <row r="1493">
      <c r="A1493">
        <f>_xlfn.XLOOKUP(D1493,BN:BN,BO:BO)</f>
        <v/>
      </c>
      <c r="B1493" t="inlineStr">
        <is>
          <t>LLC</t>
        </is>
      </c>
      <c r="C1493" t="n">
        <v>181</v>
      </c>
      <c r="D1493">
        <f>_xlfn.XLOOKUP(C1493,BH:BH,BI:BI)</f>
        <v/>
      </c>
      <c r="E1493" t="n">
        <v>26013</v>
      </c>
      <c r="F1493" t="inlineStr">
        <is>
          <t>Crucero de Disney Wish</t>
        </is>
      </c>
      <c r="G1493" s="234" t="n">
        <v>45859</v>
      </c>
      <c r="H1493" s="234" t="n">
        <v>45863</v>
      </c>
      <c r="I1493" t="inlineStr">
        <is>
          <t>CRC</t>
        </is>
      </c>
      <c r="J1493">
        <f>_xlfn.XLOOKUP(I1493,AS:AS,AU:AU)</f>
        <v/>
      </c>
      <c r="K1493" t="inlineStr">
        <is>
          <t>USD</t>
        </is>
      </c>
      <c r="L1493" s="238" t="n">
        <v>12644</v>
      </c>
      <c r="M1493">
        <f>L1493*_xlfn.XLOOKUP(K1493,AM:AM,AN:AN)</f>
        <v/>
      </c>
      <c r="N1493">
        <f>L1493*_xlfn.XLOOKUP(K1493,AM:AM,AO:AO)</f>
        <v/>
      </c>
      <c r="O1493" s="238" t="n">
        <v>206.64</v>
      </c>
      <c r="P1493">
        <f>O1493*_xlfn.XLOOKUP(K1493,AM:AM,AN:AN)</f>
        <v/>
      </c>
      <c r="Q1493">
        <f>O1493*_xlfn.XLOOKUP(K1493,AM:AM,AO:AO)</f>
        <v/>
      </c>
      <c r="R1493">
        <f>_xlfn.XLOOKUP(E1493,AF:AF,AG:AG)</f>
        <v/>
      </c>
      <c r="S1493">
        <f>_xlfn.XLOOKUP(E1493,AF:AF,AI:AI)</f>
        <v/>
      </c>
      <c r="T1493">
        <f>WEEKNUM(G1493)</f>
        <v/>
      </c>
      <c r="U1493">
        <f>YEAR(G1493)</f>
        <v/>
      </c>
      <c r="V1493" s="117">
        <f>IFERROR(Q1493/N1493,"0")</f>
        <v/>
      </c>
    </row>
    <row r="1494">
      <c r="A1494">
        <f>_xlfn.XLOOKUP(D1494,BN:BN,BO:BO)</f>
        <v/>
      </c>
      <c r="B1494" t="inlineStr">
        <is>
          <t>LLC</t>
        </is>
      </c>
      <c r="C1494" t="n">
        <v>181</v>
      </c>
      <c r="D1494">
        <f>_xlfn.XLOOKUP(C1494,BH:BH,BI:BI)</f>
        <v/>
      </c>
      <c r="E1494" t="n">
        <v>26013</v>
      </c>
      <c r="F1494" t="inlineStr">
        <is>
          <t>Hospedaje de Disney</t>
        </is>
      </c>
      <c r="G1494" s="234" t="n">
        <v>45863</v>
      </c>
      <c r="H1494" s="234" t="n">
        <v>45865</v>
      </c>
      <c r="I1494" t="inlineStr">
        <is>
          <t>HTL</t>
        </is>
      </c>
      <c r="J1494">
        <f>_xlfn.XLOOKUP(I1494,AS:AS,AU:AU)</f>
        <v/>
      </c>
      <c r="K1494" t="inlineStr">
        <is>
          <t>USD</t>
        </is>
      </c>
      <c r="L1494" s="238" t="n">
        <v>2576</v>
      </c>
      <c r="M1494">
        <f>L1494*_xlfn.XLOOKUP(K1494,AM:AM,AN:AN)</f>
        <v/>
      </c>
      <c r="N1494">
        <f>L1494*_xlfn.XLOOKUP(K1494,AM:AM,AO:AO)</f>
        <v/>
      </c>
      <c r="O1494" s="238" t="n">
        <v>57.6</v>
      </c>
      <c r="P1494">
        <f>O1494*_xlfn.XLOOKUP(K1494,AM:AM,AN:AN)</f>
        <v/>
      </c>
      <c r="Q1494">
        <f>O1494*_xlfn.XLOOKUP(K1494,AM:AM,AO:AO)</f>
        <v/>
      </c>
      <c r="R1494">
        <f>_xlfn.XLOOKUP(E1494,AF:AF,AG:AG)</f>
        <v/>
      </c>
      <c r="S1494">
        <f>_xlfn.XLOOKUP(E1494,AF:AF,AI:AI)</f>
        <v/>
      </c>
      <c r="T1494">
        <f>WEEKNUM(G1494)</f>
        <v/>
      </c>
      <c r="U1494">
        <f>YEAR(G1494)</f>
        <v/>
      </c>
      <c r="V1494" s="117">
        <f>IFERROR(Q1494/N1494,"0")</f>
        <v/>
      </c>
    </row>
    <row r="1495">
      <c r="A1495">
        <f>_xlfn.XLOOKUP(D1495,BN:BN,BO:BO)</f>
        <v/>
      </c>
      <c r="B1495" t="inlineStr">
        <is>
          <t>LLC</t>
        </is>
      </c>
      <c r="C1495" t="n">
        <v>181</v>
      </c>
      <c r="D1495">
        <f>_xlfn.XLOOKUP(C1495,BH:BH,BI:BI)</f>
        <v/>
      </c>
      <c r="E1495" t="n">
        <v>26013</v>
      </c>
      <c r="F1495" t="inlineStr">
        <is>
          <t>Entradas Park Hopper</t>
        </is>
      </c>
      <c r="G1495" s="234" t="n">
        <v>45864</v>
      </c>
      <c r="H1495" s="234" t="n">
        <v>45864</v>
      </c>
      <c r="I1495" t="inlineStr">
        <is>
          <t>BOL</t>
        </is>
      </c>
      <c r="J1495">
        <f>_xlfn.XLOOKUP(I1495,AS:AS,AU:AU)</f>
        <v/>
      </c>
      <c r="K1495" t="inlineStr">
        <is>
          <t>USD</t>
        </is>
      </c>
      <c r="L1495" s="238" t="n">
        <v>1511</v>
      </c>
      <c r="M1495">
        <f>L1495*_xlfn.XLOOKUP(K1495,AM:AM,AN:AN)</f>
        <v/>
      </c>
      <c r="N1495">
        <f>L1495*_xlfn.XLOOKUP(K1495,AM:AM,AO:AO)</f>
        <v/>
      </c>
      <c r="O1495" s="238" t="n">
        <v>0</v>
      </c>
      <c r="P1495">
        <f>O1495*_xlfn.XLOOKUP(K1495,AM:AM,AN:AN)</f>
        <v/>
      </c>
      <c r="Q1495">
        <f>O1495*_xlfn.XLOOKUP(K1495,AM:AM,AO:AO)</f>
        <v/>
      </c>
      <c r="R1495">
        <f>_xlfn.XLOOKUP(E1495,AF:AF,AG:AG)</f>
        <v/>
      </c>
      <c r="S1495">
        <f>_xlfn.XLOOKUP(E1495,AF:AF,AI:AI)</f>
        <v/>
      </c>
      <c r="T1495">
        <f>WEEKNUM(G1495)</f>
        <v/>
      </c>
      <c r="U1495">
        <f>YEAR(G1495)</f>
        <v/>
      </c>
      <c r="V1495" s="117">
        <f>IFERROR(Q1495/N1495,"0")</f>
        <v/>
      </c>
    </row>
    <row r="1496">
      <c r="A1496">
        <f>_xlfn.XLOOKUP(D1496,BN:BN,BO:BO)</f>
        <v/>
      </c>
      <c r="B1496" t="inlineStr">
        <is>
          <t>LLC</t>
        </is>
      </c>
      <c r="C1496" t="n">
        <v>181</v>
      </c>
      <c r="D1496">
        <f>_xlfn.XLOOKUP(C1496,BH:BH,BI:BI)</f>
        <v/>
      </c>
      <c r="E1496" t="n">
        <v>26013</v>
      </c>
      <c r="F1496" t="inlineStr">
        <is>
          <t>VIP Tour Disney</t>
        </is>
      </c>
      <c r="G1496" s="234" t="n">
        <v>45864</v>
      </c>
      <c r="H1496" s="234" t="n">
        <v>45864</v>
      </c>
      <c r="I1496" t="inlineStr">
        <is>
          <t>BOL</t>
        </is>
      </c>
      <c r="J1496">
        <f>_xlfn.XLOOKUP(I1496,AS:AS,AU:AU)</f>
        <v/>
      </c>
      <c r="K1496" t="inlineStr">
        <is>
          <t>USD</t>
        </is>
      </c>
      <c r="L1496" s="238" t="n">
        <v>2975</v>
      </c>
      <c r="M1496">
        <f>L1496*_xlfn.XLOOKUP(K1496,AM:AM,AN:AN)</f>
        <v/>
      </c>
      <c r="N1496">
        <f>L1496*_xlfn.XLOOKUP(K1496,AM:AM,AO:AO)</f>
        <v/>
      </c>
      <c r="O1496" s="238" t="n">
        <v>73</v>
      </c>
      <c r="P1496">
        <f>O1496*_xlfn.XLOOKUP(K1496,AM:AM,AN:AN)</f>
        <v/>
      </c>
      <c r="Q1496">
        <f>O1496*_xlfn.XLOOKUP(K1496,AM:AM,AO:AO)</f>
        <v/>
      </c>
      <c r="R1496">
        <f>_xlfn.XLOOKUP(E1496,AF:AF,AG:AG)</f>
        <v/>
      </c>
      <c r="S1496">
        <f>_xlfn.XLOOKUP(E1496,AF:AF,AI:AI)</f>
        <v/>
      </c>
      <c r="T1496">
        <f>WEEKNUM(G1496)</f>
        <v/>
      </c>
      <c r="U1496">
        <f>YEAR(G1496)</f>
        <v/>
      </c>
      <c r="V1496" s="117">
        <f>IFERROR(Q1496/N1496,"0")</f>
        <v/>
      </c>
    </row>
    <row r="1497">
      <c r="A1497">
        <f>_xlfn.XLOOKUP(D1497,BN:BN,BO:BO)</f>
        <v/>
      </c>
      <c r="B1497" t="inlineStr">
        <is>
          <t>LLC</t>
        </is>
      </c>
      <c r="C1497" t="n">
        <v>183</v>
      </c>
      <c r="D1497">
        <f>_xlfn.XLOOKUP(C1497,BH:BH,BI:BI)</f>
        <v/>
      </c>
      <c r="E1497" t="n">
        <v>23789</v>
      </c>
      <c r="F1497" t="inlineStr">
        <is>
          <t>TRIUMPH</t>
        </is>
      </c>
      <c r="G1497" s="234" t="n">
        <v>45847</v>
      </c>
      <c r="H1497" s="234" t="n">
        <v>45856</v>
      </c>
      <c r="I1497" t="inlineStr">
        <is>
          <t>PKT</t>
        </is>
      </c>
      <c r="J1497">
        <f>_xlfn.XLOOKUP(I1497,AS:AS,AU:AU)</f>
        <v/>
      </c>
      <c r="K1497" t="inlineStr">
        <is>
          <t>USD</t>
        </is>
      </c>
      <c r="L1497" s="238" t="n">
        <v>37222.95</v>
      </c>
      <c r="M1497">
        <f>L1497*_xlfn.XLOOKUP(K1497,AM:AM,AN:AN)</f>
        <v/>
      </c>
      <c r="N1497">
        <f>L1497*_xlfn.XLOOKUP(K1497,AM:AM,AO:AO)</f>
        <v/>
      </c>
      <c r="O1497" s="238" t="n">
        <v>1242.95</v>
      </c>
      <c r="P1497">
        <f>O1497*_xlfn.XLOOKUP(K1497,AM:AM,AN:AN)</f>
        <v/>
      </c>
      <c r="Q1497">
        <f>O1497*_xlfn.XLOOKUP(K1497,AM:AM,AO:AO)</f>
        <v/>
      </c>
      <c r="R1497">
        <f>_xlfn.XLOOKUP(E1497,AF:AF,AG:AG)</f>
        <v/>
      </c>
      <c r="S1497">
        <f>_xlfn.XLOOKUP(E1497,AF:AF,AI:AI)</f>
        <v/>
      </c>
      <c r="T1497">
        <f>WEEKNUM(G1497)</f>
        <v/>
      </c>
      <c r="U1497">
        <f>YEAR(G1497)</f>
        <v/>
      </c>
      <c r="V1497" s="117">
        <f>IFERROR(Q1497/N1497,"0")</f>
        <v/>
      </c>
    </row>
    <row r="1498">
      <c r="A1498">
        <f>_xlfn.XLOOKUP(D1498,BN:BN,BO:BO)</f>
        <v/>
      </c>
      <c r="B1498" t="inlineStr">
        <is>
          <t>LLC</t>
        </is>
      </c>
      <c r="C1498" t="n">
        <v>183</v>
      </c>
      <c r="D1498">
        <f>_xlfn.XLOOKUP(C1498,BH:BH,BI:BI)</f>
        <v/>
      </c>
      <c r="E1498" t="n">
        <v>25726</v>
      </c>
      <c r="F1498" t="inlineStr">
        <is>
          <t>VISAS</t>
        </is>
      </c>
      <c r="G1498" s="234" t="n">
        <v>45847</v>
      </c>
      <c r="H1498" s="234" t="n">
        <v>45856</v>
      </c>
      <c r="I1498" t="inlineStr">
        <is>
          <t>VIS</t>
        </is>
      </c>
      <c r="J1498">
        <f>_xlfn.XLOOKUP(I1498,AS:AS,AU:AU)</f>
        <v/>
      </c>
      <c r="K1498" t="inlineStr">
        <is>
          <t>USD</t>
        </is>
      </c>
      <c r="L1498" s="238" t="n">
        <v>495.16</v>
      </c>
      <c r="M1498">
        <f>L1498*_xlfn.XLOOKUP(K1498,AM:AM,AN:AN)</f>
        <v/>
      </c>
      <c r="N1498">
        <f>L1498*_xlfn.XLOOKUP(K1498,AM:AM,AO:AO)</f>
        <v/>
      </c>
      <c r="O1498" s="238" t="n">
        <v>0</v>
      </c>
      <c r="P1498">
        <f>O1498*_xlfn.XLOOKUP(K1498,AM:AM,AN:AN)</f>
        <v/>
      </c>
      <c r="Q1498">
        <f>O1498*_xlfn.XLOOKUP(K1498,AM:AM,AO:AO)</f>
        <v/>
      </c>
      <c r="R1498">
        <f>_xlfn.XLOOKUP(E1498,AF:AF,AG:AG)</f>
        <v/>
      </c>
      <c r="S1498">
        <f>_xlfn.XLOOKUP(E1498,AF:AF,AI:AI)</f>
        <v/>
      </c>
      <c r="T1498">
        <f>WEEKNUM(G1498)</f>
        <v/>
      </c>
      <c r="U1498">
        <f>YEAR(G1498)</f>
        <v/>
      </c>
      <c r="V1498" s="117">
        <f>IFERROR(Q1498/N1498,"0")</f>
        <v/>
      </c>
    </row>
    <row r="1499">
      <c r="A1499">
        <f>_xlfn.XLOOKUP(D1499,BN:BN,BO:BO)</f>
        <v/>
      </c>
      <c r="B1499" t="inlineStr">
        <is>
          <t>LLC</t>
        </is>
      </c>
      <c r="C1499" t="n">
        <v>185</v>
      </c>
      <c r="D1499">
        <f>_xlfn.XLOOKUP(C1499,BH:BH,BI:BI)</f>
        <v/>
      </c>
      <c r="E1499" t="n">
        <v>25024</v>
      </c>
      <c r="F1499" t="inlineStr">
        <is>
          <t>VUELO MAD NRT MAD</t>
        </is>
      </c>
      <c r="G1499" s="234" t="n">
        <v>45682</v>
      </c>
      <c r="H1499" s="234" t="n">
        <v>45697</v>
      </c>
      <c r="I1499" t="inlineStr">
        <is>
          <t>VLO</t>
        </is>
      </c>
      <c r="J1499">
        <f>_xlfn.XLOOKUP(I1499,AS:AS,AU:AU)</f>
        <v/>
      </c>
      <c r="K1499" t="inlineStr">
        <is>
          <t>USD</t>
        </is>
      </c>
      <c r="L1499" s="238" t="n">
        <v>1196</v>
      </c>
      <c r="M1499">
        <f>L1499*_xlfn.XLOOKUP(K1499,AM:AM,AN:AN)</f>
        <v/>
      </c>
      <c r="N1499">
        <f>L1499*_xlfn.XLOOKUP(K1499,AM:AM,AO:AO)</f>
        <v/>
      </c>
      <c r="O1499" s="238" t="n">
        <v>0</v>
      </c>
      <c r="P1499">
        <f>O1499*_xlfn.XLOOKUP(K1499,AM:AM,AN:AN)</f>
        <v/>
      </c>
      <c r="Q1499">
        <f>O1499*_xlfn.XLOOKUP(K1499,AM:AM,AO:AO)</f>
        <v/>
      </c>
      <c r="R1499">
        <f>_xlfn.XLOOKUP(E1499,AF:AF,AG:AG)</f>
        <v/>
      </c>
      <c r="S1499">
        <f>_xlfn.XLOOKUP(E1499,AF:AF,AI:AI)</f>
        <v/>
      </c>
      <c r="T1499">
        <f>WEEKNUM(G1499)</f>
        <v/>
      </c>
      <c r="U1499">
        <f>YEAR(G1499)</f>
        <v/>
      </c>
      <c r="V1499" s="117">
        <f>IFERROR(Q1499/N1499,"0")</f>
        <v/>
      </c>
    </row>
    <row r="1500">
      <c r="A1500">
        <f>_xlfn.XLOOKUP(D1500,BN:BN,BO:BO)</f>
        <v/>
      </c>
      <c r="B1500" t="inlineStr">
        <is>
          <t>LLC</t>
        </is>
      </c>
      <c r="C1500" t="n">
        <v>186</v>
      </c>
      <c r="D1500">
        <f>_xlfn.XLOOKUP(C1500,BH:BH,BI:BI)</f>
        <v/>
      </c>
      <c r="E1500" t="n">
        <v>26216</v>
      </c>
      <c r="F1500" t="inlineStr">
        <is>
          <t>TRASLADOS EN CDMX</t>
        </is>
      </c>
      <c r="G1500" s="234" t="n">
        <v>45692</v>
      </c>
      <c r="H1500" s="234" t="n">
        <v>45696</v>
      </c>
      <c r="I1500" t="inlineStr">
        <is>
          <t>TRF</t>
        </is>
      </c>
      <c r="J1500">
        <f>_xlfn.XLOOKUP(I1500,AS:AS,AU:AU)</f>
        <v/>
      </c>
      <c r="K1500" t="inlineStr">
        <is>
          <t>MXN</t>
        </is>
      </c>
      <c r="L1500" s="238" t="n">
        <v>134515</v>
      </c>
      <c r="M1500">
        <f>L1500*_xlfn.XLOOKUP(K1500,AM:AM,AN:AN)</f>
        <v/>
      </c>
      <c r="N1500">
        <f>L1500*_xlfn.XLOOKUP(K1500,AM:AM,AO:AO)</f>
        <v/>
      </c>
      <c r="O1500" s="238" t="n">
        <v>25731.52</v>
      </c>
      <c r="P1500">
        <f>O1500*_xlfn.XLOOKUP(K1500,AM:AM,AN:AN)</f>
        <v/>
      </c>
      <c r="Q1500">
        <f>O1500*_xlfn.XLOOKUP(K1500,AM:AM,AO:AO)</f>
        <v/>
      </c>
      <c r="R1500">
        <f>_xlfn.XLOOKUP(E1500,AF:AF,AG:AG)</f>
        <v/>
      </c>
      <c r="S1500">
        <f>_xlfn.XLOOKUP(E1500,AF:AF,AI:AI)</f>
        <v/>
      </c>
      <c r="T1500">
        <f>WEEKNUM(G1500)</f>
        <v/>
      </c>
      <c r="U1500">
        <f>YEAR(G1500)</f>
        <v/>
      </c>
      <c r="V1500" s="117">
        <f>IFERROR(Q1500/N1500,"0")</f>
        <v/>
      </c>
    </row>
    <row r="1501">
      <c r="A1501">
        <f>_xlfn.XLOOKUP(D1501,BN:BN,BO:BO)</f>
        <v/>
      </c>
      <c r="B1501" t="inlineStr">
        <is>
          <t>LLC</t>
        </is>
      </c>
      <c r="C1501" t="n">
        <v>187</v>
      </c>
      <c r="D1501">
        <f>_xlfn.XLOOKUP(C1501,BH:BH,BI:BI)</f>
        <v/>
      </c>
      <c r="E1501" t="n">
        <v>23590</v>
      </c>
      <c r="F1501" t="inlineStr">
        <is>
          <t>Vuelo MEX-JFK-MEX</t>
        </is>
      </c>
      <c r="G1501" s="234" t="n">
        <v>45722</v>
      </c>
      <c r="H1501" s="234" t="n">
        <v>45727</v>
      </c>
      <c r="I1501" t="inlineStr">
        <is>
          <t>VLO</t>
        </is>
      </c>
      <c r="J1501">
        <f>_xlfn.XLOOKUP(I1501,AS:AS,AU:AU)</f>
        <v/>
      </c>
      <c r="K1501" t="inlineStr">
        <is>
          <t>USD</t>
        </is>
      </c>
      <c r="L1501" s="238" t="n">
        <v>1544.2</v>
      </c>
      <c r="M1501">
        <f>L1501*_xlfn.XLOOKUP(K1501,AM:AM,AN:AN)</f>
        <v/>
      </c>
      <c r="N1501">
        <f>L1501*_xlfn.XLOOKUP(K1501,AM:AM,AO:AO)</f>
        <v/>
      </c>
      <c r="O1501" s="238" t="n">
        <v>26</v>
      </c>
      <c r="P1501">
        <f>O1501*_xlfn.XLOOKUP(K1501,AM:AM,AN:AN)</f>
        <v/>
      </c>
      <c r="Q1501">
        <f>O1501*_xlfn.XLOOKUP(K1501,AM:AM,AO:AO)</f>
        <v/>
      </c>
      <c r="R1501">
        <f>_xlfn.XLOOKUP(E1501,AF:AF,AG:AG)</f>
        <v/>
      </c>
      <c r="S1501">
        <f>_xlfn.XLOOKUP(E1501,AF:AF,AI:AI)</f>
        <v/>
      </c>
      <c r="T1501">
        <f>WEEKNUM(G1501)</f>
        <v/>
      </c>
      <c r="U1501">
        <f>YEAR(G1501)</f>
        <v/>
      </c>
      <c r="V1501" s="117">
        <f>IFERROR(Q1501/N1501,"0")</f>
        <v/>
      </c>
    </row>
    <row r="1502">
      <c r="A1502">
        <f>_xlfn.XLOOKUP(D1502,BN:BN,BO:BO)</f>
        <v/>
      </c>
      <c r="B1502" t="inlineStr">
        <is>
          <t>LLC</t>
        </is>
      </c>
      <c r="C1502" t="n">
        <v>187</v>
      </c>
      <c r="D1502">
        <f>_xlfn.XLOOKUP(C1502,BH:BH,BI:BI)</f>
        <v/>
      </c>
      <c r="E1502" t="n">
        <v>27781</v>
      </c>
      <c r="F1502" t="inlineStr">
        <is>
          <t>Hospedaje en Nueva York</t>
        </is>
      </c>
      <c r="G1502" s="234" t="n">
        <v>45722</v>
      </c>
      <c r="H1502" s="234" t="n">
        <v>45727</v>
      </c>
      <c r="I1502" t="inlineStr">
        <is>
          <t>HTL</t>
        </is>
      </c>
      <c r="J1502">
        <f>_xlfn.XLOOKUP(I1502,AS:AS,AU:AU)</f>
        <v/>
      </c>
      <c r="K1502" t="inlineStr">
        <is>
          <t>USD</t>
        </is>
      </c>
      <c r="L1502" s="238" t="n">
        <v>1838.6</v>
      </c>
      <c r="M1502">
        <f>L1502*_xlfn.XLOOKUP(K1502,AM:AM,AN:AN)</f>
        <v/>
      </c>
      <c r="N1502">
        <f>L1502*_xlfn.XLOOKUP(K1502,AM:AM,AO:AO)</f>
        <v/>
      </c>
      <c r="O1502" s="238" t="n">
        <v>183.86</v>
      </c>
      <c r="P1502">
        <f>O1502*_xlfn.XLOOKUP(K1502,AM:AM,AN:AN)</f>
        <v/>
      </c>
      <c r="Q1502">
        <f>O1502*_xlfn.XLOOKUP(K1502,AM:AM,AO:AO)</f>
        <v/>
      </c>
      <c r="R1502">
        <f>_xlfn.XLOOKUP(E1502,AF:AF,AG:AG)</f>
        <v/>
      </c>
      <c r="S1502">
        <f>_xlfn.XLOOKUP(E1502,AF:AF,AI:AI)</f>
        <v/>
      </c>
      <c r="T1502">
        <f>WEEKNUM(G1502)</f>
        <v/>
      </c>
      <c r="U1502">
        <f>YEAR(G1502)</f>
        <v/>
      </c>
      <c r="V1502" s="117">
        <f>IFERROR(Q1502/N1502,"0")</f>
        <v/>
      </c>
    </row>
    <row r="1503">
      <c r="A1503">
        <f>_xlfn.XLOOKUP(D1503,BN:BN,BO:BO)</f>
        <v/>
      </c>
      <c r="B1503" t="inlineStr">
        <is>
          <t>LLC</t>
        </is>
      </c>
      <c r="C1503" t="n">
        <v>188</v>
      </c>
      <c r="D1503">
        <f>_xlfn.XLOOKUP(C1503,BH:BH,BI:BI)</f>
        <v/>
      </c>
      <c r="E1503" t="n">
        <v>26287</v>
      </c>
      <c r="F1503" t="inlineStr">
        <is>
          <t>Registro para recibir comisión</t>
        </is>
      </c>
      <c r="G1503" s="234" t="n">
        <v>45689</v>
      </c>
      <c r="H1503" s="234" t="n">
        <v>45696</v>
      </c>
      <c r="I1503" t="inlineStr">
        <is>
          <t>HTL</t>
        </is>
      </c>
      <c r="J1503">
        <f>_xlfn.XLOOKUP(I1503,AS:AS,AU:AU)</f>
        <v/>
      </c>
      <c r="K1503" t="inlineStr">
        <is>
          <t>USD</t>
        </is>
      </c>
      <c r="L1503" s="238" t="n">
        <v>10019.21</v>
      </c>
      <c r="M1503">
        <f>L1503*_xlfn.XLOOKUP(K1503,AM:AM,AN:AN)</f>
        <v/>
      </c>
      <c r="N1503">
        <f>L1503*_xlfn.XLOOKUP(K1503,AM:AM,AO:AO)</f>
        <v/>
      </c>
      <c r="O1503" s="238" t="n">
        <v>997.21</v>
      </c>
      <c r="P1503">
        <f>O1503*_xlfn.XLOOKUP(K1503,AM:AM,AN:AN)</f>
        <v/>
      </c>
      <c r="Q1503">
        <f>O1503*_xlfn.XLOOKUP(K1503,AM:AM,AO:AO)</f>
        <v/>
      </c>
      <c r="R1503">
        <f>_xlfn.XLOOKUP(E1503,AF:AF,AG:AG)</f>
        <v/>
      </c>
      <c r="S1503">
        <f>_xlfn.XLOOKUP(E1503,AF:AF,AI:AI)</f>
        <v/>
      </c>
      <c r="T1503">
        <f>WEEKNUM(G1503)</f>
        <v/>
      </c>
      <c r="U1503">
        <f>YEAR(G1503)</f>
        <v/>
      </c>
      <c r="V1503" s="117">
        <f>IFERROR(Q1503/N1503,"0")</f>
        <v/>
      </c>
    </row>
    <row r="1504">
      <c r="A1504">
        <f>_xlfn.XLOOKUP(D1504,BN:BN,BO:BO)</f>
        <v/>
      </c>
      <c r="B1504" t="inlineStr">
        <is>
          <t>LLC</t>
        </is>
      </c>
      <c r="C1504" t="n">
        <v>189</v>
      </c>
      <c r="D1504">
        <f>_xlfn.XLOOKUP(C1504,BH:BH,BI:BI)</f>
        <v/>
      </c>
      <c r="E1504" t="n">
        <v>26346</v>
      </c>
      <c r="F1504" t="inlineStr">
        <is>
          <t>Hospedaje en San Bartolomé</t>
        </is>
      </c>
      <c r="G1504" s="234" t="n">
        <v>45760</v>
      </c>
      <c r="H1504" s="234" t="n">
        <v>45767</v>
      </c>
      <c r="I1504" t="inlineStr">
        <is>
          <t>HTL</t>
        </is>
      </c>
      <c r="J1504">
        <f>_xlfn.XLOOKUP(I1504,AS:AS,AU:AU)</f>
        <v/>
      </c>
      <c r="K1504" t="inlineStr">
        <is>
          <t>USD</t>
        </is>
      </c>
      <c r="L1504" s="238" t="n">
        <v>22000</v>
      </c>
      <c r="M1504">
        <f>L1504*_xlfn.XLOOKUP(K1504,AM:AM,AN:AN)</f>
        <v/>
      </c>
      <c r="N1504">
        <f>L1504*_xlfn.XLOOKUP(K1504,AM:AM,AO:AO)</f>
        <v/>
      </c>
      <c r="O1504" s="238" t="n">
        <v>0</v>
      </c>
      <c r="P1504">
        <f>O1504*_xlfn.XLOOKUP(K1504,AM:AM,AN:AN)</f>
        <v/>
      </c>
      <c r="Q1504">
        <f>O1504*_xlfn.XLOOKUP(K1504,AM:AM,AO:AO)</f>
        <v/>
      </c>
      <c r="R1504">
        <f>_xlfn.XLOOKUP(E1504,AF:AF,AG:AG)</f>
        <v/>
      </c>
      <c r="S1504">
        <f>_xlfn.XLOOKUP(E1504,AF:AF,AI:AI)</f>
        <v/>
      </c>
      <c r="T1504">
        <f>WEEKNUM(G1504)</f>
        <v/>
      </c>
      <c r="U1504">
        <f>YEAR(G1504)</f>
        <v/>
      </c>
      <c r="V1504" s="117">
        <f>IFERROR(Q1504/N1504,"0")</f>
        <v/>
      </c>
    </row>
    <row r="1505">
      <c r="A1505">
        <f>_xlfn.XLOOKUP(D1505,BN:BN,BO:BO)</f>
        <v/>
      </c>
      <c r="B1505" t="inlineStr">
        <is>
          <t>LLC</t>
        </is>
      </c>
      <c r="C1505" t="n">
        <v>189</v>
      </c>
      <c r="D1505">
        <f>_xlfn.XLOOKUP(C1505,BH:BH,BI:BI)</f>
        <v/>
      </c>
      <c r="E1505" t="n">
        <v>25694</v>
      </c>
      <c r="F1505" t="inlineStr">
        <is>
          <t>Vuelos MEX-PTY-SXM-PTY-MEX/Marc Kosberg</t>
        </is>
      </c>
      <c r="G1505" s="234" t="n">
        <v>45760</v>
      </c>
      <c r="H1505" s="234" t="n">
        <v>45767</v>
      </c>
      <c r="I1505" t="inlineStr">
        <is>
          <t>VLO</t>
        </is>
      </c>
      <c r="J1505">
        <f>_xlfn.XLOOKUP(I1505,AS:AS,AU:AU)</f>
        <v/>
      </c>
      <c r="K1505" t="inlineStr">
        <is>
          <t>USD</t>
        </is>
      </c>
      <c r="L1505" s="238" t="n">
        <v>1219.66</v>
      </c>
      <c r="M1505">
        <f>L1505*_xlfn.XLOOKUP(K1505,AM:AM,AN:AN)</f>
        <v/>
      </c>
      <c r="N1505">
        <f>L1505*_xlfn.XLOOKUP(K1505,AM:AM,AO:AO)</f>
        <v/>
      </c>
      <c r="O1505" s="238" t="n">
        <v>0</v>
      </c>
      <c r="P1505">
        <f>O1505*_xlfn.XLOOKUP(K1505,AM:AM,AN:AN)</f>
        <v/>
      </c>
      <c r="Q1505">
        <f>O1505*_xlfn.XLOOKUP(K1505,AM:AM,AO:AO)</f>
        <v/>
      </c>
      <c r="R1505">
        <f>_xlfn.XLOOKUP(E1505,AF:AF,AG:AG)</f>
        <v/>
      </c>
      <c r="S1505">
        <f>_xlfn.XLOOKUP(E1505,AF:AF,AI:AI)</f>
        <v/>
      </c>
      <c r="T1505">
        <f>WEEKNUM(G1505)</f>
        <v/>
      </c>
      <c r="U1505">
        <f>YEAR(G1505)</f>
        <v/>
      </c>
      <c r="V1505" s="117">
        <f>IFERROR(Q1505/N1505,"0")</f>
        <v/>
      </c>
    </row>
    <row r="1506">
      <c r="A1506">
        <f>_xlfn.XLOOKUP(D1506,BN:BN,BO:BO)</f>
        <v/>
      </c>
      <c r="B1506" t="inlineStr">
        <is>
          <t>LLC</t>
        </is>
      </c>
      <c r="C1506" t="n">
        <v>189</v>
      </c>
      <c r="D1506">
        <f>_xlfn.XLOOKUP(C1506,BH:BH,BI:BI)</f>
        <v/>
      </c>
      <c r="E1506" t="n">
        <v>25694</v>
      </c>
      <c r="F1506" t="inlineStr">
        <is>
          <t>Vuelos MEX-PTY-SXM-PTY-MEX/Sofia Valanci</t>
        </is>
      </c>
      <c r="G1506" s="234" t="n">
        <v>45760</v>
      </c>
      <c r="H1506" s="234" t="n">
        <v>45767</v>
      </c>
      <c r="I1506" t="inlineStr">
        <is>
          <t>VLO</t>
        </is>
      </c>
      <c r="J1506">
        <f>_xlfn.XLOOKUP(I1506,AS:AS,AU:AU)</f>
        <v/>
      </c>
      <c r="K1506" t="inlineStr">
        <is>
          <t>USD</t>
        </is>
      </c>
      <c r="L1506" s="238" t="n">
        <v>1219.66</v>
      </c>
      <c r="M1506">
        <f>L1506*_xlfn.XLOOKUP(K1506,AM:AM,AN:AN)</f>
        <v/>
      </c>
      <c r="N1506">
        <f>L1506*_xlfn.XLOOKUP(K1506,AM:AM,AO:AO)</f>
        <v/>
      </c>
      <c r="O1506" s="238" t="n">
        <v>0</v>
      </c>
      <c r="P1506">
        <f>O1506*_xlfn.XLOOKUP(K1506,AM:AM,AN:AN)</f>
        <v/>
      </c>
      <c r="Q1506">
        <f>O1506*_xlfn.XLOOKUP(K1506,AM:AM,AO:AO)</f>
        <v/>
      </c>
      <c r="R1506">
        <f>_xlfn.XLOOKUP(E1506,AF:AF,AG:AG)</f>
        <v/>
      </c>
      <c r="S1506">
        <f>_xlfn.XLOOKUP(E1506,AF:AF,AI:AI)</f>
        <v/>
      </c>
      <c r="T1506">
        <f>WEEKNUM(G1506)</f>
        <v/>
      </c>
      <c r="U1506">
        <f>YEAR(G1506)</f>
        <v/>
      </c>
      <c r="V1506" s="117">
        <f>IFERROR(Q1506/N1506,"0")</f>
        <v/>
      </c>
    </row>
    <row r="1507">
      <c r="A1507">
        <f>_xlfn.XLOOKUP(D1507,BN:BN,BO:BO)</f>
        <v/>
      </c>
      <c r="B1507" t="inlineStr">
        <is>
          <t>LLC</t>
        </is>
      </c>
      <c r="C1507" t="n">
        <v>189</v>
      </c>
      <c r="D1507">
        <f>_xlfn.XLOOKUP(C1507,BH:BH,BI:BI)</f>
        <v/>
      </c>
      <c r="E1507" t="n">
        <v>25694</v>
      </c>
      <c r="F1507" t="inlineStr">
        <is>
          <t>Vuelos MEX-PTY-SXM-PTY-MEX/Lara Kosberg</t>
        </is>
      </c>
      <c r="G1507" s="234" t="n">
        <v>45760</v>
      </c>
      <c r="H1507" s="234" t="n">
        <v>45767</v>
      </c>
      <c r="I1507" t="inlineStr">
        <is>
          <t>VLO</t>
        </is>
      </c>
      <c r="J1507">
        <f>_xlfn.XLOOKUP(I1507,AS:AS,AU:AU)</f>
        <v/>
      </c>
      <c r="K1507" t="inlineStr">
        <is>
          <t>USD</t>
        </is>
      </c>
      <c r="L1507" s="238" t="n">
        <v>1219.66</v>
      </c>
      <c r="M1507">
        <f>L1507*_xlfn.XLOOKUP(K1507,AM:AM,AN:AN)</f>
        <v/>
      </c>
      <c r="N1507">
        <f>L1507*_xlfn.XLOOKUP(K1507,AM:AM,AO:AO)</f>
        <v/>
      </c>
      <c r="O1507" s="238" t="n">
        <v>0</v>
      </c>
      <c r="P1507">
        <f>O1507*_xlfn.XLOOKUP(K1507,AM:AM,AN:AN)</f>
        <v/>
      </c>
      <c r="Q1507">
        <f>O1507*_xlfn.XLOOKUP(K1507,AM:AM,AO:AO)</f>
        <v/>
      </c>
      <c r="R1507">
        <f>_xlfn.XLOOKUP(E1507,AF:AF,AG:AG)</f>
        <v/>
      </c>
      <c r="S1507">
        <f>_xlfn.XLOOKUP(E1507,AF:AF,AI:AI)</f>
        <v/>
      </c>
      <c r="T1507">
        <f>WEEKNUM(G1507)</f>
        <v/>
      </c>
      <c r="U1507">
        <f>YEAR(G1507)</f>
        <v/>
      </c>
      <c r="V1507" s="117">
        <f>IFERROR(Q1507/N1507,"0")</f>
        <v/>
      </c>
    </row>
    <row r="1508">
      <c r="A1508">
        <f>_xlfn.XLOOKUP(D1508,BN:BN,BO:BO)</f>
        <v/>
      </c>
      <c r="B1508" t="inlineStr">
        <is>
          <t>LLC</t>
        </is>
      </c>
      <c r="C1508" t="n">
        <v>189</v>
      </c>
      <c r="D1508">
        <f>_xlfn.XLOOKUP(C1508,BH:BH,BI:BI)</f>
        <v/>
      </c>
      <c r="E1508" t="n">
        <v>25694</v>
      </c>
      <c r="F1508" t="inlineStr">
        <is>
          <t>Vuelos MEX-PTY-SXM-PTY-MEX/Alan Berdichevsky</t>
        </is>
      </c>
      <c r="G1508" s="234" t="n">
        <v>45760</v>
      </c>
      <c r="H1508" s="234" t="n">
        <v>45767</v>
      </c>
      <c r="I1508" t="inlineStr">
        <is>
          <t>VLO</t>
        </is>
      </c>
      <c r="J1508">
        <f>_xlfn.XLOOKUP(I1508,AS:AS,AU:AU)</f>
        <v/>
      </c>
      <c r="K1508" t="inlineStr">
        <is>
          <t>USD</t>
        </is>
      </c>
      <c r="L1508" s="238" t="n">
        <v>1219.66</v>
      </c>
      <c r="M1508">
        <f>L1508*_xlfn.XLOOKUP(K1508,AM:AM,AN:AN)</f>
        <v/>
      </c>
      <c r="N1508">
        <f>L1508*_xlfn.XLOOKUP(K1508,AM:AM,AO:AO)</f>
        <v/>
      </c>
      <c r="O1508" s="238" t="n">
        <v>0</v>
      </c>
      <c r="P1508">
        <f>O1508*_xlfn.XLOOKUP(K1508,AM:AM,AN:AN)</f>
        <v/>
      </c>
      <c r="Q1508">
        <f>O1508*_xlfn.XLOOKUP(K1508,AM:AM,AO:AO)</f>
        <v/>
      </c>
      <c r="R1508">
        <f>_xlfn.XLOOKUP(E1508,AF:AF,AG:AG)</f>
        <v/>
      </c>
      <c r="S1508">
        <f>_xlfn.XLOOKUP(E1508,AF:AF,AI:AI)</f>
        <v/>
      </c>
      <c r="T1508">
        <f>WEEKNUM(G1508)</f>
        <v/>
      </c>
      <c r="U1508">
        <f>YEAR(G1508)</f>
        <v/>
      </c>
      <c r="V1508" s="117">
        <f>IFERROR(Q1508/N1508,"0")</f>
        <v/>
      </c>
    </row>
    <row r="1509">
      <c r="A1509">
        <f>_xlfn.XLOOKUP(D1509,BN:BN,BO:BO)</f>
        <v/>
      </c>
      <c r="B1509" t="inlineStr">
        <is>
          <t>LLC</t>
        </is>
      </c>
      <c r="C1509" t="n">
        <v>189</v>
      </c>
      <c r="D1509">
        <f>_xlfn.XLOOKUP(C1509,BH:BH,BI:BI)</f>
        <v/>
      </c>
      <c r="E1509" t="n">
        <v>25694</v>
      </c>
      <c r="F1509" t="inlineStr">
        <is>
          <t>Vuelos MEX-PTY-SXM-PTY-MEX/Mónica Berger</t>
        </is>
      </c>
      <c r="G1509" s="234" t="n">
        <v>45760</v>
      </c>
      <c r="H1509" s="234" t="n">
        <v>45767</v>
      </c>
      <c r="I1509" t="inlineStr">
        <is>
          <t>VLO</t>
        </is>
      </c>
      <c r="J1509">
        <f>_xlfn.XLOOKUP(I1509,AS:AS,AU:AU)</f>
        <v/>
      </c>
      <c r="K1509" t="inlineStr">
        <is>
          <t>USD</t>
        </is>
      </c>
      <c r="L1509" s="238" t="n">
        <v>1219.66</v>
      </c>
      <c r="M1509">
        <f>L1509*_xlfn.XLOOKUP(K1509,AM:AM,AN:AN)</f>
        <v/>
      </c>
      <c r="N1509">
        <f>L1509*_xlfn.XLOOKUP(K1509,AM:AM,AO:AO)</f>
        <v/>
      </c>
      <c r="O1509" s="238" t="n">
        <v>0</v>
      </c>
      <c r="P1509">
        <f>O1509*_xlfn.XLOOKUP(K1509,AM:AM,AN:AN)</f>
        <v/>
      </c>
      <c r="Q1509">
        <f>O1509*_xlfn.XLOOKUP(K1509,AM:AM,AO:AO)</f>
        <v/>
      </c>
      <c r="R1509">
        <f>_xlfn.XLOOKUP(E1509,AF:AF,AG:AG)</f>
        <v/>
      </c>
      <c r="S1509">
        <f>_xlfn.XLOOKUP(E1509,AF:AF,AI:AI)</f>
        <v/>
      </c>
      <c r="T1509">
        <f>WEEKNUM(G1509)</f>
        <v/>
      </c>
      <c r="U1509">
        <f>YEAR(G1509)</f>
        <v/>
      </c>
      <c r="V1509" s="117">
        <f>IFERROR(Q1509/N1509,"0")</f>
        <v/>
      </c>
    </row>
    <row r="1510">
      <c r="A1510">
        <f>_xlfn.XLOOKUP(D1510,BN:BN,BO:BO)</f>
        <v/>
      </c>
      <c r="B1510" t="inlineStr">
        <is>
          <t>LLC</t>
        </is>
      </c>
      <c r="C1510" t="n">
        <v>189</v>
      </c>
      <c r="D1510">
        <f>_xlfn.XLOOKUP(C1510,BH:BH,BI:BI)</f>
        <v/>
      </c>
      <c r="E1510" t="n">
        <v>25694</v>
      </c>
      <c r="F1510" t="inlineStr">
        <is>
          <t>Vuelos MEX-PTY-SXM-PTY-MEX/Liam Berdichevsky</t>
        </is>
      </c>
      <c r="G1510" s="234" t="n">
        <v>45760</v>
      </c>
      <c r="H1510" s="234" t="n">
        <v>45767</v>
      </c>
      <c r="I1510" t="inlineStr">
        <is>
          <t>VLO</t>
        </is>
      </c>
      <c r="J1510">
        <f>_xlfn.XLOOKUP(I1510,AS:AS,AU:AU)</f>
        <v/>
      </c>
      <c r="K1510" t="inlineStr">
        <is>
          <t>USD</t>
        </is>
      </c>
      <c r="L1510" s="238" t="n">
        <v>1013.76</v>
      </c>
      <c r="M1510">
        <f>L1510*_xlfn.XLOOKUP(K1510,AM:AM,AN:AN)</f>
        <v/>
      </c>
      <c r="N1510">
        <f>L1510*_xlfn.XLOOKUP(K1510,AM:AM,AO:AO)</f>
        <v/>
      </c>
      <c r="O1510" s="238" t="n">
        <v>0</v>
      </c>
      <c r="P1510">
        <f>O1510*_xlfn.XLOOKUP(K1510,AM:AM,AN:AN)</f>
        <v/>
      </c>
      <c r="Q1510">
        <f>O1510*_xlfn.XLOOKUP(K1510,AM:AM,AO:AO)</f>
        <v/>
      </c>
      <c r="R1510">
        <f>_xlfn.XLOOKUP(E1510,AF:AF,AG:AG)</f>
        <v/>
      </c>
      <c r="S1510">
        <f>_xlfn.XLOOKUP(E1510,AF:AF,AI:AI)</f>
        <v/>
      </c>
      <c r="T1510">
        <f>WEEKNUM(G1510)</f>
        <v/>
      </c>
      <c r="U1510">
        <f>YEAR(G1510)</f>
        <v/>
      </c>
      <c r="V1510" s="117">
        <f>IFERROR(Q1510/N1510,"0")</f>
        <v/>
      </c>
    </row>
    <row r="1511">
      <c r="A1511">
        <f>_xlfn.XLOOKUP(D1511,BN:BN,BO:BO)</f>
        <v/>
      </c>
      <c r="B1511" t="inlineStr">
        <is>
          <t>LLC</t>
        </is>
      </c>
      <c r="C1511" t="n">
        <v>189</v>
      </c>
      <c r="D1511">
        <f>_xlfn.XLOOKUP(C1511,BH:BH,BI:BI)</f>
        <v/>
      </c>
      <c r="E1511" t="n">
        <v>25694</v>
      </c>
      <c r="F1511" t="inlineStr">
        <is>
          <t>Vuelos MEX-PTY-SXM-PTY-MEX/Giulian Berdichevsky</t>
        </is>
      </c>
      <c r="G1511" s="234" t="n">
        <v>45760</v>
      </c>
      <c r="H1511" s="234" t="n">
        <v>45767</v>
      </c>
      <c r="I1511" t="inlineStr">
        <is>
          <t>VLO</t>
        </is>
      </c>
      <c r="J1511">
        <f>_xlfn.XLOOKUP(I1511,AS:AS,AU:AU)</f>
        <v/>
      </c>
      <c r="K1511" t="inlineStr">
        <is>
          <t>USD</t>
        </is>
      </c>
      <c r="L1511" s="238" t="n">
        <v>1013.76</v>
      </c>
      <c r="M1511">
        <f>L1511*_xlfn.XLOOKUP(K1511,AM:AM,AN:AN)</f>
        <v/>
      </c>
      <c r="N1511">
        <f>L1511*_xlfn.XLOOKUP(K1511,AM:AM,AO:AO)</f>
        <v/>
      </c>
      <c r="O1511" s="238" t="n">
        <v>0</v>
      </c>
      <c r="P1511">
        <f>O1511*_xlfn.XLOOKUP(K1511,AM:AM,AN:AN)</f>
        <v/>
      </c>
      <c r="Q1511">
        <f>O1511*_xlfn.XLOOKUP(K1511,AM:AM,AO:AO)</f>
        <v/>
      </c>
      <c r="R1511">
        <f>_xlfn.XLOOKUP(E1511,AF:AF,AG:AG)</f>
        <v/>
      </c>
      <c r="S1511">
        <f>_xlfn.XLOOKUP(E1511,AF:AF,AI:AI)</f>
        <v/>
      </c>
      <c r="T1511">
        <f>WEEKNUM(G1511)</f>
        <v/>
      </c>
      <c r="U1511">
        <f>YEAR(G1511)</f>
        <v/>
      </c>
      <c r="V1511" s="117">
        <f>IFERROR(Q1511/N1511,"0")</f>
        <v/>
      </c>
    </row>
    <row r="1512">
      <c r="A1512">
        <f>_xlfn.XLOOKUP(D1512,BN:BN,BO:BO)</f>
        <v/>
      </c>
      <c r="B1512" t="inlineStr">
        <is>
          <t>LLC</t>
        </is>
      </c>
      <c r="C1512" t="n">
        <v>189</v>
      </c>
      <c r="D1512">
        <f>_xlfn.XLOOKUP(C1512,BH:BH,BI:BI)</f>
        <v/>
      </c>
      <c r="E1512" t="n">
        <v>27924</v>
      </c>
      <c r="F1512" t="inlineStr">
        <is>
          <t>Vuelo St Maarten-St Barth/Marc Kosberg</t>
        </is>
      </c>
      <c r="G1512" s="234" t="n">
        <v>45760</v>
      </c>
      <c r="H1512" s="234" t="n">
        <v>45767</v>
      </c>
      <c r="I1512" t="inlineStr">
        <is>
          <t>VLO</t>
        </is>
      </c>
      <c r="J1512">
        <f>_xlfn.XLOOKUP(I1512,AS:AS,AU:AU)</f>
        <v/>
      </c>
      <c r="K1512" t="inlineStr">
        <is>
          <t>USD</t>
        </is>
      </c>
      <c r="L1512" s="238" t="n">
        <v>234.23</v>
      </c>
      <c r="M1512">
        <f>L1512*_xlfn.XLOOKUP(K1512,AM:AM,AN:AN)</f>
        <v/>
      </c>
      <c r="N1512">
        <f>L1512*_xlfn.XLOOKUP(K1512,AM:AM,AO:AO)</f>
        <v/>
      </c>
      <c r="O1512" s="238" t="n">
        <v>0</v>
      </c>
      <c r="P1512">
        <f>O1512*_xlfn.XLOOKUP(K1512,AM:AM,AN:AN)</f>
        <v/>
      </c>
      <c r="Q1512">
        <f>O1512*_xlfn.XLOOKUP(K1512,AM:AM,AO:AO)</f>
        <v/>
      </c>
      <c r="R1512">
        <f>_xlfn.XLOOKUP(E1512,AF:AF,AG:AG)</f>
        <v/>
      </c>
      <c r="S1512">
        <f>_xlfn.XLOOKUP(E1512,AF:AF,AI:AI)</f>
        <v/>
      </c>
      <c r="T1512">
        <f>WEEKNUM(G1512)</f>
        <v/>
      </c>
      <c r="U1512">
        <f>YEAR(G1512)</f>
        <v/>
      </c>
      <c r="V1512" s="117">
        <f>IFERROR(Q1512/N1512,"0")</f>
        <v/>
      </c>
    </row>
    <row r="1513">
      <c r="A1513">
        <f>_xlfn.XLOOKUP(D1513,BN:BN,BO:BO)</f>
        <v/>
      </c>
      <c r="B1513" t="inlineStr">
        <is>
          <t>LLC</t>
        </is>
      </c>
      <c r="C1513" t="n">
        <v>189</v>
      </c>
      <c r="D1513">
        <f>_xlfn.XLOOKUP(C1513,BH:BH,BI:BI)</f>
        <v/>
      </c>
      <c r="E1513" t="n">
        <v>27924</v>
      </c>
      <c r="F1513" t="inlineStr">
        <is>
          <t>Vuelo St Maarten-St Barth/Sofia Valanci</t>
        </is>
      </c>
      <c r="G1513" s="234" t="n">
        <v>45760</v>
      </c>
      <c r="H1513" s="234" t="n">
        <v>45767</v>
      </c>
      <c r="I1513" t="inlineStr">
        <is>
          <t>VLO</t>
        </is>
      </c>
      <c r="J1513">
        <f>_xlfn.XLOOKUP(I1513,AS:AS,AU:AU)</f>
        <v/>
      </c>
      <c r="K1513" t="inlineStr">
        <is>
          <t>USD</t>
        </is>
      </c>
      <c r="L1513" s="238" t="n">
        <v>234.23</v>
      </c>
      <c r="M1513">
        <f>L1513*_xlfn.XLOOKUP(K1513,AM:AM,AN:AN)</f>
        <v/>
      </c>
      <c r="N1513">
        <f>L1513*_xlfn.XLOOKUP(K1513,AM:AM,AO:AO)</f>
        <v/>
      </c>
      <c r="O1513" s="238" t="n">
        <v>0</v>
      </c>
      <c r="P1513">
        <f>O1513*_xlfn.XLOOKUP(K1513,AM:AM,AN:AN)</f>
        <v/>
      </c>
      <c r="Q1513">
        <f>O1513*_xlfn.XLOOKUP(K1513,AM:AM,AO:AO)</f>
        <v/>
      </c>
      <c r="R1513">
        <f>_xlfn.XLOOKUP(E1513,AF:AF,AG:AG)</f>
        <v/>
      </c>
      <c r="S1513">
        <f>_xlfn.XLOOKUP(E1513,AF:AF,AI:AI)</f>
        <v/>
      </c>
      <c r="T1513">
        <f>WEEKNUM(G1513)</f>
        <v/>
      </c>
      <c r="U1513">
        <f>YEAR(G1513)</f>
        <v/>
      </c>
      <c r="V1513" s="117">
        <f>IFERROR(Q1513/N1513,"0")</f>
        <v/>
      </c>
    </row>
    <row r="1514">
      <c r="A1514">
        <f>_xlfn.XLOOKUP(D1514,BN:BN,BO:BO)</f>
        <v/>
      </c>
      <c r="B1514" t="inlineStr">
        <is>
          <t>LLC</t>
        </is>
      </c>
      <c r="C1514" t="n">
        <v>189</v>
      </c>
      <c r="D1514">
        <f>_xlfn.XLOOKUP(C1514,BH:BH,BI:BI)</f>
        <v/>
      </c>
      <c r="E1514" t="n">
        <v>27924</v>
      </c>
      <c r="F1514" t="inlineStr">
        <is>
          <t>Vuelo St Maarten-St Barth/Lara Kosberg</t>
        </is>
      </c>
      <c r="G1514" s="234" t="n">
        <v>45760</v>
      </c>
      <c r="H1514" s="234" t="n">
        <v>45767</v>
      </c>
      <c r="I1514" t="inlineStr">
        <is>
          <t>VLO</t>
        </is>
      </c>
      <c r="J1514">
        <f>_xlfn.XLOOKUP(I1514,AS:AS,AU:AU)</f>
        <v/>
      </c>
      <c r="K1514" t="inlineStr">
        <is>
          <t>USD</t>
        </is>
      </c>
      <c r="L1514" s="238" t="n">
        <v>234.23</v>
      </c>
      <c r="M1514">
        <f>L1514*_xlfn.XLOOKUP(K1514,AM:AM,AN:AN)</f>
        <v/>
      </c>
      <c r="N1514">
        <f>L1514*_xlfn.XLOOKUP(K1514,AM:AM,AO:AO)</f>
        <v/>
      </c>
      <c r="O1514" s="238" t="n">
        <v>0</v>
      </c>
      <c r="P1514">
        <f>O1514*_xlfn.XLOOKUP(K1514,AM:AM,AN:AN)</f>
        <v/>
      </c>
      <c r="Q1514">
        <f>O1514*_xlfn.XLOOKUP(K1514,AM:AM,AO:AO)</f>
        <v/>
      </c>
      <c r="R1514">
        <f>_xlfn.XLOOKUP(E1514,AF:AF,AG:AG)</f>
        <v/>
      </c>
      <c r="S1514">
        <f>_xlfn.XLOOKUP(E1514,AF:AF,AI:AI)</f>
        <v/>
      </c>
      <c r="T1514">
        <f>WEEKNUM(G1514)</f>
        <v/>
      </c>
      <c r="U1514">
        <f>YEAR(G1514)</f>
        <v/>
      </c>
      <c r="V1514" s="117">
        <f>IFERROR(Q1514/N1514,"0")</f>
        <v/>
      </c>
    </row>
    <row r="1515">
      <c r="A1515">
        <f>_xlfn.XLOOKUP(D1515,BN:BN,BO:BO)</f>
        <v/>
      </c>
      <c r="B1515" t="inlineStr">
        <is>
          <t>LLC</t>
        </is>
      </c>
      <c r="C1515" t="n">
        <v>189</v>
      </c>
      <c r="D1515">
        <f>_xlfn.XLOOKUP(C1515,BH:BH,BI:BI)</f>
        <v/>
      </c>
      <c r="E1515" t="n">
        <v>27924</v>
      </c>
      <c r="F1515" t="inlineStr">
        <is>
          <t>Vuelo St Maarten-St Barth/Alan Berdichevsky</t>
        </is>
      </c>
      <c r="G1515" s="234" t="n">
        <v>45760</v>
      </c>
      <c r="H1515" s="234" t="n">
        <v>45767</v>
      </c>
      <c r="I1515" t="inlineStr">
        <is>
          <t>VLO</t>
        </is>
      </c>
      <c r="J1515">
        <f>_xlfn.XLOOKUP(I1515,AS:AS,AU:AU)</f>
        <v/>
      </c>
      <c r="K1515" t="inlineStr">
        <is>
          <t>USD</t>
        </is>
      </c>
      <c r="L1515" s="238" t="n">
        <v>234.23</v>
      </c>
      <c r="M1515">
        <f>L1515*_xlfn.XLOOKUP(K1515,AM:AM,AN:AN)</f>
        <v/>
      </c>
      <c r="N1515">
        <f>L1515*_xlfn.XLOOKUP(K1515,AM:AM,AO:AO)</f>
        <v/>
      </c>
      <c r="O1515" s="238" t="n">
        <v>0</v>
      </c>
      <c r="P1515">
        <f>O1515*_xlfn.XLOOKUP(K1515,AM:AM,AN:AN)</f>
        <v/>
      </c>
      <c r="Q1515">
        <f>O1515*_xlfn.XLOOKUP(K1515,AM:AM,AO:AO)</f>
        <v/>
      </c>
      <c r="R1515">
        <f>_xlfn.XLOOKUP(E1515,AF:AF,AG:AG)</f>
        <v/>
      </c>
      <c r="S1515">
        <f>_xlfn.XLOOKUP(E1515,AF:AF,AI:AI)</f>
        <v/>
      </c>
      <c r="T1515">
        <f>WEEKNUM(G1515)</f>
        <v/>
      </c>
      <c r="U1515">
        <f>YEAR(G1515)</f>
        <v/>
      </c>
      <c r="V1515" s="117">
        <f>IFERROR(Q1515/N1515,"0")</f>
        <v/>
      </c>
    </row>
    <row r="1516">
      <c r="A1516">
        <f>_xlfn.XLOOKUP(D1516,BN:BN,BO:BO)</f>
        <v/>
      </c>
      <c r="B1516" t="inlineStr">
        <is>
          <t>LLC</t>
        </is>
      </c>
      <c r="C1516" t="n">
        <v>189</v>
      </c>
      <c r="D1516">
        <f>_xlfn.XLOOKUP(C1516,BH:BH,BI:BI)</f>
        <v/>
      </c>
      <c r="E1516" t="n">
        <v>27924</v>
      </c>
      <c r="F1516" t="inlineStr">
        <is>
          <t>Vuelo St Maarten-St Barth/Mónica Berger</t>
        </is>
      </c>
      <c r="G1516" s="234" t="n">
        <v>45760</v>
      </c>
      <c r="H1516" s="234" t="n">
        <v>45767</v>
      </c>
      <c r="I1516" t="inlineStr">
        <is>
          <t>VLO</t>
        </is>
      </c>
      <c r="J1516">
        <f>_xlfn.XLOOKUP(I1516,AS:AS,AU:AU)</f>
        <v/>
      </c>
      <c r="K1516" t="inlineStr">
        <is>
          <t>USD</t>
        </is>
      </c>
      <c r="L1516" s="238" t="n">
        <v>217.23</v>
      </c>
      <c r="M1516">
        <f>L1516*_xlfn.XLOOKUP(K1516,AM:AM,AN:AN)</f>
        <v/>
      </c>
      <c r="N1516">
        <f>L1516*_xlfn.XLOOKUP(K1516,AM:AM,AO:AO)</f>
        <v/>
      </c>
      <c r="O1516" s="238" t="n">
        <v>0</v>
      </c>
      <c r="P1516">
        <f>O1516*_xlfn.XLOOKUP(K1516,AM:AM,AN:AN)</f>
        <v/>
      </c>
      <c r="Q1516">
        <f>O1516*_xlfn.XLOOKUP(K1516,AM:AM,AO:AO)</f>
        <v/>
      </c>
      <c r="R1516">
        <f>_xlfn.XLOOKUP(E1516,AF:AF,AG:AG)</f>
        <v/>
      </c>
      <c r="S1516">
        <f>_xlfn.XLOOKUP(E1516,AF:AF,AI:AI)</f>
        <v/>
      </c>
      <c r="T1516">
        <f>WEEKNUM(G1516)</f>
        <v/>
      </c>
      <c r="U1516">
        <f>YEAR(G1516)</f>
        <v/>
      </c>
      <c r="V1516" s="117">
        <f>IFERROR(Q1516/N1516,"0")</f>
        <v/>
      </c>
    </row>
    <row r="1517">
      <c r="A1517">
        <f>_xlfn.XLOOKUP(D1517,BN:BN,BO:BO)</f>
        <v/>
      </c>
      <c r="B1517" t="inlineStr">
        <is>
          <t>LLC</t>
        </is>
      </c>
      <c r="C1517" t="n">
        <v>189</v>
      </c>
      <c r="D1517">
        <f>_xlfn.XLOOKUP(C1517,BH:BH,BI:BI)</f>
        <v/>
      </c>
      <c r="E1517" t="n">
        <v>27924</v>
      </c>
      <c r="F1517" t="inlineStr">
        <is>
          <t>Vuelo St Maarten-St Barth/Liam Berdichevsky</t>
        </is>
      </c>
      <c r="G1517" s="234" t="n">
        <v>45760</v>
      </c>
      <c r="H1517" s="234" t="n">
        <v>45767</v>
      </c>
      <c r="I1517" t="inlineStr">
        <is>
          <t>VLO</t>
        </is>
      </c>
      <c r="J1517">
        <f>_xlfn.XLOOKUP(I1517,AS:AS,AU:AU)</f>
        <v/>
      </c>
      <c r="K1517" t="inlineStr">
        <is>
          <t>USD</t>
        </is>
      </c>
      <c r="L1517" s="238" t="n">
        <v>193.23</v>
      </c>
      <c r="M1517">
        <f>L1517*_xlfn.XLOOKUP(K1517,AM:AM,AN:AN)</f>
        <v/>
      </c>
      <c r="N1517">
        <f>L1517*_xlfn.XLOOKUP(K1517,AM:AM,AO:AO)</f>
        <v/>
      </c>
      <c r="O1517" s="238" t="n">
        <v>0</v>
      </c>
      <c r="P1517">
        <f>O1517*_xlfn.XLOOKUP(K1517,AM:AM,AN:AN)</f>
        <v/>
      </c>
      <c r="Q1517">
        <f>O1517*_xlfn.XLOOKUP(K1517,AM:AM,AO:AO)</f>
        <v/>
      </c>
      <c r="R1517">
        <f>_xlfn.XLOOKUP(E1517,AF:AF,AG:AG)</f>
        <v/>
      </c>
      <c r="S1517">
        <f>_xlfn.XLOOKUP(E1517,AF:AF,AI:AI)</f>
        <v/>
      </c>
      <c r="T1517">
        <f>WEEKNUM(G1517)</f>
        <v/>
      </c>
      <c r="U1517">
        <f>YEAR(G1517)</f>
        <v/>
      </c>
      <c r="V1517" s="117">
        <f>IFERROR(Q1517/N1517,"0")</f>
        <v/>
      </c>
    </row>
    <row r="1518">
      <c r="A1518">
        <f>_xlfn.XLOOKUP(D1518,BN:BN,BO:BO)</f>
        <v/>
      </c>
      <c r="B1518" t="inlineStr">
        <is>
          <t>LLC</t>
        </is>
      </c>
      <c r="C1518" t="n">
        <v>189</v>
      </c>
      <c r="D1518">
        <f>_xlfn.XLOOKUP(C1518,BH:BH,BI:BI)</f>
        <v/>
      </c>
      <c r="E1518" t="n">
        <v>27924</v>
      </c>
      <c r="F1518" t="inlineStr">
        <is>
          <t>Vuelo St Maarten-St Barth/Giulian Berdichevsky</t>
        </is>
      </c>
      <c r="G1518" s="234" t="n">
        <v>45760</v>
      </c>
      <c r="H1518" s="234" t="n">
        <v>45767</v>
      </c>
      <c r="I1518" t="inlineStr">
        <is>
          <t>VLO</t>
        </is>
      </c>
      <c r="J1518">
        <f>_xlfn.XLOOKUP(I1518,AS:AS,AU:AU)</f>
        <v/>
      </c>
      <c r="K1518" t="inlineStr">
        <is>
          <t>USD</t>
        </is>
      </c>
      <c r="L1518" s="238" t="n">
        <v>193.23</v>
      </c>
      <c r="M1518">
        <f>L1518*_xlfn.XLOOKUP(K1518,AM:AM,AN:AN)</f>
        <v/>
      </c>
      <c r="N1518">
        <f>L1518*_xlfn.XLOOKUP(K1518,AM:AM,AO:AO)</f>
        <v/>
      </c>
      <c r="O1518" s="238" t="n">
        <v>0</v>
      </c>
      <c r="P1518">
        <f>O1518*_xlfn.XLOOKUP(K1518,AM:AM,AN:AN)</f>
        <v/>
      </c>
      <c r="Q1518">
        <f>O1518*_xlfn.XLOOKUP(K1518,AM:AM,AO:AO)</f>
        <v/>
      </c>
      <c r="R1518">
        <f>_xlfn.XLOOKUP(E1518,AF:AF,AG:AG)</f>
        <v/>
      </c>
      <c r="S1518">
        <f>_xlfn.XLOOKUP(E1518,AF:AF,AI:AI)</f>
        <v/>
      </c>
      <c r="T1518">
        <f>WEEKNUM(G1518)</f>
        <v/>
      </c>
      <c r="U1518">
        <f>YEAR(G1518)</f>
        <v/>
      </c>
      <c r="V1518" s="117">
        <f>IFERROR(Q1518/N1518,"0")</f>
        <v/>
      </c>
    </row>
    <row r="1519">
      <c r="A1519">
        <f>_xlfn.XLOOKUP(D1519,BN:BN,BO:BO)</f>
        <v/>
      </c>
      <c r="B1519" t="inlineStr">
        <is>
          <t>LLC</t>
        </is>
      </c>
      <c r="C1519" t="n">
        <v>189</v>
      </c>
      <c r="D1519">
        <f>_xlfn.XLOOKUP(C1519,BH:BH,BI:BI)</f>
        <v/>
      </c>
      <c r="E1519" t="n">
        <v>23590</v>
      </c>
      <c r="F1519" t="inlineStr">
        <is>
          <t>Vuelo NLU-CLQ-NLU/Alan Berdichevsky</t>
        </is>
      </c>
      <c r="G1519" s="234" t="n">
        <v>45778</v>
      </c>
      <c r="H1519" s="234" t="n">
        <v>45781</v>
      </c>
      <c r="I1519" t="inlineStr">
        <is>
          <t>VLO</t>
        </is>
      </c>
      <c r="J1519">
        <f>_xlfn.XLOOKUP(I1519,AS:AS,AU:AU)</f>
        <v/>
      </c>
      <c r="K1519" t="inlineStr">
        <is>
          <t>USD</t>
        </is>
      </c>
      <c r="L1519" s="238" t="n">
        <v>193.67</v>
      </c>
      <c r="M1519">
        <f>L1519*_xlfn.XLOOKUP(K1519,AM:AM,AN:AN)</f>
        <v/>
      </c>
      <c r="N1519">
        <f>L1519*_xlfn.XLOOKUP(K1519,AM:AM,AO:AO)</f>
        <v/>
      </c>
      <c r="O1519" s="238" t="n">
        <v>0</v>
      </c>
      <c r="P1519">
        <f>O1519*_xlfn.XLOOKUP(K1519,AM:AM,AN:AN)</f>
        <v/>
      </c>
      <c r="Q1519">
        <f>O1519*_xlfn.XLOOKUP(K1519,AM:AM,AO:AO)</f>
        <v/>
      </c>
      <c r="R1519">
        <f>_xlfn.XLOOKUP(E1519,AF:AF,AG:AG)</f>
        <v/>
      </c>
      <c r="S1519">
        <f>_xlfn.XLOOKUP(E1519,AF:AF,AI:AI)</f>
        <v/>
      </c>
      <c r="T1519">
        <f>WEEKNUM(G1519)</f>
        <v/>
      </c>
      <c r="U1519">
        <f>YEAR(G1519)</f>
        <v/>
      </c>
      <c r="V1519" s="117">
        <f>IFERROR(Q1519/N1519,"0")</f>
        <v/>
      </c>
    </row>
    <row r="1520">
      <c r="A1520">
        <f>_xlfn.XLOOKUP(D1520,BN:BN,BO:BO)</f>
        <v/>
      </c>
      <c r="B1520" t="inlineStr">
        <is>
          <t>LLC</t>
        </is>
      </c>
      <c r="C1520" t="n">
        <v>189</v>
      </c>
      <c r="D1520">
        <f>_xlfn.XLOOKUP(C1520,BH:BH,BI:BI)</f>
        <v/>
      </c>
      <c r="E1520" t="n">
        <v>23590</v>
      </c>
      <c r="F1520" t="inlineStr">
        <is>
          <t>Vuelo NLU-CLQ-NLU/Lara Kosberg</t>
        </is>
      </c>
      <c r="G1520" s="234" t="n">
        <v>45778</v>
      </c>
      <c r="H1520" s="234" t="n">
        <v>45781</v>
      </c>
      <c r="I1520" t="inlineStr">
        <is>
          <t>VLO</t>
        </is>
      </c>
      <c r="J1520">
        <f>_xlfn.XLOOKUP(I1520,AS:AS,AU:AU)</f>
        <v/>
      </c>
      <c r="K1520" t="inlineStr">
        <is>
          <t>USD</t>
        </is>
      </c>
      <c r="L1520" s="238" t="n">
        <v>193.67</v>
      </c>
      <c r="M1520">
        <f>L1520*_xlfn.XLOOKUP(K1520,AM:AM,AN:AN)</f>
        <v/>
      </c>
      <c r="N1520">
        <f>L1520*_xlfn.XLOOKUP(K1520,AM:AM,AO:AO)</f>
        <v/>
      </c>
      <c r="O1520" s="238" t="n">
        <v>0</v>
      </c>
      <c r="P1520">
        <f>O1520*_xlfn.XLOOKUP(K1520,AM:AM,AN:AN)</f>
        <v/>
      </c>
      <c r="Q1520">
        <f>O1520*_xlfn.XLOOKUP(K1520,AM:AM,AO:AO)</f>
        <v/>
      </c>
      <c r="R1520">
        <f>_xlfn.XLOOKUP(E1520,AF:AF,AG:AG)</f>
        <v/>
      </c>
      <c r="S1520">
        <f>_xlfn.XLOOKUP(E1520,AF:AF,AI:AI)</f>
        <v/>
      </c>
      <c r="T1520">
        <f>WEEKNUM(G1520)</f>
        <v/>
      </c>
      <c r="U1520">
        <f>YEAR(G1520)</f>
        <v/>
      </c>
      <c r="V1520" s="117">
        <f>IFERROR(Q1520/N1520,"0")</f>
        <v/>
      </c>
    </row>
    <row r="1521">
      <c r="A1521">
        <f>_xlfn.XLOOKUP(D1521,BN:BN,BO:BO)</f>
        <v/>
      </c>
      <c r="B1521" t="inlineStr">
        <is>
          <t>LLC</t>
        </is>
      </c>
      <c r="C1521" t="n">
        <v>189</v>
      </c>
      <c r="D1521">
        <f>_xlfn.XLOOKUP(C1521,BH:BH,BI:BI)</f>
        <v/>
      </c>
      <c r="E1521" t="n">
        <v>23590</v>
      </c>
      <c r="F1521" t="inlineStr">
        <is>
          <t>Vuelo NLU-CLQ-NLU/Mónica Berger</t>
        </is>
      </c>
      <c r="G1521" s="234" t="n">
        <v>45778</v>
      </c>
      <c r="H1521" s="234" t="n">
        <v>45781</v>
      </c>
      <c r="I1521" t="inlineStr">
        <is>
          <t>VLO</t>
        </is>
      </c>
      <c r="J1521">
        <f>_xlfn.XLOOKUP(I1521,AS:AS,AU:AU)</f>
        <v/>
      </c>
      <c r="K1521" t="inlineStr">
        <is>
          <t>USD</t>
        </is>
      </c>
      <c r="L1521" s="238" t="n">
        <v>193.67</v>
      </c>
      <c r="M1521">
        <f>L1521*_xlfn.XLOOKUP(K1521,AM:AM,AN:AN)</f>
        <v/>
      </c>
      <c r="N1521">
        <f>L1521*_xlfn.XLOOKUP(K1521,AM:AM,AO:AO)</f>
        <v/>
      </c>
      <c r="O1521" s="238" t="n">
        <v>0</v>
      </c>
      <c r="P1521">
        <f>O1521*_xlfn.XLOOKUP(K1521,AM:AM,AN:AN)</f>
        <v/>
      </c>
      <c r="Q1521">
        <f>O1521*_xlfn.XLOOKUP(K1521,AM:AM,AO:AO)</f>
        <v/>
      </c>
      <c r="R1521">
        <f>_xlfn.XLOOKUP(E1521,AF:AF,AG:AG)</f>
        <v/>
      </c>
      <c r="S1521">
        <f>_xlfn.XLOOKUP(E1521,AF:AF,AI:AI)</f>
        <v/>
      </c>
      <c r="T1521">
        <f>WEEKNUM(G1521)</f>
        <v/>
      </c>
      <c r="U1521">
        <f>YEAR(G1521)</f>
        <v/>
      </c>
      <c r="V1521" s="117">
        <f>IFERROR(Q1521/N1521,"0")</f>
        <v/>
      </c>
    </row>
    <row r="1522">
      <c r="A1522">
        <f>_xlfn.XLOOKUP(D1522,BN:BN,BO:BO)</f>
        <v/>
      </c>
      <c r="B1522" t="inlineStr">
        <is>
          <t>LLC</t>
        </is>
      </c>
      <c r="C1522" t="n">
        <v>189</v>
      </c>
      <c r="D1522">
        <f>_xlfn.XLOOKUP(C1522,BH:BH,BI:BI)</f>
        <v/>
      </c>
      <c r="E1522" t="n">
        <v>23590</v>
      </c>
      <c r="F1522" t="inlineStr">
        <is>
          <t>Vuelo NLU-CLQ-NLU/Liam Berdichevsky</t>
        </is>
      </c>
      <c r="G1522" s="234" t="n">
        <v>45778</v>
      </c>
      <c r="H1522" s="234" t="n">
        <v>45781</v>
      </c>
      <c r="I1522" t="inlineStr">
        <is>
          <t>VLO</t>
        </is>
      </c>
      <c r="J1522">
        <f>_xlfn.XLOOKUP(I1522,AS:AS,AU:AU)</f>
        <v/>
      </c>
      <c r="K1522" t="inlineStr">
        <is>
          <t>USD</t>
        </is>
      </c>
      <c r="L1522" s="238" t="n">
        <v>193.67</v>
      </c>
      <c r="M1522">
        <f>L1522*_xlfn.XLOOKUP(K1522,AM:AM,AN:AN)</f>
        <v/>
      </c>
      <c r="N1522">
        <f>L1522*_xlfn.XLOOKUP(K1522,AM:AM,AO:AO)</f>
        <v/>
      </c>
      <c r="O1522" s="238" t="n">
        <v>0</v>
      </c>
      <c r="P1522">
        <f>O1522*_xlfn.XLOOKUP(K1522,AM:AM,AN:AN)</f>
        <v/>
      </c>
      <c r="Q1522">
        <f>O1522*_xlfn.XLOOKUP(K1522,AM:AM,AO:AO)</f>
        <v/>
      </c>
      <c r="R1522">
        <f>_xlfn.XLOOKUP(E1522,AF:AF,AG:AG)</f>
        <v/>
      </c>
      <c r="S1522">
        <f>_xlfn.XLOOKUP(E1522,AF:AF,AI:AI)</f>
        <v/>
      </c>
      <c r="T1522">
        <f>WEEKNUM(G1522)</f>
        <v/>
      </c>
      <c r="U1522">
        <f>YEAR(G1522)</f>
        <v/>
      </c>
      <c r="V1522" s="117">
        <f>IFERROR(Q1522/N1522,"0")</f>
        <v/>
      </c>
    </row>
    <row r="1523">
      <c r="A1523">
        <f>_xlfn.XLOOKUP(D1523,BN:BN,BO:BO)</f>
        <v/>
      </c>
      <c r="B1523" t="inlineStr">
        <is>
          <t>LLC</t>
        </is>
      </c>
      <c r="C1523" t="n">
        <v>189</v>
      </c>
      <c r="D1523">
        <f>_xlfn.XLOOKUP(C1523,BH:BH,BI:BI)</f>
        <v/>
      </c>
      <c r="E1523" t="n">
        <v>23590</v>
      </c>
      <c r="F1523" t="inlineStr">
        <is>
          <t>Vuelo NLU-CLQ-NLU/Giulian Berdichevsky</t>
        </is>
      </c>
      <c r="G1523" s="234" t="n">
        <v>45778</v>
      </c>
      <c r="H1523" s="234" t="n">
        <v>45781</v>
      </c>
      <c r="I1523" t="inlineStr">
        <is>
          <t>VLO</t>
        </is>
      </c>
      <c r="J1523">
        <f>_xlfn.XLOOKUP(I1523,AS:AS,AU:AU)</f>
        <v/>
      </c>
      <c r="K1523" t="inlineStr">
        <is>
          <t>USD</t>
        </is>
      </c>
      <c r="L1523" s="238" t="n">
        <v>193.67</v>
      </c>
      <c r="M1523">
        <f>L1523*_xlfn.XLOOKUP(K1523,AM:AM,AN:AN)</f>
        <v/>
      </c>
      <c r="N1523">
        <f>L1523*_xlfn.XLOOKUP(K1523,AM:AM,AO:AO)</f>
        <v/>
      </c>
      <c r="O1523" s="238" t="n">
        <v>0</v>
      </c>
      <c r="P1523">
        <f>O1523*_xlfn.XLOOKUP(K1523,AM:AM,AN:AN)</f>
        <v/>
      </c>
      <c r="Q1523">
        <f>O1523*_xlfn.XLOOKUP(K1523,AM:AM,AO:AO)</f>
        <v/>
      </c>
      <c r="R1523">
        <f>_xlfn.XLOOKUP(E1523,AF:AF,AG:AG)</f>
        <v/>
      </c>
      <c r="S1523">
        <f>_xlfn.XLOOKUP(E1523,AF:AF,AI:AI)</f>
        <v/>
      </c>
      <c r="T1523">
        <f>WEEKNUM(G1523)</f>
        <v/>
      </c>
      <c r="U1523">
        <f>YEAR(G1523)</f>
        <v/>
      </c>
      <c r="V1523" s="117">
        <f>IFERROR(Q1523/N1523,"0")</f>
        <v/>
      </c>
    </row>
    <row r="1524">
      <c r="A1524">
        <f>_xlfn.XLOOKUP(D1524,BN:BN,BO:BO)</f>
        <v/>
      </c>
      <c r="B1524" t="inlineStr">
        <is>
          <t>LLC</t>
        </is>
      </c>
      <c r="C1524" t="n">
        <v>189</v>
      </c>
      <c r="D1524">
        <f>_xlfn.XLOOKUP(C1524,BH:BH,BI:BI)</f>
        <v/>
      </c>
      <c r="E1524" t="n">
        <v>23590</v>
      </c>
      <c r="F1524" t="inlineStr">
        <is>
          <t>Vuelo NLU-CLQ-NLU/Marc Kosberg</t>
        </is>
      </c>
      <c r="G1524" s="234" t="n">
        <v>45760</v>
      </c>
      <c r="H1524" s="234" t="n">
        <v>45781</v>
      </c>
      <c r="I1524" t="inlineStr">
        <is>
          <t>VLO</t>
        </is>
      </c>
      <c r="J1524">
        <f>_xlfn.XLOOKUP(I1524,AS:AS,AU:AU)</f>
        <v/>
      </c>
      <c r="K1524" t="inlineStr">
        <is>
          <t>USD</t>
        </is>
      </c>
      <c r="L1524" s="238" t="n">
        <v>183.17</v>
      </c>
      <c r="M1524">
        <f>L1524*_xlfn.XLOOKUP(K1524,AM:AM,AN:AN)</f>
        <v/>
      </c>
      <c r="N1524">
        <f>L1524*_xlfn.XLOOKUP(K1524,AM:AM,AO:AO)</f>
        <v/>
      </c>
      <c r="O1524" s="238" t="n">
        <v>0</v>
      </c>
      <c r="P1524">
        <f>O1524*_xlfn.XLOOKUP(K1524,AM:AM,AN:AN)</f>
        <v/>
      </c>
      <c r="Q1524">
        <f>O1524*_xlfn.XLOOKUP(K1524,AM:AM,AO:AO)</f>
        <v/>
      </c>
      <c r="R1524">
        <f>_xlfn.XLOOKUP(E1524,AF:AF,AG:AG)</f>
        <v/>
      </c>
      <c r="S1524">
        <f>_xlfn.XLOOKUP(E1524,AF:AF,AI:AI)</f>
        <v/>
      </c>
      <c r="T1524">
        <f>WEEKNUM(G1524)</f>
        <v/>
      </c>
      <c r="U1524">
        <f>YEAR(G1524)</f>
        <v/>
      </c>
      <c r="V1524" s="117">
        <f>IFERROR(Q1524/N1524,"0")</f>
        <v/>
      </c>
    </row>
    <row r="1525">
      <c r="A1525">
        <f>_xlfn.XLOOKUP(D1525,BN:BN,BO:BO)</f>
        <v/>
      </c>
      <c r="B1525" t="inlineStr">
        <is>
          <t>LLC</t>
        </is>
      </c>
      <c r="C1525" t="n">
        <v>189</v>
      </c>
      <c r="D1525">
        <f>_xlfn.XLOOKUP(C1525,BH:BH,BI:BI)</f>
        <v/>
      </c>
      <c r="E1525" t="n">
        <v>23590</v>
      </c>
      <c r="F1525" t="inlineStr">
        <is>
          <t>Vuelo NLU-CLQ-NLU/Sofia Valanci</t>
        </is>
      </c>
      <c r="G1525" s="234" t="n">
        <v>45760</v>
      </c>
      <c r="H1525" s="234" t="n">
        <v>45781</v>
      </c>
      <c r="I1525" t="inlineStr">
        <is>
          <t>VLO</t>
        </is>
      </c>
      <c r="J1525">
        <f>_xlfn.XLOOKUP(I1525,AS:AS,AU:AU)</f>
        <v/>
      </c>
      <c r="K1525" t="inlineStr">
        <is>
          <t>USD</t>
        </is>
      </c>
      <c r="L1525" s="238" t="n">
        <v>183.17</v>
      </c>
      <c r="M1525">
        <f>L1525*_xlfn.XLOOKUP(K1525,AM:AM,AN:AN)</f>
        <v/>
      </c>
      <c r="N1525">
        <f>L1525*_xlfn.XLOOKUP(K1525,AM:AM,AO:AO)</f>
        <v/>
      </c>
      <c r="O1525" s="238" t="n">
        <v>0</v>
      </c>
      <c r="P1525">
        <f>O1525*_xlfn.XLOOKUP(K1525,AM:AM,AN:AN)</f>
        <v/>
      </c>
      <c r="Q1525">
        <f>O1525*_xlfn.XLOOKUP(K1525,AM:AM,AO:AO)</f>
        <v/>
      </c>
      <c r="R1525">
        <f>_xlfn.XLOOKUP(E1525,AF:AF,AG:AG)</f>
        <v/>
      </c>
      <c r="S1525">
        <f>_xlfn.XLOOKUP(E1525,AF:AF,AI:AI)</f>
        <v/>
      </c>
      <c r="T1525">
        <f>WEEKNUM(G1525)</f>
        <v/>
      </c>
      <c r="U1525">
        <f>YEAR(G1525)</f>
        <v/>
      </c>
      <c r="V1525" s="117">
        <f>IFERROR(Q1525/N1525,"0")</f>
        <v/>
      </c>
    </row>
    <row r="1526">
      <c r="A1526">
        <f>_xlfn.XLOOKUP(D1526,BN:BN,BO:BO)</f>
        <v/>
      </c>
      <c r="B1526" t="inlineStr">
        <is>
          <t>LLC</t>
        </is>
      </c>
      <c r="C1526" t="n">
        <v>189</v>
      </c>
      <c r="D1526">
        <f>_xlfn.XLOOKUP(C1526,BH:BH,BI:BI)</f>
        <v/>
      </c>
      <c r="E1526" t="n">
        <v>0</v>
      </c>
      <c r="F1526" t="inlineStr">
        <is>
          <t>Sobrecomisión</t>
        </is>
      </c>
      <c r="G1526" s="234" t="n">
        <v>45760</v>
      </c>
      <c r="H1526" s="234" t="n">
        <v>45781</v>
      </c>
      <c r="I1526" t="inlineStr">
        <is>
          <t>HPS</t>
        </is>
      </c>
      <c r="J1526">
        <f>_xlfn.XLOOKUP(I1526,AS:AS,AU:AU)</f>
        <v/>
      </c>
      <c r="K1526" t="inlineStr">
        <is>
          <t>USD</t>
        </is>
      </c>
      <c r="L1526" s="238" t="n">
        <v>1062.49</v>
      </c>
      <c r="M1526">
        <f>L1526*_xlfn.XLOOKUP(K1526,AM:AM,AN:AN)</f>
        <v/>
      </c>
      <c r="N1526">
        <f>L1526*_xlfn.XLOOKUP(K1526,AM:AM,AO:AO)</f>
        <v/>
      </c>
      <c r="O1526" s="238" t="n">
        <v>1062.49</v>
      </c>
      <c r="P1526">
        <f>O1526*_xlfn.XLOOKUP(K1526,AM:AM,AN:AN)</f>
        <v/>
      </c>
      <c r="Q1526">
        <f>O1526*_xlfn.XLOOKUP(K1526,AM:AM,AO:AO)</f>
        <v/>
      </c>
      <c r="R1526">
        <f>_xlfn.XLOOKUP(E1526,AF:AF,AG:AG)</f>
        <v/>
      </c>
      <c r="S1526">
        <f>_xlfn.XLOOKUP(E1526,AF:AF,AI:AI)</f>
        <v/>
      </c>
      <c r="T1526">
        <f>WEEKNUM(G1526)</f>
        <v/>
      </c>
      <c r="U1526">
        <f>YEAR(G1526)</f>
        <v/>
      </c>
      <c r="V1526" s="117">
        <f>IFERROR(Q1526/N1526,"0")</f>
        <v/>
      </c>
    </row>
    <row r="1527">
      <c r="A1527">
        <f>_xlfn.XLOOKUP(D1527,BN:BN,BO:BO)</f>
        <v/>
      </c>
      <c r="B1527" t="inlineStr">
        <is>
          <t>LLC</t>
        </is>
      </c>
      <c r="C1527" t="n">
        <v>190</v>
      </c>
      <c r="D1527">
        <f>_xlfn.XLOOKUP(C1527,BH:BH,BI:BI)</f>
        <v/>
      </c>
      <c r="E1527" t="n">
        <v>25024</v>
      </c>
      <c r="F1527" t="inlineStr">
        <is>
          <t>IBERIA</t>
        </is>
      </c>
      <c r="G1527" s="234" t="n">
        <v>45757</v>
      </c>
      <c r="H1527" s="234" t="n">
        <v>45767</v>
      </c>
      <c r="I1527" t="inlineStr">
        <is>
          <t>VLO</t>
        </is>
      </c>
      <c r="J1527">
        <f>_xlfn.XLOOKUP(I1527,AS:AS,AU:AU)</f>
        <v/>
      </c>
      <c r="K1527" t="inlineStr">
        <is>
          <t>USD</t>
        </is>
      </c>
      <c r="L1527" s="238" t="n">
        <v>5626.99</v>
      </c>
      <c r="M1527">
        <f>L1527*_xlfn.XLOOKUP(K1527,AM:AM,AN:AN)</f>
        <v/>
      </c>
      <c r="N1527">
        <f>L1527*_xlfn.XLOOKUP(K1527,AM:AM,AO:AO)</f>
        <v/>
      </c>
      <c r="O1527" s="238" t="n">
        <v>0</v>
      </c>
      <c r="P1527">
        <f>O1527*_xlfn.XLOOKUP(K1527,AM:AM,AN:AN)</f>
        <v/>
      </c>
      <c r="Q1527">
        <f>O1527*_xlfn.XLOOKUP(K1527,AM:AM,AO:AO)</f>
        <v/>
      </c>
      <c r="R1527">
        <f>_xlfn.XLOOKUP(E1527,AF:AF,AG:AG)</f>
        <v/>
      </c>
      <c r="S1527">
        <f>_xlfn.XLOOKUP(E1527,AF:AF,AI:AI)</f>
        <v/>
      </c>
      <c r="T1527">
        <f>WEEKNUM(G1527)</f>
        <v/>
      </c>
      <c r="U1527">
        <f>YEAR(G1527)</f>
        <v/>
      </c>
      <c r="V1527" s="117">
        <f>IFERROR(Q1527/N1527,"0")</f>
        <v/>
      </c>
    </row>
    <row r="1528">
      <c r="A1528">
        <f>_xlfn.XLOOKUP(D1528,BN:BN,BO:BO)</f>
        <v/>
      </c>
      <c r="B1528" t="inlineStr">
        <is>
          <t>LLC</t>
        </is>
      </c>
      <c r="C1528" t="n">
        <v>191</v>
      </c>
      <c r="D1528">
        <f>_xlfn.XLOOKUP(C1528,BH:BH,BI:BI)</f>
        <v/>
      </c>
      <c r="E1528" t="n">
        <v>25780</v>
      </c>
      <c r="F1528" t="inlineStr">
        <is>
          <t>RENTA DE TRANSPORTACION</t>
        </is>
      </c>
      <c r="G1528" s="234" t="n">
        <v>45730</v>
      </c>
      <c r="H1528" s="234" t="n">
        <v>45731</v>
      </c>
      <c r="I1528" t="inlineStr">
        <is>
          <t>TRF</t>
        </is>
      </c>
      <c r="J1528">
        <f>_xlfn.XLOOKUP(I1528,AS:AS,AU:AU)</f>
        <v/>
      </c>
      <c r="K1528" t="inlineStr">
        <is>
          <t>EUR</t>
        </is>
      </c>
      <c r="L1528" s="238" t="n">
        <v>720</v>
      </c>
      <c r="M1528">
        <f>L1528*_xlfn.XLOOKUP(K1528,AM:AM,AN:AN)</f>
        <v/>
      </c>
      <c r="N1528">
        <f>L1528*_xlfn.XLOOKUP(K1528,AM:AM,AO:AO)</f>
        <v/>
      </c>
      <c r="O1528" s="238" t="n">
        <v>99.73999999999999</v>
      </c>
      <c r="P1528">
        <f>O1528*_xlfn.XLOOKUP(K1528,AM:AM,AN:AN)</f>
        <v/>
      </c>
      <c r="Q1528">
        <f>O1528*_xlfn.XLOOKUP(K1528,AM:AM,AO:AO)</f>
        <v/>
      </c>
      <c r="R1528">
        <f>_xlfn.XLOOKUP(E1528,AF:AF,AG:AG)</f>
        <v/>
      </c>
      <c r="S1528">
        <f>_xlfn.XLOOKUP(E1528,AF:AF,AI:AI)</f>
        <v/>
      </c>
      <c r="T1528">
        <f>WEEKNUM(G1528)</f>
        <v/>
      </c>
      <c r="U1528">
        <f>YEAR(G1528)</f>
        <v/>
      </c>
      <c r="V1528" s="117">
        <f>IFERROR(Q1528/N1528,"0")</f>
        <v/>
      </c>
    </row>
    <row r="1529">
      <c r="A1529">
        <f>_xlfn.XLOOKUP(D1529,BN:BN,BO:BO)</f>
        <v/>
      </c>
      <c r="B1529" t="inlineStr">
        <is>
          <t>LLC</t>
        </is>
      </c>
      <c r="C1529" t="n">
        <v>192</v>
      </c>
      <c r="D1529">
        <f>_xlfn.XLOOKUP(C1529,BH:BH,BI:BI)</f>
        <v/>
      </c>
      <c r="E1529" t="n">
        <v>26368</v>
      </c>
      <c r="F1529" t="inlineStr">
        <is>
          <t>Hospedaje en Lanai City</t>
        </is>
      </c>
      <c r="G1529" s="234" t="n">
        <v>45632</v>
      </c>
      <c r="H1529" s="234" t="n">
        <v>45635</v>
      </c>
      <c r="I1529" t="inlineStr">
        <is>
          <t>HTL</t>
        </is>
      </c>
      <c r="J1529">
        <f>_xlfn.XLOOKUP(I1529,AS:AS,AU:AU)</f>
        <v/>
      </c>
      <c r="K1529" t="inlineStr">
        <is>
          <t>USD</t>
        </is>
      </c>
      <c r="L1529" s="238" t="n">
        <v>5250</v>
      </c>
      <c r="M1529">
        <f>L1529*_xlfn.XLOOKUP(K1529,AM:AM,AN:AN)</f>
        <v/>
      </c>
      <c r="N1529">
        <f>L1529*_xlfn.XLOOKUP(K1529,AM:AM,AO:AO)</f>
        <v/>
      </c>
      <c r="O1529" s="238" t="n">
        <v>525</v>
      </c>
      <c r="P1529">
        <f>O1529*_xlfn.XLOOKUP(K1529,AM:AM,AN:AN)</f>
        <v/>
      </c>
      <c r="Q1529">
        <f>O1529*_xlfn.XLOOKUP(K1529,AM:AM,AO:AO)</f>
        <v/>
      </c>
      <c r="R1529">
        <f>_xlfn.XLOOKUP(E1529,AF:AF,AG:AG)</f>
        <v/>
      </c>
      <c r="S1529">
        <f>_xlfn.XLOOKUP(E1529,AF:AF,AI:AI)</f>
        <v/>
      </c>
      <c r="T1529">
        <f>WEEKNUM(G1529)</f>
        <v/>
      </c>
      <c r="U1529">
        <f>YEAR(G1529)</f>
        <v/>
      </c>
      <c r="V1529" s="117">
        <f>IFERROR(Q1529/N1529,"0")</f>
        <v/>
      </c>
    </row>
    <row r="1530">
      <c r="A1530">
        <f>_xlfn.XLOOKUP(D1530,BN:BN,BO:BO)</f>
        <v/>
      </c>
      <c r="B1530" t="inlineStr">
        <is>
          <t>LLC</t>
        </is>
      </c>
      <c r="C1530" t="n">
        <v>193</v>
      </c>
      <c r="D1530">
        <f>_xlfn.XLOOKUP(C1530,BH:BH,BI:BI)</f>
        <v/>
      </c>
      <c r="E1530" t="n">
        <v>25409</v>
      </c>
      <c r="F1530" t="inlineStr">
        <is>
          <t>RECORRIDO POR EGIPTO Y TURQUIA</t>
        </is>
      </c>
      <c r="G1530" s="234" t="n">
        <v>45752</v>
      </c>
      <c r="H1530" s="234" t="n">
        <v>45761</v>
      </c>
      <c r="I1530" t="inlineStr">
        <is>
          <t>PKT</t>
        </is>
      </c>
      <c r="J1530">
        <f>_xlfn.XLOOKUP(I1530,AS:AS,AU:AU)</f>
        <v/>
      </c>
      <c r="K1530" t="inlineStr">
        <is>
          <t>USD</t>
        </is>
      </c>
      <c r="L1530" s="238" t="n">
        <v>12220</v>
      </c>
      <c r="M1530">
        <f>L1530*_xlfn.XLOOKUP(K1530,AM:AM,AN:AN)</f>
        <v/>
      </c>
      <c r="N1530">
        <f>L1530*_xlfn.XLOOKUP(K1530,AM:AM,AO:AO)</f>
        <v/>
      </c>
      <c r="O1530" s="238" t="n">
        <v>1536</v>
      </c>
      <c r="P1530">
        <f>O1530*_xlfn.XLOOKUP(K1530,AM:AM,AN:AN)</f>
        <v/>
      </c>
      <c r="Q1530">
        <f>O1530*_xlfn.XLOOKUP(K1530,AM:AM,AO:AO)</f>
        <v/>
      </c>
      <c r="R1530">
        <f>_xlfn.XLOOKUP(E1530,AF:AF,AG:AG)</f>
        <v/>
      </c>
      <c r="S1530">
        <f>_xlfn.XLOOKUP(E1530,AF:AF,AI:AI)</f>
        <v/>
      </c>
      <c r="T1530">
        <f>WEEKNUM(G1530)</f>
        <v/>
      </c>
      <c r="U1530">
        <f>YEAR(G1530)</f>
        <v/>
      </c>
      <c r="V1530" s="117">
        <f>IFERROR(Q1530/N1530,"0")</f>
        <v/>
      </c>
    </row>
    <row r="1531">
      <c r="A1531">
        <f>_xlfn.XLOOKUP(D1531,BN:BN,BO:BO)</f>
        <v/>
      </c>
      <c r="B1531" t="inlineStr">
        <is>
          <t>LLC</t>
        </is>
      </c>
      <c r="C1531" t="n">
        <v>193</v>
      </c>
      <c r="D1531">
        <f>_xlfn.XLOOKUP(C1531,BH:BH,BI:BI)</f>
        <v/>
      </c>
      <c r="E1531" t="n">
        <v>23331</v>
      </c>
      <c r="F1531" t="inlineStr">
        <is>
          <t>SERVICIOS EN TURQUIA CON ICON</t>
        </is>
      </c>
      <c r="G1531" s="234" t="n">
        <v>45761</v>
      </c>
      <c r="H1531" s="234" t="n">
        <v>45767</v>
      </c>
      <c r="I1531" t="inlineStr">
        <is>
          <t>PKT</t>
        </is>
      </c>
      <c r="J1531">
        <f>_xlfn.XLOOKUP(I1531,AS:AS,AU:AU)</f>
        <v/>
      </c>
      <c r="K1531" t="inlineStr">
        <is>
          <t>USD</t>
        </is>
      </c>
      <c r="L1531" s="238" t="n">
        <v>23000</v>
      </c>
      <c r="M1531">
        <f>L1531*_xlfn.XLOOKUP(K1531,AM:AM,AN:AN)</f>
        <v/>
      </c>
      <c r="N1531">
        <f>L1531*_xlfn.XLOOKUP(K1531,AM:AM,AO:AO)</f>
        <v/>
      </c>
      <c r="O1531" s="238" t="n">
        <v>2168</v>
      </c>
      <c r="P1531">
        <f>O1531*_xlfn.XLOOKUP(K1531,AM:AM,AN:AN)</f>
        <v/>
      </c>
      <c r="Q1531">
        <f>O1531*_xlfn.XLOOKUP(K1531,AM:AM,AO:AO)</f>
        <v/>
      </c>
      <c r="R1531">
        <f>_xlfn.XLOOKUP(E1531,AF:AF,AG:AG)</f>
        <v/>
      </c>
      <c r="S1531">
        <f>_xlfn.XLOOKUP(E1531,AF:AF,AI:AI)</f>
        <v/>
      </c>
      <c r="T1531">
        <f>WEEKNUM(G1531)</f>
        <v/>
      </c>
      <c r="U1531">
        <f>YEAR(G1531)</f>
        <v/>
      </c>
      <c r="V1531" s="117">
        <f>IFERROR(Q1531/N1531,"0")</f>
        <v/>
      </c>
    </row>
    <row r="1532">
      <c r="A1532">
        <f>_xlfn.XLOOKUP(D1532,BN:BN,BO:BO)</f>
        <v/>
      </c>
      <c r="B1532" t="inlineStr">
        <is>
          <t>LLC</t>
        </is>
      </c>
      <c r="C1532" t="n">
        <v>193</v>
      </c>
      <c r="D1532">
        <f>_xlfn.XLOOKUP(C1532,BH:BH,BI:BI)</f>
        <v/>
      </c>
      <c r="E1532" t="n">
        <v>26638</v>
      </c>
      <c r="F1532" t="inlineStr">
        <is>
          <t>VUELO CON AJET Kayseri (ASR) east ?stanbul (SAW)</t>
        </is>
      </c>
      <c r="G1532" s="234" t="n">
        <v>45766</v>
      </c>
      <c r="H1532" s="234" t="n">
        <v>45766</v>
      </c>
      <c r="I1532" t="inlineStr">
        <is>
          <t>ABC</t>
        </is>
      </c>
      <c r="J1532">
        <f>_xlfn.XLOOKUP(I1532,AS:AS,AU:AU)</f>
        <v/>
      </c>
      <c r="K1532" t="inlineStr">
        <is>
          <t>USD</t>
        </is>
      </c>
      <c r="L1532" s="238" t="n">
        <v>594.8</v>
      </c>
      <c r="M1532">
        <f>L1532*_xlfn.XLOOKUP(K1532,AM:AM,AN:AN)</f>
        <v/>
      </c>
      <c r="N1532">
        <f>L1532*_xlfn.XLOOKUP(K1532,AM:AM,AO:AO)</f>
        <v/>
      </c>
      <c r="O1532" s="238" t="n">
        <v>0</v>
      </c>
      <c r="P1532">
        <f>O1532*_xlfn.XLOOKUP(K1532,AM:AM,AN:AN)</f>
        <v/>
      </c>
      <c r="Q1532">
        <f>O1532*_xlfn.XLOOKUP(K1532,AM:AM,AO:AO)</f>
        <v/>
      </c>
      <c r="R1532">
        <f>_xlfn.XLOOKUP(E1532,AF:AF,AG:AG)</f>
        <v/>
      </c>
      <c r="S1532">
        <f>_xlfn.XLOOKUP(E1532,AF:AF,AI:AI)</f>
        <v/>
      </c>
      <c r="T1532">
        <f>WEEKNUM(G1532)</f>
        <v/>
      </c>
      <c r="U1532">
        <f>YEAR(G1532)</f>
        <v/>
      </c>
      <c r="V1532" s="117">
        <f>IFERROR(Q1532/N1532,"0")</f>
        <v/>
      </c>
    </row>
    <row r="1533">
      <c r="A1533">
        <f>_xlfn.XLOOKUP(D1533,BN:BN,BO:BO)</f>
        <v/>
      </c>
      <c r="B1533" t="inlineStr">
        <is>
          <t>LLC</t>
        </is>
      </c>
      <c r="C1533" t="n">
        <v>193</v>
      </c>
      <c r="D1533">
        <f>_xlfn.XLOOKUP(C1533,BH:BH,BI:BI)</f>
        <v/>
      </c>
      <c r="E1533" t="n">
        <v>26659</v>
      </c>
      <c r="F1533" t="inlineStr">
        <is>
          <t>Barco Set Nefru</t>
        </is>
      </c>
      <c r="G1533" s="234" t="n">
        <v>45756</v>
      </c>
      <c r="H1533" s="234" t="n">
        <v>45760</v>
      </c>
      <c r="I1533" t="inlineStr">
        <is>
          <t>CRC</t>
        </is>
      </c>
      <c r="J1533">
        <f>_xlfn.XLOOKUP(I1533,AS:AS,AU:AU)</f>
        <v/>
      </c>
      <c r="K1533" t="inlineStr">
        <is>
          <t>USD</t>
        </is>
      </c>
      <c r="L1533" s="238" t="n">
        <v>15200</v>
      </c>
      <c r="M1533">
        <f>L1533*_xlfn.XLOOKUP(K1533,AM:AM,AN:AN)</f>
        <v/>
      </c>
      <c r="N1533">
        <f>L1533*_xlfn.XLOOKUP(K1533,AM:AM,AO:AO)</f>
        <v/>
      </c>
      <c r="O1533" s="238" t="n">
        <v>1520</v>
      </c>
      <c r="P1533">
        <f>O1533*_xlfn.XLOOKUP(K1533,AM:AM,AN:AN)</f>
        <v/>
      </c>
      <c r="Q1533">
        <f>O1533*_xlfn.XLOOKUP(K1533,AM:AM,AO:AO)</f>
        <v/>
      </c>
      <c r="R1533">
        <f>_xlfn.XLOOKUP(E1533,AF:AF,AG:AG)</f>
        <v/>
      </c>
      <c r="S1533">
        <f>_xlfn.XLOOKUP(E1533,AF:AF,AI:AI)</f>
        <v/>
      </c>
      <c r="T1533">
        <f>WEEKNUM(G1533)</f>
        <v/>
      </c>
      <c r="U1533">
        <f>YEAR(G1533)</f>
        <v/>
      </c>
      <c r="V1533" s="117">
        <f>IFERROR(Q1533/N1533,"0")</f>
        <v/>
      </c>
    </row>
    <row r="1534">
      <c r="A1534">
        <f>_xlfn.XLOOKUP(D1534,BN:BN,BO:BO)</f>
        <v/>
      </c>
      <c r="B1534" t="inlineStr">
        <is>
          <t>LLC</t>
        </is>
      </c>
      <c r="C1534" t="n">
        <v>193</v>
      </c>
      <c r="D1534">
        <f>_xlfn.XLOOKUP(C1534,BH:BH,BI:BI)</f>
        <v/>
      </c>
      <c r="E1534" t="n">
        <v>24263</v>
      </c>
      <c r="F1534" t="inlineStr">
        <is>
          <t>VUELO CON TURKISH CAI IST</t>
        </is>
      </c>
      <c r="G1534" s="234" t="n">
        <v>45751</v>
      </c>
      <c r="H1534" s="234" t="n">
        <v>45752</v>
      </c>
      <c r="I1534" t="inlineStr">
        <is>
          <t>ABC</t>
        </is>
      </c>
      <c r="J1534">
        <f>_xlfn.XLOOKUP(I1534,AS:AS,AU:AU)</f>
        <v/>
      </c>
      <c r="K1534" t="inlineStr">
        <is>
          <t>USD</t>
        </is>
      </c>
      <c r="L1534" s="238" t="n">
        <v>758.58</v>
      </c>
      <c r="M1534">
        <f>L1534*_xlfn.XLOOKUP(K1534,AM:AM,AN:AN)</f>
        <v/>
      </c>
      <c r="N1534">
        <f>L1534*_xlfn.XLOOKUP(K1534,AM:AM,AO:AO)</f>
        <v/>
      </c>
      <c r="O1534" s="238" t="n">
        <v>0</v>
      </c>
      <c r="P1534">
        <f>O1534*_xlfn.XLOOKUP(K1534,AM:AM,AN:AN)</f>
        <v/>
      </c>
      <c r="Q1534">
        <f>O1534*_xlfn.XLOOKUP(K1534,AM:AM,AO:AO)</f>
        <v/>
      </c>
      <c r="R1534">
        <f>_xlfn.XLOOKUP(E1534,AF:AF,AG:AG)</f>
        <v/>
      </c>
      <c r="S1534">
        <f>_xlfn.XLOOKUP(E1534,AF:AF,AI:AI)</f>
        <v/>
      </c>
      <c r="T1534">
        <f>WEEKNUM(G1534)</f>
        <v/>
      </c>
      <c r="U1534">
        <f>YEAR(G1534)</f>
        <v/>
      </c>
      <c r="V1534" s="117">
        <f>IFERROR(Q1534/N1534,"0")</f>
        <v/>
      </c>
    </row>
    <row r="1535">
      <c r="A1535">
        <f>_xlfn.XLOOKUP(D1535,BN:BN,BO:BO)</f>
        <v/>
      </c>
      <c r="B1535" t="inlineStr">
        <is>
          <t>LLC</t>
        </is>
      </c>
      <c r="C1535" t="n">
        <v>193</v>
      </c>
      <c r="D1535">
        <f>_xlfn.XLOOKUP(C1535,BH:BH,BI:BI)</f>
        <v/>
      </c>
      <c r="E1535" t="n">
        <v>24263</v>
      </c>
      <c r="F1535" t="inlineStr">
        <is>
          <t>VUELO IST CAI CON TURKISH 2 PERSONAS E BUSINESS</t>
        </is>
      </c>
      <c r="G1535" s="234" t="n">
        <v>45767</v>
      </c>
      <c r="H1535" s="234" t="n">
        <v>45767</v>
      </c>
      <c r="I1535" t="inlineStr">
        <is>
          <t>ABC</t>
        </is>
      </c>
      <c r="J1535">
        <f>_xlfn.XLOOKUP(I1535,AS:AS,AU:AU)</f>
        <v/>
      </c>
      <c r="K1535" t="inlineStr">
        <is>
          <t>USD</t>
        </is>
      </c>
      <c r="L1535" s="238" t="n">
        <v>7891.76</v>
      </c>
      <c r="M1535">
        <f>L1535*_xlfn.XLOOKUP(K1535,AM:AM,AN:AN)</f>
        <v/>
      </c>
      <c r="N1535">
        <f>L1535*_xlfn.XLOOKUP(K1535,AM:AM,AO:AO)</f>
        <v/>
      </c>
      <c r="O1535" s="238" t="n">
        <v>0</v>
      </c>
      <c r="P1535">
        <f>O1535*_xlfn.XLOOKUP(K1535,AM:AM,AN:AN)</f>
        <v/>
      </c>
      <c r="Q1535">
        <f>O1535*_xlfn.XLOOKUP(K1535,AM:AM,AO:AO)</f>
        <v/>
      </c>
      <c r="R1535">
        <f>_xlfn.XLOOKUP(E1535,AF:AF,AG:AG)</f>
        <v/>
      </c>
      <c r="S1535">
        <f>_xlfn.XLOOKUP(E1535,AF:AF,AI:AI)</f>
        <v/>
      </c>
      <c r="T1535">
        <f>WEEKNUM(G1535)</f>
        <v/>
      </c>
      <c r="U1535">
        <f>YEAR(G1535)</f>
        <v/>
      </c>
      <c r="V1535" s="117">
        <f>IFERROR(Q1535/N1535,"0")</f>
        <v/>
      </c>
    </row>
    <row r="1536">
      <c r="A1536">
        <f>_xlfn.XLOOKUP(D1536,BN:BN,BO:BO)</f>
        <v/>
      </c>
      <c r="B1536" t="inlineStr">
        <is>
          <t>LLC</t>
        </is>
      </c>
      <c r="C1536" t="n">
        <v>193</v>
      </c>
      <c r="D1536">
        <f>_xlfn.XLOOKUP(C1536,BH:BH,BI:BI)</f>
        <v/>
      </c>
      <c r="E1536" t="n">
        <v>25409</v>
      </c>
      <c r="F1536" t="inlineStr">
        <is>
          <t>Tramites de visas y Meet &amp; Greet Y TOURS</t>
        </is>
      </c>
      <c r="G1536" s="234" t="n">
        <v>45751</v>
      </c>
      <c r="H1536" s="234" t="n">
        <v>45752</v>
      </c>
      <c r="I1536" t="inlineStr">
        <is>
          <t>VIS</t>
        </is>
      </c>
      <c r="J1536">
        <f>_xlfn.XLOOKUP(I1536,AS:AS,AU:AU)</f>
        <v/>
      </c>
      <c r="K1536" t="inlineStr">
        <is>
          <t>USD</t>
        </is>
      </c>
      <c r="L1536" s="238" t="n">
        <v>438</v>
      </c>
      <c r="M1536">
        <f>L1536*_xlfn.XLOOKUP(K1536,AM:AM,AN:AN)</f>
        <v/>
      </c>
      <c r="N1536">
        <f>L1536*_xlfn.XLOOKUP(K1536,AM:AM,AO:AO)</f>
        <v/>
      </c>
      <c r="O1536" s="238" t="n">
        <v>0</v>
      </c>
      <c r="P1536">
        <f>O1536*_xlfn.XLOOKUP(K1536,AM:AM,AN:AN)</f>
        <v/>
      </c>
      <c r="Q1536">
        <f>O1536*_xlfn.XLOOKUP(K1536,AM:AM,AO:AO)</f>
        <v/>
      </c>
      <c r="R1536">
        <f>_xlfn.XLOOKUP(E1536,AF:AF,AG:AG)</f>
        <v/>
      </c>
      <c r="S1536">
        <f>_xlfn.XLOOKUP(E1536,AF:AF,AI:AI)</f>
        <v/>
      </c>
      <c r="T1536">
        <f>WEEKNUM(G1536)</f>
        <v/>
      </c>
      <c r="U1536">
        <f>YEAR(G1536)</f>
        <v/>
      </c>
      <c r="V1536" s="117">
        <f>IFERROR(Q1536/N1536,"0")</f>
        <v/>
      </c>
    </row>
    <row r="1537">
      <c r="A1537">
        <f>_xlfn.XLOOKUP(D1537,BN:BN,BO:BO)</f>
        <v/>
      </c>
      <c r="B1537" t="inlineStr">
        <is>
          <t>LLC</t>
        </is>
      </c>
      <c r="C1537" t="n">
        <v>193</v>
      </c>
      <c r="D1537">
        <f>_xlfn.XLOOKUP(C1537,BH:BH,BI:BI)</f>
        <v/>
      </c>
      <c r="E1537" t="n">
        <v>23331</v>
      </c>
      <c r="F1537" t="inlineStr">
        <is>
          <t>1 NOCHE EXTRA EN IST HOTEL ST REGIS Y TRANSFER IN OUT PARA 4 PAX</t>
        </is>
      </c>
      <c r="G1537" s="234" t="n">
        <v>45766</v>
      </c>
      <c r="H1537" s="234" t="n">
        <v>45767</v>
      </c>
      <c r="I1537" t="inlineStr">
        <is>
          <t>PKT</t>
        </is>
      </c>
      <c r="J1537">
        <f>_xlfn.XLOOKUP(I1537,AS:AS,AU:AU)</f>
        <v/>
      </c>
      <c r="K1537" t="inlineStr">
        <is>
          <t>USD</t>
        </is>
      </c>
      <c r="L1537" s="238" t="n">
        <v>2063</v>
      </c>
      <c r="M1537">
        <f>L1537*_xlfn.XLOOKUP(K1537,AM:AM,AN:AN)</f>
        <v/>
      </c>
      <c r="N1537">
        <f>L1537*_xlfn.XLOOKUP(K1537,AM:AM,AO:AO)</f>
        <v/>
      </c>
      <c r="O1537" s="238" t="n">
        <v>220.81</v>
      </c>
      <c r="P1537">
        <f>O1537*_xlfn.XLOOKUP(K1537,AM:AM,AN:AN)</f>
        <v/>
      </c>
      <c r="Q1537">
        <f>O1537*_xlfn.XLOOKUP(K1537,AM:AM,AO:AO)</f>
        <v/>
      </c>
      <c r="R1537">
        <f>_xlfn.XLOOKUP(E1537,AF:AF,AG:AG)</f>
        <v/>
      </c>
      <c r="S1537">
        <f>_xlfn.XLOOKUP(E1537,AF:AF,AI:AI)</f>
        <v/>
      </c>
      <c r="T1537">
        <f>WEEKNUM(G1537)</f>
        <v/>
      </c>
      <c r="U1537">
        <f>YEAR(G1537)</f>
        <v/>
      </c>
      <c r="V1537" s="117">
        <f>IFERROR(Q1537/N1537,"0")</f>
        <v/>
      </c>
    </row>
    <row r="1538">
      <c r="A1538">
        <f>_xlfn.XLOOKUP(D1538,BN:BN,BO:BO)</f>
        <v/>
      </c>
      <c r="B1538" t="inlineStr">
        <is>
          <t>LLC</t>
        </is>
      </c>
      <c r="C1538" t="n">
        <v>193</v>
      </c>
      <c r="D1538">
        <f>_xlfn.XLOOKUP(C1538,BH:BH,BI:BI)</f>
        <v/>
      </c>
      <c r="E1538" t="n">
        <v>23331</v>
      </c>
      <c r="F1538" t="inlineStr">
        <is>
          <t>REEMBOLSO  DE SERV NO UTILIZADOS</t>
        </is>
      </c>
      <c r="G1538" s="234" t="n">
        <v>45835</v>
      </c>
      <c r="H1538" s="234" t="n">
        <v>45835</v>
      </c>
      <c r="I1538" t="inlineStr">
        <is>
          <t>PKT</t>
        </is>
      </c>
      <c r="J1538">
        <f>_xlfn.XLOOKUP(I1538,AS:AS,AU:AU)</f>
        <v/>
      </c>
      <c r="K1538" t="inlineStr">
        <is>
          <t>USD</t>
        </is>
      </c>
      <c r="L1538" s="238" t="n">
        <v>-1511.89</v>
      </c>
      <c r="M1538">
        <f>L1538*_xlfn.XLOOKUP(K1538,AM:AM,AN:AN)</f>
        <v/>
      </c>
      <c r="N1538">
        <f>L1538*_xlfn.XLOOKUP(K1538,AM:AM,AO:AO)</f>
        <v/>
      </c>
      <c r="O1538" s="238" t="n">
        <v>0</v>
      </c>
      <c r="P1538">
        <f>O1538*_xlfn.XLOOKUP(K1538,AM:AM,AN:AN)</f>
        <v/>
      </c>
      <c r="Q1538">
        <f>O1538*_xlfn.XLOOKUP(K1538,AM:AM,AO:AO)</f>
        <v/>
      </c>
      <c r="R1538">
        <f>_xlfn.XLOOKUP(E1538,AF:AF,AG:AG)</f>
        <v/>
      </c>
      <c r="S1538">
        <f>_xlfn.XLOOKUP(E1538,AF:AF,AI:AI)</f>
        <v/>
      </c>
      <c r="T1538">
        <f>WEEKNUM(G1538)</f>
        <v/>
      </c>
      <c r="U1538">
        <f>YEAR(G1538)</f>
        <v/>
      </c>
      <c r="V1538" s="117">
        <f>IFERROR(Q1538/N1538,"0")</f>
        <v/>
      </c>
    </row>
    <row r="1539">
      <c r="A1539">
        <f>_xlfn.XLOOKUP(D1539,BN:BN,BO:BO)</f>
        <v/>
      </c>
      <c r="B1539" t="inlineStr">
        <is>
          <t>LLC</t>
        </is>
      </c>
      <c r="C1539" t="n">
        <v>193</v>
      </c>
      <c r="D1539">
        <f>_xlfn.XLOOKUP(C1539,BH:BH,BI:BI)</f>
        <v/>
      </c>
      <c r="E1539" t="n">
        <v>0</v>
      </c>
      <c r="F1539" t="inlineStr">
        <is>
          <t>FEE PARA JAIME GOROZPE</t>
        </is>
      </c>
      <c r="G1539" s="234" t="n">
        <v>45751</v>
      </c>
      <c r="H1539" s="234" t="n">
        <v>45835</v>
      </c>
      <c r="I1539" t="inlineStr">
        <is>
          <t>HPS</t>
        </is>
      </c>
      <c r="J1539">
        <f>_xlfn.XLOOKUP(I1539,AS:AS,AU:AU)</f>
        <v/>
      </c>
      <c r="K1539" t="inlineStr">
        <is>
          <t>USD</t>
        </is>
      </c>
      <c r="L1539" s="238" t="n">
        <v>1000</v>
      </c>
      <c r="M1539">
        <f>L1539*_xlfn.XLOOKUP(K1539,AM:AM,AN:AN)</f>
        <v/>
      </c>
      <c r="N1539">
        <f>L1539*_xlfn.XLOOKUP(K1539,AM:AM,AO:AO)</f>
        <v/>
      </c>
      <c r="O1539" s="238" t="n">
        <v>1000</v>
      </c>
      <c r="P1539">
        <f>O1539*_xlfn.XLOOKUP(K1539,AM:AM,AN:AN)</f>
        <v/>
      </c>
      <c r="Q1539">
        <f>O1539*_xlfn.XLOOKUP(K1539,AM:AM,AO:AO)</f>
        <v/>
      </c>
      <c r="R1539">
        <f>_xlfn.XLOOKUP(E1539,AF:AF,AG:AG)</f>
        <v/>
      </c>
      <c r="S1539">
        <f>_xlfn.XLOOKUP(E1539,AF:AF,AI:AI)</f>
        <v/>
      </c>
      <c r="T1539">
        <f>WEEKNUM(G1539)</f>
        <v/>
      </c>
      <c r="U1539">
        <f>YEAR(G1539)</f>
        <v/>
      </c>
      <c r="V1539" s="117">
        <f>IFERROR(Q1539/N1539,"0")</f>
        <v/>
      </c>
    </row>
    <row r="1540">
      <c r="A1540">
        <f>_xlfn.XLOOKUP(D1540,BN:BN,BO:BO)</f>
        <v/>
      </c>
      <c r="B1540" t="inlineStr">
        <is>
          <t>LLC</t>
        </is>
      </c>
      <c r="C1540" t="n">
        <v>193</v>
      </c>
      <c r="D1540">
        <f>_xlfn.XLOOKUP(C1540,BH:BH,BI:BI)</f>
        <v/>
      </c>
      <c r="E1540" t="n">
        <v>0</v>
      </c>
      <c r="F1540" t="inlineStr">
        <is>
          <t>SOBRECOMISION</t>
        </is>
      </c>
      <c r="G1540" s="234" t="n">
        <v>45751</v>
      </c>
      <c r="H1540" s="234" t="n">
        <v>45835</v>
      </c>
      <c r="I1540" t="inlineStr">
        <is>
          <t>HPS</t>
        </is>
      </c>
      <c r="J1540">
        <f>_xlfn.XLOOKUP(I1540,AS:AS,AU:AU)</f>
        <v/>
      </c>
      <c r="K1540" t="inlineStr">
        <is>
          <t>USD</t>
        </is>
      </c>
      <c r="L1540" s="238" t="n">
        <v>6039.28</v>
      </c>
      <c r="M1540">
        <f>L1540*_xlfn.XLOOKUP(K1540,AM:AM,AN:AN)</f>
        <v/>
      </c>
      <c r="N1540">
        <f>L1540*_xlfn.XLOOKUP(K1540,AM:AM,AO:AO)</f>
        <v/>
      </c>
      <c r="O1540" s="238" t="n">
        <v>6039.28</v>
      </c>
      <c r="P1540">
        <f>O1540*_xlfn.XLOOKUP(K1540,AM:AM,AN:AN)</f>
        <v/>
      </c>
      <c r="Q1540">
        <f>O1540*_xlfn.XLOOKUP(K1540,AM:AM,AO:AO)</f>
        <v/>
      </c>
      <c r="R1540">
        <f>_xlfn.XLOOKUP(E1540,AF:AF,AG:AG)</f>
        <v/>
      </c>
      <c r="S1540">
        <f>_xlfn.XLOOKUP(E1540,AF:AF,AI:AI)</f>
        <v/>
      </c>
      <c r="T1540">
        <f>WEEKNUM(G1540)</f>
        <v/>
      </c>
      <c r="U1540">
        <f>YEAR(G1540)</f>
        <v/>
      </c>
      <c r="V1540" s="117">
        <f>IFERROR(Q1540/N1540,"0")</f>
        <v/>
      </c>
    </row>
    <row r="1541">
      <c r="A1541">
        <f>_xlfn.XLOOKUP(D1541,BN:BN,BO:BO)</f>
        <v/>
      </c>
      <c r="B1541" t="inlineStr">
        <is>
          <t>LLC</t>
        </is>
      </c>
      <c r="C1541" t="n">
        <v>193</v>
      </c>
      <c r="D1541">
        <f>_xlfn.XLOOKUP(C1541,BH:BH,BI:BI)</f>
        <v/>
      </c>
      <c r="E1541" t="n">
        <v>28934</v>
      </c>
      <c r="F1541" t="inlineStr">
        <is>
          <t>TE SANCHEZ RODOLFO MR</t>
        </is>
      </c>
      <c r="G1541" s="234" t="n">
        <v>45751</v>
      </c>
      <c r="H1541" s="63" t="n"/>
      <c r="I1541" t="inlineStr">
        <is>
          <t>VLO</t>
        </is>
      </c>
      <c r="J1541">
        <f>_xlfn.XLOOKUP(I1541,AS:AS,AU:AU)</f>
        <v/>
      </c>
      <c r="K1541" t="inlineStr">
        <is>
          <t>USD</t>
        </is>
      </c>
      <c r="L1541" s="238" t="n">
        <v>466.99</v>
      </c>
      <c r="M1541">
        <f>L1541*_xlfn.XLOOKUP(K1541,AM:AM,AN:AN)</f>
        <v/>
      </c>
      <c r="N1541">
        <f>L1541*_xlfn.XLOOKUP(K1541,AM:AM,AO:AO)</f>
        <v/>
      </c>
      <c r="O1541" s="238" t="n">
        <v>0</v>
      </c>
      <c r="P1541">
        <f>O1541*_xlfn.XLOOKUP(K1541,AM:AM,AN:AN)</f>
        <v/>
      </c>
      <c r="Q1541">
        <f>O1541*_xlfn.XLOOKUP(K1541,AM:AM,AO:AO)</f>
        <v/>
      </c>
      <c r="R1541">
        <f>_xlfn.XLOOKUP(E1541,AF:AF,AG:AG)</f>
        <v/>
      </c>
      <c r="S1541">
        <f>_xlfn.XLOOKUP(E1541,AF:AF,AI:AI)</f>
        <v/>
      </c>
      <c r="T1541">
        <f>WEEKNUM(G1541)</f>
        <v/>
      </c>
      <c r="U1541">
        <f>YEAR(G1541)</f>
        <v/>
      </c>
      <c r="V1541" s="117">
        <f>IFERROR(Q1541/N1541,"0")</f>
        <v/>
      </c>
    </row>
    <row r="1542">
      <c r="A1542">
        <f>_xlfn.XLOOKUP(D1542,BN:BN,BO:BO)</f>
        <v/>
      </c>
      <c r="B1542" t="inlineStr">
        <is>
          <t>LLC</t>
        </is>
      </c>
      <c r="C1542" t="n">
        <v>193</v>
      </c>
      <c r="D1542">
        <f>_xlfn.XLOOKUP(C1542,BH:BH,BI:BI)</f>
        <v/>
      </c>
      <c r="E1542" t="n">
        <v>28934</v>
      </c>
      <c r="F1542" t="inlineStr">
        <is>
          <t>TE RUELAS OMAR MR</t>
        </is>
      </c>
      <c r="G1542" s="234" t="n">
        <v>45751</v>
      </c>
      <c r="H1542" s="63" t="n"/>
      <c r="I1542" t="inlineStr">
        <is>
          <t>VLO</t>
        </is>
      </c>
      <c r="J1542">
        <f>_xlfn.XLOOKUP(I1542,AS:AS,AU:AU)</f>
        <v/>
      </c>
      <c r="K1542" t="inlineStr">
        <is>
          <t>USD</t>
        </is>
      </c>
      <c r="L1542" s="238" t="n">
        <v>466.99</v>
      </c>
      <c r="M1542">
        <f>L1542*_xlfn.XLOOKUP(K1542,AM:AM,AN:AN)</f>
        <v/>
      </c>
      <c r="N1542">
        <f>L1542*_xlfn.XLOOKUP(K1542,AM:AM,AO:AO)</f>
        <v/>
      </c>
      <c r="O1542" s="238" t="n">
        <v>0</v>
      </c>
      <c r="P1542">
        <f>O1542*_xlfn.XLOOKUP(K1542,AM:AM,AN:AN)</f>
        <v/>
      </c>
      <c r="Q1542">
        <f>O1542*_xlfn.XLOOKUP(K1542,AM:AM,AO:AO)</f>
        <v/>
      </c>
      <c r="R1542">
        <f>_xlfn.XLOOKUP(E1542,AF:AF,AG:AG)</f>
        <v/>
      </c>
      <c r="S1542">
        <f>_xlfn.XLOOKUP(E1542,AF:AF,AI:AI)</f>
        <v/>
      </c>
      <c r="T1542">
        <f>WEEKNUM(G1542)</f>
        <v/>
      </c>
      <c r="U1542">
        <f>YEAR(G1542)</f>
        <v/>
      </c>
      <c r="V1542" s="117">
        <f>IFERROR(Q1542/N1542,"0")</f>
        <v/>
      </c>
    </row>
    <row r="1543">
      <c r="A1543">
        <f>_xlfn.XLOOKUP(D1543,BN:BN,BO:BO)</f>
        <v/>
      </c>
      <c r="B1543" t="inlineStr">
        <is>
          <t>LLC</t>
        </is>
      </c>
      <c r="C1543" t="n">
        <v>194</v>
      </c>
      <c r="D1543">
        <f>_xlfn.XLOOKUP(C1543,BH:BH,BI:BI)</f>
        <v/>
      </c>
      <c r="E1543" t="n">
        <v>26427</v>
      </c>
      <c r="F1543" t="inlineStr">
        <is>
          <t>Pebble Beach Resorts</t>
        </is>
      </c>
      <c r="G1543" s="234" t="n">
        <v>45799</v>
      </c>
      <c r="H1543" s="234" t="n">
        <v>45803</v>
      </c>
      <c r="I1543" t="inlineStr">
        <is>
          <t>HTL</t>
        </is>
      </c>
      <c r="J1543">
        <f>_xlfn.XLOOKUP(I1543,AS:AS,AU:AU)</f>
        <v/>
      </c>
      <c r="K1543" t="inlineStr">
        <is>
          <t>USD</t>
        </is>
      </c>
      <c r="L1543" s="238" t="n">
        <v>8470.110000000001</v>
      </c>
      <c r="M1543">
        <f>L1543*_xlfn.XLOOKUP(K1543,AM:AM,AN:AN)</f>
        <v/>
      </c>
      <c r="N1543">
        <f>L1543*_xlfn.XLOOKUP(K1543,AM:AM,AO:AO)</f>
        <v/>
      </c>
      <c r="O1543" s="238" t="n">
        <v>750</v>
      </c>
      <c r="P1543">
        <f>O1543*_xlfn.XLOOKUP(K1543,AM:AM,AN:AN)</f>
        <v/>
      </c>
      <c r="Q1543">
        <f>O1543*_xlfn.XLOOKUP(K1543,AM:AM,AO:AO)</f>
        <v/>
      </c>
      <c r="R1543">
        <f>_xlfn.XLOOKUP(E1543,AF:AF,AG:AG)</f>
        <v/>
      </c>
      <c r="S1543">
        <f>_xlfn.XLOOKUP(E1543,AF:AF,AI:AI)</f>
        <v/>
      </c>
      <c r="T1543">
        <f>WEEKNUM(G1543)</f>
        <v/>
      </c>
      <c r="U1543">
        <f>YEAR(G1543)</f>
        <v/>
      </c>
      <c r="V1543" s="117">
        <f>IFERROR(Q1543/N1543,"0")</f>
        <v/>
      </c>
    </row>
    <row r="1544">
      <c r="A1544">
        <f>_xlfn.XLOOKUP(D1544,BN:BN,BO:BO)</f>
        <v/>
      </c>
      <c r="B1544" t="inlineStr">
        <is>
          <t>LLC</t>
        </is>
      </c>
      <c r="C1544" t="n">
        <v>195</v>
      </c>
      <c r="D1544">
        <f>_xlfn.XLOOKUP(C1544,BH:BH,BI:BI)</f>
        <v/>
      </c>
      <c r="E1544" t="n">
        <v>26429</v>
      </c>
      <c r="F1544" t="inlineStr">
        <is>
          <t>LACURE</t>
        </is>
      </c>
      <c r="G1544" s="234" t="n">
        <v>45850</v>
      </c>
      <c r="H1544" s="234" t="n">
        <v>45857</v>
      </c>
      <c r="I1544" t="inlineStr">
        <is>
          <t>HTL</t>
        </is>
      </c>
      <c r="J1544">
        <f>_xlfn.XLOOKUP(I1544,AS:AS,AU:AU)</f>
        <v/>
      </c>
      <c r="K1544" t="inlineStr">
        <is>
          <t>EUR</t>
        </is>
      </c>
      <c r="L1544" s="238" t="n">
        <v>16000</v>
      </c>
      <c r="M1544">
        <f>L1544*_xlfn.XLOOKUP(K1544,AM:AM,AN:AN)</f>
        <v/>
      </c>
      <c r="N1544">
        <f>L1544*_xlfn.XLOOKUP(K1544,AM:AM,AO:AO)</f>
        <v/>
      </c>
      <c r="O1544" s="238" t="n">
        <v>0</v>
      </c>
      <c r="P1544">
        <f>O1544*_xlfn.XLOOKUP(K1544,AM:AM,AN:AN)</f>
        <v/>
      </c>
      <c r="Q1544">
        <f>O1544*_xlfn.XLOOKUP(K1544,AM:AM,AO:AO)</f>
        <v/>
      </c>
      <c r="R1544">
        <f>_xlfn.XLOOKUP(E1544,AF:AF,AG:AG)</f>
        <v/>
      </c>
      <c r="S1544">
        <f>_xlfn.XLOOKUP(E1544,AF:AF,AI:AI)</f>
        <v/>
      </c>
      <c r="T1544">
        <f>WEEKNUM(G1544)</f>
        <v/>
      </c>
      <c r="U1544">
        <f>YEAR(G1544)</f>
        <v/>
      </c>
      <c r="V1544" s="117">
        <f>IFERROR(Q1544/N1544,"0")</f>
        <v/>
      </c>
    </row>
    <row r="1545">
      <c r="A1545">
        <f>_xlfn.XLOOKUP(D1545,BN:BN,BO:BO)</f>
        <v/>
      </c>
      <c r="B1545" t="inlineStr">
        <is>
          <t>LLC</t>
        </is>
      </c>
      <c r="C1545" t="n">
        <v>196</v>
      </c>
      <c r="D1545">
        <f>_xlfn.XLOOKUP(C1545,BH:BH,BI:BI)</f>
        <v/>
      </c>
      <c r="E1545" t="n">
        <v>24224</v>
      </c>
      <c r="F1545" t="inlineStr">
        <is>
          <t>Vuelo MEX-MIA-SJU-SXM-MIA-MEX/Daniel JavKIN</t>
        </is>
      </c>
      <c r="G1545" s="234" t="n">
        <v>45791</v>
      </c>
      <c r="H1545" s="234" t="n">
        <v>45802</v>
      </c>
      <c r="I1545" t="inlineStr">
        <is>
          <t>VLO</t>
        </is>
      </c>
      <c r="J1545">
        <f>_xlfn.XLOOKUP(I1545,AS:AS,AU:AU)</f>
        <v/>
      </c>
      <c r="K1545" t="inlineStr">
        <is>
          <t>USD</t>
        </is>
      </c>
      <c r="L1545" s="238" t="n">
        <v>2286.24</v>
      </c>
      <c r="M1545">
        <f>L1545*_xlfn.XLOOKUP(K1545,AM:AM,AN:AN)</f>
        <v/>
      </c>
      <c r="N1545">
        <f>L1545*_xlfn.XLOOKUP(K1545,AM:AM,AO:AO)</f>
        <v/>
      </c>
      <c r="O1545" s="238" t="n">
        <v>0</v>
      </c>
      <c r="P1545">
        <f>O1545*_xlfn.XLOOKUP(K1545,AM:AM,AN:AN)</f>
        <v/>
      </c>
      <c r="Q1545">
        <f>O1545*_xlfn.XLOOKUP(K1545,AM:AM,AO:AO)</f>
        <v/>
      </c>
      <c r="R1545">
        <f>_xlfn.XLOOKUP(E1545,AF:AF,AG:AG)</f>
        <v/>
      </c>
      <c r="S1545">
        <f>_xlfn.XLOOKUP(E1545,AF:AF,AI:AI)</f>
        <v/>
      </c>
      <c r="T1545">
        <f>WEEKNUM(G1545)</f>
        <v/>
      </c>
      <c r="U1545">
        <f>YEAR(G1545)</f>
        <v/>
      </c>
      <c r="V1545" s="117">
        <f>IFERROR(Q1545/N1545,"0")</f>
        <v/>
      </c>
    </row>
    <row r="1546">
      <c r="A1546">
        <f>_xlfn.XLOOKUP(D1546,BN:BN,BO:BO)</f>
        <v/>
      </c>
      <c r="B1546" t="inlineStr">
        <is>
          <t>LLC</t>
        </is>
      </c>
      <c r="C1546" t="n">
        <v>196</v>
      </c>
      <c r="D1546">
        <f>_xlfn.XLOOKUP(C1546,BH:BH,BI:BI)</f>
        <v/>
      </c>
      <c r="E1546" t="n">
        <v>24224</v>
      </c>
      <c r="F1546" t="inlineStr">
        <is>
          <t>Vuelo MEX-MIA-SJU-SXM-MIA-MEX/Ilana Besquin</t>
        </is>
      </c>
      <c r="G1546" s="234" t="n">
        <v>45791</v>
      </c>
      <c r="H1546" s="234" t="n">
        <v>45802</v>
      </c>
      <c r="I1546" t="inlineStr">
        <is>
          <t>VLO</t>
        </is>
      </c>
      <c r="J1546">
        <f>_xlfn.XLOOKUP(I1546,AS:AS,AU:AU)</f>
        <v/>
      </c>
      <c r="K1546" t="inlineStr">
        <is>
          <t>USD</t>
        </is>
      </c>
      <c r="L1546" s="238" t="n">
        <v>2197.84</v>
      </c>
      <c r="M1546">
        <f>L1546*_xlfn.XLOOKUP(K1546,AM:AM,AN:AN)</f>
        <v/>
      </c>
      <c r="N1546">
        <f>L1546*_xlfn.XLOOKUP(K1546,AM:AM,AO:AO)</f>
        <v/>
      </c>
      <c r="O1546" s="238" t="n">
        <v>0</v>
      </c>
      <c r="P1546">
        <f>O1546*_xlfn.XLOOKUP(K1546,AM:AM,AN:AN)</f>
        <v/>
      </c>
      <c r="Q1546">
        <f>O1546*_xlfn.XLOOKUP(K1546,AM:AM,AO:AO)</f>
        <v/>
      </c>
      <c r="R1546">
        <f>_xlfn.XLOOKUP(E1546,AF:AF,AG:AG)</f>
        <v/>
      </c>
      <c r="S1546">
        <f>_xlfn.XLOOKUP(E1546,AF:AF,AI:AI)</f>
        <v/>
      </c>
      <c r="T1546">
        <f>WEEKNUM(G1546)</f>
        <v/>
      </c>
      <c r="U1546">
        <f>YEAR(G1546)</f>
        <v/>
      </c>
      <c r="V1546" s="117">
        <f>IFERROR(Q1546/N1546,"0")</f>
        <v/>
      </c>
    </row>
    <row r="1547">
      <c r="A1547">
        <f>_xlfn.XLOOKUP(D1547,BN:BN,BO:BO)</f>
        <v/>
      </c>
      <c r="B1547" t="inlineStr">
        <is>
          <t>LLC</t>
        </is>
      </c>
      <c r="C1547" t="n">
        <v>196</v>
      </c>
      <c r="D1547">
        <f>_xlfn.XLOOKUP(C1547,BH:BH,BI:BI)</f>
        <v/>
      </c>
      <c r="E1547" t="n">
        <v>0</v>
      </c>
      <c r="F1547" t="inlineStr">
        <is>
          <t>Fee de emisión de vuelos</t>
        </is>
      </c>
      <c r="G1547" s="234" t="n">
        <v>45791</v>
      </c>
      <c r="H1547" s="234" t="n">
        <v>45802</v>
      </c>
      <c r="I1547" t="inlineStr">
        <is>
          <t>HPS</t>
        </is>
      </c>
      <c r="J1547">
        <f>_xlfn.XLOOKUP(I1547,AS:AS,AU:AU)</f>
        <v/>
      </c>
      <c r="K1547" t="inlineStr">
        <is>
          <t>USD</t>
        </is>
      </c>
      <c r="L1547" s="238" t="n">
        <v>70</v>
      </c>
      <c r="M1547">
        <f>L1547*_xlfn.XLOOKUP(K1547,AM:AM,AN:AN)</f>
        <v/>
      </c>
      <c r="N1547">
        <f>L1547*_xlfn.XLOOKUP(K1547,AM:AM,AO:AO)</f>
        <v/>
      </c>
      <c r="O1547" s="238" t="n">
        <v>70</v>
      </c>
      <c r="P1547">
        <f>O1547*_xlfn.XLOOKUP(K1547,AM:AM,AN:AN)</f>
        <v/>
      </c>
      <c r="Q1547">
        <f>O1547*_xlfn.XLOOKUP(K1547,AM:AM,AO:AO)</f>
        <v/>
      </c>
      <c r="R1547">
        <f>_xlfn.XLOOKUP(E1547,AF:AF,AG:AG)</f>
        <v/>
      </c>
      <c r="S1547">
        <f>_xlfn.XLOOKUP(E1547,AF:AF,AI:AI)</f>
        <v/>
      </c>
      <c r="T1547">
        <f>WEEKNUM(G1547)</f>
        <v/>
      </c>
      <c r="U1547">
        <f>YEAR(G1547)</f>
        <v/>
      </c>
      <c r="V1547" s="117">
        <f>IFERROR(Q1547/N1547,"0")</f>
        <v/>
      </c>
    </row>
    <row r="1548">
      <c r="A1548">
        <f>_xlfn.XLOOKUP(D1548,BN:BN,BO:BO)</f>
        <v/>
      </c>
      <c r="B1548" t="inlineStr">
        <is>
          <t>LLC</t>
        </is>
      </c>
      <c r="C1548" t="n">
        <v>196</v>
      </c>
      <c r="D1548">
        <f>_xlfn.XLOOKUP(C1548,BH:BH,BI:BI)</f>
        <v/>
      </c>
      <c r="E1548" t="n">
        <v>27920</v>
      </c>
      <c r="F1548" t="inlineStr">
        <is>
          <t>Vuelo San Juan-St Barth/Daniel Javkin</t>
        </is>
      </c>
      <c r="G1548" s="234" t="n">
        <v>45797</v>
      </c>
      <c r="H1548" s="234" t="n">
        <v>45797</v>
      </c>
      <c r="I1548" t="inlineStr">
        <is>
          <t>VLO</t>
        </is>
      </c>
      <c r="J1548">
        <f>_xlfn.XLOOKUP(I1548,AS:AS,AU:AU)</f>
        <v/>
      </c>
      <c r="K1548" t="inlineStr">
        <is>
          <t>USD</t>
        </is>
      </c>
      <c r="L1548" s="238" t="n">
        <v>349.5</v>
      </c>
      <c r="M1548">
        <f>L1548*_xlfn.XLOOKUP(K1548,AM:AM,AN:AN)</f>
        <v/>
      </c>
      <c r="N1548">
        <f>L1548*_xlfn.XLOOKUP(K1548,AM:AM,AO:AO)</f>
        <v/>
      </c>
      <c r="O1548" s="238" t="n">
        <v>0</v>
      </c>
      <c r="P1548">
        <f>O1548*_xlfn.XLOOKUP(K1548,AM:AM,AN:AN)</f>
        <v/>
      </c>
      <c r="Q1548">
        <f>O1548*_xlfn.XLOOKUP(K1548,AM:AM,AO:AO)</f>
        <v/>
      </c>
      <c r="R1548">
        <f>_xlfn.XLOOKUP(E1548,AF:AF,AG:AG)</f>
        <v/>
      </c>
      <c r="S1548">
        <f>_xlfn.XLOOKUP(E1548,AF:AF,AI:AI)</f>
        <v/>
      </c>
      <c r="T1548">
        <f>WEEKNUM(G1548)</f>
        <v/>
      </c>
      <c r="U1548">
        <f>YEAR(G1548)</f>
        <v/>
      </c>
      <c r="V1548" s="117">
        <f>IFERROR(Q1548/N1548,"0")</f>
        <v/>
      </c>
    </row>
    <row r="1549">
      <c r="A1549">
        <f>_xlfn.XLOOKUP(D1549,BN:BN,BO:BO)</f>
        <v/>
      </c>
      <c r="B1549" t="inlineStr">
        <is>
          <t>LLC</t>
        </is>
      </c>
      <c r="C1549" t="n">
        <v>196</v>
      </c>
      <c r="D1549">
        <f>_xlfn.XLOOKUP(C1549,BH:BH,BI:BI)</f>
        <v/>
      </c>
      <c r="E1549" t="n">
        <v>27920</v>
      </c>
      <c r="F1549" t="inlineStr">
        <is>
          <t>Vuelo San Juan-St Barth/Ilana Besquin</t>
        </is>
      </c>
      <c r="G1549" s="234" t="n">
        <v>45797</v>
      </c>
      <c r="H1549" s="234" t="n">
        <v>45797</v>
      </c>
      <c r="I1549" t="inlineStr">
        <is>
          <t>VLO</t>
        </is>
      </c>
      <c r="J1549">
        <f>_xlfn.XLOOKUP(I1549,AS:AS,AU:AU)</f>
        <v/>
      </c>
      <c r="K1549" t="inlineStr">
        <is>
          <t>USD</t>
        </is>
      </c>
      <c r="L1549" s="238" t="n">
        <v>349.5</v>
      </c>
      <c r="M1549">
        <f>L1549*_xlfn.XLOOKUP(K1549,AM:AM,AN:AN)</f>
        <v/>
      </c>
      <c r="N1549">
        <f>L1549*_xlfn.XLOOKUP(K1549,AM:AM,AO:AO)</f>
        <v/>
      </c>
      <c r="O1549" s="238" t="n">
        <v>0</v>
      </c>
      <c r="P1549">
        <f>O1549*_xlfn.XLOOKUP(K1549,AM:AM,AN:AN)</f>
        <v/>
      </c>
      <c r="Q1549">
        <f>O1549*_xlfn.XLOOKUP(K1549,AM:AM,AO:AO)</f>
        <v/>
      </c>
      <c r="R1549">
        <f>_xlfn.XLOOKUP(E1549,AF:AF,AG:AG)</f>
        <v/>
      </c>
      <c r="S1549">
        <f>_xlfn.XLOOKUP(E1549,AF:AF,AI:AI)</f>
        <v/>
      </c>
      <c r="T1549">
        <f>WEEKNUM(G1549)</f>
        <v/>
      </c>
      <c r="U1549">
        <f>YEAR(G1549)</f>
        <v/>
      </c>
      <c r="V1549" s="117">
        <f>IFERROR(Q1549/N1549,"0")</f>
        <v/>
      </c>
    </row>
    <row r="1550">
      <c r="A1550">
        <f>_xlfn.XLOOKUP(D1550,BN:BN,BO:BO)</f>
        <v/>
      </c>
      <c r="B1550" t="inlineStr">
        <is>
          <t>LLC</t>
        </is>
      </c>
      <c r="C1550" t="n">
        <v>196</v>
      </c>
      <c r="D1550">
        <f>_xlfn.XLOOKUP(C1550,BH:BH,BI:BI)</f>
        <v/>
      </c>
      <c r="E1550" t="n">
        <v>27924</v>
      </c>
      <c r="F1550" t="inlineStr">
        <is>
          <t>Vuelo St Barth-St Maarten/Daniel Javkin</t>
        </is>
      </c>
      <c r="G1550" s="234" t="n">
        <v>45801</v>
      </c>
      <c r="H1550" s="234" t="n">
        <v>45801</v>
      </c>
      <c r="I1550" t="inlineStr">
        <is>
          <t>VLO</t>
        </is>
      </c>
      <c r="J1550">
        <f>_xlfn.XLOOKUP(I1550,AS:AS,AU:AU)</f>
        <v/>
      </c>
      <c r="K1550" t="inlineStr">
        <is>
          <t>USD</t>
        </is>
      </c>
      <c r="L1550" s="238" t="n">
        <v>148.6</v>
      </c>
      <c r="M1550">
        <f>L1550*_xlfn.XLOOKUP(K1550,AM:AM,AN:AN)</f>
        <v/>
      </c>
      <c r="N1550">
        <f>L1550*_xlfn.XLOOKUP(K1550,AM:AM,AO:AO)</f>
        <v/>
      </c>
      <c r="O1550" s="238" t="n">
        <v>0</v>
      </c>
      <c r="P1550">
        <f>O1550*_xlfn.XLOOKUP(K1550,AM:AM,AN:AN)</f>
        <v/>
      </c>
      <c r="Q1550">
        <f>O1550*_xlfn.XLOOKUP(K1550,AM:AM,AO:AO)</f>
        <v/>
      </c>
      <c r="R1550">
        <f>_xlfn.XLOOKUP(E1550,AF:AF,AG:AG)</f>
        <v/>
      </c>
      <c r="S1550">
        <f>_xlfn.XLOOKUP(E1550,AF:AF,AI:AI)</f>
        <v/>
      </c>
      <c r="T1550">
        <f>WEEKNUM(G1550)</f>
        <v/>
      </c>
      <c r="U1550">
        <f>YEAR(G1550)</f>
        <v/>
      </c>
      <c r="V1550" s="117">
        <f>IFERROR(Q1550/N1550,"0")</f>
        <v/>
      </c>
    </row>
    <row r="1551">
      <c r="A1551">
        <f>_xlfn.XLOOKUP(D1551,BN:BN,BO:BO)</f>
        <v/>
      </c>
      <c r="B1551" t="inlineStr">
        <is>
          <t>LLC</t>
        </is>
      </c>
      <c r="C1551" t="n">
        <v>196</v>
      </c>
      <c r="D1551">
        <f>_xlfn.XLOOKUP(C1551,BH:BH,BI:BI)</f>
        <v/>
      </c>
      <c r="E1551" t="n">
        <v>27924</v>
      </c>
      <c r="F1551" t="inlineStr">
        <is>
          <t>Vuelo St Barth-St Maarten/Ilana Besquin</t>
        </is>
      </c>
      <c r="G1551" s="234" t="n">
        <v>45801</v>
      </c>
      <c r="H1551" s="234" t="n">
        <v>45801</v>
      </c>
      <c r="I1551" t="inlineStr">
        <is>
          <t>VLO</t>
        </is>
      </c>
      <c r="J1551">
        <f>_xlfn.XLOOKUP(I1551,AS:AS,AU:AU)</f>
        <v/>
      </c>
      <c r="K1551" t="inlineStr">
        <is>
          <t>USD</t>
        </is>
      </c>
      <c r="L1551" s="238" t="n">
        <v>148.6</v>
      </c>
      <c r="M1551">
        <f>L1551*_xlfn.XLOOKUP(K1551,AM:AM,AN:AN)</f>
        <v/>
      </c>
      <c r="N1551">
        <f>L1551*_xlfn.XLOOKUP(K1551,AM:AM,AO:AO)</f>
        <v/>
      </c>
      <c r="O1551" s="238" t="n">
        <v>0</v>
      </c>
      <c r="P1551">
        <f>O1551*_xlfn.XLOOKUP(K1551,AM:AM,AN:AN)</f>
        <v/>
      </c>
      <c r="Q1551">
        <f>O1551*_xlfn.XLOOKUP(K1551,AM:AM,AO:AO)</f>
        <v/>
      </c>
      <c r="R1551">
        <f>_xlfn.XLOOKUP(E1551,AF:AF,AG:AG)</f>
        <v/>
      </c>
      <c r="S1551">
        <f>_xlfn.XLOOKUP(E1551,AF:AF,AI:AI)</f>
        <v/>
      </c>
      <c r="T1551">
        <f>WEEKNUM(G1551)</f>
        <v/>
      </c>
      <c r="U1551">
        <f>YEAR(G1551)</f>
        <v/>
      </c>
      <c r="V1551" s="117">
        <f>IFERROR(Q1551/N1551,"0")</f>
        <v/>
      </c>
    </row>
    <row r="1552">
      <c r="A1552">
        <f>_xlfn.XLOOKUP(D1552,BN:BN,BO:BO)</f>
        <v/>
      </c>
      <c r="B1552" t="inlineStr">
        <is>
          <t>LLC</t>
        </is>
      </c>
      <c r="C1552" t="n">
        <v>196</v>
      </c>
      <c r="D1552">
        <f>_xlfn.XLOOKUP(C1552,BH:BH,BI:BI)</f>
        <v/>
      </c>
      <c r="E1552" t="n">
        <v>28203</v>
      </c>
      <c r="F1552" t="inlineStr">
        <is>
          <t>Hospedaje en Miami</t>
        </is>
      </c>
      <c r="G1552" s="234" t="n">
        <v>45801</v>
      </c>
      <c r="H1552" s="234" t="n">
        <v>45802</v>
      </c>
      <c r="I1552" t="inlineStr">
        <is>
          <t>HTL</t>
        </is>
      </c>
      <c r="J1552">
        <f>_xlfn.XLOOKUP(I1552,AS:AS,AU:AU)</f>
        <v/>
      </c>
      <c r="K1552" t="inlineStr">
        <is>
          <t>USD</t>
        </is>
      </c>
      <c r="L1552" s="238" t="n">
        <v>513.0599999999999</v>
      </c>
      <c r="M1552">
        <f>L1552*_xlfn.XLOOKUP(K1552,AM:AM,AN:AN)</f>
        <v/>
      </c>
      <c r="N1552">
        <f>L1552*_xlfn.XLOOKUP(K1552,AM:AM,AO:AO)</f>
        <v/>
      </c>
      <c r="O1552" s="238" t="n">
        <v>124.25</v>
      </c>
      <c r="P1552">
        <f>O1552*_xlfn.XLOOKUP(K1552,AM:AM,AN:AN)</f>
        <v/>
      </c>
      <c r="Q1552">
        <f>O1552*_xlfn.XLOOKUP(K1552,AM:AM,AO:AO)</f>
        <v/>
      </c>
      <c r="R1552">
        <f>_xlfn.XLOOKUP(E1552,AF:AF,AG:AG)</f>
        <v/>
      </c>
      <c r="S1552">
        <f>_xlfn.XLOOKUP(E1552,AF:AF,AI:AI)</f>
        <v/>
      </c>
      <c r="T1552">
        <f>WEEKNUM(G1552)</f>
        <v/>
      </c>
      <c r="U1552">
        <f>YEAR(G1552)</f>
        <v/>
      </c>
      <c r="V1552" s="117">
        <f>IFERROR(Q1552/N1552,"0")</f>
        <v/>
      </c>
    </row>
    <row r="1553">
      <c r="A1553">
        <f>_xlfn.XLOOKUP(D1553,BN:BN,BO:BO)</f>
        <v/>
      </c>
      <c r="B1553" t="inlineStr">
        <is>
          <t>LLC</t>
        </is>
      </c>
      <c r="C1553" t="n">
        <v>196</v>
      </c>
      <c r="D1553">
        <f>_xlfn.XLOOKUP(C1553,BH:BH,BI:BI)</f>
        <v/>
      </c>
      <c r="E1553" t="n">
        <v>29194</v>
      </c>
      <c r="F1553" t="inlineStr">
        <is>
          <t>Hospedaje</t>
        </is>
      </c>
      <c r="G1553" s="234" t="n">
        <v>45791</v>
      </c>
      <c r="H1553" s="234" t="n">
        <v>45802</v>
      </c>
      <c r="I1553" t="inlineStr">
        <is>
          <t>HTL</t>
        </is>
      </c>
      <c r="J1553">
        <f>_xlfn.XLOOKUP(I1553,AS:AS,AU:AU)</f>
        <v/>
      </c>
      <c r="K1553" t="inlineStr">
        <is>
          <t>USD</t>
        </is>
      </c>
      <c r="L1553" s="238" t="n">
        <v>2038</v>
      </c>
      <c r="M1553">
        <f>L1553*_xlfn.XLOOKUP(K1553,AM:AM,AN:AN)</f>
        <v/>
      </c>
      <c r="N1553">
        <f>L1553*_xlfn.XLOOKUP(K1553,AM:AM,AO:AO)</f>
        <v/>
      </c>
      <c r="O1553" s="238" t="n">
        <v>203.8</v>
      </c>
      <c r="P1553">
        <f>O1553*_xlfn.XLOOKUP(K1553,AM:AM,AN:AN)</f>
        <v/>
      </c>
      <c r="Q1553">
        <f>O1553*_xlfn.XLOOKUP(K1553,AM:AM,AO:AO)</f>
        <v/>
      </c>
      <c r="R1553">
        <f>_xlfn.XLOOKUP(E1553,AF:AF,AG:AG)</f>
        <v/>
      </c>
      <c r="S1553">
        <f>_xlfn.XLOOKUP(E1553,AF:AF,AI:AI)</f>
        <v/>
      </c>
      <c r="T1553">
        <f>WEEKNUM(G1553)</f>
        <v/>
      </c>
      <c r="U1553">
        <f>YEAR(G1553)</f>
        <v/>
      </c>
      <c r="V1553" s="117">
        <f>IFERROR(Q1553/N1553,"0")</f>
        <v/>
      </c>
    </row>
    <row r="1554">
      <c r="A1554">
        <f>_xlfn.XLOOKUP(D1554,BN:BN,BO:BO)</f>
        <v/>
      </c>
      <c r="B1554" t="inlineStr">
        <is>
          <t>LLC</t>
        </is>
      </c>
      <c r="C1554" t="n">
        <v>196</v>
      </c>
      <c r="D1554">
        <f>_xlfn.XLOOKUP(C1554,BH:BH,BI:BI)</f>
        <v/>
      </c>
      <c r="E1554" t="n">
        <v>29962</v>
      </c>
      <c r="F1554" t="inlineStr">
        <is>
          <t xml:space="preserve">Hospedaje </t>
        </is>
      </c>
      <c r="G1554" s="234" t="n">
        <v>45791</v>
      </c>
      <c r="H1554" s="234" t="n">
        <v>45802</v>
      </c>
      <c r="I1554" t="inlineStr">
        <is>
          <t>HTL</t>
        </is>
      </c>
      <c r="J1554">
        <f>_xlfn.XLOOKUP(I1554,AS:AS,AU:AU)</f>
        <v/>
      </c>
      <c r="K1554" t="inlineStr">
        <is>
          <t>USD</t>
        </is>
      </c>
      <c r="L1554" s="238" t="n">
        <v>6851</v>
      </c>
      <c r="M1554">
        <f>L1554*_xlfn.XLOOKUP(K1554,AM:AM,AN:AN)</f>
        <v/>
      </c>
      <c r="N1554">
        <f>L1554*_xlfn.XLOOKUP(K1554,AM:AM,AO:AO)</f>
        <v/>
      </c>
      <c r="O1554" s="238" t="n">
        <v>644</v>
      </c>
      <c r="P1554">
        <f>O1554*_xlfn.XLOOKUP(K1554,AM:AM,AN:AN)</f>
        <v/>
      </c>
      <c r="Q1554">
        <f>O1554*_xlfn.XLOOKUP(K1554,AM:AM,AO:AO)</f>
        <v/>
      </c>
      <c r="R1554">
        <f>_xlfn.XLOOKUP(E1554,AF:AF,AG:AG)</f>
        <v/>
      </c>
      <c r="S1554">
        <f>_xlfn.XLOOKUP(E1554,AF:AF,AI:AI)</f>
        <v/>
      </c>
      <c r="T1554">
        <f>WEEKNUM(G1554)</f>
        <v/>
      </c>
      <c r="U1554">
        <f>YEAR(G1554)</f>
        <v/>
      </c>
      <c r="V1554" s="117">
        <f>IFERROR(Q1554/N1554,"0")</f>
        <v/>
      </c>
    </row>
    <row r="1555">
      <c r="A1555">
        <f>_xlfn.XLOOKUP(D1555,BN:BN,BO:BO)</f>
        <v/>
      </c>
      <c r="B1555" t="inlineStr">
        <is>
          <t>LLC</t>
        </is>
      </c>
      <c r="C1555" t="n">
        <v>197</v>
      </c>
      <c r="D1555">
        <f>_xlfn.XLOOKUP(C1555,BH:BH,BI:BI)</f>
        <v/>
      </c>
      <c r="E1555" t="n">
        <v>26452</v>
      </c>
      <c r="F1555" t="inlineStr">
        <is>
          <t>FAIRMONT WHISTLER</t>
        </is>
      </c>
      <c r="G1555" s="234" t="n">
        <v>45731</v>
      </c>
      <c r="H1555" s="234" t="n">
        <v>45736</v>
      </c>
      <c r="I1555" t="inlineStr">
        <is>
          <t>HTL</t>
        </is>
      </c>
      <c r="J1555">
        <f>_xlfn.XLOOKUP(I1555,AS:AS,AU:AU)</f>
        <v/>
      </c>
      <c r="K1555" t="inlineStr">
        <is>
          <t>USD</t>
        </is>
      </c>
      <c r="L1555" s="238" t="n">
        <v>8116.89</v>
      </c>
      <c r="M1555">
        <f>L1555*_xlfn.XLOOKUP(K1555,AM:AM,AN:AN)</f>
        <v/>
      </c>
      <c r="N1555">
        <f>L1555*_xlfn.XLOOKUP(K1555,AM:AM,AO:AO)</f>
        <v/>
      </c>
      <c r="O1555" s="238" t="n">
        <v>611.53</v>
      </c>
      <c r="P1555">
        <f>O1555*_xlfn.XLOOKUP(K1555,AM:AM,AN:AN)</f>
        <v/>
      </c>
      <c r="Q1555">
        <f>O1555*_xlfn.XLOOKUP(K1555,AM:AM,AO:AO)</f>
        <v/>
      </c>
      <c r="R1555">
        <f>_xlfn.XLOOKUP(E1555,AF:AF,AG:AG)</f>
        <v/>
      </c>
      <c r="S1555">
        <f>_xlfn.XLOOKUP(E1555,AF:AF,AI:AI)</f>
        <v/>
      </c>
      <c r="T1555">
        <f>WEEKNUM(G1555)</f>
        <v/>
      </c>
      <c r="U1555">
        <f>YEAR(G1555)</f>
        <v/>
      </c>
      <c r="V1555" s="117">
        <f>IFERROR(Q1555/N1555,"0")</f>
        <v/>
      </c>
    </row>
    <row r="1556">
      <c r="A1556">
        <f>_xlfn.XLOOKUP(D1556,BN:BN,BO:BO)</f>
        <v/>
      </c>
      <c r="B1556" t="inlineStr">
        <is>
          <t>LLC</t>
        </is>
      </c>
      <c r="C1556" t="n">
        <v>197</v>
      </c>
      <c r="D1556">
        <f>_xlfn.XLOOKUP(C1556,BH:BH,BI:BI)</f>
        <v/>
      </c>
      <c r="E1556" t="n">
        <v>0</v>
      </c>
      <c r="F1556" t="inlineStr">
        <is>
          <t>Gastos de Operación</t>
        </is>
      </c>
      <c r="G1556" s="234" t="n">
        <v>45731</v>
      </c>
      <c r="H1556" s="234" t="n">
        <v>45736</v>
      </c>
      <c r="I1556" t="inlineStr">
        <is>
          <t>HPS</t>
        </is>
      </c>
      <c r="J1556">
        <f>_xlfn.XLOOKUP(I1556,AS:AS,AU:AU)</f>
        <v/>
      </c>
      <c r="K1556" t="inlineStr">
        <is>
          <t>USD</t>
        </is>
      </c>
      <c r="L1556" s="238" t="n">
        <v>385.77</v>
      </c>
      <c r="M1556">
        <f>L1556*_xlfn.XLOOKUP(K1556,AM:AM,AN:AN)</f>
        <v/>
      </c>
      <c r="N1556">
        <f>L1556*_xlfn.XLOOKUP(K1556,AM:AM,AO:AO)</f>
        <v/>
      </c>
      <c r="O1556" s="238" t="n">
        <v>385.77</v>
      </c>
      <c r="P1556">
        <f>O1556*_xlfn.XLOOKUP(K1556,AM:AM,AN:AN)</f>
        <v/>
      </c>
      <c r="Q1556">
        <f>O1556*_xlfn.XLOOKUP(K1556,AM:AM,AO:AO)</f>
        <v/>
      </c>
      <c r="R1556">
        <f>_xlfn.XLOOKUP(E1556,AF:AF,AG:AG)</f>
        <v/>
      </c>
      <c r="S1556">
        <f>_xlfn.XLOOKUP(E1556,AF:AF,AI:AI)</f>
        <v/>
      </c>
      <c r="T1556">
        <f>WEEKNUM(G1556)</f>
        <v/>
      </c>
      <c r="U1556">
        <f>YEAR(G1556)</f>
        <v/>
      </c>
      <c r="V1556" s="117">
        <f>IFERROR(Q1556/N1556,"0")</f>
        <v/>
      </c>
    </row>
    <row r="1557">
      <c r="A1557">
        <f>_xlfn.XLOOKUP(D1557,BN:BN,BO:BO)</f>
        <v/>
      </c>
      <c r="B1557" t="inlineStr">
        <is>
          <t>LLC</t>
        </is>
      </c>
      <c r="C1557" t="n">
        <v>197</v>
      </c>
      <c r="D1557">
        <f>_xlfn.XLOOKUP(C1557,BH:BH,BI:BI)</f>
        <v/>
      </c>
      <c r="E1557" t="n">
        <v>0</v>
      </c>
      <c r="F1557" t="inlineStr">
        <is>
          <t>Diferencia por tipo de cambio a favor</t>
        </is>
      </c>
      <c r="G1557" s="234" t="n">
        <v>45731</v>
      </c>
      <c r="H1557" s="234" t="n">
        <v>45736</v>
      </c>
      <c r="I1557" t="inlineStr">
        <is>
          <t>HPS</t>
        </is>
      </c>
      <c r="J1557">
        <f>_xlfn.XLOOKUP(I1557,AS:AS,AU:AU)</f>
        <v/>
      </c>
      <c r="K1557" t="inlineStr">
        <is>
          <t>USD</t>
        </is>
      </c>
      <c r="L1557" s="238" t="n">
        <v>244.34</v>
      </c>
      <c r="M1557">
        <f>L1557*_xlfn.XLOOKUP(K1557,AM:AM,AN:AN)</f>
        <v/>
      </c>
      <c r="N1557">
        <f>L1557*_xlfn.XLOOKUP(K1557,AM:AM,AO:AO)</f>
        <v/>
      </c>
      <c r="O1557" s="238" t="n">
        <v>244.34</v>
      </c>
      <c r="P1557">
        <f>O1557*_xlfn.XLOOKUP(K1557,AM:AM,AN:AN)</f>
        <v/>
      </c>
      <c r="Q1557">
        <f>O1557*_xlfn.XLOOKUP(K1557,AM:AM,AO:AO)</f>
        <v/>
      </c>
      <c r="R1557">
        <f>_xlfn.XLOOKUP(E1557,AF:AF,AG:AG)</f>
        <v/>
      </c>
      <c r="S1557">
        <f>_xlfn.XLOOKUP(E1557,AF:AF,AI:AI)</f>
        <v/>
      </c>
      <c r="T1557">
        <f>WEEKNUM(G1557)</f>
        <v/>
      </c>
      <c r="U1557">
        <f>YEAR(G1557)</f>
        <v/>
      </c>
      <c r="V1557" s="117">
        <f>IFERROR(Q1557/N1557,"0")</f>
        <v/>
      </c>
    </row>
    <row r="1558">
      <c r="A1558">
        <f>_xlfn.XLOOKUP(D1558,BN:BN,BO:BO)</f>
        <v/>
      </c>
      <c r="B1558" t="inlineStr">
        <is>
          <t>LLC</t>
        </is>
      </c>
      <c r="C1558" t="n">
        <v>198</v>
      </c>
      <c r="D1558">
        <f>_xlfn.XLOOKUP(C1558,BH:BH,BI:BI)</f>
        <v/>
      </c>
      <c r="E1558" t="n">
        <v>25904</v>
      </c>
      <c r="F1558" t="inlineStr">
        <is>
          <t xml:space="preserve">Four Seasons Otemachi Monica </t>
        </is>
      </c>
      <c r="G1558" s="234" t="n">
        <v>45954</v>
      </c>
      <c r="H1558" s="234" t="n">
        <v>45957</v>
      </c>
      <c r="I1558" t="inlineStr">
        <is>
          <t>HTL</t>
        </is>
      </c>
      <c r="J1558">
        <f>_xlfn.XLOOKUP(I1558,AS:AS,AU:AU)</f>
        <v/>
      </c>
      <c r="K1558" t="inlineStr">
        <is>
          <t>USD</t>
        </is>
      </c>
      <c r="L1558" s="238" t="n">
        <v>5064</v>
      </c>
      <c r="M1558">
        <f>L1558*_xlfn.XLOOKUP(K1558,AM:AM,AN:AN)</f>
        <v/>
      </c>
      <c r="N1558">
        <f>L1558*_xlfn.XLOOKUP(K1558,AM:AM,AO:AO)</f>
        <v/>
      </c>
      <c r="O1558" s="238" t="n">
        <v>381.26</v>
      </c>
      <c r="P1558">
        <f>O1558*_xlfn.XLOOKUP(K1558,AM:AM,AN:AN)</f>
        <v/>
      </c>
      <c r="Q1558">
        <f>O1558*_xlfn.XLOOKUP(K1558,AM:AM,AO:AO)</f>
        <v/>
      </c>
      <c r="R1558">
        <f>_xlfn.XLOOKUP(E1558,AF:AF,AG:AG)</f>
        <v/>
      </c>
      <c r="S1558">
        <f>_xlfn.XLOOKUP(E1558,AF:AF,AI:AI)</f>
        <v/>
      </c>
      <c r="T1558">
        <f>WEEKNUM(G1558)</f>
        <v/>
      </c>
      <c r="U1558">
        <f>YEAR(G1558)</f>
        <v/>
      </c>
      <c r="V1558" s="117">
        <f>IFERROR(Q1558/N1558,"0")</f>
        <v/>
      </c>
    </row>
    <row r="1559">
      <c r="A1559">
        <f>_xlfn.XLOOKUP(D1559,BN:BN,BO:BO)</f>
        <v/>
      </c>
      <c r="B1559" t="inlineStr">
        <is>
          <t>LLC</t>
        </is>
      </c>
      <c r="C1559" t="n">
        <v>198</v>
      </c>
      <c r="D1559">
        <f>_xlfn.XLOOKUP(C1559,BH:BH,BI:BI)</f>
        <v/>
      </c>
      <c r="E1559" t="n">
        <v>25904</v>
      </c>
      <c r="F1559" t="inlineStr">
        <is>
          <t>Four Seasons Otemachi Rodrigo</t>
        </is>
      </c>
      <c r="G1559" s="234" t="n">
        <v>45954</v>
      </c>
      <c r="H1559" s="234" t="n">
        <v>45957</v>
      </c>
      <c r="I1559" t="inlineStr">
        <is>
          <t>HTL</t>
        </is>
      </c>
      <c r="J1559">
        <f>_xlfn.XLOOKUP(I1559,AS:AS,AU:AU)</f>
        <v/>
      </c>
      <c r="K1559" t="inlineStr">
        <is>
          <t>USD</t>
        </is>
      </c>
      <c r="L1559" s="238" t="n">
        <v>5064</v>
      </c>
      <c r="M1559">
        <f>L1559*_xlfn.XLOOKUP(K1559,AM:AM,AN:AN)</f>
        <v/>
      </c>
      <c r="N1559">
        <f>L1559*_xlfn.XLOOKUP(K1559,AM:AM,AO:AO)</f>
        <v/>
      </c>
      <c r="O1559" s="238" t="n">
        <v>381.26</v>
      </c>
      <c r="P1559">
        <f>O1559*_xlfn.XLOOKUP(K1559,AM:AM,AN:AN)</f>
        <v/>
      </c>
      <c r="Q1559">
        <f>O1559*_xlfn.XLOOKUP(K1559,AM:AM,AO:AO)</f>
        <v/>
      </c>
      <c r="R1559">
        <f>_xlfn.XLOOKUP(E1559,AF:AF,AG:AG)</f>
        <v/>
      </c>
      <c r="S1559">
        <f>_xlfn.XLOOKUP(E1559,AF:AF,AI:AI)</f>
        <v/>
      </c>
      <c r="T1559">
        <f>WEEKNUM(G1559)</f>
        <v/>
      </c>
      <c r="U1559">
        <f>YEAR(G1559)</f>
        <v/>
      </c>
      <c r="V1559" s="117">
        <f>IFERROR(Q1559/N1559,"0")</f>
        <v/>
      </c>
    </row>
    <row r="1560">
      <c r="A1560">
        <f>_xlfn.XLOOKUP(D1560,BN:BN,BO:BO)</f>
        <v/>
      </c>
      <c r="B1560" t="inlineStr">
        <is>
          <t>LLC</t>
        </is>
      </c>
      <c r="C1560" t="n">
        <v>198</v>
      </c>
      <c r="D1560">
        <f>_xlfn.XLOOKUP(C1560,BH:BH,BI:BI)</f>
        <v/>
      </c>
      <c r="E1560" t="n">
        <v>25904</v>
      </c>
      <c r="F1560" t="inlineStr">
        <is>
          <t>Four Seasons Otemachi Andrea</t>
        </is>
      </c>
      <c r="G1560" s="234" t="n">
        <v>45954</v>
      </c>
      <c r="H1560" s="234" t="n">
        <v>45957</v>
      </c>
      <c r="I1560" t="inlineStr">
        <is>
          <t>HTL</t>
        </is>
      </c>
      <c r="J1560">
        <f>_xlfn.XLOOKUP(I1560,AS:AS,AU:AU)</f>
        <v/>
      </c>
      <c r="K1560" t="inlineStr">
        <is>
          <t>USD</t>
        </is>
      </c>
      <c r="L1560" s="238" t="n">
        <v>5064</v>
      </c>
      <c r="M1560">
        <f>L1560*_xlfn.XLOOKUP(K1560,AM:AM,AN:AN)</f>
        <v/>
      </c>
      <c r="N1560">
        <f>L1560*_xlfn.XLOOKUP(K1560,AM:AM,AO:AO)</f>
        <v/>
      </c>
      <c r="O1560" s="238" t="n">
        <v>381.26</v>
      </c>
      <c r="P1560">
        <f>O1560*_xlfn.XLOOKUP(K1560,AM:AM,AN:AN)</f>
        <v/>
      </c>
      <c r="Q1560">
        <f>O1560*_xlfn.XLOOKUP(K1560,AM:AM,AO:AO)</f>
        <v/>
      </c>
      <c r="R1560">
        <f>_xlfn.XLOOKUP(E1560,AF:AF,AG:AG)</f>
        <v/>
      </c>
      <c r="S1560">
        <f>_xlfn.XLOOKUP(E1560,AF:AF,AI:AI)</f>
        <v/>
      </c>
      <c r="T1560">
        <f>WEEKNUM(G1560)</f>
        <v/>
      </c>
      <c r="U1560">
        <f>YEAR(G1560)</f>
        <v/>
      </c>
      <c r="V1560" s="117">
        <f>IFERROR(Q1560/N1560,"0")</f>
        <v/>
      </c>
    </row>
    <row r="1561">
      <c r="A1561">
        <f>_xlfn.XLOOKUP(D1561,BN:BN,BO:BO)</f>
        <v/>
      </c>
      <c r="B1561" t="inlineStr">
        <is>
          <t>LLC</t>
        </is>
      </c>
      <c r="C1561" t="n">
        <v>198</v>
      </c>
      <c r="D1561">
        <f>_xlfn.XLOOKUP(C1561,BH:BH,BI:BI)</f>
        <v/>
      </c>
      <c r="E1561" t="n">
        <v>25022</v>
      </c>
      <c r="F1561" t="inlineStr">
        <is>
          <t>Peninsula Tokyo Monica</t>
        </is>
      </c>
      <c r="G1561" s="234" t="n">
        <v>45962</v>
      </c>
      <c r="H1561" s="234" t="n">
        <v>45963</v>
      </c>
      <c r="I1561" t="inlineStr">
        <is>
          <t>HTL</t>
        </is>
      </c>
      <c r="J1561">
        <f>_xlfn.XLOOKUP(I1561,AS:AS,AU:AU)</f>
        <v/>
      </c>
      <c r="K1561" t="inlineStr">
        <is>
          <t>USD</t>
        </is>
      </c>
      <c r="L1561" s="238" t="n">
        <v>1658</v>
      </c>
      <c r="M1561">
        <f>L1561*_xlfn.XLOOKUP(K1561,AM:AM,AN:AN)</f>
        <v/>
      </c>
      <c r="N1561">
        <f>L1561*_xlfn.XLOOKUP(K1561,AM:AM,AO:AO)</f>
        <v/>
      </c>
      <c r="O1561" s="238" t="n">
        <v>186.09</v>
      </c>
      <c r="P1561">
        <f>O1561*_xlfn.XLOOKUP(K1561,AM:AM,AN:AN)</f>
        <v/>
      </c>
      <c r="Q1561">
        <f>O1561*_xlfn.XLOOKUP(K1561,AM:AM,AO:AO)</f>
        <v/>
      </c>
      <c r="R1561">
        <f>_xlfn.XLOOKUP(E1561,AF:AF,AG:AG)</f>
        <v/>
      </c>
      <c r="S1561">
        <f>_xlfn.XLOOKUP(E1561,AF:AF,AI:AI)</f>
        <v/>
      </c>
      <c r="T1561">
        <f>WEEKNUM(G1561)</f>
        <v/>
      </c>
      <c r="U1561">
        <f>YEAR(G1561)</f>
        <v/>
      </c>
      <c r="V1561" s="117">
        <f>IFERROR(Q1561/N1561,"0")</f>
        <v/>
      </c>
    </row>
    <row r="1562">
      <c r="A1562">
        <f>_xlfn.XLOOKUP(D1562,BN:BN,BO:BO)</f>
        <v/>
      </c>
      <c r="B1562" t="inlineStr">
        <is>
          <t>LLC</t>
        </is>
      </c>
      <c r="C1562" t="n">
        <v>198</v>
      </c>
      <c r="D1562">
        <f>_xlfn.XLOOKUP(C1562,BH:BH,BI:BI)</f>
        <v/>
      </c>
      <c r="E1562" t="n">
        <v>25022</v>
      </c>
      <c r="F1562" t="inlineStr">
        <is>
          <t>Peninsula Tokyo Rodrigo</t>
        </is>
      </c>
      <c r="G1562" s="234" t="n">
        <v>45962</v>
      </c>
      <c r="H1562" s="234" t="n">
        <v>45963</v>
      </c>
      <c r="I1562" t="inlineStr">
        <is>
          <t>HTL</t>
        </is>
      </c>
      <c r="J1562">
        <f>_xlfn.XLOOKUP(I1562,AS:AS,AU:AU)</f>
        <v/>
      </c>
      <c r="K1562" t="inlineStr">
        <is>
          <t>USD</t>
        </is>
      </c>
      <c r="L1562" s="238" t="n">
        <v>1658</v>
      </c>
      <c r="M1562">
        <f>L1562*_xlfn.XLOOKUP(K1562,AM:AM,AN:AN)</f>
        <v/>
      </c>
      <c r="N1562">
        <f>L1562*_xlfn.XLOOKUP(K1562,AM:AM,AO:AO)</f>
        <v/>
      </c>
      <c r="O1562" s="238" t="n">
        <v>186.09</v>
      </c>
      <c r="P1562">
        <f>O1562*_xlfn.XLOOKUP(K1562,AM:AM,AN:AN)</f>
        <v/>
      </c>
      <c r="Q1562">
        <f>O1562*_xlfn.XLOOKUP(K1562,AM:AM,AO:AO)</f>
        <v/>
      </c>
      <c r="R1562">
        <f>_xlfn.XLOOKUP(E1562,AF:AF,AG:AG)</f>
        <v/>
      </c>
      <c r="S1562">
        <f>_xlfn.XLOOKUP(E1562,AF:AF,AI:AI)</f>
        <v/>
      </c>
      <c r="T1562">
        <f>WEEKNUM(G1562)</f>
        <v/>
      </c>
      <c r="U1562">
        <f>YEAR(G1562)</f>
        <v/>
      </c>
      <c r="V1562" s="117">
        <f>IFERROR(Q1562/N1562,"0")</f>
        <v/>
      </c>
    </row>
    <row r="1563">
      <c r="A1563">
        <f>_xlfn.XLOOKUP(D1563,BN:BN,BO:BO)</f>
        <v/>
      </c>
      <c r="B1563" t="inlineStr">
        <is>
          <t>LLC</t>
        </is>
      </c>
      <c r="C1563" t="n">
        <v>198</v>
      </c>
      <c r="D1563">
        <f>_xlfn.XLOOKUP(C1563,BH:BH,BI:BI)</f>
        <v/>
      </c>
      <c r="E1563" t="n">
        <v>25022</v>
      </c>
      <c r="F1563" t="inlineStr">
        <is>
          <t>Peninsula Tokyo Andrea</t>
        </is>
      </c>
      <c r="G1563" s="234" t="n">
        <v>45962</v>
      </c>
      <c r="H1563" s="234" t="n">
        <v>45963</v>
      </c>
      <c r="I1563" t="inlineStr">
        <is>
          <t>HTL</t>
        </is>
      </c>
      <c r="J1563">
        <f>_xlfn.XLOOKUP(I1563,AS:AS,AU:AU)</f>
        <v/>
      </c>
      <c r="K1563" t="inlineStr">
        <is>
          <t>USD</t>
        </is>
      </c>
      <c r="L1563" s="238" t="n">
        <v>1658</v>
      </c>
      <c r="M1563">
        <f>L1563*_xlfn.XLOOKUP(K1563,AM:AM,AN:AN)</f>
        <v/>
      </c>
      <c r="N1563">
        <f>L1563*_xlfn.XLOOKUP(K1563,AM:AM,AO:AO)</f>
        <v/>
      </c>
      <c r="O1563" s="238" t="n">
        <v>186.09</v>
      </c>
      <c r="P1563">
        <f>O1563*_xlfn.XLOOKUP(K1563,AM:AM,AN:AN)</f>
        <v/>
      </c>
      <c r="Q1563">
        <f>O1563*_xlfn.XLOOKUP(K1563,AM:AM,AO:AO)</f>
        <v/>
      </c>
      <c r="R1563">
        <f>_xlfn.XLOOKUP(E1563,AF:AF,AG:AG)</f>
        <v/>
      </c>
      <c r="S1563">
        <f>_xlfn.XLOOKUP(E1563,AF:AF,AI:AI)</f>
        <v/>
      </c>
      <c r="T1563">
        <f>WEEKNUM(G1563)</f>
        <v/>
      </c>
      <c r="U1563">
        <f>YEAR(G1563)</f>
        <v/>
      </c>
      <c r="V1563" s="117">
        <f>IFERROR(Q1563/N1563,"0")</f>
        <v/>
      </c>
    </row>
    <row r="1564">
      <c r="A1564">
        <f>_xlfn.XLOOKUP(D1564,BN:BN,BO:BO)</f>
        <v/>
      </c>
      <c r="B1564" t="inlineStr">
        <is>
          <t>LLC</t>
        </is>
      </c>
      <c r="C1564" t="n">
        <v>198</v>
      </c>
      <c r="D1564">
        <f>_xlfn.XLOOKUP(C1564,BH:BH,BI:BI)</f>
        <v/>
      </c>
      <c r="E1564" t="n">
        <v>25365</v>
      </c>
      <c r="F1564" t="inlineStr">
        <is>
          <t>THE SHINMONZEN MONICA</t>
        </is>
      </c>
      <c r="G1564" s="234" t="n">
        <v>45989</v>
      </c>
      <c r="H1564" s="234" t="n">
        <v>45991</v>
      </c>
      <c r="I1564" t="inlineStr">
        <is>
          <t>HTL</t>
        </is>
      </c>
      <c r="J1564">
        <f>_xlfn.XLOOKUP(I1564,AS:AS,AU:AU)</f>
        <v/>
      </c>
      <c r="K1564" t="inlineStr">
        <is>
          <t>USD</t>
        </is>
      </c>
      <c r="L1564" s="238" t="n">
        <v>3770</v>
      </c>
      <c r="M1564">
        <f>L1564*_xlfn.XLOOKUP(K1564,AM:AM,AN:AN)</f>
        <v/>
      </c>
      <c r="N1564">
        <f>L1564*_xlfn.XLOOKUP(K1564,AM:AM,AO:AO)</f>
        <v/>
      </c>
      <c r="O1564" s="238" t="n">
        <v>293.54</v>
      </c>
      <c r="P1564">
        <f>O1564*_xlfn.XLOOKUP(K1564,AM:AM,AN:AN)</f>
        <v/>
      </c>
      <c r="Q1564">
        <f>O1564*_xlfn.XLOOKUP(K1564,AM:AM,AO:AO)</f>
        <v/>
      </c>
      <c r="R1564">
        <f>_xlfn.XLOOKUP(E1564,AF:AF,AG:AG)</f>
        <v/>
      </c>
      <c r="S1564">
        <f>_xlfn.XLOOKUP(E1564,AF:AF,AI:AI)</f>
        <v/>
      </c>
      <c r="T1564">
        <f>WEEKNUM(G1564)</f>
        <v/>
      </c>
      <c r="U1564">
        <f>YEAR(G1564)</f>
        <v/>
      </c>
      <c r="V1564" s="117">
        <f>IFERROR(Q1564/N1564,"0")</f>
        <v/>
      </c>
    </row>
    <row r="1565">
      <c r="A1565">
        <f>_xlfn.XLOOKUP(D1565,BN:BN,BO:BO)</f>
        <v/>
      </c>
      <c r="B1565" t="inlineStr">
        <is>
          <t>LLC</t>
        </is>
      </c>
      <c r="C1565" t="n">
        <v>198</v>
      </c>
      <c r="D1565">
        <f>_xlfn.XLOOKUP(C1565,BH:BH,BI:BI)</f>
        <v/>
      </c>
      <c r="E1565" t="n">
        <v>25365</v>
      </c>
      <c r="F1565" t="inlineStr">
        <is>
          <t>THE SHINMONZEN RODRIGO</t>
        </is>
      </c>
      <c r="G1565" s="234" t="n">
        <v>45989</v>
      </c>
      <c r="H1565" s="234" t="n">
        <v>45991</v>
      </c>
      <c r="I1565" t="inlineStr">
        <is>
          <t>HTL</t>
        </is>
      </c>
      <c r="J1565">
        <f>_xlfn.XLOOKUP(I1565,AS:AS,AU:AU)</f>
        <v/>
      </c>
      <c r="K1565" t="inlineStr">
        <is>
          <t>USD</t>
        </is>
      </c>
      <c r="L1565" s="238" t="n">
        <v>4910</v>
      </c>
      <c r="M1565">
        <f>L1565*_xlfn.XLOOKUP(K1565,AM:AM,AN:AN)</f>
        <v/>
      </c>
      <c r="N1565">
        <f>L1565*_xlfn.XLOOKUP(K1565,AM:AM,AO:AO)</f>
        <v/>
      </c>
      <c r="O1565" s="238" t="n">
        <v>362</v>
      </c>
      <c r="P1565">
        <f>O1565*_xlfn.XLOOKUP(K1565,AM:AM,AN:AN)</f>
        <v/>
      </c>
      <c r="Q1565">
        <f>O1565*_xlfn.XLOOKUP(K1565,AM:AM,AO:AO)</f>
        <v/>
      </c>
      <c r="R1565">
        <f>_xlfn.XLOOKUP(E1565,AF:AF,AG:AG)</f>
        <v/>
      </c>
      <c r="S1565">
        <f>_xlfn.XLOOKUP(E1565,AF:AF,AI:AI)</f>
        <v/>
      </c>
      <c r="T1565">
        <f>WEEKNUM(G1565)</f>
        <v/>
      </c>
      <c r="U1565">
        <f>YEAR(G1565)</f>
        <v/>
      </c>
      <c r="V1565" s="117">
        <f>IFERROR(Q1565/N1565,"0")</f>
        <v/>
      </c>
    </row>
    <row r="1566">
      <c r="A1566">
        <f>_xlfn.XLOOKUP(D1566,BN:BN,BO:BO)</f>
        <v/>
      </c>
      <c r="B1566" t="inlineStr">
        <is>
          <t>LLC</t>
        </is>
      </c>
      <c r="C1566" t="n">
        <v>198</v>
      </c>
      <c r="D1566">
        <f>_xlfn.XLOOKUP(C1566,BH:BH,BI:BI)</f>
        <v/>
      </c>
      <c r="E1566" t="n">
        <v>25365</v>
      </c>
      <c r="F1566" t="inlineStr">
        <is>
          <t>THE SHINMONZEN ANDREA</t>
        </is>
      </c>
      <c r="G1566" s="234" t="n">
        <v>45989</v>
      </c>
      <c r="H1566" s="234" t="n">
        <v>45991</v>
      </c>
      <c r="I1566" t="inlineStr">
        <is>
          <t>HTL</t>
        </is>
      </c>
      <c r="J1566">
        <f>_xlfn.XLOOKUP(I1566,AS:AS,AU:AU)</f>
        <v/>
      </c>
      <c r="K1566" t="inlineStr">
        <is>
          <t>USD</t>
        </is>
      </c>
      <c r="L1566" s="238" t="n">
        <v>4910</v>
      </c>
      <c r="M1566">
        <f>L1566*_xlfn.XLOOKUP(K1566,AM:AM,AN:AN)</f>
        <v/>
      </c>
      <c r="N1566">
        <f>L1566*_xlfn.XLOOKUP(K1566,AM:AM,AO:AO)</f>
        <v/>
      </c>
      <c r="O1566" s="238" t="n">
        <v>362</v>
      </c>
      <c r="P1566">
        <f>O1566*_xlfn.XLOOKUP(K1566,AM:AM,AN:AN)</f>
        <v/>
      </c>
      <c r="Q1566">
        <f>O1566*_xlfn.XLOOKUP(K1566,AM:AM,AO:AO)</f>
        <v/>
      </c>
      <c r="R1566">
        <f>_xlfn.XLOOKUP(E1566,AF:AF,AG:AG)</f>
        <v/>
      </c>
      <c r="S1566">
        <f>_xlfn.XLOOKUP(E1566,AF:AF,AI:AI)</f>
        <v/>
      </c>
      <c r="T1566">
        <f>WEEKNUM(G1566)</f>
        <v/>
      </c>
      <c r="U1566">
        <f>YEAR(G1566)</f>
        <v/>
      </c>
      <c r="V1566" s="117">
        <f>IFERROR(Q1566/N1566,"0")</f>
        <v/>
      </c>
    </row>
    <row r="1567">
      <c r="A1567">
        <f>_xlfn.XLOOKUP(D1567,BN:BN,BO:BO)</f>
        <v/>
      </c>
      <c r="B1567" t="inlineStr">
        <is>
          <t>LLC</t>
        </is>
      </c>
      <c r="C1567" t="n">
        <v>198</v>
      </c>
      <c r="D1567">
        <f>_xlfn.XLOOKUP(C1567,BH:BH,BI:BI)</f>
        <v/>
      </c>
      <c r="E1567" t="n">
        <v>25338</v>
      </c>
      <c r="F1567" t="inlineStr">
        <is>
          <t>SERVICIOS TERRESTRES - EXO JAPON</t>
        </is>
      </c>
      <c r="G1567" s="234" t="n">
        <v>45954</v>
      </c>
      <c r="H1567" s="234" t="n">
        <v>45991</v>
      </c>
      <c r="I1567" t="inlineStr">
        <is>
          <t>PKT</t>
        </is>
      </c>
      <c r="J1567">
        <f>_xlfn.XLOOKUP(I1567,AS:AS,AU:AU)</f>
        <v/>
      </c>
      <c r="K1567" t="inlineStr">
        <is>
          <t>USD</t>
        </is>
      </c>
      <c r="L1567" s="238" t="n">
        <v>32203</v>
      </c>
      <c r="M1567">
        <f>L1567*_xlfn.XLOOKUP(K1567,AM:AM,AN:AN)</f>
        <v/>
      </c>
      <c r="N1567">
        <f>L1567*_xlfn.XLOOKUP(K1567,AM:AM,AO:AO)</f>
        <v/>
      </c>
      <c r="O1567" s="238" t="n">
        <v>4147.64</v>
      </c>
      <c r="P1567">
        <f>O1567*_xlfn.XLOOKUP(K1567,AM:AM,AN:AN)</f>
        <v/>
      </c>
      <c r="Q1567">
        <f>O1567*_xlfn.XLOOKUP(K1567,AM:AM,AO:AO)</f>
        <v/>
      </c>
      <c r="R1567">
        <f>_xlfn.XLOOKUP(E1567,AF:AF,AG:AG)</f>
        <v/>
      </c>
      <c r="S1567">
        <f>_xlfn.XLOOKUP(E1567,AF:AF,AI:AI)</f>
        <v/>
      </c>
      <c r="T1567">
        <f>WEEKNUM(G1567)</f>
        <v/>
      </c>
      <c r="U1567">
        <f>YEAR(G1567)</f>
        <v/>
      </c>
      <c r="V1567" s="117">
        <f>IFERROR(Q1567/N1567,"0")</f>
        <v/>
      </c>
    </row>
    <row r="1568">
      <c r="A1568">
        <f>_xlfn.XLOOKUP(D1568,BN:BN,BO:BO)</f>
        <v/>
      </c>
      <c r="B1568" t="inlineStr">
        <is>
          <t>LLC</t>
        </is>
      </c>
      <c r="C1568" t="n">
        <v>198</v>
      </c>
      <c r="D1568">
        <f>_xlfn.XLOOKUP(C1568,BH:BH,BI:BI)</f>
        <v/>
      </c>
      <c r="E1568" t="n">
        <v>25904</v>
      </c>
      <c r="F1568" t="inlineStr">
        <is>
          <t>Four Seasons Otemachi Rodrigo Extensión</t>
        </is>
      </c>
      <c r="G1568" s="234" t="n">
        <v>45952</v>
      </c>
      <c r="H1568" s="234" t="n">
        <v>45954</v>
      </c>
      <c r="I1568" t="inlineStr">
        <is>
          <t>HTL</t>
        </is>
      </c>
      <c r="J1568">
        <f>_xlfn.XLOOKUP(I1568,AS:AS,AU:AU)</f>
        <v/>
      </c>
      <c r="K1568" t="inlineStr">
        <is>
          <t>USD</t>
        </is>
      </c>
      <c r="L1568" s="238" t="n">
        <v>4736.4</v>
      </c>
      <c r="M1568">
        <f>L1568*_xlfn.XLOOKUP(K1568,AM:AM,AN:AN)</f>
        <v/>
      </c>
      <c r="N1568">
        <f>L1568*_xlfn.XLOOKUP(K1568,AM:AM,AO:AO)</f>
        <v/>
      </c>
      <c r="O1568" s="238" t="n">
        <v>373.99</v>
      </c>
      <c r="P1568">
        <f>O1568*_xlfn.XLOOKUP(K1568,AM:AM,AN:AN)</f>
        <v/>
      </c>
      <c r="Q1568">
        <f>O1568*_xlfn.XLOOKUP(K1568,AM:AM,AO:AO)</f>
        <v/>
      </c>
      <c r="R1568">
        <f>_xlfn.XLOOKUP(E1568,AF:AF,AG:AG)</f>
        <v/>
      </c>
      <c r="S1568">
        <f>_xlfn.XLOOKUP(E1568,AF:AF,AI:AI)</f>
        <v/>
      </c>
      <c r="T1568">
        <f>WEEKNUM(G1568)</f>
        <v/>
      </c>
      <c r="U1568">
        <f>YEAR(G1568)</f>
        <v/>
      </c>
      <c r="V1568" s="117">
        <f>IFERROR(Q1568/N1568,"0")</f>
        <v/>
      </c>
    </row>
    <row r="1569">
      <c r="A1569">
        <f>_xlfn.XLOOKUP(D1569,BN:BN,BO:BO)</f>
        <v/>
      </c>
      <c r="B1569" t="inlineStr">
        <is>
          <t>LLC</t>
        </is>
      </c>
      <c r="C1569" t="n">
        <v>198</v>
      </c>
      <c r="D1569">
        <f>_xlfn.XLOOKUP(C1569,BH:BH,BI:BI)</f>
        <v/>
      </c>
      <c r="E1569" t="n">
        <v>25904</v>
      </c>
      <c r="F1569" t="inlineStr">
        <is>
          <t>Four Seasons Otemachi Javier</t>
        </is>
      </c>
      <c r="G1569" s="234" t="n">
        <v>45954</v>
      </c>
      <c r="H1569" s="234" t="n">
        <v>45957</v>
      </c>
      <c r="I1569" t="inlineStr">
        <is>
          <t>HTL</t>
        </is>
      </c>
      <c r="J1569">
        <f>_xlfn.XLOOKUP(I1569,AS:AS,AU:AU)</f>
        <v/>
      </c>
      <c r="K1569" t="inlineStr">
        <is>
          <t>USD</t>
        </is>
      </c>
      <c r="L1569" s="238" t="n">
        <v>4690.01</v>
      </c>
      <c r="M1569">
        <f>L1569*_xlfn.XLOOKUP(K1569,AM:AM,AN:AN)</f>
        <v/>
      </c>
      <c r="N1569">
        <f>L1569*_xlfn.XLOOKUP(K1569,AM:AM,AO:AO)</f>
        <v/>
      </c>
      <c r="O1569" s="238" t="n">
        <v>354.39</v>
      </c>
      <c r="P1569">
        <f>O1569*_xlfn.XLOOKUP(K1569,AM:AM,AN:AN)</f>
        <v/>
      </c>
      <c r="Q1569">
        <f>O1569*_xlfn.XLOOKUP(K1569,AM:AM,AO:AO)</f>
        <v/>
      </c>
      <c r="R1569">
        <f>_xlfn.XLOOKUP(E1569,AF:AF,AG:AG)</f>
        <v/>
      </c>
      <c r="S1569">
        <f>_xlfn.XLOOKUP(E1569,AF:AF,AI:AI)</f>
        <v/>
      </c>
      <c r="T1569">
        <f>WEEKNUM(G1569)</f>
        <v/>
      </c>
      <c r="U1569">
        <f>YEAR(G1569)</f>
        <v/>
      </c>
      <c r="V1569" s="117">
        <f>IFERROR(Q1569/N1569,"0")</f>
        <v/>
      </c>
    </row>
    <row r="1570">
      <c r="A1570">
        <f>_xlfn.XLOOKUP(D1570,BN:BN,BO:BO)</f>
        <v/>
      </c>
      <c r="B1570" t="inlineStr">
        <is>
          <t>LLC</t>
        </is>
      </c>
      <c r="C1570" t="n">
        <v>198</v>
      </c>
      <c r="D1570">
        <f>_xlfn.XLOOKUP(C1570,BH:BH,BI:BI)</f>
        <v/>
      </c>
      <c r="E1570" t="n">
        <v>25022</v>
      </c>
      <c r="F1570" t="inlineStr">
        <is>
          <t>Peninsula Tokyo Javier</t>
        </is>
      </c>
      <c r="G1570" s="234" t="n">
        <v>45962</v>
      </c>
      <c r="H1570" s="234" t="n">
        <v>45964</v>
      </c>
      <c r="I1570" t="inlineStr">
        <is>
          <t>HTL</t>
        </is>
      </c>
      <c r="J1570">
        <f>_xlfn.XLOOKUP(I1570,AS:AS,AU:AU)</f>
        <v/>
      </c>
      <c r="K1570" t="inlineStr">
        <is>
          <t>USD</t>
        </is>
      </c>
      <c r="L1570" s="238" t="n">
        <v>2758.08</v>
      </c>
      <c r="M1570">
        <f>L1570*_xlfn.XLOOKUP(K1570,AM:AM,AN:AN)</f>
        <v/>
      </c>
      <c r="N1570">
        <f>L1570*_xlfn.XLOOKUP(K1570,AM:AM,AO:AO)</f>
        <v/>
      </c>
      <c r="O1570" s="238" t="n">
        <v>186.09</v>
      </c>
      <c r="P1570">
        <f>O1570*_xlfn.XLOOKUP(K1570,AM:AM,AN:AN)</f>
        <v/>
      </c>
      <c r="Q1570">
        <f>O1570*_xlfn.XLOOKUP(K1570,AM:AM,AO:AO)</f>
        <v/>
      </c>
      <c r="R1570">
        <f>_xlfn.XLOOKUP(E1570,AF:AF,AG:AG)</f>
        <v/>
      </c>
      <c r="S1570">
        <f>_xlfn.XLOOKUP(E1570,AF:AF,AI:AI)</f>
        <v/>
      </c>
      <c r="T1570">
        <f>WEEKNUM(G1570)</f>
        <v/>
      </c>
      <c r="U1570">
        <f>YEAR(G1570)</f>
        <v/>
      </c>
      <c r="V1570" s="117">
        <f>IFERROR(Q1570/N1570,"0")</f>
        <v/>
      </c>
    </row>
    <row r="1571">
      <c r="A1571">
        <f>_xlfn.XLOOKUP(D1571,BN:BN,BO:BO)</f>
        <v/>
      </c>
      <c r="B1571" t="inlineStr">
        <is>
          <t>LLC</t>
        </is>
      </c>
      <c r="C1571" t="n">
        <v>198</v>
      </c>
      <c r="D1571">
        <f>_xlfn.XLOOKUP(C1571,BH:BH,BI:BI)</f>
        <v/>
      </c>
      <c r="E1571" t="n">
        <v>25365</v>
      </c>
      <c r="F1571" t="inlineStr">
        <is>
          <t>THE SHINMONZEN JAVIER</t>
        </is>
      </c>
      <c r="G1571" s="234" t="n">
        <v>45989</v>
      </c>
      <c r="H1571" s="234" t="n">
        <v>45991</v>
      </c>
      <c r="I1571" t="inlineStr">
        <is>
          <t>HTL</t>
        </is>
      </c>
      <c r="J1571">
        <f>_xlfn.XLOOKUP(I1571,AS:AS,AU:AU)</f>
        <v/>
      </c>
      <c r="K1571" t="inlineStr">
        <is>
          <t>USD</t>
        </is>
      </c>
      <c r="L1571" s="238" t="n">
        <v>5208</v>
      </c>
      <c r="M1571">
        <f>L1571*_xlfn.XLOOKUP(K1571,AM:AM,AN:AN)</f>
        <v/>
      </c>
      <c r="N1571">
        <f>L1571*_xlfn.XLOOKUP(K1571,AM:AM,AO:AO)</f>
        <v/>
      </c>
      <c r="O1571" s="238" t="n">
        <v>377</v>
      </c>
      <c r="P1571">
        <f>O1571*_xlfn.XLOOKUP(K1571,AM:AM,AN:AN)</f>
        <v/>
      </c>
      <c r="Q1571">
        <f>O1571*_xlfn.XLOOKUP(K1571,AM:AM,AO:AO)</f>
        <v/>
      </c>
      <c r="R1571">
        <f>_xlfn.XLOOKUP(E1571,AF:AF,AG:AG)</f>
        <v/>
      </c>
      <c r="S1571">
        <f>_xlfn.XLOOKUP(E1571,AF:AF,AI:AI)</f>
        <v/>
      </c>
      <c r="T1571">
        <f>WEEKNUM(G1571)</f>
        <v/>
      </c>
      <c r="U1571">
        <f>YEAR(G1571)</f>
        <v/>
      </c>
      <c r="V1571" s="117">
        <f>IFERROR(Q1571/N1571,"0")</f>
        <v/>
      </c>
    </row>
    <row r="1572">
      <c r="A1572">
        <f>_xlfn.XLOOKUP(D1572,BN:BN,BO:BO)</f>
        <v/>
      </c>
      <c r="B1572" t="inlineStr">
        <is>
          <t>LLC</t>
        </is>
      </c>
      <c r="C1572" t="n">
        <v>198</v>
      </c>
      <c r="D1572">
        <f>_xlfn.XLOOKUP(C1572,BH:BH,BI:BI)</f>
        <v/>
      </c>
      <c r="E1572" t="n">
        <v>25906</v>
      </c>
      <c r="F1572" t="inlineStr">
        <is>
          <t>HATSUHANA HAKONE JAVIER</t>
        </is>
      </c>
      <c r="G1572" s="234" t="n">
        <v>45988</v>
      </c>
      <c r="H1572" s="234" t="n">
        <v>45989</v>
      </c>
      <c r="I1572" t="inlineStr">
        <is>
          <t>HTL</t>
        </is>
      </c>
      <c r="J1572">
        <f>_xlfn.XLOOKUP(I1572,AS:AS,AU:AU)</f>
        <v/>
      </c>
      <c r="K1572" t="inlineStr">
        <is>
          <t>USD</t>
        </is>
      </c>
      <c r="L1572" s="238" t="n">
        <v>1289</v>
      </c>
      <c r="M1572">
        <f>L1572*_xlfn.XLOOKUP(K1572,AM:AM,AN:AN)</f>
        <v/>
      </c>
      <c r="N1572">
        <f>L1572*_xlfn.XLOOKUP(K1572,AM:AM,AO:AO)</f>
        <v/>
      </c>
      <c r="O1572" s="238" t="n">
        <v>117.74</v>
      </c>
      <c r="P1572">
        <f>O1572*_xlfn.XLOOKUP(K1572,AM:AM,AN:AN)</f>
        <v/>
      </c>
      <c r="Q1572">
        <f>O1572*_xlfn.XLOOKUP(K1572,AM:AM,AO:AO)</f>
        <v/>
      </c>
      <c r="R1572">
        <f>_xlfn.XLOOKUP(E1572,AF:AF,AG:AG)</f>
        <v/>
      </c>
      <c r="S1572">
        <f>_xlfn.XLOOKUP(E1572,AF:AF,AI:AI)</f>
        <v/>
      </c>
      <c r="T1572">
        <f>WEEKNUM(G1572)</f>
        <v/>
      </c>
      <c r="U1572">
        <f>YEAR(G1572)</f>
        <v/>
      </c>
      <c r="V1572" s="117">
        <f>IFERROR(Q1572/N1572,"0")</f>
        <v/>
      </c>
    </row>
    <row r="1573">
      <c r="A1573">
        <f>_xlfn.XLOOKUP(D1573,BN:BN,BO:BO)</f>
        <v/>
      </c>
      <c r="B1573" t="inlineStr">
        <is>
          <t>LLC</t>
        </is>
      </c>
      <c r="C1573" t="n">
        <v>198</v>
      </c>
      <c r="D1573">
        <f>_xlfn.XLOOKUP(C1573,BH:BH,BI:BI)</f>
        <v/>
      </c>
      <c r="E1573" t="n">
        <v>24989</v>
      </c>
      <c r="F1573" t="inlineStr">
        <is>
          <t>HYATT KANAZAWA JAVIER</t>
        </is>
      </c>
      <c r="G1573" s="234" t="n">
        <v>45961</v>
      </c>
      <c r="H1573" s="234" t="n">
        <v>45962</v>
      </c>
      <c r="I1573" t="inlineStr">
        <is>
          <t>HTL</t>
        </is>
      </c>
      <c r="J1573">
        <f>_xlfn.XLOOKUP(I1573,AS:AS,AU:AU)</f>
        <v/>
      </c>
      <c r="K1573" t="inlineStr">
        <is>
          <t>USD</t>
        </is>
      </c>
      <c r="L1573" s="238" t="n">
        <v>306.6</v>
      </c>
      <c r="M1573">
        <f>L1573*_xlfn.XLOOKUP(K1573,AM:AM,AN:AN)</f>
        <v/>
      </c>
      <c r="N1573">
        <f>L1573*_xlfn.XLOOKUP(K1573,AM:AM,AO:AO)</f>
        <v/>
      </c>
      <c r="O1573" s="238" t="n">
        <v>22.55</v>
      </c>
      <c r="P1573">
        <f>O1573*_xlfn.XLOOKUP(K1573,AM:AM,AN:AN)</f>
        <v/>
      </c>
      <c r="Q1573">
        <f>O1573*_xlfn.XLOOKUP(K1573,AM:AM,AO:AO)</f>
        <v/>
      </c>
      <c r="R1573">
        <f>_xlfn.XLOOKUP(E1573,AF:AF,AG:AG)</f>
        <v/>
      </c>
      <c r="S1573">
        <f>_xlfn.XLOOKUP(E1573,AF:AF,AI:AI)</f>
        <v/>
      </c>
      <c r="T1573">
        <f>WEEKNUM(G1573)</f>
        <v/>
      </c>
      <c r="U1573">
        <f>YEAR(G1573)</f>
        <v/>
      </c>
      <c r="V1573" s="117">
        <f>IFERROR(Q1573/N1573,"0")</f>
        <v/>
      </c>
    </row>
    <row r="1574">
      <c r="A1574">
        <f>_xlfn.XLOOKUP(D1574,BN:BN,BO:BO)</f>
        <v/>
      </c>
      <c r="B1574" t="inlineStr">
        <is>
          <t>LLC</t>
        </is>
      </c>
      <c r="C1574" t="n">
        <v>199</v>
      </c>
      <c r="D1574">
        <f>_xlfn.XLOOKUP(C1574,BH:BH,BI:BI)</f>
        <v/>
      </c>
      <c r="E1574" t="n">
        <v>24443</v>
      </c>
      <c r="F1574" t="inlineStr">
        <is>
          <t>FOUR SEASONS HOTEL THE SURF CLUB SURFSIDE</t>
        </is>
      </c>
      <c r="G1574" s="234" t="n">
        <v>45697</v>
      </c>
      <c r="H1574" s="234" t="n">
        <v>45699</v>
      </c>
      <c r="I1574" t="inlineStr">
        <is>
          <t>HTL</t>
        </is>
      </c>
      <c r="J1574">
        <f>_xlfn.XLOOKUP(I1574,AS:AS,AU:AU)</f>
        <v/>
      </c>
      <c r="K1574" t="inlineStr">
        <is>
          <t>USD</t>
        </is>
      </c>
      <c r="L1574" s="238" t="n">
        <v>4395</v>
      </c>
      <c r="M1574">
        <f>L1574*_xlfn.XLOOKUP(K1574,AM:AM,AN:AN)</f>
        <v/>
      </c>
      <c r="N1574">
        <f>L1574*_xlfn.XLOOKUP(K1574,AM:AM,AO:AO)</f>
        <v/>
      </c>
      <c r="O1574" s="238" t="n">
        <v>439.5</v>
      </c>
      <c r="P1574">
        <f>O1574*_xlfn.XLOOKUP(K1574,AM:AM,AN:AN)</f>
        <v/>
      </c>
      <c r="Q1574">
        <f>O1574*_xlfn.XLOOKUP(K1574,AM:AM,AO:AO)</f>
        <v/>
      </c>
      <c r="R1574">
        <f>_xlfn.XLOOKUP(E1574,AF:AF,AG:AG)</f>
        <v/>
      </c>
      <c r="S1574">
        <f>_xlfn.XLOOKUP(E1574,AF:AF,AI:AI)</f>
        <v/>
      </c>
      <c r="T1574">
        <f>WEEKNUM(G1574)</f>
        <v/>
      </c>
      <c r="U1574">
        <f>YEAR(G1574)</f>
        <v/>
      </c>
      <c r="V1574" s="117">
        <f>IFERROR(Q1574/N1574,"0")</f>
        <v/>
      </c>
    </row>
    <row r="1575">
      <c r="A1575">
        <f>_xlfn.XLOOKUP(D1575,BN:BN,BO:BO)</f>
        <v/>
      </c>
      <c r="B1575" t="inlineStr">
        <is>
          <t>LLC</t>
        </is>
      </c>
      <c r="C1575" t="n">
        <v>200</v>
      </c>
      <c r="D1575">
        <f>_xlfn.XLOOKUP(C1575,BH:BH,BI:BI)</f>
        <v/>
      </c>
      <c r="E1575" t="n">
        <v>26535</v>
      </c>
      <c r="F1575" t="inlineStr">
        <is>
          <t>Gravity Haus Vail</t>
        </is>
      </c>
      <c r="G1575" s="234" t="n">
        <v>45735</v>
      </c>
      <c r="H1575" s="234" t="n">
        <v>45740</v>
      </c>
      <c r="I1575" t="inlineStr">
        <is>
          <t>HTL</t>
        </is>
      </c>
      <c r="J1575">
        <f>_xlfn.XLOOKUP(I1575,AS:AS,AU:AU)</f>
        <v/>
      </c>
      <c r="K1575" t="inlineStr">
        <is>
          <t>USD</t>
        </is>
      </c>
      <c r="L1575" s="238" t="n">
        <v>3998.77</v>
      </c>
      <c r="M1575">
        <f>L1575*_xlfn.XLOOKUP(K1575,AM:AM,AN:AN)</f>
        <v/>
      </c>
      <c r="N1575">
        <f>L1575*_xlfn.XLOOKUP(K1575,AM:AM,AO:AO)</f>
        <v/>
      </c>
      <c r="O1575" s="238" t="n">
        <v>0</v>
      </c>
      <c r="P1575">
        <f>O1575*_xlfn.XLOOKUP(K1575,AM:AM,AN:AN)</f>
        <v/>
      </c>
      <c r="Q1575">
        <f>O1575*_xlfn.XLOOKUP(K1575,AM:AM,AO:AO)</f>
        <v/>
      </c>
      <c r="R1575">
        <f>_xlfn.XLOOKUP(E1575,AF:AF,AG:AG)</f>
        <v/>
      </c>
      <c r="S1575">
        <f>_xlfn.XLOOKUP(E1575,AF:AF,AI:AI)</f>
        <v/>
      </c>
      <c r="T1575">
        <f>WEEKNUM(G1575)</f>
        <v/>
      </c>
      <c r="U1575">
        <f>YEAR(G1575)</f>
        <v/>
      </c>
      <c r="V1575" s="117">
        <f>IFERROR(Q1575/N1575,"0")</f>
        <v/>
      </c>
    </row>
    <row r="1576">
      <c r="A1576">
        <f>_xlfn.XLOOKUP(D1576,BN:BN,BO:BO)</f>
        <v/>
      </c>
      <c r="B1576" t="inlineStr">
        <is>
          <t>LLC</t>
        </is>
      </c>
      <c r="C1576" t="n">
        <v>201</v>
      </c>
      <c r="D1576">
        <f>_xlfn.XLOOKUP(C1576,BH:BH,BI:BI)</f>
        <v/>
      </c>
      <c r="E1576" t="n">
        <v>26535</v>
      </c>
      <c r="F1576" t="inlineStr">
        <is>
          <t>Gravity Haus Vail</t>
        </is>
      </c>
      <c r="G1576" s="234" t="n">
        <v>45735</v>
      </c>
      <c r="H1576" s="234" t="n">
        <v>45740</v>
      </c>
      <c r="I1576" t="inlineStr">
        <is>
          <t>HTL</t>
        </is>
      </c>
      <c r="J1576">
        <f>_xlfn.XLOOKUP(I1576,AS:AS,AU:AU)</f>
        <v/>
      </c>
      <c r="K1576" t="inlineStr">
        <is>
          <t>USD</t>
        </is>
      </c>
      <c r="L1576" s="238" t="n">
        <v>3998.77</v>
      </c>
      <c r="M1576">
        <f>L1576*_xlfn.XLOOKUP(K1576,AM:AM,AN:AN)</f>
        <v/>
      </c>
      <c r="N1576">
        <f>L1576*_xlfn.XLOOKUP(K1576,AM:AM,AO:AO)</f>
        <v/>
      </c>
      <c r="O1576" s="238" t="n">
        <v>1443.6</v>
      </c>
      <c r="P1576">
        <f>O1576*_xlfn.XLOOKUP(K1576,AM:AM,AN:AN)</f>
        <v/>
      </c>
      <c r="Q1576">
        <f>O1576*_xlfn.XLOOKUP(K1576,AM:AM,AO:AO)</f>
        <v/>
      </c>
      <c r="R1576">
        <f>_xlfn.XLOOKUP(E1576,AF:AF,AG:AG)</f>
        <v/>
      </c>
      <c r="S1576">
        <f>_xlfn.XLOOKUP(E1576,AF:AF,AI:AI)</f>
        <v/>
      </c>
      <c r="T1576">
        <f>WEEKNUM(G1576)</f>
        <v/>
      </c>
      <c r="U1576">
        <f>YEAR(G1576)</f>
        <v/>
      </c>
      <c r="V1576" s="117">
        <f>IFERROR(Q1576/N1576,"0")</f>
        <v/>
      </c>
    </row>
    <row r="1577">
      <c r="A1577">
        <f>_xlfn.XLOOKUP(D1577,BN:BN,BO:BO)</f>
        <v/>
      </c>
      <c r="B1577" t="inlineStr">
        <is>
          <t>LLC</t>
        </is>
      </c>
      <c r="C1577" t="n">
        <v>202</v>
      </c>
      <c r="D1577">
        <f>_xlfn.XLOOKUP(C1577,BH:BH,BI:BI)</f>
        <v/>
      </c>
      <c r="E1577" t="n">
        <v>24401</v>
      </c>
      <c r="F1577" t="inlineStr">
        <is>
          <t>Servicios y hospedaje en Marruecos</t>
        </is>
      </c>
      <c r="G1577" s="234" t="n">
        <v>45940</v>
      </c>
      <c r="H1577" s="234" t="n">
        <v>45949</v>
      </c>
      <c r="I1577" t="inlineStr">
        <is>
          <t>HTL</t>
        </is>
      </c>
      <c r="J1577">
        <f>_xlfn.XLOOKUP(I1577,AS:AS,AU:AU)</f>
        <v/>
      </c>
      <c r="K1577" t="inlineStr">
        <is>
          <t>USD</t>
        </is>
      </c>
      <c r="L1577" s="238" t="n">
        <v>16671.37</v>
      </c>
      <c r="M1577">
        <f>L1577*_xlfn.XLOOKUP(K1577,AM:AM,AN:AN)</f>
        <v/>
      </c>
      <c r="N1577">
        <f>L1577*_xlfn.XLOOKUP(K1577,AM:AM,AO:AO)</f>
        <v/>
      </c>
      <c r="O1577" s="238" t="n">
        <v>0</v>
      </c>
      <c r="P1577">
        <f>O1577*_xlfn.XLOOKUP(K1577,AM:AM,AN:AN)</f>
        <v/>
      </c>
      <c r="Q1577">
        <f>O1577*_xlfn.XLOOKUP(K1577,AM:AM,AO:AO)</f>
        <v/>
      </c>
      <c r="R1577">
        <f>_xlfn.XLOOKUP(E1577,AF:AF,AG:AG)</f>
        <v/>
      </c>
      <c r="S1577">
        <f>_xlfn.XLOOKUP(E1577,AF:AF,AI:AI)</f>
        <v/>
      </c>
      <c r="T1577">
        <f>WEEKNUM(G1577)</f>
        <v/>
      </c>
      <c r="U1577">
        <f>YEAR(G1577)</f>
        <v/>
      </c>
      <c r="V1577" s="117">
        <f>IFERROR(Q1577/N1577,"0")</f>
        <v/>
      </c>
    </row>
    <row r="1578">
      <c r="A1578">
        <f>_xlfn.XLOOKUP(D1578,BN:BN,BO:BO)</f>
        <v/>
      </c>
      <c r="B1578" t="inlineStr">
        <is>
          <t>LLC</t>
        </is>
      </c>
      <c r="C1578" t="n">
        <v>202</v>
      </c>
      <c r="D1578">
        <f>_xlfn.XLOOKUP(C1578,BH:BH,BI:BI)</f>
        <v/>
      </c>
      <c r="E1578" t="n">
        <v>23921</v>
      </c>
      <c r="F1578" t="inlineStr">
        <is>
          <t>Revisado del Vuelo CDG-RAK-CDG/Gloria Ines</t>
        </is>
      </c>
      <c r="G1578" s="234" t="n">
        <v>45940</v>
      </c>
      <c r="H1578" s="234" t="n">
        <v>45949</v>
      </c>
      <c r="I1578" t="inlineStr">
        <is>
          <t>VLO</t>
        </is>
      </c>
      <c r="J1578">
        <f>_xlfn.XLOOKUP(I1578,AS:AS,AU:AU)</f>
        <v/>
      </c>
      <c r="K1578" t="inlineStr">
        <is>
          <t>USD</t>
        </is>
      </c>
      <c r="L1578" s="238" t="n">
        <v>122.7</v>
      </c>
      <c r="M1578">
        <f>L1578*_xlfn.XLOOKUP(K1578,AM:AM,AN:AN)</f>
        <v/>
      </c>
      <c r="N1578">
        <f>L1578*_xlfn.XLOOKUP(K1578,AM:AM,AO:AO)</f>
        <v/>
      </c>
      <c r="O1578" s="238" t="n">
        <v>0</v>
      </c>
      <c r="P1578">
        <f>O1578*_xlfn.XLOOKUP(K1578,AM:AM,AN:AN)</f>
        <v/>
      </c>
      <c r="Q1578">
        <f>O1578*_xlfn.XLOOKUP(K1578,AM:AM,AO:AO)</f>
        <v/>
      </c>
      <c r="R1578">
        <f>_xlfn.XLOOKUP(E1578,AF:AF,AG:AG)</f>
        <v/>
      </c>
      <c r="S1578">
        <f>_xlfn.XLOOKUP(E1578,AF:AF,AI:AI)</f>
        <v/>
      </c>
      <c r="T1578">
        <f>WEEKNUM(G1578)</f>
        <v/>
      </c>
      <c r="U1578">
        <f>YEAR(G1578)</f>
        <v/>
      </c>
      <c r="V1578" s="117">
        <f>IFERROR(Q1578/N1578,"0")</f>
        <v/>
      </c>
    </row>
    <row r="1579">
      <c r="A1579">
        <f>_xlfn.XLOOKUP(D1579,BN:BN,BO:BO)</f>
        <v/>
      </c>
      <c r="B1579" t="inlineStr">
        <is>
          <t>LLC</t>
        </is>
      </c>
      <c r="C1579" t="n">
        <v>202</v>
      </c>
      <c r="D1579">
        <f>_xlfn.XLOOKUP(C1579,BH:BH,BI:BI)</f>
        <v/>
      </c>
      <c r="E1579" t="n">
        <v>23921</v>
      </c>
      <c r="F1579" t="inlineStr">
        <is>
          <t>Revisado del vuelo CDG-RAK-CDG/Melissa Losada</t>
        </is>
      </c>
      <c r="G1579" s="234" t="n">
        <v>45940</v>
      </c>
      <c r="H1579" s="234" t="n">
        <v>45949</v>
      </c>
      <c r="I1579" t="inlineStr">
        <is>
          <t>VLO</t>
        </is>
      </c>
      <c r="J1579">
        <f>_xlfn.XLOOKUP(I1579,AS:AS,AU:AU)</f>
        <v/>
      </c>
      <c r="K1579" t="inlineStr">
        <is>
          <t>USD</t>
        </is>
      </c>
      <c r="L1579" s="238" t="n">
        <v>122.7</v>
      </c>
      <c r="M1579">
        <f>L1579*_xlfn.XLOOKUP(K1579,AM:AM,AN:AN)</f>
        <v/>
      </c>
      <c r="N1579">
        <f>L1579*_xlfn.XLOOKUP(K1579,AM:AM,AO:AO)</f>
        <v/>
      </c>
      <c r="O1579" s="238" t="n">
        <v>0</v>
      </c>
      <c r="P1579">
        <f>O1579*_xlfn.XLOOKUP(K1579,AM:AM,AN:AN)</f>
        <v/>
      </c>
      <c r="Q1579">
        <f>O1579*_xlfn.XLOOKUP(K1579,AM:AM,AO:AO)</f>
        <v/>
      </c>
      <c r="R1579">
        <f>_xlfn.XLOOKUP(E1579,AF:AF,AG:AG)</f>
        <v/>
      </c>
      <c r="S1579">
        <f>_xlfn.XLOOKUP(E1579,AF:AF,AI:AI)</f>
        <v/>
      </c>
      <c r="T1579">
        <f>WEEKNUM(G1579)</f>
        <v/>
      </c>
      <c r="U1579">
        <f>YEAR(G1579)</f>
        <v/>
      </c>
      <c r="V1579" s="117">
        <f>IFERROR(Q1579/N1579,"0")</f>
        <v/>
      </c>
    </row>
    <row r="1580">
      <c r="A1580">
        <f>_xlfn.XLOOKUP(D1580,BN:BN,BO:BO)</f>
        <v/>
      </c>
      <c r="B1580" t="inlineStr">
        <is>
          <t>LLC</t>
        </is>
      </c>
      <c r="C1580" t="n">
        <v>202</v>
      </c>
      <c r="D1580">
        <f>_xlfn.XLOOKUP(C1580,BH:BH,BI:BI)</f>
        <v/>
      </c>
      <c r="E1580" t="n">
        <v>23921</v>
      </c>
      <c r="F1580" t="inlineStr">
        <is>
          <t>Revisado del vuelo CDG-RAK-CDG/Gloria Losada</t>
        </is>
      </c>
      <c r="G1580" s="234" t="n">
        <v>45940</v>
      </c>
      <c r="H1580" s="234" t="n">
        <v>45949</v>
      </c>
      <c r="I1580" t="inlineStr">
        <is>
          <t>VLO</t>
        </is>
      </c>
      <c r="J1580">
        <f>_xlfn.XLOOKUP(I1580,AS:AS,AU:AU)</f>
        <v/>
      </c>
      <c r="K1580" t="inlineStr">
        <is>
          <t>USD</t>
        </is>
      </c>
      <c r="L1580" s="238" t="n">
        <v>122.7</v>
      </c>
      <c r="M1580">
        <f>L1580*_xlfn.XLOOKUP(K1580,AM:AM,AN:AN)</f>
        <v/>
      </c>
      <c r="N1580">
        <f>L1580*_xlfn.XLOOKUP(K1580,AM:AM,AO:AO)</f>
        <v/>
      </c>
      <c r="O1580" s="238" t="n">
        <v>0</v>
      </c>
      <c r="P1580">
        <f>O1580*_xlfn.XLOOKUP(K1580,AM:AM,AN:AN)</f>
        <v/>
      </c>
      <c r="Q1580">
        <f>O1580*_xlfn.XLOOKUP(K1580,AM:AM,AO:AO)</f>
        <v/>
      </c>
      <c r="R1580">
        <f>_xlfn.XLOOKUP(E1580,AF:AF,AG:AG)</f>
        <v/>
      </c>
      <c r="S1580">
        <f>_xlfn.XLOOKUP(E1580,AF:AF,AI:AI)</f>
        <v/>
      </c>
      <c r="T1580">
        <f>WEEKNUM(G1580)</f>
        <v/>
      </c>
      <c r="U1580">
        <f>YEAR(G1580)</f>
        <v/>
      </c>
      <c r="V1580" s="117">
        <f>IFERROR(Q1580/N1580,"0")</f>
        <v/>
      </c>
    </row>
    <row r="1581">
      <c r="A1581">
        <f>_xlfn.XLOOKUP(D1581,BN:BN,BO:BO)</f>
        <v/>
      </c>
      <c r="B1581" t="inlineStr">
        <is>
          <t>LLC</t>
        </is>
      </c>
      <c r="C1581" t="n">
        <v>202</v>
      </c>
      <c r="D1581">
        <f>_xlfn.XLOOKUP(C1581,BH:BH,BI:BI)</f>
        <v/>
      </c>
      <c r="E1581" t="n">
        <v>23921</v>
      </c>
      <c r="F1581" t="inlineStr">
        <is>
          <t>EMD del revisado del vlo CDG-RAK-CDG/Gloria Ines</t>
        </is>
      </c>
      <c r="G1581" s="234" t="n">
        <v>45940</v>
      </c>
      <c r="H1581" s="234" t="n">
        <v>45949</v>
      </c>
      <c r="I1581" t="inlineStr">
        <is>
          <t>VLO</t>
        </is>
      </c>
      <c r="J1581">
        <f>_xlfn.XLOOKUP(I1581,AS:AS,AU:AU)</f>
        <v/>
      </c>
      <c r="K1581" t="inlineStr">
        <is>
          <t>USD</t>
        </is>
      </c>
      <c r="L1581" s="238" t="n">
        <v>113</v>
      </c>
      <c r="M1581">
        <f>L1581*_xlfn.XLOOKUP(K1581,AM:AM,AN:AN)</f>
        <v/>
      </c>
      <c r="N1581">
        <f>L1581*_xlfn.XLOOKUP(K1581,AM:AM,AO:AO)</f>
        <v/>
      </c>
      <c r="O1581" s="238" t="n">
        <v>0</v>
      </c>
      <c r="P1581">
        <f>O1581*_xlfn.XLOOKUP(K1581,AM:AM,AN:AN)</f>
        <v/>
      </c>
      <c r="Q1581">
        <f>O1581*_xlfn.XLOOKUP(K1581,AM:AM,AO:AO)</f>
        <v/>
      </c>
      <c r="R1581">
        <f>_xlfn.XLOOKUP(E1581,AF:AF,AG:AG)</f>
        <v/>
      </c>
      <c r="S1581">
        <f>_xlfn.XLOOKUP(E1581,AF:AF,AI:AI)</f>
        <v/>
      </c>
      <c r="T1581">
        <f>WEEKNUM(G1581)</f>
        <v/>
      </c>
      <c r="U1581">
        <f>YEAR(G1581)</f>
        <v/>
      </c>
      <c r="V1581" s="117">
        <f>IFERROR(Q1581/N1581,"0")</f>
        <v/>
      </c>
    </row>
    <row r="1582">
      <c r="A1582">
        <f>_xlfn.XLOOKUP(D1582,BN:BN,BO:BO)</f>
        <v/>
      </c>
      <c r="B1582" t="inlineStr">
        <is>
          <t>LLC</t>
        </is>
      </c>
      <c r="C1582" t="n">
        <v>202</v>
      </c>
      <c r="D1582">
        <f>_xlfn.XLOOKUP(C1582,BH:BH,BI:BI)</f>
        <v/>
      </c>
      <c r="E1582" t="n">
        <v>23921</v>
      </c>
      <c r="F1582" t="inlineStr">
        <is>
          <t>EMD del revisado del vuelo CDG-RAK-CDG/Melissa Losada</t>
        </is>
      </c>
      <c r="G1582" s="234" t="n">
        <v>45940</v>
      </c>
      <c r="H1582" s="234" t="n">
        <v>45949</v>
      </c>
      <c r="I1582" t="inlineStr">
        <is>
          <t>VLO</t>
        </is>
      </c>
      <c r="J1582">
        <f>_xlfn.XLOOKUP(I1582,AS:AS,AU:AU)</f>
        <v/>
      </c>
      <c r="K1582" t="inlineStr">
        <is>
          <t>USD</t>
        </is>
      </c>
      <c r="L1582" s="238" t="n">
        <v>113</v>
      </c>
      <c r="M1582">
        <f>L1582*_xlfn.XLOOKUP(K1582,AM:AM,AN:AN)</f>
        <v/>
      </c>
      <c r="N1582">
        <f>L1582*_xlfn.XLOOKUP(K1582,AM:AM,AO:AO)</f>
        <v/>
      </c>
      <c r="O1582" s="238" t="n">
        <v>0</v>
      </c>
      <c r="P1582">
        <f>O1582*_xlfn.XLOOKUP(K1582,AM:AM,AN:AN)</f>
        <v/>
      </c>
      <c r="Q1582">
        <f>O1582*_xlfn.XLOOKUP(K1582,AM:AM,AO:AO)</f>
        <v/>
      </c>
      <c r="R1582">
        <f>_xlfn.XLOOKUP(E1582,AF:AF,AG:AG)</f>
        <v/>
      </c>
      <c r="S1582">
        <f>_xlfn.XLOOKUP(E1582,AF:AF,AI:AI)</f>
        <v/>
      </c>
      <c r="T1582">
        <f>WEEKNUM(G1582)</f>
        <v/>
      </c>
      <c r="U1582">
        <f>YEAR(G1582)</f>
        <v/>
      </c>
      <c r="V1582" s="117">
        <f>IFERROR(Q1582/N1582,"0")</f>
        <v/>
      </c>
    </row>
    <row r="1583">
      <c r="A1583">
        <f>_xlfn.XLOOKUP(D1583,BN:BN,BO:BO)</f>
        <v/>
      </c>
      <c r="B1583" t="inlineStr">
        <is>
          <t>LLC</t>
        </is>
      </c>
      <c r="C1583" t="n">
        <v>202</v>
      </c>
      <c r="D1583">
        <f>_xlfn.XLOOKUP(C1583,BH:BH,BI:BI)</f>
        <v/>
      </c>
      <c r="E1583" t="n">
        <v>23921</v>
      </c>
      <c r="F1583" t="inlineStr">
        <is>
          <t>EMD del Revisado del vlo CDG-RAK-CDG/Gloria Losada</t>
        </is>
      </c>
      <c r="G1583" s="234" t="n">
        <v>45940</v>
      </c>
      <c r="H1583" s="234" t="n">
        <v>45949</v>
      </c>
      <c r="I1583" t="inlineStr">
        <is>
          <t>VLO</t>
        </is>
      </c>
      <c r="J1583">
        <f>_xlfn.XLOOKUP(I1583,AS:AS,AU:AU)</f>
        <v/>
      </c>
      <c r="K1583" t="inlineStr">
        <is>
          <t>USD</t>
        </is>
      </c>
      <c r="L1583" s="238" t="n">
        <v>113</v>
      </c>
      <c r="M1583">
        <f>L1583*_xlfn.XLOOKUP(K1583,AM:AM,AN:AN)</f>
        <v/>
      </c>
      <c r="N1583">
        <f>L1583*_xlfn.XLOOKUP(K1583,AM:AM,AO:AO)</f>
        <v/>
      </c>
      <c r="O1583" s="238" t="n">
        <v>0</v>
      </c>
      <c r="P1583">
        <f>O1583*_xlfn.XLOOKUP(K1583,AM:AM,AN:AN)</f>
        <v/>
      </c>
      <c r="Q1583">
        <f>O1583*_xlfn.XLOOKUP(K1583,AM:AM,AO:AO)</f>
        <v/>
      </c>
      <c r="R1583">
        <f>_xlfn.XLOOKUP(E1583,AF:AF,AG:AG)</f>
        <v/>
      </c>
      <c r="S1583">
        <f>_xlfn.XLOOKUP(E1583,AF:AF,AI:AI)</f>
        <v/>
      </c>
      <c r="T1583">
        <f>WEEKNUM(G1583)</f>
        <v/>
      </c>
      <c r="U1583">
        <f>YEAR(G1583)</f>
        <v/>
      </c>
      <c r="V1583" s="117">
        <f>IFERROR(Q1583/N1583,"0")</f>
        <v/>
      </c>
    </row>
    <row r="1584">
      <c r="A1584">
        <f>_xlfn.XLOOKUP(D1584,BN:BN,BO:BO)</f>
        <v/>
      </c>
      <c r="B1584" t="inlineStr">
        <is>
          <t>LLC</t>
        </is>
      </c>
      <c r="C1584" t="n">
        <v>202</v>
      </c>
      <c r="D1584">
        <f>_xlfn.XLOOKUP(C1584,BH:BH,BI:BI)</f>
        <v/>
      </c>
      <c r="E1584" t="n">
        <v>23921</v>
      </c>
      <c r="F1584" t="inlineStr">
        <is>
          <t>Vuelo MEX-CDG-MEX/Melissa Losada</t>
        </is>
      </c>
      <c r="G1584" s="234" t="n">
        <v>45940</v>
      </c>
      <c r="H1584" s="234" t="n">
        <v>45949</v>
      </c>
      <c r="I1584" t="inlineStr">
        <is>
          <t>VLO</t>
        </is>
      </c>
      <c r="J1584">
        <f>_xlfn.XLOOKUP(I1584,AS:AS,AU:AU)</f>
        <v/>
      </c>
      <c r="K1584" t="inlineStr">
        <is>
          <t>USD</t>
        </is>
      </c>
      <c r="L1584" s="238" t="n">
        <v>4828.93</v>
      </c>
      <c r="M1584">
        <f>L1584*_xlfn.XLOOKUP(K1584,AM:AM,AN:AN)</f>
        <v/>
      </c>
      <c r="N1584">
        <f>L1584*_xlfn.XLOOKUP(K1584,AM:AM,AO:AO)</f>
        <v/>
      </c>
      <c r="O1584" s="238" t="n">
        <v>0</v>
      </c>
      <c r="P1584">
        <f>O1584*_xlfn.XLOOKUP(K1584,AM:AM,AN:AN)</f>
        <v/>
      </c>
      <c r="Q1584">
        <f>O1584*_xlfn.XLOOKUP(K1584,AM:AM,AO:AO)</f>
        <v/>
      </c>
      <c r="R1584">
        <f>_xlfn.XLOOKUP(E1584,AF:AF,AG:AG)</f>
        <v/>
      </c>
      <c r="S1584">
        <f>_xlfn.XLOOKUP(E1584,AF:AF,AI:AI)</f>
        <v/>
      </c>
      <c r="T1584">
        <f>WEEKNUM(G1584)</f>
        <v/>
      </c>
      <c r="U1584">
        <f>YEAR(G1584)</f>
        <v/>
      </c>
      <c r="V1584" s="117">
        <f>IFERROR(Q1584/N1584,"0")</f>
        <v/>
      </c>
    </row>
    <row r="1585">
      <c r="A1585">
        <f>_xlfn.XLOOKUP(D1585,BN:BN,BO:BO)</f>
        <v/>
      </c>
      <c r="B1585" t="inlineStr">
        <is>
          <t>LLC</t>
        </is>
      </c>
      <c r="C1585" t="n">
        <v>202</v>
      </c>
      <c r="D1585">
        <f>_xlfn.XLOOKUP(C1585,BH:BH,BI:BI)</f>
        <v/>
      </c>
      <c r="E1585" t="n">
        <v>23921</v>
      </c>
      <c r="F1585" t="inlineStr">
        <is>
          <t>Vuelo CDG-RAK-CDG/Gloria Ines</t>
        </is>
      </c>
      <c r="G1585" s="234" t="n">
        <v>45940</v>
      </c>
      <c r="H1585" s="234" t="n">
        <v>45949</v>
      </c>
      <c r="I1585" t="inlineStr">
        <is>
          <t>VLO</t>
        </is>
      </c>
      <c r="J1585">
        <f>_xlfn.XLOOKUP(I1585,AS:AS,AU:AU)</f>
        <v/>
      </c>
      <c r="K1585" t="inlineStr">
        <is>
          <t>USD</t>
        </is>
      </c>
      <c r="L1585" s="238" t="n">
        <v>1274.9</v>
      </c>
      <c r="M1585">
        <f>L1585*_xlfn.XLOOKUP(K1585,AM:AM,AN:AN)</f>
        <v/>
      </c>
      <c r="N1585">
        <f>L1585*_xlfn.XLOOKUP(K1585,AM:AM,AO:AO)</f>
        <v/>
      </c>
      <c r="O1585" s="238" t="n">
        <v>0</v>
      </c>
      <c r="P1585">
        <f>O1585*_xlfn.XLOOKUP(K1585,AM:AM,AN:AN)</f>
        <v/>
      </c>
      <c r="Q1585">
        <f>O1585*_xlfn.XLOOKUP(K1585,AM:AM,AO:AO)</f>
        <v/>
      </c>
      <c r="R1585">
        <f>_xlfn.XLOOKUP(E1585,AF:AF,AG:AG)</f>
        <v/>
      </c>
      <c r="S1585">
        <f>_xlfn.XLOOKUP(E1585,AF:AF,AI:AI)</f>
        <v/>
      </c>
      <c r="T1585">
        <f>WEEKNUM(G1585)</f>
        <v/>
      </c>
      <c r="U1585">
        <f>YEAR(G1585)</f>
        <v/>
      </c>
      <c r="V1585" s="117">
        <f>IFERROR(Q1585/N1585,"0")</f>
        <v/>
      </c>
    </row>
    <row r="1586">
      <c r="A1586">
        <f>_xlfn.XLOOKUP(D1586,BN:BN,BO:BO)</f>
        <v/>
      </c>
      <c r="B1586" t="inlineStr">
        <is>
          <t>LLC</t>
        </is>
      </c>
      <c r="C1586" t="n">
        <v>202</v>
      </c>
      <c r="D1586">
        <f>_xlfn.XLOOKUP(C1586,BH:BH,BI:BI)</f>
        <v/>
      </c>
      <c r="E1586" t="n">
        <v>23921</v>
      </c>
      <c r="F1586" t="inlineStr">
        <is>
          <t>Vuelo CDG-RAK-CDG/Melissa Losada</t>
        </is>
      </c>
      <c r="G1586" s="234" t="n">
        <v>45940</v>
      </c>
      <c r="H1586" s="234" t="n">
        <v>45949</v>
      </c>
      <c r="I1586" t="inlineStr">
        <is>
          <t>VLO</t>
        </is>
      </c>
      <c r="J1586">
        <f>_xlfn.XLOOKUP(I1586,AS:AS,AU:AU)</f>
        <v/>
      </c>
      <c r="K1586" t="inlineStr">
        <is>
          <t>USD</t>
        </is>
      </c>
      <c r="L1586" s="238" t="n">
        <v>1274.9</v>
      </c>
      <c r="M1586">
        <f>L1586*_xlfn.XLOOKUP(K1586,AM:AM,AN:AN)</f>
        <v/>
      </c>
      <c r="N1586">
        <f>L1586*_xlfn.XLOOKUP(K1586,AM:AM,AO:AO)</f>
        <v/>
      </c>
      <c r="O1586" s="238" t="n">
        <v>0</v>
      </c>
      <c r="P1586">
        <f>O1586*_xlfn.XLOOKUP(K1586,AM:AM,AN:AN)</f>
        <v/>
      </c>
      <c r="Q1586">
        <f>O1586*_xlfn.XLOOKUP(K1586,AM:AM,AO:AO)</f>
        <v/>
      </c>
      <c r="R1586">
        <f>_xlfn.XLOOKUP(E1586,AF:AF,AG:AG)</f>
        <v/>
      </c>
      <c r="S1586">
        <f>_xlfn.XLOOKUP(E1586,AF:AF,AI:AI)</f>
        <v/>
      </c>
      <c r="T1586">
        <f>WEEKNUM(G1586)</f>
        <v/>
      </c>
      <c r="U1586">
        <f>YEAR(G1586)</f>
        <v/>
      </c>
      <c r="V1586" s="117">
        <f>IFERROR(Q1586/N1586,"0")</f>
        <v/>
      </c>
    </row>
    <row r="1587">
      <c r="A1587">
        <f>_xlfn.XLOOKUP(D1587,BN:BN,BO:BO)</f>
        <v/>
      </c>
      <c r="B1587" t="inlineStr">
        <is>
          <t>LLC</t>
        </is>
      </c>
      <c r="C1587" t="n">
        <v>202</v>
      </c>
      <c r="D1587">
        <f>_xlfn.XLOOKUP(C1587,BH:BH,BI:BI)</f>
        <v/>
      </c>
      <c r="E1587" t="n">
        <v>23921</v>
      </c>
      <c r="F1587" t="inlineStr">
        <is>
          <t>Vuelo CDG-RAK-CDG/Gloria Losada</t>
        </is>
      </c>
      <c r="G1587" s="234" t="n">
        <v>45940</v>
      </c>
      <c r="H1587" s="234" t="n">
        <v>45949</v>
      </c>
      <c r="I1587" t="inlineStr">
        <is>
          <t>VLO</t>
        </is>
      </c>
      <c r="J1587">
        <f>_xlfn.XLOOKUP(I1587,AS:AS,AU:AU)</f>
        <v/>
      </c>
      <c r="K1587" t="inlineStr">
        <is>
          <t>USD</t>
        </is>
      </c>
      <c r="L1587" s="238" t="n">
        <v>1274.9</v>
      </c>
      <c r="M1587">
        <f>L1587*_xlfn.XLOOKUP(K1587,AM:AM,AN:AN)</f>
        <v/>
      </c>
      <c r="N1587">
        <f>L1587*_xlfn.XLOOKUP(K1587,AM:AM,AO:AO)</f>
        <v/>
      </c>
      <c r="O1587" s="238" t="n">
        <v>0</v>
      </c>
      <c r="P1587">
        <f>O1587*_xlfn.XLOOKUP(K1587,AM:AM,AN:AN)</f>
        <v/>
      </c>
      <c r="Q1587">
        <f>O1587*_xlfn.XLOOKUP(K1587,AM:AM,AO:AO)</f>
        <v/>
      </c>
      <c r="R1587">
        <f>_xlfn.XLOOKUP(E1587,AF:AF,AG:AG)</f>
        <v/>
      </c>
      <c r="S1587">
        <f>_xlfn.XLOOKUP(E1587,AF:AF,AI:AI)</f>
        <v/>
      </c>
      <c r="T1587">
        <f>WEEKNUM(G1587)</f>
        <v/>
      </c>
      <c r="U1587">
        <f>YEAR(G1587)</f>
        <v/>
      </c>
      <c r="V1587" s="117">
        <f>IFERROR(Q1587/N1587,"0")</f>
        <v/>
      </c>
    </row>
    <row r="1588">
      <c r="A1588">
        <f>_xlfn.XLOOKUP(D1588,BN:BN,BO:BO)</f>
        <v/>
      </c>
      <c r="B1588" t="inlineStr">
        <is>
          <t>LLC</t>
        </is>
      </c>
      <c r="C1588" t="n">
        <v>202</v>
      </c>
      <c r="D1588">
        <f>_xlfn.XLOOKUP(C1588,BH:BH,BI:BI)</f>
        <v/>
      </c>
      <c r="E1588" t="n">
        <v>28934</v>
      </c>
      <c r="F1588" t="inlineStr">
        <is>
          <t>Revisado vuelo CDG-RAK-CDG/Gloria Losada</t>
        </is>
      </c>
      <c r="G1588" s="234" t="n">
        <v>46038</v>
      </c>
      <c r="H1588" s="234" t="n">
        <v>46078</v>
      </c>
      <c r="I1588" t="inlineStr">
        <is>
          <t>VLO</t>
        </is>
      </c>
      <c r="J1588">
        <f>_xlfn.XLOOKUP(I1588,AS:AS,AU:AU)</f>
        <v/>
      </c>
      <c r="K1588" t="inlineStr">
        <is>
          <t>USD</t>
        </is>
      </c>
      <c r="L1588" s="238" t="n">
        <v>58.4</v>
      </c>
      <c r="M1588">
        <f>L1588*_xlfn.XLOOKUP(K1588,AM:AM,AN:AN)</f>
        <v/>
      </c>
      <c r="N1588">
        <f>L1588*_xlfn.XLOOKUP(K1588,AM:AM,AO:AO)</f>
        <v/>
      </c>
      <c r="O1588" s="238" t="n">
        <v>0</v>
      </c>
      <c r="P1588">
        <f>O1588*_xlfn.XLOOKUP(K1588,AM:AM,AN:AN)</f>
        <v/>
      </c>
      <c r="Q1588">
        <f>O1588*_xlfn.XLOOKUP(K1588,AM:AM,AO:AO)</f>
        <v/>
      </c>
      <c r="R1588">
        <f>_xlfn.XLOOKUP(E1588,AF:AF,AG:AG)</f>
        <v/>
      </c>
      <c r="S1588">
        <f>_xlfn.XLOOKUP(E1588,AF:AF,AI:AI)</f>
        <v/>
      </c>
      <c r="T1588">
        <f>WEEKNUM(G1588)</f>
        <v/>
      </c>
      <c r="U1588">
        <f>YEAR(G1588)</f>
        <v/>
      </c>
      <c r="V1588" s="117">
        <f>IFERROR(Q1588/N1588,"0")</f>
        <v/>
      </c>
    </row>
    <row r="1589">
      <c r="A1589">
        <f>_xlfn.XLOOKUP(D1589,BN:BN,BO:BO)</f>
        <v/>
      </c>
      <c r="B1589" t="inlineStr">
        <is>
          <t>LLC</t>
        </is>
      </c>
      <c r="C1589" t="n">
        <v>202</v>
      </c>
      <c r="D1589">
        <f>_xlfn.XLOOKUP(C1589,BH:BH,BI:BI)</f>
        <v/>
      </c>
      <c r="E1589" t="n">
        <v>28934</v>
      </c>
      <c r="F1589" t="inlineStr">
        <is>
          <t>Revisado vuelo CDG-RAK-CDG/Gloria Losada</t>
        </is>
      </c>
      <c r="G1589" s="234" t="n">
        <v>46038</v>
      </c>
      <c r="H1589" s="234" t="n">
        <v>46078</v>
      </c>
      <c r="I1589" t="inlineStr">
        <is>
          <t>VLO</t>
        </is>
      </c>
      <c r="J1589">
        <f>_xlfn.XLOOKUP(I1589,AS:AS,AU:AU)</f>
        <v/>
      </c>
      <c r="K1589" t="inlineStr">
        <is>
          <t>USD</t>
        </is>
      </c>
      <c r="L1589" s="238" t="n">
        <v>117</v>
      </c>
      <c r="M1589">
        <f>L1589*_xlfn.XLOOKUP(K1589,AM:AM,AN:AN)</f>
        <v/>
      </c>
      <c r="N1589">
        <f>L1589*_xlfn.XLOOKUP(K1589,AM:AM,AO:AO)</f>
        <v/>
      </c>
      <c r="O1589" s="238" t="n">
        <v>0</v>
      </c>
      <c r="P1589">
        <f>O1589*_xlfn.XLOOKUP(K1589,AM:AM,AN:AN)</f>
        <v/>
      </c>
      <c r="Q1589">
        <f>O1589*_xlfn.XLOOKUP(K1589,AM:AM,AO:AO)</f>
        <v/>
      </c>
      <c r="R1589">
        <f>_xlfn.XLOOKUP(E1589,AF:AF,AG:AG)</f>
        <v/>
      </c>
      <c r="S1589">
        <f>_xlfn.XLOOKUP(E1589,AF:AF,AI:AI)</f>
        <v/>
      </c>
      <c r="T1589">
        <f>WEEKNUM(G1589)</f>
        <v/>
      </c>
      <c r="U1589">
        <f>YEAR(G1589)</f>
        <v/>
      </c>
      <c r="V1589" s="117">
        <f>IFERROR(Q1589/N1589,"0")</f>
        <v/>
      </c>
    </row>
    <row r="1590">
      <c r="A1590">
        <f>_xlfn.XLOOKUP(D1590,BN:BN,BO:BO)</f>
        <v/>
      </c>
      <c r="B1590" t="inlineStr">
        <is>
          <t>LLC</t>
        </is>
      </c>
      <c r="C1590" t="n">
        <v>202</v>
      </c>
      <c r="D1590">
        <f>_xlfn.XLOOKUP(C1590,BH:BH,BI:BI)</f>
        <v/>
      </c>
      <c r="E1590" t="n">
        <v>28934</v>
      </c>
      <c r="F1590" t="inlineStr">
        <is>
          <t>Revisado vuelo CDG-RAK-CDG/Gloria Losada</t>
        </is>
      </c>
      <c r="G1590" s="234" t="n">
        <v>46038</v>
      </c>
      <c r="H1590" s="234" t="n">
        <v>46078</v>
      </c>
      <c r="I1590" t="inlineStr">
        <is>
          <t>VLO</t>
        </is>
      </c>
      <c r="J1590">
        <f>_xlfn.XLOOKUP(I1590,AS:AS,AU:AU)</f>
        <v/>
      </c>
      <c r="K1590" t="inlineStr">
        <is>
          <t>USD</t>
        </is>
      </c>
      <c r="L1590" s="238" t="n">
        <v>58.4</v>
      </c>
      <c r="M1590">
        <f>L1590*_xlfn.XLOOKUP(K1590,AM:AM,AN:AN)</f>
        <v/>
      </c>
      <c r="N1590">
        <f>L1590*_xlfn.XLOOKUP(K1590,AM:AM,AO:AO)</f>
        <v/>
      </c>
      <c r="O1590" s="238" t="n">
        <v>0</v>
      </c>
      <c r="P1590">
        <f>O1590*_xlfn.XLOOKUP(K1590,AM:AM,AN:AN)</f>
        <v/>
      </c>
      <c r="Q1590">
        <f>O1590*_xlfn.XLOOKUP(K1590,AM:AM,AO:AO)</f>
        <v/>
      </c>
      <c r="R1590">
        <f>_xlfn.XLOOKUP(E1590,AF:AF,AG:AG)</f>
        <v/>
      </c>
      <c r="S1590">
        <f>_xlfn.XLOOKUP(E1590,AF:AF,AI:AI)</f>
        <v/>
      </c>
      <c r="T1590">
        <f>WEEKNUM(G1590)</f>
        <v/>
      </c>
      <c r="U1590">
        <f>YEAR(G1590)</f>
        <v/>
      </c>
      <c r="V1590" s="117">
        <f>IFERROR(Q1590/N1590,"0")</f>
        <v/>
      </c>
    </row>
    <row r="1591">
      <c r="A1591">
        <f>_xlfn.XLOOKUP(D1591,BN:BN,BO:BO)</f>
        <v/>
      </c>
      <c r="B1591" t="inlineStr">
        <is>
          <t>LLC</t>
        </is>
      </c>
      <c r="C1591" t="n">
        <v>202</v>
      </c>
      <c r="D1591">
        <f>_xlfn.XLOOKUP(C1591,BH:BH,BI:BI)</f>
        <v/>
      </c>
      <c r="E1591" t="n">
        <v>28934</v>
      </c>
      <c r="F1591" t="inlineStr">
        <is>
          <t>Revisado vuelo CDG-RAK-CDG/Gloria Losada</t>
        </is>
      </c>
      <c r="G1591" s="234" t="n">
        <v>46038</v>
      </c>
      <c r="H1591" s="234" t="n">
        <v>46078</v>
      </c>
      <c r="I1591" t="inlineStr">
        <is>
          <t>VLO</t>
        </is>
      </c>
      <c r="J1591">
        <f>_xlfn.XLOOKUP(I1591,AS:AS,AU:AU)</f>
        <v/>
      </c>
      <c r="K1591" t="inlineStr">
        <is>
          <t>USD</t>
        </is>
      </c>
      <c r="L1591" s="238" t="n">
        <v>117</v>
      </c>
      <c r="M1591">
        <f>L1591*_xlfn.XLOOKUP(K1591,AM:AM,AN:AN)</f>
        <v/>
      </c>
      <c r="N1591">
        <f>L1591*_xlfn.XLOOKUP(K1591,AM:AM,AO:AO)</f>
        <v/>
      </c>
      <c r="O1591" s="238" t="n">
        <v>0</v>
      </c>
      <c r="P1591">
        <f>O1591*_xlfn.XLOOKUP(K1591,AM:AM,AN:AN)</f>
        <v/>
      </c>
      <c r="Q1591">
        <f>O1591*_xlfn.XLOOKUP(K1591,AM:AM,AO:AO)</f>
        <v/>
      </c>
      <c r="R1591">
        <f>_xlfn.XLOOKUP(E1591,AF:AF,AG:AG)</f>
        <v/>
      </c>
      <c r="S1591">
        <f>_xlfn.XLOOKUP(E1591,AF:AF,AI:AI)</f>
        <v/>
      </c>
      <c r="T1591">
        <f>WEEKNUM(G1591)</f>
        <v/>
      </c>
      <c r="U1591">
        <f>YEAR(G1591)</f>
        <v/>
      </c>
      <c r="V1591" s="117">
        <f>IFERROR(Q1591/N1591,"0")</f>
        <v/>
      </c>
    </row>
    <row r="1592">
      <c r="A1592">
        <f>_xlfn.XLOOKUP(D1592,BN:BN,BO:BO)</f>
        <v/>
      </c>
      <c r="B1592" t="inlineStr">
        <is>
          <t>LLC</t>
        </is>
      </c>
      <c r="C1592" t="n">
        <v>202</v>
      </c>
      <c r="D1592">
        <f>_xlfn.XLOOKUP(C1592,BH:BH,BI:BI)</f>
        <v/>
      </c>
      <c r="E1592" t="n">
        <v>0</v>
      </c>
      <c r="F1592" t="inlineStr">
        <is>
          <t>Fee de emisión</t>
        </is>
      </c>
      <c r="G1592" s="234" t="n">
        <v>46038</v>
      </c>
      <c r="H1592" s="234" t="n">
        <v>46078</v>
      </c>
      <c r="I1592" t="inlineStr">
        <is>
          <t>HPS</t>
        </is>
      </c>
      <c r="J1592">
        <f>_xlfn.XLOOKUP(I1592,AS:AS,AU:AU)</f>
        <v/>
      </c>
      <c r="K1592" t="inlineStr">
        <is>
          <t>USD</t>
        </is>
      </c>
      <c r="L1592" s="238" t="n">
        <v>70</v>
      </c>
      <c r="M1592">
        <f>L1592*_xlfn.XLOOKUP(K1592,AM:AM,AN:AN)</f>
        <v/>
      </c>
      <c r="N1592">
        <f>L1592*_xlfn.XLOOKUP(K1592,AM:AM,AO:AO)</f>
        <v/>
      </c>
      <c r="O1592" s="238" t="n">
        <v>70</v>
      </c>
      <c r="P1592">
        <f>O1592*_xlfn.XLOOKUP(K1592,AM:AM,AN:AN)</f>
        <v/>
      </c>
      <c r="Q1592">
        <f>O1592*_xlfn.XLOOKUP(K1592,AM:AM,AO:AO)</f>
        <v/>
      </c>
      <c r="R1592">
        <f>_xlfn.XLOOKUP(E1592,AF:AF,AG:AG)</f>
        <v/>
      </c>
      <c r="S1592">
        <f>_xlfn.XLOOKUP(E1592,AF:AF,AI:AI)</f>
        <v/>
      </c>
      <c r="T1592">
        <f>WEEKNUM(G1592)</f>
        <v/>
      </c>
      <c r="U1592">
        <f>YEAR(G1592)</f>
        <v/>
      </c>
      <c r="V1592" s="117">
        <f>IFERROR(Q1592/N1592,"0")</f>
        <v/>
      </c>
    </row>
    <row r="1593">
      <c r="A1593">
        <f>_xlfn.XLOOKUP(D1593,BN:BN,BO:BO)</f>
        <v/>
      </c>
      <c r="B1593" t="inlineStr">
        <is>
          <t>LLC</t>
        </is>
      </c>
      <c r="C1593" t="n">
        <v>202</v>
      </c>
      <c r="D1593">
        <f>_xlfn.XLOOKUP(C1593,BH:BH,BI:BI)</f>
        <v/>
      </c>
      <c r="E1593" t="n">
        <v>28934</v>
      </c>
      <c r="F1593" t="inlineStr">
        <is>
          <t>Revisado vuelo CDG-RAK-CDG/Melissa Losada</t>
        </is>
      </c>
      <c r="G1593" s="234" t="n">
        <v>46038</v>
      </c>
      <c r="H1593" s="234" t="n">
        <v>46078</v>
      </c>
      <c r="I1593" t="inlineStr">
        <is>
          <t>VLO</t>
        </is>
      </c>
      <c r="J1593">
        <f>_xlfn.XLOOKUP(I1593,AS:AS,AU:AU)</f>
        <v/>
      </c>
      <c r="K1593" t="inlineStr">
        <is>
          <t>USD</t>
        </is>
      </c>
      <c r="L1593" s="238" t="n">
        <v>58.4</v>
      </c>
      <c r="M1593">
        <f>L1593*_xlfn.XLOOKUP(K1593,AM:AM,AN:AN)</f>
        <v/>
      </c>
      <c r="N1593">
        <f>L1593*_xlfn.XLOOKUP(K1593,AM:AM,AO:AO)</f>
        <v/>
      </c>
      <c r="O1593" s="238" t="n">
        <v>0</v>
      </c>
      <c r="P1593">
        <f>O1593*_xlfn.XLOOKUP(K1593,AM:AM,AN:AN)</f>
        <v/>
      </c>
      <c r="Q1593">
        <f>O1593*_xlfn.XLOOKUP(K1593,AM:AM,AO:AO)</f>
        <v/>
      </c>
      <c r="R1593">
        <f>_xlfn.XLOOKUP(E1593,AF:AF,AG:AG)</f>
        <v/>
      </c>
      <c r="S1593">
        <f>_xlfn.XLOOKUP(E1593,AF:AF,AI:AI)</f>
        <v/>
      </c>
      <c r="T1593">
        <f>WEEKNUM(G1593)</f>
        <v/>
      </c>
      <c r="U1593">
        <f>YEAR(G1593)</f>
        <v/>
      </c>
      <c r="V1593" s="117">
        <f>IFERROR(Q1593/N1593,"0")</f>
        <v/>
      </c>
    </row>
    <row r="1594">
      <c r="A1594">
        <f>_xlfn.XLOOKUP(D1594,BN:BN,BO:BO)</f>
        <v/>
      </c>
      <c r="B1594" t="inlineStr">
        <is>
          <t>LLC</t>
        </is>
      </c>
      <c r="C1594" t="n">
        <v>202</v>
      </c>
      <c r="D1594">
        <f>_xlfn.XLOOKUP(C1594,BH:BH,BI:BI)</f>
        <v/>
      </c>
      <c r="E1594" t="n">
        <v>28934</v>
      </c>
      <c r="F1594" t="inlineStr">
        <is>
          <t>Revisado vuelo CDG-RAK-CDG/Melissa Losada</t>
        </is>
      </c>
      <c r="G1594" s="234" t="n">
        <v>46038</v>
      </c>
      <c r="H1594" s="234" t="n">
        <v>46078</v>
      </c>
      <c r="I1594" t="inlineStr">
        <is>
          <t>VLO</t>
        </is>
      </c>
      <c r="J1594">
        <f>_xlfn.XLOOKUP(I1594,AS:AS,AU:AU)</f>
        <v/>
      </c>
      <c r="K1594" t="inlineStr">
        <is>
          <t>USD</t>
        </is>
      </c>
      <c r="L1594" s="238" t="n">
        <v>117</v>
      </c>
      <c r="M1594">
        <f>L1594*_xlfn.XLOOKUP(K1594,AM:AM,AN:AN)</f>
        <v/>
      </c>
      <c r="N1594">
        <f>L1594*_xlfn.XLOOKUP(K1594,AM:AM,AO:AO)</f>
        <v/>
      </c>
      <c r="O1594" s="238" t="n">
        <v>0</v>
      </c>
      <c r="P1594">
        <f>O1594*_xlfn.XLOOKUP(K1594,AM:AM,AN:AN)</f>
        <v/>
      </c>
      <c r="Q1594">
        <f>O1594*_xlfn.XLOOKUP(K1594,AM:AM,AO:AO)</f>
        <v/>
      </c>
      <c r="R1594">
        <f>_xlfn.XLOOKUP(E1594,AF:AF,AG:AG)</f>
        <v/>
      </c>
      <c r="S1594">
        <f>_xlfn.XLOOKUP(E1594,AF:AF,AI:AI)</f>
        <v/>
      </c>
      <c r="T1594">
        <f>WEEKNUM(G1594)</f>
        <v/>
      </c>
      <c r="U1594">
        <f>YEAR(G1594)</f>
        <v/>
      </c>
      <c r="V1594" s="117">
        <f>IFERROR(Q1594/N1594,"0")</f>
        <v/>
      </c>
    </row>
    <row r="1595">
      <c r="A1595">
        <f>_xlfn.XLOOKUP(D1595,BN:BN,BO:BO)</f>
        <v/>
      </c>
      <c r="B1595" t="inlineStr">
        <is>
          <t>LLC</t>
        </is>
      </c>
      <c r="C1595" t="n">
        <v>202</v>
      </c>
      <c r="D1595">
        <f>_xlfn.XLOOKUP(C1595,BH:BH,BI:BI)</f>
        <v/>
      </c>
      <c r="E1595" t="n">
        <v>0</v>
      </c>
      <c r="F1595" t="inlineStr">
        <is>
          <t>Fee de emisión</t>
        </is>
      </c>
      <c r="G1595" s="234" t="n">
        <v>46038</v>
      </c>
      <c r="H1595" s="234" t="n">
        <v>46078</v>
      </c>
      <c r="I1595" t="inlineStr">
        <is>
          <t>HPS</t>
        </is>
      </c>
      <c r="J1595">
        <f>_xlfn.XLOOKUP(I1595,AS:AS,AU:AU)</f>
        <v/>
      </c>
      <c r="K1595" t="inlineStr">
        <is>
          <t>USD</t>
        </is>
      </c>
      <c r="L1595" s="238" t="n">
        <v>35</v>
      </c>
      <c r="M1595">
        <f>L1595*_xlfn.XLOOKUP(K1595,AM:AM,AN:AN)</f>
        <v/>
      </c>
      <c r="N1595">
        <f>L1595*_xlfn.XLOOKUP(K1595,AM:AM,AO:AO)</f>
        <v/>
      </c>
      <c r="O1595" s="238" t="n">
        <v>35</v>
      </c>
      <c r="P1595">
        <f>O1595*_xlfn.XLOOKUP(K1595,AM:AM,AN:AN)</f>
        <v/>
      </c>
      <c r="Q1595">
        <f>O1595*_xlfn.XLOOKUP(K1595,AM:AM,AO:AO)</f>
        <v/>
      </c>
      <c r="R1595">
        <f>_xlfn.XLOOKUP(E1595,AF:AF,AG:AG)</f>
        <v/>
      </c>
      <c r="S1595">
        <f>_xlfn.XLOOKUP(E1595,AF:AF,AI:AI)</f>
        <v/>
      </c>
      <c r="T1595">
        <f>WEEKNUM(G1595)</f>
        <v/>
      </c>
      <c r="U1595">
        <f>YEAR(G1595)</f>
        <v/>
      </c>
      <c r="V1595" s="117">
        <f>IFERROR(Q1595/N1595,"0")</f>
        <v/>
      </c>
    </row>
    <row r="1596">
      <c r="A1596">
        <f>_xlfn.XLOOKUP(D1596,BN:BN,BO:BO)</f>
        <v/>
      </c>
      <c r="B1596" t="inlineStr">
        <is>
          <t>LLC</t>
        </is>
      </c>
      <c r="C1596" t="n">
        <v>202</v>
      </c>
      <c r="D1596">
        <f>_xlfn.XLOOKUP(C1596,BH:BH,BI:BI)</f>
        <v/>
      </c>
      <c r="E1596" t="n">
        <v>28934</v>
      </c>
      <c r="F1596" t="inlineStr">
        <is>
          <t>LOSADA ANGEL MELISSA</t>
        </is>
      </c>
      <c r="G1596" s="234" t="n">
        <v>46063</v>
      </c>
      <c r="H1596" s="234" t="n">
        <v>46072</v>
      </c>
      <c r="I1596" t="inlineStr">
        <is>
          <t>VLO</t>
        </is>
      </c>
      <c r="J1596">
        <f>_xlfn.XLOOKUP(I1596,AS:AS,AU:AU)</f>
        <v/>
      </c>
      <c r="K1596" t="inlineStr">
        <is>
          <t>USD</t>
        </is>
      </c>
      <c r="L1596" s="238" t="n">
        <v>777.01</v>
      </c>
      <c r="M1596">
        <f>L1596*_xlfn.XLOOKUP(K1596,AM:AM,AN:AN)</f>
        <v/>
      </c>
      <c r="N1596">
        <f>L1596*_xlfn.XLOOKUP(K1596,AM:AM,AO:AO)</f>
        <v/>
      </c>
      <c r="O1596" s="238" t="n">
        <v>0</v>
      </c>
      <c r="P1596">
        <f>O1596*_xlfn.XLOOKUP(K1596,AM:AM,AN:AN)</f>
        <v/>
      </c>
      <c r="Q1596">
        <f>O1596*_xlfn.XLOOKUP(K1596,AM:AM,AO:AO)</f>
        <v/>
      </c>
      <c r="R1596">
        <f>_xlfn.XLOOKUP(E1596,AF:AF,AG:AG)</f>
        <v/>
      </c>
      <c r="S1596">
        <f>_xlfn.XLOOKUP(E1596,AF:AF,AI:AI)</f>
        <v/>
      </c>
      <c r="T1596">
        <f>WEEKNUM(G1596)</f>
        <v/>
      </c>
      <c r="U1596">
        <f>YEAR(G1596)</f>
        <v/>
      </c>
      <c r="V1596" s="117">
        <f>IFERROR(Q1596/N1596,"0")</f>
        <v/>
      </c>
    </row>
    <row r="1597">
      <c r="A1597">
        <f>_xlfn.XLOOKUP(D1597,BN:BN,BO:BO)</f>
        <v/>
      </c>
      <c r="B1597" t="inlineStr">
        <is>
          <t>LLC</t>
        </is>
      </c>
      <c r="C1597" t="n">
        <v>202</v>
      </c>
      <c r="D1597">
        <f>_xlfn.XLOOKUP(C1597,BH:BH,BI:BI)</f>
        <v/>
      </c>
      <c r="E1597" t="n">
        <v>28934</v>
      </c>
      <c r="F1597" t="inlineStr">
        <is>
          <t>LOSADA ANGEL MELISSA</t>
        </is>
      </c>
      <c r="G1597" s="234" t="n">
        <v>46063</v>
      </c>
      <c r="H1597" s="234" t="n">
        <v>46072</v>
      </c>
      <c r="I1597" t="inlineStr">
        <is>
          <t>VLO</t>
        </is>
      </c>
      <c r="J1597">
        <f>_xlfn.XLOOKUP(I1597,AS:AS,AU:AU)</f>
        <v/>
      </c>
      <c r="K1597" t="inlineStr">
        <is>
          <t>USD</t>
        </is>
      </c>
      <c r="L1597" s="238" t="n">
        <v>200</v>
      </c>
      <c r="M1597">
        <f>L1597*_xlfn.XLOOKUP(K1597,AM:AM,AN:AN)</f>
        <v/>
      </c>
      <c r="N1597">
        <f>L1597*_xlfn.XLOOKUP(K1597,AM:AM,AO:AO)</f>
        <v/>
      </c>
      <c r="O1597" s="238" t="n">
        <v>0</v>
      </c>
      <c r="P1597">
        <f>O1597*_xlfn.XLOOKUP(K1597,AM:AM,AN:AN)</f>
        <v/>
      </c>
      <c r="Q1597">
        <f>O1597*_xlfn.XLOOKUP(K1597,AM:AM,AO:AO)</f>
        <v/>
      </c>
      <c r="R1597">
        <f>_xlfn.XLOOKUP(E1597,AF:AF,AG:AG)</f>
        <v/>
      </c>
      <c r="S1597">
        <f>_xlfn.XLOOKUP(E1597,AF:AF,AI:AI)</f>
        <v/>
      </c>
      <c r="T1597">
        <f>WEEKNUM(G1597)</f>
        <v/>
      </c>
      <c r="U1597">
        <f>YEAR(G1597)</f>
        <v/>
      </c>
      <c r="V1597" s="117">
        <f>IFERROR(Q1597/N1597,"0")</f>
        <v/>
      </c>
    </row>
    <row r="1598">
      <c r="A1598">
        <f>_xlfn.XLOOKUP(D1598,BN:BN,BO:BO)</f>
        <v/>
      </c>
      <c r="B1598" t="inlineStr">
        <is>
          <t>LLC</t>
        </is>
      </c>
      <c r="C1598" t="n">
        <v>202</v>
      </c>
      <c r="D1598">
        <f>_xlfn.XLOOKUP(C1598,BH:BH,BI:BI)</f>
        <v/>
      </c>
      <c r="E1598" t="n">
        <v>0</v>
      </c>
      <c r="F1598" t="inlineStr">
        <is>
          <t>Sobrecomisión</t>
        </is>
      </c>
      <c r="G1598" s="234" t="n">
        <v>45940</v>
      </c>
      <c r="H1598" s="234" t="n">
        <v>46078</v>
      </c>
      <c r="I1598" t="inlineStr">
        <is>
          <t>HPS</t>
        </is>
      </c>
      <c r="J1598">
        <f>_xlfn.XLOOKUP(I1598,AS:AS,AU:AU)</f>
        <v/>
      </c>
      <c r="K1598" t="inlineStr">
        <is>
          <t>USD</t>
        </is>
      </c>
      <c r="L1598" s="238" t="n">
        <v>4050.63</v>
      </c>
      <c r="M1598">
        <f>L1598*_xlfn.XLOOKUP(K1598,AM:AM,AN:AN)</f>
        <v/>
      </c>
      <c r="N1598">
        <f>L1598*_xlfn.XLOOKUP(K1598,AM:AM,AO:AO)</f>
        <v/>
      </c>
      <c r="O1598" s="238" t="n">
        <v>4050.63</v>
      </c>
      <c r="P1598">
        <f>O1598*_xlfn.XLOOKUP(K1598,AM:AM,AN:AN)</f>
        <v/>
      </c>
      <c r="Q1598">
        <f>O1598*_xlfn.XLOOKUP(K1598,AM:AM,AO:AO)</f>
        <v/>
      </c>
      <c r="R1598">
        <f>_xlfn.XLOOKUP(E1598,AF:AF,AG:AG)</f>
        <v/>
      </c>
      <c r="S1598">
        <f>_xlfn.XLOOKUP(E1598,AF:AF,AI:AI)</f>
        <v/>
      </c>
      <c r="T1598">
        <f>WEEKNUM(G1598)</f>
        <v/>
      </c>
      <c r="U1598">
        <f>YEAR(G1598)</f>
        <v/>
      </c>
      <c r="V1598" s="117">
        <f>IFERROR(Q1598/N1598,"0")</f>
        <v/>
      </c>
    </row>
    <row r="1599">
      <c r="A1599">
        <f>_xlfn.XLOOKUP(D1599,BN:BN,BO:BO)</f>
        <v/>
      </c>
      <c r="B1599" t="inlineStr">
        <is>
          <t>LLC</t>
        </is>
      </c>
      <c r="C1599" t="n">
        <v>203</v>
      </c>
      <c r="D1599">
        <f>_xlfn.XLOOKUP(C1599,BH:BH,BI:BI)</f>
        <v/>
      </c>
      <c r="E1599" t="n">
        <v>23590</v>
      </c>
      <c r="F1599" t="inlineStr">
        <is>
          <t>VUELO MEX - SFO</t>
        </is>
      </c>
      <c r="G1599" s="234" t="n">
        <v>45798</v>
      </c>
      <c r="H1599" s="234" t="n">
        <v>45803</v>
      </c>
      <c r="I1599" t="inlineStr">
        <is>
          <t>VLO</t>
        </is>
      </c>
      <c r="J1599">
        <f>_xlfn.XLOOKUP(I1599,AS:AS,AU:AU)</f>
        <v/>
      </c>
      <c r="K1599" t="inlineStr">
        <is>
          <t>USD</t>
        </is>
      </c>
      <c r="L1599" s="238" t="n">
        <v>2433.2</v>
      </c>
      <c r="M1599">
        <f>L1599*_xlfn.XLOOKUP(K1599,AM:AM,AN:AN)</f>
        <v/>
      </c>
      <c r="N1599">
        <f>L1599*_xlfn.XLOOKUP(K1599,AM:AM,AO:AO)</f>
        <v/>
      </c>
      <c r="O1599" s="238" t="n">
        <v>19.7</v>
      </c>
      <c r="P1599">
        <f>O1599*_xlfn.XLOOKUP(K1599,AM:AM,AN:AN)</f>
        <v/>
      </c>
      <c r="Q1599">
        <f>O1599*_xlfn.XLOOKUP(K1599,AM:AM,AO:AO)</f>
        <v/>
      </c>
      <c r="R1599">
        <f>_xlfn.XLOOKUP(E1599,AF:AF,AG:AG)</f>
        <v/>
      </c>
      <c r="S1599">
        <f>_xlfn.XLOOKUP(E1599,AF:AF,AI:AI)</f>
        <v/>
      </c>
      <c r="T1599">
        <f>WEEKNUM(G1599)</f>
        <v/>
      </c>
      <c r="U1599">
        <f>YEAR(G1599)</f>
        <v/>
      </c>
      <c r="V1599" s="117">
        <f>IFERROR(Q1599/N1599,"0")</f>
        <v/>
      </c>
    </row>
    <row r="1600">
      <c r="A1600">
        <f>_xlfn.XLOOKUP(D1600,BN:BN,BO:BO)</f>
        <v/>
      </c>
      <c r="B1600" t="inlineStr">
        <is>
          <t>LLC</t>
        </is>
      </c>
      <c r="C1600" t="n">
        <v>203</v>
      </c>
      <c r="D1600">
        <f>_xlfn.XLOOKUP(C1600,BH:BH,BI:BI)</f>
        <v/>
      </c>
      <c r="E1600" t="n">
        <v>0</v>
      </c>
      <c r="F1600" t="inlineStr">
        <is>
          <t>FEES VUELOS</t>
        </is>
      </c>
      <c r="G1600" s="234" t="n">
        <v>45798</v>
      </c>
      <c r="H1600" s="234" t="n">
        <v>45803</v>
      </c>
      <c r="I1600" t="inlineStr">
        <is>
          <t>HPS</t>
        </is>
      </c>
      <c r="J1600">
        <f>_xlfn.XLOOKUP(I1600,AS:AS,AU:AU)</f>
        <v/>
      </c>
      <c r="K1600" t="inlineStr">
        <is>
          <t>USD</t>
        </is>
      </c>
      <c r="L1600" s="238" t="n">
        <v>70</v>
      </c>
      <c r="M1600">
        <f>L1600*_xlfn.XLOOKUP(K1600,AM:AM,AN:AN)</f>
        <v/>
      </c>
      <c r="N1600">
        <f>L1600*_xlfn.XLOOKUP(K1600,AM:AM,AO:AO)</f>
        <v/>
      </c>
      <c r="O1600" s="238" t="n">
        <v>70</v>
      </c>
      <c r="P1600">
        <f>O1600*_xlfn.XLOOKUP(K1600,AM:AM,AN:AN)</f>
        <v/>
      </c>
      <c r="Q1600">
        <f>O1600*_xlfn.XLOOKUP(K1600,AM:AM,AO:AO)</f>
        <v/>
      </c>
      <c r="R1600">
        <f>_xlfn.XLOOKUP(E1600,AF:AF,AG:AG)</f>
        <v/>
      </c>
      <c r="S1600">
        <f>_xlfn.XLOOKUP(E1600,AF:AF,AI:AI)</f>
        <v/>
      </c>
      <c r="T1600">
        <f>WEEKNUM(G1600)</f>
        <v/>
      </c>
      <c r="U1600">
        <f>YEAR(G1600)</f>
        <v/>
      </c>
      <c r="V1600" s="117">
        <f>IFERROR(Q1600/N1600,"0")</f>
        <v/>
      </c>
    </row>
    <row r="1601">
      <c r="A1601">
        <f>_xlfn.XLOOKUP(D1601,BN:BN,BO:BO)</f>
        <v/>
      </c>
      <c r="B1601" t="inlineStr">
        <is>
          <t>LLC</t>
        </is>
      </c>
      <c r="C1601" t="n">
        <v>203</v>
      </c>
      <c r="D1601">
        <f>_xlfn.XLOOKUP(C1601,BH:BH,BI:BI)</f>
        <v/>
      </c>
      <c r="E1601" t="n">
        <v>26554</v>
      </c>
      <c r="F1601" t="inlineStr">
        <is>
          <t>FS SAN FRANCISCO EMBARCADERO</t>
        </is>
      </c>
      <c r="G1601" s="234" t="n">
        <v>45798</v>
      </c>
      <c r="H1601" s="234" t="n">
        <v>45799</v>
      </c>
      <c r="I1601" t="inlineStr">
        <is>
          <t>HTL</t>
        </is>
      </c>
      <c r="J1601">
        <f>_xlfn.XLOOKUP(I1601,AS:AS,AU:AU)</f>
        <v/>
      </c>
      <c r="K1601" t="inlineStr">
        <is>
          <t>USD</t>
        </is>
      </c>
      <c r="L1601" s="238" t="n">
        <v>1612.44</v>
      </c>
      <c r="M1601">
        <f>L1601*_xlfn.XLOOKUP(K1601,AM:AM,AN:AN)</f>
        <v/>
      </c>
      <c r="N1601">
        <f>L1601*_xlfn.XLOOKUP(K1601,AM:AM,AO:AO)</f>
        <v/>
      </c>
      <c r="O1601" s="238" t="n">
        <v>137</v>
      </c>
      <c r="P1601">
        <f>O1601*_xlfn.XLOOKUP(K1601,AM:AM,AN:AN)</f>
        <v/>
      </c>
      <c r="Q1601">
        <f>O1601*_xlfn.XLOOKUP(K1601,AM:AM,AO:AO)</f>
        <v/>
      </c>
      <c r="R1601">
        <f>_xlfn.XLOOKUP(E1601,AF:AF,AG:AG)</f>
        <v/>
      </c>
      <c r="S1601">
        <f>_xlfn.XLOOKUP(E1601,AF:AF,AI:AI)</f>
        <v/>
      </c>
      <c r="T1601">
        <f>WEEKNUM(G1601)</f>
        <v/>
      </c>
      <c r="U1601">
        <f>YEAR(G1601)</f>
        <v/>
      </c>
      <c r="V1601" s="117">
        <f>IFERROR(Q1601/N1601,"0")</f>
        <v/>
      </c>
    </row>
    <row r="1602">
      <c r="A1602">
        <f>_xlfn.XLOOKUP(D1602,BN:BN,BO:BO)</f>
        <v/>
      </c>
      <c r="B1602" t="inlineStr">
        <is>
          <t>LLC</t>
        </is>
      </c>
      <c r="C1602" t="n">
        <v>204</v>
      </c>
      <c r="D1602">
        <f>_xlfn.XLOOKUP(C1602,BH:BH,BI:BI)</f>
        <v/>
      </c>
      <c r="E1602" t="n">
        <v>25446</v>
      </c>
      <c r="F1602" t="inlineStr">
        <is>
          <t>Pago de hospedaje</t>
        </is>
      </c>
      <c r="G1602" s="234" t="n">
        <v>45822</v>
      </c>
      <c r="H1602" s="234" t="n">
        <v>45822</v>
      </c>
      <c r="I1602" t="inlineStr">
        <is>
          <t>HTL</t>
        </is>
      </c>
      <c r="J1602">
        <f>_xlfn.XLOOKUP(I1602,AS:AS,AU:AU)</f>
        <v/>
      </c>
      <c r="K1602" t="inlineStr">
        <is>
          <t>EUR</t>
        </is>
      </c>
      <c r="L1602" s="238" t="n">
        <v>113650.44</v>
      </c>
      <c r="M1602">
        <f>L1602*_xlfn.XLOOKUP(K1602,AM:AM,AN:AN)</f>
        <v/>
      </c>
      <c r="N1602">
        <f>L1602*_xlfn.XLOOKUP(K1602,AM:AM,AO:AO)</f>
        <v/>
      </c>
      <c r="O1602" s="238" t="n">
        <v>9415</v>
      </c>
      <c r="P1602">
        <f>O1602*_xlfn.XLOOKUP(K1602,AM:AM,AN:AN)</f>
        <v/>
      </c>
      <c r="Q1602">
        <f>O1602*_xlfn.XLOOKUP(K1602,AM:AM,AO:AO)</f>
        <v/>
      </c>
      <c r="R1602">
        <f>_xlfn.XLOOKUP(E1602,AF:AF,AG:AG)</f>
        <v/>
      </c>
      <c r="S1602">
        <f>_xlfn.XLOOKUP(E1602,AF:AF,AI:AI)</f>
        <v/>
      </c>
      <c r="T1602">
        <f>WEEKNUM(G1602)</f>
        <v/>
      </c>
      <c r="U1602">
        <f>YEAR(G1602)</f>
        <v/>
      </c>
      <c r="V1602" s="117">
        <f>IFERROR(Q1602/N1602,"0")</f>
        <v/>
      </c>
    </row>
    <row r="1603">
      <c r="A1603">
        <f>_xlfn.XLOOKUP(D1603,BN:BN,BO:BO)</f>
        <v/>
      </c>
      <c r="B1603" t="inlineStr">
        <is>
          <t>LLC</t>
        </is>
      </c>
      <c r="C1603" t="n">
        <v>204</v>
      </c>
      <c r="D1603">
        <f>_xlfn.XLOOKUP(C1603,BH:BH,BI:BI)</f>
        <v/>
      </c>
      <c r="E1603" t="n">
        <v>25780</v>
      </c>
      <c r="F1603" t="inlineStr">
        <is>
          <t>Traslado</t>
        </is>
      </c>
      <c r="G1603" s="234" t="n">
        <v>45822</v>
      </c>
      <c r="H1603" s="234" t="n">
        <v>45822</v>
      </c>
      <c r="I1603" t="inlineStr">
        <is>
          <t>TRF</t>
        </is>
      </c>
      <c r="J1603">
        <f>_xlfn.XLOOKUP(I1603,AS:AS,AU:AU)</f>
        <v/>
      </c>
      <c r="K1603" t="inlineStr">
        <is>
          <t>EUR</t>
        </is>
      </c>
      <c r="L1603" s="238" t="n">
        <v>220</v>
      </c>
      <c r="M1603">
        <f>L1603*_xlfn.XLOOKUP(K1603,AM:AM,AN:AN)</f>
        <v/>
      </c>
      <c r="N1603">
        <f>L1603*_xlfn.XLOOKUP(K1603,AM:AM,AO:AO)</f>
        <v/>
      </c>
      <c r="O1603" s="238" t="n">
        <v>33</v>
      </c>
      <c r="P1603">
        <f>O1603*_xlfn.XLOOKUP(K1603,AM:AM,AN:AN)</f>
        <v/>
      </c>
      <c r="Q1603">
        <f>O1603*_xlfn.XLOOKUP(K1603,AM:AM,AO:AO)</f>
        <v/>
      </c>
      <c r="R1603">
        <f>_xlfn.XLOOKUP(E1603,AF:AF,AG:AG)</f>
        <v/>
      </c>
      <c r="S1603">
        <f>_xlfn.XLOOKUP(E1603,AF:AF,AI:AI)</f>
        <v/>
      </c>
      <c r="T1603">
        <f>WEEKNUM(G1603)</f>
        <v/>
      </c>
      <c r="U1603">
        <f>YEAR(G1603)</f>
        <v/>
      </c>
      <c r="V1603" s="117">
        <f>IFERROR(Q1603/N1603,"0")</f>
        <v/>
      </c>
    </row>
    <row r="1604">
      <c r="A1604">
        <f>_xlfn.XLOOKUP(D1604,BN:BN,BO:BO)</f>
        <v/>
      </c>
      <c r="B1604" t="inlineStr">
        <is>
          <t>LLC</t>
        </is>
      </c>
      <c r="C1604" t="n">
        <v>204</v>
      </c>
      <c r="D1604">
        <f>_xlfn.XLOOKUP(C1604,BH:BH,BI:BI)</f>
        <v/>
      </c>
      <c r="E1604" t="n">
        <v>25780</v>
      </c>
      <c r="F1604" t="inlineStr">
        <is>
          <t>Traslado</t>
        </is>
      </c>
      <c r="G1604" s="234" t="n">
        <v>45822</v>
      </c>
      <c r="H1604" s="234" t="n">
        <v>45822</v>
      </c>
      <c r="I1604" t="inlineStr">
        <is>
          <t>TRF</t>
        </is>
      </c>
      <c r="J1604">
        <f>_xlfn.XLOOKUP(I1604,AS:AS,AU:AU)</f>
        <v/>
      </c>
      <c r="K1604" t="inlineStr">
        <is>
          <t>EUR</t>
        </is>
      </c>
      <c r="L1604" s="238" t="n">
        <v>6395</v>
      </c>
      <c r="M1604">
        <f>L1604*_xlfn.XLOOKUP(K1604,AM:AM,AN:AN)</f>
        <v/>
      </c>
      <c r="N1604">
        <f>L1604*_xlfn.XLOOKUP(K1604,AM:AM,AO:AO)</f>
        <v/>
      </c>
      <c r="O1604" s="238" t="n">
        <v>959.25</v>
      </c>
      <c r="P1604">
        <f>O1604*_xlfn.XLOOKUP(K1604,AM:AM,AN:AN)</f>
        <v/>
      </c>
      <c r="Q1604">
        <f>O1604*_xlfn.XLOOKUP(K1604,AM:AM,AO:AO)</f>
        <v/>
      </c>
      <c r="R1604">
        <f>_xlfn.XLOOKUP(E1604,AF:AF,AG:AG)</f>
        <v/>
      </c>
      <c r="S1604">
        <f>_xlfn.XLOOKUP(E1604,AF:AF,AI:AI)</f>
        <v/>
      </c>
      <c r="T1604">
        <f>WEEKNUM(G1604)</f>
        <v/>
      </c>
      <c r="U1604">
        <f>YEAR(G1604)</f>
        <v/>
      </c>
      <c r="V1604" s="117">
        <f>IFERROR(Q1604/N1604,"0")</f>
        <v/>
      </c>
    </row>
    <row r="1605">
      <c r="A1605">
        <f>_xlfn.XLOOKUP(D1605,BN:BN,BO:BO)</f>
        <v/>
      </c>
      <c r="B1605" t="inlineStr">
        <is>
          <t>LLC</t>
        </is>
      </c>
      <c r="C1605" t="n">
        <v>204</v>
      </c>
      <c r="D1605">
        <f>_xlfn.XLOOKUP(C1605,BH:BH,BI:BI)</f>
        <v/>
      </c>
      <c r="E1605" t="n">
        <v>0</v>
      </c>
      <c r="F1605" t="inlineStr">
        <is>
          <t>Sobrecomisión</t>
        </is>
      </c>
      <c r="G1605" s="234" t="n">
        <v>45822</v>
      </c>
      <c r="H1605" s="234" t="n">
        <v>45822</v>
      </c>
      <c r="I1605" t="inlineStr">
        <is>
          <t>HPS</t>
        </is>
      </c>
      <c r="J1605">
        <f>_xlfn.XLOOKUP(I1605,AS:AS,AU:AU)</f>
        <v/>
      </c>
      <c r="K1605" t="inlineStr">
        <is>
          <t>EUR</t>
        </is>
      </c>
      <c r="L1605" s="238" t="n">
        <v>700.37</v>
      </c>
      <c r="M1605">
        <f>L1605*_xlfn.XLOOKUP(K1605,AM:AM,AN:AN)</f>
        <v/>
      </c>
      <c r="N1605">
        <f>L1605*_xlfn.XLOOKUP(K1605,AM:AM,AO:AO)</f>
        <v/>
      </c>
      <c r="O1605" s="238" t="n">
        <v>700.37</v>
      </c>
      <c r="P1605">
        <f>O1605*_xlfn.XLOOKUP(K1605,AM:AM,AN:AN)</f>
        <v/>
      </c>
      <c r="Q1605">
        <f>O1605*_xlfn.XLOOKUP(K1605,AM:AM,AO:AO)</f>
        <v/>
      </c>
      <c r="R1605">
        <f>_xlfn.XLOOKUP(E1605,AF:AF,AG:AG)</f>
        <v/>
      </c>
      <c r="S1605">
        <f>_xlfn.XLOOKUP(E1605,AF:AF,AI:AI)</f>
        <v/>
      </c>
      <c r="T1605">
        <f>WEEKNUM(G1605)</f>
        <v/>
      </c>
      <c r="U1605">
        <f>YEAR(G1605)</f>
        <v/>
      </c>
      <c r="V1605" s="117">
        <f>IFERROR(Q1605/N1605,"0")</f>
        <v/>
      </c>
    </row>
    <row r="1606">
      <c r="A1606">
        <f>_xlfn.XLOOKUP(D1606,BN:BN,BO:BO)</f>
        <v/>
      </c>
      <c r="B1606" t="inlineStr">
        <is>
          <t>LLC</t>
        </is>
      </c>
      <c r="C1606" t="n">
        <v>205</v>
      </c>
      <c r="D1606">
        <f>_xlfn.XLOOKUP(C1606,BH:BH,BI:BI)</f>
        <v/>
      </c>
      <c r="E1606" t="n">
        <v>26574</v>
      </c>
      <c r="F1606" t="inlineStr">
        <is>
          <t>Hospedaje en los cabos</t>
        </is>
      </c>
      <c r="G1606" s="234" t="n">
        <v>45764</v>
      </c>
      <c r="H1606" s="234" t="n">
        <v>45770</v>
      </c>
      <c r="I1606" t="inlineStr">
        <is>
          <t>HTL</t>
        </is>
      </c>
      <c r="J1606">
        <f>_xlfn.XLOOKUP(I1606,AS:AS,AU:AU)</f>
        <v/>
      </c>
      <c r="K1606" t="inlineStr">
        <is>
          <t>MXN</t>
        </is>
      </c>
      <c r="L1606" s="238" t="n">
        <v>868193.33</v>
      </c>
      <c r="M1606">
        <f>L1606*_xlfn.XLOOKUP(K1606,AM:AM,AN:AN)</f>
        <v/>
      </c>
      <c r="N1606">
        <f>L1606*_xlfn.XLOOKUP(K1606,AM:AM,AO:AO)</f>
        <v/>
      </c>
      <c r="O1606" s="238" t="n">
        <v>58255.6</v>
      </c>
      <c r="P1606">
        <f>O1606*_xlfn.XLOOKUP(K1606,AM:AM,AN:AN)</f>
        <v/>
      </c>
      <c r="Q1606">
        <f>O1606*_xlfn.XLOOKUP(K1606,AM:AM,AO:AO)</f>
        <v/>
      </c>
      <c r="R1606">
        <f>_xlfn.XLOOKUP(E1606,AF:AF,AG:AG)</f>
        <v/>
      </c>
      <c r="S1606">
        <f>_xlfn.XLOOKUP(E1606,AF:AF,AI:AI)</f>
        <v/>
      </c>
      <c r="T1606">
        <f>WEEKNUM(G1606)</f>
        <v/>
      </c>
      <c r="U1606">
        <f>YEAR(G1606)</f>
        <v/>
      </c>
      <c r="V1606" s="117">
        <f>IFERROR(Q1606/N1606,"0")</f>
        <v/>
      </c>
    </row>
    <row r="1607">
      <c r="A1607">
        <f>_xlfn.XLOOKUP(D1607,BN:BN,BO:BO)</f>
        <v/>
      </c>
      <c r="B1607" t="inlineStr">
        <is>
          <t>LLC</t>
        </is>
      </c>
      <c r="C1607" t="n">
        <v>206</v>
      </c>
      <c r="D1607">
        <f>_xlfn.XLOOKUP(C1607,BH:BH,BI:BI)</f>
        <v/>
      </c>
      <c r="E1607" t="n">
        <v>23966</v>
      </c>
      <c r="F1607" t="inlineStr">
        <is>
          <t>VUELOS CON BA RUTA MEX LHR JNB LHR MEX</t>
        </is>
      </c>
      <c r="G1607" s="234" t="n">
        <v>45735</v>
      </c>
      <c r="H1607" s="234" t="n">
        <v>45754</v>
      </c>
      <c r="I1607" t="inlineStr">
        <is>
          <t>VLO</t>
        </is>
      </c>
      <c r="J1607">
        <f>_xlfn.XLOOKUP(I1607,AS:AS,AU:AU)</f>
        <v/>
      </c>
      <c r="K1607" t="inlineStr">
        <is>
          <t>USD</t>
        </is>
      </c>
      <c r="L1607" s="238" t="n">
        <v>8210</v>
      </c>
      <c r="M1607">
        <f>L1607*_xlfn.XLOOKUP(K1607,AM:AM,AN:AN)</f>
        <v/>
      </c>
      <c r="N1607">
        <f>L1607*_xlfn.XLOOKUP(K1607,AM:AM,AO:AO)</f>
        <v/>
      </c>
      <c r="O1607" s="238" t="n">
        <v>0</v>
      </c>
      <c r="P1607">
        <f>O1607*_xlfn.XLOOKUP(K1607,AM:AM,AN:AN)</f>
        <v/>
      </c>
      <c r="Q1607">
        <f>O1607*_xlfn.XLOOKUP(K1607,AM:AM,AO:AO)</f>
        <v/>
      </c>
      <c r="R1607">
        <f>_xlfn.XLOOKUP(E1607,AF:AF,AG:AG)</f>
        <v/>
      </c>
      <c r="S1607">
        <f>_xlfn.XLOOKUP(E1607,AF:AF,AI:AI)</f>
        <v/>
      </c>
      <c r="T1607">
        <f>WEEKNUM(G1607)</f>
        <v/>
      </c>
      <c r="U1607">
        <f>YEAR(G1607)</f>
        <v/>
      </c>
      <c r="V1607" s="117">
        <f>IFERROR(Q1607/N1607,"0")</f>
        <v/>
      </c>
    </row>
    <row r="1608">
      <c r="A1608">
        <f>_xlfn.XLOOKUP(D1608,BN:BN,BO:BO)</f>
        <v/>
      </c>
      <c r="B1608" t="inlineStr">
        <is>
          <t>LLC</t>
        </is>
      </c>
      <c r="C1608" t="n">
        <v>207</v>
      </c>
      <c r="D1608">
        <f>_xlfn.XLOOKUP(C1608,BH:BH,BI:BI)</f>
        <v/>
      </c>
      <c r="E1608" t="n">
        <v>23921</v>
      </c>
      <c r="F1608" t="inlineStr">
        <is>
          <t>PROMO 2X1 CON AF</t>
        </is>
      </c>
      <c r="G1608" s="234" t="n">
        <v>45832</v>
      </c>
      <c r="H1608" s="234" t="n">
        <v>45852</v>
      </c>
      <c r="I1608" t="inlineStr">
        <is>
          <t>VLO</t>
        </is>
      </c>
      <c r="J1608">
        <f>_xlfn.XLOOKUP(I1608,AS:AS,AU:AU)</f>
        <v/>
      </c>
      <c r="K1608" t="inlineStr">
        <is>
          <t>USD</t>
        </is>
      </c>
      <c r="L1608" s="238" t="n">
        <v>4370.66</v>
      </c>
      <c r="M1608">
        <f>L1608*_xlfn.XLOOKUP(K1608,AM:AM,AN:AN)</f>
        <v/>
      </c>
      <c r="N1608">
        <f>L1608*_xlfn.XLOOKUP(K1608,AM:AM,AO:AO)</f>
        <v/>
      </c>
      <c r="O1608" s="238" t="n">
        <v>0</v>
      </c>
      <c r="P1608">
        <f>O1608*_xlfn.XLOOKUP(K1608,AM:AM,AN:AN)</f>
        <v/>
      </c>
      <c r="Q1608">
        <f>O1608*_xlfn.XLOOKUP(K1608,AM:AM,AO:AO)</f>
        <v/>
      </c>
      <c r="R1608">
        <f>_xlfn.XLOOKUP(E1608,AF:AF,AG:AG)</f>
        <v/>
      </c>
      <c r="S1608">
        <f>_xlfn.XLOOKUP(E1608,AF:AF,AI:AI)</f>
        <v/>
      </c>
      <c r="T1608">
        <f>WEEKNUM(G1608)</f>
        <v/>
      </c>
      <c r="U1608">
        <f>YEAR(G1608)</f>
        <v/>
      </c>
      <c r="V1608" s="117">
        <f>IFERROR(Q1608/N1608,"0")</f>
        <v/>
      </c>
    </row>
    <row r="1609">
      <c r="A1609">
        <f>_xlfn.XLOOKUP(D1609,BN:BN,BO:BO)</f>
        <v/>
      </c>
      <c r="B1609" t="inlineStr">
        <is>
          <t>LLC</t>
        </is>
      </c>
      <c r="C1609" t="n">
        <v>208</v>
      </c>
      <c r="D1609">
        <f>_xlfn.XLOOKUP(C1609,BH:BH,BI:BI)</f>
        <v/>
      </c>
      <c r="E1609" t="n">
        <v>23921</v>
      </c>
      <c r="F1609" t="inlineStr">
        <is>
          <t>PROMO 2X1 CON AF</t>
        </is>
      </c>
      <c r="G1609" s="234" t="n">
        <v>45832</v>
      </c>
      <c r="H1609" s="234" t="n">
        <v>45852</v>
      </c>
      <c r="I1609" t="inlineStr">
        <is>
          <t>VLO</t>
        </is>
      </c>
      <c r="J1609">
        <f>_xlfn.XLOOKUP(I1609,AS:AS,AU:AU)</f>
        <v/>
      </c>
      <c r="K1609" t="inlineStr">
        <is>
          <t>USD</t>
        </is>
      </c>
      <c r="L1609" s="238" t="n">
        <v>4370.66</v>
      </c>
      <c r="M1609">
        <f>L1609*_xlfn.XLOOKUP(K1609,AM:AM,AN:AN)</f>
        <v/>
      </c>
      <c r="N1609">
        <f>L1609*_xlfn.XLOOKUP(K1609,AM:AM,AO:AO)</f>
        <v/>
      </c>
      <c r="O1609" s="238" t="n">
        <v>0</v>
      </c>
      <c r="P1609">
        <f>O1609*_xlfn.XLOOKUP(K1609,AM:AM,AN:AN)</f>
        <v/>
      </c>
      <c r="Q1609">
        <f>O1609*_xlfn.XLOOKUP(K1609,AM:AM,AO:AO)</f>
        <v/>
      </c>
      <c r="R1609">
        <f>_xlfn.XLOOKUP(E1609,AF:AF,AG:AG)</f>
        <v/>
      </c>
      <c r="S1609">
        <f>_xlfn.XLOOKUP(E1609,AF:AF,AI:AI)</f>
        <v/>
      </c>
      <c r="T1609">
        <f>WEEKNUM(G1609)</f>
        <v/>
      </c>
      <c r="U1609">
        <f>YEAR(G1609)</f>
        <v/>
      </c>
      <c r="V1609" s="117">
        <f>IFERROR(Q1609/N1609,"0")</f>
        <v/>
      </c>
    </row>
    <row r="1610">
      <c r="A1610">
        <f>_xlfn.XLOOKUP(D1610,BN:BN,BO:BO)</f>
        <v/>
      </c>
      <c r="B1610" t="inlineStr">
        <is>
          <t>LLC</t>
        </is>
      </c>
      <c r="C1610" t="n">
        <v>209</v>
      </c>
      <c r="D1610">
        <f>_xlfn.XLOOKUP(C1610,BH:BH,BI:BI)</f>
        <v/>
      </c>
      <c r="E1610" t="n">
        <v>26612</v>
      </c>
      <c r="F1610" t="inlineStr">
        <is>
          <t>VERSALLES</t>
        </is>
      </c>
      <c r="G1610" s="234" t="n">
        <v>45771</v>
      </c>
      <c r="H1610" s="234" t="n">
        <v>45771</v>
      </c>
      <c r="I1610" t="inlineStr">
        <is>
          <t>PKT</t>
        </is>
      </c>
      <c r="J1610">
        <f>_xlfn.XLOOKUP(I1610,AS:AS,AU:AU)</f>
        <v/>
      </c>
      <c r="K1610" t="inlineStr">
        <is>
          <t>EUR</t>
        </is>
      </c>
      <c r="L1610" s="238" t="n">
        <v>684.51</v>
      </c>
      <c r="M1610">
        <f>L1610*_xlfn.XLOOKUP(K1610,AM:AM,AN:AN)</f>
        <v/>
      </c>
      <c r="N1610">
        <f>L1610*_xlfn.XLOOKUP(K1610,AM:AM,AO:AO)</f>
        <v/>
      </c>
      <c r="O1610" s="238" t="n">
        <v>274.51</v>
      </c>
      <c r="P1610">
        <f>O1610*_xlfn.XLOOKUP(K1610,AM:AM,AN:AN)</f>
        <v/>
      </c>
      <c r="Q1610">
        <f>O1610*_xlfn.XLOOKUP(K1610,AM:AM,AO:AO)</f>
        <v/>
      </c>
      <c r="R1610">
        <f>_xlfn.XLOOKUP(E1610,AF:AF,AG:AG)</f>
        <v/>
      </c>
      <c r="S1610">
        <f>_xlfn.XLOOKUP(E1610,AF:AF,AI:AI)</f>
        <v/>
      </c>
      <c r="T1610">
        <f>WEEKNUM(G1610)</f>
        <v/>
      </c>
      <c r="U1610">
        <f>YEAR(G1610)</f>
        <v/>
      </c>
      <c r="V1610" s="117">
        <f>IFERROR(Q1610/N1610,"0")</f>
        <v/>
      </c>
    </row>
    <row r="1611">
      <c r="A1611">
        <f>_xlfn.XLOOKUP(D1611,BN:BN,BO:BO)</f>
        <v/>
      </c>
      <c r="B1611" t="inlineStr">
        <is>
          <t>LLC</t>
        </is>
      </c>
      <c r="C1611" t="n">
        <v>209</v>
      </c>
      <c r="D1611">
        <f>_xlfn.XLOOKUP(C1611,BH:BH,BI:BI)</f>
        <v/>
      </c>
      <c r="E1611" t="n">
        <v>27387</v>
      </c>
      <c r="F1611" t="inlineStr">
        <is>
          <t>PORTUGAL</t>
        </is>
      </c>
      <c r="G1611" s="234" t="n">
        <v>45771</v>
      </c>
      <c r="H1611" s="234" t="n">
        <v>45771</v>
      </c>
      <c r="I1611" t="inlineStr">
        <is>
          <t>PKT</t>
        </is>
      </c>
      <c r="J1611">
        <f>_xlfn.XLOOKUP(I1611,AS:AS,AU:AU)</f>
        <v/>
      </c>
      <c r="K1611" t="inlineStr">
        <is>
          <t>EUR</t>
        </is>
      </c>
      <c r="L1611" s="238" t="n">
        <v>1500</v>
      </c>
      <c r="M1611">
        <f>L1611*_xlfn.XLOOKUP(K1611,AM:AM,AN:AN)</f>
        <v/>
      </c>
      <c r="N1611">
        <f>L1611*_xlfn.XLOOKUP(K1611,AM:AM,AO:AO)</f>
        <v/>
      </c>
      <c r="O1611" s="238" t="n">
        <v>237</v>
      </c>
      <c r="P1611">
        <f>O1611*_xlfn.XLOOKUP(K1611,AM:AM,AN:AN)</f>
        <v/>
      </c>
      <c r="Q1611">
        <f>O1611*_xlfn.XLOOKUP(K1611,AM:AM,AO:AO)</f>
        <v/>
      </c>
      <c r="R1611">
        <f>_xlfn.XLOOKUP(E1611,AF:AF,AG:AG)</f>
        <v/>
      </c>
      <c r="S1611">
        <f>_xlfn.XLOOKUP(E1611,AF:AF,AI:AI)</f>
        <v/>
      </c>
      <c r="T1611">
        <f>WEEKNUM(G1611)</f>
        <v/>
      </c>
      <c r="U1611">
        <f>YEAR(G1611)</f>
        <v/>
      </c>
      <c r="V1611" s="117">
        <f>IFERROR(Q1611/N1611,"0")</f>
        <v/>
      </c>
    </row>
    <row r="1612">
      <c r="A1612">
        <f>_xlfn.XLOOKUP(D1612,BN:BN,BO:BO)</f>
        <v/>
      </c>
      <c r="B1612" t="inlineStr">
        <is>
          <t>LLC</t>
        </is>
      </c>
      <c r="C1612" t="n">
        <v>209</v>
      </c>
      <c r="D1612">
        <f>_xlfn.XLOOKUP(C1612,BH:BH,BI:BI)</f>
        <v/>
      </c>
      <c r="E1612" t="n">
        <v>0</v>
      </c>
      <c r="F1612" t="inlineStr">
        <is>
          <t>Gastos de Operación</t>
        </is>
      </c>
      <c r="G1612" s="234" t="n">
        <v>45771</v>
      </c>
      <c r="H1612" s="234" t="n">
        <v>45771</v>
      </c>
      <c r="I1612" t="inlineStr">
        <is>
          <t>HPS</t>
        </is>
      </c>
      <c r="J1612">
        <f>_xlfn.XLOOKUP(I1612,AS:AS,AU:AU)</f>
        <v/>
      </c>
      <c r="K1612" t="inlineStr">
        <is>
          <t>EUR</t>
        </is>
      </c>
      <c r="L1612" s="238" t="n">
        <v>108.68</v>
      </c>
      <c r="M1612">
        <f>L1612*_xlfn.XLOOKUP(K1612,AM:AM,AN:AN)</f>
        <v/>
      </c>
      <c r="N1612">
        <f>L1612*_xlfn.XLOOKUP(K1612,AM:AM,AO:AO)</f>
        <v/>
      </c>
      <c r="O1612" s="238" t="n">
        <v>108.68</v>
      </c>
      <c r="P1612">
        <f>O1612*_xlfn.XLOOKUP(K1612,AM:AM,AN:AN)</f>
        <v/>
      </c>
      <c r="Q1612">
        <f>O1612*_xlfn.XLOOKUP(K1612,AM:AM,AO:AO)</f>
        <v/>
      </c>
      <c r="R1612">
        <f>_xlfn.XLOOKUP(E1612,AF:AF,AG:AG)</f>
        <v/>
      </c>
      <c r="S1612">
        <f>_xlfn.XLOOKUP(E1612,AF:AF,AI:AI)</f>
        <v/>
      </c>
      <c r="T1612">
        <f>WEEKNUM(G1612)</f>
        <v/>
      </c>
      <c r="U1612">
        <f>YEAR(G1612)</f>
        <v/>
      </c>
      <c r="V1612" s="117">
        <f>IFERROR(Q1612/N1612,"0")</f>
        <v/>
      </c>
    </row>
    <row r="1613">
      <c r="A1613">
        <f>_xlfn.XLOOKUP(D1613,BN:BN,BO:BO)</f>
        <v/>
      </c>
      <c r="B1613" t="inlineStr">
        <is>
          <t>LLC</t>
        </is>
      </c>
      <c r="C1613" t="n">
        <v>210</v>
      </c>
      <c r="D1613">
        <f>_xlfn.XLOOKUP(C1613,BH:BH,BI:BI)</f>
        <v/>
      </c>
      <c r="E1613" t="n">
        <v>26615</v>
      </c>
      <c r="F1613" t="inlineStr">
        <is>
          <t xml:space="preserve">Round Hill Villa </t>
        </is>
      </c>
      <c r="G1613" s="234" t="n">
        <v>45758</v>
      </c>
      <c r="H1613" s="234" t="n">
        <v>45762</v>
      </c>
      <c r="I1613" t="inlineStr">
        <is>
          <t>HTL</t>
        </is>
      </c>
      <c r="J1613">
        <f>_xlfn.XLOOKUP(I1613,AS:AS,AU:AU)</f>
        <v/>
      </c>
      <c r="K1613" t="inlineStr">
        <is>
          <t>USD</t>
        </is>
      </c>
      <c r="L1613" s="238" t="n">
        <v>20882.56</v>
      </c>
      <c r="M1613">
        <f>L1613*_xlfn.XLOOKUP(K1613,AM:AM,AN:AN)</f>
        <v/>
      </c>
      <c r="N1613">
        <f>L1613*_xlfn.XLOOKUP(K1613,AM:AM,AO:AO)</f>
        <v/>
      </c>
      <c r="O1613" s="238" t="n">
        <v>1666.76</v>
      </c>
      <c r="P1613">
        <f>O1613*_xlfn.XLOOKUP(K1613,AM:AM,AN:AN)</f>
        <v/>
      </c>
      <c r="Q1613">
        <f>O1613*_xlfn.XLOOKUP(K1613,AM:AM,AO:AO)</f>
        <v/>
      </c>
      <c r="R1613">
        <f>_xlfn.XLOOKUP(E1613,AF:AF,AG:AG)</f>
        <v/>
      </c>
      <c r="S1613">
        <f>_xlfn.XLOOKUP(E1613,AF:AF,AI:AI)</f>
        <v/>
      </c>
      <c r="T1613">
        <f>WEEKNUM(G1613)</f>
        <v/>
      </c>
      <c r="U1613">
        <f>YEAR(G1613)</f>
        <v/>
      </c>
      <c r="V1613" s="117">
        <f>IFERROR(Q1613/N1613,"0")</f>
        <v/>
      </c>
    </row>
    <row r="1614">
      <c r="A1614">
        <f>_xlfn.XLOOKUP(D1614,BN:BN,BO:BO)</f>
        <v/>
      </c>
      <c r="B1614" t="inlineStr">
        <is>
          <t>LLC</t>
        </is>
      </c>
      <c r="C1614" t="n">
        <v>211</v>
      </c>
      <c r="D1614">
        <f>_xlfn.XLOOKUP(C1614,BH:BH,BI:BI)</f>
        <v/>
      </c>
      <c r="E1614" t="n">
        <v>26616</v>
      </c>
      <c r="F1614" t="inlineStr">
        <is>
          <t xml:space="preserve">Transporte, Renta de Suburban blindado </t>
        </is>
      </c>
      <c r="G1614" s="234" t="n">
        <v>45719</v>
      </c>
      <c r="H1614" s="234" t="n">
        <v>45722</v>
      </c>
      <c r="I1614" t="inlineStr">
        <is>
          <t>TRF</t>
        </is>
      </c>
      <c r="J1614">
        <f>_xlfn.XLOOKUP(I1614,AS:AS,AU:AU)</f>
        <v/>
      </c>
      <c r="K1614" t="inlineStr">
        <is>
          <t>USD</t>
        </is>
      </c>
      <c r="L1614" s="238" t="n">
        <v>3500</v>
      </c>
      <c r="M1614">
        <f>L1614*_xlfn.XLOOKUP(K1614,AM:AM,AN:AN)</f>
        <v/>
      </c>
      <c r="N1614">
        <f>L1614*_xlfn.XLOOKUP(K1614,AM:AM,AO:AO)</f>
        <v/>
      </c>
      <c r="O1614" s="238" t="n">
        <v>1000</v>
      </c>
      <c r="P1614">
        <f>O1614*_xlfn.XLOOKUP(K1614,AM:AM,AN:AN)</f>
        <v/>
      </c>
      <c r="Q1614">
        <f>O1614*_xlfn.XLOOKUP(K1614,AM:AM,AO:AO)</f>
        <v/>
      </c>
      <c r="R1614">
        <f>_xlfn.XLOOKUP(E1614,AF:AF,AG:AG)</f>
        <v/>
      </c>
      <c r="S1614">
        <f>_xlfn.XLOOKUP(E1614,AF:AF,AI:AI)</f>
        <v/>
      </c>
      <c r="T1614">
        <f>WEEKNUM(G1614)</f>
        <v/>
      </c>
      <c r="U1614">
        <f>YEAR(G1614)</f>
        <v/>
      </c>
      <c r="V1614" s="117">
        <f>IFERROR(Q1614/N1614,"0")</f>
        <v/>
      </c>
    </row>
    <row r="1615">
      <c r="A1615">
        <f>_xlfn.XLOOKUP(D1615,BN:BN,BO:BO)</f>
        <v/>
      </c>
      <c r="B1615" t="inlineStr">
        <is>
          <t>LLC</t>
        </is>
      </c>
      <c r="C1615" t="n">
        <v>211</v>
      </c>
      <c r="D1615">
        <f>_xlfn.XLOOKUP(C1615,BH:BH,BI:BI)</f>
        <v/>
      </c>
      <c r="E1615" t="n">
        <v>26616</v>
      </c>
      <c r="F1615" t="inlineStr">
        <is>
          <t>$ horas extras de servicio de transporte y traslados en la cd mexico.</t>
        </is>
      </c>
      <c r="G1615" s="234" t="n">
        <v>45719</v>
      </c>
      <c r="H1615" s="234" t="n">
        <v>45722</v>
      </c>
      <c r="I1615" t="inlineStr">
        <is>
          <t>TRF</t>
        </is>
      </c>
      <c r="J1615">
        <f>_xlfn.XLOOKUP(I1615,AS:AS,AU:AU)</f>
        <v/>
      </c>
      <c r="K1615" t="inlineStr">
        <is>
          <t>USD</t>
        </is>
      </c>
      <c r="L1615" s="238" t="n">
        <v>520</v>
      </c>
      <c r="M1615">
        <f>L1615*_xlfn.XLOOKUP(K1615,AM:AM,AN:AN)</f>
        <v/>
      </c>
      <c r="N1615">
        <f>L1615*_xlfn.XLOOKUP(K1615,AM:AM,AO:AO)</f>
        <v/>
      </c>
      <c r="O1615" s="238" t="n">
        <v>0</v>
      </c>
      <c r="P1615">
        <f>O1615*_xlfn.XLOOKUP(K1615,AM:AM,AN:AN)</f>
        <v/>
      </c>
      <c r="Q1615">
        <f>O1615*_xlfn.XLOOKUP(K1615,AM:AM,AO:AO)</f>
        <v/>
      </c>
      <c r="R1615">
        <f>_xlfn.XLOOKUP(E1615,AF:AF,AG:AG)</f>
        <v/>
      </c>
      <c r="S1615">
        <f>_xlfn.XLOOKUP(E1615,AF:AF,AI:AI)</f>
        <v/>
      </c>
      <c r="T1615">
        <f>WEEKNUM(G1615)</f>
        <v/>
      </c>
      <c r="U1615">
        <f>YEAR(G1615)</f>
        <v/>
      </c>
      <c r="V1615" s="117">
        <f>IFERROR(Q1615/N1615,"0")</f>
        <v/>
      </c>
    </row>
    <row r="1616">
      <c r="A1616">
        <f>_xlfn.XLOOKUP(D1616,BN:BN,BO:BO)</f>
        <v/>
      </c>
      <c r="B1616" t="inlineStr">
        <is>
          <t>LLC</t>
        </is>
      </c>
      <c r="C1616" t="n">
        <v>211</v>
      </c>
      <c r="D1616">
        <f>_xlfn.XLOOKUP(C1616,BH:BH,BI:BI)</f>
        <v/>
      </c>
      <c r="E1616" t="n">
        <v>0</v>
      </c>
      <c r="F1616" t="inlineStr">
        <is>
          <t>fee por servicio terrestre</t>
        </is>
      </c>
      <c r="G1616" s="234" t="n">
        <v>45719</v>
      </c>
      <c r="H1616" s="234" t="n">
        <v>45722</v>
      </c>
      <c r="I1616" t="inlineStr">
        <is>
          <t>HPS</t>
        </is>
      </c>
      <c r="J1616">
        <f>_xlfn.XLOOKUP(I1616,AS:AS,AU:AU)</f>
        <v/>
      </c>
      <c r="K1616" t="inlineStr">
        <is>
          <t>USD</t>
        </is>
      </c>
      <c r="L1616" s="238" t="n">
        <v>68.2</v>
      </c>
      <c r="M1616">
        <f>L1616*_xlfn.XLOOKUP(K1616,AM:AM,AN:AN)</f>
        <v/>
      </c>
      <c r="N1616">
        <f>L1616*_xlfn.XLOOKUP(K1616,AM:AM,AO:AO)</f>
        <v/>
      </c>
      <c r="O1616" s="238" t="n">
        <v>68.2</v>
      </c>
      <c r="P1616">
        <f>O1616*_xlfn.XLOOKUP(K1616,AM:AM,AN:AN)</f>
        <v/>
      </c>
      <c r="Q1616">
        <f>O1616*_xlfn.XLOOKUP(K1616,AM:AM,AO:AO)</f>
        <v/>
      </c>
      <c r="R1616">
        <f>_xlfn.XLOOKUP(E1616,AF:AF,AG:AG)</f>
        <v/>
      </c>
      <c r="S1616">
        <f>_xlfn.XLOOKUP(E1616,AF:AF,AI:AI)</f>
        <v/>
      </c>
      <c r="T1616">
        <f>WEEKNUM(G1616)</f>
        <v/>
      </c>
      <c r="U1616">
        <f>YEAR(G1616)</f>
        <v/>
      </c>
      <c r="V1616" s="117">
        <f>IFERROR(Q1616/N1616,"0")</f>
        <v/>
      </c>
    </row>
    <row r="1617">
      <c r="A1617">
        <f>_xlfn.XLOOKUP(D1617,BN:BN,BO:BO)</f>
        <v/>
      </c>
      <c r="B1617" t="inlineStr">
        <is>
          <t>LLC</t>
        </is>
      </c>
      <c r="C1617" t="n">
        <v>212</v>
      </c>
      <c r="D1617">
        <f>_xlfn.XLOOKUP(C1617,BH:BH,BI:BI)</f>
        <v/>
      </c>
      <c r="E1617" t="n">
        <v>26648</v>
      </c>
      <c r="F1617" t="inlineStr">
        <is>
          <t>Hospedaje en vail</t>
        </is>
      </c>
      <c r="G1617" s="234" t="n">
        <v>45759</v>
      </c>
      <c r="H1617" s="234" t="n">
        <v>45766</v>
      </c>
      <c r="I1617" t="inlineStr">
        <is>
          <t>HTL</t>
        </is>
      </c>
      <c r="J1617">
        <f>_xlfn.XLOOKUP(I1617,AS:AS,AU:AU)</f>
        <v/>
      </c>
      <c r="K1617" t="inlineStr">
        <is>
          <t>USD</t>
        </is>
      </c>
      <c r="L1617" s="238" t="n">
        <v>10883.89</v>
      </c>
      <c r="M1617">
        <f>L1617*_xlfn.XLOOKUP(K1617,AM:AM,AN:AN)</f>
        <v/>
      </c>
      <c r="N1617">
        <f>L1617*_xlfn.XLOOKUP(K1617,AM:AM,AO:AO)</f>
        <v/>
      </c>
      <c r="O1617" s="238" t="n">
        <v>0</v>
      </c>
      <c r="P1617">
        <f>O1617*_xlfn.XLOOKUP(K1617,AM:AM,AN:AN)</f>
        <v/>
      </c>
      <c r="Q1617">
        <f>O1617*_xlfn.XLOOKUP(K1617,AM:AM,AO:AO)</f>
        <v/>
      </c>
      <c r="R1617">
        <f>_xlfn.XLOOKUP(E1617,AF:AF,AG:AG)</f>
        <v/>
      </c>
      <c r="S1617">
        <f>_xlfn.XLOOKUP(E1617,AF:AF,AI:AI)</f>
        <v/>
      </c>
      <c r="T1617">
        <f>WEEKNUM(G1617)</f>
        <v/>
      </c>
      <c r="U1617">
        <f>YEAR(G1617)</f>
        <v/>
      </c>
      <c r="V1617" s="117">
        <f>IFERROR(Q1617/N1617,"0")</f>
        <v/>
      </c>
    </row>
    <row r="1618">
      <c r="A1618">
        <f>_xlfn.XLOOKUP(D1618,BN:BN,BO:BO)</f>
        <v/>
      </c>
      <c r="B1618" t="inlineStr">
        <is>
          <t>LLC</t>
        </is>
      </c>
      <c r="C1618" t="n">
        <v>212</v>
      </c>
      <c r="D1618">
        <f>_xlfn.XLOOKUP(C1618,BH:BH,BI:BI)</f>
        <v/>
      </c>
      <c r="E1618" t="n">
        <v>28934</v>
      </c>
      <c r="F1618" t="inlineStr">
        <is>
          <t>MEX-DEN-MEX/Enrique Acevedo</t>
        </is>
      </c>
      <c r="G1618" s="234" t="n">
        <v>45759</v>
      </c>
      <c r="H1618" s="234" t="n">
        <v>45766</v>
      </c>
      <c r="I1618" t="inlineStr">
        <is>
          <t>VLO</t>
        </is>
      </c>
      <c r="J1618">
        <f>_xlfn.XLOOKUP(I1618,AS:AS,AU:AU)</f>
        <v/>
      </c>
      <c r="K1618" t="inlineStr">
        <is>
          <t>USD</t>
        </is>
      </c>
      <c r="L1618" s="238" t="n">
        <v>1551.5</v>
      </c>
      <c r="M1618">
        <f>L1618*_xlfn.XLOOKUP(K1618,AM:AM,AN:AN)</f>
        <v/>
      </c>
      <c r="N1618">
        <f>L1618*_xlfn.XLOOKUP(K1618,AM:AM,AO:AO)</f>
        <v/>
      </c>
      <c r="O1618" s="238" t="n">
        <v>22.72</v>
      </c>
      <c r="P1618">
        <f>O1618*_xlfn.XLOOKUP(K1618,AM:AM,AN:AN)</f>
        <v/>
      </c>
      <c r="Q1618">
        <f>O1618*_xlfn.XLOOKUP(K1618,AM:AM,AO:AO)</f>
        <v/>
      </c>
      <c r="R1618">
        <f>_xlfn.XLOOKUP(E1618,AF:AF,AG:AG)</f>
        <v/>
      </c>
      <c r="S1618">
        <f>_xlfn.XLOOKUP(E1618,AF:AF,AI:AI)</f>
        <v/>
      </c>
      <c r="T1618">
        <f>WEEKNUM(G1618)</f>
        <v/>
      </c>
      <c r="U1618">
        <f>YEAR(G1618)</f>
        <v/>
      </c>
      <c r="V1618" s="117">
        <f>IFERROR(Q1618/N1618,"0")</f>
        <v/>
      </c>
    </row>
    <row r="1619">
      <c r="A1619">
        <f>_xlfn.XLOOKUP(D1619,BN:BN,BO:BO)</f>
        <v/>
      </c>
      <c r="B1619" t="inlineStr">
        <is>
          <t>LLC</t>
        </is>
      </c>
      <c r="C1619" t="n">
        <v>212</v>
      </c>
      <c r="D1619">
        <f>_xlfn.XLOOKUP(C1619,BH:BH,BI:BI)</f>
        <v/>
      </c>
      <c r="E1619" t="n">
        <v>28934</v>
      </c>
      <c r="F1619" t="inlineStr">
        <is>
          <t>MEX-DEN-MEX/Florentina Romo</t>
        </is>
      </c>
      <c r="G1619" s="234" t="n">
        <v>45759</v>
      </c>
      <c r="H1619" s="234" t="n">
        <v>45766</v>
      </c>
      <c r="I1619" t="inlineStr">
        <is>
          <t>VLO</t>
        </is>
      </c>
      <c r="J1619">
        <f>_xlfn.XLOOKUP(I1619,AS:AS,AU:AU)</f>
        <v/>
      </c>
      <c r="K1619" t="inlineStr">
        <is>
          <t>USD</t>
        </is>
      </c>
      <c r="L1619" s="238" t="n">
        <v>1551.5</v>
      </c>
      <c r="M1619">
        <f>L1619*_xlfn.XLOOKUP(K1619,AM:AM,AN:AN)</f>
        <v/>
      </c>
      <c r="N1619">
        <f>L1619*_xlfn.XLOOKUP(K1619,AM:AM,AO:AO)</f>
        <v/>
      </c>
      <c r="O1619" s="238" t="n">
        <v>22.72</v>
      </c>
      <c r="P1619">
        <f>O1619*_xlfn.XLOOKUP(K1619,AM:AM,AN:AN)</f>
        <v/>
      </c>
      <c r="Q1619">
        <f>O1619*_xlfn.XLOOKUP(K1619,AM:AM,AO:AO)</f>
        <v/>
      </c>
      <c r="R1619">
        <f>_xlfn.XLOOKUP(E1619,AF:AF,AG:AG)</f>
        <v/>
      </c>
      <c r="S1619">
        <f>_xlfn.XLOOKUP(E1619,AF:AF,AI:AI)</f>
        <v/>
      </c>
      <c r="T1619">
        <f>WEEKNUM(G1619)</f>
        <v/>
      </c>
      <c r="U1619">
        <f>YEAR(G1619)</f>
        <v/>
      </c>
      <c r="V1619" s="117">
        <f>IFERROR(Q1619/N1619,"0")</f>
        <v/>
      </c>
    </row>
    <row r="1620">
      <c r="A1620">
        <f>_xlfn.XLOOKUP(D1620,BN:BN,BO:BO)</f>
        <v/>
      </c>
      <c r="B1620" t="inlineStr">
        <is>
          <t>LLC</t>
        </is>
      </c>
      <c r="C1620" t="n">
        <v>212</v>
      </c>
      <c r="D1620">
        <f>_xlfn.XLOOKUP(C1620,BH:BH,BI:BI)</f>
        <v/>
      </c>
      <c r="E1620" t="n">
        <v>28934</v>
      </c>
      <c r="F1620" t="inlineStr">
        <is>
          <t>MEX-DEN-MEX/Emilio Acevedo</t>
        </is>
      </c>
      <c r="G1620" s="234" t="n">
        <v>45759</v>
      </c>
      <c r="H1620" s="234" t="n">
        <v>45766</v>
      </c>
      <c r="I1620" t="inlineStr">
        <is>
          <t>VLO</t>
        </is>
      </c>
      <c r="J1620">
        <f>_xlfn.XLOOKUP(I1620,AS:AS,AU:AU)</f>
        <v/>
      </c>
      <c r="K1620" t="inlineStr">
        <is>
          <t>USD</t>
        </is>
      </c>
      <c r="L1620" s="238" t="n">
        <v>1551.5</v>
      </c>
      <c r="M1620">
        <f>L1620*_xlfn.XLOOKUP(K1620,AM:AM,AN:AN)</f>
        <v/>
      </c>
      <c r="N1620">
        <f>L1620*_xlfn.XLOOKUP(K1620,AM:AM,AO:AO)</f>
        <v/>
      </c>
      <c r="O1620" s="238" t="n">
        <v>22.72</v>
      </c>
      <c r="P1620">
        <f>O1620*_xlfn.XLOOKUP(K1620,AM:AM,AN:AN)</f>
        <v/>
      </c>
      <c r="Q1620">
        <f>O1620*_xlfn.XLOOKUP(K1620,AM:AM,AO:AO)</f>
        <v/>
      </c>
      <c r="R1620">
        <f>_xlfn.XLOOKUP(E1620,AF:AF,AG:AG)</f>
        <v/>
      </c>
      <c r="S1620">
        <f>_xlfn.XLOOKUP(E1620,AF:AF,AI:AI)</f>
        <v/>
      </c>
      <c r="T1620">
        <f>WEEKNUM(G1620)</f>
        <v/>
      </c>
      <c r="U1620">
        <f>YEAR(G1620)</f>
        <v/>
      </c>
      <c r="V1620" s="117">
        <f>IFERROR(Q1620/N1620,"0")</f>
        <v/>
      </c>
    </row>
    <row r="1621">
      <c r="A1621">
        <f>_xlfn.XLOOKUP(D1621,BN:BN,BO:BO)</f>
        <v/>
      </c>
      <c r="B1621" t="inlineStr">
        <is>
          <t>LLC</t>
        </is>
      </c>
      <c r="C1621" t="n">
        <v>212</v>
      </c>
      <c r="D1621">
        <f>_xlfn.XLOOKUP(C1621,BH:BH,BI:BI)</f>
        <v/>
      </c>
      <c r="E1621" t="n">
        <v>28934</v>
      </c>
      <c r="F1621" t="inlineStr">
        <is>
          <t>MEX-DEN-MEX/Patricio Acevedo</t>
        </is>
      </c>
      <c r="G1621" s="234" t="n">
        <v>45759</v>
      </c>
      <c r="H1621" s="234" t="n">
        <v>45766</v>
      </c>
      <c r="I1621" t="inlineStr">
        <is>
          <t>VLO</t>
        </is>
      </c>
      <c r="J1621">
        <f>_xlfn.XLOOKUP(I1621,AS:AS,AU:AU)</f>
        <v/>
      </c>
      <c r="K1621" t="inlineStr">
        <is>
          <t>USD</t>
        </is>
      </c>
      <c r="L1621" s="238" t="n">
        <v>1551.5</v>
      </c>
      <c r="M1621">
        <f>L1621*_xlfn.XLOOKUP(K1621,AM:AM,AN:AN)</f>
        <v/>
      </c>
      <c r="N1621">
        <f>L1621*_xlfn.XLOOKUP(K1621,AM:AM,AO:AO)</f>
        <v/>
      </c>
      <c r="O1621" s="238" t="n">
        <v>22.72</v>
      </c>
      <c r="P1621">
        <f>O1621*_xlfn.XLOOKUP(K1621,AM:AM,AN:AN)</f>
        <v/>
      </c>
      <c r="Q1621">
        <f>O1621*_xlfn.XLOOKUP(K1621,AM:AM,AO:AO)</f>
        <v/>
      </c>
      <c r="R1621">
        <f>_xlfn.XLOOKUP(E1621,AF:AF,AG:AG)</f>
        <v/>
      </c>
      <c r="S1621">
        <f>_xlfn.XLOOKUP(E1621,AF:AF,AI:AI)</f>
        <v/>
      </c>
      <c r="T1621">
        <f>WEEKNUM(G1621)</f>
        <v/>
      </c>
      <c r="U1621">
        <f>YEAR(G1621)</f>
        <v/>
      </c>
      <c r="V1621" s="117">
        <f>IFERROR(Q1621/N1621,"0")</f>
        <v/>
      </c>
    </row>
    <row r="1622">
      <c r="A1622">
        <f>_xlfn.XLOOKUP(D1622,BN:BN,BO:BO)</f>
        <v/>
      </c>
      <c r="B1622" t="inlineStr">
        <is>
          <t>LLC</t>
        </is>
      </c>
      <c r="C1622" t="n">
        <v>212</v>
      </c>
      <c r="D1622">
        <f>_xlfn.XLOOKUP(C1622,BH:BH,BI:BI)</f>
        <v/>
      </c>
      <c r="E1622" t="n">
        <v>28934</v>
      </c>
      <c r="F1622" t="inlineStr">
        <is>
          <t>Otros cargos/Enrique Acevedo</t>
        </is>
      </c>
      <c r="G1622" s="234" t="n">
        <v>45759</v>
      </c>
      <c r="H1622" s="234" t="n">
        <v>45766</v>
      </c>
      <c r="I1622" t="inlineStr">
        <is>
          <t>VLO</t>
        </is>
      </c>
      <c r="J1622">
        <f>_xlfn.XLOOKUP(I1622,AS:AS,AU:AU)</f>
        <v/>
      </c>
      <c r="K1622" t="inlineStr">
        <is>
          <t>USD</t>
        </is>
      </c>
      <c r="L1622" s="238" t="n">
        <v>22.7</v>
      </c>
      <c r="M1622">
        <f>L1622*_xlfn.XLOOKUP(K1622,AM:AM,AN:AN)</f>
        <v/>
      </c>
      <c r="N1622">
        <f>L1622*_xlfn.XLOOKUP(K1622,AM:AM,AO:AO)</f>
        <v/>
      </c>
      <c r="O1622" s="238" t="n">
        <v>0</v>
      </c>
      <c r="P1622">
        <f>O1622*_xlfn.XLOOKUP(K1622,AM:AM,AN:AN)</f>
        <v/>
      </c>
      <c r="Q1622">
        <f>O1622*_xlfn.XLOOKUP(K1622,AM:AM,AO:AO)</f>
        <v/>
      </c>
      <c r="R1622">
        <f>_xlfn.XLOOKUP(E1622,AF:AF,AG:AG)</f>
        <v/>
      </c>
      <c r="S1622">
        <f>_xlfn.XLOOKUP(E1622,AF:AF,AI:AI)</f>
        <v/>
      </c>
      <c r="T1622">
        <f>WEEKNUM(G1622)</f>
        <v/>
      </c>
      <c r="U1622">
        <f>YEAR(G1622)</f>
        <v/>
      </c>
      <c r="V1622" s="117">
        <f>IFERROR(Q1622/N1622,"0")</f>
        <v/>
      </c>
    </row>
    <row r="1623">
      <c r="A1623">
        <f>_xlfn.XLOOKUP(D1623,BN:BN,BO:BO)</f>
        <v/>
      </c>
      <c r="B1623" t="inlineStr">
        <is>
          <t>LLC</t>
        </is>
      </c>
      <c r="C1623" t="n">
        <v>212</v>
      </c>
      <c r="D1623">
        <f>_xlfn.XLOOKUP(C1623,BH:BH,BI:BI)</f>
        <v/>
      </c>
      <c r="E1623" t="n">
        <v>28934</v>
      </c>
      <c r="F1623" t="inlineStr">
        <is>
          <t>Otros cargos/Florentina Romo</t>
        </is>
      </c>
      <c r="G1623" s="234" t="n">
        <v>45759</v>
      </c>
      <c r="H1623" s="234" t="n">
        <v>45766</v>
      </c>
      <c r="I1623" t="inlineStr">
        <is>
          <t>VLO</t>
        </is>
      </c>
      <c r="J1623">
        <f>_xlfn.XLOOKUP(I1623,AS:AS,AU:AU)</f>
        <v/>
      </c>
      <c r="K1623" t="inlineStr">
        <is>
          <t>USD</t>
        </is>
      </c>
      <c r="L1623" s="238" t="n">
        <v>25.4</v>
      </c>
      <c r="M1623">
        <f>L1623*_xlfn.XLOOKUP(K1623,AM:AM,AN:AN)</f>
        <v/>
      </c>
      <c r="N1623">
        <f>L1623*_xlfn.XLOOKUP(K1623,AM:AM,AO:AO)</f>
        <v/>
      </c>
      <c r="O1623" s="238" t="n">
        <v>0</v>
      </c>
      <c r="P1623">
        <f>O1623*_xlfn.XLOOKUP(K1623,AM:AM,AN:AN)</f>
        <v/>
      </c>
      <c r="Q1623">
        <f>O1623*_xlfn.XLOOKUP(K1623,AM:AM,AO:AO)</f>
        <v/>
      </c>
      <c r="R1623">
        <f>_xlfn.XLOOKUP(E1623,AF:AF,AG:AG)</f>
        <v/>
      </c>
      <c r="S1623">
        <f>_xlfn.XLOOKUP(E1623,AF:AF,AI:AI)</f>
        <v/>
      </c>
      <c r="T1623">
        <f>WEEKNUM(G1623)</f>
        <v/>
      </c>
      <c r="U1623">
        <f>YEAR(G1623)</f>
        <v/>
      </c>
      <c r="V1623" s="117">
        <f>IFERROR(Q1623/N1623,"0")</f>
        <v/>
      </c>
    </row>
    <row r="1624">
      <c r="A1624">
        <f>_xlfn.XLOOKUP(D1624,BN:BN,BO:BO)</f>
        <v/>
      </c>
      <c r="B1624" t="inlineStr">
        <is>
          <t>LLC</t>
        </is>
      </c>
      <c r="C1624" t="n">
        <v>212</v>
      </c>
      <c r="D1624">
        <f>_xlfn.XLOOKUP(C1624,BH:BH,BI:BI)</f>
        <v/>
      </c>
      <c r="E1624" t="n">
        <v>28934</v>
      </c>
      <c r="F1624" t="inlineStr">
        <is>
          <t>Otros cargos/Emilio Acevedo</t>
        </is>
      </c>
      <c r="G1624" s="234" t="n">
        <v>45759</v>
      </c>
      <c r="H1624" s="234" t="n">
        <v>45766</v>
      </c>
      <c r="I1624" t="inlineStr">
        <is>
          <t>VLO</t>
        </is>
      </c>
      <c r="J1624">
        <f>_xlfn.XLOOKUP(I1624,AS:AS,AU:AU)</f>
        <v/>
      </c>
      <c r="K1624" t="inlineStr">
        <is>
          <t>USD</t>
        </is>
      </c>
      <c r="L1624" s="238" t="n">
        <v>22.7</v>
      </c>
      <c r="M1624">
        <f>L1624*_xlfn.XLOOKUP(K1624,AM:AM,AN:AN)</f>
        <v/>
      </c>
      <c r="N1624">
        <f>L1624*_xlfn.XLOOKUP(K1624,AM:AM,AO:AO)</f>
        <v/>
      </c>
      <c r="O1624" s="238" t="n">
        <v>0</v>
      </c>
      <c r="P1624">
        <f>O1624*_xlfn.XLOOKUP(K1624,AM:AM,AN:AN)</f>
        <v/>
      </c>
      <c r="Q1624">
        <f>O1624*_xlfn.XLOOKUP(K1624,AM:AM,AO:AO)</f>
        <v/>
      </c>
      <c r="R1624">
        <f>_xlfn.XLOOKUP(E1624,AF:AF,AG:AG)</f>
        <v/>
      </c>
      <c r="S1624">
        <f>_xlfn.XLOOKUP(E1624,AF:AF,AI:AI)</f>
        <v/>
      </c>
      <c r="T1624">
        <f>WEEKNUM(G1624)</f>
        <v/>
      </c>
      <c r="U1624">
        <f>YEAR(G1624)</f>
        <v/>
      </c>
      <c r="V1624" s="117">
        <f>IFERROR(Q1624/N1624,"0")</f>
        <v/>
      </c>
    </row>
    <row r="1625">
      <c r="A1625">
        <f>_xlfn.XLOOKUP(D1625,BN:BN,BO:BO)</f>
        <v/>
      </c>
      <c r="B1625" t="inlineStr">
        <is>
          <t>LLC</t>
        </is>
      </c>
      <c r="C1625" t="n">
        <v>212</v>
      </c>
      <c r="D1625">
        <f>_xlfn.XLOOKUP(C1625,BH:BH,BI:BI)</f>
        <v/>
      </c>
      <c r="E1625" t="n">
        <v>28934</v>
      </c>
      <c r="F1625" t="inlineStr">
        <is>
          <t>Otros cargos/Patricio Acevedo</t>
        </is>
      </c>
      <c r="G1625" s="234" t="n">
        <v>45759</v>
      </c>
      <c r="H1625" s="234" t="n">
        <v>45766</v>
      </c>
      <c r="I1625" t="inlineStr">
        <is>
          <t>VLO</t>
        </is>
      </c>
      <c r="J1625">
        <f>_xlfn.XLOOKUP(I1625,AS:AS,AU:AU)</f>
        <v/>
      </c>
      <c r="K1625" t="inlineStr">
        <is>
          <t>USD</t>
        </is>
      </c>
      <c r="L1625" s="238" t="n">
        <v>25.4</v>
      </c>
      <c r="M1625">
        <f>L1625*_xlfn.XLOOKUP(K1625,AM:AM,AN:AN)</f>
        <v/>
      </c>
      <c r="N1625">
        <f>L1625*_xlfn.XLOOKUP(K1625,AM:AM,AO:AO)</f>
        <v/>
      </c>
      <c r="O1625" s="238" t="n">
        <v>0</v>
      </c>
      <c r="P1625">
        <f>O1625*_xlfn.XLOOKUP(K1625,AM:AM,AN:AN)</f>
        <v/>
      </c>
      <c r="Q1625">
        <f>O1625*_xlfn.XLOOKUP(K1625,AM:AM,AO:AO)</f>
        <v/>
      </c>
      <c r="R1625">
        <f>_xlfn.XLOOKUP(E1625,AF:AF,AG:AG)</f>
        <v/>
      </c>
      <c r="S1625">
        <f>_xlfn.XLOOKUP(E1625,AF:AF,AI:AI)</f>
        <v/>
      </c>
      <c r="T1625">
        <f>WEEKNUM(G1625)</f>
        <v/>
      </c>
      <c r="U1625">
        <f>YEAR(G1625)</f>
        <v/>
      </c>
      <c r="V1625" s="117">
        <f>IFERROR(Q1625/N1625,"0")</f>
        <v/>
      </c>
    </row>
    <row r="1626">
      <c r="A1626">
        <f>_xlfn.XLOOKUP(D1626,BN:BN,BO:BO)</f>
        <v/>
      </c>
      <c r="B1626" t="inlineStr">
        <is>
          <t>LLC</t>
        </is>
      </c>
      <c r="C1626" t="n">
        <v>212</v>
      </c>
      <c r="D1626">
        <f>_xlfn.XLOOKUP(C1626,BH:BH,BI:BI)</f>
        <v/>
      </c>
      <c r="E1626" t="n">
        <v>0</v>
      </c>
      <c r="F1626" t="inlineStr">
        <is>
          <t>Fee de emisión</t>
        </is>
      </c>
      <c r="G1626" s="234" t="n">
        <v>45759</v>
      </c>
      <c r="H1626" s="234" t="n">
        <v>45766</v>
      </c>
      <c r="I1626" t="inlineStr">
        <is>
          <t>HPS</t>
        </is>
      </c>
      <c r="J1626">
        <f>_xlfn.XLOOKUP(I1626,AS:AS,AU:AU)</f>
        <v/>
      </c>
      <c r="K1626" t="inlineStr">
        <is>
          <t>USD</t>
        </is>
      </c>
      <c r="L1626" s="238" t="n">
        <v>140</v>
      </c>
      <c r="M1626">
        <f>L1626*_xlfn.XLOOKUP(K1626,AM:AM,AN:AN)</f>
        <v/>
      </c>
      <c r="N1626">
        <f>L1626*_xlfn.XLOOKUP(K1626,AM:AM,AO:AO)</f>
        <v/>
      </c>
      <c r="O1626" s="238" t="n">
        <v>140</v>
      </c>
      <c r="P1626">
        <f>O1626*_xlfn.XLOOKUP(K1626,AM:AM,AN:AN)</f>
        <v/>
      </c>
      <c r="Q1626">
        <f>O1626*_xlfn.XLOOKUP(K1626,AM:AM,AO:AO)</f>
        <v/>
      </c>
      <c r="R1626">
        <f>_xlfn.XLOOKUP(E1626,AF:AF,AG:AG)</f>
        <v/>
      </c>
      <c r="S1626">
        <f>_xlfn.XLOOKUP(E1626,AF:AF,AI:AI)</f>
        <v/>
      </c>
      <c r="T1626">
        <f>WEEKNUM(G1626)</f>
        <v/>
      </c>
      <c r="U1626">
        <f>YEAR(G1626)</f>
        <v/>
      </c>
      <c r="V1626" s="117">
        <f>IFERROR(Q1626/N1626,"0")</f>
        <v/>
      </c>
    </row>
    <row r="1627">
      <c r="A1627">
        <f>_xlfn.XLOOKUP(D1627,BN:BN,BO:BO)</f>
        <v/>
      </c>
      <c r="B1627" t="inlineStr">
        <is>
          <t>LLC</t>
        </is>
      </c>
      <c r="C1627" t="n">
        <v>213</v>
      </c>
      <c r="D1627">
        <f>_xlfn.XLOOKUP(C1627,BH:BH,BI:BI)</f>
        <v/>
      </c>
      <c r="E1627" t="n">
        <v>24224</v>
      </c>
      <c r="F1627" t="inlineStr">
        <is>
          <t>Vuelo LAX-KOA-LAX/Nicolás Duque</t>
        </is>
      </c>
      <c r="G1627" s="234" t="n">
        <v>45765</v>
      </c>
      <c r="H1627" s="234" t="n">
        <v>45770</v>
      </c>
      <c r="I1627" t="inlineStr">
        <is>
          <t>VLO</t>
        </is>
      </c>
      <c r="J1627">
        <f>_xlfn.XLOOKUP(I1627,AS:AS,AU:AU)</f>
        <v/>
      </c>
      <c r="K1627" t="inlineStr">
        <is>
          <t>USD</t>
        </is>
      </c>
      <c r="L1627" s="238" t="n">
        <v>1607.4</v>
      </c>
      <c r="M1627">
        <f>L1627*_xlfn.XLOOKUP(K1627,AM:AM,AN:AN)</f>
        <v/>
      </c>
      <c r="N1627">
        <f>L1627*_xlfn.XLOOKUP(K1627,AM:AM,AO:AO)</f>
        <v/>
      </c>
      <c r="O1627" s="238" t="n">
        <v>155.35</v>
      </c>
      <c r="P1627">
        <f>O1627*_xlfn.XLOOKUP(K1627,AM:AM,AN:AN)</f>
        <v/>
      </c>
      <c r="Q1627">
        <f>O1627*_xlfn.XLOOKUP(K1627,AM:AM,AO:AO)</f>
        <v/>
      </c>
      <c r="R1627">
        <f>_xlfn.XLOOKUP(E1627,AF:AF,AG:AG)</f>
        <v/>
      </c>
      <c r="S1627">
        <f>_xlfn.XLOOKUP(E1627,AF:AF,AI:AI)</f>
        <v/>
      </c>
      <c r="T1627">
        <f>WEEKNUM(G1627)</f>
        <v/>
      </c>
      <c r="U1627">
        <f>YEAR(G1627)</f>
        <v/>
      </c>
      <c r="V1627" s="117">
        <f>IFERROR(Q1627/N1627,"0")</f>
        <v/>
      </c>
    </row>
    <row r="1628">
      <c r="A1628">
        <f>_xlfn.XLOOKUP(D1628,BN:BN,BO:BO)</f>
        <v/>
      </c>
      <c r="B1628" t="inlineStr">
        <is>
          <t>LLC</t>
        </is>
      </c>
      <c r="C1628" t="n">
        <v>213</v>
      </c>
      <c r="D1628">
        <f>_xlfn.XLOOKUP(C1628,BH:BH,BI:BI)</f>
        <v/>
      </c>
      <c r="E1628" t="n">
        <v>27766</v>
      </c>
      <c r="F1628" t="inlineStr">
        <is>
          <t>Hospedaje en Beverly Hills</t>
        </is>
      </c>
      <c r="G1628" s="234" t="n">
        <v>45765</v>
      </c>
      <c r="H1628" s="234" t="n">
        <v>45770</v>
      </c>
      <c r="I1628" t="inlineStr">
        <is>
          <t>HTL</t>
        </is>
      </c>
      <c r="J1628">
        <f>_xlfn.XLOOKUP(I1628,AS:AS,AU:AU)</f>
        <v/>
      </c>
      <c r="K1628" t="inlineStr">
        <is>
          <t>USD</t>
        </is>
      </c>
      <c r="L1628" s="238" t="n">
        <v>1983.4</v>
      </c>
      <c r="M1628">
        <f>L1628*_xlfn.XLOOKUP(K1628,AM:AM,AN:AN)</f>
        <v/>
      </c>
      <c r="N1628">
        <f>L1628*_xlfn.XLOOKUP(K1628,AM:AM,AO:AO)</f>
        <v/>
      </c>
      <c r="O1628" s="238" t="n">
        <v>198.34</v>
      </c>
      <c r="P1628">
        <f>O1628*_xlfn.XLOOKUP(K1628,AM:AM,AN:AN)</f>
        <v/>
      </c>
      <c r="Q1628">
        <f>O1628*_xlfn.XLOOKUP(K1628,AM:AM,AO:AO)</f>
        <v/>
      </c>
      <c r="R1628">
        <f>_xlfn.XLOOKUP(E1628,AF:AF,AG:AG)</f>
        <v/>
      </c>
      <c r="S1628">
        <f>_xlfn.XLOOKUP(E1628,AF:AF,AI:AI)</f>
        <v/>
      </c>
      <c r="T1628">
        <f>WEEKNUM(G1628)</f>
        <v/>
      </c>
      <c r="U1628">
        <f>YEAR(G1628)</f>
        <v/>
      </c>
      <c r="V1628" s="117">
        <f>IFERROR(Q1628/N1628,"0")</f>
        <v/>
      </c>
    </row>
    <row r="1629">
      <c r="A1629">
        <f>_xlfn.XLOOKUP(D1629,BN:BN,BO:BO)</f>
        <v/>
      </c>
      <c r="B1629" t="inlineStr">
        <is>
          <t>LLC</t>
        </is>
      </c>
      <c r="C1629" t="n">
        <v>213</v>
      </c>
      <c r="D1629">
        <f>_xlfn.XLOOKUP(C1629,BH:BH,BI:BI)</f>
        <v/>
      </c>
      <c r="E1629" t="n">
        <v>24224</v>
      </c>
      <c r="F1629" t="inlineStr">
        <is>
          <t>Vuelo LAX-KOA-LAX/Sharon Valanci</t>
        </is>
      </c>
      <c r="G1629" s="234" t="n">
        <v>45765</v>
      </c>
      <c r="H1629" s="234" t="n">
        <v>45770</v>
      </c>
      <c r="I1629" t="inlineStr">
        <is>
          <t>VLO</t>
        </is>
      </c>
      <c r="J1629">
        <f>_xlfn.XLOOKUP(I1629,AS:AS,AU:AU)</f>
        <v/>
      </c>
      <c r="K1629" t="inlineStr">
        <is>
          <t>USD</t>
        </is>
      </c>
      <c r="L1629" s="238" t="n">
        <v>1607.4</v>
      </c>
      <c r="M1629">
        <f>L1629*_xlfn.XLOOKUP(K1629,AM:AM,AN:AN)</f>
        <v/>
      </c>
      <c r="N1629">
        <f>L1629*_xlfn.XLOOKUP(K1629,AM:AM,AO:AO)</f>
        <v/>
      </c>
      <c r="O1629" s="238" t="n">
        <v>155.35</v>
      </c>
      <c r="P1629">
        <f>O1629*_xlfn.XLOOKUP(K1629,AM:AM,AN:AN)</f>
        <v/>
      </c>
      <c r="Q1629">
        <f>O1629*_xlfn.XLOOKUP(K1629,AM:AM,AO:AO)</f>
        <v/>
      </c>
      <c r="R1629">
        <f>_xlfn.XLOOKUP(E1629,AF:AF,AG:AG)</f>
        <v/>
      </c>
      <c r="S1629">
        <f>_xlfn.XLOOKUP(E1629,AF:AF,AI:AI)</f>
        <v/>
      </c>
      <c r="T1629">
        <f>WEEKNUM(G1629)</f>
        <v/>
      </c>
      <c r="U1629">
        <f>YEAR(G1629)</f>
        <v/>
      </c>
      <c r="V1629" s="117">
        <f>IFERROR(Q1629/N1629,"0")</f>
        <v/>
      </c>
    </row>
    <row r="1630">
      <c r="A1630">
        <f>_xlfn.XLOOKUP(D1630,BN:BN,BO:BO)</f>
        <v/>
      </c>
      <c r="B1630" t="inlineStr">
        <is>
          <t>LLC</t>
        </is>
      </c>
      <c r="C1630" t="n">
        <v>213</v>
      </c>
      <c r="D1630">
        <f>_xlfn.XLOOKUP(C1630,BH:BH,BI:BI)</f>
        <v/>
      </c>
      <c r="E1630" t="n">
        <v>24224</v>
      </c>
      <c r="F1630" t="inlineStr">
        <is>
          <t>Vuelo LAX-KOA-LAX/Elías Duque</t>
        </is>
      </c>
      <c r="G1630" s="234" t="n">
        <v>45765</v>
      </c>
      <c r="H1630" s="234" t="n">
        <v>45770</v>
      </c>
      <c r="I1630" t="inlineStr">
        <is>
          <t>VLO</t>
        </is>
      </c>
      <c r="J1630">
        <f>_xlfn.XLOOKUP(I1630,AS:AS,AU:AU)</f>
        <v/>
      </c>
      <c r="K1630" t="inlineStr">
        <is>
          <t>USD</t>
        </is>
      </c>
      <c r="L1630" s="238" t="n">
        <v>0</v>
      </c>
      <c r="M1630">
        <f>L1630*_xlfn.XLOOKUP(K1630,AM:AM,AN:AN)</f>
        <v/>
      </c>
      <c r="N1630">
        <f>L1630*_xlfn.XLOOKUP(K1630,AM:AM,AO:AO)</f>
        <v/>
      </c>
      <c r="O1630" s="238" t="n">
        <v>0</v>
      </c>
      <c r="P1630">
        <f>O1630*_xlfn.XLOOKUP(K1630,AM:AM,AN:AN)</f>
        <v/>
      </c>
      <c r="Q1630">
        <f>O1630*_xlfn.XLOOKUP(K1630,AM:AM,AO:AO)</f>
        <v/>
      </c>
      <c r="R1630">
        <f>_xlfn.XLOOKUP(E1630,AF:AF,AG:AG)</f>
        <v/>
      </c>
      <c r="S1630">
        <f>_xlfn.XLOOKUP(E1630,AF:AF,AI:AI)</f>
        <v/>
      </c>
      <c r="T1630">
        <f>WEEKNUM(G1630)</f>
        <v/>
      </c>
      <c r="U1630">
        <f>YEAR(G1630)</f>
        <v/>
      </c>
      <c r="V1630" s="117">
        <f>IFERROR(Q1630/N1630,"0")</f>
        <v/>
      </c>
    </row>
    <row r="1631">
      <c r="A1631">
        <f>_xlfn.XLOOKUP(D1631,BN:BN,BO:BO)</f>
        <v/>
      </c>
      <c r="B1631" t="inlineStr">
        <is>
          <t>LLC</t>
        </is>
      </c>
      <c r="C1631" t="n">
        <v>213</v>
      </c>
      <c r="D1631">
        <f>_xlfn.XLOOKUP(C1631,BH:BH,BI:BI)</f>
        <v/>
      </c>
      <c r="E1631" t="n">
        <v>0</v>
      </c>
      <c r="F1631" t="inlineStr">
        <is>
          <t>Fee de emisión Vuelos Los Ángeles Hawái</t>
        </is>
      </c>
      <c r="G1631" s="234" t="n">
        <v>45765</v>
      </c>
      <c r="H1631" s="234" t="n">
        <v>45770</v>
      </c>
      <c r="I1631" t="inlineStr">
        <is>
          <t>HPS</t>
        </is>
      </c>
      <c r="J1631">
        <f>_xlfn.XLOOKUP(I1631,AS:AS,AU:AU)</f>
        <v/>
      </c>
      <c r="K1631" t="inlineStr">
        <is>
          <t>USD</t>
        </is>
      </c>
      <c r="L1631" s="238" t="n">
        <v>35</v>
      </c>
      <c r="M1631">
        <f>L1631*_xlfn.XLOOKUP(K1631,AM:AM,AN:AN)</f>
        <v/>
      </c>
      <c r="N1631">
        <f>L1631*_xlfn.XLOOKUP(K1631,AM:AM,AO:AO)</f>
        <v/>
      </c>
      <c r="O1631" s="238" t="n">
        <v>35</v>
      </c>
      <c r="P1631">
        <f>O1631*_xlfn.XLOOKUP(K1631,AM:AM,AN:AN)</f>
        <v/>
      </c>
      <c r="Q1631">
        <f>O1631*_xlfn.XLOOKUP(K1631,AM:AM,AO:AO)</f>
        <v/>
      </c>
      <c r="R1631">
        <f>_xlfn.XLOOKUP(E1631,AF:AF,AG:AG)</f>
        <v/>
      </c>
      <c r="S1631">
        <f>_xlfn.XLOOKUP(E1631,AF:AF,AI:AI)</f>
        <v/>
      </c>
      <c r="T1631">
        <f>WEEKNUM(G1631)</f>
        <v/>
      </c>
      <c r="U1631">
        <f>YEAR(G1631)</f>
        <v/>
      </c>
      <c r="V1631" s="117">
        <f>IFERROR(Q1631/N1631,"0")</f>
        <v/>
      </c>
    </row>
    <row r="1632">
      <c r="A1632">
        <f>_xlfn.XLOOKUP(D1632,BN:BN,BO:BO)</f>
        <v/>
      </c>
      <c r="B1632" t="inlineStr">
        <is>
          <t>LLC</t>
        </is>
      </c>
      <c r="C1632" t="n">
        <v>213</v>
      </c>
      <c r="D1632">
        <f>_xlfn.XLOOKUP(C1632,BH:BH,BI:BI)</f>
        <v/>
      </c>
      <c r="E1632" t="n">
        <v>29255</v>
      </c>
      <c r="F1632" t="inlineStr">
        <is>
          <t>Hospedaje en Hawái</t>
        </is>
      </c>
      <c r="G1632" s="234" t="n">
        <v>45765</v>
      </c>
      <c r="H1632" s="234" t="n">
        <v>45770</v>
      </c>
      <c r="I1632" t="inlineStr">
        <is>
          <t>HTL</t>
        </is>
      </c>
      <c r="J1632">
        <f>_xlfn.XLOOKUP(I1632,AS:AS,AU:AU)</f>
        <v/>
      </c>
      <c r="K1632" t="inlineStr">
        <is>
          <t>USD</t>
        </is>
      </c>
      <c r="L1632" s="238" t="n">
        <v>13000</v>
      </c>
      <c r="M1632">
        <f>L1632*_xlfn.XLOOKUP(K1632,AM:AM,AN:AN)</f>
        <v/>
      </c>
      <c r="N1632">
        <f>L1632*_xlfn.XLOOKUP(K1632,AM:AM,AO:AO)</f>
        <v/>
      </c>
      <c r="O1632" s="238" t="n">
        <v>1300</v>
      </c>
      <c r="P1632">
        <f>O1632*_xlfn.XLOOKUP(K1632,AM:AM,AN:AN)</f>
        <v/>
      </c>
      <c r="Q1632">
        <f>O1632*_xlfn.XLOOKUP(K1632,AM:AM,AO:AO)</f>
        <v/>
      </c>
      <c r="R1632">
        <f>_xlfn.XLOOKUP(E1632,AF:AF,AG:AG)</f>
        <v/>
      </c>
      <c r="S1632">
        <f>_xlfn.XLOOKUP(E1632,AF:AF,AI:AI)</f>
        <v/>
      </c>
      <c r="T1632">
        <f>WEEKNUM(G1632)</f>
        <v/>
      </c>
      <c r="U1632">
        <f>YEAR(G1632)</f>
        <v/>
      </c>
      <c r="V1632" s="117">
        <f>IFERROR(Q1632/N1632,"0")</f>
        <v/>
      </c>
    </row>
    <row r="1633">
      <c r="A1633">
        <f>_xlfn.XLOOKUP(D1633,BN:BN,BO:BO)</f>
        <v/>
      </c>
      <c r="B1633" t="inlineStr">
        <is>
          <t>LLC</t>
        </is>
      </c>
      <c r="C1633" t="n">
        <v>213</v>
      </c>
      <c r="D1633">
        <f>_xlfn.XLOOKUP(C1633,BH:BH,BI:BI)</f>
        <v/>
      </c>
      <c r="E1633" t="n">
        <v>29257</v>
      </c>
      <c r="F1633" t="inlineStr">
        <is>
          <t>Hospedaje en Los Angeles</t>
        </is>
      </c>
      <c r="G1633" s="234" t="n">
        <v>45765</v>
      </c>
      <c r="H1633" s="234" t="n">
        <v>45770</v>
      </c>
      <c r="I1633" t="inlineStr">
        <is>
          <t>HTL</t>
        </is>
      </c>
      <c r="J1633">
        <f>_xlfn.XLOOKUP(I1633,AS:AS,AU:AU)</f>
        <v/>
      </c>
      <c r="K1633" t="inlineStr">
        <is>
          <t>USD</t>
        </is>
      </c>
      <c r="L1633" s="238" t="n">
        <v>1705</v>
      </c>
      <c r="M1633">
        <f>L1633*_xlfn.XLOOKUP(K1633,AM:AM,AN:AN)</f>
        <v/>
      </c>
      <c r="N1633">
        <f>L1633*_xlfn.XLOOKUP(K1633,AM:AM,AO:AO)</f>
        <v/>
      </c>
      <c r="O1633" s="238" t="n">
        <v>17.05</v>
      </c>
      <c r="P1633">
        <f>O1633*_xlfn.XLOOKUP(K1633,AM:AM,AN:AN)</f>
        <v/>
      </c>
      <c r="Q1633">
        <f>O1633*_xlfn.XLOOKUP(K1633,AM:AM,AO:AO)</f>
        <v/>
      </c>
      <c r="R1633">
        <f>_xlfn.XLOOKUP(E1633,AF:AF,AG:AG)</f>
        <v/>
      </c>
      <c r="S1633">
        <f>_xlfn.XLOOKUP(E1633,AF:AF,AI:AI)</f>
        <v/>
      </c>
      <c r="T1633">
        <f>WEEKNUM(G1633)</f>
        <v/>
      </c>
      <c r="U1633">
        <f>YEAR(G1633)</f>
        <v/>
      </c>
      <c r="V1633" s="117">
        <f>IFERROR(Q1633/N1633,"0")</f>
        <v/>
      </c>
    </row>
    <row r="1634">
      <c r="A1634">
        <f>_xlfn.XLOOKUP(D1634,BN:BN,BO:BO)</f>
        <v/>
      </c>
      <c r="B1634" t="inlineStr">
        <is>
          <t>LLC</t>
        </is>
      </c>
      <c r="C1634" t="n">
        <v>213</v>
      </c>
      <c r="D1634">
        <f>_xlfn.XLOOKUP(C1634,BH:BH,BI:BI)</f>
        <v/>
      </c>
      <c r="E1634" t="n">
        <v>0</v>
      </c>
      <c r="F1634" t="inlineStr">
        <is>
          <t>Sobrecomisión</t>
        </is>
      </c>
      <c r="G1634" s="234" t="n">
        <v>45765</v>
      </c>
      <c r="H1634" s="234" t="n">
        <v>45770</v>
      </c>
      <c r="I1634" t="inlineStr">
        <is>
          <t>HPS</t>
        </is>
      </c>
      <c r="J1634">
        <f>_xlfn.XLOOKUP(I1634,AS:AS,AU:AU)</f>
        <v/>
      </c>
      <c r="K1634" t="inlineStr">
        <is>
          <t>USD</t>
        </is>
      </c>
      <c r="L1634" s="238" t="n">
        <v>35</v>
      </c>
      <c r="M1634">
        <f>L1634*_xlfn.XLOOKUP(K1634,AM:AM,AN:AN)</f>
        <v/>
      </c>
      <c r="N1634">
        <f>L1634*_xlfn.XLOOKUP(K1634,AM:AM,AO:AO)</f>
        <v/>
      </c>
      <c r="O1634" s="238" t="n">
        <v>35</v>
      </c>
      <c r="P1634">
        <f>O1634*_xlfn.XLOOKUP(K1634,AM:AM,AN:AN)</f>
        <v/>
      </c>
      <c r="Q1634">
        <f>O1634*_xlfn.XLOOKUP(K1634,AM:AM,AO:AO)</f>
        <v/>
      </c>
      <c r="R1634">
        <f>_xlfn.XLOOKUP(E1634,AF:AF,AG:AG)</f>
        <v/>
      </c>
      <c r="S1634">
        <f>_xlfn.XLOOKUP(E1634,AF:AF,AI:AI)</f>
        <v/>
      </c>
      <c r="T1634">
        <f>WEEKNUM(G1634)</f>
        <v/>
      </c>
      <c r="U1634">
        <f>YEAR(G1634)</f>
        <v/>
      </c>
      <c r="V1634" s="117">
        <f>IFERROR(Q1634/N1634,"0")</f>
        <v/>
      </c>
    </row>
    <row r="1635">
      <c r="A1635">
        <f>_xlfn.XLOOKUP(D1635,BN:BN,BO:BO)</f>
        <v/>
      </c>
      <c r="B1635" t="inlineStr">
        <is>
          <t>LLC</t>
        </is>
      </c>
      <c r="C1635" t="n">
        <v>214</v>
      </c>
      <c r="D1635">
        <f>_xlfn.XLOOKUP(C1635,BH:BH,BI:BI)</f>
        <v/>
      </c>
      <c r="E1635" t="n">
        <v>24401</v>
      </c>
      <c r="F1635" t="inlineStr">
        <is>
          <t>DMC MARRUECOS</t>
        </is>
      </c>
      <c r="G1635" s="234" t="n">
        <v>45767</v>
      </c>
      <c r="H1635" s="234" t="n">
        <v>45773</v>
      </c>
      <c r="I1635" t="inlineStr">
        <is>
          <t>HTL</t>
        </is>
      </c>
      <c r="J1635">
        <f>_xlfn.XLOOKUP(I1635,AS:AS,AU:AU)</f>
        <v/>
      </c>
      <c r="K1635" t="inlineStr">
        <is>
          <t>USD</t>
        </is>
      </c>
      <c r="L1635" s="238" t="n">
        <v>22592.85</v>
      </c>
      <c r="M1635">
        <f>L1635*_xlfn.XLOOKUP(K1635,AM:AM,AN:AN)</f>
        <v/>
      </c>
      <c r="N1635">
        <f>L1635*_xlfn.XLOOKUP(K1635,AM:AM,AO:AO)</f>
        <v/>
      </c>
      <c r="O1635" s="238" t="n">
        <v>2582.04</v>
      </c>
      <c r="P1635">
        <f>O1635*_xlfn.XLOOKUP(K1635,AM:AM,AN:AN)</f>
        <v/>
      </c>
      <c r="Q1635">
        <f>O1635*_xlfn.XLOOKUP(K1635,AM:AM,AO:AO)</f>
        <v/>
      </c>
      <c r="R1635">
        <f>_xlfn.XLOOKUP(E1635,AF:AF,AG:AG)</f>
        <v/>
      </c>
      <c r="S1635">
        <f>_xlfn.XLOOKUP(E1635,AF:AF,AI:AI)</f>
        <v/>
      </c>
      <c r="T1635">
        <f>WEEKNUM(G1635)</f>
        <v/>
      </c>
      <c r="U1635">
        <f>YEAR(G1635)</f>
        <v/>
      </c>
      <c r="V1635" s="117">
        <f>IFERROR(Q1635/N1635,"0")</f>
        <v/>
      </c>
    </row>
    <row r="1636">
      <c r="A1636">
        <f>_xlfn.XLOOKUP(D1636,BN:BN,BO:BO)</f>
        <v/>
      </c>
      <c r="B1636" t="inlineStr">
        <is>
          <t>LLC</t>
        </is>
      </c>
      <c r="C1636" t="n">
        <v>214</v>
      </c>
      <c r="D1636">
        <f>_xlfn.XLOOKUP(C1636,BH:BH,BI:BI)</f>
        <v/>
      </c>
      <c r="E1636" t="n">
        <v>25024</v>
      </c>
      <c r="F1636" t="inlineStr">
        <is>
          <t>VUELO MAD-RAK REDONDO</t>
        </is>
      </c>
      <c r="G1636" s="234" t="n">
        <v>45767</v>
      </c>
      <c r="H1636" s="234" t="n">
        <v>45773</v>
      </c>
      <c r="I1636" t="inlineStr">
        <is>
          <t>VLO</t>
        </is>
      </c>
      <c r="J1636">
        <f>_xlfn.XLOOKUP(I1636,AS:AS,AU:AU)</f>
        <v/>
      </c>
      <c r="K1636" t="inlineStr">
        <is>
          <t>USD</t>
        </is>
      </c>
      <c r="L1636" s="238" t="n">
        <v>2824.2</v>
      </c>
      <c r="M1636">
        <f>L1636*_xlfn.XLOOKUP(K1636,AM:AM,AN:AN)</f>
        <v/>
      </c>
      <c r="N1636">
        <f>L1636*_xlfn.XLOOKUP(K1636,AM:AM,AO:AO)</f>
        <v/>
      </c>
      <c r="O1636" s="238" t="n">
        <v>0</v>
      </c>
      <c r="P1636">
        <f>O1636*_xlfn.XLOOKUP(K1636,AM:AM,AN:AN)</f>
        <v/>
      </c>
      <c r="Q1636">
        <f>O1636*_xlfn.XLOOKUP(K1636,AM:AM,AO:AO)</f>
        <v/>
      </c>
      <c r="R1636">
        <f>_xlfn.XLOOKUP(E1636,AF:AF,AG:AG)</f>
        <v/>
      </c>
      <c r="S1636">
        <f>_xlfn.XLOOKUP(E1636,AF:AF,AI:AI)</f>
        <v/>
      </c>
      <c r="T1636">
        <f>WEEKNUM(G1636)</f>
        <v/>
      </c>
      <c r="U1636">
        <f>YEAR(G1636)</f>
        <v/>
      </c>
      <c r="V1636" s="117">
        <f>IFERROR(Q1636/N1636,"0")</f>
        <v/>
      </c>
    </row>
    <row r="1637">
      <c r="A1637">
        <f>_xlfn.XLOOKUP(D1637,BN:BN,BO:BO)</f>
        <v/>
      </c>
      <c r="B1637" t="inlineStr">
        <is>
          <t>LLC</t>
        </is>
      </c>
      <c r="C1637" t="n">
        <v>214</v>
      </c>
      <c r="D1637">
        <f>_xlfn.XLOOKUP(C1637,BH:BH,BI:BI)</f>
        <v/>
      </c>
      <c r="E1637" t="n">
        <v>0</v>
      </c>
      <c r="F1637" t="inlineStr">
        <is>
          <t>FEE DE EMISION</t>
        </is>
      </c>
      <c r="G1637" s="234" t="n">
        <v>45767</v>
      </c>
      <c r="H1637" s="234" t="n">
        <v>45773</v>
      </c>
      <c r="I1637" t="inlineStr">
        <is>
          <t>HPS</t>
        </is>
      </c>
      <c r="J1637">
        <f>_xlfn.XLOOKUP(I1637,AS:AS,AU:AU)</f>
        <v/>
      </c>
      <c r="K1637" t="inlineStr">
        <is>
          <t>USD</t>
        </is>
      </c>
      <c r="L1637" s="238" t="n">
        <v>105</v>
      </c>
      <c r="M1637">
        <f>L1637*_xlfn.XLOOKUP(K1637,AM:AM,AN:AN)</f>
        <v/>
      </c>
      <c r="N1637">
        <f>L1637*_xlfn.XLOOKUP(K1637,AM:AM,AO:AO)</f>
        <v/>
      </c>
      <c r="O1637" s="238" t="n">
        <v>105</v>
      </c>
      <c r="P1637">
        <f>O1637*_xlfn.XLOOKUP(K1637,AM:AM,AN:AN)</f>
        <v/>
      </c>
      <c r="Q1637">
        <f>O1637*_xlfn.XLOOKUP(K1637,AM:AM,AO:AO)</f>
        <v/>
      </c>
      <c r="R1637">
        <f>_xlfn.XLOOKUP(E1637,AF:AF,AG:AG)</f>
        <v/>
      </c>
      <c r="S1637">
        <f>_xlfn.XLOOKUP(E1637,AF:AF,AI:AI)</f>
        <v/>
      </c>
      <c r="T1637">
        <f>WEEKNUM(G1637)</f>
        <v/>
      </c>
      <c r="U1637">
        <f>YEAR(G1637)</f>
        <v/>
      </c>
      <c r="V1637" s="117">
        <f>IFERROR(Q1637/N1637,"0")</f>
        <v/>
      </c>
    </row>
    <row r="1638">
      <c r="A1638">
        <f>_xlfn.XLOOKUP(D1638,BN:BN,BO:BO)</f>
        <v/>
      </c>
      <c r="B1638" t="inlineStr">
        <is>
          <t>LLC</t>
        </is>
      </c>
      <c r="C1638" t="n">
        <v>214</v>
      </c>
      <c r="D1638">
        <f>_xlfn.XLOOKUP(C1638,BH:BH,BI:BI)</f>
        <v/>
      </c>
      <c r="E1638" t="n">
        <v>25024</v>
      </c>
      <c r="F1638" t="inlineStr">
        <is>
          <t>VUELO RAK - MAD</t>
        </is>
      </c>
      <c r="G1638" s="234" t="n">
        <v>45767</v>
      </c>
      <c r="H1638" s="234" t="n">
        <v>45773</v>
      </c>
      <c r="I1638" t="inlineStr">
        <is>
          <t>VLO</t>
        </is>
      </c>
      <c r="J1638">
        <f>_xlfn.XLOOKUP(I1638,AS:AS,AU:AU)</f>
        <v/>
      </c>
      <c r="K1638" t="inlineStr">
        <is>
          <t>USD</t>
        </is>
      </c>
      <c r="L1638" s="238" t="n">
        <v>2074.2</v>
      </c>
      <c r="M1638">
        <f>L1638*_xlfn.XLOOKUP(K1638,AM:AM,AN:AN)</f>
        <v/>
      </c>
      <c r="N1638">
        <f>L1638*_xlfn.XLOOKUP(K1638,AM:AM,AO:AO)</f>
        <v/>
      </c>
      <c r="O1638" s="238" t="n">
        <v>0</v>
      </c>
      <c r="P1638">
        <f>O1638*_xlfn.XLOOKUP(K1638,AM:AM,AN:AN)</f>
        <v/>
      </c>
      <c r="Q1638">
        <f>O1638*_xlfn.XLOOKUP(K1638,AM:AM,AO:AO)</f>
        <v/>
      </c>
      <c r="R1638">
        <f>_xlfn.XLOOKUP(E1638,AF:AF,AG:AG)</f>
        <v/>
      </c>
      <c r="S1638">
        <f>_xlfn.XLOOKUP(E1638,AF:AF,AI:AI)</f>
        <v/>
      </c>
      <c r="T1638">
        <f>WEEKNUM(G1638)</f>
        <v/>
      </c>
      <c r="U1638">
        <f>YEAR(G1638)</f>
        <v/>
      </c>
      <c r="V1638" s="117">
        <f>IFERROR(Q1638/N1638,"0")</f>
        <v/>
      </c>
    </row>
    <row r="1639">
      <c r="A1639">
        <f>_xlfn.XLOOKUP(D1639,BN:BN,BO:BO)</f>
        <v/>
      </c>
      <c r="B1639" t="inlineStr">
        <is>
          <t>LLC</t>
        </is>
      </c>
      <c r="C1639" t="n">
        <v>214</v>
      </c>
      <c r="D1639">
        <f>_xlfn.XLOOKUP(C1639,BH:BH,BI:BI)</f>
        <v/>
      </c>
      <c r="E1639" t="n">
        <v>25024</v>
      </c>
      <c r="F1639" t="inlineStr">
        <is>
          <t>Reembolso</t>
        </is>
      </c>
      <c r="G1639" s="234" t="n">
        <v>45767</v>
      </c>
      <c r="H1639" s="234" t="n">
        <v>45773</v>
      </c>
      <c r="I1639" t="inlineStr">
        <is>
          <t>VLO</t>
        </is>
      </c>
      <c r="J1639">
        <f>_xlfn.XLOOKUP(I1639,AS:AS,AU:AU)</f>
        <v/>
      </c>
      <c r="K1639" t="inlineStr">
        <is>
          <t>USD</t>
        </is>
      </c>
      <c r="L1639" s="238" t="n">
        <v>-2824.2</v>
      </c>
      <c r="M1639">
        <f>L1639*_xlfn.XLOOKUP(K1639,AM:AM,AN:AN)</f>
        <v/>
      </c>
      <c r="N1639">
        <f>L1639*_xlfn.XLOOKUP(K1639,AM:AM,AO:AO)</f>
        <v/>
      </c>
      <c r="O1639" s="238" t="n">
        <v>0</v>
      </c>
      <c r="P1639">
        <f>O1639*_xlfn.XLOOKUP(K1639,AM:AM,AN:AN)</f>
        <v/>
      </c>
      <c r="Q1639">
        <f>O1639*_xlfn.XLOOKUP(K1639,AM:AM,AO:AO)</f>
        <v/>
      </c>
      <c r="R1639">
        <f>_xlfn.XLOOKUP(E1639,AF:AF,AG:AG)</f>
        <v/>
      </c>
      <c r="S1639">
        <f>_xlfn.XLOOKUP(E1639,AF:AF,AI:AI)</f>
        <v/>
      </c>
      <c r="T1639">
        <f>WEEKNUM(G1639)</f>
        <v/>
      </c>
      <c r="U1639">
        <f>YEAR(G1639)</f>
        <v/>
      </c>
      <c r="V1639" s="117">
        <f>IFERROR(Q1639/N1639,"0")</f>
        <v/>
      </c>
    </row>
    <row r="1640">
      <c r="A1640">
        <f>_xlfn.XLOOKUP(D1640,BN:BN,BO:BO)</f>
        <v/>
      </c>
      <c r="B1640" t="inlineStr">
        <is>
          <t>LLC</t>
        </is>
      </c>
      <c r="C1640" t="n">
        <v>214</v>
      </c>
      <c r="D1640">
        <f>_xlfn.XLOOKUP(C1640,BH:BH,BI:BI)</f>
        <v/>
      </c>
      <c r="E1640" t="n">
        <v>0</v>
      </c>
      <c r="F1640" t="inlineStr">
        <is>
          <t>Ajuste Reserva - AR</t>
        </is>
      </c>
      <c r="G1640" s="234" t="n">
        <v>45767</v>
      </c>
      <c r="H1640" s="234" t="n">
        <v>45773</v>
      </c>
      <c r="I1640" t="inlineStr">
        <is>
          <t>HPS</t>
        </is>
      </c>
      <c r="J1640">
        <f>_xlfn.XLOOKUP(I1640,AS:AS,AU:AU)</f>
        <v/>
      </c>
      <c r="K1640" t="inlineStr">
        <is>
          <t>USD</t>
        </is>
      </c>
      <c r="L1640" s="238" t="n">
        <v>2958.16</v>
      </c>
      <c r="M1640">
        <f>L1640*_xlfn.XLOOKUP(K1640,AM:AM,AN:AN)</f>
        <v/>
      </c>
      <c r="N1640">
        <f>L1640*_xlfn.XLOOKUP(K1640,AM:AM,AO:AO)</f>
        <v/>
      </c>
      <c r="O1640" s="238" t="n">
        <v>2958.16</v>
      </c>
      <c r="P1640">
        <f>O1640*_xlfn.XLOOKUP(K1640,AM:AM,AN:AN)</f>
        <v/>
      </c>
      <c r="Q1640">
        <f>O1640*_xlfn.XLOOKUP(K1640,AM:AM,AO:AO)</f>
        <v/>
      </c>
      <c r="R1640">
        <f>_xlfn.XLOOKUP(E1640,AF:AF,AG:AG)</f>
        <v/>
      </c>
      <c r="S1640">
        <f>_xlfn.XLOOKUP(E1640,AF:AF,AI:AI)</f>
        <v/>
      </c>
      <c r="T1640">
        <f>WEEKNUM(G1640)</f>
        <v/>
      </c>
      <c r="U1640">
        <f>YEAR(G1640)</f>
        <v/>
      </c>
      <c r="V1640" s="117">
        <f>IFERROR(Q1640/N1640,"0")</f>
        <v/>
      </c>
    </row>
    <row r="1641">
      <c r="A1641">
        <f>_xlfn.XLOOKUP(D1641,BN:BN,BO:BO)</f>
        <v/>
      </c>
      <c r="B1641" t="inlineStr">
        <is>
          <t>LLC</t>
        </is>
      </c>
      <c r="C1641" t="n">
        <v>215</v>
      </c>
      <c r="D1641">
        <f>_xlfn.XLOOKUP(C1641,BH:BH,BI:BI)</f>
        <v/>
      </c>
      <c r="E1641" t="n">
        <v>26650</v>
      </c>
      <c r="F1641" t="inlineStr">
        <is>
          <t>Hotel Eden</t>
        </is>
      </c>
      <c r="G1641" s="234" t="n">
        <v>45900</v>
      </c>
      <c r="H1641" s="234" t="n">
        <v>45904</v>
      </c>
      <c r="I1641" t="inlineStr">
        <is>
          <t>HTL</t>
        </is>
      </c>
      <c r="J1641">
        <f>_xlfn.XLOOKUP(I1641,AS:AS,AU:AU)</f>
        <v/>
      </c>
      <c r="K1641" t="inlineStr">
        <is>
          <t>EUR</t>
        </is>
      </c>
      <c r="L1641" s="238" t="n">
        <v>4726.4</v>
      </c>
      <c r="M1641">
        <f>L1641*_xlfn.XLOOKUP(K1641,AM:AM,AN:AN)</f>
        <v/>
      </c>
      <c r="N1641">
        <f>L1641*_xlfn.XLOOKUP(K1641,AM:AM,AO:AO)</f>
        <v/>
      </c>
      <c r="O1641" s="238" t="n">
        <v>422.4</v>
      </c>
      <c r="P1641">
        <f>O1641*_xlfn.XLOOKUP(K1641,AM:AM,AN:AN)</f>
        <v/>
      </c>
      <c r="Q1641">
        <f>O1641*_xlfn.XLOOKUP(K1641,AM:AM,AO:AO)</f>
        <v/>
      </c>
      <c r="R1641">
        <f>_xlfn.XLOOKUP(E1641,AF:AF,AG:AG)</f>
        <v/>
      </c>
      <c r="S1641">
        <f>_xlfn.XLOOKUP(E1641,AF:AF,AI:AI)</f>
        <v/>
      </c>
      <c r="T1641">
        <f>WEEKNUM(G1641)</f>
        <v/>
      </c>
      <c r="U1641">
        <f>YEAR(G1641)</f>
        <v/>
      </c>
      <c r="V1641" s="117">
        <f>IFERROR(Q1641/N1641,"0")</f>
        <v/>
      </c>
    </row>
    <row r="1642">
      <c r="A1642">
        <f>_xlfn.XLOOKUP(D1642,BN:BN,BO:BO)</f>
        <v/>
      </c>
      <c r="B1642" t="inlineStr">
        <is>
          <t>LLC</t>
        </is>
      </c>
      <c r="C1642" t="n">
        <v>215</v>
      </c>
      <c r="D1642">
        <f>_xlfn.XLOOKUP(C1642,BH:BH,BI:BI)</f>
        <v/>
      </c>
      <c r="E1642" t="n">
        <v>23527</v>
      </c>
      <c r="F1642" t="inlineStr">
        <is>
          <t xml:space="preserve">HOTEL MILANO </t>
        </is>
      </c>
      <c r="G1642" s="234" t="n">
        <v>45910</v>
      </c>
      <c r="H1642" s="234" t="n">
        <v>45913</v>
      </c>
      <c r="I1642" t="inlineStr">
        <is>
          <t>HTL</t>
        </is>
      </c>
      <c r="J1642">
        <f>_xlfn.XLOOKUP(I1642,AS:AS,AU:AU)</f>
        <v/>
      </c>
      <c r="K1642" t="inlineStr">
        <is>
          <t>EUR</t>
        </is>
      </c>
      <c r="L1642" s="238" t="n">
        <v>5982</v>
      </c>
      <c r="M1642">
        <f>L1642*_xlfn.XLOOKUP(K1642,AM:AM,AN:AN)</f>
        <v/>
      </c>
      <c r="N1642">
        <f>L1642*_xlfn.XLOOKUP(K1642,AM:AM,AO:AO)</f>
        <v/>
      </c>
      <c r="O1642" s="238" t="n">
        <v>507.6</v>
      </c>
      <c r="P1642">
        <f>O1642*_xlfn.XLOOKUP(K1642,AM:AM,AN:AN)</f>
        <v/>
      </c>
      <c r="Q1642">
        <f>O1642*_xlfn.XLOOKUP(K1642,AM:AM,AO:AO)</f>
        <v/>
      </c>
      <c r="R1642">
        <f>_xlfn.XLOOKUP(E1642,AF:AF,AG:AG)</f>
        <v/>
      </c>
      <c r="S1642">
        <f>_xlfn.XLOOKUP(E1642,AF:AF,AI:AI)</f>
        <v/>
      </c>
      <c r="T1642">
        <f>WEEKNUM(G1642)</f>
        <v/>
      </c>
      <c r="U1642">
        <f>YEAR(G1642)</f>
        <v/>
      </c>
      <c r="V1642" s="117">
        <f>IFERROR(Q1642/N1642,"0")</f>
        <v/>
      </c>
    </row>
    <row r="1643">
      <c r="A1643">
        <f>_xlfn.XLOOKUP(D1643,BN:BN,BO:BO)</f>
        <v/>
      </c>
      <c r="B1643" t="inlineStr">
        <is>
          <t>LLC</t>
        </is>
      </c>
      <c r="C1643" t="n">
        <v>215</v>
      </c>
      <c r="D1643">
        <f>_xlfn.XLOOKUP(C1643,BH:BH,BI:BI)</f>
        <v/>
      </c>
      <c r="E1643" t="n">
        <v>24236</v>
      </c>
      <c r="F1643" t="inlineStr">
        <is>
          <t xml:space="preserve">Tours </t>
        </is>
      </c>
      <c r="G1643" s="234" t="n">
        <v>45900</v>
      </c>
      <c r="H1643" s="234" t="n">
        <v>45913</v>
      </c>
      <c r="I1643" t="inlineStr">
        <is>
          <t>PKT</t>
        </is>
      </c>
      <c r="J1643">
        <f>_xlfn.XLOOKUP(I1643,AS:AS,AU:AU)</f>
        <v/>
      </c>
      <c r="K1643" t="inlineStr">
        <is>
          <t>EUR</t>
        </is>
      </c>
      <c r="L1643" s="238" t="n">
        <v>10761.08</v>
      </c>
      <c r="M1643">
        <f>L1643*_xlfn.XLOOKUP(K1643,AM:AM,AN:AN)</f>
        <v/>
      </c>
      <c r="N1643">
        <f>L1643*_xlfn.XLOOKUP(K1643,AM:AM,AO:AO)</f>
        <v/>
      </c>
      <c r="O1643" s="238" t="n">
        <v>1327.08</v>
      </c>
      <c r="P1643">
        <f>O1643*_xlfn.XLOOKUP(K1643,AM:AM,AN:AN)</f>
        <v/>
      </c>
      <c r="Q1643">
        <f>O1643*_xlfn.XLOOKUP(K1643,AM:AM,AO:AO)</f>
        <v/>
      </c>
      <c r="R1643">
        <f>_xlfn.XLOOKUP(E1643,AF:AF,AG:AG)</f>
        <v/>
      </c>
      <c r="S1643">
        <f>_xlfn.XLOOKUP(E1643,AF:AF,AI:AI)</f>
        <v/>
      </c>
      <c r="T1643">
        <f>WEEKNUM(G1643)</f>
        <v/>
      </c>
      <c r="U1643">
        <f>YEAR(G1643)</f>
        <v/>
      </c>
      <c r="V1643" s="117">
        <f>IFERROR(Q1643/N1643,"0")</f>
        <v/>
      </c>
    </row>
    <row r="1644">
      <c r="A1644">
        <f>_xlfn.XLOOKUP(D1644,BN:BN,BO:BO)</f>
        <v/>
      </c>
      <c r="B1644" t="inlineStr">
        <is>
          <t>LLC</t>
        </is>
      </c>
      <c r="C1644" t="n">
        <v>215</v>
      </c>
      <c r="D1644">
        <f>_xlfn.XLOOKUP(C1644,BH:BH,BI:BI)</f>
        <v/>
      </c>
      <c r="E1644" t="n">
        <v>28730</v>
      </c>
      <c r="F1644" t="inlineStr">
        <is>
          <t>Hotel St Regis Florencia</t>
        </is>
      </c>
      <c r="G1644" s="234" t="n">
        <v>45904</v>
      </c>
      <c r="H1644" s="234" t="n">
        <v>45907</v>
      </c>
      <c r="I1644" t="inlineStr">
        <is>
          <t>HTL</t>
        </is>
      </c>
      <c r="J1644">
        <f>_xlfn.XLOOKUP(I1644,AS:AS,AU:AU)</f>
        <v/>
      </c>
      <c r="K1644" t="inlineStr">
        <is>
          <t>EUR</t>
        </is>
      </c>
      <c r="L1644" s="238" t="n">
        <v>5898</v>
      </c>
      <c r="M1644">
        <f>L1644*_xlfn.XLOOKUP(K1644,AM:AM,AN:AN)</f>
        <v/>
      </c>
      <c r="N1644">
        <f>L1644*_xlfn.XLOOKUP(K1644,AM:AM,AO:AO)</f>
        <v/>
      </c>
      <c r="O1644" s="238" t="n">
        <v>510.94</v>
      </c>
      <c r="P1644">
        <f>O1644*_xlfn.XLOOKUP(K1644,AM:AM,AN:AN)</f>
        <v/>
      </c>
      <c r="Q1644">
        <f>O1644*_xlfn.XLOOKUP(K1644,AM:AM,AO:AO)</f>
        <v/>
      </c>
      <c r="R1644">
        <f>_xlfn.XLOOKUP(E1644,AF:AF,AG:AG)</f>
        <v/>
      </c>
      <c r="S1644">
        <f>_xlfn.XLOOKUP(E1644,AF:AF,AI:AI)</f>
        <v/>
      </c>
      <c r="T1644">
        <f>WEEKNUM(G1644)</f>
        <v/>
      </c>
      <c r="U1644">
        <f>YEAR(G1644)</f>
        <v/>
      </c>
      <c r="V1644" s="117">
        <f>IFERROR(Q1644/N1644,"0")</f>
        <v/>
      </c>
    </row>
    <row r="1645">
      <c r="A1645">
        <f>_xlfn.XLOOKUP(D1645,BN:BN,BO:BO)</f>
        <v/>
      </c>
      <c r="B1645" t="inlineStr">
        <is>
          <t>LLC</t>
        </is>
      </c>
      <c r="C1645" t="n">
        <v>215</v>
      </c>
      <c r="D1645">
        <f>_xlfn.XLOOKUP(C1645,BH:BH,BI:BI)</f>
        <v/>
      </c>
      <c r="E1645" t="n">
        <v>28934</v>
      </c>
      <c r="F1645" t="inlineStr">
        <is>
          <t>TE OCHOA GOMEZ JOSE RAMON</t>
        </is>
      </c>
      <c r="G1645" s="234" t="n">
        <v>45913</v>
      </c>
      <c r="H1645" s="63" t="n"/>
      <c r="I1645" t="inlineStr">
        <is>
          <t>VLO</t>
        </is>
      </c>
      <c r="J1645">
        <f>_xlfn.XLOOKUP(I1645,AS:AS,AU:AU)</f>
        <v/>
      </c>
      <c r="K1645" t="inlineStr">
        <is>
          <t>EUR</t>
        </is>
      </c>
      <c r="L1645" s="238" t="n">
        <v>192.83</v>
      </c>
      <c r="M1645">
        <f>L1645*_xlfn.XLOOKUP(K1645,AM:AM,AN:AN)</f>
        <v/>
      </c>
      <c r="N1645">
        <f>L1645*_xlfn.XLOOKUP(K1645,AM:AM,AO:AO)</f>
        <v/>
      </c>
      <c r="O1645" s="238" t="n">
        <v>0</v>
      </c>
      <c r="P1645">
        <f>O1645*_xlfn.XLOOKUP(K1645,AM:AM,AN:AN)</f>
        <v/>
      </c>
      <c r="Q1645">
        <f>O1645*_xlfn.XLOOKUP(K1645,AM:AM,AO:AO)</f>
        <v/>
      </c>
      <c r="R1645">
        <f>_xlfn.XLOOKUP(E1645,AF:AF,AG:AG)</f>
        <v/>
      </c>
      <c r="S1645">
        <f>_xlfn.XLOOKUP(E1645,AF:AF,AI:AI)</f>
        <v/>
      </c>
      <c r="T1645">
        <f>WEEKNUM(G1645)</f>
        <v/>
      </c>
      <c r="U1645">
        <f>YEAR(G1645)</f>
        <v/>
      </c>
      <c r="V1645" s="117">
        <f>IFERROR(Q1645/N1645,"0")</f>
        <v/>
      </c>
    </row>
    <row r="1646">
      <c r="A1646">
        <f>_xlfn.XLOOKUP(D1646,BN:BN,BO:BO)</f>
        <v/>
      </c>
      <c r="B1646" t="inlineStr">
        <is>
          <t>LLC</t>
        </is>
      </c>
      <c r="C1646" t="n">
        <v>215</v>
      </c>
      <c r="D1646">
        <f>_xlfn.XLOOKUP(C1646,BH:BH,BI:BI)</f>
        <v/>
      </c>
      <c r="E1646" t="n">
        <v>28934</v>
      </c>
      <c r="F1646" t="inlineStr">
        <is>
          <t>TE SHAW DULIN ROBIN JENNIFER</t>
        </is>
      </c>
      <c r="G1646" s="234" t="n">
        <v>45913</v>
      </c>
      <c r="H1646" s="63" t="n"/>
      <c r="I1646" t="inlineStr">
        <is>
          <t>VLO</t>
        </is>
      </c>
      <c r="J1646">
        <f>_xlfn.XLOOKUP(I1646,AS:AS,AU:AU)</f>
        <v/>
      </c>
      <c r="K1646" t="inlineStr">
        <is>
          <t>EUR</t>
        </is>
      </c>
      <c r="L1646" s="238" t="n">
        <v>192.83</v>
      </c>
      <c r="M1646">
        <f>L1646*_xlfn.XLOOKUP(K1646,AM:AM,AN:AN)</f>
        <v/>
      </c>
      <c r="N1646">
        <f>L1646*_xlfn.XLOOKUP(K1646,AM:AM,AO:AO)</f>
        <v/>
      </c>
      <c r="O1646" s="238" t="n">
        <v>0</v>
      </c>
      <c r="P1646">
        <f>O1646*_xlfn.XLOOKUP(K1646,AM:AM,AN:AN)</f>
        <v/>
      </c>
      <c r="Q1646">
        <f>O1646*_xlfn.XLOOKUP(K1646,AM:AM,AO:AO)</f>
        <v/>
      </c>
      <c r="R1646">
        <f>_xlfn.XLOOKUP(E1646,AF:AF,AG:AG)</f>
        <v/>
      </c>
      <c r="S1646">
        <f>_xlfn.XLOOKUP(E1646,AF:AF,AI:AI)</f>
        <v/>
      </c>
      <c r="T1646">
        <f>WEEKNUM(G1646)</f>
        <v/>
      </c>
      <c r="U1646">
        <f>YEAR(G1646)</f>
        <v/>
      </c>
      <c r="V1646" s="117">
        <f>IFERROR(Q1646/N1646,"0")</f>
        <v/>
      </c>
    </row>
    <row r="1647">
      <c r="A1647">
        <f>_xlfn.XLOOKUP(D1647,BN:BN,BO:BO)</f>
        <v/>
      </c>
      <c r="B1647" t="inlineStr">
        <is>
          <t>LLC</t>
        </is>
      </c>
      <c r="C1647" t="n">
        <v>215</v>
      </c>
      <c r="D1647">
        <f>_xlfn.XLOOKUP(C1647,BH:BH,BI:BI)</f>
        <v/>
      </c>
      <c r="E1647" t="n">
        <v>28934</v>
      </c>
      <c r="F1647" t="inlineStr">
        <is>
          <t>ME OCHOA GOMEZ JOSE RAMON</t>
        </is>
      </c>
      <c r="G1647" s="234" t="n">
        <v>45708</v>
      </c>
      <c r="H1647" s="63" t="n"/>
      <c r="I1647" t="inlineStr">
        <is>
          <t>VLO</t>
        </is>
      </c>
      <c r="J1647">
        <f>_xlfn.XLOOKUP(I1647,AS:AS,AU:AU)</f>
        <v/>
      </c>
      <c r="K1647" t="inlineStr">
        <is>
          <t>EUR</t>
        </is>
      </c>
      <c r="L1647" s="238" t="n">
        <v>21.99</v>
      </c>
      <c r="M1647">
        <f>L1647*_xlfn.XLOOKUP(K1647,AM:AM,AN:AN)</f>
        <v/>
      </c>
      <c r="N1647">
        <f>L1647*_xlfn.XLOOKUP(K1647,AM:AM,AO:AO)</f>
        <v/>
      </c>
      <c r="O1647" s="238" t="n">
        <v>0</v>
      </c>
      <c r="P1647">
        <f>O1647*_xlfn.XLOOKUP(K1647,AM:AM,AN:AN)</f>
        <v/>
      </c>
      <c r="Q1647">
        <f>O1647*_xlfn.XLOOKUP(K1647,AM:AM,AO:AO)</f>
        <v/>
      </c>
      <c r="R1647">
        <f>_xlfn.XLOOKUP(E1647,AF:AF,AG:AG)</f>
        <v/>
      </c>
      <c r="S1647">
        <f>_xlfn.XLOOKUP(E1647,AF:AF,AI:AI)</f>
        <v/>
      </c>
      <c r="T1647">
        <f>WEEKNUM(G1647)</f>
        <v/>
      </c>
      <c r="U1647">
        <f>YEAR(G1647)</f>
        <v/>
      </c>
      <c r="V1647" s="117">
        <f>IFERROR(Q1647/N1647,"0")</f>
        <v/>
      </c>
    </row>
    <row r="1648">
      <c r="A1648">
        <f>_xlfn.XLOOKUP(D1648,BN:BN,BO:BO)</f>
        <v/>
      </c>
      <c r="B1648" t="inlineStr">
        <is>
          <t>LLC</t>
        </is>
      </c>
      <c r="C1648" t="n">
        <v>215</v>
      </c>
      <c r="D1648">
        <f>_xlfn.XLOOKUP(C1648,BH:BH,BI:BI)</f>
        <v/>
      </c>
      <c r="E1648" t="n">
        <v>28934</v>
      </c>
      <c r="F1648" t="inlineStr">
        <is>
          <t>ME SHAW DULIN ROBIN JENNIFER</t>
        </is>
      </c>
      <c r="G1648" s="234" t="n">
        <v>45708</v>
      </c>
      <c r="H1648" s="63" t="n"/>
      <c r="I1648" t="inlineStr">
        <is>
          <t>VLO</t>
        </is>
      </c>
      <c r="J1648">
        <f>_xlfn.XLOOKUP(I1648,AS:AS,AU:AU)</f>
        <v/>
      </c>
      <c r="K1648" t="inlineStr">
        <is>
          <t>EUR</t>
        </is>
      </c>
      <c r="L1648" s="238" t="n">
        <v>21.99</v>
      </c>
      <c r="M1648">
        <f>L1648*_xlfn.XLOOKUP(K1648,AM:AM,AN:AN)</f>
        <v/>
      </c>
      <c r="N1648">
        <f>L1648*_xlfn.XLOOKUP(K1648,AM:AM,AO:AO)</f>
        <v/>
      </c>
      <c r="O1648" s="238" t="n">
        <v>0</v>
      </c>
      <c r="P1648">
        <f>O1648*_xlfn.XLOOKUP(K1648,AM:AM,AN:AN)</f>
        <v/>
      </c>
      <c r="Q1648">
        <f>O1648*_xlfn.XLOOKUP(K1648,AM:AM,AO:AO)</f>
        <v/>
      </c>
      <c r="R1648">
        <f>_xlfn.XLOOKUP(E1648,AF:AF,AG:AG)</f>
        <v/>
      </c>
      <c r="S1648">
        <f>_xlfn.XLOOKUP(E1648,AF:AF,AI:AI)</f>
        <v/>
      </c>
      <c r="T1648">
        <f>WEEKNUM(G1648)</f>
        <v/>
      </c>
      <c r="U1648">
        <f>YEAR(G1648)</f>
        <v/>
      </c>
      <c r="V1648" s="117">
        <f>IFERROR(Q1648/N1648,"0")</f>
        <v/>
      </c>
    </row>
    <row r="1649">
      <c r="A1649">
        <f>_xlfn.XLOOKUP(D1649,BN:BN,BO:BO)</f>
        <v/>
      </c>
      <c r="B1649" t="inlineStr">
        <is>
          <t>LLC</t>
        </is>
      </c>
      <c r="C1649" t="n">
        <v>215</v>
      </c>
      <c r="D1649">
        <f>_xlfn.XLOOKUP(C1649,BH:BH,BI:BI)</f>
        <v/>
      </c>
      <c r="E1649" t="n">
        <v>28934</v>
      </c>
      <c r="F1649" t="inlineStr">
        <is>
          <t>ME OCHOA GOMEZ JOSE RAMON</t>
        </is>
      </c>
      <c r="G1649" s="234" t="n">
        <v>45708</v>
      </c>
      <c r="H1649" s="63" t="n"/>
      <c r="I1649" t="inlineStr">
        <is>
          <t>VLO</t>
        </is>
      </c>
      <c r="J1649">
        <f>_xlfn.XLOOKUP(I1649,AS:AS,AU:AU)</f>
        <v/>
      </c>
      <c r="K1649" t="inlineStr">
        <is>
          <t>EUR</t>
        </is>
      </c>
      <c r="L1649" s="238" t="n">
        <v>71.7</v>
      </c>
      <c r="M1649">
        <f>L1649*_xlfn.XLOOKUP(K1649,AM:AM,AN:AN)</f>
        <v/>
      </c>
      <c r="N1649">
        <f>L1649*_xlfn.XLOOKUP(K1649,AM:AM,AO:AO)</f>
        <v/>
      </c>
      <c r="O1649" s="238" t="n">
        <v>0</v>
      </c>
      <c r="P1649">
        <f>O1649*_xlfn.XLOOKUP(K1649,AM:AM,AN:AN)</f>
        <v/>
      </c>
      <c r="Q1649">
        <f>O1649*_xlfn.XLOOKUP(K1649,AM:AM,AO:AO)</f>
        <v/>
      </c>
      <c r="R1649">
        <f>_xlfn.XLOOKUP(E1649,AF:AF,AG:AG)</f>
        <v/>
      </c>
      <c r="S1649">
        <f>_xlfn.XLOOKUP(E1649,AF:AF,AI:AI)</f>
        <v/>
      </c>
      <c r="T1649">
        <f>WEEKNUM(G1649)</f>
        <v/>
      </c>
      <c r="U1649">
        <f>YEAR(G1649)</f>
        <v/>
      </c>
      <c r="V1649" s="117">
        <f>IFERROR(Q1649/N1649,"0")</f>
        <v/>
      </c>
    </row>
    <row r="1650">
      <c r="A1650">
        <f>_xlfn.XLOOKUP(D1650,BN:BN,BO:BO)</f>
        <v/>
      </c>
      <c r="B1650" t="inlineStr">
        <is>
          <t>LLC</t>
        </is>
      </c>
      <c r="C1650" t="n">
        <v>215</v>
      </c>
      <c r="D1650">
        <f>_xlfn.XLOOKUP(C1650,BH:BH,BI:BI)</f>
        <v/>
      </c>
      <c r="E1650" t="n">
        <v>28934</v>
      </c>
      <c r="F1650" t="inlineStr">
        <is>
          <t>ME SHAW DULIN ROBIN JENNIFER</t>
        </is>
      </c>
      <c r="G1650" s="234" t="n">
        <v>45708</v>
      </c>
      <c r="H1650" s="63" t="n"/>
      <c r="I1650" t="inlineStr">
        <is>
          <t>VLO</t>
        </is>
      </c>
      <c r="J1650">
        <f>_xlfn.XLOOKUP(I1650,AS:AS,AU:AU)</f>
        <v/>
      </c>
      <c r="K1650" t="inlineStr">
        <is>
          <t>EUR</t>
        </is>
      </c>
      <c r="L1650" s="238" t="n">
        <v>71.7</v>
      </c>
      <c r="M1650">
        <f>L1650*_xlfn.XLOOKUP(K1650,AM:AM,AN:AN)</f>
        <v/>
      </c>
      <c r="N1650">
        <f>L1650*_xlfn.XLOOKUP(K1650,AM:AM,AO:AO)</f>
        <v/>
      </c>
      <c r="O1650" s="238" t="n">
        <v>0</v>
      </c>
      <c r="P1650">
        <f>O1650*_xlfn.XLOOKUP(K1650,AM:AM,AN:AN)</f>
        <v/>
      </c>
      <c r="Q1650">
        <f>O1650*_xlfn.XLOOKUP(K1650,AM:AM,AO:AO)</f>
        <v/>
      </c>
      <c r="R1650">
        <f>_xlfn.XLOOKUP(E1650,AF:AF,AG:AG)</f>
        <v/>
      </c>
      <c r="S1650">
        <f>_xlfn.XLOOKUP(E1650,AF:AF,AI:AI)</f>
        <v/>
      </c>
      <c r="T1650">
        <f>WEEKNUM(G1650)</f>
        <v/>
      </c>
      <c r="U1650">
        <f>YEAR(G1650)</f>
        <v/>
      </c>
      <c r="V1650" s="117">
        <f>IFERROR(Q1650/N1650,"0")</f>
        <v/>
      </c>
    </row>
    <row r="1651">
      <c r="A1651">
        <f>_xlfn.XLOOKUP(D1651,BN:BN,BO:BO)</f>
        <v/>
      </c>
      <c r="B1651" t="inlineStr">
        <is>
          <t>LLC</t>
        </is>
      </c>
      <c r="C1651" t="n">
        <v>215</v>
      </c>
      <c r="D1651">
        <f>_xlfn.XLOOKUP(C1651,BH:BH,BI:BI)</f>
        <v/>
      </c>
      <c r="E1651" t="n">
        <v>0</v>
      </c>
      <c r="F1651" t="inlineStr">
        <is>
          <t xml:space="preserve">Fee Boletos </t>
        </is>
      </c>
      <c r="G1651" s="234" t="n">
        <v>45708</v>
      </c>
      <c r="H1651" s="234" t="n">
        <v>45913</v>
      </c>
      <c r="I1651" t="inlineStr">
        <is>
          <t>HPS</t>
        </is>
      </c>
      <c r="J1651">
        <f>_xlfn.XLOOKUP(I1651,AS:AS,AU:AU)</f>
        <v/>
      </c>
      <c r="K1651" t="inlineStr">
        <is>
          <t>EUR</t>
        </is>
      </c>
      <c r="L1651" s="238" t="n">
        <v>67</v>
      </c>
      <c r="M1651">
        <f>L1651*_xlfn.XLOOKUP(K1651,AM:AM,AN:AN)</f>
        <v/>
      </c>
      <c r="N1651">
        <f>L1651*_xlfn.XLOOKUP(K1651,AM:AM,AO:AO)</f>
        <v/>
      </c>
      <c r="O1651" s="238" t="n">
        <v>67</v>
      </c>
      <c r="P1651">
        <f>O1651*_xlfn.XLOOKUP(K1651,AM:AM,AN:AN)</f>
        <v/>
      </c>
      <c r="Q1651">
        <f>O1651*_xlfn.XLOOKUP(K1651,AM:AM,AO:AO)</f>
        <v/>
      </c>
      <c r="R1651">
        <f>_xlfn.XLOOKUP(E1651,AF:AF,AG:AG)</f>
        <v/>
      </c>
      <c r="S1651">
        <f>_xlfn.XLOOKUP(E1651,AF:AF,AI:AI)</f>
        <v/>
      </c>
      <c r="T1651">
        <f>WEEKNUM(G1651)</f>
        <v/>
      </c>
      <c r="U1651">
        <f>YEAR(G1651)</f>
        <v/>
      </c>
      <c r="V1651" s="117">
        <f>IFERROR(Q1651/N1651,"0")</f>
        <v/>
      </c>
    </row>
    <row r="1652">
      <c r="A1652">
        <f>_xlfn.XLOOKUP(D1652,BN:BN,BO:BO)</f>
        <v/>
      </c>
      <c r="B1652" t="inlineStr">
        <is>
          <t>LLC</t>
        </is>
      </c>
      <c r="C1652" t="n">
        <v>215</v>
      </c>
      <c r="D1652">
        <f>_xlfn.XLOOKUP(C1652,BH:BH,BI:BI)</f>
        <v/>
      </c>
      <c r="E1652" t="n">
        <v>30769</v>
      </c>
      <c r="F1652" t="inlineStr">
        <is>
          <t xml:space="preserve">Hotel St Regis Venice </t>
        </is>
      </c>
      <c r="G1652" s="234" t="n">
        <v>45907</v>
      </c>
      <c r="H1652" s="234" t="n">
        <v>45910</v>
      </c>
      <c r="I1652" t="inlineStr">
        <is>
          <t>HTL</t>
        </is>
      </c>
      <c r="J1652">
        <f>_xlfn.XLOOKUP(I1652,AS:AS,AU:AU)</f>
        <v/>
      </c>
      <c r="K1652" t="inlineStr">
        <is>
          <t>EUR</t>
        </is>
      </c>
      <c r="L1652" s="238" t="n">
        <v>4710</v>
      </c>
      <c r="M1652">
        <f>L1652*_xlfn.XLOOKUP(K1652,AM:AM,AN:AN)</f>
        <v/>
      </c>
      <c r="N1652">
        <f>L1652*_xlfn.XLOOKUP(K1652,AM:AM,AO:AO)</f>
        <v/>
      </c>
      <c r="O1652" s="238" t="n">
        <v>407.98</v>
      </c>
      <c r="P1652">
        <f>O1652*_xlfn.XLOOKUP(K1652,AM:AM,AN:AN)</f>
        <v/>
      </c>
      <c r="Q1652">
        <f>O1652*_xlfn.XLOOKUP(K1652,AM:AM,AO:AO)</f>
        <v/>
      </c>
      <c r="R1652">
        <f>_xlfn.XLOOKUP(E1652,AF:AF,AG:AG)</f>
        <v/>
      </c>
      <c r="S1652">
        <f>_xlfn.XLOOKUP(E1652,AF:AF,AI:AI)</f>
        <v/>
      </c>
      <c r="T1652">
        <f>WEEKNUM(G1652)</f>
        <v/>
      </c>
      <c r="U1652">
        <f>YEAR(G1652)</f>
        <v/>
      </c>
      <c r="V1652" s="117">
        <f>IFERROR(Q1652/N1652,"0")</f>
        <v/>
      </c>
    </row>
    <row r="1653">
      <c r="A1653">
        <f>_xlfn.XLOOKUP(D1653,BN:BN,BO:BO)</f>
        <v/>
      </c>
      <c r="B1653" t="inlineStr">
        <is>
          <t>LLC</t>
        </is>
      </c>
      <c r="C1653" t="n">
        <v>215</v>
      </c>
      <c r="D1653">
        <f>_xlfn.XLOOKUP(C1653,BH:BH,BI:BI)</f>
        <v/>
      </c>
      <c r="E1653" t="n">
        <v>0</v>
      </c>
      <c r="F1653" t="inlineStr">
        <is>
          <t>FEE</t>
        </is>
      </c>
      <c r="G1653" s="234" t="n">
        <v>45708</v>
      </c>
      <c r="H1653" s="234" t="n">
        <v>45913</v>
      </c>
      <c r="I1653" t="inlineStr">
        <is>
          <t>HPS</t>
        </is>
      </c>
      <c r="J1653">
        <f>_xlfn.XLOOKUP(I1653,AS:AS,AU:AU)</f>
        <v/>
      </c>
      <c r="K1653" t="inlineStr">
        <is>
          <t>EUR</t>
        </is>
      </c>
      <c r="L1653" s="238" t="n">
        <v>430.52</v>
      </c>
      <c r="M1653">
        <f>L1653*_xlfn.XLOOKUP(K1653,AM:AM,AN:AN)</f>
        <v/>
      </c>
      <c r="N1653">
        <f>L1653*_xlfn.XLOOKUP(K1653,AM:AM,AO:AO)</f>
        <v/>
      </c>
      <c r="O1653" s="238" t="n">
        <v>430.52</v>
      </c>
      <c r="P1653">
        <f>O1653*_xlfn.XLOOKUP(K1653,AM:AM,AN:AN)</f>
        <v/>
      </c>
      <c r="Q1653">
        <f>O1653*_xlfn.XLOOKUP(K1653,AM:AM,AO:AO)</f>
        <v/>
      </c>
      <c r="R1653">
        <f>_xlfn.XLOOKUP(E1653,AF:AF,AG:AG)</f>
        <v/>
      </c>
      <c r="S1653">
        <f>_xlfn.XLOOKUP(E1653,AF:AF,AI:AI)</f>
        <v/>
      </c>
      <c r="T1653">
        <f>WEEKNUM(G1653)</f>
        <v/>
      </c>
      <c r="U1653">
        <f>YEAR(G1653)</f>
        <v/>
      </c>
      <c r="V1653" s="117">
        <f>IFERROR(Q1653/N1653,"0")</f>
        <v/>
      </c>
    </row>
    <row r="1654">
      <c r="A1654">
        <f>_xlfn.XLOOKUP(D1654,BN:BN,BO:BO)</f>
        <v/>
      </c>
      <c r="B1654" t="inlineStr">
        <is>
          <t>LLC</t>
        </is>
      </c>
      <c r="C1654" t="n">
        <v>216</v>
      </c>
      <c r="D1654">
        <f>_xlfn.XLOOKUP(C1654,BH:BH,BI:BI)</f>
        <v/>
      </c>
      <c r="E1654" t="n">
        <v>26346</v>
      </c>
      <c r="F1654" t="inlineStr">
        <is>
          <t>Registro de hospedaje para recibir comisión</t>
        </is>
      </c>
      <c r="G1654" s="234" t="n">
        <v>45733</v>
      </c>
      <c r="H1654" s="234" t="n">
        <v>45738</v>
      </c>
      <c r="I1654" t="inlineStr">
        <is>
          <t>HTL</t>
        </is>
      </c>
      <c r="J1654">
        <f>_xlfn.XLOOKUP(I1654,AS:AS,AU:AU)</f>
        <v/>
      </c>
      <c r="K1654" t="inlineStr">
        <is>
          <t>USD</t>
        </is>
      </c>
      <c r="L1654" s="238" t="n">
        <v>58328.6</v>
      </c>
      <c r="M1654">
        <f>L1654*_xlfn.XLOOKUP(K1654,AM:AM,AN:AN)</f>
        <v/>
      </c>
      <c r="N1654">
        <f>L1654*_xlfn.XLOOKUP(K1654,AM:AM,AO:AO)</f>
        <v/>
      </c>
      <c r="O1654" s="238" t="n">
        <v>5832.86</v>
      </c>
      <c r="P1654">
        <f>O1654*_xlfn.XLOOKUP(K1654,AM:AM,AN:AN)</f>
        <v/>
      </c>
      <c r="Q1654">
        <f>O1654*_xlfn.XLOOKUP(K1654,AM:AM,AO:AO)</f>
        <v/>
      </c>
      <c r="R1654">
        <f>_xlfn.XLOOKUP(E1654,AF:AF,AG:AG)</f>
        <v/>
      </c>
      <c r="S1654">
        <f>_xlfn.XLOOKUP(E1654,AF:AF,AI:AI)</f>
        <v/>
      </c>
      <c r="T1654">
        <f>WEEKNUM(G1654)</f>
        <v/>
      </c>
      <c r="U1654">
        <f>YEAR(G1654)</f>
        <v/>
      </c>
      <c r="V1654" s="117">
        <f>IFERROR(Q1654/N1654,"0")</f>
        <v/>
      </c>
    </row>
    <row r="1655">
      <c r="A1655">
        <f>_xlfn.XLOOKUP(D1655,BN:BN,BO:BO)</f>
        <v/>
      </c>
      <c r="B1655" t="inlineStr">
        <is>
          <t>LLC</t>
        </is>
      </c>
      <c r="C1655" t="n">
        <v>217</v>
      </c>
      <c r="D1655">
        <f>_xlfn.XLOOKUP(C1655,BH:BH,BI:BI)</f>
        <v/>
      </c>
      <c r="E1655" t="n">
        <v>25889</v>
      </c>
      <c r="F1655" t="inlineStr">
        <is>
          <t>hospedaje</t>
        </is>
      </c>
      <c r="G1655" s="234" t="n">
        <v>45743</v>
      </c>
      <c r="H1655" s="234" t="n">
        <v>45747</v>
      </c>
      <c r="I1655" t="inlineStr">
        <is>
          <t>HTL</t>
        </is>
      </c>
      <c r="J1655">
        <f>_xlfn.XLOOKUP(I1655,AS:AS,AU:AU)</f>
        <v/>
      </c>
      <c r="K1655" t="inlineStr">
        <is>
          <t>USD</t>
        </is>
      </c>
      <c r="L1655" s="238" t="n">
        <v>3574</v>
      </c>
      <c r="M1655">
        <f>L1655*_xlfn.XLOOKUP(K1655,AM:AM,AN:AN)</f>
        <v/>
      </c>
      <c r="N1655">
        <f>L1655*_xlfn.XLOOKUP(K1655,AM:AM,AO:AO)</f>
        <v/>
      </c>
      <c r="O1655" s="238" t="n">
        <v>266.96</v>
      </c>
      <c r="P1655">
        <f>O1655*_xlfn.XLOOKUP(K1655,AM:AM,AN:AN)</f>
        <v/>
      </c>
      <c r="Q1655">
        <f>O1655*_xlfn.XLOOKUP(K1655,AM:AM,AO:AO)</f>
        <v/>
      </c>
      <c r="R1655">
        <f>_xlfn.XLOOKUP(E1655,AF:AF,AG:AG)</f>
        <v/>
      </c>
      <c r="S1655">
        <f>_xlfn.XLOOKUP(E1655,AF:AF,AI:AI)</f>
        <v/>
      </c>
      <c r="T1655">
        <f>WEEKNUM(G1655)</f>
        <v/>
      </c>
      <c r="U1655">
        <f>YEAR(G1655)</f>
        <v/>
      </c>
      <c r="V1655" s="117">
        <f>IFERROR(Q1655/N1655,"0")</f>
        <v/>
      </c>
    </row>
    <row r="1656">
      <c r="A1656">
        <f>_xlfn.XLOOKUP(D1656,BN:BN,BO:BO)</f>
        <v/>
      </c>
      <c r="B1656" t="inlineStr">
        <is>
          <t>LLC</t>
        </is>
      </c>
      <c r="C1656" t="n">
        <v>218</v>
      </c>
      <c r="D1656">
        <f>_xlfn.XLOOKUP(C1656,BH:BH,BI:BI)</f>
        <v/>
      </c>
      <c r="E1656" t="n">
        <v>23966</v>
      </c>
      <c r="F1656" t="inlineStr">
        <is>
          <t>Vuelo AUS-LHR-EDI-LHR-AUS/Jose Nava</t>
        </is>
      </c>
      <c r="G1656" s="234" t="n">
        <v>45865</v>
      </c>
      <c r="H1656" s="234" t="n">
        <v>45874</v>
      </c>
      <c r="I1656" t="inlineStr">
        <is>
          <t>VLO</t>
        </is>
      </c>
      <c r="J1656">
        <f>_xlfn.XLOOKUP(I1656,AS:AS,AU:AU)</f>
        <v/>
      </c>
      <c r="K1656" t="inlineStr">
        <is>
          <t>USD</t>
        </is>
      </c>
      <c r="L1656" s="238" t="n">
        <v>4420.91</v>
      </c>
      <c r="M1656">
        <f>L1656*_xlfn.XLOOKUP(K1656,AM:AM,AN:AN)</f>
        <v/>
      </c>
      <c r="N1656">
        <f>L1656*_xlfn.XLOOKUP(K1656,AM:AM,AO:AO)</f>
        <v/>
      </c>
      <c r="O1656" s="238" t="n">
        <v>346.86</v>
      </c>
      <c r="P1656">
        <f>O1656*_xlfn.XLOOKUP(K1656,AM:AM,AN:AN)</f>
        <v/>
      </c>
      <c r="Q1656">
        <f>O1656*_xlfn.XLOOKUP(K1656,AM:AM,AO:AO)</f>
        <v/>
      </c>
      <c r="R1656">
        <f>_xlfn.XLOOKUP(E1656,AF:AF,AG:AG)</f>
        <v/>
      </c>
      <c r="S1656">
        <f>_xlfn.XLOOKUP(E1656,AF:AF,AI:AI)</f>
        <v/>
      </c>
      <c r="T1656">
        <f>WEEKNUM(G1656)</f>
        <v/>
      </c>
      <c r="U1656">
        <f>YEAR(G1656)</f>
        <v/>
      </c>
      <c r="V1656" s="117">
        <f>IFERROR(Q1656/N1656,"0")</f>
        <v/>
      </c>
    </row>
    <row r="1657">
      <c r="A1657">
        <f>_xlfn.XLOOKUP(D1657,BN:BN,BO:BO)</f>
        <v/>
      </c>
      <c r="B1657" t="inlineStr">
        <is>
          <t>LLC</t>
        </is>
      </c>
      <c r="C1657" t="n">
        <v>218</v>
      </c>
      <c r="D1657">
        <f>_xlfn.XLOOKUP(C1657,BH:BH,BI:BI)</f>
        <v/>
      </c>
      <c r="E1657" t="n">
        <v>23966</v>
      </c>
      <c r="F1657" t="inlineStr">
        <is>
          <t>Vuelo AUS-LHR-EDI-LHR-AUS/Kassandra Foster</t>
        </is>
      </c>
      <c r="G1657" s="234" t="n">
        <v>45865</v>
      </c>
      <c r="H1657" s="234" t="n">
        <v>45874</v>
      </c>
      <c r="I1657" t="inlineStr">
        <is>
          <t>VLO</t>
        </is>
      </c>
      <c r="J1657">
        <f>_xlfn.XLOOKUP(I1657,AS:AS,AU:AU)</f>
        <v/>
      </c>
      <c r="K1657" t="inlineStr">
        <is>
          <t>USD</t>
        </is>
      </c>
      <c r="L1657" s="238" t="n">
        <v>4420.91</v>
      </c>
      <c r="M1657">
        <f>L1657*_xlfn.XLOOKUP(K1657,AM:AM,AN:AN)</f>
        <v/>
      </c>
      <c r="N1657">
        <f>L1657*_xlfn.XLOOKUP(K1657,AM:AM,AO:AO)</f>
        <v/>
      </c>
      <c r="O1657" s="238" t="n">
        <v>346.86</v>
      </c>
      <c r="P1657">
        <f>O1657*_xlfn.XLOOKUP(K1657,AM:AM,AN:AN)</f>
        <v/>
      </c>
      <c r="Q1657">
        <f>O1657*_xlfn.XLOOKUP(K1657,AM:AM,AO:AO)</f>
        <v/>
      </c>
      <c r="R1657">
        <f>_xlfn.XLOOKUP(E1657,AF:AF,AG:AG)</f>
        <v/>
      </c>
      <c r="S1657">
        <f>_xlfn.XLOOKUP(E1657,AF:AF,AI:AI)</f>
        <v/>
      </c>
      <c r="T1657">
        <f>WEEKNUM(G1657)</f>
        <v/>
      </c>
      <c r="U1657">
        <f>YEAR(G1657)</f>
        <v/>
      </c>
      <c r="V1657" s="117">
        <f>IFERROR(Q1657/N1657,"0")</f>
        <v/>
      </c>
    </row>
    <row r="1658">
      <c r="A1658">
        <f>_xlfn.XLOOKUP(D1658,BN:BN,BO:BO)</f>
        <v/>
      </c>
      <c r="B1658" t="inlineStr">
        <is>
          <t>LLC</t>
        </is>
      </c>
      <c r="C1658" t="n">
        <v>218</v>
      </c>
      <c r="D1658">
        <f>_xlfn.XLOOKUP(C1658,BH:BH,BI:BI)</f>
        <v/>
      </c>
      <c r="E1658" t="n">
        <v>23966</v>
      </c>
      <c r="F1658" t="inlineStr">
        <is>
          <t>Vuelo AUS-LHR-EDI-LHR-AUS/Alyssa Lopez</t>
        </is>
      </c>
      <c r="G1658" s="234" t="n">
        <v>45865</v>
      </c>
      <c r="H1658" s="234" t="n">
        <v>45874</v>
      </c>
      <c r="I1658" t="inlineStr">
        <is>
          <t>VLO</t>
        </is>
      </c>
      <c r="J1658">
        <f>_xlfn.XLOOKUP(I1658,AS:AS,AU:AU)</f>
        <v/>
      </c>
      <c r="K1658" t="inlineStr">
        <is>
          <t>USD</t>
        </is>
      </c>
      <c r="L1658" s="238" t="n">
        <v>4420.91</v>
      </c>
      <c r="M1658">
        <f>L1658*_xlfn.XLOOKUP(K1658,AM:AM,AN:AN)</f>
        <v/>
      </c>
      <c r="N1658">
        <f>L1658*_xlfn.XLOOKUP(K1658,AM:AM,AO:AO)</f>
        <v/>
      </c>
      <c r="O1658" s="238" t="n">
        <v>346.86</v>
      </c>
      <c r="P1658">
        <f>O1658*_xlfn.XLOOKUP(K1658,AM:AM,AN:AN)</f>
        <v/>
      </c>
      <c r="Q1658">
        <f>O1658*_xlfn.XLOOKUP(K1658,AM:AM,AO:AO)</f>
        <v/>
      </c>
      <c r="R1658">
        <f>_xlfn.XLOOKUP(E1658,AF:AF,AG:AG)</f>
        <v/>
      </c>
      <c r="S1658">
        <f>_xlfn.XLOOKUP(E1658,AF:AF,AI:AI)</f>
        <v/>
      </c>
      <c r="T1658">
        <f>WEEKNUM(G1658)</f>
        <v/>
      </c>
      <c r="U1658">
        <f>YEAR(G1658)</f>
        <v/>
      </c>
      <c r="V1658" s="117">
        <f>IFERROR(Q1658/N1658,"0")</f>
        <v/>
      </c>
    </row>
    <row r="1659">
      <c r="A1659">
        <f>_xlfn.XLOOKUP(D1659,BN:BN,BO:BO)</f>
        <v/>
      </c>
      <c r="B1659" t="inlineStr">
        <is>
          <t>LLC</t>
        </is>
      </c>
      <c r="C1659" t="n">
        <v>218</v>
      </c>
      <c r="D1659">
        <f>_xlfn.XLOOKUP(C1659,BH:BH,BI:BI)</f>
        <v/>
      </c>
      <c r="E1659" t="n">
        <v>23966</v>
      </c>
      <c r="F1659" t="inlineStr">
        <is>
          <t>Vuelo AUS-LHR-EDI-LHR-AUS/Reagan Nava</t>
        </is>
      </c>
      <c r="G1659" s="234" t="n">
        <v>45865</v>
      </c>
      <c r="H1659" s="234" t="n">
        <v>45874</v>
      </c>
      <c r="I1659" t="inlineStr">
        <is>
          <t>VLO</t>
        </is>
      </c>
      <c r="J1659">
        <f>_xlfn.XLOOKUP(I1659,AS:AS,AU:AU)</f>
        <v/>
      </c>
      <c r="K1659" t="inlineStr">
        <is>
          <t>USD</t>
        </is>
      </c>
      <c r="L1659" s="238" t="n">
        <v>4420.91</v>
      </c>
      <c r="M1659">
        <f>L1659*_xlfn.XLOOKUP(K1659,AM:AM,AN:AN)</f>
        <v/>
      </c>
      <c r="N1659">
        <f>L1659*_xlfn.XLOOKUP(K1659,AM:AM,AO:AO)</f>
        <v/>
      </c>
      <c r="O1659" s="238" t="n">
        <v>346.86</v>
      </c>
      <c r="P1659">
        <f>O1659*_xlfn.XLOOKUP(K1659,AM:AM,AN:AN)</f>
        <v/>
      </c>
      <c r="Q1659">
        <f>O1659*_xlfn.XLOOKUP(K1659,AM:AM,AO:AO)</f>
        <v/>
      </c>
      <c r="R1659">
        <f>_xlfn.XLOOKUP(E1659,AF:AF,AG:AG)</f>
        <v/>
      </c>
      <c r="S1659">
        <f>_xlfn.XLOOKUP(E1659,AF:AF,AI:AI)</f>
        <v/>
      </c>
      <c r="T1659">
        <f>WEEKNUM(G1659)</f>
        <v/>
      </c>
      <c r="U1659">
        <f>YEAR(G1659)</f>
        <v/>
      </c>
      <c r="V1659" s="117">
        <f>IFERROR(Q1659/N1659,"0")</f>
        <v/>
      </c>
    </row>
    <row r="1660">
      <c r="A1660">
        <f>_xlfn.XLOOKUP(D1660,BN:BN,BO:BO)</f>
        <v/>
      </c>
      <c r="B1660" t="inlineStr">
        <is>
          <t>LLC</t>
        </is>
      </c>
      <c r="C1660" t="n">
        <v>218</v>
      </c>
      <c r="D1660">
        <f>_xlfn.XLOOKUP(C1660,BH:BH,BI:BI)</f>
        <v/>
      </c>
      <c r="E1660" t="n">
        <v>23966</v>
      </c>
      <c r="F1660" t="inlineStr">
        <is>
          <t>Vuelo AUS-LHR-EDI-LHR-AUS/Oliver Nava</t>
        </is>
      </c>
      <c r="G1660" s="234" t="n">
        <v>45865</v>
      </c>
      <c r="H1660" s="234" t="n">
        <v>45874</v>
      </c>
      <c r="I1660" t="inlineStr">
        <is>
          <t>VLO</t>
        </is>
      </c>
      <c r="J1660">
        <f>_xlfn.XLOOKUP(I1660,AS:AS,AU:AU)</f>
        <v/>
      </c>
      <c r="K1660" t="inlineStr">
        <is>
          <t>USD</t>
        </is>
      </c>
      <c r="L1660" s="238" t="n">
        <v>4420.91</v>
      </c>
      <c r="M1660">
        <f>L1660*_xlfn.XLOOKUP(K1660,AM:AM,AN:AN)</f>
        <v/>
      </c>
      <c r="N1660">
        <f>L1660*_xlfn.XLOOKUP(K1660,AM:AM,AO:AO)</f>
        <v/>
      </c>
      <c r="O1660" s="238" t="n">
        <v>346.86</v>
      </c>
      <c r="P1660">
        <f>O1660*_xlfn.XLOOKUP(K1660,AM:AM,AN:AN)</f>
        <v/>
      </c>
      <c r="Q1660">
        <f>O1660*_xlfn.XLOOKUP(K1660,AM:AM,AO:AO)</f>
        <v/>
      </c>
      <c r="R1660">
        <f>_xlfn.XLOOKUP(E1660,AF:AF,AG:AG)</f>
        <v/>
      </c>
      <c r="S1660">
        <f>_xlfn.XLOOKUP(E1660,AF:AF,AI:AI)</f>
        <v/>
      </c>
      <c r="T1660">
        <f>WEEKNUM(G1660)</f>
        <v/>
      </c>
      <c r="U1660">
        <f>YEAR(G1660)</f>
        <v/>
      </c>
      <c r="V1660" s="117">
        <f>IFERROR(Q1660/N1660,"0")</f>
        <v/>
      </c>
    </row>
    <row r="1661">
      <c r="A1661">
        <f>_xlfn.XLOOKUP(D1661,BN:BN,BO:BO)</f>
        <v/>
      </c>
      <c r="B1661" t="inlineStr">
        <is>
          <t>LLC</t>
        </is>
      </c>
      <c r="C1661" t="n">
        <v>218</v>
      </c>
      <c r="D1661">
        <f>_xlfn.XLOOKUP(C1661,BH:BH,BI:BI)</f>
        <v/>
      </c>
      <c r="E1661" t="n">
        <v>23966</v>
      </c>
      <c r="F1661" t="inlineStr">
        <is>
          <t>Vuelo EDI-LHR/Jose Alejandro Nava</t>
        </is>
      </c>
      <c r="G1661" s="234" t="n">
        <v>45870</v>
      </c>
      <c r="H1661" s="234" t="n">
        <v>45870</v>
      </c>
      <c r="I1661" t="inlineStr">
        <is>
          <t>VLO</t>
        </is>
      </c>
      <c r="J1661">
        <f>_xlfn.XLOOKUP(I1661,AS:AS,AU:AU)</f>
        <v/>
      </c>
      <c r="K1661" t="inlineStr">
        <is>
          <t>USD</t>
        </is>
      </c>
      <c r="L1661" s="238" t="n">
        <v>384.1</v>
      </c>
      <c r="M1661">
        <f>L1661*_xlfn.XLOOKUP(K1661,AM:AM,AN:AN)</f>
        <v/>
      </c>
      <c r="N1661">
        <f>L1661*_xlfn.XLOOKUP(K1661,AM:AM,AO:AO)</f>
        <v/>
      </c>
      <c r="O1661" s="238" t="n">
        <v>0</v>
      </c>
      <c r="P1661">
        <f>O1661*_xlfn.XLOOKUP(K1661,AM:AM,AN:AN)</f>
        <v/>
      </c>
      <c r="Q1661">
        <f>O1661*_xlfn.XLOOKUP(K1661,AM:AM,AO:AO)</f>
        <v/>
      </c>
      <c r="R1661">
        <f>_xlfn.XLOOKUP(E1661,AF:AF,AG:AG)</f>
        <v/>
      </c>
      <c r="S1661">
        <f>_xlfn.XLOOKUP(E1661,AF:AF,AI:AI)</f>
        <v/>
      </c>
      <c r="T1661">
        <f>WEEKNUM(G1661)</f>
        <v/>
      </c>
      <c r="U1661">
        <f>YEAR(G1661)</f>
        <v/>
      </c>
      <c r="V1661" s="117">
        <f>IFERROR(Q1661/N1661,"0")</f>
        <v/>
      </c>
    </row>
    <row r="1662">
      <c r="A1662">
        <f>_xlfn.XLOOKUP(D1662,BN:BN,BO:BO)</f>
        <v/>
      </c>
      <c r="B1662" t="inlineStr">
        <is>
          <t>LLC</t>
        </is>
      </c>
      <c r="C1662" t="n">
        <v>218</v>
      </c>
      <c r="D1662">
        <f>_xlfn.XLOOKUP(C1662,BH:BH,BI:BI)</f>
        <v/>
      </c>
      <c r="E1662" t="n">
        <v>23966</v>
      </c>
      <c r="F1662" t="inlineStr">
        <is>
          <t>Vuelo EDI-LHR/Kassandra Foster</t>
        </is>
      </c>
      <c r="G1662" s="234" t="n">
        <v>45870</v>
      </c>
      <c r="H1662" s="234" t="n">
        <v>45870</v>
      </c>
      <c r="I1662" t="inlineStr">
        <is>
          <t>VLO</t>
        </is>
      </c>
      <c r="J1662">
        <f>_xlfn.XLOOKUP(I1662,AS:AS,AU:AU)</f>
        <v/>
      </c>
      <c r="K1662" t="inlineStr">
        <is>
          <t>USD</t>
        </is>
      </c>
      <c r="L1662" s="238" t="n">
        <v>384.1</v>
      </c>
      <c r="M1662">
        <f>L1662*_xlfn.XLOOKUP(K1662,AM:AM,AN:AN)</f>
        <v/>
      </c>
      <c r="N1662">
        <f>L1662*_xlfn.XLOOKUP(K1662,AM:AM,AO:AO)</f>
        <v/>
      </c>
      <c r="O1662" s="238" t="n">
        <v>0</v>
      </c>
      <c r="P1662">
        <f>O1662*_xlfn.XLOOKUP(K1662,AM:AM,AN:AN)</f>
        <v/>
      </c>
      <c r="Q1662">
        <f>O1662*_xlfn.XLOOKUP(K1662,AM:AM,AO:AO)</f>
        <v/>
      </c>
      <c r="R1662">
        <f>_xlfn.XLOOKUP(E1662,AF:AF,AG:AG)</f>
        <v/>
      </c>
      <c r="S1662">
        <f>_xlfn.XLOOKUP(E1662,AF:AF,AI:AI)</f>
        <v/>
      </c>
      <c r="T1662">
        <f>WEEKNUM(G1662)</f>
        <v/>
      </c>
      <c r="U1662">
        <f>YEAR(G1662)</f>
        <v/>
      </c>
      <c r="V1662" s="117">
        <f>IFERROR(Q1662/N1662,"0")</f>
        <v/>
      </c>
    </row>
    <row r="1663">
      <c r="A1663">
        <f>_xlfn.XLOOKUP(D1663,BN:BN,BO:BO)</f>
        <v/>
      </c>
      <c r="B1663" t="inlineStr">
        <is>
          <t>LLC</t>
        </is>
      </c>
      <c r="C1663" t="n">
        <v>218</v>
      </c>
      <c r="D1663">
        <f>_xlfn.XLOOKUP(C1663,BH:BH,BI:BI)</f>
        <v/>
      </c>
      <c r="E1663" t="n">
        <v>23966</v>
      </c>
      <c r="F1663" t="inlineStr">
        <is>
          <t>Vuelo EDI-LHR/Alyssa Lopez</t>
        </is>
      </c>
      <c r="G1663" s="234" t="n">
        <v>45870</v>
      </c>
      <c r="H1663" s="234" t="n">
        <v>45870</v>
      </c>
      <c r="I1663" t="inlineStr">
        <is>
          <t>VLO</t>
        </is>
      </c>
      <c r="J1663">
        <f>_xlfn.XLOOKUP(I1663,AS:AS,AU:AU)</f>
        <v/>
      </c>
      <c r="K1663" t="inlineStr">
        <is>
          <t>USD</t>
        </is>
      </c>
      <c r="L1663" s="238" t="n">
        <v>384.1</v>
      </c>
      <c r="M1663">
        <f>L1663*_xlfn.XLOOKUP(K1663,AM:AM,AN:AN)</f>
        <v/>
      </c>
      <c r="N1663">
        <f>L1663*_xlfn.XLOOKUP(K1663,AM:AM,AO:AO)</f>
        <v/>
      </c>
      <c r="O1663" s="238" t="n">
        <v>0</v>
      </c>
      <c r="P1663">
        <f>O1663*_xlfn.XLOOKUP(K1663,AM:AM,AN:AN)</f>
        <v/>
      </c>
      <c r="Q1663">
        <f>O1663*_xlfn.XLOOKUP(K1663,AM:AM,AO:AO)</f>
        <v/>
      </c>
      <c r="R1663">
        <f>_xlfn.XLOOKUP(E1663,AF:AF,AG:AG)</f>
        <v/>
      </c>
      <c r="S1663">
        <f>_xlfn.XLOOKUP(E1663,AF:AF,AI:AI)</f>
        <v/>
      </c>
      <c r="T1663">
        <f>WEEKNUM(G1663)</f>
        <v/>
      </c>
      <c r="U1663">
        <f>YEAR(G1663)</f>
        <v/>
      </c>
      <c r="V1663" s="117">
        <f>IFERROR(Q1663/N1663,"0")</f>
        <v/>
      </c>
    </row>
    <row r="1664">
      <c r="A1664">
        <f>_xlfn.XLOOKUP(D1664,BN:BN,BO:BO)</f>
        <v/>
      </c>
      <c r="B1664" t="inlineStr">
        <is>
          <t>LLC</t>
        </is>
      </c>
      <c r="C1664" t="n">
        <v>218</v>
      </c>
      <c r="D1664">
        <f>_xlfn.XLOOKUP(C1664,BH:BH,BI:BI)</f>
        <v/>
      </c>
      <c r="E1664" t="n">
        <v>23966</v>
      </c>
      <c r="F1664" t="inlineStr">
        <is>
          <t>Vuelo EDI-LHR/Reagan Nava</t>
        </is>
      </c>
      <c r="G1664" s="234" t="n">
        <v>45870</v>
      </c>
      <c r="H1664" s="234" t="n">
        <v>45870</v>
      </c>
      <c r="I1664" t="inlineStr">
        <is>
          <t>VLO</t>
        </is>
      </c>
      <c r="J1664">
        <f>_xlfn.XLOOKUP(I1664,AS:AS,AU:AU)</f>
        <v/>
      </c>
      <c r="K1664" t="inlineStr">
        <is>
          <t>USD</t>
        </is>
      </c>
      <c r="L1664" s="238" t="n">
        <v>384.1</v>
      </c>
      <c r="M1664">
        <f>L1664*_xlfn.XLOOKUP(K1664,AM:AM,AN:AN)</f>
        <v/>
      </c>
      <c r="N1664">
        <f>L1664*_xlfn.XLOOKUP(K1664,AM:AM,AO:AO)</f>
        <v/>
      </c>
      <c r="O1664" s="238" t="n">
        <v>0</v>
      </c>
      <c r="P1664">
        <f>O1664*_xlfn.XLOOKUP(K1664,AM:AM,AN:AN)</f>
        <v/>
      </c>
      <c r="Q1664">
        <f>O1664*_xlfn.XLOOKUP(K1664,AM:AM,AO:AO)</f>
        <v/>
      </c>
      <c r="R1664">
        <f>_xlfn.XLOOKUP(E1664,AF:AF,AG:AG)</f>
        <v/>
      </c>
      <c r="S1664">
        <f>_xlfn.XLOOKUP(E1664,AF:AF,AI:AI)</f>
        <v/>
      </c>
      <c r="T1664">
        <f>WEEKNUM(G1664)</f>
        <v/>
      </c>
      <c r="U1664">
        <f>YEAR(G1664)</f>
        <v/>
      </c>
      <c r="V1664" s="117">
        <f>IFERROR(Q1664/N1664,"0")</f>
        <v/>
      </c>
    </row>
    <row r="1665">
      <c r="A1665">
        <f>_xlfn.XLOOKUP(D1665,BN:BN,BO:BO)</f>
        <v/>
      </c>
      <c r="B1665" t="inlineStr">
        <is>
          <t>LLC</t>
        </is>
      </c>
      <c r="C1665" t="n">
        <v>218</v>
      </c>
      <c r="D1665">
        <f>_xlfn.XLOOKUP(C1665,BH:BH,BI:BI)</f>
        <v/>
      </c>
      <c r="E1665" t="n">
        <v>23966</v>
      </c>
      <c r="F1665" t="inlineStr">
        <is>
          <t>Vuelo EDI-LHR/Oliver Nava</t>
        </is>
      </c>
      <c r="G1665" s="234" t="n">
        <v>45870</v>
      </c>
      <c r="H1665" s="234" t="n">
        <v>45870</v>
      </c>
      <c r="I1665" t="inlineStr">
        <is>
          <t>VLO</t>
        </is>
      </c>
      <c r="J1665">
        <f>_xlfn.XLOOKUP(I1665,AS:AS,AU:AU)</f>
        <v/>
      </c>
      <c r="K1665" t="inlineStr">
        <is>
          <t>USD</t>
        </is>
      </c>
      <c r="L1665" s="238" t="n">
        <v>384.1</v>
      </c>
      <c r="M1665">
        <f>L1665*_xlfn.XLOOKUP(K1665,AM:AM,AN:AN)</f>
        <v/>
      </c>
      <c r="N1665">
        <f>L1665*_xlfn.XLOOKUP(K1665,AM:AM,AO:AO)</f>
        <v/>
      </c>
      <c r="O1665" s="238" t="n">
        <v>0</v>
      </c>
      <c r="P1665">
        <f>O1665*_xlfn.XLOOKUP(K1665,AM:AM,AN:AN)</f>
        <v/>
      </c>
      <c r="Q1665">
        <f>O1665*_xlfn.XLOOKUP(K1665,AM:AM,AO:AO)</f>
        <v/>
      </c>
      <c r="R1665">
        <f>_xlfn.XLOOKUP(E1665,AF:AF,AG:AG)</f>
        <v/>
      </c>
      <c r="S1665">
        <f>_xlfn.XLOOKUP(E1665,AF:AF,AI:AI)</f>
        <v/>
      </c>
      <c r="T1665">
        <f>WEEKNUM(G1665)</f>
        <v/>
      </c>
      <c r="U1665">
        <f>YEAR(G1665)</f>
        <v/>
      </c>
      <c r="V1665" s="117">
        <f>IFERROR(Q1665/N1665,"0")</f>
        <v/>
      </c>
    </row>
    <row r="1666">
      <c r="A1666">
        <f>_xlfn.XLOOKUP(D1666,BN:BN,BO:BO)</f>
        <v/>
      </c>
      <c r="B1666" t="inlineStr">
        <is>
          <t>LLC</t>
        </is>
      </c>
      <c r="C1666" t="n">
        <v>218</v>
      </c>
      <c r="D1666">
        <f>_xlfn.XLOOKUP(C1666,BH:BH,BI:BI)</f>
        <v/>
      </c>
      <c r="E1666" t="n">
        <v>25372</v>
      </c>
      <c r="F1666" t="inlineStr">
        <is>
          <t>Servicio de traslado</t>
        </is>
      </c>
      <c r="G1666" s="234" t="n">
        <v>45865</v>
      </c>
      <c r="H1666" s="234" t="n">
        <v>45874</v>
      </c>
      <c r="I1666" t="inlineStr">
        <is>
          <t>TRF</t>
        </is>
      </c>
      <c r="J1666">
        <f>_xlfn.XLOOKUP(I1666,AS:AS,AU:AU)</f>
        <v/>
      </c>
      <c r="K1666" t="inlineStr">
        <is>
          <t>USD</t>
        </is>
      </c>
      <c r="L1666" s="238" t="n">
        <v>11917.44</v>
      </c>
      <c r="M1666">
        <f>L1666*_xlfn.XLOOKUP(K1666,AM:AM,AN:AN)</f>
        <v/>
      </c>
      <c r="N1666">
        <f>L1666*_xlfn.XLOOKUP(K1666,AM:AM,AO:AO)</f>
        <v/>
      </c>
      <c r="O1666" s="238" t="n">
        <v>0</v>
      </c>
      <c r="P1666">
        <f>O1666*_xlfn.XLOOKUP(K1666,AM:AM,AN:AN)</f>
        <v/>
      </c>
      <c r="Q1666">
        <f>O1666*_xlfn.XLOOKUP(K1666,AM:AM,AO:AO)</f>
        <v/>
      </c>
      <c r="R1666">
        <f>_xlfn.XLOOKUP(E1666,AF:AF,AG:AG)</f>
        <v/>
      </c>
      <c r="S1666">
        <f>_xlfn.XLOOKUP(E1666,AF:AF,AI:AI)</f>
        <v/>
      </c>
      <c r="T1666">
        <f>WEEKNUM(G1666)</f>
        <v/>
      </c>
      <c r="U1666">
        <f>YEAR(G1666)</f>
        <v/>
      </c>
      <c r="V1666" s="117">
        <f>IFERROR(Q1666/N1666,"0")</f>
        <v/>
      </c>
    </row>
    <row r="1667">
      <c r="A1667">
        <f>_xlfn.XLOOKUP(D1667,BN:BN,BO:BO)</f>
        <v/>
      </c>
      <c r="B1667" t="inlineStr">
        <is>
          <t>LLC</t>
        </is>
      </c>
      <c r="C1667" t="n">
        <v>218</v>
      </c>
      <c r="D1667">
        <f>_xlfn.XLOOKUP(C1667,BH:BH,BI:BI)</f>
        <v/>
      </c>
      <c r="E1667" t="n">
        <v>25820</v>
      </c>
      <c r="F1667" t="inlineStr">
        <is>
          <t>Hospedaje en Londres</t>
        </is>
      </c>
      <c r="G1667" s="234" t="n">
        <v>45865</v>
      </c>
      <c r="H1667" s="234" t="n">
        <v>45874</v>
      </c>
      <c r="I1667" t="inlineStr">
        <is>
          <t>HTL</t>
        </is>
      </c>
      <c r="J1667">
        <f>_xlfn.XLOOKUP(I1667,AS:AS,AU:AU)</f>
        <v/>
      </c>
      <c r="K1667" t="inlineStr">
        <is>
          <t>USD</t>
        </is>
      </c>
      <c r="L1667" s="238" t="n">
        <v>26141.57</v>
      </c>
      <c r="M1667">
        <f>L1667*_xlfn.XLOOKUP(K1667,AM:AM,AN:AN)</f>
        <v/>
      </c>
      <c r="N1667">
        <f>L1667*_xlfn.XLOOKUP(K1667,AM:AM,AO:AO)</f>
        <v/>
      </c>
      <c r="O1667" s="238" t="n">
        <v>2065.59</v>
      </c>
      <c r="P1667">
        <f>O1667*_xlfn.XLOOKUP(K1667,AM:AM,AN:AN)</f>
        <v/>
      </c>
      <c r="Q1667">
        <f>O1667*_xlfn.XLOOKUP(K1667,AM:AM,AO:AO)</f>
        <v/>
      </c>
      <c r="R1667">
        <f>_xlfn.XLOOKUP(E1667,AF:AF,AG:AG)</f>
        <v/>
      </c>
      <c r="S1667">
        <f>_xlfn.XLOOKUP(E1667,AF:AF,AI:AI)</f>
        <v/>
      </c>
      <c r="T1667">
        <f>WEEKNUM(G1667)</f>
        <v/>
      </c>
      <c r="U1667">
        <f>YEAR(G1667)</f>
        <v/>
      </c>
      <c r="V1667" s="117">
        <f>IFERROR(Q1667/N1667,"0")</f>
        <v/>
      </c>
    </row>
    <row r="1668">
      <c r="A1668">
        <f>_xlfn.XLOOKUP(D1668,BN:BN,BO:BO)</f>
        <v/>
      </c>
      <c r="B1668" t="inlineStr">
        <is>
          <t>LLC</t>
        </is>
      </c>
      <c r="C1668" t="n">
        <v>218</v>
      </c>
      <c r="D1668">
        <f>_xlfn.XLOOKUP(C1668,BH:BH,BI:BI)</f>
        <v/>
      </c>
      <c r="E1668" t="n">
        <v>29682</v>
      </c>
      <c r="F1668" t="inlineStr">
        <is>
          <t>Hospedaje</t>
        </is>
      </c>
      <c r="G1668" s="234" t="n">
        <v>45865</v>
      </c>
      <c r="H1668" s="234" t="n">
        <v>45874</v>
      </c>
      <c r="I1668" t="inlineStr">
        <is>
          <t>HTL</t>
        </is>
      </c>
      <c r="J1668">
        <f>_xlfn.XLOOKUP(I1668,AS:AS,AU:AU)</f>
        <v/>
      </c>
      <c r="K1668" t="inlineStr">
        <is>
          <t>USD</t>
        </is>
      </c>
      <c r="L1668" s="238" t="n">
        <v>15277.75</v>
      </c>
      <c r="M1668">
        <f>L1668*_xlfn.XLOOKUP(K1668,AM:AM,AN:AN)</f>
        <v/>
      </c>
      <c r="N1668">
        <f>L1668*_xlfn.XLOOKUP(K1668,AM:AM,AO:AO)</f>
        <v/>
      </c>
      <c r="O1668" s="238" t="n">
        <v>1955.45</v>
      </c>
      <c r="P1668">
        <f>O1668*_xlfn.XLOOKUP(K1668,AM:AM,AN:AN)</f>
        <v/>
      </c>
      <c r="Q1668">
        <f>O1668*_xlfn.XLOOKUP(K1668,AM:AM,AO:AO)</f>
        <v/>
      </c>
      <c r="R1668">
        <f>_xlfn.XLOOKUP(E1668,AF:AF,AG:AG)</f>
        <v/>
      </c>
      <c r="S1668">
        <f>_xlfn.XLOOKUP(E1668,AF:AF,AI:AI)</f>
        <v/>
      </c>
      <c r="T1668">
        <f>WEEKNUM(G1668)</f>
        <v/>
      </c>
      <c r="U1668">
        <f>YEAR(G1668)</f>
        <v/>
      </c>
      <c r="V1668" s="117">
        <f>IFERROR(Q1668/N1668,"0")</f>
        <v/>
      </c>
    </row>
    <row r="1669">
      <c r="A1669">
        <f>_xlfn.XLOOKUP(D1669,BN:BN,BO:BO)</f>
        <v/>
      </c>
      <c r="B1669" t="inlineStr">
        <is>
          <t>LLC</t>
        </is>
      </c>
      <c r="C1669" t="n">
        <v>218</v>
      </c>
      <c r="D1669">
        <f>_xlfn.XLOOKUP(C1669,BH:BH,BI:BI)</f>
        <v/>
      </c>
      <c r="E1669" t="n">
        <v>25820</v>
      </c>
      <c r="F1669" t="inlineStr">
        <is>
          <t>Hospedaje</t>
        </is>
      </c>
      <c r="G1669" s="234" t="n">
        <v>45865</v>
      </c>
      <c r="H1669" s="234" t="n">
        <v>45874</v>
      </c>
      <c r="I1669" t="inlineStr">
        <is>
          <t>HTL</t>
        </is>
      </c>
      <c r="J1669">
        <f>_xlfn.XLOOKUP(I1669,AS:AS,AU:AU)</f>
        <v/>
      </c>
      <c r="K1669" t="inlineStr">
        <is>
          <t>USD</t>
        </is>
      </c>
      <c r="L1669" s="238" t="n">
        <v>7247.7</v>
      </c>
      <c r="M1669">
        <f>L1669*_xlfn.XLOOKUP(K1669,AM:AM,AN:AN)</f>
        <v/>
      </c>
      <c r="N1669">
        <f>L1669*_xlfn.XLOOKUP(K1669,AM:AM,AO:AO)</f>
        <v/>
      </c>
      <c r="O1669" s="238" t="n">
        <v>724.77</v>
      </c>
      <c r="P1669">
        <f>O1669*_xlfn.XLOOKUP(K1669,AM:AM,AN:AN)</f>
        <v/>
      </c>
      <c r="Q1669">
        <f>O1669*_xlfn.XLOOKUP(K1669,AM:AM,AO:AO)</f>
        <v/>
      </c>
      <c r="R1669">
        <f>_xlfn.XLOOKUP(E1669,AF:AF,AG:AG)</f>
        <v/>
      </c>
      <c r="S1669">
        <f>_xlfn.XLOOKUP(E1669,AF:AF,AI:AI)</f>
        <v/>
      </c>
      <c r="T1669">
        <f>WEEKNUM(G1669)</f>
        <v/>
      </c>
      <c r="U1669">
        <f>YEAR(G1669)</f>
        <v/>
      </c>
      <c r="V1669" s="117">
        <f>IFERROR(Q1669/N1669,"0")</f>
        <v/>
      </c>
    </row>
    <row r="1670">
      <c r="A1670">
        <f>_xlfn.XLOOKUP(D1670,BN:BN,BO:BO)</f>
        <v/>
      </c>
      <c r="B1670" t="inlineStr">
        <is>
          <t>LLC</t>
        </is>
      </c>
      <c r="C1670" t="n">
        <v>218</v>
      </c>
      <c r="D1670">
        <f>_xlfn.XLOOKUP(C1670,BH:BH,BI:BI)</f>
        <v/>
      </c>
      <c r="E1670" t="n">
        <v>0</v>
      </c>
      <c r="F1670" t="inlineStr">
        <is>
          <t>Sobrecomisión</t>
        </is>
      </c>
      <c r="G1670" s="234" t="n">
        <v>45865</v>
      </c>
      <c r="H1670" s="234" t="n">
        <v>45874</v>
      </c>
      <c r="I1670" t="inlineStr">
        <is>
          <t>HPS</t>
        </is>
      </c>
      <c r="J1670">
        <f>_xlfn.XLOOKUP(I1670,AS:AS,AU:AU)</f>
        <v/>
      </c>
      <c r="K1670" t="inlineStr">
        <is>
          <t>USD</t>
        </is>
      </c>
      <c r="L1670" s="238" t="n">
        <v>5988.19</v>
      </c>
      <c r="M1670">
        <f>L1670*_xlfn.XLOOKUP(K1670,AM:AM,AN:AN)</f>
        <v/>
      </c>
      <c r="N1670">
        <f>L1670*_xlfn.XLOOKUP(K1670,AM:AM,AO:AO)</f>
        <v/>
      </c>
      <c r="O1670" s="238" t="n">
        <v>5988.19</v>
      </c>
      <c r="P1670">
        <f>O1670*_xlfn.XLOOKUP(K1670,AM:AM,AN:AN)</f>
        <v/>
      </c>
      <c r="Q1670">
        <f>O1670*_xlfn.XLOOKUP(K1670,AM:AM,AO:AO)</f>
        <v/>
      </c>
      <c r="R1670">
        <f>_xlfn.XLOOKUP(E1670,AF:AF,AG:AG)</f>
        <v/>
      </c>
      <c r="S1670">
        <f>_xlfn.XLOOKUP(E1670,AF:AF,AI:AI)</f>
        <v/>
      </c>
      <c r="T1670">
        <f>WEEKNUM(G1670)</f>
        <v/>
      </c>
      <c r="U1670">
        <f>YEAR(G1670)</f>
        <v/>
      </c>
      <c r="V1670" s="117">
        <f>IFERROR(Q1670/N1670,"0")</f>
        <v/>
      </c>
    </row>
    <row r="1671">
      <c r="A1671">
        <f>_xlfn.XLOOKUP(D1671,BN:BN,BO:BO)</f>
        <v/>
      </c>
      <c r="B1671" t="inlineStr">
        <is>
          <t>LLC</t>
        </is>
      </c>
      <c r="C1671" t="n">
        <v>219</v>
      </c>
      <c r="D1671">
        <f>_xlfn.XLOOKUP(C1671,BH:BH,BI:BI)</f>
        <v/>
      </c>
      <c r="E1671" t="n">
        <v>23921</v>
      </c>
      <c r="F1671" t="inlineStr">
        <is>
          <t>VUELO MEX PAR MEX SE HACE REVISADO MEX ATH MEX</t>
        </is>
      </c>
      <c r="G1671" s="234" t="n">
        <v>45816</v>
      </c>
      <c r="H1671" s="234" t="n">
        <v>45831</v>
      </c>
      <c r="I1671" t="inlineStr">
        <is>
          <t>VLO</t>
        </is>
      </c>
      <c r="J1671">
        <f>_xlfn.XLOOKUP(I1671,AS:AS,AU:AU)</f>
        <v/>
      </c>
      <c r="K1671" t="inlineStr">
        <is>
          <t>EUR</t>
        </is>
      </c>
      <c r="L1671" s="238" t="n">
        <v>254.72</v>
      </c>
      <c r="M1671">
        <f>L1671*_xlfn.XLOOKUP(K1671,AM:AM,AN:AN)</f>
        <v/>
      </c>
      <c r="N1671">
        <f>L1671*_xlfn.XLOOKUP(K1671,AM:AM,AO:AO)</f>
        <v/>
      </c>
      <c r="O1671" s="238" t="n">
        <v>0</v>
      </c>
      <c r="P1671">
        <f>O1671*_xlfn.XLOOKUP(K1671,AM:AM,AN:AN)</f>
        <v/>
      </c>
      <c r="Q1671">
        <f>O1671*_xlfn.XLOOKUP(K1671,AM:AM,AO:AO)</f>
        <v/>
      </c>
      <c r="R1671">
        <f>_xlfn.XLOOKUP(E1671,AF:AF,AG:AG)</f>
        <v/>
      </c>
      <c r="S1671">
        <f>_xlfn.XLOOKUP(E1671,AF:AF,AI:AI)</f>
        <v/>
      </c>
      <c r="T1671">
        <f>WEEKNUM(G1671)</f>
        <v/>
      </c>
      <c r="U1671">
        <f>YEAR(G1671)</f>
        <v/>
      </c>
      <c r="V1671" s="117">
        <f>IFERROR(Q1671/N1671,"0")</f>
        <v/>
      </c>
    </row>
    <row r="1672">
      <c r="A1672">
        <f>_xlfn.XLOOKUP(D1672,BN:BN,BO:BO)</f>
        <v/>
      </c>
      <c r="B1672" t="inlineStr">
        <is>
          <t>LLC</t>
        </is>
      </c>
      <c r="C1672" t="n">
        <v>219</v>
      </c>
      <c r="D1672">
        <f>_xlfn.XLOOKUP(C1672,BH:BH,BI:BI)</f>
        <v/>
      </c>
      <c r="E1672" t="n">
        <v>25446</v>
      </c>
      <c r="F1672" t="inlineStr">
        <is>
          <t>HOTEL EN SABRE GRANDE BRETAGNE EN ATHENAS</t>
        </is>
      </c>
      <c r="G1672" s="234" t="n">
        <v>45814</v>
      </c>
      <c r="H1672" s="234" t="n">
        <v>45816</v>
      </c>
      <c r="I1672" t="inlineStr">
        <is>
          <t>HTL</t>
        </is>
      </c>
      <c r="J1672">
        <f>_xlfn.XLOOKUP(I1672,AS:AS,AU:AU)</f>
        <v/>
      </c>
      <c r="K1672" t="inlineStr">
        <is>
          <t>EUR</t>
        </is>
      </c>
      <c r="L1672" s="238" t="n">
        <v>3605.88</v>
      </c>
      <c r="M1672">
        <f>L1672*_xlfn.XLOOKUP(K1672,AM:AM,AN:AN)</f>
        <v/>
      </c>
      <c r="N1672">
        <f>L1672*_xlfn.XLOOKUP(K1672,AM:AM,AO:AO)</f>
        <v/>
      </c>
      <c r="O1672" s="238" t="n">
        <v>297.02</v>
      </c>
      <c r="P1672">
        <f>O1672*_xlfn.XLOOKUP(K1672,AM:AM,AN:AN)</f>
        <v/>
      </c>
      <c r="Q1672">
        <f>O1672*_xlfn.XLOOKUP(K1672,AM:AM,AO:AO)</f>
        <v/>
      </c>
      <c r="R1672">
        <f>_xlfn.XLOOKUP(E1672,AF:AF,AG:AG)</f>
        <v/>
      </c>
      <c r="S1672">
        <f>_xlfn.XLOOKUP(E1672,AF:AF,AI:AI)</f>
        <v/>
      </c>
      <c r="T1672">
        <f>WEEKNUM(G1672)</f>
        <v/>
      </c>
      <c r="U1672">
        <f>YEAR(G1672)</f>
        <v/>
      </c>
      <c r="V1672" s="117">
        <f>IFERROR(Q1672/N1672,"0")</f>
        <v/>
      </c>
    </row>
    <row r="1673">
      <c r="A1673">
        <f>_xlfn.XLOOKUP(D1673,BN:BN,BO:BO)</f>
        <v/>
      </c>
      <c r="B1673" t="inlineStr">
        <is>
          <t>LLC</t>
        </is>
      </c>
      <c r="C1673" t="n">
        <v>219</v>
      </c>
      <c r="D1673">
        <f>_xlfn.XLOOKUP(C1673,BH:BH,BI:BI)</f>
        <v/>
      </c>
      <c r="E1673" t="n">
        <v>27345</v>
      </c>
      <c r="F1673" t="inlineStr">
        <is>
          <t>TRASLADO DE ATH A LEFKADA Y FERRY TICKETS</t>
        </is>
      </c>
      <c r="G1673" s="234" t="n">
        <v>45816</v>
      </c>
      <c r="H1673" s="234" t="n">
        <v>45831</v>
      </c>
      <c r="I1673" t="inlineStr">
        <is>
          <t>TRF</t>
        </is>
      </c>
      <c r="J1673">
        <f>_xlfn.XLOOKUP(I1673,AS:AS,AU:AU)</f>
        <v/>
      </c>
      <c r="K1673" t="inlineStr">
        <is>
          <t>EUR</t>
        </is>
      </c>
      <c r="L1673" s="238" t="n">
        <v>1368</v>
      </c>
      <c r="M1673">
        <f>L1673*_xlfn.XLOOKUP(K1673,AM:AM,AN:AN)</f>
        <v/>
      </c>
      <c r="N1673">
        <f>L1673*_xlfn.XLOOKUP(K1673,AM:AM,AO:AO)</f>
        <v/>
      </c>
      <c r="O1673" s="238" t="n">
        <v>0</v>
      </c>
      <c r="P1673">
        <f>O1673*_xlfn.XLOOKUP(K1673,AM:AM,AN:AN)</f>
        <v/>
      </c>
      <c r="Q1673">
        <f>O1673*_xlfn.XLOOKUP(K1673,AM:AM,AO:AO)</f>
        <v/>
      </c>
      <c r="R1673">
        <f>_xlfn.XLOOKUP(E1673,AF:AF,AG:AG)</f>
        <v/>
      </c>
      <c r="S1673">
        <f>_xlfn.XLOOKUP(E1673,AF:AF,AI:AI)</f>
        <v/>
      </c>
      <c r="T1673">
        <f>WEEKNUM(G1673)</f>
        <v/>
      </c>
      <c r="U1673">
        <f>YEAR(G1673)</f>
        <v/>
      </c>
      <c r="V1673" s="117">
        <f>IFERROR(Q1673/N1673,"0")</f>
        <v/>
      </c>
    </row>
    <row r="1674">
      <c r="A1674">
        <f>_xlfn.XLOOKUP(D1674,BN:BN,BO:BO)</f>
        <v/>
      </c>
      <c r="B1674" t="inlineStr">
        <is>
          <t>LLC</t>
        </is>
      </c>
      <c r="C1674" t="n">
        <v>219</v>
      </c>
      <c r="D1674">
        <f>_xlfn.XLOOKUP(C1674,BH:BH,BI:BI)</f>
        <v/>
      </c>
      <c r="E1674" t="n">
        <v>24262</v>
      </c>
      <c r="F1674" t="inlineStr">
        <is>
          <t>VUELO  MEX CDG ATH/ FCO CDG MEX</t>
        </is>
      </c>
      <c r="G1674" s="234" t="n">
        <v>45813</v>
      </c>
      <c r="H1674" s="234" t="n">
        <v>45833</v>
      </c>
      <c r="I1674" t="inlineStr">
        <is>
          <t>VLO</t>
        </is>
      </c>
      <c r="J1674">
        <f>_xlfn.XLOOKUP(I1674,AS:AS,AU:AU)</f>
        <v/>
      </c>
      <c r="K1674" t="inlineStr">
        <is>
          <t>EUR</t>
        </is>
      </c>
      <c r="L1674" s="238" t="n">
        <v>4132</v>
      </c>
      <c r="M1674">
        <f>L1674*_xlfn.XLOOKUP(K1674,AM:AM,AN:AN)</f>
        <v/>
      </c>
      <c r="N1674">
        <f>L1674*_xlfn.XLOOKUP(K1674,AM:AM,AO:AO)</f>
        <v/>
      </c>
      <c r="O1674" s="238" t="n">
        <v>0</v>
      </c>
      <c r="P1674">
        <f>O1674*_xlfn.XLOOKUP(K1674,AM:AM,AN:AN)</f>
        <v/>
      </c>
      <c r="Q1674">
        <f>O1674*_xlfn.XLOOKUP(K1674,AM:AM,AO:AO)</f>
        <v/>
      </c>
      <c r="R1674">
        <f>_xlfn.XLOOKUP(E1674,AF:AF,AG:AG)</f>
        <v/>
      </c>
      <c r="S1674">
        <f>_xlfn.XLOOKUP(E1674,AF:AF,AI:AI)</f>
        <v/>
      </c>
      <c r="T1674">
        <f>WEEKNUM(G1674)</f>
        <v/>
      </c>
      <c r="U1674">
        <f>YEAR(G1674)</f>
        <v/>
      </c>
      <c r="V1674" s="117">
        <f>IFERROR(Q1674/N1674,"0")</f>
        <v/>
      </c>
    </row>
    <row r="1675">
      <c r="A1675">
        <f>_xlfn.XLOOKUP(D1675,BN:BN,BO:BO)</f>
        <v/>
      </c>
      <c r="B1675" t="inlineStr">
        <is>
          <t>LLC</t>
        </is>
      </c>
      <c r="C1675" t="n">
        <v>219</v>
      </c>
      <c r="D1675">
        <f>_xlfn.XLOOKUP(C1675,BH:BH,BI:BI)</f>
        <v/>
      </c>
      <c r="E1675" t="n">
        <v>27870</v>
      </c>
      <c r="F1675" t="inlineStr">
        <is>
          <t>VUELO BDS FCO</t>
        </is>
      </c>
      <c r="G1675" s="234" t="n">
        <v>45830</v>
      </c>
      <c r="H1675" s="234" t="n">
        <v>45830</v>
      </c>
      <c r="I1675" t="inlineStr">
        <is>
          <t>VLO</t>
        </is>
      </c>
      <c r="J1675">
        <f>_xlfn.XLOOKUP(I1675,AS:AS,AU:AU)</f>
        <v/>
      </c>
      <c r="K1675" t="inlineStr">
        <is>
          <t>EUR</t>
        </is>
      </c>
      <c r="L1675" s="238" t="n">
        <v>185.3</v>
      </c>
      <c r="M1675">
        <f>L1675*_xlfn.XLOOKUP(K1675,AM:AM,AN:AN)</f>
        <v/>
      </c>
      <c r="N1675">
        <f>L1675*_xlfn.XLOOKUP(K1675,AM:AM,AO:AO)</f>
        <v/>
      </c>
      <c r="O1675" s="238" t="n">
        <v>0</v>
      </c>
      <c r="P1675">
        <f>O1675*_xlfn.XLOOKUP(K1675,AM:AM,AN:AN)</f>
        <v/>
      </c>
      <c r="Q1675">
        <f>O1675*_xlfn.XLOOKUP(K1675,AM:AM,AO:AO)</f>
        <v/>
      </c>
      <c r="R1675">
        <f>_xlfn.XLOOKUP(E1675,AF:AF,AG:AG)</f>
        <v/>
      </c>
      <c r="S1675">
        <f>_xlfn.XLOOKUP(E1675,AF:AF,AI:AI)</f>
        <v/>
      </c>
      <c r="T1675">
        <f>WEEKNUM(G1675)</f>
        <v/>
      </c>
      <c r="U1675">
        <f>YEAR(G1675)</f>
        <v/>
      </c>
      <c r="V1675" s="117">
        <f>IFERROR(Q1675/N1675,"0")</f>
        <v/>
      </c>
    </row>
    <row r="1676">
      <c r="A1676">
        <f>_xlfn.XLOOKUP(D1676,BN:BN,BO:BO)</f>
        <v/>
      </c>
      <c r="B1676" t="inlineStr">
        <is>
          <t>LLC</t>
        </is>
      </c>
      <c r="C1676" t="n">
        <v>219</v>
      </c>
      <c r="D1676">
        <f>_xlfn.XLOOKUP(C1676,BH:BH,BI:BI)</f>
        <v/>
      </c>
      <c r="E1676" t="n">
        <v>27870</v>
      </c>
      <c r="F1676" t="inlineStr">
        <is>
          <t>VUELO BDS FCO</t>
        </is>
      </c>
      <c r="G1676" s="234" t="n">
        <v>45830</v>
      </c>
      <c r="H1676" s="234" t="n">
        <v>45830</v>
      </c>
      <c r="I1676" t="inlineStr">
        <is>
          <t>VLO</t>
        </is>
      </c>
      <c r="J1676">
        <f>_xlfn.XLOOKUP(I1676,AS:AS,AU:AU)</f>
        <v/>
      </c>
      <c r="K1676" t="inlineStr">
        <is>
          <t>EUR</t>
        </is>
      </c>
      <c r="L1676" s="238" t="n">
        <v>185.3</v>
      </c>
      <c r="M1676">
        <f>L1676*_xlfn.XLOOKUP(K1676,AM:AM,AN:AN)</f>
        <v/>
      </c>
      <c r="N1676">
        <f>L1676*_xlfn.XLOOKUP(K1676,AM:AM,AO:AO)</f>
        <v/>
      </c>
      <c r="O1676" s="238" t="n">
        <v>0</v>
      </c>
      <c r="P1676">
        <f>O1676*_xlfn.XLOOKUP(K1676,AM:AM,AN:AN)</f>
        <v/>
      </c>
      <c r="Q1676">
        <f>O1676*_xlfn.XLOOKUP(K1676,AM:AM,AO:AO)</f>
        <v/>
      </c>
      <c r="R1676">
        <f>_xlfn.XLOOKUP(E1676,AF:AF,AG:AG)</f>
        <v/>
      </c>
      <c r="S1676">
        <f>_xlfn.XLOOKUP(E1676,AF:AF,AI:AI)</f>
        <v/>
      </c>
      <c r="T1676">
        <f>WEEKNUM(G1676)</f>
        <v/>
      </c>
      <c r="U1676">
        <f>YEAR(G1676)</f>
        <v/>
      </c>
      <c r="V1676" s="117">
        <f>IFERROR(Q1676/N1676,"0")</f>
        <v/>
      </c>
    </row>
    <row r="1677">
      <c r="A1677">
        <f>_xlfn.XLOOKUP(D1677,BN:BN,BO:BO)</f>
        <v/>
      </c>
      <c r="B1677" t="inlineStr">
        <is>
          <t>LLC</t>
        </is>
      </c>
      <c r="C1677" t="n">
        <v>219</v>
      </c>
      <c r="D1677">
        <f>_xlfn.XLOOKUP(C1677,BH:BH,BI:BI)</f>
        <v/>
      </c>
      <c r="E1677" t="n">
        <v>23921</v>
      </c>
      <c r="F1677" t="inlineStr">
        <is>
          <t>CARGO POR CAMBIO</t>
        </is>
      </c>
      <c r="G1677" s="234" t="n">
        <v>45813</v>
      </c>
      <c r="H1677" s="234" t="n">
        <v>45833</v>
      </c>
      <c r="I1677" t="inlineStr">
        <is>
          <t>VLO</t>
        </is>
      </c>
      <c r="J1677">
        <f>_xlfn.XLOOKUP(I1677,AS:AS,AU:AU)</f>
        <v/>
      </c>
      <c r="K1677" t="inlineStr">
        <is>
          <t>EUR</t>
        </is>
      </c>
      <c r="L1677" s="238" t="n">
        <v>200</v>
      </c>
      <c r="M1677">
        <f>L1677*_xlfn.XLOOKUP(K1677,AM:AM,AN:AN)</f>
        <v/>
      </c>
      <c r="N1677">
        <f>L1677*_xlfn.XLOOKUP(K1677,AM:AM,AO:AO)</f>
        <v/>
      </c>
      <c r="O1677" s="238" t="n">
        <v>0</v>
      </c>
      <c r="P1677">
        <f>O1677*_xlfn.XLOOKUP(K1677,AM:AM,AN:AN)</f>
        <v/>
      </c>
      <c r="Q1677">
        <f>O1677*_xlfn.XLOOKUP(K1677,AM:AM,AO:AO)</f>
        <v/>
      </c>
      <c r="R1677">
        <f>_xlfn.XLOOKUP(E1677,AF:AF,AG:AG)</f>
        <v/>
      </c>
      <c r="S1677">
        <f>_xlfn.XLOOKUP(E1677,AF:AF,AI:AI)</f>
        <v/>
      </c>
      <c r="T1677">
        <f>WEEKNUM(G1677)</f>
        <v/>
      </c>
      <c r="U1677">
        <f>YEAR(G1677)</f>
        <v/>
      </c>
      <c r="V1677" s="117">
        <f>IFERROR(Q1677/N1677,"0")</f>
        <v/>
      </c>
    </row>
    <row r="1678">
      <c r="A1678">
        <f>_xlfn.XLOOKUP(D1678,BN:BN,BO:BO)</f>
        <v/>
      </c>
      <c r="B1678" t="inlineStr">
        <is>
          <t>LLC</t>
        </is>
      </c>
      <c r="C1678" t="n">
        <v>219</v>
      </c>
      <c r="D1678">
        <f>_xlfn.XLOOKUP(C1678,BH:BH,BI:BI)</f>
        <v/>
      </c>
      <c r="E1678" t="n">
        <v>27345</v>
      </c>
      <c r="F1678" t="inlineStr">
        <is>
          <t>Traslado Athens Airport - Hotel</t>
        </is>
      </c>
      <c r="G1678" s="234" t="n">
        <v>45814</v>
      </c>
      <c r="H1678" s="234" t="n">
        <v>45814</v>
      </c>
      <c r="I1678" t="inlineStr">
        <is>
          <t>TRF</t>
        </is>
      </c>
      <c r="J1678">
        <f>_xlfn.XLOOKUP(I1678,AS:AS,AU:AU)</f>
        <v/>
      </c>
      <c r="K1678" t="inlineStr">
        <is>
          <t>EUR</t>
        </is>
      </c>
      <c r="L1678" s="238" t="n">
        <v>124</v>
      </c>
      <c r="M1678">
        <f>L1678*_xlfn.XLOOKUP(K1678,AM:AM,AN:AN)</f>
        <v/>
      </c>
      <c r="N1678">
        <f>L1678*_xlfn.XLOOKUP(K1678,AM:AM,AO:AO)</f>
        <v/>
      </c>
      <c r="O1678" s="238" t="n">
        <v>0</v>
      </c>
      <c r="P1678">
        <f>O1678*_xlfn.XLOOKUP(K1678,AM:AM,AN:AN)</f>
        <v/>
      </c>
      <c r="Q1678">
        <f>O1678*_xlfn.XLOOKUP(K1678,AM:AM,AO:AO)</f>
        <v/>
      </c>
      <c r="R1678">
        <f>_xlfn.XLOOKUP(E1678,AF:AF,AG:AG)</f>
        <v/>
      </c>
      <c r="S1678">
        <f>_xlfn.XLOOKUP(E1678,AF:AF,AI:AI)</f>
        <v/>
      </c>
      <c r="T1678">
        <f>WEEKNUM(G1678)</f>
        <v/>
      </c>
      <c r="U1678">
        <f>YEAR(G1678)</f>
        <v/>
      </c>
      <c r="V1678" s="117">
        <f>IFERROR(Q1678/N1678,"0")</f>
        <v/>
      </c>
    </row>
    <row r="1679">
      <c r="A1679">
        <f>_xlfn.XLOOKUP(D1679,BN:BN,BO:BO)</f>
        <v/>
      </c>
      <c r="B1679" t="inlineStr">
        <is>
          <t>LLC</t>
        </is>
      </c>
      <c r="C1679" t="n">
        <v>219</v>
      </c>
      <c r="D1679">
        <f>_xlfn.XLOOKUP(C1679,BH:BH,BI:BI)</f>
        <v/>
      </c>
      <c r="E1679" t="n">
        <v>27345</v>
      </c>
      <c r="F1679" t="inlineStr">
        <is>
          <t>TRASLADO DE Transfer Corfu Hotel - Port</t>
        </is>
      </c>
      <c r="G1679" s="234" t="n">
        <v>45823</v>
      </c>
      <c r="H1679" s="234" t="n">
        <v>45823</v>
      </c>
      <c r="I1679" t="inlineStr">
        <is>
          <t>TRF</t>
        </is>
      </c>
      <c r="J1679">
        <f>_xlfn.XLOOKUP(I1679,AS:AS,AU:AU)</f>
        <v/>
      </c>
      <c r="K1679" t="inlineStr">
        <is>
          <t>EUR</t>
        </is>
      </c>
      <c r="L1679" s="238" t="n">
        <v>130</v>
      </c>
      <c r="M1679">
        <f>L1679*_xlfn.XLOOKUP(K1679,AM:AM,AN:AN)</f>
        <v/>
      </c>
      <c r="N1679">
        <f>L1679*_xlfn.XLOOKUP(K1679,AM:AM,AO:AO)</f>
        <v/>
      </c>
      <c r="O1679" s="238" t="n">
        <v>199</v>
      </c>
      <c r="P1679">
        <f>O1679*_xlfn.XLOOKUP(K1679,AM:AM,AN:AN)</f>
        <v/>
      </c>
      <c r="Q1679">
        <f>O1679*_xlfn.XLOOKUP(K1679,AM:AM,AO:AO)</f>
        <v/>
      </c>
      <c r="R1679">
        <f>_xlfn.XLOOKUP(E1679,AF:AF,AG:AG)</f>
        <v/>
      </c>
      <c r="S1679">
        <f>_xlfn.XLOOKUP(E1679,AF:AF,AI:AI)</f>
        <v/>
      </c>
      <c r="T1679">
        <f>WEEKNUM(G1679)</f>
        <v/>
      </c>
      <c r="U1679">
        <f>YEAR(G1679)</f>
        <v/>
      </c>
      <c r="V1679" s="117">
        <f>IFERROR(Q1679/N1679,"0")</f>
        <v/>
      </c>
    </row>
    <row r="1680">
      <c r="A1680">
        <f>_xlfn.XLOOKUP(D1680,BN:BN,BO:BO)</f>
        <v/>
      </c>
      <c r="B1680" t="inlineStr">
        <is>
          <t>LLC</t>
        </is>
      </c>
      <c r="C1680" t="n">
        <v>220</v>
      </c>
      <c r="D1680">
        <f>_xlfn.XLOOKUP(C1680,BH:BH,BI:BI)</f>
        <v/>
      </c>
      <c r="E1680" t="n">
        <v>26673</v>
      </c>
      <c r="F1680" t="inlineStr">
        <is>
          <t>HOTEL URSO MADRID</t>
        </is>
      </c>
      <c r="G1680" s="234" t="n">
        <v>45777</v>
      </c>
      <c r="H1680" s="234" t="n">
        <v>45782</v>
      </c>
      <c r="I1680" t="inlineStr">
        <is>
          <t>HTL</t>
        </is>
      </c>
      <c r="J1680">
        <f>_xlfn.XLOOKUP(I1680,AS:AS,AU:AU)</f>
        <v/>
      </c>
      <c r="K1680" t="inlineStr">
        <is>
          <t>EUR</t>
        </is>
      </c>
      <c r="L1680" s="238" t="n">
        <v>4730.4</v>
      </c>
      <c r="M1680">
        <f>L1680*_xlfn.XLOOKUP(K1680,AM:AM,AN:AN)</f>
        <v/>
      </c>
      <c r="N1680">
        <f>L1680*_xlfn.XLOOKUP(K1680,AM:AM,AO:AO)</f>
        <v/>
      </c>
      <c r="O1680" s="238" t="n">
        <v>404.23</v>
      </c>
      <c r="P1680">
        <f>O1680*_xlfn.XLOOKUP(K1680,AM:AM,AN:AN)</f>
        <v/>
      </c>
      <c r="Q1680">
        <f>O1680*_xlfn.XLOOKUP(K1680,AM:AM,AO:AO)</f>
        <v/>
      </c>
      <c r="R1680">
        <f>_xlfn.XLOOKUP(E1680,AF:AF,AG:AG)</f>
        <v/>
      </c>
      <c r="S1680">
        <f>_xlfn.XLOOKUP(E1680,AF:AF,AI:AI)</f>
        <v/>
      </c>
      <c r="T1680">
        <f>WEEKNUM(G1680)</f>
        <v/>
      </c>
      <c r="U1680">
        <f>YEAR(G1680)</f>
        <v/>
      </c>
      <c r="V1680" s="117">
        <f>IFERROR(Q1680/N1680,"0")</f>
        <v/>
      </c>
    </row>
    <row r="1681">
      <c r="A1681">
        <f>_xlfn.XLOOKUP(D1681,BN:BN,BO:BO)</f>
        <v/>
      </c>
      <c r="B1681" t="inlineStr">
        <is>
          <t>LLC</t>
        </is>
      </c>
      <c r="C1681" t="n">
        <v>220</v>
      </c>
      <c r="D1681">
        <f>_xlfn.XLOOKUP(C1681,BH:BH,BI:BI)</f>
        <v/>
      </c>
      <c r="E1681" t="n">
        <v>26673</v>
      </c>
      <c r="F1681" t="inlineStr">
        <is>
          <t>HOTEL URSO MADRID</t>
        </is>
      </c>
      <c r="G1681" s="234" t="n">
        <v>45777</v>
      </c>
      <c r="H1681" s="234" t="n">
        <v>45782</v>
      </c>
      <c r="I1681" t="inlineStr">
        <is>
          <t>HTL</t>
        </is>
      </c>
      <c r="J1681">
        <f>_xlfn.XLOOKUP(I1681,AS:AS,AU:AU)</f>
        <v/>
      </c>
      <c r="K1681" t="inlineStr">
        <is>
          <t>EUR</t>
        </is>
      </c>
      <c r="L1681" s="238" t="n">
        <v>3613.3</v>
      </c>
      <c r="M1681">
        <f>L1681*_xlfn.XLOOKUP(K1681,AM:AM,AN:AN)</f>
        <v/>
      </c>
      <c r="N1681">
        <f>L1681*_xlfn.XLOOKUP(K1681,AM:AM,AO:AO)</f>
        <v/>
      </c>
      <c r="O1681" s="238" t="n">
        <v>308.79</v>
      </c>
      <c r="P1681">
        <f>O1681*_xlfn.XLOOKUP(K1681,AM:AM,AN:AN)</f>
        <v/>
      </c>
      <c r="Q1681">
        <f>O1681*_xlfn.XLOOKUP(K1681,AM:AM,AO:AO)</f>
        <v/>
      </c>
      <c r="R1681">
        <f>_xlfn.XLOOKUP(E1681,AF:AF,AG:AG)</f>
        <v/>
      </c>
      <c r="S1681">
        <f>_xlfn.XLOOKUP(E1681,AF:AF,AI:AI)</f>
        <v/>
      </c>
      <c r="T1681">
        <f>WEEKNUM(G1681)</f>
        <v/>
      </c>
      <c r="U1681">
        <f>YEAR(G1681)</f>
        <v/>
      </c>
      <c r="V1681" s="117">
        <f>IFERROR(Q1681/N1681,"0")</f>
        <v/>
      </c>
    </row>
    <row r="1682">
      <c r="A1682">
        <f>_xlfn.XLOOKUP(D1682,BN:BN,BO:BO)</f>
        <v/>
      </c>
      <c r="B1682" t="inlineStr">
        <is>
          <t>LLC</t>
        </is>
      </c>
      <c r="C1682" t="n">
        <v>220</v>
      </c>
      <c r="D1682">
        <f>_xlfn.XLOOKUP(C1682,BH:BH,BI:BI)</f>
        <v/>
      </c>
      <c r="E1682" t="n">
        <v>25780</v>
      </c>
      <c r="F1682" t="inlineStr">
        <is>
          <t>Traslado aeropuerto hotel con Meet &amp; Greet con Rolzo</t>
        </is>
      </c>
      <c r="G1682" s="234" t="n">
        <v>45777</v>
      </c>
      <c r="H1682" s="234" t="n">
        <v>45782</v>
      </c>
      <c r="I1682" t="inlineStr">
        <is>
          <t>TRF</t>
        </is>
      </c>
      <c r="J1682">
        <f>_xlfn.XLOOKUP(I1682,AS:AS,AU:AU)</f>
        <v/>
      </c>
      <c r="K1682" t="inlineStr">
        <is>
          <t>EUR</t>
        </is>
      </c>
      <c r="L1682" s="238" t="n">
        <v>125</v>
      </c>
      <c r="M1682">
        <f>L1682*_xlfn.XLOOKUP(K1682,AM:AM,AN:AN)</f>
        <v/>
      </c>
      <c r="N1682">
        <f>L1682*_xlfn.XLOOKUP(K1682,AM:AM,AO:AO)</f>
        <v/>
      </c>
      <c r="O1682" s="238" t="n">
        <v>105.75</v>
      </c>
      <c r="P1682">
        <f>O1682*_xlfn.XLOOKUP(K1682,AM:AM,AN:AN)</f>
        <v/>
      </c>
      <c r="Q1682">
        <f>O1682*_xlfn.XLOOKUP(K1682,AM:AM,AO:AO)</f>
        <v/>
      </c>
      <c r="R1682">
        <f>_xlfn.XLOOKUP(E1682,AF:AF,AG:AG)</f>
        <v/>
      </c>
      <c r="S1682">
        <f>_xlfn.XLOOKUP(E1682,AF:AF,AI:AI)</f>
        <v/>
      </c>
      <c r="T1682">
        <f>WEEKNUM(G1682)</f>
        <v/>
      </c>
      <c r="U1682">
        <f>YEAR(G1682)</f>
        <v/>
      </c>
      <c r="V1682" s="117">
        <f>IFERROR(Q1682/N1682,"0")</f>
        <v/>
      </c>
    </row>
    <row r="1683">
      <c r="A1683">
        <f>_xlfn.XLOOKUP(D1683,BN:BN,BO:BO)</f>
        <v/>
      </c>
      <c r="B1683" t="inlineStr">
        <is>
          <t>LLC</t>
        </is>
      </c>
      <c r="C1683" t="n">
        <v>220</v>
      </c>
      <c r="D1683">
        <f>_xlfn.XLOOKUP(C1683,BH:BH,BI:BI)</f>
        <v/>
      </c>
      <c r="E1683" t="n">
        <v>25780</v>
      </c>
      <c r="F1683" t="inlineStr">
        <is>
          <t>MEET &amp; GREET</t>
        </is>
      </c>
      <c r="G1683" s="234" t="n">
        <v>45777</v>
      </c>
      <c r="H1683" s="234" t="n">
        <v>45782</v>
      </c>
      <c r="I1683" t="inlineStr">
        <is>
          <t>TRF</t>
        </is>
      </c>
      <c r="J1683">
        <f>_xlfn.XLOOKUP(I1683,AS:AS,AU:AU)</f>
        <v/>
      </c>
      <c r="K1683" t="inlineStr">
        <is>
          <t>EUR</t>
        </is>
      </c>
      <c r="L1683" s="238" t="n">
        <v>580</v>
      </c>
      <c r="M1683">
        <f>L1683*_xlfn.XLOOKUP(K1683,AM:AM,AN:AN)</f>
        <v/>
      </c>
      <c r="N1683">
        <f>L1683*_xlfn.XLOOKUP(K1683,AM:AM,AO:AO)</f>
        <v/>
      </c>
      <c r="O1683" s="238" t="n">
        <v>87</v>
      </c>
      <c r="P1683">
        <f>O1683*_xlfn.XLOOKUP(K1683,AM:AM,AN:AN)</f>
        <v/>
      </c>
      <c r="Q1683">
        <f>O1683*_xlfn.XLOOKUP(K1683,AM:AM,AO:AO)</f>
        <v/>
      </c>
      <c r="R1683">
        <f>_xlfn.XLOOKUP(E1683,AF:AF,AG:AG)</f>
        <v/>
      </c>
      <c r="S1683">
        <f>_xlfn.XLOOKUP(E1683,AF:AF,AI:AI)</f>
        <v/>
      </c>
      <c r="T1683">
        <f>WEEKNUM(G1683)</f>
        <v/>
      </c>
      <c r="U1683">
        <f>YEAR(G1683)</f>
        <v/>
      </c>
      <c r="V1683" s="117">
        <f>IFERROR(Q1683/N1683,"0")</f>
        <v/>
      </c>
    </row>
    <row r="1684">
      <c r="A1684">
        <f>_xlfn.XLOOKUP(D1684,BN:BN,BO:BO)</f>
        <v/>
      </c>
      <c r="B1684" t="inlineStr">
        <is>
          <t>LLC</t>
        </is>
      </c>
      <c r="C1684" t="n">
        <v>220</v>
      </c>
      <c r="D1684">
        <f>_xlfn.XLOOKUP(C1684,BH:BH,BI:BI)</f>
        <v/>
      </c>
      <c r="E1684" t="n">
        <v>25780</v>
      </c>
      <c r="F1684" t="inlineStr">
        <is>
          <t>TRASLADO HOTEL URSO AEROPUERTO</t>
        </is>
      </c>
      <c r="G1684" s="234" t="n">
        <v>45782</v>
      </c>
      <c r="H1684" s="234" t="n">
        <v>45782</v>
      </c>
      <c r="I1684" t="inlineStr">
        <is>
          <t>TRF</t>
        </is>
      </c>
      <c r="J1684">
        <f>_xlfn.XLOOKUP(I1684,AS:AS,AU:AU)</f>
        <v/>
      </c>
      <c r="K1684" t="inlineStr">
        <is>
          <t>EUR</t>
        </is>
      </c>
      <c r="L1684" s="238" t="n">
        <v>125</v>
      </c>
      <c r="M1684">
        <f>L1684*_xlfn.XLOOKUP(K1684,AM:AM,AN:AN)</f>
        <v/>
      </c>
      <c r="N1684">
        <f>L1684*_xlfn.XLOOKUP(K1684,AM:AM,AO:AO)</f>
        <v/>
      </c>
      <c r="O1684" s="238" t="n">
        <v>18.75</v>
      </c>
      <c r="P1684">
        <f>O1684*_xlfn.XLOOKUP(K1684,AM:AM,AN:AN)</f>
        <v/>
      </c>
      <c r="Q1684">
        <f>O1684*_xlfn.XLOOKUP(K1684,AM:AM,AO:AO)</f>
        <v/>
      </c>
      <c r="R1684">
        <f>_xlfn.XLOOKUP(E1684,AF:AF,AG:AG)</f>
        <v/>
      </c>
      <c r="S1684">
        <f>_xlfn.XLOOKUP(E1684,AF:AF,AI:AI)</f>
        <v/>
      </c>
      <c r="T1684">
        <f>WEEKNUM(G1684)</f>
        <v/>
      </c>
      <c r="U1684">
        <f>YEAR(G1684)</f>
        <v/>
      </c>
      <c r="V1684" s="117">
        <f>IFERROR(Q1684/N1684,"0")</f>
        <v/>
      </c>
    </row>
    <row r="1685">
      <c r="A1685">
        <f>_xlfn.XLOOKUP(D1685,BN:BN,BO:BO)</f>
        <v/>
      </c>
      <c r="B1685" t="inlineStr">
        <is>
          <t>LLC</t>
        </is>
      </c>
      <c r="C1685" t="n">
        <v>221</v>
      </c>
      <c r="D1685">
        <f>_xlfn.XLOOKUP(C1685,BH:BH,BI:BI)</f>
        <v/>
      </c>
      <c r="E1685" t="n">
        <v>25049</v>
      </c>
      <c r="F1685" t="inlineStr">
        <is>
          <t>Hospedaje/Actividades y tours</t>
        </is>
      </c>
      <c r="G1685" s="234" t="n">
        <v>45837</v>
      </c>
      <c r="H1685" s="234" t="n">
        <v>45844</v>
      </c>
      <c r="I1685" t="inlineStr">
        <is>
          <t>PKT</t>
        </is>
      </c>
      <c r="J1685">
        <f>_xlfn.XLOOKUP(I1685,AS:AS,AU:AU)</f>
        <v/>
      </c>
      <c r="K1685" t="inlineStr">
        <is>
          <t>USD</t>
        </is>
      </c>
      <c r="L1685" s="238" t="n">
        <v>22240</v>
      </c>
      <c r="M1685">
        <f>L1685*_xlfn.XLOOKUP(K1685,AM:AM,AN:AN)</f>
        <v/>
      </c>
      <c r="N1685">
        <f>L1685*_xlfn.XLOOKUP(K1685,AM:AM,AO:AO)</f>
        <v/>
      </c>
      <c r="O1685" s="238" t="n">
        <v>1257.16</v>
      </c>
      <c r="P1685">
        <f>O1685*_xlfn.XLOOKUP(K1685,AM:AM,AN:AN)</f>
        <v/>
      </c>
      <c r="Q1685">
        <f>O1685*_xlfn.XLOOKUP(K1685,AM:AM,AO:AO)</f>
        <v/>
      </c>
      <c r="R1685">
        <f>_xlfn.XLOOKUP(E1685,AF:AF,AG:AG)</f>
        <v/>
      </c>
      <c r="S1685">
        <f>_xlfn.XLOOKUP(E1685,AF:AF,AI:AI)</f>
        <v/>
      </c>
      <c r="T1685">
        <f>WEEKNUM(G1685)</f>
        <v/>
      </c>
      <c r="U1685">
        <f>YEAR(G1685)</f>
        <v/>
      </c>
      <c r="V1685" s="117">
        <f>IFERROR(Q1685/N1685,"0")</f>
        <v/>
      </c>
    </row>
    <row r="1686">
      <c r="A1686">
        <f>_xlfn.XLOOKUP(D1686,BN:BN,BO:BO)</f>
        <v/>
      </c>
      <c r="B1686" t="inlineStr">
        <is>
          <t>LLC</t>
        </is>
      </c>
      <c r="C1686" t="n">
        <v>221</v>
      </c>
      <c r="D1686">
        <f>_xlfn.XLOOKUP(C1686,BH:BH,BI:BI)</f>
        <v/>
      </c>
      <c r="E1686" t="n">
        <v>0</v>
      </c>
      <c r="F1686" t="inlineStr">
        <is>
          <t>CARGO POR USO DE TARJETA</t>
        </is>
      </c>
      <c r="G1686" s="234" t="n">
        <v>45837</v>
      </c>
      <c r="H1686" s="234" t="n">
        <v>45844</v>
      </c>
      <c r="I1686" t="inlineStr">
        <is>
          <t>CPT</t>
        </is>
      </c>
      <c r="J1686">
        <f>_xlfn.XLOOKUP(I1686,AS:AS,AU:AU)</f>
        <v/>
      </c>
      <c r="K1686" t="inlineStr">
        <is>
          <t>USD</t>
        </is>
      </c>
      <c r="L1686" s="238" t="n">
        <v>778</v>
      </c>
      <c r="M1686">
        <f>L1686*_xlfn.XLOOKUP(K1686,AM:AM,AN:AN)</f>
        <v/>
      </c>
      <c r="N1686">
        <f>L1686*_xlfn.XLOOKUP(K1686,AM:AM,AO:AO)</f>
        <v/>
      </c>
      <c r="O1686" s="238" t="n">
        <v>778</v>
      </c>
      <c r="P1686">
        <f>O1686*_xlfn.XLOOKUP(K1686,AM:AM,AN:AN)</f>
        <v/>
      </c>
      <c r="Q1686">
        <f>O1686*_xlfn.XLOOKUP(K1686,AM:AM,AO:AO)</f>
        <v/>
      </c>
      <c r="R1686">
        <f>_xlfn.XLOOKUP(E1686,AF:AF,AG:AG)</f>
        <v/>
      </c>
      <c r="S1686">
        <f>_xlfn.XLOOKUP(E1686,AF:AF,AI:AI)</f>
        <v/>
      </c>
      <c r="T1686">
        <f>WEEKNUM(G1686)</f>
        <v/>
      </c>
      <c r="U1686">
        <f>YEAR(G1686)</f>
        <v/>
      </c>
      <c r="V1686" s="117">
        <f>IFERROR(Q1686/N1686,"0")</f>
        <v/>
      </c>
    </row>
    <row r="1687">
      <c r="A1687">
        <f>_xlfn.XLOOKUP(D1687,BN:BN,BO:BO)</f>
        <v/>
      </c>
      <c r="B1687" t="inlineStr">
        <is>
          <t>LLC</t>
        </is>
      </c>
      <c r="C1687" t="n">
        <v>222</v>
      </c>
      <c r="D1687">
        <f>_xlfn.XLOOKUP(C1687,BH:BH,BI:BI)</f>
        <v/>
      </c>
      <c r="E1687" t="n">
        <v>25706</v>
      </c>
      <c r="F1687" t="inlineStr">
        <is>
          <t>CRUCERO CRYSTAL EN EL SAPPHIRE  ATH- MONTECARLO</t>
        </is>
      </c>
      <c r="G1687" s="234" t="n">
        <v>45861</v>
      </c>
      <c r="H1687" s="234" t="n">
        <v>45871</v>
      </c>
      <c r="I1687" t="inlineStr">
        <is>
          <t>CRC</t>
        </is>
      </c>
      <c r="J1687">
        <f>_xlfn.XLOOKUP(I1687,AS:AS,AU:AU)</f>
        <v/>
      </c>
      <c r="K1687" t="inlineStr">
        <is>
          <t>USD</t>
        </is>
      </c>
      <c r="L1687" s="238" t="n">
        <v>22400</v>
      </c>
      <c r="M1687">
        <f>L1687*_xlfn.XLOOKUP(K1687,AM:AM,AN:AN)</f>
        <v/>
      </c>
      <c r="N1687">
        <f>L1687*_xlfn.XLOOKUP(K1687,AM:AM,AO:AO)</f>
        <v/>
      </c>
      <c r="O1687" s="238" t="n">
        <v>3706</v>
      </c>
      <c r="P1687">
        <f>O1687*_xlfn.XLOOKUP(K1687,AM:AM,AN:AN)</f>
        <v/>
      </c>
      <c r="Q1687">
        <f>O1687*_xlfn.XLOOKUP(K1687,AM:AM,AO:AO)</f>
        <v/>
      </c>
      <c r="R1687">
        <f>_xlfn.XLOOKUP(E1687,AF:AF,AG:AG)</f>
        <v/>
      </c>
      <c r="S1687">
        <f>_xlfn.XLOOKUP(E1687,AF:AF,AI:AI)</f>
        <v/>
      </c>
      <c r="T1687">
        <f>WEEKNUM(G1687)</f>
        <v/>
      </c>
      <c r="U1687">
        <f>YEAR(G1687)</f>
        <v/>
      </c>
      <c r="V1687" s="117">
        <f>IFERROR(Q1687/N1687,"0")</f>
        <v/>
      </c>
    </row>
    <row r="1688">
      <c r="A1688">
        <f>_xlfn.XLOOKUP(D1688,BN:BN,BO:BO)</f>
        <v/>
      </c>
      <c r="B1688" t="inlineStr">
        <is>
          <t>LLC</t>
        </is>
      </c>
      <c r="C1688" t="n">
        <v>222</v>
      </c>
      <c r="D1688">
        <f>_xlfn.XLOOKUP(C1688,BH:BH,BI:BI)</f>
        <v/>
      </c>
      <c r="E1688" t="n">
        <v>25706</v>
      </c>
      <c r="F1688" t="inlineStr">
        <is>
          <t>CRUCERO CRYSTAL EN EL SAPPHIRE ATH MONTECARLO</t>
        </is>
      </c>
      <c r="G1688" s="234" t="n">
        <v>45861</v>
      </c>
      <c r="H1688" s="234" t="n">
        <v>45871</v>
      </c>
      <c r="I1688" t="inlineStr">
        <is>
          <t>CRC</t>
        </is>
      </c>
      <c r="J1688">
        <f>_xlfn.XLOOKUP(I1688,AS:AS,AU:AU)</f>
        <v/>
      </c>
      <c r="K1688" t="inlineStr">
        <is>
          <t>USD</t>
        </is>
      </c>
      <c r="L1688" s="238" t="n">
        <v>22400</v>
      </c>
      <c r="M1688">
        <f>L1688*_xlfn.XLOOKUP(K1688,AM:AM,AN:AN)</f>
        <v/>
      </c>
      <c r="N1688">
        <f>L1688*_xlfn.XLOOKUP(K1688,AM:AM,AO:AO)</f>
        <v/>
      </c>
      <c r="O1688" s="238" t="n">
        <v>3706</v>
      </c>
      <c r="P1688">
        <f>O1688*_xlfn.XLOOKUP(K1688,AM:AM,AN:AN)</f>
        <v/>
      </c>
      <c r="Q1688">
        <f>O1688*_xlfn.XLOOKUP(K1688,AM:AM,AO:AO)</f>
        <v/>
      </c>
      <c r="R1688">
        <f>_xlfn.XLOOKUP(E1688,AF:AF,AG:AG)</f>
        <v/>
      </c>
      <c r="S1688">
        <f>_xlfn.XLOOKUP(E1688,AF:AF,AI:AI)</f>
        <v/>
      </c>
      <c r="T1688">
        <f>WEEKNUM(G1688)</f>
        <v/>
      </c>
      <c r="U1688">
        <f>YEAR(G1688)</f>
        <v/>
      </c>
      <c r="V1688" s="117">
        <f>IFERROR(Q1688/N1688,"0")</f>
        <v/>
      </c>
    </row>
    <row r="1689">
      <c r="A1689">
        <f>_xlfn.XLOOKUP(D1689,BN:BN,BO:BO)</f>
        <v/>
      </c>
      <c r="B1689" t="inlineStr">
        <is>
          <t>LLC</t>
        </is>
      </c>
      <c r="C1689" t="n">
        <v>222</v>
      </c>
      <c r="D1689">
        <f>_xlfn.XLOOKUP(C1689,BH:BH,BI:BI)</f>
        <v/>
      </c>
      <c r="E1689" t="n">
        <v>25780</v>
      </c>
      <c r="F1689" t="inlineStr">
        <is>
          <t>TRASLADO CON ROLZO MAD HTL VILLAMAGNA</t>
        </is>
      </c>
      <c r="G1689" s="234" t="n">
        <v>45853</v>
      </c>
      <c r="H1689" s="234" t="n">
        <v>45884</v>
      </c>
      <c r="I1689" t="inlineStr">
        <is>
          <t>TRF</t>
        </is>
      </c>
      <c r="J1689">
        <f>_xlfn.XLOOKUP(I1689,AS:AS,AU:AU)</f>
        <v/>
      </c>
      <c r="K1689" t="inlineStr">
        <is>
          <t>USD</t>
        </is>
      </c>
      <c r="L1689" s="238" t="n">
        <v>641.66</v>
      </c>
      <c r="M1689">
        <f>L1689*_xlfn.XLOOKUP(K1689,AM:AM,AN:AN)</f>
        <v/>
      </c>
      <c r="N1689">
        <f>L1689*_xlfn.XLOOKUP(K1689,AM:AM,AO:AO)</f>
        <v/>
      </c>
      <c r="O1689" s="238" t="n">
        <v>93.40000000000001</v>
      </c>
      <c r="P1689">
        <f>O1689*_xlfn.XLOOKUP(K1689,AM:AM,AN:AN)</f>
        <v/>
      </c>
      <c r="Q1689">
        <f>O1689*_xlfn.XLOOKUP(K1689,AM:AM,AO:AO)</f>
        <v/>
      </c>
      <c r="R1689">
        <f>_xlfn.XLOOKUP(E1689,AF:AF,AG:AG)</f>
        <v/>
      </c>
      <c r="S1689">
        <f>_xlfn.XLOOKUP(E1689,AF:AF,AI:AI)</f>
        <v/>
      </c>
      <c r="T1689">
        <f>WEEKNUM(G1689)</f>
        <v/>
      </c>
      <c r="U1689">
        <f>YEAR(G1689)</f>
        <v/>
      </c>
      <c r="V1689" s="117">
        <f>IFERROR(Q1689/N1689,"0")</f>
        <v/>
      </c>
    </row>
    <row r="1690">
      <c r="A1690">
        <f>_xlfn.XLOOKUP(D1690,BN:BN,BO:BO)</f>
        <v/>
      </c>
      <c r="B1690" t="inlineStr">
        <is>
          <t>LLC</t>
        </is>
      </c>
      <c r="C1690" t="n">
        <v>222</v>
      </c>
      <c r="D1690">
        <f>_xlfn.XLOOKUP(C1690,BH:BH,BI:BI)</f>
        <v/>
      </c>
      <c r="E1690" t="n">
        <v>25780</v>
      </c>
      <c r="F1690" t="inlineStr">
        <is>
          <t>TRASLADO DE VILLAMAGNA A AEROPUERTO</t>
        </is>
      </c>
      <c r="G1690" s="234" t="n">
        <v>45860</v>
      </c>
      <c r="H1690" s="234" t="n">
        <v>45891</v>
      </c>
      <c r="I1690" t="inlineStr">
        <is>
          <t>TRF</t>
        </is>
      </c>
      <c r="J1690">
        <f>_xlfn.XLOOKUP(I1690,AS:AS,AU:AU)</f>
        <v/>
      </c>
      <c r="K1690" t="inlineStr">
        <is>
          <t>USD</t>
        </is>
      </c>
      <c r="L1690" s="238" t="n">
        <v>641.66</v>
      </c>
      <c r="M1690">
        <f>L1690*_xlfn.XLOOKUP(K1690,AM:AM,AN:AN)</f>
        <v/>
      </c>
      <c r="N1690">
        <f>L1690*_xlfn.XLOOKUP(K1690,AM:AM,AO:AO)</f>
        <v/>
      </c>
      <c r="O1690" s="238" t="n">
        <v>96.25</v>
      </c>
      <c r="P1690">
        <f>O1690*_xlfn.XLOOKUP(K1690,AM:AM,AN:AN)</f>
        <v/>
      </c>
      <c r="Q1690">
        <f>O1690*_xlfn.XLOOKUP(K1690,AM:AM,AO:AO)</f>
        <v/>
      </c>
      <c r="R1690">
        <f>_xlfn.XLOOKUP(E1690,AF:AF,AG:AG)</f>
        <v/>
      </c>
      <c r="S1690">
        <f>_xlfn.XLOOKUP(E1690,AF:AF,AI:AI)</f>
        <v/>
      </c>
      <c r="T1690">
        <f>WEEKNUM(G1690)</f>
        <v/>
      </c>
      <c r="U1690">
        <f>YEAR(G1690)</f>
        <v/>
      </c>
      <c r="V1690" s="117">
        <f>IFERROR(Q1690/N1690,"0")</f>
        <v/>
      </c>
    </row>
    <row r="1691">
      <c r="A1691">
        <f>_xlfn.XLOOKUP(D1691,BN:BN,BO:BO)</f>
        <v/>
      </c>
      <c r="B1691" t="inlineStr">
        <is>
          <t>LLC</t>
        </is>
      </c>
      <c r="C1691" t="n">
        <v>222</v>
      </c>
      <c r="D1691">
        <f>_xlfn.XLOOKUP(C1691,BH:BH,BI:BI)</f>
        <v/>
      </c>
      <c r="E1691" t="n">
        <v>25780</v>
      </c>
      <c r="F1691" t="inlineStr">
        <is>
          <t>TRASLADO DE APTO NCE HOTEL METROPOLE NICE</t>
        </is>
      </c>
      <c r="G1691" s="234" t="n">
        <v>45860</v>
      </c>
      <c r="H1691" s="234" t="n">
        <v>45891</v>
      </c>
      <c r="I1691" t="inlineStr">
        <is>
          <t>TRF</t>
        </is>
      </c>
      <c r="J1691">
        <f>_xlfn.XLOOKUP(I1691,AS:AS,AU:AU)</f>
        <v/>
      </c>
      <c r="K1691" t="inlineStr">
        <is>
          <t>USD</t>
        </is>
      </c>
      <c r="L1691" s="238" t="n">
        <v>839.99</v>
      </c>
      <c r="M1691">
        <f>L1691*_xlfn.XLOOKUP(K1691,AM:AM,AN:AN)</f>
        <v/>
      </c>
      <c r="N1691">
        <f>L1691*_xlfn.XLOOKUP(K1691,AM:AM,AO:AO)</f>
        <v/>
      </c>
      <c r="O1691" s="238" t="n">
        <v>122.2</v>
      </c>
      <c r="P1691">
        <f>O1691*_xlfn.XLOOKUP(K1691,AM:AM,AN:AN)</f>
        <v/>
      </c>
      <c r="Q1691">
        <f>O1691*_xlfn.XLOOKUP(K1691,AM:AM,AO:AO)</f>
        <v/>
      </c>
      <c r="R1691">
        <f>_xlfn.XLOOKUP(E1691,AF:AF,AG:AG)</f>
        <v/>
      </c>
      <c r="S1691">
        <f>_xlfn.XLOOKUP(E1691,AF:AF,AI:AI)</f>
        <v/>
      </c>
      <c r="T1691">
        <f>WEEKNUM(G1691)</f>
        <v/>
      </c>
      <c r="U1691">
        <f>YEAR(G1691)</f>
        <v/>
      </c>
      <c r="V1691" s="117">
        <f>IFERROR(Q1691/N1691,"0")</f>
        <v/>
      </c>
    </row>
    <row r="1692">
      <c r="A1692">
        <f>_xlfn.XLOOKUP(D1692,BN:BN,BO:BO)</f>
        <v/>
      </c>
      <c r="B1692" t="inlineStr">
        <is>
          <t>LLC</t>
        </is>
      </c>
      <c r="C1692" t="n">
        <v>222</v>
      </c>
      <c r="D1692">
        <f>_xlfn.XLOOKUP(C1692,BH:BH,BI:BI)</f>
        <v/>
      </c>
      <c r="E1692" t="n">
        <v>25780</v>
      </c>
      <c r="F1692" t="inlineStr">
        <is>
          <t xml:space="preserve">TRASLADO DEL PUERTO DE PIREO AL AEROPUERTO DE ATH </t>
        </is>
      </c>
      <c r="G1692" s="234" t="n">
        <v>45860</v>
      </c>
      <c r="H1692" s="234" t="n">
        <v>45891</v>
      </c>
      <c r="I1692" t="inlineStr">
        <is>
          <t>TRF</t>
        </is>
      </c>
      <c r="J1692">
        <f>_xlfn.XLOOKUP(I1692,AS:AS,AU:AU)</f>
        <v/>
      </c>
      <c r="K1692" t="inlineStr">
        <is>
          <t>USD</t>
        </is>
      </c>
      <c r="L1692" s="238" t="n">
        <v>991.65</v>
      </c>
      <c r="M1692">
        <f>L1692*_xlfn.XLOOKUP(K1692,AM:AM,AN:AN)</f>
        <v/>
      </c>
      <c r="N1692">
        <f>L1692*_xlfn.XLOOKUP(K1692,AM:AM,AO:AO)</f>
        <v/>
      </c>
      <c r="O1692" s="238" t="n">
        <v>144.2</v>
      </c>
      <c r="P1692">
        <f>O1692*_xlfn.XLOOKUP(K1692,AM:AM,AN:AN)</f>
        <v/>
      </c>
      <c r="Q1692">
        <f>O1692*_xlfn.XLOOKUP(K1692,AM:AM,AO:AO)</f>
        <v/>
      </c>
      <c r="R1692">
        <f>_xlfn.XLOOKUP(E1692,AF:AF,AG:AG)</f>
        <v/>
      </c>
      <c r="S1692">
        <f>_xlfn.XLOOKUP(E1692,AF:AF,AI:AI)</f>
        <v/>
      </c>
      <c r="T1692">
        <f>WEEKNUM(G1692)</f>
        <v/>
      </c>
      <c r="U1692">
        <f>YEAR(G1692)</f>
        <v/>
      </c>
      <c r="V1692" s="117">
        <f>IFERROR(Q1692/N1692,"0")</f>
        <v/>
      </c>
    </row>
    <row r="1693">
      <c r="A1693">
        <f>_xlfn.XLOOKUP(D1693,BN:BN,BO:BO)</f>
        <v/>
      </c>
      <c r="B1693" t="inlineStr">
        <is>
          <t>LLC</t>
        </is>
      </c>
      <c r="C1693" t="n">
        <v>222</v>
      </c>
      <c r="D1693">
        <f>_xlfn.XLOOKUP(C1693,BH:BH,BI:BI)</f>
        <v/>
      </c>
      <c r="E1693" t="n">
        <v>25363</v>
      </c>
      <c r="F1693" t="inlineStr">
        <is>
          <t>ALOJAMIENTO ROSEWOOD VILLAMAGNA</t>
        </is>
      </c>
      <c r="G1693" s="234" t="n">
        <v>45853</v>
      </c>
      <c r="H1693" s="234" t="n">
        <v>45891</v>
      </c>
      <c r="I1693" t="inlineStr">
        <is>
          <t>HTL</t>
        </is>
      </c>
      <c r="J1693">
        <f>_xlfn.XLOOKUP(I1693,AS:AS,AU:AU)</f>
        <v/>
      </c>
      <c r="K1693" t="inlineStr">
        <is>
          <t>USD</t>
        </is>
      </c>
      <c r="L1693" s="238" t="n">
        <v>10520.85</v>
      </c>
      <c r="M1693">
        <f>L1693*_xlfn.XLOOKUP(K1693,AM:AM,AN:AN)</f>
        <v/>
      </c>
      <c r="N1693">
        <f>L1693*_xlfn.XLOOKUP(K1693,AM:AM,AO:AO)</f>
        <v/>
      </c>
      <c r="O1693" s="238" t="n">
        <v>1277.6</v>
      </c>
      <c r="P1693">
        <f>O1693*_xlfn.XLOOKUP(K1693,AM:AM,AN:AN)</f>
        <v/>
      </c>
      <c r="Q1693">
        <f>O1693*_xlfn.XLOOKUP(K1693,AM:AM,AO:AO)</f>
        <v/>
      </c>
      <c r="R1693">
        <f>_xlfn.XLOOKUP(E1693,AF:AF,AG:AG)</f>
        <v/>
      </c>
      <c r="S1693">
        <f>_xlfn.XLOOKUP(E1693,AF:AF,AI:AI)</f>
        <v/>
      </c>
      <c r="T1693">
        <f>WEEKNUM(G1693)</f>
        <v/>
      </c>
      <c r="U1693">
        <f>YEAR(G1693)</f>
        <v/>
      </c>
      <c r="V1693" s="117">
        <f>IFERROR(Q1693/N1693,"0")</f>
        <v/>
      </c>
    </row>
    <row r="1694">
      <c r="A1694">
        <f>_xlfn.XLOOKUP(D1694,BN:BN,BO:BO)</f>
        <v/>
      </c>
      <c r="B1694" t="inlineStr">
        <is>
          <t>LLC</t>
        </is>
      </c>
      <c r="C1694" t="n">
        <v>222</v>
      </c>
      <c r="D1694">
        <f>_xlfn.XLOOKUP(C1694,BH:BH,BI:BI)</f>
        <v/>
      </c>
      <c r="E1694" t="n">
        <v>25363</v>
      </c>
      <c r="F1694" t="inlineStr">
        <is>
          <t>HOSPEDAJE EN ROSEWOOD VILLAMAGNA</t>
        </is>
      </c>
      <c r="G1694" s="234" t="n">
        <v>45853</v>
      </c>
      <c r="H1694" s="234" t="n">
        <v>45891</v>
      </c>
      <c r="I1694" t="inlineStr">
        <is>
          <t>HTL</t>
        </is>
      </c>
      <c r="J1694">
        <f>_xlfn.XLOOKUP(I1694,AS:AS,AU:AU)</f>
        <v/>
      </c>
      <c r="K1694" t="inlineStr">
        <is>
          <t>USD</t>
        </is>
      </c>
      <c r="L1694" s="238" t="n">
        <v>8173.55</v>
      </c>
      <c r="M1694">
        <f>L1694*_xlfn.XLOOKUP(K1694,AM:AM,AN:AN)</f>
        <v/>
      </c>
      <c r="N1694">
        <f>L1694*_xlfn.XLOOKUP(K1694,AM:AM,AO:AO)</f>
        <v/>
      </c>
      <c r="O1694" s="238" t="n">
        <v>847.67</v>
      </c>
      <c r="P1694">
        <f>O1694*_xlfn.XLOOKUP(K1694,AM:AM,AN:AN)</f>
        <v/>
      </c>
      <c r="Q1694">
        <f>O1694*_xlfn.XLOOKUP(K1694,AM:AM,AO:AO)</f>
        <v/>
      </c>
      <c r="R1694">
        <f>_xlfn.XLOOKUP(E1694,AF:AF,AG:AG)</f>
        <v/>
      </c>
      <c r="S1694">
        <f>_xlfn.XLOOKUP(E1694,AF:AF,AI:AI)</f>
        <v/>
      </c>
      <c r="T1694">
        <f>WEEKNUM(G1694)</f>
        <v/>
      </c>
      <c r="U1694">
        <f>YEAR(G1694)</f>
        <v/>
      </c>
      <c r="V1694" s="117">
        <f>IFERROR(Q1694/N1694,"0")</f>
        <v/>
      </c>
    </row>
    <row r="1695">
      <c r="A1695">
        <f>_xlfn.XLOOKUP(D1695,BN:BN,BO:BO)</f>
        <v/>
      </c>
      <c r="B1695" t="inlineStr">
        <is>
          <t>LLC</t>
        </is>
      </c>
      <c r="C1695" t="n">
        <v>222</v>
      </c>
      <c r="D1695">
        <f>_xlfn.XLOOKUP(C1695,BH:BH,BI:BI)</f>
        <v/>
      </c>
      <c r="E1695" t="n">
        <v>27957</v>
      </c>
      <c r="F1695" t="inlineStr">
        <is>
          <t>HOTEL METROPOLE MONTE CARLO</t>
        </is>
      </c>
      <c r="G1695" s="234" t="n">
        <v>45860</v>
      </c>
      <c r="H1695" s="234" t="n">
        <v>45861</v>
      </c>
      <c r="I1695" t="inlineStr">
        <is>
          <t>HTL</t>
        </is>
      </c>
      <c r="J1695">
        <f>_xlfn.XLOOKUP(I1695,AS:AS,AU:AU)</f>
        <v/>
      </c>
      <c r="K1695" t="inlineStr">
        <is>
          <t>USD</t>
        </is>
      </c>
      <c r="L1695" s="238" t="n">
        <v>2244.63</v>
      </c>
      <c r="M1695">
        <f>L1695*_xlfn.XLOOKUP(K1695,AM:AM,AN:AN)</f>
        <v/>
      </c>
      <c r="N1695">
        <f>L1695*_xlfn.XLOOKUP(K1695,AM:AM,AO:AO)</f>
        <v/>
      </c>
      <c r="O1695" s="238" t="n">
        <v>197.61</v>
      </c>
      <c r="P1695">
        <f>O1695*_xlfn.XLOOKUP(K1695,AM:AM,AN:AN)</f>
        <v/>
      </c>
      <c r="Q1695">
        <f>O1695*_xlfn.XLOOKUP(K1695,AM:AM,AO:AO)</f>
        <v/>
      </c>
      <c r="R1695">
        <f>_xlfn.XLOOKUP(E1695,AF:AF,AG:AG)</f>
        <v/>
      </c>
      <c r="S1695">
        <f>_xlfn.XLOOKUP(E1695,AF:AF,AI:AI)</f>
        <v/>
      </c>
      <c r="T1695">
        <f>WEEKNUM(G1695)</f>
        <v/>
      </c>
      <c r="U1695">
        <f>YEAR(G1695)</f>
        <v/>
      </c>
      <c r="V1695" s="117">
        <f>IFERROR(Q1695/N1695,"0")</f>
        <v/>
      </c>
    </row>
    <row r="1696">
      <c r="A1696">
        <f>_xlfn.XLOOKUP(D1696,BN:BN,BO:BO)</f>
        <v/>
      </c>
      <c r="B1696" t="inlineStr">
        <is>
          <t>LLC</t>
        </is>
      </c>
      <c r="C1696" t="n">
        <v>222</v>
      </c>
      <c r="D1696">
        <f>_xlfn.XLOOKUP(C1696,BH:BH,BI:BI)</f>
        <v/>
      </c>
      <c r="E1696" t="n">
        <v>27957</v>
      </c>
      <c r="F1696" t="inlineStr">
        <is>
          <t>HOTEL METROPOLE MONTE CARLO</t>
        </is>
      </c>
      <c r="G1696" s="234" t="n">
        <v>45860</v>
      </c>
      <c r="H1696" s="234" t="n">
        <v>45861</v>
      </c>
      <c r="I1696" t="inlineStr">
        <is>
          <t>HTL</t>
        </is>
      </c>
      <c r="J1696">
        <f>_xlfn.XLOOKUP(I1696,AS:AS,AU:AU)</f>
        <v/>
      </c>
      <c r="K1696" t="inlineStr">
        <is>
          <t>USD</t>
        </is>
      </c>
      <c r="L1696" s="238" t="n">
        <v>2244.63</v>
      </c>
      <c r="M1696">
        <f>L1696*_xlfn.XLOOKUP(K1696,AM:AM,AN:AN)</f>
        <v/>
      </c>
      <c r="N1696">
        <f>L1696*_xlfn.XLOOKUP(K1696,AM:AM,AO:AO)</f>
        <v/>
      </c>
      <c r="O1696" s="238" t="n">
        <v>197.61</v>
      </c>
      <c r="P1696">
        <f>O1696*_xlfn.XLOOKUP(K1696,AM:AM,AN:AN)</f>
        <v/>
      </c>
      <c r="Q1696">
        <f>O1696*_xlfn.XLOOKUP(K1696,AM:AM,AO:AO)</f>
        <v/>
      </c>
      <c r="R1696">
        <f>_xlfn.XLOOKUP(E1696,AF:AF,AG:AG)</f>
        <v/>
      </c>
      <c r="S1696">
        <f>_xlfn.XLOOKUP(E1696,AF:AF,AI:AI)</f>
        <v/>
      </c>
      <c r="T1696">
        <f>WEEKNUM(G1696)</f>
        <v/>
      </c>
      <c r="U1696">
        <f>YEAR(G1696)</f>
        <v/>
      </c>
      <c r="V1696" s="117">
        <f>IFERROR(Q1696/N1696,"0")</f>
        <v/>
      </c>
    </row>
    <row r="1697">
      <c r="A1697">
        <f>_xlfn.XLOOKUP(D1697,BN:BN,BO:BO)</f>
        <v/>
      </c>
      <c r="B1697" t="inlineStr">
        <is>
          <t>LLC</t>
        </is>
      </c>
      <c r="C1697" t="n">
        <v>222</v>
      </c>
      <c r="D1697">
        <f>_xlfn.XLOOKUP(C1697,BH:BH,BI:BI)</f>
        <v/>
      </c>
      <c r="E1697" t="n">
        <v>25780</v>
      </c>
      <c r="F1697" t="inlineStr">
        <is>
          <t xml:space="preserve">servicio de chauffeur de Civitavecchia a Roma </t>
        </is>
      </c>
      <c r="G1697" s="234" t="n">
        <v>45863</v>
      </c>
      <c r="H1697" s="234" t="n">
        <v>45894</v>
      </c>
      <c r="I1697" t="inlineStr">
        <is>
          <t>TRF</t>
        </is>
      </c>
      <c r="J1697">
        <f>_xlfn.XLOOKUP(I1697,AS:AS,AU:AU)</f>
        <v/>
      </c>
      <c r="K1697" t="inlineStr">
        <is>
          <t>USD</t>
        </is>
      </c>
      <c r="L1697" s="238" t="n">
        <v>1580.81</v>
      </c>
      <c r="M1697">
        <f>L1697*_xlfn.XLOOKUP(K1697,AM:AM,AN:AN)</f>
        <v/>
      </c>
      <c r="N1697">
        <f>L1697*_xlfn.XLOOKUP(K1697,AM:AM,AO:AO)</f>
        <v/>
      </c>
      <c r="O1697" s="238" t="n">
        <v>235.07</v>
      </c>
      <c r="P1697">
        <f>O1697*_xlfn.XLOOKUP(K1697,AM:AM,AN:AN)</f>
        <v/>
      </c>
      <c r="Q1697">
        <f>O1697*_xlfn.XLOOKUP(K1697,AM:AM,AO:AO)</f>
        <v/>
      </c>
      <c r="R1697">
        <f>_xlfn.XLOOKUP(E1697,AF:AF,AG:AG)</f>
        <v/>
      </c>
      <c r="S1697">
        <f>_xlfn.XLOOKUP(E1697,AF:AF,AI:AI)</f>
        <v/>
      </c>
      <c r="T1697">
        <f>WEEKNUM(G1697)</f>
        <v/>
      </c>
      <c r="U1697">
        <f>YEAR(G1697)</f>
        <v/>
      </c>
      <c r="V1697" s="117">
        <f>IFERROR(Q1697/N1697,"0")</f>
        <v/>
      </c>
    </row>
    <row r="1698">
      <c r="A1698">
        <f>_xlfn.XLOOKUP(D1698,BN:BN,BO:BO)</f>
        <v/>
      </c>
      <c r="B1698" t="inlineStr">
        <is>
          <t>LLC</t>
        </is>
      </c>
      <c r="C1698" t="n">
        <v>222</v>
      </c>
      <c r="D1698">
        <f>_xlfn.XLOOKUP(C1698,BH:BH,BI:BI)</f>
        <v/>
      </c>
      <c r="E1698" t="n">
        <v>24236</v>
      </c>
      <c r="F1698" t="inlineStr">
        <is>
          <t>RENTA DE YATE CON TOUR</t>
        </is>
      </c>
      <c r="G1698" s="234" t="n">
        <v>45853</v>
      </c>
      <c r="H1698" s="234" t="n">
        <v>45894</v>
      </c>
      <c r="I1698" t="inlineStr">
        <is>
          <t>ATR</t>
        </is>
      </c>
      <c r="J1698">
        <f>_xlfn.XLOOKUP(I1698,AS:AS,AU:AU)</f>
        <v/>
      </c>
      <c r="K1698" t="inlineStr">
        <is>
          <t>USD</t>
        </is>
      </c>
      <c r="L1698" s="238" t="n">
        <v>10226.63</v>
      </c>
      <c r="M1698">
        <f>L1698*_xlfn.XLOOKUP(K1698,AM:AM,AN:AN)</f>
        <v/>
      </c>
      <c r="N1698">
        <f>L1698*_xlfn.XLOOKUP(K1698,AM:AM,AO:AO)</f>
        <v/>
      </c>
      <c r="O1698" s="238" t="n">
        <v>2064.22</v>
      </c>
      <c r="P1698">
        <f>O1698*_xlfn.XLOOKUP(K1698,AM:AM,AN:AN)</f>
        <v/>
      </c>
      <c r="Q1698">
        <f>O1698*_xlfn.XLOOKUP(K1698,AM:AM,AO:AO)</f>
        <v/>
      </c>
      <c r="R1698">
        <f>_xlfn.XLOOKUP(E1698,AF:AF,AG:AG)</f>
        <v/>
      </c>
      <c r="S1698">
        <f>_xlfn.XLOOKUP(E1698,AF:AF,AI:AI)</f>
        <v/>
      </c>
      <c r="T1698">
        <f>WEEKNUM(G1698)</f>
        <v/>
      </c>
      <c r="U1698">
        <f>YEAR(G1698)</f>
        <v/>
      </c>
      <c r="V1698" s="117">
        <f>IFERROR(Q1698/N1698,"0")</f>
        <v/>
      </c>
    </row>
    <row r="1699">
      <c r="A1699">
        <f>_xlfn.XLOOKUP(D1699,BN:BN,BO:BO)</f>
        <v/>
      </c>
      <c r="B1699" t="inlineStr">
        <is>
          <t>LLC</t>
        </is>
      </c>
      <c r="C1699" t="n">
        <v>222</v>
      </c>
      <c r="D1699">
        <f>_xlfn.XLOOKUP(C1699,BH:BH,BI:BI)</f>
        <v/>
      </c>
      <c r="E1699" t="n">
        <v>24236</v>
      </c>
      <c r="F1699" t="inlineStr">
        <is>
          <t>TRASLADO EN NAPOLESAL MUELLE</t>
        </is>
      </c>
      <c r="G1699" s="234" t="n">
        <v>45864</v>
      </c>
      <c r="H1699" s="234" t="n">
        <v>45865</v>
      </c>
      <c r="I1699" t="inlineStr">
        <is>
          <t>TRF</t>
        </is>
      </c>
      <c r="J1699">
        <f>_xlfn.XLOOKUP(I1699,AS:AS,AU:AU)</f>
        <v/>
      </c>
      <c r="K1699" t="inlineStr">
        <is>
          <t>USD</t>
        </is>
      </c>
      <c r="L1699" s="238" t="n">
        <v>344.32</v>
      </c>
      <c r="M1699">
        <f>L1699*_xlfn.XLOOKUP(K1699,AM:AM,AN:AN)</f>
        <v/>
      </c>
      <c r="N1699">
        <f>L1699*_xlfn.XLOOKUP(K1699,AM:AM,AO:AO)</f>
        <v/>
      </c>
      <c r="O1699" s="238" t="n">
        <v>0</v>
      </c>
      <c r="P1699">
        <f>O1699*_xlfn.XLOOKUP(K1699,AM:AM,AN:AN)</f>
        <v/>
      </c>
      <c r="Q1699">
        <f>O1699*_xlfn.XLOOKUP(K1699,AM:AM,AO:AO)</f>
        <v/>
      </c>
      <c r="R1699">
        <f>_xlfn.XLOOKUP(E1699,AF:AF,AG:AG)</f>
        <v/>
      </c>
      <c r="S1699">
        <f>_xlfn.XLOOKUP(E1699,AF:AF,AI:AI)</f>
        <v/>
      </c>
      <c r="T1699">
        <f>WEEKNUM(G1699)</f>
        <v/>
      </c>
      <c r="U1699">
        <f>YEAR(G1699)</f>
        <v/>
      </c>
      <c r="V1699" s="117">
        <f>IFERROR(Q1699/N1699,"0")</f>
        <v/>
      </c>
    </row>
    <row r="1700">
      <c r="A1700">
        <f>_xlfn.XLOOKUP(D1700,BN:BN,BO:BO)</f>
        <v/>
      </c>
      <c r="B1700" t="inlineStr">
        <is>
          <t>LLC</t>
        </is>
      </c>
      <c r="C1700" t="n">
        <v>222</v>
      </c>
      <c r="D1700">
        <f>_xlfn.XLOOKUP(C1700,BH:BH,BI:BI)</f>
        <v/>
      </c>
      <c r="E1700" t="n">
        <v>27345</v>
      </c>
      <c r="F1700" t="inlineStr">
        <is>
          <t>chofer a disposición en Mykonos</t>
        </is>
      </c>
      <c r="G1700" s="234" t="n">
        <v>45870</v>
      </c>
      <c r="H1700" s="234" t="n">
        <v>45870</v>
      </c>
      <c r="I1700" t="inlineStr">
        <is>
          <t>TRF</t>
        </is>
      </c>
      <c r="J1700">
        <f>_xlfn.XLOOKUP(I1700,AS:AS,AU:AU)</f>
        <v/>
      </c>
      <c r="K1700" t="inlineStr">
        <is>
          <t>USD</t>
        </is>
      </c>
      <c r="L1700" s="238" t="n">
        <v>919.17</v>
      </c>
      <c r="M1700">
        <f>L1700*_xlfn.XLOOKUP(K1700,AM:AM,AN:AN)</f>
        <v/>
      </c>
      <c r="N1700">
        <f>L1700*_xlfn.XLOOKUP(K1700,AM:AM,AO:AO)</f>
        <v/>
      </c>
      <c r="O1700" s="238" t="n">
        <v>61.72</v>
      </c>
      <c r="P1700">
        <f>O1700*_xlfn.XLOOKUP(K1700,AM:AM,AN:AN)</f>
        <v/>
      </c>
      <c r="Q1700">
        <f>O1700*_xlfn.XLOOKUP(K1700,AM:AM,AO:AO)</f>
        <v/>
      </c>
      <c r="R1700">
        <f>_xlfn.XLOOKUP(E1700,AF:AF,AG:AG)</f>
        <v/>
      </c>
      <c r="S1700">
        <f>_xlfn.XLOOKUP(E1700,AF:AF,AI:AI)</f>
        <v/>
      </c>
      <c r="T1700">
        <f>WEEKNUM(G1700)</f>
        <v/>
      </c>
      <c r="U1700">
        <f>YEAR(G1700)</f>
        <v/>
      </c>
      <c r="V1700" s="117">
        <f>IFERROR(Q1700/N1700,"0")</f>
        <v/>
      </c>
    </row>
    <row r="1701">
      <c r="A1701">
        <f>_xlfn.XLOOKUP(D1701,BN:BN,BO:BO)</f>
        <v/>
      </c>
      <c r="B1701" t="inlineStr">
        <is>
          <t>LLC</t>
        </is>
      </c>
      <c r="C1701" t="n">
        <v>223</v>
      </c>
      <c r="D1701">
        <f>_xlfn.XLOOKUP(C1701,BH:BH,BI:BI)</f>
        <v/>
      </c>
      <c r="E1701" t="n">
        <v>24224</v>
      </c>
      <c r="F1701" t="inlineStr">
        <is>
          <t>Vuelo MIA-LHR-MIA/Mila Jusidman</t>
        </is>
      </c>
      <c r="G1701" s="234" t="n">
        <v>45768</v>
      </c>
      <c r="H1701" s="234" t="n">
        <v>45820</v>
      </c>
      <c r="I1701" t="inlineStr">
        <is>
          <t>VLO</t>
        </is>
      </c>
      <c r="J1701">
        <f>_xlfn.XLOOKUP(I1701,AS:AS,AU:AU)</f>
        <v/>
      </c>
      <c r="K1701" t="inlineStr">
        <is>
          <t>USD</t>
        </is>
      </c>
      <c r="L1701" s="238" t="n">
        <v>11726.51</v>
      </c>
      <c r="M1701">
        <f>L1701*_xlfn.XLOOKUP(K1701,AM:AM,AN:AN)</f>
        <v/>
      </c>
      <c r="N1701">
        <f>L1701*_xlfn.XLOOKUP(K1701,AM:AM,AO:AO)</f>
        <v/>
      </c>
      <c r="O1701" s="238" t="n">
        <v>0</v>
      </c>
      <c r="P1701">
        <f>O1701*_xlfn.XLOOKUP(K1701,AM:AM,AN:AN)</f>
        <v/>
      </c>
      <c r="Q1701">
        <f>O1701*_xlfn.XLOOKUP(K1701,AM:AM,AO:AO)</f>
        <v/>
      </c>
      <c r="R1701">
        <f>_xlfn.XLOOKUP(E1701,AF:AF,AG:AG)</f>
        <v/>
      </c>
      <c r="S1701">
        <f>_xlfn.XLOOKUP(E1701,AF:AF,AI:AI)</f>
        <v/>
      </c>
      <c r="T1701">
        <f>WEEKNUM(G1701)</f>
        <v/>
      </c>
      <c r="U1701">
        <f>YEAR(G1701)</f>
        <v/>
      </c>
      <c r="V1701" s="117">
        <f>IFERROR(Q1701/N1701,"0")</f>
        <v/>
      </c>
    </row>
    <row r="1702">
      <c r="A1702">
        <f>_xlfn.XLOOKUP(D1702,BN:BN,BO:BO)</f>
        <v/>
      </c>
      <c r="B1702" t="inlineStr">
        <is>
          <t>LLC</t>
        </is>
      </c>
      <c r="C1702" t="n">
        <v>223</v>
      </c>
      <c r="D1702">
        <f>_xlfn.XLOOKUP(C1702,BH:BH,BI:BI)</f>
        <v/>
      </c>
      <c r="E1702" t="n">
        <v>24224</v>
      </c>
      <c r="F1702" t="inlineStr">
        <is>
          <t>Revisado del vuelo MIA-LHR-MIA</t>
        </is>
      </c>
      <c r="G1702" s="234" t="n">
        <v>45768</v>
      </c>
      <c r="H1702" s="234" t="n">
        <v>45820</v>
      </c>
      <c r="I1702" t="inlineStr">
        <is>
          <t>VLO</t>
        </is>
      </c>
      <c r="J1702">
        <f>_xlfn.XLOOKUP(I1702,AS:AS,AU:AU)</f>
        <v/>
      </c>
      <c r="K1702" t="inlineStr">
        <is>
          <t>USD</t>
        </is>
      </c>
      <c r="L1702" s="238" t="n">
        <v>813</v>
      </c>
      <c r="M1702">
        <f>L1702*_xlfn.XLOOKUP(K1702,AM:AM,AN:AN)</f>
        <v/>
      </c>
      <c r="N1702">
        <f>L1702*_xlfn.XLOOKUP(K1702,AM:AM,AO:AO)</f>
        <v/>
      </c>
      <c r="O1702" s="238" t="n">
        <v>0</v>
      </c>
      <c r="P1702">
        <f>O1702*_xlfn.XLOOKUP(K1702,AM:AM,AN:AN)</f>
        <v/>
      </c>
      <c r="Q1702">
        <f>O1702*_xlfn.XLOOKUP(K1702,AM:AM,AO:AO)</f>
        <v/>
      </c>
      <c r="R1702">
        <f>_xlfn.XLOOKUP(E1702,AF:AF,AG:AG)</f>
        <v/>
      </c>
      <c r="S1702">
        <f>_xlfn.XLOOKUP(E1702,AF:AF,AI:AI)</f>
        <v/>
      </c>
      <c r="T1702">
        <f>WEEKNUM(G1702)</f>
        <v/>
      </c>
      <c r="U1702">
        <f>YEAR(G1702)</f>
        <v/>
      </c>
      <c r="V1702" s="117">
        <f>IFERROR(Q1702/N1702,"0")</f>
        <v/>
      </c>
    </row>
    <row r="1703">
      <c r="A1703">
        <f>_xlfn.XLOOKUP(D1703,BN:BN,BO:BO)</f>
        <v/>
      </c>
      <c r="B1703" t="inlineStr">
        <is>
          <t>LLC</t>
        </is>
      </c>
      <c r="C1703" t="n">
        <v>225</v>
      </c>
      <c r="D1703">
        <f>_xlfn.XLOOKUP(C1703,BH:BH,BI:BI)</f>
        <v/>
      </c>
      <c r="E1703" t="n">
        <v>28197</v>
      </c>
      <c r="F1703" t="inlineStr">
        <is>
          <t>Vuelo 1 - Amsterdam - Munich // Berlin Amsterdam</t>
        </is>
      </c>
      <c r="G1703" s="234" t="n">
        <v>45764</v>
      </c>
      <c r="H1703" s="234" t="n">
        <v>45773</v>
      </c>
      <c r="I1703" t="inlineStr">
        <is>
          <t>ABC</t>
        </is>
      </c>
      <c r="J1703">
        <f>_xlfn.XLOOKUP(I1703,AS:AS,AU:AU)</f>
        <v/>
      </c>
      <c r="K1703" t="inlineStr">
        <is>
          <t>EUR</t>
        </is>
      </c>
      <c r="L1703" s="238" t="n">
        <v>661.16</v>
      </c>
      <c r="M1703">
        <f>L1703*_xlfn.XLOOKUP(K1703,AM:AM,AN:AN)</f>
        <v/>
      </c>
      <c r="N1703">
        <f>L1703*_xlfn.XLOOKUP(K1703,AM:AM,AO:AO)</f>
        <v/>
      </c>
      <c r="O1703" s="238" t="n">
        <v>0</v>
      </c>
      <c r="P1703">
        <f>O1703*_xlfn.XLOOKUP(K1703,AM:AM,AN:AN)</f>
        <v/>
      </c>
      <c r="Q1703">
        <f>O1703*_xlfn.XLOOKUP(K1703,AM:AM,AO:AO)</f>
        <v/>
      </c>
      <c r="R1703">
        <f>_xlfn.XLOOKUP(E1703,AF:AF,AG:AG)</f>
        <v/>
      </c>
      <c r="S1703">
        <f>_xlfn.XLOOKUP(E1703,AF:AF,AI:AI)</f>
        <v/>
      </c>
      <c r="T1703">
        <f>WEEKNUM(G1703)</f>
        <v/>
      </c>
      <c r="U1703">
        <f>YEAR(G1703)</f>
        <v/>
      </c>
      <c r="V1703" s="117">
        <f>IFERROR(Q1703/N1703,"0")</f>
        <v/>
      </c>
    </row>
    <row r="1704">
      <c r="A1704">
        <f>_xlfn.XLOOKUP(D1704,BN:BN,BO:BO)</f>
        <v/>
      </c>
      <c r="B1704" t="inlineStr">
        <is>
          <t>LLC</t>
        </is>
      </c>
      <c r="C1704" t="n">
        <v>225</v>
      </c>
      <c r="D1704">
        <f>_xlfn.XLOOKUP(C1704,BH:BH,BI:BI)</f>
        <v/>
      </c>
      <c r="E1704" t="n">
        <v>0</v>
      </c>
      <c r="F1704" t="inlineStr">
        <is>
          <t xml:space="preserve">FEE AEREOS Vuelo 1 </t>
        </is>
      </c>
      <c r="G1704" s="234" t="n">
        <v>45764</v>
      </c>
      <c r="H1704" s="234" t="n">
        <v>45773</v>
      </c>
      <c r="I1704" t="inlineStr">
        <is>
          <t>HPS</t>
        </is>
      </c>
      <c r="J1704">
        <f>_xlfn.XLOOKUP(I1704,AS:AS,AU:AU)</f>
        <v/>
      </c>
      <c r="K1704" t="inlineStr">
        <is>
          <t>EUR</t>
        </is>
      </c>
      <c r="L1704" s="238" t="n">
        <v>76.72</v>
      </c>
      <c r="M1704">
        <f>L1704*_xlfn.XLOOKUP(K1704,AM:AM,AN:AN)</f>
        <v/>
      </c>
      <c r="N1704">
        <f>L1704*_xlfn.XLOOKUP(K1704,AM:AM,AO:AO)</f>
        <v/>
      </c>
      <c r="O1704" s="238" t="n">
        <v>76.72</v>
      </c>
      <c r="P1704">
        <f>O1704*_xlfn.XLOOKUP(K1704,AM:AM,AN:AN)</f>
        <v/>
      </c>
      <c r="Q1704">
        <f>O1704*_xlfn.XLOOKUP(K1704,AM:AM,AO:AO)</f>
        <v/>
      </c>
      <c r="R1704">
        <f>_xlfn.XLOOKUP(E1704,AF:AF,AG:AG)</f>
        <v/>
      </c>
      <c r="S1704">
        <f>_xlfn.XLOOKUP(E1704,AF:AF,AI:AI)</f>
        <v/>
      </c>
      <c r="T1704">
        <f>WEEKNUM(G1704)</f>
        <v/>
      </c>
      <c r="U1704">
        <f>YEAR(G1704)</f>
        <v/>
      </c>
      <c r="V1704" s="117">
        <f>IFERROR(Q1704/N1704,"0")</f>
        <v/>
      </c>
    </row>
    <row r="1705">
      <c r="A1705">
        <f>_xlfn.XLOOKUP(D1705,BN:BN,BO:BO)</f>
        <v/>
      </c>
      <c r="B1705" t="inlineStr">
        <is>
          <t>LLC</t>
        </is>
      </c>
      <c r="C1705" t="n">
        <v>225</v>
      </c>
      <c r="D1705">
        <f>_xlfn.XLOOKUP(C1705,BH:BH,BI:BI)</f>
        <v/>
      </c>
      <c r="E1705" t="n">
        <v>28934</v>
      </c>
      <c r="F1705" t="inlineStr">
        <is>
          <t>Vuelo Munich - Viena / Viena -  Berlin</t>
        </is>
      </c>
      <c r="G1705" s="234" t="n">
        <v>45767</v>
      </c>
      <c r="H1705" s="234" t="n">
        <v>45770</v>
      </c>
      <c r="I1705" t="inlineStr">
        <is>
          <t>VLO</t>
        </is>
      </c>
      <c r="J1705">
        <f>_xlfn.XLOOKUP(I1705,AS:AS,AU:AU)</f>
        <v/>
      </c>
      <c r="K1705" t="inlineStr">
        <is>
          <t>EUR</t>
        </is>
      </c>
      <c r="L1705" s="238" t="n">
        <v>449.38</v>
      </c>
      <c r="M1705">
        <f>L1705*_xlfn.XLOOKUP(K1705,AM:AM,AN:AN)</f>
        <v/>
      </c>
      <c r="N1705">
        <f>L1705*_xlfn.XLOOKUP(K1705,AM:AM,AO:AO)</f>
        <v/>
      </c>
      <c r="O1705" s="238" t="n">
        <v>0</v>
      </c>
      <c r="P1705">
        <f>O1705*_xlfn.XLOOKUP(K1705,AM:AM,AN:AN)</f>
        <v/>
      </c>
      <c r="Q1705">
        <f>O1705*_xlfn.XLOOKUP(K1705,AM:AM,AO:AO)</f>
        <v/>
      </c>
      <c r="R1705">
        <f>_xlfn.XLOOKUP(E1705,AF:AF,AG:AG)</f>
        <v/>
      </c>
      <c r="S1705">
        <f>_xlfn.XLOOKUP(E1705,AF:AF,AI:AI)</f>
        <v/>
      </c>
      <c r="T1705">
        <f>WEEKNUM(G1705)</f>
        <v/>
      </c>
      <c r="U1705">
        <f>YEAR(G1705)</f>
        <v/>
      </c>
      <c r="V1705" s="117">
        <f>IFERROR(Q1705/N1705,"0")</f>
        <v/>
      </c>
    </row>
    <row r="1706">
      <c r="A1706">
        <f>_xlfn.XLOOKUP(D1706,BN:BN,BO:BO)</f>
        <v/>
      </c>
      <c r="B1706" t="inlineStr">
        <is>
          <t>LLC</t>
        </is>
      </c>
      <c r="C1706" t="n">
        <v>225</v>
      </c>
      <c r="D1706">
        <f>_xlfn.XLOOKUP(C1706,BH:BH,BI:BI)</f>
        <v/>
      </c>
      <c r="E1706" t="n">
        <v>28934</v>
      </c>
      <c r="F1706" t="inlineStr">
        <is>
          <t>Vuelo Munich - Viena / Viena -  Berlin</t>
        </is>
      </c>
      <c r="G1706" s="234" t="n">
        <v>45767</v>
      </c>
      <c r="H1706" s="234" t="n">
        <v>45770</v>
      </c>
      <c r="I1706" t="inlineStr">
        <is>
          <t>VLO</t>
        </is>
      </c>
      <c r="J1706">
        <f>_xlfn.XLOOKUP(I1706,AS:AS,AU:AU)</f>
        <v/>
      </c>
      <c r="K1706" t="inlineStr">
        <is>
          <t>EUR</t>
        </is>
      </c>
      <c r="L1706" s="238" t="n">
        <v>449.38</v>
      </c>
      <c r="M1706">
        <f>L1706*_xlfn.XLOOKUP(K1706,AM:AM,AN:AN)</f>
        <v/>
      </c>
      <c r="N1706">
        <f>L1706*_xlfn.XLOOKUP(K1706,AM:AM,AO:AO)</f>
        <v/>
      </c>
      <c r="O1706" s="238" t="n">
        <v>0</v>
      </c>
      <c r="P1706">
        <f>O1706*_xlfn.XLOOKUP(K1706,AM:AM,AN:AN)</f>
        <v/>
      </c>
      <c r="Q1706">
        <f>O1706*_xlfn.XLOOKUP(K1706,AM:AM,AO:AO)</f>
        <v/>
      </c>
      <c r="R1706">
        <f>_xlfn.XLOOKUP(E1706,AF:AF,AG:AG)</f>
        <v/>
      </c>
      <c r="S1706">
        <f>_xlfn.XLOOKUP(E1706,AF:AF,AI:AI)</f>
        <v/>
      </c>
      <c r="T1706">
        <f>WEEKNUM(G1706)</f>
        <v/>
      </c>
      <c r="U1706">
        <f>YEAR(G1706)</f>
        <v/>
      </c>
      <c r="V1706" s="117">
        <f>IFERROR(Q1706/N1706,"0")</f>
        <v/>
      </c>
    </row>
    <row r="1707">
      <c r="A1707">
        <f>_xlfn.XLOOKUP(D1707,BN:BN,BO:BO)</f>
        <v/>
      </c>
      <c r="B1707" t="inlineStr">
        <is>
          <t>LLC</t>
        </is>
      </c>
      <c r="C1707" t="n">
        <v>225</v>
      </c>
      <c r="D1707">
        <f>_xlfn.XLOOKUP(C1707,BH:BH,BI:BI)</f>
        <v/>
      </c>
      <c r="E1707" t="n">
        <v>0</v>
      </c>
      <c r="F1707" t="inlineStr">
        <is>
          <t xml:space="preserve">Fee 20 euros por pax vuelos </t>
        </is>
      </c>
      <c r="G1707" s="234" t="n">
        <v>45764</v>
      </c>
      <c r="H1707" s="234" t="n">
        <v>45773</v>
      </c>
      <c r="I1707" t="inlineStr">
        <is>
          <t>HPS</t>
        </is>
      </c>
      <c r="J1707">
        <f>_xlfn.XLOOKUP(I1707,AS:AS,AU:AU)</f>
        <v/>
      </c>
      <c r="K1707" t="inlineStr">
        <is>
          <t>EUR</t>
        </is>
      </c>
      <c r="L1707" s="238" t="n">
        <v>84</v>
      </c>
      <c r="M1707">
        <f>L1707*_xlfn.XLOOKUP(K1707,AM:AM,AN:AN)</f>
        <v/>
      </c>
      <c r="N1707">
        <f>L1707*_xlfn.XLOOKUP(K1707,AM:AM,AO:AO)</f>
        <v/>
      </c>
      <c r="O1707" s="238" t="n">
        <v>84</v>
      </c>
      <c r="P1707">
        <f>O1707*_xlfn.XLOOKUP(K1707,AM:AM,AN:AN)</f>
        <v/>
      </c>
      <c r="Q1707">
        <f>O1707*_xlfn.XLOOKUP(K1707,AM:AM,AO:AO)</f>
        <v/>
      </c>
      <c r="R1707">
        <f>_xlfn.XLOOKUP(E1707,AF:AF,AG:AG)</f>
        <v/>
      </c>
      <c r="S1707">
        <f>_xlfn.XLOOKUP(E1707,AF:AF,AI:AI)</f>
        <v/>
      </c>
      <c r="T1707">
        <f>WEEKNUM(G1707)</f>
        <v/>
      </c>
      <c r="U1707">
        <f>YEAR(G1707)</f>
        <v/>
      </c>
      <c r="V1707" s="117">
        <f>IFERROR(Q1707/N1707,"0")</f>
        <v/>
      </c>
    </row>
    <row r="1708">
      <c r="A1708">
        <f>_xlfn.XLOOKUP(D1708,BN:BN,BO:BO)</f>
        <v/>
      </c>
      <c r="B1708" t="inlineStr">
        <is>
          <t>LLC</t>
        </is>
      </c>
      <c r="C1708" t="n">
        <v>225</v>
      </c>
      <c r="D1708">
        <f>_xlfn.XLOOKUP(C1708,BH:BH,BI:BI)</f>
        <v/>
      </c>
      <c r="E1708" t="n">
        <v>23898</v>
      </c>
      <c r="F1708" t="inlineStr">
        <is>
          <t>ASIENTOS DE KLM VUELO 1</t>
        </is>
      </c>
      <c r="G1708" s="234" t="n">
        <v>45764</v>
      </c>
      <c r="H1708" s="234" t="n">
        <v>45773</v>
      </c>
      <c r="I1708" t="inlineStr">
        <is>
          <t>ABC</t>
        </is>
      </c>
      <c r="J1708">
        <f>_xlfn.XLOOKUP(I1708,AS:AS,AU:AU)</f>
        <v/>
      </c>
      <c r="K1708" t="inlineStr">
        <is>
          <t>EUR</t>
        </is>
      </c>
      <c r="L1708" s="238" t="n">
        <v>72.2</v>
      </c>
      <c r="M1708">
        <f>L1708*_xlfn.XLOOKUP(K1708,AM:AM,AN:AN)</f>
        <v/>
      </c>
      <c r="N1708">
        <f>L1708*_xlfn.XLOOKUP(K1708,AM:AM,AO:AO)</f>
        <v/>
      </c>
      <c r="O1708" s="238" t="n">
        <v>0</v>
      </c>
      <c r="P1708">
        <f>O1708*_xlfn.XLOOKUP(K1708,AM:AM,AN:AN)</f>
        <v/>
      </c>
      <c r="Q1708">
        <f>O1708*_xlfn.XLOOKUP(K1708,AM:AM,AO:AO)</f>
        <v/>
      </c>
      <c r="R1708">
        <f>_xlfn.XLOOKUP(E1708,AF:AF,AG:AG)</f>
        <v/>
      </c>
      <c r="S1708">
        <f>_xlfn.XLOOKUP(E1708,AF:AF,AI:AI)</f>
        <v/>
      </c>
      <c r="T1708">
        <f>WEEKNUM(G1708)</f>
        <v/>
      </c>
      <c r="U1708">
        <f>YEAR(G1708)</f>
        <v/>
      </c>
      <c r="V1708" s="117">
        <f>IFERROR(Q1708/N1708,"0")</f>
        <v/>
      </c>
    </row>
    <row r="1709">
      <c r="A1709">
        <f>_xlfn.XLOOKUP(D1709,BN:BN,BO:BO)</f>
        <v/>
      </c>
      <c r="B1709" t="inlineStr">
        <is>
          <t>LLC</t>
        </is>
      </c>
      <c r="C1709" t="n">
        <v>225</v>
      </c>
      <c r="D1709">
        <f>_xlfn.XLOOKUP(C1709,BH:BH,BI:BI)</f>
        <v/>
      </c>
      <c r="E1709" t="n">
        <v>28934</v>
      </c>
      <c r="F1709" t="inlineStr">
        <is>
          <t>ASIENTOS  VUELO MUNICH VIENA</t>
        </is>
      </c>
      <c r="G1709" s="234" t="n">
        <v>45767</v>
      </c>
      <c r="H1709" s="234" t="n">
        <v>45770</v>
      </c>
      <c r="I1709" t="inlineStr">
        <is>
          <t>VLO</t>
        </is>
      </c>
      <c r="J1709">
        <f>_xlfn.XLOOKUP(I1709,AS:AS,AU:AU)</f>
        <v/>
      </c>
      <c r="K1709" t="inlineStr">
        <is>
          <t>EUR</t>
        </is>
      </c>
      <c r="L1709" s="238" t="n">
        <v>30</v>
      </c>
      <c r="M1709">
        <f>L1709*_xlfn.XLOOKUP(K1709,AM:AM,AN:AN)</f>
        <v/>
      </c>
      <c r="N1709">
        <f>L1709*_xlfn.XLOOKUP(K1709,AM:AM,AO:AO)</f>
        <v/>
      </c>
      <c r="O1709" s="238" t="n">
        <v>0</v>
      </c>
      <c r="P1709">
        <f>O1709*_xlfn.XLOOKUP(K1709,AM:AM,AN:AN)</f>
        <v/>
      </c>
      <c r="Q1709">
        <f>O1709*_xlfn.XLOOKUP(K1709,AM:AM,AO:AO)</f>
        <v/>
      </c>
      <c r="R1709">
        <f>_xlfn.XLOOKUP(E1709,AF:AF,AG:AG)</f>
        <v/>
      </c>
      <c r="S1709">
        <f>_xlfn.XLOOKUP(E1709,AF:AF,AI:AI)</f>
        <v/>
      </c>
      <c r="T1709">
        <f>WEEKNUM(G1709)</f>
        <v/>
      </c>
      <c r="U1709">
        <f>YEAR(G1709)</f>
        <v/>
      </c>
      <c r="V1709" s="117">
        <f>IFERROR(Q1709/N1709,"0")</f>
        <v/>
      </c>
    </row>
    <row r="1710">
      <c r="A1710">
        <f>_xlfn.XLOOKUP(D1710,BN:BN,BO:BO)</f>
        <v/>
      </c>
      <c r="B1710" t="inlineStr">
        <is>
          <t>LLC</t>
        </is>
      </c>
      <c r="C1710" t="n">
        <v>225</v>
      </c>
      <c r="D1710">
        <f>_xlfn.XLOOKUP(C1710,BH:BH,BI:BI)</f>
        <v/>
      </c>
      <c r="E1710" t="n">
        <v>28934</v>
      </c>
      <c r="F1710" t="inlineStr">
        <is>
          <t>ASIENTOS  VUELO MUNICH VIENA</t>
        </is>
      </c>
      <c r="G1710" s="234" t="n">
        <v>45767</v>
      </c>
      <c r="H1710" s="234" t="n">
        <v>45770</v>
      </c>
      <c r="I1710" t="inlineStr">
        <is>
          <t>VLO</t>
        </is>
      </c>
      <c r="J1710">
        <f>_xlfn.XLOOKUP(I1710,AS:AS,AU:AU)</f>
        <v/>
      </c>
      <c r="K1710" t="inlineStr">
        <is>
          <t>EUR</t>
        </is>
      </c>
      <c r="L1710" s="238" t="n">
        <v>30</v>
      </c>
      <c r="M1710">
        <f>L1710*_xlfn.XLOOKUP(K1710,AM:AM,AN:AN)</f>
        <v/>
      </c>
      <c r="N1710">
        <f>L1710*_xlfn.XLOOKUP(K1710,AM:AM,AO:AO)</f>
        <v/>
      </c>
      <c r="O1710" s="238" t="n">
        <v>0</v>
      </c>
      <c r="P1710">
        <f>O1710*_xlfn.XLOOKUP(K1710,AM:AM,AN:AN)</f>
        <v/>
      </c>
      <c r="Q1710">
        <f>O1710*_xlfn.XLOOKUP(K1710,AM:AM,AO:AO)</f>
        <v/>
      </c>
      <c r="R1710">
        <f>_xlfn.XLOOKUP(E1710,AF:AF,AG:AG)</f>
        <v/>
      </c>
      <c r="S1710">
        <f>_xlfn.XLOOKUP(E1710,AF:AF,AI:AI)</f>
        <v/>
      </c>
      <c r="T1710">
        <f>WEEKNUM(G1710)</f>
        <v/>
      </c>
      <c r="U1710">
        <f>YEAR(G1710)</f>
        <v/>
      </c>
      <c r="V1710" s="117">
        <f>IFERROR(Q1710/N1710,"0")</f>
        <v/>
      </c>
    </row>
    <row r="1711">
      <c r="A1711">
        <f>_xlfn.XLOOKUP(D1711,BN:BN,BO:BO)</f>
        <v/>
      </c>
      <c r="B1711" t="inlineStr">
        <is>
          <t>LLC</t>
        </is>
      </c>
      <c r="C1711" t="n">
        <v>225</v>
      </c>
      <c r="D1711">
        <f>_xlfn.XLOOKUP(C1711,BH:BH,BI:BI)</f>
        <v/>
      </c>
      <c r="E1711" t="n">
        <v>28934</v>
      </c>
      <c r="F1711" t="inlineStr">
        <is>
          <t>ASIENTOS  VUELO VIENA BERLIN</t>
        </is>
      </c>
      <c r="G1711" s="234" t="n">
        <v>45767</v>
      </c>
      <c r="H1711" s="234" t="n">
        <v>45770</v>
      </c>
      <c r="I1711" t="inlineStr">
        <is>
          <t>VLO</t>
        </is>
      </c>
      <c r="J1711">
        <f>_xlfn.XLOOKUP(I1711,AS:AS,AU:AU)</f>
        <v/>
      </c>
      <c r="K1711" t="inlineStr">
        <is>
          <t>EUR</t>
        </is>
      </c>
      <c r="L1711" s="238" t="n">
        <v>30</v>
      </c>
      <c r="M1711">
        <f>L1711*_xlfn.XLOOKUP(K1711,AM:AM,AN:AN)</f>
        <v/>
      </c>
      <c r="N1711">
        <f>L1711*_xlfn.XLOOKUP(K1711,AM:AM,AO:AO)</f>
        <v/>
      </c>
      <c r="O1711" s="238" t="n">
        <v>0</v>
      </c>
      <c r="P1711">
        <f>O1711*_xlfn.XLOOKUP(K1711,AM:AM,AN:AN)</f>
        <v/>
      </c>
      <c r="Q1711">
        <f>O1711*_xlfn.XLOOKUP(K1711,AM:AM,AO:AO)</f>
        <v/>
      </c>
      <c r="R1711">
        <f>_xlfn.XLOOKUP(E1711,AF:AF,AG:AG)</f>
        <v/>
      </c>
      <c r="S1711">
        <f>_xlfn.XLOOKUP(E1711,AF:AF,AI:AI)</f>
        <v/>
      </c>
      <c r="T1711">
        <f>WEEKNUM(G1711)</f>
        <v/>
      </c>
      <c r="U1711">
        <f>YEAR(G1711)</f>
        <v/>
      </c>
      <c r="V1711" s="117">
        <f>IFERROR(Q1711/N1711,"0")</f>
        <v/>
      </c>
    </row>
    <row r="1712">
      <c r="A1712">
        <f>_xlfn.XLOOKUP(D1712,BN:BN,BO:BO)</f>
        <v/>
      </c>
      <c r="B1712" t="inlineStr">
        <is>
          <t>LLC</t>
        </is>
      </c>
      <c r="C1712" t="n">
        <v>225</v>
      </c>
      <c r="D1712">
        <f>_xlfn.XLOOKUP(C1712,BH:BH,BI:BI)</f>
        <v/>
      </c>
      <c r="E1712" t="n">
        <v>28934</v>
      </c>
      <c r="F1712" t="inlineStr">
        <is>
          <t>ASIENTOS  VUELO VIENA BERLIN</t>
        </is>
      </c>
      <c r="G1712" s="234" t="n">
        <v>45767</v>
      </c>
      <c r="H1712" s="234" t="n">
        <v>45770</v>
      </c>
      <c r="I1712" t="inlineStr">
        <is>
          <t>VLO</t>
        </is>
      </c>
      <c r="J1712">
        <f>_xlfn.XLOOKUP(I1712,AS:AS,AU:AU)</f>
        <v/>
      </c>
      <c r="K1712" t="inlineStr">
        <is>
          <t>EUR</t>
        </is>
      </c>
      <c r="L1712" s="238" t="n">
        <v>30</v>
      </c>
      <c r="M1712">
        <f>L1712*_xlfn.XLOOKUP(K1712,AM:AM,AN:AN)</f>
        <v/>
      </c>
      <c r="N1712">
        <f>L1712*_xlfn.XLOOKUP(K1712,AM:AM,AO:AO)</f>
        <v/>
      </c>
      <c r="O1712" s="238" t="n">
        <v>0</v>
      </c>
      <c r="P1712">
        <f>O1712*_xlfn.XLOOKUP(K1712,AM:AM,AN:AN)</f>
        <v/>
      </c>
      <c r="Q1712">
        <f>O1712*_xlfn.XLOOKUP(K1712,AM:AM,AO:AO)</f>
        <v/>
      </c>
      <c r="R1712">
        <f>_xlfn.XLOOKUP(E1712,AF:AF,AG:AG)</f>
        <v/>
      </c>
      <c r="S1712">
        <f>_xlfn.XLOOKUP(E1712,AF:AF,AI:AI)</f>
        <v/>
      </c>
      <c r="T1712">
        <f>WEEKNUM(G1712)</f>
        <v/>
      </c>
      <c r="U1712">
        <f>YEAR(G1712)</f>
        <v/>
      </c>
      <c r="V1712" s="117">
        <f>IFERROR(Q1712/N1712,"0")</f>
        <v/>
      </c>
    </row>
    <row r="1713">
      <c r="A1713">
        <f>_xlfn.XLOOKUP(D1713,BN:BN,BO:BO)</f>
        <v/>
      </c>
      <c r="B1713" t="inlineStr">
        <is>
          <t>LLC</t>
        </is>
      </c>
      <c r="C1713" t="n">
        <v>226</v>
      </c>
      <c r="D1713">
        <f>_xlfn.XLOOKUP(C1713,BH:BH,BI:BI)</f>
        <v/>
      </c>
      <c r="E1713" t="n">
        <v>27060</v>
      </c>
      <c r="F1713" t="inlineStr">
        <is>
          <t>Hospedaje en Cambodia</t>
        </is>
      </c>
      <c r="G1713" s="234" t="n">
        <v>45843</v>
      </c>
      <c r="H1713" s="234" t="n">
        <v>45846</v>
      </c>
      <c r="I1713" t="inlineStr">
        <is>
          <t>HTL</t>
        </is>
      </c>
      <c r="J1713">
        <f>_xlfn.XLOOKUP(I1713,AS:AS,AU:AU)</f>
        <v/>
      </c>
      <c r="K1713" t="inlineStr">
        <is>
          <t>USD</t>
        </is>
      </c>
      <c r="L1713" s="238" t="n">
        <v>7810</v>
      </c>
      <c r="M1713">
        <f>L1713*_xlfn.XLOOKUP(K1713,AM:AM,AN:AN)</f>
        <v/>
      </c>
      <c r="N1713">
        <f>L1713*_xlfn.XLOOKUP(K1713,AM:AM,AO:AO)</f>
        <v/>
      </c>
      <c r="O1713" s="238" t="n">
        <v>632.8</v>
      </c>
      <c r="P1713">
        <f>O1713*_xlfn.XLOOKUP(K1713,AM:AM,AN:AN)</f>
        <v/>
      </c>
      <c r="Q1713">
        <f>O1713*_xlfn.XLOOKUP(K1713,AM:AM,AO:AO)</f>
        <v/>
      </c>
      <c r="R1713">
        <f>_xlfn.XLOOKUP(E1713,AF:AF,AG:AG)</f>
        <v/>
      </c>
      <c r="S1713">
        <f>_xlfn.XLOOKUP(E1713,AF:AF,AI:AI)</f>
        <v/>
      </c>
      <c r="T1713">
        <f>WEEKNUM(G1713)</f>
        <v/>
      </c>
      <c r="U1713">
        <f>YEAR(G1713)</f>
        <v/>
      </c>
      <c r="V1713" s="117">
        <f>IFERROR(Q1713/N1713,"0")</f>
        <v/>
      </c>
    </row>
    <row r="1714">
      <c r="A1714">
        <f>_xlfn.XLOOKUP(D1714,BN:BN,BO:BO)</f>
        <v/>
      </c>
      <c r="B1714" t="inlineStr">
        <is>
          <t>LLC</t>
        </is>
      </c>
      <c r="C1714" t="n">
        <v>226</v>
      </c>
      <c r="D1714">
        <f>_xlfn.XLOOKUP(C1714,BH:BH,BI:BI)</f>
        <v/>
      </c>
      <c r="E1714" t="n">
        <v>27356</v>
      </c>
      <c r="F1714" t="inlineStr">
        <is>
          <t>Vuelo Seoul-Indonesia/Andres Carretero</t>
        </is>
      </c>
      <c r="G1714" s="234" t="n">
        <v>45828</v>
      </c>
      <c r="H1714" s="234" t="n">
        <v>45828</v>
      </c>
      <c r="I1714" t="inlineStr">
        <is>
          <t>VLO</t>
        </is>
      </c>
      <c r="J1714">
        <f>_xlfn.XLOOKUP(I1714,AS:AS,AU:AU)</f>
        <v/>
      </c>
      <c r="K1714" t="inlineStr">
        <is>
          <t>USD</t>
        </is>
      </c>
      <c r="L1714" s="238" t="n">
        <v>880.4</v>
      </c>
      <c r="M1714">
        <f>L1714*_xlfn.XLOOKUP(K1714,AM:AM,AN:AN)</f>
        <v/>
      </c>
      <c r="N1714">
        <f>L1714*_xlfn.XLOOKUP(K1714,AM:AM,AO:AO)</f>
        <v/>
      </c>
      <c r="O1714" s="238" t="n">
        <v>0</v>
      </c>
      <c r="P1714">
        <f>O1714*_xlfn.XLOOKUP(K1714,AM:AM,AN:AN)</f>
        <v/>
      </c>
      <c r="Q1714">
        <f>O1714*_xlfn.XLOOKUP(K1714,AM:AM,AO:AO)</f>
        <v/>
      </c>
      <c r="R1714">
        <f>_xlfn.XLOOKUP(E1714,AF:AF,AG:AG)</f>
        <v/>
      </c>
      <c r="S1714">
        <f>_xlfn.XLOOKUP(E1714,AF:AF,AI:AI)</f>
        <v/>
      </c>
      <c r="T1714">
        <f>WEEKNUM(G1714)</f>
        <v/>
      </c>
      <c r="U1714">
        <f>YEAR(G1714)</f>
        <v/>
      </c>
      <c r="V1714" s="117">
        <f>IFERROR(Q1714/N1714,"0")</f>
        <v/>
      </c>
    </row>
    <row r="1715">
      <c r="A1715">
        <f>_xlfn.XLOOKUP(D1715,BN:BN,BO:BO)</f>
        <v/>
      </c>
      <c r="B1715" t="inlineStr">
        <is>
          <t>LLC</t>
        </is>
      </c>
      <c r="C1715" t="n">
        <v>226</v>
      </c>
      <c r="D1715">
        <f>_xlfn.XLOOKUP(C1715,BH:BH,BI:BI)</f>
        <v/>
      </c>
      <c r="E1715" t="n">
        <v>27356</v>
      </c>
      <c r="F1715" t="inlineStr">
        <is>
          <t>Vuelo Seoul-Indonesia/Sergio Berger</t>
        </is>
      </c>
      <c r="G1715" s="234" t="n">
        <v>45828</v>
      </c>
      <c r="H1715" s="234" t="n">
        <v>45828</v>
      </c>
      <c r="I1715" t="inlineStr">
        <is>
          <t>VLO</t>
        </is>
      </c>
      <c r="J1715">
        <f>_xlfn.XLOOKUP(I1715,AS:AS,AU:AU)</f>
        <v/>
      </c>
      <c r="K1715" t="inlineStr">
        <is>
          <t>USD</t>
        </is>
      </c>
      <c r="L1715" s="238" t="n">
        <v>880.4</v>
      </c>
      <c r="M1715">
        <f>L1715*_xlfn.XLOOKUP(K1715,AM:AM,AN:AN)</f>
        <v/>
      </c>
      <c r="N1715">
        <f>L1715*_xlfn.XLOOKUP(K1715,AM:AM,AO:AO)</f>
        <v/>
      </c>
      <c r="O1715" s="238" t="n">
        <v>0</v>
      </c>
      <c r="P1715">
        <f>O1715*_xlfn.XLOOKUP(K1715,AM:AM,AN:AN)</f>
        <v/>
      </c>
      <c r="Q1715">
        <f>O1715*_xlfn.XLOOKUP(K1715,AM:AM,AO:AO)</f>
        <v/>
      </c>
      <c r="R1715">
        <f>_xlfn.XLOOKUP(E1715,AF:AF,AG:AG)</f>
        <v/>
      </c>
      <c r="S1715">
        <f>_xlfn.XLOOKUP(E1715,AF:AF,AI:AI)</f>
        <v/>
      </c>
      <c r="T1715">
        <f>WEEKNUM(G1715)</f>
        <v/>
      </c>
      <c r="U1715">
        <f>YEAR(G1715)</f>
        <v/>
      </c>
      <c r="V1715" s="117">
        <f>IFERROR(Q1715/N1715,"0")</f>
        <v/>
      </c>
    </row>
    <row r="1716">
      <c r="A1716">
        <f>_xlfn.XLOOKUP(D1716,BN:BN,BO:BO)</f>
        <v/>
      </c>
      <c r="B1716" t="inlineStr">
        <is>
          <t>LLC</t>
        </is>
      </c>
      <c r="C1716" t="n">
        <v>226</v>
      </c>
      <c r="D1716">
        <f>_xlfn.XLOOKUP(C1716,BH:BH,BI:BI)</f>
        <v/>
      </c>
      <c r="E1716" t="n">
        <v>27356</v>
      </c>
      <c r="F1716" t="inlineStr">
        <is>
          <t>Reembolso del vuelo Seoul-Indonesia con GA/Andres Carretero</t>
        </is>
      </c>
      <c r="G1716" s="234" t="n">
        <v>45828</v>
      </c>
      <c r="H1716" s="234" t="n">
        <v>45828</v>
      </c>
      <c r="I1716" t="inlineStr">
        <is>
          <t>VLO</t>
        </is>
      </c>
      <c r="J1716">
        <f>_xlfn.XLOOKUP(I1716,AS:AS,AU:AU)</f>
        <v/>
      </c>
      <c r="K1716" t="inlineStr">
        <is>
          <t>USD</t>
        </is>
      </c>
      <c r="L1716" s="238" t="n">
        <v>-880.4</v>
      </c>
      <c r="M1716">
        <f>L1716*_xlfn.XLOOKUP(K1716,AM:AM,AN:AN)</f>
        <v/>
      </c>
      <c r="N1716">
        <f>L1716*_xlfn.XLOOKUP(K1716,AM:AM,AO:AO)</f>
        <v/>
      </c>
      <c r="O1716" s="238" t="n">
        <v>0</v>
      </c>
      <c r="P1716">
        <f>O1716*_xlfn.XLOOKUP(K1716,AM:AM,AN:AN)</f>
        <v/>
      </c>
      <c r="Q1716">
        <f>O1716*_xlfn.XLOOKUP(K1716,AM:AM,AO:AO)</f>
        <v/>
      </c>
      <c r="R1716">
        <f>_xlfn.XLOOKUP(E1716,AF:AF,AG:AG)</f>
        <v/>
      </c>
      <c r="S1716">
        <f>_xlfn.XLOOKUP(E1716,AF:AF,AI:AI)</f>
        <v/>
      </c>
      <c r="T1716">
        <f>WEEKNUM(G1716)</f>
        <v/>
      </c>
      <c r="U1716">
        <f>YEAR(G1716)</f>
        <v/>
      </c>
      <c r="V1716" s="117">
        <f>IFERROR(Q1716/N1716,"0")</f>
        <v/>
      </c>
    </row>
    <row r="1717">
      <c r="A1717">
        <f>_xlfn.XLOOKUP(D1717,BN:BN,BO:BO)</f>
        <v/>
      </c>
      <c r="B1717" t="inlineStr">
        <is>
          <t>LLC</t>
        </is>
      </c>
      <c r="C1717" t="n">
        <v>226</v>
      </c>
      <c r="D1717">
        <f>_xlfn.XLOOKUP(C1717,BH:BH,BI:BI)</f>
        <v/>
      </c>
      <c r="E1717" t="n">
        <v>27356</v>
      </c>
      <c r="F1717" t="inlineStr">
        <is>
          <t>Reembolso del vuelo Seoul-Indonesia con GA/Sergio Berger</t>
        </is>
      </c>
      <c r="G1717" s="234" t="n">
        <v>45828</v>
      </c>
      <c r="H1717" s="234" t="n">
        <v>45828</v>
      </c>
      <c r="I1717" t="inlineStr">
        <is>
          <t>VLO</t>
        </is>
      </c>
      <c r="J1717">
        <f>_xlfn.XLOOKUP(I1717,AS:AS,AU:AU)</f>
        <v/>
      </c>
      <c r="K1717" t="inlineStr">
        <is>
          <t>USD</t>
        </is>
      </c>
      <c r="L1717" s="238" t="n">
        <v>-880.4</v>
      </c>
      <c r="M1717">
        <f>L1717*_xlfn.XLOOKUP(K1717,AM:AM,AN:AN)</f>
        <v/>
      </c>
      <c r="N1717">
        <f>L1717*_xlfn.XLOOKUP(K1717,AM:AM,AO:AO)</f>
        <v/>
      </c>
      <c r="O1717" s="238" t="n">
        <v>0</v>
      </c>
      <c r="P1717">
        <f>O1717*_xlfn.XLOOKUP(K1717,AM:AM,AN:AN)</f>
        <v/>
      </c>
      <c r="Q1717">
        <f>O1717*_xlfn.XLOOKUP(K1717,AM:AM,AO:AO)</f>
        <v/>
      </c>
      <c r="R1717">
        <f>_xlfn.XLOOKUP(E1717,AF:AF,AG:AG)</f>
        <v/>
      </c>
      <c r="S1717">
        <f>_xlfn.XLOOKUP(E1717,AF:AF,AI:AI)</f>
        <v/>
      </c>
      <c r="T1717">
        <f>WEEKNUM(G1717)</f>
        <v/>
      </c>
      <c r="U1717">
        <f>YEAR(G1717)</f>
        <v/>
      </c>
      <c r="V1717" s="117">
        <f>IFERROR(Q1717/N1717,"0")</f>
        <v/>
      </c>
    </row>
    <row r="1718">
      <c r="A1718">
        <f>_xlfn.XLOOKUP(D1718,BN:BN,BO:BO)</f>
        <v/>
      </c>
      <c r="B1718" t="inlineStr">
        <is>
          <t>LLC</t>
        </is>
      </c>
      <c r="C1718" t="n">
        <v>226</v>
      </c>
      <c r="D1718">
        <f>_xlfn.XLOOKUP(C1718,BH:BH,BI:BI)</f>
        <v/>
      </c>
      <c r="E1718" t="n">
        <v>27364</v>
      </c>
      <c r="F1718" t="inlineStr">
        <is>
          <t>Vuelo Seoul-Indonesia con Asiana/Andres Carretero</t>
        </is>
      </c>
      <c r="G1718" s="234" t="n">
        <v>45828</v>
      </c>
      <c r="H1718" s="234" t="n">
        <v>45846</v>
      </c>
      <c r="I1718" t="inlineStr">
        <is>
          <t>VLO</t>
        </is>
      </c>
      <c r="J1718">
        <f>_xlfn.XLOOKUP(I1718,AS:AS,AU:AU)</f>
        <v/>
      </c>
      <c r="K1718" t="inlineStr">
        <is>
          <t>USD</t>
        </is>
      </c>
      <c r="L1718" s="238" t="n">
        <v>796.5</v>
      </c>
      <c r="M1718">
        <f>L1718*_xlfn.XLOOKUP(K1718,AM:AM,AN:AN)</f>
        <v/>
      </c>
      <c r="N1718">
        <f>L1718*_xlfn.XLOOKUP(K1718,AM:AM,AO:AO)</f>
        <v/>
      </c>
      <c r="O1718" s="238" t="n">
        <v>22.41</v>
      </c>
      <c r="P1718">
        <f>O1718*_xlfn.XLOOKUP(K1718,AM:AM,AN:AN)</f>
        <v/>
      </c>
      <c r="Q1718">
        <f>O1718*_xlfn.XLOOKUP(K1718,AM:AM,AO:AO)</f>
        <v/>
      </c>
      <c r="R1718">
        <f>_xlfn.XLOOKUP(E1718,AF:AF,AG:AG)</f>
        <v/>
      </c>
      <c r="S1718">
        <f>_xlfn.XLOOKUP(E1718,AF:AF,AI:AI)</f>
        <v/>
      </c>
      <c r="T1718">
        <f>WEEKNUM(G1718)</f>
        <v/>
      </c>
      <c r="U1718">
        <f>YEAR(G1718)</f>
        <v/>
      </c>
      <c r="V1718" s="117">
        <f>IFERROR(Q1718/N1718,"0")</f>
        <v/>
      </c>
    </row>
    <row r="1719">
      <c r="A1719">
        <f>_xlfn.XLOOKUP(D1719,BN:BN,BO:BO)</f>
        <v/>
      </c>
      <c r="B1719" t="inlineStr">
        <is>
          <t>LLC</t>
        </is>
      </c>
      <c r="C1719" t="n">
        <v>226</v>
      </c>
      <c r="D1719">
        <f>_xlfn.XLOOKUP(C1719,BH:BH,BI:BI)</f>
        <v/>
      </c>
      <c r="E1719" t="n">
        <v>27364</v>
      </c>
      <c r="F1719" t="inlineStr">
        <is>
          <t>Vuelo Seoul-Indonesia con Asiana/Sergio Berger</t>
        </is>
      </c>
      <c r="G1719" s="234" t="n">
        <v>45828</v>
      </c>
      <c r="H1719" s="234" t="n">
        <v>45846</v>
      </c>
      <c r="I1719" t="inlineStr">
        <is>
          <t>VLO</t>
        </is>
      </c>
      <c r="J1719">
        <f>_xlfn.XLOOKUP(I1719,AS:AS,AU:AU)</f>
        <v/>
      </c>
      <c r="K1719" t="inlineStr">
        <is>
          <t>USD</t>
        </is>
      </c>
      <c r="L1719" s="238" t="n">
        <v>796.5</v>
      </c>
      <c r="M1719">
        <f>L1719*_xlfn.XLOOKUP(K1719,AM:AM,AN:AN)</f>
        <v/>
      </c>
      <c r="N1719">
        <f>L1719*_xlfn.XLOOKUP(K1719,AM:AM,AO:AO)</f>
        <v/>
      </c>
      <c r="O1719" s="238" t="n">
        <v>22.41</v>
      </c>
      <c r="P1719">
        <f>O1719*_xlfn.XLOOKUP(K1719,AM:AM,AN:AN)</f>
        <v/>
      </c>
      <c r="Q1719">
        <f>O1719*_xlfn.XLOOKUP(K1719,AM:AM,AO:AO)</f>
        <v/>
      </c>
      <c r="R1719">
        <f>_xlfn.XLOOKUP(E1719,AF:AF,AG:AG)</f>
        <v/>
      </c>
      <c r="S1719">
        <f>_xlfn.XLOOKUP(E1719,AF:AF,AI:AI)</f>
        <v/>
      </c>
      <c r="T1719">
        <f>WEEKNUM(G1719)</f>
        <v/>
      </c>
      <c r="U1719">
        <f>YEAR(G1719)</f>
        <v/>
      </c>
      <c r="V1719" s="117">
        <f>IFERROR(Q1719/N1719,"0")</f>
        <v/>
      </c>
    </row>
    <row r="1720">
      <c r="A1720">
        <f>_xlfn.XLOOKUP(D1720,BN:BN,BO:BO)</f>
        <v/>
      </c>
      <c r="B1720" t="inlineStr">
        <is>
          <t>LLC</t>
        </is>
      </c>
      <c r="C1720" t="n">
        <v>226</v>
      </c>
      <c r="D1720">
        <f>_xlfn.XLOOKUP(C1720,BH:BH,BI:BI)</f>
        <v/>
      </c>
      <c r="E1720" t="n">
        <v>27453</v>
      </c>
      <c r="F1720" t="inlineStr">
        <is>
          <t>Vuelo CGK-BKK-USM-BKK-NRT/Andres Carretero</t>
        </is>
      </c>
      <c r="G1720" s="234" t="n">
        <v>45840</v>
      </c>
      <c r="H1720" s="234" t="n">
        <v>45849</v>
      </c>
      <c r="I1720" t="inlineStr">
        <is>
          <t>VLO</t>
        </is>
      </c>
      <c r="J1720">
        <f>_xlfn.XLOOKUP(I1720,AS:AS,AU:AU)</f>
        <v/>
      </c>
      <c r="K1720" t="inlineStr">
        <is>
          <t>USD</t>
        </is>
      </c>
      <c r="L1720" s="238" t="n">
        <v>1829.6</v>
      </c>
      <c r="M1720">
        <f>L1720*_xlfn.XLOOKUP(K1720,AM:AM,AN:AN)</f>
        <v/>
      </c>
      <c r="N1720">
        <f>L1720*_xlfn.XLOOKUP(K1720,AM:AM,AO:AO)</f>
        <v/>
      </c>
      <c r="O1720" s="238" t="n">
        <v>15.76</v>
      </c>
      <c r="P1720">
        <f>O1720*_xlfn.XLOOKUP(K1720,AM:AM,AN:AN)</f>
        <v/>
      </c>
      <c r="Q1720">
        <f>O1720*_xlfn.XLOOKUP(K1720,AM:AM,AO:AO)</f>
        <v/>
      </c>
      <c r="R1720">
        <f>_xlfn.XLOOKUP(E1720,AF:AF,AG:AG)</f>
        <v/>
      </c>
      <c r="S1720">
        <f>_xlfn.XLOOKUP(E1720,AF:AF,AI:AI)</f>
        <v/>
      </c>
      <c r="T1720">
        <f>WEEKNUM(G1720)</f>
        <v/>
      </c>
      <c r="U1720">
        <f>YEAR(G1720)</f>
        <v/>
      </c>
      <c r="V1720" s="117">
        <f>IFERROR(Q1720/N1720,"0")</f>
        <v/>
      </c>
    </row>
    <row r="1721">
      <c r="A1721">
        <f>_xlfn.XLOOKUP(D1721,BN:BN,BO:BO)</f>
        <v/>
      </c>
      <c r="B1721" t="inlineStr">
        <is>
          <t>LLC</t>
        </is>
      </c>
      <c r="C1721" t="n">
        <v>226</v>
      </c>
      <c r="D1721">
        <f>_xlfn.XLOOKUP(C1721,BH:BH,BI:BI)</f>
        <v/>
      </c>
      <c r="E1721" t="n">
        <v>27453</v>
      </c>
      <c r="F1721" t="inlineStr">
        <is>
          <t>Vuelo CGK-BKK-USM-BKK-NRT/Sergio Berger</t>
        </is>
      </c>
      <c r="G1721" s="234" t="n">
        <v>45840</v>
      </c>
      <c r="H1721" s="234" t="n">
        <v>45849</v>
      </c>
      <c r="I1721" t="inlineStr">
        <is>
          <t>VLO</t>
        </is>
      </c>
      <c r="J1721">
        <f>_xlfn.XLOOKUP(I1721,AS:AS,AU:AU)</f>
        <v/>
      </c>
      <c r="K1721" t="inlineStr">
        <is>
          <t>USD</t>
        </is>
      </c>
      <c r="L1721" s="238" t="n">
        <v>1829.6</v>
      </c>
      <c r="M1721">
        <f>L1721*_xlfn.XLOOKUP(K1721,AM:AM,AN:AN)</f>
        <v/>
      </c>
      <c r="N1721">
        <f>L1721*_xlfn.XLOOKUP(K1721,AM:AM,AO:AO)</f>
        <v/>
      </c>
      <c r="O1721" s="238" t="n">
        <v>15.76</v>
      </c>
      <c r="P1721">
        <f>O1721*_xlfn.XLOOKUP(K1721,AM:AM,AN:AN)</f>
        <v/>
      </c>
      <c r="Q1721">
        <f>O1721*_xlfn.XLOOKUP(K1721,AM:AM,AO:AO)</f>
        <v/>
      </c>
      <c r="R1721">
        <f>_xlfn.XLOOKUP(E1721,AF:AF,AG:AG)</f>
        <v/>
      </c>
      <c r="S1721">
        <f>_xlfn.XLOOKUP(E1721,AF:AF,AI:AI)</f>
        <v/>
      </c>
      <c r="T1721">
        <f>WEEKNUM(G1721)</f>
        <v/>
      </c>
      <c r="U1721">
        <f>YEAR(G1721)</f>
        <v/>
      </c>
      <c r="V1721" s="117">
        <f>IFERROR(Q1721/N1721,"0")</f>
        <v/>
      </c>
    </row>
    <row r="1722">
      <c r="A1722">
        <f>_xlfn.XLOOKUP(D1722,BN:BN,BO:BO)</f>
        <v/>
      </c>
      <c r="B1722" t="inlineStr">
        <is>
          <t>LLC</t>
        </is>
      </c>
      <c r="C1722" t="n">
        <v>226</v>
      </c>
      <c r="D1722">
        <f>_xlfn.XLOOKUP(C1722,BH:BH,BI:BI)</f>
        <v/>
      </c>
      <c r="E1722" t="n">
        <v>27040</v>
      </c>
      <c r="F1722" t="inlineStr">
        <is>
          <t>Vuelo BKK-PNH-BKK-USM/Andres Carretero</t>
        </is>
      </c>
      <c r="G1722" s="234" t="n">
        <v>45843</v>
      </c>
      <c r="H1722" s="234" t="n">
        <v>45846</v>
      </c>
      <c r="I1722" t="inlineStr">
        <is>
          <t>VLO</t>
        </is>
      </c>
      <c r="J1722">
        <f>_xlfn.XLOOKUP(I1722,AS:AS,AU:AU)</f>
        <v/>
      </c>
      <c r="K1722" t="inlineStr">
        <is>
          <t>USD</t>
        </is>
      </c>
      <c r="L1722" s="238" t="n">
        <v>676.4</v>
      </c>
      <c r="M1722">
        <f>L1722*_xlfn.XLOOKUP(K1722,AM:AM,AN:AN)</f>
        <v/>
      </c>
      <c r="N1722">
        <f>L1722*_xlfn.XLOOKUP(K1722,AM:AM,AO:AO)</f>
        <v/>
      </c>
      <c r="O1722" s="238" t="n">
        <v>0</v>
      </c>
      <c r="P1722">
        <f>O1722*_xlfn.XLOOKUP(K1722,AM:AM,AN:AN)</f>
        <v/>
      </c>
      <c r="Q1722">
        <f>O1722*_xlfn.XLOOKUP(K1722,AM:AM,AO:AO)</f>
        <v/>
      </c>
      <c r="R1722">
        <f>_xlfn.XLOOKUP(E1722,AF:AF,AG:AG)</f>
        <v/>
      </c>
      <c r="S1722">
        <f>_xlfn.XLOOKUP(E1722,AF:AF,AI:AI)</f>
        <v/>
      </c>
      <c r="T1722">
        <f>WEEKNUM(G1722)</f>
        <v/>
      </c>
      <c r="U1722">
        <f>YEAR(G1722)</f>
        <v/>
      </c>
      <c r="V1722" s="117">
        <f>IFERROR(Q1722/N1722,"0")</f>
        <v/>
      </c>
    </row>
    <row r="1723">
      <c r="A1723">
        <f>_xlfn.XLOOKUP(D1723,BN:BN,BO:BO)</f>
        <v/>
      </c>
      <c r="B1723" t="inlineStr">
        <is>
          <t>LLC</t>
        </is>
      </c>
      <c r="C1723" t="n">
        <v>226</v>
      </c>
      <c r="D1723">
        <f>_xlfn.XLOOKUP(C1723,BH:BH,BI:BI)</f>
        <v/>
      </c>
      <c r="E1723" t="n">
        <v>27040</v>
      </c>
      <c r="F1723" t="inlineStr">
        <is>
          <t>Vuelo BKK-PNH-BKK-USM/Sergio Berger</t>
        </is>
      </c>
      <c r="G1723" s="234" t="n">
        <v>45843</v>
      </c>
      <c r="H1723" s="234" t="n">
        <v>45846</v>
      </c>
      <c r="I1723" t="inlineStr">
        <is>
          <t>VLO</t>
        </is>
      </c>
      <c r="J1723">
        <f>_xlfn.XLOOKUP(I1723,AS:AS,AU:AU)</f>
        <v/>
      </c>
      <c r="K1723" t="inlineStr">
        <is>
          <t>USD</t>
        </is>
      </c>
      <c r="L1723" s="238" t="n">
        <v>676.4</v>
      </c>
      <c r="M1723">
        <f>L1723*_xlfn.XLOOKUP(K1723,AM:AM,AN:AN)</f>
        <v/>
      </c>
      <c r="N1723">
        <f>L1723*_xlfn.XLOOKUP(K1723,AM:AM,AO:AO)</f>
        <v/>
      </c>
      <c r="O1723" s="238" t="n">
        <v>0</v>
      </c>
      <c r="P1723">
        <f>O1723*_xlfn.XLOOKUP(K1723,AM:AM,AN:AN)</f>
        <v/>
      </c>
      <c r="Q1723">
        <f>O1723*_xlfn.XLOOKUP(K1723,AM:AM,AO:AO)</f>
        <v/>
      </c>
      <c r="R1723">
        <f>_xlfn.XLOOKUP(E1723,AF:AF,AG:AG)</f>
        <v/>
      </c>
      <c r="S1723">
        <f>_xlfn.XLOOKUP(E1723,AF:AF,AI:AI)</f>
        <v/>
      </c>
      <c r="T1723">
        <f>WEEKNUM(G1723)</f>
        <v/>
      </c>
      <c r="U1723">
        <f>YEAR(G1723)</f>
        <v/>
      </c>
      <c r="V1723" s="117">
        <f>IFERROR(Q1723/N1723,"0")</f>
        <v/>
      </c>
    </row>
    <row r="1724">
      <c r="A1724">
        <f>_xlfn.XLOOKUP(D1724,BN:BN,BO:BO)</f>
        <v/>
      </c>
      <c r="B1724" t="inlineStr">
        <is>
          <t>LLC</t>
        </is>
      </c>
      <c r="C1724" t="n">
        <v>226</v>
      </c>
      <c r="D1724">
        <f>_xlfn.XLOOKUP(C1724,BH:BH,BI:BI)</f>
        <v/>
      </c>
      <c r="E1724" t="n">
        <v>26070</v>
      </c>
      <c r="F1724" t="inlineStr">
        <is>
          <t>Hospedaje en Seoul</t>
        </is>
      </c>
      <c r="G1724" s="234" t="n">
        <v>45825</v>
      </c>
      <c r="H1724" s="234" t="n">
        <v>45828</v>
      </c>
      <c r="I1724" t="inlineStr">
        <is>
          <t>HTL</t>
        </is>
      </c>
      <c r="J1724">
        <f>_xlfn.XLOOKUP(I1724,AS:AS,AU:AU)</f>
        <v/>
      </c>
      <c r="K1724" t="inlineStr">
        <is>
          <t>USD</t>
        </is>
      </c>
      <c r="L1724" s="238" t="n">
        <v>1606.54</v>
      </c>
      <c r="M1724">
        <f>L1724*_xlfn.XLOOKUP(K1724,AM:AM,AN:AN)</f>
        <v/>
      </c>
      <c r="N1724">
        <f>L1724*_xlfn.XLOOKUP(K1724,AM:AM,AO:AO)</f>
        <v/>
      </c>
      <c r="O1724" s="238" t="n">
        <v>186.42</v>
      </c>
      <c r="P1724">
        <f>O1724*_xlfn.XLOOKUP(K1724,AM:AM,AN:AN)</f>
        <v/>
      </c>
      <c r="Q1724">
        <f>O1724*_xlfn.XLOOKUP(K1724,AM:AM,AO:AO)</f>
        <v/>
      </c>
      <c r="R1724">
        <f>_xlfn.XLOOKUP(E1724,AF:AF,AG:AG)</f>
        <v/>
      </c>
      <c r="S1724">
        <f>_xlfn.XLOOKUP(E1724,AF:AF,AI:AI)</f>
        <v/>
      </c>
      <c r="T1724">
        <f>WEEKNUM(G1724)</f>
        <v/>
      </c>
      <c r="U1724">
        <f>YEAR(G1724)</f>
        <v/>
      </c>
      <c r="V1724" s="117">
        <f>IFERROR(Q1724/N1724,"0")</f>
        <v/>
      </c>
    </row>
    <row r="1725">
      <c r="A1725">
        <f>_xlfn.XLOOKUP(D1725,BN:BN,BO:BO)</f>
        <v/>
      </c>
      <c r="B1725" t="inlineStr">
        <is>
          <t>LLC</t>
        </is>
      </c>
      <c r="C1725" t="n">
        <v>226</v>
      </c>
      <c r="D1725">
        <f>_xlfn.XLOOKUP(C1725,BH:BH,BI:BI)</f>
        <v/>
      </c>
      <c r="E1725" t="n">
        <v>27975</v>
      </c>
      <c r="F1725" t="inlineStr">
        <is>
          <t>Hospedaje en Tailandia</t>
        </is>
      </c>
      <c r="G1725" s="234" t="n">
        <v>45846</v>
      </c>
      <c r="H1725" s="234" t="n">
        <v>45849</v>
      </c>
      <c r="I1725" t="inlineStr">
        <is>
          <t>HTL</t>
        </is>
      </c>
      <c r="J1725">
        <f>_xlfn.XLOOKUP(I1725,AS:AS,AU:AU)</f>
        <v/>
      </c>
      <c r="K1725" t="inlineStr">
        <is>
          <t>USD</t>
        </is>
      </c>
      <c r="L1725" s="238" t="n">
        <v>7078.71</v>
      </c>
      <c r="M1725">
        <f>L1725*_xlfn.XLOOKUP(K1725,AM:AM,AN:AN)</f>
        <v/>
      </c>
      <c r="N1725">
        <f>L1725*_xlfn.XLOOKUP(K1725,AM:AM,AO:AO)</f>
        <v/>
      </c>
      <c r="O1725" s="238" t="n">
        <v>597.14</v>
      </c>
      <c r="P1725">
        <f>O1725*_xlfn.XLOOKUP(K1725,AM:AM,AN:AN)</f>
        <v/>
      </c>
      <c r="Q1725">
        <f>O1725*_xlfn.XLOOKUP(K1725,AM:AM,AO:AO)</f>
        <v/>
      </c>
      <c r="R1725">
        <f>_xlfn.XLOOKUP(E1725,AF:AF,AG:AG)</f>
        <v/>
      </c>
      <c r="S1725">
        <f>_xlfn.XLOOKUP(E1725,AF:AF,AI:AI)</f>
        <v/>
      </c>
      <c r="T1725">
        <f>WEEKNUM(G1725)</f>
        <v/>
      </c>
      <c r="U1725">
        <f>YEAR(G1725)</f>
        <v/>
      </c>
      <c r="V1725" s="117">
        <f>IFERROR(Q1725/N1725,"0")</f>
        <v/>
      </c>
    </row>
    <row r="1726">
      <c r="A1726">
        <f>_xlfn.XLOOKUP(D1726,BN:BN,BO:BO)</f>
        <v/>
      </c>
      <c r="B1726" t="inlineStr">
        <is>
          <t>LLC</t>
        </is>
      </c>
      <c r="C1726" t="n">
        <v>226</v>
      </c>
      <c r="D1726">
        <f>_xlfn.XLOOKUP(C1726,BH:BH,BI:BI)</f>
        <v/>
      </c>
      <c r="E1726" t="n">
        <v>27453</v>
      </c>
      <c r="F1726" t="inlineStr">
        <is>
          <t>Vuelo Indonesia-Bangkok/Lina Botero</t>
        </is>
      </c>
      <c r="G1726" s="234" t="n">
        <v>45825</v>
      </c>
      <c r="H1726" s="234" t="n">
        <v>45849</v>
      </c>
      <c r="I1726" t="inlineStr">
        <is>
          <t>VLO</t>
        </is>
      </c>
      <c r="J1726">
        <f>_xlfn.XLOOKUP(I1726,AS:AS,AU:AU)</f>
        <v/>
      </c>
      <c r="K1726" t="inlineStr">
        <is>
          <t>USD</t>
        </is>
      </c>
      <c r="L1726" s="238" t="n">
        <v>513.4</v>
      </c>
      <c r="M1726">
        <f>L1726*_xlfn.XLOOKUP(K1726,AM:AM,AN:AN)</f>
        <v/>
      </c>
      <c r="N1726">
        <f>L1726*_xlfn.XLOOKUP(K1726,AM:AM,AO:AO)</f>
        <v/>
      </c>
      <c r="O1726" s="238" t="n">
        <v>0</v>
      </c>
      <c r="P1726">
        <f>O1726*_xlfn.XLOOKUP(K1726,AM:AM,AN:AN)</f>
        <v/>
      </c>
      <c r="Q1726">
        <f>O1726*_xlfn.XLOOKUP(K1726,AM:AM,AO:AO)</f>
        <v/>
      </c>
      <c r="R1726">
        <f>_xlfn.XLOOKUP(E1726,AF:AF,AG:AG)</f>
        <v/>
      </c>
      <c r="S1726">
        <f>_xlfn.XLOOKUP(E1726,AF:AF,AI:AI)</f>
        <v/>
      </c>
      <c r="T1726">
        <f>WEEKNUM(G1726)</f>
        <v/>
      </c>
      <c r="U1726">
        <f>YEAR(G1726)</f>
        <v/>
      </c>
      <c r="V1726" s="117">
        <f>IFERROR(Q1726/N1726,"0")</f>
        <v/>
      </c>
    </row>
    <row r="1727">
      <c r="A1727">
        <f>_xlfn.XLOOKUP(D1727,BN:BN,BO:BO)</f>
        <v/>
      </c>
      <c r="B1727" t="inlineStr">
        <is>
          <t>LLC</t>
        </is>
      </c>
      <c r="C1727" t="n">
        <v>226</v>
      </c>
      <c r="D1727">
        <f>_xlfn.XLOOKUP(C1727,BH:BH,BI:BI)</f>
        <v/>
      </c>
      <c r="E1727" t="n">
        <v>25022</v>
      </c>
      <c r="F1727" t="inlineStr">
        <is>
          <t>Hospedaje en Tokyo</t>
        </is>
      </c>
      <c r="G1727" s="234" t="n">
        <v>45850</v>
      </c>
      <c r="H1727" s="234" t="n">
        <v>45851</v>
      </c>
      <c r="I1727" t="inlineStr">
        <is>
          <t>HTL</t>
        </is>
      </c>
      <c r="J1727">
        <f>_xlfn.XLOOKUP(I1727,AS:AS,AU:AU)</f>
        <v/>
      </c>
      <c r="K1727" t="inlineStr">
        <is>
          <t>USD</t>
        </is>
      </c>
      <c r="L1727" s="238" t="n">
        <v>1158.84</v>
      </c>
      <c r="M1727">
        <f>L1727*_xlfn.XLOOKUP(K1727,AM:AM,AN:AN)</f>
        <v/>
      </c>
      <c r="N1727">
        <f>L1727*_xlfn.XLOOKUP(K1727,AM:AM,AO:AO)</f>
        <v/>
      </c>
      <c r="O1727" s="238" t="n">
        <v>105.35</v>
      </c>
      <c r="P1727">
        <f>O1727*_xlfn.XLOOKUP(K1727,AM:AM,AN:AN)</f>
        <v/>
      </c>
      <c r="Q1727">
        <f>O1727*_xlfn.XLOOKUP(K1727,AM:AM,AO:AO)</f>
        <v/>
      </c>
      <c r="R1727">
        <f>_xlfn.XLOOKUP(E1727,AF:AF,AG:AG)</f>
        <v/>
      </c>
      <c r="S1727">
        <f>_xlfn.XLOOKUP(E1727,AF:AF,AI:AI)</f>
        <v/>
      </c>
      <c r="T1727">
        <f>WEEKNUM(G1727)</f>
        <v/>
      </c>
      <c r="U1727">
        <f>YEAR(G1727)</f>
        <v/>
      </c>
      <c r="V1727" s="117">
        <f>IFERROR(Q1727/N1727,"0")</f>
        <v/>
      </c>
    </row>
    <row r="1728">
      <c r="A1728">
        <f>_xlfn.XLOOKUP(D1728,BN:BN,BO:BO)</f>
        <v/>
      </c>
      <c r="B1728" t="inlineStr">
        <is>
          <t>LLC</t>
        </is>
      </c>
      <c r="C1728" t="n">
        <v>226</v>
      </c>
      <c r="D1728">
        <f>_xlfn.XLOOKUP(C1728,BH:BH,BI:BI)</f>
        <v/>
      </c>
      <c r="E1728" t="n">
        <v>27453</v>
      </c>
      <c r="F1728" t="inlineStr">
        <is>
          <t>Revisado Jakarta a Bangkok</t>
        </is>
      </c>
      <c r="G1728" s="234" t="n">
        <v>45825</v>
      </c>
      <c r="H1728" s="234" t="n">
        <v>45851</v>
      </c>
      <c r="I1728" t="inlineStr">
        <is>
          <t>VLO</t>
        </is>
      </c>
      <c r="J1728">
        <f>_xlfn.XLOOKUP(I1728,AS:AS,AU:AU)</f>
        <v/>
      </c>
      <c r="K1728" t="inlineStr">
        <is>
          <t>USD</t>
        </is>
      </c>
      <c r="L1728" s="238" t="n">
        <v>82.59999999999999</v>
      </c>
      <c r="M1728">
        <f>L1728*_xlfn.XLOOKUP(K1728,AM:AM,AN:AN)</f>
        <v/>
      </c>
      <c r="N1728">
        <f>L1728*_xlfn.XLOOKUP(K1728,AM:AM,AO:AO)</f>
        <v/>
      </c>
      <c r="O1728" s="238" t="n">
        <v>0</v>
      </c>
      <c r="P1728">
        <f>O1728*_xlfn.XLOOKUP(K1728,AM:AM,AN:AN)</f>
        <v/>
      </c>
      <c r="Q1728">
        <f>O1728*_xlfn.XLOOKUP(K1728,AM:AM,AO:AO)</f>
        <v/>
      </c>
      <c r="R1728">
        <f>_xlfn.XLOOKUP(E1728,AF:AF,AG:AG)</f>
        <v/>
      </c>
      <c r="S1728">
        <f>_xlfn.XLOOKUP(E1728,AF:AF,AI:AI)</f>
        <v/>
      </c>
      <c r="T1728">
        <f>WEEKNUM(G1728)</f>
        <v/>
      </c>
      <c r="U1728">
        <f>YEAR(G1728)</f>
        <v/>
      </c>
      <c r="V1728" s="117">
        <f>IFERROR(Q1728/N1728,"0")</f>
        <v/>
      </c>
    </row>
    <row r="1729">
      <c r="A1729">
        <f>_xlfn.XLOOKUP(D1729,BN:BN,BO:BO)</f>
        <v/>
      </c>
      <c r="B1729" t="inlineStr">
        <is>
          <t>LLC</t>
        </is>
      </c>
      <c r="C1729" t="n">
        <v>226</v>
      </c>
      <c r="D1729">
        <f>_xlfn.XLOOKUP(C1729,BH:BH,BI:BI)</f>
        <v/>
      </c>
      <c r="E1729" t="n">
        <v>27453</v>
      </c>
      <c r="F1729" t="inlineStr">
        <is>
          <t>Revisado Jakarta a Bangkok</t>
        </is>
      </c>
      <c r="G1729" s="234" t="n">
        <v>45825</v>
      </c>
      <c r="H1729" s="234" t="n">
        <v>45851</v>
      </c>
      <c r="I1729" t="inlineStr">
        <is>
          <t>VLO</t>
        </is>
      </c>
      <c r="J1729">
        <f>_xlfn.XLOOKUP(I1729,AS:AS,AU:AU)</f>
        <v/>
      </c>
      <c r="K1729" t="inlineStr">
        <is>
          <t>USD</t>
        </is>
      </c>
      <c r="L1729" s="238" t="n">
        <v>132.6</v>
      </c>
      <c r="M1729">
        <f>L1729*_xlfn.XLOOKUP(K1729,AM:AM,AN:AN)</f>
        <v/>
      </c>
      <c r="N1729">
        <f>L1729*_xlfn.XLOOKUP(K1729,AM:AM,AO:AO)</f>
        <v/>
      </c>
      <c r="O1729" s="238" t="n">
        <v>0</v>
      </c>
      <c r="P1729">
        <f>O1729*_xlfn.XLOOKUP(K1729,AM:AM,AN:AN)</f>
        <v/>
      </c>
      <c r="Q1729">
        <f>O1729*_xlfn.XLOOKUP(K1729,AM:AM,AO:AO)</f>
        <v/>
      </c>
      <c r="R1729">
        <f>_xlfn.XLOOKUP(E1729,AF:AF,AG:AG)</f>
        <v/>
      </c>
      <c r="S1729">
        <f>_xlfn.XLOOKUP(E1729,AF:AF,AI:AI)</f>
        <v/>
      </c>
      <c r="T1729">
        <f>WEEKNUM(G1729)</f>
        <v/>
      </c>
      <c r="U1729">
        <f>YEAR(G1729)</f>
        <v/>
      </c>
      <c r="V1729" s="117">
        <f>IFERROR(Q1729/N1729,"0")</f>
        <v/>
      </c>
    </row>
    <row r="1730">
      <c r="A1730">
        <f>_xlfn.XLOOKUP(D1730,BN:BN,BO:BO)</f>
        <v/>
      </c>
      <c r="B1730" t="inlineStr">
        <is>
          <t>LLC</t>
        </is>
      </c>
      <c r="C1730" t="n">
        <v>226</v>
      </c>
      <c r="D1730">
        <f>_xlfn.XLOOKUP(C1730,BH:BH,BI:BI)</f>
        <v/>
      </c>
      <c r="E1730" t="n">
        <v>27453</v>
      </c>
      <c r="F1730" t="inlineStr">
        <is>
          <t>EMD revisado COALQP</t>
        </is>
      </c>
      <c r="G1730" s="234" t="n">
        <v>45825</v>
      </c>
      <c r="H1730" s="234" t="n">
        <v>45851</v>
      </c>
      <c r="I1730" t="inlineStr">
        <is>
          <t>VLO</t>
        </is>
      </c>
      <c r="J1730">
        <f>_xlfn.XLOOKUP(I1730,AS:AS,AU:AU)</f>
        <v/>
      </c>
      <c r="K1730" t="inlineStr">
        <is>
          <t>USD</t>
        </is>
      </c>
      <c r="L1730" s="238" t="n">
        <v>50</v>
      </c>
      <c r="M1730">
        <f>L1730*_xlfn.XLOOKUP(K1730,AM:AM,AN:AN)</f>
        <v/>
      </c>
      <c r="N1730">
        <f>L1730*_xlfn.XLOOKUP(K1730,AM:AM,AO:AO)</f>
        <v/>
      </c>
      <c r="O1730" s="238" t="n">
        <v>0</v>
      </c>
      <c r="P1730">
        <f>O1730*_xlfn.XLOOKUP(K1730,AM:AM,AN:AN)</f>
        <v/>
      </c>
      <c r="Q1730">
        <f>O1730*_xlfn.XLOOKUP(K1730,AM:AM,AO:AO)</f>
        <v/>
      </c>
      <c r="R1730">
        <f>_xlfn.XLOOKUP(E1730,AF:AF,AG:AG)</f>
        <v/>
      </c>
      <c r="S1730">
        <f>_xlfn.XLOOKUP(E1730,AF:AF,AI:AI)</f>
        <v/>
      </c>
      <c r="T1730">
        <f>WEEKNUM(G1730)</f>
        <v/>
      </c>
      <c r="U1730">
        <f>YEAR(G1730)</f>
        <v/>
      </c>
      <c r="V1730" s="117">
        <f>IFERROR(Q1730/N1730,"0")</f>
        <v/>
      </c>
    </row>
    <row r="1731">
      <c r="A1731">
        <f>_xlfn.XLOOKUP(D1731,BN:BN,BO:BO)</f>
        <v/>
      </c>
      <c r="B1731" t="inlineStr">
        <is>
          <t>LLC</t>
        </is>
      </c>
      <c r="C1731" t="n">
        <v>226</v>
      </c>
      <c r="D1731">
        <f>_xlfn.XLOOKUP(C1731,BH:BH,BI:BI)</f>
        <v/>
      </c>
      <c r="E1731" t="n">
        <v>28570</v>
      </c>
      <c r="F1731" t="inlineStr">
        <is>
          <t>Hospedaje</t>
        </is>
      </c>
      <c r="G1731" s="234" t="n">
        <v>45840</v>
      </c>
      <c r="H1731" s="234" t="n">
        <v>45843</v>
      </c>
      <c r="I1731" t="inlineStr">
        <is>
          <t>HTL</t>
        </is>
      </c>
      <c r="J1731">
        <f>_xlfn.XLOOKUP(I1731,AS:AS,AU:AU)</f>
        <v/>
      </c>
      <c r="K1731" t="inlineStr">
        <is>
          <t>USD</t>
        </is>
      </c>
      <c r="L1731" s="238" t="n">
        <v>1650.75</v>
      </c>
      <c r="M1731">
        <f>L1731*_xlfn.XLOOKUP(K1731,AM:AM,AN:AN)</f>
        <v/>
      </c>
      <c r="N1731">
        <f>L1731*_xlfn.XLOOKUP(K1731,AM:AM,AO:AO)</f>
        <v/>
      </c>
      <c r="O1731" s="238" t="n">
        <v>497.65</v>
      </c>
      <c r="P1731">
        <f>O1731*_xlfn.XLOOKUP(K1731,AM:AM,AN:AN)</f>
        <v/>
      </c>
      <c r="Q1731">
        <f>O1731*_xlfn.XLOOKUP(K1731,AM:AM,AO:AO)</f>
        <v/>
      </c>
      <c r="R1731">
        <f>_xlfn.XLOOKUP(E1731,AF:AF,AG:AG)</f>
        <v/>
      </c>
      <c r="S1731">
        <f>_xlfn.XLOOKUP(E1731,AF:AF,AI:AI)</f>
        <v/>
      </c>
      <c r="T1731">
        <f>WEEKNUM(G1731)</f>
        <v/>
      </c>
      <c r="U1731">
        <f>YEAR(G1731)</f>
        <v/>
      </c>
      <c r="V1731" s="117">
        <f>IFERROR(Q1731/N1731,"0")</f>
        <v/>
      </c>
    </row>
    <row r="1732">
      <c r="A1732">
        <f>_xlfn.XLOOKUP(D1732,BN:BN,BO:BO)</f>
        <v/>
      </c>
      <c r="B1732" t="inlineStr">
        <is>
          <t>LLC</t>
        </is>
      </c>
      <c r="C1732" t="n">
        <v>226</v>
      </c>
      <c r="D1732">
        <f>_xlfn.XLOOKUP(C1732,BH:BH,BI:BI)</f>
        <v/>
      </c>
      <c r="E1732" t="n">
        <v>28570</v>
      </c>
      <c r="F1732" t="inlineStr">
        <is>
          <t>Hospedaje</t>
        </is>
      </c>
      <c r="G1732" s="234" t="n">
        <v>45840</v>
      </c>
      <c r="H1732" s="234" t="n">
        <v>45843</v>
      </c>
      <c r="I1732" t="inlineStr">
        <is>
          <t>HTL</t>
        </is>
      </c>
      <c r="J1732">
        <f>_xlfn.XLOOKUP(I1732,AS:AS,AU:AU)</f>
        <v/>
      </c>
      <c r="K1732" t="inlineStr">
        <is>
          <t>USD</t>
        </is>
      </c>
      <c r="L1732" s="238" t="n">
        <v>1650.75</v>
      </c>
      <c r="M1732">
        <f>L1732*_xlfn.XLOOKUP(K1732,AM:AM,AN:AN)</f>
        <v/>
      </c>
      <c r="N1732">
        <f>L1732*_xlfn.XLOOKUP(K1732,AM:AM,AO:AO)</f>
        <v/>
      </c>
      <c r="O1732" s="238" t="n">
        <v>497.65</v>
      </c>
      <c r="P1732">
        <f>O1732*_xlfn.XLOOKUP(K1732,AM:AM,AN:AN)</f>
        <v/>
      </c>
      <c r="Q1732">
        <f>O1732*_xlfn.XLOOKUP(K1732,AM:AM,AO:AO)</f>
        <v/>
      </c>
      <c r="R1732">
        <f>_xlfn.XLOOKUP(E1732,AF:AF,AG:AG)</f>
        <v/>
      </c>
      <c r="S1732">
        <f>_xlfn.XLOOKUP(E1732,AF:AF,AI:AI)</f>
        <v/>
      </c>
      <c r="T1732">
        <f>WEEKNUM(G1732)</f>
        <v/>
      </c>
      <c r="U1732">
        <f>YEAR(G1732)</f>
        <v/>
      </c>
      <c r="V1732" s="117">
        <f>IFERROR(Q1732/N1732,"0")</f>
        <v/>
      </c>
    </row>
    <row r="1733">
      <c r="A1733">
        <f>_xlfn.XLOOKUP(D1733,BN:BN,BO:BO)</f>
        <v/>
      </c>
      <c r="B1733" t="inlineStr">
        <is>
          <t>LLC</t>
        </is>
      </c>
      <c r="C1733" t="n">
        <v>226</v>
      </c>
      <c r="D1733">
        <f>_xlfn.XLOOKUP(C1733,BH:BH,BI:BI)</f>
        <v/>
      </c>
      <c r="E1733" t="n">
        <v>31234</v>
      </c>
      <c r="F1733" t="inlineStr">
        <is>
          <t>Hospedaje</t>
        </is>
      </c>
      <c r="G1733" s="234" t="n">
        <v>45839</v>
      </c>
      <c r="H1733" s="234" t="n">
        <v>45840</v>
      </c>
      <c r="I1733" t="inlineStr">
        <is>
          <t>HTL</t>
        </is>
      </c>
      <c r="J1733">
        <f>_xlfn.XLOOKUP(I1733,AS:AS,AU:AU)</f>
        <v/>
      </c>
      <c r="K1733" t="inlineStr">
        <is>
          <t>USD</t>
        </is>
      </c>
      <c r="L1733" s="238" t="n">
        <v>1000</v>
      </c>
      <c r="M1733">
        <f>L1733*_xlfn.XLOOKUP(K1733,AM:AM,AN:AN)</f>
        <v/>
      </c>
      <c r="N1733">
        <f>L1733*_xlfn.XLOOKUP(K1733,AM:AM,AO:AO)</f>
        <v/>
      </c>
      <c r="O1733" s="238" t="n">
        <v>9.4</v>
      </c>
      <c r="P1733">
        <f>O1733*_xlfn.XLOOKUP(K1733,AM:AM,AN:AN)</f>
        <v/>
      </c>
      <c r="Q1733">
        <f>O1733*_xlfn.XLOOKUP(K1733,AM:AM,AO:AO)</f>
        <v/>
      </c>
      <c r="R1733">
        <f>_xlfn.XLOOKUP(E1733,AF:AF,AG:AG)</f>
        <v/>
      </c>
      <c r="S1733">
        <f>_xlfn.XLOOKUP(E1733,AF:AF,AI:AI)</f>
        <v/>
      </c>
      <c r="T1733">
        <f>WEEKNUM(G1733)</f>
        <v/>
      </c>
      <c r="U1733">
        <f>YEAR(G1733)</f>
        <v/>
      </c>
      <c r="V1733" s="117">
        <f>IFERROR(Q1733/N1733,"0")</f>
        <v/>
      </c>
    </row>
    <row r="1734">
      <c r="A1734">
        <f>_xlfn.XLOOKUP(D1734,BN:BN,BO:BO)</f>
        <v/>
      </c>
      <c r="B1734" t="inlineStr">
        <is>
          <t>LLC</t>
        </is>
      </c>
      <c r="C1734" t="n">
        <v>226</v>
      </c>
      <c r="D1734">
        <f>_xlfn.XLOOKUP(C1734,BH:BH,BI:BI)</f>
        <v/>
      </c>
      <c r="E1734" t="n">
        <v>0</v>
      </c>
      <c r="F1734" t="inlineStr">
        <is>
          <t>Sobrecomisión</t>
        </is>
      </c>
      <c r="G1734" s="234" t="n">
        <v>45825</v>
      </c>
      <c r="H1734" s="234" t="n">
        <v>45851</v>
      </c>
      <c r="I1734" t="inlineStr">
        <is>
          <t>HPS</t>
        </is>
      </c>
      <c r="J1734">
        <f>_xlfn.XLOOKUP(I1734,AS:AS,AU:AU)</f>
        <v/>
      </c>
      <c r="K1734" t="inlineStr">
        <is>
          <t>USD</t>
        </is>
      </c>
      <c r="L1734" s="238" t="n">
        <v>1231.12</v>
      </c>
      <c r="M1734">
        <f>L1734*_xlfn.XLOOKUP(K1734,AM:AM,AN:AN)</f>
        <v/>
      </c>
      <c r="N1734">
        <f>L1734*_xlfn.XLOOKUP(K1734,AM:AM,AO:AO)</f>
        <v/>
      </c>
      <c r="O1734" s="238" t="n">
        <v>1231.12</v>
      </c>
      <c r="P1734">
        <f>O1734*_xlfn.XLOOKUP(K1734,AM:AM,AN:AN)</f>
        <v/>
      </c>
      <c r="Q1734">
        <f>O1734*_xlfn.XLOOKUP(K1734,AM:AM,AO:AO)</f>
        <v/>
      </c>
      <c r="R1734">
        <f>_xlfn.XLOOKUP(E1734,AF:AF,AG:AG)</f>
        <v/>
      </c>
      <c r="S1734">
        <f>_xlfn.XLOOKUP(E1734,AF:AF,AI:AI)</f>
        <v/>
      </c>
      <c r="T1734">
        <f>WEEKNUM(G1734)</f>
        <v/>
      </c>
      <c r="U1734">
        <f>YEAR(G1734)</f>
        <v/>
      </c>
      <c r="V1734" s="117">
        <f>IFERROR(Q1734/N1734,"0")</f>
        <v/>
      </c>
    </row>
    <row r="1735">
      <c r="A1735">
        <f>_xlfn.XLOOKUP(D1735,BN:BN,BO:BO)</f>
        <v/>
      </c>
      <c r="B1735" t="inlineStr">
        <is>
          <t>LLC</t>
        </is>
      </c>
      <c r="C1735" t="n">
        <v>227</v>
      </c>
      <c r="D1735">
        <f>_xlfn.XLOOKUP(C1735,BH:BH,BI:BI)</f>
        <v/>
      </c>
      <c r="E1735" t="n">
        <v>28761</v>
      </c>
      <c r="F1735" t="inlineStr">
        <is>
          <t>Hospedaje</t>
        </is>
      </c>
      <c r="G1735" s="234" t="n">
        <v>45824</v>
      </c>
      <c r="H1735" s="234" t="n">
        <v>45826</v>
      </c>
      <c r="I1735" t="inlineStr">
        <is>
          <t>HTL</t>
        </is>
      </c>
      <c r="J1735">
        <f>_xlfn.XLOOKUP(I1735,AS:AS,AU:AU)</f>
        <v/>
      </c>
      <c r="K1735" t="inlineStr">
        <is>
          <t>USD</t>
        </is>
      </c>
      <c r="L1735" s="238" t="n">
        <v>1822.35</v>
      </c>
      <c r="M1735">
        <f>L1735*_xlfn.XLOOKUP(K1735,AM:AM,AN:AN)</f>
        <v/>
      </c>
      <c r="N1735">
        <f>L1735*_xlfn.XLOOKUP(K1735,AM:AM,AO:AO)</f>
        <v/>
      </c>
      <c r="O1735" s="238" t="n">
        <v>195.71</v>
      </c>
      <c r="P1735">
        <f>O1735*_xlfn.XLOOKUP(K1735,AM:AM,AN:AN)</f>
        <v/>
      </c>
      <c r="Q1735">
        <f>O1735*_xlfn.XLOOKUP(K1735,AM:AM,AO:AO)</f>
        <v/>
      </c>
      <c r="R1735">
        <f>_xlfn.XLOOKUP(E1735,AF:AF,AG:AG)</f>
        <v/>
      </c>
      <c r="S1735">
        <f>_xlfn.XLOOKUP(E1735,AF:AF,AI:AI)</f>
        <v/>
      </c>
      <c r="T1735">
        <f>WEEKNUM(G1735)</f>
        <v/>
      </c>
      <c r="U1735">
        <f>YEAR(G1735)</f>
        <v/>
      </c>
      <c r="V1735" s="117">
        <f>IFERROR(Q1735/N1735,"0")</f>
        <v/>
      </c>
    </row>
    <row r="1736">
      <c r="A1736">
        <f>_xlfn.XLOOKUP(D1736,BN:BN,BO:BO)</f>
        <v/>
      </c>
      <c r="B1736" t="inlineStr">
        <is>
          <t>LLC</t>
        </is>
      </c>
      <c r="C1736" t="n">
        <v>228</v>
      </c>
      <c r="D1736">
        <f>_xlfn.XLOOKUP(C1736,BH:BH,BI:BI)</f>
        <v/>
      </c>
      <c r="E1736" t="n">
        <v>0</v>
      </c>
      <c r="F1736" t="inlineStr">
        <is>
          <t>UP-FRONT</t>
        </is>
      </c>
      <c r="G1736" s="234" t="n">
        <v>45758</v>
      </c>
      <c r="H1736" s="234" t="n">
        <v>45768</v>
      </c>
      <c r="I1736" t="inlineStr">
        <is>
          <t>HPS</t>
        </is>
      </c>
      <c r="J1736">
        <f>_xlfn.XLOOKUP(I1736,AS:AS,AU:AU)</f>
        <v/>
      </c>
      <c r="K1736" t="inlineStr">
        <is>
          <t>USD</t>
        </is>
      </c>
      <c r="L1736" s="238" t="n">
        <v>800</v>
      </c>
      <c r="M1736">
        <f>L1736*_xlfn.XLOOKUP(K1736,AM:AM,AN:AN)</f>
        <v/>
      </c>
      <c r="N1736">
        <f>L1736*_xlfn.XLOOKUP(K1736,AM:AM,AO:AO)</f>
        <v/>
      </c>
      <c r="O1736" s="238" t="n">
        <v>800</v>
      </c>
      <c r="P1736">
        <f>O1736*_xlfn.XLOOKUP(K1736,AM:AM,AN:AN)</f>
        <v/>
      </c>
      <c r="Q1736">
        <f>O1736*_xlfn.XLOOKUP(K1736,AM:AM,AO:AO)</f>
        <v/>
      </c>
      <c r="R1736">
        <f>_xlfn.XLOOKUP(E1736,AF:AF,AG:AG)</f>
        <v/>
      </c>
      <c r="S1736">
        <f>_xlfn.XLOOKUP(E1736,AF:AF,AI:AI)</f>
        <v/>
      </c>
      <c r="T1736">
        <f>WEEKNUM(G1736)</f>
        <v/>
      </c>
      <c r="U1736">
        <f>YEAR(G1736)</f>
        <v/>
      </c>
      <c r="V1736" s="117">
        <f>IFERROR(Q1736/N1736,"0")</f>
        <v/>
      </c>
    </row>
    <row r="1737">
      <c r="A1737">
        <f>_xlfn.XLOOKUP(D1737,BN:BN,BO:BO)</f>
        <v/>
      </c>
      <c r="B1737" t="inlineStr">
        <is>
          <t>LLC</t>
        </is>
      </c>
      <c r="C1737" t="n">
        <v>228</v>
      </c>
      <c r="D1737">
        <f>_xlfn.XLOOKUP(C1737,BH:BH,BI:BI)</f>
        <v/>
      </c>
      <c r="E1737" t="n">
        <v>27230</v>
      </c>
      <c r="F1737" t="inlineStr">
        <is>
          <t>MATUETE BRAZIL - VIAJE COMPLETO</t>
        </is>
      </c>
      <c r="G1737" s="234" t="n">
        <v>45761</v>
      </c>
      <c r="H1737" s="234" t="n">
        <v>45769</v>
      </c>
      <c r="I1737" t="inlineStr">
        <is>
          <t>HTL</t>
        </is>
      </c>
      <c r="J1737">
        <f>_xlfn.XLOOKUP(I1737,AS:AS,AU:AU)</f>
        <v/>
      </c>
      <c r="K1737" t="inlineStr">
        <is>
          <t>USD</t>
        </is>
      </c>
      <c r="L1737" s="238" t="n">
        <v>23778</v>
      </c>
      <c r="M1737">
        <f>L1737*_xlfn.XLOOKUP(K1737,AM:AM,AN:AN)</f>
        <v/>
      </c>
      <c r="N1737">
        <f>L1737*_xlfn.XLOOKUP(K1737,AM:AM,AO:AO)</f>
        <v/>
      </c>
      <c r="O1737" s="238" t="n">
        <v>3571</v>
      </c>
      <c r="P1737">
        <f>O1737*_xlfn.XLOOKUP(K1737,AM:AM,AN:AN)</f>
        <v/>
      </c>
      <c r="Q1737">
        <f>O1737*_xlfn.XLOOKUP(K1737,AM:AM,AO:AO)</f>
        <v/>
      </c>
      <c r="R1737">
        <f>_xlfn.XLOOKUP(E1737,AF:AF,AG:AG)</f>
        <v/>
      </c>
      <c r="S1737">
        <f>_xlfn.XLOOKUP(E1737,AF:AF,AI:AI)</f>
        <v/>
      </c>
      <c r="T1737">
        <f>WEEKNUM(G1737)</f>
        <v/>
      </c>
      <c r="U1737">
        <f>YEAR(G1737)</f>
        <v/>
      </c>
      <c r="V1737" s="117">
        <f>IFERROR(Q1737/N1737,"0")</f>
        <v/>
      </c>
    </row>
    <row r="1738">
      <c r="A1738">
        <f>_xlfn.XLOOKUP(D1738,BN:BN,BO:BO)</f>
        <v/>
      </c>
      <c r="B1738" t="inlineStr">
        <is>
          <t>LLC</t>
        </is>
      </c>
      <c r="C1738" t="n">
        <v>228</v>
      </c>
      <c r="D1738">
        <f>_xlfn.XLOOKUP(C1738,BH:BH,BI:BI)</f>
        <v/>
      </c>
      <c r="E1738" t="n">
        <v>27230</v>
      </c>
      <c r="F1738" t="inlineStr">
        <is>
          <t>SERVICIOS EXTRAS BRAZIL</t>
        </is>
      </c>
      <c r="G1738" s="234" t="n">
        <v>45761</v>
      </c>
      <c r="H1738" s="234" t="n">
        <v>45769</v>
      </c>
      <c r="I1738" t="inlineStr">
        <is>
          <t>HTL</t>
        </is>
      </c>
      <c r="J1738">
        <f>_xlfn.XLOOKUP(I1738,AS:AS,AU:AU)</f>
        <v/>
      </c>
      <c r="K1738" t="inlineStr">
        <is>
          <t>USD</t>
        </is>
      </c>
      <c r="L1738" s="238" t="n">
        <v>6942</v>
      </c>
      <c r="M1738">
        <f>L1738*_xlfn.XLOOKUP(K1738,AM:AM,AN:AN)</f>
        <v/>
      </c>
      <c r="N1738">
        <f>L1738*_xlfn.XLOOKUP(K1738,AM:AM,AO:AO)</f>
        <v/>
      </c>
      <c r="O1738" s="238" t="n">
        <v>606.64</v>
      </c>
      <c r="P1738">
        <f>O1738*_xlfn.XLOOKUP(K1738,AM:AM,AN:AN)</f>
        <v/>
      </c>
      <c r="Q1738">
        <f>O1738*_xlfn.XLOOKUP(K1738,AM:AM,AO:AO)</f>
        <v/>
      </c>
      <c r="R1738">
        <f>_xlfn.XLOOKUP(E1738,AF:AF,AG:AG)</f>
        <v/>
      </c>
      <c r="S1738">
        <f>_xlfn.XLOOKUP(E1738,AF:AF,AI:AI)</f>
        <v/>
      </c>
      <c r="T1738">
        <f>WEEKNUM(G1738)</f>
        <v/>
      </c>
      <c r="U1738">
        <f>YEAR(G1738)</f>
        <v/>
      </c>
      <c r="V1738" s="117">
        <f>IFERROR(Q1738/N1738,"0")</f>
        <v/>
      </c>
    </row>
    <row r="1739">
      <c r="A1739">
        <f>_xlfn.XLOOKUP(D1739,BN:BN,BO:BO)</f>
        <v/>
      </c>
      <c r="B1739" t="inlineStr">
        <is>
          <t>LLC</t>
        </is>
      </c>
      <c r="C1739" t="n">
        <v>229</v>
      </c>
      <c r="D1739">
        <f>_xlfn.XLOOKUP(C1739,BH:BH,BI:BI)</f>
        <v/>
      </c>
      <c r="E1739" t="n">
        <v>25652</v>
      </c>
      <c r="F1739" t="inlineStr">
        <is>
          <t>4-5 FOUR SEASONS MADRID</t>
        </is>
      </c>
      <c r="G1739" s="234" t="n">
        <v>45904</v>
      </c>
      <c r="H1739" s="234" t="n">
        <v>45905</v>
      </c>
      <c r="I1739" t="inlineStr">
        <is>
          <t>HTL</t>
        </is>
      </c>
      <c r="J1739">
        <f>_xlfn.XLOOKUP(I1739,AS:AS,AU:AU)</f>
        <v/>
      </c>
      <c r="K1739" t="inlineStr">
        <is>
          <t>USD</t>
        </is>
      </c>
      <c r="L1739" s="238" t="n">
        <v>1390.22</v>
      </c>
      <c r="M1739">
        <f>L1739*_xlfn.XLOOKUP(K1739,AM:AM,AN:AN)</f>
        <v/>
      </c>
      <c r="N1739">
        <f>L1739*_xlfn.XLOOKUP(K1739,AM:AM,AO:AO)</f>
        <v/>
      </c>
      <c r="O1739" s="238" t="n">
        <v>133.84</v>
      </c>
      <c r="P1739">
        <f>O1739*_xlfn.XLOOKUP(K1739,AM:AM,AN:AN)</f>
        <v/>
      </c>
      <c r="Q1739">
        <f>O1739*_xlfn.XLOOKUP(K1739,AM:AM,AO:AO)</f>
        <v/>
      </c>
      <c r="R1739">
        <f>_xlfn.XLOOKUP(E1739,AF:AF,AG:AG)</f>
        <v/>
      </c>
      <c r="S1739">
        <f>_xlfn.XLOOKUP(E1739,AF:AF,AI:AI)</f>
        <v/>
      </c>
      <c r="T1739">
        <f>WEEKNUM(G1739)</f>
        <v/>
      </c>
      <c r="U1739">
        <f>YEAR(G1739)</f>
        <v/>
      </c>
      <c r="V1739" s="117">
        <f>IFERROR(Q1739/N1739,"0")</f>
        <v/>
      </c>
    </row>
    <row r="1740">
      <c r="A1740">
        <f>_xlfn.XLOOKUP(D1740,BN:BN,BO:BO)</f>
        <v/>
      </c>
      <c r="B1740" t="inlineStr">
        <is>
          <t>LLC</t>
        </is>
      </c>
      <c r="C1740" t="n">
        <v>229</v>
      </c>
      <c r="D1740">
        <f>_xlfn.XLOOKUP(C1740,BH:BH,BI:BI)</f>
        <v/>
      </c>
      <c r="E1740" t="n">
        <v>27049</v>
      </c>
      <c r="F1740" t="inlineStr">
        <is>
          <t>6-8 HOTEL MARQUES DE RISCAL - MIGUEL BARCIA &amp; MARIA EUGENIA GARCIA MORENO</t>
        </is>
      </c>
      <c r="G1740" s="234" t="n">
        <v>45904</v>
      </c>
      <c r="H1740" s="234" t="n">
        <v>45905</v>
      </c>
      <c r="I1740" t="inlineStr">
        <is>
          <t>HTL</t>
        </is>
      </c>
      <c r="J1740">
        <f>_xlfn.XLOOKUP(I1740,AS:AS,AU:AU)</f>
        <v/>
      </c>
      <c r="K1740" t="inlineStr">
        <is>
          <t>USD</t>
        </is>
      </c>
      <c r="L1740" s="238" t="n">
        <v>3369.8</v>
      </c>
      <c r="M1740">
        <f>L1740*_xlfn.XLOOKUP(K1740,AM:AM,AN:AN)</f>
        <v/>
      </c>
      <c r="N1740">
        <f>L1740*_xlfn.XLOOKUP(K1740,AM:AM,AO:AO)</f>
        <v/>
      </c>
      <c r="O1740" s="238" t="n">
        <v>312.96</v>
      </c>
      <c r="P1740">
        <f>O1740*_xlfn.XLOOKUP(K1740,AM:AM,AN:AN)</f>
        <v/>
      </c>
      <c r="Q1740">
        <f>O1740*_xlfn.XLOOKUP(K1740,AM:AM,AO:AO)</f>
        <v/>
      </c>
      <c r="R1740">
        <f>_xlfn.XLOOKUP(E1740,AF:AF,AG:AG)</f>
        <v/>
      </c>
      <c r="S1740">
        <f>_xlfn.XLOOKUP(E1740,AF:AF,AI:AI)</f>
        <v/>
      </c>
      <c r="T1740">
        <f>WEEKNUM(G1740)</f>
        <v/>
      </c>
      <c r="U1740">
        <f>YEAR(G1740)</f>
        <v/>
      </c>
      <c r="V1740" s="117">
        <f>IFERROR(Q1740/N1740,"0")</f>
        <v/>
      </c>
    </row>
    <row r="1741">
      <c r="A1741">
        <f>_xlfn.XLOOKUP(D1741,BN:BN,BO:BO)</f>
        <v/>
      </c>
      <c r="B1741" t="inlineStr">
        <is>
          <t>LLC</t>
        </is>
      </c>
      <c r="C1741" t="n">
        <v>229</v>
      </c>
      <c r="D1741">
        <f>_xlfn.XLOOKUP(C1741,BH:BH,BI:BI)</f>
        <v/>
      </c>
      <c r="E1741" t="n">
        <v>27048</v>
      </c>
      <c r="F1741" t="inlineStr">
        <is>
          <t>10-14 HOTEL PALACIO SANTA CLARA</t>
        </is>
      </c>
      <c r="G1741" s="234" t="n">
        <v>45910</v>
      </c>
      <c r="H1741" s="234" t="n">
        <v>45914</v>
      </c>
      <c r="I1741" t="inlineStr">
        <is>
          <t>HTL</t>
        </is>
      </c>
      <c r="J1741">
        <f>_xlfn.XLOOKUP(I1741,AS:AS,AU:AU)</f>
        <v/>
      </c>
      <c r="K1741" t="inlineStr">
        <is>
          <t>USD</t>
        </is>
      </c>
      <c r="L1741" s="238" t="n">
        <v>1758.57</v>
      </c>
      <c r="M1741">
        <f>L1741*_xlfn.XLOOKUP(K1741,AM:AM,AN:AN)</f>
        <v/>
      </c>
      <c r="N1741">
        <f>L1741*_xlfn.XLOOKUP(K1741,AM:AM,AO:AO)</f>
        <v/>
      </c>
      <c r="O1741" s="238" t="n">
        <v>163.24</v>
      </c>
      <c r="P1741">
        <f>O1741*_xlfn.XLOOKUP(K1741,AM:AM,AN:AN)</f>
        <v/>
      </c>
      <c r="Q1741">
        <f>O1741*_xlfn.XLOOKUP(K1741,AM:AM,AO:AO)</f>
        <v/>
      </c>
      <c r="R1741">
        <f>_xlfn.XLOOKUP(E1741,AF:AF,AG:AG)</f>
        <v/>
      </c>
      <c r="S1741">
        <f>_xlfn.XLOOKUP(E1741,AF:AF,AI:AI)</f>
        <v/>
      </c>
      <c r="T1741">
        <f>WEEKNUM(G1741)</f>
        <v/>
      </c>
      <c r="U1741">
        <f>YEAR(G1741)</f>
        <v/>
      </c>
      <c r="V1741" s="117">
        <f>IFERROR(Q1741/N1741,"0")</f>
        <v/>
      </c>
    </row>
    <row r="1742">
      <c r="A1742">
        <f>_xlfn.XLOOKUP(D1742,BN:BN,BO:BO)</f>
        <v/>
      </c>
      <c r="B1742" t="inlineStr">
        <is>
          <t>LLC</t>
        </is>
      </c>
      <c r="C1742" t="n">
        <v>229</v>
      </c>
      <c r="D1742">
        <f>_xlfn.XLOOKUP(C1742,BH:BH,BI:BI)</f>
        <v/>
      </c>
      <c r="E1742" t="n">
        <v>27050</v>
      </c>
      <c r="F1742" t="inlineStr">
        <is>
          <t>8-10 MARIA CRISTINA - MIGUEL BARCIA &amp; MARIA EUGENIA GARCIA MORENO</t>
        </is>
      </c>
      <c r="G1742" s="234" t="n">
        <v>45908</v>
      </c>
      <c r="H1742" s="234" t="n">
        <v>45910</v>
      </c>
      <c r="I1742" t="inlineStr">
        <is>
          <t>HTL</t>
        </is>
      </c>
      <c r="J1742">
        <f>_xlfn.XLOOKUP(I1742,AS:AS,AU:AU)</f>
        <v/>
      </c>
      <c r="K1742" t="inlineStr">
        <is>
          <t>USD</t>
        </is>
      </c>
      <c r="L1742" s="238" t="n">
        <v>4396.44</v>
      </c>
      <c r="M1742">
        <f>L1742*_xlfn.XLOOKUP(K1742,AM:AM,AN:AN)</f>
        <v/>
      </c>
      <c r="N1742">
        <f>L1742*_xlfn.XLOOKUP(K1742,AM:AM,AO:AO)</f>
        <v/>
      </c>
      <c r="O1742" s="238" t="n">
        <v>406.76</v>
      </c>
      <c r="P1742">
        <f>O1742*_xlfn.XLOOKUP(K1742,AM:AM,AN:AN)</f>
        <v/>
      </c>
      <c r="Q1742">
        <f>O1742*_xlfn.XLOOKUP(K1742,AM:AM,AO:AO)</f>
        <v/>
      </c>
      <c r="R1742">
        <f>_xlfn.XLOOKUP(E1742,AF:AF,AG:AG)</f>
        <v/>
      </c>
      <c r="S1742">
        <f>_xlfn.XLOOKUP(E1742,AF:AF,AI:AI)</f>
        <v/>
      </c>
      <c r="T1742">
        <f>WEEKNUM(G1742)</f>
        <v/>
      </c>
      <c r="U1742">
        <f>YEAR(G1742)</f>
        <v/>
      </c>
      <c r="V1742" s="117">
        <f>IFERROR(Q1742/N1742,"0")</f>
        <v/>
      </c>
    </row>
    <row r="1743">
      <c r="A1743">
        <f>_xlfn.XLOOKUP(D1743,BN:BN,BO:BO)</f>
        <v/>
      </c>
      <c r="B1743" t="inlineStr">
        <is>
          <t>LLC</t>
        </is>
      </c>
      <c r="C1743" t="n">
        <v>229</v>
      </c>
      <c r="D1743">
        <f>_xlfn.XLOOKUP(C1743,BH:BH,BI:BI)</f>
        <v/>
      </c>
      <c r="E1743" t="n">
        <v>0</v>
      </c>
      <c r="F1743" t="inlineStr">
        <is>
          <t>FEES EMISION DE BOLETOS</t>
        </is>
      </c>
      <c r="G1743" s="234" t="n">
        <v>45908</v>
      </c>
      <c r="H1743" s="234" t="n">
        <v>45910</v>
      </c>
      <c r="I1743" t="inlineStr">
        <is>
          <t>HPS</t>
        </is>
      </c>
      <c r="J1743">
        <f>_xlfn.XLOOKUP(I1743,AS:AS,AU:AU)</f>
        <v/>
      </c>
      <c r="K1743" t="inlineStr">
        <is>
          <t>USD</t>
        </is>
      </c>
      <c r="L1743" s="238" t="n">
        <v>70</v>
      </c>
      <c r="M1743">
        <f>L1743*_xlfn.XLOOKUP(K1743,AM:AM,AN:AN)</f>
        <v/>
      </c>
      <c r="N1743">
        <f>L1743*_xlfn.XLOOKUP(K1743,AM:AM,AO:AO)</f>
        <v/>
      </c>
      <c r="O1743" s="238" t="n">
        <v>70</v>
      </c>
      <c r="P1743">
        <f>O1743*_xlfn.XLOOKUP(K1743,AM:AM,AN:AN)</f>
        <v/>
      </c>
      <c r="Q1743">
        <f>O1743*_xlfn.XLOOKUP(K1743,AM:AM,AO:AO)</f>
        <v/>
      </c>
      <c r="R1743">
        <f>_xlfn.XLOOKUP(E1743,AF:AF,AG:AG)</f>
        <v/>
      </c>
      <c r="S1743">
        <f>_xlfn.XLOOKUP(E1743,AF:AF,AI:AI)</f>
        <v/>
      </c>
      <c r="T1743">
        <f>WEEKNUM(G1743)</f>
        <v/>
      </c>
      <c r="U1743">
        <f>YEAR(G1743)</f>
        <v/>
      </c>
      <c r="V1743" s="117">
        <f>IFERROR(Q1743/N1743,"0")</f>
        <v/>
      </c>
    </row>
    <row r="1744">
      <c r="A1744">
        <f>_xlfn.XLOOKUP(D1744,BN:BN,BO:BO)</f>
        <v/>
      </c>
      <c r="B1744" t="inlineStr">
        <is>
          <t>LLC</t>
        </is>
      </c>
      <c r="C1744" t="n">
        <v>229</v>
      </c>
      <c r="D1744">
        <f>_xlfn.XLOOKUP(C1744,BH:BH,BI:BI)</f>
        <v/>
      </c>
      <c r="E1744" t="n">
        <v>0</v>
      </c>
      <c r="F1744" t="inlineStr">
        <is>
          <t>FEE DE EMISION BOLETOS</t>
        </is>
      </c>
      <c r="G1744" s="234" t="n">
        <v>45904</v>
      </c>
      <c r="H1744" s="234" t="n">
        <v>45914</v>
      </c>
      <c r="I1744" t="inlineStr">
        <is>
          <t>HPS</t>
        </is>
      </c>
      <c r="J1744">
        <f>_xlfn.XLOOKUP(I1744,AS:AS,AU:AU)</f>
        <v/>
      </c>
      <c r="K1744" t="inlineStr">
        <is>
          <t>USD</t>
        </is>
      </c>
      <c r="L1744" s="238" t="n">
        <v>140</v>
      </c>
      <c r="M1744">
        <f>L1744*_xlfn.XLOOKUP(K1744,AM:AM,AN:AN)</f>
        <v/>
      </c>
      <c r="N1744">
        <f>L1744*_xlfn.XLOOKUP(K1744,AM:AM,AO:AO)</f>
        <v/>
      </c>
      <c r="O1744" s="238" t="n">
        <v>140</v>
      </c>
      <c r="P1744">
        <f>O1744*_xlfn.XLOOKUP(K1744,AM:AM,AN:AN)</f>
        <v/>
      </c>
      <c r="Q1744">
        <f>O1744*_xlfn.XLOOKUP(K1744,AM:AM,AO:AO)</f>
        <v/>
      </c>
      <c r="R1744">
        <f>_xlfn.XLOOKUP(E1744,AF:AF,AG:AG)</f>
        <v/>
      </c>
      <c r="S1744">
        <f>_xlfn.XLOOKUP(E1744,AF:AF,AI:AI)</f>
        <v/>
      </c>
      <c r="T1744">
        <f>WEEKNUM(G1744)</f>
        <v/>
      </c>
      <c r="U1744">
        <f>YEAR(G1744)</f>
        <v/>
      </c>
      <c r="V1744" s="117">
        <f>IFERROR(Q1744/N1744,"0")</f>
        <v/>
      </c>
    </row>
    <row r="1745">
      <c r="A1745">
        <f>_xlfn.XLOOKUP(D1745,BN:BN,BO:BO)</f>
        <v/>
      </c>
      <c r="B1745" t="inlineStr">
        <is>
          <t>LLC</t>
        </is>
      </c>
      <c r="C1745" t="n">
        <v>229</v>
      </c>
      <c r="D1745">
        <f>_xlfn.XLOOKUP(C1745,BH:BH,BI:BI)</f>
        <v/>
      </c>
      <c r="E1745" t="n">
        <v>27721</v>
      </c>
      <c r="F1745" t="inlineStr">
        <is>
          <t>VUELO MEX - MAD IB 2X1</t>
        </is>
      </c>
      <c r="G1745" s="234" t="n">
        <v>45903</v>
      </c>
      <c r="H1745" s="234" t="n">
        <v>45918</v>
      </c>
      <c r="I1745" t="inlineStr">
        <is>
          <t>VLO</t>
        </is>
      </c>
      <c r="J1745">
        <f>_xlfn.XLOOKUP(I1745,AS:AS,AU:AU)</f>
        <v/>
      </c>
      <c r="K1745" t="inlineStr">
        <is>
          <t>USD</t>
        </is>
      </c>
      <c r="L1745" s="238" t="n">
        <v>2442</v>
      </c>
      <c r="M1745">
        <f>L1745*_xlfn.XLOOKUP(K1745,AM:AM,AN:AN)</f>
        <v/>
      </c>
      <c r="N1745">
        <f>L1745*_xlfn.XLOOKUP(K1745,AM:AM,AO:AO)</f>
        <v/>
      </c>
      <c r="O1745" s="238" t="n">
        <v>0</v>
      </c>
      <c r="P1745">
        <f>O1745*_xlfn.XLOOKUP(K1745,AM:AM,AN:AN)</f>
        <v/>
      </c>
      <c r="Q1745">
        <f>O1745*_xlfn.XLOOKUP(K1745,AM:AM,AO:AO)</f>
        <v/>
      </c>
      <c r="R1745">
        <f>_xlfn.XLOOKUP(E1745,AF:AF,AG:AG)</f>
        <v/>
      </c>
      <c r="S1745">
        <f>_xlfn.XLOOKUP(E1745,AF:AF,AI:AI)</f>
        <v/>
      </c>
      <c r="T1745">
        <f>WEEKNUM(G1745)</f>
        <v/>
      </c>
      <c r="U1745">
        <f>YEAR(G1745)</f>
        <v/>
      </c>
      <c r="V1745" s="117">
        <f>IFERROR(Q1745/N1745,"0")</f>
        <v/>
      </c>
    </row>
    <row r="1746">
      <c r="A1746">
        <f>_xlfn.XLOOKUP(D1746,BN:BN,BO:BO)</f>
        <v/>
      </c>
      <c r="B1746" t="inlineStr">
        <is>
          <t>LLC</t>
        </is>
      </c>
      <c r="C1746" t="n">
        <v>229</v>
      </c>
      <c r="D1746">
        <f>_xlfn.XLOOKUP(C1746,BH:BH,BI:BI)</f>
        <v/>
      </c>
      <c r="E1746" t="n">
        <v>27721</v>
      </c>
      <c r="F1746" t="inlineStr">
        <is>
          <t>VUELO MEX - MAD IB 2X1</t>
        </is>
      </c>
      <c r="G1746" s="234" t="n">
        <v>45903</v>
      </c>
      <c r="H1746" s="234" t="n">
        <v>45918</v>
      </c>
      <c r="I1746" t="inlineStr">
        <is>
          <t>VLO</t>
        </is>
      </c>
      <c r="J1746">
        <f>_xlfn.XLOOKUP(I1746,AS:AS,AU:AU)</f>
        <v/>
      </c>
      <c r="K1746" t="inlineStr">
        <is>
          <t>USD</t>
        </is>
      </c>
      <c r="L1746" s="238" t="n">
        <v>2442</v>
      </c>
      <c r="M1746">
        <f>L1746*_xlfn.XLOOKUP(K1746,AM:AM,AN:AN)</f>
        <v/>
      </c>
      <c r="N1746">
        <f>L1746*_xlfn.XLOOKUP(K1746,AM:AM,AO:AO)</f>
        <v/>
      </c>
      <c r="O1746" s="238" t="n">
        <v>0</v>
      </c>
      <c r="P1746">
        <f>O1746*_xlfn.XLOOKUP(K1746,AM:AM,AN:AN)</f>
        <v/>
      </c>
      <c r="Q1746">
        <f>O1746*_xlfn.XLOOKUP(K1746,AM:AM,AO:AO)</f>
        <v/>
      </c>
      <c r="R1746">
        <f>_xlfn.XLOOKUP(E1746,AF:AF,AG:AG)</f>
        <v/>
      </c>
      <c r="S1746">
        <f>_xlfn.XLOOKUP(E1746,AF:AF,AI:AI)</f>
        <v/>
      </c>
      <c r="T1746">
        <f>WEEKNUM(G1746)</f>
        <v/>
      </c>
      <c r="U1746">
        <f>YEAR(G1746)</f>
        <v/>
      </c>
      <c r="V1746" s="117">
        <f>IFERROR(Q1746/N1746,"0")</f>
        <v/>
      </c>
    </row>
    <row r="1747">
      <c r="A1747">
        <f>_xlfn.XLOOKUP(D1747,BN:BN,BO:BO)</f>
        <v/>
      </c>
      <c r="B1747" t="inlineStr">
        <is>
          <t>LLC</t>
        </is>
      </c>
      <c r="C1747" t="n">
        <v>229</v>
      </c>
      <c r="D1747">
        <f>_xlfn.XLOOKUP(C1747,BH:BH,BI:BI)</f>
        <v/>
      </c>
      <c r="E1747" t="n">
        <v>25363</v>
      </c>
      <c r="F1747" t="inlineStr">
        <is>
          <t>VILLA MAGNA 17-18 SEPT</t>
        </is>
      </c>
      <c r="G1747" s="234" t="n">
        <v>45917</v>
      </c>
      <c r="H1747" s="234" t="n">
        <v>45918</v>
      </c>
      <c r="I1747" t="inlineStr">
        <is>
          <t>HTL</t>
        </is>
      </c>
      <c r="J1747">
        <f>_xlfn.XLOOKUP(I1747,AS:AS,AU:AU)</f>
        <v/>
      </c>
      <c r="K1747" t="inlineStr">
        <is>
          <t>USD</t>
        </is>
      </c>
      <c r="L1747" s="238" t="n">
        <v>1855.16</v>
      </c>
      <c r="M1747">
        <f>L1747*_xlfn.XLOOKUP(K1747,AM:AM,AN:AN)</f>
        <v/>
      </c>
      <c r="N1747">
        <f>L1747*_xlfn.XLOOKUP(K1747,AM:AM,AO:AO)</f>
        <v/>
      </c>
      <c r="O1747" s="238" t="n">
        <v>225.95</v>
      </c>
      <c r="P1747">
        <f>O1747*_xlfn.XLOOKUP(K1747,AM:AM,AN:AN)</f>
        <v/>
      </c>
      <c r="Q1747">
        <f>O1747*_xlfn.XLOOKUP(K1747,AM:AM,AO:AO)</f>
        <v/>
      </c>
      <c r="R1747">
        <f>_xlfn.XLOOKUP(E1747,AF:AF,AG:AG)</f>
        <v/>
      </c>
      <c r="S1747">
        <f>_xlfn.XLOOKUP(E1747,AF:AF,AI:AI)</f>
        <v/>
      </c>
      <c r="T1747">
        <f>WEEKNUM(G1747)</f>
        <v/>
      </c>
      <c r="U1747">
        <f>YEAR(G1747)</f>
        <v/>
      </c>
      <c r="V1747" s="117">
        <f>IFERROR(Q1747/N1747,"0")</f>
        <v/>
      </c>
    </row>
    <row r="1748">
      <c r="A1748">
        <f>_xlfn.XLOOKUP(D1748,BN:BN,BO:BO)</f>
        <v/>
      </c>
      <c r="B1748" t="inlineStr">
        <is>
          <t>LLC</t>
        </is>
      </c>
      <c r="C1748" t="n">
        <v>229</v>
      </c>
      <c r="D1748">
        <f>_xlfn.XLOOKUP(C1748,BH:BH,BI:BI)</f>
        <v/>
      </c>
      <c r="E1748" t="n">
        <v>30687</v>
      </c>
      <c r="F1748" t="inlineStr">
        <is>
          <t xml:space="preserve">5-6 ABADIA </t>
        </is>
      </c>
      <c r="G1748" s="234" t="n">
        <v>45905</v>
      </c>
      <c r="H1748" s="234" t="n">
        <v>45906</v>
      </c>
      <c r="I1748" t="inlineStr">
        <is>
          <t>HTL</t>
        </is>
      </c>
      <c r="J1748">
        <f>_xlfn.XLOOKUP(I1748,AS:AS,AU:AU)</f>
        <v/>
      </c>
      <c r="K1748" t="inlineStr">
        <is>
          <t>USD</t>
        </is>
      </c>
      <c r="L1748" s="238" t="n">
        <v>2792</v>
      </c>
      <c r="M1748">
        <f>L1748*_xlfn.XLOOKUP(K1748,AM:AM,AN:AN)</f>
        <v/>
      </c>
      <c r="N1748">
        <f>L1748*_xlfn.XLOOKUP(K1748,AM:AM,AO:AO)</f>
        <v/>
      </c>
      <c r="O1748" s="238" t="n">
        <v>226.82</v>
      </c>
      <c r="P1748">
        <f>O1748*_xlfn.XLOOKUP(K1748,AM:AM,AN:AN)</f>
        <v/>
      </c>
      <c r="Q1748">
        <f>O1748*_xlfn.XLOOKUP(K1748,AM:AM,AO:AO)</f>
        <v/>
      </c>
      <c r="R1748">
        <f>_xlfn.XLOOKUP(E1748,AF:AF,AG:AG)</f>
        <v/>
      </c>
      <c r="S1748">
        <f>_xlfn.XLOOKUP(E1748,AF:AF,AI:AI)</f>
        <v/>
      </c>
      <c r="T1748">
        <f>WEEKNUM(G1748)</f>
        <v/>
      </c>
      <c r="U1748">
        <f>YEAR(G1748)</f>
        <v/>
      </c>
      <c r="V1748" s="117">
        <f>IFERROR(Q1748/N1748,"0")</f>
        <v/>
      </c>
    </row>
    <row r="1749">
      <c r="A1749">
        <f>_xlfn.XLOOKUP(D1749,BN:BN,BO:BO)</f>
        <v/>
      </c>
      <c r="B1749" t="inlineStr">
        <is>
          <t>LLC</t>
        </is>
      </c>
      <c r="C1749" t="n">
        <v>230</v>
      </c>
      <c r="D1749">
        <f>_xlfn.XLOOKUP(C1749,BH:BH,BI:BI)</f>
        <v/>
      </c>
      <c r="E1749" t="n">
        <v>27051</v>
      </c>
      <c r="F1749" t="inlineStr">
        <is>
          <t>Hospedaje en Zicatela</t>
        </is>
      </c>
      <c r="G1749" s="234" t="n">
        <v>45751</v>
      </c>
      <c r="H1749" s="234" t="n">
        <v>45753</v>
      </c>
      <c r="I1749" t="inlineStr">
        <is>
          <t>HTL</t>
        </is>
      </c>
      <c r="J1749">
        <f>_xlfn.XLOOKUP(I1749,AS:AS,AU:AU)</f>
        <v/>
      </c>
      <c r="K1749" t="inlineStr">
        <is>
          <t>USD</t>
        </is>
      </c>
      <c r="L1749" s="238" t="n">
        <v>707.47</v>
      </c>
      <c r="M1749">
        <f>L1749*_xlfn.XLOOKUP(K1749,AM:AM,AN:AN)</f>
        <v/>
      </c>
      <c r="N1749">
        <f>L1749*_xlfn.XLOOKUP(K1749,AM:AM,AO:AO)</f>
        <v/>
      </c>
      <c r="O1749" s="238" t="n">
        <v>64.31</v>
      </c>
      <c r="P1749">
        <f>O1749*_xlfn.XLOOKUP(K1749,AM:AM,AN:AN)</f>
        <v/>
      </c>
      <c r="Q1749">
        <f>O1749*_xlfn.XLOOKUP(K1749,AM:AM,AO:AO)</f>
        <v/>
      </c>
      <c r="R1749">
        <f>_xlfn.XLOOKUP(E1749,AF:AF,AG:AG)</f>
        <v/>
      </c>
      <c r="S1749">
        <f>_xlfn.XLOOKUP(E1749,AF:AF,AI:AI)</f>
        <v/>
      </c>
      <c r="T1749">
        <f>WEEKNUM(G1749)</f>
        <v/>
      </c>
      <c r="U1749">
        <f>YEAR(G1749)</f>
        <v/>
      </c>
      <c r="V1749" s="117">
        <f>IFERROR(Q1749/N1749,"0")</f>
        <v/>
      </c>
    </row>
    <row r="1750">
      <c r="A1750">
        <f>_xlfn.XLOOKUP(D1750,BN:BN,BO:BO)</f>
        <v/>
      </c>
      <c r="B1750" t="inlineStr">
        <is>
          <t>LLC</t>
        </is>
      </c>
      <c r="C1750" t="n">
        <v>232</v>
      </c>
      <c r="D1750">
        <f>_xlfn.XLOOKUP(C1750,BH:BH,BI:BI)</f>
        <v/>
      </c>
      <c r="E1750" t="n">
        <v>25362</v>
      </c>
      <c r="F1750" t="inlineStr">
        <is>
          <t>HOSPEDAJE</t>
        </is>
      </c>
      <c r="G1750" s="234" t="n">
        <v>45713</v>
      </c>
      <c r="H1750" s="234" t="n">
        <v>45714</v>
      </c>
      <c r="I1750" t="inlineStr">
        <is>
          <t>HTL</t>
        </is>
      </c>
      <c r="J1750">
        <f>_xlfn.XLOOKUP(I1750,AS:AS,AU:AU)</f>
        <v/>
      </c>
      <c r="K1750" t="inlineStr">
        <is>
          <t>MXN</t>
        </is>
      </c>
      <c r="L1750" s="238" t="n">
        <v>51558.95</v>
      </c>
      <c r="M1750">
        <f>L1750*_xlfn.XLOOKUP(K1750,AM:AM,AN:AN)</f>
        <v/>
      </c>
      <c r="N1750">
        <f>L1750*_xlfn.XLOOKUP(K1750,AM:AM,AO:AO)</f>
        <v/>
      </c>
      <c r="O1750" s="238" t="n">
        <v>3552</v>
      </c>
      <c r="P1750">
        <f>O1750*_xlfn.XLOOKUP(K1750,AM:AM,AN:AN)</f>
        <v/>
      </c>
      <c r="Q1750">
        <f>O1750*_xlfn.XLOOKUP(K1750,AM:AM,AO:AO)</f>
        <v/>
      </c>
      <c r="R1750">
        <f>_xlfn.XLOOKUP(E1750,AF:AF,AG:AG)</f>
        <v/>
      </c>
      <c r="S1750">
        <f>_xlfn.XLOOKUP(E1750,AF:AF,AI:AI)</f>
        <v/>
      </c>
      <c r="T1750">
        <f>WEEKNUM(G1750)</f>
        <v/>
      </c>
      <c r="U1750">
        <f>YEAR(G1750)</f>
        <v/>
      </c>
      <c r="V1750" s="117">
        <f>IFERROR(Q1750/N1750,"0")</f>
        <v/>
      </c>
    </row>
    <row r="1751">
      <c r="A1751">
        <f>_xlfn.XLOOKUP(D1751,BN:BN,BO:BO)</f>
        <v/>
      </c>
      <c r="B1751" t="inlineStr">
        <is>
          <t>LLC</t>
        </is>
      </c>
      <c r="C1751" t="n">
        <v>235</v>
      </c>
      <c r="D1751">
        <f>_xlfn.XLOOKUP(C1751,BH:BH,BI:BI)</f>
        <v/>
      </c>
      <c r="E1751" t="n">
        <v>27083</v>
      </c>
      <c r="F1751" t="inlineStr">
        <is>
          <t>Registro de comisión</t>
        </is>
      </c>
      <c r="G1751" s="234" t="n">
        <v>45708</v>
      </c>
      <c r="H1751" s="234" t="n">
        <v>45708</v>
      </c>
      <c r="I1751" t="inlineStr">
        <is>
          <t>HTL</t>
        </is>
      </c>
      <c r="J1751">
        <f>_xlfn.XLOOKUP(I1751,AS:AS,AU:AU)</f>
        <v/>
      </c>
      <c r="K1751" t="inlineStr">
        <is>
          <t>USD</t>
        </is>
      </c>
      <c r="L1751" s="238" t="n">
        <v>192.8</v>
      </c>
      <c r="M1751">
        <f>L1751*_xlfn.XLOOKUP(K1751,AM:AM,AN:AN)</f>
        <v/>
      </c>
      <c r="N1751">
        <f>L1751*_xlfn.XLOOKUP(K1751,AM:AM,AO:AO)</f>
        <v/>
      </c>
      <c r="O1751" s="238" t="n">
        <v>181.23</v>
      </c>
      <c r="P1751">
        <f>O1751*_xlfn.XLOOKUP(K1751,AM:AM,AN:AN)</f>
        <v/>
      </c>
      <c r="Q1751">
        <f>O1751*_xlfn.XLOOKUP(K1751,AM:AM,AO:AO)</f>
        <v/>
      </c>
      <c r="R1751">
        <f>_xlfn.XLOOKUP(E1751,AF:AF,AG:AG)</f>
        <v/>
      </c>
      <c r="S1751">
        <f>_xlfn.XLOOKUP(E1751,AF:AF,AI:AI)</f>
        <v/>
      </c>
      <c r="T1751">
        <f>WEEKNUM(G1751)</f>
        <v/>
      </c>
      <c r="U1751">
        <f>YEAR(G1751)</f>
        <v/>
      </c>
      <c r="V1751" s="117">
        <f>IFERROR(Q1751/N1751,"0")</f>
        <v/>
      </c>
    </row>
    <row r="1752">
      <c r="A1752">
        <f>_xlfn.XLOOKUP(D1752,BN:BN,BO:BO)</f>
        <v/>
      </c>
      <c r="B1752" t="inlineStr">
        <is>
          <t>LLC</t>
        </is>
      </c>
      <c r="C1752" t="n">
        <v>235</v>
      </c>
      <c r="D1752">
        <f>_xlfn.XLOOKUP(C1752,BH:BH,BI:BI)</f>
        <v/>
      </c>
      <c r="E1752" t="n">
        <v>27083</v>
      </c>
      <c r="F1752" t="inlineStr">
        <is>
          <t>Hospedaje en L'Auberge</t>
        </is>
      </c>
      <c r="G1752" s="234" t="n">
        <v>45708</v>
      </c>
      <c r="H1752" s="234" t="n">
        <v>45708</v>
      </c>
      <c r="I1752" t="inlineStr">
        <is>
          <t>HTL</t>
        </is>
      </c>
      <c r="J1752">
        <f>_xlfn.XLOOKUP(I1752,AS:AS,AU:AU)</f>
        <v/>
      </c>
      <c r="K1752" t="inlineStr">
        <is>
          <t>USD</t>
        </is>
      </c>
      <c r="L1752" s="238" t="n">
        <v>1928</v>
      </c>
      <c r="M1752">
        <f>L1752*_xlfn.XLOOKUP(K1752,AM:AM,AN:AN)</f>
        <v/>
      </c>
      <c r="N1752">
        <f>L1752*_xlfn.XLOOKUP(K1752,AM:AM,AO:AO)</f>
        <v/>
      </c>
      <c r="O1752" s="238" t="n">
        <v>0</v>
      </c>
      <c r="P1752">
        <f>O1752*_xlfn.XLOOKUP(K1752,AM:AM,AN:AN)</f>
        <v/>
      </c>
      <c r="Q1752">
        <f>O1752*_xlfn.XLOOKUP(K1752,AM:AM,AO:AO)</f>
        <v/>
      </c>
      <c r="R1752">
        <f>_xlfn.XLOOKUP(E1752,AF:AF,AG:AG)</f>
        <v/>
      </c>
      <c r="S1752">
        <f>_xlfn.XLOOKUP(E1752,AF:AF,AI:AI)</f>
        <v/>
      </c>
      <c r="T1752">
        <f>WEEKNUM(G1752)</f>
        <v/>
      </c>
      <c r="U1752">
        <f>YEAR(G1752)</f>
        <v/>
      </c>
      <c r="V1752" s="117">
        <f>IFERROR(Q1752/N1752,"0")</f>
        <v/>
      </c>
    </row>
    <row r="1753">
      <c r="A1753">
        <f>_xlfn.XLOOKUP(D1753,BN:BN,BO:BO)</f>
        <v/>
      </c>
      <c r="B1753" t="inlineStr">
        <is>
          <t>LLC</t>
        </is>
      </c>
      <c r="C1753" t="n">
        <v>236</v>
      </c>
      <c r="D1753">
        <f>_xlfn.XLOOKUP(C1753,BH:BH,BI:BI)</f>
        <v/>
      </c>
      <c r="E1753" t="n">
        <v>27084</v>
      </c>
      <c r="F1753" t="inlineStr">
        <is>
          <t>Registro de comisión</t>
        </is>
      </c>
      <c r="G1753" s="234" t="n">
        <v>45659</v>
      </c>
      <c r="H1753" s="234" t="n">
        <v>45674</v>
      </c>
      <c r="I1753" t="inlineStr">
        <is>
          <t>HTL</t>
        </is>
      </c>
      <c r="J1753">
        <f>_xlfn.XLOOKUP(I1753,AS:AS,AU:AU)</f>
        <v/>
      </c>
      <c r="K1753" t="inlineStr">
        <is>
          <t>USD</t>
        </is>
      </c>
      <c r="L1753" s="238" t="n">
        <v>279</v>
      </c>
      <c r="M1753">
        <f>L1753*_xlfn.XLOOKUP(K1753,AM:AM,AN:AN)</f>
        <v/>
      </c>
      <c r="N1753">
        <f>L1753*_xlfn.XLOOKUP(K1753,AM:AM,AO:AO)</f>
        <v/>
      </c>
      <c r="O1753" s="238" t="n">
        <v>262.26</v>
      </c>
      <c r="P1753">
        <f>O1753*_xlfn.XLOOKUP(K1753,AM:AM,AN:AN)</f>
        <v/>
      </c>
      <c r="Q1753">
        <f>O1753*_xlfn.XLOOKUP(K1753,AM:AM,AO:AO)</f>
        <v/>
      </c>
      <c r="R1753">
        <f>_xlfn.XLOOKUP(E1753,AF:AF,AG:AG)</f>
        <v/>
      </c>
      <c r="S1753">
        <f>_xlfn.XLOOKUP(E1753,AF:AF,AI:AI)</f>
        <v/>
      </c>
      <c r="T1753">
        <f>WEEKNUM(G1753)</f>
        <v/>
      </c>
      <c r="U1753">
        <f>YEAR(G1753)</f>
        <v/>
      </c>
      <c r="V1753" s="117">
        <f>IFERROR(Q1753/N1753,"0")</f>
        <v/>
      </c>
    </row>
    <row r="1754">
      <c r="A1754">
        <f>_xlfn.XLOOKUP(D1754,BN:BN,BO:BO)</f>
        <v/>
      </c>
      <c r="B1754" t="inlineStr">
        <is>
          <t>LLC</t>
        </is>
      </c>
      <c r="C1754" t="n">
        <v>236</v>
      </c>
      <c r="D1754">
        <f>_xlfn.XLOOKUP(C1754,BH:BH,BI:BI)</f>
        <v/>
      </c>
      <c r="E1754" t="n">
        <v>27084</v>
      </c>
      <c r="F1754" t="inlineStr">
        <is>
          <t>Registro de comisión</t>
        </is>
      </c>
      <c r="G1754" s="234" t="n">
        <v>45659</v>
      </c>
      <c r="H1754" s="234" t="n">
        <v>45674</v>
      </c>
      <c r="I1754" t="inlineStr">
        <is>
          <t>HTL</t>
        </is>
      </c>
      <c r="J1754">
        <f>_xlfn.XLOOKUP(I1754,AS:AS,AU:AU)</f>
        <v/>
      </c>
      <c r="K1754" t="inlineStr">
        <is>
          <t>USD</t>
        </is>
      </c>
      <c r="L1754" s="238" t="n">
        <v>931.8</v>
      </c>
      <c r="M1754">
        <f>L1754*_xlfn.XLOOKUP(K1754,AM:AM,AN:AN)</f>
        <v/>
      </c>
      <c r="N1754">
        <f>L1754*_xlfn.XLOOKUP(K1754,AM:AM,AO:AO)</f>
        <v/>
      </c>
      <c r="O1754" s="238" t="n">
        <v>875.89</v>
      </c>
      <c r="P1754">
        <f>O1754*_xlfn.XLOOKUP(K1754,AM:AM,AN:AN)</f>
        <v/>
      </c>
      <c r="Q1754">
        <f>O1754*_xlfn.XLOOKUP(K1754,AM:AM,AO:AO)</f>
        <v/>
      </c>
      <c r="R1754">
        <f>_xlfn.XLOOKUP(E1754,AF:AF,AG:AG)</f>
        <v/>
      </c>
      <c r="S1754">
        <f>_xlfn.XLOOKUP(E1754,AF:AF,AI:AI)</f>
        <v/>
      </c>
      <c r="T1754">
        <f>WEEKNUM(G1754)</f>
        <v/>
      </c>
      <c r="U1754">
        <f>YEAR(G1754)</f>
        <v/>
      </c>
      <c r="V1754" s="117">
        <f>IFERROR(Q1754/N1754,"0")</f>
        <v/>
      </c>
    </row>
    <row r="1755">
      <c r="A1755">
        <f>_xlfn.XLOOKUP(D1755,BN:BN,BO:BO)</f>
        <v/>
      </c>
      <c r="B1755" t="inlineStr">
        <is>
          <t>LLC</t>
        </is>
      </c>
      <c r="C1755" t="n">
        <v>236</v>
      </c>
      <c r="D1755">
        <f>_xlfn.XLOOKUP(C1755,BH:BH,BI:BI)</f>
        <v/>
      </c>
      <c r="E1755" t="n">
        <v>27084</v>
      </c>
      <c r="F1755" t="inlineStr">
        <is>
          <t>Hospedaje</t>
        </is>
      </c>
      <c r="G1755" s="234" t="n">
        <v>45659</v>
      </c>
      <c r="H1755" s="234" t="n">
        <v>45674</v>
      </c>
      <c r="I1755" t="inlineStr">
        <is>
          <t>HTL</t>
        </is>
      </c>
      <c r="J1755">
        <f>_xlfn.XLOOKUP(I1755,AS:AS,AU:AU)</f>
        <v/>
      </c>
      <c r="K1755" t="inlineStr">
        <is>
          <t>USD</t>
        </is>
      </c>
      <c r="L1755" s="238" t="n">
        <v>12108</v>
      </c>
      <c r="M1755">
        <f>L1755*_xlfn.XLOOKUP(K1755,AM:AM,AN:AN)</f>
        <v/>
      </c>
      <c r="N1755">
        <f>L1755*_xlfn.XLOOKUP(K1755,AM:AM,AO:AO)</f>
        <v/>
      </c>
      <c r="O1755" s="238" t="n">
        <v>0</v>
      </c>
      <c r="P1755">
        <f>O1755*_xlfn.XLOOKUP(K1755,AM:AM,AN:AN)</f>
        <v/>
      </c>
      <c r="Q1755">
        <f>O1755*_xlfn.XLOOKUP(K1755,AM:AM,AO:AO)</f>
        <v/>
      </c>
      <c r="R1755">
        <f>_xlfn.XLOOKUP(E1755,AF:AF,AG:AG)</f>
        <v/>
      </c>
      <c r="S1755">
        <f>_xlfn.XLOOKUP(E1755,AF:AF,AI:AI)</f>
        <v/>
      </c>
      <c r="T1755">
        <f>WEEKNUM(G1755)</f>
        <v/>
      </c>
      <c r="U1755">
        <f>YEAR(G1755)</f>
        <v/>
      </c>
      <c r="V1755" s="117">
        <f>IFERROR(Q1755/N1755,"0")</f>
        <v/>
      </c>
    </row>
    <row r="1756">
      <c r="A1756">
        <f>_xlfn.XLOOKUP(D1756,BN:BN,BO:BO)</f>
        <v/>
      </c>
      <c r="B1756" t="inlineStr">
        <is>
          <t>LLC</t>
        </is>
      </c>
      <c r="C1756" t="n">
        <v>237</v>
      </c>
      <c r="D1756">
        <f>_xlfn.XLOOKUP(C1756,BH:BH,BI:BI)</f>
        <v/>
      </c>
      <c r="E1756" t="n">
        <v>27085</v>
      </c>
      <c r="F1756" t="inlineStr">
        <is>
          <t xml:space="preserve">Hospedaje </t>
        </is>
      </c>
      <c r="G1756" s="234" t="n">
        <v>45697</v>
      </c>
      <c r="H1756" s="234" t="n">
        <v>45697</v>
      </c>
      <c r="I1756" t="inlineStr">
        <is>
          <t>HTL</t>
        </is>
      </c>
      <c r="J1756">
        <f>_xlfn.XLOOKUP(I1756,AS:AS,AU:AU)</f>
        <v/>
      </c>
      <c r="K1756" t="inlineStr">
        <is>
          <t>EUR</t>
        </is>
      </c>
      <c r="L1756" s="238" t="n">
        <v>4100</v>
      </c>
      <c r="M1756">
        <f>L1756*_xlfn.XLOOKUP(K1756,AM:AM,AN:AN)</f>
        <v/>
      </c>
      <c r="N1756">
        <f>L1756*_xlfn.XLOOKUP(K1756,AM:AM,AO:AO)</f>
        <v/>
      </c>
      <c r="O1756" s="238" t="n">
        <v>707.65</v>
      </c>
      <c r="P1756">
        <f>O1756*_xlfn.XLOOKUP(K1756,AM:AM,AN:AN)</f>
        <v/>
      </c>
      <c r="Q1756">
        <f>O1756*_xlfn.XLOOKUP(K1756,AM:AM,AO:AO)</f>
        <v/>
      </c>
      <c r="R1756">
        <f>_xlfn.XLOOKUP(E1756,AF:AF,AG:AG)</f>
        <v/>
      </c>
      <c r="S1756">
        <f>_xlfn.XLOOKUP(E1756,AF:AF,AI:AI)</f>
        <v/>
      </c>
      <c r="T1756">
        <f>WEEKNUM(G1756)</f>
        <v/>
      </c>
      <c r="U1756">
        <f>YEAR(G1756)</f>
        <v/>
      </c>
      <c r="V1756" s="117">
        <f>IFERROR(Q1756/N1756,"0")</f>
        <v/>
      </c>
    </row>
    <row r="1757">
      <c r="A1757">
        <f>_xlfn.XLOOKUP(D1757,BN:BN,BO:BO)</f>
        <v/>
      </c>
      <c r="B1757" t="inlineStr">
        <is>
          <t>LLC</t>
        </is>
      </c>
      <c r="C1757" t="n">
        <v>238</v>
      </c>
      <c r="D1757">
        <f>_xlfn.XLOOKUP(C1757,BH:BH,BI:BI)</f>
        <v/>
      </c>
      <c r="E1757" t="n">
        <v>27086</v>
      </c>
      <c r="F1757" t="inlineStr">
        <is>
          <t>Crucero</t>
        </is>
      </c>
      <c r="G1757" s="234" t="n">
        <v>45872</v>
      </c>
      <c r="H1757" s="234" t="n">
        <v>45879</v>
      </c>
      <c r="I1757" t="inlineStr">
        <is>
          <t>CRC</t>
        </is>
      </c>
      <c r="J1757">
        <f>_xlfn.XLOOKUP(I1757,AS:AS,AU:AU)</f>
        <v/>
      </c>
      <c r="K1757" t="inlineStr">
        <is>
          <t>USD</t>
        </is>
      </c>
      <c r="L1757" s="238" t="n">
        <v>102200</v>
      </c>
      <c r="M1757">
        <f>L1757*_xlfn.XLOOKUP(K1757,AM:AM,AN:AN)</f>
        <v/>
      </c>
      <c r="N1757">
        <f>L1757*_xlfn.XLOOKUP(K1757,AM:AM,AO:AO)</f>
        <v/>
      </c>
      <c r="O1757" s="238" t="n">
        <v>15330</v>
      </c>
      <c r="P1757">
        <f>O1757*_xlfn.XLOOKUP(K1757,AM:AM,AN:AN)</f>
        <v/>
      </c>
      <c r="Q1757">
        <f>O1757*_xlfn.XLOOKUP(K1757,AM:AM,AO:AO)</f>
        <v/>
      </c>
      <c r="R1757">
        <f>_xlfn.XLOOKUP(E1757,AF:AF,AG:AG)</f>
        <v/>
      </c>
      <c r="S1757">
        <f>_xlfn.XLOOKUP(E1757,AF:AF,AI:AI)</f>
        <v/>
      </c>
      <c r="T1757">
        <f>WEEKNUM(G1757)</f>
        <v/>
      </c>
      <c r="U1757">
        <f>YEAR(G1757)</f>
        <v/>
      </c>
      <c r="V1757" s="117">
        <f>IFERROR(Q1757/N1757,"0")</f>
        <v/>
      </c>
    </row>
    <row r="1758">
      <c r="A1758">
        <f>_xlfn.XLOOKUP(D1758,BN:BN,BO:BO)</f>
        <v/>
      </c>
      <c r="B1758" t="inlineStr">
        <is>
          <t>LLC</t>
        </is>
      </c>
      <c r="C1758" t="n">
        <v>238</v>
      </c>
      <c r="D1758">
        <f>_xlfn.XLOOKUP(C1758,BH:BH,BI:BI)</f>
        <v/>
      </c>
      <c r="E1758" t="n">
        <v>29760</v>
      </c>
      <c r="F1758" t="inlineStr">
        <is>
          <t>Hospedaje en Montenegro</t>
        </is>
      </c>
      <c r="G1758" s="234" t="n">
        <v>45872</v>
      </c>
      <c r="H1758" s="234" t="n">
        <v>45879</v>
      </c>
      <c r="I1758" t="inlineStr">
        <is>
          <t>HTL</t>
        </is>
      </c>
      <c r="J1758">
        <f>_xlfn.XLOOKUP(I1758,AS:AS,AU:AU)</f>
        <v/>
      </c>
      <c r="K1758" t="inlineStr">
        <is>
          <t>USD</t>
        </is>
      </c>
      <c r="L1758" s="238" t="n">
        <v>11623.98</v>
      </c>
      <c r="M1758">
        <f>L1758*_xlfn.XLOOKUP(K1758,AM:AM,AN:AN)</f>
        <v/>
      </c>
      <c r="N1758">
        <f>L1758*_xlfn.XLOOKUP(K1758,AM:AM,AO:AO)</f>
        <v/>
      </c>
      <c r="O1758" s="238" t="n">
        <v>1496.97</v>
      </c>
      <c r="P1758">
        <f>O1758*_xlfn.XLOOKUP(K1758,AM:AM,AN:AN)</f>
        <v/>
      </c>
      <c r="Q1758">
        <f>O1758*_xlfn.XLOOKUP(K1758,AM:AM,AO:AO)</f>
        <v/>
      </c>
      <c r="R1758">
        <f>_xlfn.XLOOKUP(E1758,AF:AF,AG:AG)</f>
        <v/>
      </c>
      <c r="S1758">
        <f>_xlfn.XLOOKUP(E1758,AF:AF,AI:AI)</f>
        <v/>
      </c>
      <c r="T1758">
        <f>WEEKNUM(G1758)</f>
        <v/>
      </c>
      <c r="U1758">
        <f>YEAR(G1758)</f>
        <v/>
      </c>
      <c r="V1758" s="117">
        <f>IFERROR(Q1758/N1758,"0")</f>
        <v/>
      </c>
    </row>
    <row r="1759">
      <c r="A1759">
        <f>_xlfn.XLOOKUP(D1759,BN:BN,BO:BO)</f>
        <v/>
      </c>
      <c r="B1759" t="inlineStr">
        <is>
          <t>LLC</t>
        </is>
      </c>
      <c r="C1759" t="n">
        <v>238</v>
      </c>
      <c r="D1759">
        <f>_xlfn.XLOOKUP(C1759,BH:BH,BI:BI)</f>
        <v/>
      </c>
      <c r="E1759" t="n">
        <v>29496</v>
      </c>
      <c r="F1759" t="inlineStr">
        <is>
          <t>Hospedaje en Montecarlo</t>
        </is>
      </c>
      <c r="G1759" s="234" t="n">
        <v>45872</v>
      </c>
      <c r="H1759" s="234" t="n">
        <v>45879</v>
      </c>
      <c r="I1759" t="inlineStr">
        <is>
          <t>HTL</t>
        </is>
      </c>
      <c r="J1759">
        <f>_xlfn.XLOOKUP(I1759,AS:AS,AU:AU)</f>
        <v/>
      </c>
      <c r="K1759" t="inlineStr">
        <is>
          <t>USD</t>
        </is>
      </c>
      <c r="L1759" s="238" t="n">
        <v>3810.28</v>
      </c>
      <c r="M1759">
        <f>L1759*_xlfn.XLOOKUP(K1759,AM:AM,AN:AN)</f>
        <v/>
      </c>
      <c r="N1759">
        <f>L1759*_xlfn.XLOOKUP(K1759,AM:AM,AO:AO)</f>
        <v/>
      </c>
      <c r="O1759" s="238" t="n">
        <v>954.9</v>
      </c>
      <c r="P1759">
        <f>O1759*_xlfn.XLOOKUP(K1759,AM:AM,AN:AN)</f>
        <v/>
      </c>
      <c r="Q1759">
        <f>O1759*_xlfn.XLOOKUP(K1759,AM:AM,AO:AO)</f>
        <v/>
      </c>
      <c r="R1759">
        <f>_xlfn.XLOOKUP(E1759,AF:AF,AG:AG)</f>
        <v/>
      </c>
      <c r="S1759">
        <f>_xlfn.XLOOKUP(E1759,AF:AF,AI:AI)</f>
        <v/>
      </c>
      <c r="T1759">
        <f>WEEKNUM(G1759)</f>
        <v/>
      </c>
      <c r="U1759">
        <f>YEAR(G1759)</f>
        <v/>
      </c>
      <c r="V1759" s="117">
        <f>IFERROR(Q1759/N1759,"0")</f>
        <v/>
      </c>
    </row>
    <row r="1760">
      <c r="A1760">
        <f>_xlfn.XLOOKUP(D1760,BN:BN,BO:BO)</f>
        <v/>
      </c>
      <c r="B1760" t="inlineStr">
        <is>
          <t>LLC</t>
        </is>
      </c>
      <c r="C1760" t="n">
        <v>238</v>
      </c>
      <c r="D1760">
        <f>_xlfn.XLOOKUP(C1760,BH:BH,BI:BI)</f>
        <v/>
      </c>
      <c r="E1760" t="n">
        <v>29496</v>
      </c>
      <c r="F1760" t="inlineStr">
        <is>
          <t>Hospedaje en Monte Carlo</t>
        </is>
      </c>
      <c r="G1760" s="234" t="n">
        <v>45872</v>
      </c>
      <c r="H1760" s="234" t="n">
        <v>45879</v>
      </c>
      <c r="I1760" t="inlineStr">
        <is>
          <t>HTL</t>
        </is>
      </c>
      <c r="J1760">
        <f>_xlfn.XLOOKUP(I1760,AS:AS,AU:AU)</f>
        <v/>
      </c>
      <c r="K1760" t="inlineStr">
        <is>
          <t>USD</t>
        </is>
      </c>
      <c r="L1760" s="238" t="n">
        <v>3810.28</v>
      </c>
      <c r="M1760">
        <f>L1760*_xlfn.XLOOKUP(K1760,AM:AM,AN:AN)</f>
        <v/>
      </c>
      <c r="N1760">
        <f>L1760*_xlfn.XLOOKUP(K1760,AM:AM,AO:AO)</f>
        <v/>
      </c>
      <c r="O1760" s="238" t="n">
        <v>0</v>
      </c>
      <c r="P1760">
        <f>O1760*_xlfn.XLOOKUP(K1760,AM:AM,AN:AN)</f>
        <v/>
      </c>
      <c r="Q1760">
        <f>O1760*_xlfn.XLOOKUP(K1760,AM:AM,AO:AO)</f>
        <v/>
      </c>
      <c r="R1760">
        <f>_xlfn.XLOOKUP(E1760,AF:AF,AG:AG)</f>
        <v/>
      </c>
      <c r="S1760">
        <f>_xlfn.XLOOKUP(E1760,AF:AF,AI:AI)</f>
        <v/>
      </c>
      <c r="T1760">
        <f>WEEKNUM(G1760)</f>
        <v/>
      </c>
      <c r="U1760">
        <f>YEAR(G1760)</f>
        <v/>
      </c>
      <c r="V1760" s="117">
        <f>IFERROR(Q1760/N1760,"0")</f>
        <v/>
      </c>
    </row>
    <row r="1761">
      <c r="A1761">
        <f>_xlfn.XLOOKUP(D1761,BN:BN,BO:BO)</f>
        <v/>
      </c>
      <c r="B1761" t="inlineStr">
        <is>
          <t>LLC</t>
        </is>
      </c>
      <c r="C1761" t="n">
        <v>238</v>
      </c>
      <c r="D1761">
        <f>_xlfn.XLOOKUP(C1761,BH:BH,BI:BI)</f>
        <v/>
      </c>
      <c r="E1761" t="n">
        <v>29496</v>
      </c>
      <c r="F1761" t="inlineStr">
        <is>
          <t>Hospedaje en Monte Carlo</t>
        </is>
      </c>
      <c r="G1761" s="234" t="n">
        <v>45872</v>
      </c>
      <c r="H1761" s="234" t="n">
        <v>45879</v>
      </c>
      <c r="I1761" t="inlineStr">
        <is>
          <t>HTL</t>
        </is>
      </c>
      <c r="J1761">
        <f>_xlfn.XLOOKUP(I1761,AS:AS,AU:AU)</f>
        <v/>
      </c>
      <c r="K1761" t="inlineStr">
        <is>
          <t>USD</t>
        </is>
      </c>
      <c r="L1761" s="238" t="n">
        <v>4483.75</v>
      </c>
      <c r="M1761">
        <f>L1761*_xlfn.XLOOKUP(K1761,AM:AM,AN:AN)</f>
        <v/>
      </c>
      <c r="N1761">
        <f>L1761*_xlfn.XLOOKUP(K1761,AM:AM,AO:AO)</f>
        <v/>
      </c>
      <c r="O1761" s="238" t="n">
        <v>0</v>
      </c>
      <c r="P1761">
        <f>O1761*_xlfn.XLOOKUP(K1761,AM:AM,AN:AN)</f>
        <v/>
      </c>
      <c r="Q1761">
        <f>O1761*_xlfn.XLOOKUP(K1761,AM:AM,AO:AO)</f>
        <v/>
      </c>
      <c r="R1761">
        <f>_xlfn.XLOOKUP(E1761,AF:AF,AG:AG)</f>
        <v/>
      </c>
      <c r="S1761">
        <f>_xlfn.XLOOKUP(E1761,AF:AF,AI:AI)</f>
        <v/>
      </c>
      <c r="T1761">
        <f>WEEKNUM(G1761)</f>
        <v/>
      </c>
      <c r="U1761">
        <f>YEAR(G1761)</f>
        <v/>
      </c>
      <c r="V1761" s="117">
        <f>IFERROR(Q1761/N1761,"0")</f>
        <v/>
      </c>
    </row>
    <row r="1762">
      <c r="A1762">
        <f>_xlfn.XLOOKUP(D1762,BN:BN,BO:BO)</f>
        <v/>
      </c>
      <c r="B1762" t="inlineStr">
        <is>
          <t>LLC</t>
        </is>
      </c>
      <c r="C1762" t="n">
        <v>238</v>
      </c>
      <c r="D1762">
        <f>_xlfn.XLOOKUP(C1762,BH:BH,BI:BI)</f>
        <v/>
      </c>
      <c r="E1762" t="n">
        <v>29989</v>
      </c>
      <c r="F1762" t="inlineStr">
        <is>
          <t>Servicios terrestres en Tivat y Kotor</t>
        </is>
      </c>
      <c r="G1762" s="234" t="n">
        <v>45897</v>
      </c>
      <c r="H1762" s="234" t="n">
        <v>45898</v>
      </c>
      <c r="I1762" t="inlineStr">
        <is>
          <t>PKT</t>
        </is>
      </c>
      <c r="J1762">
        <f>_xlfn.XLOOKUP(I1762,AS:AS,AU:AU)</f>
        <v/>
      </c>
      <c r="K1762" t="inlineStr">
        <is>
          <t>USD</t>
        </is>
      </c>
      <c r="L1762" s="238" t="n">
        <v>2953.41</v>
      </c>
      <c r="M1762">
        <f>L1762*_xlfn.XLOOKUP(K1762,AM:AM,AN:AN)</f>
        <v/>
      </c>
      <c r="N1762">
        <f>L1762*_xlfn.XLOOKUP(K1762,AM:AM,AO:AO)</f>
        <v/>
      </c>
      <c r="O1762" s="238" t="n">
        <v>405.72</v>
      </c>
      <c r="P1762">
        <f>O1762*_xlfn.XLOOKUP(K1762,AM:AM,AN:AN)</f>
        <v/>
      </c>
      <c r="Q1762">
        <f>O1762*_xlfn.XLOOKUP(K1762,AM:AM,AO:AO)</f>
        <v/>
      </c>
      <c r="R1762">
        <f>_xlfn.XLOOKUP(E1762,AF:AF,AG:AG)</f>
        <v/>
      </c>
      <c r="S1762">
        <f>_xlfn.XLOOKUP(E1762,AF:AF,AI:AI)</f>
        <v/>
      </c>
      <c r="T1762">
        <f>WEEKNUM(G1762)</f>
        <v/>
      </c>
      <c r="U1762">
        <f>YEAR(G1762)</f>
        <v/>
      </c>
      <c r="V1762" s="117">
        <f>IFERROR(Q1762/N1762,"0")</f>
        <v/>
      </c>
    </row>
    <row r="1763">
      <c r="A1763">
        <f>_xlfn.XLOOKUP(D1763,BN:BN,BO:BO)</f>
        <v/>
      </c>
      <c r="B1763" t="inlineStr">
        <is>
          <t>LLC</t>
        </is>
      </c>
      <c r="C1763" t="n">
        <v>238</v>
      </c>
      <c r="D1763">
        <f>_xlfn.XLOOKUP(C1763,BH:BH,BI:BI)</f>
        <v/>
      </c>
      <c r="E1763" t="n">
        <v>28934</v>
      </c>
      <c r="F1763" t="inlineStr">
        <is>
          <t>TE GALLARDO LARREA GELA LORENA</t>
        </is>
      </c>
      <c r="G1763" s="234" t="n">
        <v>45871</v>
      </c>
      <c r="H1763" s="63" t="n"/>
      <c r="I1763" t="inlineStr">
        <is>
          <t>VLO</t>
        </is>
      </c>
      <c r="J1763">
        <f>_xlfn.XLOOKUP(I1763,AS:AS,AU:AU)</f>
        <v/>
      </c>
      <c r="K1763" t="inlineStr">
        <is>
          <t>USD</t>
        </is>
      </c>
      <c r="L1763" s="238" t="n">
        <v>362.3</v>
      </c>
      <c r="M1763">
        <f>L1763*_xlfn.XLOOKUP(K1763,AM:AM,AN:AN)</f>
        <v/>
      </c>
      <c r="N1763">
        <f>L1763*_xlfn.XLOOKUP(K1763,AM:AM,AO:AO)</f>
        <v/>
      </c>
      <c r="O1763" s="238" t="n">
        <v>0</v>
      </c>
      <c r="P1763">
        <f>O1763*_xlfn.XLOOKUP(K1763,AM:AM,AN:AN)</f>
        <v/>
      </c>
      <c r="Q1763">
        <f>O1763*_xlfn.XLOOKUP(K1763,AM:AM,AO:AO)</f>
        <v/>
      </c>
      <c r="R1763">
        <f>_xlfn.XLOOKUP(E1763,AF:AF,AG:AG)</f>
        <v/>
      </c>
      <c r="S1763">
        <f>_xlfn.XLOOKUP(E1763,AF:AF,AI:AI)</f>
        <v/>
      </c>
      <c r="T1763">
        <f>WEEKNUM(G1763)</f>
        <v/>
      </c>
      <c r="U1763">
        <f>YEAR(G1763)</f>
        <v/>
      </c>
      <c r="V1763" s="117">
        <f>IFERROR(Q1763/N1763,"0")</f>
        <v/>
      </c>
    </row>
    <row r="1764">
      <c r="A1764">
        <f>_xlfn.XLOOKUP(D1764,BN:BN,BO:BO)</f>
        <v/>
      </c>
      <c r="B1764" t="inlineStr">
        <is>
          <t>LLC</t>
        </is>
      </c>
      <c r="C1764" t="n">
        <v>238</v>
      </c>
      <c r="D1764">
        <f>_xlfn.XLOOKUP(C1764,BH:BH,BI:BI)</f>
        <v/>
      </c>
      <c r="E1764" t="n">
        <v>28934</v>
      </c>
      <c r="F1764" t="inlineStr">
        <is>
          <t>TE AGUILAR ALVAREZ GALLARDO JUAN DANIEL</t>
        </is>
      </c>
      <c r="G1764" s="234" t="n">
        <v>45871</v>
      </c>
      <c r="H1764" s="63" t="n"/>
      <c r="I1764" t="inlineStr">
        <is>
          <t>VLO</t>
        </is>
      </c>
      <c r="J1764">
        <f>_xlfn.XLOOKUP(I1764,AS:AS,AU:AU)</f>
        <v/>
      </c>
      <c r="K1764" t="inlineStr">
        <is>
          <t>USD</t>
        </is>
      </c>
      <c r="L1764" s="238" t="n">
        <v>362.3</v>
      </c>
      <c r="M1764">
        <f>L1764*_xlfn.XLOOKUP(K1764,AM:AM,AN:AN)</f>
        <v/>
      </c>
      <c r="N1764">
        <f>L1764*_xlfn.XLOOKUP(K1764,AM:AM,AO:AO)</f>
        <v/>
      </c>
      <c r="O1764" s="238" t="n">
        <v>0</v>
      </c>
      <c r="P1764">
        <f>O1764*_xlfn.XLOOKUP(K1764,AM:AM,AN:AN)</f>
        <v/>
      </c>
      <c r="Q1764">
        <f>O1764*_xlfn.XLOOKUP(K1764,AM:AM,AO:AO)</f>
        <v/>
      </c>
      <c r="R1764">
        <f>_xlfn.XLOOKUP(E1764,AF:AF,AG:AG)</f>
        <v/>
      </c>
      <c r="S1764">
        <f>_xlfn.XLOOKUP(E1764,AF:AF,AI:AI)</f>
        <v/>
      </c>
      <c r="T1764">
        <f>WEEKNUM(G1764)</f>
        <v/>
      </c>
      <c r="U1764">
        <f>YEAR(G1764)</f>
        <v/>
      </c>
      <c r="V1764" s="117">
        <f>IFERROR(Q1764/N1764,"0")</f>
        <v/>
      </c>
    </row>
    <row r="1765">
      <c r="A1765">
        <f>_xlfn.XLOOKUP(D1765,BN:BN,BO:BO)</f>
        <v/>
      </c>
      <c r="B1765" t="inlineStr">
        <is>
          <t>LLC</t>
        </is>
      </c>
      <c r="C1765" t="n">
        <v>238</v>
      </c>
      <c r="D1765">
        <f>_xlfn.XLOOKUP(C1765,BH:BH,BI:BI)</f>
        <v/>
      </c>
      <c r="E1765" t="n">
        <v>28934</v>
      </c>
      <c r="F1765" t="inlineStr">
        <is>
          <t>TE AGUILAR ALVAREZ GALLARDO SARA</t>
        </is>
      </c>
      <c r="G1765" s="234" t="n">
        <v>45871</v>
      </c>
      <c r="H1765" s="63" t="n"/>
      <c r="I1765" t="inlineStr">
        <is>
          <t>VLO</t>
        </is>
      </c>
      <c r="J1765">
        <f>_xlfn.XLOOKUP(I1765,AS:AS,AU:AU)</f>
        <v/>
      </c>
      <c r="K1765" t="inlineStr">
        <is>
          <t>USD</t>
        </is>
      </c>
      <c r="L1765" s="238" t="n">
        <v>362.3</v>
      </c>
      <c r="M1765">
        <f>L1765*_xlfn.XLOOKUP(K1765,AM:AM,AN:AN)</f>
        <v/>
      </c>
      <c r="N1765">
        <f>L1765*_xlfn.XLOOKUP(K1765,AM:AM,AO:AO)</f>
        <v/>
      </c>
      <c r="O1765" s="238" t="n">
        <v>0</v>
      </c>
      <c r="P1765">
        <f>O1765*_xlfn.XLOOKUP(K1765,AM:AM,AN:AN)</f>
        <v/>
      </c>
      <c r="Q1765">
        <f>O1765*_xlfn.XLOOKUP(K1765,AM:AM,AO:AO)</f>
        <v/>
      </c>
      <c r="R1765">
        <f>_xlfn.XLOOKUP(E1765,AF:AF,AG:AG)</f>
        <v/>
      </c>
      <c r="S1765">
        <f>_xlfn.XLOOKUP(E1765,AF:AF,AI:AI)</f>
        <v/>
      </c>
      <c r="T1765">
        <f>WEEKNUM(G1765)</f>
        <v/>
      </c>
      <c r="U1765">
        <f>YEAR(G1765)</f>
        <v/>
      </c>
      <c r="V1765" s="117">
        <f>IFERROR(Q1765/N1765,"0")</f>
        <v/>
      </c>
    </row>
    <row r="1766">
      <c r="A1766">
        <f>_xlfn.XLOOKUP(D1766,BN:BN,BO:BO)</f>
        <v/>
      </c>
      <c r="B1766" t="inlineStr">
        <is>
          <t>LLC</t>
        </is>
      </c>
      <c r="C1766" t="n">
        <v>238</v>
      </c>
      <c r="D1766">
        <f>_xlfn.XLOOKUP(C1766,BH:BH,BI:BI)</f>
        <v/>
      </c>
      <c r="E1766" t="n">
        <v>28934</v>
      </c>
      <c r="F1766" t="inlineStr">
        <is>
          <t>TE AGUILAR ALVAREZ GALLARDO GELA</t>
        </is>
      </c>
      <c r="G1766" s="234" t="n">
        <v>45871</v>
      </c>
      <c r="H1766" s="63" t="n"/>
      <c r="I1766" t="inlineStr">
        <is>
          <t>VLO</t>
        </is>
      </c>
      <c r="J1766">
        <f>_xlfn.XLOOKUP(I1766,AS:AS,AU:AU)</f>
        <v/>
      </c>
      <c r="K1766" t="inlineStr">
        <is>
          <t>USD</t>
        </is>
      </c>
      <c r="L1766" s="238" t="n">
        <v>362.3</v>
      </c>
      <c r="M1766">
        <f>L1766*_xlfn.XLOOKUP(K1766,AM:AM,AN:AN)</f>
        <v/>
      </c>
      <c r="N1766">
        <f>L1766*_xlfn.XLOOKUP(K1766,AM:AM,AO:AO)</f>
        <v/>
      </c>
      <c r="O1766" s="238" t="n">
        <v>0</v>
      </c>
      <c r="P1766">
        <f>O1766*_xlfn.XLOOKUP(K1766,AM:AM,AN:AN)</f>
        <v/>
      </c>
      <c r="Q1766">
        <f>O1766*_xlfn.XLOOKUP(K1766,AM:AM,AO:AO)</f>
        <v/>
      </c>
      <c r="R1766">
        <f>_xlfn.XLOOKUP(E1766,AF:AF,AG:AG)</f>
        <v/>
      </c>
      <c r="S1766">
        <f>_xlfn.XLOOKUP(E1766,AF:AF,AI:AI)</f>
        <v/>
      </c>
      <c r="T1766">
        <f>WEEKNUM(G1766)</f>
        <v/>
      </c>
      <c r="U1766">
        <f>YEAR(G1766)</f>
        <v/>
      </c>
      <c r="V1766" s="117">
        <f>IFERROR(Q1766/N1766,"0")</f>
        <v/>
      </c>
    </row>
    <row r="1767">
      <c r="A1767">
        <f>_xlfn.XLOOKUP(D1767,BN:BN,BO:BO)</f>
        <v/>
      </c>
      <c r="B1767" t="inlineStr">
        <is>
          <t>LLC</t>
        </is>
      </c>
      <c r="C1767" t="n">
        <v>238</v>
      </c>
      <c r="D1767">
        <f>_xlfn.XLOOKUP(C1767,BH:BH,BI:BI)</f>
        <v/>
      </c>
      <c r="E1767" t="n">
        <v>28934</v>
      </c>
      <c r="F1767" t="inlineStr">
        <is>
          <t>ME GALLARDO LARREA GELA LORENA</t>
        </is>
      </c>
      <c r="G1767" s="234" t="n">
        <v>45856</v>
      </c>
      <c r="H1767" s="63" t="n"/>
      <c r="I1767" t="inlineStr">
        <is>
          <t>VLO</t>
        </is>
      </c>
      <c r="J1767">
        <f>_xlfn.XLOOKUP(I1767,AS:AS,AU:AU)</f>
        <v/>
      </c>
      <c r="K1767" t="inlineStr">
        <is>
          <t>USD</t>
        </is>
      </c>
      <c r="L1767" s="238" t="n">
        <v>30</v>
      </c>
      <c r="M1767">
        <f>L1767*_xlfn.XLOOKUP(K1767,AM:AM,AN:AN)</f>
        <v/>
      </c>
      <c r="N1767">
        <f>L1767*_xlfn.XLOOKUP(K1767,AM:AM,AO:AO)</f>
        <v/>
      </c>
      <c r="O1767" s="238" t="n">
        <v>0</v>
      </c>
      <c r="P1767">
        <f>O1767*_xlfn.XLOOKUP(K1767,AM:AM,AN:AN)</f>
        <v/>
      </c>
      <c r="Q1767">
        <f>O1767*_xlfn.XLOOKUP(K1767,AM:AM,AO:AO)</f>
        <v/>
      </c>
      <c r="R1767">
        <f>_xlfn.XLOOKUP(E1767,AF:AF,AG:AG)</f>
        <v/>
      </c>
      <c r="S1767">
        <f>_xlfn.XLOOKUP(E1767,AF:AF,AI:AI)</f>
        <v/>
      </c>
      <c r="T1767">
        <f>WEEKNUM(G1767)</f>
        <v/>
      </c>
      <c r="U1767">
        <f>YEAR(G1767)</f>
        <v/>
      </c>
      <c r="V1767" s="117">
        <f>IFERROR(Q1767/N1767,"0")</f>
        <v/>
      </c>
    </row>
    <row r="1768">
      <c r="A1768">
        <f>_xlfn.XLOOKUP(D1768,BN:BN,BO:BO)</f>
        <v/>
      </c>
      <c r="B1768" t="inlineStr">
        <is>
          <t>LLC</t>
        </is>
      </c>
      <c r="C1768" t="n">
        <v>238</v>
      </c>
      <c r="D1768">
        <f>_xlfn.XLOOKUP(C1768,BH:BH,BI:BI)</f>
        <v/>
      </c>
      <c r="E1768" t="n">
        <v>28934</v>
      </c>
      <c r="F1768" t="inlineStr">
        <is>
          <t>ME AGUILAR ALVAREZ GALLARDO JUAN DANIEL</t>
        </is>
      </c>
      <c r="G1768" s="234" t="n">
        <v>45856</v>
      </c>
      <c r="I1768" t="inlineStr">
        <is>
          <t>VLO</t>
        </is>
      </c>
      <c r="J1768">
        <f>_xlfn.XLOOKUP(I1768,AS:AS,AU:AU)</f>
        <v/>
      </c>
      <c r="K1768" t="inlineStr">
        <is>
          <t>USD</t>
        </is>
      </c>
      <c r="L1768" s="238" t="n">
        <v>30</v>
      </c>
      <c r="M1768">
        <f>L1768*_xlfn.XLOOKUP(K1768,AM:AM,AN:AN)</f>
        <v/>
      </c>
      <c r="N1768">
        <f>L1768*_xlfn.XLOOKUP(K1768,AM:AM,AO:AO)</f>
        <v/>
      </c>
      <c r="O1768" s="238" t="n">
        <v>0</v>
      </c>
      <c r="P1768">
        <f>O1768*_xlfn.XLOOKUP(K1768,AM:AM,AN:AN)</f>
        <v/>
      </c>
      <c r="Q1768">
        <f>O1768*_xlfn.XLOOKUP(K1768,AM:AM,AO:AO)</f>
        <v/>
      </c>
      <c r="R1768">
        <f>_xlfn.XLOOKUP(E1768,AF:AF,AG:AG)</f>
        <v/>
      </c>
      <c r="S1768">
        <f>_xlfn.XLOOKUP(E1768,AF:AF,AI:AI)</f>
        <v/>
      </c>
      <c r="T1768">
        <f>WEEKNUM(G1768)</f>
        <v/>
      </c>
      <c r="U1768">
        <f>YEAR(G1768)</f>
        <v/>
      </c>
      <c r="V1768" s="117">
        <f>IFERROR(Q1768/N1768,"0")</f>
        <v/>
      </c>
    </row>
    <row r="1769">
      <c r="A1769">
        <f>_xlfn.XLOOKUP(D1769,BN:BN,BO:BO)</f>
        <v/>
      </c>
      <c r="B1769" t="inlineStr">
        <is>
          <t>LLC</t>
        </is>
      </c>
      <c r="C1769" t="n">
        <v>238</v>
      </c>
      <c r="D1769">
        <f>_xlfn.XLOOKUP(C1769,BH:BH,BI:BI)</f>
        <v/>
      </c>
      <c r="E1769" t="n">
        <v>28934</v>
      </c>
      <c r="F1769" t="inlineStr">
        <is>
          <t>ME AGUILAR ALVAREZ GALLARDO SARA</t>
        </is>
      </c>
      <c r="G1769" s="234" t="n">
        <v>45856</v>
      </c>
      <c r="I1769" t="inlineStr">
        <is>
          <t>VLO</t>
        </is>
      </c>
      <c r="J1769">
        <f>_xlfn.XLOOKUP(I1769,AS:AS,AU:AU)</f>
        <v/>
      </c>
      <c r="K1769" t="inlineStr">
        <is>
          <t>USD</t>
        </is>
      </c>
      <c r="L1769" s="238" t="n">
        <v>30</v>
      </c>
      <c r="M1769">
        <f>L1769*_xlfn.XLOOKUP(K1769,AM:AM,AN:AN)</f>
        <v/>
      </c>
      <c r="N1769">
        <f>L1769*_xlfn.XLOOKUP(K1769,AM:AM,AO:AO)</f>
        <v/>
      </c>
      <c r="O1769" s="238" t="n">
        <v>0</v>
      </c>
      <c r="P1769">
        <f>O1769*_xlfn.XLOOKUP(K1769,AM:AM,AN:AN)</f>
        <v/>
      </c>
      <c r="Q1769">
        <f>O1769*_xlfn.XLOOKUP(K1769,AM:AM,AO:AO)</f>
        <v/>
      </c>
      <c r="R1769">
        <f>_xlfn.XLOOKUP(E1769,AF:AF,AG:AG)</f>
        <v/>
      </c>
      <c r="S1769">
        <f>_xlfn.XLOOKUP(E1769,AF:AF,AI:AI)</f>
        <v/>
      </c>
      <c r="T1769">
        <f>WEEKNUM(G1769)</f>
        <v/>
      </c>
      <c r="U1769">
        <f>YEAR(G1769)</f>
        <v/>
      </c>
      <c r="V1769" s="117">
        <f>IFERROR(Q1769/N1769,"0")</f>
        <v/>
      </c>
    </row>
    <row r="1770">
      <c r="A1770">
        <f>_xlfn.XLOOKUP(D1770,BN:BN,BO:BO)</f>
        <v/>
      </c>
      <c r="B1770" t="inlineStr">
        <is>
          <t>LLC</t>
        </is>
      </c>
      <c r="C1770" t="n">
        <v>238</v>
      </c>
      <c r="D1770">
        <f>_xlfn.XLOOKUP(C1770,BH:BH,BI:BI)</f>
        <v/>
      </c>
      <c r="E1770" t="n">
        <v>28934</v>
      </c>
      <c r="F1770" t="inlineStr">
        <is>
          <t>ME AGUILAR ALVAREZ GALLARDO GELA</t>
        </is>
      </c>
      <c r="G1770" s="234" t="n">
        <v>45856</v>
      </c>
      <c r="H1770" s="63" t="n"/>
      <c r="I1770" t="inlineStr">
        <is>
          <t>VLO</t>
        </is>
      </c>
      <c r="J1770">
        <f>_xlfn.XLOOKUP(I1770,AS:AS,AU:AU)</f>
        <v/>
      </c>
      <c r="K1770" t="inlineStr">
        <is>
          <t>USD</t>
        </is>
      </c>
      <c r="L1770" s="238" t="n">
        <v>30</v>
      </c>
      <c r="M1770">
        <f>L1770*_xlfn.XLOOKUP(K1770,AM:AM,AN:AN)</f>
        <v/>
      </c>
      <c r="N1770">
        <f>L1770*_xlfn.XLOOKUP(K1770,AM:AM,AO:AO)</f>
        <v/>
      </c>
      <c r="O1770" s="238" t="n">
        <v>0</v>
      </c>
      <c r="P1770">
        <f>O1770*_xlfn.XLOOKUP(K1770,AM:AM,AN:AN)</f>
        <v/>
      </c>
      <c r="Q1770">
        <f>O1770*_xlfn.XLOOKUP(K1770,AM:AM,AO:AO)</f>
        <v/>
      </c>
      <c r="R1770">
        <f>_xlfn.XLOOKUP(E1770,AF:AF,AG:AG)</f>
        <v/>
      </c>
      <c r="S1770">
        <f>_xlfn.XLOOKUP(E1770,AF:AF,AI:AI)</f>
        <v/>
      </c>
      <c r="T1770">
        <f>WEEKNUM(G1770)</f>
        <v/>
      </c>
      <c r="U1770">
        <f>YEAR(G1770)</f>
        <v/>
      </c>
      <c r="V1770" s="117">
        <f>IFERROR(Q1770/N1770,"0")</f>
        <v/>
      </c>
    </row>
    <row r="1771">
      <c r="A1771">
        <f>_xlfn.XLOOKUP(D1771,BN:BN,BO:BO)</f>
        <v/>
      </c>
      <c r="B1771" t="inlineStr">
        <is>
          <t>LLC</t>
        </is>
      </c>
      <c r="C1771" t="n">
        <v>238</v>
      </c>
      <c r="D1771">
        <f>_xlfn.XLOOKUP(C1771,BH:BH,BI:BI)</f>
        <v/>
      </c>
      <c r="E1771" t="n">
        <v>28934</v>
      </c>
      <c r="F1771" t="inlineStr">
        <is>
          <t>ME GALLARDO LARREA GELA LORENA</t>
        </is>
      </c>
      <c r="G1771" s="234" t="n">
        <v>45856</v>
      </c>
      <c r="H1771" s="63" t="n"/>
      <c r="I1771" t="inlineStr">
        <is>
          <t>VLO</t>
        </is>
      </c>
      <c r="J1771">
        <f>_xlfn.XLOOKUP(I1771,AS:AS,AU:AU)</f>
        <v/>
      </c>
      <c r="K1771" t="inlineStr">
        <is>
          <t>USD</t>
        </is>
      </c>
      <c r="L1771" s="238" t="n">
        <v>0</v>
      </c>
      <c r="M1771">
        <f>L1771*_xlfn.XLOOKUP(K1771,AM:AM,AN:AN)</f>
        <v/>
      </c>
      <c r="N1771">
        <f>L1771*_xlfn.XLOOKUP(K1771,AM:AM,AO:AO)</f>
        <v/>
      </c>
      <c r="O1771" s="238" t="n">
        <v>0</v>
      </c>
      <c r="P1771">
        <f>O1771*_xlfn.XLOOKUP(K1771,AM:AM,AN:AN)</f>
        <v/>
      </c>
      <c r="Q1771">
        <f>O1771*_xlfn.XLOOKUP(K1771,AM:AM,AO:AO)</f>
        <v/>
      </c>
      <c r="R1771">
        <f>_xlfn.XLOOKUP(E1771,AF:AF,AG:AG)</f>
        <v/>
      </c>
      <c r="S1771">
        <f>_xlfn.XLOOKUP(E1771,AF:AF,AI:AI)</f>
        <v/>
      </c>
      <c r="T1771">
        <f>WEEKNUM(G1771)</f>
        <v/>
      </c>
      <c r="U1771">
        <f>YEAR(G1771)</f>
        <v/>
      </c>
      <c r="V1771" s="117">
        <f>IFERROR(Q1771/N1771,"0")</f>
        <v/>
      </c>
    </row>
    <row r="1772">
      <c r="A1772">
        <f>_xlfn.XLOOKUP(D1772,BN:BN,BO:BO)</f>
        <v/>
      </c>
      <c r="B1772" t="inlineStr">
        <is>
          <t>LLC</t>
        </is>
      </c>
      <c r="C1772" t="n">
        <v>238</v>
      </c>
      <c r="D1772">
        <f>_xlfn.XLOOKUP(C1772,BH:BH,BI:BI)</f>
        <v/>
      </c>
      <c r="E1772" t="n">
        <v>28934</v>
      </c>
      <c r="F1772" t="inlineStr">
        <is>
          <t>ME AGUILAR ALVAREZ GALLARDO JUAN DANIEL</t>
        </is>
      </c>
      <c r="G1772" s="234" t="n">
        <v>45856</v>
      </c>
      <c r="H1772" s="63" t="n"/>
      <c r="I1772" t="inlineStr">
        <is>
          <t>VLO</t>
        </is>
      </c>
      <c r="J1772">
        <f>_xlfn.XLOOKUP(I1772,AS:AS,AU:AU)</f>
        <v/>
      </c>
      <c r="K1772" t="inlineStr">
        <is>
          <t>USD</t>
        </is>
      </c>
      <c r="L1772" s="238" t="n">
        <v>0</v>
      </c>
      <c r="M1772">
        <f>L1772*_xlfn.XLOOKUP(K1772,AM:AM,AN:AN)</f>
        <v/>
      </c>
      <c r="N1772">
        <f>L1772*_xlfn.XLOOKUP(K1772,AM:AM,AO:AO)</f>
        <v/>
      </c>
      <c r="O1772" s="238" t="n">
        <v>0</v>
      </c>
      <c r="P1772">
        <f>O1772*_xlfn.XLOOKUP(K1772,AM:AM,AN:AN)</f>
        <v/>
      </c>
      <c r="Q1772">
        <f>O1772*_xlfn.XLOOKUP(K1772,AM:AM,AO:AO)</f>
        <v/>
      </c>
      <c r="R1772">
        <f>_xlfn.XLOOKUP(E1772,AF:AF,AG:AG)</f>
        <v/>
      </c>
      <c r="S1772">
        <f>_xlfn.XLOOKUP(E1772,AF:AF,AI:AI)</f>
        <v/>
      </c>
      <c r="T1772">
        <f>WEEKNUM(G1772)</f>
        <v/>
      </c>
      <c r="U1772">
        <f>YEAR(G1772)</f>
        <v/>
      </c>
      <c r="V1772" s="117">
        <f>IFERROR(Q1772/N1772,"0")</f>
        <v/>
      </c>
    </row>
    <row r="1773">
      <c r="A1773">
        <f>_xlfn.XLOOKUP(D1773,BN:BN,BO:BO)</f>
        <v/>
      </c>
      <c r="B1773" t="inlineStr">
        <is>
          <t>LLC</t>
        </is>
      </c>
      <c r="C1773" t="n">
        <v>238</v>
      </c>
      <c r="D1773">
        <f>_xlfn.XLOOKUP(C1773,BH:BH,BI:BI)</f>
        <v/>
      </c>
      <c r="E1773" t="n">
        <v>28934</v>
      </c>
      <c r="F1773" t="inlineStr">
        <is>
          <t>ME AGUILAR ALVAREZ GALLARDO SARA</t>
        </is>
      </c>
      <c r="G1773" s="234" t="n">
        <v>45856</v>
      </c>
      <c r="I1773" t="inlineStr">
        <is>
          <t>VLO</t>
        </is>
      </c>
      <c r="J1773">
        <f>_xlfn.XLOOKUP(I1773,AS:AS,AU:AU)</f>
        <v/>
      </c>
      <c r="K1773" t="inlineStr">
        <is>
          <t>USD</t>
        </is>
      </c>
      <c r="L1773" s="238" t="n">
        <v>0</v>
      </c>
      <c r="M1773">
        <f>L1773*_xlfn.XLOOKUP(K1773,AM:AM,AN:AN)</f>
        <v/>
      </c>
      <c r="N1773">
        <f>L1773*_xlfn.XLOOKUP(K1773,AM:AM,AO:AO)</f>
        <v/>
      </c>
      <c r="O1773" s="238" t="n">
        <v>0</v>
      </c>
      <c r="P1773">
        <f>O1773*_xlfn.XLOOKUP(K1773,AM:AM,AN:AN)</f>
        <v/>
      </c>
      <c r="Q1773">
        <f>O1773*_xlfn.XLOOKUP(K1773,AM:AM,AO:AO)</f>
        <v/>
      </c>
      <c r="R1773">
        <f>_xlfn.XLOOKUP(E1773,AF:AF,AG:AG)</f>
        <v/>
      </c>
      <c r="S1773">
        <f>_xlfn.XLOOKUP(E1773,AF:AF,AI:AI)</f>
        <v/>
      </c>
      <c r="T1773">
        <f>WEEKNUM(G1773)</f>
        <v/>
      </c>
      <c r="U1773">
        <f>YEAR(G1773)</f>
        <v/>
      </c>
      <c r="V1773" s="117">
        <f>IFERROR(Q1773/N1773,"0")</f>
        <v/>
      </c>
    </row>
    <row r="1774">
      <c r="A1774">
        <f>_xlfn.XLOOKUP(D1774,BN:BN,BO:BO)</f>
        <v/>
      </c>
      <c r="B1774" t="inlineStr">
        <is>
          <t>LLC</t>
        </is>
      </c>
      <c r="C1774" t="n">
        <v>238</v>
      </c>
      <c r="D1774">
        <f>_xlfn.XLOOKUP(C1774,BH:BH,BI:BI)</f>
        <v/>
      </c>
      <c r="E1774" t="n">
        <v>28934</v>
      </c>
      <c r="F1774" t="inlineStr">
        <is>
          <t>ME AGUILAR ALVAREZ GALLARDO GELA</t>
        </is>
      </c>
      <c r="G1774" s="234" t="n">
        <v>45856</v>
      </c>
      <c r="I1774" t="inlineStr">
        <is>
          <t>VLO</t>
        </is>
      </c>
      <c r="J1774">
        <f>_xlfn.XLOOKUP(I1774,AS:AS,AU:AU)</f>
        <v/>
      </c>
      <c r="K1774" t="inlineStr">
        <is>
          <t>USD</t>
        </is>
      </c>
      <c r="L1774" s="238" t="n">
        <v>0</v>
      </c>
      <c r="M1774">
        <f>L1774*_xlfn.XLOOKUP(K1774,AM:AM,AN:AN)</f>
        <v/>
      </c>
      <c r="N1774">
        <f>L1774*_xlfn.XLOOKUP(K1774,AM:AM,AO:AO)</f>
        <v/>
      </c>
      <c r="O1774" s="238" t="n">
        <v>0</v>
      </c>
      <c r="P1774">
        <f>O1774*_xlfn.XLOOKUP(K1774,AM:AM,AN:AN)</f>
        <v/>
      </c>
      <c r="Q1774">
        <f>O1774*_xlfn.XLOOKUP(K1774,AM:AM,AO:AO)</f>
        <v/>
      </c>
      <c r="R1774">
        <f>_xlfn.XLOOKUP(E1774,AF:AF,AG:AG)</f>
        <v/>
      </c>
      <c r="S1774">
        <f>_xlfn.XLOOKUP(E1774,AF:AF,AI:AI)</f>
        <v/>
      </c>
      <c r="T1774">
        <f>WEEKNUM(G1774)</f>
        <v/>
      </c>
      <c r="U1774">
        <f>YEAR(G1774)</f>
        <v/>
      </c>
      <c r="V1774" s="117">
        <f>IFERROR(Q1774/N1774,"0")</f>
        <v/>
      </c>
    </row>
    <row r="1775">
      <c r="A1775">
        <f>_xlfn.XLOOKUP(D1775,BN:BN,BO:BO)</f>
        <v/>
      </c>
      <c r="B1775" t="inlineStr">
        <is>
          <t>LLC</t>
        </is>
      </c>
      <c r="C1775" t="n">
        <v>238</v>
      </c>
      <c r="D1775">
        <f>_xlfn.XLOOKUP(C1775,BH:BH,BI:BI)</f>
        <v/>
      </c>
      <c r="E1775" t="n">
        <v>0</v>
      </c>
      <c r="F1775" t="inlineStr">
        <is>
          <t>Fee de emision</t>
        </is>
      </c>
      <c r="G1775" s="234" t="n">
        <v>45856</v>
      </c>
      <c r="H1775" s="234" t="n">
        <v>45898</v>
      </c>
      <c r="I1775" t="inlineStr">
        <is>
          <t>HPS</t>
        </is>
      </c>
      <c r="J1775">
        <f>_xlfn.XLOOKUP(I1775,AS:AS,AU:AU)</f>
        <v/>
      </c>
      <c r="K1775" t="inlineStr">
        <is>
          <t>USD</t>
        </is>
      </c>
      <c r="L1775" s="238" t="n">
        <v>140</v>
      </c>
      <c r="M1775">
        <f>L1775*_xlfn.XLOOKUP(K1775,AM:AM,AN:AN)</f>
        <v/>
      </c>
      <c r="N1775">
        <f>L1775*_xlfn.XLOOKUP(K1775,AM:AM,AO:AO)</f>
        <v/>
      </c>
      <c r="O1775" s="238" t="n">
        <v>140</v>
      </c>
      <c r="P1775">
        <f>O1775*_xlfn.XLOOKUP(K1775,AM:AM,AN:AN)</f>
        <v/>
      </c>
      <c r="Q1775">
        <f>O1775*_xlfn.XLOOKUP(K1775,AM:AM,AO:AO)</f>
        <v/>
      </c>
      <c r="R1775">
        <f>_xlfn.XLOOKUP(E1775,AF:AF,AG:AG)</f>
        <v/>
      </c>
      <c r="S1775">
        <f>_xlfn.XLOOKUP(E1775,AF:AF,AI:AI)</f>
        <v/>
      </c>
      <c r="T1775">
        <f>WEEKNUM(G1775)</f>
        <v/>
      </c>
      <c r="U1775">
        <f>YEAR(G1775)</f>
        <v/>
      </c>
      <c r="V1775" s="117">
        <f>IFERROR(Q1775/N1775,"0")</f>
        <v/>
      </c>
    </row>
    <row r="1776">
      <c r="A1776">
        <f>_xlfn.XLOOKUP(D1776,BN:BN,BO:BO)</f>
        <v/>
      </c>
      <c r="B1776" t="inlineStr">
        <is>
          <t>LLC</t>
        </is>
      </c>
      <c r="C1776" t="n">
        <v>238</v>
      </c>
      <c r="D1776">
        <f>_xlfn.XLOOKUP(C1776,BH:BH,BI:BI)</f>
        <v/>
      </c>
      <c r="E1776" t="n">
        <v>25780</v>
      </c>
      <c r="F1776" t="inlineStr">
        <is>
          <t>Traslados diversos en europa</t>
        </is>
      </c>
      <c r="G1776" s="234" t="n">
        <v>45870</v>
      </c>
      <c r="H1776" s="234" t="n">
        <v>45879</v>
      </c>
      <c r="I1776" t="inlineStr">
        <is>
          <t>TRF</t>
        </is>
      </c>
      <c r="J1776">
        <f>_xlfn.XLOOKUP(I1776,AS:AS,AU:AU)</f>
        <v/>
      </c>
      <c r="K1776" t="inlineStr">
        <is>
          <t>USD</t>
        </is>
      </c>
      <c r="L1776" s="238" t="n">
        <v>2932.15</v>
      </c>
      <c r="M1776">
        <f>L1776*_xlfn.XLOOKUP(K1776,AM:AM,AN:AN)</f>
        <v/>
      </c>
      <c r="N1776">
        <f>L1776*_xlfn.XLOOKUP(K1776,AM:AM,AO:AO)</f>
        <v/>
      </c>
      <c r="O1776" s="238" t="n">
        <v>435.45</v>
      </c>
      <c r="P1776">
        <f>O1776*_xlfn.XLOOKUP(K1776,AM:AM,AN:AN)</f>
        <v/>
      </c>
      <c r="Q1776">
        <f>O1776*_xlfn.XLOOKUP(K1776,AM:AM,AO:AO)</f>
        <v/>
      </c>
      <c r="R1776">
        <f>_xlfn.XLOOKUP(E1776,AF:AF,AG:AG)</f>
        <v/>
      </c>
      <c r="S1776">
        <f>_xlfn.XLOOKUP(E1776,AF:AF,AI:AI)</f>
        <v/>
      </c>
      <c r="T1776">
        <f>WEEKNUM(G1776)</f>
        <v/>
      </c>
      <c r="U1776">
        <f>YEAR(G1776)</f>
        <v/>
      </c>
      <c r="V1776" s="117">
        <f>IFERROR(Q1776/N1776,"0")</f>
        <v/>
      </c>
    </row>
    <row r="1777">
      <c r="A1777">
        <f>_xlfn.XLOOKUP(D1777,BN:BN,BO:BO)</f>
        <v/>
      </c>
      <c r="B1777" t="inlineStr">
        <is>
          <t>LLC</t>
        </is>
      </c>
      <c r="C1777" t="n">
        <v>239</v>
      </c>
      <c r="D1777">
        <f>_xlfn.XLOOKUP(C1777,BH:BH,BI:BI)</f>
        <v/>
      </c>
      <c r="E1777" t="n">
        <v>23789</v>
      </c>
      <c r="F1777" t="inlineStr">
        <is>
          <t>TRIUMPH</t>
        </is>
      </c>
      <c r="G1777" s="234" t="n">
        <v>45771</v>
      </c>
      <c r="H1777" s="234" t="n">
        <v>45802</v>
      </c>
      <c r="I1777" t="inlineStr">
        <is>
          <t>HTL</t>
        </is>
      </c>
      <c r="J1777">
        <f>_xlfn.XLOOKUP(I1777,AS:AS,AU:AU)</f>
        <v/>
      </c>
      <c r="K1777" t="inlineStr">
        <is>
          <t>USD</t>
        </is>
      </c>
      <c r="L1777" s="238" t="n">
        <v>27009</v>
      </c>
      <c r="M1777">
        <f>L1777*_xlfn.XLOOKUP(K1777,AM:AM,AN:AN)</f>
        <v/>
      </c>
      <c r="N1777">
        <f>L1777*_xlfn.XLOOKUP(K1777,AM:AM,AO:AO)</f>
        <v/>
      </c>
      <c r="O1777" s="238" t="n">
        <v>0</v>
      </c>
      <c r="P1777">
        <f>O1777*_xlfn.XLOOKUP(K1777,AM:AM,AN:AN)</f>
        <v/>
      </c>
      <c r="Q1777">
        <f>O1777*_xlfn.XLOOKUP(K1777,AM:AM,AO:AO)</f>
        <v/>
      </c>
      <c r="R1777">
        <f>_xlfn.XLOOKUP(E1777,AF:AF,AG:AG)</f>
        <v/>
      </c>
      <c r="S1777">
        <f>_xlfn.XLOOKUP(E1777,AF:AF,AI:AI)</f>
        <v/>
      </c>
      <c r="T1777">
        <f>WEEKNUM(G1777)</f>
        <v/>
      </c>
      <c r="U1777">
        <f>YEAR(G1777)</f>
        <v/>
      </c>
      <c r="V1777" s="117">
        <f>IFERROR(Q1777/N1777,"0")</f>
        <v/>
      </c>
    </row>
    <row r="1778">
      <c r="A1778">
        <f>_xlfn.XLOOKUP(D1778,BN:BN,BO:BO)</f>
        <v/>
      </c>
      <c r="B1778" t="inlineStr">
        <is>
          <t>LLC</t>
        </is>
      </c>
      <c r="C1778" t="n">
        <v>239</v>
      </c>
      <c r="D1778">
        <f>_xlfn.XLOOKUP(C1778,BH:BH,BI:BI)</f>
        <v/>
      </c>
      <c r="E1778" t="n">
        <v>27109</v>
      </c>
      <c r="F1778" t="inlineStr">
        <is>
          <t>KISAWA</t>
        </is>
      </c>
      <c r="G1778" s="234" t="n">
        <v>45771</v>
      </c>
      <c r="H1778" s="234" t="n">
        <v>45802</v>
      </c>
      <c r="I1778" t="inlineStr">
        <is>
          <t>HTL</t>
        </is>
      </c>
      <c r="J1778">
        <f>_xlfn.XLOOKUP(I1778,AS:AS,AU:AU)</f>
        <v/>
      </c>
      <c r="K1778" t="inlineStr">
        <is>
          <t>USD</t>
        </is>
      </c>
      <c r="L1778" s="238" t="n">
        <v>8165</v>
      </c>
      <c r="M1778">
        <f>L1778*_xlfn.XLOOKUP(K1778,AM:AM,AN:AN)</f>
        <v/>
      </c>
      <c r="N1778">
        <f>L1778*_xlfn.XLOOKUP(K1778,AM:AM,AO:AO)</f>
        <v/>
      </c>
      <c r="O1778" s="238" t="n">
        <v>0</v>
      </c>
      <c r="P1778">
        <f>O1778*_xlfn.XLOOKUP(K1778,AM:AM,AN:AN)</f>
        <v/>
      </c>
      <c r="Q1778">
        <f>O1778*_xlfn.XLOOKUP(K1778,AM:AM,AO:AO)</f>
        <v/>
      </c>
      <c r="R1778">
        <f>_xlfn.XLOOKUP(E1778,AF:AF,AG:AG)</f>
        <v/>
      </c>
      <c r="S1778">
        <f>_xlfn.XLOOKUP(E1778,AF:AF,AI:AI)</f>
        <v/>
      </c>
      <c r="T1778">
        <f>WEEKNUM(G1778)</f>
        <v/>
      </c>
      <c r="U1778">
        <f>YEAR(G1778)</f>
        <v/>
      </c>
      <c r="V1778" s="117">
        <f>IFERROR(Q1778/N1778,"0")</f>
        <v/>
      </c>
    </row>
    <row r="1779">
      <c r="A1779">
        <f>_xlfn.XLOOKUP(D1779,BN:BN,BO:BO)</f>
        <v/>
      </c>
      <c r="B1779" t="inlineStr">
        <is>
          <t>LLC</t>
        </is>
      </c>
      <c r="C1779" t="n">
        <v>239</v>
      </c>
      <c r="D1779">
        <f>_xlfn.XLOOKUP(C1779,BH:BH,BI:BI)</f>
        <v/>
      </c>
      <c r="E1779" t="n">
        <v>27371</v>
      </c>
      <c r="F1779" t="inlineStr">
        <is>
          <t>DELHI</t>
        </is>
      </c>
      <c r="G1779" s="234" t="n">
        <v>45771</v>
      </c>
      <c r="H1779" s="234" t="n">
        <v>45802</v>
      </c>
      <c r="I1779" t="inlineStr">
        <is>
          <t>PKT</t>
        </is>
      </c>
      <c r="J1779">
        <f>_xlfn.XLOOKUP(I1779,AS:AS,AU:AU)</f>
        <v/>
      </c>
      <c r="K1779" t="inlineStr">
        <is>
          <t>USD</t>
        </is>
      </c>
      <c r="L1779" s="238" t="n">
        <v>330</v>
      </c>
      <c r="M1779">
        <f>L1779*_xlfn.XLOOKUP(K1779,AM:AM,AN:AN)</f>
        <v/>
      </c>
      <c r="N1779">
        <f>L1779*_xlfn.XLOOKUP(K1779,AM:AM,AO:AO)</f>
        <v/>
      </c>
      <c r="O1779" s="238" t="n">
        <v>88</v>
      </c>
      <c r="P1779">
        <f>O1779*_xlfn.XLOOKUP(K1779,AM:AM,AN:AN)</f>
        <v/>
      </c>
      <c r="Q1779">
        <f>O1779*_xlfn.XLOOKUP(K1779,AM:AM,AO:AO)</f>
        <v/>
      </c>
      <c r="R1779">
        <f>_xlfn.XLOOKUP(E1779,AF:AF,AG:AG)</f>
        <v/>
      </c>
      <c r="S1779">
        <f>_xlfn.XLOOKUP(E1779,AF:AF,AI:AI)</f>
        <v/>
      </c>
      <c r="T1779">
        <f>WEEKNUM(G1779)</f>
        <v/>
      </c>
      <c r="U1779">
        <f>YEAR(G1779)</f>
        <v/>
      </c>
      <c r="V1779" s="117">
        <f>IFERROR(Q1779/N1779,"0")</f>
        <v/>
      </c>
    </row>
    <row r="1780">
      <c r="A1780">
        <f>_xlfn.XLOOKUP(D1780,BN:BN,BO:BO)</f>
        <v/>
      </c>
      <c r="B1780" t="inlineStr">
        <is>
          <t>LLC</t>
        </is>
      </c>
      <c r="C1780" t="n">
        <v>239</v>
      </c>
      <c r="D1780">
        <f>_xlfn.XLOOKUP(C1780,BH:BH,BI:BI)</f>
        <v/>
      </c>
      <c r="E1780" t="n">
        <v>24495</v>
      </c>
      <c r="F1780" t="inlineStr">
        <is>
          <t>TKT UA COMISIONES</t>
        </is>
      </c>
      <c r="G1780" s="234" t="n">
        <v>45779</v>
      </c>
      <c r="H1780" s="234" t="n">
        <v>45795</v>
      </c>
      <c r="I1780" t="inlineStr">
        <is>
          <t>VLO</t>
        </is>
      </c>
      <c r="J1780">
        <f>_xlfn.XLOOKUP(I1780,AS:AS,AU:AU)</f>
        <v/>
      </c>
      <c r="K1780" t="inlineStr">
        <is>
          <t>USD</t>
        </is>
      </c>
      <c r="L1780" s="238" t="n">
        <v>5232.21</v>
      </c>
      <c r="M1780">
        <f>L1780*_xlfn.XLOOKUP(K1780,AM:AM,AN:AN)</f>
        <v/>
      </c>
      <c r="N1780">
        <f>L1780*_xlfn.XLOOKUP(K1780,AM:AM,AO:AO)</f>
        <v/>
      </c>
      <c r="O1780" s="238" t="n">
        <v>0</v>
      </c>
      <c r="P1780">
        <f>O1780*_xlfn.XLOOKUP(K1780,AM:AM,AN:AN)</f>
        <v/>
      </c>
      <c r="Q1780">
        <f>O1780*_xlfn.XLOOKUP(K1780,AM:AM,AO:AO)</f>
        <v/>
      </c>
      <c r="R1780">
        <f>_xlfn.XLOOKUP(E1780,AF:AF,AG:AG)</f>
        <v/>
      </c>
      <c r="S1780">
        <f>_xlfn.XLOOKUP(E1780,AF:AF,AI:AI)</f>
        <v/>
      </c>
      <c r="T1780">
        <f>WEEKNUM(G1780)</f>
        <v/>
      </c>
      <c r="U1780">
        <f>YEAR(G1780)</f>
        <v/>
      </c>
      <c r="V1780" s="117">
        <f>IFERROR(Q1780/N1780,"0")</f>
        <v/>
      </c>
    </row>
    <row r="1781">
      <c r="A1781">
        <f>_xlfn.XLOOKUP(D1781,BN:BN,BO:BO)</f>
        <v/>
      </c>
      <c r="B1781" t="inlineStr">
        <is>
          <t>LLC</t>
        </is>
      </c>
      <c r="C1781" t="n">
        <v>239</v>
      </c>
      <c r="D1781">
        <f>_xlfn.XLOOKUP(C1781,BH:BH,BI:BI)</f>
        <v/>
      </c>
      <c r="E1781" t="n">
        <v>25684</v>
      </c>
      <c r="F1781" t="inlineStr">
        <is>
          <t>TKT RW COMISIONES</t>
        </is>
      </c>
      <c r="G1781" s="234" t="n">
        <v>45795</v>
      </c>
      <c r="H1781" s="234" t="n">
        <v>45795</v>
      </c>
      <c r="I1781" t="inlineStr">
        <is>
          <t>VLO</t>
        </is>
      </c>
      <c r="J1781">
        <f>_xlfn.XLOOKUP(I1781,AS:AS,AU:AU)</f>
        <v/>
      </c>
      <c r="K1781" t="inlineStr">
        <is>
          <t>USD</t>
        </is>
      </c>
      <c r="L1781" s="238" t="n">
        <v>1064.4</v>
      </c>
      <c r="M1781">
        <f>L1781*_xlfn.XLOOKUP(K1781,AM:AM,AN:AN)</f>
        <v/>
      </c>
      <c r="N1781">
        <f>L1781*_xlfn.XLOOKUP(K1781,AM:AM,AO:AO)</f>
        <v/>
      </c>
      <c r="O1781" s="238" t="n">
        <v>24.6</v>
      </c>
      <c r="P1781">
        <f>O1781*_xlfn.XLOOKUP(K1781,AM:AM,AN:AN)</f>
        <v/>
      </c>
      <c r="Q1781">
        <f>O1781*_xlfn.XLOOKUP(K1781,AM:AM,AO:AO)</f>
        <v/>
      </c>
      <c r="R1781">
        <f>_xlfn.XLOOKUP(E1781,AF:AF,AG:AG)</f>
        <v/>
      </c>
      <c r="S1781">
        <f>_xlfn.XLOOKUP(E1781,AF:AF,AI:AI)</f>
        <v/>
      </c>
      <c r="T1781">
        <f>WEEKNUM(G1781)</f>
        <v/>
      </c>
      <c r="U1781">
        <f>YEAR(G1781)</f>
        <v/>
      </c>
      <c r="V1781" s="117">
        <f>IFERROR(Q1781/N1781,"0")</f>
        <v/>
      </c>
    </row>
    <row r="1782">
      <c r="A1782">
        <f>_xlfn.XLOOKUP(D1782,BN:BN,BO:BO)</f>
        <v/>
      </c>
      <c r="B1782" t="inlineStr">
        <is>
          <t>LLC</t>
        </is>
      </c>
      <c r="C1782" t="n">
        <v>239</v>
      </c>
      <c r="D1782">
        <f>_xlfn.XLOOKUP(C1782,BH:BH,BI:BI)</f>
        <v/>
      </c>
      <c r="E1782" t="n">
        <v>24812</v>
      </c>
      <c r="F1782" t="inlineStr">
        <is>
          <t>TKT EMIRATES LORENZA COMISIONES</t>
        </is>
      </c>
      <c r="G1782" s="234" t="n">
        <v>45794</v>
      </c>
      <c r="H1782" s="234" t="n">
        <v>45802</v>
      </c>
      <c r="I1782" t="inlineStr">
        <is>
          <t>VLO</t>
        </is>
      </c>
      <c r="J1782">
        <f>_xlfn.XLOOKUP(I1782,AS:AS,AU:AU)</f>
        <v/>
      </c>
      <c r="K1782" t="inlineStr">
        <is>
          <t>USD</t>
        </is>
      </c>
      <c r="L1782" s="238" t="n">
        <v>885.2</v>
      </c>
      <c r="M1782">
        <f>L1782*_xlfn.XLOOKUP(K1782,AM:AM,AN:AN)</f>
        <v/>
      </c>
      <c r="N1782">
        <f>L1782*_xlfn.XLOOKUP(K1782,AM:AM,AO:AO)</f>
        <v/>
      </c>
      <c r="O1782" s="238" t="n">
        <v>0</v>
      </c>
      <c r="P1782">
        <f>O1782*_xlfn.XLOOKUP(K1782,AM:AM,AN:AN)</f>
        <v/>
      </c>
      <c r="Q1782">
        <f>O1782*_xlfn.XLOOKUP(K1782,AM:AM,AO:AO)</f>
        <v/>
      </c>
      <c r="R1782">
        <f>_xlfn.XLOOKUP(E1782,AF:AF,AG:AG)</f>
        <v/>
      </c>
      <c r="S1782">
        <f>_xlfn.XLOOKUP(E1782,AF:AF,AI:AI)</f>
        <v/>
      </c>
      <c r="T1782">
        <f>WEEKNUM(G1782)</f>
        <v/>
      </c>
      <c r="U1782">
        <f>YEAR(G1782)</f>
        <v/>
      </c>
      <c r="V1782" s="117">
        <f>IFERROR(Q1782/N1782,"0")</f>
        <v/>
      </c>
    </row>
    <row r="1783">
      <c r="A1783">
        <f>_xlfn.XLOOKUP(D1783,BN:BN,BO:BO)</f>
        <v/>
      </c>
      <c r="B1783" t="inlineStr">
        <is>
          <t>LLC</t>
        </is>
      </c>
      <c r="C1783" t="n">
        <v>239</v>
      </c>
      <c r="D1783">
        <f>_xlfn.XLOOKUP(C1783,BH:BH,BI:BI)</f>
        <v/>
      </c>
      <c r="E1783" t="n">
        <v>24812</v>
      </c>
      <c r="F1783" t="inlineStr">
        <is>
          <t xml:space="preserve">TKT EMIRATES </t>
        </is>
      </c>
      <c r="G1783" s="234" t="n">
        <v>45769</v>
      </c>
      <c r="H1783" s="234" t="n">
        <v>45802</v>
      </c>
      <c r="I1783" t="inlineStr">
        <is>
          <t>VLO</t>
        </is>
      </c>
      <c r="J1783">
        <f>_xlfn.XLOOKUP(I1783,AS:AS,AU:AU)</f>
        <v/>
      </c>
      <c r="K1783" t="inlineStr">
        <is>
          <t>USD</t>
        </is>
      </c>
      <c r="L1783" s="238" t="n">
        <v>7734.93</v>
      </c>
      <c r="M1783">
        <f>L1783*_xlfn.XLOOKUP(K1783,AM:AM,AN:AN)</f>
        <v/>
      </c>
      <c r="N1783">
        <f>L1783*_xlfn.XLOOKUP(K1783,AM:AM,AO:AO)</f>
        <v/>
      </c>
      <c r="O1783" s="238" t="n">
        <v>0</v>
      </c>
      <c r="P1783">
        <f>O1783*_xlfn.XLOOKUP(K1783,AM:AM,AN:AN)</f>
        <v/>
      </c>
      <c r="Q1783">
        <f>O1783*_xlfn.XLOOKUP(K1783,AM:AM,AO:AO)</f>
        <v/>
      </c>
      <c r="R1783">
        <f>_xlfn.XLOOKUP(E1783,AF:AF,AG:AG)</f>
        <v/>
      </c>
      <c r="S1783">
        <f>_xlfn.XLOOKUP(E1783,AF:AF,AI:AI)</f>
        <v/>
      </c>
      <c r="T1783">
        <f>WEEKNUM(G1783)</f>
        <v/>
      </c>
      <c r="U1783">
        <f>YEAR(G1783)</f>
        <v/>
      </c>
      <c r="V1783" s="117">
        <f>IFERROR(Q1783/N1783,"0")</f>
        <v/>
      </c>
    </row>
    <row r="1784">
      <c r="A1784">
        <f>_xlfn.XLOOKUP(D1784,BN:BN,BO:BO)</f>
        <v/>
      </c>
      <c r="B1784" t="inlineStr">
        <is>
          <t>LLC</t>
        </is>
      </c>
      <c r="C1784" t="n">
        <v>239</v>
      </c>
      <c r="D1784">
        <f>_xlfn.XLOOKUP(C1784,BH:BH,BI:BI)</f>
        <v/>
      </c>
      <c r="E1784" t="n">
        <v>24812</v>
      </c>
      <c r="F1784" t="inlineStr">
        <is>
          <t xml:space="preserve">Revisado TKT EMIRATES </t>
        </is>
      </c>
      <c r="G1784" s="234" t="n">
        <v>45769</v>
      </c>
      <c r="H1784" s="234" t="n">
        <v>45802</v>
      </c>
      <c r="I1784" t="inlineStr">
        <is>
          <t>VLO</t>
        </is>
      </c>
      <c r="J1784">
        <f>_xlfn.XLOOKUP(I1784,AS:AS,AU:AU)</f>
        <v/>
      </c>
      <c r="K1784" t="inlineStr">
        <is>
          <t>USD</t>
        </is>
      </c>
      <c r="L1784" s="238" t="n">
        <v>902.46</v>
      </c>
      <c r="M1784">
        <f>L1784*_xlfn.XLOOKUP(K1784,AM:AM,AN:AN)</f>
        <v/>
      </c>
      <c r="N1784">
        <f>L1784*_xlfn.XLOOKUP(K1784,AM:AM,AO:AO)</f>
        <v/>
      </c>
      <c r="O1784" s="238" t="n">
        <v>0</v>
      </c>
      <c r="P1784">
        <f>O1784*_xlfn.XLOOKUP(K1784,AM:AM,AN:AN)</f>
        <v/>
      </c>
      <c r="Q1784">
        <f>O1784*_xlfn.XLOOKUP(K1784,AM:AM,AO:AO)</f>
        <v/>
      </c>
      <c r="R1784">
        <f>_xlfn.XLOOKUP(E1784,AF:AF,AG:AG)</f>
        <v/>
      </c>
      <c r="S1784">
        <f>_xlfn.XLOOKUP(E1784,AF:AF,AI:AI)</f>
        <v/>
      </c>
      <c r="T1784">
        <f>WEEKNUM(G1784)</f>
        <v/>
      </c>
      <c r="U1784">
        <f>YEAR(G1784)</f>
        <v/>
      </c>
      <c r="V1784" s="117">
        <f>IFERROR(Q1784/N1784,"0")</f>
        <v/>
      </c>
    </row>
    <row r="1785">
      <c r="A1785">
        <f>_xlfn.XLOOKUP(D1785,BN:BN,BO:BO)</f>
        <v/>
      </c>
      <c r="B1785" t="inlineStr">
        <is>
          <t>LLC</t>
        </is>
      </c>
      <c r="C1785" t="n">
        <v>239</v>
      </c>
      <c r="D1785">
        <f>_xlfn.XLOOKUP(C1785,BH:BH,BI:BI)</f>
        <v/>
      </c>
      <c r="E1785" t="n">
        <v>24812</v>
      </c>
      <c r="F1785" t="inlineStr">
        <is>
          <t>Cargo por cambio TKT EMIRATES</t>
        </is>
      </c>
      <c r="G1785" s="234" t="n">
        <v>45769</v>
      </c>
      <c r="H1785" s="234" t="n">
        <v>45802</v>
      </c>
      <c r="I1785" t="inlineStr">
        <is>
          <t>VLO</t>
        </is>
      </c>
      <c r="J1785">
        <f>_xlfn.XLOOKUP(I1785,AS:AS,AU:AU)</f>
        <v/>
      </c>
      <c r="K1785" t="inlineStr">
        <is>
          <t>USD</t>
        </is>
      </c>
      <c r="L1785" s="238" t="n">
        <v>400</v>
      </c>
      <c r="M1785">
        <f>L1785*_xlfn.XLOOKUP(K1785,AM:AM,AN:AN)</f>
        <v/>
      </c>
      <c r="N1785">
        <f>L1785*_xlfn.XLOOKUP(K1785,AM:AM,AO:AO)</f>
        <v/>
      </c>
      <c r="O1785" s="238" t="n">
        <v>0</v>
      </c>
      <c r="P1785">
        <f>O1785*_xlfn.XLOOKUP(K1785,AM:AM,AN:AN)</f>
        <v/>
      </c>
      <c r="Q1785">
        <f>O1785*_xlfn.XLOOKUP(K1785,AM:AM,AO:AO)</f>
        <v/>
      </c>
      <c r="R1785">
        <f>_xlfn.XLOOKUP(E1785,AF:AF,AG:AG)</f>
        <v/>
      </c>
      <c r="S1785">
        <f>_xlfn.XLOOKUP(E1785,AF:AF,AI:AI)</f>
        <v/>
      </c>
      <c r="T1785">
        <f>WEEKNUM(G1785)</f>
        <v/>
      </c>
      <c r="U1785">
        <f>YEAR(G1785)</f>
        <v/>
      </c>
      <c r="V1785" s="117">
        <f>IFERROR(Q1785/N1785,"0")</f>
        <v/>
      </c>
    </row>
    <row r="1786">
      <c r="A1786">
        <f>_xlfn.XLOOKUP(D1786,BN:BN,BO:BO)</f>
        <v/>
      </c>
      <c r="B1786" t="inlineStr">
        <is>
          <t>LLC</t>
        </is>
      </c>
      <c r="C1786" t="n">
        <v>239</v>
      </c>
      <c r="D1786">
        <f>_xlfn.XLOOKUP(C1786,BH:BH,BI:BI)</f>
        <v/>
      </c>
      <c r="E1786" t="n">
        <v>28934</v>
      </c>
      <c r="F1786" t="inlineStr">
        <is>
          <t>TE FLORES ALANIS CLAUDIA ISABEL MRS</t>
        </is>
      </c>
      <c r="G1786" s="234" t="n">
        <v>45907</v>
      </c>
      <c r="I1786" t="inlineStr">
        <is>
          <t>VLO</t>
        </is>
      </c>
      <c r="J1786">
        <f>_xlfn.XLOOKUP(I1786,AS:AS,AU:AU)</f>
        <v/>
      </c>
      <c r="K1786" t="inlineStr">
        <is>
          <t>USD</t>
        </is>
      </c>
      <c r="L1786" s="238" t="n">
        <v>369.9</v>
      </c>
      <c r="M1786">
        <f>L1786*_xlfn.XLOOKUP(K1786,AM:AM,AN:AN)</f>
        <v/>
      </c>
      <c r="N1786">
        <f>L1786*_xlfn.XLOOKUP(K1786,AM:AM,AO:AO)</f>
        <v/>
      </c>
      <c r="O1786" s="238" t="n">
        <v>0</v>
      </c>
      <c r="P1786">
        <f>O1786*_xlfn.XLOOKUP(K1786,AM:AM,AN:AN)</f>
        <v/>
      </c>
      <c r="Q1786">
        <f>O1786*_xlfn.XLOOKUP(K1786,AM:AM,AO:AO)</f>
        <v/>
      </c>
      <c r="R1786">
        <f>_xlfn.XLOOKUP(E1786,AF:AF,AG:AG)</f>
        <v/>
      </c>
      <c r="S1786">
        <f>_xlfn.XLOOKUP(E1786,AF:AF,AI:AI)</f>
        <v/>
      </c>
      <c r="T1786">
        <f>WEEKNUM(G1786)</f>
        <v/>
      </c>
      <c r="U1786">
        <f>YEAR(G1786)</f>
        <v/>
      </c>
      <c r="V1786" s="117">
        <f>IFERROR(Q1786/N1786,"0")</f>
        <v/>
      </c>
    </row>
    <row r="1787">
      <c r="A1787">
        <f>_xlfn.XLOOKUP(D1787,BN:BN,BO:BO)</f>
        <v/>
      </c>
      <c r="B1787" t="inlineStr">
        <is>
          <t>LLC</t>
        </is>
      </c>
      <c r="C1787" t="n">
        <v>239</v>
      </c>
      <c r="D1787">
        <f>_xlfn.XLOOKUP(C1787,BH:BH,BI:BI)</f>
        <v/>
      </c>
      <c r="E1787" t="n">
        <v>28934</v>
      </c>
      <c r="F1787" t="inlineStr">
        <is>
          <t>TE FLORES ALANIS CLAUDIA ISABEL MSS</t>
        </is>
      </c>
      <c r="G1787" s="234" t="n">
        <v>45903</v>
      </c>
      <c r="I1787" t="inlineStr">
        <is>
          <t>VLO</t>
        </is>
      </c>
      <c r="J1787">
        <f>_xlfn.XLOOKUP(I1787,AS:AS,AU:AU)</f>
        <v/>
      </c>
      <c r="K1787" t="inlineStr">
        <is>
          <t>USD</t>
        </is>
      </c>
      <c r="L1787" s="238" t="n">
        <v>409.1</v>
      </c>
      <c r="M1787">
        <f>L1787*_xlfn.XLOOKUP(K1787,AM:AM,AN:AN)</f>
        <v/>
      </c>
      <c r="N1787">
        <f>L1787*_xlfn.XLOOKUP(K1787,AM:AM,AO:AO)</f>
        <v/>
      </c>
      <c r="O1787" s="238" t="n">
        <v>0</v>
      </c>
      <c r="P1787">
        <f>O1787*_xlfn.XLOOKUP(K1787,AM:AM,AN:AN)</f>
        <v/>
      </c>
      <c r="Q1787">
        <f>O1787*_xlfn.XLOOKUP(K1787,AM:AM,AO:AO)</f>
        <v/>
      </c>
      <c r="R1787">
        <f>_xlfn.XLOOKUP(E1787,AF:AF,AG:AG)</f>
        <v/>
      </c>
      <c r="S1787">
        <f>_xlfn.XLOOKUP(E1787,AF:AF,AI:AI)</f>
        <v/>
      </c>
      <c r="T1787">
        <f>WEEKNUM(G1787)</f>
        <v/>
      </c>
      <c r="U1787">
        <f>YEAR(G1787)</f>
        <v/>
      </c>
      <c r="V1787" s="117">
        <f>IFERROR(Q1787/N1787,"0")</f>
        <v/>
      </c>
    </row>
    <row r="1788">
      <c r="A1788">
        <f>_xlfn.XLOOKUP(D1788,BN:BN,BO:BO)</f>
        <v/>
      </c>
      <c r="B1788" t="inlineStr">
        <is>
          <t>LLC</t>
        </is>
      </c>
      <c r="C1788" t="n">
        <v>239</v>
      </c>
      <c r="D1788">
        <f>_xlfn.XLOOKUP(C1788,BH:BH,BI:BI)</f>
        <v/>
      </c>
      <c r="E1788" t="n">
        <v>29351</v>
      </c>
      <c r="F1788" t="inlineStr">
        <is>
          <t>HOTEL IL PELLICANO</t>
        </is>
      </c>
      <c r="G1788" s="234" t="n">
        <v>45769</v>
      </c>
      <c r="H1788" s="234" t="n">
        <v>45802</v>
      </c>
      <c r="I1788" t="inlineStr">
        <is>
          <t>HTL</t>
        </is>
      </c>
      <c r="J1788">
        <f>_xlfn.XLOOKUP(I1788,AS:AS,AU:AU)</f>
        <v/>
      </c>
      <c r="K1788" t="inlineStr">
        <is>
          <t>USD</t>
        </is>
      </c>
      <c r="L1788" s="238" t="n">
        <v>6879.6</v>
      </c>
      <c r="M1788">
        <f>L1788*_xlfn.XLOOKUP(K1788,AM:AM,AN:AN)</f>
        <v/>
      </c>
      <c r="N1788">
        <f>L1788*_xlfn.XLOOKUP(K1788,AM:AM,AO:AO)</f>
        <v/>
      </c>
      <c r="O1788" s="238" t="n">
        <v>578.96</v>
      </c>
      <c r="P1788">
        <f>O1788*_xlfn.XLOOKUP(K1788,AM:AM,AN:AN)</f>
        <v/>
      </c>
      <c r="Q1788">
        <f>O1788*_xlfn.XLOOKUP(K1788,AM:AM,AO:AO)</f>
        <v/>
      </c>
      <c r="R1788">
        <f>_xlfn.XLOOKUP(E1788,AF:AF,AG:AG)</f>
        <v/>
      </c>
      <c r="S1788">
        <f>_xlfn.XLOOKUP(E1788,AF:AF,AI:AI)</f>
        <v/>
      </c>
      <c r="T1788">
        <f>WEEKNUM(G1788)</f>
        <v/>
      </c>
      <c r="U1788">
        <f>YEAR(G1788)</f>
        <v/>
      </c>
      <c r="V1788" s="117">
        <f>IFERROR(Q1788/N1788,"0")</f>
        <v/>
      </c>
    </row>
    <row r="1789">
      <c r="A1789">
        <f>_xlfn.XLOOKUP(D1789,BN:BN,BO:BO)</f>
        <v/>
      </c>
      <c r="B1789" t="inlineStr">
        <is>
          <t>LLC</t>
        </is>
      </c>
      <c r="C1789" t="n">
        <v>239</v>
      </c>
      <c r="D1789">
        <f>_xlfn.XLOOKUP(C1789,BH:BH,BI:BI)</f>
        <v/>
      </c>
      <c r="E1789" t="n">
        <v>29435</v>
      </c>
      <c r="F1789" t="inlineStr">
        <is>
          <t>MISINCU HOTEL</t>
        </is>
      </c>
      <c r="G1789" s="234" t="n">
        <v>45769</v>
      </c>
      <c r="H1789" s="234" t="n">
        <v>45802</v>
      </c>
      <c r="I1789" t="inlineStr">
        <is>
          <t>HTL</t>
        </is>
      </c>
      <c r="J1789">
        <f>_xlfn.XLOOKUP(I1789,AS:AS,AU:AU)</f>
        <v/>
      </c>
      <c r="K1789" t="inlineStr">
        <is>
          <t>USD</t>
        </is>
      </c>
      <c r="L1789" s="238" t="n">
        <v>5595.69</v>
      </c>
      <c r="M1789">
        <f>L1789*_xlfn.XLOOKUP(K1789,AM:AM,AN:AN)</f>
        <v/>
      </c>
      <c r="N1789">
        <f>L1789*_xlfn.XLOOKUP(K1789,AM:AM,AO:AO)</f>
        <v/>
      </c>
      <c r="O1789" s="238" t="n">
        <v>559.5700000000001</v>
      </c>
      <c r="P1789">
        <f>O1789*_xlfn.XLOOKUP(K1789,AM:AM,AN:AN)</f>
        <v/>
      </c>
      <c r="Q1789">
        <f>O1789*_xlfn.XLOOKUP(K1789,AM:AM,AO:AO)</f>
        <v/>
      </c>
      <c r="R1789">
        <f>_xlfn.XLOOKUP(E1789,AF:AF,AG:AG)</f>
        <v/>
      </c>
      <c r="S1789">
        <f>_xlfn.XLOOKUP(E1789,AF:AF,AI:AI)</f>
        <v/>
      </c>
      <c r="T1789">
        <f>WEEKNUM(G1789)</f>
        <v/>
      </c>
      <c r="U1789">
        <f>YEAR(G1789)</f>
        <v/>
      </c>
      <c r="V1789" s="117">
        <f>IFERROR(Q1789/N1789,"0")</f>
        <v/>
      </c>
    </row>
    <row r="1790">
      <c r="A1790">
        <f>_xlfn.XLOOKUP(D1790,BN:BN,BO:BO)</f>
        <v/>
      </c>
      <c r="B1790" t="inlineStr">
        <is>
          <t>LLC</t>
        </is>
      </c>
      <c r="C1790" t="n">
        <v>239</v>
      </c>
      <c r="D1790">
        <f>_xlfn.XLOOKUP(C1790,BH:BH,BI:BI)</f>
        <v/>
      </c>
      <c r="E1790" t="n">
        <v>29551</v>
      </c>
      <c r="F1790" t="inlineStr">
        <is>
          <t>PENSIONE AMERICA</t>
        </is>
      </c>
      <c r="G1790" s="234" t="n">
        <v>45769</v>
      </c>
      <c r="H1790" s="234" t="n">
        <v>45802</v>
      </c>
      <c r="I1790" t="inlineStr">
        <is>
          <t>HTL</t>
        </is>
      </c>
      <c r="J1790">
        <f>_xlfn.XLOOKUP(I1790,AS:AS,AU:AU)</f>
        <v/>
      </c>
      <c r="K1790" t="inlineStr">
        <is>
          <t>USD</t>
        </is>
      </c>
      <c r="L1790" s="238" t="n">
        <v>10352.94</v>
      </c>
      <c r="M1790">
        <f>L1790*_xlfn.XLOOKUP(K1790,AM:AM,AN:AN)</f>
        <v/>
      </c>
      <c r="N1790">
        <f>L1790*_xlfn.XLOOKUP(K1790,AM:AM,AO:AO)</f>
        <v/>
      </c>
      <c r="O1790" s="238" t="n">
        <v>0</v>
      </c>
      <c r="P1790">
        <f>O1790*_xlfn.XLOOKUP(K1790,AM:AM,AN:AN)</f>
        <v/>
      </c>
      <c r="Q1790">
        <f>O1790*_xlfn.XLOOKUP(K1790,AM:AM,AO:AO)</f>
        <v/>
      </c>
      <c r="R1790">
        <f>_xlfn.XLOOKUP(E1790,AF:AF,AG:AG)</f>
        <v/>
      </c>
      <c r="S1790">
        <f>_xlfn.XLOOKUP(E1790,AF:AF,AI:AI)</f>
        <v/>
      </c>
      <c r="T1790">
        <f>WEEKNUM(G1790)</f>
        <v/>
      </c>
      <c r="U1790">
        <f>YEAR(G1790)</f>
        <v/>
      </c>
      <c r="V1790" s="117">
        <f>IFERROR(Q1790/N1790,"0")</f>
        <v/>
      </c>
    </row>
    <row r="1791">
      <c r="A1791">
        <f>_xlfn.XLOOKUP(D1791,BN:BN,BO:BO)</f>
        <v/>
      </c>
      <c r="B1791" t="inlineStr">
        <is>
          <t>LLC</t>
        </is>
      </c>
      <c r="C1791" t="n">
        <v>239</v>
      </c>
      <c r="D1791">
        <f>_xlfn.XLOOKUP(C1791,BH:BH,BI:BI)</f>
        <v/>
      </c>
      <c r="E1791" t="n">
        <v>28934</v>
      </c>
      <c r="F1791" t="inlineStr">
        <is>
          <t>TE CARBAJALES NAVARI JULIA MS</t>
        </is>
      </c>
      <c r="G1791" s="234" t="n">
        <v>45899</v>
      </c>
      <c r="H1791" s="63" t="n"/>
      <c r="I1791" t="inlineStr">
        <is>
          <t>VLO</t>
        </is>
      </c>
      <c r="J1791">
        <f>_xlfn.XLOOKUP(I1791,AS:AS,AU:AU)</f>
        <v/>
      </c>
      <c r="K1791" t="inlineStr">
        <is>
          <t>USD</t>
        </is>
      </c>
      <c r="L1791" s="238" t="n">
        <v>1317.05</v>
      </c>
      <c r="M1791">
        <f>L1791*_xlfn.XLOOKUP(K1791,AM:AM,AN:AN)</f>
        <v/>
      </c>
      <c r="N1791">
        <f>L1791*_xlfn.XLOOKUP(K1791,AM:AM,AO:AO)</f>
        <v/>
      </c>
      <c r="O1791" s="238" t="n">
        <v>0</v>
      </c>
      <c r="P1791">
        <f>O1791*_xlfn.XLOOKUP(K1791,AM:AM,AN:AN)</f>
        <v/>
      </c>
      <c r="Q1791">
        <f>O1791*_xlfn.XLOOKUP(K1791,AM:AM,AO:AO)</f>
        <v/>
      </c>
      <c r="R1791">
        <f>_xlfn.XLOOKUP(E1791,AF:AF,AG:AG)</f>
        <v/>
      </c>
      <c r="S1791">
        <f>_xlfn.XLOOKUP(E1791,AF:AF,AI:AI)</f>
        <v/>
      </c>
      <c r="T1791">
        <f>WEEKNUM(G1791)</f>
        <v/>
      </c>
      <c r="U1791">
        <f>YEAR(G1791)</f>
        <v/>
      </c>
      <c r="V1791" s="117">
        <f>IFERROR(Q1791/N1791,"0")</f>
        <v/>
      </c>
    </row>
    <row r="1792">
      <c r="A1792">
        <f>_xlfn.XLOOKUP(D1792,BN:BN,BO:BO)</f>
        <v/>
      </c>
      <c r="B1792" t="inlineStr">
        <is>
          <t>LLC</t>
        </is>
      </c>
      <c r="C1792" t="n">
        <v>239</v>
      </c>
      <c r="D1792">
        <f>_xlfn.XLOOKUP(C1792,BH:BH,BI:BI)</f>
        <v/>
      </c>
      <c r="E1792" t="n">
        <v>28934</v>
      </c>
      <c r="F1792" t="inlineStr">
        <is>
          <t>TE CARBAJALES NAVARI JULIA MSS</t>
        </is>
      </c>
      <c r="G1792" s="234" t="n">
        <v>45888</v>
      </c>
      <c r="I1792" t="inlineStr">
        <is>
          <t>VLO</t>
        </is>
      </c>
      <c r="J1792">
        <f>_xlfn.XLOOKUP(I1792,AS:AS,AU:AU)</f>
        <v/>
      </c>
      <c r="K1792" t="inlineStr">
        <is>
          <t>USD</t>
        </is>
      </c>
      <c r="L1792" s="238" t="n">
        <v>606.47</v>
      </c>
      <c r="M1792">
        <f>L1792*_xlfn.XLOOKUP(K1792,AM:AM,AN:AN)</f>
        <v/>
      </c>
      <c r="N1792">
        <f>L1792*_xlfn.XLOOKUP(K1792,AM:AM,AO:AO)</f>
        <v/>
      </c>
      <c r="O1792" s="238" t="n">
        <v>27.5</v>
      </c>
      <c r="P1792">
        <f>O1792*_xlfn.XLOOKUP(K1792,AM:AM,AN:AN)</f>
        <v/>
      </c>
      <c r="Q1792">
        <f>O1792*_xlfn.XLOOKUP(K1792,AM:AM,AO:AO)</f>
        <v/>
      </c>
      <c r="R1792">
        <f>_xlfn.XLOOKUP(E1792,AF:AF,AG:AG)</f>
        <v/>
      </c>
      <c r="S1792">
        <f>_xlfn.XLOOKUP(E1792,AF:AF,AI:AI)</f>
        <v/>
      </c>
      <c r="T1792">
        <f>WEEKNUM(G1792)</f>
        <v/>
      </c>
      <c r="U1792">
        <f>YEAR(G1792)</f>
        <v/>
      </c>
      <c r="V1792" s="117">
        <f>IFERROR(Q1792/N1792,"0")</f>
        <v/>
      </c>
    </row>
    <row r="1793">
      <c r="A1793">
        <f>_xlfn.XLOOKUP(D1793,BN:BN,BO:BO)</f>
        <v/>
      </c>
      <c r="B1793" t="inlineStr">
        <is>
          <t>LLC</t>
        </is>
      </c>
      <c r="C1793" t="n">
        <v>239</v>
      </c>
      <c r="D1793">
        <f>_xlfn.XLOOKUP(C1793,BH:BH,BI:BI)</f>
        <v/>
      </c>
      <c r="E1793" t="n">
        <v>28934</v>
      </c>
      <c r="F1793" t="inlineStr">
        <is>
          <t>TE UHTHOFF NORIEGA LORENZA MSS</t>
        </is>
      </c>
      <c r="G1793" s="234" t="n">
        <v>45864</v>
      </c>
      <c r="I1793" t="inlineStr">
        <is>
          <t>VLO</t>
        </is>
      </c>
      <c r="J1793">
        <f>_xlfn.XLOOKUP(I1793,AS:AS,AU:AU)</f>
        <v/>
      </c>
      <c r="K1793" t="inlineStr">
        <is>
          <t>USD</t>
        </is>
      </c>
      <c r="L1793" s="238" t="n">
        <v>363.1</v>
      </c>
      <c r="M1793">
        <f>L1793*_xlfn.XLOOKUP(K1793,AM:AM,AN:AN)</f>
        <v/>
      </c>
      <c r="N1793">
        <f>L1793*_xlfn.XLOOKUP(K1793,AM:AM,AO:AO)</f>
        <v/>
      </c>
      <c r="O1793" s="238" t="n">
        <v>0</v>
      </c>
      <c r="P1793">
        <f>O1793*_xlfn.XLOOKUP(K1793,AM:AM,AN:AN)</f>
        <v/>
      </c>
      <c r="Q1793">
        <f>O1793*_xlfn.XLOOKUP(K1793,AM:AM,AO:AO)</f>
        <v/>
      </c>
      <c r="R1793">
        <f>_xlfn.XLOOKUP(E1793,AF:AF,AG:AG)</f>
        <v/>
      </c>
      <c r="S1793">
        <f>_xlfn.XLOOKUP(E1793,AF:AF,AI:AI)</f>
        <v/>
      </c>
      <c r="T1793">
        <f>WEEKNUM(G1793)</f>
        <v/>
      </c>
      <c r="U1793">
        <f>YEAR(G1793)</f>
        <v/>
      </c>
      <c r="V1793" s="117">
        <f>IFERROR(Q1793/N1793,"0")</f>
        <v/>
      </c>
    </row>
    <row r="1794">
      <c r="A1794">
        <f>_xlfn.XLOOKUP(D1794,BN:BN,BO:BO)</f>
        <v/>
      </c>
      <c r="B1794" t="inlineStr">
        <is>
          <t>LLC</t>
        </is>
      </c>
      <c r="C1794" t="n">
        <v>239</v>
      </c>
      <c r="D1794">
        <f>_xlfn.XLOOKUP(C1794,BH:BH,BI:BI)</f>
        <v/>
      </c>
      <c r="E1794" t="n">
        <v>28934</v>
      </c>
      <c r="F1794" t="inlineStr">
        <is>
          <t>TE ZEPEDA DE LA GARZA MARLENE MSS</t>
        </is>
      </c>
      <c r="G1794" s="234" t="n">
        <v>45864</v>
      </c>
      <c r="I1794" t="inlineStr">
        <is>
          <t>VLO</t>
        </is>
      </c>
      <c r="J1794">
        <f>_xlfn.XLOOKUP(I1794,AS:AS,AU:AU)</f>
        <v/>
      </c>
      <c r="K1794" t="inlineStr">
        <is>
          <t>USD</t>
        </is>
      </c>
      <c r="L1794" s="238" t="n">
        <v>363.1</v>
      </c>
      <c r="M1794">
        <f>L1794*_xlfn.XLOOKUP(K1794,AM:AM,AN:AN)</f>
        <v/>
      </c>
      <c r="N1794">
        <f>L1794*_xlfn.XLOOKUP(K1794,AM:AM,AO:AO)</f>
        <v/>
      </c>
      <c r="O1794" s="238" t="n">
        <v>0</v>
      </c>
      <c r="P1794">
        <f>O1794*_xlfn.XLOOKUP(K1794,AM:AM,AN:AN)</f>
        <v/>
      </c>
      <c r="Q1794">
        <f>O1794*_xlfn.XLOOKUP(K1794,AM:AM,AO:AO)</f>
        <v/>
      </c>
      <c r="R1794">
        <f>_xlfn.XLOOKUP(E1794,AF:AF,AG:AG)</f>
        <v/>
      </c>
      <c r="S1794">
        <f>_xlfn.XLOOKUP(E1794,AF:AF,AI:AI)</f>
        <v/>
      </c>
      <c r="T1794">
        <f>WEEKNUM(G1794)</f>
        <v/>
      </c>
      <c r="U1794">
        <f>YEAR(G1794)</f>
        <v/>
      </c>
      <c r="V1794" s="117">
        <f>IFERROR(Q1794/N1794,"0")</f>
        <v/>
      </c>
    </row>
    <row r="1795">
      <c r="A1795">
        <f>_xlfn.XLOOKUP(D1795,BN:BN,BO:BO)</f>
        <v/>
      </c>
      <c r="B1795" t="inlineStr">
        <is>
          <t>LLC</t>
        </is>
      </c>
      <c r="C1795" t="n">
        <v>239</v>
      </c>
      <c r="D1795">
        <f>_xlfn.XLOOKUP(C1795,BH:BH,BI:BI)</f>
        <v/>
      </c>
      <c r="E1795" t="n">
        <v>29693</v>
      </c>
      <c r="F1795" t="inlineStr">
        <is>
          <t>AENA VIP MEET AND GREET</t>
        </is>
      </c>
      <c r="G1795" s="234" t="n">
        <v>45863</v>
      </c>
      <c r="H1795" s="234" t="n">
        <v>45863</v>
      </c>
      <c r="I1795" t="inlineStr">
        <is>
          <t>TRF</t>
        </is>
      </c>
      <c r="J1795">
        <f>_xlfn.XLOOKUP(I1795,AS:AS,AU:AU)</f>
        <v/>
      </c>
      <c r="K1795" t="inlineStr">
        <is>
          <t>USD</t>
        </is>
      </c>
      <c r="L1795" s="238" t="n">
        <v>2062</v>
      </c>
      <c r="M1795">
        <f>L1795*_xlfn.XLOOKUP(K1795,AM:AM,AN:AN)</f>
        <v/>
      </c>
      <c r="N1795">
        <f>L1795*_xlfn.XLOOKUP(K1795,AM:AM,AO:AO)</f>
        <v/>
      </c>
      <c r="O1795" s="238" t="n">
        <v>0</v>
      </c>
      <c r="P1795">
        <f>O1795*_xlfn.XLOOKUP(K1795,AM:AM,AN:AN)</f>
        <v/>
      </c>
      <c r="Q1795">
        <f>O1795*_xlfn.XLOOKUP(K1795,AM:AM,AO:AO)</f>
        <v/>
      </c>
      <c r="R1795">
        <f>_xlfn.XLOOKUP(E1795,AF:AF,AG:AG)</f>
        <v/>
      </c>
      <c r="S1795">
        <f>_xlfn.XLOOKUP(E1795,AF:AF,AI:AI)</f>
        <v/>
      </c>
      <c r="T1795">
        <f>WEEKNUM(G1795)</f>
        <v/>
      </c>
      <c r="U1795">
        <f>YEAR(G1795)</f>
        <v/>
      </c>
      <c r="V1795" s="117">
        <f>IFERROR(Q1795/N1795,"0")</f>
        <v/>
      </c>
    </row>
    <row r="1796">
      <c r="A1796">
        <f>_xlfn.XLOOKUP(D1796,BN:BN,BO:BO)</f>
        <v/>
      </c>
      <c r="B1796" t="inlineStr">
        <is>
          <t>LLC</t>
        </is>
      </c>
      <c r="C1796" t="n">
        <v>239</v>
      </c>
      <c r="D1796">
        <f>_xlfn.XLOOKUP(C1796,BH:BH,BI:BI)</f>
        <v/>
      </c>
      <c r="E1796" t="n">
        <v>26070</v>
      </c>
      <c r="F1796" t="inlineStr">
        <is>
          <t>FOUR SEASONS SEOUL</t>
        </is>
      </c>
      <c r="G1796" s="234" t="n">
        <v>45769</v>
      </c>
      <c r="H1796" s="234" t="n">
        <v>45863</v>
      </c>
      <c r="I1796" t="inlineStr">
        <is>
          <t>HTL</t>
        </is>
      </c>
      <c r="J1796">
        <f>_xlfn.XLOOKUP(I1796,AS:AS,AU:AU)</f>
        <v/>
      </c>
      <c r="K1796" t="inlineStr">
        <is>
          <t>USD</t>
        </is>
      </c>
      <c r="L1796" s="238" t="n">
        <v>638</v>
      </c>
      <c r="M1796">
        <f>L1796*_xlfn.XLOOKUP(K1796,AM:AM,AN:AN)</f>
        <v/>
      </c>
      <c r="N1796">
        <f>L1796*_xlfn.XLOOKUP(K1796,AM:AM,AO:AO)</f>
        <v/>
      </c>
      <c r="O1796" s="238" t="n">
        <v>52.28</v>
      </c>
      <c r="P1796">
        <f>O1796*_xlfn.XLOOKUP(K1796,AM:AM,AN:AN)</f>
        <v/>
      </c>
      <c r="Q1796">
        <f>O1796*_xlfn.XLOOKUP(K1796,AM:AM,AO:AO)</f>
        <v/>
      </c>
      <c r="R1796">
        <f>_xlfn.XLOOKUP(E1796,AF:AF,AG:AG)</f>
        <v/>
      </c>
      <c r="S1796">
        <f>_xlfn.XLOOKUP(E1796,AF:AF,AI:AI)</f>
        <v/>
      </c>
      <c r="T1796">
        <f>WEEKNUM(G1796)</f>
        <v/>
      </c>
      <c r="U1796">
        <f>YEAR(G1796)</f>
        <v/>
      </c>
      <c r="V1796" s="117">
        <f>IFERROR(Q1796/N1796,"0")</f>
        <v/>
      </c>
    </row>
    <row r="1797">
      <c r="A1797">
        <f>_xlfn.XLOOKUP(D1797,BN:BN,BO:BO)</f>
        <v/>
      </c>
      <c r="B1797" t="inlineStr">
        <is>
          <t>LLC</t>
        </is>
      </c>
      <c r="C1797" t="n">
        <v>239</v>
      </c>
      <c r="D1797">
        <f>_xlfn.XLOOKUP(C1797,BH:BH,BI:BI)</f>
        <v/>
      </c>
      <c r="E1797" t="n">
        <v>28934</v>
      </c>
      <c r="F1797" t="inlineStr">
        <is>
          <t>TE NORIEGA DE UHTHOFF VERONICA PATRICIA MRS</t>
        </is>
      </c>
      <c r="G1797" s="234" t="n">
        <v>45851</v>
      </c>
      <c r="I1797" t="inlineStr">
        <is>
          <t>VLO</t>
        </is>
      </c>
      <c r="J1797">
        <f>_xlfn.XLOOKUP(I1797,AS:AS,AU:AU)</f>
        <v/>
      </c>
      <c r="K1797" t="inlineStr">
        <is>
          <t>USD</t>
        </is>
      </c>
      <c r="L1797" s="238" t="n">
        <v>178.6</v>
      </c>
      <c r="M1797">
        <f>L1797*_xlfn.XLOOKUP(K1797,AM:AM,AN:AN)</f>
        <v/>
      </c>
      <c r="N1797">
        <f>L1797*_xlfn.XLOOKUP(K1797,AM:AM,AO:AO)</f>
        <v/>
      </c>
      <c r="O1797" s="238" t="n">
        <v>0</v>
      </c>
      <c r="P1797">
        <f>O1797*_xlfn.XLOOKUP(K1797,AM:AM,AN:AN)</f>
        <v/>
      </c>
      <c r="Q1797">
        <f>O1797*_xlfn.XLOOKUP(K1797,AM:AM,AO:AO)</f>
        <v/>
      </c>
      <c r="R1797">
        <f>_xlfn.XLOOKUP(E1797,AF:AF,AG:AG)</f>
        <v/>
      </c>
      <c r="S1797">
        <f>_xlfn.XLOOKUP(E1797,AF:AF,AI:AI)</f>
        <v/>
      </c>
      <c r="T1797">
        <f>WEEKNUM(G1797)</f>
        <v/>
      </c>
      <c r="U1797">
        <f>YEAR(G1797)</f>
        <v/>
      </c>
      <c r="V1797" s="117">
        <f>IFERROR(Q1797/N1797,"0")</f>
        <v/>
      </c>
    </row>
    <row r="1798">
      <c r="A1798">
        <f>_xlfn.XLOOKUP(D1798,BN:BN,BO:BO)</f>
        <v/>
      </c>
      <c r="B1798" t="inlineStr">
        <is>
          <t>LLC</t>
        </is>
      </c>
      <c r="C1798" t="n">
        <v>239</v>
      </c>
      <c r="D1798">
        <f>_xlfn.XLOOKUP(C1798,BH:BH,BI:BI)</f>
        <v/>
      </c>
      <c r="E1798" t="n">
        <v>28934</v>
      </c>
      <c r="F1798" t="inlineStr">
        <is>
          <t>TE CARBAJALES NALES LEONARDO MR</t>
        </is>
      </c>
      <c r="G1798" s="234" t="n">
        <v>45851</v>
      </c>
      <c r="I1798" t="inlineStr">
        <is>
          <t>VLO</t>
        </is>
      </c>
      <c r="J1798">
        <f>_xlfn.XLOOKUP(I1798,AS:AS,AU:AU)</f>
        <v/>
      </c>
      <c r="K1798" t="inlineStr">
        <is>
          <t>USD</t>
        </is>
      </c>
      <c r="L1798" s="238" t="n">
        <v>178.6</v>
      </c>
      <c r="M1798">
        <f>L1798*_xlfn.XLOOKUP(K1798,AM:AM,AN:AN)</f>
        <v/>
      </c>
      <c r="N1798">
        <f>L1798*_xlfn.XLOOKUP(K1798,AM:AM,AO:AO)</f>
        <v/>
      </c>
      <c r="O1798" s="238" t="n">
        <v>0</v>
      </c>
      <c r="P1798">
        <f>O1798*_xlfn.XLOOKUP(K1798,AM:AM,AN:AN)</f>
        <v/>
      </c>
      <c r="Q1798">
        <f>O1798*_xlfn.XLOOKUP(K1798,AM:AM,AO:AO)</f>
        <v/>
      </c>
      <c r="R1798">
        <f>_xlfn.XLOOKUP(E1798,AF:AF,AG:AG)</f>
        <v/>
      </c>
      <c r="S1798">
        <f>_xlfn.XLOOKUP(E1798,AF:AF,AI:AI)</f>
        <v/>
      </c>
      <c r="T1798">
        <f>WEEKNUM(G1798)</f>
        <v/>
      </c>
      <c r="U1798">
        <f>YEAR(G1798)</f>
        <v/>
      </c>
      <c r="V1798" s="117">
        <f>IFERROR(Q1798/N1798,"0")</f>
        <v/>
      </c>
    </row>
    <row r="1799">
      <c r="A1799">
        <f>_xlfn.XLOOKUP(D1799,BN:BN,BO:BO)</f>
        <v/>
      </c>
      <c r="B1799" t="inlineStr">
        <is>
          <t>LLC</t>
        </is>
      </c>
      <c r="C1799" t="n">
        <v>239</v>
      </c>
      <c r="D1799">
        <f>_xlfn.XLOOKUP(C1799,BH:BH,BI:BI)</f>
        <v/>
      </c>
      <c r="E1799" t="n">
        <v>28934</v>
      </c>
      <c r="F1799" t="inlineStr">
        <is>
          <t>TE SAINZ ORANTES ALEJANDRO MR</t>
        </is>
      </c>
      <c r="G1799" s="234" t="n">
        <v>45851</v>
      </c>
      <c r="H1799" s="63" t="n"/>
      <c r="I1799" t="inlineStr">
        <is>
          <t>VLO</t>
        </is>
      </c>
      <c r="J1799">
        <f>_xlfn.XLOOKUP(I1799,AS:AS,AU:AU)</f>
        <v/>
      </c>
      <c r="K1799" t="inlineStr">
        <is>
          <t>USD</t>
        </is>
      </c>
      <c r="L1799" s="238" t="n">
        <v>178.6</v>
      </c>
      <c r="M1799">
        <f>L1799*_xlfn.XLOOKUP(K1799,AM:AM,AN:AN)</f>
        <v/>
      </c>
      <c r="N1799">
        <f>L1799*_xlfn.XLOOKUP(K1799,AM:AM,AO:AO)</f>
        <v/>
      </c>
      <c r="O1799" s="238" t="n">
        <v>0</v>
      </c>
      <c r="P1799">
        <f>O1799*_xlfn.XLOOKUP(K1799,AM:AM,AN:AN)</f>
        <v/>
      </c>
      <c r="Q1799">
        <f>O1799*_xlfn.XLOOKUP(K1799,AM:AM,AO:AO)</f>
        <v/>
      </c>
      <c r="R1799">
        <f>_xlfn.XLOOKUP(E1799,AF:AF,AG:AG)</f>
        <v/>
      </c>
      <c r="S1799">
        <f>_xlfn.XLOOKUP(E1799,AF:AF,AI:AI)</f>
        <v/>
      </c>
      <c r="T1799">
        <f>WEEKNUM(G1799)</f>
        <v/>
      </c>
      <c r="U1799">
        <f>YEAR(G1799)</f>
        <v/>
      </c>
      <c r="V1799" s="117">
        <f>IFERROR(Q1799/N1799,"0")</f>
        <v/>
      </c>
    </row>
    <row r="1800">
      <c r="A1800">
        <f>_xlfn.XLOOKUP(D1800,BN:BN,BO:BO)</f>
        <v/>
      </c>
      <c r="B1800" t="inlineStr">
        <is>
          <t>LLC</t>
        </is>
      </c>
      <c r="C1800" t="n">
        <v>239</v>
      </c>
      <c r="D1800">
        <f>_xlfn.XLOOKUP(C1800,BH:BH,BI:BI)</f>
        <v/>
      </c>
      <c r="E1800" t="n">
        <v>28934</v>
      </c>
      <c r="F1800" t="inlineStr">
        <is>
          <t>TE MONDRAGON HERNANDEZ LUZ CECILIA MRS</t>
        </is>
      </c>
      <c r="G1800" s="234" t="n">
        <v>45851</v>
      </c>
      <c r="H1800" s="63" t="n"/>
      <c r="I1800" t="inlineStr">
        <is>
          <t>VLO</t>
        </is>
      </c>
      <c r="J1800">
        <f>_xlfn.XLOOKUP(I1800,AS:AS,AU:AU)</f>
        <v/>
      </c>
      <c r="K1800" t="inlineStr">
        <is>
          <t>USD</t>
        </is>
      </c>
      <c r="L1800" s="238" t="n">
        <v>178.6</v>
      </c>
      <c r="M1800">
        <f>L1800*_xlfn.XLOOKUP(K1800,AM:AM,AN:AN)</f>
        <v/>
      </c>
      <c r="N1800">
        <f>L1800*_xlfn.XLOOKUP(K1800,AM:AM,AO:AO)</f>
        <v/>
      </c>
      <c r="O1800" s="238" t="n">
        <v>0</v>
      </c>
      <c r="P1800">
        <f>O1800*_xlfn.XLOOKUP(K1800,AM:AM,AN:AN)</f>
        <v/>
      </c>
      <c r="Q1800">
        <f>O1800*_xlfn.XLOOKUP(K1800,AM:AM,AO:AO)</f>
        <v/>
      </c>
      <c r="R1800">
        <f>_xlfn.XLOOKUP(E1800,AF:AF,AG:AG)</f>
        <v/>
      </c>
      <c r="S1800">
        <f>_xlfn.XLOOKUP(E1800,AF:AF,AI:AI)</f>
        <v/>
      </c>
      <c r="T1800">
        <f>WEEKNUM(G1800)</f>
        <v/>
      </c>
      <c r="U1800">
        <f>YEAR(G1800)</f>
        <v/>
      </c>
      <c r="V1800" s="117">
        <f>IFERROR(Q1800/N1800,"0")</f>
        <v/>
      </c>
    </row>
    <row r="1801">
      <c r="A1801">
        <f>_xlfn.XLOOKUP(D1801,BN:BN,BO:BO)</f>
        <v/>
      </c>
      <c r="B1801" t="inlineStr">
        <is>
          <t>LLC</t>
        </is>
      </c>
      <c r="C1801" t="n">
        <v>239</v>
      </c>
      <c r="D1801">
        <f>_xlfn.XLOOKUP(C1801,BH:BH,BI:BI)</f>
        <v/>
      </c>
      <c r="E1801" t="n">
        <v>28934</v>
      </c>
      <c r="F1801" t="inlineStr">
        <is>
          <t>TE CORDOVA CREEL JUAN ANGEL MR</t>
        </is>
      </c>
      <c r="G1801" s="234" t="n">
        <v>45851</v>
      </c>
      <c r="H1801" s="63" t="n"/>
      <c r="I1801" t="inlineStr">
        <is>
          <t>VLO</t>
        </is>
      </c>
      <c r="J1801">
        <f>_xlfn.XLOOKUP(I1801,AS:AS,AU:AU)</f>
        <v/>
      </c>
      <c r="K1801" t="inlineStr">
        <is>
          <t>USD</t>
        </is>
      </c>
      <c r="L1801" s="238" t="n">
        <v>178.6</v>
      </c>
      <c r="M1801">
        <f>L1801*_xlfn.XLOOKUP(K1801,AM:AM,AN:AN)</f>
        <v/>
      </c>
      <c r="N1801">
        <f>L1801*_xlfn.XLOOKUP(K1801,AM:AM,AO:AO)</f>
        <v/>
      </c>
      <c r="O1801" s="238" t="n">
        <v>0</v>
      </c>
      <c r="P1801">
        <f>O1801*_xlfn.XLOOKUP(K1801,AM:AM,AN:AN)</f>
        <v/>
      </c>
      <c r="Q1801">
        <f>O1801*_xlfn.XLOOKUP(K1801,AM:AM,AO:AO)</f>
        <v/>
      </c>
      <c r="R1801">
        <f>_xlfn.XLOOKUP(E1801,AF:AF,AG:AG)</f>
        <v/>
      </c>
      <c r="S1801">
        <f>_xlfn.XLOOKUP(E1801,AF:AF,AI:AI)</f>
        <v/>
      </c>
      <c r="T1801">
        <f>WEEKNUM(G1801)</f>
        <v/>
      </c>
      <c r="U1801">
        <f>YEAR(G1801)</f>
        <v/>
      </c>
      <c r="V1801" s="117">
        <f>IFERROR(Q1801/N1801,"0")</f>
        <v/>
      </c>
    </row>
    <row r="1802">
      <c r="A1802">
        <f>_xlfn.XLOOKUP(D1802,BN:BN,BO:BO)</f>
        <v/>
      </c>
      <c r="B1802" t="inlineStr">
        <is>
          <t>LLC</t>
        </is>
      </c>
      <c r="C1802" t="n">
        <v>239</v>
      </c>
      <c r="D1802">
        <f>_xlfn.XLOOKUP(C1802,BH:BH,BI:BI)</f>
        <v/>
      </c>
      <c r="E1802" t="n">
        <v>28934</v>
      </c>
      <c r="F1802" t="inlineStr">
        <is>
          <t>TE AGUILAR PEREZ SOFIA LETICIA MRS</t>
        </is>
      </c>
      <c r="G1802" s="234" t="n">
        <v>45851</v>
      </c>
      <c r="H1802" s="63" t="n"/>
      <c r="I1802" t="inlineStr">
        <is>
          <t>VLO</t>
        </is>
      </c>
      <c r="J1802">
        <f>_xlfn.XLOOKUP(I1802,AS:AS,AU:AU)</f>
        <v/>
      </c>
      <c r="K1802" t="inlineStr">
        <is>
          <t>USD</t>
        </is>
      </c>
      <c r="L1802" s="238" t="n">
        <v>178.6</v>
      </c>
      <c r="M1802">
        <f>L1802*_xlfn.XLOOKUP(K1802,AM:AM,AN:AN)</f>
        <v/>
      </c>
      <c r="N1802">
        <f>L1802*_xlfn.XLOOKUP(K1802,AM:AM,AO:AO)</f>
        <v/>
      </c>
      <c r="O1802" s="238" t="n">
        <v>0</v>
      </c>
      <c r="P1802">
        <f>O1802*_xlfn.XLOOKUP(K1802,AM:AM,AN:AN)</f>
        <v/>
      </c>
      <c r="Q1802">
        <f>O1802*_xlfn.XLOOKUP(K1802,AM:AM,AO:AO)</f>
        <v/>
      </c>
      <c r="R1802">
        <f>_xlfn.XLOOKUP(E1802,AF:AF,AG:AG)</f>
        <v/>
      </c>
      <c r="S1802">
        <f>_xlfn.XLOOKUP(E1802,AF:AF,AI:AI)</f>
        <v/>
      </c>
      <c r="T1802">
        <f>WEEKNUM(G1802)</f>
        <v/>
      </c>
      <c r="U1802">
        <f>YEAR(G1802)</f>
        <v/>
      </c>
      <c r="V1802" s="117">
        <f>IFERROR(Q1802/N1802,"0")</f>
        <v/>
      </c>
    </row>
    <row r="1803">
      <c r="A1803">
        <f>_xlfn.XLOOKUP(D1803,BN:BN,BO:BO)</f>
        <v/>
      </c>
      <c r="B1803" t="inlineStr">
        <is>
          <t>LLC</t>
        </is>
      </c>
      <c r="C1803" t="n">
        <v>239</v>
      </c>
      <c r="D1803">
        <f>_xlfn.XLOOKUP(C1803,BH:BH,BI:BI)</f>
        <v/>
      </c>
      <c r="E1803" t="n">
        <v>28934</v>
      </c>
      <c r="F1803" t="inlineStr">
        <is>
          <t>ME NORIEGA DE UHTHOFF VERONICA PATRICIA MRS</t>
        </is>
      </c>
      <c r="G1803" s="234" t="n">
        <v>45749</v>
      </c>
      <c r="H1803" s="63" t="n"/>
      <c r="I1803" t="inlineStr">
        <is>
          <t>VLO</t>
        </is>
      </c>
      <c r="J1803">
        <f>_xlfn.XLOOKUP(I1803,AS:AS,AU:AU)</f>
        <v/>
      </c>
      <c r="K1803" t="inlineStr">
        <is>
          <t>USD</t>
        </is>
      </c>
      <c r="L1803" s="238" t="n">
        <v>7.6</v>
      </c>
      <c r="M1803">
        <f>L1803*_xlfn.XLOOKUP(K1803,AM:AM,AN:AN)</f>
        <v/>
      </c>
      <c r="N1803">
        <f>L1803*_xlfn.XLOOKUP(K1803,AM:AM,AO:AO)</f>
        <v/>
      </c>
      <c r="O1803" s="238" t="n">
        <v>0</v>
      </c>
      <c r="P1803">
        <f>O1803*_xlfn.XLOOKUP(K1803,AM:AM,AN:AN)</f>
        <v/>
      </c>
      <c r="Q1803">
        <f>O1803*_xlfn.XLOOKUP(K1803,AM:AM,AO:AO)</f>
        <v/>
      </c>
      <c r="R1803">
        <f>_xlfn.XLOOKUP(E1803,AF:AF,AG:AG)</f>
        <v/>
      </c>
      <c r="S1803">
        <f>_xlfn.XLOOKUP(E1803,AF:AF,AI:AI)</f>
        <v/>
      </c>
      <c r="T1803">
        <f>WEEKNUM(G1803)</f>
        <v/>
      </c>
      <c r="U1803">
        <f>YEAR(G1803)</f>
        <v/>
      </c>
      <c r="V1803" s="117">
        <f>IFERROR(Q1803/N1803,"0")</f>
        <v/>
      </c>
    </row>
    <row r="1804">
      <c r="A1804">
        <f>_xlfn.XLOOKUP(D1804,BN:BN,BO:BO)</f>
        <v/>
      </c>
      <c r="B1804" t="inlineStr">
        <is>
          <t>LLC</t>
        </is>
      </c>
      <c r="C1804" t="n">
        <v>239</v>
      </c>
      <c r="D1804">
        <f>_xlfn.XLOOKUP(C1804,BH:BH,BI:BI)</f>
        <v/>
      </c>
      <c r="E1804" t="n">
        <v>28934</v>
      </c>
      <c r="F1804" t="inlineStr">
        <is>
          <t>ME CARBAJALES NALES LEONARDO MR</t>
        </is>
      </c>
      <c r="G1804" s="234" t="n">
        <v>45749</v>
      </c>
      <c r="H1804" s="63" t="n"/>
      <c r="I1804" t="inlineStr">
        <is>
          <t>VLO</t>
        </is>
      </c>
      <c r="J1804">
        <f>_xlfn.XLOOKUP(I1804,AS:AS,AU:AU)</f>
        <v/>
      </c>
      <c r="K1804" t="inlineStr">
        <is>
          <t>USD</t>
        </is>
      </c>
      <c r="L1804" s="238" t="n">
        <v>7.6</v>
      </c>
      <c r="M1804">
        <f>L1804*_xlfn.XLOOKUP(K1804,AM:AM,AN:AN)</f>
        <v/>
      </c>
      <c r="N1804">
        <f>L1804*_xlfn.XLOOKUP(K1804,AM:AM,AO:AO)</f>
        <v/>
      </c>
      <c r="O1804" s="238" t="n">
        <v>0</v>
      </c>
      <c r="P1804">
        <f>O1804*_xlfn.XLOOKUP(K1804,AM:AM,AN:AN)</f>
        <v/>
      </c>
      <c r="Q1804">
        <f>O1804*_xlfn.XLOOKUP(K1804,AM:AM,AO:AO)</f>
        <v/>
      </c>
      <c r="R1804">
        <f>_xlfn.XLOOKUP(E1804,AF:AF,AG:AG)</f>
        <v/>
      </c>
      <c r="S1804">
        <f>_xlfn.XLOOKUP(E1804,AF:AF,AI:AI)</f>
        <v/>
      </c>
      <c r="T1804">
        <f>WEEKNUM(G1804)</f>
        <v/>
      </c>
      <c r="U1804">
        <f>YEAR(G1804)</f>
        <v/>
      </c>
      <c r="V1804" s="117">
        <f>IFERROR(Q1804/N1804,"0")</f>
        <v/>
      </c>
    </row>
    <row r="1805">
      <c r="A1805">
        <f>_xlfn.XLOOKUP(D1805,BN:BN,BO:BO)</f>
        <v/>
      </c>
      <c r="B1805" t="inlineStr">
        <is>
          <t>LLC</t>
        </is>
      </c>
      <c r="C1805" t="n">
        <v>239</v>
      </c>
      <c r="D1805">
        <f>_xlfn.XLOOKUP(C1805,BH:BH,BI:BI)</f>
        <v/>
      </c>
      <c r="E1805" t="n">
        <v>28934</v>
      </c>
      <c r="F1805" t="inlineStr">
        <is>
          <t>ME SAINZ ORANTES ALEJANDRO MR</t>
        </is>
      </c>
      <c r="G1805" s="234" t="n">
        <v>45749</v>
      </c>
      <c r="H1805" s="63" t="n"/>
      <c r="I1805" t="inlineStr">
        <is>
          <t>VLO</t>
        </is>
      </c>
      <c r="J1805">
        <f>_xlfn.XLOOKUP(I1805,AS:AS,AU:AU)</f>
        <v/>
      </c>
      <c r="K1805" t="inlineStr">
        <is>
          <t>USD</t>
        </is>
      </c>
      <c r="L1805" s="238" t="n">
        <v>7.6</v>
      </c>
      <c r="M1805">
        <f>L1805*_xlfn.XLOOKUP(K1805,AM:AM,AN:AN)</f>
        <v/>
      </c>
      <c r="N1805">
        <f>L1805*_xlfn.XLOOKUP(K1805,AM:AM,AO:AO)</f>
        <v/>
      </c>
      <c r="O1805" s="238" t="n">
        <v>0</v>
      </c>
      <c r="P1805">
        <f>O1805*_xlfn.XLOOKUP(K1805,AM:AM,AN:AN)</f>
        <v/>
      </c>
      <c r="Q1805">
        <f>O1805*_xlfn.XLOOKUP(K1805,AM:AM,AO:AO)</f>
        <v/>
      </c>
      <c r="R1805">
        <f>_xlfn.XLOOKUP(E1805,AF:AF,AG:AG)</f>
        <v/>
      </c>
      <c r="S1805">
        <f>_xlfn.XLOOKUP(E1805,AF:AF,AI:AI)</f>
        <v/>
      </c>
      <c r="T1805">
        <f>WEEKNUM(G1805)</f>
        <v/>
      </c>
      <c r="U1805">
        <f>YEAR(G1805)</f>
        <v/>
      </c>
      <c r="V1805" s="117">
        <f>IFERROR(Q1805/N1805,"0")</f>
        <v/>
      </c>
    </row>
    <row r="1806">
      <c r="A1806">
        <f>_xlfn.XLOOKUP(D1806,BN:BN,BO:BO)</f>
        <v/>
      </c>
      <c r="B1806" t="inlineStr">
        <is>
          <t>LLC</t>
        </is>
      </c>
      <c r="C1806" t="n">
        <v>239</v>
      </c>
      <c r="D1806">
        <f>_xlfn.XLOOKUP(C1806,BH:BH,BI:BI)</f>
        <v/>
      </c>
      <c r="E1806" t="n">
        <v>28934</v>
      </c>
      <c r="F1806" t="inlineStr">
        <is>
          <t>ME MONDRAGON HERNANDEZ LUZ CECILIA MRS</t>
        </is>
      </c>
      <c r="G1806" s="234" t="n">
        <v>45749</v>
      </c>
      <c r="H1806" s="63" t="n"/>
      <c r="I1806" t="inlineStr">
        <is>
          <t>VLO</t>
        </is>
      </c>
      <c r="J1806">
        <f>_xlfn.XLOOKUP(I1806,AS:AS,AU:AU)</f>
        <v/>
      </c>
      <c r="K1806" t="inlineStr">
        <is>
          <t>USD</t>
        </is>
      </c>
      <c r="L1806" s="238" t="n">
        <v>7.6</v>
      </c>
      <c r="M1806">
        <f>L1806*_xlfn.XLOOKUP(K1806,AM:AM,AN:AN)</f>
        <v/>
      </c>
      <c r="N1806">
        <f>L1806*_xlfn.XLOOKUP(K1806,AM:AM,AO:AO)</f>
        <v/>
      </c>
      <c r="O1806" s="238" t="n">
        <v>0</v>
      </c>
      <c r="P1806">
        <f>O1806*_xlfn.XLOOKUP(K1806,AM:AM,AN:AN)</f>
        <v/>
      </c>
      <c r="Q1806">
        <f>O1806*_xlfn.XLOOKUP(K1806,AM:AM,AO:AO)</f>
        <v/>
      </c>
      <c r="R1806">
        <f>_xlfn.XLOOKUP(E1806,AF:AF,AG:AG)</f>
        <v/>
      </c>
      <c r="S1806">
        <f>_xlfn.XLOOKUP(E1806,AF:AF,AI:AI)</f>
        <v/>
      </c>
      <c r="T1806">
        <f>WEEKNUM(G1806)</f>
        <v/>
      </c>
      <c r="U1806">
        <f>YEAR(G1806)</f>
        <v/>
      </c>
      <c r="V1806" s="117">
        <f>IFERROR(Q1806/N1806,"0")</f>
        <v/>
      </c>
    </row>
    <row r="1807">
      <c r="A1807">
        <f>_xlfn.XLOOKUP(D1807,BN:BN,BO:BO)</f>
        <v/>
      </c>
      <c r="B1807" t="inlineStr">
        <is>
          <t>LLC</t>
        </is>
      </c>
      <c r="C1807" t="n">
        <v>239</v>
      </c>
      <c r="D1807">
        <f>_xlfn.XLOOKUP(C1807,BH:BH,BI:BI)</f>
        <v/>
      </c>
      <c r="E1807" t="n">
        <v>28934</v>
      </c>
      <c r="F1807" t="inlineStr">
        <is>
          <t>ME CORDOVA CREEL JUAN ANGEL MR</t>
        </is>
      </c>
      <c r="G1807" s="234" t="n">
        <v>45749</v>
      </c>
      <c r="H1807" s="63" t="n"/>
      <c r="I1807" t="inlineStr">
        <is>
          <t>VLO</t>
        </is>
      </c>
      <c r="J1807">
        <f>_xlfn.XLOOKUP(I1807,AS:AS,AU:AU)</f>
        <v/>
      </c>
      <c r="K1807" t="inlineStr">
        <is>
          <t>USD</t>
        </is>
      </c>
      <c r="L1807" s="238" t="n">
        <v>7.6</v>
      </c>
      <c r="M1807">
        <f>L1807*_xlfn.XLOOKUP(K1807,AM:AM,AN:AN)</f>
        <v/>
      </c>
      <c r="N1807">
        <f>L1807*_xlfn.XLOOKUP(K1807,AM:AM,AO:AO)</f>
        <v/>
      </c>
      <c r="O1807" s="238" t="n">
        <v>0</v>
      </c>
      <c r="P1807">
        <f>O1807*_xlfn.XLOOKUP(K1807,AM:AM,AN:AN)</f>
        <v/>
      </c>
      <c r="Q1807">
        <f>O1807*_xlfn.XLOOKUP(K1807,AM:AM,AO:AO)</f>
        <v/>
      </c>
      <c r="R1807">
        <f>_xlfn.XLOOKUP(E1807,AF:AF,AG:AG)</f>
        <v/>
      </c>
      <c r="S1807">
        <f>_xlfn.XLOOKUP(E1807,AF:AF,AI:AI)</f>
        <v/>
      </c>
      <c r="T1807">
        <f>WEEKNUM(G1807)</f>
        <v/>
      </c>
      <c r="U1807">
        <f>YEAR(G1807)</f>
        <v/>
      </c>
      <c r="V1807" s="117">
        <f>IFERROR(Q1807/N1807,"0")</f>
        <v/>
      </c>
    </row>
    <row r="1808">
      <c r="A1808">
        <f>_xlfn.XLOOKUP(D1808,BN:BN,BO:BO)</f>
        <v/>
      </c>
      <c r="B1808" t="inlineStr">
        <is>
          <t>LLC</t>
        </is>
      </c>
      <c r="C1808" t="n">
        <v>239</v>
      </c>
      <c r="D1808">
        <f>_xlfn.XLOOKUP(C1808,BH:BH,BI:BI)</f>
        <v/>
      </c>
      <c r="E1808" t="n">
        <v>28934</v>
      </c>
      <c r="F1808" t="inlineStr">
        <is>
          <t>ME AGUILAR PEREZ SOFIA LETICIA MRS</t>
        </is>
      </c>
      <c r="G1808" s="234" t="n">
        <v>45749</v>
      </c>
      <c r="H1808" s="63" t="n"/>
      <c r="I1808" t="inlineStr">
        <is>
          <t>VLO</t>
        </is>
      </c>
      <c r="J1808">
        <f>_xlfn.XLOOKUP(I1808,AS:AS,AU:AU)</f>
        <v/>
      </c>
      <c r="K1808" t="inlineStr">
        <is>
          <t>USD</t>
        </is>
      </c>
      <c r="L1808" s="238" t="n">
        <v>7.6</v>
      </c>
      <c r="M1808">
        <f>L1808*_xlfn.XLOOKUP(K1808,AM:AM,AN:AN)</f>
        <v/>
      </c>
      <c r="N1808">
        <f>L1808*_xlfn.XLOOKUP(K1808,AM:AM,AO:AO)</f>
        <v/>
      </c>
      <c r="O1808" s="238" t="n">
        <v>0</v>
      </c>
      <c r="P1808">
        <f>O1808*_xlfn.XLOOKUP(K1808,AM:AM,AN:AN)</f>
        <v/>
      </c>
      <c r="Q1808">
        <f>O1808*_xlfn.XLOOKUP(K1808,AM:AM,AO:AO)</f>
        <v/>
      </c>
      <c r="R1808">
        <f>_xlfn.XLOOKUP(E1808,AF:AF,AG:AG)</f>
        <v/>
      </c>
      <c r="S1808">
        <f>_xlfn.XLOOKUP(E1808,AF:AF,AI:AI)</f>
        <v/>
      </c>
      <c r="T1808">
        <f>WEEKNUM(G1808)</f>
        <v/>
      </c>
      <c r="U1808">
        <f>YEAR(G1808)</f>
        <v/>
      </c>
      <c r="V1808" s="117">
        <f>IFERROR(Q1808/N1808,"0")</f>
        <v/>
      </c>
    </row>
    <row r="1809">
      <c r="A1809">
        <f>_xlfn.XLOOKUP(D1809,BN:BN,BO:BO)</f>
        <v/>
      </c>
      <c r="B1809" t="inlineStr">
        <is>
          <t>LLC</t>
        </is>
      </c>
      <c r="C1809" t="n">
        <v>239</v>
      </c>
      <c r="D1809">
        <f>_xlfn.XLOOKUP(C1809,BH:BH,BI:BI)</f>
        <v/>
      </c>
      <c r="E1809" t="n">
        <v>0</v>
      </c>
      <c r="F1809" t="inlineStr">
        <is>
          <t>FEE STRIPE</t>
        </is>
      </c>
      <c r="G1809" s="234" t="n">
        <v>45749</v>
      </c>
      <c r="H1809" s="234" t="n">
        <v>45863</v>
      </c>
      <c r="I1809" t="inlineStr">
        <is>
          <t>HPS</t>
        </is>
      </c>
      <c r="J1809">
        <f>_xlfn.XLOOKUP(I1809,AS:AS,AU:AU)</f>
        <v/>
      </c>
      <c r="K1809" t="inlineStr">
        <is>
          <t>USD</t>
        </is>
      </c>
      <c r="L1809" s="238" t="n">
        <v>95.54000000000001</v>
      </c>
      <c r="M1809">
        <f>L1809*_xlfn.XLOOKUP(K1809,AM:AM,AN:AN)</f>
        <v/>
      </c>
      <c r="N1809">
        <f>L1809*_xlfn.XLOOKUP(K1809,AM:AM,AO:AO)</f>
        <v/>
      </c>
      <c r="O1809" s="238" t="n">
        <v>95.54000000000001</v>
      </c>
      <c r="P1809">
        <f>O1809*_xlfn.XLOOKUP(K1809,AM:AM,AN:AN)</f>
        <v/>
      </c>
      <c r="Q1809">
        <f>O1809*_xlfn.XLOOKUP(K1809,AM:AM,AO:AO)</f>
        <v/>
      </c>
      <c r="R1809">
        <f>_xlfn.XLOOKUP(E1809,AF:AF,AG:AG)</f>
        <v/>
      </c>
      <c r="S1809">
        <f>_xlfn.XLOOKUP(E1809,AF:AF,AI:AI)</f>
        <v/>
      </c>
      <c r="T1809">
        <f>WEEKNUM(G1809)</f>
        <v/>
      </c>
      <c r="U1809">
        <f>YEAR(G1809)</f>
        <v/>
      </c>
      <c r="V1809" s="117">
        <f>IFERROR(Q1809/N1809,"0")</f>
        <v/>
      </c>
    </row>
    <row r="1810">
      <c r="A1810">
        <f>_xlfn.XLOOKUP(D1810,BN:BN,BO:BO)</f>
        <v/>
      </c>
      <c r="B1810" t="inlineStr">
        <is>
          <t>LLC</t>
        </is>
      </c>
      <c r="C1810" t="n">
        <v>239</v>
      </c>
      <c r="D1810">
        <f>_xlfn.XLOOKUP(C1810,BH:BH,BI:BI)</f>
        <v/>
      </c>
      <c r="E1810" t="n">
        <v>28934</v>
      </c>
      <c r="F1810" t="inlineStr">
        <is>
          <t>TE SANCHEZ NAVARRO LEBRIJA PAULINA MSS</t>
        </is>
      </c>
      <c r="G1810" s="234" t="n">
        <v>46010</v>
      </c>
      <c r="H1810" s="63" t="n"/>
      <c r="I1810" t="inlineStr">
        <is>
          <t>VLO</t>
        </is>
      </c>
      <c r="J1810">
        <f>_xlfn.XLOOKUP(I1810,AS:AS,AU:AU)</f>
        <v/>
      </c>
      <c r="K1810" t="inlineStr">
        <is>
          <t>USD</t>
        </is>
      </c>
      <c r="L1810" s="238" t="n">
        <v>703.7</v>
      </c>
      <c r="M1810">
        <f>L1810*_xlfn.XLOOKUP(K1810,AM:AM,AN:AN)</f>
        <v/>
      </c>
      <c r="N1810">
        <f>L1810*_xlfn.XLOOKUP(K1810,AM:AM,AO:AO)</f>
        <v/>
      </c>
      <c r="O1810" s="238" t="n">
        <v>0</v>
      </c>
      <c r="P1810">
        <f>O1810*_xlfn.XLOOKUP(K1810,AM:AM,AN:AN)</f>
        <v/>
      </c>
      <c r="Q1810">
        <f>O1810*_xlfn.XLOOKUP(K1810,AM:AM,AO:AO)</f>
        <v/>
      </c>
      <c r="R1810">
        <f>_xlfn.XLOOKUP(E1810,AF:AF,AG:AG)</f>
        <v/>
      </c>
      <c r="S1810">
        <f>_xlfn.XLOOKUP(E1810,AF:AF,AI:AI)</f>
        <v/>
      </c>
      <c r="T1810">
        <f>WEEKNUM(G1810)</f>
        <v/>
      </c>
      <c r="U1810">
        <f>YEAR(G1810)</f>
        <v/>
      </c>
      <c r="V1810" s="117">
        <f>IFERROR(Q1810/N1810,"0")</f>
        <v/>
      </c>
    </row>
    <row r="1811">
      <c r="A1811">
        <f>_xlfn.XLOOKUP(D1811,BN:BN,BO:BO)</f>
        <v/>
      </c>
      <c r="B1811" t="inlineStr">
        <is>
          <t>LLC</t>
        </is>
      </c>
      <c r="C1811" t="n">
        <v>239</v>
      </c>
      <c r="D1811">
        <f>_xlfn.XLOOKUP(C1811,BH:BH,BI:BI)</f>
        <v/>
      </c>
      <c r="E1811" t="n">
        <v>28934</v>
      </c>
      <c r="F1811" t="inlineStr">
        <is>
          <t>TE NORIEGA DE UHTHOFF VERONICA PATRICIA MRS</t>
        </is>
      </c>
      <c r="G1811" s="234" t="n">
        <v>45842</v>
      </c>
      <c r="H1811" s="63" t="n"/>
      <c r="I1811" t="inlineStr">
        <is>
          <t>VLO</t>
        </is>
      </c>
      <c r="J1811">
        <f>_xlfn.XLOOKUP(I1811,AS:AS,AU:AU)</f>
        <v/>
      </c>
      <c r="K1811" t="inlineStr">
        <is>
          <t>USD</t>
        </is>
      </c>
      <c r="L1811" s="238" t="n">
        <v>156.2</v>
      </c>
      <c r="M1811">
        <f>L1811*_xlfn.XLOOKUP(K1811,AM:AM,AN:AN)</f>
        <v/>
      </c>
      <c r="N1811">
        <f>L1811*_xlfn.XLOOKUP(K1811,AM:AM,AO:AO)</f>
        <v/>
      </c>
      <c r="O1811" s="238" t="n">
        <v>0</v>
      </c>
      <c r="P1811">
        <f>O1811*_xlfn.XLOOKUP(K1811,AM:AM,AN:AN)</f>
        <v/>
      </c>
      <c r="Q1811">
        <f>O1811*_xlfn.XLOOKUP(K1811,AM:AM,AO:AO)</f>
        <v/>
      </c>
      <c r="R1811">
        <f>_xlfn.XLOOKUP(E1811,AF:AF,AG:AG)</f>
        <v/>
      </c>
      <c r="S1811">
        <f>_xlfn.XLOOKUP(E1811,AF:AF,AI:AI)</f>
        <v/>
      </c>
      <c r="T1811">
        <f>WEEKNUM(G1811)</f>
        <v/>
      </c>
      <c r="U1811">
        <f>YEAR(G1811)</f>
        <v/>
      </c>
      <c r="V1811" s="117">
        <f>IFERROR(Q1811/N1811,"0")</f>
        <v/>
      </c>
    </row>
    <row r="1812">
      <c r="A1812">
        <f>_xlfn.XLOOKUP(D1812,BN:BN,BO:BO)</f>
        <v/>
      </c>
      <c r="B1812" t="inlineStr">
        <is>
          <t>LLC</t>
        </is>
      </c>
      <c r="C1812" t="n">
        <v>239</v>
      </c>
      <c r="D1812">
        <f>_xlfn.XLOOKUP(C1812,BH:BH,BI:BI)</f>
        <v/>
      </c>
      <c r="E1812" t="n">
        <v>28934</v>
      </c>
      <c r="F1812" t="inlineStr">
        <is>
          <t>TE CARBAJALES NALES LEONARDO MR</t>
        </is>
      </c>
      <c r="G1812" s="234" t="n">
        <v>45842</v>
      </c>
      <c r="H1812" s="63" t="n"/>
      <c r="I1812" t="inlineStr">
        <is>
          <t>VLO</t>
        </is>
      </c>
      <c r="J1812">
        <f>_xlfn.XLOOKUP(I1812,AS:AS,AU:AU)</f>
        <v/>
      </c>
      <c r="K1812" t="inlineStr">
        <is>
          <t>USD</t>
        </is>
      </c>
      <c r="L1812" s="238" t="n">
        <v>156.2</v>
      </c>
      <c r="M1812">
        <f>L1812*_xlfn.XLOOKUP(K1812,AM:AM,AN:AN)</f>
        <v/>
      </c>
      <c r="N1812">
        <f>L1812*_xlfn.XLOOKUP(K1812,AM:AM,AO:AO)</f>
        <v/>
      </c>
      <c r="O1812" s="238" t="n">
        <v>0</v>
      </c>
      <c r="P1812">
        <f>O1812*_xlfn.XLOOKUP(K1812,AM:AM,AN:AN)</f>
        <v/>
      </c>
      <c r="Q1812">
        <f>O1812*_xlfn.XLOOKUP(K1812,AM:AM,AO:AO)</f>
        <v/>
      </c>
      <c r="R1812">
        <f>_xlfn.XLOOKUP(E1812,AF:AF,AG:AG)</f>
        <v/>
      </c>
      <c r="S1812">
        <f>_xlfn.XLOOKUP(E1812,AF:AF,AI:AI)</f>
        <v/>
      </c>
      <c r="T1812">
        <f>WEEKNUM(G1812)</f>
        <v/>
      </c>
      <c r="U1812">
        <f>YEAR(G1812)</f>
        <v/>
      </c>
      <c r="V1812" s="117">
        <f>IFERROR(Q1812/N1812,"0")</f>
        <v/>
      </c>
    </row>
    <row r="1813">
      <c r="A1813">
        <f>_xlfn.XLOOKUP(D1813,BN:BN,BO:BO)</f>
        <v/>
      </c>
      <c r="B1813" t="inlineStr">
        <is>
          <t>LLC</t>
        </is>
      </c>
      <c r="C1813" t="n">
        <v>239</v>
      </c>
      <c r="D1813">
        <f>_xlfn.XLOOKUP(C1813,BH:BH,BI:BI)</f>
        <v/>
      </c>
      <c r="E1813" t="n">
        <v>28934</v>
      </c>
      <c r="F1813" t="inlineStr">
        <is>
          <t>ME NORIEGA DE UHTHOFF VERONICA PATRICIA MRS</t>
        </is>
      </c>
      <c r="G1813" s="234" t="n">
        <v>45818</v>
      </c>
      <c r="H1813" s="63" t="n"/>
      <c r="I1813" t="inlineStr">
        <is>
          <t>VLO</t>
        </is>
      </c>
      <c r="J1813">
        <f>_xlfn.XLOOKUP(I1813,AS:AS,AU:AU)</f>
        <v/>
      </c>
      <c r="K1813" t="inlineStr">
        <is>
          <t>USD</t>
        </is>
      </c>
      <c r="L1813" s="238" t="n">
        <v>33</v>
      </c>
      <c r="M1813">
        <f>L1813*_xlfn.XLOOKUP(K1813,AM:AM,AN:AN)</f>
        <v/>
      </c>
      <c r="N1813">
        <f>L1813*_xlfn.XLOOKUP(K1813,AM:AM,AO:AO)</f>
        <v/>
      </c>
      <c r="O1813" s="238" t="n">
        <v>0</v>
      </c>
      <c r="P1813">
        <f>O1813*_xlfn.XLOOKUP(K1813,AM:AM,AN:AN)</f>
        <v/>
      </c>
      <c r="Q1813">
        <f>O1813*_xlfn.XLOOKUP(K1813,AM:AM,AO:AO)</f>
        <v/>
      </c>
      <c r="R1813">
        <f>_xlfn.XLOOKUP(E1813,AF:AF,AG:AG)</f>
        <v/>
      </c>
      <c r="S1813">
        <f>_xlfn.XLOOKUP(E1813,AF:AF,AI:AI)</f>
        <v/>
      </c>
      <c r="T1813">
        <f>WEEKNUM(G1813)</f>
        <v/>
      </c>
      <c r="U1813">
        <f>YEAR(G1813)</f>
        <v/>
      </c>
      <c r="V1813" s="117">
        <f>IFERROR(Q1813/N1813,"0")</f>
        <v/>
      </c>
    </row>
    <row r="1814">
      <c r="A1814">
        <f>_xlfn.XLOOKUP(D1814,BN:BN,BO:BO)</f>
        <v/>
      </c>
      <c r="B1814" t="inlineStr">
        <is>
          <t>LLC</t>
        </is>
      </c>
      <c r="C1814" t="n">
        <v>239</v>
      </c>
      <c r="D1814">
        <f>_xlfn.XLOOKUP(C1814,BH:BH,BI:BI)</f>
        <v/>
      </c>
      <c r="E1814" t="n">
        <v>28934</v>
      </c>
      <c r="F1814" t="inlineStr">
        <is>
          <t>ME CARBAJALES NALES LEONARDO MR</t>
        </is>
      </c>
      <c r="G1814" s="234" t="n">
        <v>45818</v>
      </c>
      <c r="H1814" s="63" t="n"/>
      <c r="I1814" t="inlineStr">
        <is>
          <t>VLO</t>
        </is>
      </c>
      <c r="J1814">
        <f>_xlfn.XLOOKUP(I1814,AS:AS,AU:AU)</f>
        <v/>
      </c>
      <c r="K1814" t="inlineStr">
        <is>
          <t>USD</t>
        </is>
      </c>
      <c r="L1814" s="238" t="n">
        <v>33</v>
      </c>
      <c r="M1814">
        <f>L1814*_xlfn.XLOOKUP(K1814,AM:AM,AN:AN)</f>
        <v/>
      </c>
      <c r="N1814">
        <f>L1814*_xlfn.XLOOKUP(K1814,AM:AM,AO:AO)</f>
        <v/>
      </c>
      <c r="O1814" s="238" t="n">
        <v>0</v>
      </c>
      <c r="P1814">
        <f>O1814*_xlfn.XLOOKUP(K1814,AM:AM,AN:AN)</f>
        <v/>
      </c>
      <c r="Q1814">
        <f>O1814*_xlfn.XLOOKUP(K1814,AM:AM,AO:AO)</f>
        <v/>
      </c>
      <c r="R1814">
        <f>_xlfn.XLOOKUP(E1814,AF:AF,AG:AG)</f>
        <v/>
      </c>
      <c r="S1814">
        <f>_xlfn.XLOOKUP(E1814,AF:AF,AI:AI)</f>
        <v/>
      </c>
      <c r="T1814">
        <f>WEEKNUM(G1814)</f>
        <v/>
      </c>
      <c r="U1814">
        <f>YEAR(G1814)</f>
        <v/>
      </c>
      <c r="V1814" s="117">
        <f>IFERROR(Q1814/N1814,"0")</f>
        <v/>
      </c>
    </row>
    <row r="1815">
      <c r="A1815">
        <f>_xlfn.XLOOKUP(D1815,BN:BN,BO:BO)</f>
        <v/>
      </c>
      <c r="B1815" t="inlineStr">
        <is>
          <t>LLC</t>
        </is>
      </c>
      <c r="C1815" t="n">
        <v>239</v>
      </c>
      <c r="D1815">
        <f>_xlfn.XLOOKUP(C1815,BH:BH,BI:BI)</f>
        <v/>
      </c>
      <c r="E1815" t="n">
        <v>28934</v>
      </c>
      <c r="F1815" t="inlineStr">
        <is>
          <t>TE NORIEGA DE UHTHOFF VERONICA PATRICIA MRS</t>
        </is>
      </c>
      <c r="G1815" s="234" t="n">
        <v>45907</v>
      </c>
      <c r="H1815" s="63" t="n"/>
      <c r="I1815" t="inlineStr">
        <is>
          <t>VLO</t>
        </is>
      </c>
      <c r="J1815">
        <f>_xlfn.XLOOKUP(I1815,AS:AS,AU:AU)</f>
        <v/>
      </c>
      <c r="K1815" t="inlineStr">
        <is>
          <t>USD</t>
        </is>
      </c>
      <c r="L1815" s="238" t="n">
        <v>362.6</v>
      </c>
      <c r="M1815">
        <f>L1815*_xlfn.XLOOKUP(K1815,AM:AM,AN:AN)</f>
        <v/>
      </c>
      <c r="N1815">
        <f>L1815*_xlfn.XLOOKUP(K1815,AM:AM,AO:AO)</f>
        <v/>
      </c>
      <c r="O1815" s="238" t="n">
        <v>0</v>
      </c>
      <c r="P1815">
        <f>O1815*_xlfn.XLOOKUP(K1815,AM:AM,AN:AN)</f>
        <v/>
      </c>
      <c r="Q1815">
        <f>O1815*_xlfn.XLOOKUP(K1815,AM:AM,AO:AO)</f>
        <v/>
      </c>
      <c r="R1815">
        <f>_xlfn.XLOOKUP(E1815,AF:AF,AG:AG)</f>
        <v/>
      </c>
      <c r="S1815">
        <f>_xlfn.XLOOKUP(E1815,AF:AF,AI:AI)</f>
        <v/>
      </c>
      <c r="T1815">
        <f>WEEKNUM(G1815)</f>
        <v/>
      </c>
      <c r="U1815">
        <f>YEAR(G1815)</f>
        <v/>
      </c>
      <c r="V1815" s="117">
        <f>IFERROR(Q1815/N1815,"0")</f>
        <v/>
      </c>
    </row>
    <row r="1816">
      <c r="A1816">
        <f>_xlfn.XLOOKUP(D1816,BN:BN,BO:BO)</f>
        <v/>
      </c>
      <c r="B1816" t="inlineStr">
        <is>
          <t>LLC</t>
        </is>
      </c>
      <c r="C1816" t="n">
        <v>239</v>
      </c>
      <c r="D1816">
        <f>_xlfn.XLOOKUP(C1816,BH:BH,BI:BI)</f>
        <v/>
      </c>
      <c r="E1816" t="n">
        <v>28934</v>
      </c>
      <c r="F1816" t="inlineStr">
        <is>
          <t>TE NORIEGA DE UHTHOFF VERONICA PATRICIA MRS</t>
        </is>
      </c>
      <c r="G1816" s="234" t="n">
        <v>45907</v>
      </c>
      <c r="H1816" s="63" t="n"/>
      <c r="I1816" t="inlineStr">
        <is>
          <t>VLO</t>
        </is>
      </c>
      <c r="J1816">
        <f>_xlfn.XLOOKUP(I1816,AS:AS,AU:AU)</f>
        <v/>
      </c>
      <c r="K1816" t="inlineStr">
        <is>
          <t>USD</t>
        </is>
      </c>
      <c r="L1816" s="238" t="n">
        <v>2008.04</v>
      </c>
      <c r="M1816">
        <f>L1816*_xlfn.XLOOKUP(K1816,AM:AM,AN:AN)</f>
        <v/>
      </c>
      <c r="N1816">
        <f>L1816*_xlfn.XLOOKUP(K1816,AM:AM,AO:AO)</f>
        <v/>
      </c>
      <c r="O1816" s="238" t="n">
        <v>0</v>
      </c>
      <c r="P1816">
        <f>O1816*_xlfn.XLOOKUP(K1816,AM:AM,AN:AN)</f>
        <v/>
      </c>
      <c r="Q1816">
        <f>O1816*_xlfn.XLOOKUP(K1816,AM:AM,AO:AO)</f>
        <v/>
      </c>
      <c r="R1816">
        <f>_xlfn.XLOOKUP(E1816,AF:AF,AG:AG)</f>
        <v/>
      </c>
      <c r="S1816">
        <f>_xlfn.XLOOKUP(E1816,AF:AF,AI:AI)</f>
        <v/>
      </c>
      <c r="T1816">
        <f>WEEKNUM(G1816)</f>
        <v/>
      </c>
      <c r="U1816">
        <f>YEAR(G1816)</f>
        <v/>
      </c>
      <c r="V1816" s="117">
        <f>IFERROR(Q1816/N1816,"0")</f>
        <v/>
      </c>
    </row>
    <row r="1817">
      <c r="A1817">
        <f>_xlfn.XLOOKUP(D1817,BN:BN,BO:BO)</f>
        <v/>
      </c>
      <c r="B1817" t="inlineStr">
        <is>
          <t>LLC</t>
        </is>
      </c>
      <c r="C1817" t="n">
        <v>239</v>
      </c>
      <c r="D1817">
        <f>_xlfn.XLOOKUP(C1817,BH:BH,BI:BI)</f>
        <v/>
      </c>
      <c r="E1817" t="n">
        <v>28934</v>
      </c>
      <c r="F1817" t="inlineStr">
        <is>
          <t>NORIEGA DE UHTHOFF VERONICA PATRICIA MRS</t>
        </is>
      </c>
      <c r="G1817" s="234" t="n">
        <v>45960</v>
      </c>
      <c r="H1817" s="234" t="n">
        <v>45960</v>
      </c>
      <c r="I1817" t="inlineStr">
        <is>
          <t>VLO</t>
        </is>
      </c>
      <c r="J1817">
        <f>_xlfn.XLOOKUP(I1817,AS:AS,AU:AU)</f>
        <v/>
      </c>
      <c r="K1817" t="inlineStr">
        <is>
          <t>USD</t>
        </is>
      </c>
      <c r="L1817" s="238" t="n">
        <v>429</v>
      </c>
      <c r="M1817">
        <f>L1817*_xlfn.XLOOKUP(K1817,AM:AM,AN:AN)</f>
        <v/>
      </c>
      <c r="N1817">
        <f>L1817*_xlfn.XLOOKUP(K1817,AM:AM,AO:AO)</f>
        <v/>
      </c>
      <c r="O1817" s="238" t="n">
        <v>0</v>
      </c>
      <c r="P1817">
        <f>O1817*_xlfn.XLOOKUP(K1817,AM:AM,AN:AN)</f>
        <v/>
      </c>
      <c r="Q1817">
        <f>O1817*_xlfn.XLOOKUP(K1817,AM:AM,AO:AO)</f>
        <v/>
      </c>
      <c r="R1817">
        <f>_xlfn.XLOOKUP(E1817,AF:AF,AG:AG)</f>
        <v/>
      </c>
      <c r="S1817">
        <f>_xlfn.XLOOKUP(E1817,AF:AF,AI:AI)</f>
        <v/>
      </c>
      <c r="T1817">
        <f>WEEKNUM(G1817)</f>
        <v/>
      </c>
      <c r="U1817">
        <f>YEAR(G1817)</f>
        <v/>
      </c>
      <c r="V1817" s="117">
        <f>IFERROR(Q1817/N1817,"0")</f>
        <v/>
      </c>
    </row>
    <row r="1818">
      <c r="A1818">
        <f>_xlfn.XLOOKUP(D1818,BN:BN,BO:BO)</f>
        <v/>
      </c>
      <c r="B1818" t="inlineStr">
        <is>
          <t>LLC</t>
        </is>
      </c>
      <c r="C1818" t="n">
        <v>239</v>
      </c>
      <c r="D1818">
        <f>_xlfn.XLOOKUP(C1818,BH:BH,BI:BI)</f>
        <v/>
      </c>
      <c r="E1818" t="n">
        <v>28934</v>
      </c>
      <c r="F1818" t="inlineStr">
        <is>
          <t>CARBAJALES NALES LEONARDO MR</t>
        </is>
      </c>
      <c r="G1818" s="234" t="n">
        <v>45960</v>
      </c>
      <c r="H1818" s="234" t="n">
        <v>45960</v>
      </c>
      <c r="I1818" t="inlineStr">
        <is>
          <t>VLO</t>
        </is>
      </c>
      <c r="J1818">
        <f>_xlfn.XLOOKUP(I1818,AS:AS,AU:AU)</f>
        <v/>
      </c>
      <c r="K1818" t="inlineStr">
        <is>
          <t>USD</t>
        </is>
      </c>
      <c r="L1818" s="238" t="n">
        <v>429</v>
      </c>
      <c r="M1818">
        <f>L1818*_xlfn.XLOOKUP(K1818,AM:AM,AN:AN)</f>
        <v/>
      </c>
      <c r="N1818">
        <f>L1818*_xlfn.XLOOKUP(K1818,AM:AM,AO:AO)</f>
        <v/>
      </c>
      <c r="O1818" s="238" t="n">
        <v>0</v>
      </c>
      <c r="P1818">
        <f>O1818*_xlfn.XLOOKUP(K1818,AM:AM,AN:AN)</f>
        <v/>
      </c>
      <c r="Q1818">
        <f>O1818*_xlfn.XLOOKUP(K1818,AM:AM,AO:AO)</f>
        <v/>
      </c>
      <c r="R1818">
        <f>_xlfn.XLOOKUP(E1818,AF:AF,AG:AG)</f>
        <v/>
      </c>
      <c r="S1818">
        <f>_xlfn.XLOOKUP(E1818,AF:AF,AI:AI)</f>
        <v/>
      </c>
      <c r="T1818">
        <f>WEEKNUM(G1818)</f>
        <v/>
      </c>
      <c r="U1818">
        <f>YEAR(G1818)</f>
        <v/>
      </c>
      <c r="V1818" s="117">
        <f>IFERROR(Q1818/N1818,"0")</f>
        <v/>
      </c>
    </row>
    <row r="1819">
      <c r="A1819">
        <f>_xlfn.XLOOKUP(D1819,BN:BN,BO:BO)</f>
        <v/>
      </c>
      <c r="B1819" t="inlineStr">
        <is>
          <t>LLC</t>
        </is>
      </c>
      <c r="C1819" t="n">
        <v>239</v>
      </c>
      <c r="D1819">
        <f>_xlfn.XLOOKUP(C1819,BH:BH,BI:BI)</f>
        <v/>
      </c>
      <c r="E1819" t="n">
        <v>28934</v>
      </c>
      <c r="F1819" t="inlineStr">
        <is>
          <t>NORIEGA DE UHTHOFF VERONICA PATRICIA MRS</t>
        </is>
      </c>
      <c r="G1819" s="234" t="n">
        <v>45954</v>
      </c>
      <c r="H1819" s="234" t="n">
        <v>45954</v>
      </c>
      <c r="I1819" t="inlineStr">
        <is>
          <t>VLO</t>
        </is>
      </c>
      <c r="J1819">
        <f>_xlfn.XLOOKUP(I1819,AS:AS,AU:AU)</f>
        <v/>
      </c>
      <c r="K1819" t="inlineStr">
        <is>
          <t>USD</t>
        </is>
      </c>
      <c r="L1819" s="238" t="n">
        <v>319.7</v>
      </c>
      <c r="M1819">
        <f>L1819*_xlfn.XLOOKUP(K1819,AM:AM,AN:AN)</f>
        <v/>
      </c>
      <c r="N1819">
        <f>L1819*_xlfn.XLOOKUP(K1819,AM:AM,AO:AO)</f>
        <v/>
      </c>
      <c r="O1819" s="238" t="n">
        <v>0</v>
      </c>
      <c r="P1819">
        <f>O1819*_xlfn.XLOOKUP(K1819,AM:AM,AN:AN)</f>
        <v/>
      </c>
      <c r="Q1819">
        <f>O1819*_xlfn.XLOOKUP(K1819,AM:AM,AO:AO)</f>
        <v/>
      </c>
      <c r="R1819">
        <f>_xlfn.XLOOKUP(E1819,AF:AF,AG:AG)</f>
        <v/>
      </c>
      <c r="S1819">
        <f>_xlfn.XLOOKUP(E1819,AF:AF,AI:AI)</f>
        <v/>
      </c>
      <c r="T1819">
        <f>WEEKNUM(G1819)</f>
        <v/>
      </c>
      <c r="U1819">
        <f>YEAR(G1819)</f>
        <v/>
      </c>
      <c r="V1819" s="117">
        <f>IFERROR(Q1819/N1819,"0")</f>
        <v/>
      </c>
    </row>
    <row r="1820">
      <c r="A1820">
        <f>_xlfn.XLOOKUP(D1820,BN:BN,BO:BO)</f>
        <v/>
      </c>
      <c r="B1820" t="inlineStr">
        <is>
          <t>LLC</t>
        </is>
      </c>
      <c r="C1820" t="n">
        <v>239</v>
      </c>
      <c r="D1820">
        <f>_xlfn.XLOOKUP(C1820,BH:BH,BI:BI)</f>
        <v/>
      </c>
      <c r="E1820" t="n">
        <v>28934</v>
      </c>
      <c r="F1820" t="inlineStr">
        <is>
          <t>CARBAJALES NALES LEONARDO MR</t>
        </is>
      </c>
      <c r="G1820" s="234" t="n">
        <v>45954</v>
      </c>
      <c r="H1820" s="234" t="n">
        <v>45954</v>
      </c>
      <c r="I1820" t="inlineStr">
        <is>
          <t>VLO</t>
        </is>
      </c>
      <c r="J1820">
        <f>_xlfn.XLOOKUP(I1820,AS:AS,AU:AU)</f>
        <v/>
      </c>
      <c r="K1820" t="inlineStr">
        <is>
          <t>USD</t>
        </is>
      </c>
      <c r="L1820" s="238" t="n">
        <v>319.7</v>
      </c>
      <c r="M1820">
        <f>L1820*_xlfn.XLOOKUP(K1820,AM:AM,AN:AN)</f>
        <v/>
      </c>
      <c r="N1820">
        <f>L1820*_xlfn.XLOOKUP(K1820,AM:AM,AO:AO)</f>
        <v/>
      </c>
      <c r="O1820" s="238" t="n">
        <v>0</v>
      </c>
      <c r="P1820">
        <f>O1820*_xlfn.XLOOKUP(K1820,AM:AM,AN:AN)</f>
        <v/>
      </c>
      <c r="Q1820">
        <f>O1820*_xlfn.XLOOKUP(K1820,AM:AM,AO:AO)</f>
        <v/>
      </c>
      <c r="R1820">
        <f>_xlfn.XLOOKUP(E1820,AF:AF,AG:AG)</f>
        <v/>
      </c>
      <c r="S1820">
        <f>_xlfn.XLOOKUP(E1820,AF:AF,AI:AI)</f>
        <v/>
      </c>
      <c r="T1820">
        <f>WEEKNUM(G1820)</f>
        <v/>
      </c>
      <c r="U1820">
        <f>YEAR(G1820)</f>
        <v/>
      </c>
      <c r="V1820" s="117">
        <f>IFERROR(Q1820/N1820,"0")</f>
        <v/>
      </c>
    </row>
    <row r="1821">
      <c r="A1821">
        <f>_xlfn.XLOOKUP(D1821,BN:BN,BO:BO)</f>
        <v/>
      </c>
      <c r="B1821" t="inlineStr">
        <is>
          <t>LLC</t>
        </is>
      </c>
      <c r="C1821" t="n">
        <v>239</v>
      </c>
      <c r="D1821">
        <f>_xlfn.XLOOKUP(C1821,BH:BH,BI:BI)</f>
        <v/>
      </c>
      <c r="E1821" t="n">
        <v>28934</v>
      </c>
      <c r="F1821" t="inlineStr">
        <is>
          <t>NORIEGA DE UHTHOFF VERONICA PATRICIA MRS</t>
        </is>
      </c>
      <c r="G1821" s="234" t="n">
        <v>45954</v>
      </c>
      <c r="H1821" s="234" t="n">
        <v>45954</v>
      </c>
      <c r="I1821" t="inlineStr">
        <is>
          <t>VLO</t>
        </is>
      </c>
      <c r="J1821">
        <f>_xlfn.XLOOKUP(I1821,AS:AS,AU:AU)</f>
        <v/>
      </c>
      <c r="K1821" t="inlineStr">
        <is>
          <t>USD</t>
        </is>
      </c>
      <c r="L1821" s="238" t="n">
        <v>18.7</v>
      </c>
      <c r="M1821">
        <f>L1821*_xlfn.XLOOKUP(K1821,AM:AM,AN:AN)</f>
        <v/>
      </c>
      <c r="N1821">
        <f>L1821*_xlfn.XLOOKUP(K1821,AM:AM,AO:AO)</f>
        <v/>
      </c>
      <c r="O1821" s="238" t="n">
        <v>0</v>
      </c>
      <c r="P1821">
        <f>O1821*_xlfn.XLOOKUP(K1821,AM:AM,AN:AN)</f>
        <v/>
      </c>
      <c r="Q1821">
        <f>O1821*_xlfn.XLOOKUP(K1821,AM:AM,AO:AO)</f>
        <v/>
      </c>
      <c r="R1821">
        <f>_xlfn.XLOOKUP(E1821,AF:AF,AG:AG)</f>
        <v/>
      </c>
      <c r="S1821">
        <f>_xlfn.XLOOKUP(E1821,AF:AF,AI:AI)</f>
        <v/>
      </c>
      <c r="T1821">
        <f>WEEKNUM(G1821)</f>
        <v/>
      </c>
      <c r="U1821">
        <f>YEAR(G1821)</f>
        <v/>
      </c>
      <c r="V1821" s="117">
        <f>IFERROR(Q1821/N1821,"0")</f>
        <v/>
      </c>
    </row>
    <row r="1822">
      <c r="A1822">
        <f>_xlfn.XLOOKUP(D1822,BN:BN,BO:BO)</f>
        <v/>
      </c>
      <c r="B1822" t="inlineStr">
        <is>
          <t>LLC</t>
        </is>
      </c>
      <c r="C1822" t="n">
        <v>239</v>
      </c>
      <c r="D1822">
        <f>_xlfn.XLOOKUP(C1822,BH:BH,BI:BI)</f>
        <v/>
      </c>
      <c r="E1822" t="n">
        <v>28934</v>
      </c>
      <c r="F1822" t="inlineStr">
        <is>
          <t>CARBAJALES NALES LEONARDO MR</t>
        </is>
      </c>
      <c r="G1822" s="234" t="n">
        <v>45954</v>
      </c>
      <c r="H1822" s="234" t="n">
        <v>45954</v>
      </c>
      <c r="I1822" t="inlineStr">
        <is>
          <t>VLO</t>
        </is>
      </c>
      <c r="J1822">
        <f>_xlfn.XLOOKUP(I1822,AS:AS,AU:AU)</f>
        <v/>
      </c>
      <c r="K1822" t="inlineStr">
        <is>
          <t>USD</t>
        </is>
      </c>
      <c r="L1822" s="238" t="n">
        <v>18.7</v>
      </c>
      <c r="M1822">
        <f>L1822*_xlfn.XLOOKUP(K1822,AM:AM,AN:AN)</f>
        <v/>
      </c>
      <c r="N1822">
        <f>L1822*_xlfn.XLOOKUP(K1822,AM:AM,AO:AO)</f>
        <v/>
      </c>
      <c r="O1822" s="238" t="n">
        <v>0</v>
      </c>
      <c r="P1822">
        <f>O1822*_xlfn.XLOOKUP(K1822,AM:AM,AN:AN)</f>
        <v/>
      </c>
      <c r="Q1822">
        <f>O1822*_xlfn.XLOOKUP(K1822,AM:AM,AO:AO)</f>
        <v/>
      </c>
      <c r="R1822">
        <f>_xlfn.XLOOKUP(E1822,AF:AF,AG:AG)</f>
        <v/>
      </c>
      <c r="S1822">
        <f>_xlfn.XLOOKUP(E1822,AF:AF,AI:AI)</f>
        <v/>
      </c>
      <c r="T1822">
        <f>WEEKNUM(G1822)</f>
        <v/>
      </c>
      <c r="U1822">
        <f>YEAR(G1822)</f>
        <v/>
      </c>
      <c r="V1822" s="117">
        <f>IFERROR(Q1822/N1822,"0")</f>
        <v/>
      </c>
    </row>
    <row r="1823">
      <c r="A1823">
        <f>_xlfn.XLOOKUP(D1823,BN:BN,BO:BO)</f>
        <v/>
      </c>
      <c r="B1823" t="inlineStr">
        <is>
          <t>LLC</t>
        </is>
      </c>
      <c r="C1823" t="n">
        <v>239</v>
      </c>
      <c r="D1823">
        <f>_xlfn.XLOOKUP(C1823,BH:BH,BI:BI)</f>
        <v/>
      </c>
      <c r="E1823" t="n">
        <v>0</v>
      </c>
      <c r="F1823" t="inlineStr">
        <is>
          <t>FEE TKT</t>
        </is>
      </c>
      <c r="G1823" s="234" t="n">
        <v>45749</v>
      </c>
      <c r="H1823" s="234" t="n">
        <v>45960</v>
      </c>
      <c r="I1823" t="inlineStr">
        <is>
          <t>HPS</t>
        </is>
      </c>
      <c r="J1823">
        <f>_xlfn.XLOOKUP(I1823,AS:AS,AU:AU)</f>
        <v/>
      </c>
      <c r="K1823" t="inlineStr">
        <is>
          <t>USD</t>
        </is>
      </c>
      <c r="L1823" s="238" t="n">
        <v>175</v>
      </c>
      <c r="M1823">
        <f>L1823*_xlfn.XLOOKUP(K1823,AM:AM,AN:AN)</f>
        <v/>
      </c>
      <c r="N1823">
        <f>L1823*_xlfn.XLOOKUP(K1823,AM:AM,AO:AO)</f>
        <v/>
      </c>
      <c r="O1823" s="238" t="n">
        <v>175</v>
      </c>
      <c r="P1823">
        <f>O1823*_xlfn.XLOOKUP(K1823,AM:AM,AN:AN)</f>
        <v/>
      </c>
      <c r="Q1823">
        <f>O1823*_xlfn.XLOOKUP(K1823,AM:AM,AO:AO)</f>
        <v/>
      </c>
      <c r="R1823">
        <f>_xlfn.XLOOKUP(E1823,AF:AF,AG:AG)</f>
        <v/>
      </c>
      <c r="S1823">
        <f>_xlfn.XLOOKUP(E1823,AF:AF,AI:AI)</f>
        <v/>
      </c>
      <c r="T1823">
        <f>WEEKNUM(G1823)</f>
        <v/>
      </c>
      <c r="U1823">
        <f>YEAR(G1823)</f>
        <v/>
      </c>
      <c r="V1823" s="117">
        <f>IFERROR(Q1823/N1823,"0")</f>
        <v/>
      </c>
    </row>
    <row r="1824">
      <c r="A1824">
        <f>_xlfn.XLOOKUP(D1824,BN:BN,BO:BO)</f>
        <v/>
      </c>
      <c r="B1824" t="inlineStr">
        <is>
          <t>LLC</t>
        </is>
      </c>
      <c r="C1824" t="n">
        <v>239</v>
      </c>
      <c r="D1824">
        <f>_xlfn.XLOOKUP(C1824,BH:BH,BI:BI)</f>
        <v/>
      </c>
      <c r="E1824" t="n">
        <v>0</v>
      </c>
      <c r="F1824" t="inlineStr">
        <is>
          <t>FEE CASH Y TRANSFERS</t>
        </is>
      </c>
      <c r="G1824" s="234" t="n">
        <v>45749</v>
      </c>
      <c r="H1824" s="234" t="n">
        <v>45960</v>
      </c>
      <c r="I1824" t="inlineStr">
        <is>
          <t>HPS</t>
        </is>
      </c>
      <c r="J1824">
        <f>_xlfn.XLOOKUP(I1824,AS:AS,AU:AU)</f>
        <v/>
      </c>
      <c r="K1824" t="inlineStr">
        <is>
          <t>USD</t>
        </is>
      </c>
      <c r="L1824" s="238" t="n">
        <v>722.34</v>
      </c>
      <c r="M1824">
        <f>L1824*_xlfn.XLOOKUP(K1824,AM:AM,AN:AN)</f>
        <v/>
      </c>
      <c r="N1824">
        <f>L1824*_xlfn.XLOOKUP(K1824,AM:AM,AO:AO)</f>
        <v/>
      </c>
      <c r="O1824" s="238" t="n">
        <v>722.34</v>
      </c>
      <c r="P1824">
        <f>O1824*_xlfn.XLOOKUP(K1824,AM:AM,AN:AN)</f>
        <v/>
      </c>
      <c r="Q1824">
        <f>O1824*_xlfn.XLOOKUP(K1824,AM:AM,AO:AO)</f>
        <v/>
      </c>
      <c r="R1824">
        <f>_xlfn.XLOOKUP(E1824,AF:AF,AG:AG)</f>
        <v/>
      </c>
      <c r="S1824">
        <f>_xlfn.XLOOKUP(E1824,AF:AF,AI:AI)</f>
        <v/>
      </c>
      <c r="T1824">
        <f>WEEKNUM(G1824)</f>
        <v/>
      </c>
      <c r="U1824">
        <f>YEAR(G1824)</f>
        <v/>
      </c>
      <c r="V1824" s="117">
        <f>IFERROR(Q1824/N1824,"0")</f>
        <v/>
      </c>
    </row>
    <row r="1825">
      <c r="A1825">
        <f>_xlfn.XLOOKUP(D1825,BN:BN,BO:BO)</f>
        <v/>
      </c>
      <c r="B1825" t="inlineStr">
        <is>
          <t>LLC</t>
        </is>
      </c>
      <c r="C1825" t="n">
        <v>239</v>
      </c>
      <c r="D1825">
        <f>_xlfn.XLOOKUP(C1825,BH:BH,BI:BI)</f>
        <v/>
      </c>
      <c r="E1825" t="n">
        <v>28934</v>
      </c>
      <c r="F1825" t="inlineStr">
        <is>
          <t>CANDANO GONZALEZ MARINA MSS</t>
        </is>
      </c>
      <c r="G1825" s="234" t="n">
        <v>45960</v>
      </c>
      <c r="H1825" s="234" t="n">
        <v>45964</v>
      </c>
      <c r="I1825" t="inlineStr">
        <is>
          <t>VLO</t>
        </is>
      </c>
      <c r="J1825">
        <f>_xlfn.XLOOKUP(I1825,AS:AS,AU:AU)</f>
        <v/>
      </c>
      <c r="K1825" t="inlineStr">
        <is>
          <t>USD</t>
        </is>
      </c>
      <c r="L1825" s="238" t="n">
        <v>441.3</v>
      </c>
      <c r="M1825">
        <f>L1825*_xlfn.XLOOKUP(K1825,AM:AM,AN:AN)</f>
        <v/>
      </c>
      <c r="N1825">
        <f>L1825*_xlfn.XLOOKUP(K1825,AM:AM,AO:AO)</f>
        <v/>
      </c>
      <c r="O1825" s="238" t="n">
        <v>0</v>
      </c>
      <c r="P1825">
        <f>O1825*_xlfn.XLOOKUP(K1825,AM:AM,AN:AN)</f>
        <v/>
      </c>
      <c r="Q1825">
        <f>O1825*_xlfn.XLOOKUP(K1825,AM:AM,AO:AO)</f>
        <v/>
      </c>
      <c r="R1825">
        <f>_xlfn.XLOOKUP(E1825,AF:AF,AG:AG)</f>
        <v/>
      </c>
      <c r="S1825">
        <f>_xlfn.XLOOKUP(E1825,AF:AF,AI:AI)</f>
        <v/>
      </c>
      <c r="T1825">
        <f>WEEKNUM(G1825)</f>
        <v/>
      </c>
      <c r="U1825">
        <f>YEAR(G1825)</f>
        <v/>
      </c>
      <c r="V1825" s="117">
        <f>IFERROR(Q1825/N1825,"0")</f>
        <v/>
      </c>
    </row>
    <row r="1826">
      <c r="A1826">
        <f>_xlfn.XLOOKUP(D1826,BN:BN,BO:BO)</f>
        <v/>
      </c>
      <c r="B1826" t="inlineStr">
        <is>
          <t>LLC</t>
        </is>
      </c>
      <c r="C1826" t="n">
        <v>239</v>
      </c>
      <c r="D1826">
        <f>_xlfn.XLOOKUP(C1826,BH:BH,BI:BI)</f>
        <v/>
      </c>
      <c r="E1826" t="n">
        <v>31717</v>
      </c>
      <c r="F1826" t="inlineStr">
        <is>
          <t>HONORARIOS PASAPORTE ESPAÑOL</t>
        </is>
      </c>
      <c r="G1826" s="234" t="n">
        <v>45749</v>
      </c>
      <c r="H1826" s="234" t="n">
        <v>45960</v>
      </c>
      <c r="I1826" t="inlineStr">
        <is>
          <t>VIS</t>
        </is>
      </c>
      <c r="J1826">
        <f>_xlfn.XLOOKUP(I1826,AS:AS,AU:AU)</f>
        <v/>
      </c>
      <c r="K1826" t="inlineStr">
        <is>
          <t>USD</t>
        </is>
      </c>
      <c r="L1826" s="238" t="n">
        <v>2409</v>
      </c>
      <c r="M1826">
        <f>L1826*_xlfn.XLOOKUP(K1826,AM:AM,AN:AN)</f>
        <v/>
      </c>
      <c r="N1826">
        <f>L1826*_xlfn.XLOOKUP(K1826,AM:AM,AO:AO)</f>
        <v/>
      </c>
      <c r="O1826" s="238" t="n">
        <v>0</v>
      </c>
      <c r="P1826">
        <f>O1826*_xlfn.XLOOKUP(K1826,AM:AM,AN:AN)</f>
        <v/>
      </c>
      <c r="Q1826">
        <f>O1826*_xlfn.XLOOKUP(K1826,AM:AM,AO:AO)</f>
        <v/>
      </c>
      <c r="R1826">
        <f>_xlfn.XLOOKUP(E1826,AF:AF,AG:AG)</f>
        <v/>
      </c>
      <c r="S1826">
        <f>_xlfn.XLOOKUP(E1826,AF:AF,AI:AI)</f>
        <v/>
      </c>
      <c r="T1826">
        <f>WEEKNUM(G1826)</f>
        <v/>
      </c>
      <c r="U1826">
        <f>YEAR(G1826)</f>
        <v/>
      </c>
      <c r="V1826" s="117">
        <f>IFERROR(Q1826/N1826,"0")</f>
        <v/>
      </c>
    </row>
    <row r="1827">
      <c r="A1827">
        <f>_xlfn.XLOOKUP(D1827,BN:BN,BO:BO)</f>
        <v/>
      </c>
      <c r="B1827" t="inlineStr">
        <is>
          <t>LLC</t>
        </is>
      </c>
      <c r="C1827" t="n">
        <v>239</v>
      </c>
      <c r="D1827">
        <f>_xlfn.XLOOKUP(C1827,BH:BH,BI:BI)</f>
        <v/>
      </c>
      <c r="E1827" t="n">
        <v>28934</v>
      </c>
      <c r="F1827" t="inlineStr">
        <is>
          <t>SANCHEZ NAVARRO LEBRIJA JUAN ANDRES MR</t>
        </is>
      </c>
      <c r="G1827" s="234" t="n">
        <v>46012</v>
      </c>
      <c r="H1827" s="234" t="n">
        <v>46014</v>
      </c>
      <c r="I1827" t="inlineStr">
        <is>
          <t>VLO</t>
        </is>
      </c>
      <c r="J1827">
        <f>_xlfn.XLOOKUP(I1827,AS:AS,AU:AU)</f>
        <v/>
      </c>
      <c r="K1827" t="inlineStr">
        <is>
          <t>USD</t>
        </is>
      </c>
      <c r="L1827" s="238" t="n">
        <v>1896.1</v>
      </c>
      <c r="M1827">
        <f>L1827*_xlfn.XLOOKUP(K1827,AM:AM,AN:AN)</f>
        <v/>
      </c>
      <c r="N1827">
        <f>L1827*_xlfn.XLOOKUP(K1827,AM:AM,AO:AO)</f>
        <v/>
      </c>
      <c r="O1827" s="238" t="n">
        <v>0</v>
      </c>
      <c r="P1827">
        <f>O1827*_xlfn.XLOOKUP(K1827,AM:AM,AN:AN)</f>
        <v/>
      </c>
      <c r="Q1827">
        <f>O1827*_xlfn.XLOOKUP(K1827,AM:AM,AO:AO)</f>
        <v/>
      </c>
      <c r="R1827">
        <f>_xlfn.XLOOKUP(E1827,AF:AF,AG:AG)</f>
        <v/>
      </c>
      <c r="S1827">
        <f>_xlfn.XLOOKUP(E1827,AF:AF,AI:AI)</f>
        <v/>
      </c>
      <c r="T1827">
        <f>WEEKNUM(G1827)</f>
        <v/>
      </c>
      <c r="U1827">
        <f>YEAR(G1827)</f>
        <v/>
      </c>
      <c r="V1827" s="117">
        <f>IFERROR(Q1827/N1827,"0")</f>
        <v/>
      </c>
    </row>
    <row r="1828">
      <c r="A1828">
        <f>_xlfn.XLOOKUP(D1828,BN:BN,BO:BO)</f>
        <v/>
      </c>
      <c r="B1828" t="inlineStr">
        <is>
          <t>LLC</t>
        </is>
      </c>
      <c r="C1828" t="n">
        <v>239</v>
      </c>
      <c r="D1828">
        <f>_xlfn.XLOOKUP(C1828,BH:BH,BI:BI)</f>
        <v/>
      </c>
      <c r="E1828" t="n">
        <v>32002</v>
      </c>
      <c r="F1828" t="inlineStr">
        <is>
          <t>VISA ZIMBABWE</t>
        </is>
      </c>
      <c r="G1828" s="234" t="n">
        <v>45931</v>
      </c>
      <c r="H1828" s="234" t="n">
        <v>45931</v>
      </c>
      <c r="I1828" t="inlineStr">
        <is>
          <t>VIS</t>
        </is>
      </c>
      <c r="J1828">
        <f>_xlfn.XLOOKUP(I1828,AS:AS,AU:AU)</f>
        <v/>
      </c>
      <c r="K1828" t="inlineStr">
        <is>
          <t>USD</t>
        </is>
      </c>
      <c r="L1828" s="238" t="n">
        <v>323.12</v>
      </c>
      <c r="M1828">
        <f>L1828*_xlfn.XLOOKUP(K1828,AM:AM,AN:AN)</f>
        <v/>
      </c>
      <c r="N1828">
        <f>L1828*_xlfn.XLOOKUP(K1828,AM:AM,AO:AO)</f>
        <v/>
      </c>
      <c r="O1828" s="238" t="n">
        <v>0</v>
      </c>
      <c r="P1828">
        <f>O1828*_xlfn.XLOOKUP(K1828,AM:AM,AN:AN)</f>
        <v/>
      </c>
      <c r="Q1828">
        <f>O1828*_xlfn.XLOOKUP(K1828,AM:AM,AO:AO)</f>
        <v/>
      </c>
      <c r="R1828">
        <f>_xlfn.XLOOKUP(E1828,AF:AF,AG:AG)</f>
        <v/>
      </c>
      <c r="S1828">
        <f>_xlfn.XLOOKUP(E1828,AF:AF,AI:AI)</f>
        <v/>
      </c>
      <c r="T1828">
        <f>WEEKNUM(G1828)</f>
        <v/>
      </c>
      <c r="U1828">
        <f>YEAR(G1828)</f>
        <v/>
      </c>
      <c r="V1828" s="117">
        <f>IFERROR(Q1828/N1828,"0")</f>
        <v/>
      </c>
    </row>
    <row r="1829">
      <c r="A1829">
        <f>_xlfn.XLOOKUP(D1829,BN:BN,BO:BO)</f>
        <v/>
      </c>
      <c r="B1829" t="inlineStr">
        <is>
          <t>LLC</t>
        </is>
      </c>
      <c r="C1829" t="n">
        <v>239</v>
      </c>
      <c r="D1829">
        <f>_xlfn.XLOOKUP(C1829,BH:BH,BI:BI)</f>
        <v/>
      </c>
      <c r="E1829" t="n">
        <v>28934</v>
      </c>
      <c r="F1829" t="inlineStr">
        <is>
          <t>NORIEGA DE UHTHOFF VERONICA PATRICIA MRS</t>
        </is>
      </c>
      <c r="G1829" s="234" t="n">
        <v>45961</v>
      </c>
      <c r="H1829" s="234" t="n">
        <v>45961</v>
      </c>
      <c r="I1829" t="inlineStr">
        <is>
          <t>VLO</t>
        </is>
      </c>
      <c r="J1829">
        <f>_xlfn.XLOOKUP(I1829,AS:AS,AU:AU)</f>
        <v/>
      </c>
      <c r="K1829" t="inlineStr">
        <is>
          <t>USD</t>
        </is>
      </c>
      <c r="L1829" s="238" t="n">
        <v>0</v>
      </c>
      <c r="M1829">
        <f>L1829*_xlfn.XLOOKUP(K1829,AM:AM,AN:AN)</f>
        <v/>
      </c>
      <c r="N1829">
        <f>L1829*_xlfn.XLOOKUP(K1829,AM:AM,AO:AO)</f>
        <v/>
      </c>
      <c r="O1829" s="238" t="n">
        <v>0</v>
      </c>
      <c r="P1829">
        <f>O1829*_xlfn.XLOOKUP(K1829,AM:AM,AN:AN)</f>
        <v/>
      </c>
      <c r="Q1829">
        <f>O1829*_xlfn.XLOOKUP(K1829,AM:AM,AO:AO)</f>
        <v/>
      </c>
      <c r="R1829">
        <f>_xlfn.XLOOKUP(E1829,AF:AF,AG:AG)</f>
        <v/>
      </c>
      <c r="S1829">
        <f>_xlfn.XLOOKUP(E1829,AF:AF,AI:AI)</f>
        <v/>
      </c>
      <c r="T1829">
        <f>WEEKNUM(G1829)</f>
        <v/>
      </c>
      <c r="U1829">
        <f>YEAR(G1829)</f>
        <v/>
      </c>
      <c r="V1829" s="117">
        <f>IFERROR(Q1829/N1829,"0")</f>
        <v/>
      </c>
    </row>
    <row r="1830">
      <c r="A1830">
        <f>_xlfn.XLOOKUP(D1830,BN:BN,BO:BO)</f>
        <v/>
      </c>
      <c r="B1830" t="inlineStr">
        <is>
          <t>LLC</t>
        </is>
      </c>
      <c r="C1830" t="n">
        <v>239</v>
      </c>
      <c r="D1830">
        <f>_xlfn.XLOOKUP(C1830,BH:BH,BI:BI)</f>
        <v/>
      </c>
      <c r="E1830" t="n">
        <v>28934</v>
      </c>
      <c r="F1830" t="inlineStr">
        <is>
          <t>NORIEGA DE UHTHOFF VERONICA PATRICIA MRS</t>
        </is>
      </c>
      <c r="G1830" s="234" t="n">
        <v>45961</v>
      </c>
      <c r="H1830" s="234" t="n">
        <v>45961</v>
      </c>
      <c r="I1830" t="inlineStr">
        <is>
          <t>VLO</t>
        </is>
      </c>
      <c r="J1830">
        <f>_xlfn.XLOOKUP(I1830,AS:AS,AU:AU)</f>
        <v/>
      </c>
      <c r="K1830" t="inlineStr">
        <is>
          <t>USD</t>
        </is>
      </c>
      <c r="L1830" s="238" t="n">
        <v>116</v>
      </c>
      <c r="M1830">
        <f>L1830*_xlfn.XLOOKUP(K1830,AM:AM,AN:AN)</f>
        <v/>
      </c>
      <c r="N1830">
        <f>L1830*_xlfn.XLOOKUP(K1830,AM:AM,AO:AO)</f>
        <v/>
      </c>
      <c r="O1830" s="238" t="n">
        <v>0</v>
      </c>
      <c r="P1830">
        <f>O1830*_xlfn.XLOOKUP(K1830,AM:AM,AN:AN)</f>
        <v/>
      </c>
      <c r="Q1830">
        <f>O1830*_xlfn.XLOOKUP(K1830,AM:AM,AO:AO)</f>
        <v/>
      </c>
      <c r="R1830">
        <f>_xlfn.XLOOKUP(E1830,AF:AF,AG:AG)</f>
        <v/>
      </c>
      <c r="S1830">
        <f>_xlfn.XLOOKUP(E1830,AF:AF,AI:AI)</f>
        <v/>
      </c>
      <c r="T1830">
        <f>WEEKNUM(G1830)</f>
        <v/>
      </c>
      <c r="U1830">
        <f>YEAR(G1830)</f>
        <v/>
      </c>
      <c r="V1830" s="117">
        <f>IFERROR(Q1830/N1830,"0")</f>
        <v/>
      </c>
    </row>
    <row r="1831">
      <c r="A1831">
        <f>_xlfn.XLOOKUP(D1831,BN:BN,BO:BO)</f>
        <v/>
      </c>
      <c r="B1831" t="inlineStr">
        <is>
          <t>LLC</t>
        </is>
      </c>
      <c r="C1831" t="n">
        <v>239</v>
      </c>
      <c r="D1831">
        <f>_xlfn.XLOOKUP(C1831,BH:BH,BI:BI)</f>
        <v/>
      </c>
      <c r="E1831" t="n">
        <v>28934</v>
      </c>
      <c r="F1831" t="inlineStr">
        <is>
          <t>CARBAJALES NALES LEONARDO MR</t>
        </is>
      </c>
      <c r="G1831" s="234" t="n">
        <v>45961</v>
      </c>
      <c r="H1831" s="234" t="n">
        <v>45961</v>
      </c>
      <c r="I1831" t="inlineStr">
        <is>
          <t>VLO</t>
        </is>
      </c>
      <c r="J1831">
        <f>_xlfn.XLOOKUP(I1831,AS:AS,AU:AU)</f>
        <v/>
      </c>
      <c r="K1831" t="inlineStr">
        <is>
          <t>USD</t>
        </is>
      </c>
      <c r="L1831" s="238" t="n">
        <v>0</v>
      </c>
      <c r="M1831">
        <f>L1831*_xlfn.XLOOKUP(K1831,AM:AM,AN:AN)</f>
        <v/>
      </c>
      <c r="N1831">
        <f>L1831*_xlfn.XLOOKUP(K1831,AM:AM,AO:AO)</f>
        <v/>
      </c>
      <c r="O1831" s="238" t="n">
        <v>0</v>
      </c>
      <c r="P1831">
        <f>O1831*_xlfn.XLOOKUP(K1831,AM:AM,AN:AN)</f>
        <v/>
      </c>
      <c r="Q1831">
        <f>O1831*_xlfn.XLOOKUP(K1831,AM:AM,AO:AO)</f>
        <v/>
      </c>
      <c r="R1831">
        <f>_xlfn.XLOOKUP(E1831,AF:AF,AG:AG)</f>
        <v/>
      </c>
      <c r="S1831">
        <f>_xlfn.XLOOKUP(E1831,AF:AF,AI:AI)</f>
        <v/>
      </c>
      <c r="T1831">
        <f>WEEKNUM(G1831)</f>
        <v/>
      </c>
      <c r="U1831">
        <f>YEAR(G1831)</f>
        <v/>
      </c>
      <c r="V1831" s="117">
        <f>IFERROR(Q1831/N1831,"0")</f>
        <v/>
      </c>
    </row>
    <row r="1832">
      <c r="A1832">
        <f>_xlfn.XLOOKUP(D1832,BN:BN,BO:BO)</f>
        <v/>
      </c>
      <c r="B1832" t="inlineStr">
        <is>
          <t>LLC</t>
        </is>
      </c>
      <c r="C1832" t="n">
        <v>239</v>
      </c>
      <c r="D1832">
        <f>_xlfn.XLOOKUP(C1832,BH:BH,BI:BI)</f>
        <v/>
      </c>
      <c r="E1832" t="n">
        <v>28934</v>
      </c>
      <c r="F1832" t="inlineStr">
        <is>
          <t>CARBAJALES NALES LEONARDO MR</t>
        </is>
      </c>
      <c r="G1832" s="234" t="n">
        <v>45961</v>
      </c>
      <c r="H1832" s="234" t="n">
        <v>45961</v>
      </c>
      <c r="I1832" t="inlineStr">
        <is>
          <t>VLO</t>
        </is>
      </c>
      <c r="J1832">
        <f>_xlfn.XLOOKUP(I1832,AS:AS,AU:AU)</f>
        <v/>
      </c>
      <c r="K1832" t="inlineStr">
        <is>
          <t>USD</t>
        </is>
      </c>
      <c r="L1832" s="238" t="n">
        <v>116</v>
      </c>
      <c r="M1832">
        <f>L1832*_xlfn.XLOOKUP(K1832,AM:AM,AN:AN)</f>
        <v/>
      </c>
      <c r="N1832">
        <f>L1832*_xlfn.XLOOKUP(K1832,AM:AM,AO:AO)</f>
        <v/>
      </c>
      <c r="O1832" s="238" t="n">
        <v>0</v>
      </c>
      <c r="P1832">
        <f>O1832*_xlfn.XLOOKUP(K1832,AM:AM,AN:AN)</f>
        <v/>
      </c>
      <c r="Q1832">
        <f>O1832*_xlfn.XLOOKUP(K1832,AM:AM,AO:AO)</f>
        <v/>
      </c>
      <c r="R1832">
        <f>_xlfn.XLOOKUP(E1832,AF:AF,AG:AG)</f>
        <v/>
      </c>
      <c r="S1832">
        <f>_xlfn.XLOOKUP(E1832,AF:AF,AI:AI)</f>
        <v/>
      </c>
      <c r="T1832">
        <f>WEEKNUM(G1832)</f>
        <v/>
      </c>
      <c r="U1832">
        <f>YEAR(G1832)</f>
        <v/>
      </c>
      <c r="V1832" s="117">
        <f>IFERROR(Q1832/N1832,"0")</f>
        <v/>
      </c>
    </row>
    <row r="1833">
      <c r="A1833">
        <f>_xlfn.XLOOKUP(D1833,BN:BN,BO:BO)</f>
        <v/>
      </c>
      <c r="B1833" t="inlineStr">
        <is>
          <t>LLC</t>
        </is>
      </c>
      <c r="C1833" t="n">
        <v>239</v>
      </c>
      <c r="D1833">
        <f>_xlfn.XLOOKUP(C1833,BH:BH,BI:BI)</f>
        <v/>
      </c>
      <c r="E1833" t="n">
        <v>25372</v>
      </c>
      <c r="F1833" t="inlineStr">
        <is>
          <t>QUEEN OF CLUBS</t>
        </is>
      </c>
      <c r="G1833" s="234" t="n">
        <v>45749</v>
      </c>
      <c r="H1833" s="234" t="n">
        <v>46014</v>
      </c>
      <c r="I1833" t="inlineStr">
        <is>
          <t>BOL</t>
        </is>
      </c>
      <c r="J1833">
        <f>_xlfn.XLOOKUP(I1833,AS:AS,AU:AU)</f>
        <v/>
      </c>
      <c r="K1833" t="inlineStr">
        <is>
          <t>USD</t>
        </is>
      </c>
      <c r="L1833" s="238" t="n">
        <v>3464</v>
      </c>
      <c r="M1833">
        <f>L1833*_xlfn.XLOOKUP(K1833,AM:AM,AN:AN)</f>
        <v/>
      </c>
      <c r="N1833">
        <f>L1833*_xlfn.XLOOKUP(K1833,AM:AM,AO:AO)</f>
        <v/>
      </c>
      <c r="O1833" s="238" t="n">
        <v>0</v>
      </c>
      <c r="P1833">
        <f>O1833*_xlfn.XLOOKUP(K1833,AM:AM,AN:AN)</f>
        <v/>
      </c>
      <c r="Q1833">
        <f>O1833*_xlfn.XLOOKUP(K1833,AM:AM,AO:AO)</f>
        <v/>
      </c>
      <c r="R1833">
        <f>_xlfn.XLOOKUP(E1833,AF:AF,AG:AG)</f>
        <v/>
      </c>
      <c r="S1833">
        <f>_xlfn.XLOOKUP(E1833,AF:AF,AI:AI)</f>
        <v/>
      </c>
      <c r="T1833">
        <f>WEEKNUM(G1833)</f>
        <v/>
      </c>
      <c r="U1833">
        <f>YEAR(G1833)</f>
        <v/>
      </c>
      <c r="V1833" s="117">
        <f>IFERROR(Q1833/N1833,"0")</f>
        <v/>
      </c>
    </row>
    <row r="1834">
      <c r="A1834">
        <f>_xlfn.XLOOKUP(D1834,BN:BN,BO:BO)</f>
        <v/>
      </c>
      <c r="B1834" t="inlineStr">
        <is>
          <t>LLC</t>
        </is>
      </c>
      <c r="C1834" t="n">
        <v>239</v>
      </c>
      <c r="D1834">
        <f>_xlfn.XLOOKUP(C1834,BH:BH,BI:BI)</f>
        <v/>
      </c>
      <c r="E1834" t="n">
        <v>28934</v>
      </c>
      <c r="F1834" t="inlineStr">
        <is>
          <t>NORIEGA DE UHTHOFF VERONICA PATRICIA MRS</t>
        </is>
      </c>
      <c r="G1834" s="234" t="n">
        <v>45992</v>
      </c>
      <c r="H1834" s="234" t="n">
        <v>46007</v>
      </c>
      <c r="I1834" t="inlineStr">
        <is>
          <t>VLO</t>
        </is>
      </c>
      <c r="J1834">
        <f>_xlfn.XLOOKUP(I1834,AS:AS,AU:AU)</f>
        <v/>
      </c>
      <c r="K1834" t="inlineStr">
        <is>
          <t>USD</t>
        </is>
      </c>
      <c r="L1834" s="238" t="n">
        <v>1831.98</v>
      </c>
      <c r="M1834">
        <f>L1834*_xlfn.XLOOKUP(K1834,AM:AM,AN:AN)</f>
        <v/>
      </c>
      <c r="N1834">
        <f>L1834*_xlfn.XLOOKUP(K1834,AM:AM,AO:AO)</f>
        <v/>
      </c>
      <c r="O1834" s="238" t="n">
        <v>0</v>
      </c>
      <c r="P1834">
        <f>O1834*_xlfn.XLOOKUP(K1834,AM:AM,AN:AN)</f>
        <v/>
      </c>
      <c r="Q1834">
        <f>O1834*_xlfn.XLOOKUP(K1834,AM:AM,AO:AO)</f>
        <v/>
      </c>
      <c r="R1834">
        <f>_xlfn.XLOOKUP(E1834,AF:AF,AG:AG)</f>
        <v/>
      </c>
      <c r="S1834">
        <f>_xlfn.XLOOKUP(E1834,AF:AF,AI:AI)</f>
        <v/>
      </c>
      <c r="T1834">
        <f>WEEKNUM(G1834)</f>
        <v/>
      </c>
      <c r="U1834">
        <f>YEAR(G1834)</f>
        <v/>
      </c>
      <c r="V1834" s="117">
        <f>IFERROR(Q1834/N1834,"0")</f>
        <v/>
      </c>
    </row>
    <row r="1835">
      <c r="A1835">
        <f>_xlfn.XLOOKUP(D1835,BN:BN,BO:BO)</f>
        <v/>
      </c>
      <c r="B1835" t="inlineStr">
        <is>
          <t>LLC</t>
        </is>
      </c>
      <c r="C1835" t="n">
        <v>239</v>
      </c>
      <c r="D1835">
        <f>_xlfn.XLOOKUP(C1835,BH:BH,BI:BI)</f>
        <v/>
      </c>
      <c r="E1835" t="n">
        <v>28934</v>
      </c>
      <c r="F1835" t="inlineStr">
        <is>
          <t>UHTHOFF NORIEGA FEDERIKA MSS</t>
        </is>
      </c>
      <c r="G1835" s="234" t="n">
        <v>45992</v>
      </c>
      <c r="H1835" s="234" t="n">
        <v>46007</v>
      </c>
      <c r="I1835" t="inlineStr">
        <is>
          <t>VLO</t>
        </is>
      </c>
      <c r="J1835">
        <f>_xlfn.XLOOKUP(I1835,AS:AS,AU:AU)</f>
        <v/>
      </c>
      <c r="K1835" t="inlineStr">
        <is>
          <t>USD</t>
        </is>
      </c>
      <c r="L1835" s="238" t="n">
        <v>1831.98</v>
      </c>
      <c r="M1835">
        <f>L1835*_xlfn.XLOOKUP(K1835,AM:AM,AN:AN)</f>
        <v/>
      </c>
      <c r="N1835">
        <f>L1835*_xlfn.XLOOKUP(K1835,AM:AM,AO:AO)</f>
        <v/>
      </c>
      <c r="O1835" s="238" t="n">
        <v>0</v>
      </c>
      <c r="P1835">
        <f>O1835*_xlfn.XLOOKUP(K1835,AM:AM,AN:AN)</f>
        <v/>
      </c>
      <c r="Q1835">
        <f>O1835*_xlfn.XLOOKUP(K1835,AM:AM,AO:AO)</f>
        <v/>
      </c>
      <c r="R1835">
        <f>_xlfn.XLOOKUP(E1835,AF:AF,AG:AG)</f>
        <v/>
      </c>
      <c r="S1835">
        <f>_xlfn.XLOOKUP(E1835,AF:AF,AI:AI)</f>
        <v/>
      </c>
      <c r="T1835">
        <f>WEEKNUM(G1835)</f>
        <v/>
      </c>
      <c r="U1835">
        <f>YEAR(G1835)</f>
        <v/>
      </c>
      <c r="V1835" s="117">
        <f>IFERROR(Q1835/N1835,"0")</f>
        <v/>
      </c>
    </row>
    <row r="1836">
      <c r="A1836">
        <f>_xlfn.XLOOKUP(D1836,BN:BN,BO:BO)</f>
        <v/>
      </c>
      <c r="B1836" t="inlineStr">
        <is>
          <t>LLC</t>
        </is>
      </c>
      <c r="C1836" t="n">
        <v>239</v>
      </c>
      <c r="D1836">
        <f>_xlfn.XLOOKUP(C1836,BH:BH,BI:BI)</f>
        <v/>
      </c>
      <c r="E1836" t="n">
        <v>23789</v>
      </c>
      <c r="F1836" t="inlineStr">
        <is>
          <t>TRIUMPH</t>
        </is>
      </c>
      <c r="G1836" s="234" t="n">
        <v>45749</v>
      </c>
      <c r="H1836" s="234" t="n">
        <v>46014</v>
      </c>
      <c r="I1836" t="inlineStr">
        <is>
          <t>PKT</t>
        </is>
      </c>
      <c r="J1836">
        <f>_xlfn.XLOOKUP(I1836,AS:AS,AU:AU)</f>
        <v/>
      </c>
      <c r="K1836" t="inlineStr">
        <is>
          <t>USD</t>
        </is>
      </c>
      <c r="L1836" s="238" t="n">
        <v>1200</v>
      </c>
      <c r="M1836">
        <f>L1836*_xlfn.XLOOKUP(K1836,AM:AM,AN:AN)</f>
        <v/>
      </c>
      <c r="N1836">
        <f>L1836*_xlfn.XLOOKUP(K1836,AM:AM,AO:AO)</f>
        <v/>
      </c>
      <c r="O1836" s="238" t="n">
        <v>0</v>
      </c>
      <c r="P1836">
        <f>O1836*_xlfn.XLOOKUP(K1836,AM:AM,AN:AN)</f>
        <v/>
      </c>
      <c r="Q1836">
        <f>O1836*_xlfn.XLOOKUP(K1836,AM:AM,AO:AO)</f>
        <v/>
      </c>
      <c r="R1836">
        <f>_xlfn.XLOOKUP(E1836,AF:AF,AG:AG)</f>
        <v/>
      </c>
      <c r="S1836">
        <f>_xlfn.XLOOKUP(E1836,AF:AF,AI:AI)</f>
        <v/>
      </c>
      <c r="T1836">
        <f>WEEKNUM(G1836)</f>
        <v/>
      </c>
      <c r="U1836">
        <f>YEAR(G1836)</f>
        <v/>
      </c>
      <c r="V1836" s="117">
        <f>IFERROR(Q1836/N1836,"0")</f>
        <v/>
      </c>
    </row>
    <row r="1837">
      <c r="A1837">
        <f>_xlfn.XLOOKUP(D1837,BN:BN,BO:BO)</f>
        <v/>
      </c>
      <c r="B1837" t="inlineStr">
        <is>
          <t>LLC</t>
        </is>
      </c>
      <c r="C1837" t="n">
        <v>239</v>
      </c>
      <c r="D1837">
        <f>_xlfn.XLOOKUP(C1837,BH:BH,BI:BI)</f>
        <v/>
      </c>
      <c r="E1837" t="n">
        <v>28934</v>
      </c>
      <c r="F1837" t="inlineStr">
        <is>
          <t>NORIEGA DE UHTHOFF VERONICA PATRICIA MRS</t>
        </is>
      </c>
      <c r="G1837" s="234" t="n">
        <v>45992</v>
      </c>
      <c r="H1837" s="234" t="n">
        <v>46007</v>
      </c>
      <c r="I1837" t="inlineStr">
        <is>
          <t>VLO</t>
        </is>
      </c>
      <c r="J1837">
        <f>_xlfn.XLOOKUP(I1837,AS:AS,AU:AU)</f>
        <v/>
      </c>
      <c r="K1837" t="inlineStr">
        <is>
          <t>USD</t>
        </is>
      </c>
      <c r="L1837" s="238" t="n">
        <v>60</v>
      </c>
      <c r="M1837">
        <f>L1837*_xlfn.XLOOKUP(K1837,AM:AM,AN:AN)</f>
        <v/>
      </c>
      <c r="N1837">
        <f>L1837*_xlfn.XLOOKUP(K1837,AM:AM,AO:AO)</f>
        <v/>
      </c>
      <c r="O1837" s="238" t="n">
        <v>0</v>
      </c>
      <c r="P1837">
        <f>O1837*_xlfn.XLOOKUP(K1837,AM:AM,AN:AN)</f>
        <v/>
      </c>
      <c r="Q1837">
        <f>O1837*_xlfn.XLOOKUP(K1837,AM:AM,AO:AO)</f>
        <v/>
      </c>
      <c r="R1837">
        <f>_xlfn.XLOOKUP(E1837,AF:AF,AG:AG)</f>
        <v/>
      </c>
      <c r="S1837">
        <f>_xlfn.XLOOKUP(E1837,AF:AF,AI:AI)</f>
        <v/>
      </c>
      <c r="T1837">
        <f>WEEKNUM(G1837)</f>
        <v/>
      </c>
      <c r="U1837">
        <f>YEAR(G1837)</f>
        <v/>
      </c>
      <c r="V1837" s="117">
        <f>IFERROR(Q1837/N1837,"0")</f>
        <v/>
      </c>
    </row>
    <row r="1838">
      <c r="A1838">
        <f>_xlfn.XLOOKUP(D1838,BN:BN,BO:BO)</f>
        <v/>
      </c>
      <c r="B1838" t="inlineStr">
        <is>
          <t>LLC</t>
        </is>
      </c>
      <c r="C1838" t="n">
        <v>239</v>
      </c>
      <c r="D1838">
        <f>_xlfn.XLOOKUP(C1838,BH:BH,BI:BI)</f>
        <v/>
      </c>
      <c r="E1838" t="n">
        <v>28934</v>
      </c>
      <c r="F1838" t="inlineStr">
        <is>
          <t>UHTHOFF NORIEGA FEDERIKA MSS</t>
        </is>
      </c>
      <c r="G1838" s="234" t="n">
        <v>45992</v>
      </c>
      <c r="H1838" s="234" t="n">
        <v>46007</v>
      </c>
      <c r="I1838" t="inlineStr">
        <is>
          <t>VLO</t>
        </is>
      </c>
      <c r="J1838">
        <f>_xlfn.XLOOKUP(I1838,AS:AS,AU:AU)</f>
        <v/>
      </c>
      <c r="K1838" t="inlineStr">
        <is>
          <t>USD</t>
        </is>
      </c>
      <c r="L1838" s="238" t="n">
        <v>60</v>
      </c>
      <c r="M1838">
        <f>L1838*_xlfn.XLOOKUP(K1838,AM:AM,AN:AN)</f>
        <v/>
      </c>
      <c r="N1838">
        <f>L1838*_xlfn.XLOOKUP(K1838,AM:AM,AO:AO)</f>
        <v/>
      </c>
      <c r="O1838" s="238" t="n">
        <v>0</v>
      </c>
      <c r="P1838">
        <f>O1838*_xlfn.XLOOKUP(K1838,AM:AM,AN:AN)</f>
        <v/>
      </c>
      <c r="Q1838">
        <f>O1838*_xlfn.XLOOKUP(K1838,AM:AM,AO:AO)</f>
        <v/>
      </c>
      <c r="R1838">
        <f>_xlfn.XLOOKUP(E1838,AF:AF,AG:AG)</f>
        <v/>
      </c>
      <c r="S1838">
        <f>_xlfn.XLOOKUP(E1838,AF:AF,AI:AI)</f>
        <v/>
      </c>
      <c r="T1838">
        <f>WEEKNUM(G1838)</f>
        <v/>
      </c>
      <c r="U1838">
        <f>YEAR(G1838)</f>
        <v/>
      </c>
      <c r="V1838" s="117">
        <f>IFERROR(Q1838/N1838,"0")</f>
        <v/>
      </c>
    </row>
    <row r="1839">
      <c r="A1839">
        <f>_xlfn.XLOOKUP(D1839,BN:BN,BO:BO)</f>
        <v/>
      </c>
      <c r="B1839" t="inlineStr">
        <is>
          <t>LLC</t>
        </is>
      </c>
      <c r="C1839" t="n">
        <v>241</v>
      </c>
      <c r="D1839">
        <f>_xlfn.XLOOKUP(C1839,BH:BH,BI:BI)</f>
        <v/>
      </c>
      <c r="E1839" t="n">
        <v>27142</v>
      </c>
      <c r="F1839" t="inlineStr">
        <is>
          <t>Tour con Imperial Tours</t>
        </is>
      </c>
      <c r="G1839" s="234" t="n">
        <v>45776</v>
      </c>
      <c r="H1839" s="234" t="n">
        <v>45782</v>
      </c>
      <c r="I1839" t="inlineStr">
        <is>
          <t>ATR</t>
        </is>
      </c>
      <c r="J1839">
        <f>_xlfn.XLOOKUP(I1839,AS:AS,AU:AU)</f>
        <v/>
      </c>
      <c r="K1839" t="inlineStr">
        <is>
          <t>USD</t>
        </is>
      </c>
      <c r="L1839" s="238" t="n">
        <v>5696.42</v>
      </c>
      <c r="M1839">
        <f>L1839*_xlfn.XLOOKUP(K1839,AM:AM,AN:AN)</f>
        <v/>
      </c>
      <c r="N1839">
        <f>L1839*_xlfn.XLOOKUP(K1839,AM:AM,AO:AO)</f>
        <v/>
      </c>
      <c r="O1839" s="238" t="n">
        <v>876.42</v>
      </c>
      <c r="P1839">
        <f>O1839*_xlfn.XLOOKUP(K1839,AM:AM,AN:AN)</f>
        <v/>
      </c>
      <c r="Q1839">
        <f>O1839*_xlfn.XLOOKUP(K1839,AM:AM,AO:AO)</f>
        <v/>
      </c>
      <c r="R1839">
        <f>_xlfn.XLOOKUP(E1839,AF:AF,AG:AG)</f>
        <v/>
      </c>
      <c r="S1839">
        <f>_xlfn.XLOOKUP(E1839,AF:AF,AI:AI)</f>
        <v/>
      </c>
      <c r="T1839">
        <f>WEEKNUM(G1839)</f>
        <v/>
      </c>
      <c r="U1839">
        <f>YEAR(G1839)</f>
        <v/>
      </c>
      <c r="V1839" s="117">
        <f>IFERROR(Q1839/N1839,"0")</f>
        <v/>
      </c>
    </row>
    <row r="1840">
      <c r="A1840">
        <f>_xlfn.XLOOKUP(D1840,BN:BN,BO:BO)</f>
        <v/>
      </c>
      <c r="B1840" t="inlineStr">
        <is>
          <t>LLC</t>
        </is>
      </c>
      <c r="C1840" t="n">
        <v>241</v>
      </c>
      <c r="D1840">
        <f>_xlfn.XLOOKUP(C1840,BH:BH,BI:BI)</f>
        <v/>
      </c>
      <c r="E1840" t="n">
        <v>27142</v>
      </c>
      <c r="F1840" t="inlineStr">
        <is>
          <t>Servicios extras con Imperial Tours</t>
        </is>
      </c>
      <c r="G1840" s="234" t="n">
        <v>45776</v>
      </c>
      <c r="H1840" s="234" t="n">
        <v>45782</v>
      </c>
      <c r="I1840" t="inlineStr">
        <is>
          <t>ATR</t>
        </is>
      </c>
      <c r="J1840">
        <f>_xlfn.XLOOKUP(I1840,AS:AS,AU:AU)</f>
        <v/>
      </c>
      <c r="K1840" t="inlineStr">
        <is>
          <t>USD</t>
        </is>
      </c>
      <c r="L1840" s="238" t="n">
        <v>1715.47</v>
      </c>
      <c r="M1840">
        <f>L1840*_xlfn.XLOOKUP(K1840,AM:AM,AN:AN)</f>
        <v/>
      </c>
      <c r="N1840">
        <f>L1840*_xlfn.XLOOKUP(K1840,AM:AM,AO:AO)</f>
        <v/>
      </c>
      <c r="O1840" s="238" t="n">
        <v>175.47</v>
      </c>
      <c r="P1840">
        <f>O1840*_xlfn.XLOOKUP(K1840,AM:AM,AN:AN)</f>
        <v/>
      </c>
      <c r="Q1840">
        <f>O1840*_xlfn.XLOOKUP(K1840,AM:AM,AO:AO)</f>
        <v/>
      </c>
      <c r="R1840">
        <f>_xlfn.XLOOKUP(E1840,AF:AF,AG:AG)</f>
        <v/>
      </c>
      <c r="S1840">
        <f>_xlfn.XLOOKUP(E1840,AF:AF,AI:AI)</f>
        <v/>
      </c>
      <c r="T1840">
        <f>WEEKNUM(G1840)</f>
        <v/>
      </c>
      <c r="U1840">
        <f>YEAR(G1840)</f>
        <v/>
      </c>
      <c r="V1840" s="117">
        <f>IFERROR(Q1840/N1840,"0")</f>
        <v/>
      </c>
    </row>
    <row r="1841">
      <c r="A1841">
        <f>_xlfn.XLOOKUP(D1841,BN:BN,BO:BO)</f>
        <v/>
      </c>
      <c r="B1841" t="inlineStr">
        <is>
          <t>LLC</t>
        </is>
      </c>
      <c r="C1841" t="n">
        <v>241</v>
      </c>
      <c r="D1841">
        <f>_xlfn.XLOOKUP(C1841,BH:BH,BI:BI)</f>
        <v/>
      </c>
      <c r="E1841" t="n">
        <v>28496</v>
      </c>
      <c r="F1841" t="inlineStr">
        <is>
          <t>Hospedaje en Shangai</t>
        </is>
      </c>
      <c r="G1841" s="234" t="n">
        <v>45776</v>
      </c>
      <c r="H1841" s="234" t="n">
        <v>45782</v>
      </c>
      <c r="I1841" t="inlineStr">
        <is>
          <t>HTL</t>
        </is>
      </c>
      <c r="J1841">
        <f>_xlfn.XLOOKUP(I1841,AS:AS,AU:AU)</f>
        <v/>
      </c>
      <c r="K1841" t="inlineStr">
        <is>
          <t>USD</t>
        </is>
      </c>
      <c r="L1841" s="238" t="n">
        <v>4085.1</v>
      </c>
      <c r="M1841">
        <f>L1841*_xlfn.XLOOKUP(K1841,AM:AM,AN:AN)</f>
        <v/>
      </c>
      <c r="N1841">
        <f>L1841*_xlfn.XLOOKUP(K1841,AM:AM,AO:AO)</f>
        <v/>
      </c>
      <c r="O1841" s="238" t="n">
        <v>408.51</v>
      </c>
      <c r="P1841">
        <f>O1841*_xlfn.XLOOKUP(K1841,AM:AM,AN:AN)</f>
        <v/>
      </c>
      <c r="Q1841">
        <f>O1841*_xlfn.XLOOKUP(K1841,AM:AM,AO:AO)</f>
        <v/>
      </c>
      <c r="R1841">
        <f>_xlfn.XLOOKUP(E1841,AF:AF,AG:AG)</f>
        <v/>
      </c>
      <c r="S1841">
        <f>_xlfn.XLOOKUP(E1841,AF:AF,AI:AI)</f>
        <v/>
      </c>
      <c r="T1841">
        <f>WEEKNUM(G1841)</f>
        <v/>
      </c>
      <c r="U1841">
        <f>YEAR(G1841)</f>
        <v/>
      </c>
      <c r="V1841" s="117">
        <f>IFERROR(Q1841/N1841,"0")</f>
        <v/>
      </c>
    </row>
    <row r="1842">
      <c r="A1842">
        <f>_xlfn.XLOOKUP(D1842,BN:BN,BO:BO)</f>
        <v/>
      </c>
      <c r="B1842" t="inlineStr">
        <is>
          <t>LLC</t>
        </is>
      </c>
      <c r="C1842" t="n">
        <v>241</v>
      </c>
      <c r="D1842">
        <f>_xlfn.XLOOKUP(C1842,BH:BH,BI:BI)</f>
        <v/>
      </c>
      <c r="E1842" t="n">
        <v>28496</v>
      </c>
      <c r="F1842" t="inlineStr">
        <is>
          <t>Hospedaje en Shangai</t>
        </is>
      </c>
      <c r="G1842" s="234" t="n">
        <v>45776</v>
      </c>
      <c r="H1842" s="234" t="n">
        <v>45782</v>
      </c>
      <c r="I1842" t="inlineStr">
        <is>
          <t>HTL</t>
        </is>
      </c>
      <c r="J1842">
        <f>_xlfn.XLOOKUP(I1842,AS:AS,AU:AU)</f>
        <v/>
      </c>
      <c r="K1842" t="inlineStr">
        <is>
          <t>USD</t>
        </is>
      </c>
      <c r="L1842" s="238" t="n">
        <v>4498.7</v>
      </c>
      <c r="M1842">
        <f>L1842*_xlfn.XLOOKUP(K1842,AM:AM,AN:AN)</f>
        <v/>
      </c>
      <c r="N1842">
        <f>L1842*_xlfn.XLOOKUP(K1842,AM:AM,AO:AO)</f>
        <v/>
      </c>
      <c r="O1842" s="238" t="n">
        <v>449.87</v>
      </c>
      <c r="P1842">
        <f>O1842*_xlfn.XLOOKUP(K1842,AM:AM,AN:AN)</f>
        <v/>
      </c>
      <c r="Q1842">
        <f>O1842*_xlfn.XLOOKUP(K1842,AM:AM,AO:AO)</f>
        <v/>
      </c>
      <c r="R1842">
        <f>_xlfn.XLOOKUP(E1842,AF:AF,AG:AG)</f>
        <v/>
      </c>
      <c r="S1842">
        <f>_xlfn.XLOOKUP(E1842,AF:AF,AI:AI)</f>
        <v/>
      </c>
      <c r="T1842">
        <f>WEEKNUM(G1842)</f>
        <v/>
      </c>
      <c r="U1842">
        <f>YEAR(G1842)</f>
        <v/>
      </c>
      <c r="V1842" s="117">
        <f>IFERROR(Q1842/N1842,"0")</f>
        <v/>
      </c>
    </row>
    <row r="1843">
      <c r="A1843">
        <f>_xlfn.XLOOKUP(D1843,BN:BN,BO:BO)</f>
        <v/>
      </c>
      <c r="B1843" t="inlineStr">
        <is>
          <t>LLC</t>
        </is>
      </c>
      <c r="C1843" t="n">
        <v>241</v>
      </c>
      <c r="D1843">
        <f>_xlfn.XLOOKUP(C1843,BH:BH,BI:BI)</f>
        <v/>
      </c>
      <c r="E1843" t="n">
        <v>28496</v>
      </c>
      <c r="F1843" t="inlineStr">
        <is>
          <t>Hospedaje en Shangai</t>
        </is>
      </c>
      <c r="G1843" s="234" t="n">
        <v>45776</v>
      </c>
      <c r="H1843" s="234" t="n">
        <v>45782</v>
      </c>
      <c r="I1843" t="inlineStr">
        <is>
          <t>HTL</t>
        </is>
      </c>
      <c r="J1843">
        <f>_xlfn.XLOOKUP(I1843,AS:AS,AU:AU)</f>
        <v/>
      </c>
      <c r="K1843" t="inlineStr">
        <is>
          <t>USD</t>
        </is>
      </c>
      <c r="L1843" s="238" t="n">
        <v>2016.7</v>
      </c>
      <c r="M1843">
        <f>L1843*_xlfn.XLOOKUP(K1843,AM:AM,AN:AN)</f>
        <v/>
      </c>
      <c r="N1843">
        <f>L1843*_xlfn.XLOOKUP(K1843,AM:AM,AO:AO)</f>
        <v/>
      </c>
      <c r="O1843" s="238" t="n">
        <v>201.67</v>
      </c>
      <c r="P1843">
        <f>O1843*_xlfn.XLOOKUP(K1843,AM:AM,AN:AN)</f>
        <v/>
      </c>
      <c r="Q1843">
        <f>O1843*_xlfn.XLOOKUP(K1843,AM:AM,AO:AO)</f>
        <v/>
      </c>
      <c r="R1843">
        <f>_xlfn.XLOOKUP(E1843,AF:AF,AG:AG)</f>
        <v/>
      </c>
      <c r="S1843">
        <f>_xlfn.XLOOKUP(E1843,AF:AF,AI:AI)</f>
        <v/>
      </c>
      <c r="T1843">
        <f>WEEKNUM(G1843)</f>
        <v/>
      </c>
      <c r="U1843">
        <f>YEAR(G1843)</f>
        <v/>
      </c>
      <c r="V1843" s="117">
        <f>IFERROR(Q1843/N1843,"0")</f>
        <v/>
      </c>
    </row>
    <row r="1844">
      <c r="A1844">
        <f>_xlfn.XLOOKUP(D1844,BN:BN,BO:BO)</f>
        <v/>
      </c>
      <c r="B1844" t="inlineStr">
        <is>
          <t>LLC</t>
        </is>
      </c>
      <c r="C1844" t="n">
        <v>241</v>
      </c>
      <c r="D1844">
        <f>_xlfn.XLOOKUP(C1844,BH:BH,BI:BI)</f>
        <v/>
      </c>
      <c r="E1844" t="n">
        <v>28496</v>
      </c>
      <c r="F1844" t="inlineStr">
        <is>
          <t>Hospedaje en Shangai</t>
        </is>
      </c>
      <c r="G1844" s="234" t="n">
        <v>45776</v>
      </c>
      <c r="H1844" s="234" t="n">
        <v>45782</v>
      </c>
      <c r="I1844" t="inlineStr">
        <is>
          <t>HTL</t>
        </is>
      </c>
      <c r="J1844">
        <f>_xlfn.XLOOKUP(I1844,AS:AS,AU:AU)</f>
        <v/>
      </c>
      <c r="K1844" t="inlineStr">
        <is>
          <t>USD</t>
        </is>
      </c>
      <c r="L1844" s="238" t="n">
        <v>4085.1</v>
      </c>
      <c r="M1844">
        <f>L1844*_xlfn.XLOOKUP(K1844,AM:AM,AN:AN)</f>
        <v/>
      </c>
      <c r="N1844">
        <f>L1844*_xlfn.XLOOKUP(K1844,AM:AM,AO:AO)</f>
        <v/>
      </c>
      <c r="O1844" s="238" t="n">
        <v>408.51</v>
      </c>
      <c r="P1844">
        <f>O1844*_xlfn.XLOOKUP(K1844,AM:AM,AN:AN)</f>
        <v/>
      </c>
      <c r="Q1844">
        <f>O1844*_xlfn.XLOOKUP(K1844,AM:AM,AO:AO)</f>
        <v/>
      </c>
      <c r="R1844">
        <f>_xlfn.XLOOKUP(E1844,AF:AF,AG:AG)</f>
        <v/>
      </c>
      <c r="S1844">
        <f>_xlfn.XLOOKUP(E1844,AF:AF,AI:AI)</f>
        <v/>
      </c>
      <c r="T1844">
        <f>WEEKNUM(G1844)</f>
        <v/>
      </c>
      <c r="U1844">
        <f>YEAR(G1844)</f>
        <v/>
      </c>
      <c r="V1844" s="117">
        <f>IFERROR(Q1844/N1844,"0")</f>
        <v/>
      </c>
    </row>
    <row r="1845">
      <c r="A1845">
        <f>_xlfn.XLOOKUP(D1845,BN:BN,BO:BO)</f>
        <v/>
      </c>
      <c r="B1845" t="inlineStr">
        <is>
          <t>LLC</t>
        </is>
      </c>
      <c r="C1845" t="n">
        <v>241</v>
      </c>
      <c r="D1845">
        <f>_xlfn.XLOOKUP(C1845,BH:BH,BI:BI)</f>
        <v/>
      </c>
      <c r="E1845" t="n">
        <v>28496</v>
      </c>
      <c r="F1845" t="inlineStr">
        <is>
          <t>Hospedaje en Shangai</t>
        </is>
      </c>
      <c r="G1845" s="234" t="n">
        <v>45776</v>
      </c>
      <c r="H1845" s="234" t="n">
        <v>45782</v>
      </c>
      <c r="I1845" t="inlineStr">
        <is>
          <t>HTL</t>
        </is>
      </c>
      <c r="J1845">
        <f>_xlfn.XLOOKUP(I1845,AS:AS,AU:AU)</f>
        <v/>
      </c>
      <c r="K1845" t="inlineStr">
        <is>
          <t>USD</t>
        </is>
      </c>
      <c r="L1845" s="238" t="n">
        <v>4498.7</v>
      </c>
      <c r="M1845">
        <f>L1845*_xlfn.XLOOKUP(K1845,AM:AM,AN:AN)</f>
        <v/>
      </c>
      <c r="N1845">
        <f>L1845*_xlfn.XLOOKUP(K1845,AM:AM,AO:AO)</f>
        <v/>
      </c>
      <c r="O1845" s="238" t="n">
        <v>449.87</v>
      </c>
      <c r="P1845">
        <f>O1845*_xlfn.XLOOKUP(K1845,AM:AM,AN:AN)</f>
        <v/>
      </c>
      <c r="Q1845">
        <f>O1845*_xlfn.XLOOKUP(K1845,AM:AM,AO:AO)</f>
        <v/>
      </c>
      <c r="R1845">
        <f>_xlfn.XLOOKUP(E1845,AF:AF,AG:AG)</f>
        <v/>
      </c>
      <c r="S1845">
        <f>_xlfn.XLOOKUP(E1845,AF:AF,AI:AI)</f>
        <v/>
      </c>
      <c r="T1845">
        <f>WEEKNUM(G1845)</f>
        <v/>
      </c>
      <c r="U1845">
        <f>YEAR(G1845)</f>
        <v/>
      </c>
      <c r="V1845" s="117">
        <f>IFERROR(Q1845/N1845,"0")</f>
        <v/>
      </c>
    </row>
    <row r="1846">
      <c r="A1846">
        <f>_xlfn.XLOOKUP(D1846,BN:BN,BO:BO)</f>
        <v/>
      </c>
      <c r="B1846" t="inlineStr">
        <is>
          <t>LLC</t>
        </is>
      </c>
      <c r="C1846" t="n">
        <v>241</v>
      </c>
      <c r="D1846">
        <f>_xlfn.XLOOKUP(C1846,BH:BH,BI:BI)</f>
        <v/>
      </c>
      <c r="E1846" t="n">
        <v>28496</v>
      </c>
      <c r="F1846" t="inlineStr">
        <is>
          <t>Hospedaje en Shangai</t>
        </is>
      </c>
      <c r="G1846" s="234" t="n">
        <v>45776</v>
      </c>
      <c r="H1846" s="234" t="n">
        <v>45782</v>
      </c>
      <c r="I1846" t="inlineStr">
        <is>
          <t>HTL</t>
        </is>
      </c>
      <c r="J1846">
        <f>_xlfn.XLOOKUP(I1846,AS:AS,AU:AU)</f>
        <v/>
      </c>
      <c r="K1846" t="inlineStr">
        <is>
          <t>USD</t>
        </is>
      </c>
      <c r="L1846" s="238" t="n">
        <v>2016.7</v>
      </c>
      <c r="M1846">
        <f>L1846*_xlfn.XLOOKUP(K1846,AM:AM,AN:AN)</f>
        <v/>
      </c>
      <c r="N1846">
        <f>L1846*_xlfn.XLOOKUP(K1846,AM:AM,AO:AO)</f>
        <v/>
      </c>
      <c r="O1846" s="238" t="n">
        <v>201.67</v>
      </c>
      <c r="P1846">
        <f>O1846*_xlfn.XLOOKUP(K1846,AM:AM,AN:AN)</f>
        <v/>
      </c>
      <c r="Q1846">
        <f>O1846*_xlfn.XLOOKUP(K1846,AM:AM,AO:AO)</f>
        <v/>
      </c>
      <c r="R1846">
        <f>_xlfn.XLOOKUP(E1846,AF:AF,AG:AG)</f>
        <v/>
      </c>
      <c r="S1846">
        <f>_xlfn.XLOOKUP(E1846,AF:AF,AI:AI)</f>
        <v/>
      </c>
      <c r="T1846">
        <f>WEEKNUM(G1846)</f>
        <v/>
      </c>
      <c r="U1846">
        <f>YEAR(G1846)</f>
        <v/>
      </c>
      <c r="V1846" s="117">
        <f>IFERROR(Q1846/N1846,"0")</f>
        <v/>
      </c>
    </row>
    <row r="1847">
      <c r="A1847">
        <f>_xlfn.XLOOKUP(D1847,BN:BN,BO:BO)</f>
        <v/>
      </c>
      <c r="B1847" t="inlineStr">
        <is>
          <t>LLC</t>
        </is>
      </c>
      <c r="C1847" t="n">
        <v>241</v>
      </c>
      <c r="D1847">
        <f>_xlfn.XLOOKUP(C1847,BH:BH,BI:BI)</f>
        <v/>
      </c>
      <c r="E1847" t="n">
        <v>28973</v>
      </c>
      <c r="F1847" t="inlineStr">
        <is>
          <t>Hospedaje en Grecia</t>
        </is>
      </c>
      <c r="G1847" s="234" t="n">
        <v>45776</v>
      </c>
      <c r="H1847" s="234" t="n">
        <v>45782</v>
      </c>
      <c r="I1847" t="inlineStr">
        <is>
          <t>HTL</t>
        </is>
      </c>
      <c r="J1847">
        <f>_xlfn.XLOOKUP(I1847,AS:AS,AU:AU)</f>
        <v/>
      </c>
      <c r="K1847" t="inlineStr">
        <is>
          <t>USD</t>
        </is>
      </c>
      <c r="L1847" s="238" t="n">
        <v>22157.15</v>
      </c>
      <c r="M1847">
        <f>L1847*_xlfn.XLOOKUP(K1847,AM:AM,AN:AN)</f>
        <v/>
      </c>
      <c r="N1847">
        <f>L1847*_xlfn.XLOOKUP(K1847,AM:AM,AO:AO)</f>
        <v/>
      </c>
      <c r="O1847" s="238" t="n">
        <v>3056.86</v>
      </c>
      <c r="P1847">
        <f>O1847*_xlfn.XLOOKUP(K1847,AM:AM,AN:AN)</f>
        <v/>
      </c>
      <c r="Q1847">
        <f>O1847*_xlfn.XLOOKUP(K1847,AM:AM,AO:AO)</f>
        <v/>
      </c>
      <c r="R1847">
        <f>_xlfn.XLOOKUP(E1847,AF:AF,AG:AG)</f>
        <v/>
      </c>
      <c r="S1847">
        <f>_xlfn.XLOOKUP(E1847,AF:AF,AI:AI)</f>
        <v/>
      </c>
      <c r="T1847">
        <f>WEEKNUM(G1847)</f>
        <v/>
      </c>
      <c r="U1847">
        <f>YEAR(G1847)</f>
        <v/>
      </c>
      <c r="V1847" s="117">
        <f>IFERROR(Q1847/N1847,"0")</f>
        <v/>
      </c>
    </row>
    <row r="1848">
      <c r="A1848">
        <f>_xlfn.XLOOKUP(D1848,BN:BN,BO:BO)</f>
        <v/>
      </c>
      <c r="B1848" t="inlineStr">
        <is>
          <t>LLC</t>
        </is>
      </c>
      <c r="C1848" t="n">
        <v>243</v>
      </c>
      <c r="D1848">
        <f>_xlfn.XLOOKUP(C1848,BH:BH,BI:BI)</f>
        <v/>
      </c>
      <c r="E1848" t="n">
        <v>27175</v>
      </c>
      <c r="F1848" t="inlineStr">
        <is>
          <t>Hotel Unico Madrid</t>
        </is>
      </c>
      <c r="G1848" s="234" t="n">
        <v>45790</v>
      </c>
      <c r="H1848" s="234" t="n">
        <v>45794</v>
      </c>
      <c r="I1848" t="inlineStr">
        <is>
          <t>HTL</t>
        </is>
      </c>
      <c r="J1848">
        <f>_xlfn.XLOOKUP(I1848,AS:AS,AU:AU)</f>
        <v/>
      </c>
      <c r="K1848" t="inlineStr">
        <is>
          <t>EUR</t>
        </is>
      </c>
      <c r="L1848" s="238" t="n">
        <v>2683.84</v>
      </c>
      <c r="M1848">
        <f>L1848*_xlfn.XLOOKUP(K1848,AM:AM,AN:AN)</f>
        <v/>
      </c>
      <c r="N1848">
        <f>L1848*_xlfn.XLOOKUP(K1848,AM:AM,AO:AO)</f>
        <v/>
      </c>
      <c r="O1848" s="238" t="n">
        <v>229.35</v>
      </c>
      <c r="P1848">
        <f>O1848*_xlfn.XLOOKUP(K1848,AM:AM,AN:AN)</f>
        <v/>
      </c>
      <c r="Q1848">
        <f>O1848*_xlfn.XLOOKUP(K1848,AM:AM,AO:AO)</f>
        <v/>
      </c>
      <c r="R1848">
        <f>_xlfn.XLOOKUP(E1848,AF:AF,AG:AG)</f>
        <v/>
      </c>
      <c r="S1848">
        <f>_xlfn.XLOOKUP(E1848,AF:AF,AI:AI)</f>
        <v/>
      </c>
      <c r="T1848">
        <f>WEEKNUM(G1848)</f>
        <v/>
      </c>
      <c r="U1848">
        <f>YEAR(G1848)</f>
        <v/>
      </c>
      <c r="V1848" s="117">
        <f>IFERROR(Q1848/N1848,"0")</f>
        <v/>
      </c>
    </row>
    <row r="1849">
      <c r="A1849">
        <f>_xlfn.XLOOKUP(D1849,BN:BN,BO:BO)</f>
        <v/>
      </c>
      <c r="B1849" t="inlineStr">
        <is>
          <t>LLC</t>
        </is>
      </c>
      <c r="C1849" t="n">
        <v>243</v>
      </c>
      <c r="D1849">
        <f>_xlfn.XLOOKUP(C1849,BH:BH,BI:BI)</f>
        <v/>
      </c>
      <c r="E1849" t="n">
        <v>28839</v>
      </c>
      <c r="F1849" t="inlineStr">
        <is>
          <t>Santo Mauro Madrid</t>
        </is>
      </c>
      <c r="G1849" s="234" t="n">
        <v>45798</v>
      </c>
      <c r="H1849" s="234" t="n">
        <v>45799</v>
      </c>
      <c r="I1849" t="inlineStr">
        <is>
          <t>HTL</t>
        </is>
      </c>
      <c r="J1849">
        <f>_xlfn.XLOOKUP(I1849,AS:AS,AU:AU)</f>
        <v/>
      </c>
      <c r="K1849" t="inlineStr">
        <is>
          <t>EUR</t>
        </is>
      </c>
      <c r="L1849" s="238" t="n">
        <v>995.5</v>
      </c>
      <c r="M1849">
        <f>L1849*_xlfn.XLOOKUP(K1849,AM:AM,AN:AN)</f>
        <v/>
      </c>
      <c r="N1849">
        <f>L1849*_xlfn.XLOOKUP(K1849,AM:AM,AO:AO)</f>
        <v/>
      </c>
      <c r="O1849" s="238" t="n">
        <v>82.95999999999999</v>
      </c>
      <c r="P1849">
        <f>O1849*_xlfn.XLOOKUP(K1849,AM:AM,AN:AN)</f>
        <v/>
      </c>
      <c r="Q1849">
        <f>O1849*_xlfn.XLOOKUP(K1849,AM:AM,AO:AO)</f>
        <v/>
      </c>
      <c r="R1849">
        <f>_xlfn.XLOOKUP(E1849,AF:AF,AG:AG)</f>
        <v/>
      </c>
      <c r="S1849">
        <f>_xlfn.XLOOKUP(E1849,AF:AF,AI:AI)</f>
        <v/>
      </c>
      <c r="T1849">
        <f>WEEKNUM(G1849)</f>
        <v/>
      </c>
      <c r="U1849">
        <f>YEAR(G1849)</f>
        <v/>
      </c>
      <c r="V1849" s="117">
        <f>IFERROR(Q1849/N1849,"0")</f>
        <v/>
      </c>
    </row>
    <row r="1850">
      <c r="A1850">
        <f>_xlfn.XLOOKUP(D1850,BN:BN,BO:BO)</f>
        <v/>
      </c>
      <c r="B1850" t="inlineStr">
        <is>
          <t>LLC</t>
        </is>
      </c>
      <c r="C1850" t="n">
        <v>243</v>
      </c>
      <c r="D1850">
        <f>_xlfn.XLOOKUP(C1850,BH:BH,BI:BI)</f>
        <v/>
      </c>
      <c r="E1850" t="n">
        <v>28839</v>
      </c>
      <c r="F1850" t="inlineStr">
        <is>
          <t xml:space="preserve">Santo Mauro </t>
        </is>
      </c>
      <c r="G1850" s="234" t="n">
        <v>45798</v>
      </c>
      <c r="H1850" s="234" t="n">
        <v>45799</v>
      </c>
      <c r="I1850" t="inlineStr">
        <is>
          <t>HTL</t>
        </is>
      </c>
      <c r="J1850">
        <f>_xlfn.XLOOKUP(I1850,AS:AS,AU:AU)</f>
        <v/>
      </c>
      <c r="K1850" t="inlineStr">
        <is>
          <t>EUR</t>
        </is>
      </c>
      <c r="L1850" s="238" t="n">
        <v>14</v>
      </c>
      <c r="M1850">
        <f>L1850*_xlfn.XLOOKUP(K1850,AM:AM,AN:AN)</f>
        <v/>
      </c>
      <c r="N1850">
        <f>L1850*_xlfn.XLOOKUP(K1850,AM:AM,AO:AO)</f>
        <v/>
      </c>
      <c r="O1850" s="238" t="n">
        <v>0</v>
      </c>
      <c r="P1850">
        <f>O1850*_xlfn.XLOOKUP(K1850,AM:AM,AN:AN)</f>
        <v/>
      </c>
      <c r="Q1850">
        <f>O1850*_xlfn.XLOOKUP(K1850,AM:AM,AO:AO)</f>
        <v/>
      </c>
      <c r="R1850">
        <f>_xlfn.XLOOKUP(E1850,AF:AF,AG:AG)</f>
        <v/>
      </c>
      <c r="S1850">
        <f>_xlfn.XLOOKUP(E1850,AF:AF,AI:AI)</f>
        <v/>
      </c>
      <c r="T1850">
        <f>WEEKNUM(G1850)</f>
        <v/>
      </c>
      <c r="U1850">
        <f>YEAR(G1850)</f>
        <v/>
      </c>
      <c r="V1850" s="117">
        <f>IFERROR(Q1850/N1850,"0")</f>
        <v/>
      </c>
    </row>
    <row r="1851">
      <c r="A1851">
        <f>_xlfn.XLOOKUP(D1851,BN:BN,BO:BO)</f>
        <v/>
      </c>
      <c r="B1851" t="inlineStr">
        <is>
          <t>LLC</t>
        </is>
      </c>
      <c r="C1851" t="n">
        <v>244</v>
      </c>
      <c r="D1851">
        <f>_xlfn.XLOOKUP(C1851,BH:BH,BI:BI)</f>
        <v/>
      </c>
      <c r="E1851" t="n">
        <v>27195</v>
      </c>
      <c r="F1851" t="inlineStr">
        <is>
          <t>Crossing Manzoni</t>
        </is>
      </c>
      <c r="G1851" s="234" t="n">
        <v>45828</v>
      </c>
      <c r="H1851" s="234" t="n">
        <v>45831</v>
      </c>
      <c r="I1851" t="inlineStr">
        <is>
          <t>HTL</t>
        </is>
      </c>
      <c r="J1851">
        <f>_xlfn.XLOOKUP(I1851,AS:AS,AU:AU)</f>
        <v/>
      </c>
      <c r="K1851" t="inlineStr">
        <is>
          <t>EUR</t>
        </is>
      </c>
      <c r="L1851" s="238" t="n">
        <v>1646.89</v>
      </c>
      <c r="M1851">
        <f>L1851*_xlfn.XLOOKUP(K1851,AM:AM,AN:AN)</f>
        <v/>
      </c>
      <c r="N1851">
        <f>L1851*_xlfn.XLOOKUP(K1851,AM:AM,AO:AO)</f>
        <v/>
      </c>
      <c r="O1851" s="238" t="n">
        <v>160.91</v>
      </c>
      <c r="P1851">
        <f>O1851*_xlfn.XLOOKUP(K1851,AM:AM,AN:AN)</f>
        <v/>
      </c>
      <c r="Q1851">
        <f>O1851*_xlfn.XLOOKUP(K1851,AM:AM,AO:AO)</f>
        <v/>
      </c>
      <c r="R1851">
        <f>_xlfn.XLOOKUP(E1851,AF:AF,AG:AG)</f>
        <v/>
      </c>
      <c r="S1851">
        <f>_xlfn.XLOOKUP(E1851,AF:AF,AI:AI)</f>
        <v/>
      </c>
      <c r="T1851">
        <f>WEEKNUM(G1851)</f>
        <v/>
      </c>
      <c r="U1851">
        <f>YEAR(G1851)</f>
        <v/>
      </c>
      <c r="V1851" s="117">
        <f>IFERROR(Q1851/N1851,"0")</f>
        <v/>
      </c>
    </row>
    <row r="1852">
      <c r="A1852">
        <f>_xlfn.XLOOKUP(D1852,BN:BN,BO:BO)</f>
        <v/>
      </c>
      <c r="B1852" t="inlineStr">
        <is>
          <t>LLC</t>
        </is>
      </c>
      <c r="C1852" t="n">
        <v>244</v>
      </c>
      <c r="D1852">
        <f>_xlfn.XLOOKUP(C1852,BH:BH,BI:BI)</f>
        <v/>
      </c>
      <c r="E1852" t="n">
        <v>27193</v>
      </c>
      <c r="F1852" t="inlineStr">
        <is>
          <t>Grand Hotel Bellevue London</t>
        </is>
      </c>
      <c r="G1852" s="234" t="n">
        <v>45814</v>
      </c>
      <c r="H1852" s="234" t="n">
        <v>45820</v>
      </c>
      <c r="I1852" t="inlineStr">
        <is>
          <t>HTL</t>
        </is>
      </c>
      <c r="J1852">
        <f>_xlfn.XLOOKUP(I1852,AS:AS,AU:AU)</f>
        <v/>
      </c>
      <c r="K1852" t="inlineStr">
        <is>
          <t>EUR</t>
        </is>
      </c>
      <c r="L1852" s="238" t="n">
        <v>1790</v>
      </c>
      <c r="M1852">
        <f>L1852*_xlfn.XLOOKUP(K1852,AM:AM,AN:AN)</f>
        <v/>
      </c>
      <c r="N1852">
        <f>L1852*_xlfn.XLOOKUP(K1852,AM:AM,AO:AO)</f>
        <v/>
      </c>
      <c r="O1852" s="238" t="n">
        <v>193.98</v>
      </c>
      <c r="P1852">
        <f>O1852*_xlfn.XLOOKUP(K1852,AM:AM,AN:AN)</f>
        <v/>
      </c>
      <c r="Q1852">
        <f>O1852*_xlfn.XLOOKUP(K1852,AM:AM,AO:AO)</f>
        <v/>
      </c>
      <c r="R1852">
        <f>_xlfn.XLOOKUP(E1852,AF:AF,AG:AG)</f>
        <v/>
      </c>
      <c r="S1852">
        <f>_xlfn.XLOOKUP(E1852,AF:AF,AI:AI)</f>
        <v/>
      </c>
      <c r="T1852">
        <f>WEEKNUM(G1852)</f>
        <v/>
      </c>
      <c r="U1852">
        <f>YEAR(G1852)</f>
        <v/>
      </c>
      <c r="V1852" s="117">
        <f>IFERROR(Q1852/N1852,"0")</f>
        <v/>
      </c>
    </row>
    <row r="1853">
      <c r="A1853">
        <f>_xlfn.XLOOKUP(D1853,BN:BN,BO:BO)</f>
        <v/>
      </c>
      <c r="B1853" t="inlineStr">
        <is>
          <t>LLC</t>
        </is>
      </c>
      <c r="C1853" t="n">
        <v>244</v>
      </c>
      <c r="D1853">
        <f>_xlfn.XLOOKUP(C1853,BH:BH,BI:BI)</f>
        <v/>
      </c>
      <c r="E1853" t="n">
        <v>27193</v>
      </c>
      <c r="F1853" t="inlineStr">
        <is>
          <t>Grand Hotel Bellevue London</t>
        </is>
      </c>
      <c r="G1853" s="234" t="n">
        <v>45831</v>
      </c>
      <c r="H1853" s="234" t="n">
        <v>45832</v>
      </c>
      <c r="I1853" t="inlineStr">
        <is>
          <t>HTL</t>
        </is>
      </c>
      <c r="J1853">
        <f>_xlfn.XLOOKUP(I1853,AS:AS,AU:AU)</f>
        <v/>
      </c>
      <c r="K1853" t="inlineStr">
        <is>
          <t>EUR</t>
        </is>
      </c>
      <c r="L1853" s="238" t="n">
        <v>775.88</v>
      </c>
      <c r="M1853">
        <f>L1853*_xlfn.XLOOKUP(K1853,AM:AM,AN:AN)</f>
        <v/>
      </c>
      <c r="N1853">
        <f>L1853*_xlfn.XLOOKUP(K1853,AM:AM,AO:AO)</f>
        <v/>
      </c>
      <c r="O1853" s="238" t="n">
        <v>32.31</v>
      </c>
      <c r="P1853">
        <f>O1853*_xlfn.XLOOKUP(K1853,AM:AM,AN:AN)</f>
        <v/>
      </c>
      <c r="Q1853">
        <f>O1853*_xlfn.XLOOKUP(K1853,AM:AM,AO:AO)</f>
        <v/>
      </c>
      <c r="R1853">
        <f>_xlfn.XLOOKUP(E1853,AF:AF,AG:AG)</f>
        <v/>
      </c>
      <c r="S1853">
        <f>_xlfn.XLOOKUP(E1853,AF:AF,AI:AI)</f>
        <v/>
      </c>
      <c r="T1853">
        <f>WEEKNUM(G1853)</f>
        <v/>
      </c>
      <c r="U1853">
        <f>YEAR(G1853)</f>
        <v/>
      </c>
      <c r="V1853" s="117">
        <f>IFERROR(Q1853/N1853,"0")</f>
        <v/>
      </c>
    </row>
    <row r="1854">
      <c r="A1854">
        <f>_xlfn.XLOOKUP(D1854,BN:BN,BO:BO)</f>
        <v/>
      </c>
      <c r="B1854" t="inlineStr">
        <is>
          <t>LLC</t>
        </is>
      </c>
      <c r="C1854" t="n">
        <v>244</v>
      </c>
      <c r="D1854">
        <f>_xlfn.XLOOKUP(C1854,BH:BH,BI:BI)</f>
        <v/>
      </c>
      <c r="E1854" t="n">
        <v>27194</v>
      </c>
      <c r="F1854" t="inlineStr">
        <is>
          <t>Masseria Calderisi</t>
        </is>
      </c>
      <c r="G1854" s="234" t="n">
        <v>45824</v>
      </c>
      <c r="H1854" s="234" t="n">
        <v>45828</v>
      </c>
      <c r="I1854" t="inlineStr">
        <is>
          <t>HTL</t>
        </is>
      </c>
      <c r="J1854">
        <f>_xlfn.XLOOKUP(I1854,AS:AS,AU:AU)</f>
        <v/>
      </c>
      <c r="K1854" t="inlineStr">
        <is>
          <t>EUR</t>
        </is>
      </c>
      <c r="L1854" s="238" t="n">
        <v>2772</v>
      </c>
      <c r="M1854">
        <f>L1854*_xlfn.XLOOKUP(K1854,AM:AM,AN:AN)</f>
        <v/>
      </c>
      <c r="N1854">
        <f>L1854*_xlfn.XLOOKUP(K1854,AM:AM,AO:AO)</f>
        <v/>
      </c>
      <c r="O1854" s="238" t="n">
        <v>0</v>
      </c>
      <c r="P1854">
        <f>O1854*_xlfn.XLOOKUP(K1854,AM:AM,AN:AN)</f>
        <v/>
      </c>
      <c r="Q1854">
        <f>O1854*_xlfn.XLOOKUP(K1854,AM:AM,AO:AO)</f>
        <v/>
      </c>
      <c r="R1854">
        <f>_xlfn.XLOOKUP(E1854,AF:AF,AG:AG)</f>
        <v/>
      </c>
      <c r="S1854">
        <f>_xlfn.XLOOKUP(E1854,AF:AF,AI:AI)</f>
        <v/>
      </c>
      <c r="T1854">
        <f>WEEKNUM(G1854)</f>
        <v/>
      </c>
      <c r="U1854">
        <f>YEAR(G1854)</f>
        <v/>
      </c>
      <c r="V1854" s="117">
        <f>IFERROR(Q1854/N1854,"0")</f>
        <v/>
      </c>
    </row>
    <row r="1855">
      <c r="A1855">
        <f>_xlfn.XLOOKUP(D1855,BN:BN,BO:BO)</f>
        <v/>
      </c>
      <c r="B1855" t="inlineStr">
        <is>
          <t>LLC</t>
        </is>
      </c>
      <c r="C1855" t="n">
        <v>244</v>
      </c>
      <c r="D1855">
        <f>_xlfn.XLOOKUP(C1855,BH:BH,BI:BI)</f>
        <v/>
      </c>
      <c r="E1855" t="n">
        <v>0</v>
      </c>
      <c r="F1855" t="inlineStr">
        <is>
          <t>diferencias</t>
        </is>
      </c>
      <c r="G1855" s="234" t="n">
        <v>45814</v>
      </c>
      <c r="H1855" s="234" t="n">
        <v>45832</v>
      </c>
      <c r="I1855" t="inlineStr">
        <is>
          <t>HPS</t>
        </is>
      </c>
      <c r="J1855">
        <f>_xlfn.XLOOKUP(I1855,AS:AS,AU:AU)</f>
        <v/>
      </c>
      <c r="K1855" t="inlineStr">
        <is>
          <t>EUR</t>
        </is>
      </c>
      <c r="L1855" s="238" t="n">
        <v>156.79</v>
      </c>
      <c r="M1855">
        <f>L1855*_xlfn.XLOOKUP(K1855,AM:AM,AN:AN)</f>
        <v/>
      </c>
      <c r="N1855">
        <f>L1855*_xlfn.XLOOKUP(K1855,AM:AM,AO:AO)</f>
        <v/>
      </c>
      <c r="O1855" s="238" t="n">
        <v>156.79</v>
      </c>
      <c r="P1855">
        <f>O1855*_xlfn.XLOOKUP(K1855,AM:AM,AN:AN)</f>
        <v/>
      </c>
      <c r="Q1855">
        <f>O1855*_xlfn.XLOOKUP(K1855,AM:AM,AO:AO)</f>
        <v/>
      </c>
      <c r="R1855">
        <f>_xlfn.XLOOKUP(E1855,AF:AF,AG:AG)</f>
        <v/>
      </c>
      <c r="S1855">
        <f>_xlfn.XLOOKUP(E1855,AF:AF,AI:AI)</f>
        <v/>
      </c>
      <c r="T1855">
        <f>WEEKNUM(G1855)</f>
        <v/>
      </c>
      <c r="U1855">
        <f>YEAR(G1855)</f>
        <v/>
      </c>
      <c r="V1855" s="117">
        <f>IFERROR(Q1855/N1855,"0")</f>
        <v/>
      </c>
    </row>
    <row r="1856">
      <c r="A1856">
        <f>_xlfn.XLOOKUP(D1856,BN:BN,BO:BO)</f>
        <v/>
      </c>
      <c r="B1856" t="inlineStr">
        <is>
          <t>LLC</t>
        </is>
      </c>
      <c r="C1856" t="n">
        <v>245</v>
      </c>
      <c r="D1856">
        <f>_xlfn.XLOOKUP(C1856,BH:BH,BI:BI)</f>
        <v/>
      </c>
      <c r="E1856" t="n">
        <v>27087</v>
      </c>
      <c r="F1856" t="inlineStr">
        <is>
          <t>Servicio de traslado</t>
        </is>
      </c>
      <c r="G1856" s="234" t="n">
        <v>45761</v>
      </c>
      <c r="H1856" s="234" t="n">
        <v>45765</v>
      </c>
      <c r="I1856" t="inlineStr">
        <is>
          <t>TRF</t>
        </is>
      </c>
      <c r="J1856">
        <f>_xlfn.XLOOKUP(I1856,AS:AS,AU:AU)</f>
        <v/>
      </c>
      <c r="K1856" t="inlineStr">
        <is>
          <t>EUR</t>
        </is>
      </c>
      <c r="L1856" s="238" t="n">
        <v>1711</v>
      </c>
      <c r="M1856">
        <f>L1856*_xlfn.XLOOKUP(K1856,AM:AM,AN:AN)</f>
        <v/>
      </c>
      <c r="N1856">
        <f>L1856*_xlfn.XLOOKUP(K1856,AM:AM,AO:AO)</f>
        <v/>
      </c>
      <c r="O1856" s="238" t="n">
        <v>125</v>
      </c>
      <c r="P1856">
        <f>O1856*_xlfn.XLOOKUP(K1856,AM:AM,AN:AN)</f>
        <v/>
      </c>
      <c r="Q1856">
        <f>O1856*_xlfn.XLOOKUP(K1856,AM:AM,AO:AO)</f>
        <v/>
      </c>
      <c r="R1856">
        <f>_xlfn.XLOOKUP(E1856,AF:AF,AG:AG)</f>
        <v/>
      </c>
      <c r="S1856">
        <f>_xlfn.XLOOKUP(E1856,AF:AF,AI:AI)</f>
        <v/>
      </c>
      <c r="T1856">
        <f>WEEKNUM(G1856)</f>
        <v/>
      </c>
      <c r="U1856">
        <f>YEAR(G1856)</f>
        <v/>
      </c>
      <c r="V1856" s="117">
        <f>IFERROR(Q1856/N1856,"0")</f>
        <v/>
      </c>
    </row>
    <row r="1857">
      <c r="A1857">
        <f>_xlfn.XLOOKUP(D1857,BN:BN,BO:BO)</f>
        <v/>
      </c>
      <c r="B1857" t="inlineStr">
        <is>
          <t>LLC</t>
        </is>
      </c>
      <c r="C1857" t="n">
        <v>245</v>
      </c>
      <c r="D1857">
        <f>_xlfn.XLOOKUP(C1857,BH:BH,BI:BI)</f>
        <v/>
      </c>
      <c r="E1857" t="n">
        <v>25780</v>
      </c>
      <c r="F1857" t="inlineStr">
        <is>
          <t>Traslado Aeropuerto CDG-Airelles Château</t>
        </is>
      </c>
      <c r="G1857" s="234" t="n">
        <v>45761</v>
      </c>
      <c r="H1857" s="234" t="n">
        <v>45765</v>
      </c>
      <c r="I1857" t="inlineStr">
        <is>
          <t>TRF</t>
        </is>
      </c>
      <c r="J1857">
        <f>_xlfn.XLOOKUP(I1857,AS:AS,AU:AU)</f>
        <v/>
      </c>
      <c r="K1857" t="inlineStr">
        <is>
          <t>EUR</t>
        </is>
      </c>
      <c r="L1857" s="238" t="n">
        <v>242.25</v>
      </c>
      <c r="M1857">
        <f>L1857*_xlfn.XLOOKUP(K1857,AM:AM,AN:AN)</f>
        <v/>
      </c>
      <c r="N1857">
        <f>L1857*_xlfn.XLOOKUP(K1857,AM:AM,AO:AO)</f>
        <v/>
      </c>
      <c r="O1857" s="238" t="n">
        <v>0</v>
      </c>
      <c r="P1857">
        <f>O1857*_xlfn.XLOOKUP(K1857,AM:AM,AN:AN)</f>
        <v/>
      </c>
      <c r="Q1857">
        <f>O1857*_xlfn.XLOOKUP(K1857,AM:AM,AO:AO)</f>
        <v/>
      </c>
      <c r="R1857">
        <f>_xlfn.XLOOKUP(E1857,AF:AF,AG:AG)</f>
        <v/>
      </c>
      <c r="S1857">
        <f>_xlfn.XLOOKUP(E1857,AF:AF,AI:AI)</f>
        <v/>
      </c>
      <c r="T1857">
        <f>WEEKNUM(G1857)</f>
        <v/>
      </c>
      <c r="U1857">
        <f>YEAR(G1857)</f>
        <v/>
      </c>
      <c r="V1857" s="117">
        <f>IFERROR(Q1857/N1857,"0")</f>
        <v/>
      </c>
    </row>
    <row r="1858">
      <c r="A1858">
        <f>_xlfn.XLOOKUP(D1858,BN:BN,BO:BO)</f>
        <v/>
      </c>
      <c r="B1858" t="inlineStr">
        <is>
          <t>LLC</t>
        </is>
      </c>
      <c r="C1858" t="n">
        <v>245</v>
      </c>
      <c r="D1858">
        <f>_xlfn.XLOOKUP(C1858,BH:BH,BI:BI)</f>
        <v/>
      </c>
      <c r="E1858" t="n">
        <v>25780</v>
      </c>
      <c r="F1858" t="inlineStr">
        <is>
          <t>Traslado Airelles Château-Aeropuerto Orly</t>
        </is>
      </c>
      <c r="G1858" s="234" t="n">
        <v>45761</v>
      </c>
      <c r="H1858" s="234" t="n">
        <v>45765</v>
      </c>
      <c r="I1858" t="inlineStr">
        <is>
          <t>TRF</t>
        </is>
      </c>
      <c r="J1858">
        <f>_xlfn.XLOOKUP(I1858,AS:AS,AU:AU)</f>
        <v/>
      </c>
      <c r="K1858" t="inlineStr">
        <is>
          <t>EUR</t>
        </is>
      </c>
      <c r="L1858" s="238" t="n">
        <v>242.25</v>
      </c>
      <c r="M1858">
        <f>L1858*_xlfn.XLOOKUP(K1858,AM:AM,AN:AN)</f>
        <v/>
      </c>
      <c r="N1858">
        <f>L1858*_xlfn.XLOOKUP(K1858,AM:AM,AO:AO)</f>
        <v/>
      </c>
      <c r="O1858" s="238" t="n">
        <v>0</v>
      </c>
      <c r="P1858">
        <f>O1858*_xlfn.XLOOKUP(K1858,AM:AM,AN:AN)</f>
        <v/>
      </c>
      <c r="Q1858">
        <f>O1858*_xlfn.XLOOKUP(K1858,AM:AM,AO:AO)</f>
        <v/>
      </c>
      <c r="R1858">
        <f>_xlfn.XLOOKUP(E1858,AF:AF,AG:AG)</f>
        <v/>
      </c>
      <c r="S1858">
        <f>_xlfn.XLOOKUP(E1858,AF:AF,AI:AI)</f>
        <v/>
      </c>
      <c r="T1858">
        <f>WEEKNUM(G1858)</f>
        <v/>
      </c>
      <c r="U1858">
        <f>YEAR(G1858)</f>
        <v/>
      </c>
      <c r="V1858" s="117">
        <f>IFERROR(Q1858/N1858,"0")</f>
        <v/>
      </c>
    </row>
    <row r="1859">
      <c r="A1859">
        <f>_xlfn.XLOOKUP(D1859,BN:BN,BO:BO)</f>
        <v/>
      </c>
      <c r="B1859" t="inlineStr">
        <is>
          <t>LLC</t>
        </is>
      </c>
      <c r="C1859" t="n">
        <v>245</v>
      </c>
      <c r="D1859">
        <f>_xlfn.XLOOKUP(C1859,BH:BH,BI:BI)</f>
        <v/>
      </c>
      <c r="E1859" t="n">
        <v>27115</v>
      </c>
      <c r="F1859" t="inlineStr">
        <is>
          <t>Hospedaje en Reschio</t>
        </is>
      </c>
      <c r="G1859" s="234" t="n">
        <v>45761</v>
      </c>
      <c r="H1859" s="234" t="n">
        <v>45765</v>
      </c>
      <c r="I1859" t="inlineStr">
        <is>
          <t>HTL</t>
        </is>
      </c>
      <c r="J1859">
        <f>_xlfn.XLOOKUP(I1859,AS:AS,AU:AU)</f>
        <v/>
      </c>
      <c r="K1859" t="inlineStr">
        <is>
          <t>EUR</t>
        </is>
      </c>
      <c r="L1859" s="238" t="n">
        <v>6874</v>
      </c>
      <c r="M1859">
        <f>L1859*_xlfn.XLOOKUP(K1859,AM:AM,AN:AN)</f>
        <v/>
      </c>
      <c r="N1859">
        <f>L1859*_xlfn.XLOOKUP(K1859,AM:AM,AO:AO)</f>
        <v/>
      </c>
      <c r="O1859" s="238" t="n">
        <v>647.74</v>
      </c>
      <c r="P1859">
        <f>O1859*_xlfn.XLOOKUP(K1859,AM:AM,AN:AN)</f>
        <v/>
      </c>
      <c r="Q1859">
        <f>O1859*_xlfn.XLOOKUP(K1859,AM:AM,AO:AO)</f>
        <v/>
      </c>
      <c r="R1859">
        <f>_xlfn.XLOOKUP(E1859,AF:AF,AG:AG)</f>
        <v/>
      </c>
      <c r="S1859">
        <f>_xlfn.XLOOKUP(E1859,AF:AF,AI:AI)</f>
        <v/>
      </c>
      <c r="T1859">
        <f>WEEKNUM(G1859)</f>
        <v/>
      </c>
      <c r="U1859">
        <f>YEAR(G1859)</f>
        <v/>
      </c>
      <c r="V1859" s="117">
        <f>IFERROR(Q1859/N1859,"0")</f>
        <v/>
      </c>
    </row>
    <row r="1860">
      <c r="A1860">
        <f>_xlfn.XLOOKUP(D1860,BN:BN,BO:BO)</f>
        <v/>
      </c>
      <c r="B1860" t="inlineStr">
        <is>
          <t>LLC</t>
        </is>
      </c>
      <c r="C1860" t="n">
        <v>245</v>
      </c>
      <c r="D1860">
        <f>_xlfn.XLOOKUP(C1860,BH:BH,BI:BI)</f>
        <v/>
      </c>
      <c r="E1860" t="n">
        <v>27934</v>
      </c>
      <c r="F1860" t="inlineStr">
        <is>
          <t>Hospedaje en Milan</t>
        </is>
      </c>
      <c r="G1860" s="234" t="n">
        <v>45761</v>
      </c>
      <c r="H1860" s="234" t="n">
        <v>45765</v>
      </c>
      <c r="I1860" t="inlineStr">
        <is>
          <t>HTL</t>
        </is>
      </c>
      <c r="J1860">
        <f>_xlfn.XLOOKUP(I1860,AS:AS,AU:AU)</f>
        <v/>
      </c>
      <c r="K1860" t="inlineStr">
        <is>
          <t>EUR</t>
        </is>
      </c>
      <c r="L1860" s="238" t="n">
        <v>15562</v>
      </c>
      <c r="M1860">
        <f>L1860*_xlfn.XLOOKUP(K1860,AM:AM,AN:AN)</f>
        <v/>
      </c>
      <c r="N1860">
        <f>L1860*_xlfn.XLOOKUP(K1860,AM:AM,AO:AO)</f>
        <v/>
      </c>
      <c r="O1860" s="238" t="n">
        <v>1466.4</v>
      </c>
      <c r="P1860">
        <f>O1860*_xlfn.XLOOKUP(K1860,AM:AM,AN:AN)</f>
        <v/>
      </c>
      <c r="Q1860">
        <f>O1860*_xlfn.XLOOKUP(K1860,AM:AM,AO:AO)</f>
        <v/>
      </c>
      <c r="R1860">
        <f>_xlfn.XLOOKUP(E1860,AF:AF,AG:AG)</f>
        <v/>
      </c>
      <c r="S1860">
        <f>_xlfn.XLOOKUP(E1860,AF:AF,AI:AI)</f>
        <v/>
      </c>
      <c r="T1860">
        <f>WEEKNUM(G1860)</f>
        <v/>
      </c>
      <c r="U1860">
        <f>YEAR(G1860)</f>
        <v/>
      </c>
      <c r="V1860" s="117">
        <f>IFERROR(Q1860/N1860,"0")</f>
        <v/>
      </c>
    </row>
    <row r="1861">
      <c r="A1861">
        <f>_xlfn.XLOOKUP(D1861,BN:BN,BO:BO)</f>
        <v/>
      </c>
      <c r="B1861" t="inlineStr">
        <is>
          <t>LLC</t>
        </is>
      </c>
      <c r="C1861" t="n">
        <v>245</v>
      </c>
      <c r="D1861">
        <f>_xlfn.XLOOKUP(C1861,BH:BH,BI:BI)</f>
        <v/>
      </c>
      <c r="E1861" t="n">
        <v>28494</v>
      </c>
      <c r="F1861" t="inlineStr">
        <is>
          <t>Hospedaje en Francia</t>
        </is>
      </c>
      <c r="G1861" s="234" t="n">
        <v>45761</v>
      </c>
      <c r="H1861" s="234" t="n">
        <v>45765</v>
      </c>
      <c r="I1861" t="inlineStr">
        <is>
          <t>HTL</t>
        </is>
      </c>
      <c r="J1861">
        <f>_xlfn.XLOOKUP(I1861,AS:AS,AU:AU)</f>
        <v/>
      </c>
      <c r="K1861" t="inlineStr">
        <is>
          <t>EUR</t>
        </is>
      </c>
      <c r="L1861" s="238" t="n">
        <v>3702.76</v>
      </c>
      <c r="M1861">
        <f>L1861*_xlfn.XLOOKUP(K1861,AM:AM,AN:AN)</f>
        <v/>
      </c>
      <c r="N1861">
        <f>L1861*_xlfn.XLOOKUP(K1861,AM:AM,AO:AO)</f>
        <v/>
      </c>
      <c r="O1861" s="238" t="n">
        <v>273.54</v>
      </c>
      <c r="P1861">
        <f>O1861*_xlfn.XLOOKUP(K1861,AM:AM,AN:AN)</f>
        <v/>
      </c>
      <c r="Q1861">
        <f>O1861*_xlfn.XLOOKUP(K1861,AM:AM,AO:AO)</f>
        <v/>
      </c>
      <c r="R1861">
        <f>_xlfn.XLOOKUP(E1861,AF:AF,AG:AG)</f>
        <v/>
      </c>
      <c r="S1861">
        <f>_xlfn.XLOOKUP(E1861,AF:AF,AI:AI)</f>
        <v/>
      </c>
      <c r="T1861">
        <f>WEEKNUM(G1861)</f>
        <v/>
      </c>
      <c r="U1861">
        <f>YEAR(G1861)</f>
        <v/>
      </c>
      <c r="V1861" s="117">
        <f>IFERROR(Q1861/N1861,"0")</f>
        <v/>
      </c>
    </row>
    <row r="1862">
      <c r="A1862">
        <f>_xlfn.XLOOKUP(D1862,BN:BN,BO:BO)</f>
        <v/>
      </c>
      <c r="B1862" t="inlineStr">
        <is>
          <t>LLC</t>
        </is>
      </c>
      <c r="C1862" t="n">
        <v>245</v>
      </c>
      <c r="D1862">
        <f>_xlfn.XLOOKUP(C1862,BH:BH,BI:BI)</f>
        <v/>
      </c>
      <c r="E1862" t="n">
        <v>28893</v>
      </c>
      <c r="F1862" t="inlineStr">
        <is>
          <t>Hospedaje en Paris</t>
        </is>
      </c>
      <c r="G1862" s="234" t="n">
        <v>45761</v>
      </c>
      <c r="H1862" s="234" t="n">
        <v>45765</v>
      </c>
      <c r="I1862" t="inlineStr">
        <is>
          <t>HTL</t>
        </is>
      </c>
      <c r="J1862">
        <f>_xlfn.XLOOKUP(I1862,AS:AS,AU:AU)</f>
        <v/>
      </c>
      <c r="K1862" t="inlineStr">
        <is>
          <t>EUR</t>
        </is>
      </c>
      <c r="L1862" s="238" t="n">
        <v>5800</v>
      </c>
      <c r="M1862">
        <f>L1862*_xlfn.XLOOKUP(K1862,AM:AM,AN:AN)</f>
        <v/>
      </c>
      <c r="N1862">
        <f>L1862*_xlfn.XLOOKUP(K1862,AM:AM,AO:AO)</f>
        <v/>
      </c>
      <c r="O1862" s="238" t="n">
        <v>495.63</v>
      </c>
      <c r="P1862">
        <f>O1862*_xlfn.XLOOKUP(K1862,AM:AM,AN:AN)</f>
        <v/>
      </c>
      <c r="Q1862">
        <f>O1862*_xlfn.XLOOKUP(K1862,AM:AM,AO:AO)</f>
        <v/>
      </c>
      <c r="R1862">
        <f>_xlfn.XLOOKUP(E1862,AF:AF,AG:AG)</f>
        <v/>
      </c>
      <c r="S1862">
        <f>_xlfn.XLOOKUP(E1862,AF:AF,AI:AI)</f>
        <v/>
      </c>
      <c r="T1862">
        <f>WEEKNUM(G1862)</f>
        <v/>
      </c>
      <c r="U1862">
        <f>YEAR(G1862)</f>
        <v/>
      </c>
      <c r="V1862" s="117">
        <f>IFERROR(Q1862/N1862,"0")</f>
        <v/>
      </c>
    </row>
    <row r="1863">
      <c r="A1863">
        <f>_xlfn.XLOOKUP(D1863,BN:BN,BO:BO)</f>
        <v/>
      </c>
      <c r="B1863" t="inlineStr">
        <is>
          <t>LLC</t>
        </is>
      </c>
      <c r="C1863" t="n">
        <v>245</v>
      </c>
      <c r="D1863">
        <f>_xlfn.XLOOKUP(C1863,BH:BH,BI:BI)</f>
        <v/>
      </c>
      <c r="E1863" t="n">
        <v>0</v>
      </c>
      <c r="F1863" t="inlineStr">
        <is>
          <t>pago servicios</t>
        </is>
      </c>
      <c r="G1863" s="234" t="n">
        <v>45761</v>
      </c>
      <c r="H1863" s="234" t="n">
        <v>45765</v>
      </c>
      <c r="I1863" t="inlineStr">
        <is>
          <t>HPS</t>
        </is>
      </c>
      <c r="J1863">
        <f>_xlfn.XLOOKUP(I1863,AS:AS,AU:AU)</f>
        <v/>
      </c>
      <c r="K1863" t="inlineStr">
        <is>
          <t>EUR</t>
        </is>
      </c>
      <c r="L1863" s="238" t="n">
        <v>1272.85</v>
      </c>
      <c r="M1863">
        <f>L1863*_xlfn.XLOOKUP(K1863,AM:AM,AN:AN)</f>
        <v/>
      </c>
      <c r="N1863">
        <f>L1863*_xlfn.XLOOKUP(K1863,AM:AM,AO:AO)</f>
        <v/>
      </c>
      <c r="O1863" s="238" t="n">
        <v>1272.85</v>
      </c>
      <c r="P1863">
        <f>O1863*_xlfn.XLOOKUP(K1863,AM:AM,AN:AN)</f>
        <v/>
      </c>
      <c r="Q1863">
        <f>O1863*_xlfn.XLOOKUP(K1863,AM:AM,AO:AO)</f>
        <v/>
      </c>
      <c r="R1863">
        <f>_xlfn.XLOOKUP(E1863,AF:AF,AG:AG)</f>
        <v/>
      </c>
      <c r="S1863">
        <f>_xlfn.XLOOKUP(E1863,AF:AF,AI:AI)</f>
        <v/>
      </c>
      <c r="T1863">
        <f>WEEKNUM(G1863)</f>
        <v/>
      </c>
      <c r="U1863">
        <f>YEAR(G1863)</f>
        <v/>
      </c>
      <c r="V1863" s="117">
        <f>IFERROR(Q1863/N1863,"0")</f>
        <v/>
      </c>
    </row>
    <row r="1864">
      <c r="A1864">
        <f>_xlfn.XLOOKUP(D1864,BN:BN,BO:BO)</f>
        <v/>
      </c>
      <c r="B1864" t="inlineStr">
        <is>
          <t>LLC</t>
        </is>
      </c>
      <c r="C1864" t="n">
        <v>246</v>
      </c>
      <c r="D1864">
        <f>_xlfn.XLOOKUP(C1864,BH:BH,BI:BI)</f>
        <v/>
      </c>
      <c r="E1864" t="n">
        <v>24991</v>
      </c>
      <c r="F1864" t="inlineStr">
        <is>
          <t>HOTEL SANDERS</t>
        </is>
      </c>
      <c r="G1864" s="234" t="n">
        <v>45678</v>
      </c>
      <c r="H1864" s="234" t="n">
        <v>45690</v>
      </c>
      <c r="I1864" t="inlineStr">
        <is>
          <t>HTL</t>
        </is>
      </c>
      <c r="J1864">
        <f>_xlfn.XLOOKUP(I1864,AS:AS,AU:AU)</f>
        <v/>
      </c>
      <c r="K1864" t="inlineStr">
        <is>
          <t>USD</t>
        </is>
      </c>
      <c r="L1864" s="238" t="n">
        <v>8683</v>
      </c>
      <c r="M1864">
        <f>L1864*_xlfn.XLOOKUP(K1864,AM:AM,AN:AN)</f>
        <v/>
      </c>
      <c r="N1864">
        <f>L1864*_xlfn.XLOOKUP(K1864,AM:AM,AO:AO)</f>
        <v/>
      </c>
      <c r="O1864" s="238" t="n">
        <v>747.49</v>
      </c>
      <c r="P1864">
        <f>O1864*_xlfn.XLOOKUP(K1864,AM:AM,AN:AN)</f>
        <v/>
      </c>
      <c r="Q1864">
        <f>O1864*_xlfn.XLOOKUP(K1864,AM:AM,AO:AO)</f>
        <v/>
      </c>
      <c r="R1864">
        <f>_xlfn.XLOOKUP(E1864,AF:AF,AG:AG)</f>
        <v/>
      </c>
      <c r="S1864">
        <f>_xlfn.XLOOKUP(E1864,AF:AF,AI:AI)</f>
        <v/>
      </c>
      <c r="T1864">
        <f>WEEKNUM(G1864)</f>
        <v/>
      </c>
      <c r="U1864">
        <f>YEAR(G1864)</f>
        <v/>
      </c>
      <c r="V1864" s="117">
        <f>IFERROR(Q1864/N1864,"0")</f>
        <v/>
      </c>
    </row>
    <row r="1865">
      <c r="A1865">
        <f>_xlfn.XLOOKUP(D1865,BN:BN,BO:BO)</f>
        <v/>
      </c>
      <c r="B1865" t="inlineStr">
        <is>
          <t>LLC</t>
        </is>
      </c>
      <c r="C1865" t="n">
        <v>248</v>
      </c>
      <c r="D1865">
        <f>_xlfn.XLOOKUP(C1865,BH:BH,BI:BI)</f>
        <v/>
      </c>
      <c r="E1865" t="n">
        <v>27238</v>
      </c>
      <c r="F1865" t="inlineStr">
        <is>
          <t>Ett Hem</t>
        </is>
      </c>
      <c r="G1865" s="234" t="n">
        <v>45803</v>
      </c>
      <c r="H1865" s="234" t="n">
        <v>45806</v>
      </c>
      <c r="I1865" t="inlineStr">
        <is>
          <t>HTL</t>
        </is>
      </c>
      <c r="J1865">
        <f>_xlfn.XLOOKUP(I1865,AS:AS,AU:AU)</f>
        <v/>
      </c>
      <c r="K1865" t="inlineStr">
        <is>
          <t>USD</t>
        </is>
      </c>
      <c r="L1865" s="238" t="n">
        <v>2300</v>
      </c>
      <c r="M1865">
        <f>L1865*_xlfn.XLOOKUP(K1865,AM:AM,AN:AN)</f>
        <v/>
      </c>
      <c r="N1865">
        <f>L1865*_xlfn.XLOOKUP(K1865,AM:AM,AO:AO)</f>
        <v/>
      </c>
      <c r="O1865" s="238" t="n">
        <v>185.63</v>
      </c>
      <c r="P1865">
        <f>O1865*_xlfn.XLOOKUP(K1865,AM:AM,AN:AN)</f>
        <v/>
      </c>
      <c r="Q1865">
        <f>O1865*_xlfn.XLOOKUP(K1865,AM:AM,AO:AO)</f>
        <v/>
      </c>
      <c r="R1865">
        <f>_xlfn.XLOOKUP(E1865,AF:AF,AG:AG)</f>
        <v/>
      </c>
      <c r="S1865">
        <f>_xlfn.XLOOKUP(E1865,AF:AF,AI:AI)</f>
        <v/>
      </c>
      <c r="T1865">
        <f>WEEKNUM(G1865)</f>
        <v/>
      </c>
      <c r="U1865">
        <f>YEAR(G1865)</f>
        <v/>
      </c>
      <c r="V1865" s="117">
        <f>IFERROR(Q1865/N1865,"0")</f>
        <v/>
      </c>
    </row>
    <row r="1866">
      <c r="A1866">
        <f>_xlfn.XLOOKUP(D1866,BN:BN,BO:BO)</f>
        <v/>
      </c>
      <c r="B1866" t="inlineStr">
        <is>
          <t>LLC</t>
        </is>
      </c>
      <c r="C1866" t="n">
        <v>249</v>
      </c>
      <c r="D1866">
        <f>_xlfn.XLOOKUP(C1866,BH:BH,BI:BI)</f>
        <v/>
      </c>
      <c r="E1866" t="n">
        <v>27237</v>
      </c>
      <c r="F1866" t="inlineStr">
        <is>
          <t xml:space="preserve">Canyon Ranch Lenox </t>
        </is>
      </c>
      <c r="G1866" s="234" t="n">
        <v>45786</v>
      </c>
      <c r="H1866" s="234" t="n">
        <v>45788</v>
      </c>
      <c r="I1866" t="inlineStr">
        <is>
          <t>HTL</t>
        </is>
      </c>
      <c r="J1866">
        <f>_xlfn.XLOOKUP(I1866,AS:AS,AU:AU)</f>
        <v/>
      </c>
      <c r="K1866" t="inlineStr">
        <is>
          <t>USD</t>
        </is>
      </c>
      <c r="L1866" s="238" t="n">
        <v>9332.16</v>
      </c>
      <c r="M1866">
        <f>L1866*_xlfn.XLOOKUP(K1866,AM:AM,AN:AN)</f>
        <v/>
      </c>
      <c r="N1866">
        <f>L1866*_xlfn.XLOOKUP(K1866,AM:AM,AO:AO)</f>
        <v/>
      </c>
      <c r="O1866" s="238" t="n">
        <v>540</v>
      </c>
      <c r="P1866">
        <f>O1866*_xlfn.XLOOKUP(K1866,AM:AM,AN:AN)</f>
        <v/>
      </c>
      <c r="Q1866">
        <f>O1866*_xlfn.XLOOKUP(K1866,AM:AM,AO:AO)</f>
        <v/>
      </c>
      <c r="R1866">
        <f>_xlfn.XLOOKUP(E1866,AF:AF,AG:AG)</f>
        <v/>
      </c>
      <c r="S1866">
        <f>_xlfn.XLOOKUP(E1866,AF:AF,AI:AI)</f>
        <v/>
      </c>
      <c r="T1866">
        <f>WEEKNUM(G1866)</f>
        <v/>
      </c>
      <c r="U1866">
        <f>YEAR(G1866)</f>
        <v/>
      </c>
      <c r="V1866" s="117">
        <f>IFERROR(Q1866/N1866,"0")</f>
        <v/>
      </c>
    </row>
    <row r="1867">
      <c r="A1867">
        <f>_xlfn.XLOOKUP(D1867,BN:BN,BO:BO)</f>
        <v/>
      </c>
      <c r="B1867" t="inlineStr">
        <is>
          <t>LLC</t>
        </is>
      </c>
      <c r="C1867" t="n">
        <v>250</v>
      </c>
      <c r="D1867">
        <f>_xlfn.XLOOKUP(C1867,BH:BH,BI:BI)</f>
        <v/>
      </c>
      <c r="E1867" t="n">
        <v>27248</v>
      </c>
      <c r="F1867" t="inlineStr">
        <is>
          <t>Hospedaje en España</t>
        </is>
      </c>
      <c r="G1867" s="234" t="n">
        <v>45804</v>
      </c>
      <c r="H1867" s="234" t="n">
        <v>45806</v>
      </c>
      <c r="I1867" t="inlineStr">
        <is>
          <t>HTL</t>
        </is>
      </c>
      <c r="J1867">
        <f>_xlfn.XLOOKUP(I1867,AS:AS,AU:AU)</f>
        <v/>
      </c>
      <c r="K1867" t="inlineStr">
        <is>
          <t>EUR</t>
        </is>
      </c>
      <c r="L1867" s="238" t="n">
        <v>2498.33</v>
      </c>
      <c r="M1867">
        <f>L1867*_xlfn.XLOOKUP(K1867,AM:AM,AN:AN)</f>
        <v/>
      </c>
      <c r="N1867">
        <f>L1867*_xlfn.XLOOKUP(K1867,AM:AM,AO:AO)</f>
        <v/>
      </c>
      <c r="O1867" s="238" t="n">
        <v>0</v>
      </c>
      <c r="P1867">
        <f>O1867*_xlfn.XLOOKUP(K1867,AM:AM,AN:AN)</f>
        <v/>
      </c>
      <c r="Q1867">
        <f>O1867*_xlfn.XLOOKUP(K1867,AM:AM,AO:AO)</f>
        <v/>
      </c>
      <c r="R1867">
        <f>_xlfn.XLOOKUP(E1867,AF:AF,AG:AG)</f>
        <v/>
      </c>
      <c r="S1867">
        <f>_xlfn.XLOOKUP(E1867,AF:AF,AI:AI)</f>
        <v/>
      </c>
      <c r="T1867">
        <f>WEEKNUM(G1867)</f>
        <v/>
      </c>
      <c r="U1867">
        <f>YEAR(G1867)</f>
        <v/>
      </c>
      <c r="V1867" s="117">
        <f>IFERROR(Q1867/N1867,"0")</f>
        <v/>
      </c>
    </row>
    <row r="1868">
      <c r="A1868">
        <f>_xlfn.XLOOKUP(D1868,BN:BN,BO:BO)</f>
        <v/>
      </c>
      <c r="B1868" t="inlineStr">
        <is>
          <t>LLC</t>
        </is>
      </c>
      <c r="C1868" t="n">
        <v>250</v>
      </c>
      <c r="D1868">
        <f>_xlfn.XLOOKUP(C1868,BH:BH,BI:BI)</f>
        <v/>
      </c>
      <c r="E1868" t="n">
        <v>27436</v>
      </c>
      <c r="F1868" t="inlineStr">
        <is>
          <t>Vuelo Ibiza a París</t>
        </is>
      </c>
      <c r="G1868" s="234" t="n">
        <v>45792</v>
      </c>
      <c r="H1868" s="234" t="n">
        <v>45811</v>
      </c>
      <c r="I1868" t="inlineStr">
        <is>
          <t>ABC</t>
        </is>
      </c>
      <c r="J1868">
        <f>_xlfn.XLOOKUP(I1868,AS:AS,AU:AU)</f>
        <v/>
      </c>
      <c r="K1868" t="inlineStr">
        <is>
          <t>EUR</t>
        </is>
      </c>
      <c r="L1868" s="238" t="n">
        <v>701.55</v>
      </c>
      <c r="M1868">
        <f>L1868*_xlfn.XLOOKUP(K1868,AM:AM,AN:AN)</f>
        <v/>
      </c>
      <c r="N1868">
        <f>L1868*_xlfn.XLOOKUP(K1868,AM:AM,AO:AO)</f>
        <v/>
      </c>
      <c r="O1868" s="238" t="n">
        <v>0</v>
      </c>
      <c r="P1868">
        <f>O1868*_xlfn.XLOOKUP(K1868,AM:AM,AN:AN)</f>
        <v/>
      </c>
      <c r="Q1868">
        <f>O1868*_xlfn.XLOOKUP(K1868,AM:AM,AO:AO)</f>
        <v/>
      </c>
      <c r="R1868">
        <f>_xlfn.XLOOKUP(E1868,AF:AF,AG:AG)</f>
        <v/>
      </c>
      <c r="S1868">
        <f>_xlfn.XLOOKUP(E1868,AF:AF,AI:AI)</f>
        <v/>
      </c>
      <c r="T1868">
        <f>WEEKNUM(G1868)</f>
        <v/>
      </c>
      <c r="U1868">
        <f>YEAR(G1868)</f>
        <v/>
      </c>
      <c r="V1868" s="117">
        <f>IFERROR(Q1868/N1868,"0")</f>
        <v/>
      </c>
    </row>
    <row r="1869">
      <c r="A1869">
        <f>_xlfn.XLOOKUP(D1869,BN:BN,BO:BO)</f>
        <v/>
      </c>
      <c r="B1869" t="inlineStr">
        <is>
          <t>LLC</t>
        </is>
      </c>
      <c r="C1869" t="n">
        <v>250</v>
      </c>
      <c r="D1869">
        <f>_xlfn.XLOOKUP(C1869,BH:BH,BI:BI)</f>
        <v/>
      </c>
      <c r="E1869" t="n">
        <v>27439</v>
      </c>
      <c r="F1869" t="inlineStr">
        <is>
          <t>Ferry de Mallorca a Ibiza</t>
        </is>
      </c>
      <c r="G1869" s="234" t="n">
        <v>45792</v>
      </c>
      <c r="H1869" s="234" t="n">
        <v>45811</v>
      </c>
      <c r="I1869" t="inlineStr">
        <is>
          <t>TRN</t>
        </is>
      </c>
      <c r="J1869">
        <f>_xlfn.XLOOKUP(I1869,AS:AS,AU:AU)</f>
        <v/>
      </c>
      <c r="K1869" t="inlineStr">
        <is>
          <t>EUR</t>
        </is>
      </c>
      <c r="L1869" s="238" t="n">
        <v>307.43</v>
      </c>
      <c r="M1869">
        <f>L1869*_xlfn.XLOOKUP(K1869,AM:AM,AN:AN)</f>
        <v/>
      </c>
      <c r="N1869">
        <f>L1869*_xlfn.XLOOKUP(K1869,AM:AM,AO:AO)</f>
        <v/>
      </c>
      <c r="O1869" s="238" t="n">
        <v>0</v>
      </c>
      <c r="P1869">
        <f>O1869*_xlfn.XLOOKUP(K1869,AM:AM,AN:AN)</f>
        <v/>
      </c>
      <c r="Q1869">
        <f>O1869*_xlfn.XLOOKUP(K1869,AM:AM,AO:AO)</f>
        <v/>
      </c>
      <c r="R1869">
        <f>_xlfn.XLOOKUP(E1869,AF:AF,AG:AG)</f>
        <v/>
      </c>
      <c r="S1869">
        <f>_xlfn.XLOOKUP(E1869,AF:AF,AI:AI)</f>
        <v/>
      </c>
      <c r="T1869">
        <f>WEEKNUM(G1869)</f>
        <v/>
      </c>
      <c r="U1869">
        <f>YEAR(G1869)</f>
        <v/>
      </c>
      <c r="V1869" s="117">
        <f>IFERROR(Q1869/N1869,"0")</f>
        <v/>
      </c>
    </row>
    <row r="1870">
      <c r="A1870">
        <f>_xlfn.XLOOKUP(D1870,BN:BN,BO:BO)</f>
        <v/>
      </c>
      <c r="B1870" t="inlineStr">
        <is>
          <t>LLC</t>
        </is>
      </c>
      <c r="C1870" t="n">
        <v>250</v>
      </c>
      <c r="D1870">
        <f>_xlfn.XLOOKUP(C1870,BH:BH,BI:BI)</f>
        <v/>
      </c>
      <c r="E1870" t="n">
        <v>27439</v>
      </c>
      <c r="F1870" t="inlineStr">
        <is>
          <t>Reembolso de Ferry de Mallorca a Ibiza</t>
        </is>
      </c>
      <c r="G1870" s="234" t="n">
        <v>45792</v>
      </c>
      <c r="H1870" s="234" t="n">
        <v>45811</v>
      </c>
      <c r="I1870" t="inlineStr">
        <is>
          <t>TRN</t>
        </is>
      </c>
      <c r="J1870">
        <f>_xlfn.XLOOKUP(I1870,AS:AS,AU:AU)</f>
        <v/>
      </c>
      <c r="K1870" t="inlineStr">
        <is>
          <t>EUR</t>
        </is>
      </c>
      <c r="L1870" s="238" t="n">
        <v>-306.56</v>
      </c>
      <c r="M1870">
        <f>L1870*_xlfn.XLOOKUP(K1870,AM:AM,AN:AN)</f>
        <v/>
      </c>
      <c r="N1870">
        <f>L1870*_xlfn.XLOOKUP(K1870,AM:AM,AO:AO)</f>
        <v/>
      </c>
      <c r="O1870" s="238" t="n">
        <v>0</v>
      </c>
      <c r="P1870">
        <f>O1870*_xlfn.XLOOKUP(K1870,AM:AM,AN:AN)</f>
        <v/>
      </c>
      <c r="Q1870">
        <f>O1870*_xlfn.XLOOKUP(K1870,AM:AM,AO:AO)</f>
        <v/>
      </c>
      <c r="R1870">
        <f>_xlfn.XLOOKUP(E1870,AF:AF,AG:AG)</f>
        <v/>
      </c>
      <c r="S1870">
        <f>_xlfn.XLOOKUP(E1870,AF:AF,AI:AI)</f>
        <v/>
      </c>
      <c r="T1870">
        <f>WEEKNUM(G1870)</f>
        <v/>
      </c>
      <c r="U1870">
        <f>YEAR(G1870)</f>
        <v/>
      </c>
      <c r="V1870" s="117">
        <f>IFERROR(Q1870/N1870,"0")</f>
        <v/>
      </c>
    </row>
    <row r="1871">
      <c r="A1871">
        <f>_xlfn.XLOOKUP(D1871,BN:BN,BO:BO)</f>
        <v/>
      </c>
      <c r="B1871" t="inlineStr">
        <is>
          <t>LLC</t>
        </is>
      </c>
      <c r="C1871" t="n">
        <v>250</v>
      </c>
      <c r="D1871">
        <f>_xlfn.XLOOKUP(C1871,BH:BH,BI:BI)</f>
        <v/>
      </c>
      <c r="E1871" t="n">
        <v>27247</v>
      </c>
      <c r="F1871" t="inlineStr">
        <is>
          <t>Hospedaje en Ibiza</t>
        </is>
      </c>
      <c r="G1871" s="234" t="n">
        <v>45792</v>
      </c>
      <c r="H1871" s="234" t="n">
        <v>45811</v>
      </c>
      <c r="I1871" t="inlineStr">
        <is>
          <t>HTL</t>
        </is>
      </c>
      <c r="J1871">
        <f>_xlfn.XLOOKUP(I1871,AS:AS,AU:AU)</f>
        <v/>
      </c>
      <c r="K1871" t="inlineStr">
        <is>
          <t>EUR</t>
        </is>
      </c>
      <c r="L1871" s="238" t="n">
        <v>802</v>
      </c>
      <c r="M1871">
        <f>L1871*_xlfn.XLOOKUP(K1871,AM:AM,AN:AN)</f>
        <v/>
      </c>
      <c r="N1871">
        <f>L1871*_xlfn.XLOOKUP(K1871,AM:AM,AO:AO)</f>
        <v/>
      </c>
      <c r="O1871" s="238" t="n">
        <v>0</v>
      </c>
      <c r="P1871">
        <f>O1871*_xlfn.XLOOKUP(K1871,AM:AM,AN:AN)</f>
        <v/>
      </c>
      <c r="Q1871">
        <f>O1871*_xlfn.XLOOKUP(K1871,AM:AM,AO:AO)</f>
        <v/>
      </c>
      <c r="R1871">
        <f>_xlfn.XLOOKUP(E1871,AF:AF,AG:AG)</f>
        <v/>
      </c>
      <c r="S1871">
        <f>_xlfn.XLOOKUP(E1871,AF:AF,AI:AI)</f>
        <v/>
      </c>
      <c r="T1871">
        <f>WEEKNUM(G1871)</f>
        <v/>
      </c>
      <c r="U1871">
        <f>YEAR(G1871)</f>
        <v/>
      </c>
      <c r="V1871" s="117">
        <f>IFERROR(Q1871/N1871,"0")</f>
        <v/>
      </c>
    </row>
    <row r="1872">
      <c r="A1872">
        <f>_xlfn.XLOOKUP(D1872,BN:BN,BO:BO)</f>
        <v/>
      </c>
      <c r="B1872" t="inlineStr">
        <is>
          <t>LLC</t>
        </is>
      </c>
      <c r="C1872" t="n">
        <v>250</v>
      </c>
      <c r="D1872">
        <f>_xlfn.XLOOKUP(C1872,BH:BH,BI:BI)</f>
        <v/>
      </c>
      <c r="E1872" t="n">
        <v>27247</v>
      </c>
      <c r="F1872" t="inlineStr">
        <is>
          <t>Reembolso del Hotel en Ibiza</t>
        </is>
      </c>
      <c r="G1872" s="234" t="n">
        <v>45792</v>
      </c>
      <c r="H1872" s="234" t="n">
        <v>45811</v>
      </c>
      <c r="I1872" t="inlineStr">
        <is>
          <t>HTL</t>
        </is>
      </c>
      <c r="J1872">
        <f>_xlfn.XLOOKUP(I1872,AS:AS,AU:AU)</f>
        <v/>
      </c>
      <c r="K1872" t="inlineStr">
        <is>
          <t>EUR</t>
        </is>
      </c>
      <c r="L1872" s="238" t="n">
        <v>-802</v>
      </c>
      <c r="M1872">
        <f>L1872*_xlfn.XLOOKUP(K1872,AM:AM,AN:AN)</f>
        <v/>
      </c>
      <c r="N1872">
        <f>L1872*_xlfn.XLOOKUP(K1872,AM:AM,AO:AO)</f>
        <v/>
      </c>
      <c r="O1872" s="238" t="n">
        <v>0</v>
      </c>
      <c r="P1872">
        <f>O1872*_xlfn.XLOOKUP(K1872,AM:AM,AN:AN)</f>
        <v/>
      </c>
      <c r="Q1872">
        <f>O1872*_xlfn.XLOOKUP(K1872,AM:AM,AO:AO)</f>
        <v/>
      </c>
      <c r="R1872">
        <f>_xlfn.XLOOKUP(E1872,AF:AF,AG:AG)</f>
        <v/>
      </c>
      <c r="S1872">
        <f>_xlfn.XLOOKUP(E1872,AF:AF,AI:AI)</f>
        <v/>
      </c>
      <c r="T1872">
        <f>WEEKNUM(G1872)</f>
        <v/>
      </c>
      <c r="U1872">
        <f>YEAR(G1872)</f>
        <v/>
      </c>
      <c r="V1872" s="117">
        <f>IFERROR(Q1872/N1872,"0")</f>
        <v/>
      </c>
    </row>
    <row r="1873">
      <c r="A1873">
        <f>_xlfn.XLOOKUP(D1873,BN:BN,BO:BO)</f>
        <v/>
      </c>
      <c r="B1873" t="inlineStr">
        <is>
          <t>LLC</t>
        </is>
      </c>
      <c r="C1873" t="n">
        <v>250</v>
      </c>
      <c r="D1873">
        <f>_xlfn.XLOOKUP(C1873,BH:BH,BI:BI)</f>
        <v/>
      </c>
      <c r="E1873" t="n">
        <v>27248</v>
      </c>
      <c r="F1873" t="inlineStr">
        <is>
          <t>Reembolso de Hotel</t>
        </is>
      </c>
      <c r="G1873" s="234" t="n">
        <v>45792</v>
      </c>
      <c r="H1873" s="234" t="n">
        <v>45811</v>
      </c>
      <c r="I1873" t="inlineStr">
        <is>
          <t>HTL</t>
        </is>
      </c>
      <c r="J1873">
        <f>_xlfn.XLOOKUP(I1873,AS:AS,AU:AU)</f>
        <v/>
      </c>
      <c r="K1873" t="inlineStr">
        <is>
          <t>EUR</t>
        </is>
      </c>
      <c r="L1873" s="238" t="n">
        <v>-2533.34</v>
      </c>
      <c r="M1873">
        <f>L1873*_xlfn.XLOOKUP(K1873,AM:AM,AN:AN)</f>
        <v/>
      </c>
      <c r="N1873">
        <f>L1873*_xlfn.XLOOKUP(K1873,AM:AM,AO:AO)</f>
        <v/>
      </c>
      <c r="O1873" s="238" t="n">
        <v>0</v>
      </c>
      <c r="P1873">
        <f>O1873*_xlfn.XLOOKUP(K1873,AM:AM,AN:AN)</f>
        <v/>
      </c>
      <c r="Q1873">
        <f>O1873*_xlfn.XLOOKUP(K1873,AM:AM,AO:AO)</f>
        <v/>
      </c>
      <c r="R1873">
        <f>_xlfn.XLOOKUP(E1873,AF:AF,AG:AG)</f>
        <v/>
      </c>
      <c r="S1873">
        <f>_xlfn.XLOOKUP(E1873,AF:AF,AI:AI)</f>
        <v/>
      </c>
      <c r="T1873">
        <f>WEEKNUM(G1873)</f>
        <v/>
      </c>
      <c r="U1873">
        <f>YEAR(G1873)</f>
        <v/>
      </c>
      <c r="V1873" s="117">
        <f>IFERROR(Q1873/N1873,"0")</f>
        <v/>
      </c>
    </row>
    <row r="1874">
      <c r="A1874">
        <f>_xlfn.XLOOKUP(D1874,BN:BN,BO:BO)</f>
        <v/>
      </c>
      <c r="B1874" t="inlineStr">
        <is>
          <t>LLC</t>
        </is>
      </c>
      <c r="C1874" t="n">
        <v>250</v>
      </c>
      <c r="D1874">
        <f>_xlfn.XLOOKUP(C1874,BH:BH,BI:BI)</f>
        <v/>
      </c>
      <c r="E1874" t="n">
        <v>27301</v>
      </c>
      <c r="F1874" t="inlineStr">
        <is>
          <t>Boleto de avión Alejandro Nahoul</t>
        </is>
      </c>
      <c r="G1874" s="234" t="n">
        <v>45792</v>
      </c>
      <c r="H1874" s="234" t="n">
        <v>45811</v>
      </c>
      <c r="I1874" t="inlineStr">
        <is>
          <t>VLO</t>
        </is>
      </c>
      <c r="J1874">
        <f>_xlfn.XLOOKUP(I1874,AS:AS,AU:AU)</f>
        <v/>
      </c>
      <c r="K1874" t="inlineStr">
        <is>
          <t>EUR</t>
        </is>
      </c>
      <c r="L1874" s="238" t="n">
        <v>5556.62</v>
      </c>
      <c r="M1874">
        <f>L1874*_xlfn.XLOOKUP(K1874,AM:AM,AN:AN)</f>
        <v/>
      </c>
      <c r="N1874">
        <f>L1874*_xlfn.XLOOKUP(K1874,AM:AM,AO:AO)</f>
        <v/>
      </c>
      <c r="O1874" s="238" t="n">
        <v>0</v>
      </c>
      <c r="P1874">
        <f>O1874*_xlfn.XLOOKUP(K1874,AM:AM,AN:AN)</f>
        <v/>
      </c>
      <c r="Q1874">
        <f>O1874*_xlfn.XLOOKUP(K1874,AM:AM,AO:AO)</f>
        <v/>
      </c>
      <c r="R1874">
        <f>_xlfn.XLOOKUP(E1874,AF:AF,AG:AG)</f>
        <v/>
      </c>
      <c r="S1874">
        <f>_xlfn.XLOOKUP(E1874,AF:AF,AI:AI)</f>
        <v/>
      </c>
      <c r="T1874">
        <f>WEEKNUM(G1874)</f>
        <v/>
      </c>
      <c r="U1874">
        <f>YEAR(G1874)</f>
        <v/>
      </c>
      <c r="V1874" s="117">
        <f>IFERROR(Q1874/N1874,"0")</f>
        <v/>
      </c>
    </row>
    <row r="1875">
      <c r="A1875">
        <f>_xlfn.XLOOKUP(D1875,BN:BN,BO:BO)</f>
        <v/>
      </c>
      <c r="B1875" t="inlineStr">
        <is>
          <t>LLC</t>
        </is>
      </c>
      <c r="C1875" t="n">
        <v>250</v>
      </c>
      <c r="D1875">
        <f>_xlfn.XLOOKUP(C1875,BH:BH,BI:BI)</f>
        <v/>
      </c>
      <c r="E1875" t="n">
        <v>27301</v>
      </c>
      <c r="F1875" t="inlineStr">
        <is>
          <t>Boleto de avión Veronica Gamboa</t>
        </is>
      </c>
      <c r="G1875" s="234" t="n">
        <v>45792</v>
      </c>
      <c r="H1875" s="234" t="n">
        <v>45811</v>
      </c>
      <c r="I1875" t="inlineStr">
        <is>
          <t>VLO</t>
        </is>
      </c>
      <c r="J1875">
        <f>_xlfn.XLOOKUP(I1875,AS:AS,AU:AU)</f>
        <v/>
      </c>
      <c r="K1875" t="inlineStr">
        <is>
          <t>EUR</t>
        </is>
      </c>
      <c r="L1875" s="238" t="n">
        <v>2511.52</v>
      </c>
      <c r="M1875">
        <f>L1875*_xlfn.XLOOKUP(K1875,AM:AM,AN:AN)</f>
        <v/>
      </c>
      <c r="N1875">
        <f>L1875*_xlfn.XLOOKUP(K1875,AM:AM,AO:AO)</f>
        <v/>
      </c>
      <c r="O1875" s="238" t="n">
        <v>0</v>
      </c>
      <c r="P1875">
        <f>O1875*_xlfn.XLOOKUP(K1875,AM:AM,AN:AN)</f>
        <v/>
      </c>
      <c r="Q1875">
        <f>O1875*_xlfn.XLOOKUP(K1875,AM:AM,AO:AO)</f>
        <v/>
      </c>
      <c r="R1875">
        <f>_xlfn.XLOOKUP(E1875,AF:AF,AG:AG)</f>
        <v/>
      </c>
      <c r="S1875">
        <f>_xlfn.XLOOKUP(E1875,AF:AF,AI:AI)</f>
        <v/>
      </c>
      <c r="T1875">
        <f>WEEKNUM(G1875)</f>
        <v/>
      </c>
      <c r="U1875">
        <f>YEAR(G1875)</f>
        <v/>
      </c>
      <c r="V1875" s="117">
        <f>IFERROR(Q1875/N1875,"0")</f>
        <v/>
      </c>
    </row>
    <row r="1876">
      <c r="A1876">
        <f>_xlfn.XLOOKUP(D1876,BN:BN,BO:BO)</f>
        <v/>
      </c>
      <c r="B1876" t="inlineStr">
        <is>
          <t>LLC</t>
        </is>
      </c>
      <c r="C1876" t="n">
        <v>250</v>
      </c>
      <c r="D1876">
        <f>_xlfn.XLOOKUP(C1876,BH:BH,BI:BI)</f>
        <v/>
      </c>
      <c r="E1876" t="n">
        <v>0</v>
      </c>
      <c r="F1876" t="inlineStr">
        <is>
          <t>Fee de emisión LXXJXC/OJXOOG</t>
        </is>
      </c>
      <c r="G1876" s="234" t="n">
        <v>45792</v>
      </c>
      <c r="H1876" s="234" t="n">
        <v>45811</v>
      </c>
      <c r="I1876" t="inlineStr">
        <is>
          <t>HPS</t>
        </is>
      </c>
      <c r="J1876">
        <f>_xlfn.XLOOKUP(I1876,AS:AS,AU:AU)</f>
        <v/>
      </c>
      <c r="K1876" t="inlineStr">
        <is>
          <t>EUR</t>
        </is>
      </c>
      <c r="L1876" s="238" t="n">
        <v>61.29</v>
      </c>
      <c r="M1876">
        <f>L1876*_xlfn.XLOOKUP(K1876,AM:AM,AN:AN)</f>
        <v/>
      </c>
      <c r="N1876">
        <f>L1876*_xlfn.XLOOKUP(K1876,AM:AM,AO:AO)</f>
        <v/>
      </c>
      <c r="O1876" s="238" t="n">
        <v>61.29</v>
      </c>
      <c r="P1876">
        <f>O1876*_xlfn.XLOOKUP(K1876,AM:AM,AN:AN)</f>
        <v/>
      </c>
      <c r="Q1876">
        <f>O1876*_xlfn.XLOOKUP(K1876,AM:AM,AO:AO)</f>
        <v/>
      </c>
      <c r="R1876">
        <f>_xlfn.XLOOKUP(E1876,AF:AF,AG:AG)</f>
        <v/>
      </c>
      <c r="S1876">
        <f>_xlfn.XLOOKUP(E1876,AF:AF,AI:AI)</f>
        <v/>
      </c>
      <c r="T1876">
        <f>WEEKNUM(G1876)</f>
        <v/>
      </c>
      <c r="U1876">
        <f>YEAR(G1876)</f>
        <v/>
      </c>
      <c r="V1876" s="117">
        <f>IFERROR(Q1876/N1876,"0")</f>
        <v/>
      </c>
    </row>
    <row r="1877">
      <c r="A1877">
        <f>_xlfn.XLOOKUP(D1877,BN:BN,BO:BO)</f>
        <v/>
      </c>
      <c r="B1877" t="inlineStr">
        <is>
          <t>LLC</t>
        </is>
      </c>
      <c r="C1877" t="n">
        <v>250</v>
      </c>
      <c r="D1877">
        <f>_xlfn.XLOOKUP(C1877,BH:BH,BI:BI)</f>
        <v/>
      </c>
      <c r="E1877" t="n">
        <v>27301</v>
      </c>
      <c r="F1877" t="inlineStr">
        <is>
          <t>Revisado boleto Alejandro Nahoul</t>
        </is>
      </c>
      <c r="G1877" s="234" t="n">
        <v>45792</v>
      </c>
      <c r="H1877" s="234" t="n">
        <v>45811</v>
      </c>
      <c r="I1877" t="inlineStr">
        <is>
          <t>VLO</t>
        </is>
      </c>
      <c r="J1877">
        <f>_xlfn.XLOOKUP(I1877,AS:AS,AU:AU)</f>
        <v/>
      </c>
      <c r="K1877" t="inlineStr">
        <is>
          <t>EUR</t>
        </is>
      </c>
      <c r="L1877" s="238" t="n">
        <v>686.64</v>
      </c>
      <c r="M1877">
        <f>L1877*_xlfn.XLOOKUP(K1877,AM:AM,AN:AN)</f>
        <v/>
      </c>
      <c r="N1877">
        <f>L1877*_xlfn.XLOOKUP(K1877,AM:AM,AO:AO)</f>
        <v/>
      </c>
      <c r="O1877" s="238" t="n">
        <v>0</v>
      </c>
      <c r="P1877">
        <f>O1877*_xlfn.XLOOKUP(K1877,AM:AM,AN:AN)</f>
        <v/>
      </c>
      <c r="Q1877">
        <f>O1877*_xlfn.XLOOKUP(K1877,AM:AM,AO:AO)</f>
        <v/>
      </c>
      <c r="R1877">
        <f>_xlfn.XLOOKUP(E1877,AF:AF,AG:AG)</f>
        <v/>
      </c>
      <c r="S1877">
        <f>_xlfn.XLOOKUP(E1877,AF:AF,AI:AI)</f>
        <v/>
      </c>
      <c r="T1877">
        <f>WEEKNUM(G1877)</f>
        <v/>
      </c>
      <c r="U1877">
        <f>YEAR(G1877)</f>
        <v/>
      </c>
      <c r="V1877" s="117">
        <f>IFERROR(Q1877/N1877,"0")</f>
        <v/>
      </c>
    </row>
    <row r="1878">
      <c r="A1878">
        <f>_xlfn.XLOOKUP(D1878,BN:BN,BO:BO)</f>
        <v/>
      </c>
      <c r="B1878" t="inlineStr">
        <is>
          <t>LLC</t>
        </is>
      </c>
      <c r="C1878" t="n">
        <v>250</v>
      </c>
      <c r="D1878">
        <f>_xlfn.XLOOKUP(C1878,BH:BH,BI:BI)</f>
        <v/>
      </c>
      <c r="E1878" t="n">
        <v>0</v>
      </c>
      <c r="F1878" t="inlineStr">
        <is>
          <t>Fee de emisión revisado LXXJXC</t>
        </is>
      </c>
      <c r="G1878" s="234" t="n">
        <v>45792</v>
      </c>
      <c r="H1878" s="234" t="n">
        <v>45811</v>
      </c>
      <c r="I1878" t="inlineStr">
        <is>
          <t>HPS</t>
        </is>
      </c>
      <c r="J1878">
        <f>_xlfn.XLOOKUP(I1878,AS:AS,AU:AU)</f>
        <v/>
      </c>
      <c r="K1878" t="inlineStr">
        <is>
          <t>EUR</t>
        </is>
      </c>
      <c r="L1878" s="238" t="n">
        <v>30.65</v>
      </c>
      <c r="M1878">
        <f>L1878*_xlfn.XLOOKUP(K1878,AM:AM,AN:AN)</f>
        <v/>
      </c>
      <c r="N1878">
        <f>L1878*_xlfn.XLOOKUP(K1878,AM:AM,AO:AO)</f>
        <v/>
      </c>
      <c r="O1878" s="238" t="n">
        <v>30.65</v>
      </c>
      <c r="P1878">
        <f>O1878*_xlfn.XLOOKUP(K1878,AM:AM,AN:AN)</f>
        <v/>
      </c>
      <c r="Q1878">
        <f>O1878*_xlfn.XLOOKUP(K1878,AM:AM,AO:AO)</f>
        <v/>
      </c>
      <c r="R1878">
        <f>_xlfn.XLOOKUP(E1878,AF:AF,AG:AG)</f>
        <v/>
      </c>
      <c r="S1878">
        <f>_xlfn.XLOOKUP(E1878,AF:AF,AI:AI)</f>
        <v/>
      </c>
      <c r="T1878">
        <f>WEEKNUM(G1878)</f>
        <v/>
      </c>
      <c r="U1878">
        <f>YEAR(G1878)</f>
        <v/>
      </c>
      <c r="V1878" s="117">
        <f>IFERROR(Q1878/N1878,"0")</f>
        <v/>
      </c>
    </row>
    <row r="1879">
      <c r="A1879">
        <f>_xlfn.XLOOKUP(D1879,BN:BN,BO:BO)</f>
        <v/>
      </c>
      <c r="B1879" t="inlineStr">
        <is>
          <t>LLC</t>
        </is>
      </c>
      <c r="C1879" t="n">
        <v>250</v>
      </c>
      <c r="D1879">
        <f>_xlfn.XLOOKUP(C1879,BH:BH,BI:BI)</f>
        <v/>
      </c>
      <c r="E1879" t="n">
        <v>0</v>
      </c>
      <c r="F1879" t="inlineStr">
        <is>
          <t>Fee administrativo de Gannet 250USD</t>
        </is>
      </c>
      <c r="G1879" s="234" t="n">
        <v>45792</v>
      </c>
      <c r="H1879" s="234" t="n">
        <v>45811</v>
      </c>
      <c r="I1879" t="inlineStr">
        <is>
          <t>HPS</t>
        </is>
      </c>
      <c r="J1879">
        <f>_xlfn.XLOOKUP(I1879,AS:AS,AU:AU)</f>
        <v/>
      </c>
      <c r="K1879" t="inlineStr">
        <is>
          <t>EUR</t>
        </is>
      </c>
      <c r="L1879" s="238" t="n">
        <v>218.94</v>
      </c>
      <c r="M1879">
        <f>L1879*_xlfn.XLOOKUP(K1879,AM:AM,AN:AN)</f>
        <v/>
      </c>
      <c r="N1879">
        <f>L1879*_xlfn.XLOOKUP(K1879,AM:AM,AO:AO)</f>
        <v/>
      </c>
      <c r="O1879" s="238" t="n">
        <v>218.94</v>
      </c>
      <c r="P1879">
        <f>O1879*_xlfn.XLOOKUP(K1879,AM:AM,AN:AN)</f>
        <v/>
      </c>
      <c r="Q1879">
        <f>O1879*_xlfn.XLOOKUP(K1879,AM:AM,AO:AO)</f>
        <v/>
      </c>
      <c r="R1879">
        <f>_xlfn.XLOOKUP(E1879,AF:AF,AG:AG)</f>
        <v/>
      </c>
      <c r="S1879">
        <f>_xlfn.XLOOKUP(E1879,AF:AF,AI:AI)</f>
        <v/>
      </c>
      <c r="T1879">
        <f>WEEKNUM(G1879)</f>
        <v/>
      </c>
      <c r="U1879">
        <f>YEAR(G1879)</f>
        <v/>
      </c>
      <c r="V1879" s="117">
        <f>IFERROR(Q1879/N1879,"0")</f>
        <v/>
      </c>
    </row>
    <row r="1880">
      <c r="A1880">
        <f>_xlfn.XLOOKUP(D1880,BN:BN,BO:BO)</f>
        <v/>
      </c>
      <c r="B1880" t="inlineStr">
        <is>
          <t>LLC</t>
        </is>
      </c>
      <c r="C1880" t="n">
        <v>250</v>
      </c>
      <c r="D1880">
        <f>_xlfn.XLOOKUP(C1880,BH:BH,BI:BI)</f>
        <v/>
      </c>
      <c r="E1880" t="n">
        <v>0</v>
      </c>
      <c r="F1880" t="inlineStr">
        <is>
          <t>Fees por emisiones/compras 175USD</t>
        </is>
      </c>
      <c r="G1880" s="234" t="n">
        <v>45792</v>
      </c>
      <c r="H1880" s="234" t="n">
        <v>45811</v>
      </c>
      <c r="I1880" t="inlineStr">
        <is>
          <t>HPS</t>
        </is>
      </c>
      <c r="J1880">
        <f>_xlfn.XLOOKUP(I1880,AS:AS,AU:AU)</f>
        <v/>
      </c>
      <c r="K1880" t="inlineStr">
        <is>
          <t>EUR</t>
        </is>
      </c>
      <c r="L1880" s="238" t="n">
        <v>153.26</v>
      </c>
      <c r="M1880">
        <f>L1880*_xlfn.XLOOKUP(K1880,AM:AM,AN:AN)</f>
        <v/>
      </c>
      <c r="N1880">
        <f>L1880*_xlfn.XLOOKUP(K1880,AM:AM,AO:AO)</f>
        <v/>
      </c>
      <c r="O1880" s="238" t="n">
        <v>153.26</v>
      </c>
      <c r="P1880">
        <f>O1880*_xlfn.XLOOKUP(K1880,AM:AM,AN:AN)</f>
        <v/>
      </c>
      <c r="Q1880">
        <f>O1880*_xlfn.XLOOKUP(K1880,AM:AM,AO:AO)</f>
        <v/>
      </c>
      <c r="R1880">
        <f>_xlfn.XLOOKUP(E1880,AF:AF,AG:AG)</f>
        <v/>
      </c>
      <c r="S1880">
        <f>_xlfn.XLOOKUP(E1880,AF:AF,AI:AI)</f>
        <v/>
      </c>
      <c r="T1880">
        <f>WEEKNUM(G1880)</f>
        <v/>
      </c>
      <c r="U1880">
        <f>YEAR(G1880)</f>
        <v/>
      </c>
      <c r="V1880" s="117">
        <f>IFERROR(Q1880/N1880,"0")</f>
        <v/>
      </c>
    </row>
    <row r="1881">
      <c r="A1881">
        <f>_xlfn.XLOOKUP(D1881,BN:BN,BO:BO)</f>
        <v/>
      </c>
      <c r="B1881" t="inlineStr">
        <is>
          <t>LLC</t>
        </is>
      </c>
      <c r="C1881" t="n">
        <v>250</v>
      </c>
      <c r="D1881">
        <f>_xlfn.XLOOKUP(C1881,BH:BH,BI:BI)</f>
        <v/>
      </c>
      <c r="E1881" t="n">
        <v>28394</v>
      </c>
      <c r="F1881" t="inlineStr">
        <is>
          <t>Reembolso a cliente</t>
        </is>
      </c>
      <c r="G1881" s="234" t="n">
        <v>45792</v>
      </c>
      <c r="H1881" s="234" t="n">
        <v>45811</v>
      </c>
      <c r="I1881" t="inlineStr">
        <is>
          <t>OTR</t>
        </is>
      </c>
      <c r="J1881">
        <f>_xlfn.XLOOKUP(I1881,AS:AS,AU:AU)</f>
        <v/>
      </c>
      <c r="K1881" t="inlineStr">
        <is>
          <t>EUR</t>
        </is>
      </c>
      <c r="L1881" s="238" t="n">
        <v>6785.71</v>
      </c>
      <c r="M1881">
        <f>L1881*_xlfn.XLOOKUP(K1881,AM:AM,AN:AN)</f>
        <v/>
      </c>
      <c r="N1881">
        <f>L1881*_xlfn.XLOOKUP(K1881,AM:AM,AO:AO)</f>
        <v/>
      </c>
      <c r="O1881" s="238" t="n">
        <v>0</v>
      </c>
      <c r="P1881">
        <f>O1881*_xlfn.XLOOKUP(K1881,AM:AM,AN:AN)</f>
        <v/>
      </c>
      <c r="Q1881">
        <f>O1881*_xlfn.XLOOKUP(K1881,AM:AM,AO:AO)</f>
        <v/>
      </c>
      <c r="R1881">
        <f>_xlfn.XLOOKUP(E1881,AF:AF,AG:AG)</f>
        <v/>
      </c>
      <c r="S1881">
        <f>_xlfn.XLOOKUP(E1881,AF:AF,AI:AI)</f>
        <v/>
      </c>
      <c r="T1881">
        <f>WEEKNUM(G1881)</f>
        <v/>
      </c>
      <c r="U1881">
        <f>YEAR(G1881)</f>
        <v/>
      </c>
      <c r="V1881" s="117">
        <f>IFERROR(Q1881/N1881,"0")</f>
        <v/>
      </c>
    </row>
    <row r="1882">
      <c r="A1882">
        <f>_xlfn.XLOOKUP(D1882,BN:BN,BO:BO)</f>
        <v/>
      </c>
      <c r="B1882" t="inlineStr">
        <is>
          <t>LLC</t>
        </is>
      </c>
      <c r="C1882" t="n">
        <v>250</v>
      </c>
      <c r="D1882">
        <f>_xlfn.XLOOKUP(C1882,BH:BH,BI:BI)</f>
        <v/>
      </c>
      <c r="E1882" t="n">
        <v>0</v>
      </c>
      <c r="F1882" t="inlineStr">
        <is>
          <t>Sobrecomisión</t>
        </is>
      </c>
      <c r="G1882" s="234" t="n">
        <v>45792</v>
      </c>
      <c r="H1882" s="234" t="n">
        <v>45811</v>
      </c>
      <c r="I1882" t="inlineStr">
        <is>
          <t>HPS</t>
        </is>
      </c>
      <c r="J1882">
        <f>_xlfn.XLOOKUP(I1882,AS:AS,AU:AU)</f>
        <v/>
      </c>
      <c r="K1882" t="inlineStr">
        <is>
          <t>EUR</t>
        </is>
      </c>
      <c r="L1882" s="238" t="n">
        <v>68.81</v>
      </c>
      <c r="M1882">
        <f>L1882*_xlfn.XLOOKUP(K1882,AM:AM,AN:AN)</f>
        <v/>
      </c>
      <c r="N1882">
        <f>L1882*_xlfn.XLOOKUP(K1882,AM:AM,AO:AO)</f>
        <v/>
      </c>
      <c r="O1882" s="238" t="n">
        <v>68.81</v>
      </c>
      <c r="P1882">
        <f>O1882*_xlfn.XLOOKUP(K1882,AM:AM,AN:AN)</f>
        <v/>
      </c>
      <c r="Q1882">
        <f>O1882*_xlfn.XLOOKUP(K1882,AM:AM,AO:AO)</f>
        <v/>
      </c>
      <c r="R1882">
        <f>_xlfn.XLOOKUP(E1882,AF:AF,AG:AG)</f>
        <v/>
      </c>
      <c r="S1882">
        <f>_xlfn.XLOOKUP(E1882,AF:AF,AI:AI)</f>
        <v/>
      </c>
      <c r="T1882">
        <f>WEEKNUM(G1882)</f>
        <v/>
      </c>
      <c r="U1882">
        <f>YEAR(G1882)</f>
        <v/>
      </c>
      <c r="V1882" s="117">
        <f>IFERROR(Q1882/N1882,"0")</f>
        <v/>
      </c>
    </row>
    <row r="1883">
      <c r="A1883">
        <f>_xlfn.XLOOKUP(D1883,BN:BN,BO:BO)</f>
        <v/>
      </c>
      <c r="B1883" t="inlineStr">
        <is>
          <t>LLC</t>
        </is>
      </c>
      <c r="C1883" t="n">
        <v>251</v>
      </c>
      <c r="D1883">
        <f>_xlfn.XLOOKUP(C1883,BH:BH,BI:BI)</f>
        <v/>
      </c>
      <c r="E1883" t="n">
        <v>27253</v>
      </c>
      <c r="F1883" t="inlineStr">
        <is>
          <t xml:space="preserve">Hotel Embassy </t>
        </is>
      </c>
      <c r="G1883" s="234" t="n">
        <v>45795</v>
      </c>
      <c r="H1883" s="234" t="n">
        <v>45798</v>
      </c>
      <c r="I1883" t="inlineStr">
        <is>
          <t>HTL</t>
        </is>
      </c>
      <c r="J1883">
        <f>_xlfn.XLOOKUP(I1883,AS:AS,AU:AU)</f>
        <v/>
      </c>
      <c r="K1883" t="inlineStr">
        <is>
          <t>EUR</t>
        </is>
      </c>
      <c r="L1883" s="238" t="n">
        <v>1031</v>
      </c>
      <c r="M1883">
        <f>L1883*_xlfn.XLOOKUP(K1883,AM:AM,AN:AN)</f>
        <v/>
      </c>
      <c r="N1883">
        <f>L1883*_xlfn.XLOOKUP(K1883,AM:AM,AO:AO)</f>
        <v/>
      </c>
      <c r="O1883" s="238" t="n">
        <v>98.90000000000001</v>
      </c>
      <c r="P1883">
        <f>O1883*_xlfn.XLOOKUP(K1883,AM:AM,AN:AN)</f>
        <v/>
      </c>
      <c r="Q1883">
        <f>O1883*_xlfn.XLOOKUP(K1883,AM:AM,AO:AO)</f>
        <v/>
      </c>
      <c r="R1883">
        <f>_xlfn.XLOOKUP(E1883,AF:AF,AG:AG)</f>
        <v/>
      </c>
      <c r="S1883">
        <f>_xlfn.XLOOKUP(E1883,AF:AF,AI:AI)</f>
        <v/>
      </c>
      <c r="T1883">
        <f>WEEKNUM(G1883)</f>
        <v/>
      </c>
      <c r="U1883">
        <f>YEAR(G1883)</f>
        <v/>
      </c>
      <c r="V1883" s="117">
        <f>IFERROR(Q1883/N1883,"0")</f>
        <v/>
      </c>
    </row>
    <row r="1884">
      <c r="A1884">
        <f>_xlfn.XLOOKUP(D1884,BN:BN,BO:BO)</f>
        <v/>
      </c>
      <c r="B1884" t="inlineStr">
        <is>
          <t>LLC</t>
        </is>
      </c>
      <c r="C1884" t="n">
        <v>251</v>
      </c>
      <c r="D1884">
        <f>_xlfn.XLOOKUP(C1884,BH:BH,BI:BI)</f>
        <v/>
      </c>
      <c r="E1884" t="n">
        <v>27193</v>
      </c>
      <c r="F1884" t="inlineStr">
        <is>
          <t>Grand Hotel Bellevue</t>
        </is>
      </c>
      <c r="G1884" s="234" t="n">
        <v>45795</v>
      </c>
      <c r="H1884" s="234" t="n">
        <v>45798</v>
      </c>
      <c r="I1884" t="inlineStr">
        <is>
          <t>HTL</t>
        </is>
      </c>
      <c r="J1884">
        <f>_xlfn.XLOOKUP(I1884,AS:AS,AU:AU)</f>
        <v/>
      </c>
      <c r="K1884" t="inlineStr">
        <is>
          <t>EUR</t>
        </is>
      </c>
      <c r="L1884" s="238" t="n">
        <v>2198.4</v>
      </c>
      <c r="M1884">
        <f>L1884*_xlfn.XLOOKUP(K1884,AM:AM,AN:AN)</f>
        <v/>
      </c>
      <c r="N1884">
        <f>L1884*_xlfn.XLOOKUP(K1884,AM:AM,AO:AO)</f>
        <v/>
      </c>
      <c r="O1884" s="238" t="n">
        <v>157.08</v>
      </c>
      <c r="P1884">
        <f>O1884*_xlfn.XLOOKUP(K1884,AM:AM,AN:AN)</f>
        <v/>
      </c>
      <c r="Q1884">
        <f>O1884*_xlfn.XLOOKUP(K1884,AM:AM,AO:AO)</f>
        <v/>
      </c>
      <c r="R1884">
        <f>_xlfn.XLOOKUP(E1884,AF:AF,AG:AG)</f>
        <v/>
      </c>
      <c r="S1884">
        <f>_xlfn.XLOOKUP(E1884,AF:AF,AI:AI)</f>
        <v/>
      </c>
      <c r="T1884">
        <f>WEEKNUM(G1884)</f>
        <v/>
      </c>
      <c r="U1884">
        <f>YEAR(G1884)</f>
        <v/>
      </c>
      <c r="V1884" s="117">
        <f>IFERROR(Q1884/N1884,"0")</f>
        <v/>
      </c>
    </row>
    <row r="1885">
      <c r="A1885">
        <f>_xlfn.XLOOKUP(D1885,BN:BN,BO:BO)</f>
        <v/>
      </c>
      <c r="B1885" t="inlineStr">
        <is>
          <t>LLC</t>
        </is>
      </c>
      <c r="C1885" t="n">
        <v>251</v>
      </c>
      <c r="D1885">
        <f>_xlfn.XLOOKUP(C1885,BH:BH,BI:BI)</f>
        <v/>
      </c>
      <c r="E1885" t="n">
        <v>27254</v>
      </c>
      <c r="F1885" t="inlineStr">
        <is>
          <t>Hotel Arioso</t>
        </is>
      </c>
      <c r="G1885" s="234" t="n">
        <v>45802</v>
      </c>
      <c r="H1885" s="234" t="n">
        <v>45807</v>
      </c>
      <c r="I1885" t="inlineStr">
        <is>
          <t>HTL</t>
        </is>
      </c>
      <c r="J1885">
        <f>_xlfn.XLOOKUP(I1885,AS:AS,AU:AU)</f>
        <v/>
      </c>
      <c r="K1885" t="inlineStr">
        <is>
          <t>EUR</t>
        </is>
      </c>
      <c r="L1885" s="238" t="n">
        <v>1809.5</v>
      </c>
      <c r="M1885">
        <f>L1885*_xlfn.XLOOKUP(K1885,AM:AM,AN:AN)</f>
        <v/>
      </c>
      <c r="N1885">
        <f>L1885*_xlfn.XLOOKUP(K1885,AM:AM,AO:AO)</f>
        <v/>
      </c>
      <c r="O1885" s="238" t="n">
        <v>172.5</v>
      </c>
      <c r="P1885">
        <f>O1885*_xlfn.XLOOKUP(K1885,AM:AM,AN:AN)</f>
        <v/>
      </c>
      <c r="Q1885">
        <f>O1885*_xlfn.XLOOKUP(K1885,AM:AM,AO:AO)</f>
        <v/>
      </c>
      <c r="R1885">
        <f>_xlfn.XLOOKUP(E1885,AF:AF,AG:AG)</f>
        <v/>
      </c>
      <c r="S1885">
        <f>_xlfn.XLOOKUP(E1885,AF:AF,AI:AI)</f>
        <v/>
      </c>
      <c r="T1885">
        <f>WEEKNUM(G1885)</f>
        <v/>
      </c>
      <c r="U1885">
        <f>YEAR(G1885)</f>
        <v/>
      </c>
      <c r="V1885" s="117">
        <f>IFERROR(Q1885/N1885,"0")</f>
        <v/>
      </c>
    </row>
    <row r="1886">
      <c r="A1886">
        <f>_xlfn.XLOOKUP(D1886,BN:BN,BO:BO)</f>
        <v/>
      </c>
      <c r="B1886" t="inlineStr">
        <is>
          <t>LLC</t>
        </is>
      </c>
      <c r="C1886" t="n">
        <v>251</v>
      </c>
      <c r="D1886">
        <f>_xlfn.XLOOKUP(C1886,BH:BH,BI:BI)</f>
        <v/>
      </c>
      <c r="E1886" t="n">
        <v>27255</v>
      </c>
      <c r="F1886" t="inlineStr">
        <is>
          <t>Mama Shelter Roma</t>
        </is>
      </c>
      <c r="G1886" s="234" t="n">
        <v>45791</v>
      </c>
      <c r="H1886" s="234" t="n">
        <v>45795</v>
      </c>
      <c r="I1886" t="inlineStr">
        <is>
          <t>HTL</t>
        </is>
      </c>
      <c r="J1886">
        <f>_xlfn.XLOOKUP(I1886,AS:AS,AU:AU)</f>
        <v/>
      </c>
      <c r="K1886" t="inlineStr">
        <is>
          <t>EUR</t>
        </is>
      </c>
      <c r="L1886" s="238" t="n">
        <v>1686</v>
      </c>
      <c r="M1886">
        <f>L1886*_xlfn.XLOOKUP(K1886,AM:AM,AN:AN)</f>
        <v/>
      </c>
      <c r="N1886">
        <f>L1886*_xlfn.XLOOKUP(K1886,AM:AM,AO:AO)</f>
        <v/>
      </c>
      <c r="O1886" s="238" t="n">
        <v>138.94</v>
      </c>
      <c r="P1886">
        <f>O1886*_xlfn.XLOOKUP(K1886,AM:AM,AN:AN)</f>
        <v/>
      </c>
      <c r="Q1886">
        <f>O1886*_xlfn.XLOOKUP(K1886,AM:AM,AO:AO)</f>
        <v/>
      </c>
      <c r="R1886">
        <f>_xlfn.XLOOKUP(E1886,AF:AF,AG:AG)</f>
        <v/>
      </c>
      <c r="S1886">
        <f>_xlfn.XLOOKUP(E1886,AF:AF,AI:AI)</f>
        <v/>
      </c>
      <c r="T1886">
        <f>WEEKNUM(G1886)</f>
        <v/>
      </c>
      <c r="U1886">
        <f>YEAR(G1886)</f>
        <v/>
      </c>
      <c r="V1886" s="117">
        <f>IFERROR(Q1886/N1886,"0")</f>
        <v/>
      </c>
    </row>
    <row r="1887">
      <c r="A1887">
        <f>_xlfn.XLOOKUP(D1887,BN:BN,BO:BO)</f>
        <v/>
      </c>
      <c r="B1887" t="inlineStr">
        <is>
          <t>LLC</t>
        </is>
      </c>
      <c r="C1887" t="n">
        <v>251</v>
      </c>
      <c r="D1887">
        <f>_xlfn.XLOOKUP(C1887,BH:BH,BI:BI)</f>
        <v/>
      </c>
      <c r="E1887" t="n">
        <v>27256</v>
      </c>
      <c r="F1887" t="inlineStr">
        <is>
          <t>Hilton Molino Stucky Venice</t>
        </is>
      </c>
      <c r="G1887" s="234" t="n">
        <v>45798</v>
      </c>
      <c r="H1887" s="234" t="n">
        <v>45802</v>
      </c>
      <c r="I1887" t="inlineStr">
        <is>
          <t>HTL</t>
        </is>
      </c>
      <c r="J1887">
        <f>_xlfn.XLOOKUP(I1887,AS:AS,AU:AU)</f>
        <v/>
      </c>
      <c r="K1887" t="inlineStr">
        <is>
          <t>EUR</t>
        </is>
      </c>
      <c r="L1887" s="238" t="n">
        <v>2462.52</v>
      </c>
      <c r="M1887">
        <f>L1887*_xlfn.XLOOKUP(K1887,AM:AM,AN:AN)</f>
        <v/>
      </c>
      <c r="N1887">
        <f>L1887*_xlfn.XLOOKUP(K1887,AM:AM,AO:AO)</f>
        <v/>
      </c>
      <c r="O1887" s="238" t="n">
        <v>147.56</v>
      </c>
      <c r="P1887">
        <f>O1887*_xlfn.XLOOKUP(K1887,AM:AM,AN:AN)</f>
        <v/>
      </c>
      <c r="Q1887">
        <f>O1887*_xlfn.XLOOKUP(K1887,AM:AM,AO:AO)</f>
        <v/>
      </c>
      <c r="R1887">
        <f>_xlfn.XLOOKUP(E1887,AF:AF,AG:AG)</f>
        <v/>
      </c>
      <c r="S1887">
        <f>_xlfn.XLOOKUP(E1887,AF:AF,AI:AI)</f>
        <v/>
      </c>
      <c r="T1887">
        <f>WEEKNUM(G1887)</f>
        <v/>
      </c>
      <c r="U1887">
        <f>YEAR(G1887)</f>
        <v/>
      </c>
      <c r="V1887" s="117">
        <f>IFERROR(Q1887/N1887,"0")</f>
        <v/>
      </c>
    </row>
    <row r="1888">
      <c r="A1888">
        <f>_xlfn.XLOOKUP(D1888,BN:BN,BO:BO)</f>
        <v/>
      </c>
      <c r="B1888" t="inlineStr">
        <is>
          <t>LLC</t>
        </is>
      </c>
      <c r="C1888" t="n">
        <v>252</v>
      </c>
      <c r="D1888">
        <f>_xlfn.XLOOKUP(C1888,BH:BH,BI:BI)</f>
        <v/>
      </c>
      <c r="E1888" t="n">
        <v>25906</v>
      </c>
      <c r="F1888" t="inlineStr">
        <is>
          <t>HAKONE HATSUHANA 18-19 MAY</t>
        </is>
      </c>
      <c r="G1888" s="234" t="n">
        <v>45795</v>
      </c>
      <c r="H1888" s="234" t="n">
        <v>45796</v>
      </c>
      <c r="I1888" t="inlineStr">
        <is>
          <t>HTL</t>
        </is>
      </c>
      <c r="J1888">
        <f>_xlfn.XLOOKUP(I1888,AS:AS,AU:AU)</f>
        <v/>
      </c>
      <c r="K1888" t="inlineStr">
        <is>
          <t>USD</t>
        </is>
      </c>
      <c r="L1888" s="238" t="n">
        <v>1124</v>
      </c>
      <c r="M1888">
        <f>L1888*_xlfn.XLOOKUP(K1888,AM:AM,AN:AN)</f>
        <v/>
      </c>
      <c r="N1888">
        <f>L1888*_xlfn.XLOOKUP(K1888,AM:AM,AO:AO)</f>
        <v/>
      </c>
      <c r="O1888" s="238" t="n">
        <v>110.09</v>
      </c>
      <c r="P1888">
        <f>O1888*_xlfn.XLOOKUP(K1888,AM:AM,AN:AN)</f>
        <v/>
      </c>
      <c r="Q1888">
        <f>O1888*_xlfn.XLOOKUP(K1888,AM:AM,AO:AO)</f>
        <v/>
      </c>
      <c r="R1888">
        <f>_xlfn.XLOOKUP(E1888,AF:AF,AG:AG)</f>
        <v/>
      </c>
      <c r="S1888">
        <f>_xlfn.XLOOKUP(E1888,AF:AF,AI:AI)</f>
        <v/>
      </c>
      <c r="T1888">
        <f>WEEKNUM(G1888)</f>
        <v/>
      </c>
      <c r="U1888">
        <f>YEAR(G1888)</f>
        <v/>
      </c>
      <c r="V1888" s="117">
        <f>IFERROR(Q1888/N1888,"0")</f>
        <v/>
      </c>
    </row>
    <row r="1889">
      <c r="A1889">
        <f>_xlfn.XLOOKUP(D1889,BN:BN,BO:BO)</f>
        <v/>
      </c>
      <c r="B1889" t="inlineStr">
        <is>
          <t>LLC</t>
        </is>
      </c>
      <c r="C1889" t="n">
        <v>252</v>
      </c>
      <c r="D1889">
        <f>_xlfn.XLOOKUP(C1889,BH:BH,BI:BI)</f>
        <v/>
      </c>
      <c r="E1889" t="n">
        <v>27261</v>
      </c>
      <c r="F1889" t="inlineStr">
        <is>
          <t>ACE HOTEL KYOTO - 15-18 MAY</t>
        </is>
      </c>
      <c r="G1889" s="234" t="n">
        <v>45792</v>
      </c>
      <c r="H1889" s="234" t="n">
        <v>45795</v>
      </c>
      <c r="I1889" t="inlineStr">
        <is>
          <t>HTL</t>
        </is>
      </c>
      <c r="J1889">
        <f>_xlfn.XLOOKUP(I1889,AS:AS,AU:AU)</f>
        <v/>
      </c>
      <c r="K1889" t="inlineStr">
        <is>
          <t>USD</t>
        </is>
      </c>
      <c r="L1889" s="238" t="n">
        <v>1848.82</v>
      </c>
      <c r="M1889">
        <f>L1889*_xlfn.XLOOKUP(K1889,AM:AM,AN:AN)</f>
        <v/>
      </c>
      <c r="N1889">
        <f>L1889*_xlfn.XLOOKUP(K1889,AM:AM,AO:AO)</f>
        <v/>
      </c>
      <c r="O1889" s="238" t="n">
        <v>133.92</v>
      </c>
      <c r="P1889">
        <f>O1889*_xlfn.XLOOKUP(K1889,AM:AM,AN:AN)</f>
        <v/>
      </c>
      <c r="Q1889">
        <f>O1889*_xlfn.XLOOKUP(K1889,AM:AM,AO:AO)</f>
        <v/>
      </c>
      <c r="R1889">
        <f>_xlfn.XLOOKUP(E1889,AF:AF,AG:AG)</f>
        <v/>
      </c>
      <c r="S1889">
        <f>_xlfn.XLOOKUP(E1889,AF:AF,AI:AI)</f>
        <v/>
      </c>
      <c r="T1889">
        <f>WEEKNUM(G1889)</f>
        <v/>
      </c>
      <c r="U1889">
        <f>YEAR(G1889)</f>
        <v/>
      </c>
      <c r="V1889" s="117">
        <f>IFERROR(Q1889/N1889,"0")</f>
        <v/>
      </c>
    </row>
    <row r="1890">
      <c r="A1890">
        <f>_xlfn.XLOOKUP(D1890,BN:BN,BO:BO)</f>
        <v/>
      </c>
      <c r="B1890" t="inlineStr">
        <is>
          <t>LLC</t>
        </is>
      </c>
      <c r="C1890" t="n">
        <v>252</v>
      </c>
      <c r="D1890">
        <f>_xlfn.XLOOKUP(C1890,BH:BH,BI:BI)</f>
        <v/>
      </c>
      <c r="E1890" t="n">
        <v>24989</v>
      </c>
      <c r="F1890" t="inlineStr">
        <is>
          <t>HYATT 13-15 MAY</t>
        </is>
      </c>
      <c r="G1890" s="234" t="n">
        <v>45790</v>
      </c>
      <c r="H1890" s="234" t="n">
        <v>45792</v>
      </c>
      <c r="I1890" t="inlineStr">
        <is>
          <t>HTL</t>
        </is>
      </c>
      <c r="J1890">
        <f>_xlfn.XLOOKUP(I1890,AS:AS,AU:AU)</f>
        <v/>
      </c>
      <c r="K1890" t="inlineStr">
        <is>
          <t>USD</t>
        </is>
      </c>
      <c r="L1890" s="238" t="n">
        <v>443.94</v>
      </c>
      <c r="M1890">
        <f>L1890*_xlfn.XLOOKUP(K1890,AM:AM,AN:AN)</f>
        <v/>
      </c>
      <c r="N1890">
        <f>L1890*_xlfn.XLOOKUP(K1890,AM:AM,AO:AO)</f>
        <v/>
      </c>
      <c r="O1890" s="238" t="n">
        <v>31.81</v>
      </c>
      <c r="P1890">
        <f>O1890*_xlfn.XLOOKUP(K1890,AM:AM,AN:AN)</f>
        <v/>
      </c>
      <c r="Q1890">
        <f>O1890*_xlfn.XLOOKUP(K1890,AM:AM,AO:AO)</f>
        <v/>
      </c>
      <c r="R1890">
        <f>_xlfn.XLOOKUP(E1890,AF:AF,AG:AG)</f>
        <v/>
      </c>
      <c r="S1890">
        <f>_xlfn.XLOOKUP(E1890,AF:AF,AI:AI)</f>
        <v/>
      </c>
      <c r="T1890">
        <f>WEEKNUM(G1890)</f>
        <v/>
      </c>
      <c r="U1890">
        <f>YEAR(G1890)</f>
        <v/>
      </c>
      <c r="V1890" s="117">
        <f>IFERROR(Q1890/N1890,"0")</f>
        <v/>
      </c>
    </row>
    <row r="1891">
      <c r="A1891">
        <f>_xlfn.XLOOKUP(D1891,BN:BN,BO:BO)</f>
        <v/>
      </c>
      <c r="B1891" t="inlineStr">
        <is>
          <t>LLC</t>
        </is>
      </c>
      <c r="C1891" t="n">
        <v>252</v>
      </c>
      <c r="D1891">
        <f>_xlfn.XLOOKUP(C1891,BH:BH,BI:BI)</f>
        <v/>
      </c>
      <c r="E1891" t="n">
        <v>27265</v>
      </c>
      <c r="F1891" t="inlineStr">
        <is>
          <t>THE CELESTINE GINZA 10-13 MAY</t>
        </is>
      </c>
      <c r="G1891" s="234" t="n">
        <v>45787</v>
      </c>
      <c r="H1891" s="234" t="n">
        <v>45790</v>
      </c>
      <c r="I1891" t="inlineStr">
        <is>
          <t>HTL</t>
        </is>
      </c>
      <c r="J1891">
        <f>_xlfn.XLOOKUP(I1891,AS:AS,AU:AU)</f>
        <v/>
      </c>
      <c r="K1891" t="inlineStr">
        <is>
          <t>USD</t>
        </is>
      </c>
      <c r="L1891" s="238" t="n">
        <v>1384.53</v>
      </c>
      <c r="M1891">
        <f>L1891*_xlfn.XLOOKUP(K1891,AM:AM,AN:AN)</f>
        <v/>
      </c>
      <c r="N1891">
        <f>L1891*_xlfn.XLOOKUP(K1891,AM:AM,AO:AO)</f>
        <v/>
      </c>
      <c r="O1891" s="238" t="n">
        <v>112.1</v>
      </c>
      <c r="P1891">
        <f>O1891*_xlfn.XLOOKUP(K1891,AM:AM,AN:AN)</f>
        <v/>
      </c>
      <c r="Q1891">
        <f>O1891*_xlfn.XLOOKUP(K1891,AM:AM,AO:AO)</f>
        <v/>
      </c>
      <c r="R1891">
        <f>_xlfn.XLOOKUP(E1891,AF:AF,AG:AG)</f>
        <v/>
      </c>
      <c r="S1891">
        <f>_xlfn.XLOOKUP(E1891,AF:AF,AI:AI)</f>
        <v/>
      </c>
      <c r="T1891">
        <f>WEEKNUM(G1891)</f>
        <v/>
      </c>
      <c r="U1891">
        <f>YEAR(G1891)</f>
        <v/>
      </c>
      <c r="V1891" s="117">
        <f>IFERROR(Q1891/N1891,"0")</f>
        <v/>
      </c>
    </row>
    <row r="1892">
      <c r="A1892">
        <f>_xlfn.XLOOKUP(D1892,BN:BN,BO:BO)</f>
        <v/>
      </c>
      <c r="B1892" t="inlineStr">
        <is>
          <t>LLC</t>
        </is>
      </c>
      <c r="C1892" t="n">
        <v>252</v>
      </c>
      <c r="D1892">
        <f>_xlfn.XLOOKUP(C1892,BH:BH,BI:BI)</f>
        <v/>
      </c>
      <c r="E1892" t="n">
        <v>27265</v>
      </c>
      <c r="F1892" t="inlineStr">
        <is>
          <t>THE CELESTINE GINZA 19-20 MAY</t>
        </is>
      </c>
      <c r="G1892" s="234" t="n">
        <v>45796</v>
      </c>
      <c r="H1892" s="234" t="n">
        <v>45797</v>
      </c>
      <c r="I1892" t="inlineStr">
        <is>
          <t>HTL</t>
        </is>
      </c>
      <c r="J1892">
        <f>_xlfn.XLOOKUP(I1892,AS:AS,AU:AU)</f>
        <v/>
      </c>
      <c r="K1892" t="inlineStr">
        <is>
          <t>USD</t>
        </is>
      </c>
      <c r="L1892" s="238" t="n">
        <v>458.29</v>
      </c>
      <c r="M1892">
        <f>L1892*_xlfn.XLOOKUP(K1892,AM:AM,AN:AN)</f>
        <v/>
      </c>
      <c r="N1892">
        <f>L1892*_xlfn.XLOOKUP(K1892,AM:AM,AO:AO)</f>
        <v/>
      </c>
      <c r="O1892" s="238" t="n">
        <v>37.1</v>
      </c>
      <c r="P1892">
        <f>O1892*_xlfn.XLOOKUP(K1892,AM:AM,AN:AN)</f>
        <v/>
      </c>
      <c r="Q1892">
        <f>O1892*_xlfn.XLOOKUP(K1892,AM:AM,AO:AO)</f>
        <v/>
      </c>
      <c r="R1892">
        <f>_xlfn.XLOOKUP(E1892,AF:AF,AG:AG)</f>
        <v/>
      </c>
      <c r="S1892">
        <f>_xlfn.XLOOKUP(E1892,AF:AF,AI:AI)</f>
        <v/>
      </c>
      <c r="T1892">
        <f>WEEKNUM(G1892)</f>
        <v/>
      </c>
      <c r="U1892">
        <f>YEAR(G1892)</f>
        <v/>
      </c>
      <c r="V1892" s="117">
        <f>IFERROR(Q1892/N1892,"0")</f>
        <v/>
      </c>
    </row>
    <row r="1893">
      <c r="A1893">
        <f>_xlfn.XLOOKUP(D1893,BN:BN,BO:BO)</f>
        <v/>
      </c>
      <c r="B1893" t="inlineStr">
        <is>
          <t>LLC</t>
        </is>
      </c>
      <c r="C1893" t="n">
        <v>252</v>
      </c>
      <c r="D1893">
        <f>_xlfn.XLOOKUP(C1893,BH:BH,BI:BI)</f>
        <v/>
      </c>
      <c r="E1893" t="n">
        <v>26428</v>
      </c>
      <c r="F1893" t="inlineStr">
        <is>
          <t>TRENES MEXICO KANKO</t>
        </is>
      </c>
      <c r="G1893" s="234" t="n">
        <v>45790</v>
      </c>
      <c r="H1893" s="234" t="n">
        <v>45796</v>
      </c>
      <c r="I1893" t="inlineStr">
        <is>
          <t>TRN</t>
        </is>
      </c>
      <c r="J1893">
        <f>_xlfn.XLOOKUP(I1893,AS:AS,AU:AU)</f>
        <v/>
      </c>
      <c r="K1893" t="inlineStr">
        <is>
          <t>USD</t>
        </is>
      </c>
      <c r="L1893" s="238" t="n">
        <v>1210</v>
      </c>
      <c r="M1893">
        <f>L1893*_xlfn.XLOOKUP(K1893,AM:AM,AN:AN)</f>
        <v/>
      </c>
      <c r="N1893">
        <f>L1893*_xlfn.XLOOKUP(K1893,AM:AM,AO:AO)</f>
        <v/>
      </c>
      <c r="O1893" s="238" t="n">
        <v>0</v>
      </c>
      <c r="P1893">
        <f>O1893*_xlfn.XLOOKUP(K1893,AM:AM,AN:AN)</f>
        <v/>
      </c>
      <c r="Q1893">
        <f>O1893*_xlfn.XLOOKUP(K1893,AM:AM,AO:AO)</f>
        <v/>
      </c>
      <c r="R1893">
        <f>_xlfn.XLOOKUP(E1893,AF:AF,AG:AG)</f>
        <v/>
      </c>
      <c r="S1893">
        <f>_xlfn.XLOOKUP(E1893,AF:AF,AI:AI)</f>
        <v/>
      </c>
      <c r="T1893">
        <f>WEEKNUM(G1893)</f>
        <v/>
      </c>
      <c r="U1893">
        <f>YEAR(G1893)</f>
        <v/>
      </c>
      <c r="V1893" s="117">
        <f>IFERROR(Q1893/N1893,"0")</f>
        <v/>
      </c>
    </row>
    <row r="1894">
      <c r="A1894">
        <f>_xlfn.XLOOKUP(D1894,BN:BN,BO:BO)</f>
        <v/>
      </c>
      <c r="B1894" t="inlineStr">
        <is>
          <t>LLC</t>
        </is>
      </c>
      <c r="C1894" t="n">
        <v>252</v>
      </c>
      <c r="D1894">
        <f>_xlfn.XLOOKUP(C1894,BH:BH,BI:BI)</f>
        <v/>
      </c>
      <c r="E1894" t="n">
        <v>0</v>
      </c>
      <c r="F1894" t="inlineStr">
        <is>
          <t>AJUSTE</t>
        </is>
      </c>
      <c r="G1894" s="234" t="n">
        <v>45787</v>
      </c>
      <c r="H1894" s="234" t="n">
        <v>45797</v>
      </c>
      <c r="I1894" t="inlineStr">
        <is>
          <t>HPS</t>
        </is>
      </c>
      <c r="J1894">
        <f>_xlfn.XLOOKUP(I1894,AS:AS,AU:AU)</f>
        <v/>
      </c>
      <c r="K1894" t="inlineStr">
        <is>
          <t>USD</t>
        </is>
      </c>
      <c r="L1894" s="238" t="n">
        <v>5</v>
      </c>
      <c r="M1894">
        <f>L1894*_xlfn.XLOOKUP(K1894,AM:AM,AN:AN)</f>
        <v/>
      </c>
      <c r="N1894">
        <f>L1894*_xlfn.XLOOKUP(K1894,AM:AM,AO:AO)</f>
        <v/>
      </c>
      <c r="O1894" s="238" t="n">
        <v>5</v>
      </c>
      <c r="P1894">
        <f>O1894*_xlfn.XLOOKUP(K1894,AM:AM,AN:AN)</f>
        <v/>
      </c>
      <c r="Q1894">
        <f>O1894*_xlfn.XLOOKUP(K1894,AM:AM,AO:AO)</f>
        <v/>
      </c>
      <c r="R1894">
        <f>_xlfn.XLOOKUP(E1894,AF:AF,AG:AG)</f>
        <v/>
      </c>
      <c r="S1894">
        <f>_xlfn.XLOOKUP(E1894,AF:AF,AI:AI)</f>
        <v/>
      </c>
      <c r="T1894">
        <f>WEEKNUM(G1894)</f>
        <v/>
      </c>
      <c r="U1894">
        <f>YEAR(G1894)</f>
        <v/>
      </c>
      <c r="V1894" s="117">
        <f>IFERROR(Q1894/N1894,"0")</f>
        <v/>
      </c>
    </row>
    <row r="1895">
      <c r="A1895">
        <f>_xlfn.XLOOKUP(D1895,BN:BN,BO:BO)</f>
        <v/>
      </c>
      <c r="B1895" t="inlineStr">
        <is>
          <t>LLC</t>
        </is>
      </c>
      <c r="C1895" t="n">
        <v>253</v>
      </c>
      <c r="D1895">
        <f>_xlfn.XLOOKUP(C1895,BH:BH,BI:BI)</f>
        <v/>
      </c>
      <c r="E1895" t="n">
        <v>24991</v>
      </c>
      <c r="F1895" t="inlineStr">
        <is>
          <t>HOTEL SANDERS KOBEN</t>
        </is>
      </c>
      <c r="G1895" s="234" t="n">
        <v>45766</v>
      </c>
      <c r="H1895" s="234" t="n">
        <v>45768</v>
      </c>
      <c r="I1895" t="inlineStr">
        <is>
          <t>HTL</t>
        </is>
      </c>
      <c r="J1895">
        <f>_xlfn.XLOOKUP(I1895,AS:AS,AU:AU)</f>
        <v/>
      </c>
      <c r="K1895" t="inlineStr">
        <is>
          <t>USD</t>
        </is>
      </c>
      <c r="L1895" s="238" t="n">
        <v>733.5</v>
      </c>
      <c r="M1895">
        <f>L1895*_xlfn.XLOOKUP(K1895,AM:AM,AN:AN)</f>
        <v/>
      </c>
      <c r="N1895">
        <f>L1895*_xlfn.XLOOKUP(K1895,AM:AM,AO:AO)</f>
        <v/>
      </c>
      <c r="O1895" s="238" t="n">
        <v>55.13</v>
      </c>
      <c r="P1895">
        <f>O1895*_xlfn.XLOOKUP(K1895,AM:AM,AN:AN)</f>
        <v/>
      </c>
      <c r="Q1895">
        <f>O1895*_xlfn.XLOOKUP(K1895,AM:AM,AO:AO)</f>
        <v/>
      </c>
      <c r="R1895">
        <f>_xlfn.XLOOKUP(E1895,AF:AF,AG:AG)</f>
        <v/>
      </c>
      <c r="S1895">
        <f>_xlfn.XLOOKUP(E1895,AF:AF,AI:AI)</f>
        <v/>
      </c>
      <c r="T1895">
        <f>WEEKNUM(G1895)</f>
        <v/>
      </c>
      <c r="U1895">
        <f>YEAR(G1895)</f>
        <v/>
      </c>
      <c r="V1895" s="117">
        <f>IFERROR(Q1895/N1895,"0")</f>
        <v/>
      </c>
    </row>
    <row r="1896">
      <c r="A1896">
        <f>_xlfn.XLOOKUP(D1896,BN:BN,BO:BO)</f>
        <v/>
      </c>
      <c r="B1896" t="inlineStr">
        <is>
          <t>LLC</t>
        </is>
      </c>
      <c r="C1896" t="n">
        <v>254</v>
      </c>
      <c r="D1896">
        <f>_xlfn.XLOOKUP(C1896,BH:BH,BI:BI)</f>
        <v/>
      </c>
      <c r="E1896" t="n">
        <v>23590</v>
      </c>
      <c r="F1896" t="inlineStr">
        <is>
          <t>Vuelo MEX-ORD-MEX Arturo Kam</t>
        </is>
      </c>
      <c r="G1896" s="234" t="n">
        <v>45759</v>
      </c>
      <c r="H1896" s="234" t="n">
        <v>45768</v>
      </c>
      <c r="I1896" t="inlineStr">
        <is>
          <t>VLO</t>
        </is>
      </c>
      <c r="J1896">
        <f>_xlfn.XLOOKUP(I1896,AS:AS,AU:AU)</f>
        <v/>
      </c>
      <c r="K1896" t="inlineStr">
        <is>
          <t>USD</t>
        </is>
      </c>
      <c r="L1896" s="238" t="n">
        <v>2348.66</v>
      </c>
      <c r="M1896">
        <f>L1896*_xlfn.XLOOKUP(K1896,AM:AM,AN:AN)</f>
        <v/>
      </c>
      <c r="N1896">
        <f>L1896*_xlfn.XLOOKUP(K1896,AM:AM,AO:AO)</f>
        <v/>
      </c>
      <c r="O1896" s="238" t="n">
        <v>41.46</v>
      </c>
      <c r="P1896">
        <f>O1896*_xlfn.XLOOKUP(K1896,AM:AM,AN:AN)</f>
        <v/>
      </c>
      <c r="Q1896">
        <f>O1896*_xlfn.XLOOKUP(K1896,AM:AM,AO:AO)</f>
        <v/>
      </c>
      <c r="R1896">
        <f>_xlfn.XLOOKUP(E1896,AF:AF,AG:AG)</f>
        <v/>
      </c>
      <c r="S1896">
        <f>_xlfn.XLOOKUP(E1896,AF:AF,AI:AI)</f>
        <v/>
      </c>
      <c r="T1896">
        <f>WEEKNUM(G1896)</f>
        <v/>
      </c>
      <c r="U1896">
        <f>YEAR(G1896)</f>
        <v/>
      </c>
      <c r="V1896" s="117">
        <f>IFERROR(Q1896/N1896,"0")</f>
        <v/>
      </c>
    </row>
    <row r="1897">
      <c r="A1897">
        <f>_xlfn.XLOOKUP(D1897,BN:BN,BO:BO)</f>
        <v/>
      </c>
      <c r="B1897" t="inlineStr">
        <is>
          <t>LLC</t>
        </is>
      </c>
      <c r="C1897" t="n">
        <v>254</v>
      </c>
      <c r="D1897">
        <f>_xlfn.XLOOKUP(C1897,BH:BH,BI:BI)</f>
        <v/>
      </c>
      <c r="E1897" t="n">
        <v>23590</v>
      </c>
      <c r="F1897" t="inlineStr">
        <is>
          <t>Vuelo MEX-ORD-MEX Arturo Kam</t>
        </is>
      </c>
      <c r="G1897" s="234" t="n">
        <v>45759</v>
      </c>
      <c r="H1897" s="234" t="n">
        <v>45768</v>
      </c>
      <c r="I1897" t="inlineStr">
        <is>
          <t>VLO</t>
        </is>
      </c>
      <c r="J1897">
        <f>_xlfn.XLOOKUP(I1897,AS:AS,AU:AU)</f>
        <v/>
      </c>
      <c r="K1897" t="inlineStr">
        <is>
          <t>USD</t>
        </is>
      </c>
      <c r="L1897" s="238" t="n">
        <v>2348.66</v>
      </c>
      <c r="M1897">
        <f>L1897*_xlfn.XLOOKUP(K1897,AM:AM,AN:AN)</f>
        <v/>
      </c>
      <c r="N1897">
        <f>L1897*_xlfn.XLOOKUP(K1897,AM:AM,AO:AO)</f>
        <v/>
      </c>
      <c r="O1897" s="238" t="n">
        <v>41.46</v>
      </c>
      <c r="P1897">
        <f>O1897*_xlfn.XLOOKUP(K1897,AM:AM,AN:AN)</f>
        <v/>
      </c>
      <c r="Q1897">
        <f>O1897*_xlfn.XLOOKUP(K1897,AM:AM,AO:AO)</f>
        <v/>
      </c>
      <c r="R1897">
        <f>_xlfn.XLOOKUP(E1897,AF:AF,AG:AG)</f>
        <v/>
      </c>
      <c r="S1897">
        <f>_xlfn.XLOOKUP(E1897,AF:AF,AI:AI)</f>
        <v/>
      </c>
      <c r="T1897">
        <f>WEEKNUM(G1897)</f>
        <v/>
      </c>
      <c r="U1897">
        <f>YEAR(G1897)</f>
        <v/>
      </c>
      <c r="V1897" s="117">
        <f>IFERROR(Q1897/N1897,"0")</f>
        <v/>
      </c>
    </row>
    <row r="1898">
      <c r="A1898">
        <f>_xlfn.XLOOKUP(D1898,BN:BN,BO:BO)</f>
        <v/>
      </c>
      <c r="B1898" t="inlineStr">
        <is>
          <t>LLC</t>
        </is>
      </c>
      <c r="C1898" t="n">
        <v>254</v>
      </c>
      <c r="D1898">
        <f>_xlfn.XLOOKUP(C1898,BH:BH,BI:BI)</f>
        <v/>
      </c>
      <c r="E1898" t="n">
        <v>25049</v>
      </c>
      <c r="F1898" t="inlineStr">
        <is>
          <t>Pago de servicios con proveedor en Islandia</t>
        </is>
      </c>
      <c r="G1898" s="234" t="n">
        <v>45759</v>
      </c>
      <c r="H1898" s="234" t="n">
        <v>45768</v>
      </c>
      <c r="I1898" t="inlineStr">
        <is>
          <t>ATR</t>
        </is>
      </c>
      <c r="J1898">
        <f>_xlfn.XLOOKUP(I1898,AS:AS,AU:AU)</f>
        <v/>
      </c>
      <c r="K1898" t="inlineStr">
        <is>
          <t>USD</t>
        </is>
      </c>
      <c r="L1898" s="238" t="n">
        <v>4000</v>
      </c>
      <c r="M1898">
        <f>L1898*_xlfn.XLOOKUP(K1898,AM:AM,AN:AN)</f>
        <v/>
      </c>
      <c r="N1898">
        <f>L1898*_xlfn.XLOOKUP(K1898,AM:AM,AO:AO)</f>
        <v/>
      </c>
      <c r="O1898" s="238" t="n">
        <v>0</v>
      </c>
      <c r="P1898">
        <f>O1898*_xlfn.XLOOKUP(K1898,AM:AM,AN:AN)</f>
        <v/>
      </c>
      <c r="Q1898">
        <f>O1898*_xlfn.XLOOKUP(K1898,AM:AM,AO:AO)</f>
        <v/>
      </c>
      <c r="R1898">
        <f>_xlfn.XLOOKUP(E1898,AF:AF,AG:AG)</f>
        <v/>
      </c>
      <c r="S1898">
        <f>_xlfn.XLOOKUP(E1898,AF:AF,AI:AI)</f>
        <v/>
      </c>
      <c r="T1898">
        <f>WEEKNUM(G1898)</f>
        <v/>
      </c>
      <c r="U1898">
        <f>YEAR(G1898)</f>
        <v/>
      </c>
      <c r="V1898" s="117">
        <f>IFERROR(Q1898/N1898,"0")</f>
        <v/>
      </c>
    </row>
    <row r="1899">
      <c r="A1899">
        <f>_xlfn.XLOOKUP(D1899,BN:BN,BO:BO)</f>
        <v/>
      </c>
      <c r="B1899" t="inlineStr">
        <is>
          <t>LLC</t>
        </is>
      </c>
      <c r="C1899" t="n">
        <v>254</v>
      </c>
      <c r="D1899">
        <f>_xlfn.XLOOKUP(C1899,BH:BH,BI:BI)</f>
        <v/>
      </c>
      <c r="E1899" t="n">
        <v>25049</v>
      </c>
      <c r="F1899" t="inlineStr">
        <is>
          <t>Pago de servicios con proveedor en Islandia</t>
        </is>
      </c>
      <c r="G1899" s="234" t="n">
        <v>45759</v>
      </c>
      <c r="H1899" s="234" t="n">
        <v>45768</v>
      </c>
      <c r="I1899" t="inlineStr">
        <is>
          <t>ATR</t>
        </is>
      </c>
      <c r="J1899">
        <f>_xlfn.XLOOKUP(I1899,AS:AS,AU:AU)</f>
        <v/>
      </c>
      <c r="K1899" t="inlineStr">
        <is>
          <t>USD</t>
        </is>
      </c>
      <c r="L1899" s="238" t="n">
        <v>22820</v>
      </c>
      <c r="M1899">
        <f>L1899*_xlfn.XLOOKUP(K1899,AM:AM,AN:AN)</f>
        <v/>
      </c>
      <c r="N1899">
        <f>L1899*_xlfn.XLOOKUP(K1899,AM:AM,AO:AO)</f>
        <v/>
      </c>
      <c r="O1899" s="238" t="n">
        <v>0</v>
      </c>
      <c r="P1899">
        <f>O1899*_xlfn.XLOOKUP(K1899,AM:AM,AN:AN)</f>
        <v/>
      </c>
      <c r="Q1899">
        <f>O1899*_xlfn.XLOOKUP(K1899,AM:AM,AO:AO)</f>
        <v/>
      </c>
      <c r="R1899">
        <f>_xlfn.XLOOKUP(E1899,AF:AF,AG:AG)</f>
        <v/>
      </c>
      <c r="S1899">
        <f>_xlfn.XLOOKUP(E1899,AF:AF,AI:AI)</f>
        <v/>
      </c>
      <c r="T1899">
        <f>WEEKNUM(G1899)</f>
        <v/>
      </c>
      <c r="U1899">
        <f>YEAR(G1899)</f>
        <v/>
      </c>
      <c r="V1899" s="117">
        <f>IFERROR(Q1899/N1899,"0")</f>
        <v/>
      </c>
    </row>
    <row r="1900">
      <c r="A1900">
        <f>_xlfn.XLOOKUP(D1900,BN:BN,BO:BO)</f>
        <v/>
      </c>
      <c r="B1900" t="inlineStr">
        <is>
          <t>LLC</t>
        </is>
      </c>
      <c r="C1900" t="n">
        <v>254</v>
      </c>
      <c r="D1900">
        <f>_xlfn.XLOOKUP(C1900,BH:BH,BI:BI)</f>
        <v/>
      </c>
      <c r="E1900" t="n">
        <v>24972</v>
      </c>
      <c r="F1900" t="inlineStr">
        <is>
          <t>Hospedaje en Graduate Princeton</t>
        </is>
      </c>
      <c r="G1900" s="234" t="n">
        <v>45759</v>
      </c>
      <c r="H1900" s="234" t="n">
        <v>45768</v>
      </c>
      <c r="I1900" t="inlineStr">
        <is>
          <t>HTL</t>
        </is>
      </c>
      <c r="J1900">
        <f>_xlfn.XLOOKUP(I1900,AS:AS,AU:AU)</f>
        <v/>
      </c>
      <c r="K1900" t="inlineStr">
        <is>
          <t>USD</t>
        </is>
      </c>
      <c r="L1900" s="238" t="n">
        <v>289.84</v>
      </c>
      <c r="M1900">
        <f>L1900*_xlfn.XLOOKUP(K1900,AM:AM,AN:AN)</f>
        <v/>
      </c>
      <c r="N1900">
        <f>L1900*_xlfn.XLOOKUP(K1900,AM:AM,AO:AO)</f>
        <v/>
      </c>
      <c r="O1900" s="238" t="n">
        <v>116.96</v>
      </c>
      <c r="P1900">
        <f>O1900*_xlfn.XLOOKUP(K1900,AM:AM,AN:AN)</f>
        <v/>
      </c>
      <c r="Q1900">
        <f>O1900*_xlfn.XLOOKUP(K1900,AM:AM,AO:AO)</f>
        <v/>
      </c>
      <c r="R1900">
        <f>_xlfn.XLOOKUP(E1900,AF:AF,AG:AG)</f>
        <v/>
      </c>
      <c r="S1900">
        <f>_xlfn.XLOOKUP(E1900,AF:AF,AI:AI)</f>
        <v/>
      </c>
      <c r="T1900">
        <f>WEEKNUM(G1900)</f>
        <v/>
      </c>
      <c r="U1900">
        <f>YEAR(G1900)</f>
        <v/>
      </c>
      <c r="V1900" s="117">
        <f>IFERROR(Q1900/N1900,"0")</f>
        <v/>
      </c>
    </row>
    <row r="1901">
      <c r="A1901">
        <f>_xlfn.XLOOKUP(D1901,BN:BN,BO:BO)</f>
        <v/>
      </c>
      <c r="B1901" t="inlineStr">
        <is>
          <t>LLC</t>
        </is>
      </c>
      <c r="C1901" t="n">
        <v>254</v>
      </c>
      <c r="D1901">
        <f>_xlfn.XLOOKUP(C1901,BH:BH,BI:BI)</f>
        <v/>
      </c>
      <c r="E1901" t="n">
        <v>24972</v>
      </c>
      <c r="F1901" t="inlineStr">
        <is>
          <t>Hospedaje en Graduate Princeton</t>
        </is>
      </c>
      <c r="G1901" s="234" t="n">
        <v>45759</v>
      </c>
      <c r="H1901" s="234" t="n">
        <v>45768</v>
      </c>
      <c r="I1901" t="inlineStr">
        <is>
          <t>HTL</t>
        </is>
      </c>
      <c r="J1901">
        <f>_xlfn.XLOOKUP(I1901,AS:AS,AU:AU)</f>
        <v/>
      </c>
      <c r="K1901" t="inlineStr">
        <is>
          <t>USD</t>
        </is>
      </c>
      <c r="L1901" s="238" t="n">
        <v>1000</v>
      </c>
      <c r="M1901">
        <f>L1901*_xlfn.XLOOKUP(K1901,AM:AM,AN:AN)</f>
        <v/>
      </c>
      <c r="N1901">
        <f>L1901*_xlfn.XLOOKUP(K1901,AM:AM,AO:AO)</f>
        <v/>
      </c>
      <c r="O1901" s="238" t="n">
        <v>0</v>
      </c>
      <c r="P1901">
        <f>O1901*_xlfn.XLOOKUP(K1901,AM:AM,AN:AN)</f>
        <v/>
      </c>
      <c r="Q1901">
        <f>O1901*_xlfn.XLOOKUP(K1901,AM:AM,AO:AO)</f>
        <v/>
      </c>
      <c r="R1901">
        <f>_xlfn.XLOOKUP(E1901,AF:AF,AG:AG)</f>
        <v/>
      </c>
      <c r="S1901">
        <f>_xlfn.XLOOKUP(E1901,AF:AF,AI:AI)</f>
        <v/>
      </c>
      <c r="T1901">
        <f>WEEKNUM(G1901)</f>
        <v/>
      </c>
      <c r="U1901">
        <f>YEAR(G1901)</f>
        <v/>
      </c>
      <c r="V1901" s="117">
        <f>IFERROR(Q1901/N1901,"0")</f>
        <v/>
      </c>
    </row>
    <row r="1902">
      <c r="A1902">
        <f>_xlfn.XLOOKUP(D1902,BN:BN,BO:BO)</f>
        <v/>
      </c>
      <c r="B1902" t="inlineStr">
        <is>
          <t>LLC</t>
        </is>
      </c>
      <c r="C1902" t="n">
        <v>254</v>
      </c>
      <c r="D1902">
        <f>_xlfn.XLOOKUP(C1902,BH:BH,BI:BI)</f>
        <v/>
      </c>
      <c r="E1902" t="n">
        <v>24972</v>
      </c>
      <c r="F1902" t="inlineStr">
        <is>
          <t>Hospedaje en Princeton</t>
        </is>
      </c>
      <c r="G1902" s="234" t="n">
        <v>45759</v>
      </c>
      <c r="H1902" s="234" t="n">
        <v>45768</v>
      </c>
      <c r="I1902" t="inlineStr">
        <is>
          <t>HTL</t>
        </is>
      </c>
      <c r="J1902">
        <f>_xlfn.XLOOKUP(I1902,AS:AS,AU:AU)</f>
        <v/>
      </c>
      <c r="K1902" t="inlineStr">
        <is>
          <t>USD</t>
        </is>
      </c>
      <c r="L1902" s="238" t="n">
        <v>116.03</v>
      </c>
      <c r="M1902">
        <f>L1902*_xlfn.XLOOKUP(K1902,AM:AM,AN:AN)</f>
        <v/>
      </c>
      <c r="N1902">
        <f>L1902*_xlfn.XLOOKUP(K1902,AM:AM,AO:AO)</f>
        <v/>
      </c>
      <c r="O1902" s="238" t="n">
        <v>0</v>
      </c>
      <c r="P1902">
        <f>O1902*_xlfn.XLOOKUP(K1902,AM:AM,AN:AN)</f>
        <v/>
      </c>
      <c r="Q1902">
        <f>O1902*_xlfn.XLOOKUP(K1902,AM:AM,AO:AO)</f>
        <v/>
      </c>
      <c r="R1902">
        <f>_xlfn.XLOOKUP(E1902,AF:AF,AG:AG)</f>
        <v/>
      </c>
      <c r="S1902">
        <f>_xlfn.XLOOKUP(E1902,AF:AF,AI:AI)</f>
        <v/>
      </c>
      <c r="T1902">
        <f>WEEKNUM(G1902)</f>
        <v/>
      </c>
      <c r="U1902">
        <f>YEAR(G1902)</f>
        <v/>
      </c>
      <c r="V1902" s="117">
        <f>IFERROR(Q1902/N1902,"0")</f>
        <v/>
      </c>
    </row>
    <row r="1903">
      <c r="A1903">
        <f>_xlfn.XLOOKUP(D1903,BN:BN,BO:BO)</f>
        <v/>
      </c>
      <c r="B1903" t="inlineStr">
        <is>
          <t>LLC</t>
        </is>
      </c>
      <c r="C1903" t="n">
        <v>254</v>
      </c>
      <c r="D1903">
        <f>_xlfn.XLOOKUP(C1903,BH:BH,BI:BI)</f>
        <v/>
      </c>
      <c r="E1903" t="n">
        <v>27306</v>
      </c>
      <c r="F1903" t="inlineStr">
        <is>
          <t>Vuelo Chicago-Islandia-Chicago/Elias Kam</t>
        </is>
      </c>
      <c r="G1903" s="234" t="n">
        <v>45759</v>
      </c>
      <c r="H1903" s="234" t="n">
        <v>45768</v>
      </c>
      <c r="I1903" t="inlineStr">
        <is>
          <t>VLO</t>
        </is>
      </c>
      <c r="J1903">
        <f>_xlfn.XLOOKUP(I1903,AS:AS,AU:AU)</f>
        <v/>
      </c>
      <c r="K1903" t="inlineStr">
        <is>
          <t>USD</t>
        </is>
      </c>
      <c r="L1903" s="238" t="n">
        <v>2074.11</v>
      </c>
      <c r="M1903">
        <f>L1903*_xlfn.XLOOKUP(K1903,AM:AM,AN:AN)</f>
        <v/>
      </c>
      <c r="N1903">
        <f>L1903*_xlfn.XLOOKUP(K1903,AM:AM,AO:AO)</f>
        <v/>
      </c>
      <c r="O1903" s="238" t="n">
        <v>124.95</v>
      </c>
      <c r="P1903">
        <f>O1903*_xlfn.XLOOKUP(K1903,AM:AM,AN:AN)</f>
        <v/>
      </c>
      <c r="Q1903">
        <f>O1903*_xlfn.XLOOKUP(K1903,AM:AM,AO:AO)</f>
        <v/>
      </c>
      <c r="R1903">
        <f>_xlfn.XLOOKUP(E1903,AF:AF,AG:AG)</f>
        <v/>
      </c>
      <c r="S1903">
        <f>_xlfn.XLOOKUP(E1903,AF:AF,AI:AI)</f>
        <v/>
      </c>
      <c r="T1903">
        <f>WEEKNUM(G1903)</f>
        <v/>
      </c>
      <c r="U1903">
        <f>YEAR(G1903)</f>
        <v/>
      </c>
      <c r="V1903" s="117">
        <f>IFERROR(Q1903/N1903,"0")</f>
        <v/>
      </c>
    </row>
    <row r="1904">
      <c r="A1904">
        <f>_xlfn.XLOOKUP(D1904,BN:BN,BO:BO)</f>
        <v/>
      </c>
      <c r="B1904" t="inlineStr">
        <is>
          <t>LLC</t>
        </is>
      </c>
      <c r="C1904" t="n">
        <v>254</v>
      </c>
      <c r="D1904">
        <f>_xlfn.XLOOKUP(C1904,BH:BH,BI:BI)</f>
        <v/>
      </c>
      <c r="E1904" t="n">
        <v>27306</v>
      </c>
      <c r="F1904" t="inlineStr">
        <is>
          <t>Vuelo Chicago-Islandia-Chicago/Arturo Kam</t>
        </is>
      </c>
      <c r="G1904" s="234" t="n">
        <v>45759</v>
      </c>
      <c r="H1904" s="234" t="n">
        <v>45768</v>
      </c>
      <c r="I1904" t="inlineStr">
        <is>
          <t>VLO</t>
        </is>
      </c>
      <c r="J1904">
        <f>_xlfn.XLOOKUP(I1904,AS:AS,AU:AU)</f>
        <v/>
      </c>
      <c r="K1904" t="inlineStr">
        <is>
          <t>USD</t>
        </is>
      </c>
      <c r="L1904" s="238" t="n">
        <v>2074.11</v>
      </c>
      <c r="M1904">
        <f>L1904*_xlfn.XLOOKUP(K1904,AM:AM,AN:AN)</f>
        <v/>
      </c>
      <c r="N1904">
        <f>L1904*_xlfn.XLOOKUP(K1904,AM:AM,AO:AO)</f>
        <v/>
      </c>
      <c r="O1904" s="238" t="n">
        <v>124.95</v>
      </c>
      <c r="P1904">
        <f>O1904*_xlfn.XLOOKUP(K1904,AM:AM,AN:AN)</f>
        <v/>
      </c>
      <c r="Q1904">
        <f>O1904*_xlfn.XLOOKUP(K1904,AM:AM,AO:AO)</f>
        <v/>
      </c>
      <c r="R1904">
        <f>_xlfn.XLOOKUP(E1904,AF:AF,AG:AG)</f>
        <v/>
      </c>
      <c r="S1904">
        <f>_xlfn.XLOOKUP(E1904,AF:AF,AI:AI)</f>
        <v/>
      </c>
      <c r="T1904">
        <f>WEEKNUM(G1904)</f>
        <v/>
      </c>
      <c r="U1904">
        <f>YEAR(G1904)</f>
        <v/>
      </c>
      <c r="V1904" s="117">
        <f>IFERROR(Q1904/N1904,"0")</f>
        <v/>
      </c>
    </row>
    <row r="1905">
      <c r="A1905">
        <f>_xlfn.XLOOKUP(D1905,BN:BN,BO:BO)</f>
        <v/>
      </c>
      <c r="B1905" t="inlineStr">
        <is>
          <t>LLC</t>
        </is>
      </c>
      <c r="C1905" t="n">
        <v>254</v>
      </c>
      <c r="D1905">
        <f>_xlfn.XLOOKUP(C1905,BH:BH,BI:BI)</f>
        <v/>
      </c>
      <c r="E1905" t="n">
        <v>23590</v>
      </c>
      <c r="F1905" t="inlineStr">
        <is>
          <t>Vuelo MEX-ORD-EWR-MEX/Denise Dryjansky</t>
        </is>
      </c>
      <c r="G1905" s="234" t="n">
        <v>45759</v>
      </c>
      <c r="H1905" s="234" t="n">
        <v>45768</v>
      </c>
      <c r="I1905" t="inlineStr">
        <is>
          <t>VLO</t>
        </is>
      </c>
      <c r="J1905">
        <f>_xlfn.XLOOKUP(I1905,AS:AS,AU:AU)</f>
        <v/>
      </c>
      <c r="K1905" t="inlineStr">
        <is>
          <t>USD</t>
        </is>
      </c>
      <c r="L1905" s="238" t="n">
        <v>1175.56</v>
      </c>
      <c r="M1905">
        <f>L1905*_xlfn.XLOOKUP(K1905,AM:AM,AN:AN)</f>
        <v/>
      </c>
      <c r="N1905">
        <f>L1905*_xlfn.XLOOKUP(K1905,AM:AM,AO:AO)</f>
        <v/>
      </c>
      <c r="O1905" s="238" t="n">
        <v>18.9</v>
      </c>
      <c r="P1905">
        <f>O1905*_xlfn.XLOOKUP(K1905,AM:AM,AN:AN)</f>
        <v/>
      </c>
      <c r="Q1905">
        <f>O1905*_xlfn.XLOOKUP(K1905,AM:AM,AO:AO)</f>
        <v/>
      </c>
      <c r="R1905">
        <f>_xlfn.XLOOKUP(E1905,AF:AF,AG:AG)</f>
        <v/>
      </c>
      <c r="S1905">
        <f>_xlfn.XLOOKUP(E1905,AF:AF,AI:AI)</f>
        <v/>
      </c>
      <c r="T1905">
        <f>WEEKNUM(G1905)</f>
        <v/>
      </c>
      <c r="U1905">
        <f>YEAR(G1905)</f>
        <v/>
      </c>
      <c r="V1905" s="117">
        <f>IFERROR(Q1905/N1905,"0")</f>
        <v/>
      </c>
    </row>
    <row r="1906">
      <c r="A1906">
        <f>_xlfn.XLOOKUP(D1906,BN:BN,BO:BO)</f>
        <v/>
      </c>
      <c r="B1906" t="inlineStr">
        <is>
          <t>LLC</t>
        </is>
      </c>
      <c r="C1906" t="n">
        <v>254</v>
      </c>
      <c r="D1906">
        <f>_xlfn.XLOOKUP(C1906,BH:BH,BI:BI)</f>
        <v/>
      </c>
      <c r="E1906" t="n">
        <v>23590</v>
      </c>
      <c r="F1906" t="inlineStr">
        <is>
          <t>Vuelo Chicago-Islandia-New Jersey/Denise Dryjansky</t>
        </is>
      </c>
      <c r="G1906" s="234" t="n">
        <v>45759</v>
      </c>
      <c r="H1906" s="234" t="n">
        <v>45768</v>
      </c>
      <c r="I1906" t="inlineStr">
        <is>
          <t>VLO</t>
        </is>
      </c>
      <c r="J1906">
        <f>_xlfn.XLOOKUP(I1906,AS:AS,AU:AU)</f>
        <v/>
      </c>
      <c r="K1906" t="inlineStr">
        <is>
          <t>USD</t>
        </is>
      </c>
      <c r="L1906" s="238" t="n">
        <v>2644.11</v>
      </c>
      <c r="M1906">
        <f>L1906*_xlfn.XLOOKUP(K1906,AM:AM,AN:AN)</f>
        <v/>
      </c>
      <c r="N1906">
        <f>L1906*_xlfn.XLOOKUP(K1906,AM:AM,AO:AO)</f>
        <v/>
      </c>
      <c r="O1906" s="238" t="n">
        <v>164.85</v>
      </c>
      <c r="P1906">
        <f>O1906*_xlfn.XLOOKUP(K1906,AM:AM,AN:AN)</f>
        <v/>
      </c>
      <c r="Q1906">
        <f>O1906*_xlfn.XLOOKUP(K1906,AM:AM,AO:AO)</f>
        <v/>
      </c>
      <c r="R1906">
        <f>_xlfn.XLOOKUP(E1906,AF:AF,AG:AG)</f>
        <v/>
      </c>
      <c r="S1906">
        <f>_xlfn.XLOOKUP(E1906,AF:AF,AI:AI)</f>
        <v/>
      </c>
      <c r="T1906">
        <f>WEEKNUM(G1906)</f>
        <v/>
      </c>
      <c r="U1906">
        <f>YEAR(G1906)</f>
        <v/>
      </c>
      <c r="V1906" s="117">
        <f>IFERROR(Q1906/N1906,"0")</f>
        <v/>
      </c>
    </row>
    <row r="1907">
      <c r="A1907">
        <f>_xlfn.XLOOKUP(D1907,BN:BN,BO:BO)</f>
        <v/>
      </c>
      <c r="B1907" t="inlineStr">
        <is>
          <t>LLC</t>
        </is>
      </c>
      <c r="C1907" t="n">
        <v>254</v>
      </c>
      <c r="D1907">
        <f>_xlfn.XLOOKUP(C1907,BH:BH,BI:BI)</f>
        <v/>
      </c>
      <c r="E1907" t="n">
        <v>23590</v>
      </c>
      <c r="F1907" t="inlineStr">
        <is>
          <t>Vuelo EWR-MEX/Denise Dryjansky</t>
        </is>
      </c>
      <c r="G1907" s="234" t="n">
        <v>45759</v>
      </c>
      <c r="H1907" s="234" t="n">
        <v>45768</v>
      </c>
      <c r="I1907" t="inlineStr">
        <is>
          <t>VLO</t>
        </is>
      </c>
      <c r="J1907">
        <f>_xlfn.XLOOKUP(I1907,AS:AS,AU:AU)</f>
        <v/>
      </c>
      <c r="K1907" t="inlineStr">
        <is>
          <t>USD</t>
        </is>
      </c>
      <c r="L1907" s="238" t="n">
        <v>546.3</v>
      </c>
      <c r="M1907">
        <f>L1907*_xlfn.XLOOKUP(K1907,AM:AM,AN:AN)</f>
        <v/>
      </c>
      <c r="N1907">
        <f>L1907*_xlfn.XLOOKUP(K1907,AM:AM,AO:AO)</f>
        <v/>
      </c>
      <c r="O1907" s="238" t="n">
        <v>0</v>
      </c>
      <c r="P1907">
        <f>O1907*_xlfn.XLOOKUP(K1907,AM:AM,AN:AN)</f>
        <v/>
      </c>
      <c r="Q1907">
        <f>O1907*_xlfn.XLOOKUP(K1907,AM:AM,AO:AO)</f>
        <v/>
      </c>
      <c r="R1907">
        <f>_xlfn.XLOOKUP(E1907,AF:AF,AG:AG)</f>
        <v/>
      </c>
      <c r="S1907">
        <f>_xlfn.XLOOKUP(E1907,AF:AF,AI:AI)</f>
        <v/>
      </c>
      <c r="T1907">
        <f>WEEKNUM(G1907)</f>
        <v/>
      </c>
      <c r="U1907">
        <f>YEAR(G1907)</f>
        <v/>
      </c>
      <c r="V1907" s="117">
        <f>IFERROR(Q1907/N1907,"0")</f>
        <v/>
      </c>
    </row>
    <row r="1908">
      <c r="A1908">
        <f>_xlfn.XLOOKUP(D1908,BN:BN,BO:BO)</f>
        <v/>
      </c>
      <c r="B1908" t="inlineStr">
        <is>
          <t>LLC</t>
        </is>
      </c>
      <c r="C1908" t="n">
        <v>255</v>
      </c>
      <c r="D1908">
        <f>_xlfn.XLOOKUP(C1908,BH:BH,BI:BI)</f>
        <v/>
      </c>
      <c r="E1908" t="n">
        <v>24811</v>
      </c>
      <c r="F1908" t="inlineStr">
        <is>
          <t>ULTIMATE ICELAND ADVENTURE</t>
        </is>
      </c>
      <c r="G1908" s="234" t="n">
        <v>45759</v>
      </c>
      <c r="H1908" s="234" t="n">
        <v>45767</v>
      </c>
      <c r="I1908" t="inlineStr">
        <is>
          <t>PKT</t>
        </is>
      </c>
      <c r="J1908">
        <f>_xlfn.XLOOKUP(I1908,AS:AS,AU:AU)</f>
        <v/>
      </c>
      <c r="K1908" t="inlineStr">
        <is>
          <t>EUR</t>
        </is>
      </c>
      <c r="L1908" s="238" t="n">
        <v>141358</v>
      </c>
      <c r="M1908">
        <f>L1908*_xlfn.XLOOKUP(K1908,AM:AM,AN:AN)</f>
        <v/>
      </c>
      <c r="N1908">
        <f>L1908*_xlfn.XLOOKUP(K1908,AM:AM,AO:AO)</f>
        <v/>
      </c>
      <c r="O1908" s="238" t="n">
        <v>18438</v>
      </c>
      <c r="P1908">
        <f>O1908*_xlfn.XLOOKUP(K1908,AM:AM,AN:AN)</f>
        <v/>
      </c>
      <c r="Q1908">
        <f>O1908*_xlfn.XLOOKUP(K1908,AM:AM,AO:AO)</f>
        <v/>
      </c>
      <c r="R1908">
        <f>_xlfn.XLOOKUP(E1908,AF:AF,AG:AG)</f>
        <v/>
      </c>
      <c r="S1908">
        <f>_xlfn.XLOOKUP(E1908,AF:AF,AI:AI)</f>
        <v/>
      </c>
      <c r="T1908">
        <f>WEEKNUM(G1908)</f>
        <v/>
      </c>
      <c r="U1908">
        <f>YEAR(G1908)</f>
        <v/>
      </c>
      <c r="V1908" s="117">
        <f>IFERROR(Q1908/N1908,"0")</f>
        <v/>
      </c>
    </row>
    <row r="1909">
      <c r="A1909">
        <f>_xlfn.XLOOKUP(D1909,BN:BN,BO:BO)</f>
        <v/>
      </c>
      <c r="B1909" t="inlineStr">
        <is>
          <t>LLC</t>
        </is>
      </c>
      <c r="C1909" t="n">
        <v>256</v>
      </c>
      <c r="D1909">
        <f>_xlfn.XLOOKUP(C1909,BH:BH,BI:BI)</f>
        <v/>
      </c>
      <c r="E1909" t="n">
        <v>23590</v>
      </c>
      <c r="F1909" t="inlineStr">
        <is>
          <t>Cambio de vuelo MEX-DEN-MIA-MEX</t>
        </is>
      </c>
      <c r="G1909" s="234" t="n">
        <v>45759</v>
      </c>
      <c r="H1909" s="234" t="n">
        <v>45768</v>
      </c>
      <c r="I1909" t="inlineStr">
        <is>
          <t>VLO</t>
        </is>
      </c>
      <c r="J1909">
        <f>_xlfn.XLOOKUP(I1909,AS:AS,AU:AU)</f>
        <v/>
      </c>
      <c r="K1909" t="inlineStr">
        <is>
          <t>USD</t>
        </is>
      </c>
      <c r="L1909" s="238" t="n">
        <v>734.63</v>
      </c>
      <c r="M1909">
        <f>L1909*_xlfn.XLOOKUP(K1909,AM:AM,AN:AN)</f>
        <v/>
      </c>
      <c r="N1909">
        <f>L1909*_xlfn.XLOOKUP(K1909,AM:AM,AO:AO)</f>
        <v/>
      </c>
      <c r="O1909" s="238" t="n">
        <v>0</v>
      </c>
      <c r="P1909">
        <f>O1909*_xlfn.XLOOKUP(K1909,AM:AM,AN:AN)</f>
        <v/>
      </c>
      <c r="Q1909">
        <f>O1909*_xlfn.XLOOKUP(K1909,AM:AM,AO:AO)</f>
        <v/>
      </c>
      <c r="R1909">
        <f>_xlfn.XLOOKUP(E1909,AF:AF,AG:AG)</f>
        <v/>
      </c>
      <c r="S1909">
        <f>_xlfn.XLOOKUP(E1909,AF:AF,AI:AI)</f>
        <v/>
      </c>
      <c r="T1909">
        <f>WEEKNUM(G1909)</f>
        <v/>
      </c>
      <c r="U1909">
        <f>YEAR(G1909)</f>
        <v/>
      </c>
      <c r="V1909" s="117">
        <f>IFERROR(Q1909/N1909,"0")</f>
        <v/>
      </c>
    </row>
    <row r="1910">
      <c r="A1910">
        <f>_xlfn.XLOOKUP(D1910,BN:BN,BO:BO)</f>
        <v/>
      </c>
      <c r="B1910" t="inlineStr">
        <is>
          <t>LLC</t>
        </is>
      </c>
      <c r="C1910" t="n">
        <v>257</v>
      </c>
      <c r="D1910">
        <f>_xlfn.XLOOKUP(C1910,BH:BH,BI:BI)</f>
        <v/>
      </c>
      <c r="E1910" t="n">
        <v>23590</v>
      </c>
      <c r="F1910" t="inlineStr">
        <is>
          <t>AEROMEXICO</t>
        </is>
      </c>
      <c r="G1910" s="234" t="n">
        <v>46056</v>
      </c>
      <c r="H1910" s="234" t="n">
        <v>46061</v>
      </c>
      <c r="I1910" t="inlineStr">
        <is>
          <t>VLO</t>
        </is>
      </c>
      <c r="J1910">
        <f>_xlfn.XLOOKUP(I1910,AS:AS,AU:AU)</f>
        <v/>
      </c>
      <c r="K1910" t="inlineStr">
        <is>
          <t>USD</t>
        </is>
      </c>
      <c r="L1910" s="238" t="n">
        <v>4183.86</v>
      </c>
      <c r="M1910">
        <f>L1910*_xlfn.XLOOKUP(K1910,AM:AM,AN:AN)</f>
        <v/>
      </c>
      <c r="N1910">
        <f>L1910*_xlfn.XLOOKUP(K1910,AM:AM,AO:AO)</f>
        <v/>
      </c>
      <c r="O1910" s="238" t="n">
        <v>41.84</v>
      </c>
      <c r="P1910">
        <f>O1910*_xlfn.XLOOKUP(K1910,AM:AM,AN:AN)</f>
        <v/>
      </c>
      <c r="Q1910">
        <f>O1910*_xlfn.XLOOKUP(K1910,AM:AM,AO:AO)</f>
        <v/>
      </c>
      <c r="R1910">
        <f>_xlfn.XLOOKUP(E1910,AF:AF,AG:AG)</f>
        <v/>
      </c>
      <c r="S1910">
        <f>_xlfn.XLOOKUP(E1910,AF:AF,AI:AI)</f>
        <v/>
      </c>
      <c r="T1910">
        <f>WEEKNUM(G1910)</f>
        <v/>
      </c>
      <c r="U1910">
        <f>YEAR(G1910)</f>
        <v/>
      </c>
      <c r="V1910" s="117">
        <f>IFERROR(Q1910/N1910,"0")</f>
        <v/>
      </c>
    </row>
    <row r="1911">
      <c r="A1911">
        <f>_xlfn.XLOOKUP(D1911,BN:BN,BO:BO)</f>
        <v/>
      </c>
      <c r="B1911" t="inlineStr">
        <is>
          <t>LLC</t>
        </is>
      </c>
      <c r="C1911" t="n">
        <v>257</v>
      </c>
      <c r="D1911">
        <f>_xlfn.XLOOKUP(C1911,BH:BH,BI:BI)</f>
        <v/>
      </c>
      <c r="E1911" t="n">
        <v>25689</v>
      </c>
      <c r="F1911" t="inlineStr">
        <is>
          <t>AMAN NEW YORK</t>
        </is>
      </c>
      <c r="G1911" s="234" t="n">
        <v>46056</v>
      </c>
      <c r="H1911" s="234" t="n">
        <v>46061</v>
      </c>
      <c r="I1911" t="inlineStr">
        <is>
          <t>HTL</t>
        </is>
      </c>
      <c r="J1911">
        <f>_xlfn.XLOOKUP(I1911,AS:AS,AU:AU)</f>
        <v/>
      </c>
      <c r="K1911" t="inlineStr">
        <is>
          <t>USD</t>
        </is>
      </c>
      <c r="L1911" s="238" t="n">
        <v>18695.35</v>
      </c>
      <c r="M1911">
        <f>L1911*_xlfn.XLOOKUP(K1911,AM:AM,AN:AN)</f>
        <v/>
      </c>
      <c r="N1911">
        <f>L1911*_xlfn.XLOOKUP(K1911,AM:AM,AO:AO)</f>
        <v/>
      </c>
      <c r="O1911" s="238" t="n">
        <v>2243.44</v>
      </c>
      <c r="P1911">
        <f>O1911*_xlfn.XLOOKUP(K1911,AM:AM,AN:AN)</f>
        <v/>
      </c>
      <c r="Q1911">
        <f>O1911*_xlfn.XLOOKUP(K1911,AM:AM,AO:AO)</f>
        <v/>
      </c>
      <c r="R1911">
        <f>_xlfn.XLOOKUP(E1911,AF:AF,AG:AG)</f>
        <v/>
      </c>
      <c r="S1911">
        <f>_xlfn.XLOOKUP(E1911,AF:AF,AI:AI)</f>
        <v/>
      </c>
      <c r="T1911">
        <f>WEEKNUM(G1911)</f>
        <v/>
      </c>
      <c r="U1911">
        <f>YEAR(G1911)</f>
        <v/>
      </c>
      <c r="V1911" s="117">
        <f>IFERROR(Q1911/N1911,"0")</f>
        <v/>
      </c>
    </row>
    <row r="1912">
      <c r="A1912">
        <f>_xlfn.XLOOKUP(D1912,BN:BN,BO:BO)</f>
        <v/>
      </c>
      <c r="B1912" t="inlineStr">
        <is>
          <t>LLC</t>
        </is>
      </c>
      <c r="C1912" t="n">
        <v>258</v>
      </c>
      <c r="D1912">
        <f>_xlfn.XLOOKUP(C1912,BH:BH,BI:BI)</f>
        <v/>
      </c>
      <c r="E1912" t="n">
        <v>27336</v>
      </c>
      <c r="F1912" t="inlineStr">
        <is>
          <t>Hospedaje en finca en España</t>
        </is>
      </c>
      <c r="G1912" s="234" t="n">
        <v>45769</v>
      </c>
      <c r="H1912" s="234" t="n">
        <v>45773</v>
      </c>
      <c r="I1912" t="inlineStr">
        <is>
          <t>HTL</t>
        </is>
      </c>
      <c r="J1912">
        <f>_xlfn.XLOOKUP(I1912,AS:AS,AU:AU)</f>
        <v/>
      </c>
      <c r="K1912" t="inlineStr">
        <is>
          <t>EUR</t>
        </is>
      </c>
      <c r="L1912" s="238" t="n">
        <v>2530</v>
      </c>
      <c r="M1912">
        <f>L1912*_xlfn.XLOOKUP(K1912,AM:AM,AN:AN)</f>
        <v/>
      </c>
      <c r="N1912">
        <f>L1912*_xlfn.XLOOKUP(K1912,AM:AM,AO:AO)</f>
        <v/>
      </c>
      <c r="O1912" s="238" t="n">
        <v>253</v>
      </c>
      <c r="P1912">
        <f>O1912*_xlfn.XLOOKUP(K1912,AM:AM,AN:AN)</f>
        <v/>
      </c>
      <c r="Q1912">
        <f>O1912*_xlfn.XLOOKUP(K1912,AM:AM,AO:AO)</f>
        <v/>
      </c>
      <c r="R1912">
        <f>_xlfn.XLOOKUP(E1912,AF:AF,AG:AG)</f>
        <v/>
      </c>
      <c r="S1912">
        <f>_xlfn.XLOOKUP(E1912,AF:AF,AI:AI)</f>
        <v/>
      </c>
      <c r="T1912">
        <f>WEEKNUM(G1912)</f>
        <v/>
      </c>
      <c r="U1912">
        <f>YEAR(G1912)</f>
        <v/>
      </c>
      <c r="V1912" s="117">
        <f>IFERROR(Q1912/N1912,"0")</f>
        <v/>
      </c>
    </row>
    <row r="1913">
      <c r="A1913">
        <f>_xlfn.XLOOKUP(D1913,BN:BN,BO:BO)</f>
        <v/>
      </c>
      <c r="B1913" t="inlineStr">
        <is>
          <t>LLC</t>
        </is>
      </c>
      <c r="C1913" t="n">
        <v>259</v>
      </c>
      <c r="D1913">
        <f>_xlfn.XLOOKUP(C1913,BH:BH,BI:BI)</f>
        <v/>
      </c>
      <c r="E1913" t="n">
        <v>27356</v>
      </c>
      <c r="F1913" t="inlineStr">
        <is>
          <t xml:space="preserve">Vuelo ICN-CGK </t>
        </is>
      </c>
      <c r="G1913" s="234" t="n">
        <v>45824</v>
      </c>
      <c r="H1913" s="234" t="n">
        <v>45824</v>
      </c>
      <c r="I1913" t="inlineStr">
        <is>
          <t>VLO</t>
        </is>
      </c>
      <c r="J1913">
        <f>_xlfn.XLOOKUP(I1913,AS:AS,AU:AU)</f>
        <v/>
      </c>
      <c r="K1913" t="inlineStr">
        <is>
          <t>USD</t>
        </is>
      </c>
      <c r="L1913" s="238" t="n">
        <v>1215.9</v>
      </c>
      <c r="M1913">
        <f>L1913*_xlfn.XLOOKUP(K1913,AM:AM,AN:AN)</f>
        <v/>
      </c>
      <c r="N1913">
        <f>L1913*_xlfn.XLOOKUP(K1913,AM:AM,AO:AO)</f>
        <v/>
      </c>
      <c r="O1913" s="238" t="n">
        <v>0</v>
      </c>
      <c r="P1913">
        <f>O1913*_xlfn.XLOOKUP(K1913,AM:AM,AN:AN)</f>
        <v/>
      </c>
      <c r="Q1913">
        <f>O1913*_xlfn.XLOOKUP(K1913,AM:AM,AO:AO)</f>
        <v/>
      </c>
      <c r="R1913">
        <f>_xlfn.XLOOKUP(E1913,AF:AF,AG:AG)</f>
        <v/>
      </c>
      <c r="S1913">
        <f>_xlfn.XLOOKUP(E1913,AF:AF,AI:AI)</f>
        <v/>
      </c>
      <c r="T1913">
        <f>WEEKNUM(G1913)</f>
        <v/>
      </c>
      <c r="U1913">
        <f>YEAR(G1913)</f>
        <v/>
      </c>
      <c r="V1913" s="117">
        <f>IFERROR(Q1913/N1913,"0")</f>
        <v/>
      </c>
    </row>
    <row r="1914">
      <c r="A1914">
        <f>_xlfn.XLOOKUP(D1914,BN:BN,BO:BO)</f>
        <v/>
      </c>
      <c r="B1914" t="inlineStr">
        <is>
          <t>LLC</t>
        </is>
      </c>
      <c r="C1914" t="n">
        <v>259</v>
      </c>
      <c r="D1914">
        <f>_xlfn.XLOOKUP(C1914,BH:BH,BI:BI)</f>
        <v/>
      </c>
      <c r="E1914" t="n">
        <v>0</v>
      </c>
      <c r="F1914" t="inlineStr">
        <is>
          <t>Fee emisión ticket GA</t>
        </is>
      </c>
      <c r="G1914" s="234" t="n">
        <v>45824</v>
      </c>
      <c r="H1914" s="234" t="n">
        <v>45824</v>
      </c>
      <c r="I1914" t="inlineStr">
        <is>
          <t>HPS</t>
        </is>
      </c>
      <c r="J1914">
        <f>_xlfn.XLOOKUP(I1914,AS:AS,AU:AU)</f>
        <v/>
      </c>
      <c r="K1914" t="inlineStr">
        <is>
          <t>USD</t>
        </is>
      </c>
      <c r="L1914" s="238" t="n">
        <v>40</v>
      </c>
      <c r="M1914">
        <f>L1914*_xlfn.XLOOKUP(K1914,AM:AM,AN:AN)</f>
        <v/>
      </c>
      <c r="N1914">
        <f>L1914*_xlfn.XLOOKUP(K1914,AM:AM,AO:AO)</f>
        <v/>
      </c>
      <c r="O1914" s="238" t="n">
        <v>40</v>
      </c>
      <c r="P1914">
        <f>O1914*_xlfn.XLOOKUP(K1914,AM:AM,AN:AN)</f>
        <v/>
      </c>
      <c r="Q1914">
        <f>O1914*_xlfn.XLOOKUP(K1914,AM:AM,AO:AO)</f>
        <v/>
      </c>
      <c r="R1914">
        <f>_xlfn.XLOOKUP(E1914,AF:AF,AG:AG)</f>
        <v/>
      </c>
      <c r="S1914">
        <f>_xlfn.XLOOKUP(E1914,AF:AF,AI:AI)</f>
        <v/>
      </c>
      <c r="T1914">
        <f>WEEKNUM(G1914)</f>
        <v/>
      </c>
      <c r="U1914">
        <f>YEAR(G1914)</f>
        <v/>
      </c>
      <c r="V1914" s="117">
        <f>IFERROR(Q1914/N1914,"0")</f>
        <v/>
      </c>
    </row>
    <row r="1915">
      <c r="A1915">
        <f>_xlfn.XLOOKUP(D1915,BN:BN,BO:BO)</f>
        <v/>
      </c>
      <c r="B1915" t="inlineStr">
        <is>
          <t>LLC</t>
        </is>
      </c>
      <c r="C1915" t="n">
        <v>259</v>
      </c>
      <c r="D1915">
        <f>_xlfn.XLOOKUP(C1915,BH:BH,BI:BI)</f>
        <v/>
      </c>
      <c r="E1915" t="n">
        <v>0</v>
      </c>
      <c r="F1915" t="inlineStr">
        <is>
          <t xml:space="preserve">Fee emisión tkt AF por canje de millas </t>
        </is>
      </c>
      <c r="G1915" s="234" t="n">
        <v>45824</v>
      </c>
      <c r="H1915" s="234" t="n">
        <v>45824</v>
      </c>
      <c r="I1915" t="inlineStr">
        <is>
          <t>HPS</t>
        </is>
      </c>
      <c r="J1915">
        <f>_xlfn.XLOOKUP(I1915,AS:AS,AU:AU)</f>
        <v/>
      </c>
      <c r="K1915" t="inlineStr">
        <is>
          <t>USD</t>
        </is>
      </c>
      <c r="L1915" s="238" t="n">
        <v>150</v>
      </c>
      <c r="M1915">
        <f>L1915*_xlfn.XLOOKUP(K1915,AM:AM,AN:AN)</f>
        <v/>
      </c>
      <c r="N1915">
        <f>L1915*_xlfn.XLOOKUP(K1915,AM:AM,AO:AO)</f>
        <v/>
      </c>
      <c r="O1915" s="238" t="n">
        <v>150</v>
      </c>
      <c r="P1915">
        <f>O1915*_xlfn.XLOOKUP(K1915,AM:AM,AN:AN)</f>
        <v/>
      </c>
      <c r="Q1915">
        <f>O1915*_xlfn.XLOOKUP(K1915,AM:AM,AO:AO)</f>
        <v/>
      </c>
      <c r="R1915">
        <f>_xlfn.XLOOKUP(E1915,AF:AF,AG:AG)</f>
        <v/>
      </c>
      <c r="S1915">
        <f>_xlfn.XLOOKUP(E1915,AF:AF,AI:AI)</f>
        <v/>
      </c>
      <c r="T1915">
        <f>WEEKNUM(G1915)</f>
        <v/>
      </c>
      <c r="U1915">
        <f>YEAR(G1915)</f>
        <v/>
      </c>
      <c r="V1915" s="117">
        <f>IFERROR(Q1915/N1915,"0")</f>
        <v/>
      </c>
    </row>
    <row r="1916">
      <c r="A1916">
        <f>_xlfn.XLOOKUP(D1916,BN:BN,BO:BO)</f>
        <v/>
      </c>
      <c r="B1916" t="inlineStr">
        <is>
          <t>LLC</t>
        </is>
      </c>
      <c r="C1916" t="n">
        <v>259</v>
      </c>
      <c r="D1916">
        <f>_xlfn.XLOOKUP(C1916,BH:BH,BI:BI)</f>
        <v/>
      </c>
      <c r="E1916" t="n">
        <v>27453</v>
      </c>
      <c r="F1916" t="inlineStr">
        <is>
          <t>Vuelo CGK-BKK</t>
        </is>
      </c>
      <c r="G1916" s="234" t="n">
        <v>45840</v>
      </c>
      <c r="H1916" s="234" t="n">
        <v>45840</v>
      </c>
      <c r="I1916" t="inlineStr">
        <is>
          <t>VLO</t>
        </is>
      </c>
      <c r="J1916">
        <f>_xlfn.XLOOKUP(I1916,AS:AS,AU:AU)</f>
        <v/>
      </c>
      <c r="K1916" t="inlineStr">
        <is>
          <t>USD</t>
        </is>
      </c>
      <c r="L1916" s="238" t="n">
        <v>513.4</v>
      </c>
      <c r="M1916">
        <f>L1916*_xlfn.XLOOKUP(K1916,AM:AM,AN:AN)</f>
        <v/>
      </c>
      <c r="N1916">
        <f>L1916*_xlfn.XLOOKUP(K1916,AM:AM,AO:AO)</f>
        <v/>
      </c>
      <c r="O1916" s="238" t="n">
        <v>0</v>
      </c>
      <c r="P1916">
        <f>O1916*_xlfn.XLOOKUP(K1916,AM:AM,AN:AN)</f>
        <v/>
      </c>
      <c r="Q1916">
        <f>O1916*_xlfn.XLOOKUP(K1916,AM:AM,AO:AO)</f>
        <v/>
      </c>
      <c r="R1916">
        <f>_xlfn.XLOOKUP(E1916,AF:AF,AG:AG)</f>
        <v/>
      </c>
      <c r="S1916">
        <f>_xlfn.XLOOKUP(E1916,AF:AF,AI:AI)</f>
        <v/>
      </c>
      <c r="T1916">
        <f>WEEKNUM(G1916)</f>
        <v/>
      </c>
      <c r="U1916">
        <f>YEAR(G1916)</f>
        <v/>
      </c>
      <c r="V1916" s="117">
        <f>IFERROR(Q1916/N1916,"0")</f>
        <v/>
      </c>
    </row>
    <row r="1917">
      <c r="A1917">
        <f>_xlfn.XLOOKUP(D1917,BN:BN,BO:BO)</f>
        <v/>
      </c>
      <c r="B1917" t="inlineStr">
        <is>
          <t>LLC</t>
        </is>
      </c>
      <c r="C1917" t="n">
        <v>259</v>
      </c>
      <c r="D1917">
        <f>_xlfn.XLOOKUP(C1917,BH:BH,BI:BI)</f>
        <v/>
      </c>
      <c r="E1917" t="n">
        <v>0</v>
      </c>
      <c r="F1917" t="inlineStr">
        <is>
          <t xml:space="preserve">Fee emisión tkt TG </t>
        </is>
      </c>
      <c r="G1917" s="234" t="n">
        <v>45824</v>
      </c>
      <c r="H1917" s="234" t="n">
        <v>45840</v>
      </c>
      <c r="I1917" t="inlineStr">
        <is>
          <t>HPS</t>
        </is>
      </c>
      <c r="J1917">
        <f>_xlfn.XLOOKUP(I1917,AS:AS,AU:AU)</f>
        <v/>
      </c>
      <c r="K1917" t="inlineStr">
        <is>
          <t>USD</t>
        </is>
      </c>
      <c r="L1917" s="238" t="n">
        <v>35</v>
      </c>
      <c r="M1917">
        <f>L1917*_xlfn.XLOOKUP(K1917,AM:AM,AN:AN)</f>
        <v/>
      </c>
      <c r="N1917">
        <f>L1917*_xlfn.XLOOKUP(K1917,AM:AM,AO:AO)</f>
        <v/>
      </c>
      <c r="O1917" s="238" t="n">
        <v>35</v>
      </c>
      <c r="P1917">
        <f>O1917*_xlfn.XLOOKUP(K1917,AM:AM,AN:AN)</f>
        <v/>
      </c>
      <c r="Q1917">
        <f>O1917*_xlfn.XLOOKUP(K1917,AM:AM,AO:AO)</f>
        <v/>
      </c>
      <c r="R1917">
        <f>_xlfn.XLOOKUP(E1917,AF:AF,AG:AG)</f>
        <v/>
      </c>
      <c r="S1917">
        <f>_xlfn.XLOOKUP(E1917,AF:AF,AI:AI)</f>
        <v/>
      </c>
      <c r="T1917">
        <f>WEEKNUM(G1917)</f>
        <v/>
      </c>
      <c r="U1917">
        <f>YEAR(G1917)</f>
        <v/>
      </c>
      <c r="V1917" s="117">
        <f>IFERROR(Q1917/N1917,"0")</f>
        <v/>
      </c>
    </row>
    <row r="1918">
      <c r="A1918">
        <f>_xlfn.XLOOKUP(D1918,BN:BN,BO:BO)</f>
        <v/>
      </c>
      <c r="B1918" t="inlineStr">
        <is>
          <t>LLC</t>
        </is>
      </c>
      <c r="C1918" t="n">
        <v>259</v>
      </c>
      <c r="D1918">
        <f>_xlfn.XLOOKUP(C1918,BH:BH,BI:BI)</f>
        <v/>
      </c>
      <c r="E1918" t="n">
        <v>0</v>
      </c>
      <c r="F1918" t="inlineStr">
        <is>
          <t>Fee emisión tkt AF BKK-CDG por canje de millas</t>
        </is>
      </c>
      <c r="G1918" s="234" t="n">
        <v>45824</v>
      </c>
      <c r="H1918" s="234" t="n">
        <v>45840</v>
      </c>
      <c r="I1918" t="inlineStr">
        <is>
          <t>HPS</t>
        </is>
      </c>
      <c r="J1918">
        <f>_xlfn.XLOOKUP(I1918,AS:AS,AU:AU)</f>
        <v/>
      </c>
      <c r="K1918" t="inlineStr">
        <is>
          <t>USD</t>
        </is>
      </c>
      <c r="L1918" s="238" t="n">
        <v>150</v>
      </c>
      <c r="M1918">
        <f>L1918*_xlfn.XLOOKUP(K1918,AM:AM,AN:AN)</f>
        <v/>
      </c>
      <c r="N1918">
        <f>L1918*_xlfn.XLOOKUP(K1918,AM:AM,AO:AO)</f>
        <v/>
      </c>
      <c r="O1918" s="238" t="n">
        <v>150</v>
      </c>
      <c r="P1918">
        <f>O1918*_xlfn.XLOOKUP(K1918,AM:AM,AN:AN)</f>
        <v/>
      </c>
      <c r="Q1918">
        <f>O1918*_xlfn.XLOOKUP(K1918,AM:AM,AO:AO)</f>
        <v/>
      </c>
      <c r="R1918">
        <f>_xlfn.XLOOKUP(E1918,AF:AF,AG:AG)</f>
        <v/>
      </c>
      <c r="S1918">
        <f>_xlfn.XLOOKUP(E1918,AF:AF,AI:AI)</f>
        <v/>
      </c>
      <c r="T1918">
        <f>WEEKNUM(G1918)</f>
        <v/>
      </c>
      <c r="U1918">
        <f>YEAR(G1918)</f>
        <v/>
      </c>
      <c r="V1918" s="117">
        <f>IFERROR(Q1918/N1918,"0")</f>
        <v/>
      </c>
    </row>
    <row r="1919">
      <c r="A1919">
        <f>_xlfn.XLOOKUP(D1919,BN:BN,BO:BO)</f>
        <v/>
      </c>
      <c r="B1919" t="inlineStr">
        <is>
          <t>LLC</t>
        </is>
      </c>
      <c r="C1919" t="n">
        <v>259</v>
      </c>
      <c r="D1919">
        <f>_xlfn.XLOOKUP(C1919,BH:BH,BI:BI)</f>
        <v/>
      </c>
      <c r="E1919" t="n">
        <v>27364</v>
      </c>
      <c r="F1919" t="inlineStr">
        <is>
          <t>Vuelo ICN-CGK con OZ</t>
        </is>
      </c>
      <c r="G1919" s="234" t="n">
        <v>45828</v>
      </c>
      <c r="H1919" s="234" t="n">
        <v>45858</v>
      </c>
      <c r="I1919" t="inlineStr">
        <is>
          <t>VLO</t>
        </is>
      </c>
      <c r="J1919">
        <f>_xlfn.XLOOKUP(I1919,AS:AS,AU:AU)</f>
        <v/>
      </c>
      <c r="K1919" t="inlineStr">
        <is>
          <t>USD</t>
        </is>
      </c>
      <c r="L1919" s="238" t="n">
        <v>1050.5</v>
      </c>
      <c r="M1919">
        <f>L1919*_xlfn.XLOOKUP(K1919,AM:AM,AN:AN)</f>
        <v/>
      </c>
      <c r="N1919">
        <f>L1919*_xlfn.XLOOKUP(K1919,AM:AM,AO:AO)</f>
        <v/>
      </c>
      <c r="O1919" s="238" t="n">
        <v>0</v>
      </c>
      <c r="P1919">
        <f>O1919*_xlfn.XLOOKUP(K1919,AM:AM,AN:AN)</f>
        <v/>
      </c>
      <c r="Q1919">
        <f>O1919*_xlfn.XLOOKUP(K1919,AM:AM,AO:AO)</f>
        <v/>
      </c>
      <c r="R1919">
        <f>_xlfn.XLOOKUP(E1919,AF:AF,AG:AG)</f>
        <v/>
      </c>
      <c r="S1919">
        <f>_xlfn.XLOOKUP(E1919,AF:AF,AI:AI)</f>
        <v/>
      </c>
      <c r="T1919">
        <f>WEEKNUM(G1919)</f>
        <v/>
      </c>
      <c r="U1919">
        <f>YEAR(G1919)</f>
        <v/>
      </c>
      <c r="V1919" s="117">
        <f>IFERROR(Q1919/N1919,"0")</f>
        <v/>
      </c>
    </row>
    <row r="1920">
      <c r="A1920">
        <f>_xlfn.XLOOKUP(D1920,BN:BN,BO:BO)</f>
        <v/>
      </c>
      <c r="B1920" t="inlineStr">
        <is>
          <t>LLC</t>
        </is>
      </c>
      <c r="C1920" t="n">
        <v>259</v>
      </c>
      <c r="D1920">
        <f>_xlfn.XLOOKUP(C1920,BH:BH,BI:BI)</f>
        <v/>
      </c>
      <c r="E1920" t="n">
        <v>27356</v>
      </c>
      <c r="F1920" t="inlineStr">
        <is>
          <t>Vuelo ICN-CGK</t>
        </is>
      </c>
      <c r="G1920" s="234" t="n">
        <v>45824</v>
      </c>
      <c r="H1920" s="234" t="n">
        <v>45824</v>
      </c>
      <c r="I1920" t="inlineStr">
        <is>
          <t>VLO</t>
        </is>
      </c>
      <c r="J1920">
        <f>_xlfn.XLOOKUP(I1920,AS:AS,AU:AU)</f>
        <v/>
      </c>
      <c r="K1920" t="inlineStr">
        <is>
          <t>USD</t>
        </is>
      </c>
      <c r="L1920" s="238" t="n">
        <v>-1215.9</v>
      </c>
      <c r="M1920">
        <f>L1920*_xlfn.XLOOKUP(K1920,AM:AM,AN:AN)</f>
        <v/>
      </c>
      <c r="N1920">
        <f>L1920*_xlfn.XLOOKUP(K1920,AM:AM,AO:AO)</f>
        <v/>
      </c>
      <c r="O1920" s="238" t="n">
        <v>0</v>
      </c>
      <c r="P1920">
        <f>O1920*_xlfn.XLOOKUP(K1920,AM:AM,AN:AN)</f>
        <v/>
      </c>
      <c r="Q1920">
        <f>O1920*_xlfn.XLOOKUP(K1920,AM:AM,AO:AO)</f>
        <v/>
      </c>
      <c r="R1920">
        <f>_xlfn.XLOOKUP(E1920,AF:AF,AG:AG)</f>
        <v/>
      </c>
      <c r="S1920">
        <f>_xlfn.XLOOKUP(E1920,AF:AF,AI:AI)</f>
        <v/>
      </c>
      <c r="T1920">
        <f>WEEKNUM(G1920)</f>
        <v/>
      </c>
      <c r="U1920">
        <f>YEAR(G1920)</f>
        <v/>
      </c>
      <c r="V1920" s="117">
        <f>IFERROR(Q1920/N1920,"0")</f>
        <v/>
      </c>
    </row>
    <row r="1921">
      <c r="A1921">
        <f>_xlfn.XLOOKUP(D1921,BN:BN,BO:BO)</f>
        <v/>
      </c>
      <c r="B1921" t="inlineStr">
        <is>
          <t>LLC</t>
        </is>
      </c>
      <c r="C1921" t="n">
        <v>260</v>
      </c>
      <c r="D1921">
        <f>_xlfn.XLOOKUP(C1921,BH:BH,BI:BI)</f>
        <v/>
      </c>
      <c r="E1921" t="n">
        <v>27040</v>
      </c>
      <c r="F1921" t="inlineStr">
        <is>
          <t>VUELOS ICN-HAN-SAI-BKK-ICN</t>
        </is>
      </c>
      <c r="G1921" s="234" t="n">
        <v>45761</v>
      </c>
      <c r="H1921" s="234" t="n">
        <v>45770</v>
      </c>
      <c r="I1921" t="inlineStr">
        <is>
          <t>VLO</t>
        </is>
      </c>
      <c r="J1921">
        <f>_xlfn.XLOOKUP(I1921,AS:AS,AU:AU)</f>
        <v/>
      </c>
      <c r="K1921" t="inlineStr">
        <is>
          <t>USD</t>
        </is>
      </c>
      <c r="L1921" s="238" t="n">
        <v>1773.8</v>
      </c>
      <c r="M1921">
        <f>L1921*_xlfn.XLOOKUP(K1921,AM:AM,AN:AN)</f>
        <v/>
      </c>
      <c r="N1921">
        <f>L1921*_xlfn.XLOOKUP(K1921,AM:AM,AO:AO)</f>
        <v/>
      </c>
      <c r="O1921" s="238" t="n">
        <v>0</v>
      </c>
      <c r="P1921">
        <f>O1921*_xlfn.XLOOKUP(K1921,AM:AM,AN:AN)</f>
        <v/>
      </c>
      <c r="Q1921">
        <f>O1921*_xlfn.XLOOKUP(K1921,AM:AM,AO:AO)</f>
        <v/>
      </c>
      <c r="R1921">
        <f>_xlfn.XLOOKUP(E1921,AF:AF,AG:AG)</f>
        <v/>
      </c>
      <c r="S1921">
        <f>_xlfn.XLOOKUP(E1921,AF:AF,AI:AI)</f>
        <v/>
      </c>
      <c r="T1921">
        <f>WEEKNUM(G1921)</f>
        <v/>
      </c>
      <c r="U1921">
        <f>YEAR(G1921)</f>
        <v/>
      </c>
      <c r="V1921" s="117">
        <f>IFERROR(Q1921/N1921,"0")</f>
        <v/>
      </c>
    </row>
    <row r="1922">
      <c r="A1922">
        <f>_xlfn.XLOOKUP(D1922,BN:BN,BO:BO)</f>
        <v/>
      </c>
      <c r="B1922" t="inlineStr">
        <is>
          <t>LLC</t>
        </is>
      </c>
      <c r="C1922" t="n">
        <v>260</v>
      </c>
      <c r="D1922">
        <f>_xlfn.XLOOKUP(C1922,BH:BH,BI:BI)</f>
        <v/>
      </c>
      <c r="E1922" t="n">
        <v>27364</v>
      </c>
      <c r="F1922" t="inlineStr">
        <is>
          <t>VUELOS HAN SAI BKK</t>
        </is>
      </c>
      <c r="G1922" s="234" t="n">
        <v>45761</v>
      </c>
      <c r="H1922" s="234" t="n">
        <v>45770</v>
      </c>
      <c r="I1922" t="inlineStr">
        <is>
          <t>VLO</t>
        </is>
      </c>
      <c r="J1922">
        <f>_xlfn.XLOOKUP(I1922,AS:AS,AU:AU)</f>
        <v/>
      </c>
      <c r="K1922" t="inlineStr">
        <is>
          <t>USD</t>
        </is>
      </c>
      <c r="L1922" s="238" t="n">
        <v>10300.5</v>
      </c>
      <c r="M1922">
        <f>L1922*_xlfn.XLOOKUP(K1922,AM:AM,AN:AN)</f>
        <v/>
      </c>
      <c r="N1922">
        <f>L1922*_xlfn.XLOOKUP(K1922,AM:AM,AO:AO)</f>
        <v/>
      </c>
      <c r="O1922" s="238" t="n">
        <v>0</v>
      </c>
      <c r="P1922">
        <f>O1922*_xlfn.XLOOKUP(K1922,AM:AM,AN:AN)</f>
        <v/>
      </c>
      <c r="Q1922">
        <f>O1922*_xlfn.XLOOKUP(K1922,AM:AM,AO:AO)</f>
        <v/>
      </c>
      <c r="R1922">
        <f>_xlfn.XLOOKUP(E1922,AF:AF,AG:AG)</f>
        <v/>
      </c>
      <c r="S1922">
        <f>_xlfn.XLOOKUP(E1922,AF:AF,AI:AI)</f>
        <v/>
      </c>
      <c r="T1922">
        <f>WEEKNUM(G1922)</f>
        <v/>
      </c>
      <c r="U1922">
        <f>YEAR(G1922)</f>
        <v/>
      </c>
      <c r="V1922" s="117">
        <f>IFERROR(Q1922/N1922,"0")</f>
        <v/>
      </c>
    </row>
    <row r="1923">
      <c r="A1923">
        <f>_xlfn.XLOOKUP(D1923,BN:BN,BO:BO)</f>
        <v/>
      </c>
      <c r="B1923" t="inlineStr">
        <is>
          <t>LLC</t>
        </is>
      </c>
      <c r="C1923" t="n">
        <v>260</v>
      </c>
      <c r="D1923">
        <f>_xlfn.XLOOKUP(C1923,BH:BH,BI:BI)</f>
        <v/>
      </c>
      <c r="E1923" t="n">
        <v>27365</v>
      </c>
      <c r="F1923" t="inlineStr">
        <is>
          <t>VUELOS HAN SAI</t>
        </is>
      </c>
      <c r="G1923" s="234" t="n">
        <v>45761</v>
      </c>
      <c r="H1923" s="234" t="n">
        <v>45770</v>
      </c>
      <c r="I1923" t="inlineStr">
        <is>
          <t>VLO</t>
        </is>
      </c>
      <c r="J1923">
        <f>_xlfn.XLOOKUP(I1923,AS:AS,AU:AU)</f>
        <v/>
      </c>
      <c r="K1923" t="inlineStr">
        <is>
          <t>USD</t>
        </is>
      </c>
      <c r="L1923" s="238" t="n">
        <v>3304</v>
      </c>
      <c r="M1923">
        <f>L1923*_xlfn.XLOOKUP(K1923,AM:AM,AN:AN)</f>
        <v/>
      </c>
      <c r="N1923">
        <f>L1923*_xlfn.XLOOKUP(K1923,AM:AM,AO:AO)</f>
        <v/>
      </c>
      <c r="O1923" s="238" t="n">
        <v>0</v>
      </c>
      <c r="P1923">
        <f>O1923*_xlfn.XLOOKUP(K1923,AM:AM,AN:AN)</f>
        <v/>
      </c>
      <c r="Q1923">
        <f>O1923*_xlfn.XLOOKUP(K1923,AM:AM,AO:AO)</f>
        <v/>
      </c>
      <c r="R1923">
        <f>_xlfn.XLOOKUP(E1923,AF:AF,AG:AG)</f>
        <v/>
      </c>
      <c r="S1923">
        <f>_xlfn.XLOOKUP(E1923,AF:AF,AI:AI)</f>
        <v/>
      </c>
      <c r="T1923">
        <f>WEEKNUM(G1923)</f>
        <v/>
      </c>
      <c r="U1923">
        <f>YEAR(G1923)</f>
        <v/>
      </c>
      <c r="V1923" s="117">
        <f>IFERROR(Q1923/N1923,"0")</f>
        <v/>
      </c>
    </row>
    <row r="1924">
      <c r="A1924">
        <f>_xlfn.XLOOKUP(D1924,BN:BN,BO:BO)</f>
        <v/>
      </c>
      <c r="B1924" t="inlineStr">
        <is>
          <t>LLC</t>
        </is>
      </c>
      <c r="C1924" t="n">
        <v>260</v>
      </c>
      <c r="D1924">
        <f>_xlfn.XLOOKUP(C1924,BH:BH,BI:BI)</f>
        <v/>
      </c>
      <c r="E1924" t="n">
        <v>25943</v>
      </c>
      <c r="F1924" t="inlineStr">
        <is>
          <t>HOTEL AMANSARA</t>
        </is>
      </c>
      <c r="G1924" s="234" t="n">
        <v>45764</v>
      </c>
      <c r="H1924" s="234" t="n">
        <v>45767</v>
      </c>
      <c r="I1924" t="inlineStr">
        <is>
          <t>HTL</t>
        </is>
      </c>
      <c r="J1924">
        <f>_xlfn.XLOOKUP(I1924,AS:AS,AU:AU)</f>
        <v/>
      </c>
      <c r="K1924" t="inlineStr">
        <is>
          <t>USD</t>
        </is>
      </c>
      <c r="L1924" s="238" t="n">
        <v>5420</v>
      </c>
      <c r="M1924">
        <f>L1924*_xlfn.XLOOKUP(K1924,AM:AM,AN:AN)</f>
        <v/>
      </c>
      <c r="N1924">
        <f>L1924*_xlfn.XLOOKUP(K1924,AM:AM,AO:AO)</f>
        <v/>
      </c>
      <c r="O1924" s="238" t="n">
        <v>451.2</v>
      </c>
      <c r="P1924">
        <f>O1924*_xlfn.XLOOKUP(K1924,AM:AM,AN:AN)</f>
        <v/>
      </c>
      <c r="Q1924">
        <f>O1924*_xlfn.XLOOKUP(K1924,AM:AM,AO:AO)</f>
        <v/>
      </c>
      <c r="R1924">
        <f>_xlfn.XLOOKUP(E1924,AF:AF,AG:AG)</f>
        <v/>
      </c>
      <c r="S1924">
        <f>_xlfn.XLOOKUP(E1924,AF:AF,AI:AI)</f>
        <v/>
      </c>
      <c r="T1924">
        <f>WEEKNUM(G1924)</f>
        <v/>
      </c>
      <c r="U1924">
        <f>YEAR(G1924)</f>
        <v/>
      </c>
      <c r="V1924" s="117">
        <f>IFERROR(Q1924/N1924,"0")</f>
        <v/>
      </c>
    </row>
    <row r="1925">
      <c r="A1925">
        <f>_xlfn.XLOOKUP(D1925,BN:BN,BO:BO)</f>
        <v/>
      </c>
      <c r="B1925" t="inlineStr">
        <is>
          <t>LLC</t>
        </is>
      </c>
      <c r="C1925" t="n">
        <v>260</v>
      </c>
      <c r="D1925">
        <f>_xlfn.XLOOKUP(C1925,BH:BH,BI:BI)</f>
        <v/>
      </c>
      <c r="E1925" t="n">
        <v>25943</v>
      </c>
      <c r="F1925" t="inlineStr">
        <is>
          <t xml:space="preserve">HOTEL AMANSARA </t>
        </is>
      </c>
      <c r="G1925" s="234" t="n">
        <v>45764</v>
      </c>
      <c r="H1925" s="234" t="n">
        <v>45767</v>
      </c>
      <c r="I1925" t="inlineStr">
        <is>
          <t>HTL</t>
        </is>
      </c>
      <c r="J1925">
        <f>_xlfn.XLOOKUP(I1925,AS:AS,AU:AU)</f>
        <v/>
      </c>
      <c r="K1925" t="inlineStr">
        <is>
          <t>USD</t>
        </is>
      </c>
      <c r="L1925" s="238" t="n">
        <v>5420</v>
      </c>
      <c r="M1925">
        <f>L1925*_xlfn.XLOOKUP(K1925,AM:AM,AN:AN)</f>
        <v/>
      </c>
      <c r="N1925">
        <f>L1925*_xlfn.XLOOKUP(K1925,AM:AM,AO:AO)</f>
        <v/>
      </c>
      <c r="O1925" s="238" t="n">
        <v>634.5</v>
      </c>
      <c r="P1925">
        <f>O1925*_xlfn.XLOOKUP(K1925,AM:AM,AN:AN)</f>
        <v/>
      </c>
      <c r="Q1925">
        <f>O1925*_xlfn.XLOOKUP(K1925,AM:AM,AO:AO)</f>
        <v/>
      </c>
      <c r="R1925">
        <f>_xlfn.XLOOKUP(E1925,AF:AF,AG:AG)</f>
        <v/>
      </c>
      <c r="S1925">
        <f>_xlfn.XLOOKUP(E1925,AF:AF,AI:AI)</f>
        <v/>
      </c>
      <c r="T1925">
        <f>WEEKNUM(G1925)</f>
        <v/>
      </c>
      <c r="U1925">
        <f>YEAR(G1925)</f>
        <v/>
      </c>
      <c r="V1925" s="117">
        <f>IFERROR(Q1925/N1925,"0")</f>
        <v/>
      </c>
    </row>
    <row r="1926">
      <c r="A1926">
        <f>_xlfn.XLOOKUP(D1926,BN:BN,BO:BO)</f>
        <v/>
      </c>
      <c r="B1926" t="inlineStr">
        <is>
          <t>LLC</t>
        </is>
      </c>
      <c r="C1926" t="n">
        <v>260</v>
      </c>
      <c r="D1926">
        <f>_xlfn.XLOOKUP(C1926,BH:BH,BI:BI)</f>
        <v/>
      </c>
      <c r="E1926" t="n">
        <v>25943</v>
      </c>
      <c r="F1926" t="inlineStr">
        <is>
          <t>HOTEL AMANSARA</t>
        </is>
      </c>
      <c r="G1926" s="234" t="n">
        <v>45764</v>
      </c>
      <c r="H1926" s="234" t="n">
        <v>45767</v>
      </c>
      <c r="I1926" t="inlineStr">
        <is>
          <t>HTL</t>
        </is>
      </c>
      <c r="J1926">
        <f>_xlfn.XLOOKUP(I1926,AS:AS,AU:AU)</f>
        <v/>
      </c>
      <c r="K1926" t="inlineStr">
        <is>
          <t>USD</t>
        </is>
      </c>
      <c r="L1926" s="238" t="n">
        <v>5420</v>
      </c>
      <c r="M1926">
        <f>L1926*_xlfn.XLOOKUP(K1926,AM:AM,AN:AN)</f>
        <v/>
      </c>
      <c r="N1926">
        <f>L1926*_xlfn.XLOOKUP(K1926,AM:AM,AO:AO)</f>
        <v/>
      </c>
      <c r="O1926" s="238" t="n">
        <v>437.1</v>
      </c>
      <c r="P1926">
        <f>O1926*_xlfn.XLOOKUP(K1926,AM:AM,AN:AN)</f>
        <v/>
      </c>
      <c r="Q1926">
        <f>O1926*_xlfn.XLOOKUP(K1926,AM:AM,AO:AO)</f>
        <v/>
      </c>
      <c r="R1926">
        <f>_xlfn.XLOOKUP(E1926,AF:AF,AG:AG)</f>
        <v/>
      </c>
      <c r="S1926">
        <f>_xlfn.XLOOKUP(E1926,AF:AF,AI:AI)</f>
        <v/>
      </c>
      <c r="T1926">
        <f>WEEKNUM(G1926)</f>
        <v/>
      </c>
      <c r="U1926">
        <f>YEAR(G1926)</f>
        <v/>
      </c>
      <c r="V1926" s="117">
        <f>IFERROR(Q1926/N1926,"0")</f>
        <v/>
      </c>
    </row>
    <row r="1927">
      <c r="A1927">
        <f>_xlfn.XLOOKUP(D1927,BN:BN,BO:BO)</f>
        <v/>
      </c>
      <c r="B1927" t="inlineStr">
        <is>
          <t>LLC</t>
        </is>
      </c>
      <c r="C1927" t="n">
        <v>260</v>
      </c>
      <c r="D1927">
        <f>_xlfn.XLOOKUP(C1927,BH:BH,BI:BI)</f>
        <v/>
      </c>
      <c r="E1927" t="n">
        <v>25943</v>
      </c>
      <c r="F1927" t="inlineStr">
        <is>
          <t>HOTEL AMANSARA</t>
        </is>
      </c>
      <c r="G1927" s="234" t="n">
        <v>45764</v>
      </c>
      <c r="H1927" s="234" t="n">
        <v>45767</v>
      </c>
      <c r="I1927" t="inlineStr">
        <is>
          <t>HTL</t>
        </is>
      </c>
      <c r="J1927">
        <f>_xlfn.XLOOKUP(I1927,AS:AS,AU:AU)</f>
        <v/>
      </c>
      <c r="K1927" t="inlineStr">
        <is>
          <t>USD</t>
        </is>
      </c>
      <c r="L1927" s="238" t="n">
        <v>5420</v>
      </c>
      <c r="M1927">
        <f>L1927*_xlfn.XLOOKUP(K1927,AM:AM,AN:AN)</f>
        <v/>
      </c>
      <c r="N1927">
        <f>L1927*_xlfn.XLOOKUP(K1927,AM:AM,AO:AO)</f>
        <v/>
      </c>
      <c r="O1927" s="238" t="n">
        <v>437.1</v>
      </c>
      <c r="P1927">
        <f>O1927*_xlfn.XLOOKUP(K1927,AM:AM,AN:AN)</f>
        <v/>
      </c>
      <c r="Q1927">
        <f>O1927*_xlfn.XLOOKUP(K1927,AM:AM,AO:AO)</f>
        <v/>
      </c>
      <c r="R1927">
        <f>_xlfn.XLOOKUP(E1927,AF:AF,AG:AG)</f>
        <v/>
      </c>
      <c r="S1927">
        <f>_xlfn.XLOOKUP(E1927,AF:AF,AI:AI)</f>
        <v/>
      </c>
      <c r="T1927">
        <f>WEEKNUM(G1927)</f>
        <v/>
      </c>
      <c r="U1927">
        <f>YEAR(G1927)</f>
        <v/>
      </c>
      <c r="V1927" s="117">
        <f>IFERROR(Q1927/N1927,"0")</f>
        <v/>
      </c>
    </row>
    <row r="1928">
      <c r="A1928">
        <f>_xlfn.XLOOKUP(D1928,BN:BN,BO:BO)</f>
        <v/>
      </c>
      <c r="B1928" t="inlineStr">
        <is>
          <t>LLC</t>
        </is>
      </c>
      <c r="C1928" t="n">
        <v>260</v>
      </c>
      <c r="D1928">
        <f>_xlfn.XLOOKUP(C1928,BH:BH,BI:BI)</f>
        <v/>
      </c>
      <c r="E1928" t="n">
        <v>25943</v>
      </c>
      <c r="F1928" t="inlineStr">
        <is>
          <t>HOTEL AMANSARA</t>
        </is>
      </c>
      <c r="G1928" s="234" t="n">
        <v>45761</v>
      </c>
      <c r="H1928" s="234" t="n">
        <v>45770</v>
      </c>
      <c r="I1928" t="inlineStr">
        <is>
          <t>HTL</t>
        </is>
      </c>
      <c r="J1928">
        <f>_xlfn.XLOOKUP(I1928,AS:AS,AU:AU)</f>
        <v/>
      </c>
      <c r="K1928" t="inlineStr">
        <is>
          <t>USD</t>
        </is>
      </c>
      <c r="L1928" s="238" t="n">
        <v>5420.12</v>
      </c>
      <c r="M1928">
        <f>L1928*_xlfn.XLOOKUP(K1928,AM:AM,AN:AN)</f>
        <v/>
      </c>
      <c r="N1928">
        <f>L1928*_xlfn.XLOOKUP(K1928,AM:AM,AO:AO)</f>
        <v/>
      </c>
      <c r="O1928" s="238" t="n">
        <v>0</v>
      </c>
      <c r="P1928">
        <f>O1928*_xlfn.XLOOKUP(K1928,AM:AM,AN:AN)</f>
        <v/>
      </c>
      <c r="Q1928">
        <f>O1928*_xlfn.XLOOKUP(K1928,AM:AM,AO:AO)</f>
        <v/>
      </c>
      <c r="R1928">
        <f>_xlfn.XLOOKUP(E1928,AF:AF,AG:AG)</f>
        <v/>
      </c>
      <c r="S1928">
        <f>_xlfn.XLOOKUP(E1928,AF:AF,AI:AI)</f>
        <v/>
      </c>
      <c r="T1928">
        <f>WEEKNUM(G1928)</f>
        <v/>
      </c>
      <c r="U1928">
        <f>YEAR(G1928)</f>
        <v/>
      </c>
      <c r="V1928" s="117">
        <f>IFERROR(Q1928/N1928,"0")</f>
        <v/>
      </c>
    </row>
    <row r="1929">
      <c r="A1929">
        <f>_xlfn.XLOOKUP(D1929,BN:BN,BO:BO)</f>
        <v/>
      </c>
      <c r="B1929" t="inlineStr">
        <is>
          <t>LLC</t>
        </is>
      </c>
      <c r="C1929" t="n">
        <v>261</v>
      </c>
      <c r="D1929">
        <f>_xlfn.XLOOKUP(C1929,BH:BH,BI:BI)</f>
        <v/>
      </c>
      <c r="E1929" t="n">
        <v>24231</v>
      </c>
      <c r="F1929" t="inlineStr">
        <is>
          <t>Servicios de Hospedaje con proveedor</t>
        </is>
      </c>
      <c r="G1929" s="234" t="n">
        <v>45955</v>
      </c>
      <c r="H1929" s="234" t="n">
        <v>45969</v>
      </c>
      <c r="I1929" t="inlineStr">
        <is>
          <t>HTL</t>
        </is>
      </c>
      <c r="J1929">
        <f>_xlfn.XLOOKUP(I1929,AS:AS,AU:AU)</f>
        <v/>
      </c>
      <c r="K1929" t="inlineStr">
        <is>
          <t>EUR</t>
        </is>
      </c>
      <c r="L1929" s="238" t="n">
        <v>148462</v>
      </c>
      <c r="M1929">
        <f>L1929*_xlfn.XLOOKUP(K1929,AM:AM,AN:AN)</f>
        <v/>
      </c>
      <c r="N1929">
        <f>L1929*_xlfn.XLOOKUP(K1929,AM:AM,AO:AO)</f>
        <v/>
      </c>
      <c r="O1929" s="238" t="n">
        <v>11616.35</v>
      </c>
      <c r="P1929">
        <f>O1929*_xlfn.XLOOKUP(K1929,AM:AM,AN:AN)</f>
        <v/>
      </c>
      <c r="Q1929">
        <f>O1929*_xlfn.XLOOKUP(K1929,AM:AM,AO:AO)</f>
        <v/>
      </c>
      <c r="R1929">
        <f>_xlfn.XLOOKUP(E1929,AF:AF,AG:AG)</f>
        <v/>
      </c>
      <c r="S1929">
        <f>_xlfn.XLOOKUP(E1929,AF:AF,AI:AI)</f>
        <v/>
      </c>
      <c r="T1929">
        <f>WEEKNUM(G1929)</f>
        <v/>
      </c>
      <c r="U1929">
        <f>YEAR(G1929)</f>
        <v/>
      </c>
      <c r="V1929" s="117">
        <f>IFERROR(Q1929/N1929,"0")</f>
        <v/>
      </c>
    </row>
    <row r="1930">
      <c r="A1930">
        <f>_xlfn.XLOOKUP(D1930,BN:BN,BO:BO)</f>
        <v/>
      </c>
      <c r="B1930" t="inlineStr">
        <is>
          <t>LLC</t>
        </is>
      </c>
      <c r="C1930" t="n">
        <v>261</v>
      </c>
      <c r="D1930">
        <f>_xlfn.XLOOKUP(C1930,BH:BH,BI:BI)</f>
        <v/>
      </c>
      <c r="E1930" t="n">
        <v>24242</v>
      </c>
      <c r="F1930" t="inlineStr">
        <is>
          <t>Estadia Venecia</t>
        </is>
      </c>
      <c r="G1930" s="234" t="n">
        <v>45955</v>
      </c>
      <c r="H1930" s="234" t="n">
        <v>45969</v>
      </c>
      <c r="I1930" t="inlineStr">
        <is>
          <t>HTL</t>
        </is>
      </c>
      <c r="J1930">
        <f>_xlfn.XLOOKUP(I1930,AS:AS,AU:AU)</f>
        <v/>
      </c>
      <c r="K1930" t="inlineStr">
        <is>
          <t>EUR</t>
        </is>
      </c>
      <c r="L1930" s="238" t="n">
        <v>32820</v>
      </c>
      <c r="M1930">
        <f>L1930*_xlfn.XLOOKUP(K1930,AM:AM,AN:AN)</f>
        <v/>
      </c>
      <c r="N1930">
        <f>L1930*_xlfn.XLOOKUP(K1930,AM:AM,AO:AO)</f>
        <v/>
      </c>
      <c r="O1930" s="238" t="n">
        <v>2754</v>
      </c>
      <c r="P1930">
        <f>O1930*_xlfn.XLOOKUP(K1930,AM:AM,AN:AN)</f>
        <v/>
      </c>
      <c r="Q1930">
        <f>O1930*_xlfn.XLOOKUP(K1930,AM:AM,AO:AO)</f>
        <v/>
      </c>
      <c r="R1930">
        <f>_xlfn.XLOOKUP(E1930,AF:AF,AG:AG)</f>
        <v/>
      </c>
      <c r="S1930">
        <f>_xlfn.XLOOKUP(E1930,AF:AF,AI:AI)</f>
        <v/>
      </c>
      <c r="T1930">
        <f>WEEKNUM(G1930)</f>
        <v/>
      </c>
      <c r="U1930">
        <f>YEAR(G1930)</f>
        <v/>
      </c>
      <c r="V1930" s="117">
        <f>IFERROR(Q1930/N1930,"0")</f>
        <v/>
      </c>
    </row>
    <row r="1931">
      <c r="A1931">
        <f>_xlfn.XLOOKUP(D1931,BN:BN,BO:BO)</f>
        <v/>
      </c>
      <c r="B1931" t="inlineStr">
        <is>
          <t>LLC</t>
        </is>
      </c>
      <c r="C1931" t="n">
        <v>261</v>
      </c>
      <c r="D1931">
        <f>_xlfn.XLOOKUP(C1931,BH:BH,BI:BI)</f>
        <v/>
      </c>
      <c r="E1931" t="n">
        <v>25857</v>
      </c>
      <c r="F1931" t="inlineStr">
        <is>
          <t>entradas Villa Borghese skip de line</t>
        </is>
      </c>
      <c r="G1931" s="234" t="n">
        <v>45968</v>
      </c>
      <c r="H1931" s="234" t="n">
        <v>45968</v>
      </c>
      <c r="I1931" t="inlineStr">
        <is>
          <t>BOL</t>
        </is>
      </c>
      <c r="J1931">
        <f>_xlfn.XLOOKUP(I1931,AS:AS,AU:AU)</f>
        <v/>
      </c>
      <c r="K1931" t="inlineStr">
        <is>
          <t>EUR</t>
        </is>
      </c>
      <c r="L1931" s="238" t="n">
        <v>535</v>
      </c>
      <c r="M1931">
        <f>L1931*_xlfn.XLOOKUP(K1931,AM:AM,AN:AN)</f>
        <v/>
      </c>
      <c r="N1931">
        <f>L1931*_xlfn.XLOOKUP(K1931,AM:AM,AO:AO)</f>
        <v/>
      </c>
      <c r="O1931" s="238" t="n">
        <v>0</v>
      </c>
      <c r="P1931">
        <f>O1931*_xlfn.XLOOKUP(K1931,AM:AM,AN:AN)</f>
        <v/>
      </c>
      <c r="Q1931">
        <f>O1931*_xlfn.XLOOKUP(K1931,AM:AM,AO:AO)</f>
        <v/>
      </c>
      <c r="R1931">
        <f>_xlfn.XLOOKUP(E1931,AF:AF,AG:AG)</f>
        <v/>
      </c>
      <c r="S1931">
        <f>_xlfn.XLOOKUP(E1931,AF:AF,AI:AI)</f>
        <v/>
      </c>
      <c r="T1931">
        <f>WEEKNUM(G1931)</f>
        <v/>
      </c>
      <c r="U1931">
        <f>YEAR(G1931)</f>
        <v/>
      </c>
      <c r="V1931" s="117">
        <f>IFERROR(Q1931/N1931,"0")</f>
        <v/>
      </c>
    </row>
    <row r="1932">
      <c r="A1932">
        <f>_xlfn.XLOOKUP(D1932,BN:BN,BO:BO)</f>
        <v/>
      </c>
      <c r="B1932" t="inlineStr">
        <is>
          <t>LLC</t>
        </is>
      </c>
      <c r="C1932" t="n">
        <v>261</v>
      </c>
      <c r="D1932">
        <f>_xlfn.XLOOKUP(C1932,BH:BH,BI:BI)</f>
        <v/>
      </c>
      <c r="E1932" t="n">
        <v>32417</v>
      </c>
      <c r="F1932" t="inlineStr">
        <is>
          <t>Compra de libros</t>
        </is>
      </c>
      <c r="G1932" s="234" t="n">
        <v>45958</v>
      </c>
      <c r="H1932" s="234" t="n">
        <v>45958</v>
      </c>
      <c r="I1932" t="inlineStr">
        <is>
          <t>OTR</t>
        </is>
      </c>
      <c r="J1932">
        <f>_xlfn.XLOOKUP(I1932,AS:AS,AU:AU)</f>
        <v/>
      </c>
      <c r="K1932" t="inlineStr">
        <is>
          <t>EUR</t>
        </is>
      </c>
      <c r="L1932" s="238" t="n">
        <v>599.86</v>
      </c>
      <c r="M1932">
        <f>L1932*_xlfn.XLOOKUP(K1932,AM:AM,AN:AN)</f>
        <v/>
      </c>
      <c r="N1932">
        <f>L1932*_xlfn.XLOOKUP(K1932,AM:AM,AO:AO)</f>
        <v/>
      </c>
      <c r="O1932" s="238" t="n">
        <v>0</v>
      </c>
      <c r="P1932">
        <f>O1932*_xlfn.XLOOKUP(K1932,AM:AM,AN:AN)</f>
        <v/>
      </c>
      <c r="Q1932">
        <f>O1932*_xlfn.XLOOKUP(K1932,AM:AM,AO:AO)</f>
        <v/>
      </c>
      <c r="R1932">
        <f>_xlfn.XLOOKUP(E1932,AF:AF,AG:AG)</f>
        <v/>
      </c>
      <c r="S1932">
        <f>_xlfn.XLOOKUP(E1932,AF:AF,AI:AI)</f>
        <v/>
      </c>
      <c r="T1932">
        <f>WEEKNUM(G1932)</f>
        <v/>
      </c>
      <c r="U1932">
        <f>YEAR(G1932)</f>
        <v/>
      </c>
      <c r="V1932" s="117">
        <f>IFERROR(Q1932/N1932,"0")</f>
        <v/>
      </c>
    </row>
    <row r="1933">
      <c r="A1933">
        <f>_xlfn.XLOOKUP(D1933,BN:BN,BO:BO)</f>
        <v/>
      </c>
      <c r="B1933" t="inlineStr">
        <is>
          <t>LLC</t>
        </is>
      </c>
      <c r="C1933" t="n">
        <v>261</v>
      </c>
      <c r="D1933">
        <f>_xlfn.XLOOKUP(C1933,BH:BH,BI:BI)</f>
        <v/>
      </c>
      <c r="E1933" t="n">
        <v>25857</v>
      </c>
      <c r="F1933" t="inlineStr">
        <is>
          <t>Regalo Almudena Rodriguez</t>
        </is>
      </c>
      <c r="G1933" s="234" t="n">
        <v>45955</v>
      </c>
      <c r="H1933" s="234" t="n">
        <v>45969</v>
      </c>
      <c r="I1933" t="inlineStr">
        <is>
          <t>OTR</t>
        </is>
      </c>
      <c r="J1933">
        <f>_xlfn.XLOOKUP(I1933,AS:AS,AU:AU)</f>
        <v/>
      </c>
      <c r="K1933" t="inlineStr">
        <is>
          <t>EUR</t>
        </is>
      </c>
      <c r="L1933" s="238" t="n">
        <v>154.1</v>
      </c>
      <c r="M1933">
        <f>L1933*_xlfn.XLOOKUP(K1933,AM:AM,AN:AN)</f>
        <v/>
      </c>
      <c r="N1933">
        <f>L1933*_xlfn.XLOOKUP(K1933,AM:AM,AO:AO)</f>
        <v/>
      </c>
      <c r="O1933" s="238" t="n">
        <v>0</v>
      </c>
      <c r="P1933">
        <f>O1933*_xlfn.XLOOKUP(K1933,AM:AM,AN:AN)</f>
        <v/>
      </c>
      <c r="Q1933">
        <f>O1933*_xlfn.XLOOKUP(K1933,AM:AM,AO:AO)</f>
        <v/>
      </c>
      <c r="R1933">
        <f>_xlfn.XLOOKUP(E1933,AF:AF,AG:AG)</f>
        <v/>
      </c>
      <c r="S1933">
        <f>_xlfn.XLOOKUP(E1933,AF:AF,AI:AI)</f>
        <v/>
      </c>
      <c r="T1933">
        <f>WEEKNUM(G1933)</f>
        <v/>
      </c>
      <c r="U1933">
        <f>YEAR(G1933)</f>
        <v/>
      </c>
      <c r="V1933" s="117">
        <f>IFERROR(Q1933/N1933,"0")</f>
        <v/>
      </c>
    </row>
    <row r="1934">
      <c r="A1934">
        <f>_xlfn.XLOOKUP(D1934,BN:BN,BO:BO)</f>
        <v/>
      </c>
      <c r="B1934" t="inlineStr">
        <is>
          <t>LLC</t>
        </is>
      </c>
      <c r="C1934" t="n">
        <v>261</v>
      </c>
      <c r="D1934">
        <f>_xlfn.XLOOKUP(C1934,BH:BH,BI:BI)</f>
        <v/>
      </c>
      <c r="E1934" t="n">
        <v>25857</v>
      </c>
      <c r="F1934" t="inlineStr">
        <is>
          <t>regalo Veronica Mattei</t>
        </is>
      </c>
      <c r="G1934" s="234" t="n">
        <v>45955</v>
      </c>
      <c r="H1934" s="234" t="n">
        <v>45969</v>
      </c>
      <c r="I1934" t="inlineStr">
        <is>
          <t>OTR</t>
        </is>
      </c>
      <c r="J1934">
        <f>_xlfn.XLOOKUP(I1934,AS:AS,AU:AU)</f>
        <v/>
      </c>
      <c r="K1934" t="inlineStr">
        <is>
          <t>EUR</t>
        </is>
      </c>
      <c r="L1934" s="238" t="n">
        <v>280</v>
      </c>
      <c r="M1934">
        <f>L1934*_xlfn.XLOOKUP(K1934,AM:AM,AN:AN)</f>
        <v/>
      </c>
      <c r="N1934">
        <f>L1934*_xlfn.XLOOKUP(K1934,AM:AM,AO:AO)</f>
        <v/>
      </c>
      <c r="O1934" s="238" t="n">
        <v>0</v>
      </c>
      <c r="P1934">
        <f>O1934*_xlfn.XLOOKUP(K1934,AM:AM,AN:AN)</f>
        <v/>
      </c>
      <c r="Q1934">
        <f>O1934*_xlfn.XLOOKUP(K1934,AM:AM,AO:AO)</f>
        <v/>
      </c>
      <c r="R1934">
        <f>_xlfn.XLOOKUP(E1934,AF:AF,AG:AG)</f>
        <v/>
      </c>
      <c r="S1934">
        <f>_xlfn.XLOOKUP(E1934,AF:AF,AI:AI)</f>
        <v/>
      </c>
      <c r="T1934">
        <f>WEEKNUM(G1934)</f>
        <v/>
      </c>
      <c r="U1934">
        <f>YEAR(G1934)</f>
        <v/>
      </c>
      <c r="V1934" s="117">
        <f>IFERROR(Q1934/N1934,"0")</f>
        <v/>
      </c>
    </row>
    <row r="1935">
      <c r="A1935">
        <f>_xlfn.XLOOKUP(D1935,BN:BN,BO:BO)</f>
        <v/>
      </c>
      <c r="B1935" t="inlineStr">
        <is>
          <t>LLC</t>
        </is>
      </c>
      <c r="C1935" t="n">
        <v>261</v>
      </c>
      <c r="D1935">
        <f>_xlfn.XLOOKUP(C1935,BH:BH,BI:BI)</f>
        <v/>
      </c>
      <c r="E1935" t="n">
        <v>24231</v>
      </c>
      <c r="F1935" t="inlineStr">
        <is>
          <t>Servicios extras</t>
        </is>
      </c>
      <c r="G1935" s="234" t="n">
        <v>45955</v>
      </c>
      <c r="H1935" s="234" t="n">
        <v>45969</v>
      </c>
      <c r="I1935" t="inlineStr">
        <is>
          <t>PKT</t>
        </is>
      </c>
      <c r="J1935">
        <f>_xlfn.XLOOKUP(I1935,AS:AS,AU:AU)</f>
        <v/>
      </c>
      <c r="K1935" t="inlineStr">
        <is>
          <t>EUR</t>
        </is>
      </c>
      <c r="L1935" s="238" t="n">
        <v>4251</v>
      </c>
      <c r="M1935">
        <f>L1935*_xlfn.XLOOKUP(K1935,AM:AM,AN:AN)</f>
        <v/>
      </c>
      <c r="N1935">
        <f>L1935*_xlfn.XLOOKUP(K1935,AM:AM,AO:AO)</f>
        <v/>
      </c>
      <c r="O1935" s="238" t="n">
        <v>0</v>
      </c>
      <c r="P1935">
        <f>O1935*_xlfn.XLOOKUP(K1935,AM:AM,AN:AN)</f>
        <v/>
      </c>
      <c r="Q1935">
        <f>O1935*_xlfn.XLOOKUP(K1935,AM:AM,AO:AO)</f>
        <v/>
      </c>
      <c r="R1935">
        <f>_xlfn.XLOOKUP(E1935,AF:AF,AG:AG)</f>
        <v/>
      </c>
      <c r="S1935">
        <f>_xlfn.XLOOKUP(E1935,AF:AF,AI:AI)</f>
        <v/>
      </c>
      <c r="T1935">
        <f>WEEKNUM(G1935)</f>
        <v/>
      </c>
      <c r="U1935">
        <f>YEAR(G1935)</f>
        <v/>
      </c>
      <c r="V1935" s="117">
        <f>IFERROR(Q1935/N1935,"0")</f>
        <v/>
      </c>
    </row>
    <row r="1936">
      <c r="A1936">
        <f>_xlfn.XLOOKUP(D1936,BN:BN,BO:BO)</f>
        <v/>
      </c>
      <c r="B1936" t="inlineStr">
        <is>
          <t>LLC</t>
        </is>
      </c>
      <c r="C1936" t="n">
        <v>261</v>
      </c>
      <c r="D1936">
        <f>_xlfn.XLOOKUP(C1936,BH:BH,BI:BI)</f>
        <v/>
      </c>
      <c r="E1936" t="n">
        <v>25857</v>
      </c>
      <c r="F1936" t="inlineStr">
        <is>
          <t xml:space="preserve">regalo Ilenia </t>
        </is>
      </c>
      <c r="G1936" s="234" t="n">
        <v>45955</v>
      </c>
      <c r="H1936" s="234" t="n">
        <v>45969</v>
      </c>
      <c r="I1936" t="inlineStr">
        <is>
          <t>OTR</t>
        </is>
      </c>
      <c r="J1936">
        <f>_xlfn.XLOOKUP(I1936,AS:AS,AU:AU)</f>
        <v/>
      </c>
      <c r="K1936" t="inlineStr">
        <is>
          <t>EUR</t>
        </is>
      </c>
      <c r="L1936" s="238" t="n">
        <v>184.88</v>
      </c>
      <c r="M1936">
        <f>L1936*_xlfn.XLOOKUP(K1936,AM:AM,AN:AN)</f>
        <v/>
      </c>
      <c r="N1936">
        <f>L1936*_xlfn.XLOOKUP(K1936,AM:AM,AO:AO)</f>
        <v/>
      </c>
      <c r="O1936" s="238" t="n">
        <v>0</v>
      </c>
      <c r="P1936">
        <f>O1936*_xlfn.XLOOKUP(K1936,AM:AM,AN:AN)</f>
        <v/>
      </c>
      <c r="Q1936">
        <f>O1936*_xlfn.XLOOKUP(K1936,AM:AM,AO:AO)</f>
        <v/>
      </c>
      <c r="R1936">
        <f>_xlfn.XLOOKUP(E1936,AF:AF,AG:AG)</f>
        <v/>
      </c>
      <c r="S1936">
        <f>_xlfn.XLOOKUP(E1936,AF:AF,AI:AI)</f>
        <v/>
      </c>
      <c r="T1936">
        <f>WEEKNUM(G1936)</f>
        <v/>
      </c>
      <c r="U1936">
        <f>YEAR(G1936)</f>
        <v/>
      </c>
      <c r="V1936" s="117">
        <f>IFERROR(Q1936/N1936,"0")</f>
        <v/>
      </c>
    </row>
    <row r="1937">
      <c r="A1937">
        <f>_xlfn.XLOOKUP(D1937,BN:BN,BO:BO)</f>
        <v/>
      </c>
      <c r="B1937" t="inlineStr">
        <is>
          <t>LLC</t>
        </is>
      </c>
      <c r="C1937" t="n">
        <v>261</v>
      </c>
      <c r="D1937">
        <f>_xlfn.XLOOKUP(C1937,BH:BH,BI:BI)</f>
        <v/>
      </c>
      <c r="E1937" t="n">
        <v>24231</v>
      </c>
      <c r="F1937" t="inlineStr">
        <is>
          <t>Servicios terrestres</t>
        </is>
      </c>
      <c r="G1937" s="234" t="n">
        <v>45955</v>
      </c>
      <c r="H1937" s="234" t="n">
        <v>45969</v>
      </c>
      <c r="I1937" t="inlineStr">
        <is>
          <t>PKT</t>
        </is>
      </c>
      <c r="J1937">
        <f>_xlfn.XLOOKUP(I1937,AS:AS,AU:AU)</f>
        <v/>
      </c>
      <c r="K1937" t="inlineStr">
        <is>
          <t>EUR</t>
        </is>
      </c>
      <c r="L1937" s="238" t="n">
        <v>39316.25</v>
      </c>
      <c r="M1937">
        <f>L1937*_xlfn.XLOOKUP(K1937,AM:AM,AN:AN)</f>
        <v/>
      </c>
      <c r="N1937">
        <f>L1937*_xlfn.XLOOKUP(K1937,AM:AM,AO:AO)</f>
        <v/>
      </c>
      <c r="O1937" s="238" t="n">
        <v>8316.25</v>
      </c>
      <c r="P1937">
        <f>O1937*_xlfn.XLOOKUP(K1937,AM:AM,AN:AN)</f>
        <v/>
      </c>
      <c r="Q1937">
        <f>O1937*_xlfn.XLOOKUP(K1937,AM:AM,AO:AO)</f>
        <v/>
      </c>
      <c r="R1937">
        <f>_xlfn.XLOOKUP(E1937,AF:AF,AG:AG)</f>
        <v/>
      </c>
      <c r="S1937">
        <f>_xlfn.XLOOKUP(E1937,AF:AF,AI:AI)</f>
        <v/>
      </c>
      <c r="T1937">
        <f>WEEKNUM(G1937)</f>
        <v/>
      </c>
      <c r="U1937">
        <f>YEAR(G1937)</f>
        <v/>
      </c>
      <c r="V1937" s="117">
        <f>IFERROR(Q1937/N1937,"0")</f>
        <v/>
      </c>
    </row>
    <row r="1938">
      <c r="A1938">
        <f>_xlfn.XLOOKUP(D1938,BN:BN,BO:BO)</f>
        <v/>
      </c>
      <c r="B1938" t="inlineStr">
        <is>
          <t>LLC</t>
        </is>
      </c>
      <c r="C1938" t="n">
        <v>262</v>
      </c>
      <c r="D1938">
        <f>_xlfn.XLOOKUP(C1938,BH:BH,BI:BI)</f>
        <v/>
      </c>
      <c r="E1938" t="n">
        <v>0</v>
      </c>
      <c r="F1938" t="inlineStr">
        <is>
          <t>Fee emisión</t>
        </is>
      </c>
      <c r="G1938" s="234" t="n">
        <v>46016</v>
      </c>
      <c r="H1938" s="234" t="n">
        <v>46027</v>
      </c>
      <c r="I1938" t="inlineStr">
        <is>
          <t>HPS</t>
        </is>
      </c>
      <c r="J1938">
        <f>_xlfn.XLOOKUP(I1938,AS:AS,AU:AU)</f>
        <v/>
      </c>
      <c r="K1938" t="inlineStr">
        <is>
          <t>USD</t>
        </is>
      </c>
      <c r="L1938" s="238" t="n">
        <v>280</v>
      </c>
      <c r="M1938">
        <f>L1938*_xlfn.XLOOKUP(K1938,AM:AM,AN:AN)</f>
        <v/>
      </c>
      <c r="N1938">
        <f>L1938*_xlfn.XLOOKUP(K1938,AM:AM,AO:AO)</f>
        <v/>
      </c>
      <c r="O1938" s="238" t="n">
        <v>280</v>
      </c>
      <c r="P1938">
        <f>O1938*_xlfn.XLOOKUP(K1938,AM:AM,AN:AN)</f>
        <v/>
      </c>
      <c r="Q1938">
        <f>O1938*_xlfn.XLOOKUP(K1938,AM:AM,AO:AO)</f>
        <v/>
      </c>
      <c r="R1938">
        <f>_xlfn.XLOOKUP(E1938,AF:AF,AG:AG)</f>
        <v/>
      </c>
      <c r="S1938">
        <f>_xlfn.XLOOKUP(E1938,AF:AF,AI:AI)</f>
        <v/>
      </c>
      <c r="T1938">
        <f>WEEKNUM(G1938)</f>
        <v/>
      </c>
      <c r="U1938">
        <f>YEAR(G1938)</f>
        <v/>
      </c>
      <c r="V1938" s="117">
        <f>IFERROR(Q1938/N1938,"0")</f>
        <v/>
      </c>
    </row>
    <row r="1939">
      <c r="A1939">
        <f>_xlfn.XLOOKUP(D1939,BN:BN,BO:BO)</f>
        <v/>
      </c>
      <c r="B1939" t="inlineStr">
        <is>
          <t>LLC</t>
        </is>
      </c>
      <c r="C1939" t="n">
        <v>262</v>
      </c>
      <c r="D1939">
        <f>_xlfn.XLOOKUP(C1939,BH:BH,BI:BI)</f>
        <v/>
      </c>
      <c r="E1939" t="n">
        <v>27721</v>
      </c>
      <c r="F1939" t="inlineStr">
        <is>
          <t>BILLETE MEX-CPT//JNB-MEX</t>
        </is>
      </c>
      <c r="G1939" s="234" t="n">
        <v>46016</v>
      </c>
      <c r="H1939" s="234" t="n">
        <v>46027</v>
      </c>
      <c r="I1939" t="inlineStr">
        <is>
          <t>VLO</t>
        </is>
      </c>
      <c r="J1939">
        <f>_xlfn.XLOOKUP(I1939,AS:AS,AU:AU)</f>
        <v/>
      </c>
      <c r="K1939" t="inlineStr">
        <is>
          <t>USD</t>
        </is>
      </c>
      <c r="L1939" s="238" t="n">
        <v>11273.92</v>
      </c>
      <c r="M1939">
        <f>L1939*_xlfn.XLOOKUP(K1939,AM:AM,AN:AN)</f>
        <v/>
      </c>
      <c r="N1939">
        <f>L1939*_xlfn.XLOOKUP(K1939,AM:AM,AO:AO)</f>
        <v/>
      </c>
      <c r="O1939" s="238" t="n">
        <v>96.45999999999999</v>
      </c>
      <c r="P1939">
        <f>O1939*_xlfn.XLOOKUP(K1939,AM:AM,AN:AN)</f>
        <v/>
      </c>
      <c r="Q1939">
        <f>O1939*_xlfn.XLOOKUP(K1939,AM:AM,AO:AO)</f>
        <v/>
      </c>
      <c r="R1939">
        <f>_xlfn.XLOOKUP(E1939,AF:AF,AG:AG)</f>
        <v/>
      </c>
      <c r="S1939">
        <f>_xlfn.XLOOKUP(E1939,AF:AF,AI:AI)</f>
        <v/>
      </c>
      <c r="T1939">
        <f>WEEKNUM(G1939)</f>
        <v/>
      </c>
      <c r="U1939">
        <f>YEAR(G1939)</f>
        <v/>
      </c>
      <c r="V1939" s="117">
        <f>IFERROR(Q1939/N1939,"0")</f>
        <v/>
      </c>
    </row>
    <row r="1940">
      <c r="A1940">
        <f>_xlfn.XLOOKUP(D1940,BN:BN,BO:BO)</f>
        <v/>
      </c>
      <c r="B1940" t="inlineStr">
        <is>
          <t>LLC</t>
        </is>
      </c>
      <c r="C1940" t="n">
        <v>262</v>
      </c>
      <c r="D1940">
        <f>_xlfn.XLOOKUP(C1940,BH:BH,BI:BI)</f>
        <v/>
      </c>
      <c r="E1940" t="n">
        <v>27721</v>
      </c>
      <c r="F1940" t="inlineStr">
        <is>
          <t>BILLETE MEX-CPT//JNB-MEX</t>
        </is>
      </c>
      <c r="G1940" s="234" t="n">
        <v>46016</v>
      </c>
      <c r="H1940" s="234" t="n">
        <v>46027</v>
      </c>
      <c r="I1940" t="inlineStr">
        <is>
          <t>VLO</t>
        </is>
      </c>
      <c r="J1940">
        <f>_xlfn.XLOOKUP(I1940,AS:AS,AU:AU)</f>
        <v/>
      </c>
      <c r="K1940" t="inlineStr">
        <is>
          <t>USD</t>
        </is>
      </c>
      <c r="L1940" s="238" t="n">
        <v>11273.92</v>
      </c>
      <c r="M1940">
        <f>L1940*_xlfn.XLOOKUP(K1940,AM:AM,AN:AN)</f>
        <v/>
      </c>
      <c r="N1940">
        <f>L1940*_xlfn.XLOOKUP(K1940,AM:AM,AO:AO)</f>
        <v/>
      </c>
      <c r="O1940" s="238" t="n">
        <v>96.45999999999999</v>
      </c>
      <c r="P1940">
        <f>O1940*_xlfn.XLOOKUP(K1940,AM:AM,AN:AN)</f>
        <v/>
      </c>
      <c r="Q1940">
        <f>O1940*_xlfn.XLOOKUP(K1940,AM:AM,AO:AO)</f>
        <v/>
      </c>
      <c r="R1940">
        <f>_xlfn.XLOOKUP(E1940,AF:AF,AG:AG)</f>
        <v/>
      </c>
      <c r="S1940">
        <f>_xlfn.XLOOKUP(E1940,AF:AF,AI:AI)</f>
        <v/>
      </c>
      <c r="T1940">
        <f>WEEKNUM(G1940)</f>
        <v/>
      </c>
      <c r="U1940">
        <f>YEAR(G1940)</f>
        <v/>
      </c>
      <c r="V1940" s="117">
        <f>IFERROR(Q1940/N1940,"0")</f>
        <v/>
      </c>
    </row>
    <row r="1941">
      <c r="A1941">
        <f>_xlfn.XLOOKUP(D1941,BN:BN,BO:BO)</f>
        <v/>
      </c>
      <c r="B1941" t="inlineStr">
        <is>
          <t>LLC</t>
        </is>
      </c>
      <c r="C1941" t="n">
        <v>262</v>
      </c>
      <c r="D1941">
        <f>_xlfn.XLOOKUP(C1941,BH:BH,BI:BI)</f>
        <v/>
      </c>
      <c r="E1941" t="n">
        <v>27721</v>
      </c>
      <c r="F1941" t="inlineStr">
        <is>
          <t>BILLETE MEX-CPT//JNB-MEX</t>
        </is>
      </c>
      <c r="G1941" s="234" t="n">
        <v>46016</v>
      </c>
      <c r="H1941" s="234" t="n">
        <v>46027</v>
      </c>
      <c r="I1941" t="inlineStr">
        <is>
          <t>VLO</t>
        </is>
      </c>
      <c r="J1941">
        <f>_xlfn.XLOOKUP(I1941,AS:AS,AU:AU)</f>
        <v/>
      </c>
      <c r="K1941" t="inlineStr">
        <is>
          <t>USD</t>
        </is>
      </c>
      <c r="L1941" s="238" t="n">
        <v>11273.92</v>
      </c>
      <c r="M1941">
        <f>L1941*_xlfn.XLOOKUP(K1941,AM:AM,AN:AN)</f>
        <v/>
      </c>
      <c r="N1941">
        <f>L1941*_xlfn.XLOOKUP(K1941,AM:AM,AO:AO)</f>
        <v/>
      </c>
      <c r="O1941" s="238" t="n">
        <v>96.45999999999999</v>
      </c>
      <c r="P1941">
        <f>O1941*_xlfn.XLOOKUP(K1941,AM:AM,AN:AN)</f>
        <v/>
      </c>
      <c r="Q1941">
        <f>O1941*_xlfn.XLOOKUP(K1941,AM:AM,AO:AO)</f>
        <v/>
      </c>
      <c r="R1941">
        <f>_xlfn.XLOOKUP(E1941,AF:AF,AG:AG)</f>
        <v/>
      </c>
      <c r="S1941">
        <f>_xlfn.XLOOKUP(E1941,AF:AF,AI:AI)</f>
        <v/>
      </c>
      <c r="T1941">
        <f>WEEKNUM(G1941)</f>
        <v/>
      </c>
      <c r="U1941">
        <f>YEAR(G1941)</f>
        <v/>
      </c>
      <c r="V1941" s="117">
        <f>IFERROR(Q1941/N1941,"0")</f>
        <v/>
      </c>
    </row>
    <row r="1942">
      <c r="A1942">
        <f>_xlfn.XLOOKUP(D1942,BN:BN,BO:BO)</f>
        <v/>
      </c>
      <c r="B1942" t="inlineStr">
        <is>
          <t>LLC</t>
        </is>
      </c>
      <c r="C1942" t="n">
        <v>262</v>
      </c>
      <c r="D1942">
        <f>_xlfn.XLOOKUP(C1942,BH:BH,BI:BI)</f>
        <v/>
      </c>
      <c r="E1942" t="n">
        <v>27721</v>
      </c>
      <c r="F1942" t="inlineStr">
        <is>
          <t>BILLETE MEX-CPT//JNB-MEX</t>
        </is>
      </c>
      <c r="G1942" s="234" t="n">
        <v>46016</v>
      </c>
      <c r="H1942" s="234" t="n">
        <v>46027</v>
      </c>
      <c r="I1942" t="inlineStr">
        <is>
          <t>VLO</t>
        </is>
      </c>
      <c r="J1942">
        <f>_xlfn.XLOOKUP(I1942,AS:AS,AU:AU)</f>
        <v/>
      </c>
      <c r="K1942" t="inlineStr">
        <is>
          <t>USD</t>
        </is>
      </c>
      <c r="L1942" s="238" t="n">
        <v>11916.72</v>
      </c>
      <c r="M1942">
        <f>L1942*_xlfn.XLOOKUP(K1942,AM:AM,AN:AN)</f>
        <v/>
      </c>
      <c r="N1942">
        <f>L1942*_xlfn.XLOOKUP(K1942,AM:AM,AO:AO)</f>
        <v/>
      </c>
      <c r="O1942" s="238" t="n">
        <v>102.64</v>
      </c>
      <c r="P1942">
        <f>O1942*_xlfn.XLOOKUP(K1942,AM:AM,AN:AN)</f>
        <v/>
      </c>
      <c r="Q1942">
        <f>O1942*_xlfn.XLOOKUP(K1942,AM:AM,AO:AO)</f>
        <v/>
      </c>
      <c r="R1942">
        <f>_xlfn.XLOOKUP(E1942,AF:AF,AG:AG)</f>
        <v/>
      </c>
      <c r="S1942">
        <f>_xlfn.XLOOKUP(E1942,AF:AF,AI:AI)</f>
        <v/>
      </c>
      <c r="T1942">
        <f>WEEKNUM(G1942)</f>
        <v/>
      </c>
      <c r="U1942">
        <f>YEAR(G1942)</f>
        <v/>
      </c>
      <c r="V1942" s="117">
        <f>IFERROR(Q1942/N1942,"0")</f>
        <v/>
      </c>
    </row>
    <row r="1943">
      <c r="A1943">
        <f>_xlfn.XLOOKUP(D1943,BN:BN,BO:BO)</f>
        <v/>
      </c>
      <c r="B1943" t="inlineStr">
        <is>
          <t>LLC</t>
        </is>
      </c>
      <c r="C1943" t="n">
        <v>262</v>
      </c>
      <c r="D1943">
        <f>_xlfn.XLOOKUP(C1943,BH:BH,BI:BI)</f>
        <v/>
      </c>
      <c r="E1943" t="n">
        <v>27721</v>
      </c>
      <c r="F1943" t="inlineStr">
        <is>
          <t>BILLETE MEX-CPT//JNB-MEX</t>
        </is>
      </c>
      <c r="G1943" s="234" t="n">
        <v>46016</v>
      </c>
      <c r="H1943" s="234" t="n">
        <v>46027</v>
      </c>
      <c r="I1943" t="inlineStr">
        <is>
          <t>VLO</t>
        </is>
      </c>
      <c r="J1943">
        <f>_xlfn.XLOOKUP(I1943,AS:AS,AU:AU)</f>
        <v/>
      </c>
      <c r="K1943" t="inlineStr">
        <is>
          <t>USD</t>
        </is>
      </c>
      <c r="L1943" s="238" t="n">
        <v>11916.72</v>
      </c>
      <c r="M1943">
        <f>L1943*_xlfn.XLOOKUP(K1943,AM:AM,AN:AN)</f>
        <v/>
      </c>
      <c r="N1943">
        <f>L1943*_xlfn.XLOOKUP(K1943,AM:AM,AO:AO)</f>
        <v/>
      </c>
      <c r="O1943" s="238" t="n">
        <v>102.64</v>
      </c>
      <c r="P1943">
        <f>O1943*_xlfn.XLOOKUP(K1943,AM:AM,AN:AN)</f>
        <v/>
      </c>
      <c r="Q1943">
        <f>O1943*_xlfn.XLOOKUP(K1943,AM:AM,AO:AO)</f>
        <v/>
      </c>
      <c r="R1943">
        <f>_xlfn.XLOOKUP(E1943,AF:AF,AG:AG)</f>
        <v/>
      </c>
      <c r="S1943">
        <f>_xlfn.XLOOKUP(E1943,AF:AF,AI:AI)</f>
        <v/>
      </c>
      <c r="T1943">
        <f>WEEKNUM(G1943)</f>
        <v/>
      </c>
      <c r="U1943">
        <f>YEAR(G1943)</f>
        <v/>
      </c>
      <c r="V1943" s="117">
        <f>IFERROR(Q1943/N1943,"0")</f>
        <v/>
      </c>
    </row>
    <row r="1944">
      <c r="A1944">
        <f>_xlfn.XLOOKUP(D1944,BN:BN,BO:BO)</f>
        <v/>
      </c>
      <c r="B1944" t="inlineStr">
        <is>
          <t>LLC</t>
        </is>
      </c>
      <c r="C1944" t="n">
        <v>262</v>
      </c>
      <c r="D1944">
        <f>_xlfn.XLOOKUP(C1944,BH:BH,BI:BI)</f>
        <v/>
      </c>
      <c r="E1944" t="n">
        <v>27721</v>
      </c>
      <c r="F1944" t="inlineStr">
        <is>
          <t>BILLETE MEX-CPT//JNB-MEX</t>
        </is>
      </c>
      <c r="G1944" s="234" t="n">
        <v>46016</v>
      </c>
      <c r="H1944" s="234" t="n">
        <v>46027</v>
      </c>
      <c r="I1944" t="inlineStr">
        <is>
          <t>VLO</t>
        </is>
      </c>
      <c r="J1944">
        <f>_xlfn.XLOOKUP(I1944,AS:AS,AU:AU)</f>
        <v/>
      </c>
      <c r="K1944" t="inlineStr">
        <is>
          <t>USD</t>
        </is>
      </c>
      <c r="L1944" s="238" t="n">
        <v>11916.72</v>
      </c>
      <c r="M1944">
        <f>L1944*_xlfn.XLOOKUP(K1944,AM:AM,AN:AN)</f>
        <v/>
      </c>
      <c r="N1944">
        <f>L1944*_xlfn.XLOOKUP(K1944,AM:AM,AO:AO)</f>
        <v/>
      </c>
      <c r="O1944" s="238" t="n">
        <v>102.64</v>
      </c>
      <c r="P1944">
        <f>O1944*_xlfn.XLOOKUP(K1944,AM:AM,AN:AN)</f>
        <v/>
      </c>
      <c r="Q1944">
        <f>O1944*_xlfn.XLOOKUP(K1944,AM:AM,AO:AO)</f>
        <v/>
      </c>
      <c r="R1944">
        <f>_xlfn.XLOOKUP(E1944,AF:AF,AG:AG)</f>
        <v/>
      </c>
      <c r="S1944">
        <f>_xlfn.XLOOKUP(E1944,AF:AF,AI:AI)</f>
        <v/>
      </c>
      <c r="T1944">
        <f>WEEKNUM(G1944)</f>
        <v/>
      </c>
      <c r="U1944">
        <f>YEAR(G1944)</f>
        <v/>
      </c>
      <c r="V1944" s="117">
        <f>IFERROR(Q1944/N1944,"0")</f>
        <v/>
      </c>
    </row>
    <row r="1945">
      <c r="A1945">
        <f>_xlfn.XLOOKUP(D1945,BN:BN,BO:BO)</f>
        <v/>
      </c>
      <c r="B1945" t="inlineStr">
        <is>
          <t>LLC</t>
        </is>
      </c>
      <c r="C1945" t="n">
        <v>262</v>
      </c>
      <c r="D1945">
        <f>_xlfn.XLOOKUP(C1945,BH:BH,BI:BI)</f>
        <v/>
      </c>
      <c r="E1945" t="n">
        <v>27721</v>
      </c>
      <c r="F1945" t="inlineStr">
        <is>
          <t>BILLETE MEX-CPT//JNB-MEX</t>
        </is>
      </c>
      <c r="G1945" s="234" t="n">
        <v>46016</v>
      </c>
      <c r="H1945" s="234" t="n">
        <v>46027</v>
      </c>
      <c r="I1945" t="inlineStr">
        <is>
          <t>VLO</t>
        </is>
      </c>
      <c r="J1945">
        <f>_xlfn.XLOOKUP(I1945,AS:AS,AU:AU)</f>
        <v/>
      </c>
      <c r="K1945" t="inlineStr">
        <is>
          <t>USD</t>
        </is>
      </c>
      <c r="L1945" s="238" t="n">
        <v>12559.42</v>
      </c>
      <c r="M1945">
        <f>L1945*_xlfn.XLOOKUP(K1945,AM:AM,AN:AN)</f>
        <v/>
      </c>
      <c r="N1945">
        <f>L1945*_xlfn.XLOOKUP(K1945,AM:AM,AO:AO)</f>
        <v/>
      </c>
      <c r="O1945" s="238" t="n">
        <v>108.82</v>
      </c>
      <c r="P1945">
        <f>O1945*_xlfn.XLOOKUP(K1945,AM:AM,AN:AN)</f>
        <v/>
      </c>
      <c r="Q1945">
        <f>O1945*_xlfn.XLOOKUP(K1945,AM:AM,AO:AO)</f>
        <v/>
      </c>
      <c r="R1945">
        <f>_xlfn.XLOOKUP(E1945,AF:AF,AG:AG)</f>
        <v/>
      </c>
      <c r="S1945">
        <f>_xlfn.XLOOKUP(E1945,AF:AF,AI:AI)</f>
        <v/>
      </c>
      <c r="T1945">
        <f>WEEKNUM(G1945)</f>
        <v/>
      </c>
      <c r="U1945">
        <f>YEAR(G1945)</f>
        <v/>
      </c>
      <c r="V1945" s="117">
        <f>IFERROR(Q1945/N1945,"0")</f>
        <v/>
      </c>
    </row>
    <row r="1946">
      <c r="A1946">
        <f>_xlfn.XLOOKUP(D1946,BN:BN,BO:BO)</f>
        <v/>
      </c>
      <c r="B1946" t="inlineStr">
        <is>
          <t>LLC</t>
        </is>
      </c>
      <c r="C1946" t="n">
        <v>262</v>
      </c>
      <c r="D1946">
        <f>_xlfn.XLOOKUP(C1946,BH:BH,BI:BI)</f>
        <v/>
      </c>
      <c r="E1946" t="n">
        <v>27721</v>
      </c>
      <c r="F1946" t="inlineStr">
        <is>
          <t>BILLETE MEX-CPT//JNB-MEX</t>
        </is>
      </c>
      <c r="G1946" s="234" t="n">
        <v>46016</v>
      </c>
      <c r="H1946" s="234" t="n">
        <v>46027</v>
      </c>
      <c r="I1946" t="inlineStr">
        <is>
          <t>VLO</t>
        </is>
      </c>
      <c r="J1946">
        <f>_xlfn.XLOOKUP(I1946,AS:AS,AU:AU)</f>
        <v/>
      </c>
      <c r="K1946" t="inlineStr">
        <is>
          <t>USD</t>
        </is>
      </c>
      <c r="L1946" s="238" t="n">
        <v>12559.42</v>
      </c>
      <c r="M1946">
        <f>L1946*_xlfn.XLOOKUP(K1946,AM:AM,AN:AN)</f>
        <v/>
      </c>
      <c r="N1946">
        <f>L1946*_xlfn.XLOOKUP(K1946,AM:AM,AO:AO)</f>
        <v/>
      </c>
      <c r="O1946" s="238" t="n">
        <v>108.82</v>
      </c>
      <c r="P1946">
        <f>O1946*_xlfn.XLOOKUP(K1946,AM:AM,AN:AN)</f>
        <v/>
      </c>
      <c r="Q1946">
        <f>O1946*_xlfn.XLOOKUP(K1946,AM:AM,AO:AO)</f>
        <v/>
      </c>
      <c r="R1946">
        <f>_xlfn.XLOOKUP(E1946,AF:AF,AG:AG)</f>
        <v/>
      </c>
      <c r="S1946">
        <f>_xlfn.XLOOKUP(E1946,AF:AF,AI:AI)</f>
        <v/>
      </c>
      <c r="T1946">
        <f>WEEKNUM(G1946)</f>
        <v/>
      </c>
      <c r="U1946">
        <f>YEAR(G1946)</f>
        <v/>
      </c>
      <c r="V1946" s="117">
        <f>IFERROR(Q1946/N1946,"0")</f>
        <v/>
      </c>
    </row>
    <row r="1947">
      <c r="A1947">
        <f>_xlfn.XLOOKUP(D1947,BN:BN,BO:BO)</f>
        <v/>
      </c>
      <c r="B1947" t="inlineStr">
        <is>
          <t>LLC</t>
        </is>
      </c>
      <c r="C1947" t="n">
        <v>262</v>
      </c>
      <c r="D1947">
        <f>_xlfn.XLOOKUP(C1947,BH:BH,BI:BI)</f>
        <v/>
      </c>
      <c r="E1947" t="n">
        <v>23789</v>
      </c>
      <c r="F1947" t="inlineStr">
        <is>
          <t>Viaje Africa</t>
        </is>
      </c>
      <c r="G1947" s="234" t="n">
        <v>46016</v>
      </c>
      <c r="H1947" s="234" t="n">
        <v>46027</v>
      </c>
      <c r="I1947" t="inlineStr">
        <is>
          <t>ATR</t>
        </is>
      </c>
      <c r="J1947">
        <f>_xlfn.XLOOKUP(I1947,AS:AS,AU:AU)</f>
        <v/>
      </c>
      <c r="K1947" t="inlineStr">
        <is>
          <t>USD</t>
        </is>
      </c>
      <c r="L1947" s="238" t="n">
        <v>189550</v>
      </c>
      <c r="M1947">
        <f>L1947*_xlfn.XLOOKUP(K1947,AM:AM,AN:AN)</f>
        <v/>
      </c>
      <c r="N1947">
        <f>L1947*_xlfn.XLOOKUP(K1947,AM:AM,AO:AO)</f>
        <v/>
      </c>
      <c r="O1947" s="238" t="n">
        <v>25717</v>
      </c>
      <c r="P1947">
        <f>O1947*_xlfn.XLOOKUP(K1947,AM:AM,AN:AN)</f>
        <v/>
      </c>
      <c r="Q1947">
        <f>O1947*_xlfn.XLOOKUP(K1947,AM:AM,AO:AO)</f>
        <v/>
      </c>
      <c r="R1947">
        <f>_xlfn.XLOOKUP(E1947,AF:AF,AG:AG)</f>
        <v/>
      </c>
      <c r="S1947">
        <f>_xlfn.XLOOKUP(E1947,AF:AF,AI:AI)</f>
        <v/>
      </c>
      <c r="T1947">
        <f>WEEKNUM(G1947)</f>
        <v/>
      </c>
      <c r="U1947">
        <f>YEAR(G1947)</f>
        <v/>
      </c>
      <c r="V1947" s="117">
        <f>IFERROR(Q1947/N1947,"0")</f>
        <v/>
      </c>
    </row>
    <row r="1948">
      <c r="A1948">
        <f>_xlfn.XLOOKUP(D1948,BN:BN,BO:BO)</f>
        <v/>
      </c>
      <c r="B1948" t="inlineStr">
        <is>
          <t>LLC</t>
        </is>
      </c>
      <c r="C1948" t="n">
        <v>262</v>
      </c>
      <c r="D1948">
        <f>_xlfn.XLOOKUP(C1948,BH:BH,BI:BI)</f>
        <v/>
      </c>
      <c r="E1948" t="n">
        <v>27721</v>
      </c>
      <c r="F1948" t="inlineStr">
        <is>
          <t>BILLETE JNB-MEX</t>
        </is>
      </c>
      <c r="G1948" s="234" t="n">
        <v>46016</v>
      </c>
      <c r="H1948" s="234" t="n">
        <v>46029</v>
      </c>
      <c r="I1948" t="inlineStr">
        <is>
          <t>VLO</t>
        </is>
      </c>
      <c r="J1948">
        <f>_xlfn.XLOOKUP(I1948,AS:AS,AU:AU)</f>
        <v/>
      </c>
      <c r="K1948" t="inlineStr">
        <is>
          <t>USD</t>
        </is>
      </c>
      <c r="L1948" s="238" t="n">
        <v>5860</v>
      </c>
      <c r="M1948">
        <f>L1948*_xlfn.XLOOKUP(K1948,AM:AM,AN:AN)</f>
        <v/>
      </c>
      <c r="N1948">
        <f>L1948*_xlfn.XLOOKUP(K1948,AM:AM,AO:AO)</f>
        <v/>
      </c>
      <c r="O1948" s="238" t="n">
        <v>0</v>
      </c>
      <c r="P1948">
        <f>O1948*_xlfn.XLOOKUP(K1948,AM:AM,AN:AN)</f>
        <v/>
      </c>
      <c r="Q1948">
        <f>O1948*_xlfn.XLOOKUP(K1948,AM:AM,AO:AO)</f>
        <v/>
      </c>
      <c r="R1948">
        <f>_xlfn.XLOOKUP(E1948,AF:AF,AG:AG)</f>
        <v/>
      </c>
      <c r="S1948">
        <f>_xlfn.XLOOKUP(E1948,AF:AF,AI:AI)</f>
        <v/>
      </c>
      <c r="T1948">
        <f>WEEKNUM(G1948)</f>
        <v/>
      </c>
      <c r="U1948">
        <f>YEAR(G1948)</f>
        <v/>
      </c>
      <c r="V1948" s="117">
        <f>IFERROR(Q1948/N1948,"0")</f>
        <v/>
      </c>
    </row>
    <row r="1949">
      <c r="A1949">
        <f>_xlfn.XLOOKUP(D1949,BN:BN,BO:BO)</f>
        <v/>
      </c>
      <c r="B1949" t="inlineStr">
        <is>
          <t>LLC</t>
        </is>
      </c>
      <c r="C1949" t="n">
        <v>262</v>
      </c>
      <c r="D1949">
        <f>_xlfn.XLOOKUP(C1949,BH:BH,BI:BI)</f>
        <v/>
      </c>
      <c r="E1949" t="n">
        <v>27721</v>
      </c>
      <c r="F1949" t="inlineStr">
        <is>
          <t>BILLETE JNB-MEX</t>
        </is>
      </c>
      <c r="G1949" s="234" t="n">
        <v>46016</v>
      </c>
      <c r="H1949" s="234" t="n">
        <v>46029</v>
      </c>
      <c r="I1949" t="inlineStr">
        <is>
          <t>VLO</t>
        </is>
      </c>
      <c r="J1949">
        <f>_xlfn.XLOOKUP(I1949,AS:AS,AU:AU)</f>
        <v/>
      </c>
      <c r="K1949" t="inlineStr">
        <is>
          <t>USD</t>
        </is>
      </c>
      <c r="L1949" s="238" t="n">
        <v>5860</v>
      </c>
      <c r="M1949">
        <f>L1949*_xlfn.XLOOKUP(K1949,AM:AM,AN:AN)</f>
        <v/>
      </c>
      <c r="N1949">
        <f>L1949*_xlfn.XLOOKUP(K1949,AM:AM,AO:AO)</f>
        <v/>
      </c>
      <c r="O1949" s="238" t="n">
        <v>0</v>
      </c>
      <c r="P1949">
        <f>O1949*_xlfn.XLOOKUP(K1949,AM:AM,AN:AN)</f>
        <v/>
      </c>
      <c r="Q1949">
        <f>O1949*_xlfn.XLOOKUP(K1949,AM:AM,AO:AO)</f>
        <v/>
      </c>
      <c r="R1949">
        <f>_xlfn.XLOOKUP(E1949,AF:AF,AG:AG)</f>
        <v/>
      </c>
      <c r="S1949">
        <f>_xlfn.XLOOKUP(E1949,AF:AF,AI:AI)</f>
        <v/>
      </c>
      <c r="T1949">
        <f>WEEKNUM(G1949)</f>
        <v/>
      </c>
      <c r="U1949">
        <f>YEAR(G1949)</f>
        <v/>
      </c>
      <c r="V1949" s="117">
        <f>IFERROR(Q1949/N1949,"0")</f>
        <v/>
      </c>
    </row>
    <row r="1950">
      <c r="A1950">
        <f>_xlfn.XLOOKUP(D1950,BN:BN,BO:BO)</f>
        <v/>
      </c>
      <c r="B1950" t="inlineStr">
        <is>
          <t>LLC</t>
        </is>
      </c>
      <c r="C1950" t="n">
        <v>262</v>
      </c>
      <c r="D1950">
        <f>_xlfn.XLOOKUP(C1950,BH:BH,BI:BI)</f>
        <v/>
      </c>
      <c r="E1950" t="n">
        <v>27721</v>
      </c>
      <c r="F1950" t="inlineStr">
        <is>
          <t>Reembolso billete KL 0743475060856</t>
        </is>
      </c>
      <c r="G1950" s="234" t="n">
        <v>46016</v>
      </c>
      <c r="H1950" s="234" t="n">
        <v>46029</v>
      </c>
      <c r="I1950" t="inlineStr">
        <is>
          <t>VLO</t>
        </is>
      </c>
      <c r="J1950">
        <f>_xlfn.XLOOKUP(I1950,AS:AS,AU:AU)</f>
        <v/>
      </c>
      <c r="K1950" t="inlineStr">
        <is>
          <t>USD</t>
        </is>
      </c>
      <c r="L1950" s="238" t="n">
        <v>-12345.92</v>
      </c>
      <c r="M1950">
        <f>L1950*_xlfn.XLOOKUP(K1950,AM:AM,AN:AN)</f>
        <v/>
      </c>
      <c r="N1950">
        <f>L1950*_xlfn.XLOOKUP(K1950,AM:AM,AO:AO)</f>
        <v/>
      </c>
      <c r="O1950" s="238" t="n">
        <v>0</v>
      </c>
      <c r="P1950">
        <f>O1950*_xlfn.XLOOKUP(K1950,AM:AM,AN:AN)</f>
        <v/>
      </c>
      <c r="Q1950">
        <f>O1950*_xlfn.XLOOKUP(K1950,AM:AM,AO:AO)</f>
        <v/>
      </c>
      <c r="R1950">
        <f>_xlfn.XLOOKUP(E1950,AF:AF,AG:AG)</f>
        <v/>
      </c>
      <c r="S1950">
        <f>_xlfn.XLOOKUP(E1950,AF:AF,AI:AI)</f>
        <v/>
      </c>
      <c r="T1950">
        <f>WEEKNUM(G1950)</f>
        <v/>
      </c>
      <c r="U1950">
        <f>YEAR(G1950)</f>
        <v/>
      </c>
      <c r="V1950" s="117">
        <f>IFERROR(Q1950/N1950,"0")</f>
        <v/>
      </c>
    </row>
    <row r="1951">
      <c r="A1951">
        <f>_xlfn.XLOOKUP(D1951,BN:BN,BO:BO)</f>
        <v/>
      </c>
      <c r="B1951" t="inlineStr">
        <is>
          <t>LLC</t>
        </is>
      </c>
      <c r="C1951" t="n">
        <v>262</v>
      </c>
      <c r="D1951">
        <f>_xlfn.XLOOKUP(C1951,BH:BH,BI:BI)</f>
        <v/>
      </c>
      <c r="E1951" t="n">
        <v>27721</v>
      </c>
      <c r="F1951" t="inlineStr">
        <is>
          <t>Reembolso billete KL 0743475060858</t>
        </is>
      </c>
      <c r="G1951" s="234" t="n">
        <v>46016</v>
      </c>
      <c r="H1951" s="234" t="n">
        <v>46029</v>
      </c>
      <c r="I1951" t="inlineStr">
        <is>
          <t>VLO</t>
        </is>
      </c>
      <c r="J1951">
        <f>_xlfn.XLOOKUP(I1951,AS:AS,AU:AU)</f>
        <v/>
      </c>
      <c r="K1951" t="inlineStr">
        <is>
          <t>USD</t>
        </is>
      </c>
      <c r="L1951" s="238" t="n">
        <v>-12345.92</v>
      </c>
      <c r="M1951">
        <f>L1951*_xlfn.XLOOKUP(K1951,AM:AM,AN:AN)</f>
        <v/>
      </c>
      <c r="N1951">
        <f>L1951*_xlfn.XLOOKUP(K1951,AM:AM,AO:AO)</f>
        <v/>
      </c>
      <c r="O1951" s="238" t="n">
        <v>0</v>
      </c>
      <c r="P1951">
        <f>O1951*_xlfn.XLOOKUP(K1951,AM:AM,AN:AN)</f>
        <v/>
      </c>
      <c r="Q1951">
        <f>O1951*_xlfn.XLOOKUP(K1951,AM:AM,AO:AO)</f>
        <v/>
      </c>
      <c r="R1951">
        <f>_xlfn.XLOOKUP(E1951,AF:AF,AG:AG)</f>
        <v/>
      </c>
      <c r="S1951">
        <f>_xlfn.XLOOKUP(E1951,AF:AF,AI:AI)</f>
        <v/>
      </c>
      <c r="T1951">
        <f>WEEKNUM(G1951)</f>
        <v/>
      </c>
      <c r="U1951">
        <f>YEAR(G1951)</f>
        <v/>
      </c>
      <c r="V1951" s="117">
        <f>IFERROR(Q1951/N1951,"0")</f>
        <v/>
      </c>
    </row>
    <row r="1952">
      <c r="A1952">
        <f>_xlfn.XLOOKUP(D1952,BN:BN,BO:BO)</f>
        <v/>
      </c>
      <c r="B1952" t="inlineStr">
        <is>
          <t>LLC</t>
        </is>
      </c>
      <c r="C1952" t="n">
        <v>262</v>
      </c>
      <c r="D1952">
        <f>_xlfn.XLOOKUP(C1952,BH:BH,BI:BI)</f>
        <v/>
      </c>
      <c r="E1952" t="n">
        <v>0</v>
      </c>
      <c r="F1952" t="inlineStr">
        <is>
          <t>Fee aereo Martin</t>
        </is>
      </c>
      <c r="G1952" s="234" t="n">
        <v>46016</v>
      </c>
      <c r="H1952" s="234" t="n">
        <v>46029</v>
      </c>
      <c r="I1952" t="inlineStr">
        <is>
          <t>HPS</t>
        </is>
      </c>
      <c r="J1952">
        <f>_xlfn.XLOOKUP(I1952,AS:AS,AU:AU)</f>
        <v/>
      </c>
      <c r="K1952" t="inlineStr">
        <is>
          <t>USD</t>
        </is>
      </c>
      <c r="L1952" s="238" t="n">
        <v>2144</v>
      </c>
      <c r="M1952">
        <f>L1952*_xlfn.XLOOKUP(K1952,AM:AM,AN:AN)</f>
        <v/>
      </c>
      <c r="N1952">
        <f>L1952*_xlfn.XLOOKUP(K1952,AM:AM,AO:AO)</f>
        <v/>
      </c>
      <c r="O1952" s="238" t="n">
        <v>2144</v>
      </c>
      <c r="P1952">
        <f>O1952*_xlfn.XLOOKUP(K1952,AM:AM,AN:AN)</f>
        <v/>
      </c>
      <c r="Q1952">
        <f>O1952*_xlfn.XLOOKUP(K1952,AM:AM,AO:AO)</f>
        <v/>
      </c>
      <c r="R1952">
        <f>_xlfn.XLOOKUP(E1952,AF:AF,AG:AG)</f>
        <v/>
      </c>
      <c r="S1952">
        <f>_xlfn.XLOOKUP(E1952,AF:AF,AI:AI)</f>
        <v/>
      </c>
      <c r="T1952">
        <f>WEEKNUM(G1952)</f>
        <v/>
      </c>
      <c r="U1952">
        <f>YEAR(G1952)</f>
        <v/>
      </c>
      <c r="V1952" s="117">
        <f>IFERROR(Q1952/N1952,"0")</f>
        <v/>
      </c>
    </row>
    <row r="1953">
      <c r="A1953">
        <f>_xlfn.XLOOKUP(D1953,BN:BN,BO:BO)</f>
        <v/>
      </c>
      <c r="B1953" t="inlineStr">
        <is>
          <t>LLC</t>
        </is>
      </c>
      <c r="C1953" t="n">
        <v>262</v>
      </c>
      <c r="D1953">
        <f>_xlfn.XLOOKUP(C1953,BH:BH,BI:BI)</f>
        <v/>
      </c>
      <c r="E1953" t="n">
        <v>0</v>
      </c>
      <c r="F1953" t="inlineStr">
        <is>
          <t>excedente por reembolso viaje de espana</t>
        </is>
      </c>
      <c r="G1953" s="234" t="n">
        <v>46016</v>
      </c>
      <c r="H1953" s="234" t="n">
        <v>46029</v>
      </c>
      <c r="I1953" t="inlineStr">
        <is>
          <t>HPS</t>
        </is>
      </c>
      <c r="J1953">
        <f>_xlfn.XLOOKUP(I1953,AS:AS,AU:AU)</f>
        <v/>
      </c>
      <c r="K1953" t="inlineStr">
        <is>
          <t>USD</t>
        </is>
      </c>
      <c r="L1953" s="238" t="n">
        <v>321.74</v>
      </c>
      <c r="M1953">
        <f>L1953*_xlfn.XLOOKUP(K1953,AM:AM,AN:AN)</f>
        <v/>
      </c>
      <c r="N1953">
        <f>L1953*_xlfn.XLOOKUP(K1953,AM:AM,AO:AO)</f>
        <v/>
      </c>
      <c r="O1953" s="238" t="n">
        <v>321.74</v>
      </c>
      <c r="P1953">
        <f>O1953*_xlfn.XLOOKUP(K1953,AM:AM,AN:AN)</f>
        <v/>
      </c>
      <c r="Q1953">
        <f>O1953*_xlfn.XLOOKUP(K1953,AM:AM,AO:AO)</f>
        <v/>
      </c>
      <c r="R1953">
        <f>_xlfn.XLOOKUP(E1953,AF:AF,AG:AG)</f>
        <v/>
      </c>
      <c r="S1953">
        <f>_xlfn.XLOOKUP(E1953,AF:AF,AI:AI)</f>
        <v/>
      </c>
      <c r="T1953">
        <f>WEEKNUM(G1953)</f>
        <v/>
      </c>
      <c r="U1953">
        <f>YEAR(G1953)</f>
        <v/>
      </c>
      <c r="V1953" s="117">
        <f>IFERROR(Q1953/N1953,"0")</f>
        <v/>
      </c>
    </row>
    <row r="1954">
      <c r="A1954">
        <f>_xlfn.XLOOKUP(D1954,BN:BN,BO:BO)</f>
        <v/>
      </c>
      <c r="B1954" t="inlineStr">
        <is>
          <t>LLC</t>
        </is>
      </c>
      <c r="C1954" t="n">
        <v>262</v>
      </c>
      <c r="D1954">
        <f>_xlfn.XLOOKUP(C1954,BH:BH,BI:BI)</f>
        <v/>
      </c>
      <c r="E1954" t="n">
        <v>25857</v>
      </c>
      <c r="F1954" t="inlineStr">
        <is>
          <t>Compra regalos entrega final documentos de viaje</t>
        </is>
      </c>
      <c r="G1954" s="234" t="n">
        <v>45966</v>
      </c>
      <c r="H1954" s="234" t="n">
        <v>45966</v>
      </c>
      <c r="I1954" t="inlineStr">
        <is>
          <t>OTR</t>
        </is>
      </c>
      <c r="J1954">
        <f>_xlfn.XLOOKUP(I1954,AS:AS,AU:AU)</f>
        <v/>
      </c>
      <c r="K1954" t="inlineStr">
        <is>
          <t>USD</t>
        </is>
      </c>
      <c r="L1954" s="238" t="n">
        <v>191.56</v>
      </c>
      <c r="M1954">
        <f>L1954*_xlfn.XLOOKUP(K1954,AM:AM,AN:AN)</f>
        <v/>
      </c>
      <c r="N1954">
        <f>L1954*_xlfn.XLOOKUP(K1954,AM:AM,AO:AO)</f>
        <v/>
      </c>
      <c r="O1954" s="238" t="n">
        <v>0</v>
      </c>
      <c r="P1954">
        <f>O1954*_xlfn.XLOOKUP(K1954,AM:AM,AN:AN)</f>
        <v/>
      </c>
      <c r="Q1954">
        <f>O1954*_xlfn.XLOOKUP(K1954,AM:AM,AO:AO)</f>
        <v/>
      </c>
      <c r="R1954">
        <f>_xlfn.XLOOKUP(E1954,AF:AF,AG:AG)</f>
        <v/>
      </c>
      <c r="S1954">
        <f>_xlfn.XLOOKUP(E1954,AF:AF,AI:AI)</f>
        <v/>
      </c>
      <c r="T1954">
        <f>WEEKNUM(G1954)</f>
        <v/>
      </c>
      <c r="U1954">
        <f>YEAR(G1954)</f>
        <v/>
      </c>
      <c r="V1954" s="117">
        <f>IFERROR(Q1954/N1954,"0")</f>
        <v/>
      </c>
    </row>
    <row r="1955">
      <c r="A1955">
        <f>_xlfn.XLOOKUP(D1955,BN:BN,BO:BO)</f>
        <v/>
      </c>
      <c r="B1955" t="inlineStr">
        <is>
          <t>LLC</t>
        </is>
      </c>
      <c r="C1955" t="n">
        <v>262</v>
      </c>
      <c r="D1955">
        <f>_xlfn.XLOOKUP(C1955,BH:BH,BI:BI)</f>
        <v/>
      </c>
      <c r="E1955" t="n">
        <v>29023</v>
      </c>
      <c r="F1955" t="inlineStr">
        <is>
          <t>Estadia</t>
        </is>
      </c>
      <c r="G1955" s="234" t="n">
        <v>46017</v>
      </c>
      <c r="H1955" s="234" t="n">
        <v>46018</v>
      </c>
      <c r="I1955" t="inlineStr">
        <is>
          <t>HTL</t>
        </is>
      </c>
      <c r="J1955">
        <f>_xlfn.XLOOKUP(I1955,AS:AS,AU:AU)</f>
        <v/>
      </c>
      <c r="K1955" t="inlineStr">
        <is>
          <t>USD</t>
        </is>
      </c>
      <c r="L1955" s="238" t="n">
        <v>2522.01</v>
      </c>
      <c r="M1955">
        <f>L1955*_xlfn.XLOOKUP(K1955,AM:AM,AN:AN)</f>
        <v/>
      </c>
      <c r="N1955">
        <f>L1955*_xlfn.XLOOKUP(K1955,AM:AM,AO:AO)</f>
        <v/>
      </c>
      <c r="O1955" s="238" t="n">
        <v>231.5</v>
      </c>
      <c r="P1955">
        <f>O1955*_xlfn.XLOOKUP(K1955,AM:AM,AN:AN)</f>
        <v/>
      </c>
      <c r="Q1955">
        <f>O1955*_xlfn.XLOOKUP(K1955,AM:AM,AO:AO)</f>
        <v/>
      </c>
      <c r="R1955">
        <f>_xlfn.XLOOKUP(E1955,AF:AF,AG:AG)</f>
        <v/>
      </c>
      <c r="S1955">
        <f>_xlfn.XLOOKUP(E1955,AF:AF,AI:AI)</f>
        <v/>
      </c>
      <c r="T1955">
        <f>WEEKNUM(G1955)</f>
        <v/>
      </c>
      <c r="U1955">
        <f>YEAR(G1955)</f>
        <v/>
      </c>
      <c r="V1955" s="117">
        <f>IFERROR(Q1955/N1955,"0")</f>
        <v/>
      </c>
    </row>
    <row r="1956">
      <c r="A1956">
        <f>_xlfn.XLOOKUP(D1956,BN:BN,BO:BO)</f>
        <v/>
      </c>
      <c r="B1956" t="inlineStr">
        <is>
          <t>LLC</t>
        </is>
      </c>
      <c r="C1956" t="n">
        <v>262</v>
      </c>
      <c r="D1956">
        <f>_xlfn.XLOOKUP(C1956,BH:BH,BI:BI)</f>
        <v/>
      </c>
      <c r="E1956" t="n">
        <v>23789</v>
      </c>
      <c r="F1956" t="inlineStr">
        <is>
          <t xml:space="preserve">Pago por servicio extra Alejandra y Alberto </t>
        </is>
      </c>
      <c r="G1956" s="234" t="n">
        <v>46018</v>
      </c>
      <c r="H1956" s="234" t="n">
        <v>46018</v>
      </c>
      <c r="I1956" t="inlineStr">
        <is>
          <t>PKT</t>
        </is>
      </c>
      <c r="J1956">
        <f>_xlfn.XLOOKUP(I1956,AS:AS,AU:AU)</f>
        <v/>
      </c>
      <c r="K1956" t="inlineStr">
        <is>
          <t>USD</t>
        </is>
      </c>
      <c r="L1956" s="238" t="n">
        <v>377.74</v>
      </c>
      <c r="M1956">
        <f>L1956*_xlfn.XLOOKUP(K1956,AM:AM,AN:AN)</f>
        <v/>
      </c>
      <c r="N1956">
        <f>L1956*_xlfn.XLOOKUP(K1956,AM:AM,AO:AO)</f>
        <v/>
      </c>
      <c r="O1956" s="238" t="n">
        <v>38.74</v>
      </c>
      <c r="P1956">
        <f>O1956*_xlfn.XLOOKUP(K1956,AM:AM,AN:AN)</f>
        <v/>
      </c>
      <c r="Q1956">
        <f>O1956*_xlfn.XLOOKUP(K1956,AM:AM,AO:AO)</f>
        <v/>
      </c>
      <c r="R1956">
        <f>_xlfn.XLOOKUP(E1956,AF:AF,AG:AG)</f>
        <v/>
      </c>
      <c r="S1956">
        <f>_xlfn.XLOOKUP(E1956,AF:AF,AI:AI)</f>
        <v/>
      </c>
      <c r="T1956">
        <f>WEEKNUM(G1956)</f>
        <v/>
      </c>
      <c r="U1956">
        <f>YEAR(G1956)</f>
        <v/>
      </c>
      <c r="V1956" s="117">
        <f>IFERROR(Q1956/N1956,"0")</f>
        <v/>
      </c>
    </row>
    <row r="1957">
      <c r="A1957">
        <f>_xlfn.XLOOKUP(D1957,BN:BN,BO:BO)</f>
        <v/>
      </c>
      <c r="B1957" t="inlineStr">
        <is>
          <t>LLC</t>
        </is>
      </c>
      <c r="C1957" t="n">
        <v>262</v>
      </c>
      <c r="D1957">
        <f>_xlfn.XLOOKUP(C1957,BH:BH,BI:BI)</f>
        <v/>
      </c>
      <c r="E1957" t="n">
        <v>28259</v>
      </c>
      <c r="F1957" t="inlineStr">
        <is>
          <t>Estadia en Paris</t>
        </is>
      </c>
      <c r="G1957" s="234" t="n">
        <v>46028</v>
      </c>
      <c r="H1957" s="234" t="n">
        <v>46029</v>
      </c>
      <c r="I1957" t="inlineStr">
        <is>
          <t>HTL</t>
        </is>
      </c>
      <c r="J1957">
        <f>_xlfn.XLOOKUP(I1957,AS:AS,AU:AU)</f>
        <v/>
      </c>
      <c r="K1957" t="inlineStr">
        <is>
          <t>USD</t>
        </is>
      </c>
      <c r="L1957" s="238" t="n">
        <v>4002.38</v>
      </c>
      <c r="M1957">
        <f>L1957*_xlfn.XLOOKUP(K1957,AM:AM,AN:AN)</f>
        <v/>
      </c>
      <c r="N1957">
        <f>L1957*_xlfn.XLOOKUP(K1957,AM:AM,AO:AO)</f>
        <v/>
      </c>
      <c r="O1957" s="238" t="n">
        <v>392.71</v>
      </c>
      <c r="P1957">
        <f>O1957*_xlfn.XLOOKUP(K1957,AM:AM,AN:AN)</f>
        <v/>
      </c>
      <c r="Q1957">
        <f>O1957*_xlfn.XLOOKUP(K1957,AM:AM,AO:AO)</f>
        <v/>
      </c>
      <c r="R1957">
        <f>_xlfn.XLOOKUP(E1957,AF:AF,AG:AG)</f>
        <v/>
      </c>
      <c r="S1957">
        <f>_xlfn.XLOOKUP(E1957,AF:AF,AI:AI)</f>
        <v/>
      </c>
      <c r="T1957">
        <f>WEEKNUM(G1957)</f>
        <v/>
      </c>
      <c r="U1957">
        <f>YEAR(G1957)</f>
        <v/>
      </c>
      <c r="V1957" s="117">
        <f>IFERROR(Q1957/N1957,"0")</f>
        <v/>
      </c>
    </row>
    <row r="1958">
      <c r="A1958">
        <f>_xlfn.XLOOKUP(D1958,BN:BN,BO:BO)</f>
        <v/>
      </c>
      <c r="B1958" t="inlineStr">
        <is>
          <t>LLC</t>
        </is>
      </c>
      <c r="C1958" t="n">
        <v>262</v>
      </c>
      <c r="D1958">
        <f>_xlfn.XLOOKUP(C1958,BH:BH,BI:BI)</f>
        <v/>
      </c>
      <c r="E1958" t="n">
        <v>25780</v>
      </c>
      <c r="F1958" t="inlineStr">
        <is>
          <t>Traslados en Amsterdam y Paris</t>
        </is>
      </c>
      <c r="G1958" s="234" t="n">
        <v>46017</v>
      </c>
      <c r="H1958" s="234" t="n">
        <v>46028</v>
      </c>
      <c r="I1958" t="inlineStr">
        <is>
          <t>TRF</t>
        </is>
      </c>
      <c r="J1958">
        <f>_xlfn.XLOOKUP(I1958,AS:AS,AU:AU)</f>
        <v/>
      </c>
      <c r="K1958" t="inlineStr">
        <is>
          <t>USD</t>
        </is>
      </c>
      <c r="L1958" s="238" t="n">
        <v>3163</v>
      </c>
      <c r="M1958">
        <f>L1958*_xlfn.XLOOKUP(K1958,AM:AM,AN:AN)</f>
        <v/>
      </c>
      <c r="N1958">
        <f>L1958*_xlfn.XLOOKUP(K1958,AM:AM,AO:AO)</f>
        <v/>
      </c>
      <c r="O1958" s="238" t="n">
        <v>627.45</v>
      </c>
      <c r="P1958">
        <f>O1958*_xlfn.XLOOKUP(K1958,AM:AM,AN:AN)</f>
        <v/>
      </c>
      <c r="Q1958">
        <f>O1958*_xlfn.XLOOKUP(K1958,AM:AM,AO:AO)</f>
        <v/>
      </c>
      <c r="R1958">
        <f>_xlfn.XLOOKUP(E1958,AF:AF,AG:AG)</f>
        <v/>
      </c>
      <c r="S1958">
        <f>_xlfn.XLOOKUP(E1958,AF:AF,AI:AI)</f>
        <v/>
      </c>
      <c r="T1958">
        <f>WEEKNUM(G1958)</f>
        <v/>
      </c>
      <c r="U1958">
        <f>YEAR(G1958)</f>
        <v/>
      </c>
      <c r="V1958" s="117">
        <f>IFERROR(Q1958/N1958,"0")</f>
        <v/>
      </c>
    </row>
    <row r="1959">
      <c r="A1959">
        <f>_xlfn.XLOOKUP(D1959,BN:BN,BO:BO)</f>
        <v/>
      </c>
      <c r="B1959" t="inlineStr">
        <is>
          <t>LLC</t>
        </is>
      </c>
      <c r="C1959" t="n">
        <v>262</v>
      </c>
      <c r="D1959">
        <f>_xlfn.XLOOKUP(C1959,BH:BH,BI:BI)</f>
        <v/>
      </c>
      <c r="E1959" t="n">
        <v>25726</v>
      </c>
      <c r="F1959" t="inlineStr">
        <is>
          <t>Mensajeria documentos finales familia Aspe</t>
        </is>
      </c>
      <c r="G1959" s="234" t="n">
        <v>45966</v>
      </c>
      <c r="H1959" s="234" t="n">
        <v>45966</v>
      </c>
      <c r="I1959" t="inlineStr">
        <is>
          <t>VIS</t>
        </is>
      </c>
      <c r="J1959">
        <f>_xlfn.XLOOKUP(I1959,AS:AS,AU:AU)</f>
        <v/>
      </c>
      <c r="K1959" t="inlineStr">
        <is>
          <t>USD</t>
        </is>
      </c>
      <c r="L1959" s="238" t="n">
        <v>13</v>
      </c>
      <c r="M1959">
        <f>L1959*_xlfn.XLOOKUP(K1959,AM:AM,AN:AN)</f>
        <v/>
      </c>
      <c r="N1959">
        <f>L1959*_xlfn.XLOOKUP(K1959,AM:AM,AO:AO)</f>
        <v/>
      </c>
      <c r="O1959" s="238" t="n">
        <v>0</v>
      </c>
      <c r="P1959">
        <f>O1959*_xlfn.XLOOKUP(K1959,AM:AM,AN:AN)</f>
        <v/>
      </c>
      <c r="Q1959">
        <f>O1959*_xlfn.XLOOKUP(K1959,AM:AM,AO:AO)</f>
        <v/>
      </c>
      <c r="R1959">
        <f>_xlfn.XLOOKUP(E1959,AF:AF,AG:AG)</f>
        <v/>
      </c>
      <c r="S1959">
        <f>_xlfn.XLOOKUP(E1959,AF:AF,AI:AI)</f>
        <v/>
      </c>
      <c r="T1959">
        <f>WEEKNUM(G1959)</f>
        <v/>
      </c>
      <c r="U1959">
        <f>YEAR(G1959)</f>
        <v/>
      </c>
      <c r="V1959" s="117">
        <f>IFERROR(Q1959/N1959,"0")</f>
        <v/>
      </c>
    </row>
    <row r="1960">
      <c r="A1960">
        <f>_xlfn.XLOOKUP(D1960,BN:BN,BO:BO)</f>
        <v/>
      </c>
      <c r="B1960" t="inlineStr">
        <is>
          <t>LLC</t>
        </is>
      </c>
      <c r="C1960" t="n">
        <v>262</v>
      </c>
      <c r="D1960">
        <f>_xlfn.XLOOKUP(C1960,BH:BH,BI:BI)</f>
        <v/>
      </c>
      <c r="E1960" t="n">
        <v>25857</v>
      </c>
      <c r="F1960" t="inlineStr">
        <is>
          <t xml:space="preserve">Envio por paqueteria de Maletas </t>
        </is>
      </c>
      <c r="G1960" s="234" t="n">
        <v>46006</v>
      </c>
      <c r="H1960" s="234" t="n">
        <v>46006</v>
      </c>
      <c r="I1960" t="inlineStr">
        <is>
          <t>EVE</t>
        </is>
      </c>
      <c r="J1960">
        <f>_xlfn.XLOOKUP(I1960,AS:AS,AU:AU)</f>
        <v/>
      </c>
      <c r="K1960" t="inlineStr">
        <is>
          <t>USD</t>
        </is>
      </c>
      <c r="L1960" s="238" t="n">
        <v>1675</v>
      </c>
      <c r="M1960">
        <f>L1960*_xlfn.XLOOKUP(K1960,AM:AM,AN:AN)</f>
        <v/>
      </c>
      <c r="N1960">
        <f>L1960*_xlfn.XLOOKUP(K1960,AM:AM,AO:AO)</f>
        <v/>
      </c>
      <c r="O1960" s="238" t="n">
        <v>17.65</v>
      </c>
      <c r="P1960">
        <f>O1960*_xlfn.XLOOKUP(K1960,AM:AM,AN:AN)</f>
        <v/>
      </c>
      <c r="Q1960">
        <f>O1960*_xlfn.XLOOKUP(K1960,AM:AM,AO:AO)</f>
        <v/>
      </c>
      <c r="R1960">
        <f>_xlfn.XLOOKUP(E1960,AF:AF,AG:AG)</f>
        <v/>
      </c>
      <c r="S1960">
        <f>_xlfn.XLOOKUP(E1960,AF:AF,AI:AI)</f>
        <v/>
      </c>
      <c r="T1960">
        <f>WEEKNUM(G1960)</f>
        <v/>
      </c>
      <c r="U1960">
        <f>YEAR(G1960)</f>
        <v/>
      </c>
      <c r="V1960" s="117">
        <f>IFERROR(Q1960/N1960,"0")</f>
        <v/>
      </c>
    </row>
    <row r="1961">
      <c r="A1961">
        <f>_xlfn.XLOOKUP(D1961,BN:BN,BO:BO)</f>
        <v/>
      </c>
      <c r="B1961" t="inlineStr">
        <is>
          <t>LLC</t>
        </is>
      </c>
      <c r="C1961" t="n">
        <v>263</v>
      </c>
      <c r="D1961">
        <f>_xlfn.XLOOKUP(C1961,BH:BH,BI:BI)</f>
        <v/>
      </c>
      <c r="E1961" t="n">
        <v>23921</v>
      </c>
      <c r="F1961" t="inlineStr">
        <is>
          <t>VUELO MEX PAR MEX</t>
        </is>
      </c>
      <c r="G1961" s="234" t="n">
        <v>45731</v>
      </c>
      <c r="H1961" s="234" t="n">
        <v>45770</v>
      </c>
      <c r="I1961" t="inlineStr">
        <is>
          <t>VLO</t>
        </is>
      </c>
      <c r="J1961">
        <f>_xlfn.XLOOKUP(I1961,AS:AS,AU:AU)</f>
        <v/>
      </c>
      <c r="K1961" t="inlineStr">
        <is>
          <t>MXN</t>
        </is>
      </c>
      <c r="L1961" s="238" t="n">
        <v>155109.07</v>
      </c>
      <c r="M1961">
        <f>L1961*_xlfn.XLOOKUP(K1961,AM:AM,AN:AN)</f>
        <v/>
      </c>
      <c r="N1961">
        <f>L1961*_xlfn.XLOOKUP(K1961,AM:AM,AO:AO)</f>
        <v/>
      </c>
      <c r="O1961" s="238" t="n">
        <v>0</v>
      </c>
      <c r="P1961">
        <f>O1961*_xlfn.XLOOKUP(K1961,AM:AM,AN:AN)</f>
        <v/>
      </c>
      <c r="Q1961">
        <f>O1961*_xlfn.XLOOKUP(K1961,AM:AM,AO:AO)</f>
        <v/>
      </c>
      <c r="R1961">
        <f>_xlfn.XLOOKUP(E1961,AF:AF,AG:AG)</f>
        <v/>
      </c>
      <c r="S1961">
        <f>_xlfn.XLOOKUP(E1961,AF:AF,AI:AI)</f>
        <v/>
      </c>
      <c r="T1961">
        <f>WEEKNUM(G1961)</f>
        <v/>
      </c>
      <c r="U1961">
        <f>YEAR(G1961)</f>
        <v/>
      </c>
      <c r="V1961" s="117">
        <f>IFERROR(Q1961/N1961,"0")</f>
        <v/>
      </c>
    </row>
    <row r="1962">
      <c r="A1962">
        <f>_xlfn.XLOOKUP(D1962,BN:BN,BO:BO)</f>
        <v/>
      </c>
      <c r="B1962" t="inlineStr">
        <is>
          <t>LLC</t>
        </is>
      </c>
      <c r="C1962" t="n">
        <v>263</v>
      </c>
      <c r="D1962">
        <f>_xlfn.XLOOKUP(C1962,BH:BH,BI:BI)</f>
        <v/>
      </c>
      <c r="E1962" t="n">
        <v>23921</v>
      </c>
      <c r="F1962" t="inlineStr">
        <is>
          <t>VUELO CON AF MEX CDG MEX</t>
        </is>
      </c>
      <c r="G1962" s="234" t="n">
        <v>45731</v>
      </c>
      <c r="H1962" s="234" t="n">
        <v>45770</v>
      </c>
      <c r="I1962" t="inlineStr">
        <is>
          <t>VLO</t>
        </is>
      </c>
      <c r="J1962">
        <f>_xlfn.XLOOKUP(I1962,AS:AS,AU:AU)</f>
        <v/>
      </c>
      <c r="K1962" t="inlineStr">
        <is>
          <t>MXN</t>
        </is>
      </c>
      <c r="L1962" s="238" t="n">
        <v>155109.07</v>
      </c>
      <c r="M1962">
        <f>L1962*_xlfn.XLOOKUP(K1962,AM:AM,AN:AN)</f>
        <v/>
      </c>
      <c r="N1962">
        <f>L1962*_xlfn.XLOOKUP(K1962,AM:AM,AO:AO)</f>
        <v/>
      </c>
      <c r="O1962" s="238" t="n">
        <v>0</v>
      </c>
      <c r="P1962">
        <f>O1962*_xlfn.XLOOKUP(K1962,AM:AM,AN:AN)</f>
        <v/>
      </c>
      <c r="Q1962">
        <f>O1962*_xlfn.XLOOKUP(K1962,AM:AM,AO:AO)</f>
        <v/>
      </c>
      <c r="R1962">
        <f>_xlfn.XLOOKUP(E1962,AF:AF,AG:AG)</f>
        <v/>
      </c>
      <c r="S1962">
        <f>_xlfn.XLOOKUP(E1962,AF:AF,AI:AI)</f>
        <v/>
      </c>
      <c r="T1962">
        <f>WEEKNUM(G1962)</f>
        <v/>
      </c>
      <c r="U1962">
        <f>YEAR(G1962)</f>
        <v/>
      </c>
      <c r="V1962" s="117">
        <f>IFERROR(Q1962/N1962,"0")</f>
        <v/>
      </c>
    </row>
    <row r="1963">
      <c r="A1963">
        <f>_xlfn.XLOOKUP(D1963,BN:BN,BO:BO)</f>
        <v/>
      </c>
      <c r="B1963" t="inlineStr">
        <is>
          <t>LLC</t>
        </is>
      </c>
      <c r="C1963" t="n">
        <v>263</v>
      </c>
      <c r="D1963">
        <f>_xlfn.XLOOKUP(C1963,BH:BH,BI:BI)</f>
        <v/>
      </c>
      <c r="E1963" t="n">
        <v>23921</v>
      </c>
      <c r="F1963" t="inlineStr">
        <is>
          <t>VUELO CON AF MEX CDG MEX</t>
        </is>
      </c>
      <c r="G1963" s="234" t="n">
        <v>45731</v>
      </c>
      <c r="H1963" s="234" t="n">
        <v>45770</v>
      </c>
      <c r="I1963" t="inlineStr">
        <is>
          <t>VLO</t>
        </is>
      </c>
      <c r="J1963">
        <f>_xlfn.XLOOKUP(I1963,AS:AS,AU:AU)</f>
        <v/>
      </c>
      <c r="K1963" t="inlineStr">
        <is>
          <t>MXN</t>
        </is>
      </c>
      <c r="L1963" s="238" t="n">
        <v>155109.07</v>
      </c>
      <c r="M1963">
        <f>L1963*_xlfn.XLOOKUP(K1963,AM:AM,AN:AN)</f>
        <v/>
      </c>
      <c r="N1963">
        <f>L1963*_xlfn.XLOOKUP(K1963,AM:AM,AO:AO)</f>
        <v/>
      </c>
      <c r="O1963" s="238" t="n">
        <v>0</v>
      </c>
      <c r="P1963">
        <f>O1963*_xlfn.XLOOKUP(K1963,AM:AM,AN:AN)</f>
        <v/>
      </c>
      <c r="Q1963">
        <f>O1963*_xlfn.XLOOKUP(K1963,AM:AM,AO:AO)</f>
        <v/>
      </c>
      <c r="R1963">
        <f>_xlfn.XLOOKUP(E1963,AF:AF,AG:AG)</f>
        <v/>
      </c>
      <c r="S1963">
        <f>_xlfn.XLOOKUP(E1963,AF:AF,AI:AI)</f>
        <v/>
      </c>
      <c r="T1963">
        <f>WEEKNUM(G1963)</f>
        <v/>
      </c>
      <c r="U1963">
        <f>YEAR(G1963)</f>
        <v/>
      </c>
      <c r="V1963" s="117">
        <f>IFERROR(Q1963/N1963,"0")</f>
        <v/>
      </c>
    </row>
    <row r="1964">
      <c r="A1964">
        <f>_xlfn.XLOOKUP(D1964,BN:BN,BO:BO)</f>
        <v/>
      </c>
      <c r="B1964" t="inlineStr">
        <is>
          <t>LLC</t>
        </is>
      </c>
      <c r="C1964" t="n">
        <v>264</v>
      </c>
      <c r="D1964">
        <f>_xlfn.XLOOKUP(C1964,BH:BH,BI:BI)</f>
        <v/>
      </c>
      <c r="E1964" t="n">
        <v>27434</v>
      </c>
      <c r="F1964" t="inlineStr">
        <is>
          <t>HOTEL LA RESERVE EDEN AU LAC</t>
        </is>
      </c>
      <c r="G1964" s="234" t="n">
        <v>45823</v>
      </c>
      <c r="H1964" s="234" t="n">
        <v>45824</v>
      </c>
      <c r="I1964" t="inlineStr">
        <is>
          <t>HTL</t>
        </is>
      </c>
      <c r="J1964">
        <f>_xlfn.XLOOKUP(I1964,AS:AS,AU:AU)</f>
        <v/>
      </c>
      <c r="K1964" t="inlineStr">
        <is>
          <t>CHF</t>
        </is>
      </c>
      <c r="L1964" s="238" t="n">
        <v>953.5</v>
      </c>
      <c r="M1964">
        <f>L1964*_xlfn.XLOOKUP(K1964,AM:AM,AN:AN)</f>
        <v/>
      </c>
      <c r="N1964">
        <f>L1964*_xlfn.XLOOKUP(K1964,AM:AM,AO:AO)</f>
        <v/>
      </c>
      <c r="O1964" s="238" t="n">
        <v>86.02</v>
      </c>
      <c r="P1964">
        <f>O1964*_xlfn.XLOOKUP(K1964,AM:AM,AN:AN)</f>
        <v/>
      </c>
      <c r="Q1964">
        <f>O1964*_xlfn.XLOOKUP(K1964,AM:AM,AO:AO)</f>
        <v/>
      </c>
      <c r="R1964">
        <f>_xlfn.XLOOKUP(E1964,AF:AF,AG:AG)</f>
        <v/>
      </c>
      <c r="S1964">
        <f>_xlfn.XLOOKUP(E1964,AF:AF,AI:AI)</f>
        <v/>
      </c>
      <c r="T1964">
        <f>WEEKNUM(G1964)</f>
        <v/>
      </c>
      <c r="U1964">
        <f>YEAR(G1964)</f>
        <v/>
      </c>
      <c r="V1964" s="117">
        <f>IFERROR(Q1964/N1964,"0")</f>
        <v/>
      </c>
    </row>
    <row r="1965">
      <c r="A1965">
        <f>_xlfn.XLOOKUP(D1965,BN:BN,BO:BO)</f>
        <v/>
      </c>
      <c r="B1965" t="inlineStr">
        <is>
          <t>LLC</t>
        </is>
      </c>
      <c r="C1965" t="n">
        <v>265</v>
      </c>
      <c r="D1965">
        <f>_xlfn.XLOOKUP(C1965,BH:BH,BI:BI)</f>
        <v/>
      </c>
      <c r="E1965" t="n">
        <v>28934</v>
      </c>
      <c r="F1965" t="inlineStr">
        <is>
          <t>TE GOROZPE JAIME MR</t>
        </is>
      </c>
      <c r="G1965" s="234" t="n">
        <v>45679</v>
      </c>
      <c r="H1965" s="234" t="n">
        <v>45679</v>
      </c>
      <c r="I1965" t="inlineStr">
        <is>
          <t>VLO</t>
        </is>
      </c>
      <c r="J1965">
        <f>_xlfn.XLOOKUP(I1965,AS:AS,AU:AU)</f>
        <v/>
      </c>
      <c r="K1965" t="inlineStr">
        <is>
          <t>EUR</t>
        </is>
      </c>
      <c r="L1965" s="238" t="n">
        <v>203.66</v>
      </c>
      <c r="M1965">
        <f>L1965*_xlfn.XLOOKUP(K1965,AM:AM,AN:AN)</f>
        <v/>
      </c>
      <c r="N1965">
        <f>L1965*_xlfn.XLOOKUP(K1965,AM:AM,AO:AO)</f>
        <v/>
      </c>
      <c r="O1965" s="238" t="n">
        <v>0</v>
      </c>
      <c r="P1965">
        <f>O1965*_xlfn.XLOOKUP(K1965,AM:AM,AN:AN)</f>
        <v/>
      </c>
      <c r="Q1965">
        <f>O1965*_xlfn.XLOOKUP(K1965,AM:AM,AO:AO)</f>
        <v/>
      </c>
      <c r="R1965">
        <f>_xlfn.XLOOKUP(E1965,AF:AF,AG:AG)</f>
        <v/>
      </c>
      <c r="S1965">
        <f>_xlfn.XLOOKUP(E1965,AF:AF,AI:AI)</f>
        <v/>
      </c>
      <c r="T1965">
        <f>WEEKNUM(G1965)</f>
        <v/>
      </c>
      <c r="U1965">
        <f>YEAR(G1965)</f>
        <v/>
      </c>
      <c r="V1965" s="117">
        <f>IFERROR(Q1965/N1965,"0")</f>
        <v/>
      </c>
    </row>
    <row r="1966">
      <c r="A1966">
        <f>_xlfn.XLOOKUP(D1966,BN:BN,BO:BO)</f>
        <v/>
      </c>
      <c r="B1966" t="inlineStr">
        <is>
          <t>LLC</t>
        </is>
      </c>
      <c r="C1966" t="n">
        <v>265</v>
      </c>
      <c r="D1966">
        <f>_xlfn.XLOOKUP(C1966,BH:BH,BI:BI)</f>
        <v/>
      </c>
      <c r="E1966" t="n">
        <v>28934</v>
      </c>
      <c r="F1966" t="inlineStr">
        <is>
          <t>TE GOROZPE JAIME MR</t>
        </is>
      </c>
      <c r="G1966" s="234" t="n">
        <v>45713</v>
      </c>
      <c r="H1966" s="63" t="n"/>
      <c r="I1966" t="inlineStr">
        <is>
          <t>VLO</t>
        </is>
      </c>
      <c r="J1966">
        <f>_xlfn.XLOOKUP(I1966,AS:AS,AU:AU)</f>
        <v/>
      </c>
      <c r="K1966" t="inlineStr">
        <is>
          <t>EUR</t>
        </is>
      </c>
      <c r="L1966" s="238" t="n">
        <v>0.17</v>
      </c>
      <c r="M1966">
        <f>L1966*_xlfn.XLOOKUP(K1966,AM:AM,AN:AN)</f>
        <v/>
      </c>
      <c r="N1966">
        <f>L1966*_xlfn.XLOOKUP(K1966,AM:AM,AO:AO)</f>
        <v/>
      </c>
      <c r="O1966" s="238" t="n">
        <v>0</v>
      </c>
      <c r="P1966">
        <f>O1966*_xlfn.XLOOKUP(K1966,AM:AM,AN:AN)</f>
        <v/>
      </c>
      <c r="Q1966">
        <f>O1966*_xlfn.XLOOKUP(K1966,AM:AM,AO:AO)</f>
        <v/>
      </c>
      <c r="R1966">
        <f>_xlfn.XLOOKUP(E1966,AF:AF,AG:AG)</f>
        <v/>
      </c>
      <c r="S1966">
        <f>_xlfn.XLOOKUP(E1966,AF:AF,AI:AI)</f>
        <v/>
      </c>
      <c r="T1966">
        <f>WEEKNUM(G1966)</f>
        <v/>
      </c>
      <c r="U1966">
        <f>YEAR(G1966)</f>
        <v/>
      </c>
      <c r="V1966" s="117">
        <f>IFERROR(Q1966/N1966,"0")</f>
        <v/>
      </c>
    </row>
    <row r="1967">
      <c r="A1967">
        <f>_xlfn.XLOOKUP(D1967,BN:BN,BO:BO)</f>
        <v/>
      </c>
      <c r="B1967" t="inlineStr">
        <is>
          <t>LLC</t>
        </is>
      </c>
      <c r="C1967" t="n">
        <v>265</v>
      </c>
      <c r="D1967">
        <f>_xlfn.XLOOKUP(C1967,BH:BH,BI:BI)</f>
        <v/>
      </c>
      <c r="E1967" t="n">
        <v>28934</v>
      </c>
      <c r="F1967" t="inlineStr">
        <is>
          <t>ME GOROZPE JAIME MR</t>
        </is>
      </c>
      <c r="G1967" s="234" t="n">
        <v>45692</v>
      </c>
      <c r="H1967" s="63" t="n"/>
      <c r="I1967" t="inlineStr">
        <is>
          <t>VLO</t>
        </is>
      </c>
      <c r="J1967">
        <f>_xlfn.XLOOKUP(I1967,AS:AS,AU:AU)</f>
        <v/>
      </c>
      <c r="K1967" t="inlineStr">
        <is>
          <t>EUR</t>
        </is>
      </c>
      <c r="L1967" s="238" t="n">
        <v>52.7</v>
      </c>
      <c r="M1967">
        <f>L1967*_xlfn.XLOOKUP(K1967,AM:AM,AN:AN)</f>
        <v/>
      </c>
      <c r="N1967">
        <f>L1967*_xlfn.XLOOKUP(K1967,AM:AM,AO:AO)</f>
        <v/>
      </c>
      <c r="O1967" s="238" t="n">
        <v>0</v>
      </c>
      <c r="P1967">
        <f>O1967*_xlfn.XLOOKUP(K1967,AM:AM,AN:AN)</f>
        <v/>
      </c>
      <c r="Q1967">
        <f>O1967*_xlfn.XLOOKUP(K1967,AM:AM,AO:AO)</f>
        <v/>
      </c>
      <c r="R1967">
        <f>_xlfn.XLOOKUP(E1967,AF:AF,AG:AG)</f>
        <v/>
      </c>
      <c r="S1967">
        <f>_xlfn.XLOOKUP(E1967,AF:AF,AI:AI)</f>
        <v/>
      </c>
      <c r="T1967">
        <f>WEEKNUM(G1967)</f>
        <v/>
      </c>
      <c r="U1967">
        <f>YEAR(G1967)</f>
        <v/>
      </c>
      <c r="V1967" s="117">
        <f>IFERROR(Q1967/N1967,"0")</f>
        <v/>
      </c>
    </row>
    <row r="1968">
      <c r="A1968">
        <f>_xlfn.XLOOKUP(D1968,BN:BN,BO:BO)</f>
        <v/>
      </c>
      <c r="B1968" t="inlineStr">
        <is>
          <t>LLC</t>
        </is>
      </c>
      <c r="C1968" t="n">
        <v>266</v>
      </c>
      <c r="D1968">
        <f>_xlfn.XLOOKUP(C1968,BH:BH,BI:BI)</f>
        <v/>
      </c>
      <c r="E1968" t="n">
        <v>23921</v>
      </c>
      <c r="F1968" t="inlineStr">
        <is>
          <t>VUELO JFK CDG</t>
        </is>
      </c>
      <c r="G1968" s="234" t="n">
        <v>45677</v>
      </c>
      <c r="H1968" s="234" t="n">
        <v>45768</v>
      </c>
      <c r="I1968" t="inlineStr">
        <is>
          <t>VLO</t>
        </is>
      </c>
      <c r="J1968">
        <f>_xlfn.XLOOKUP(I1968,AS:AS,AU:AU)</f>
        <v/>
      </c>
      <c r="K1968" t="inlineStr">
        <is>
          <t>USD</t>
        </is>
      </c>
      <c r="L1968" s="238" t="n">
        <v>390</v>
      </c>
      <c r="M1968">
        <f>L1968*_xlfn.XLOOKUP(K1968,AM:AM,AN:AN)</f>
        <v/>
      </c>
      <c r="N1968">
        <f>L1968*_xlfn.XLOOKUP(K1968,AM:AM,AO:AO)</f>
        <v/>
      </c>
      <c r="O1968" s="238" t="n">
        <v>0</v>
      </c>
      <c r="P1968">
        <f>O1968*_xlfn.XLOOKUP(K1968,AM:AM,AN:AN)</f>
        <v/>
      </c>
      <c r="Q1968">
        <f>O1968*_xlfn.XLOOKUP(K1968,AM:AM,AO:AO)</f>
        <v/>
      </c>
      <c r="R1968">
        <f>_xlfn.XLOOKUP(E1968,AF:AF,AG:AG)</f>
        <v/>
      </c>
      <c r="S1968">
        <f>_xlfn.XLOOKUP(E1968,AF:AF,AI:AI)</f>
        <v/>
      </c>
      <c r="T1968">
        <f>WEEKNUM(G1968)</f>
        <v/>
      </c>
      <c r="U1968">
        <f>YEAR(G1968)</f>
        <v/>
      </c>
      <c r="V1968" s="117">
        <f>IFERROR(Q1968/N1968,"0")</f>
        <v/>
      </c>
    </row>
    <row r="1969">
      <c r="A1969">
        <f>_xlfn.XLOOKUP(D1969,BN:BN,BO:BO)</f>
        <v/>
      </c>
      <c r="B1969" t="inlineStr">
        <is>
          <t>LLC</t>
        </is>
      </c>
      <c r="C1969" t="n">
        <v>267</v>
      </c>
      <c r="D1969">
        <f>_xlfn.XLOOKUP(C1969,BH:BH,BI:BI)</f>
        <v/>
      </c>
      <c r="E1969" t="n">
        <v>27437</v>
      </c>
      <c r="F1969" t="inlineStr">
        <is>
          <t>VUELO DE VNX MPM MPM CPT</t>
        </is>
      </c>
      <c r="G1969" s="234" t="n">
        <v>45742</v>
      </c>
      <c r="H1969" s="234" t="n">
        <v>45743</v>
      </c>
      <c r="I1969" t="inlineStr">
        <is>
          <t>VLO</t>
        </is>
      </c>
      <c r="J1969">
        <f>_xlfn.XLOOKUP(I1969,AS:AS,AU:AU)</f>
        <v/>
      </c>
      <c r="K1969" t="inlineStr">
        <is>
          <t>USD</t>
        </is>
      </c>
      <c r="L1969" s="238" t="n">
        <v>463.3</v>
      </c>
      <c r="M1969">
        <f>L1969*_xlfn.XLOOKUP(K1969,AM:AM,AN:AN)</f>
        <v/>
      </c>
      <c r="N1969">
        <f>L1969*_xlfn.XLOOKUP(K1969,AM:AM,AO:AO)</f>
        <v/>
      </c>
      <c r="O1969" s="238" t="n">
        <v>0</v>
      </c>
      <c r="P1969">
        <f>O1969*_xlfn.XLOOKUP(K1969,AM:AM,AN:AN)</f>
        <v/>
      </c>
      <c r="Q1969">
        <f>O1969*_xlfn.XLOOKUP(K1969,AM:AM,AO:AO)</f>
        <v/>
      </c>
      <c r="R1969">
        <f>_xlfn.XLOOKUP(E1969,AF:AF,AG:AG)</f>
        <v/>
      </c>
      <c r="S1969">
        <f>_xlfn.XLOOKUP(E1969,AF:AF,AI:AI)</f>
        <v/>
      </c>
      <c r="T1969">
        <f>WEEKNUM(G1969)</f>
        <v/>
      </c>
      <c r="U1969">
        <f>YEAR(G1969)</f>
        <v/>
      </c>
      <c r="V1969" s="117">
        <f>IFERROR(Q1969/N1969,"0")</f>
        <v/>
      </c>
    </row>
    <row r="1970">
      <c r="A1970">
        <f>_xlfn.XLOOKUP(D1970,BN:BN,BO:BO)</f>
        <v/>
      </c>
      <c r="B1970" t="inlineStr">
        <is>
          <t>LLC</t>
        </is>
      </c>
      <c r="C1970" t="n">
        <v>267</v>
      </c>
      <c r="D1970">
        <f>_xlfn.XLOOKUP(C1970,BH:BH,BI:BI)</f>
        <v/>
      </c>
      <c r="E1970" t="n">
        <v>27437</v>
      </c>
      <c r="F1970" t="inlineStr">
        <is>
          <t>VUELO VNX MPM CPT</t>
        </is>
      </c>
      <c r="G1970" s="234" t="n">
        <v>45742</v>
      </c>
      <c r="H1970" s="234" t="n">
        <v>45743</v>
      </c>
      <c r="I1970" t="inlineStr">
        <is>
          <t>VLO</t>
        </is>
      </c>
      <c r="J1970">
        <f>_xlfn.XLOOKUP(I1970,AS:AS,AU:AU)</f>
        <v/>
      </c>
      <c r="K1970" t="inlineStr">
        <is>
          <t>USD</t>
        </is>
      </c>
      <c r="L1970" s="238" t="n">
        <v>463.3</v>
      </c>
      <c r="M1970">
        <f>L1970*_xlfn.XLOOKUP(K1970,AM:AM,AN:AN)</f>
        <v/>
      </c>
      <c r="N1970">
        <f>L1970*_xlfn.XLOOKUP(K1970,AM:AM,AO:AO)</f>
        <v/>
      </c>
      <c r="O1970" s="238" t="n">
        <v>0</v>
      </c>
      <c r="P1970">
        <f>O1970*_xlfn.XLOOKUP(K1970,AM:AM,AN:AN)</f>
        <v/>
      </c>
      <c r="Q1970">
        <f>O1970*_xlfn.XLOOKUP(K1970,AM:AM,AO:AO)</f>
        <v/>
      </c>
      <c r="R1970">
        <f>_xlfn.XLOOKUP(E1970,AF:AF,AG:AG)</f>
        <v/>
      </c>
      <c r="S1970">
        <f>_xlfn.XLOOKUP(E1970,AF:AF,AI:AI)</f>
        <v/>
      </c>
      <c r="T1970">
        <f>WEEKNUM(G1970)</f>
        <v/>
      </c>
      <c r="U1970">
        <f>YEAR(G1970)</f>
        <v/>
      </c>
      <c r="V1970" s="117">
        <f>IFERROR(Q1970/N1970,"0")</f>
        <v/>
      </c>
    </row>
    <row r="1971">
      <c r="A1971">
        <f>_xlfn.XLOOKUP(D1971,BN:BN,BO:BO)</f>
        <v/>
      </c>
      <c r="B1971" t="inlineStr">
        <is>
          <t>LLC</t>
        </is>
      </c>
      <c r="C1971" t="n">
        <v>268</v>
      </c>
      <c r="D1971">
        <f>_xlfn.XLOOKUP(C1971,BH:BH,BI:BI)</f>
        <v/>
      </c>
      <c r="E1971" t="n">
        <v>25028</v>
      </c>
      <c r="F1971" t="inlineStr">
        <is>
          <t>VUELO CPT WDH</t>
        </is>
      </c>
      <c r="G1971" s="234" t="n">
        <v>45747</v>
      </c>
      <c r="H1971" s="234" t="n">
        <v>45747</v>
      </c>
      <c r="I1971" t="inlineStr">
        <is>
          <t>VLO</t>
        </is>
      </c>
      <c r="J1971">
        <f>_xlfn.XLOOKUP(I1971,AS:AS,AU:AU)</f>
        <v/>
      </c>
      <c r="K1971" t="inlineStr">
        <is>
          <t>MXN</t>
        </is>
      </c>
      <c r="L1971" s="238" t="n">
        <v>208.5</v>
      </c>
      <c r="M1971">
        <f>L1971*_xlfn.XLOOKUP(K1971,AM:AM,AN:AN)</f>
        <v/>
      </c>
      <c r="N1971">
        <f>L1971*_xlfn.XLOOKUP(K1971,AM:AM,AO:AO)</f>
        <v/>
      </c>
      <c r="O1971" s="238" t="n">
        <v>0</v>
      </c>
      <c r="P1971">
        <f>O1971*_xlfn.XLOOKUP(K1971,AM:AM,AN:AN)</f>
        <v/>
      </c>
      <c r="Q1971">
        <f>O1971*_xlfn.XLOOKUP(K1971,AM:AM,AO:AO)</f>
        <v/>
      </c>
      <c r="R1971">
        <f>_xlfn.XLOOKUP(E1971,AF:AF,AG:AG)</f>
        <v/>
      </c>
      <c r="S1971">
        <f>_xlfn.XLOOKUP(E1971,AF:AF,AI:AI)</f>
        <v/>
      </c>
      <c r="T1971">
        <f>WEEKNUM(G1971)</f>
        <v/>
      </c>
      <c r="U1971">
        <f>YEAR(G1971)</f>
        <v/>
      </c>
      <c r="V1971" s="117">
        <f>IFERROR(Q1971/N1971,"0")</f>
        <v/>
      </c>
    </row>
    <row r="1972">
      <c r="A1972">
        <f>_xlfn.XLOOKUP(D1972,BN:BN,BO:BO)</f>
        <v/>
      </c>
      <c r="B1972" t="inlineStr">
        <is>
          <t>LLC</t>
        </is>
      </c>
      <c r="C1972" t="n">
        <v>268</v>
      </c>
      <c r="D1972">
        <f>_xlfn.XLOOKUP(C1972,BH:BH,BI:BI)</f>
        <v/>
      </c>
      <c r="E1972" t="n">
        <v>25028</v>
      </c>
      <c r="F1972" t="inlineStr">
        <is>
          <t>VUELO CPT WDH</t>
        </is>
      </c>
      <c r="G1972" s="234" t="n">
        <v>45747</v>
      </c>
      <c r="H1972" s="234" t="n">
        <v>45747</v>
      </c>
      <c r="I1972" t="inlineStr">
        <is>
          <t>VLO</t>
        </is>
      </c>
      <c r="J1972">
        <f>_xlfn.XLOOKUP(I1972,AS:AS,AU:AU)</f>
        <v/>
      </c>
      <c r="K1972" t="inlineStr">
        <is>
          <t>USD</t>
        </is>
      </c>
      <c r="L1972" s="238" t="n">
        <v>208.5</v>
      </c>
      <c r="M1972">
        <f>L1972*_xlfn.XLOOKUP(K1972,AM:AM,AN:AN)</f>
        <v/>
      </c>
      <c r="N1972">
        <f>L1972*_xlfn.XLOOKUP(K1972,AM:AM,AO:AO)</f>
        <v/>
      </c>
      <c r="O1972" s="238" t="n">
        <v>0</v>
      </c>
      <c r="P1972">
        <f>O1972*_xlfn.XLOOKUP(K1972,AM:AM,AN:AN)</f>
        <v/>
      </c>
      <c r="Q1972">
        <f>O1972*_xlfn.XLOOKUP(K1972,AM:AM,AO:AO)</f>
        <v/>
      </c>
      <c r="R1972">
        <f>_xlfn.XLOOKUP(E1972,AF:AF,AG:AG)</f>
        <v/>
      </c>
      <c r="S1972">
        <f>_xlfn.XLOOKUP(E1972,AF:AF,AI:AI)</f>
        <v/>
      </c>
      <c r="T1972">
        <f>WEEKNUM(G1972)</f>
        <v/>
      </c>
      <c r="U1972">
        <f>YEAR(G1972)</f>
        <v/>
      </c>
      <c r="V1972" s="117">
        <f>IFERROR(Q1972/N1972,"0")</f>
        <v/>
      </c>
    </row>
    <row r="1973">
      <c r="A1973">
        <f>_xlfn.XLOOKUP(D1973,BN:BN,BO:BO)</f>
        <v/>
      </c>
      <c r="B1973" t="inlineStr">
        <is>
          <t>LLC</t>
        </is>
      </c>
      <c r="C1973" t="n">
        <v>269</v>
      </c>
      <c r="D1973">
        <f>_xlfn.XLOOKUP(C1973,BH:BH,BI:BI)</f>
        <v/>
      </c>
      <c r="E1973" t="n">
        <v>25028</v>
      </c>
      <c r="F1973" t="inlineStr">
        <is>
          <t>MUB JNB</t>
        </is>
      </c>
      <c r="G1973" s="234" t="n">
        <v>45753</v>
      </c>
      <c r="H1973" s="234" t="n">
        <v>45753</v>
      </c>
      <c r="I1973" t="inlineStr">
        <is>
          <t>VLO</t>
        </is>
      </c>
      <c r="J1973">
        <f>_xlfn.XLOOKUP(I1973,AS:AS,AU:AU)</f>
        <v/>
      </c>
      <c r="K1973" t="inlineStr">
        <is>
          <t>USD</t>
        </is>
      </c>
      <c r="L1973" s="238" t="n">
        <v>698</v>
      </c>
      <c r="M1973">
        <f>L1973*_xlfn.XLOOKUP(K1973,AM:AM,AN:AN)</f>
        <v/>
      </c>
      <c r="N1973">
        <f>L1973*_xlfn.XLOOKUP(K1973,AM:AM,AO:AO)</f>
        <v/>
      </c>
      <c r="O1973" s="238" t="n">
        <v>0</v>
      </c>
      <c r="P1973">
        <f>O1973*_xlfn.XLOOKUP(K1973,AM:AM,AN:AN)</f>
        <v/>
      </c>
      <c r="Q1973">
        <f>O1973*_xlfn.XLOOKUP(K1973,AM:AM,AO:AO)</f>
        <v/>
      </c>
      <c r="R1973">
        <f>_xlfn.XLOOKUP(E1973,AF:AF,AG:AG)</f>
        <v/>
      </c>
      <c r="S1973">
        <f>_xlfn.XLOOKUP(E1973,AF:AF,AI:AI)</f>
        <v/>
      </c>
      <c r="T1973">
        <f>WEEKNUM(G1973)</f>
        <v/>
      </c>
      <c r="U1973">
        <f>YEAR(G1973)</f>
        <v/>
      </c>
      <c r="V1973" s="117">
        <f>IFERROR(Q1973/N1973,"0")</f>
        <v/>
      </c>
    </row>
    <row r="1974">
      <c r="A1974">
        <f>_xlfn.XLOOKUP(D1974,BN:BN,BO:BO)</f>
        <v/>
      </c>
      <c r="B1974" t="inlineStr">
        <is>
          <t>LLC</t>
        </is>
      </c>
      <c r="C1974" t="n">
        <v>270</v>
      </c>
      <c r="D1974">
        <f>_xlfn.XLOOKUP(C1974,BH:BH,BI:BI)</f>
        <v/>
      </c>
      <c r="E1974" t="n">
        <v>23590</v>
      </c>
      <c r="F1974" t="inlineStr">
        <is>
          <t>VUELO MAD ORY CDG MEX</t>
        </is>
      </c>
      <c r="G1974" s="234" t="n">
        <v>45726</v>
      </c>
      <c r="H1974" s="234" t="n">
        <v>45726</v>
      </c>
      <c r="I1974" t="inlineStr">
        <is>
          <t>VLO</t>
        </is>
      </c>
      <c r="J1974">
        <f>_xlfn.XLOOKUP(I1974,AS:AS,AU:AU)</f>
        <v/>
      </c>
      <c r="K1974" t="inlineStr">
        <is>
          <t>USD</t>
        </is>
      </c>
      <c r="L1974" s="238" t="n">
        <v>396.07</v>
      </c>
      <c r="M1974">
        <f>L1974*_xlfn.XLOOKUP(K1974,AM:AM,AN:AN)</f>
        <v/>
      </c>
      <c r="N1974">
        <f>L1974*_xlfn.XLOOKUP(K1974,AM:AM,AO:AO)</f>
        <v/>
      </c>
      <c r="O1974" s="238" t="n">
        <v>0</v>
      </c>
      <c r="P1974">
        <f>O1974*_xlfn.XLOOKUP(K1974,AM:AM,AN:AN)</f>
        <v/>
      </c>
      <c r="Q1974">
        <f>O1974*_xlfn.XLOOKUP(K1974,AM:AM,AO:AO)</f>
        <v/>
      </c>
      <c r="R1974">
        <f>_xlfn.XLOOKUP(E1974,AF:AF,AG:AG)</f>
        <v/>
      </c>
      <c r="S1974">
        <f>_xlfn.XLOOKUP(E1974,AF:AF,AI:AI)</f>
        <v/>
      </c>
      <c r="T1974">
        <f>WEEKNUM(G1974)</f>
        <v/>
      </c>
      <c r="U1974">
        <f>YEAR(G1974)</f>
        <v/>
      </c>
      <c r="V1974" s="117">
        <f>IFERROR(Q1974/N1974,"0")</f>
        <v/>
      </c>
    </row>
    <row r="1975">
      <c r="A1975">
        <f>_xlfn.XLOOKUP(D1975,BN:BN,BO:BO)</f>
        <v/>
      </c>
      <c r="B1975" t="inlineStr">
        <is>
          <t>LLC</t>
        </is>
      </c>
      <c r="C1975" t="n">
        <v>271</v>
      </c>
      <c r="D1975">
        <f>_xlfn.XLOOKUP(C1975,BH:BH,BI:BI)</f>
        <v/>
      </c>
      <c r="E1975" t="n">
        <v>27364</v>
      </c>
      <c r="F1975" t="inlineStr">
        <is>
          <t>RUTA ICN HAN SAI BKK ICN</t>
        </is>
      </c>
      <c r="G1975" s="234" t="n">
        <v>45761</v>
      </c>
      <c r="H1975" s="234" t="n">
        <v>45770</v>
      </c>
      <c r="I1975" t="inlineStr">
        <is>
          <t>VLO</t>
        </is>
      </c>
      <c r="J1975">
        <f>_xlfn.XLOOKUP(I1975,AS:AS,AU:AU)</f>
        <v/>
      </c>
      <c r="K1975" t="inlineStr">
        <is>
          <t>USD</t>
        </is>
      </c>
      <c r="L1975" s="238" t="n">
        <v>1019.5</v>
      </c>
      <c r="M1975">
        <f>L1975*_xlfn.XLOOKUP(K1975,AM:AM,AN:AN)</f>
        <v/>
      </c>
      <c r="N1975">
        <f>L1975*_xlfn.XLOOKUP(K1975,AM:AM,AO:AO)</f>
        <v/>
      </c>
      <c r="O1975" s="238" t="n">
        <v>27.57</v>
      </c>
      <c r="P1975">
        <f>O1975*_xlfn.XLOOKUP(K1975,AM:AM,AN:AN)</f>
        <v/>
      </c>
      <c r="Q1975">
        <f>O1975*_xlfn.XLOOKUP(K1975,AM:AM,AO:AO)</f>
        <v/>
      </c>
      <c r="R1975">
        <f>_xlfn.XLOOKUP(E1975,AF:AF,AG:AG)</f>
        <v/>
      </c>
      <c r="S1975">
        <f>_xlfn.XLOOKUP(E1975,AF:AF,AI:AI)</f>
        <v/>
      </c>
      <c r="T1975">
        <f>WEEKNUM(G1975)</f>
        <v/>
      </c>
      <c r="U1975">
        <f>YEAR(G1975)</f>
        <v/>
      </c>
      <c r="V1975" s="117">
        <f>IFERROR(Q1975/N1975,"0")</f>
        <v/>
      </c>
    </row>
    <row r="1976">
      <c r="A1976">
        <f>_xlfn.XLOOKUP(D1976,BN:BN,BO:BO)</f>
        <v/>
      </c>
      <c r="B1976" t="inlineStr">
        <is>
          <t>LLC</t>
        </is>
      </c>
      <c r="C1976" t="n">
        <v>273</v>
      </c>
      <c r="D1976">
        <f>_xlfn.XLOOKUP(C1976,BH:BH,BI:BI)</f>
        <v/>
      </c>
      <c r="E1976" t="n">
        <v>26673</v>
      </c>
      <c r="F1976" t="inlineStr">
        <is>
          <t>HOTEL URSO</t>
        </is>
      </c>
      <c r="G1976" s="234" t="n">
        <v>45777</v>
      </c>
      <c r="H1976" s="234" t="n">
        <v>45782</v>
      </c>
      <c r="I1976" t="inlineStr">
        <is>
          <t>HTL</t>
        </is>
      </c>
      <c r="J1976">
        <f>_xlfn.XLOOKUP(I1976,AS:AS,AU:AU)</f>
        <v/>
      </c>
      <c r="K1976" t="inlineStr">
        <is>
          <t>EUR</t>
        </is>
      </c>
      <c r="L1976" s="238" t="n">
        <v>3613.5</v>
      </c>
      <c r="M1976">
        <f>L1976*_xlfn.XLOOKUP(K1976,AM:AM,AN:AN)</f>
        <v/>
      </c>
      <c r="N1976">
        <f>L1976*_xlfn.XLOOKUP(K1976,AM:AM,AO:AO)</f>
        <v/>
      </c>
      <c r="O1976" s="238" t="n">
        <v>308.79</v>
      </c>
      <c r="P1976">
        <f>O1976*_xlfn.XLOOKUP(K1976,AM:AM,AN:AN)</f>
        <v/>
      </c>
      <c r="Q1976">
        <f>O1976*_xlfn.XLOOKUP(K1976,AM:AM,AO:AO)</f>
        <v/>
      </c>
      <c r="R1976">
        <f>_xlfn.XLOOKUP(E1976,AF:AF,AG:AG)</f>
        <v/>
      </c>
      <c r="S1976">
        <f>_xlfn.XLOOKUP(E1976,AF:AF,AI:AI)</f>
        <v/>
      </c>
      <c r="T1976">
        <f>WEEKNUM(G1976)</f>
        <v/>
      </c>
      <c r="U1976">
        <f>YEAR(G1976)</f>
        <v/>
      </c>
      <c r="V1976" s="117">
        <f>IFERROR(Q1976/N1976,"0")</f>
        <v/>
      </c>
    </row>
    <row r="1977">
      <c r="A1977">
        <f>_xlfn.XLOOKUP(D1977,BN:BN,BO:BO)</f>
        <v/>
      </c>
      <c r="B1977" t="inlineStr">
        <is>
          <t>LLC</t>
        </is>
      </c>
      <c r="C1977" t="n">
        <v>274</v>
      </c>
      <c r="D1977">
        <f>_xlfn.XLOOKUP(C1977,BH:BH,BI:BI)</f>
        <v/>
      </c>
      <c r="E1977" t="n">
        <v>24224</v>
      </c>
      <c r="F1977" t="inlineStr">
        <is>
          <t>VUELO DFW ASE</t>
        </is>
      </c>
      <c r="G1977" s="234" t="n">
        <v>45737</v>
      </c>
      <c r="H1977" s="234" t="n">
        <v>45737</v>
      </c>
      <c r="I1977" t="inlineStr">
        <is>
          <t>VLO</t>
        </is>
      </c>
      <c r="J1977">
        <f>_xlfn.XLOOKUP(I1977,AS:AS,AU:AU)</f>
        <v/>
      </c>
      <c r="K1977" t="inlineStr">
        <is>
          <t>USD</t>
        </is>
      </c>
      <c r="L1977" s="238" t="n">
        <v>555.49</v>
      </c>
      <c r="M1977">
        <f>L1977*_xlfn.XLOOKUP(K1977,AM:AM,AN:AN)</f>
        <v/>
      </c>
      <c r="N1977">
        <f>L1977*_xlfn.XLOOKUP(K1977,AM:AM,AO:AO)</f>
        <v/>
      </c>
      <c r="O1977" s="238" t="n">
        <v>0</v>
      </c>
      <c r="P1977">
        <f>O1977*_xlfn.XLOOKUP(K1977,AM:AM,AN:AN)</f>
        <v/>
      </c>
      <c r="Q1977">
        <f>O1977*_xlfn.XLOOKUP(K1977,AM:AM,AO:AO)</f>
        <v/>
      </c>
      <c r="R1977">
        <f>_xlfn.XLOOKUP(E1977,AF:AF,AG:AG)</f>
        <v/>
      </c>
      <c r="S1977">
        <f>_xlfn.XLOOKUP(E1977,AF:AF,AI:AI)</f>
        <v/>
      </c>
      <c r="T1977">
        <f>WEEKNUM(G1977)</f>
        <v/>
      </c>
      <c r="U1977">
        <f>YEAR(G1977)</f>
        <v/>
      </c>
      <c r="V1977" s="117">
        <f>IFERROR(Q1977/N1977,"0")</f>
        <v/>
      </c>
    </row>
    <row r="1978">
      <c r="A1978">
        <f>_xlfn.XLOOKUP(D1978,BN:BN,BO:BO)</f>
        <v/>
      </c>
      <c r="B1978" t="inlineStr">
        <is>
          <t>LLC</t>
        </is>
      </c>
      <c r="C1978" t="n">
        <v>275</v>
      </c>
      <c r="D1978">
        <f>_xlfn.XLOOKUP(C1978,BH:BH,BI:BI)</f>
        <v/>
      </c>
      <c r="E1978" t="n">
        <v>27486</v>
      </c>
      <c r="F1978" t="inlineStr">
        <is>
          <t>HOTEL MANDARIN ORIENTAL PARIS LUTETIA</t>
        </is>
      </c>
      <c r="G1978" s="234" t="n">
        <v>45810</v>
      </c>
      <c r="H1978" s="234" t="n">
        <v>45812</v>
      </c>
      <c r="I1978" t="inlineStr">
        <is>
          <t>HTL</t>
        </is>
      </c>
      <c r="J1978">
        <f>_xlfn.XLOOKUP(I1978,AS:AS,AU:AU)</f>
        <v/>
      </c>
      <c r="K1978" t="inlineStr">
        <is>
          <t>EUR</t>
        </is>
      </c>
      <c r="L1978" s="238" t="n">
        <v>4862.4</v>
      </c>
      <c r="M1978">
        <f>L1978*_xlfn.XLOOKUP(K1978,AM:AM,AN:AN)</f>
        <v/>
      </c>
      <c r="N1978">
        <f>L1978*_xlfn.XLOOKUP(K1978,AM:AM,AO:AO)</f>
        <v/>
      </c>
      <c r="O1978" s="238" t="n">
        <v>654.54</v>
      </c>
      <c r="P1978">
        <f>O1978*_xlfn.XLOOKUP(K1978,AM:AM,AN:AN)</f>
        <v/>
      </c>
      <c r="Q1978">
        <f>O1978*_xlfn.XLOOKUP(K1978,AM:AM,AO:AO)</f>
        <v/>
      </c>
      <c r="R1978">
        <f>_xlfn.XLOOKUP(E1978,AF:AF,AG:AG)</f>
        <v/>
      </c>
      <c r="S1978">
        <f>_xlfn.XLOOKUP(E1978,AF:AF,AI:AI)</f>
        <v/>
      </c>
      <c r="T1978">
        <f>WEEKNUM(G1978)</f>
        <v/>
      </c>
      <c r="U1978">
        <f>YEAR(G1978)</f>
        <v/>
      </c>
      <c r="V1978" s="117">
        <f>IFERROR(Q1978/N1978,"0")</f>
        <v/>
      </c>
    </row>
    <row r="1979">
      <c r="A1979">
        <f>_xlfn.XLOOKUP(D1979,BN:BN,BO:BO)</f>
        <v/>
      </c>
      <c r="B1979" t="inlineStr">
        <is>
          <t>LLC</t>
        </is>
      </c>
      <c r="C1979" t="n">
        <v>275</v>
      </c>
      <c r="D1979">
        <f>_xlfn.XLOOKUP(C1979,BH:BH,BI:BI)</f>
        <v/>
      </c>
      <c r="E1979" t="n">
        <v>27486</v>
      </c>
      <c r="F1979" t="inlineStr">
        <is>
          <t>MANDARIN ORIENTAL LUTETIA</t>
        </is>
      </c>
      <c r="G1979" s="234" t="n">
        <v>45810</v>
      </c>
      <c r="H1979" s="234" t="n">
        <v>45812</v>
      </c>
      <c r="I1979" t="inlineStr">
        <is>
          <t>HTL</t>
        </is>
      </c>
      <c r="J1979">
        <f>_xlfn.XLOOKUP(I1979,AS:AS,AU:AU)</f>
        <v/>
      </c>
      <c r="K1979" t="inlineStr">
        <is>
          <t>EUR</t>
        </is>
      </c>
      <c r="L1979" s="238" t="n">
        <v>4862.4</v>
      </c>
      <c r="M1979">
        <f>L1979*_xlfn.XLOOKUP(K1979,AM:AM,AN:AN)</f>
        <v/>
      </c>
      <c r="N1979">
        <f>L1979*_xlfn.XLOOKUP(K1979,AM:AM,AO:AO)</f>
        <v/>
      </c>
      <c r="O1979" s="238" t="n">
        <v>654.54</v>
      </c>
      <c r="P1979">
        <f>O1979*_xlfn.XLOOKUP(K1979,AM:AM,AN:AN)</f>
        <v/>
      </c>
      <c r="Q1979">
        <f>O1979*_xlfn.XLOOKUP(K1979,AM:AM,AO:AO)</f>
        <v/>
      </c>
      <c r="R1979">
        <f>_xlfn.XLOOKUP(E1979,AF:AF,AG:AG)</f>
        <v/>
      </c>
      <c r="S1979">
        <f>_xlfn.XLOOKUP(E1979,AF:AF,AI:AI)</f>
        <v/>
      </c>
      <c r="T1979">
        <f>WEEKNUM(G1979)</f>
        <v/>
      </c>
      <c r="U1979">
        <f>YEAR(G1979)</f>
        <v/>
      </c>
      <c r="V1979" s="117">
        <f>IFERROR(Q1979/N1979,"0")</f>
        <v/>
      </c>
    </row>
    <row r="1980">
      <c r="A1980">
        <f>_xlfn.XLOOKUP(D1980,BN:BN,BO:BO)</f>
        <v/>
      </c>
      <c r="B1980" t="inlineStr">
        <is>
          <t>LLC</t>
        </is>
      </c>
      <c r="C1980" t="n">
        <v>276</v>
      </c>
      <c r="D1980">
        <f>_xlfn.XLOOKUP(C1980,BH:BH,BI:BI)</f>
        <v/>
      </c>
      <c r="E1980" t="n">
        <v>27487</v>
      </c>
      <c r="F1980" t="inlineStr">
        <is>
          <t>Four Seasons Punta Mita</t>
        </is>
      </c>
      <c r="G1980" s="234" t="n">
        <v>45778</v>
      </c>
      <c r="H1980" s="234" t="n">
        <v>45782</v>
      </c>
      <c r="I1980" t="inlineStr">
        <is>
          <t>HTL</t>
        </is>
      </c>
      <c r="J1980">
        <f>_xlfn.XLOOKUP(I1980,AS:AS,AU:AU)</f>
        <v/>
      </c>
      <c r="K1980" t="inlineStr">
        <is>
          <t>MXN</t>
        </is>
      </c>
      <c r="L1980" s="238" t="n">
        <v>187114.16</v>
      </c>
      <c r="M1980">
        <f>L1980*_xlfn.XLOOKUP(K1980,AM:AM,AN:AN)</f>
        <v/>
      </c>
      <c r="N1980">
        <f>L1980*_xlfn.XLOOKUP(K1980,AM:AM,AO:AO)</f>
        <v/>
      </c>
      <c r="O1980" s="238" t="n">
        <v>13501.8</v>
      </c>
      <c r="P1980">
        <f>O1980*_xlfn.XLOOKUP(K1980,AM:AM,AN:AN)</f>
        <v/>
      </c>
      <c r="Q1980">
        <f>O1980*_xlfn.XLOOKUP(K1980,AM:AM,AO:AO)</f>
        <v/>
      </c>
      <c r="R1980">
        <f>_xlfn.XLOOKUP(E1980,AF:AF,AG:AG)</f>
        <v/>
      </c>
      <c r="S1980">
        <f>_xlfn.XLOOKUP(E1980,AF:AF,AI:AI)</f>
        <v/>
      </c>
      <c r="T1980">
        <f>WEEKNUM(G1980)</f>
        <v/>
      </c>
      <c r="U1980">
        <f>YEAR(G1980)</f>
        <v/>
      </c>
      <c r="V1980" s="117">
        <f>IFERROR(Q1980/N1980,"0")</f>
        <v/>
      </c>
    </row>
    <row r="1981">
      <c r="A1981">
        <f>_xlfn.XLOOKUP(D1981,BN:BN,BO:BO)</f>
        <v/>
      </c>
      <c r="B1981" t="inlineStr">
        <is>
          <t>LLC</t>
        </is>
      </c>
      <c r="C1981" t="n">
        <v>278</v>
      </c>
      <c r="D1981">
        <f>_xlfn.XLOOKUP(C1981,BH:BH,BI:BI)</f>
        <v/>
      </c>
      <c r="E1981" t="n">
        <v>25904</v>
      </c>
      <c r="F1981" t="inlineStr">
        <is>
          <t>FOUR SEASONS OTEMACHI 13-16 NOV</t>
        </is>
      </c>
      <c r="G1981" s="234" t="n">
        <v>45973</v>
      </c>
      <c r="H1981" s="234" t="n">
        <v>45986</v>
      </c>
      <c r="I1981" t="inlineStr">
        <is>
          <t>HTL</t>
        </is>
      </c>
      <c r="J1981">
        <f>_xlfn.XLOOKUP(I1981,AS:AS,AU:AU)</f>
        <v/>
      </c>
      <c r="K1981" t="inlineStr">
        <is>
          <t>USD</t>
        </is>
      </c>
      <c r="L1981" s="238" t="n">
        <v>3268</v>
      </c>
      <c r="M1981">
        <f>L1981*_xlfn.XLOOKUP(K1981,AM:AM,AN:AN)</f>
        <v/>
      </c>
      <c r="N1981">
        <f>L1981*_xlfn.XLOOKUP(K1981,AM:AM,AO:AO)</f>
        <v/>
      </c>
      <c r="O1981" s="238" t="n">
        <v>241.39</v>
      </c>
      <c r="P1981">
        <f>O1981*_xlfn.XLOOKUP(K1981,AM:AM,AN:AN)</f>
        <v/>
      </c>
      <c r="Q1981">
        <f>O1981*_xlfn.XLOOKUP(K1981,AM:AM,AO:AO)</f>
        <v/>
      </c>
      <c r="R1981">
        <f>_xlfn.XLOOKUP(E1981,AF:AF,AG:AG)</f>
        <v/>
      </c>
      <c r="S1981">
        <f>_xlfn.XLOOKUP(E1981,AF:AF,AI:AI)</f>
        <v/>
      </c>
      <c r="T1981">
        <f>WEEKNUM(G1981)</f>
        <v/>
      </c>
      <c r="U1981">
        <f>YEAR(G1981)</f>
        <v/>
      </c>
      <c r="V1981" s="117">
        <f>IFERROR(Q1981/N1981,"0")</f>
        <v/>
      </c>
    </row>
    <row r="1982">
      <c r="A1982">
        <f>_xlfn.XLOOKUP(D1982,BN:BN,BO:BO)</f>
        <v/>
      </c>
      <c r="B1982" t="inlineStr">
        <is>
          <t>LLC</t>
        </is>
      </c>
      <c r="C1982" t="n">
        <v>278</v>
      </c>
      <c r="D1982">
        <f>_xlfn.XLOOKUP(C1982,BH:BH,BI:BI)</f>
        <v/>
      </c>
      <c r="E1982" t="n">
        <v>25022</v>
      </c>
      <c r="F1982" t="inlineStr">
        <is>
          <t>PENINSULA 24-25 NOV</t>
        </is>
      </c>
      <c r="G1982" s="234" t="n">
        <v>45985</v>
      </c>
      <c r="H1982" s="234" t="n">
        <v>45986</v>
      </c>
      <c r="I1982" t="inlineStr">
        <is>
          <t>HTL</t>
        </is>
      </c>
      <c r="J1982">
        <f>_xlfn.XLOOKUP(I1982,AS:AS,AU:AU)</f>
        <v/>
      </c>
      <c r="K1982" t="inlineStr">
        <is>
          <t>USD</t>
        </is>
      </c>
      <c r="L1982" s="238" t="n">
        <v>1551</v>
      </c>
      <c r="M1982">
        <f>L1982*_xlfn.XLOOKUP(K1982,AM:AM,AN:AN)</f>
        <v/>
      </c>
      <c r="N1982">
        <f>L1982*_xlfn.XLOOKUP(K1982,AM:AM,AO:AO)</f>
        <v/>
      </c>
      <c r="O1982" s="238" t="n">
        <v>103.34</v>
      </c>
      <c r="P1982">
        <f>O1982*_xlfn.XLOOKUP(K1982,AM:AM,AN:AN)</f>
        <v/>
      </c>
      <c r="Q1982">
        <f>O1982*_xlfn.XLOOKUP(K1982,AM:AM,AO:AO)</f>
        <v/>
      </c>
      <c r="R1982">
        <f>_xlfn.XLOOKUP(E1982,AF:AF,AG:AG)</f>
        <v/>
      </c>
      <c r="S1982">
        <f>_xlfn.XLOOKUP(E1982,AF:AF,AI:AI)</f>
        <v/>
      </c>
      <c r="T1982">
        <f>WEEKNUM(G1982)</f>
        <v/>
      </c>
      <c r="U1982">
        <f>YEAR(G1982)</f>
        <v/>
      </c>
      <c r="V1982" s="117">
        <f>IFERROR(Q1982/N1982,"0")</f>
        <v/>
      </c>
    </row>
    <row r="1983">
      <c r="A1983">
        <f>_xlfn.XLOOKUP(D1983,BN:BN,BO:BO)</f>
        <v/>
      </c>
      <c r="B1983" t="inlineStr">
        <is>
          <t>LLC</t>
        </is>
      </c>
      <c r="C1983" t="n">
        <v>278</v>
      </c>
      <c r="D1983">
        <f>_xlfn.XLOOKUP(C1983,BH:BH,BI:BI)</f>
        <v/>
      </c>
      <c r="E1983" t="n">
        <v>25365</v>
      </c>
      <c r="F1983" t="inlineStr">
        <is>
          <t>SHINMONZEN 20-23</t>
        </is>
      </c>
      <c r="G1983" s="234" t="n">
        <v>45981</v>
      </c>
      <c r="H1983" s="234" t="n">
        <v>45984</v>
      </c>
      <c r="I1983" t="inlineStr">
        <is>
          <t>HTL</t>
        </is>
      </c>
      <c r="J1983">
        <f>_xlfn.XLOOKUP(I1983,AS:AS,AU:AU)</f>
        <v/>
      </c>
      <c r="K1983" t="inlineStr">
        <is>
          <t>USD</t>
        </is>
      </c>
      <c r="L1983" s="238" t="n">
        <v>6485</v>
      </c>
      <c r="M1983">
        <f>L1983*_xlfn.XLOOKUP(K1983,AM:AM,AN:AN)</f>
        <v/>
      </c>
      <c r="N1983">
        <f>L1983*_xlfn.XLOOKUP(K1983,AM:AM,AO:AO)</f>
        <v/>
      </c>
      <c r="O1983" s="238" t="n">
        <v>450.8</v>
      </c>
      <c r="P1983">
        <f>O1983*_xlfn.XLOOKUP(K1983,AM:AM,AN:AN)</f>
        <v/>
      </c>
      <c r="Q1983">
        <f>O1983*_xlfn.XLOOKUP(K1983,AM:AM,AO:AO)</f>
        <v/>
      </c>
      <c r="R1983">
        <f>_xlfn.XLOOKUP(E1983,AF:AF,AG:AG)</f>
        <v/>
      </c>
      <c r="S1983">
        <f>_xlfn.XLOOKUP(E1983,AF:AF,AI:AI)</f>
        <v/>
      </c>
      <c r="T1983">
        <f>WEEKNUM(G1983)</f>
        <v/>
      </c>
      <c r="U1983">
        <f>YEAR(G1983)</f>
        <v/>
      </c>
      <c r="V1983" s="117">
        <f>IFERROR(Q1983/N1983,"0")</f>
        <v/>
      </c>
    </row>
    <row r="1984">
      <c r="A1984">
        <f>_xlfn.XLOOKUP(D1984,BN:BN,BO:BO)</f>
        <v/>
      </c>
      <c r="B1984" t="inlineStr">
        <is>
          <t>LLC</t>
        </is>
      </c>
      <c r="C1984" t="n">
        <v>278</v>
      </c>
      <c r="D1984">
        <f>_xlfn.XLOOKUP(C1984,BH:BH,BI:BI)</f>
        <v/>
      </c>
      <c r="E1984" t="n">
        <v>27490</v>
      </c>
      <c r="F1984" t="inlineStr">
        <is>
          <t>HOSHINOYA FUJI</t>
        </is>
      </c>
      <c r="G1984" s="234" t="n">
        <v>45977</v>
      </c>
      <c r="H1984" s="234" t="n">
        <v>45979</v>
      </c>
      <c r="I1984" t="inlineStr">
        <is>
          <t>HTL</t>
        </is>
      </c>
      <c r="J1984">
        <f>_xlfn.XLOOKUP(I1984,AS:AS,AU:AU)</f>
        <v/>
      </c>
      <c r="K1984" t="inlineStr">
        <is>
          <t>USD</t>
        </is>
      </c>
      <c r="L1984" s="238" t="n">
        <v>2398</v>
      </c>
      <c r="M1984">
        <f>L1984*_xlfn.XLOOKUP(K1984,AM:AM,AN:AN)</f>
        <v/>
      </c>
      <c r="N1984">
        <f>L1984*_xlfn.XLOOKUP(K1984,AM:AM,AO:AO)</f>
        <v/>
      </c>
      <c r="O1984" s="238" t="n">
        <v>210.7</v>
      </c>
      <c r="P1984">
        <f>O1984*_xlfn.XLOOKUP(K1984,AM:AM,AN:AN)</f>
        <v/>
      </c>
      <c r="Q1984">
        <f>O1984*_xlfn.XLOOKUP(K1984,AM:AM,AO:AO)</f>
        <v/>
      </c>
      <c r="R1984">
        <f>_xlfn.XLOOKUP(E1984,AF:AF,AG:AG)</f>
        <v/>
      </c>
      <c r="S1984">
        <f>_xlfn.XLOOKUP(E1984,AF:AF,AI:AI)</f>
        <v/>
      </c>
      <c r="T1984">
        <f>WEEKNUM(G1984)</f>
        <v/>
      </c>
      <c r="U1984">
        <f>YEAR(G1984)</f>
        <v/>
      </c>
      <c r="V1984" s="117">
        <f>IFERROR(Q1984/N1984,"0")</f>
        <v/>
      </c>
    </row>
    <row r="1985">
      <c r="A1985">
        <f>_xlfn.XLOOKUP(D1985,BN:BN,BO:BO)</f>
        <v/>
      </c>
      <c r="B1985" t="inlineStr">
        <is>
          <t>LLC</t>
        </is>
      </c>
      <c r="C1985" t="n">
        <v>278</v>
      </c>
      <c r="D1985">
        <f>_xlfn.XLOOKUP(C1985,BH:BH,BI:BI)</f>
        <v/>
      </c>
      <c r="E1985" t="n">
        <v>25360</v>
      </c>
      <c r="F1985" t="inlineStr">
        <is>
          <t>LUXURY JAPAN SERVICES &amp; PENDING RYOKANS</t>
        </is>
      </c>
      <c r="G1985" s="234" t="n">
        <v>45974</v>
      </c>
      <c r="H1985" s="234" t="n">
        <v>45986</v>
      </c>
      <c r="I1985" t="inlineStr">
        <is>
          <t>PKT</t>
        </is>
      </c>
      <c r="J1985">
        <f>_xlfn.XLOOKUP(I1985,AS:AS,AU:AU)</f>
        <v/>
      </c>
      <c r="K1985" t="inlineStr">
        <is>
          <t>USD</t>
        </is>
      </c>
      <c r="L1985" s="238" t="n">
        <v>15326</v>
      </c>
      <c r="M1985">
        <f>L1985*_xlfn.XLOOKUP(K1985,AM:AM,AN:AN)</f>
        <v/>
      </c>
      <c r="N1985">
        <f>L1985*_xlfn.XLOOKUP(K1985,AM:AM,AO:AO)</f>
        <v/>
      </c>
      <c r="O1985" s="238" t="n">
        <v>2056.79</v>
      </c>
      <c r="P1985">
        <f>O1985*_xlfn.XLOOKUP(K1985,AM:AM,AN:AN)</f>
        <v/>
      </c>
      <c r="Q1985">
        <f>O1985*_xlfn.XLOOKUP(K1985,AM:AM,AO:AO)</f>
        <v/>
      </c>
      <c r="R1985">
        <f>_xlfn.XLOOKUP(E1985,AF:AF,AG:AG)</f>
        <v/>
      </c>
      <c r="S1985">
        <f>_xlfn.XLOOKUP(E1985,AF:AF,AI:AI)</f>
        <v/>
      </c>
      <c r="T1985">
        <f>WEEKNUM(G1985)</f>
        <v/>
      </c>
      <c r="U1985">
        <f>YEAR(G1985)</f>
        <v/>
      </c>
      <c r="V1985" s="117">
        <f>IFERROR(Q1985/N1985,"0")</f>
        <v/>
      </c>
    </row>
    <row r="1986">
      <c r="A1986">
        <f>_xlfn.XLOOKUP(D1986,BN:BN,BO:BO)</f>
        <v/>
      </c>
      <c r="B1986" t="inlineStr">
        <is>
          <t>LLC</t>
        </is>
      </c>
      <c r="C1986" t="n">
        <v>278</v>
      </c>
      <c r="D1986">
        <f>_xlfn.XLOOKUP(C1986,BH:BH,BI:BI)</f>
        <v/>
      </c>
      <c r="E1986" t="n">
        <v>0</v>
      </c>
      <c r="F1986" t="inlineStr">
        <is>
          <t>COMISION BANCARIA</t>
        </is>
      </c>
      <c r="G1986" s="234" t="n">
        <v>45973</v>
      </c>
      <c r="H1986" s="234" t="n">
        <v>45986</v>
      </c>
      <c r="I1986" t="inlineStr">
        <is>
          <t>CPT</t>
        </is>
      </c>
      <c r="J1986">
        <f>_xlfn.XLOOKUP(I1986,AS:AS,AU:AU)</f>
        <v/>
      </c>
      <c r="K1986" t="inlineStr">
        <is>
          <t>USD</t>
        </is>
      </c>
      <c r="L1986" s="238" t="n">
        <v>590.04</v>
      </c>
      <c r="M1986">
        <f>L1986*_xlfn.XLOOKUP(K1986,AM:AM,AN:AN)</f>
        <v/>
      </c>
      <c r="N1986">
        <f>L1986*_xlfn.XLOOKUP(K1986,AM:AM,AO:AO)</f>
        <v/>
      </c>
      <c r="O1986" s="238" t="n">
        <v>590.04</v>
      </c>
      <c r="P1986">
        <f>O1986*_xlfn.XLOOKUP(K1986,AM:AM,AN:AN)</f>
        <v/>
      </c>
      <c r="Q1986">
        <f>O1986*_xlfn.XLOOKUP(K1986,AM:AM,AO:AO)</f>
        <v/>
      </c>
      <c r="R1986">
        <f>_xlfn.XLOOKUP(E1986,AF:AF,AG:AG)</f>
        <v/>
      </c>
      <c r="S1986">
        <f>_xlfn.XLOOKUP(E1986,AF:AF,AI:AI)</f>
        <v/>
      </c>
      <c r="T1986">
        <f>WEEKNUM(G1986)</f>
        <v/>
      </c>
      <c r="U1986">
        <f>YEAR(G1986)</f>
        <v/>
      </c>
      <c r="V1986" s="117">
        <f>IFERROR(Q1986/N1986,"0")</f>
        <v/>
      </c>
    </row>
    <row r="1987">
      <c r="A1987">
        <f>_xlfn.XLOOKUP(D1987,BN:BN,BO:BO)</f>
        <v/>
      </c>
      <c r="B1987" t="inlineStr">
        <is>
          <t>LLC</t>
        </is>
      </c>
      <c r="C1987" t="n">
        <v>279</v>
      </c>
      <c r="D1987">
        <f>_xlfn.XLOOKUP(C1987,BH:BH,BI:BI)</f>
        <v/>
      </c>
      <c r="E1987" t="n">
        <v>25057</v>
      </c>
      <c r="F1987" t="inlineStr">
        <is>
          <t>MITSUI HOTEL KYOTO 2 ROOMS - 27 MAY-1 JUNE</t>
        </is>
      </c>
      <c r="G1987" s="234" t="n">
        <v>45804</v>
      </c>
      <c r="H1987" s="234" t="n">
        <v>45809</v>
      </c>
      <c r="I1987" t="inlineStr">
        <is>
          <t>HTL</t>
        </is>
      </c>
      <c r="J1987">
        <f>_xlfn.XLOOKUP(I1987,AS:AS,AU:AU)</f>
        <v/>
      </c>
      <c r="K1987" t="inlineStr">
        <is>
          <t>USD</t>
        </is>
      </c>
      <c r="L1987" s="238" t="n">
        <v>17370</v>
      </c>
      <c r="M1987">
        <f>L1987*_xlfn.XLOOKUP(K1987,AM:AM,AN:AN)</f>
        <v/>
      </c>
      <c r="N1987">
        <f>L1987*_xlfn.XLOOKUP(K1987,AM:AM,AO:AO)</f>
        <v/>
      </c>
      <c r="O1987" s="238" t="n">
        <v>1269.94</v>
      </c>
      <c r="P1987">
        <f>O1987*_xlfn.XLOOKUP(K1987,AM:AM,AN:AN)</f>
        <v/>
      </c>
      <c r="Q1987">
        <f>O1987*_xlfn.XLOOKUP(K1987,AM:AM,AO:AO)</f>
        <v/>
      </c>
      <c r="R1987">
        <f>_xlfn.XLOOKUP(E1987,AF:AF,AG:AG)</f>
        <v/>
      </c>
      <c r="S1987">
        <f>_xlfn.XLOOKUP(E1987,AF:AF,AI:AI)</f>
        <v/>
      </c>
      <c r="T1987">
        <f>WEEKNUM(G1987)</f>
        <v/>
      </c>
      <c r="U1987">
        <f>YEAR(G1987)</f>
        <v/>
      </c>
      <c r="V1987" s="117">
        <f>IFERROR(Q1987/N1987,"0")</f>
        <v/>
      </c>
    </row>
    <row r="1988">
      <c r="A1988">
        <f>_xlfn.XLOOKUP(D1988,BN:BN,BO:BO)</f>
        <v/>
      </c>
      <c r="B1988" t="inlineStr">
        <is>
          <t>LLC</t>
        </is>
      </c>
      <c r="C1988" t="n">
        <v>279</v>
      </c>
      <c r="D1988">
        <f>_xlfn.XLOOKUP(C1988,BH:BH,BI:BI)</f>
        <v/>
      </c>
      <c r="E1988" t="n">
        <v>25904</v>
      </c>
      <c r="F1988" t="inlineStr">
        <is>
          <t>FOUR SEASONS 22-25 MAY - 2 ROOMS</t>
        </is>
      </c>
      <c r="G1988" s="234" t="n">
        <v>45799</v>
      </c>
      <c r="H1988" s="234" t="n">
        <v>45802</v>
      </c>
      <c r="I1988" t="inlineStr">
        <is>
          <t>HTL</t>
        </is>
      </c>
      <c r="J1988">
        <f>_xlfn.XLOOKUP(I1988,AS:AS,AU:AU)</f>
        <v/>
      </c>
      <c r="K1988" t="inlineStr">
        <is>
          <t>USD</t>
        </is>
      </c>
      <c r="L1988" s="238" t="n">
        <v>9873.299999999999</v>
      </c>
      <c r="M1988">
        <f>L1988*_xlfn.XLOOKUP(K1988,AM:AM,AN:AN)</f>
        <v/>
      </c>
      <c r="N1988">
        <f>L1988*_xlfn.XLOOKUP(K1988,AM:AM,AO:AO)</f>
        <v/>
      </c>
      <c r="O1988" s="238" t="n">
        <v>759.9400000000001</v>
      </c>
      <c r="P1988">
        <f>O1988*_xlfn.XLOOKUP(K1988,AM:AM,AN:AN)</f>
        <v/>
      </c>
      <c r="Q1988">
        <f>O1988*_xlfn.XLOOKUP(K1988,AM:AM,AO:AO)</f>
        <v/>
      </c>
      <c r="R1988">
        <f>_xlfn.XLOOKUP(E1988,AF:AF,AG:AG)</f>
        <v/>
      </c>
      <c r="S1988">
        <f>_xlfn.XLOOKUP(E1988,AF:AF,AI:AI)</f>
        <v/>
      </c>
      <c r="T1988">
        <f>WEEKNUM(G1988)</f>
        <v/>
      </c>
      <c r="U1988">
        <f>YEAR(G1988)</f>
        <v/>
      </c>
      <c r="V1988" s="117">
        <f>IFERROR(Q1988/N1988,"0")</f>
        <v/>
      </c>
    </row>
    <row r="1989">
      <c r="A1989">
        <f>_xlfn.XLOOKUP(D1989,BN:BN,BO:BO)</f>
        <v/>
      </c>
      <c r="B1989" t="inlineStr">
        <is>
          <t>LLC</t>
        </is>
      </c>
      <c r="C1989" t="n">
        <v>279</v>
      </c>
      <c r="D1989">
        <f>_xlfn.XLOOKUP(C1989,BH:BH,BI:BI)</f>
        <v/>
      </c>
      <c r="E1989" t="n">
        <v>25022</v>
      </c>
      <c r="F1989" t="inlineStr">
        <is>
          <t>PENINSULA TOKYO 01-05 JUNE - 2 ROOMS</t>
        </is>
      </c>
      <c r="G1989" s="234" t="n">
        <v>45809</v>
      </c>
      <c r="H1989" s="234" t="n">
        <v>45813</v>
      </c>
      <c r="I1989" t="inlineStr">
        <is>
          <t>HTL</t>
        </is>
      </c>
      <c r="J1989">
        <f>_xlfn.XLOOKUP(I1989,AS:AS,AU:AU)</f>
        <v/>
      </c>
      <c r="K1989" t="inlineStr">
        <is>
          <t>USD</t>
        </is>
      </c>
      <c r="L1989" s="238" t="n">
        <v>7965.87</v>
      </c>
      <c r="M1989">
        <f>L1989*_xlfn.XLOOKUP(K1989,AM:AM,AN:AN)</f>
        <v/>
      </c>
      <c r="N1989">
        <f>L1989*_xlfn.XLOOKUP(K1989,AM:AM,AO:AO)</f>
        <v/>
      </c>
      <c r="O1989" s="238" t="n">
        <v>847.05</v>
      </c>
      <c r="P1989">
        <f>O1989*_xlfn.XLOOKUP(K1989,AM:AM,AN:AN)</f>
        <v/>
      </c>
      <c r="Q1989">
        <f>O1989*_xlfn.XLOOKUP(K1989,AM:AM,AO:AO)</f>
        <v/>
      </c>
      <c r="R1989">
        <f>_xlfn.XLOOKUP(E1989,AF:AF,AG:AG)</f>
        <v/>
      </c>
      <c r="S1989">
        <f>_xlfn.XLOOKUP(E1989,AF:AF,AI:AI)</f>
        <v/>
      </c>
      <c r="T1989">
        <f>WEEKNUM(G1989)</f>
        <v/>
      </c>
      <c r="U1989">
        <f>YEAR(G1989)</f>
        <v/>
      </c>
      <c r="V1989" s="117">
        <f>IFERROR(Q1989/N1989,"0")</f>
        <v/>
      </c>
    </row>
    <row r="1990">
      <c r="A1990">
        <f>_xlfn.XLOOKUP(D1990,BN:BN,BO:BO)</f>
        <v/>
      </c>
      <c r="B1990" t="inlineStr">
        <is>
          <t>LLC</t>
        </is>
      </c>
      <c r="C1990" t="n">
        <v>279</v>
      </c>
      <c r="D1990">
        <f>_xlfn.XLOOKUP(C1990,BH:BH,BI:BI)</f>
        <v/>
      </c>
      <c r="E1990" t="n">
        <v>24989</v>
      </c>
      <c r="F1990" t="inlineStr">
        <is>
          <t>HYATT CENTRIC 25-27 MAY - 2 ROOMS</t>
        </is>
      </c>
      <c r="G1990" s="234" t="n">
        <v>45802</v>
      </c>
      <c r="H1990" s="234" t="n">
        <v>45804</v>
      </c>
      <c r="I1990" t="inlineStr">
        <is>
          <t>HTL</t>
        </is>
      </c>
      <c r="J1990">
        <f>_xlfn.XLOOKUP(I1990,AS:AS,AU:AU)</f>
        <v/>
      </c>
      <c r="K1990" t="inlineStr">
        <is>
          <t>USD</t>
        </is>
      </c>
      <c r="L1990" s="238" t="n">
        <v>990</v>
      </c>
      <c r="M1990">
        <f>L1990*_xlfn.XLOOKUP(K1990,AM:AM,AN:AN)</f>
        <v/>
      </c>
      <c r="N1990">
        <f>L1990*_xlfn.XLOOKUP(K1990,AM:AM,AO:AO)</f>
        <v/>
      </c>
      <c r="O1990" s="238" t="n">
        <v>69.23999999999999</v>
      </c>
      <c r="P1990">
        <f>O1990*_xlfn.XLOOKUP(K1990,AM:AM,AN:AN)</f>
        <v/>
      </c>
      <c r="Q1990">
        <f>O1990*_xlfn.XLOOKUP(K1990,AM:AM,AO:AO)</f>
        <v/>
      </c>
      <c r="R1990">
        <f>_xlfn.XLOOKUP(E1990,AF:AF,AG:AG)</f>
        <v/>
      </c>
      <c r="S1990">
        <f>_xlfn.XLOOKUP(E1990,AF:AF,AI:AI)</f>
        <v/>
      </c>
      <c r="T1990">
        <f>WEEKNUM(G1990)</f>
        <v/>
      </c>
      <c r="U1990">
        <f>YEAR(G1990)</f>
        <v/>
      </c>
      <c r="V1990" s="117">
        <f>IFERROR(Q1990/N1990,"0")</f>
        <v/>
      </c>
    </row>
    <row r="1991">
      <c r="A1991">
        <f>_xlfn.XLOOKUP(D1991,BN:BN,BO:BO)</f>
        <v/>
      </c>
      <c r="B1991" t="inlineStr">
        <is>
          <t>LLC</t>
        </is>
      </c>
      <c r="C1991" t="n">
        <v>279</v>
      </c>
      <c r="D1991">
        <f>_xlfn.XLOOKUP(C1991,BH:BH,BI:BI)</f>
        <v/>
      </c>
      <c r="E1991" t="n">
        <v>25360</v>
      </c>
      <c r="F1991" t="inlineStr">
        <is>
          <t>Luxury Japan - Servicios Terrestres</t>
        </is>
      </c>
      <c r="G1991" s="234" t="n">
        <v>45799</v>
      </c>
      <c r="H1991" s="234" t="n">
        <v>45812</v>
      </c>
      <c r="I1991" t="inlineStr">
        <is>
          <t>PKT</t>
        </is>
      </c>
      <c r="J1991">
        <f>_xlfn.XLOOKUP(I1991,AS:AS,AU:AU)</f>
        <v/>
      </c>
      <c r="K1991" t="inlineStr">
        <is>
          <t>USD</t>
        </is>
      </c>
      <c r="L1991" s="238" t="n">
        <v>14189.15</v>
      </c>
      <c r="M1991">
        <f>L1991*_xlfn.XLOOKUP(K1991,AM:AM,AN:AN)</f>
        <v/>
      </c>
      <c r="N1991">
        <f>L1991*_xlfn.XLOOKUP(K1991,AM:AM,AO:AO)</f>
        <v/>
      </c>
      <c r="O1991" s="238" t="n">
        <v>1402.32</v>
      </c>
      <c r="P1991">
        <f>O1991*_xlfn.XLOOKUP(K1991,AM:AM,AN:AN)</f>
        <v/>
      </c>
      <c r="Q1991">
        <f>O1991*_xlfn.XLOOKUP(K1991,AM:AM,AO:AO)</f>
        <v/>
      </c>
      <c r="R1991">
        <f>_xlfn.XLOOKUP(E1991,AF:AF,AG:AG)</f>
        <v/>
      </c>
      <c r="S1991">
        <f>_xlfn.XLOOKUP(E1991,AF:AF,AI:AI)</f>
        <v/>
      </c>
      <c r="T1991">
        <f>WEEKNUM(G1991)</f>
        <v/>
      </c>
      <c r="U1991">
        <f>YEAR(G1991)</f>
        <v/>
      </c>
      <c r="V1991" s="117">
        <f>IFERROR(Q1991/N1991,"0")</f>
        <v/>
      </c>
    </row>
    <row r="1992">
      <c r="A1992">
        <f>_xlfn.XLOOKUP(D1992,BN:BN,BO:BO)</f>
        <v/>
      </c>
      <c r="B1992" t="inlineStr">
        <is>
          <t>LLC</t>
        </is>
      </c>
      <c r="C1992" t="n">
        <v>279</v>
      </c>
      <c r="D1992">
        <f>_xlfn.XLOOKUP(C1992,BH:BH,BI:BI)</f>
        <v/>
      </c>
      <c r="E1992" t="n">
        <v>25360</v>
      </c>
      <c r="F1992" t="inlineStr">
        <is>
          <t>LAQUEREWARE EXPERIENCE</t>
        </is>
      </c>
      <c r="G1992" s="234" t="n">
        <v>45799</v>
      </c>
      <c r="H1992" s="234" t="n">
        <v>45813</v>
      </c>
      <c r="I1992" t="inlineStr">
        <is>
          <t>PKT</t>
        </is>
      </c>
      <c r="J1992">
        <f>_xlfn.XLOOKUP(I1992,AS:AS,AU:AU)</f>
        <v/>
      </c>
      <c r="K1992" t="inlineStr">
        <is>
          <t>USD</t>
        </is>
      </c>
      <c r="L1992" s="238" t="n">
        <v>625</v>
      </c>
      <c r="M1992">
        <f>L1992*_xlfn.XLOOKUP(K1992,AM:AM,AN:AN)</f>
        <v/>
      </c>
      <c r="N1992">
        <f>L1992*_xlfn.XLOOKUP(K1992,AM:AM,AO:AO)</f>
        <v/>
      </c>
      <c r="O1992" s="238" t="n">
        <v>57</v>
      </c>
      <c r="P1992">
        <f>O1992*_xlfn.XLOOKUP(K1992,AM:AM,AN:AN)</f>
        <v/>
      </c>
      <c r="Q1992">
        <f>O1992*_xlfn.XLOOKUP(K1992,AM:AM,AO:AO)</f>
        <v/>
      </c>
      <c r="R1992">
        <f>_xlfn.XLOOKUP(E1992,AF:AF,AG:AG)</f>
        <v/>
      </c>
      <c r="S1992">
        <f>_xlfn.XLOOKUP(E1992,AF:AF,AI:AI)</f>
        <v/>
      </c>
      <c r="T1992">
        <f>WEEKNUM(G1992)</f>
        <v/>
      </c>
      <c r="U1992">
        <f>YEAR(G1992)</f>
        <v/>
      </c>
      <c r="V1992" s="117">
        <f>IFERROR(Q1992/N1992,"0")</f>
        <v/>
      </c>
    </row>
    <row r="1993">
      <c r="A1993">
        <f>_xlfn.XLOOKUP(D1993,BN:BN,BO:BO)</f>
        <v/>
      </c>
      <c r="B1993" t="inlineStr">
        <is>
          <t>LLC</t>
        </is>
      </c>
      <c r="C1993" t="n">
        <v>280</v>
      </c>
      <c r="D1993">
        <f>_xlfn.XLOOKUP(C1993,BH:BH,BI:BI)</f>
        <v/>
      </c>
      <c r="E1993" t="n">
        <v>27721</v>
      </c>
      <c r="F1993" t="inlineStr">
        <is>
          <t>Vuelo México - Dallas - México</t>
        </is>
      </c>
      <c r="G1993" s="234" t="n">
        <v>45782</v>
      </c>
      <c r="H1993" s="234" t="n">
        <v>45783</v>
      </c>
      <c r="I1993" t="inlineStr">
        <is>
          <t>VLO</t>
        </is>
      </c>
      <c r="J1993">
        <f>_xlfn.XLOOKUP(I1993,AS:AS,AU:AU)</f>
        <v/>
      </c>
      <c r="K1993" t="inlineStr">
        <is>
          <t>USD</t>
        </is>
      </c>
      <c r="L1993" s="238" t="n">
        <v>1049.83</v>
      </c>
      <c r="M1993">
        <f>L1993*_xlfn.XLOOKUP(K1993,AM:AM,AN:AN)</f>
        <v/>
      </c>
      <c r="N1993">
        <f>L1993*_xlfn.XLOOKUP(K1993,AM:AM,AO:AO)</f>
        <v/>
      </c>
      <c r="O1993" s="238" t="n">
        <v>0</v>
      </c>
      <c r="P1993">
        <f>O1993*_xlfn.XLOOKUP(K1993,AM:AM,AN:AN)</f>
        <v/>
      </c>
      <c r="Q1993">
        <f>O1993*_xlfn.XLOOKUP(K1993,AM:AM,AO:AO)</f>
        <v/>
      </c>
      <c r="R1993">
        <f>_xlfn.XLOOKUP(E1993,AF:AF,AG:AG)</f>
        <v/>
      </c>
      <c r="S1993">
        <f>_xlfn.XLOOKUP(E1993,AF:AF,AI:AI)</f>
        <v/>
      </c>
      <c r="T1993">
        <f>WEEKNUM(G1993)</f>
        <v/>
      </c>
      <c r="U1993">
        <f>YEAR(G1993)</f>
        <v/>
      </c>
      <c r="V1993" s="117">
        <f>IFERROR(Q1993/N1993,"0")</f>
        <v/>
      </c>
    </row>
    <row r="1994">
      <c r="A1994">
        <f>_xlfn.XLOOKUP(D1994,BN:BN,BO:BO)</f>
        <v/>
      </c>
      <c r="B1994" t="inlineStr">
        <is>
          <t>LLC</t>
        </is>
      </c>
      <c r="C1994" t="n">
        <v>280</v>
      </c>
      <c r="D1994">
        <f>_xlfn.XLOOKUP(C1994,BH:BH,BI:BI)</f>
        <v/>
      </c>
      <c r="E1994" t="n">
        <v>0</v>
      </c>
      <c r="F1994" t="inlineStr">
        <is>
          <t>Fee de emisión del vuelo México Dallas</t>
        </is>
      </c>
      <c r="G1994" s="234" t="n">
        <v>45782</v>
      </c>
      <c r="H1994" s="234" t="n">
        <v>45783</v>
      </c>
      <c r="I1994" t="inlineStr">
        <is>
          <t>HPS</t>
        </is>
      </c>
      <c r="J1994">
        <f>_xlfn.XLOOKUP(I1994,AS:AS,AU:AU)</f>
        <v/>
      </c>
      <c r="K1994" t="inlineStr">
        <is>
          <t>USD</t>
        </is>
      </c>
      <c r="L1994" s="238" t="n">
        <v>94.04000000000001</v>
      </c>
      <c r="M1994">
        <f>L1994*_xlfn.XLOOKUP(K1994,AM:AM,AN:AN)</f>
        <v/>
      </c>
      <c r="N1994">
        <f>L1994*_xlfn.XLOOKUP(K1994,AM:AM,AO:AO)</f>
        <v/>
      </c>
      <c r="O1994" s="238" t="n">
        <v>94.04000000000001</v>
      </c>
      <c r="P1994">
        <f>O1994*_xlfn.XLOOKUP(K1994,AM:AM,AN:AN)</f>
        <v/>
      </c>
      <c r="Q1994">
        <f>O1994*_xlfn.XLOOKUP(K1994,AM:AM,AO:AO)</f>
        <v/>
      </c>
      <c r="R1994">
        <f>_xlfn.XLOOKUP(E1994,AF:AF,AG:AG)</f>
        <v/>
      </c>
      <c r="S1994">
        <f>_xlfn.XLOOKUP(E1994,AF:AF,AI:AI)</f>
        <v/>
      </c>
      <c r="T1994">
        <f>WEEKNUM(G1994)</f>
        <v/>
      </c>
      <c r="U1994">
        <f>YEAR(G1994)</f>
        <v/>
      </c>
      <c r="V1994" s="117">
        <f>IFERROR(Q1994/N1994,"0")</f>
        <v/>
      </c>
    </row>
    <row r="1995">
      <c r="A1995">
        <f>_xlfn.XLOOKUP(D1995,BN:BN,BO:BO)</f>
        <v/>
      </c>
      <c r="B1995" t="inlineStr">
        <is>
          <t>LLC</t>
        </is>
      </c>
      <c r="C1995" t="n">
        <v>281</v>
      </c>
      <c r="D1995">
        <f>_xlfn.XLOOKUP(C1995,BH:BH,BI:BI)</f>
        <v/>
      </c>
      <c r="E1995" t="n">
        <v>25780</v>
      </c>
      <c r="F1995" t="inlineStr">
        <is>
          <t>Comisión</t>
        </is>
      </c>
      <c r="G1995" s="234" t="n">
        <v>45654</v>
      </c>
      <c r="H1995" s="234" t="n">
        <v>45654</v>
      </c>
      <c r="I1995" t="inlineStr">
        <is>
          <t>TRF</t>
        </is>
      </c>
      <c r="J1995">
        <f>_xlfn.XLOOKUP(I1995,AS:AS,AU:AU)</f>
        <v/>
      </c>
      <c r="K1995" t="inlineStr">
        <is>
          <t>USD</t>
        </is>
      </c>
      <c r="L1995" s="238" t="n">
        <v>28.89</v>
      </c>
      <c r="M1995">
        <f>L1995*_xlfn.XLOOKUP(K1995,AM:AM,AN:AN)</f>
        <v/>
      </c>
      <c r="N1995">
        <f>L1995*_xlfn.XLOOKUP(K1995,AM:AM,AO:AO)</f>
        <v/>
      </c>
      <c r="O1995" s="238" t="n">
        <v>28.89</v>
      </c>
      <c r="P1995">
        <f>O1995*_xlfn.XLOOKUP(K1995,AM:AM,AN:AN)</f>
        <v/>
      </c>
      <c r="Q1995">
        <f>O1995*_xlfn.XLOOKUP(K1995,AM:AM,AO:AO)</f>
        <v/>
      </c>
      <c r="R1995">
        <f>_xlfn.XLOOKUP(E1995,AF:AF,AG:AG)</f>
        <v/>
      </c>
      <c r="S1995">
        <f>_xlfn.XLOOKUP(E1995,AF:AF,AI:AI)</f>
        <v/>
      </c>
      <c r="T1995">
        <f>WEEKNUM(G1995)</f>
        <v/>
      </c>
      <c r="U1995">
        <f>YEAR(G1995)</f>
        <v/>
      </c>
      <c r="V1995" s="117">
        <f>IFERROR(Q1995/N1995,"0")</f>
        <v/>
      </c>
    </row>
    <row r="1996">
      <c r="A1996">
        <f>_xlfn.XLOOKUP(D1996,BN:BN,BO:BO)</f>
        <v/>
      </c>
      <c r="B1996" t="inlineStr">
        <is>
          <t>LLC</t>
        </is>
      </c>
      <c r="C1996" t="n">
        <v>281</v>
      </c>
      <c r="D1996">
        <f>_xlfn.XLOOKUP(C1996,BH:BH,BI:BI)</f>
        <v/>
      </c>
      <c r="E1996" t="n">
        <v>25780</v>
      </c>
      <c r="F1996" t="inlineStr">
        <is>
          <t>Comisión</t>
        </is>
      </c>
      <c r="G1996" s="234" t="n">
        <v>45654</v>
      </c>
      <c r="H1996" s="234" t="n">
        <v>45654</v>
      </c>
      <c r="I1996" t="inlineStr">
        <is>
          <t>TRF</t>
        </is>
      </c>
      <c r="J1996">
        <f>_xlfn.XLOOKUP(I1996,AS:AS,AU:AU)</f>
        <v/>
      </c>
      <c r="K1996" t="inlineStr">
        <is>
          <t>USD</t>
        </is>
      </c>
      <c r="L1996" s="238" t="n">
        <v>62.23</v>
      </c>
      <c r="M1996">
        <f>L1996*_xlfn.XLOOKUP(K1996,AM:AM,AN:AN)</f>
        <v/>
      </c>
      <c r="N1996">
        <f>L1996*_xlfn.XLOOKUP(K1996,AM:AM,AO:AO)</f>
        <v/>
      </c>
      <c r="O1996" s="238" t="n">
        <v>62.23</v>
      </c>
      <c r="P1996">
        <f>O1996*_xlfn.XLOOKUP(K1996,AM:AM,AN:AN)</f>
        <v/>
      </c>
      <c r="Q1996">
        <f>O1996*_xlfn.XLOOKUP(K1996,AM:AM,AO:AO)</f>
        <v/>
      </c>
      <c r="R1996">
        <f>_xlfn.XLOOKUP(E1996,AF:AF,AG:AG)</f>
        <v/>
      </c>
      <c r="S1996">
        <f>_xlfn.XLOOKUP(E1996,AF:AF,AI:AI)</f>
        <v/>
      </c>
      <c r="T1996">
        <f>WEEKNUM(G1996)</f>
        <v/>
      </c>
      <c r="U1996">
        <f>YEAR(G1996)</f>
        <v/>
      </c>
      <c r="V1996" s="117">
        <f>IFERROR(Q1996/N1996,"0")</f>
        <v/>
      </c>
    </row>
    <row r="1997">
      <c r="A1997">
        <f>_xlfn.XLOOKUP(D1997,BN:BN,BO:BO)</f>
        <v/>
      </c>
      <c r="B1997" t="inlineStr">
        <is>
          <t>LLC</t>
        </is>
      </c>
      <c r="C1997" t="n">
        <v>281</v>
      </c>
      <c r="D1997">
        <f>_xlfn.XLOOKUP(C1997,BH:BH,BI:BI)</f>
        <v/>
      </c>
      <c r="E1997" t="n">
        <v>25780</v>
      </c>
      <c r="F1997" t="inlineStr">
        <is>
          <t>Comisión</t>
        </is>
      </c>
      <c r="G1997" s="234" t="n">
        <v>45654</v>
      </c>
      <c r="H1997" s="234" t="n">
        <v>45654</v>
      </c>
      <c r="I1997" t="inlineStr">
        <is>
          <t>TRF</t>
        </is>
      </c>
      <c r="J1997">
        <f>_xlfn.XLOOKUP(I1997,AS:AS,AU:AU)</f>
        <v/>
      </c>
      <c r="K1997" t="inlineStr">
        <is>
          <t>USD</t>
        </is>
      </c>
      <c r="L1997" s="238" t="n">
        <v>55.48</v>
      </c>
      <c r="M1997">
        <f>L1997*_xlfn.XLOOKUP(K1997,AM:AM,AN:AN)</f>
        <v/>
      </c>
      <c r="N1997">
        <f>L1997*_xlfn.XLOOKUP(K1997,AM:AM,AO:AO)</f>
        <v/>
      </c>
      <c r="O1997" s="238" t="n">
        <v>55.48</v>
      </c>
      <c r="P1997">
        <f>O1997*_xlfn.XLOOKUP(K1997,AM:AM,AN:AN)</f>
        <v/>
      </c>
      <c r="Q1997">
        <f>O1997*_xlfn.XLOOKUP(K1997,AM:AM,AO:AO)</f>
        <v/>
      </c>
      <c r="R1997">
        <f>_xlfn.XLOOKUP(E1997,AF:AF,AG:AG)</f>
        <v/>
      </c>
      <c r="S1997">
        <f>_xlfn.XLOOKUP(E1997,AF:AF,AI:AI)</f>
        <v/>
      </c>
      <c r="T1997">
        <f>WEEKNUM(G1997)</f>
        <v/>
      </c>
      <c r="U1997">
        <f>YEAR(G1997)</f>
        <v/>
      </c>
      <c r="V1997" s="117">
        <f>IFERROR(Q1997/N1997,"0")</f>
        <v/>
      </c>
    </row>
    <row r="1998">
      <c r="A1998">
        <f>_xlfn.XLOOKUP(D1998,BN:BN,BO:BO)</f>
        <v/>
      </c>
      <c r="B1998" t="inlineStr">
        <is>
          <t>LLC</t>
        </is>
      </c>
      <c r="C1998" t="n">
        <v>281</v>
      </c>
      <c r="D1998">
        <f>_xlfn.XLOOKUP(C1998,BH:BH,BI:BI)</f>
        <v/>
      </c>
      <c r="E1998" t="n">
        <v>25780</v>
      </c>
      <c r="F1998" t="inlineStr">
        <is>
          <t>Comisión</t>
        </is>
      </c>
      <c r="G1998" s="234" t="n">
        <v>45654</v>
      </c>
      <c r="H1998" s="234" t="n">
        <v>45654</v>
      </c>
      <c r="I1998" t="inlineStr">
        <is>
          <t>TRF</t>
        </is>
      </c>
      <c r="J1998">
        <f>_xlfn.XLOOKUP(I1998,AS:AS,AU:AU)</f>
        <v/>
      </c>
      <c r="K1998" t="inlineStr">
        <is>
          <t>USD</t>
        </is>
      </c>
      <c r="L1998" s="238" t="n">
        <v>50.4</v>
      </c>
      <c r="M1998">
        <f>L1998*_xlfn.XLOOKUP(K1998,AM:AM,AN:AN)</f>
        <v/>
      </c>
      <c r="N1998">
        <f>L1998*_xlfn.XLOOKUP(K1998,AM:AM,AO:AO)</f>
        <v/>
      </c>
      <c r="O1998" s="238" t="n">
        <v>50.4</v>
      </c>
      <c r="P1998">
        <f>O1998*_xlfn.XLOOKUP(K1998,AM:AM,AN:AN)</f>
        <v/>
      </c>
      <c r="Q1998">
        <f>O1998*_xlfn.XLOOKUP(K1998,AM:AM,AO:AO)</f>
        <v/>
      </c>
      <c r="R1998">
        <f>_xlfn.XLOOKUP(E1998,AF:AF,AG:AG)</f>
        <v/>
      </c>
      <c r="S1998">
        <f>_xlfn.XLOOKUP(E1998,AF:AF,AI:AI)</f>
        <v/>
      </c>
      <c r="T1998">
        <f>WEEKNUM(G1998)</f>
        <v/>
      </c>
      <c r="U1998">
        <f>YEAR(G1998)</f>
        <v/>
      </c>
      <c r="V1998" s="117">
        <f>IFERROR(Q1998/N1998,"0")</f>
        <v/>
      </c>
    </row>
    <row r="1999">
      <c r="A1999">
        <f>_xlfn.XLOOKUP(D1999,BN:BN,BO:BO)</f>
        <v/>
      </c>
      <c r="B1999" t="inlineStr">
        <is>
          <t>LLC</t>
        </is>
      </c>
      <c r="C1999" t="n">
        <v>281</v>
      </c>
      <c r="D1999">
        <f>_xlfn.XLOOKUP(C1999,BH:BH,BI:BI)</f>
        <v/>
      </c>
      <c r="E1999" t="n">
        <v>25780</v>
      </c>
      <c r="F1999" t="inlineStr">
        <is>
          <t>Comisión</t>
        </is>
      </c>
      <c r="G1999" s="234" t="n">
        <v>45654</v>
      </c>
      <c r="H1999" s="234" t="n">
        <v>45654</v>
      </c>
      <c r="I1999" t="inlineStr">
        <is>
          <t>TRF</t>
        </is>
      </c>
      <c r="J1999">
        <f>_xlfn.XLOOKUP(I1999,AS:AS,AU:AU)</f>
        <v/>
      </c>
      <c r="K1999" t="inlineStr">
        <is>
          <t>USD</t>
        </is>
      </c>
      <c r="L1999" s="238" t="n">
        <v>12.22</v>
      </c>
      <c r="M1999">
        <f>L1999*_xlfn.XLOOKUP(K1999,AM:AM,AN:AN)</f>
        <v/>
      </c>
      <c r="N1999">
        <f>L1999*_xlfn.XLOOKUP(K1999,AM:AM,AO:AO)</f>
        <v/>
      </c>
      <c r="O1999" s="238" t="n">
        <v>12.22</v>
      </c>
      <c r="P1999">
        <f>O1999*_xlfn.XLOOKUP(K1999,AM:AM,AN:AN)</f>
        <v/>
      </c>
      <c r="Q1999">
        <f>O1999*_xlfn.XLOOKUP(K1999,AM:AM,AO:AO)</f>
        <v/>
      </c>
      <c r="R1999">
        <f>_xlfn.XLOOKUP(E1999,AF:AF,AG:AG)</f>
        <v/>
      </c>
      <c r="S1999">
        <f>_xlfn.XLOOKUP(E1999,AF:AF,AI:AI)</f>
        <v/>
      </c>
      <c r="T1999">
        <f>WEEKNUM(G1999)</f>
        <v/>
      </c>
      <c r="U1999">
        <f>YEAR(G1999)</f>
        <v/>
      </c>
      <c r="V1999" s="117">
        <f>IFERROR(Q1999/N1999,"0")</f>
        <v/>
      </c>
    </row>
    <row r="2000">
      <c r="A2000">
        <f>_xlfn.XLOOKUP(D2000,BN:BN,BO:BO)</f>
        <v/>
      </c>
      <c r="B2000" t="inlineStr">
        <is>
          <t>LLC</t>
        </is>
      </c>
      <c r="C2000" t="n">
        <v>281</v>
      </c>
      <c r="D2000">
        <f>_xlfn.XLOOKUP(C2000,BH:BH,BI:BI)</f>
        <v/>
      </c>
      <c r="E2000" t="n">
        <v>25780</v>
      </c>
      <c r="F2000" t="inlineStr">
        <is>
          <t>Comisión</t>
        </is>
      </c>
      <c r="G2000" s="234" t="n">
        <v>45654</v>
      </c>
      <c r="H2000" s="234" t="n">
        <v>45654</v>
      </c>
      <c r="I2000" t="inlineStr">
        <is>
          <t>TRF</t>
        </is>
      </c>
      <c r="J2000">
        <f>_xlfn.XLOOKUP(I2000,AS:AS,AU:AU)</f>
        <v/>
      </c>
      <c r="K2000" t="inlineStr">
        <is>
          <t>USD</t>
        </is>
      </c>
      <c r="L2000" s="238" t="n">
        <v>65.29000000000001</v>
      </c>
      <c r="M2000">
        <f>L2000*_xlfn.XLOOKUP(K2000,AM:AM,AN:AN)</f>
        <v/>
      </c>
      <c r="N2000">
        <f>L2000*_xlfn.XLOOKUP(K2000,AM:AM,AO:AO)</f>
        <v/>
      </c>
      <c r="O2000" s="238" t="n">
        <v>65.29000000000001</v>
      </c>
      <c r="P2000">
        <f>O2000*_xlfn.XLOOKUP(K2000,AM:AM,AN:AN)</f>
        <v/>
      </c>
      <c r="Q2000">
        <f>O2000*_xlfn.XLOOKUP(K2000,AM:AM,AO:AO)</f>
        <v/>
      </c>
      <c r="R2000">
        <f>_xlfn.XLOOKUP(E2000,AF:AF,AG:AG)</f>
        <v/>
      </c>
      <c r="S2000">
        <f>_xlfn.XLOOKUP(E2000,AF:AF,AI:AI)</f>
        <v/>
      </c>
      <c r="T2000">
        <f>WEEKNUM(G2000)</f>
        <v/>
      </c>
      <c r="U2000">
        <f>YEAR(G2000)</f>
        <v/>
      </c>
      <c r="V2000" s="117">
        <f>IFERROR(Q2000/N2000,"0")</f>
        <v/>
      </c>
    </row>
    <row r="2001">
      <c r="A2001">
        <f>_xlfn.XLOOKUP(D2001,BN:BN,BO:BO)</f>
        <v/>
      </c>
      <c r="B2001" t="inlineStr">
        <is>
          <t>LLC</t>
        </is>
      </c>
      <c r="C2001" t="n">
        <v>281</v>
      </c>
      <c r="D2001">
        <f>_xlfn.XLOOKUP(C2001,BH:BH,BI:BI)</f>
        <v/>
      </c>
      <c r="E2001" t="n">
        <v>25780</v>
      </c>
      <c r="F2001" t="inlineStr">
        <is>
          <t>Comisión</t>
        </is>
      </c>
      <c r="G2001" s="234" t="n">
        <v>45654</v>
      </c>
      <c r="H2001" s="234" t="n">
        <v>45654</v>
      </c>
      <c r="I2001" t="inlineStr">
        <is>
          <t>TRF</t>
        </is>
      </c>
      <c r="J2001">
        <f>_xlfn.XLOOKUP(I2001,AS:AS,AU:AU)</f>
        <v/>
      </c>
      <c r="K2001" t="inlineStr">
        <is>
          <t>USD</t>
        </is>
      </c>
      <c r="L2001" s="238" t="n">
        <v>12.23</v>
      </c>
      <c r="M2001">
        <f>L2001*_xlfn.XLOOKUP(K2001,AM:AM,AN:AN)</f>
        <v/>
      </c>
      <c r="N2001">
        <f>L2001*_xlfn.XLOOKUP(K2001,AM:AM,AO:AO)</f>
        <v/>
      </c>
      <c r="O2001" s="238" t="n">
        <v>12.23</v>
      </c>
      <c r="P2001">
        <f>O2001*_xlfn.XLOOKUP(K2001,AM:AM,AN:AN)</f>
        <v/>
      </c>
      <c r="Q2001">
        <f>O2001*_xlfn.XLOOKUP(K2001,AM:AM,AO:AO)</f>
        <v/>
      </c>
      <c r="R2001">
        <f>_xlfn.XLOOKUP(E2001,AF:AF,AG:AG)</f>
        <v/>
      </c>
      <c r="S2001">
        <f>_xlfn.XLOOKUP(E2001,AF:AF,AI:AI)</f>
        <v/>
      </c>
      <c r="T2001">
        <f>WEEKNUM(G2001)</f>
        <v/>
      </c>
      <c r="U2001">
        <f>YEAR(G2001)</f>
        <v/>
      </c>
      <c r="V2001" s="117">
        <f>IFERROR(Q2001/N2001,"0")</f>
        <v/>
      </c>
    </row>
    <row r="2002">
      <c r="A2002">
        <f>_xlfn.XLOOKUP(D2002,BN:BN,BO:BO)</f>
        <v/>
      </c>
      <c r="B2002" t="inlineStr">
        <is>
          <t>LLC</t>
        </is>
      </c>
      <c r="C2002" t="n">
        <v>281</v>
      </c>
      <c r="D2002">
        <f>_xlfn.XLOOKUP(C2002,BH:BH,BI:BI)</f>
        <v/>
      </c>
      <c r="E2002" t="n">
        <v>25780</v>
      </c>
      <c r="F2002" t="inlineStr">
        <is>
          <t>Comisión</t>
        </is>
      </c>
      <c r="G2002" s="234" t="n">
        <v>45654</v>
      </c>
      <c r="H2002" s="234" t="n">
        <v>45654</v>
      </c>
      <c r="I2002" t="inlineStr">
        <is>
          <t>TRF</t>
        </is>
      </c>
      <c r="J2002">
        <f>_xlfn.XLOOKUP(I2002,AS:AS,AU:AU)</f>
        <v/>
      </c>
      <c r="K2002" t="inlineStr">
        <is>
          <t>USD</t>
        </is>
      </c>
      <c r="L2002" s="238" t="n">
        <v>113.54</v>
      </c>
      <c r="M2002">
        <f>L2002*_xlfn.XLOOKUP(K2002,AM:AM,AN:AN)</f>
        <v/>
      </c>
      <c r="N2002">
        <f>L2002*_xlfn.XLOOKUP(K2002,AM:AM,AO:AO)</f>
        <v/>
      </c>
      <c r="O2002" s="238" t="n">
        <v>113.54</v>
      </c>
      <c r="P2002">
        <f>O2002*_xlfn.XLOOKUP(K2002,AM:AM,AN:AN)</f>
        <v/>
      </c>
      <c r="Q2002">
        <f>O2002*_xlfn.XLOOKUP(K2002,AM:AM,AO:AO)</f>
        <v/>
      </c>
      <c r="R2002">
        <f>_xlfn.XLOOKUP(E2002,AF:AF,AG:AG)</f>
        <v/>
      </c>
      <c r="S2002">
        <f>_xlfn.XLOOKUP(E2002,AF:AF,AI:AI)</f>
        <v/>
      </c>
      <c r="T2002">
        <f>WEEKNUM(G2002)</f>
        <v/>
      </c>
      <c r="U2002">
        <f>YEAR(G2002)</f>
        <v/>
      </c>
      <c r="V2002" s="117">
        <f>IFERROR(Q2002/N2002,"0")</f>
        <v/>
      </c>
    </row>
    <row r="2003">
      <c r="A2003">
        <f>_xlfn.XLOOKUP(D2003,BN:BN,BO:BO)</f>
        <v/>
      </c>
      <c r="B2003" t="inlineStr">
        <is>
          <t>LLC</t>
        </is>
      </c>
      <c r="C2003" t="n">
        <v>281</v>
      </c>
      <c r="D2003">
        <f>_xlfn.XLOOKUP(C2003,BH:BH,BI:BI)</f>
        <v/>
      </c>
      <c r="E2003" t="n">
        <v>25780</v>
      </c>
      <c r="F2003" t="inlineStr">
        <is>
          <t>Traslados</t>
        </is>
      </c>
      <c r="G2003" s="234" t="n">
        <v>45654</v>
      </c>
      <c r="H2003" s="234" t="n">
        <v>45654</v>
      </c>
      <c r="I2003" t="inlineStr">
        <is>
          <t>TRF</t>
        </is>
      </c>
      <c r="J2003">
        <f>_xlfn.XLOOKUP(I2003,AS:AS,AU:AU)</f>
        <v/>
      </c>
      <c r="K2003" t="inlineStr">
        <is>
          <t>USD</t>
        </is>
      </c>
      <c r="L2003" s="238" t="n">
        <v>4002.8</v>
      </c>
      <c r="M2003">
        <f>L2003*_xlfn.XLOOKUP(K2003,AM:AM,AN:AN)</f>
        <v/>
      </c>
      <c r="N2003">
        <f>L2003*_xlfn.XLOOKUP(K2003,AM:AM,AO:AO)</f>
        <v/>
      </c>
      <c r="O2003" s="238" t="n">
        <v>0</v>
      </c>
      <c r="P2003">
        <f>O2003*_xlfn.XLOOKUP(K2003,AM:AM,AN:AN)</f>
        <v/>
      </c>
      <c r="Q2003">
        <f>O2003*_xlfn.XLOOKUP(K2003,AM:AM,AO:AO)</f>
        <v/>
      </c>
      <c r="R2003">
        <f>_xlfn.XLOOKUP(E2003,AF:AF,AG:AG)</f>
        <v/>
      </c>
      <c r="S2003">
        <f>_xlfn.XLOOKUP(E2003,AF:AF,AI:AI)</f>
        <v/>
      </c>
      <c r="T2003">
        <f>WEEKNUM(G2003)</f>
        <v/>
      </c>
      <c r="U2003">
        <f>YEAR(G2003)</f>
        <v/>
      </c>
      <c r="V2003" s="117">
        <f>IFERROR(Q2003/N2003,"0")</f>
        <v/>
      </c>
    </row>
    <row r="2004">
      <c r="A2004">
        <f>_xlfn.XLOOKUP(D2004,BN:BN,BO:BO)</f>
        <v/>
      </c>
      <c r="B2004" t="inlineStr">
        <is>
          <t>LLC</t>
        </is>
      </c>
      <c r="C2004" t="n">
        <v>282</v>
      </c>
      <c r="D2004">
        <f>_xlfn.XLOOKUP(C2004,BH:BH,BI:BI)</f>
        <v/>
      </c>
      <c r="E2004" t="n">
        <v>27721</v>
      </c>
      <c r="F2004" t="inlineStr">
        <is>
          <t>Vuelo México - Amsterdam - Florencia</t>
        </is>
      </c>
      <c r="G2004" s="234" t="n">
        <v>45862</v>
      </c>
      <c r="H2004" s="234" t="n">
        <v>45872</v>
      </c>
      <c r="I2004" t="inlineStr">
        <is>
          <t>VLO</t>
        </is>
      </c>
      <c r="J2004">
        <f>_xlfn.XLOOKUP(I2004,AS:AS,AU:AU)</f>
        <v/>
      </c>
      <c r="K2004" t="inlineStr">
        <is>
          <t>USD</t>
        </is>
      </c>
      <c r="L2004" s="238" t="n">
        <v>3290.28</v>
      </c>
      <c r="M2004">
        <f>L2004*_xlfn.XLOOKUP(K2004,AM:AM,AN:AN)</f>
        <v/>
      </c>
      <c r="N2004">
        <f>L2004*_xlfn.XLOOKUP(K2004,AM:AM,AO:AO)</f>
        <v/>
      </c>
      <c r="O2004" s="238" t="n">
        <v>0</v>
      </c>
      <c r="P2004">
        <f>O2004*_xlfn.XLOOKUP(K2004,AM:AM,AN:AN)</f>
        <v/>
      </c>
      <c r="Q2004">
        <f>O2004*_xlfn.XLOOKUP(K2004,AM:AM,AO:AO)</f>
        <v/>
      </c>
      <c r="R2004">
        <f>_xlfn.XLOOKUP(E2004,AF:AF,AG:AG)</f>
        <v/>
      </c>
      <c r="S2004">
        <f>_xlfn.XLOOKUP(E2004,AF:AF,AI:AI)</f>
        <v/>
      </c>
      <c r="T2004">
        <f>WEEKNUM(G2004)</f>
        <v/>
      </c>
      <c r="U2004">
        <f>YEAR(G2004)</f>
        <v/>
      </c>
      <c r="V2004" s="117">
        <f>IFERROR(Q2004/N2004,"0")</f>
        <v/>
      </c>
    </row>
    <row r="2005">
      <c r="A2005">
        <f>_xlfn.XLOOKUP(D2005,BN:BN,BO:BO)</f>
        <v/>
      </c>
      <c r="B2005" t="inlineStr">
        <is>
          <t>LLC</t>
        </is>
      </c>
      <c r="C2005" t="n">
        <v>282</v>
      </c>
      <c r="D2005">
        <f>_xlfn.XLOOKUP(C2005,BH:BH,BI:BI)</f>
        <v/>
      </c>
      <c r="E2005" t="n">
        <v>27721</v>
      </c>
      <c r="F2005" t="inlineStr">
        <is>
          <t>Vuelo México - Ámsterdam - Florencia</t>
        </is>
      </c>
      <c r="G2005" s="234" t="n">
        <v>45862</v>
      </c>
      <c r="H2005" s="234" t="n">
        <v>45872</v>
      </c>
      <c r="I2005" t="inlineStr">
        <is>
          <t>VLO</t>
        </is>
      </c>
      <c r="J2005">
        <f>_xlfn.XLOOKUP(I2005,AS:AS,AU:AU)</f>
        <v/>
      </c>
      <c r="K2005" t="inlineStr">
        <is>
          <t>USD</t>
        </is>
      </c>
      <c r="L2005" s="238" t="n">
        <v>3290.28</v>
      </c>
      <c r="M2005">
        <f>L2005*_xlfn.XLOOKUP(K2005,AM:AM,AN:AN)</f>
        <v/>
      </c>
      <c r="N2005">
        <f>L2005*_xlfn.XLOOKUP(K2005,AM:AM,AO:AO)</f>
        <v/>
      </c>
      <c r="O2005" s="238" t="n">
        <v>0</v>
      </c>
      <c r="P2005">
        <f>O2005*_xlfn.XLOOKUP(K2005,AM:AM,AN:AN)</f>
        <v/>
      </c>
      <c r="Q2005">
        <f>O2005*_xlfn.XLOOKUP(K2005,AM:AM,AO:AO)</f>
        <v/>
      </c>
      <c r="R2005">
        <f>_xlfn.XLOOKUP(E2005,AF:AF,AG:AG)</f>
        <v/>
      </c>
      <c r="S2005">
        <f>_xlfn.XLOOKUP(E2005,AF:AF,AI:AI)</f>
        <v/>
      </c>
      <c r="T2005">
        <f>WEEKNUM(G2005)</f>
        <v/>
      </c>
      <c r="U2005">
        <f>YEAR(G2005)</f>
        <v/>
      </c>
      <c r="V2005" s="117">
        <f>IFERROR(Q2005/N2005,"0")</f>
        <v/>
      </c>
    </row>
    <row r="2006">
      <c r="A2006">
        <f>_xlfn.XLOOKUP(D2006,BN:BN,BO:BO)</f>
        <v/>
      </c>
      <c r="B2006" t="inlineStr">
        <is>
          <t>LLC</t>
        </is>
      </c>
      <c r="C2006" t="n">
        <v>282</v>
      </c>
      <c r="D2006">
        <f>_xlfn.XLOOKUP(C2006,BH:BH,BI:BI)</f>
        <v/>
      </c>
      <c r="E2006" t="n">
        <v>27704</v>
      </c>
      <c r="F2006" t="inlineStr">
        <is>
          <t>Traslado del Hotel Savoy al Hotel Byron</t>
        </is>
      </c>
      <c r="G2006" s="234" t="n">
        <v>45862</v>
      </c>
      <c r="H2006" s="234" t="n">
        <v>45872</v>
      </c>
      <c r="I2006" t="inlineStr">
        <is>
          <t>TRF</t>
        </is>
      </c>
      <c r="J2006">
        <f>_xlfn.XLOOKUP(I2006,AS:AS,AU:AU)</f>
        <v/>
      </c>
      <c r="K2006" t="inlineStr">
        <is>
          <t>USD</t>
        </is>
      </c>
      <c r="L2006" s="238" t="n">
        <v>566.17</v>
      </c>
      <c r="M2006">
        <f>L2006*_xlfn.XLOOKUP(K2006,AM:AM,AN:AN)</f>
        <v/>
      </c>
      <c r="N2006">
        <f>L2006*_xlfn.XLOOKUP(K2006,AM:AM,AO:AO)</f>
        <v/>
      </c>
      <c r="O2006" s="238" t="n">
        <v>31.13</v>
      </c>
      <c r="P2006">
        <f>O2006*_xlfn.XLOOKUP(K2006,AM:AM,AN:AN)</f>
        <v/>
      </c>
      <c r="Q2006">
        <f>O2006*_xlfn.XLOOKUP(K2006,AM:AM,AO:AO)</f>
        <v/>
      </c>
      <c r="R2006">
        <f>_xlfn.XLOOKUP(E2006,AF:AF,AG:AG)</f>
        <v/>
      </c>
      <c r="S2006">
        <f>_xlfn.XLOOKUP(E2006,AF:AF,AI:AI)</f>
        <v/>
      </c>
      <c r="T2006">
        <f>WEEKNUM(G2006)</f>
        <v/>
      </c>
      <c r="U2006">
        <f>YEAR(G2006)</f>
        <v/>
      </c>
      <c r="V2006" s="117">
        <f>IFERROR(Q2006/N2006,"0")</f>
        <v/>
      </c>
    </row>
    <row r="2007">
      <c r="A2007">
        <f>_xlfn.XLOOKUP(D2007,BN:BN,BO:BO)</f>
        <v/>
      </c>
      <c r="B2007" t="inlineStr">
        <is>
          <t>LLC</t>
        </is>
      </c>
      <c r="C2007" t="n">
        <v>282</v>
      </c>
      <c r="D2007">
        <f>_xlfn.XLOOKUP(C2007,BH:BH,BI:BI)</f>
        <v/>
      </c>
      <c r="E2007" t="n">
        <v>25780</v>
      </c>
      <c r="F2007" t="inlineStr">
        <is>
          <t>Traslado Hotel Byron al Hotel Splendido Mare</t>
        </is>
      </c>
      <c r="G2007" s="234" t="n">
        <v>45862</v>
      </c>
      <c r="H2007" s="234" t="n">
        <v>45872</v>
      </c>
      <c r="I2007" t="inlineStr">
        <is>
          <t>TRF</t>
        </is>
      </c>
      <c r="J2007">
        <f>_xlfn.XLOOKUP(I2007,AS:AS,AU:AU)</f>
        <v/>
      </c>
      <c r="K2007" t="inlineStr">
        <is>
          <t>USD</t>
        </is>
      </c>
      <c r="L2007" s="238" t="n">
        <v>599.33</v>
      </c>
      <c r="M2007">
        <f>L2007*_xlfn.XLOOKUP(K2007,AM:AM,AN:AN)</f>
        <v/>
      </c>
      <c r="N2007">
        <f>L2007*_xlfn.XLOOKUP(K2007,AM:AM,AO:AO)</f>
        <v/>
      </c>
      <c r="O2007" s="238" t="n">
        <v>100.2</v>
      </c>
      <c r="P2007">
        <f>O2007*_xlfn.XLOOKUP(K2007,AM:AM,AN:AN)</f>
        <v/>
      </c>
      <c r="Q2007">
        <f>O2007*_xlfn.XLOOKUP(K2007,AM:AM,AO:AO)</f>
        <v/>
      </c>
      <c r="R2007">
        <f>_xlfn.XLOOKUP(E2007,AF:AF,AG:AG)</f>
        <v/>
      </c>
      <c r="S2007">
        <f>_xlfn.XLOOKUP(E2007,AF:AF,AI:AI)</f>
        <v/>
      </c>
      <c r="T2007">
        <f>WEEKNUM(G2007)</f>
        <v/>
      </c>
      <c r="U2007">
        <f>YEAR(G2007)</f>
        <v/>
      </c>
      <c r="V2007" s="117">
        <f>IFERROR(Q2007/N2007,"0")</f>
        <v/>
      </c>
    </row>
    <row r="2008">
      <c r="A2008">
        <f>_xlfn.XLOOKUP(D2008,BN:BN,BO:BO)</f>
        <v/>
      </c>
      <c r="B2008" t="inlineStr">
        <is>
          <t>LLC</t>
        </is>
      </c>
      <c r="C2008" t="n">
        <v>282</v>
      </c>
      <c r="D2008">
        <f>_xlfn.XLOOKUP(C2008,BH:BH,BI:BI)</f>
        <v/>
      </c>
      <c r="E2008" t="n">
        <v>27704</v>
      </c>
      <c r="F2008" t="inlineStr">
        <is>
          <t>Traslado de Splendido Mare a Portrait Milano</t>
        </is>
      </c>
      <c r="G2008" s="234" t="n">
        <v>45862</v>
      </c>
      <c r="H2008" s="234" t="n">
        <v>45872</v>
      </c>
      <c r="I2008" t="inlineStr">
        <is>
          <t>TRF</t>
        </is>
      </c>
      <c r="J2008">
        <f>_xlfn.XLOOKUP(I2008,AS:AS,AU:AU)</f>
        <v/>
      </c>
      <c r="K2008" t="inlineStr">
        <is>
          <t>USD</t>
        </is>
      </c>
      <c r="L2008" s="238" t="n">
        <v>722.62</v>
      </c>
      <c r="M2008">
        <f>L2008*_xlfn.XLOOKUP(K2008,AM:AM,AN:AN)</f>
        <v/>
      </c>
      <c r="N2008">
        <f>L2008*_xlfn.XLOOKUP(K2008,AM:AM,AO:AO)</f>
        <v/>
      </c>
      <c r="O2008" s="238" t="n">
        <v>100.94</v>
      </c>
      <c r="P2008">
        <f>O2008*_xlfn.XLOOKUP(K2008,AM:AM,AN:AN)</f>
        <v/>
      </c>
      <c r="Q2008">
        <f>O2008*_xlfn.XLOOKUP(K2008,AM:AM,AO:AO)</f>
        <v/>
      </c>
      <c r="R2008">
        <f>_xlfn.XLOOKUP(E2008,AF:AF,AG:AG)</f>
        <v/>
      </c>
      <c r="S2008">
        <f>_xlfn.XLOOKUP(E2008,AF:AF,AI:AI)</f>
        <v/>
      </c>
      <c r="T2008">
        <f>WEEKNUM(G2008)</f>
        <v/>
      </c>
      <c r="U2008">
        <f>YEAR(G2008)</f>
        <v/>
      </c>
      <c r="V2008" s="117">
        <f>IFERROR(Q2008/N2008,"0")</f>
        <v/>
      </c>
    </row>
    <row r="2009">
      <c r="A2009">
        <f>_xlfn.XLOOKUP(D2009,BN:BN,BO:BO)</f>
        <v/>
      </c>
      <c r="B2009" t="inlineStr">
        <is>
          <t>LLC</t>
        </is>
      </c>
      <c r="C2009" t="n">
        <v>282</v>
      </c>
      <c r="D2009">
        <f>_xlfn.XLOOKUP(C2009,BH:BH,BI:BI)</f>
        <v/>
      </c>
      <c r="E2009" t="n">
        <v>29147</v>
      </c>
      <c r="F2009" t="inlineStr">
        <is>
          <t>Hospedaje en Italia</t>
        </is>
      </c>
      <c r="G2009" s="234" t="n">
        <v>45862</v>
      </c>
      <c r="H2009" s="234" t="n">
        <v>45872</v>
      </c>
      <c r="I2009" t="inlineStr">
        <is>
          <t>HTL</t>
        </is>
      </c>
      <c r="J2009">
        <f>_xlfn.XLOOKUP(I2009,AS:AS,AU:AU)</f>
        <v/>
      </c>
      <c r="K2009" t="inlineStr">
        <is>
          <t>USD</t>
        </is>
      </c>
      <c r="L2009" s="238" t="n">
        <v>8324.549999999999</v>
      </c>
      <c r="M2009">
        <f>L2009*_xlfn.XLOOKUP(K2009,AM:AM,AN:AN)</f>
        <v/>
      </c>
      <c r="N2009">
        <f>L2009*_xlfn.XLOOKUP(K2009,AM:AM,AO:AO)</f>
        <v/>
      </c>
      <c r="O2009" s="238" t="n">
        <v>0</v>
      </c>
      <c r="P2009">
        <f>O2009*_xlfn.XLOOKUP(K2009,AM:AM,AN:AN)</f>
        <v/>
      </c>
      <c r="Q2009">
        <f>O2009*_xlfn.XLOOKUP(K2009,AM:AM,AO:AO)</f>
        <v/>
      </c>
      <c r="R2009">
        <f>_xlfn.XLOOKUP(E2009,AF:AF,AG:AG)</f>
        <v/>
      </c>
      <c r="S2009">
        <f>_xlfn.XLOOKUP(E2009,AF:AF,AI:AI)</f>
        <v/>
      </c>
      <c r="T2009">
        <f>WEEKNUM(G2009)</f>
        <v/>
      </c>
      <c r="U2009">
        <f>YEAR(G2009)</f>
        <v/>
      </c>
      <c r="V2009" s="117">
        <f>IFERROR(Q2009/N2009,"0")</f>
        <v/>
      </c>
    </row>
    <row r="2010">
      <c r="A2010">
        <f>_xlfn.XLOOKUP(D2010,BN:BN,BO:BO)</f>
        <v/>
      </c>
      <c r="B2010" t="inlineStr">
        <is>
          <t>LLC</t>
        </is>
      </c>
      <c r="C2010" t="n">
        <v>282</v>
      </c>
      <c r="D2010">
        <f>_xlfn.XLOOKUP(C2010,BH:BH,BI:BI)</f>
        <v/>
      </c>
      <c r="E2010" t="n">
        <v>25799</v>
      </c>
      <c r="F2010" t="inlineStr">
        <is>
          <t>Hospedaje en Portofino</t>
        </is>
      </c>
      <c r="G2010" s="234" t="n">
        <v>45862</v>
      </c>
      <c r="H2010" s="234" t="n">
        <v>45872</v>
      </c>
      <c r="I2010" t="inlineStr">
        <is>
          <t>HTL</t>
        </is>
      </c>
      <c r="J2010">
        <f>_xlfn.XLOOKUP(I2010,AS:AS,AU:AU)</f>
        <v/>
      </c>
      <c r="K2010" t="inlineStr">
        <is>
          <t>USD</t>
        </is>
      </c>
      <c r="L2010" s="238" t="n">
        <v>5993.97</v>
      </c>
      <c r="M2010">
        <f>L2010*_xlfn.XLOOKUP(K2010,AM:AM,AN:AN)</f>
        <v/>
      </c>
      <c r="N2010">
        <f>L2010*_xlfn.XLOOKUP(K2010,AM:AM,AO:AO)</f>
        <v/>
      </c>
      <c r="O2010" s="238" t="n">
        <v>477.39</v>
      </c>
      <c r="P2010">
        <f>O2010*_xlfn.XLOOKUP(K2010,AM:AM,AN:AN)</f>
        <v/>
      </c>
      <c r="Q2010">
        <f>O2010*_xlfn.XLOOKUP(K2010,AM:AM,AO:AO)</f>
        <v/>
      </c>
      <c r="R2010">
        <f>_xlfn.XLOOKUP(E2010,AF:AF,AG:AG)</f>
        <v/>
      </c>
      <c r="S2010">
        <f>_xlfn.XLOOKUP(E2010,AF:AF,AI:AI)</f>
        <v/>
      </c>
      <c r="T2010">
        <f>WEEKNUM(G2010)</f>
        <v/>
      </c>
      <c r="U2010">
        <f>YEAR(G2010)</f>
        <v/>
      </c>
      <c r="V2010" s="117">
        <f>IFERROR(Q2010/N2010,"0")</f>
        <v/>
      </c>
    </row>
    <row r="2011">
      <c r="A2011">
        <f>_xlfn.XLOOKUP(D2011,BN:BN,BO:BO)</f>
        <v/>
      </c>
      <c r="B2011" t="inlineStr">
        <is>
          <t>LLC</t>
        </is>
      </c>
      <c r="C2011" t="n">
        <v>282</v>
      </c>
      <c r="D2011">
        <f>_xlfn.XLOOKUP(C2011,BH:BH,BI:BI)</f>
        <v/>
      </c>
      <c r="E2011" t="n">
        <v>24241</v>
      </c>
      <c r="F2011" t="inlineStr">
        <is>
          <t>Hospedaje en Florencia</t>
        </is>
      </c>
      <c r="G2011" s="234" t="n">
        <v>45863</v>
      </c>
      <c r="H2011" s="234" t="n">
        <v>45865</v>
      </c>
      <c r="I2011" t="inlineStr">
        <is>
          <t>HTL</t>
        </is>
      </c>
      <c r="J2011">
        <f>_xlfn.XLOOKUP(I2011,AS:AS,AU:AU)</f>
        <v/>
      </c>
      <c r="K2011" t="inlineStr">
        <is>
          <t>USD</t>
        </is>
      </c>
      <c r="L2011" s="238" t="n">
        <v>3206.5</v>
      </c>
      <c r="M2011">
        <f>L2011*_xlfn.XLOOKUP(K2011,AM:AM,AN:AN)</f>
        <v/>
      </c>
      <c r="N2011">
        <f>L2011*_xlfn.XLOOKUP(K2011,AM:AM,AO:AO)</f>
        <v/>
      </c>
      <c r="O2011" s="238" t="n">
        <v>320.65</v>
      </c>
      <c r="P2011">
        <f>O2011*_xlfn.XLOOKUP(K2011,AM:AM,AN:AN)</f>
        <v/>
      </c>
      <c r="Q2011">
        <f>O2011*_xlfn.XLOOKUP(K2011,AM:AM,AO:AO)</f>
        <v/>
      </c>
      <c r="R2011">
        <f>_xlfn.XLOOKUP(E2011,AF:AF,AG:AG)</f>
        <v/>
      </c>
      <c r="S2011">
        <f>_xlfn.XLOOKUP(E2011,AF:AF,AI:AI)</f>
        <v/>
      </c>
      <c r="T2011">
        <f>WEEKNUM(G2011)</f>
        <v/>
      </c>
      <c r="U2011">
        <f>YEAR(G2011)</f>
        <v/>
      </c>
      <c r="V2011" s="117">
        <f>IFERROR(Q2011/N2011,"0")</f>
        <v/>
      </c>
    </row>
    <row r="2012">
      <c r="A2012">
        <f>_xlfn.XLOOKUP(D2012,BN:BN,BO:BO)</f>
        <v/>
      </c>
      <c r="B2012" t="inlineStr">
        <is>
          <t>LLC</t>
        </is>
      </c>
      <c r="C2012" t="n">
        <v>282</v>
      </c>
      <c r="D2012">
        <f>_xlfn.XLOOKUP(C2012,BH:BH,BI:BI)</f>
        <v/>
      </c>
      <c r="E2012" t="n">
        <v>0</v>
      </c>
      <c r="F2012" t="inlineStr">
        <is>
          <t>Sobrecomisión</t>
        </is>
      </c>
      <c r="G2012" s="234" t="n">
        <v>45862</v>
      </c>
      <c r="H2012" s="234" t="n">
        <v>45872</v>
      </c>
      <c r="I2012" t="inlineStr">
        <is>
          <t>HPS</t>
        </is>
      </c>
      <c r="J2012">
        <f>_xlfn.XLOOKUP(I2012,AS:AS,AU:AU)</f>
        <v/>
      </c>
      <c r="K2012" t="inlineStr">
        <is>
          <t>USD</t>
        </is>
      </c>
      <c r="L2012" s="238" t="n">
        <v>710.91</v>
      </c>
      <c r="M2012">
        <f>L2012*_xlfn.XLOOKUP(K2012,AM:AM,AN:AN)</f>
        <v/>
      </c>
      <c r="N2012">
        <f>L2012*_xlfn.XLOOKUP(K2012,AM:AM,AO:AO)</f>
        <v/>
      </c>
      <c r="O2012" s="238" t="n">
        <v>710.91</v>
      </c>
      <c r="P2012">
        <f>O2012*_xlfn.XLOOKUP(K2012,AM:AM,AN:AN)</f>
        <v/>
      </c>
      <c r="Q2012">
        <f>O2012*_xlfn.XLOOKUP(K2012,AM:AM,AO:AO)</f>
        <v/>
      </c>
      <c r="R2012">
        <f>_xlfn.XLOOKUP(E2012,AF:AF,AG:AG)</f>
        <v/>
      </c>
      <c r="S2012">
        <f>_xlfn.XLOOKUP(E2012,AF:AF,AI:AI)</f>
        <v/>
      </c>
      <c r="T2012">
        <f>WEEKNUM(G2012)</f>
        <v/>
      </c>
      <c r="U2012">
        <f>YEAR(G2012)</f>
        <v/>
      </c>
      <c r="V2012" s="117">
        <f>IFERROR(Q2012/N2012,"0")</f>
        <v/>
      </c>
    </row>
    <row r="2013">
      <c r="A2013">
        <f>_xlfn.XLOOKUP(D2013,BN:BN,BO:BO)</f>
        <v/>
      </c>
      <c r="B2013" t="inlineStr">
        <is>
          <t>LLC</t>
        </is>
      </c>
      <c r="C2013" t="n">
        <v>283</v>
      </c>
      <c r="D2013">
        <f>_xlfn.XLOOKUP(C2013,BH:BH,BI:BI)</f>
        <v/>
      </c>
      <c r="E2013" t="n">
        <v>27539</v>
      </c>
      <c r="F2013" t="inlineStr">
        <is>
          <t>Renta de auto</t>
        </is>
      </c>
      <c r="G2013" s="234" t="n">
        <v>45645</v>
      </c>
      <c r="H2013" s="234" t="n">
        <v>45657</v>
      </c>
      <c r="I2013" t="inlineStr">
        <is>
          <t>AUT</t>
        </is>
      </c>
      <c r="J2013">
        <f>_xlfn.XLOOKUP(I2013,AS:AS,AU:AU)</f>
        <v/>
      </c>
      <c r="K2013" t="inlineStr">
        <is>
          <t>USD</t>
        </is>
      </c>
      <c r="L2013" s="238" t="n">
        <v>3108</v>
      </c>
      <c r="M2013">
        <f>L2013*_xlfn.XLOOKUP(K2013,AM:AM,AN:AN)</f>
        <v/>
      </c>
      <c r="N2013">
        <f>L2013*_xlfn.XLOOKUP(K2013,AM:AM,AO:AO)</f>
        <v/>
      </c>
      <c r="O2013" s="238" t="n">
        <v>151.42</v>
      </c>
      <c r="P2013">
        <f>O2013*_xlfn.XLOOKUP(K2013,AM:AM,AN:AN)</f>
        <v/>
      </c>
      <c r="Q2013">
        <f>O2013*_xlfn.XLOOKUP(K2013,AM:AM,AO:AO)</f>
        <v/>
      </c>
      <c r="R2013">
        <f>_xlfn.XLOOKUP(E2013,AF:AF,AG:AG)</f>
        <v/>
      </c>
      <c r="S2013">
        <f>_xlfn.XLOOKUP(E2013,AF:AF,AI:AI)</f>
        <v/>
      </c>
      <c r="T2013">
        <f>WEEKNUM(G2013)</f>
        <v/>
      </c>
      <c r="U2013">
        <f>YEAR(G2013)</f>
        <v/>
      </c>
      <c r="V2013" s="117">
        <f>IFERROR(Q2013/N2013,"0")</f>
        <v/>
      </c>
    </row>
    <row r="2014">
      <c r="A2014">
        <f>_xlfn.XLOOKUP(D2014,BN:BN,BO:BO)</f>
        <v/>
      </c>
      <c r="B2014" t="inlineStr">
        <is>
          <t>LLC</t>
        </is>
      </c>
      <c r="C2014" t="n">
        <v>284</v>
      </c>
      <c r="D2014">
        <f>_xlfn.XLOOKUP(C2014,BH:BH,BI:BI)</f>
        <v/>
      </c>
      <c r="E2014" t="n">
        <v>24009</v>
      </c>
      <c r="F2014" t="inlineStr">
        <is>
          <t>Comisión</t>
        </is>
      </c>
      <c r="G2014" s="234" t="n">
        <v>45654</v>
      </c>
      <c r="H2014" s="234" t="n">
        <v>45654</v>
      </c>
      <c r="I2014" t="inlineStr">
        <is>
          <t>HTL</t>
        </is>
      </c>
      <c r="J2014">
        <f>_xlfn.XLOOKUP(I2014,AS:AS,AU:AU)</f>
        <v/>
      </c>
      <c r="K2014" t="inlineStr">
        <is>
          <t>USD</t>
        </is>
      </c>
      <c r="L2014" s="238" t="n">
        <v>1757.14</v>
      </c>
      <c r="M2014">
        <f>L2014*_xlfn.XLOOKUP(K2014,AM:AM,AN:AN)</f>
        <v/>
      </c>
      <c r="N2014">
        <f>L2014*_xlfn.XLOOKUP(K2014,AM:AM,AO:AO)</f>
        <v/>
      </c>
      <c r="O2014" s="238" t="n">
        <v>1757.14</v>
      </c>
      <c r="P2014">
        <f>O2014*_xlfn.XLOOKUP(K2014,AM:AM,AN:AN)</f>
        <v/>
      </c>
      <c r="Q2014">
        <f>O2014*_xlfn.XLOOKUP(K2014,AM:AM,AO:AO)</f>
        <v/>
      </c>
      <c r="R2014">
        <f>_xlfn.XLOOKUP(E2014,AF:AF,AG:AG)</f>
        <v/>
      </c>
      <c r="S2014">
        <f>_xlfn.XLOOKUP(E2014,AF:AF,AI:AI)</f>
        <v/>
      </c>
      <c r="T2014">
        <f>WEEKNUM(G2014)</f>
        <v/>
      </c>
      <c r="U2014">
        <f>YEAR(G2014)</f>
        <v/>
      </c>
      <c r="V2014" s="117">
        <f>IFERROR(Q2014/N2014,"0")</f>
        <v/>
      </c>
    </row>
    <row r="2015">
      <c r="A2015">
        <f>_xlfn.XLOOKUP(D2015,BN:BN,BO:BO)</f>
        <v/>
      </c>
      <c r="B2015" t="inlineStr">
        <is>
          <t>LLC</t>
        </is>
      </c>
      <c r="C2015" t="n">
        <v>284</v>
      </c>
      <c r="D2015">
        <f>_xlfn.XLOOKUP(C2015,BH:BH,BI:BI)</f>
        <v/>
      </c>
      <c r="E2015" t="n">
        <v>24009</v>
      </c>
      <c r="F2015" t="inlineStr">
        <is>
          <t>Hospedaje en NYC</t>
        </is>
      </c>
      <c r="G2015" s="234" t="n">
        <v>45654</v>
      </c>
      <c r="H2015" s="234" t="n">
        <v>45654</v>
      </c>
      <c r="I2015" t="inlineStr">
        <is>
          <t>HTL</t>
        </is>
      </c>
      <c r="J2015">
        <f>_xlfn.XLOOKUP(I2015,AS:AS,AU:AU)</f>
        <v/>
      </c>
      <c r="K2015" t="inlineStr">
        <is>
          <t>USD</t>
        </is>
      </c>
      <c r="L2015" s="238" t="n">
        <v>17571.4</v>
      </c>
      <c r="M2015">
        <f>L2015*_xlfn.XLOOKUP(K2015,AM:AM,AN:AN)</f>
        <v/>
      </c>
      <c r="N2015">
        <f>L2015*_xlfn.XLOOKUP(K2015,AM:AM,AO:AO)</f>
        <v/>
      </c>
      <c r="O2015" s="238" t="n">
        <v>0</v>
      </c>
      <c r="P2015">
        <f>O2015*_xlfn.XLOOKUP(K2015,AM:AM,AN:AN)</f>
        <v/>
      </c>
      <c r="Q2015">
        <f>O2015*_xlfn.XLOOKUP(K2015,AM:AM,AO:AO)</f>
        <v/>
      </c>
      <c r="R2015">
        <f>_xlfn.XLOOKUP(E2015,AF:AF,AG:AG)</f>
        <v/>
      </c>
      <c r="S2015">
        <f>_xlfn.XLOOKUP(E2015,AF:AF,AI:AI)</f>
        <v/>
      </c>
      <c r="T2015">
        <f>WEEKNUM(G2015)</f>
        <v/>
      </c>
      <c r="U2015">
        <f>YEAR(G2015)</f>
        <v/>
      </c>
      <c r="V2015" s="117">
        <f>IFERROR(Q2015/N2015,"0")</f>
        <v/>
      </c>
    </row>
    <row r="2016">
      <c r="A2016">
        <f>_xlfn.XLOOKUP(D2016,BN:BN,BO:BO)</f>
        <v/>
      </c>
      <c r="B2016" t="inlineStr">
        <is>
          <t>LLC</t>
        </is>
      </c>
      <c r="C2016" t="n">
        <v>285</v>
      </c>
      <c r="D2016">
        <f>_xlfn.XLOOKUP(C2016,BH:BH,BI:BI)</f>
        <v/>
      </c>
      <c r="E2016" t="n">
        <v>25386</v>
      </c>
      <c r="F2016" t="inlineStr">
        <is>
          <t>Comisión</t>
        </is>
      </c>
      <c r="G2016" s="234" t="n">
        <v>45654</v>
      </c>
      <c r="H2016" s="234" t="n">
        <v>45654</v>
      </c>
      <c r="I2016" t="inlineStr">
        <is>
          <t>HTL</t>
        </is>
      </c>
      <c r="J2016">
        <f>_xlfn.XLOOKUP(I2016,AS:AS,AU:AU)</f>
        <v/>
      </c>
      <c r="K2016" t="inlineStr">
        <is>
          <t>USD</t>
        </is>
      </c>
      <c r="L2016" s="238" t="n">
        <v>388.77</v>
      </c>
      <c r="M2016">
        <f>L2016*_xlfn.XLOOKUP(K2016,AM:AM,AN:AN)</f>
        <v/>
      </c>
      <c r="N2016">
        <f>L2016*_xlfn.XLOOKUP(K2016,AM:AM,AO:AO)</f>
        <v/>
      </c>
      <c r="O2016" s="238" t="n">
        <v>388.77</v>
      </c>
      <c r="P2016">
        <f>O2016*_xlfn.XLOOKUP(K2016,AM:AM,AN:AN)</f>
        <v/>
      </c>
      <c r="Q2016">
        <f>O2016*_xlfn.XLOOKUP(K2016,AM:AM,AO:AO)</f>
        <v/>
      </c>
      <c r="R2016">
        <f>_xlfn.XLOOKUP(E2016,AF:AF,AG:AG)</f>
        <v/>
      </c>
      <c r="S2016">
        <f>_xlfn.XLOOKUP(E2016,AF:AF,AI:AI)</f>
        <v/>
      </c>
      <c r="T2016">
        <f>WEEKNUM(G2016)</f>
        <v/>
      </c>
      <c r="U2016">
        <f>YEAR(G2016)</f>
        <v/>
      </c>
      <c r="V2016" s="117">
        <f>IFERROR(Q2016/N2016,"0")</f>
        <v/>
      </c>
    </row>
    <row r="2017">
      <c r="A2017">
        <f>_xlfn.XLOOKUP(D2017,BN:BN,BO:BO)</f>
        <v/>
      </c>
      <c r="B2017" t="inlineStr">
        <is>
          <t>LLC</t>
        </is>
      </c>
      <c r="C2017" t="n">
        <v>285</v>
      </c>
      <c r="D2017">
        <f>_xlfn.XLOOKUP(C2017,BH:BH,BI:BI)</f>
        <v/>
      </c>
      <c r="E2017" t="n">
        <v>25386</v>
      </c>
      <c r="F2017" t="inlineStr">
        <is>
          <t>Hospedaje</t>
        </is>
      </c>
      <c r="G2017" s="234" t="n">
        <v>45654</v>
      </c>
      <c r="H2017" s="234" t="n">
        <v>45654</v>
      </c>
      <c r="I2017" t="inlineStr">
        <is>
          <t>HTL</t>
        </is>
      </c>
      <c r="J2017">
        <f>_xlfn.XLOOKUP(I2017,AS:AS,AU:AU)</f>
        <v/>
      </c>
      <c r="K2017" t="inlineStr">
        <is>
          <t>USD</t>
        </is>
      </c>
      <c r="L2017" s="238" t="n">
        <v>3887.7</v>
      </c>
      <c r="M2017">
        <f>L2017*_xlfn.XLOOKUP(K2017,AM:AM,AN:AN)</f>
        <v/>
      </c>
      <c r="N2017">
        <f>L2017*_xlfn.XLOOKUP(K2017,AM:AM,AO:AO)</f>
        <v/>
      </c>
      <c r="O2017" s="238" t="n">
        <v>0</v>
      </c>
      <c r="P2017">
        <f>O2017*_xlfn.XLOOKUP(K2017,AM:AM,AN:AN)</f>
        <v/>
      </c>
      <c r="Q2017">
        <f>O2017*_xlfn.XLOOKUP(K2017,AM:AM,AO:AO)</f>
        <v/>
      </c>
      <c r="R2017">
        <f>_xlfn.XLOOKUP(E2017,AF:AF,AG:AG)</f>
        <v/>
      </c>
      <c r="S2017">
        <f>_xlfn.XLOOKUP(E2017,AF:AF,AI:AI)</f>
        <v/>
      </c>
      <c r="T2017">
        <f>WEEKNUM(G2017)</f>
        <v/>
      </c>
      <c r="U2017">
        <f>YEAR(G2017)</f>
        <v/>
      </c>
      <c r="V2017" s="117">
        <f>IFERROR(Q2017/N2017,"0")</f>
        <v/>
      </c>
    </row>
    <row r="2018">
      <c r="A2018">
        <f>_xlfn.XLOOKUP(D2018,BN:BN,BO:BO)</f>
        <v/>
      </c>
      <c r="B2018" t="inlineStr">
        <is>
          <t>LLC</t>
        </is>
      </c>
      <c r="C2018" t="n">
        <v>286</v>
      </c>
      <c r="D2018">
        <f>_xlfn.XLOOKUP(C2018,BH:BH,BI:BI)</f>
        <v/>
      </c>
      <c r="E2018" t="n">
        <v>27543</v>
      </c>
      <c r="F2018" t="inlineStr">
        <is>
          <t>Comisión</t>
        </is>
      </c>
      <c r="G2018" s="234" t="n">
        <v>45668</v>
      </c>
      <c r="H2018" s="234" t="n">
        <v>45668</v>
      </c>
      <c r="I2018" t="inlineStr">
        <is>
          <t>HTL</t>
        </is>
      </c>
      <c r="J2018">
        <f>_xlfn.XLOOKUP(I2018,AS:AS,AU:AU)</f>
        <v/>
      </c>
      <c r="K2018" t="inlineStr">
        <is>
          <t>USD</t>
        </is>
      </c>
      <c r="L2018" s="238" t="n">
        <v>97.08</v>
      </c>
      <c r="M2018">
        <f>L2018*_xlfn.XLOOKUP(K2018,AM:AM,AN:AN)</f>
        <v/>
      </c>
      <c r="N2018">
        <f>L2018*_xlfn.XLOOKUP(K2018,AM:AM,AO:AO)</f>
        <v/>
      </c>
      <c r="O2018" s="238" t="n">
        <v>97.08</v>
      </c>
      <c r="P2018">
        <f>O2018*_xlfn.XLOOKUP(K2018,AM:AM,AN:AN)</f>
        <v/>
      </c>
      <c r="Q2018">
        <f>O2018*_xlfn.XLOOKUP(K2018,AM:AM,AO:AO)</f>
        <v/>
      </c>
      <c r="R2018">
        <f>_xlfn.XLOOKUP(E2018,AF:AF,AG:AG)</f>
        <v/>
      </c>
      <c r="S2018">
        <f>_xlfn.XLOOKUP(E2018,AF:AF,AI:AI)</f>
        <v/>
      </c>
      <c r="T2018">
        <f>WEEKNUM(G2018)</f>
        <v/>
      </c>
      <c r="U2018">
        <f>YEAR(G2018)</f>
        <v/>
      </c>
      <c r="V2018" s="117">
        <f>IFERROR(Q2018/N2018,"0")</f>
        <v/>
      </c>
    </row>
    <row r="2019">
      <c r="A2019">
        <f>_xlfn.XLOOKUP(D2019,BN:BN,BO:BO)</f>
        <v/>
      </c>
      <c r="B2019" t="inlineStr">
        <is>
          <t>LLC</t>
        </is>
      </c>
      <c r="C2019" t="n">
        <v>286</v>
      </c>
      <c r="D2019">
        <f>_xlfn.XLOOKUP(C2019,BH:BH,BI:BI)</f>
        <v/>
      </c>
      <c r="E2019" t="n">
        <v>27543</v>
      </c>
      <c r="F2019" t="inlineStr">
        <is>
          <t>Comisión</t>
        </is>
      </c>
      <c r="G2019" s="234" t="n">
        <v>45668</v>
      </c>
      <c r="H2019" s="234" t="n">
        <v>45668</v>
      </c>
      <c r="I2019" t="inlineStr">
        <is>
          <t>HTL</t>
        </is>
      </c>
      <c r="J2019">
        <f>_xlfn.XLOOKUP(I2019,AS:AS,AU:AU)</f>
        <v/>
      </c>
      <c r="K2019" t="inlineStr">
        <is>
          <t>USD</t>
        </is>
      </c>
      <c r="L2019" s="238" t="n">
        <v>37.15</v>
      </c>
      <c r="M2019">
        <f>L2019*_xlfn.XLOOKUP(K2019,AM:AM,AN:AN)</f>
        <v/>
      </c>
      <c r="N2019">
        <f>L2019*_xlfn.XLOOKUP(K2019,AM:AM,AO:AO)</f>
        <v/>
      </c>
      <c r="O2019" s="238" t="n">
        <v>37.15</v>
      </c>
      <c r="P2019">
        <f>O2019*_xlfn.XLOOKUP(K2019,AM:AM,AN:AN)</f>
        <v/>
      </c>
      <c r="Q2019">
        <f>O2019*_xlfn.XLOOKUP(K2019,AM:AM,AO:AO)</f>
        <v/>
      </c>
      <c r="R2019">
        <f>_xlfn.XLOOKUP(E2019,AF:AF,AG:AG)</f>
        <v/>
      </c>
      <c r="S2019">
        <f>_xlfn.XLOOKUP(E2019,AF:AF,AI:AI)</f>
        <v/>
      </c>
      <c r="T2019">
        <f>WEEKNUM(G2019)</f>
        <v/>
      </c>
      <c r="U2019">
        <f>YEAR(G2019)</f>
        <v/>
      </c>
      <c r="V2019" s="117">
        <f>IFERROR(Q2019/N2019,"0")</f>
        <v/>
      </c>
    </row>
    <row r="2020">
      <c r="A2020">
        <f>_xlfn.XLOOKUP(D2020,BN:BN,BO:BO)</f>
        <v/>
      </c>
      <c r="B2020" t="inlineStr">
        <is>
          <t>LLC</t>
        </is>
      </c>
      <c r="C2020" t="n">
        <v>286</v>
      </c>
      <c r="D2020">
        <f>_xlfn.XLOOKUP(C2020,BH:BH,BI:BI)</f>
        <v/>
      </c>
      <c r="E2020" t="n">
        <v>27543</v>
      </c>
      <c r="F2020" t="inlineStr">
        <is>
          <t>Comisión</t>
        </is>
      </c>
      <c r="G2020" s="234" t="n">
        <v>45668</v>
      </c>
      <c r="H2020" s="234" t="n">
        <v>45668</v>
      </c>
      <c r="I2020" t="inlineStr">
        <is>
          <t>HTL</t>
        </is>
      </c>
      <c r="J2020">
        <f>_xlfn.XLOOKUP(I2020,AS:AS,AU:AU)</f>
        <v/>
      </c>
      <c r="K2020" t="inlineStr">
        <is>
          <t>USD</t>
        </is>
      </c>
      <c r="L2020" s="238" t="n">
        <v>74.68000000000001</v>
      </c>
      <c r="M2020">
        <f>L2020*_xlfn.XLOOKUP(K2020,AM:AM,AN:AN)</f>
        <v/>
      </c>
      <c r="N2020">
        <f>L2020*_xlfn.XLOOKUP(K2020,AM:AM,AO:AO)</f>
        <v/>
      </c>
      <c r="O2020" s="238" t="n">
        <v>74.68000000000001</v>
      </c>
      <c r="P2020">
        <f>O2020*_xlfn.XLOOKUP(K2020,AM:AM,AN:AN)</f>
        <v/>
      </c>
      <c r="Q2020">
        <f>O2020*_xlfn.XLOOKUP(K2020,AM:AM,AO:AO)</f>
        <v/>
      </c>
      <c r="R2020">
        <f>_xlfn.XLOOKUP(E2020,AF:AF,AG:AG)</f>
        <v/>
      </c>
      <c r="S2020">
        <f>_xlfn.XLOOKUP(E2020,AF:AF,AI:AI)</f>
        <v/>
      </c>
      <c r="T2020">
        <f>WEEKNUM(G2020)</f>
        <v/>
      </c>
      <c r="U2020">
        <f>YEAR(G2020)</f>
        <v/>
      </c>
      <c r="V2020" s="117">
        <f>IFERROR(Q2020/N2020,"0")</f>
        <v/>
      </c>
    </row>
    <row r="2021">
      <c r="A2021">
        <f>_xlfn.XLOOKUP(D2021,BN:BN,BO:BO)</f>
        <v/>
      </c>
      <c r="B2021" t="inlineStr">
        <is>
          <t>LLC</t>
        </is>
      </c>
      <c r="C2021" t="n">
        <v>286</v>
      </c>
      <c r="D2021">
        <f>_xlfn.XLOOKUP(C2021,BH:BH,BI:BI)</f>
        <v/>
      </c>
      <c r="E2021" t="n">
        <v>27543</v>
      </c>
      <c r="F2021" t="inlineStr">
        <is>
          <t>Hospedaje</t>
        </is>
      </c>
      <c r="G2021" s="234" t="n">
        <v>45668</v>
      </c>
      <c r="H2021" s="234" t="n">
        <v>45668</v>
      </c>
      <c r="I2021" t="inlineStr">
        <is>
          <t>HTL</t>
        </is>
      </c>
      <c r="J2021">
        <f>_xlfn.XLOOKUP(I2021,AS:AS,AU:AU)</f>
        <v/>
      </c>
      <c r="K2021" t="inlineStr">
        <is>
          <t>USD</t>
        </is>
      </c>
      <c r="L2021" s="238" t="n">
        <v>2089</v>
      </c>
      <c r="M2021">
        <f>L2021*_xlfn.XLOOKUP(K2021,AM:AM,AN:AN)</f>
        <v/>
      </c>
      <c r="N2021">
        <f>L2021*_xlfn.XLOOKUP(K2021,AM:AM,AO:AO)</f>
        <v/>
      </c>
      <c r="O2021" s="238" t="n">
        <v>0</v>
      </c>
      <c r="P2021">
        <f>O2021*_xlfn.XLOOKUP(K2021,AM:AM,AN:AN)</f>
        <v/>
      </c>
      <c r="Q2021">
        <f>O2021*_xlfn.XLOOKUP(K2021,AM:AM,AO:AO)</f>
        <v/>
      </c>
      <c r="R2021">
        <f>_xlfn.XLOOKUP(E2021,AF:AF,AG:AG)</f>
        <v/>
      </c>
      <c r="S2021">
        <f>_xlfn.XLOOKUP(E2021,AF:AF,AI:AI)</f>
        <v/>
      </c>
      <c r="T2021">
        <f>WEEKNUM(G2021)</f>
        <v/>
      </c>
      <c r="U2021">
        <f>YEAR(G2021)</f>
        <v/>
      </c>
      <c r="V2021" s="117">
        <f>IFERROR(Q2021/N2021,"0")</f>
        <v/>
      </c>
    </row>
    <row r="2022">
      <c r="A2022">
        <f>_xlfn.XLOOKUP(D2022,BN:BN,BO:BO)</f>
        <v/>
      </c>
      <c r="B2022" t="inlineStr">
        <is>
          <t>LLC</t>
        </is>
      </c>
      <c r="C2022" t="n">
        <v>287</v>
      </c>
      <c r="D2022">
        <f>_xlfn.XLOOKUP(C2022,BH:BH,BI:BI)</f>
        <v/>
      </c>
      <c r="E2022" t="n">
        <v>27547</v>
      </c>
      <c r="F2022" t="inlineStr">
        <is>
          <t>Hotel Liautaud Cassis</t>
        </is>
      </c>
      <c r="G2022" s="234" t="n">
        <v>45834</v>
      </c>
      <c r="H2022" s="234" t="n">
        <v>45836</v>
      </c>
      <c r="I2022" t="inlineStr">
        <is>
          <t>HTL</t>
        </is>
      </c>
      <c r="J2022">
        <f>_xlfn.XLOOKUP(I2022,AS:AS,AU:AU)</f>
        <v/>
      </c>
      <c r="K2022" t="inlineStr">
        <is>
          <t>EUR</t>
        </is>
      </c>
      <c r="L2022" s="238" t="n">
        <v>724.96</v>
      </c>
      <c r="M2022">
        <f>L2022*_xlfn.XLOOKUP(K2022,AM:AM,AN:AN)</f>
        <v/>
      </c>
      <c r="N2022">
        <f>L2022*_xlfn.XLOOKUP(K2022,AM:AM,AO:AO)</f>
        <v/>
      </c>
      <c r="O2022" s="238" t="n">
        <v>72.5</v>
      </c>
      <c r="P2022">
        <f>O2022*_xlfn.XLOOKUP(K2022,AM:AM,AN:AN)</f>
        <v/>
      </c>
      <c r="Q2022">
        <f>O2022*_xlfn.XLOOKUP(K2022,AM:AM,AO:AO)</f>
        <v/>
      </c>
      <c r="R2022">
        <f>_xlfn.XLOOKUP(E2022,AF:AF,AG:AG)</f>
        <v/>
      </c>
      <c r="S2022">
        <f>_xlfn.XLOOKUP(E2022,AF:AF,AI:AI)</f>
        <v/>
      </c>
      <c r="T2022">
        <f>WEEKNUM(G2022)</f>
        <v/>
      </c>
      <c r="U2022">
        <f>YEAR(G2022)</f>
        <v/>
      </c>
      <c r="V2022" s="117">
        <f>IFERROR(Q2022/N2022,"0")</f>
        <v/>
      </c>
    </row>
    <row r="2023">
      <c r="A2023">
        <f>_xlfn.XLOOKUP(D2023,BN:BN,BO:BO)</f>
        <v/>
      </c>
      <c r="B2023" t="inlineStr">
        <is>
          <t>LLC</t>
        </is>
      </c>
      <c r="C2023" t="n">
        <v>287</v>
      </c>
      <c r="D2023">
        <f>_xlfn.XLOOKUP(C2023,BH:BH,BI:BI)</f>
        <v/>
      </c>
      <c r="E2023" t="n">
        <v>27546</v>
      </c>
      <c r="F2023" t="inlineStr">
        <is>
          <t>Château de Valmer</t>
        </is>
      </c>
      <c r="G2023" s="234" t="n">
        <v>45833</v>
      </c>
      <c r="H2023" s="234" t="n">
        <v>45834</v>
      </c>
      <c r="I2023" t="inlineStr">
        <is>
          <t>HTL</t>
        </is>
      </c>
      <c r="J2023">
        <f>_xlfn.XLOOKUP(I2023,AS:AS,AU:AU)</f>
        <v/>
      </c>
      <c r="K2023" t="inlineStr">
        <is>
          <t>EUR</t>
        </is>
      </c>
      <c r="L2023" s="238" t="n">
        <v>750.08</v>
      </c>
      <c r="M2023">
        <f>L2023*_xlfn.XLOOKUP(K2023,AM:AM,AN:AN)</f>
        <v/>
      </c>
      <c r="N2023">
        <f>L2023*_xlfn.XLOOKUP(K2023,AM:AM,AO:AO)</f>
        <v/>
      </c>
      <c r="O2023" s="238" t="n">
        <v>69.56</v>
      </c>
      <c r="P2023">
        <f>O2023*_xlfn.XLOOKUP(K2023,AM:AM,AN:AN)</f>
        <v/>
      </c>
      <c r="Q2023">
        <f>O2023*_xlfn.XLOOKUP(K2023,AM:AM,AO:AO)</f>
        <v/>
      </c>
      <c r="R2023">
        <f>_xlfn.XLOOKUP(E2023,AF:AF,AG:AG)</f>
        <v/>
      </c>
      <c r="S2023">
        <f>_xlfn.XLOOKUP(E2023,AF:AF,AI:AI)</f>
        <v/>
      </c>
      <c r="T2023">
        <f>WEEKNUM(G2023)</f>
        <v/>
      </c>
      <c r="U2023">
        <f>YEAR(G2023)</f>
        <v/>
      </c>
      <c r="V2023" s="117">
        <f>IFERROR(Q2023/N2023,"0")</f>
        <v/>
      </c>
    </row>
    <row r="2024">
      <c r="A2024">
        <f>_xlfn.XLOOKUP(D2024,BN:BN,BO:BO)</f>
        <v/>
      </c>
      <c r="B2024" t="inlineStr">
        <is>
          <t>LLC</t>
        </is>
      </c>
      <c r="C2024" t="n">
        <v>287</v>
      </c>
      <c r="D2024">
        <f>_xlfn.XLOOKUP(C2024,BH:BH,BI:BI)</f>
        <v/>
      </c>
      <c r="E2024" t="n">
        <v>27554</v>
      </c>
      <c r="F2024" t="inlineStr">
        <is>
          <t>Hotel Lord Byron</t>
        </is>
      </c>
      <c r="G2024" s="234" t="n">
        <v>45843</v>
      </c>
      <c r="H2024" s="234" t="n">
        <v>45848</v>
      </c>
      <c r="I2024" t="inlineStr">
        <is>
          <t>HTL</t>
        </is>
      </c>
      <c r="J2024">
        <f>_xlfn.XLOOKUP(I2024,AS:AS,AU:AU)</f>
        <v/>
      </c>
      <c r="K2024" t="inlineStr">
        <is>
          <t>EUR</t>
        </is>
      </c>
      <c r="L2024" s="238" t="n">
        <v>2010.5</v>
      </c>
      <c r="M2024">
        <f>L2024*_xlfn.XLOOKUP(K2024,AM:AM,AN:AN)</f>
        <v/>
      </c>
      <c r="N2024">
        <f>L2024*_xlfn.XLOOKUP(K2024,AM:AM,AO:AO)</f>
        <v/>
      </c>
      <c r="O2024" s="238" t="n">
        <v>201.05</v>
      </c>
      <c r="P2024">
        <f>O2024*_xlfn.XLOOKUP(K2024,AM:AM,AN:AN)</f>
        <v/>
      </c>
      <c r="Q2024">
        <f>O2024*_xlfn.XLOOKUP(K2024,AM:AM,AO:AO)</f>
        <v/>
      </c>
      <c r="R2024">
        <f>_xlfn.XLOOKUP(E2024,AF:AF,AG:AG)</f>
        <v/>
      </c>
      <c r="S2024">
        <f>_xlfn.XLOOKUP(E2024,AF:AF,AI:AI)</f>
        <v/>
      </c>
      <c r="T2024">
        <f>WEEKNUM(G2024)</f>
        <v/>
      </c>
      <c r="U2024">
        <f>YEAR(G2024)</f>
        <v/>
      </c>
      <c r="V2024" s="117">
        <f>IFERROR(Q2024/N2024,"0")</f>
        <v/>
      </c>
    </row>
    <row r="2025">
      <c r="A2025">
        <f>_xlfn.XLOOKUP(D2025,BN:BN,BO:BO)</f>
        <v/>
      </c>
      <c r="B2025" t="inlineStr">
        <is>
          <t>LLC</t>
        </is>
      </c>
      <c r="C2025" t="n">
        <v>287</v>
      </c>
      <c r="D2025">
        <f>_xlfn.XLOOKUP(C2025,BH:BH,BI:BI)</f>
        <v/>
      </c>
      <c r="E2025" t="n">
        <v>25016</v>
      </c>
      <c r="F2025" t="inlineStr">
        <is>
          <t>Budget</t>
        </is>
      </c>
      <c r="G2025" s="234" t="n">
        <v>45834</v>
      </c>
      <c r="H2025" s="234" t="n">
        <v>45836</v>
      </c>
      <c r="I2025" t="inlineStr">
        <is>
          <t>AUT</t>
        </is>
      </c>
      <c r="J2025">
        <f>_xlfn.XLOOKUP(I2025,AS:AS,AU:AU)</f>
        <v/>
      </c>
      <c r="K2025" t="inlineStr">
        <is>
          <t>EUR</t>
        </is>
      </c>
      <c r="L2025" s="238" t="n">
        <v>320.69</v>
      </c>
      <c r="M2025">
        <f>L2025*_xlfn.XLOOKUP(K2025,AM:AM,AN:AN)</f>
        <v/>
      </c>
      <c r="N2025">
        <f>L2025*_xlfn.XLOOKUP(K2025,AM:AM,AO:AO)</f>
        <v/>
      </c>
      <c r="O2025" s="238" t="n">
        <v>7.86</v>
      </c>
      <c r="P2025">
        <f>O2025*_xlfn.XLOOKUP(K2025,AM:AM,AN:AN)</f>
        <v/>
      </c>
      <c r="Q2025">
        <f>O2025*_xlfn.XLOOKUP(K2025,AM:AM,AO:AO)</f>
        <v/>
      </c>
      <c r="R2025">
        <f>_xlfn.XLOOKUP(E2025,AF:AF,AG:AG)</f>
        <v/>
      </c>
      <c r="S2025">
        <f>_xlfn.XLOOKUP(E2025,AF:AF,AI:AI)</f>
        <v/>
      </c>
      <c r="T2025">
        <f>WEEKNUM(G2025)</f>
        <v/>
      </c>
      <c r="U2025">
        <f>YEAR(G2025)</f>
        <v/>
      </c>
      <c r="V2025" s="117">
        <f>IFERROR(Q2025/N2025,"0")</f>
        <v/>
      </c>
    </row>
    <row r="2026">
      <c r="A2026">
        <f>_xlfn.XLOOKUP(D2026,BN:BN,BO:BO)</f>
        <v/>
      </c>
      <c r="B2026" t="inlineStr">
        <is>
          <t>LLC</t>
        </is>
      </c>
      <c r="C2026" t="n">
        <v>288</v>
      </c>
      <c r="D2026">
        <f>_xlfn.XLOOKUP(C2026,BH:BH,BI:BI)</f>
        <v/>
      </c>
      <c r="E2026" t="n">
        <v>28020</v>
      </c>
      <c r="F2026" t="inlineStr">
        <is>
          <t>Vuelo CDG-CPH-ARN/Serapion Fernandez</t>
        </is>
      </c>
      <c r="G2026" s="234" t="n">
        <v>45855</v>
      </c>
      <c r="H2026" s="234" t="n">
        <v>45858</v>
      </c>
      <c r="I2026" t="inlineStr">
        <is>
          <t>VLO</t>
        </is>
      </c>
      <c r="J2026">
        <f>_xlfn.XLOOKUP(I2026,AS:AS,AU:AU)</f>
        <v/>
      </c>
      <c r="K2026" t="inlineStr">
        <is>
          <t>USD</t>
        </is>
      </c>
      <c r="L2026" s="238" t="n">
        <v>487.1</v>
      </c>
      <c r="M2026">
        <f>L2026*_xlfn.XLOOKUP(K2026,AM:AM,AN:AN)</f>
        <v/>
      </c>
      <c r="N2026">
        <f>L2026*_xlfn.XLOOKUP(K2026,AM:AM,AO:AO)</f>
        <v/>
      </c>
      <c r="O2026" s="238" t="n">
        <v>0</v>
      </c>
      <c r="P2026">
        <f>O2026*_xlfn.XLOOKUP(K2026,AM:AM,AN:AN)</f>
        <v/>
      </c>
      <c r="Q2026">
        <f>O2026*_xlfn.XLOOKUP(K2026,AM:AM,AO:AO)</f>
        <v/>
      </c>
      <c r="R2026">
        <f>_xlfn.XLOOKUP(E2026,AF:AF,AG:AG)</f>
        <v/>
      </c>
      <c r="S2026">
        <f>_xlfn.XLOOKUP(E2026,AF:AF,AI:AI)</f>
        <v/>
      </c>
      <c r="T2026">
        <f>WEEKNUM(G2026)</f>
        <v/>
      </c>
      <c r="U2026">
        <f>YEAR(G2026)</f>
        <v/>
      </c>
      <c r="V2026" s="117">
        <f>IFERROR(Q2026/N2026,"0")</f>
        <v/>
      </c>
    </row>
    <row r="2027">
      <c r="A2027">
        <f>_xlfn.XLOOKUP(D2027,BN:BN,BO:BO)</f>
        <v/>
      </c>
      <c r="B2027" t="inlineStr">
        <is>
          <t>LLC</t>
        </is>
      </c>
      <c r="C2027" t="n">
        <v>288</v>
      </c>
      <c r="D2027">
        <f>_xlfn.XLOOKUP(C2027,BH:BH,BI:BI)</f>
        <v/>
      </c>
      <c r="E2027" t="n">
        <v>28020</v>
      </c>
      <c r="F2027" t="inlineStr">
        <is>
          <t>Vuelo CDG-CPH-ARN/Tomás Fernandez</t>
        </is>
      </c>
      <c r="G2027" s="234" t="n">
        <v>45855</v>
      </c>
      <c r="H2027" s="234" t="n">
        <v>45858</v>
      </c>
      <c r="I2027" t="inlineStr">
        <is>
          <t>VLO</t>
        </is>
      </c>
      <c r="J2027">
        <f>_xlfn.XLOOKUP(I2027,AS:AS,AU:AU)</f>
        <v/>
      </c>
      <c r="K2027" t="inlineStr">
        <is>
          <t>USD</t>
        </is>
      </c>
      <c r="L2027" s="238" t="n">
        <v>487.1</v>
      </c>
      <c r="M2027">
        <f>L2027*_xlfn.XLOOKUP(K2027,AM:AM,AN:AN)</f>
        <v/>
      </c>
      <c r="N2027">
        <f>L2027*_xlfn.XLOOKUP(K2027,AM:AM,AO:AO)</f>
        <v/>
      </c>
      <c r="O2027" s="238" t="n">
        <v>0</v>
      </c>
      <c r="P2027">
        <f>O2027*_xlfn.XLOOKUP(K2027,AM:AM,AN:AN)</f>
        <v/>
      </c>
      <c r="Q2027">
        <f>O2027*_xlfn.XLOOKUP(K2027,AM:AM,AO:AO)</f>
        <v/>
      </c>
      <c r="R2027">
        <f>_xlfn.XLOOKUP(E2027,AF:AF,AG:AG)</f>
        <v/>
      </c>
      <c r="S2027">
        <f>_xlfn.XLOOKUP(E2027,AF:AF,AI:AI)</f>
        <v/>
      </c>
      <c r="T2027">
        <f>WEEKNUM(G2027)</f>
        <v/>
      </c>
      <c r="U2027">
        <f>YEAR(G2027)</f>
        <v/>
      </c>
      <c r="V2027" s="117">
        <f>IFERROR(Q2027/N2027,"0")</f>
        <v/>
      </c>
    </row>
    <row r="2028">
      <c r="A2028">
        <f>_xlfn.XLOOKUP(D2028,BN:BN,BO:BO)</f>
        <v/>
      </c>
      <c r="B2028" t="inlineStr">
        <is>
          <t>LLC</t>
        </is>
      </c>
      <c r="C2028" t="n">
        <v>288</v>
      </c>
      <c r="D2028">
        <f>_xlfn.XLOOKUP(C2028,BH:BH,BI:BI)</f>
        <v/>
      </c>
      <c r="E2028" t="n">
        <v>23921</v>
      </c>
      <c r="F2028" t="inlineStr">
        <is>
          <t>Vuelo ARN-CDG/Serapion Fernandez</t>
        </is>
      </c>
      <c r="G2028" s="234" t="n">
        <v>45855</v>
      </c>
      <c r="H2028" s="234" t="n">
        <v>45858</v>
      </c>
      <c r="I2028" t="inlineStr">
        <is>
          <t>VLO</t>
        </is>
      </c>
      <c r="J2028">
        <f>_xlfn.XLOOKUP(I2028,AS:AS,AU:AU)</f>
        <v/>
      </c>
      <c r="K2028" t="inlineStr">
        <is>
          <t>USD</t>
        </is>
      </c>
      <c r="L2028" s="238" t="n">
        <v>486.5</v>
      </c>
      <c r="M2028">
        <f>L2028*_xlfn.XLOOKUP(K2028,AM:AM,AN:AN)</f>
        <v/>
      </c>
      <c r="N2028">
        <f>L2028*_xlfn.XLOOKUP(K2028,AM:AM,AO:AO)</f>
        <v/>
      </c>
      <c r="O2028" s="238" t="n">
        <v>0</v>
      </c>
      <c r="P2028">
        <f>O2028*_xlfn.XLOOKUP(K2028,AM:AM,AN:AN)</f>
        <v/>
      </c>
      <c r="Q2028">
        <f>O2028*_xlfn.XLOOKUP(K2028,AM:AM,AO:AO)</f>
        <v/>
      </c>
      <c r="R2028">
        <f>_xlfn.XLOOKUP(E2028,AF:AF,AG:AG)</f>
        <v/>
      </c>
      <c r="S2028">
        <f>_xlfn.XLOOKUP(E2028,AF:AF,AI:AI)</f>
        <v/>
      </c>
      <c r="T2028">
        <f>WEEKNUM(G2028)</f>
        <v/>
      </c>
      <c r="U2028">
        <f>YEAR(G2028)</f>
        <v/>
      </c>
      <c r="V2028" s="117">
        <f>IFERROR(Q2028/N2028,"0")</f>
        <v/>
      </c>
    </row>
    <row r="2029">
      <c r="A2029">
        <f>_xlfn.XLOOKUP(D2029,BN:BN,BO:BO)</f>
        <v/>
      </c>
      <c r="B2029" t="inlineStr">
        <is>
          <t>LLC</t>
        </is>
      </c>
      <c r="C2029" t="n">
        <v>288</v>
      </c>
      <c r="D2029">
        <f>_xlfn.XLOOKUP(C2029,BH:BH,BI:BI)</f>
        <v/>
      </c>
      <c r="E2029" t="n">
        <v>23921</v>
      </c>
      <c r="F2029" t="inlineStr">
        <is>
          <t>Vuelo ARN-CDG/Tomas Fernandez</t>
        </is>
      </c>
      <c r="G2029" s="234" t="n">
        <v>45855</v>
      </c>
      <c r="H2029" s="234" t="n">
        <v>45858</v>
      </c>
      <c r="I2029" t="inlineStr">
        <is>
          <t>VLO</t>
        </is>
      </c>
      <c r="J2029">
        <f>_xlfn.XLOOKUP(I2029,AS:AS,AU:AU)</f>
        <v/>
      </c>
      <c r="K2029" t="inlineStr">
        <is>
          <t>USD</t>
        </is>
      </c>
      <c r="L2029" s="238" t="n">
        <v>486.5</v>
      </c>
      <c r="M2029">
        <f>L2029*_xlfn.XLOOKUP(K2029,AM:AM,AN:AN)</f>
        <v/>
      </c>
      <c r="N2029">
        <f>L2029*_xlfn.XLOOKUP(K2029,AM:AM,AO:AO)</f>
        <v/>
      </c>
      <c r="O2029" s="238" t="n">
        <v>0</v>
      </c>
      <c r="P2029">
        <f>O2029*_xlfn.XLOOKUP(K2029,AM:AM,AN:AN)</f>
        <v/>
      </c>
      <c r="Q2029">
        <f>O2029*_xlfn.XLOOKUP(K2029,AM:AM,AO:AO)</f>
        <v/>
      </c>
      <c r="R2029">
        <f>_xlfn.XLOOKUP(E2029,AF:AF,AG:AG)</f>
        <v/>
      </c>
      <c r="S2029">
        <f>_xlfn.XLOOKUP(E2029,AF:AF,AI:AI)</f>
        <v/>
      </c>
      <c r="T2029">
        <f>WEEKNUM(G2029)</f>
        <v/>
      </c>
      <c r="U2029">
        <f>YEAR(G2029)</f>
        <v/>
      </c>
      <c r="V2029" s="117">
        <f>IFERROR(Q2029/N2029,"0")</f>
        <v/>
      </c>
    </row>
    <row r="2030">
      <c r="A2030">
        <f>_xlfn.XLOOKUP(D2030,BN:BN,BO:BO)</f>
        <v/>
      </c>
      <c r="B2030" t="inlineStr">
        <is>
          <t>LLC</t>
        </is>
      </c>
      <c r="C2030" t="n">
        <v>288</v>
      </c>
      <c r="D2030">
        <f>_xlfn.XLOOKUP(C2030,BH:BH,BI:BI)</f>
        <v/>
      </c>
      <c r="E2030" t="n">
        <v>28020</v>
      </c>
      <c r="F2030" t="inlineStr">
        <is>
          <t>EMD del Vuelo CDG-CPH-ARN/Serapion Fernandez</t>
        </is>
      </c>
      <c r="G2030" s="234" t="n">
        <v>45855</v>
      </c>
      <c r="H2030" s="234" t="n">
        <v>45858</v>
      </c>
      <c r="I2030" t="inlineStr">
        <is>
          <t>VLO</t>
        </is>
      </c>
      <c r="J2030">
        <f>_xlfn.XLOOKUP(I2030,AS:AS,AU:AU)</f>
        <v/>
      </c>
      <c r="K2030" t="inlineStr">
        <is>
          <t>USD</t>
        </is>
      </c>
      <c r="L2030" s="238" t="n">
        <v>38</v>
      </c>
      <c r="M2030">
        <f>L2030*_xlfn.XLOOKUP(K2030,AM:AM,AN:AN)</f>
        <v/>
      </c>
      <c r="N2030">
        <f>L2030*_xlfn.XLOOKUP(K2030,AM:AM,AO:AO)</f>
        <v/>
      </c>
      <c r="O2030" s="238" t="n">
        <v>0</v>
      </c>
      <c r="P2030">
        <f>O2030*_xlfn.XLOOKUP(K2030,AM:AM,AN:AN)</f>
        <v/>
      </c>
      <c r="Q2030">
        <f>O2030*_xlfn.XLOOKUP(K2030,AM:AM,AO:AO)</f>
        <v/>
      </c>
      <c r="R2030">
        <f>_xlfn.XLOOKUP(E2030,AF:AF,AG:AG)</f>
        <v/>
      </c>
      <c r="S2030">
        <f>_xlfn.XLOOKUP(E2030,AF:AF,AI:AI)</f>
        <v/>
      </c>
      <c r="T2030">
        <f>WEEKNUM(G2030)</f>
        <v/>
      </c>
      <c r="U2030">
        <f>YEAR(G2030)</f>
        <v/>
      </c>
      <c r="V2030" s="117">
        <f>IFERROR(Q2030/N2030,"0")</f>
        <v/>
      </c>
    </row>
    <row r="2031">
      <c r="A2031">
        <f>_xlfn.XLOOKUP(D2031,BN:BN,BO:BO)</f>
        <v/>
      </c>
      <c r="B2031" t="inlineStr">
        <is>
          <t>LLC</t>
        </is>
      </c>
      <c r="C2031" t="n">
        <v>288</v>
      </c>
      <c r="D2031">
        <f>_xlfn.XLOOKUP(C2031,BH:BH,BI:BI)</f>
        <v/>
      </c>
      <c r="E2031" t="n">
        <v>28020</v>
      </c>
      <c r="F2031" t="inlineStr">
        <is>
          <t>EMD del Vuelo CDG-CPH-ARN/Tomas Fernandez</t>
        </is>
      </c>
      <c r="G2031" s="234" t="n">
        <v>45855</v>
      </c>
      <c r="H2031" s="234" t="n">
        <v>45858</v>
      </c>
      <c r="I2031" t="inlineStr">
        <is>
          <t>VLO</t>
        </is>
      </c>
      <c r="J2031">
        <f>_xlfn.XLOOKUP(I2031,AS:AS,AU:AU)</f>
        <v/>
      </c>
      <c r="K2031" t="inlineStr">
        <is>
          <t>USD</t>
        </is>
      </c>
      <c r="L2031" s="238" t="n">
        <v>38</v>
      </c>
      <c r="M2031">
        <f>L2031*_xlfn.XLOOKUP(K2031,AM:AM,AN:AN)</f>
        <v/>
      </c>
      <c r="N2031">
        <f>L2031*_xlfn.XLOOKUP(K2031,AM:AM,AO:AO)</f>
        <v/>
      </c>
      <c r="O2031" s="238" t="n">
        <v>0</v>
      </c>
      <c r="P2031">
        <f>O2031*_xlfn.XLOOKUP(K2031,AM:AM,AN:AN)</f>
        <v/>
      </c>
      <c r="Q2031">
        <f>O2031*_xlfn.XLOOKUP(K2031,AM:AM,AO:AO)</f>
        <v/>
      </c>
      <c r="R2031">
        <f>_xlfn.XLOOKUP(E2031,AF:AF,AG:AG)</f>
        <v/>
      </c>
      <c r="S2031">
        <f>_xlfn.XLOOKUP(E2031,AF:AF,AI:AI)</f>
        <v/>
      </c>
      <c r="T2031">
        <f>WEEKNUM(G2031)</f>
        <v/>
      </c>
      <c r="U2031">
        <f>YEAR(G2031)</f>
        <v/>
      </c>
      <c r="V2031" s="117">
        <f>IFERROR(Q2031/N2031,"0")</f>
        <v/>
      </c>
    </row>
    <row r="2032">
      <c r="A2032">
        <f>_xlfn.XLOOKUP(D2032,BN:BN,BO:BO)</f>
        <v/>
      </c>
      <c r="B2032" t="inlineStr">
        <is>
          <t>LLC</t>
        </is>
      </c>
      <c r="C2032" t="n">
        <v>288</v>
      </c>
      <c r="D2032">
        <f>_xlfn.XLOOKUP(C2032,BH:BH,BI:BI)</f>
        <v/>
      </c>
      <c r="E2032" t="n">
        <v>23921</v>
      </c>
      <c r="F2032" t="inlineStr">
        <is>
          <t xml:space="preserve">Vuelo Francia- Ámsterdam-Estocolmo-París/Serapion Fernandez </t>
        </is>
      </c>
      <c r="G2032" s="234" t="n">
        <v>45837</v>
      </c>
      <c r="H2032" s="234" t="n">
        <v>45861</v>
      </c>
      <c r="I2032" t="inlineStr">
        <is>
          <t>VLO</t>
        </is>
      </c>
      <c r="J2032">
        <f>_xlfn.XLOOKUP(I2032,AS:AS,AU:AU)</f>
        <v/>
      </c>
      <c r="K2032" t="inlineStr">
        <is>
          <t>USD</t>
        </is>
      </c>
      <c r="L2032" s="238" t="n">
        <v>811.7</v>
      </c>
      <c r="M2032">
        <f>L2032*_xlfn.XLOOKUP(K2032,AM:AM,AN:AN)</f>
        <v/>
      </c>
      <c r="N2032">
        <f>L2032*_xlfn.XLOOKUP(K2032,AM:AM,AO:AO)</f>
        <v/>
      </c>
      <c r="O2032" s="238" t="n">
        <v>0</v>
      </c>
      <c r="P2032">
        <f>O2032*_xlfn.XLOOKUP(K2032,AM:AM,AN:AN)</f>
        <v/>
      </c>
      <c r="Q2032">
        <f>O2032*_xlfn.XLOOKUP(K2032,AM:AM,AO:AO)</f>
        <v/>
      </c>
      <c r="R2032">
        <f>_xlfn.XLOOKUP(E2032,AF:AF,AG:AG)</f>
        <v/>
      </c>
      <c r="S2032">
        <f>_xlfn.XLOOKUP(E2032,AF:AF,AI:AI)</f>
        <v/>
      </c>
      <c r="T2032">
        <f>WEEKNUM(G2032)</f>
        <v/>
      </c>
      <c r="U2032">
        <f>YEAR(G2032)</f>
        <v/>
      </c>
      <c r="V2032" s="117">
        <f>IFERROR(Q2032/N2032,"0")</f>
        <v/>
      </c>
    </row>
    <row r="2033">
      <c r="A2033">
        <f>_xlfn.XLOOKUP(D2033,BN:BN,BO:BO)</f>
        <v/>
      </c>
      <c r="B2033" t="inlineStr">
        <is>
          <t>LLC</t>
        </is>
      </c>
      <c r="C2033" t="n">
        <v>288</v>
      </c>
      <c r="D2033">
        <f>_xlfn.XLOOKUP(C2033,BH:BH,BI:BI)</f>
        <v/>
      </c>
      <c r="E2033" t="n">
        <v>28021</v>
      </c>
      <c r="F2033" t="inlineStr">
        <is>
          <t>Vuelo Mykonos-Atenas-Copenhaguen/Serapion Fernandez</t>
        </is>
      </c>
      <c r="G2033" s="234" t="n">
        <v>45837</v>
      </c>
      <c r="H2033" s="234" t="n">
        <v>45861</v>
      </c>
      <c r="I2033" t="inlineStr">
        <is>
          <t>VLO</t>
        </is>
      </c>
      <c r="J2033">
        <f>_xlfn.XLOOKUP(I2033,AS:AS,AU:AU)</f>
        <v/>
      </c>
      <c r="K2033" t="inlineStr">
        <is>
          <t>USD</t>
        </is>
      </c>
      <c r="L2033" s="238" t="n">
        <v>853</v>
      </c>
      <c r="M2033">
        <f>L2033*_xlfn.XLOOKUP(K2033,AM:AM,AN:AN)</f>
        <v/>
      </c>
      <c r="N2033">
        <f>L2033*_xlfn.XLOOKUP(K2033,AM:AM,AO:AO)</f>
        <v/>
      </c>
      <c r="O2033" s="238" t="n">
        <v>0</v>
      </c>
      <c r="P2033">
        <f>O2033*_xlfn.XLOOKUP(K2033,AM:AM,AN:AN)</f>
        <v/>
      </c>
      <c r="Q2033">
        <f>O2033*_xlfn.XLOOKUP(K2033,AM:AM,AO:AO)</f>
        <v/>
      </c>
      <c r="R2033">
        <f>_xlfn.XLOOKUP(E2033,AF:AF,AG:AG)</f>
        <v/>
      </c>
      <c r="S2033">
        <f>_xlfn.XLOOKUP(E2033,AF:AF,AI:AI)</f>
        <v/>
      </c>
      <c r="T2033">
        <f>WEEKNUM(G2033)</f>
        <v/>
      </c>
      <c r="U2033">
        <f>YEAR(G2033)</f>
        <v/>
      </c>
      <c r="V2033" s="117">
        <f>IFERROR(Q2033/N2033,"0")</f>
        <v/>
      </c>
    </row>
    <row r="2034">
      <c r="A2034">
        <f>_xlfn.XLOOKUP(D2034,BN:BN,BO:BO)</f>
        <v/>
      </c>
      <c r="B2034" t="inlineStr">
        <is>
          <t>LLC</t>
        </is>
      </c>
      <c r="C2034" t="n">
        <v>288</v>
      </c>
      <c r="D2034">
        <f>_xlfn.XLOOKUP(C2034,BH:BH,BI:BI)</f>
        <v/>
      </c>
      <c r="E2034" t="n">
        <v>28020</v>
      </c>
      <c r="F2034" t="inlineStr">
        <is>
          <t>Vuelo Copenhaguen-Estocolmo/Serapion Fernandez</t>
        </is>
      </c>
      <c r="G2034" s="234" t="n">
        <v>45837</v>
      </c>
      <c r="H2034" s="234" t="n">
        <v>45861</v>
      </c>
      <c r="I2034" t="inlineStr">
        <is>
          <t>VLO</t>
        </is>
      </c>
      <c r="J2034">
        <f>_xlfn.XLOOKUP(I2034,AS:AS,AU:AU)</f>
        <v/>
      </c>
      <c r="K2034" t="inlineStr">
        <is>
          <t>USD</t>
        </is>
      </c>
      <c r="L2034" s="238" t="n">
        <v>397.7</v>
      </c>
      <c r="M2034">
        <f>L2034*_xlfn.XLOOKUP(K2034,AM:AM,AN:AN)</f>
        <v/>
      </c>
      <c r="N2034">
        <f>L2034*_xlfn.XLOOKUP(K2034,AM:AM,AO:AO)</f>
        <v/>
      </c>
      <c r="O2034" s="238" t="n">
        <v>0</v>
      </c>
      <c r="P2034">
        <f>O2034*_xlfn.XLOOKUP(K2034,AM:AM,AN:AN)</f>
        <v/>
      </c>
      <c r="Q2034">
        <f>O2034*_xlfn.XLOOKUP(K2034,AM:AM,AO:AO)</f>
        <v/>
      </c>
      <c r="R2034">
        <f>_xlfn.XLOOKUP(E2034,AF:AF,AG:AG)</f>
        <v/>
      </c>
      <c r="S2034">
        <f>_xlfn.XLOOKUP(E2034,AF:AF,AI:AI)</f>
        <v/>
      </c>
      <c r="T2034">
        <f>WEEKNUM(G2034)</f>
        <v/>
      </c>
      <c r="U2034">
        <f>YEAR(G2034)</f>
        <v/>
      </c>
      <c r="V2034" s="117">
        <f>IFERROR(Q2034/N2034,"0")</f>
        <v/>
      </c>
    </row>
    <row r="2035">
      <c r="A2035">
        <f>_xlfn.XLOOKUP(D2035,BN:BN,BO:BO)</f>
        <v/>
      </c>
      <c r="B2035" t="inlineStr">
        <is>
          <t>LLC</t>
        </is>
      </c>
      <c r="C2035" t="n">
        <v>288</v>
      </c>
      <c r="D2035">
        <f>_xlfn.XLOOKUP(C2035,BH:BH,BI:BI)</f>
        <v/>
      </c>
      <c r="E2035" t="n">
        <v>28020</v>
      </c>
      <c r="F2035" t="inlineStr">
        <is>
          <t>EMD del vuelo Copenhaguen-Estocolmo</t>
        </is>
      </c>
      <c r="G2035" s="234" t="n">
        <v>45837</v>
      </c>
      <c r="H2035" s="234" t="n">
        <v>45861</v>
      </c>
      <c r="I2035" t="inlineStr">
        <is>
          <t>VLO</t>
        </is>
      </c>
      <c r="J2035">
        <f>_xlfn.XLOOKUP(I2035,AS:AS,AU:AU)</f>
        <v/>
      </c>
      <c r="K2035" t="inlineStr">
        <is>
          <t>USD</t>
        </is>
      </c>
      <c r="L2035" s="238" t="n">
        <v>21</v>
      </c>
      <c r="M2035">
        <f>L2035*_xlfn.XLOOKUP(K2035,AM:AM,AN:AN)</f>
        <v/>
      </c>
      <c r="N2035">
        <f>L2035*_xlfn.XLOOKUP(K2035,AM:AM,AO:AO)</f>
        <v/>
      </c>
      <c r="O2035" s="238" t="n">
        <v>0</v>
      </c>
      <c r="P2035">
        <f>O2035*_xlfn.XLOOKUP(K2035,AM:AM,AN:AN)</f>
        <v/>
      </c>
      <c r="Q2035">
        <f>O2035*_xlfn.XLOOKUP(K2035,AM:AM,AO:AO)</f>
        <v/>
      </c>
      <c r="R2035">
        <f>_xlfn.XLOOKUP(E2035,AF:AF,AG:AG)</f>
        <v/>
      </c>
      <c r="S2035">
        <f>_xlfn.XLOOKUP(E2035,AF:AF,AI:AI)</f>
        <v/>
      </c>
      <c r="T2035">
        <f>WEEKNUM(G2035)</f>
        <v/>
      </c>
      <c r="U2035">
        <f>YEAR(G2035)</f>
        <v/>
      </c>
      <c r="V2035" s="117">
        <f>IFERROR(Q2035/N2035,"0")</f>
        <v/>
      </c>
    </row>
    <row r="2036">
      <c r="A2036">
        <f>_xlfn.XLOOKUP(D2036,BN:BN,BO:BO)</f>
        <v/>
      </c>
      <c r="B2036" t="inlineStr">
        <is>
          <t>LLC</t>
        </is>
      </c>
      <c r="C2036" t="n">
        <v>288</v>
      </c>
      <c r="D2036">
        <f>_xlfn.XLOOKUP(C2036,BH:BH,BI:BI)</f>
        <v/>
      </c>
      <c r="E2036" t="n">
        <v>27436</v>
      </c>
      <c r="F2036" t="inlineStr">
        <is>
          <t>Vuelo Alicante-Ámsterdam/Serapion Fernandez</t>
        </is>
      </c>
      <c r="G2036" s="234" t="n">
        <v>45837</v>
      </c>
      <c r="H2036" s="234" t="n">
        <v>45861</v>
      </c>
      <c r="I2036" t="inlineStr">
        <is>
          <t>VLO</t>
        </is>
      </c>
      <c r="J2036">
        <f>_xlfn.XLOOKUP(I2036,AS:AS,AU:AU)</f>
        <v/>
      </c>
      <c r="K2036" t="inlineStr">
        <is>
          <t>USD</t>
        </is>
      </c>
      <c r="L2036" s="238" t="n">
        <v>402.1</v>
      </c>
      <c r="M2036">
        <f>L2036*_xlfn.XLOOKUP(K2036,AM:AM,AN:AN)</f>
        <v/>
      </c>
      <c r="N2036">
        <f>L2036*_xlfn.XLOOKUP(K2036,AM:AM,AO:AO)</f>
        <v/>
      </c>
      <c r="O2036" s="238" t="n">
        <v>0</v>
      </c>
      <c r="P2036">
        <f>O2036*_xlfn.XLOOKUP(K2036,AM:AM,AN:AN)</f>
        <v/>
      </c>
      <c r="Q2036">
        <f>O2036*_xlfn.XLOOKUP(K2036,AM:AM,AO:AO)</f>
        <v/>
      </c>
      <c r="R2036">
        <f>_xlfn.XLOOKUP(E2036,AF:AF,AG:AG)</f>
        <v/>
      </c>
      <c r="S2036">
        <f>_xlfn.XLOOKUP(E2036,AF:AF,AI:AI)</f>
        <v/>
      </c>
      <c r="T2036">
        <f>WEEKNUM(G2036)</f>
        <v/>
      </c>
      <c r="U2036">
        <f>YEAR(G2036)</f>
        <v/>
      </c>
      <c r="V2036" s="117">
        <f>IFERROR(Q2036/N2036,"0")</f>
        <v/>
      </c>
    </row>
    <row r="2037">
      <c r="A2037">
        <f>_xlfn.XLOOKUP(D2037,BN:BN,BO:BO)</f>
        <v/>
      </c>
      <c r="B2037" t="inlineStr">
        <is>
          <t>LLC</t>
        </is>
      </c>
      <c r="C2037" t="n">
        <v>288</v>
      </c>
      <c r="D2037">
        <f>_xlfn.XLOOKUP(C2037,BH:BH,BI:BI)</f>
        <v/>
      </c>
      <c r="E2037" t="n">
        <v>23921</v>
      </c>
      <c r="F2037" t="inlineStr">
        <is>
          <t>Vuelo Estocolmo-París/Serapion Fernandez</t>
        </is>
      </c>
      <c r="G2037" s="234" t="n">
        <v>45837</v>
      </c>
      <c r="H2037" s="234" t="n">
        <v>45861</v>
      </c>
      <c r="I2037" t="inlineStr">
        <is>
          <t>VLO</t>
        </is>
      </c>
      <c r="J2037">
        <f>_xlfn.XLOOKUP(I2037,AS:AS,AU:AU)</f>
        <v/>
      </c>
      <c r="K2037" t="inlineStr">
        <is>
          <t>USD</t>
        </is>
      </c>
      <c r="L2037" s="238" t="n">
        <v>487.4</v>
      </c>
      <c r="M2037">
        <f>L2037*_xlfn.XLOOKUP(K2037,AM:AM,AN:AN)</f>
        <v/>
      </c>
      <c r="N2037">
        <f>L2037*_xlfn.XLOOKUP(K2037,AM:AM,AO:AO)</f>
        <v/>
      </c>
      <c r="O2037" s="238" t="n">
        <v>0</v>
      </c>
      <c r="P2037">
        <f>O2037*_xlfn.XLOOKUP(K2037,AM:AM,AN:AN)</f>
        <v/>
      </c>
      <c r="Q2037">
        <f>O2037*_xlfn.XLOOKUP(K2037,AM:AM,AO:AO)</f>
        <v/>
      </c>
      <c r="R2037">
        <f>_xlfn.XLOOKUP(E2037,AF:AF,AG:AG)</f>
        <v/>
      </c>
      <c r="S2037">
        <f>_xlfn.XLOOKUP(E2037,AF:AF,AI:AI)</f>
        <v/>
      </c>
      <c r="T2037">
        <f>WEEKNUM(G2037)</f>
        <v/>
      </c>
      <c r="U2037">
        <f>YEAR(G2037)</f>
        <v/>
      </c>
      <c r="V2037" s="117">
        <f>IFERROR(Q2037/N2037,"0")</f>
        <v/>
      </c>
    </row>
    <row r="2038">
      <c r="A2038">
        <f>_xlfn.XLOOKUP(D2038,BN:BN,BO:BO)</f>
        <v/>
      </c>
      <c r="B2038" t="inlineStr">
        <is>
          <t>LLC</t>
        </is>
      </c>
      <c r="C2038" t="n">
        <v>288</v>
      </c>
      <c r="D2038">
        <f>_xlfn.XLOOKUP(C2038,BH:BH,BI:BI)</f>
        <v/>
      </c>
      <c r="E2038" t="n">
        <v>28020</v>
      </c>
      <c r="F2038" t="inlineStr">
        <is>
          <t>Vuelo CDG-CPH-ARN/Nicole Guillen</t>
        </is>
      </c>
      <c r="G2038" s="234" t="n">
        <v>45837</v>
      </c>
      <c r="H2038" s="234" t="n">
        <v>45861</v>
      </c>
      <c r="I2038" t="inlineStr">
        <is>
          <t>VLO</t>
        </is>
      </c>
      <c r="J2038">
        <f>_xlfn.XLOOKUP(I2038,AS:AS,AU:AU)</f>
        <v/>
      </c>
      <c r="K2038" t="inlineStr">
        <is>
          <t>USD</t>
        </is>
      </c>
      <c r="L2038" s="238" t="n">
        <v>487.1</v>
      </c>
      <c r="M2038">
        <f>L2038*_xlfn.XLOOKUP(K2038,AM:AM,AN:AN)</f>
        <v/>
      </c>
      <c r="N2038">
        <f>L2038*_xlfn.XLOOKUP(K2038,AM:AM,AO:AO)</f>
        <v/>
      </c>
      <c r="O2038" s="238" t="n">
        <v>0</v>
      </c>
      <c r="P2038">
        <f>O2038*_xlfn.XLOOKUP(K2038,AM:AM,AN:AN)</f>
        <v/>
      </c>
      <c r="Q2038">
        <f>O2038*_xlfn.XLOOKUP(K2038,AM:AM,AO:AO)</f>
        <v/>
      </c>
      <c r="R2038">
        <f>_xlfn.XLOOKUP(E2038,AF:AF,AG:AG)</f>
        <v/>
      </c>
      <c r="S2038">
        <f>_xlfn.XLOOKUP(E2038,AF:AF,AI:AI)</f>
        <v/>
      </c>
      <c r="T2038">
        <f>WEEKNUM(G2038)</f>
        <v/>
      </c>
      <c r="U2038">
        <f>YEAR(G2038)</f>
        <v/>
      </c>
      <c r="V2038" s="117">
        <f>IFERROR(Q2038/N2038,"0")</f>
        <v/>
      </c>
    </row>
    <row r="2039">
      <c r="A2039">
        <f>_xlfn.XLOOKUP(D2039,BN:BN,BO:BO)</f>
        <v/>
      </c>
      <c r="B2039" t="inlineStr">
        <is>
          <t>LLC</t>
        </is>
      </c>
      <c r="C2039" t="n">
        <v>288</v>
      </c>
      <c r="D2039">
        <f>_xlfn.XLOOKUP(C2039,BH:BH,BI:BI)</f>
        <v/>
      </c>
      <c r="E2039" t="n">
        <v>28020</v>
      </c>
      <c r="F2039" t="inlineStr">
        <is>
          <t>EMD del Vuelo CDG-CPH-ARN/Nicole Guillen</t>
        </is>
      </c>
      <c r="G2039" s="234" t="n">
        <v>45837</v>
      </c>
      <c r="H2039" s="234" t="n">
        <v>45861</v>
      </c>
      <c r="I2039" t="inlineStr">
        <is>
          <t>VLO</t>
        </is>
      </c>
      <c r="J2039">
        <f>_xlfn.XLOOKUP(I2039,AS:AS,AU:AU)</f>
        <v/>
      </c>
      <c r="K2039" t="inlineStr">
        <is>
          <t>USD</t>
        </is>
      </c>
      <c r="L2039" s="238" t="n">
        <v>38</v>
      </c>
      <c r="M2039">
        <f>L2039*_xlfn.XLOOKUP(K2039,AM:AM,AN:AN)</f>
        <v/>
      </c>
      <c r="N2039">
        <f>L2039*_xlfn.XLOOKUP(K2039,AM:AM,AO:AO)</f>
        <v/>
      </c>
      <c r="O2039" s="238" t="n">
        <v>0</v>
      </c>
      <c r="P2039">
        <f>O2039*_xlfn.XLOOKUP(K2039,AM:AM,AN:AN)</f>
        <v/>
      </c>
      <c r="Q2039">
        <f>O2039*_xlfn.XLOOKUP(K2039,AM:AM,AO:AO)</f>
        <v/>
      </c>
      <c r="R2039">
        <f>_xlfn.XLOOKUP(E2039,AF:AF,AG:AG)</f>
        <v/>
      </c>
      <c r="S2039">
        <f>_xlfn.XLOOKUP(E2039,AF:AF,AI:AI)</f>
        <v/>
      </c>
      <c r="T2039">
        <f>WEEKNUM(G2039)</f>
        <v/>
      </c>
      <c r="U2039">
        <f>YEAR(G2039)</f>
        <v/>
      </c>
      <c r="V2039" s="117">
        <f>IFERROR(Q2039/N2039,"0")</f>
        <v/>
      </c>
    </row>
    <row r="2040">
      <c r="A2040">
        <f>_xlfn.XLOOKUP(D2040,BN:BN,BO:BO)</f>
        <v/>
      </c>
      <c r="B2040" t="inlineStr">
        <is>
          <t>LLC</t>
        </is>
      </c>
      <c r="C2040" t="n">
        <v>288</v>
      </c>
      <c r="D2040">
        <f>_xlfn.XLOOKUP(C2040,BH:BH,BI:BI)</f>
        <v/>
      </c>
      <c r="E2040" t="n">
        <v>23921</v>
      </c>
      <c r="F2040" t="inlineStr">
        <is>
          <t>Vuelo México-París/Nicole Guillen</t>
        </is>
      </c>
      <c r="G2040" s="234" t="n">
        <v>45837</v>
      </c>
      <c r="H2040" s="234" t="n">
        <v>45861</v>
      </c>
      <c r="I2040" t="inlineStr">
        <is>
          <t>VLO</t>
        </is>
      </c>
      <c r="J2040">
        <f>_xlfn.XLOOKUP(I2040,AS:AS,AU:AU)</f>
        <v/>
      </c>
      <c r="K2040" t="inlineStr">
        <is>
          <t>USD</t>
        </is>
      </c>
      <c r="L2040" s="238" t="n">
        <v>1992.12</v>
      </c>
      <c r="M2040">
        <f>L2040*_xlfn.XLOOKUP(K2040,AM:AM,AN:AN)</f>
        <v/>
      </c>
      <c r="N2040">
        <f>L2040*_xlfn.XLOOKUP(K2040,AM:AM,AO:AO)</f>
        <v/>
      </c>
      <c r="O2040" s="238" t="n">
        <v>0</v>
      </c>
      <c r="P2040">
        <f>O2040*_xlfn.XLOOKUP(K2040,AM:AM,AN:AN)</f>
        <v/>
      </c>
      <c r="Q2040">
        <f>O2040*_xlfn.XLOOKUP(K2040,AM:AM,AO:AO)</f>
        <v/>
      </c>
      <c r="R2040">
        <f>_xlfn.XLOOKUP(E2040,AF:AF,AG:AG)</f>
        <v/>
      </c>
      <c r="S2040">
        <f>_xlfn.XLOOKUP(E2040,AF:AF,AI:AI)</f>
        <v/>
      </c>
      <c r="T2040">
        <f>WEEKNUM(G2040)</f>
        <v/>
      </c>
      <c r="U2040">
        <f>YEAR(G2040)</f>
        <v/>
      </c>
      <c r="V2040" s="117">
        <f>IFERROR(Q2040/N2040,"0")</f>
        <v/>
      </c>
    </row>
    <row r="2041">
      <c r="A2041">
        <f>_xlfn.XLOOKUP(D2041,BN:BN,BO:BO)</f>
        <v/>
      </c>
      <c r="B2041" t="inlineStr">
        <is>
          <t>LLC</t>
        </is>
      </c>
      <c r="C2041" t="n">
        <v>288</v>
      </c>
      <c r="D2041">
        <f>_xlfn.XLOOKUP(C2041,BH:BH,BI:BI)</f>
        <v/>
      </c>
      <c r="E2041" t="n">
        <v>23921</v>
      </c>
      <c r="F2041" t="inlineStr">
        <is>
          <t>Vuelo Estocolmo-Nueva York/Nicole Guillen</t>
        </is>
      </c>
      <c r="G2041" s="234" t="n">
        <v>45837</v>
      </c>
      <c r="H2041" s="234" t="n">
        <v>45861</v>
      </c>
      <c r="I2041" t="inlineStr">
        <is>
          <t>VLO</t>
        </is>
      </c>
      <c r="J2041">
        <f>_xlfn.XLOOKUP(I2041,AS:AS,AU:AU)</f>
        <v/>
      </c>
      <c r="K2041" t="inlineStr">
        <is>
          <t>USD</t>
        </is>
      </c>
      <c r="L2041" s="238" t="n">
        <v>3398.71</v>
      </c>
      <c r="M2041">
        <f>L2041*_xlfn.XLOOKUP(K2041,AM:AM,AN:AN)</f>
        <v/>
      </c>
      <c r="N2041">
        <f>L2041*_xlfn.XLOOKUP(K2041,AM:AM,AO:AO)</f>
        <v/>
      </c>
      <c r="O2041" s="238" t="n">
        <v>112.36</v>
      </c>
      <c r="P2041">
        <f>O2041*_xlfn.XLOOKUP(K2041,AM:AM,AN:AN)</f>
        <v/>
      </c>
      <c r="Q2041">
        <f>O2041*_xlfn.XLOOKUP(K2041,AM:AM,AO:AO)</f>
        <v/>
      </c>
      <c r="R2041">
        <f>_xlfn.XLOOKUP(E2041,AF:AF,AG:AG)</f>
        <v/>
      </c>
      <c r="S2041">
        <f>_xlfn.XLOOKUP(E2041,AF:AF,AI:AI)</f>
        <v/>
      </c>
      <c r="T2041">
        <f>WEEKNUM(G2041)</f>
        <v/>
      </c>
      <c r="U2041">
        <f>YEAR(G2041)</f>
        <v/>
      </c>
      <c r="V2041" s="117">
        <f>IFERROR(Q2041/N2041,"0")</f>
        <v/>
      </c>
    </row>
    <row r="2042">
      <c r="A2042">
        <f>_xlfn.XLOOKUP(D2042,BN:BN,BO:BO)</f>
        <v/>
      </c>
      <c r="B2042" t="inlineStr">
        <is>
          <t>LLC</t>
        </is>
      </c>
      <c r="C2042" t="n">
        <v>288</v>
      </c>
      <c r="D2042">
        <f>_xlfn.XLOOKUP(C2042,BH:BH,BI:BI)</f>
        <v/>
      </c>
      <c r="E2042" t="n">
        <v>23590</v>
      </c>
      <c r="F2042" t="inlineStr">
        <is>
          <t>Vuelo Nueva York-México/Nicole Guillen</t>
        </is>
      </c>
      <c r="G2042" s="234" t="n">
        <v>45837</v>
      </c>
      <c r="H2042" s="234" t="n">
        <v>45861</v>
      </c>
      <c r="I2042" t="inlineStr">
        <is>
          <t>VLO</t>
        </is>
      </c>
      <c r="J2042">
        <f>_xlfn.XLOOKUP(I2042,AS:AS,AU:AU)</f>
        <v/>
      </c>
      <c r="K2042" t="inlineStr">
        <is>
          <t>USD</t>
        </is>
      </c>
      <c r="L2042" s="238" t="n">
        <v>885.53</v>
      </c>
      <c r="M2042">
        <f>L2042*_xlfn.XLOOKUP(K2042,AM:AM,AN:AN)</f>
        <v/>
      </c>
      <c r="N2042">
        <f>L2042*_xlfn.XLOOKUP(K2042,AM:AM,AO:AO)</f>
        <v/>
      </c>
      <c r="O2042" s="238" t="n">
        <v>0</v>
      </c>
      <c r="P2042">
        <f>O2042*_xlfn.XLOOKUP(K2042,AM:AM,AN:AN)</f>
        <v/>
      </c>
      <c r="Q2042">
        <f>O2042*_xlfn.XLOOKUP(K2042,AM:AM,AO:AO)</f>
        <v/>
      </c>
      <c r="R2042">
        <f>_xlfn.XLOOKUP(E2042,AF:AF,AG:AG)</f>
        <v/>
      </c>
      <c r="S2042">
        <f>_xlfn.XLOOKUP(E2042,AF:AF,AI:AI)</f>
        <v/>
      </c>
      <c r="T2042">
        <f>WEEKNUM(G2042)</f>
        <v/>
      </c>
      <c r="U2042">
        <f>YEAR(G2042)</f>
        <v/>
      </c>
      <c r="V2042" s="117">
        <f>IFERROR(Q2042/N2042,"0")</f>
        <v/>
      </c>
    </row>
    <row r="2043">
      <c r="A2043">
        <f>_xlfn.XLOOKUP(D2043,BN:BN,BO:BO)</f>
        <v/>
      </c>
      <c r="B2043" t="inlineStr">
        <is>
          <t>LLC</t>
        </is>
      </c>
      <c r="C2043" t="n">
        <v>288</v>
      </c>
      <c r="D2043">
        <f>_xlfn.XLOOKUP(C2043,BH:BH,BI:BI)</f>
        <v/>
      </c>
      <c r="E2043" t="n">
        <v>27551</v>
      </c>
      <c r="F2043" t="inlineStr">
        <is>
          <t>Hospedaje en Paris</t>
        </is>
      </c>
      <c r="G2043" s="234" t="n">
        <v>45851</v>
      </c>
      <c r="H2043" s="234" t="n">
        <v>45855</v>
      </c>
      <c r="I2043" t="inlineStr">
        <is>
          <t>HTL</t>
        </is>
      </c>
      <c r="J2043">
        <f>_xlfn.XLOOKUP(I2043,AS:AS,AU:AU)</f>
        <v/>
      </c>
      <c r="K2043" t="inlineStr">
        <is>
          <t>USD</t>
        </is>
      </c>
      <c r="L2043" s="238" t="n">
        <v>6514.08</v>
      </c>
      <c r="M2043">
        <f>L2043*_xlfn.XLOOKUP(K2043,AM:AM,AN:AN)</f>
        <v/>
      </c>
      <c r="N2043">
        <f>L2043*_xlfn.XLOOKUP(K2043,AM:AM,AO:AO)</f>
        <v/>
      </c>
      <c r="O2043" s="238" t="n">
        <v>1765.75</v>
      </c>
      <c r="P2043">
        <f>O2043*_xlfn.XLOOKUP(K2043,AM:AM,AN:AN)</f>
        <v/>
      </c>
      <c r="Q2043">
        <f>O2043*_xlfn.XLOOKUP(K2043,AM:AM,AO:AO)</f>
        <v/>
      </c>
      <c r="R2043">
        <f>_xlfn.XLOOKUP(E2043,AF:AF,AG:AG)</f>
        <v/>
      </c>
      <c r="S2043">
        <f>_xlfn.XLOOKUP(E2043,AF:AF,AI:AI)</f>
        <v/>
      </c>
      <c r="T2043">
        <f>WEEKNUM(G2043)</f>
        <v/>
      </c>
      <c r="U2043">
        <f>YEAR(G2043)</f>
        <v/>
      </c>
      <c r="V2043" s="117">
        <f>IFERROR(Q2043/N2043,"0")</f>
        <v/>
      </c>
    </row>
    <row r="2044">
      <c r="A2044">
        <f>_xlfn.XLOOKUP(D2044,BN:BN,BO:BO)</f>
        <v/>
      </c>
      <c r="B2044" t="inlineStr">
        <is>
          <t>LLC</t>
        </is>
      </c>
      <c r="C2044" t="n">
        <v>288</v>
      </c>
      <c r="D2044">
        <f>_xlfn.XLOOKUP(C2044,BH:BH,BI:BI)</f>
        <v/>
      </c>
      <c r="E2044" t="n">
        <v>24991</v>
      </c>
      <c r="F2044" t="inlineStr">
        <is>
          <t>Hospedaje en Copenhaguen</t>
        </is>
      </c>
      <c r="G2044" s="234" t="n">
        <v>45855</v>
      </c>
      <c r="H2044" s="234" t="n">
        <v>45858</v>
      </c>
      <c r="I2044" t="inlineStr">
        <is>
          <t>HTL</t>
        </is>
      </c>
      <c r="J2044">
        <f>_xlfn.XLOOKUP(I2044,AS:AS,AU:AU)</f>
        <v/>
      </c>
      <c r="K2044" t="inlineStr">
        <is>
          <t>USD</t>
        </is>
      </c>
      <c r="L2044" s="238" t="n">
        <v>5100.66</v>
      </c>
      <c r="M2044">
        <f>L2044*_xlfn.XLOOKUP(K2044,AM:AM,AN:AN)</f>
        <v/>
      </c>
      <c r="N2044">
        <f>L2044*_xlfn.XLOOKUP(K2044,AM:AM,AO:AO)</f>
        <v/>
      </c>
      <c r="O2044" s="238" t="n">
        <v>281.93</v>
      </c>
      <c r="P2044">
        <f>O2044*_xlfn.XLOOKUP(K2044,AM:AM,AN:AN)</f>
        <v/>
      </c>
      <c r="Q2044">
        <f>O2044*_xlfn.XLOOKUP(K2044,AM:AM,AO:AO)</f>
        <v/>
      </c>
      <c r="R2044">
        <f>_xlfn.XLOOKUP(E2044,AF:AF,AG:AG)</f>
        <v/>
      </c>
      <c r="S2044">
        <f>_xlfn.XLOOKUP(E2044,AF:AF,AI:AI)</f>
        <v/>
      </c>
      <c r="T2044">
        <f>WEEKNUM(G2044)</f>
        <v/>
      </c>
      <c r="U2044">
        <f>YEAR(G2044)</f>
        <v/>
      </c>
      <c r="V2044" s="117">
        <f>IFERROR(Q2044/N2044,"0")</f>
        <v/>
      </c>
    </row>
    <row r="2045">
      <c r="A2045">
        <f>_xlfn.XLOOKUP(D2045,BN:BN,BO:BO)</f>
        <v/>
      </c>
      <c r="B2045" t="inlineStr">
        <is>
          <t>LLC</t>
        </is>
      </c>
      <c r="C2045" t="n">
        <v>288</v>
      </c>
      <c r="D2045">
        <f>_xlfn.XLOOKUP(C2045,BH:BH,BI:BI)</f>
        <v/>
      </c>
      <c r="E2045" t="n">
        <v>24991</v>
      </c>
      <c r="F2045" t="inlineStr">
        <is>
          <t>Hospedaje en Copenhaguen</t>
        </is>
      </c>
      <c r="G2045" s="234" t="n">
        <v>45837</v>
      </c>
      <c r="H2045" s="234" t="n">
        <v>45864</v>
      </c>
      <c r="I2045" t="inlineStr">
        <is>
          <t>HTL</t>
        </is>
      </c>
      <c r="J2045">
        <f>_xlfn.XLOOKUP(I2045,AS:AS,AU:AU)</f>
        <v/>
      </c>
      <c r="K2045" t="inlineStr">
        <is>
          <t>USD</t>
        </is>
      </c>
      <c r="L2045" s="238" t="n">
        <v>2819.3</v>
      </c>
      <c r="M2045">
        <f>L2045*_xlfn.XLOOKUP(K2045,AM:AM,AN:AN)</f>
        <v/>
      </c>
      <c r="N2045">
        <f>L2045*_xlfn.XLOOKUP(K2045,AM:AM,AO:AO)</f>
        <v/>
      </c>
      <c r="O2045" s="238" t="n">
        <v>281.93</v>
      </c>
      <c r="P2045">
        <f>O2045*_xlfn.XLOOKUP(K2045,AM:AM,AN:AN)</f>
        <v/>
      </c>
      <c r="Q2045">
        <f>O2045*_xlfn.XLOOKUP(K2045,AM:AM,AO:AO)</f>
        <v/>
      </c>
      <c r="R2045">
        <f>_xlfn.XLOOKUP(E2045,AF:AF,AG:AG)</f>
        <v/>
      </c>
      <c r="S2045">
        <f>_xlfn.XLOOKUP(E2045,AF:AF,AI:AI)</f>
        <v/>
      </c>
      <c r="T2045">
        <f>WEEKNUM(G2045)</f>
        <v/>
      </c>
      <c r="U2045">
        <f>YEAR(G2045)</f>
        <v/>
      </c>
      <c r="V2045" s="117">
        <f>IFERROR(Q2045/N2045,"0")</f>
        <v/>
      </c>
    </row>
    <row r="2046">
      <c r="A2046">
        <f>_xlfn.XLOOKUP(D2046,BN:BN,BO:BO)</f>
        <v/>
      </c>
      <c r="B2046" t="inlineStr">
        <is>
          <t>LLC</t>
        </is>
      </c>
      <c r="C2046" t="n">
        <v>288</v>
      </c>
      <c r="D2046">
        <f>_xlfn.XLOOKUP(C2046,BH:BH,BI:BI)</f>
        <v/>
      </c>
      <c r="E2046" t="n">
        <v>27551</v>
      </c>
      <c r="F2046" t="inlineStr">
        <is>
          <t>Hospedaje en París</t>
        </is>
      </c>
      <c r="G2046" s="234" t="n">
        <v>45861</v>
      </c>
      <c r="H2046" s="234" t="n">
        <v>45864</v>
      </c>
      <c r="I2046" t="inlineStr">
        <is>
          <t>HTL</t>
        </is>
      </c>
      <c r="J2046">
        <f>_xlfn.XLOOKUP(I2046,AS:AS,AU:AU)</f>
        <v/>
      </c>
      <c r="K2046" t="inlineStr">
        <is>
          <t>USD</t>
        </is>
      </c>
      <c r="L2046" s="238" t="n">
        <v>5805.64</v>
      </c>
      <c r="M2046">
        <f>L2046*_xlfn.XLOOKUP(K2046,AM:AM,AN:AN)</f>
        <v/>
      </c>
      <c r="N2046">
        <f>L2046*_xlfn.XLOOKUP(K2046,AM:AM,AO:AO)</f>
        <v/>
      </c>
      <c r="O2046" s="238" t="n">
        <v>1593.86</v>
      </c>
      <c r="P2046">
        <f>O2046*_xlfn.XLOOKUP(K2046,AM:AM,AN:AN)</f>
        <v/>
      </c>
      <c r="Q2046">
        <f>O2046*_xlfn.XLOOKUP(K2046,AM:AM,AO:AO)</f>
        <v/>
      </c>
      <c r="R2046">
        <f>_xlfn.XLOOKUP(E2046,AF:AF,AG:AG)</f>
        <v/>
      </c>
      <c r="S2046">
        <f>_xlfn.XLOOKUP(E2046,AF:AF,AI:AI)</f>
        <v/>
      </c>
      <c r="T2046">
        <f>WEEKNUM(G2046)</f>
        <v/>
      </c>
      <c r="U2046">
        <f>YEAR(G2046)</f>
        <v/>
      </c>
      <c r="V2046" s="117">
        <f>IFERROR(Q2046/N2046,"0")</f>
        <v/>
      </c>
    </row>
    <row r="2047">
      <c r="A2047">
        <f>_xlfn.XLOOKUP(D2047,BN:BN,BO:BO)</f>
        <v/>
      </c>
      <c r="B2047" t="inlineStr">
        <is>
          <t>LLC</t>
        </is>
      </c>
      <c r="C2047" t="n">
        <v>288</v>
      </c>
      <c r="D2047">
        <f>_xlfn.XLOOKUP(C2047,BH:BH,BI:BI)</f>
        <v/>
      </c>
      <c r="E2047" t="n">
        <v>23590</v>
      </c>
      <c r="F2047" t="inlineStr">
        <is>
          <t>Revisado de vuelo NYC-MEX/Nicole Guillen</t>
        </is>
      </c>
      <c r="G2047" s="234" t="n">
        <v>45837</v>
      </c>
      <c r="H2047" s="234" t="n">
        <v>45864</v>
      </c>
      <c r="I2047" t="inlineStr">
        <is>
          <t>VLO</t>
        </is>
      </c>
      <c r="J2047">
        <f>_xlfn.XLOOKUP(I2047,AS:AS,AU:AU)</f>
        <v/>
      </c>
      <c r="K2047" t="inlineStr">
        <is>
          <t>USD</t>
        </is>
      </c>
      <c r="L2047" s="238" t="n">
        <v>96.7</v>
      </c>
      <c r="M2047">
        <f>L2047*_xlfn.XLOOKUP(K2047,AM:AM,AN:AN)</f>
        <v/>
      </c>
      <c r="N2047">
        <f>L2047*_xlfn.XLOOKUP(K2047,AM:AM,AO:AO)</f>
        <v/>
      </c>
      <c r="O2047" s="238" t="n">
        <v>0</v>
      </c>
      <c r="P2047">
        <f>O2047*_xlfn.XLOOKUP(K2047,AM:AM,AN:AN)</f>
        <v/>
      </c>
      <c r="Q2047">
        <f>O2047*_xlfn.XLOOKUP(K2047,AM:AM,AO:AO)</f>
        <v/>
      </c>
      <c r="R2047">
        <f>_xlfn.XLOOKUP(E2047,AF:AF,AG:AG)</f>
        <v/>
      </c>
      <c r="S2047">
        <f>_xlfn.XLOOKUP(E2047,AF:AF,AI:AI)</f>
        <v/>
      </c>
      <c r="T2047">
        <f>WEEKNUM(G2047)</f>
        <v/>
      </c>
      <c r="U2047">
        <f>YEAR(G2047)</f>
        <v/>
      </c>
      <c r="V2047" s="117">
        <f>IFERROR(Q2047/N2047,"0")</f>
        <v/>
      </c>
    </row>
    <row r="2048">
      <c r="A2048">
        <f>_xlfn.XLOOKUP(D2048,BN:BN,BO:BO)</f>
        <v/>
      </c>
      <c r="B2048" t="inlineStr">
        <is>
          <t>LLC</t>
        </is>
      </c>
      <c r="C2048" t="n">
        <v>288</v>
      </c>
      <c r="D2048">
        <f>_xlfn.XLOOKUP(C2048,BH:BH,BI:BI)</f>
        <v/>
      </c>
      <c r="E2048" t="n">
        <v>23590</v>
      </c>
      <c r="F2048" t="inlineStr">
        <is>
          <t>EMD revisado vuelo NYC-MEX/Nicole Guillen</t>
        </is>
      </c>
      <c r="G2048" s="234" t="n">
        <v>45837</v>
      </c>
      <c r="H2048" s="234" t="n">
        <v>45864</v>
      </c>
      <c r="I2048" t="inlineStr">
        <is>
          <t>VLO</t>
        </is>
      </c>
      <c r="J2048">
        <f>_xlfn.XLOOKUP(I2048,AS:AS,AU:AU)</f>
        <v/>
      </c>
      <c r="K2048" t="inlineStr">
        <is>
          <t>USD</t>
        </is>
      </c>
      <c r="L2048" s="238" t="n">
        <v>200</v>
      </c>
      <c r="M2048">
        <f>L2048*_xlfn.XLOOKUP(K2048,AM:AM,AN:AN)</f>
        <v/>
      </c>
      <c r="N2048">
        <f>L2048*_xlfn.XLOOKUP(K2048,AM:AM,AO:AO)</f>
        <v/>
      </c>
      <c r="O2048" s="238" t="n">
        <v>0</v>
      </c>
      <c r="P2048">
        <f>O2048*_xlfn.XLOOKUP(K2048,AM:AM,AN:AN)</f>
        <v/>
      </c>
      <c r="Q2048">
        <f>O2048*_xlfn.XLOOKUP(K2048,AM:AM,AO:AO)</f>
        <v/>
      </c>
      <c r="R2048">
        <f>_xlfn.XLOOKUP(E2048,AF:AF,AG:AG)</f>
        <v/>
      </c>
      <c r="S2048">
        <f>_xlfn.XLOOKUP(E2048,AF:AF,AI:AI)</f>
        <v/>
      </c>
      <c r="T2048">
        <f>WEEKNUM(G2048)</f>
        <v/>
      </c>
      <c r="U2048">
        <f>YEAR(G2048)</f>
        <v/>
      </c>
      <c r="V2048" s="117">
        <f>IFERROR(Q2048/N2048,"0")</f>
        <v/>
      </c>
    </row>
    <row r="2049">
      <c r="A2049">
        <f>_xlfn.XLOOKUP(D2049,BN:BN,BO:BO)</f>
        <v/>
      </c>
      <c r="B2049" t="inlineStr">
        <is>
          <t>LLC</t>
        </is>
      </c>
      <c r="C2049" t="n">
        <v>288</v>
      </c>
      <c r="D2049">
        <f>_xlfn.XLOOKUP(C2049,BH:BH,BI:BI)</f>
        <v/>
      </c>
      <c r="E2049" t="n">
        <v>0</v>
      </c>
      <c r="F2049" t="inlineStr">
        <is>
          <t>Fee de emisión de revisado Revisado de vuelo NYC-MEX/Nicole Guillen</t>
        </is>
      </c>
      <c r="G2049" s="234" t="n">
        <v>45837</v>
      </c>
      <c r="H2049" s="234" t="n">
        <v>45864</v>
      </c>
      <c r="I2049" t="inlineStr">
        <is>
          <t>HPS</t>
        </is>
      </c>
      <c r="J2049">
        <f>_xlfn.XLOOKUP(I2049,AS:AS,AU:AU)</f>
        <v/>
      </c>
      <c r="K2049" t="inlineStr">
        <is>
          <t>USD</t>
        </is>
      </c>
      <c r="L2049" s="238" t="n">
        <v>35</v>
      </c>
      <c r="M2049">
        <f>L2049*_xlfn.XLOOKUP(K2049,AM:AM,AN:AN)</f>
        <v/>
      </c>
      <c r="N2049">
        <f>L2049*_xlfn.XLOOKUP(K2049,AM:AM,AO:AO)</f>
        <v/>
      </c>
      <c r="O2049" s="238" t="n">
        <v>35</v>
      </c>
      <c r="P2049">
        <f>O2049*_xlfn.XLOOKUP(K2049,AM:AM,AN:AN)</f>
        <v/>
      </c>
      <c r="Q2049">
        <f>O2049*_xlfn.XLOOKUP(K2049,AM:AM,AO:AO)</f>
        <v/>
      </c>
      <c r="R2049">
        <f>_xlfn.XLOOKUP(E2049,AF:AF,AG:AG)</f>
        <v/>
      </c>
      <c r="S2049">
        <f>_xlfn.XLOOKUP(E2049,AF:AF,AI:AI)</f>
        <v/>
      </c>
      <c r="T2049">
        <f>WEEKNUM(G2049)</f>
        <v/>
      </c>
      <c r="U2049">
        <f>YEAR(G2049)</f>
        <v/>
      </c>
      <c r="V2049" s="117">
        <f>IFERROR(Q2049/N2049,"0")</f>
        <v/>
      </c>
    </row>
    <row r="2050">
      <c r="A2050">
        <f>_xlfn.XLOOKUP(D2050,BN:BN,BO:BO)</f>
        <v/>
      </c>
      <c r="B2050" t="inlineStr">
        <is>
          <t>LLC</t>
        </is>
      </c>
      <c r="C2050" t="n">
        <v>288</v>
      </c>
      <c r="D2050">
        <f>_xlfn.XLOOKUP(C2050,BH:BH,BI:BI)</f>
        <v/>
      </c>
      <c r="E2050" t="n">
        <v>28021</v>
      </c>
      <c r="F2050" t="inlineStr">
        <is>
          <t>Revisado Mykonos-Atenas-Copenhaguen/Serapión Fernández</t>
        </is>
      </c>
      <c r="G2050" s="234" t="n">
        <v>45837</v>
      </c>
      <c r="H2050" s="234" t="n">
        <v>45864</v>
      </c>
      <c r="I2050" t="inlineStr">
        <is>
          <t>VLO</t>
        </is>
      </c>
      <c r="J2050">
        <f>_xlfn.XLOOKUP(I2050,AS:AS,AU:AU)</f>
        <v/>
      </c>
      <c r="K2050" t="inlineStr">
        <is>
          <t>USD</t>
        </is>
      </c>
      <c r="L2050" s="238" t="n">
        <v>93.2</v>
      </c>
      <c r="M2050">
        <f>L2050*_xlfn.XLOOKUP(K2050,AM:AM,AN:AN)</f>
        <v/>
      </c>
      <c r="N2050">
        <f>L2050*_xlfn.XLOOKUP(K2050,AM:AM,AO:AO)</f>
        <v/>
      </c>
      <c r="O2050" s="238" t="n">
        <v>0</v>
      </c>
      <c r="P2050">
        <f>O2050*_xlfn.XLOOKUP(K2050,AM:AM,AN:AN)</f>
        <v/>
      </c>
      <c r="Q2050">
        <f>O2050*_xlfn.XLOOKUP(K2050,AM:AM,AO:AO)</f>
        <v/>
      </c>
      <c r="R2050">
        <f>_xlfn.XLOOKUP(E2050,AF:AF,AG:AG)</f>
        <v/>
      </c>
      <c r="S2050">
        <f>_xlfn.XLOOKUP(E2050,AF:AF,AI:AI)</f>
        <v/>
      </c>
      <c r="T2050">
        <f>WEEKNUM(G2050)</f>
        <v/>
      </c>
      <c r="U2050">
        <f>YEAR(G2050)</f>
        <v/>
      </c>
      <c r="V2050" s="117">
        <f>IFERROR(Q2050/N2050,"0")</f>
        <v/>
      </c>
    </row>
    <row r="2051">
      <c r="A2051">
        <f>_xlfn.XLOOKUP(D2051,BN:BN,BO:BO)</f>
        <v/>
      </c>
      <c r="B2051" t="inlineStr">
        <is>
          <t>LLC</t>
        </is>
      </c>
      <c r="C2051" t="n">
        <v>288</v>
      </c>
      <c r="D2051">
        <f>_xlfn.XLOOKUP(C2051,BH:BH,BI:BI)</f>
        <v/>
      </c>
      <c r="E2051" t="n">
        <v>0</v>
      </c>
      <c r="F2051" t="inlineStr">
        <is>
          <t>Fee de emisión Revisado Mykonos-Atenas-Copenhaguen/Serapión Fernández</t>
        </is>
      </c>
      <c r="G2051" s="234" t="n">
        <v>45837</v>
      </c>
      <c r="H2051" s="234" t="n">
        <v>45864</v>
      </c>
      <c r="I2051" t="inlineStr">
        <is>
          <t>HPS</t>
        </is>
      </c>
      <c r="J2051">
        <f>_xlfn.XLOOKUP(I2051,AS:AS,AU:AU)</f>
        <v/>
      </c>
      <c r="K2051" t="inlineStr">
        <is>
          <t>USD</t>
        </is>
      </c>
      <c r="L2051" s="238" t="n">
        <v>35</v>
      </c>
      <c r="M2051">
        <f>L2051*_xlfn.XLOOKUP(K2051,AM:AM,AN:AN)</f>
        <v/>
      </c>
      <c r="N2051">
        <f>L2051*_xlfn.XLOOKUP(K2051,AM:AM,AO:AO)</f>
        <v/>
      </c>
      <c r="O2051" s="238" t="n">
        <v>35</v>
      </c>
      <c r="P2051">
        <f>O2051*_xlfn.XLOOKUP(K2051,AM:AM,AN:AN)</f>
        <v/>
      </c>
      <c r="Q2051">
        <f>O2051*_xlfn.XLOOKUP(K2051,AM:AM,AO:AO)</f>
        <v/>
      </c>
      <c r="R2051">
        <f>_xlfn.XLOOKUP(E2051,AF:AF,AG:AG)</f>
        <v/>
      </c>
      <c r="S2051">
        <f>_xlfn.XLOOKUP(E2051,AF:AF,AI:AI)</f>
        <v/>
      </c>
      <c r="T2051">
        <f>WEEKNUM(G2051)</f>
        <v/>
      </c>
      <c r="U2051">
        <f>YEAR(G2051)</f>
        <v/>
      </c>
      <c r="V2051" s="117">
        <f>IFERROR(Q2051/N2051,"0")</f>
        <v/>
      </c>
    </row>
    <row r="2052">
      <c r="A2052">
        <f>_xlfn.XLOOKUP(D2052,BN:BN,BO:BO)</f>
        <v/>
      </c>
      <c r="B2052" t="inlineStr">
        <is>
          <t>LLC</t>
        </is>
      </c>
      <c r="C2052" t="n">
        <v>288</v>
      </c>
      <c r="D2052">
        <f>_xlfn.XLOOKUP(C2052,BH:BH,BI:BI)</f>
        <v/>
      </c>
      <c r="E2052" t="n">
        <v>28020</v>
      </c>
      <c r="F2052" t="inlineStr">
        <is>
          <t>Revisado CDG-CPH-ARN/Nicole Guillen</t>
        </is>
      </c>
      <c r="G2052" s="234" t="n">
        <v>45837</v>
      </c>
      <c r="H2052" s="234" t="n">
        <v>45864</v>
      </c>
      <c r="I2052" t="inlineStr">
        <is>
          <t>VLO</t>
        </is>
      </c>
      <c r="J2052">
        <f>_xlfn.XLOOKUP(I2052,AS:AS,AU:AU)</f>
        <v/>
      </c>
      <c r="K2052" t="inlineStr">
        <is>
          <t>USD</t>
        </is>
      </c>
      <c r="L2052" s="238" t="n">
        <v>105.7</v>
      </c>
      <c r="M2052">
        <f>L2052*_xlfn.XLOOKUP(K2052,AM:AM,AN:AN)</f>
        <v/>
      </c>
      <c r="N2052">
        <f>L2052*_xlfn.XLOOKUP(K2052,AM:AM,AO:AO)</f>
        <v/>
      </c>
      <c r="O2052" s="238" t="n">
        <v>0</v>
      </c>
      <c r="P2052">
        <f>O2052*_xlfn.XLOOKUP(K2052,AM:AM,AN:AN)</f>
        <v/>
      </c>
      <c r="Q2052">
        <f>O2052*_xlfn.XLOOKUP(K2052,AM:AM,AO:AO)</f>
        <v/>
      </c>
      <c r="R2052">
        <f>_xlfn.XLOOKUP(E2052,AF:AF,AG:AG)</f>
        <v/>
      </c>
      <c r="S2052">
        <f>_xlfn.XLOOKUP(E2052,AF:AF,AI:AI)</f>
        <v/>
      </c>
      <c r="T2052">
        <f>WEEKNUM(G2052)</f>
        <v/>
      </c>
      <c r="U2052">
        <f>YEAR(G2052)</f>
        <v/>
      </c>
      <c r="V2052" s="117">
        <f>IFERROR(Q2052/N2052,"0")</f>
        <v/>
      </c>
    </row>
    <row r="2053">
      <c r="A2053">
        <f>_xlfn.XLOOKUP(D2053,BN:BN,BO:BO)</f>
        <v/>
      </c>
      <c r="B2053" t="inlineStr">
        <is>
          <t>LLC</t>
        </is>
      </c>
      <c r="C2053" t="n">
        <v>288</v>
      </c>
      <c r="D2053">
        <f>_xlfn.XLOOKUP(C2053,BH:BH,BI:BI)</f>
        <v/>
      </c>
      <c r="E2053" t="n">
        <v>0</v>
      </c>
      <c r="F2053" t="inlineStr">
        <is>
          <t>Fee de emisión Revisado CDG-CPH-ARN/Nicole Guillen</t>
        </is>
      </c>
      <c r="G2053" s="234" t="n">
        <v>45837</v>
      </c>
      <c r="H2053" s="234" t="n">
        <v>45864</v>
      </c>
      <c r="I2053" t="inlineStr">
        <is>
          <t>HPS</t>
        </is>
      </c>
      <c r="J2053">
        <f>_xlfn.XLOOKUP(I2053,AS:AS,AU:AU)</f>
        <v/>
      </c>
      <c r="K2053" t="inlineStr">
        <is>
          <t>USD</t>
        </is>
      </c>
      <c r="L2053" s="238" t="n">
        <v>35</v>
      </c>
      <c r="M2053">
        <f>L2053*_xlfn.XLOOKUP(K2053,AM:AM,AN:AN)</f>
        <v/>
      </c>
      <c r="N2053">
        <f>L2053*_xlfn.XLOOKUP(K2053,AM:AM,AO:AO)</f>
        <v/>
      </c>
      <c r="O2053" s="238" t="n">
        <v>35</v>
      </c>
      <c r="P2053">
        <f>O2053*_xlfn.XLOOKUP(K2053,AM:AM,AN:AN)</f>
        <v/>
      </c>
      <c r="Q2053">
        <f>O2053*_xlfn.XLOOKUP(K2053,AM:AM,AO:AO)</f>
        <v/>
      </c>
      <c r="R2053">
        <f>_xlfn.XLOOKUP(E2053,AF:AF,AG:AG)</f>
        <v/>
      </c>
      <c r="S2053">
        <f>_xlfn.XLOOKUP(E2053,AF:AF,AI:AI)</f>
        <v/>
      </c>
      <c r="T2053">
        <f>WEEKNUM(G2053)</f>
        <v/>
      </c>
      <c r="U2053">
        <f>YEAR(G2053)</f>
        <v/>
      </c>
      <c r="V2053" s="117">
        <f>IFERROR(Q2053/N2053,"0")</f>
        <v/>
      </c>
    </row>
    <row r="2054">
      <c r="A2054">
        <f>_xlfn.XLOOKUP(D2054,BN:BN,BO:BO)</f>
        <v/>
      </c>
      <c r="B2054" t="inlineStr">
        <is>
          <t>LLC</t>
        </is>
      </c>
      <c r="C2054" t="n">
        <v>288</v>
      </c>
      <c r="D2054">
        <f>_xlfn.XLOOKUP(C2054,BH:BH,BI:BI)</f>
        <v/>
      </c>
      <c r="E2054" t="n">
        <v>28020</v>
      </c>
      <c r="F2054" t="inlineStr">
        <is>
          <t>Revisado CDG-CPH-ARN/Serapion Fernandez</t>
        </is>
      </c>
      <c r="G2054" s="234" t="n">
        <v>45837</v>
      </c>
      <c r="H2054" s="234" t="n">
        <v>45864</v>
      </c>
      <c r="I2054" t="inlineStr">
        <is>
          <t>VLO</t>
        </is>
      </c>
      <c r="J2054">
        <f>_xlfn.XLOOKUP(I2054,AS:AS,AU:AU)</f>
        <v/>
      </c>
      <c r="K2054" t="inlineStr">
        <is>
          <t>USD</t>
        </is>
      </c>
      <c r="L2054" s="238" t="n">
        <v>105.7</v>
      </c>
      <c r="M2054">
        <f>L2054*_xlfn.XLOOKUP(K2054,AM:AM,AN:AN)</f>
        <v/>
      </c>
      <c r="N2054">
        <f>L2054*_xlfn.XLOOKUP(K2054,AM:AM,AO:AO)</f>
        <v/>
      </c>
      <c r="O2054" s="238" t="n">
        <v>0</v>
      </c>
      <c r="P2054">
        <f>O2054*_xlfn.XLOOKUP(K2054,AM:AM,AN:AN)</f>
        <v/>
      </c>
      <c r="Q2054">
        <f>O2054*_xlfn.XLOOKUP(K2054,AM:AM,AO:AO)</f>
        <v/>
      </c>
      <c r="R2054">
        <f>_xlfn.XLOOKUP(E2054,AF:AF,AG:AG)</f>
        <v/>
      </c>
      <c r="S2054">
        <f>_xlfn.XLOOKUP(E2054,AF:AF,AI:AI)</f>
        <v/>
      </c>
      <c r="T2054">
        <f>WEEKNUM(G2054)</f>
        <v/>
      </c>
      <c r="U2054">
        <f>YEAR(G2054)</f>
        <v/>
      </c>
      <c r="V2054" s="117">
        <f>IFERROR(Q2054/N2054,"0")</f>
        <v/>
      </c>
    </row>
    <row r="2055">
      <c r="A2055">
        <f>_xlfn.XLOOKUP(D2055,BN:BN,BO:BO)</f>
        <v/>
      </c>
      <c r="B2055" t="inlineStr">
        <is>
          <t>LLC</t>
        </is>
      </c>
      <c r="C2055" t="n">
        <v>288</v>
      </c>
      <c r="D2055">
        <f>_xlfn.XLOOKUP(C2055,BH:BH,BI:BI)</f>
        <v/>
      </c>
      <c r="E2055" t="n">
        <v>28020</v>
      </c>
      <c r="F2055" t="inlineStr">
        <is>
          <t>Revisado CDG-CPH-ARN/Tomás Fernandez</t>
        </is>
      </c>
      <c r="G2055" s="234" t="n">
        <v>45837</v>
      </c>
      <c r="H2055" s="234" t="n">
        <v>45864</v>
      </c>
      <c r="I2055" t="inlineStr">
        <is>
          <t>VLO</t>
        </is>
      </c>
      <c r="J2055">
        <f>_xlfn.XLOOKUP(I2055,AS:AS,AU:AU)</f>
        <v/>
      </c>
      <c r="K2055" t="inlineStr">
        <is>
          <t>USD</t>
        </is>
      </c>
      <c r="L2055" s="238" t="n">
        <v>105.7</v>
      </c>
      <c r="M2055">
        <f>L2055*_xlfn.XLOOKUP(K2055,AM:AM,AN:AN)</f>
        <v/>
      </c>
      <c r="N2055">
        <f>L2055*_xlfn.XLOOKUP(K2055,AM:AM,AO:AO)</f>
        <v/>
      </c>
      <c r="O2055" s="238" t="n">
        <v>0</v>
      </c>
      <c r="P2055">
        <f>O2055*_xlfn.XLOOKUP(K2055,AM:AM,AN:AN)</f>
        <v/>
      </c>
      <c r="Q2055">
        <f>O2055*_xlfn.XLOOKUP(K2055,AM:AM,AO:AO)</f>
        <v/>
      </c>
      <c r="R2055">
        <f>_xlfn.XLOOKUP(E2055,AF:AF,AG:AG)</f>
        <v/>
      </c>
      <c r="S2055">
        <f>_xlfn.XLOOKUP(E2055,AF:AF,AI:AI)</f>
        <v/>
      </c>
      <c r="T2055">
        <f>WEEKNUM(G2055)</f>
        <v/>
      </c>
      <c r="U2055">
        <f>YEAR(G2055)</f>
        <v/>
      </c>
      <c r="V2055" s="117">
        <f>IFERROR(Q2055/N2055,"0")</f>
        <v/>
      </c>
    </row>
    <row r="2056">
      <c r="A2056">
        <f>_xlfn.XLOOKUP(D2056,BN:BN,BO:BO)</f>
        <v/>
      </c>
      <c r="B2056" t="inlineStr">
        <is>
          <t>LLC</t>
        </is>
      </c>
      <c r="C2056" t="n">
        <v>288</v>
      </c>
      <c r="D2056">
        <f>_xlfn.XLOOKUP(C2056,BH:BH,BI:BI)</f>
        <v/>
      </c>
      <c r="E2056" t="n">
        <v>0</v>
      </c>
      <c r="F2056" t="inlineStr">
        <is>
          <t>Fee de emisión Revisado CDG-CPH-ARN/Tomás y Serapión</t>
        </is>
      </c>
      <c r="G2056" s="234" t="n">
        <v>45837</v>
      </c>
      <c r="H2056" s="234" t="n">
        <v>45864</v>
      </c>
      <c r="I2056" t="inlineStr">
        <is>
          <t>HPS</t>
        </is>
      </c>
      <c r="J2056">
        <f>_xlfn.XLOOKUP(I2056,AS:AS,AU:AU)</f>
        <v/>
      </c>
      <c r="K2056" t="inlineStr">
        <is>
          <t>USD</t>
        </is>
      </c>
      <c r="L2056" s="238" t="n">
        <v>70</v>
      </c>
      <c r="M2056">
        <f>L2056*_xlfn.XLOOKUP(K2056,AM:AM,AN:AN)</f>
        <v/>
      </c>
      <c r="N2056">
        <f>L2056*_xlfn.XLOOKUP(K2056,AM:AM,AO:AO)</f>
        <v/>
      </c>
      <c r="O2056" s="238" t="n">
        <v>70</v>
      </c>
      <c r="P2056">
        <f>O2056*_xlfn.XLOOKUP(K2056,AM:AM,AN:AN)</f>
        <v/>
      </c>
      <c r="Q2056">
        <f>O2056*_xlfn.XLOOKUP(K2056,AM:AM,AO:AO)</f>
        <v/>
      </c>
      <c r="R2056">
        <f>_xlfn.XLOOKUP(E2056,AF:AF,AG:AG)</f>
        <v/>
      </c>
      <c r="S2056">
        <f>_xlfn.XLOOKUP(E2056,AF:AF,AI:AI)</f>
        <v/>
      </c>
      <c r="T2056">
        <f>WEEKNUM(G2056)</f>
        <v/>
      </c>
      <c r="U2056">
        <f>YEAR(G2056)</f>
        <v/>
      </c>
      <c r="V2056" s="117">
        <f>IFERROR(Q2056/N2056,"0")</f>
        <v/>
      </c>
    </row>
    <row r="2057">
      <c r="A2057">
        <f>_xlfn.XLOOKUP(D2057,BN:BN,BO:BO)</f>
        <v/>
      </c>
      <c r="B2057" t="inlineStr">
        <is>
          <t>LLC</t>
        </is>
      </c>
      <c r="C2057" t="n">
        <v>288</v>
      </c>
      <c r="D2057">
        <f>_xlfn.XLOOKUP(C2057,BH:BH,BI:BI)</f>
        <v/>
      </c>
      <c r="E2057" t="n">
        <v>27719</v>
      </c>
      <c r="F2057" t="inlineStr">
        <is>
          <t>Hospedaje</t>
        </is>
      </c>
      <c r="G2057" s="234" t="n">
        <v>45858</v>
      </c>
      <c r="H2057" s="234" t="n">
        <v>45861</v>
      </c>
      <c r="I2057" t="inlineStr">
        <is>
          <t>HTL</t>
        </is>
      </c>
      <c r="J2057">
        <f>_xlfn.XLOOKUP(I2057,AS:AS,AU:AU)</f>
        <v/>
      </c>
      <c r="K2057" t="inlineStr">
        <is>
          <t>USD</t>
        </is>
      </c>
      <c r="L2057" s="238" t="n">
        <v>1770.8</v>
      </c>
      <c r="M2057">
        <f>L2057*_xlfn.XLOOKUP(K2057,AM:AM,AN:AN)</f>
        <v/>
      </c>
      <c r="N2057">
        <f>L2057*_xlfn.XLOOKUP(K2057,AM:AM,AO:AO)</f>
        <v/>
      </c>
      <c r="O2057" s="238" t="n">
        <v>177.08</v>
      </c>
      <c r="P2057">
        <f>O2057*_xlfn.XLOOKUP(K2057,AM:AM,AN:AN)</f>
        <v/>
      </c>
      <c r="Q2057">
        <f>O2057*_xlfn.XLOOKUP(K2057,AM:AM,AO:AO)</f>
        <v/>
      </c>
      <c r="R2057">
        <f>_xlfn.XLOOKUP(E2057,AF:AF,AG:AG)</f>
        <v/>
      </c>
      <c r="S2057">
        <f>_xlfn.XLOOKUP(E2057,AF:AF,AI:AI)</f>
        <v/>
      </c>
      <c r="T2057">
        <f>WEEKNUM(G2057)</f>
        <v/>
      </c>
      <c r="U2057">
        <f>YEAR(G2057)</f>
        <v/>
      </c>
      <c r="V2057" s="117">
        <f>IFERROR(Q2057/N2057,"0")</f>
        <v/>
      </c>
    </row>
    <row r="2058">
      <c r="A2058">
        <f>_xlfn.XLOOKUP(D2058,BN:BN,BO:BO)</f>
        <v/>
      </c>
      <c r="B2058" t="inlineStr">
        <is>
          <t>LLC</t>
        </is>
      </c>
      <c r="C2058" t="n">
        <v>288</v>
      </c>
      <c r="D2058">
        <f>_xlfn.XLOOKUP(C2058,BH:BH,BI:BI)</f>
        <v/>
      </c>
      <c r="E2058" t="n">
        <v>27719</v>
      </c>
      <c r="F2058" t="inlineStr">
        <is>
          <t>Hospedaje</t>
        </is>
      </c>
      <c r="G2058" s="234" t="n">
        <v>45858</v>
      </c>
      <c r="H2058" s="234" t="n">
        <v>45861</v>
      </c>
      <c r="I2058" t="inlineStr">
        <is>
          <t>HTL</t>
        </is>
      </c>
      <c r="J2058">
        <f>_xlfn.XLOOKUP(I2058,AS:AS,AU:AU)</f>
        <v/>
      </c>
      <c r="K2058" t="inlineStr">
        <is>
          <t>USD</t>
        </is>
      </c>
      <c r="L2058" s="238" t="n">
        <v>1770.8</v>
      </c>
      <c r="M2058">
        <f>L2058*_xlfn.XLOOKUP(K2058,AM:AM,AN:AN)</f>
        <v/>
      </c>
      <c r="N2058">
        <f>L2058*_xlfn.XLOOKUP(K2058,AM:AM,AO:AO)</f>
        <v/>
      </c>
      <c r="O2058" s="238" t="n">
        <v>177.08</v>
      </c>
      <c r="P2058">
        <f>O2058*_xlfn.XLOOKUP(K2058,AM:AM,AN:AN)</f>
        <v/>
      </c>
      <c r="Q2058">
        <f>O2058*_xlfn.XLOOKUP(K2058,AM:AM,AO:AO)</f>
        <v/>
      </c>
      <c r="R2058">
        <f>_xlfn.XLOOKUP(E2058,AF:AF,AG:AG)</f>
        <v/>
      </c>
      <c r="S2058">
        <f>_xlfn.XLOOKUP(E2058,AF:AF,AI:AI)</f>
        <v/>
      </c>
      <c r="T2058">
        <f>WEEKNUM(G2058)</f>
        <v/>
      </c>
      <c r="U2058">
        <f>YEAR(G2058)</f>
        <v/>
      </c>
      <c r="V2058" s="117">
        <f>IFERROR(Q2058/N2058,"0")</f>
        <v/>
      </c>
    </row>
    <row r="2059">
      <c r="A2059">
        <f>_xlfn.XLOOKUP(D2059,BN:BN,BO:BO)</f>
        <v/>
      </c>
      <c r="B2059" t="inlineStr">
        <is>
          <t>LLC</t>
        </is>
      </c>
      <c r="C2059" t="n">
        <v>289</v>
      </c>
      <c r="D2059">
        <f>_xlfn.XLOOKUP(C2059,BH:BH,BI:BI)</f>
        <v/>
      </c>
      <c r="E2059" t="n">
        <v>27559</v>
      </c>
      <c r="F2059" t="inlineStr">
        <is>
          <t>Hospedaje en Cartagena</t>
        </is>
      </c>
      <c r="G2059" s="234" t="n">
        <v>45791</v>
      </c>
      <c r="H2059" s="234" t="n">
        <v>45795</v>
      </c>
      <c r="I2059" t="inlineStr">
        <is>
          <t>HTL</t>
        </is>
      </c>
      <c r="J2059">
        <f>_xlfn.XLOOKUP(I2059,AS:AS,AU:AU)</f>
        <v/>
      </c>
      <c r="K2059" t="inlineStr">
        <is>
          <t>USD</t>
        </is>
      </c>
      <c r="L2059" s="238" t="n">
        <v>2084.27</v>
      </c>
      <c r="M2059">
        <f>L2059*_xlfn.XLOOKUP(K2059,AM:AM,AN:AN)</f>
        <v/>
      </c>
      <c r="N2059">
        <f>L2059*_xlfn.XLOOKUP(K2059,AM:AM,AO:AO)</f>
        <v/>
      </c>
      <c r="O2059" s="238" t="n">
        <v>290.46</v>
      </c>
      <c r="P2059">
        <f>O2059*_xlfn.XLOOKUP(K2059,AM:AM,AN:AN)</f>
        <v/>
      </c>
      <c r="Q2059">
        <f>O2059*_xlfn.XLOOKUP(K2059,AM:AM,AO:AO)</f>
        <v/>
      </c>
      <c r="R2059">
        <f>_xlfn.XLOOKUP(E2059,AF:AF,AG:AG)</f>
        <v/>
      </c>
      <c r="S2059">
        <f>_xlfn.XLOOKUP(E2059,AF:AF,AI:AI)</f>
        <v/>
      </c>
      <c r="T2059">
        <f>WEEKNUM(G2059)</f>
        <v/>
      </c>
      <c r="U2059">
        <f>YEAR(G2059)</f>
        <v/>
      </c>
      <c r="V2059" s="117">
        <f>IFERROR(Q2059/N2059,"0")</f>
        <v/>
      </c>
    </row>
    <row r="2060">
      <c r="A2060">
        <f>_xlfn.XLOOKUP(D2060,BN:BN,BO:BO)</f>
        <v/>
      </c>
      <c r="B2060" t="inlineStr">
        <is>
          <t>LLC</t>
        </is>
      </c>
      <c r="C2060" t="n">
        <v>289</v>
      </c>
      <c r="D2060">
        <f>_xlfn.XLOOKUP(C2060,BH:BH,BI:BI)</f>
        <v/>
      </c>
      <c r="E2060" t="n">
        <v>0</v>
      </c>
      <c r="F2060" t="inlineStr">
        <is>
          <t>Ajuste por tipo de cambio</t>
        </is>
      </c>
      <c r="G2060" s="234" t="n">
        <v>45791</v>
      </c>
      <c r="H2060" s="234" t="n">
        <v>45795</v>
      </c>
      <c r="I2060" t="inlineStr">
        <is>
          <t>DES</t>
        </is>
      </c>
      <c r="J2060">
        <f>_xlfn.XLOOKUP(I2060,AS:AS,AU:AU)</f>
        <v/>
      </c>
      <c r="K2060" t="inlineStr">
        <is>
          <t>USD</t>
        </is>
      </c>
      <c r="L2060" s="238" t="n">
        <v>-14.07</v>
      </c>
      <c r="M2060">
        <f>L2060*_xlfn.XLOOKUP(K2060,AM:AM,AN:AN)</f>
        <v/>
      </c>
      <c r="N2060">
        <f>L2060*_xlfn.XLOOKUP(K2060,AM:AM,AO:AO)</f>
        <v/>
      </c>
      <c r="O2060" s="238" t="n">
        <v>-14.07</v>
      </c>
      <c r="P2060">
        <f>O2060*_xlfn.XLOOKUP(K2060,AM:AM,AN:AN)</f>
        <v/>
      </c>
      <c r="Q2060">
        <f>O2060*_xlfn.XLOOKUP(K2060,AM:AM,AO:AO)</f>
        <v/>
      </c>
      <c r="R2060">
        <f>_xlfn.XLOOKUP(E2060,AF:AF,AG:AG)</f>
        <v/>
      </c>
      <c r="S2060">
        <f>_xlfn.XLOOKUP(E2060,AF:AF,AI:AI)</f>
        <v/>
      </c>
      <c r="T2060">
        <f>WEEKNUM(G2060)</f>
        <v/>
      </c>
      <c r="U2060">
        <f>YEAR(G2060)</f>
        <v/>
      </c>
      <c r="V2060" s="117">
        <f>IFERROR(Q2060/N2060,"0")</f>
        <v/>
      </c>
    </row>
    <row r="2061">
      <c r="A2061">
        <f>_xlfn.XLOOKUP(D2061,BN:BN,BO:BO)</f>
        <v/>
      </c>
      <c r="B2061" t="inlineStr">
        <is>
          <t>LLC</t>
        </is>
      </c>
      <c r="C2061" t="n">
        <v>290</v>
      </c>
      <c r="D2061">
        <f>_xlfn.XLOOKUP(C2061,BH:BH,BI:BI)</f>
        <v/>
      </c>
      <c r="E2061" t="n">
        <v>24966</v>
      </c>
      <c r="F2061" t="inlineStr">
        <is>
          <t>Servicios</t>
        </is>
      </c>
      <c r="G2061" s="234" t="n">
        <v>45793</v>
      </c>
      <c r="H2061" s="234" t="n">
        <v>45796</v>
      </c>
      <c r="I2061" t="inlineStr">
        <is>
          <t>TRF</t>
        </is>
      </c>
      <c r="J2061">
        <f>_xlfn.XLOOKUP(I2061,AS:AS,AU:AU)</f>
        <v/>
      </c>
      <c r="K2061" t="inlineStr">
        <is>
          <t>USD</t>
        </is>
      </c>
      <c r="L2061" s="238" t="n">
        <v>3334.46</v>
      </c>
      <c r="M2061">
        <f>L2061*_xlfn.XLOOKUP(K2061,AM:AM,AN:AN)</f>
        <v/>
      </c>
      <c r="N2061">
        <f>L2061*_xlfn.XLOOKUP(K2061,AM:AM,AO:AO)</f>
        <v/>
      </c>
      <c r="O2061" s="238" t="n">
        <v>664.46</v>
      </c>
      <c r="P2061">
        <f>O2061*_xlfn.XLOOKUP(K2061,AM:AM,AN:AN)</f>
        <v/>
      </c>
      <c r="Q2061">
        <f>O2061*_xlfn.XLOOKUP(K2061,AM:AM,AO:AO)</f>
        <v/>
      </c>
      <c r="R2061">
        <f>_xlfn.XLOOKUP(E2061,AF:AF,AG:AG)</f>
        <v/>
      </c>
      <c r="S2061">
        <f>_xlfn.XLOOKUP(E2061,AF:AF,AI:AI)</f>
        <v/>
      </c>
      <c r="T2061">
        <f>WEEKNUM(G2061)</f>
        <v/>
      </c>
      <c r="U2061">
        <f>YEAR(G2061)</f>
        <v/>
      </c>
      <c r="V2061" s="117">
        <f>IFERROR(Q2061/N2061,"0")</f>
        <v/>
      </c>
    </row>
    <row r="2062">
      <c r="A2062">
        <f>_xlfn.XLOOKUP(D2062,BN:BN,BO:BO)</f>
        <v/>
      </c>
      <c r="B2062" t="inlineStr">
        <is>
          <t>LLC</t>
        </is>
      </c>
      <c r="C2062" t="n">
        <v>291</v>
      </c>
      <c r="D2062">
        <f>_xlfn.XLOOKUP(C2062,BH:BH,BI:BI)</f>
        <v/>
      </c>
      <c r="E2062" t="n">
        <v>27301</v>
      </c>
      <c r="F2062" t="inlineStr">
        <is>
          <t>VUELO CON KLM MEX-ATL-CDG-MEX</t>
        </is>
      </c>
      <c r="G2062" s="234" t="n">
        <v>45811</v>
      </c>
      <c r="H2062" s="234" t="n">
        <v>45840</v>
      </c>
      <c r="I2062" t="inlineStr">
        <is>
          <t>VLO</t>
        </is>
      </c>
      <c r="J2062">
        <f>_xlfn.XLOOKUP(I2062,AS:AS,AU:AU)</f>
        <v/>
      </c>
      <c r="K2062" t="inlineStr">
        <is>
          <t>MXN</t>
        </is>
      </c>
      <c r="L2062" s="238" t="n">
        <v>43519</v>
      </c>
      <c r="M2062">
        <f>L2062*_xlfn.XLOOKUP(K2062,AM:AM,AN:AN)</f>
        <v/>
      </c>
      <c r="N2062">
        <f>L2062*_xlfn.XLOOKUP(K2062,AM:AM,AO:AO)</f>
        <v/>
      </c>
      <c r="O2062" s="238" t="n">
        <v>0</v>
      </c>
      <c r="P2062">
        <f>O2062*_xlfn.XLOOKUP(K2062,AM:AM,AN:AN)</f>
        <v/>
      </c>
      <c r="Q2062">
        <f>O2062*_xlfn.XLOOKUP(K2062,AM:AM,AO:AO)</f>
        <v/>
      </c>
      <c r="R2062">
        <f>_xlfn.XLOOKUP(E2062,AF:AF,AG:AG)</f>
        <v/>
      </c>
      <c r="S2062">
        <f>_xlfn.XLOOKUP(E2062,AF:AF,AI:AI)</f>
        <v/>
      </c>
      <c r="T2062">
        <f>WEEKNUM(G2062)</f>
        <v/>
      </c>
      <c r="U2062">
        <f>YEAR(G2062)</f>
        <v/>
      </c>
      <c r="V2062" s="117">
        <f>IFERROR(Q2062/N2062,"0")</f>
        <v/>
      </c>
    </row>
    <row r="2063">
      <c r="A2063">
        <f>_xlfn.XLOOKUP(D2063,BN:BN,BO:BO)</f>
        <v/>
      </c>
      <c r="B2063" t="inlineStr">
        <is>
          <t>LLC</t>
        </is>
      </c>
      <c r="C2063" t="n">
        <v>291</v>
      </c>
      <c r="D2063">
        <f>_xlfn.XLOOKUP(C2063,BH:BH,BI:BI)</f>
        <v/>
      </c>
      <c r="E2063" t="n">
        <v>0</v>
      </c>
      <c r="F2063" t="inlineStr">
        <is>
          <t>EMISION DE BOLETO</t>
        </is>
      </c>
      <c r="G2063" s="234" t="n">
        <v>45811</v>
      </c>
      <c r="H2063" s="234" t="n">
        <v>45840</v>
      </c>
      <c r="I2063" t="inlineStr">
        <is>
          <t>HPS</t>
        </is>
      </c>
      <c r="J2063">
        <f>_xlfn.XLOOKUP(I2063,AS:AS,AU:AU)</f>
        <v/>
      </c>
      <c r="K2063" t="inlineStr">
        <is>
          <t>MXN</t>
        </is>
      </c>
      <c r="L2063" s="238" t="n">
        <v>700</v>
      </c>
      <c r="M2063">
        <f>L2063*_xlfn.XLOOKUP(K2063,AM:AM,AN:AN)</f>
        <v/>
      </c>
      <c r="N2063">
        <f>L2063*_xlfn.XLOOKUP(K2063,AM:AM,AO:AO)</f>
        <v/>
      </c>
      <c r="O2063" s="238" t="n">
        <v>700</v>
      </c>
      <c r="P2063">
        <f>O2063*_xlfn.XLOOKUP(K2063,AM:AM,AN:AN)</f>
        <v/>
      </c>
      <c r="Q2063">
        <f>O2063*_xlfn.XLOOKUP(K2063,AM:AM,AO:AO)</f>
        <v/>
      </c>
      <c r="R2063">
        <f>_xlfn.XLOOKUP(E2063,AF:AF,AG:AG)</f>
        <v/>
      </c>
      <c r="S2063">
        <f>_xlfn.XLOOKUP(E2063,AF:AF,AI:AI)</f>
        <v/>
      </c>
      <c r="T2063">
        <f>WEEKNUM(G2063)</f>
        <v/>
      </c>
      <c r="U2063">
        <f>YEAR(G2063)</f>
        <v/>
      </c>
      <c r="V2063" s="117">
        <f>IFERROR(Q2063/N2063,"0")</f>
        <v/>
      </c>
    </row>
    <row r="2064">
      <c r="A2064">
        <f>_xlfn.XLOOKUP(D2064,BN:BN,BO:BO)</f>
        <v/>
      </c>
      <c r="B2064" t="inlineStr">
        <is>
          <t>LLC</t>
        </is>
      </c>
      <c r="C2064" t="n">
        <v>292</v>
      </c>
      <c r="D2064">
        <f>_xlfn.XLOOKUP(C2064,BH:BH,BI:BI)</f>
        <v/>
      </c>
      <c r="E2064" t="n">
        <v>27589</v>
      </c>
      <c r="F2064" t="inlineStr">
        <is>
          <t>Hospedaje en Casa Monti</t>
        </is>
      </c>
      <c r="G2064" s="234" t="n">
        <v>45782</v>
      </c>
      <c r="H2064" s="234" t="n">
        <v>45787</v>
      </c>
      <c r="I2064" t="inlineStr">
        <is>
          <t>HTL</t>
        </is>
      </c>
      <c r="J2064">
        <f>_xlfn.XLOOKUP(I2064,AS:AS,AU:AU)</f>
        <v/>
      </c>
      <c r="K2064" t="inlineStr">
        <is>
          <t>EUR</t>
        </is>
      </c>
      <c r="L2064" s="238" t="n">
        <v>4613.6</v>
      </c>
      <c r="M2064">
        <f>L2064*_xlfn.XLOOKUP(K2064,AM:AM,AN:AN)</f>
        <v/>
      </c>
      <c r="N2064">
        <f>L2064*_xlfn.XLOOKUP(K2064,AM:AM,AO:AO)</f>
        <v/>
      </c>
      <c r="O2064" s="238" t="n">
        <v>0</v>
      </c>
      <c r="P2064">
        <f>O2064*_xlfn.XLOOKUP(K2064,AM:AM,AN:AN)</f>
        <v/>
      </c>
      <c r="Q2064">
        <f>O2064*_xlfn.XLOOKUP(K2064,AM:AM,AO:AO)</f>
        <v/>
      </c>
      <c r="R2064">
        <f>_xlfn.XLOOKUP(E2064,AF:AF,AG:AG)</f>
        <v/>
      </c>
      <c r="S2064">
        <f>_xlfn.XLOOKUP(E2064,AF:AF,AI:AI)</f>
        <v/>
      </c>
      <c r="T2064">
        <f>WEEKNUM(G2064)</f>
        <v/>
      </c>
      <c r="U2064">
        <f>YEAR(G2064)</f>
        <v/>
      </c>
      <c r="V2064" s="117">
        <f>IFERROR(Q2064/N2064,"0")</f>
        <v/>
      </c>
    </row>
    <row r="2065">
      <c r="A2065">
        <f>_xlfn.XLOOKUP(D2065,BN:BN,BO:BO)</f>
        <v/>
      </c>
      <c r="B2065" t="inlineStr">
        <is>
          <t>LLC</t>
        </is>
      </c>
      <c r="C2065" t="n">
        <v>292</v>
      </c>
      <c r="D2065">
        <f>_xlfn.XLOOKUP(C2065,BH:BH,BI:BI)</f>
        <v/>
      </c>
      <c r="E2065" t="n">
        <v>24237</v>
      </c>
      <c r="F2065" t="inlineStr">
        <is>
          <t>Hospedaje en Roma</t>
        </is>
      </c>
      <c r="G2065" s="234" t="n">
        <v>45769</v>
      </c>
      <c r="H2065" s="234" t="n">
        <v>45774</v>
      </c>
      <c r="I2065" t="inlineStr">
        <is>
          <t>HTL</t>
        </is>
      </c>
      <c r="J2065">
        <f>_xlfn.XLOOKUP(I2065,AS:AS,AU:AU)</f>
        <v/>
      </c>
      <c r="K2065" t="inlineStr">
        <is>
          <t>EUR</t>
        </is>
      </c>
      <c r="L2065" s="238" t="n">
        <v>7500</v>
      </c>
      <c r="M2065">
        <f>L2065*_xlfn.XLOOKUP(K2065,AM:AM,AN:AN)</f>
        <v/>
      </c>
      <c r="N2065">
        <f>L2065*_xlfn.XLOOKUP(K2065,AM:AM,AO:AO)</f>
        <v/>
      </c>
      <c r="O2065" s="238" t="n">
        <v>702.64</v>
      </c>
      <c r="P2065">
        <f>O2065*_xlfn.XLOOKUP(K2065,AM:AM,AN:AN)</f>
        <v/>
      </c>
      <c r="Q2065">
        <f>O2065*_xlfn.XLOOKUP(K2065,AM:AM,AO:AO)</f>
        <v/>
      </c>
      <c r="R2065">
        <f>_xlfn.XLOOKUP(E2065,AF:AF,AG:AG)</f>
        <v/>
      </c>
      <c r="S2065">
        <f>_xlfn.XLOOKUP(E2065,AF:AF,AI:AI)</f>
        <v/>
      </c>
      <c r="T2065">
        <f>WEEKNUM(G2065)</f>
        <v/>
      </c>
      <c r="U2065">
        <f>YEAR(G2065)</f>
        <v/>
      </c>
      <c r="V2065" s="117">
        <f>IFERROR(Q2065/N2065,"0")</f>
        <v/>
      </c>
    </row>
    <row r="2066">
      <c r="A2066">
        <f>_xlfn.XLOOKUP(D2066,BN:BN,BO:BO)</f>
        <v/>
      </c>
      <c r="B2066" t="inlineStr">
        <is>
          <t>LLC</t>
        </is>
      </c>
      <c r="C2066" t="n">
        <v>292</v>
      </c>
      <c r="D2066">
        <f>_xlfn.XLOOKUP(C2066,BH:BH,BI:BI)</f>
        <v/>
      </c>
      <c r="E2066" t="n">
        <v>0</v>
      </c>
      <c r="F2066" t="inlineStr">
        <is>
          <t>Sobrecomisión</t>
        </is>
      </c>
      <c r="G2066" s="234" t="n">
        <v>45769</v>
      </c>
      <c r="H2066" s="234" t="n">
        <v>45787</v>
      </c>
      <c r="I2066" t="inlineStr">
        <is>
          <t>HPS</t>
        </is>
      </c>
      <c r="J2066">
        <f>_xlfn.XLOOKUP(I2066,AS:AS,AU:AU)</f>
        <v/>
      </c>
      <c r="K2066" t="inlineStr">
        <is>
          <t>EUR</t>
        </is>
      </c>
      <c r="L2066" s="238" t="n">
        <v>625.33</v>
      </c>
      <c r="M2066">
        <f>L2066*_xlfn.XLOOKUP(K2066,AM:AM,AN:AN)</f>
        <v/>
      </c>
      <c r="N2066">
        <f>L2066*_xlfn.XLOOKUP(K2066,AM:AM,AO:AO)</f>
        <v/>
      </c>
      <c r="O2066" s="238" t="n">
        <v>625.33</v>
      </c>
      <c r="P2066">
        <f>O2066*_xlfn.XLOOKUP(K2066,AM:AM,AN:AN)</f>
        <v/>
      </c>
      <c r="Q2066">
        <f>O2066*_xlfn.XLOOKUP(K2066,AM:AM,AO:AO)</f>
        <v/>
      </c>
      <c r="R2066">
        <f>_xlfn.XLOOKUP(E2066,AF:AF,AG:AG)</f>
        <v/>
      </c>
      <c r="S2066">
        <f>_xlfn.XLOOKUP(E2066,AF:AF,AI:AI)</f>
        <v/>
      </c>
      <c r="T2066">
        <f>WEEKNUM(G2066)</f>
        <v/>
      </c>
      <c r="U2066">
        <f>YEAR(G2066)</f>
        <v/>
      </c>
      <c r="V2066" s="117">
        <f>IFERROR(Q2066/N2066,"0")</f>
        <v/>
      </c>
    </row>
    <row r="2067">
      <c r="A2067">
        <f>_xlfn.XLOOKUP(D2067,BN:BN,BO:BO)</f>
        <v/>
      </c>
      <c r="B2067" t="inlineStr">
        <is>
          <t>LLC</t>
        </is>
      </c>
      <c r="C2067" t="n">
        <v>293</v>
      </c>
      <c r="D2067">
        <f>_xlfn.XLOOKUP(C2067,BH:BH,BI:BI)</f>
        <v/>
      </c>
      <c r="E2067" t="n">
        <v>24495</v>
      </c>
      <c r="F2067" t="inlineStr">
        <is>
          <t>Vuelo México-Houston-Aspen-Houston-México</t>
        </is>
      </c>
      <c r="G2067" s="234" t="n">
        <v>45852</v>
      </c>
      <c r="H2067" s="234" t="n">
        <v>45877</v>
      </c>
      <c r="I2067" t="inlineStr">
        <is>
          <t>VLO</t>
        </is>
      </c>
      <c r="J2067">
        <f>_xlfn.XLOOKUP(I2067,AS:AS,AU:AU)</f>
        <v/>
      </c>
      <c r="K2067" t="inlineStr">
        <is>
          <t>USD</t>
        </is>
      </c>
      <c r="L2067" s="238" t="n">
        <v>1365.96</v>
      </c>
      <c r="M2067">
        <f>L2067*_xlfn.XLOOKUP(K2067,AM:AM,AN:AN)</f>
        <v/>
      </c>
      <c r="N2067">
        <f>L2067*_xlfn.XLOOKUP(K2067,AM:AM,AO:AO)</f>
        <v/>
      </c>
      <c r="O2067" s="238" t="n">
        <v>44.56</v>
      </c>
      <c r="P2067">
        <f>O2067*_xlfn.XLOOKUP(K2067,AM:AM,AN:AN)</f>
        <v/>
      </c>
      <c r="Q2067">
        <f>O2067*_xlfn.XLOOKUP(K2067,AM:AM,AO:AO)</f>
        <v/>
      </c>
      <c r="R2067">
        <f>_xlfn.XLOOKUP(E2067,AF:AF,AG:AG)</f>
        <v/>
      </c>
      <c r="S2067">
        <f>_xlfn.XLOOKUP(E2067,AF:AF,AI:AI)</f>
        <v/>
      </c>
      <c r="T2067">
        <f>WEEKNUM(G2067)</f>
        <v/>
      </c>
      <c r="U2067">
        <f>YEAR(G2067)</f>
        <v/>
      </c>
      <c r="V2067" s="117">
        <f>IFERROR(Q2067/N2067,"0")</f>
        <v/>
      </c>
    </row>
    <row r="2068">
      <c r="A2068">
        <f>_xlfn.XLOOKUP(D2068,BN:BN,BO:BO)</f>
        <v/>
      </c>
      <c r="B2068" t="inlineStr">
        <is>
          <t>LLC</t>
        </is>
      </c>
      <c r="C2068" t="n">
        <v>294</v>
      </c>
      <c r="D2068">
        <f>_xlfn.XLOOKUP(C2068,BH:BH,BI:BI)</f>
        <v/>
      </c>
      <c r="E2068" t="n">
        <v>27591</v>
      </c>
      <c r="F2068" t="inlineStr">
        <is>
          <t>Tour de Casa de la Virgen Maria, Efeso y Basilica de San Juan.</t>
        </is>
      </c>
      <c r="G2068" s="234" t="n">
        <v>45826</v>
      </c>
      <c r="H2068" s="234" t="n">
        <v>45826</v>
      </c>
      <c r="I2068" t="inlineStr">
        <is>
          <t>ATR</t>
        </is>
      </c>
      <c r="J2068">
        <f>_xlfn.XLOOKUP(I2068,AS:AS,AU:AU)</f>
        <v/>
      </c>
      <c r="K2068" t="inlineStr">
        <is>
          <t>EUR</t>
        </is>
      </c>
      <c r="L2068" s="238" t="n">
        <v>1345.52</v>
      </c>
      <c r="M2068">
        <f>L2068*_xlfn.XLOOKUP(K2068,AM:AM,AN:AN)</f>
        <v/>
      </c>
      <c r="N2068">
        <f>L2068*_xlfn.XLOOKUP(K2068,AM:AM,AO:AO)</f>
        <v/>
      </c>
      <c r="O2068" s="238" t="n">
        <v>265.52</v>
      </c>
      <c r="P2068">
        <f>O2068*_xlfn.XLOOKUP(K2068,AM:AM,AN:AN)</f>
        <v/>
      </c>
      <c r="Q2068">
        <f>O2068*_xlfn.XLOOKUP(K2068,AM:AM,AO:AO)</f>
        <v/>
      </c>
      <c r="R2068">
        <f>_xlfn.XLOOKUP(E2068,AF:AF,AG:AG)</f>
        <v/>
      </c>
      <c r="S2068">
        <f>_xlfn.XLOOKUP(E2068,AF:AF,AI:AI)</f>
        <v/>
      </c>
      <c r="T2068">
        <f>WEEKNUM(G2068)</f>
        <v/>
      </c>
      <c r="U2068">
        <f>YEAR(G2068)</f>
        <v/>
      </c>
      <c r="V2068" s="117">
        <f>IFERROR(Q2068/N2068,"0")</f>
        <v/>
      </c>
    </row>
    <row r="2069">
      <c r="A2069">
        <f>_xlfn.XLOOKUP(D2069,BN:BN,BO:BO)</f>
        <v/>
      </c>
      <c r="B2069" t="inlineStr">
        <is>
          <t>LLC</t>
        </is>
      </c>
      <c r="C2069" t="n">
        <v>295</v>
      </c>
      <c r="D2069">
        <f>_xlfn.XLOOKUP(C2069,BH:BH,BI:BI)</f>
        <v/>
      </c>
      <c r="E2069" t="n">
        <v>25372</v>
      </c>
      <c r="F2069" t="inlineStr">
        <is>
          <t xml:space="preserve">Hoteles en Londres, Liverpool y Escocia </t>
        </is>
      </c>
      <c r="G2069" s="234" t="n">
        <v>45854</v>
      </c>
      <c r="H2069" s="234" t="n">
        <v>45870</v>
      </c>
      <c r="I2069" t="inlineStr">
        <is>
          <t>HTL</t>
        </is>
      </c>
      <c r="J2069">
        <f>_xlfn.XLOOKUP(I2069,AS:AS,AU:AU)</f>
        <v/>
      </c>
      <c r="K2069" t="inlineStr">
        <is>
          <t>USD</t>
        </is>
      </c>
      <c r="L2069" s="238" t="n">
        <v>67521.03</v>
      </c>
      <c r="M2069">
        <f>L2069*_xlfn.XLOOKUP(K2069,AM:AM,AN:AN)</f>
        <v/>
      </c>
      <c r="N2069">
        <f>L2069*_xlfn.XLOOKUP(K2069,AM:AM,AO:AO)</f>
        <v/>
      </c>
      <c r="O2069" s="238" t="n">
        <v>6752.1</v>
      </c>
      <c r="P2069">
        <f>O2069*_xlfn.XLOOKUP(K2069,AM:AM,AN:AN)</f>
        <v/>
      </c>
      <c r="Q2069">
        <f>O2069*_xlfn.XLOOKUP(K2069,AM:AM,AO:AO)</f>
        <v/>
      </c>
      <c r="R2069">
        <f>_xlfn.XLOOKUP(E2069,AF:AF,AG:AG)</f>
        <v/>
      </c>
      <c r="S2069">
        <f>_xlfn.XLOOKUP(E2069,AF:AF,AI:AI)</f>
        <v/>
      </c>
      <c r="T2069">
        <f>WEEKNUM(G2069)</f>
        <v/>
      </c>
      <c r="U2069">
        <f>YEAR(G2069)</f>
        <v/>
      </c>
      <c r="V2069" s="117">
        <f>IFERROR(Q2069/N2069,"0")</f>
        <v/>
      </c>
    </row>
    <row r="2070">
      <c r="A2070">
        <f>_xlfn.XLOOKUP(D2070,BN:BN,BO:BO)</f>
        <v/>
      </c>
      <c r="B2070" t="inlineStr">
        <is>
          <t>LLC</t>
        </is>
      </c>
      <c r="C2070" t="n">
        <v>295</v>
      </c>
      <c r="D2070">
        <f>_xlfn.XLOOKUP(C2070,BH:BH,BI:BI)</f>
        <v/>
      </c>
      <c r="E2070" t="n">
        <v>25372</v>
      </c>
      <c r="F2070" t="inlineStr">
        <is>
          <t xml:space="preserve">Entradas, guia, transporte, tours. </t>
        </is>
      </c>
      <c r="G2070" s="234" t="n">
        <v>45854</v>
      </c>
      <c r="H2070" s="234" t="n">
        <v>45870</v>
      </c>
      <c r="I2070" t="inlineStr">
        <is>
          <t>PKT</t>
        </is>
      </c>
      <c r="J2070">
        <f>_xlfn.XLOOKUP(I2070,AS:AS,AU:AU)</f>
        <v/>
      </c>
      <c r="K2070" t="inlineStr">
        <is>
          <t>USD</t>
        </is>
      </c>
      <c r="L2070" s="238" t="n">
        <v>64298.49</v>
      </c>
      <c r="M2070">
        <f>L2070*_xlfn.XLOOKUP(K2070,AM:AM,AN:AN)</f>
        <v/>
      </c>
      <c r="N2070">
        <f>L2070*_xlfn.XLOOKUP(K2070,AM:AM,AO:AO)</f>
        <v/>
      </c>
      <c r="O2070" s="238" t="n">
        <v>7715.82</v>
      </c>
      <c r="P2070">
        <f>O2070*_xlfn.XLOOKUP(K2070,AM:AM,AN:AN)</f>
        <v/>
      </c>
      <c r="Q2070">
        <f>O2070*_xlfn.XLOOKUP(K2070,AM:AM,AO:AO)</f>
        <v/>
      </c>
      <c r="R2070">
        <f>_xlfn.XLOOKUP(E2070,AF:AF,AG:AG)</f>
        <v/>
      </c>
      <c r="S2070">
        <f>_xlfn.XLOOKUP(E2070,AF:AF,AI:AI)</f>
        <v/>
      </c>
      <c r="T2070">
        <f>WEEKNUM(G2070)</f>
        <v/>
      </c>
      <c r="U2070">
        <f>YEAR(G2070)</f>
        <v/>
      </c>
      <c r="V2070" s="117">
        <f>IFERROR(Q2070/N2070,"0")</f>
        <v/>
      </c>
    </row>
    <row r="2071">
      <c r="A2071">
        <f>_xlfn.XLOOKUP(D2071,BN:BN,BO:BO)</f>
        <v/>
      </c>
      <c r="B2071" t="inlineStr">
        <is>
          <t>LLC</t>
        </is>
      </c>
      <c r="C2071" t="n">
        <v>295</v>
      </c>
      <c r="D2071">
        <f>_xlfn.XLOOKUP(C2071,BH:BH,BI:BI)</f>
        <v/>
      </c>
      <c r="E2071" t="n">
        <v>25372</v>
      </c>
      <c r="F2071" t="inlineStr">
        <is>
          <t>Helicoptero sobre Lago Ness</t>
        </is>
      </c>
      <c r="G2071" s="234" t="n">
        <v>45867</v>
      </c>
      <c r="H2071" s="234" t="n">
        <v>45898</v>
      </c>
      <c r="I2071" t="inlineStr">
        <is>
          <t>ATR</t>
        </is>
      </c>
      <c r="J2071">
        <f>_xlfn.XLOOKUP(I2071,AS:AS,AU:AU)</f>
        <v/>
      </c>
      <c r="K2071" t="inlineStr">
        <is>
          <t>USD</t>
        </is>
      </c>
      <c r="L2071" s="238" t="n">
        <v>15876.38</v>
      </c>
      <c r="M2071">
        <f>L2071*_xlfn.XLOOKUP(K2071,AM:AM,AN:AN)</f>
        <v/>
      </c>
      <c r="N2071">
        <f>L2071*_xlfn.XLOOKUP(K2071,AM:AM,AO:AO)</f>
        <v/>
      </c>
      <c r="O2071" s="238" t="n">
        <v>1905.17</v>
      </c>
      <c r="P2071">
        <f>O2071*_xlfn.XLOOKUP(K2071,AM:AM,AN:AN)</f>
        <v/>
      </c>
      <c r="Q2071">
        <f>O2071*_xlfn.XLOOKUP(K2071,AM:AM,AO:AO)</f>
        <v/>
      </c>
      <c r="R2071">
        <f>_xlfn.XLOOKUP(E2071,AF:AF,AG:AG)</f>
        <v/>
      </c>
      <c r="S2071">
        <f>_xlfn.XLOOKUP(E2071,AF:AF,AI:AI)</f>
        <v/>
      </c>
      <c r="T2071">
        <f>WEEKNUM(G2071)</f>
        <v/>
      </c>
      <c r="U2071">
        <f>YEAR(G2071)</f>
        <v/>
      </c>
      <c r="V2071" s="117">
        <f>IFERROR(Q2071/N2071,"0")</f>
        <v/>
      </c>
    </row>
    <row r="2072">
      <c r="A2072">
        <f>_xlfn.XLOOKUP(D2072,BN:BN,BO:BO)</f>
        <v/>
      </c>
      <c r="B2072" t="inlineStr">
        <is>
          <t>LLC</t>
        </is>
      </c>
      <c r="C2072" t="n">
        <v>295</v>
      </c>
      <c r="D2072">
        <f>_xlfn.XLOOKUP(C2072,BH:BH,BI:BI)</f>
        <v/>
      </c>
      <c r="E2072" t="n">
        <v>27721</v>
      </c>
      <c r="F2072" t="inlineStr">
        <is>
          <t xml:space="preserve">Compra de boleto de avion. </t>
        </is>
      </c>
      <c r="G2072" s="234" t="n">
        <v>45854</v>
      </c>
      <c r="H2072" s="234" t="n">
        <v>45868</v>
      </c>
      <c r="I2072" t="inlineStr">
        <is>
          <t>VLO</t>
        </is>
      </c>
      <c r="J2072">
        <f>_xlfn.XLOOKUP(I2072,AS:AS,AU:AU)</f>
        <v/>
      </c>
      <c r="K2072" t="inlineStr">
        <is>
          <t>USD</t>
        </is>
      </c>
      <c r="L2072" s="238" t="n">
        <v>4680</v>
      </c>
      <c r="M2072">
        <f>L2072*_xlfn.XLOOKUP(K2072,AM:AM,AN:AN)</f>
        <v/>
      </c>
      <c r="N2072">
        <f>L2072*_xlfn.XLOOKUP(K2072,AM:AM,AO:AO)</f>
        <v/>
      </c>
      <c r="O2072" s="238" t="n">
        <v>0</v>
      </c>
      <c r="P2072">
        <f>O2072*_xlfn.XLOOKUP(K2072,AM:AM,AN:AN)</f>
        <v/>
      </c>
      <c r="Q2072">
        <f>O2072*_xlfn.XLOOKUP(K2072,AM:AM,AO:AO)</f>
        <v/>
      </c>
      <c r="R2072">
        <f>_xlfn.XLOOKUP(E2072,AF:AF,AG:AG)</f>
        <v/>
      </c>
      <c r="S2072">
        <f>_xlfn.XLOOKUP(E2072,AF:AF,AI:AI)</f>
        <v/>
      </c>
      <c r="T2072">
        <f>WEEKNUM(G2072)</f>
        <v/>
      </c>
      <c r="U2072">
        <f>YEAR(G2072)</f>
        <v/>
      </c>
      <c r="V2072" s="117">
        <f>IFERROR(Q2072/N2072,"0")</f>
        <v/>
      </c>
    </row>
    <row r="2073">
      <c r="A2073">
        <f>_xlfn.XLOOKUP(D2073,BN:BN,BO:BO)</f>
        <v/>
      </c>
      <c r="B2073" t="inlineStr">
        <is>
          <t>LLC</t>
        </is>
      </c>
      <c r="C2073" t="n">
        <v>295</v>
      </c>
      <c r="D2073">
        <f>_xlfn.XLOOKUP(C2073,BH:BH,BI:BI)</f>
        <v/>
      </c>
      <c r="E2073" t="n">
        <v>27721</v>
      </c>
      <c r="F2073" t="inlineStr">
        <is>
          <t xml:space="preserve">Cambio de boleto </t>
        </is>
      </c>
      <c r="G2073" s="234" t="n">
        <v>45854</v>
      </c>
      <c r="H2073" s="234" t="n">
        <v>45873</v>
      </c>
      <c r="I2073" t="inlineStr">
        <is>
          <t>VLO</t>
        </is>
      </c>
      <c r="J2073">
        <f>_xlfn.XLOOKUP(I2073,AS:AS,AU:AU)</f>
        <v/>
      </c>
      <c r="K2073" t="inlineStr">
        <is>
          <t>USD</t>
        </is>
      </c>
      <c r="L2073" s="238" t="n">
        <v>1335.82</v>
      </c>
      <c r="M2073">
        <f>L2073*_xlfn.XLOOKUP(K2073,AM:AM,AN:AN)</f>
        <v/>
      </c>
      <c r="N2073">
        <f>L2073*_xlfn.XLOOKUP(K2073,AM:AM,AO:AO)</f>
        <v/>
      </c>
      <c r="O2073" s="238" t="n">
        <v>0</v>
      </c>
      <c r="P2073">
        <f>O2073*_xlfn.XLOOKUP(K2073,AM:AM,AN:AN)</f>
        <v/>
      </c>
      <c r="Q2073">
        <f>O2073*_xlfn.XLOOKUP(K2073,AM:AM,AO:AO)</f>
        <v/>
      </c>
      <c r="R2073">
        <f>_xlfn.XLOOKUP(E2073,AF:AF,AG:AG)</f>
        <v/>
      </c>
      <c r="S2073">
        <f>_xlfn.XLOOKUP(E2073,AF:AF,AI:AI)</f>
        <v/>
      </c>
      <c r="T2073">
        <f>WEEKNUM(G2073)</f>
        <v/>
      </c>
      <c r="U2073">
        <f>YEAR(G2073)</f>
        <v/>
      </c>
      <c r="V2073" s="117">
        <f>IFERROR(Q2073/N2073,"0")</f>
        <v/>
      </c>
    </row>
    <row r="2074">
      <c r="A2074">
        <f>_xlfn.XLOOKUP(D2074,BN:BN,BO:BO)</f>
        <v/>
      </c>
      <c r="B2074" t="inlineStr">
        <is>
          <t>LLC</t>
        </is>
      </c>
      <c r="C2074" t="n">
        <v>295</v>
      </c>
      <c r="D2074">
        <f>_xlfn.XLOOKUP(C2074,BH:BH,BI:BI)</f>
        <v/>
      </c>
      <c r="E2074" t="n">
        <v>27721</v>
      </c>
      <c r="F2074" t="inlineStr">
        <is>
          <t>Cambio de boleto</t>
        </is>
      </c>
      <c r="G2074" s="234" t="n">
        <v>45854</v>
      </c>
      <c r="H2074" s="234" t="n">
        <v>45873</v>
      </c>
      <c r="I2074" t="inlineStr">
        <is>
          <t>VLO</t>
        </is>
      </c>
      <c r="J2074">
        <f>_xlfn.XLOOKUP(I2074,AS:AS,AU:AU)</f>
        <v/>
      </c>
      <c r="K2074" t="inlineStr">
        <is>
          <t>USD</t>
        </is>
      </c>
      <c r="L2074" s="238" t="n">
        <v>331.08</v>
      </c>
      <c r="M2074">
        <f>L2074*_xlfn.XLOOKUP(K2074,AM:AM,AN:AN)</f>
        <v/>
      </c>
      <c r="N2074">
        <f>L2074*_xlfn.XLOOKUP(K2074,AM:AM,AO:AO)</f>
        <v/>
      </c>
      <c r="O2074" s="238" t="n">
        <v>0</v>
      </c>
      <c r="P2074">
        <f>O2074*_xlfn.XLOOKUP(K2074,AM:AM,AN:AN)</f>
        <v/>
      </c>
      <c r="Q2074">
        <f>O2074*_xlfn.XLOOKUP(K2074,AM:AM,AO:AO)</f>
        <v/>
      </c>
      <c r="R2074">
        <f>_xlfn.XLOOKUP(E2074,AF:AF,AG:AG)</f>
        <v/>
      </c>
      <c r="S2074">
        <f>_xlfn.XLOOKUP(E2074,AF:AF,AI:AI)</f>
        <v/>
      </c>
      <c r="T2074">
        <f>WEEKNUM(G2074)</f>
        <v/>
      </c>
      <c r="U2074">
        <f>YEAR(G2074)</f>
        <v/>
      </c>
      <c r="V2074" s="117">
        <f>IFERROR(Q2074/N2074,"0")</f>
        <v/>
      </c>
    </row>
    <row r="2075">
      <c r="A2075">
        <f>_xlfn.XLOOKUP(D2075,BN:BN,BO:BO)</f>
        <v/>
      </c>
      <c r="B2075" t="inlineStr">
        <is>
          <t>LLC</t>
        </is>
      </c>
      <c r="C2075" t="n">
        <v>295</v>
      </c>
      <c r="D2075">
        <f>_xlfn.XLOOKUP(C2075,BH:BH,BI:BI)</f>
        <v/>
      </c>
      <c r="E2075" t="n">
        <v>27721</v>
      </c>
      <c r="F2075" t="inlineStr">
        <is>
          <t>Compra de boleto</t>
        </is>
      </c>
      <c r="G2075" s="234" t="n">
        <v>45854</v>
      </c>
      <c r="H2075" s="234" t="n">
        <v>45870</v>
      </c>
      <c r="I2075" t="inlineStr">
        <is>
          <t>VLO</t>
        </is>
      </c>
      <c r="J2075">
        <f>_xlfn.XLOOKUP(I2075,AS:AS,AU:AU)</f>
        <v/>
      </c>
      <c r="K2075" t="inlineStr">
        <is>
          <t>USD</t>
        </is>
      </c>
      <c r="L2075" s="238" t="n">
        <v>5234.45</v>
      </c>
      <c r="M2075">
        <f>L2075*_xlfn.XLOOKUP(K2075,AM:AM,AN:AN)</f>
        <v/>
      </c>
      <c r="N2075">
        <f>L2075*_xlfn.XLOOKUP(K2075,AM:AM,AO:AO)</f>
        <v/>
      </c>
      <c r="O2075" s="238" t="n">
        <v>0</v>
      </c>
      <c r="P2075">
        <f>O2075*_xlfn.XLOOKUP(K2075,AM:AM,AN:AN)</f>
        <v/>
      </c>
      <c r="Q2075">
        <f>O2075*_xlfn.XLOOKUP(K2075,AM:AM,AO:AO)</f>
        <v/>
      </c>
      <c r="R2075">
        <f>_xlfn.XLOOKUP(E2075,AF:AF,AG:AG)</f>
        <v/>
      </c>
      <c r="S2075">
        <f>_xlfn.XLOOKUP(E2075,AF:AF,AI:AI)</f>
        <v/>
      </c>
      <c r="T2075">
        <f>WEEKNUM(G2075)</f>
        <v/>
      </c>
      <c r="U2075">
        <f>YEAR(G2075)</f>
        <v/>
      </c>
      <c r="V2075" s="117">
        <f>IFERROR(Q2075/N2075,"0")</f>
        <v/>
      </c>
    </row>
    <row r="2076">
      <c r="A2076">
        <f>_xlfn.XLOOKUP(D2076,BN:BN,BO:BO)</f>
        <v/>
      </c>
      <c r="B2076" t="inlineStr">
        <is>
          <t>LLC</t>
        </is>
      </c>
      <c r="C2076" t="n">
        <v>295</v>
      </c>
      <c r="D2076">
        <f>_xlfn.XLOOKUP(C2076,BH:BH,BI:BI)</f>
        <v/>
      </c>
      <c r="E2076" t="n">
        <v>27721</v>
      </c>
      <c r="F2076" t="inlineStr">
        <is>
          <t>Compra de boleto</t>
        </is>
      </c>
      <c r="G2076" s="234" t="n">
        <v>45854</v>
      </c>
      <c r="H2076" s="234" t="n">
        <v>45870</v>
      </c>
      <c r="I2076" t="inlineStr">
        <is>
          <t>VLO</t>
        </is>
      </c>
      <c r="J2076">
        <f>_xlfn.XLOOKUP(I2076,AS:AS,AU:AU)</f>
        <v/>
      </c>
      <c r="K2076" t="inlineStr">
        <is>
          <t>USD</t>
        </is>
      </c>
      <c r="L2076" s="238" t="n">
        <v>5234.45</v>
      </c>
      <c r="M2076">
        <f>L2076*_xlfn.XLOOKUP(K2076,AM:AM,AN:AN)</f>
        <v/>
      </c>
      <c r="N2076">
        <f>L2076*_xlfn.XLOOKUP(K2076,AM:AM,AO:AO)</f>
        <v/>
      </c>
      <c r="O2076" s="238" t="n">
        <v>0</v>
      </c>
      <c r="P2076">
        <f>O2076*_xlfn.XLOOKUP(K2076,AM:AM,AN:AN)</f>
        <v/>
      </c>
      <c r="Q2076">
        <f>O2076*_xlfn.XLOOKUP(K2076,AM:AM,AO:AO)</f>
        <v/>
      </c>
      <c r="R2076">
        <f>_xlfn.XLOOKUP(E2076,AF:AF,AG:AG)</f>
        <v/>
      </c>
      <c r="S2076">
        <f>_xlfn.XLOOKUP(E2076,AF:AF,AI:AI)</f>
        <v/>
      </c>
      <c r="T2076">
        <f>WEEKNUM(G2076)</f>
        <v/>
      </c>
      <c r="U2076">
        <f>YEAR(G2076)</f>
        <v/>
      </c>
      <c r="V2076" s="117">
        <f>IFERROR(Q2076/N2076,"0")</f>
        <v/>
      </c>
    </row>
    <row r="2077">
      <c r="A2077">
        <f>_xlfn.XLOOKUP(D2077,BN:BN,BO:BO)</f>
        <v/>
      </c>
      <c r="B2077" t="inlineStr">
        <is>
          <t>LLC</t>
        </is>
      </c>
      <c r="C2077" t="n">
        <v>295</v>
      </c>
      <c r="D2077">
        <f>_xlfn.XLOOKUP(C2077,BH:BH,BI:BI)</f>
        <v/>
      </c>
      <c r="E2077" t="n">
        <v>27721</v>
      </c>
      <c r="F2077" t="inlineStr">
        <is>
          <t>Compra de boleto</t>
        </is>
      </c>
      <c r="G2077" s="234" t="n">
        <v>45854</v>
      </c>
      <c r="H2077" s="234" t="n">
        <v>45870</v>
      </c>
      <c r="I2077" t="inlineStr">
        <is>
          <t>VLO</t>
        </is>
      </c>
      <c r="J2077">
        <f>_xlfn.XLOOKUP(I2077,AS:AS,AU:AU)</f>
        <v/>
      </c>
      <c r="K2077" t="inlineStr">
        <is>
          <t>USD</t>
        </is>
      </c>
      <c r="L2077" s="238" t="n">
        <v>5234.45</v>
      </c>
      <c r="M2077">
        <f>L2077*_xlfn.XLOOKUP(K2077,AM:AM,AN:AN)</f>
        <v/>
      </c>
      <c r="N2077">
        <f>L2077*_xlfn.XLOOKUP(K2077,AM:AM,AO:AO)</f>
        <v/>
      </c>
      <c r="O2077" s="238" t="n">
        <v>0</v>
      </c>
      <c r="P2077">
        <f>O2077*_xlfn.XLOOKUP(K2077,AM:AM,AN:AN)</f>
        <v/>
      </c>
      <c r="Q2077">
        <f>O2077*_xlfn.XLOOKUP(K2077,AM:AM,AO:AO)</f>
        <v/>
      </c>
      <c r="R2077">
        <f>_xlfn.XLOOKUP(E2077,AF:AF,AG:AG)</f>
        <v/>
      </c>
      <c r="S2077">
        <f>_xlfn.XLOOKUP(E2077,AF:AF,AI:AI)</f>
        <v/>
      </c>
      <c r="T2077">
        <f>WEEKNUM(G2077)</f>
        <v/>
      </c>
      <c r="U2077">
        <f>YEAR(G2077)</f>
        <v/>
      </c>
      <c r="V2077" s="117">
        <f>IFERROR(Q2077/N2077,"0")</f>
        <v/>
      </c>
    </row>
    <row r="2078">
      <c r="A2078">
        <f>_xlfn.XLOOKUP(D2078,BN:BN,BO:BO)</f>
        <v/>
      </c>
      <c r="B2078" t="inlineStr">
        <is>
          <t>LLC</t>
        </is>
      </c>
      <c r="C2078" t="n">
        <v>295</v>
      </c>
      <c r="D2078">
        <f>_xlfn.XLOOKUP(C2078,BH:BH,BI:BI)</f>
        <v/>
      </c>
      <c r="E2078" t="n">
        <v>27721</v>
      </c>
      <c r="F2078" t="inlineStr">
        <is>
          <t>Compra de boleto</t>
        </is>
      </c>
      <c r="G2078" s="234" t="n">
        <v>45854</v>
      </c>
      <c r="H2078" s="234" t="n">
        <v>45870</v>
      </c>
      <c r="I2078" t="inlineStr">
        <is>
          <t>VLO</t>
        </is>
      </c>
      <c r="J2078">
        <f>_xlfn.XLOOKUP(I2078,AS:AS,AU:AU)</f>
        <v/>
      </c>
      <c r="K2078" t="inlineStr">
        <is>
          <t>USD</t>
        </is>
      </c>
      <c r="L2078" s="238" t="n">
        <v>5234.45</v>
      </c>
      <c r="M2078">
        <f>L2078*_xlfn.XLOOKUP(K2078,AM:AM,AN:AN)</f>
        <v/>
      </c>
      <c r="N2078">
        <f>L2078*_xlfn.XLOOKUP(K2078,AM:AM,AO:AO)</f>
        <v/>
      </c>
      <c r="O2078" s="238" t="n">
        <v>0</v>
      </c>
      <c r="P2078">
        <f>O2078*_xlfn.XLOOKUP(K2078,AM:AM,AN:AN)</f>
        <v/>
      </c>
      <c r="Q2078">
        <f>O2078*_xlfn.XLOOKUP(K2078,AM:AM,AO:AO)</f>
        <v/>
      </c>
      <c r="R2078">
        <f>_xlfn.XLOOKUP(E2078,AF:AF,AG:AG)</f>
        <v/>
      </c>
      <c r="S2078">
        <f>_xlfn.XLOOKUP(E2078,AF:AF,AI:AI)</f>
        <v/>
      </c>
      <c r="T2078">
        <f>WEEKNUM(G2078)</f>
        <v/>
      </c>
      <c r="U2078">
        <f>YEAR(G2078)</f>
        <v/>
      </c>
      <c r="V2078" s="117">
        <f>IFERROR(Q2078/N2078,"0")</f>
        <v/>
      </c>
    </row>
    <row r="2079">
      <c r="A2079">
        <f>_xlfn.XLOOKUP(D2079,BN:BN,BO:BO)</f>
        <v/>
      </c>
      <c r="B2079" t="inlineStr">
        <is>
          <t>LLC</t>
        </is>
      </c>
      <c r="C2079" t="n">
        <v>295</v>
      </c>
      <c r="D2079">
        <f>_xlfn.XLOOKUP(C2079,BH:BH,BI:BI)</f>
        <v/>
      </c>
      <c r="E2079" t="n">
        <v>25372</v>
      </c>
      <c r="F2079" t="inlineStr">
        <is>
          <t>Traslados y tours extras del viaje</t>
        </is>
      </c>
      <c r="G2079" s="234" t="n">
        <v>45854</v>
      </c>
      <c r="H2079" s="234" t="n">
        <v>45870</v>
      </c>
      <c r="I2079" t="inlineStr">
        <is>
          <t>ATR</t>
        </is>
      </c>
      <c r="J2079">
        <f>_xlfn.XLOOKUP(I2079,AS:AS,AU:AU)</f>
        <v/>
      </c>
      <c r="K2079" t="inlineStr">
        <is>
          <t>USD</t>
        </is>
      </c>
      <c r="L2079" s="238" t="n">
        <v>6000</v>
      </c>
      <c r="M2079">
        <f>L2079*_xlfn.XLOOKUP(K2079,AM:AM,AN:AN)</f>
        <v/>
      </c>
      <c r="N2079">
        <f>L2079*_xlfn.XLOOKUP(K2079,AM:AM,AO:AO)</f>
        <v/>
      </c>
      <c r="O2079" s="238" t="n">
        <v>1099.82</v>
      </c>
      <c r="P2079">
        <f>O2079*_xlfn.XLOOKUP(K2079,AM:AM,AN:AN)</f>
        <v/>
      </c>
      <c r="Q2079">
        <f>O2079*_xlfn.XLOOKUP(K2079,AM:AM,AO:AO)</f>
        <v/>
      </c>
      <c r="R2079">
        <f>_xlfn.XLOOKUP(E2079,AF:AF,AG:AG)</f>
        <v/>
      </c>
      <c r="S2079">
        <f>_xlfn.XLOOKUP(E2079,AF:AF,AI:AI)</f>
        <v/>
      </c>
      <c r="T2079">
        <f>WEEKNUM(G2079)</f>
        <v/>
      </c>
      <c r="U2079">
        <f>YEAR(G2079)</f>
        <v/>
      </c>
      <c r="V2079" s="117">
        <f>IFERROR(Q2079/N2079,"0")</f>
        <v/>
      </c>
    </row>
    <row r="2080">
      <c r="A2080">
        <f>_xlfn.XLOOKUP(D2080,BN:BN,BO:BO)</f>
        <v/>
      </c>
      <c r="B2080" t="inlineStr">
        <is>
          <t>LLC</t>
        </is>
      </c>
      <c r="C2080" t="n">
        <v>296</v>
      </c>
      <c r="D2080">
        <f>_xlfn.XLOOKUP(C2080,BH:BH,BI:BI)</f>
        <v/>
      </c>
      <c r="E2080" t="n">
        <v>25240</v>
      </c>
      <c r="F2080" t="inlineStr">
        <is>
          <t>Vuelo Javier Bravo Soler</t>
        </is>
      </c>
      <c r="G2080" s="234" t="n">
        <v>45958</v>
      </c>
      <c r="H2080" s="234" t="n">
        <v>45975</v>
      </c>
      <c r="I2080" t="inlineStr">
        <is>
          <t>VLO</t>
        </is>
      </c>
      <c r="J2080">
        <f>_xlfn.XLOOKUP(I2080,AS:AS,AU:AU)</f>
        <v/>
      </c>
      <c r="K2080" t="inlineStr">
        <is>
          <t>USD</t>
        </is>
      </c>
      <c r="L2080" s="238" t="n">
        <v>4272.01</v>
      </c>
      <c r="M2080">
        <f>L2080*_xlfn.XLOOKUP(K2080,AM:AM,AN:AN)</f>
        <v/>
      </c>
      <c r="N2080">
        <f>L2080*_xlfn.XLOOKUP(K2080,AM:AM,AO:AO)</f>
        <v/>
      </c>
      <c r="O2080" s="238" t="n">
        <v>731.9</v>
      </c>
      <c r="P2080">
        <f>O2080*_xlfn.XLOOKUP(K2080,AM:AM,AN:AN)</f>
        <v/>
      </c>
      <c r="Q2080">
        <f>O2080*_xlfn.XLOOKUP(K2080,AM:AM,AO:AO)</f>
        <v/>
      </c>
      <c r="R2080">
        <f>_xlfn.XLOOKUP(E2080,AF:AF,AG:AG)</f>
        <v/>
      </c>
      <c r="S2080">
        <f>_xlfn.XLOOKUP(E2080,AF:AF,AI:AI)</f>
        <v/>
      </c>
      <c r="T2080">
        <f>WEEKNUM(G2080)</f>
        <v/>
      </c>
      <c r="U2080">
        <f>YEAR(G2080)</f>
        <v/>
      </c>
      <c r="V2080" s="117">
        <f>IFERROR(Q2080/N2080,"0")</f>
        <v/>
      </c>
    </row>
    <row r="2081">
      <c r="A2081">
        <f>_xlfn.XLOOKUP(D2081,BN:BN,BO:BO)</f>
        <v/>
      </c>
      <c r="B2081" t="inlineStr">
        <is>
          <t>LLC</t>
        </is>
      </c>
      <c r="C2081" t="n">
        <v>296</v>
      </c>
      <c r="D2081">
        <f>_xlfn.XLOOKUP(C2081,BH:BH,BI:BI)</f>
        <v/>
      </c>
      <c r="E2081" t="n">
        <v>0</v>
      </c>
      <c r="F2081" t="inlineStr">
        <is>
          <t>Emision Javier Bravo Soler y Daniela Arenas  Novelo.Favor de descontar los $70 dolares del fee de las comisiones.</t>
        </is>
      </c>
      <c r="G2081" s="234" t="n">
        <v>45958</v>
      </c>
      <c r="H2081" s="234" t="n">
        <v>45975</v>
      </c>
      <c r="I2081" t="inlineStr">
        <is>
          <t>HPS</t>
        </is>
      </c>
      <c r="J2081">
        <f>_xlfn.XLOOKUP(I2081,AS:AS,AU:AU)</f>
        <v/>
      </c>
      <c r="K2081" t="inlineStr">
        <is>
          <t>USD</t>
        </is>
      </c>
      <c r="L2081" s="238" t="n">
        <v>70</v>
      </c>
      <c r="M2081">
        <f>L2081*_xlfn.XLOOKUP(K2081,AM:AM,AN:AN)</f>
        <v/>
      </c>
      <c r="N2081">
        <f>L2081*_xlfn.XLOOKUP(K2081,AM:AM,AO:AO)</f>
        <v/>
      </c>
      <c r="O2081" s="238" t="n">
        <v>70</v>
      </c>
      <c r="P2081">
        <f>O2081*_xlfn.XLOOKUP(K2081,AM:AM,AN:AN)</f>
        <v/>
      </c>
      <c r="Q2081">
        <f>O2081*_xlfn.XLOOKUP(K2081,AM:AM,AO:AO)</f>
        <v/>
      </c>
      <c r="R2081">
        <f>_xlfn.XLOOKUP(E2081,AF:AF,AG:AG)</f>
        <v/>
      </c>
      <c r="S2081">
        <f>_xlfn.XLOOKUP(E2081,AF:AF,AI:AI)</f>
        <v/>
      </c>
      <c r="T2081">
        <f>WEEKNUM(G2081)</f>
        <v/>
      </c>
      <c r="U2081">
        <f>YEAR(G2081)</f>
        <v/>
      </c>
      <c r="V2081" s="117">
        <f>IFERROR(Q2081/N2081,"0")</f>
        <v/>
      </c>
    </row>
    <row r="2082">
      <c r="A2082">
        <f>_xlfn.XLOOKUP(D2082,BN:BN,BO:BO)</f>
        <v/>
      </c>
      <c r="B2082" t="inlineStr">
        <is>
          <t>LLC</t>
        </is>
      </c>
      <c r="C2082" t="n">
        <v>296</v>
      </c>
      <c r="D2082">
        <f>_xlfn.XLOOKUP(C2082,BH:BH,BI:BI)</f>
        <v/>
      </c>
      <c r="E2082" t="n">
        <v>25240</v>
      </c>
      <c r="F2082" t="inlineStr">
        <is>
          <t>Vuelo Daniela Arenas Novelo</t>
        </is>
      </c>
      <c r="G2082" s="234" t="n">
        <v>45958</v>
      </c>
      <c r="H2082" s="234" t="n">
        <v>45975</v>
      </c>
      <c r="I2082" t="inlineStr">
        <is>
          <t>VLO</t>
        </is>
      </c>
      <c r="J2082">
        <f>_xlfn.XLOOKUP(I2082,AS:AS,AU:AU)</f>
        <v/>
      </c>
      <c r="K2082" t="inlineStr">
        <is>
          <t>USD</t>
        </is>
      </c>
      <c r="L2082" s="238" t="n">
        <v>4272.01</v>
      </c>
      <c r="M2082">
        <f>L2082*_xlfn.XLOOKUP(K2082,AM:AM,AN:AN)</f>
        <v/>
      </c>
      <c r="N2082">
        <f>L2082*_xlfn.XLOOKUP(K2082,AM:AM,AO:AO)</f>
        <v/>
      </c>
      <c r="O2082" s="238" t="n">
        <v>731.9</v>
      </c>
      <c r="P2082">
        <f>O2082*_xlfn.XLOOKUP(K2082,AM:AM,AN:AN)</f>
        <v/>
      </c>
      <c r="Q2082">
        <f>O2082*_xlfn.XLOOKUP(K2082,AM:AM,AO:AO)</f>
        <v/>
      </c>
      <c r="R2082">
        <f>_xlfn.XLOOKUP(E2082,AF:AF,AG:AG)</f>
        <v/>
      </c>
      <c r="S2082">
        <f>_xlfn.XLOOKUP(E2082,AF:AF,AI:AI)</f>
        <v/>
      </c>
      <c r="T2082">
        <f>WEEKNUM(G2082)</f>
        <v/>
      </c>
      <c r="U2082">
        <f>YEAR(G2082)</f>
        <v/>
      </c>
      <c r="V2082" s="117">
        <f>IFERROR(Q2082/N2082,"0")</f>
        <v/>
      </c>
    </row>
    <row r="2083">
      <c r="A2083">
        <f>_xlfn.XLOOKUP(D2083,BN:BN,BO:BO)</f>
        <v/>
      </c>
      <c r="B2083" t="inlineStr">
        <is>
          <t>LLC</t>
        </is>
      </c>
      <c r="C2083" t="n">
        <v>297</v>
      </c>
      <c r="D2083">
        <f>_xlfn.XLOOKUP(C2083,BH:BH,BI:BI)</f>
        <v/>
      </c>
      <c r="E2083" t="n">
        <v>23966</v>
      </c>
      <c r="F2083" t="inlineStr">
        <is>
          <t>VUELO LHR - OSL</t>
        </is>
      </c>
      <c r="G2083" s="234" t="n">
        <v>45779</v>
      </c>
      <c r="H2083" s="234" t="n">
        <v>45782</v>
      </c>
      <c r="I2083" t="inlineStr">
        <is>
          <t>VLO</t>
        </is>
      </c>
      <c r="J2083">
        <f>_xlfn.XLOOKUP(I2083,AS:AS,AU:AU)</f>
        <v/>
      </c>
      <c r="K2083" t="inlineStr">
        <is>
          <t>USD</t>
        </is>
      </c>
      <c r="L2083" s="238" t="n">
        <v>2266</v>
      </c>
      <c r="M2083">
        <f>L2083*_xlfn.XLOOKUP(K2083,AM:AM,AN:AN)</f>
        <v/>
      </c>
      <c r="N2083">
        <f>L2083*_xlfn.XLOOKUP(K2083,AM:AM,AO:AO)</f>
        <v/>
      </c>
      <c r="O2083" s="238" t="n">
        <v>0</v>
      </c>
      <c r="P2083">
        <f>O2083*_xlfn.XLOOKUP(K2083,AM:AM,AN:AN)</f>
        <v/>
      </c>
      <c r="Q2083">
        <f>O2083*_xlfn.XLOOKUP(K2083,AM:AM,AO:AO)</f>
        <v/>
      </c>
      <c r="R2083">
        <f>_xlfn.XLOOKUP(E2083,AF:AF,AG:AG)</f>
        <v/>
      </c>
      <c r="S2083">
        <f>_xlfn.XLOOKUP(E2083,AF:AF,AI:AI)</f>
        <v/>
      </c>
      <c r="T2083">
        <f>WEEKNUM(G2083)</f>
        <v/>
      </c>
      <c r="U2083">
        <f>YEAR(G2083)</f>
        <v/>
      </c>
      <c r="V2083" s="117">
        <f>IFERROR(Q2083/N2083,"0")</f>
        <v/>
      </c>
    </row>
    <row r="2084">
      <c r="A2084">
        <f>_xlfn.XLOOKUP(D2084,BN:BN,BO:BO)</f>
        <v/>
      </c>
      <c r="B2084" t="inlineStr">
        <is>
          <t>LLC</t>
        </is>
      </c>
      <c r="C2084" t="n">
        <v>297</v>
      </c>
      <c r="D2084">
        <f>_xlfn.XLOOKUP(C2084,BH:BH,BI:BI)</f>
        <v/>
      </c>
      <c r="E2084" t="n">
        <v>0</v>
      </c>
      <c r="F2084" t="inlineStr">
        <is>
          <t>FEE DE EMISION</t>
        </is>
      </c>
      <c r="G2084" s="234" t="n">
        <v>45779</v>
      </c>
      <c r="H2084" s="234" t="n">
        <v>45782</v>
      </c>
      <c r="I2084" t="inlineStr">
        <is>
          <t>HPS</t>
        </is>
      </c>
      <c r="J2084">
        <f>_xlfn.XLOOKUP(I2084,AS:AS,AU:AU)</f>
        <v/>
      </c>
      <c r="K2084" t="inlineStr">
        <is>
          <t>USD</t>
        </is>
      </c>
      <c r="L2084" s="238" t="n">
        <v>70</v>
      </c>
      <c r="M2084">
        <f>L2084*_xlfn.XLOOKUP(K2084,AM:AM,AN:AN)</f>
        <v/>
      </c>
      <c r="N2084">
        <f>L2084*_xlfn.XLOOKUP(K2084,AM:AM,AO:AO)</f>
        <v/>
      </c>
      <c r="O2084" s="238" t="n">
        <v>70</v>
      </c>
      <c r="P2084">
        <f>O2084*_xlfn.XLOOKUP(K2084,AM:AM,AN:AN)</f>
        <v/>
      </c>
      <c r="Q2084">
        <f>O2084*_xlfn.XLOOKUP(K2084,AM:AM,AO:AO)</f>
        <v/>
      </c>
      <c r="R2084">
        <f>_xlfn.XLOOKUP(E2084,AF:AF,AG:AG)</f>
        <v/>
      </c>
      <c r="S2084">
        <f>_xlfn.XLOOKUP(E2084,AF:AF,AI:AI)</f>
        <v/>
      </c>
      <c r="T2084">
        <f>WEEKNUM(G2084)</f>
        <v/>
      </c>
      <c r="U2084">
        <f>YEAR(G2084)</f>
        <v/>
      </c>
      <c r="V2084" s="117">
        <f>IFERROR(Q2084/N2084,"0")</f>
        <v/>
      </c>
    </row>
    <row r="2085">
      <c r="A2085">
        <f>_xlfn.XLOOKUP(D2085,BN:BN,BO:BO)</f>
        <v/>
      </c>
      <c r="B2085" t="inlineStr">
        <is>
          <t>LLC</t>
        </is>
      </c>
      <c r="C2085" t="n">
        <v>297</v>
      </c>
      <c r="D2085">
        <f>_xlfn.XLOOKUP(C2085,BH:BH,BI:BI)</f>
        <v/>
      </c>
      <c r="E2085" t="n">
        <v>27613</v>
      </c>
      <c r="F2085" t="inlineStr">
        <is>
          <t>HOTEL OSLO</t>
        </is>
      </c>
      <c r="G2085" s="234" t="n">
        <v>45779</v>
      </c>
      <c r="H2085" s="234" t="n">
        <v>45782</v>
      </c>
      <c r="I2085" t="inlineStr">
        <is>
          <t>HTL</t>
        </is>
      </c>
      <c r="J2085">
        <f>_xlfn.XLOOKUP(I2085,AS:AS,AU:AU)</f>
        <v/>
      </c>
      <c r="K2085" t="inlineStr">
        <is>
          <t>USD</t>
        </is>
      </c>
      <c r="L2085" s="238" t="n">
        <v>1631.34</v>
      </c>
      <c r="M2085">
        <f>L2085*_xlfn.XLOOKUP(K2085,AM:AM,AN:AN)</f>
        <v/>
      </c>
      <c r="N2085">
        <f>L2085*_xlfn.XLOOKUP(K2085,AM:AM,AO:AO)</f>
        <v/>
      </c>
      <c r="O2085" s="238" t="n">
        <v>122.45</v>
      </c>
      <c r="P2085">
        <f>O2085*_xlfn.XLOOKUP(K2085,AM:AM,AN:AN)</f>
        <v/>
      </c>
      <c r="Q2085">
        <f>O2085*_xlfn.XLOOKUP(K2085,AM:AM,AO:AO)</f>
        <v/>
      </c>
      <c r="R2085">
        <f>_xlfn.XLOOKUP(E2085,AF:AF,AG:AG)</f>
        <v/>
      </c>
      <c r="S2085">
        <f>_xlfn.XLOOKUP(E2085,AF:AF,AI:AI)</f>
        <v/>
      </c>
      <c r="T2085">
        <f>WEEKNUM(G2085)</f>
        <v/>
      </c>
      <c r="U2085">
        <f>YEAR(G2085)</f>
        <v/>
      </c>
      <c r="V2085" s="117">
        <f>IFERROR(Q2085/N2085,"0")</f>
        <v/>
      </c>
    </row>
    <row r="2086">
      <c r="A2086">
        <f>_xlfn.XLOOKUP(D2086,BN:BN,BO:BO)</f>
        <v/>
      </c>
      <c r="B2086" t="inlineStr">
        <is>
          <t>LLC</t>
        </is>
      </c>
      <c r="C2086" t="n">
        <v>298</v>
      </c>
      <c r="D2086">
        <f>_xlfn.XLOOKUP(C2086,BH:BH,BI:BI)</f>
        <v/>
      </c>
      <c r="E2086" t="n">
        <v>27633</v>
      </c>
      <c r="F2086" t="inlineStr">
        <is>
          <t>Hospedaje</t>
        </is>
      </c>
      <c r="G2086" s="234" t="n">
        <v>45791</v>
      </c>
      <c r="H2086" s="234" t="n">
        <v>45795</v>
      </c>
      <c r="I2086" t="inlineStr">
        <is>
          <t>HTL</t>
        </is>
      </c>
      <c r="J2086">
        <f>_xlfn.XLOOKUP(I2086,AS:AS,AU:AU)</f>
        <v/>
      </c>
      <c r="K2086" t="inlineStr">
        <is>
          <t>USD</t>
        </is>
      </c>
      <c r="L2086" s="238" t="n">
        <v>8244</v>
      </c>
      <c r="M2086">
        <f>L2086*_xlfn.XLOOKUP(K2086,AM:AM,AN:AN)</f>
        <v/>
      </c>
      <c r="N2086">
        <f>L2086*_xlfn.XLOOKUP(K2086,AM:AM,AO:AO)</f>
        <v/>
      </c>
      <c r="O2086" s="238" t="n">
        <v>600</v>
      </c>
      <c r="P2086">
        <f>O2086*_xlfn.XLOOKUP(K2086,AM:AM,AN:AN)</f>
        <v/>
      </c>
      <c r="Q2086">
        <f>O2086*_xlfn.XLOOKUP(K2086,AM:AM,AO:AO)</f>
        <v/>
      </c>
      <c r="R2086">
        <f>_xlfn.XLOOKUP(E2086,AF:AF,AG:AG)</f>
        <v/>
      </c>
      <c r="S2086">
        <f>_xlfn.XLOOKUP(E2086,AF:AF,AI:AI)</f>
        <v/>
      </c>
      <c r="T2086">
        <f>WEEKNUM(G2086)</f>
        <v/>
      </c>
      <c r="U2086">
        <f>YEAR(G2086)</f>
        <v/>
      </c>
      <c r="V2086" s="117">
        <f>IFERROR(Q2086/N2086,"0")</f>
        <v/>
      </c>
    </row>
    <row r="2087">
      <c r="A2087">
        <f>_xlfn.XLOOKUP(D2087,BN:BN,BO:BO)</f>
        <v/>
      </c>
      <c r="B2087" t="inlineStr">
        <is>
          <t>LLC</t>
        </is>
      </c>
      <c r="C2087" t="n">
        <v>299</v>
      </c>
      <c r="D2087">
        <f>_xlfn.XLOOKUP(C2087,BH:BH,BI:BI)</f>
        <v/>
      </c>
      <c r="E2087" t="n">
        <v>23376</v>
      </c>
      <c r="F2087" t="inlineStr">
        <is>
          <t xml:space="preserve">Renta de Casa </t>
        </is>
      </c>
      <c r="G2087" s="234" t="n">
        <v>45841</v>
      </c>
      <c r="H2087" s="234" t="n">
        <v>45846</v>
      </c>
      <c r="I2087" t="inlineStr">
        <is>
          <t>HTL</t>
        </is>
      </c>
      <c r="J2087">
        <f>_xlfn.XLOOKUP(I2087,AS:AS,AU:AU)</f>
        <v/>
      </c>
      <c r="K2087" t="inlineStr">
        <is>
          <t>EUR</t>
        </is>
      </c>
      <c r="L2087" s="238" t="n">
        <v>8185</v>
      </c>
      <c r="M2087">
        <f>L2087*_xlfn.XLOOKUP(K2087,AM:AM,AN:AN)</f>
        <v/>
      </c>
      <c r="N2087">
        <f>L2087*_xlfn.XLOOKUP(K2087,AM:AM,AO:AO)</f>
        <v/>
      </c>
      <c r="O2087" s="238" t="n">
        <v>584.38</v>
      </c>
      <c r="P2087">
        <f>O2087*_xlfn.XLOOKUP(K2087,AM:AM,AN:AN)</f>
        <v/>
      </c>
      <c r="Q2087">
        <f>O2087*_xlfn.XLOOKUP(K2087,AM:AM,AO:AO)</f>
        <v/>
      </c>
      <c r="R2087">
        <f>_xlfn.XLOOKUP(E2087,AF:AF,AG:AG)</f>
        <v/>
      </c>
      <c r="S2087">
        <f>_xlfn.XLOOKUP(E2087,AF:AF,AI:AI)</f>
        <v/>
      </c>
      <c r="T2087">
        <f>WEEKNUM(G2087)</f>
        <v/>
      </c>
      <c r="U2087">
        <f>YEAR(G2087)</f>
        <v/>
      </c>
      <c r="V2087" s="117">
        <f>IFERROR(Q2087/N2087,"0")</f>
        <v/>
      </c>
    </row>
    <row r="2088">
      <c r="A2088">
        <f>_xlfn.XLOOKUP(D2088,BN:BN,BO:BO)</f>
        <v/>
      </c>
      <c r="B2088" t="inlineStr">
        <is>
          <t>LLC</t>
        </is>
      </c>
      <c r="C2088" t="n">
        <v>300</v>
      </c>
      <c r="D2088">
        <f>_xlfn.XLOOKUP(C2088,BH:BH,BI:BI)</f>
        <v/>
      </c>
      <c r="E2088" t="n">
        <v>27647</v>
      </c>
      <c r="F2088" t="inlineStr">
        <is>
          <t>Hospedaje</t>
        </is>
      </c>
      <c r="G2088" s="234" t="n">
        <v>45747</v>
      </c>
      <c r="H2088" s="234" t="n">
        <v>45757</v>
      </c>
      <c r="I2088" t="inlineStr">
        <is>
          <t>HTL</t>
        </is>
      </c>
      <c r="J2088">
        <f>_xlfn.XLOOKUP(I2088,AS:AS,AU:AU)</f>
        <v/>
      </c>
      <c r="K2088" t="inlineStr">
        <is>
          <t>USD</t>
        </is>
      </c>
      <c r="L2088" s="238" t="n">
        <v>4198.4</v>
      </c>
      <c r="M2088">
        <f>L2088*_xlfn.XLOOKUP(K2088,AM:AM,AN:AN)</f>
        <v/>
      </c>
      <c r="N2088">
        <f>L2088*_xlfn.XLOOKUP(K2088,AM:AM,AO:AO)</f>
        <v/>
      </c>
      <c r="O2088" s="238" t="n">
        <v>441.77</v>
      </c>
      <c r="P2088">
        <f>O2088*_xlfn.XLOOKUP(K2088,AM:AM,AN:AN)</f>
        <v/>
      </c>
      <c r="Q2088">
        <f>O2088*_xlfn.XLOOKUP(K2088,AM:AM,AO:AO)</f>
        <v/>
      </c>
      <c r="R2088">
        <f>_xlfn.XLOOKUP(E2088,AF:AF,AG:AG)</f>
        <v/>
      </c>
      <c r="S2088">
        <f>_xlfn.XLOOKUP(E2088,AF:AF,AI:AI)</f>
        <v/>
      </c>
      <c r="T2088">
        <f>WEEKNUM(G2088)</f>
        <v/>
      </c>
      <c r="U2088">
        <f>YEAR(G2088)</f>
        <v/>
      </c>
      <c r="V2088" s="117">
        <f>IFERROR(Q2088/N2088,"0")</f>
        <v/>
      </c>
    </row>
    <row r="2089">
      <c r="A2089">
        <f>_xlfn.XLOOKUP(D2089,BN:BN,BO:BO)</f>
        <v/>
      </c>
      <c r="B2089" t="inlineStr">
        <is>
          <t>LLC</t>
        </is>
      </c>
      <c r="C2089" t="n">
        <v>300</v>
      </c>
      <c r="D2089">
        <f>_xlfn.XLOOKUP(C2089,BH:BH,BI:BI)</f>
        <v/>
      </c>
      <c r="E2089" t="n">
        <v>27301</v>
      </c>
      <c r="F2089" t="inlineStr">
        <is>
          <t>Vuelo México-París-Florencia/París-México</t>
        </is>
      </c>
      <c r="G2089" s="234" t="n">
        <v>45747</v>
      </c>
      <c r="H2089" s="234" t="n">
        <v>45757</v>
      </c>
      <c r="I2089" t="inlineStr">
        <is>
          <t>VLO</t>
        </is>
      </c>
      <c r="J2089">
        <f>_xlfn.XLOOKUP(I2089,AS:AS,AU:AU)</f>
        <v/>
      </c>
      <c r="K2089" t="inlineStr">
        <is>
          <t>USD</t>
        </is>
      </c>
      <c r="L2089" s="238" t="n">
        <v>7534.79</v>
      </c>
      <c r="M2089">
        <f>L2089*_xlfn.XLOOKUP(K2089,AM:AM,AN:AN)</f>
        <v/>
      </c>
      <c r="N2089">
        <f>L2089*_xlfn.XLOOKUP(K2089,AM:AM,AO:AO)</f>
        <v/>
      </c>
      <c r="O2089" s="238" t="n">
        <v>0</v>
      </c>
      <c r="P2089">
        <f>O2089*_xlfn.XLOOKUP(K2089,AM:AM,AN:AN)</f>
        <v/>
      </c>
      <c r="Q2089">
        <f>O2089*_xlfn.XLOOKUP(K2089,AM:AM,AO:AO)</f>
        <v/>
      </c>
      <c r="R2089">
        <f>_xlfn.XLOOKUP(E2089,AF:AF,AG:AG)</f>
        <v/>
      </c>
      <c r="S2089">
        <f>_xlfn.XLOOKUP(E2089,AF:AF,AI:AI)</f>
        <v/>
      </c>
      <c r="T2089">
        <f>WEEKNUM(G2089)</f>
        <v/>
      </c>
      <c r="U2089">
        <f>YEAR(G2089)</f>
        <v/>
      </c>
      <c r="V2089" s="117">
        <f>IFERROR(Q2089/N2089,"0")</f>
        <v/>
      </c>
    </row>
    <row r="2090">
      <c r="A2090">
        <f>_xlfn.XLOOKUP(D2090,BN:BN,BO:BO)</f>
        <v/>
      </c>
      <c r="B2090" t="inlineStr">
        <is>
          <t>LLC</t>
        </is>
      </c>
      <c r="C2090" t="n">
        <v>300</v>
      </c>
      <c r="D2090">
        <f>_xlfn.XLOOKUP(C2090,BH:BH,BI:BI)</f>
        <v/>
      </c>
      <c r="E2090" t="n">
        <v>27965</v>
      </c>
      <c r="F2090" t="inlineStr">
        <is>
          <t>Hospedaje en Venecia</t>
        </is>
      </c>
      <c r="G2090" s="234" t="n">
        <v>45753</v>
      </c>
      <c r="H2090" s="234" t="n">
        <v>45755</v>
      </c>
      <c r="I2090" t="inlineStr">
        <is>
          <t>HTL</t>
        </is>
      </c>
      <c r="J2090">
        <f>_xlfn.XLOOKUP(I2090,AS:AS,AU:AU)</f>
        <v/>
      </c>
      <c r="K2090" t="inlineStr">
        <is>
          <t>USD</t>
        </is>
      </c>
      <c r="L2090" s="238" t="n">
        <v>5517</v>
      </c>
      <c r="M2090">
        <f>L2090*_xlfn.XLOOKUP(K2090,AM:AM,AN:AN)</f>
        <v/>
      </c>
      <c r="N2090">
        <f>L2090*_xlfn.XLOOKUP(K2090,AM:AM,AO:AO)</f>
        <v/>
      </c>
      <c r="O2090" s="238" t="n">
        <v>1335.03</v>
      </c>
      <c r="P2090">
        <f>O2090*_xlfn.XLOOKUP(K2090,AM:AM,AN:AN)</f>
        <v/>
      </c>
      <c r="Q2090">
        <f>O2090*_xlfn.XLOOKUP(K2090,AM:AM,AO:AO)</f>
        <v/>
      </c>
      <c r="R2090">
        <f>_xlfn.XLOOKUP(E2090,AF:AF,AG:AG)</f>
        <v/>
      </c>
      <c r="S2090">
        <f>_xlfn.XLOOKUP(E2090,AF:AF,AI:AI)</f>
        <v/>
      </c>
      <c r="T2090">
        <f>WEEKNUM(G2090)</f>
        <v/>
      </c>
      <c r="U2090">
        <f>YEAR(G2090)</f>
        <v/>
      </c>
      <c r="V2090" s="117">
        <f>IFERROR(Q2090/N2090,"0")</f>
        <v/>
      </c>
    </row>
    <row r="2091">
      <c r="A2091">
        <f>_xlfn.XLOOKUP(D2091,BN:BN,BO:BO)</f>
        <v/>
      </c>
      <c r="B2091" t="inlineStr">
        <is>
          <t>LLC</t>
        </is>
      </c>
      <c r="C2091" t="n">
        <v>300</v>
      </c>
      <c r="D2091">
        <f>_xlfn.XLOOKUP(C2091,BH:BH,BI:BI)</f>
        <v/>
      </c>
      <c r="E2091" t="n">
        <v>26650</v>
      </c>
      <c r="F2091" t="inlineStr">
        <is>
          <t>Hospedaje en Roma</t>
        </is>
      </c>
      <c r="G2091" s="234" t="n">
        <v>45747</v>
      </c>
      <c r="H2091" s="234" t="n">
        <v>45757</v>
      </c>
      <c r="I2091" t="inlineStr">
        <is>
          <t>HTL</t>
        </is>
      </c>
      <c r="J2091">
        <f>_xlfn.XLOOKUP(I2091,AS:AS,AU:AU)</f>
        <v/>
      </c>
      <c r="K2091" t="inlineStr">
        <is>
          <t>USD</t>
        </is>
      </c>
      <c r="L2091" s="238" t="n">
        <v>9056.200000000001</v>
      </c>
      <c r="M2091">
        <f>L2091*_xlfn.XLOOKUP(K2091,AM:AM,AN:AN)</f>
        <v/>
      </c>
      <c r="N2091">
        <f>L2091*_xlfn.XLOOKUP(K2091,AM:AM,AO:AO)</f>
        <v/>
      </c>
      <c r="O2091" s="238" t="n">
        <v>905.62</v>
      </c>
      <c r="P2091">
        <f>O2091*_xlfn.XLOOKUP(K2091,AM:AM,AN:AN)</f>
        <v/>
      </c>
      <c r="Q2091">
        <f>O2091*_xlfn.XLOOKUP(K2091,AM:AM,AO:AO)</f>
        <v/>
      </c>
      <c r="R2091">
        <f>_xlfn.XLOOKUP(E2091,AF:AF,AG:AG)</f>
        <v/>
      </c>
      <c r="S2091">
        <f>_xlfn.XLOOKUP(E2091,AF:AF,AI:AI)</f>
        <v/>
      </c>
      <c r="T2091">
        <f>WEEKNUM(G2091)</f>
        <v/>
      </c>
      <c r="U2091">
        <f>YEAR(G2091)</f>
        <v/>
      </c>
      <c r="V2091" s="117">
        <f>IFERROR(Q2091/N2091,"0")</f>
        <v/>
      </c>
    </row>
    <row r="2092">
      <c r="A2092">
        <f>_xlfn.XLOOKUP(D2092,BN:BN,BO:BO)</f>
        <v/>
      </c>
      <c r="B2092" t="inlineStr">
        <is>
          <t>LLC</t>
        </is>
      </c>
      <c r="C2092" t="n">
        <v>300</v>
      </c>
      <c r="D2092">
        <f>_xlfn.XLOOKUP(C2092,BH:BH,BI:BI)</f>
        <v/>
      </c>
      <c r="E2092" t="n">
        <v>27115</v>
      </c>
      <c r="F2092" t="inlineStr">
        <is>
          <t>Hospedaje en Reschio</t>
        </is>
      </c>
      <c r="G2092" s="234" t="n">
        <v>45747</v>
      </c>
      <c r="H2092" s="234" t="n">
        <v>45757</v>
      </c>
      <c r="I2092" t="inlineStr">
        <is>
          <t>HTL</t>
        </is>
      </c>
      <c r="J2092">
        <f>_xlfn.XLOOKUP(I2092,AS:AS,AU:AU)</f>
        <v/>
      </c>
      <c r="K2092" t="inlineStr">
        <is>
          <t>USD</t>
        </is>
      </c>
      <c r="L2092" s="238" t="n">
        <v>6725.4</v>
      </c>
      <c r="M2092">
        <f>L2092*_xlfn.XLOOKUP(K2092,AM:AM,AN:AN)</f>
        <v/>
      </c>
      <c r="N2092">
        <f>L2092*_xlfn.XLOOKUP(K2092,AM:AM,AO:AO)</f>
        <v/>
      </c>
      <c r="O2092" s="238" t="n">
        <v>672.54</v>
      </c>
      <c r="P2092">
        <f>O2092*_xlfn.XLOOKUP(K2092,AM:AM,AN:AN)</f>
        <v/>
      </c>
      <c r="Q2092">
        <f>O2092*_xlfn.XLOOKUP(K2092,AM:AM,AO:AO)</f>
        <v/>
      </c>
      <c r="R2092">
        <f>_xlfn.XLOOKUP(E2092,AF:AF,AG:AG)</f>
        <v/>
      </c>
      <c r="S2092">
        <f>_xlfn.XLOOKUP(E2092,AF:AF,AI:AI)</f>
        <v/>
      </c>
      <c r="T2092">
        <f>WEEKNUM(G2092)</f>
        <v/>
      </c>
      <c r="U2092">
        <f>YEAR(G2092)</f>
        <v/>
      </c>
      <c r="V2092" s="117">
        <f>IFERROR(Q2092/N2092,"0")</f>
        <v/>
      </c>
    </row>
    <row r="2093">
      <c r="A2093">
        <f>_xlfn.XLOOKUP(D2093,BN:BN,BO:BO)</f>
        <v/>
      </c>
      <c r="B2093" t="inlineStr">
        <is>
          <t>LLC</t>
        </is>
      </c>
      <c r="C2093" t="n">
        <v>300</v>
      </c>
      <c r="D2093">
        <f>_xlfn.XLOOKUP(C2093,BH:BH,BI:BI)</f>
        <v/>
      </c>
      <c r="E2093" t="n">
        <v>25780</v>
      </c>
      <c r="F2093" t="inlineStr">
        <is>
          <t xml:space="preserve">Traslado </t>
        </is>
      </c>
      <c r="G2093" s="234" t="n">
        <v>45747</v>
      </c>
      <c r="H2093" s="234" t="n">
        <v>45757</v>
      </c>
      <c r="I2093" t="inlineStr">
        <is>
          <t>TRF</t>
        </is>
      </c>
      <c r="J2093">
        <f>_xlfn.XLOOKUP(I2093,AS:AS,AU:AU)</f>
        <v/>
      </c>
      <c r="K2093" t="inlineStr">
        <is>
          <t>USD</t>
        </is>
      </c>
      <c r="L2093" s="238" t="n">
        <v>134.8</v>
      </c>
      <c r="M2093">
        <f>L2093*_xlfn.XLOOKUP(K2093,AM:AM,AN:AN)</f>
        <v/>
      </c>
      <c r="N2093">
        <f>L2093*_xlfn.XLOOKUP(K2093,AM:AM,AO:AO)</f>
        <v/>
      </c>
      <c r="O2093" s="238" t="n">
        <v>20.22</v>
      </c>
      <c r="P2093">
        <f>O2093*_xlfn.XLOOKUP(K2093,AM:AM,AN:AN)</f>
        <v/>
      </c>
      <c r="Q2093">
        <f>O2093*_xlfn.XLOOKUP(K2093,AM:AM,AO:AO)</f>
        <v/>
      </c>
      <c r="R2093">
        <f>_xlfn.XLOOKUP(E2093,AF:AF,AG:AG)</f>
        <v/>
      </c>
      <c r="S2093">
        <f>_xlfn.XLOOKUP(E2093,AF:AF,AI:AI)</f>
        <v/>
      </c>
      <c r="T2093">
        <f>WEEKNUM(G2093)</f>
        <v/>
      </c>
      <c r="U2093">
        <f>YEAR(G2093)</f>
        <v/>
      </c>
      <c r="V2093" s="117">
        <f>IFERROR(Q2093/N2093,"0")</f>
        <v/>
      </c>
    </row>
    <row r="2094">
      <c r="A2094">
        <f>_xlfn.XLOOKUP(D2094,BN:BN,BO:BO)</f>
        <v/>
      </c>
      <c r="B2094" t="inlineStr">
        <is>
          <t>LLC</t>
        </is>
      </c>
      <c r="C2094" t="n">
        <v>300</v>
      </c>
      <c r="D2094">
        <f>_xlfn.XLOOKUP(C2094,BH:BH,BI:BI)</f>
        <v/>
      </c>
      <c r="E2094" t="n">
        <v>25780</v>
      </c>
      <c r="F2094" t="inlineStr">
        <is>
          <t>Traslado</t>
        </is>
      </c>
      <c r="G2094" s="234" t="n">
        <v>45747</v>
      </c>
      <c r="H2094" s="234" t="n">
        <v>45757</v>
      </c>
      <c r="I2094" t="inlineStr">
        <is>
          <t>TRF</t>
        </is>
      </c>
      <c r="J2094">
        <f>_xlfn.XLOOKUP(I2094,AS:AS,AU:AU)</f>
        <v/>
      </c>
      <c r="K2094" t="inlineStr">
        <is>
          <t>USD</t>
        </is>
      </c>
      <c r="L2094" s="238" t="n">
        <v>134.8</v>
      </c>
      <c r="M2094">
        <f>L2094*_xlfn.XLOOKUP(K2094,AM:AM,AN:AN)</f>
        <v/>
      </c>
      <c r="N2094">
        <f>L2094*_xlfn.XLOOKUP(K2094,AM:AM,AO:AO)</f>
        <v/>
      </c>
      <c r="O2094" s="238" t="n">
        <v>20.22</v>
      </c>
      <c r="P2094">
        <f>O2094*_xlfn.XLOOKUP(K2094,AM:AM,AN:AN)</f>
        <v/>
      </c>
      <c r="Q2094">
        <f>O2094*_xlfn.XLOOKUP(K2094,AM:AM,AO:AO)</f>
        <v/>
      </c>
      <c r="R2094">
        <f>_xlfn.XLOOKUP(E2094,AF:AF,AG:AG)</f>
        <v/>
      </c>
      <c r="S2094">
        <f>_xlfn.XLOOKUP(E2094,AF:AF,AI:AI)</f>
        <v/>
      </c>
      <c r="T2094">
        <f>WEEKNUM(G2094)</f>
        <v/>
      </c>
      <c r="U2094">
        <f>YEAR(G2094)</f>
        <v/>
      </c>
      <c r="V2094" s="117">
        <f>IFERROR(Q2094/N2094,"0")</f>
        <v/>
      </c>
    </row>
    <row r="2095">
      <c r="A2095">
        <f>_xlfn.XLOOKUP(D2095,BN:BN,BO:BO)</f>
        <v/>
      </c>
      <c r="B2095" t="inlineStr">
        <is>
          <t>LLC</t>
        </is>
      </c>
      <c r="C2095" t="n">
        <v>300</v>
      </c>
      <c r="D2095">
        <f>_xlfn.XLOOKUP(C2095,BH:BH,BI:BI)</f>
        <v/>
      </c>
      <c r="E2095" t="n">
        <v>28705</v>
      </c>
      <c r="F2095" t="inlineStr">
        <is>
          <t>Hospedaje en Venice Simplon</t>
        </is>
      </c>
      <c r="G2095" s="234" t="n">
        <v>45747</v>
      </c>
      <c r="H2095" s="234" t="n">
        <v>45757</v>
      </c>
      <c r="I2095" t="inlineStr">
        <is>
          <t>HTL</t>
        </is>
      </c>
      <c r="J2095">
        <f>_xlfn.XLOOKUP(I2095,AS:AS,AU:AU)</f>
        <v/>
      </c>
      <c r="K2095" t="inlineStr">
        <is>
          <t>USD</t>
        </is>
      </c>
      <c r="L2095" s="238" t="n">
        <v>14860.26</v>
      </c>
      <c r="M2095">
        <f>L2095*_xlfn.XLOOKUP(K2095,AM:AM,AN:AN)</f>
        <v/>
      </c>
      <c r="N2095">
        <f>L2095*_xlfn.XLOOKUP(K2095,AM:AM,AO:AO)</f>
        <v/>
      </c>
      <c r="O2095" s="238" t="n">
        <v>3712.03</v>
      </c>
      <c r="P2095">
        <f>O2095*_xlfn.XLOOKUP(K2095,AM:AM,AN:AN)</f>
        <v/>
      </c>
      <c r="Q2095">
        <f>O2095*_xlfn.XLOOKUP(K2095,AM:AM,AO:AO)</f>
        <v/>
      </c>
      <c r="R2095">
        <f>_xlfn.XLOOKUP(E2095,AF:AF,AG:AG)</f>
        <v/>
      </c>
      <c r="S2095">
        <f>_xlfn.XLOOKUP(E2095,AF:AF,AI:AI)</f>
        <v/>
      </c>
      <c r="T2095">
        <f>WEEKNUM(G2095)</f>
        <v/>
      </c>
      <c r="U2095">
        <f>YEAR(G2095)</f>
        <v/>
      </c>
      <c r="V2095" s="117">
        <f>IFERROR(Q2095/N2095,"0")</f>
        <v/>
      </c>
    </row>
    <row r="2096">
      <c r="A2096">
        <f>_xlfn.XLOOKUP(D2096,BN:BN,BO:BO)</f>
        <v/>
      </c>
      <c r="B2096" t="inlineStr">
        <is>
          <t>LLC</t>
        </is>
      </c>
      <c r="C2096" t="n">
        <v>301</v>
      </c>
      <c r="D2096">
        <f>_xlfn.XLOOKUP(C2096,BH:BH,BI:BI)</f>
        <v/>
      </c>
      <c r="E2096" t="n">
        <v>27650</v>
      </c>
      <c r="F2096" t="inlineStr">
        <is>
          <t>Servicios con proveedor de China</t>
        </is>
      </c>
      <c r="G2096" s="234" t="n">
        <v>45780</v>
      </c>
      <c r="H2096" s="234" t="n">
        <v>45784</v>
      </c>
      <c r="I2096" t="inlineStr">
        <is>
          <t>ATR</t>
        </is>
      </c>
      <c r="J2096">
        <f>_xlfn.XLOOKUP(I2096,AS:AS,AU:AU)</f>
        <v/>
      </c>
      <c r="K2096" t="inlineStr">
        <is>
          <t>USD</t>
        </is>
      </c>
      <c r="L2096" s="238" t="n">
        <v>2408.68</v>
      </c>
      <c r="M2096">
        <f>L2096*_xlfn.XLOOKUP(K2096,AM:AM,AN:AN)</f>
        <v/>
      </c>
      <c r="N2096">
        <f>L2096*_xlfn.XLOOKUP(K2096,AM:AM,AO:AO)</f>
        <v/>
      </c>
      <c r="O2096" s="238" t="n">
        <v>268.68</v>
      </c>
      <c r="P2096">
        <f>O2096*_xlfn.XLOOKUP(K2096,AM:AM,AN:AN)</f>
        <v/>
      </c>
      <c r="Q2096">
        <f>O2096*_xlfn.XLOOKUP(K2096,AM:AM,AO:AO)</f>
        <v/>
      </c>
      <c r="R2096">
        <f>_xlfn.XLOOKUP(E2096,AF:AF,AG:AG)</f>
        <v/>
      </c>
      <c r="S2096">
        <f>_xlfn.XLOOKUP(E2096,AF:AF,AI:AI)</f>
        <v/>
      </c>
      <c r="T2096">
        <f>WEEKNUM(G2096)</f>
        <v/>
      </c>
      <c r="U2096">
        <f>YEAR(G2096)</f>
        <v/>
      </c>
      <c r="V2096" s="117">
        <f>IFERROR(Q2096/N2096,"0")</f>
        <v/>
      </c>
    </row>
    <row r="2097">
      <c r="A2097">
        <f>_xlfn.XLOOKUP(D2097,BN:BN,BO:BO)</f>
        <v/>
      </c>
      <c r="B2097" t="inlineStr">
        <is>
          <t>LLC</t>
        </is>
      </c>
      <c r="C2097" t="n">
        <v>302</v>
      </c>
      <c r="D2097">
        <f>_xlfn.XLOOKUP(C2097,BH:BH,BI:BI)</f>
        <v/>
      </c>
      <c r="E2097" t="n">
        <v>27670</v>
      </c>
      <c r="F2097" t="inlineStr">
        <is>
          <t>TORDRILLO MOUNTAIN LODGE</t>
        </is>
      </c>
      <c r="G2097" s="234" t="n">
        <v>45888</v>
      </c>
      <c r="H2097" s="234" t="n">
        <v>45899</v>
      </c>
      <c r="I2097" t="inlineStr">
        <is>
          <t>HTL</t>
        </is>
      </c>
      <c r="J2097">
        <f>_xlfn.XLOOKUP(I2097,AS:AS,AU:AU)</f>
        <v/>
      </c>
      <c r="K2097" t="inlineStr">
        <is>
          <t>USD</t>
        </is>
      </c>
      <c r="L2097" s="238" t="n">
        <v>56554.95</v>
      </c>
      <c r="M2097">
        <f>L2097*_xlfn.XLOOKUP(K2097,AM:AM,AN:AN)</f>
        <v/>
      </c>
      <c r="N2097">
        <f>L2097*_xlfn.XLOOKUP(K2097,AM:AM,AO:AO)</f>
        <v/>
      </c>
      <c r="O2097" s="238" t="n">
        <v>5640</v>
      </c>
      <c r="P2097">
        <f>O2097*_xlfn.XLOOKUP(K2097,AM:AM,AN:AN)</f>
        <v/>
      </c>
      <c r="Q2097">
        <f>O2097*_xlfn.XLOOKUP(K2097,AM:AM,AO:AO)</f>
        <v/>
      </c>
      <c r="R2097">
        <f>_xlfn.XLOOKUP(E2097,AF:AF,AG:AG)</f>
        <v/>
      </c>
      <c r="S2097">
        <f>_xlfn.XLOOKUP(E2097,AF:AF,AI:AI)</f>
        <v/>
      </c>
      <c r="T2097">
        <f>WEEKNUM(G2097)</f>
        <v/>
      </c>
      <c r="U2097">
        <f>YEAR(G2097)</f>
        <v/>
      </c>
      <c r="V2097" s="117">
        <f>IFERROR(Q2097/N2097,"0")</f>
        <v/>
      </c>
    </row>
    <row r="2098">
      <c r="A2098">
        <f>_xlfn.XLOOKUP(D2098,BN:BN,BO:BO)</f>
        <v/>
      </c>
      <c r="B2098" t="inlineStr">
        <is>
          <t>LLC</t>
        </is>
      </c>
      <c r="C2098" t="n">
        <v>302</v>
      </c>
      <c r="D2098">
        <f>_xlfn.XLOOKUP(C2098,BH:BH,BI:BI)</f>
        <v/>
      </c>
      <c r="E2098" t="n">
        <v>24894</v>
      </c>
      <c r="F2098" t="inlineStr">
        <is>
          <t>CHARTER YACHT ALASKA</t>
        </is>
      </c>
      <c r="G2098" s="234" t="n">
        <v>45888</v>
      </c>
      <c r="H2098" s="234" t="n">
        <v>45899</v>
      </c>
      <c r="I2098" t="inlineStr">
        <is>
          <t>CRC</t>
        </is>
      </c>
      <c r="J2098">
        <f>_xlfn.XLOOKUP(I2098,AS:AS,AU:AU)</f>
        <v/>
      </c>
      <c r="K2098" t="inlineStr">
        <is>
          <t>USD</t>
        </is>
      </c>
      <c r="L2098" s="238" t="n">
        <v>132300</v>
      </c>
      <c r="M2098">
        <f>L2098*_xlfn.XLOOKUP(K2098,AM:AM,AN:AN)</f>
        <v/>
      </c>
      <c r="N2098">
        <f>L2098*_xlfn.XLOOKUP(K2098,AM:AM,AO:AO)</f>
        <v/>
      </c>
      <c r="O2098" s="238" t="n">
        <v>7350</v>
      </c>
      <c r="P2098">
        <f>O2098*_xlfn.XLOOKUP(K2098,AM:AM,AN:AN)</f>
        <v/>
      </c>
      <c r="Q2098">
        <f>O2098*_xlfn.XLOOKUP(K2098,AM:AM,AO:AO)</f>
        <v/>
      </c>
      <c r="R2098">
        <f>_xlfn.XLOOKUP(E2098,AF:AF,AG:AG)</f>
        <v/>
      </c>
      <c r="S2098">
        <f>_xlfn.XLOOKUP(E2098,AF:AF,AI:AI)</f>
        <v/>
      </c>
      <c r="T2098">
        <f>WEEKNUM(G2098)</f>
        <v/>
      </c>
      <c r="U2098">
        <f>YEAR(G2098)</f>
        <v/>
      </c>
      <c r="V2098" s="117">
        <f>IFERROR(Q2098/N2098,"0")</f>
        <v/>
      </c>
    </row>
    <row r="2099">
      <c r="A2099">
        <f>_xlfn.XLOOKUP(D2099,BN:BN,BO:BO)</f>
        <v/>
      </c>
      <c r="B2099" t="inlineStr">
        <is>
          <t>LLC</t>
        </is>
      </c>
      <c r="C2099" t="n">
        <v>302</v>
      </c>
      <c r="D2099">
        <f>_xlfn.XLOOKUP(C2099,BH:BH,BI:BI)</f>
        <v/>
      </c>
      <c r="E2099" t="n">
        <v>28934</v>
      </c>
      <c r="F2099" t="inlineStr">
        <is>
          <t>TE AIZA HADDAD CARLOS RICARDO MR</t>
        </is>
      </c>
      <c r="G2099" s="234" t="n">
        <v>45891</v>
      </c>
      <c r="H2099" s="234" t="n">
        <v>45891</v>
      </c>
      <c r="I2099" t="inlineStr">
        <is>
          <t>VLO</t>
        </is>
      </c>
      <c r="J2099">
        <f>_xlfn.XLOOKUP(I2099,AS:AS,AU:AU)</f>
        <v/>
      </c>
      <c r="K2099" t="inlineStr">
        <is>
          <t>USD</t>
        </is>
      </c>
      <c r="L2099" s="238" t="n">
        <v>356.8</v>
      </c>
      <c r="M2099">
        <f>L2099*_xlfn.XLOOKUP(K2099,AM:AM,AN:AN)</f>
        <v/>
      </c>
      <c r="N2099">
        <f>L2099*_xlfn.XLOOKUP(K2099,AM:AM,AO:AO)</f>
        <v/>
      </c>
      <c r="O2099" s="238" t="n">
        <v>0</v>
      </c>
      <c r="P2099">
        <f>O2099*_xlfn.XLOOKUP(K2099,AM:AM,AN:AN)</f>
        <v/>
      </c>
      <c r="Q2099">
        <f>O2099*_xlfn.XLOOKUP(K2099,AM:AM,AO:AO)</f>
        <v/>
      </c>
      <c r="R2099">
        <f>_xlfn.XLOOKUP(E2099,AF:AF,AG:AG)</f>
        <v/>
      </c>
      <c r="S2099">
        <f>_xlfn.XLOOKUP(E2099,AF:AF,AI:AI)</f>
        <v/>
      </c>
      <c r="T2099">
        <f>WEEKNUM(G2099)</f>
        <v/>
      </c>
      <c r="U2099">
        <f>YEAR(G2099)</f>
        <v/>
      </c>
      <c r="V2099" s="117">
        <f>IFERROR(Q2099/N2099,"0")</f>
        <v/>
      </c>
    </row>
    <row r="2100">
      <c r="A2100">
        <f>_xlfn.XLOOKUP(D2100,BN:BN,BO:BO)</f>
        <v/>
      </c>
      <c r="B2100" t="inlineStr">
        <is>
          <t>LLC</t>
        </is>
      </c>
      <c r="C2100" t="n">
        <v>302</v>
      </c>
      <c r="D2100">
        <f>_xlfn.XLOOKUP(C2100,BH:BH,BI:BI)</f>
        <v/>
      </c>
      <c r="E2100" t="n">
        <v>28934</v>
      </c>
      <c r="F2100" t="inlineStr">
        <is>
          <t>TE HOJEL SCHUMACHER GINA CHRISTINE MRS</t>
        </is>
      </c>
      <c r="G2100" s="234" t="n">
        <v>45891</v>
      </c>
      <c r="H2100" s="234" t="n">
        <v>45891</v>
      </c>
      <c r="I2100" t="inlineStr">
        <is>
          <t>VLO</t>
        </is>
      </c>
      <c r="J2100">
        <f>_xlfn.XLOOKUP(I2100,AS:AS,AU:AU)</f>
        <v/>
      </c>
      <c r="K2100" t="inlineStr">
        <is>
          <t>USD</t>
        </is>
      </c>
      <c r="L2100" s="238" t="n">
        <v>356.8</v>
      </c>
      <c r="M2100">
        <f>L2100*_xlfn.XLOOKUP(K2100,AM:AM,AN:AN)</f>
        <v/>
      </c>
      <c r="N2100">
        <f>L2100*_xlfn.XLOOKUP(K2100,AM:AM,AO:AO)</f>
        <v/>
      </c>
      <c r="O2100" s="238" t="n">
        <v>0</v>
      </c>
      <c r="P2100">
        <f>O2100*_xlfn.XLOOKUP(K2100,AM:AM,AN:AN)</f>
        <v/>
      </c>
      <c r="Q2100">
        <f>O2100*_xlfn.XLOOKUP(K2100,AM:AM,AO:AO)</f>
        <v/>
      </c>
      <c r="R2100">
        <f>_xlfn.XLOOKUP(E2100,AF:AF,AG:AG)</f>
        <v/>
      </c>
      <c r="S2100">
        <f>_xlfn.XLOOKUP(E2100,AF:AF,AI:AI)</f>
        <v/>
      </c>
      <c r="T2100">
        <f>WEEKNUM(G2100)</f>
        <v/>
      </c>
      <c r="U2100">
        <f>YEAR(G2100)</f>
        <v/>
      </c>
      <c r="V2100" s="117">
        <f>IFERROR(Q2100/N2100,"0")</f>
        <v/>
      </c>
    </row>
    <row r="2101">
      <c r="A2101">
        <f>_xlfn.XLOOKUP(D2101,BN:BN,BO:BO)</f>
        <v/>
      </c>
      <c r="B2101" t="inlineStr">
        <is>
          <t>LLC</t>
        </is>
      </c>
      <c r="C2101" t="n">
        <v>302</v>
      </c>
      <c r="D2101">
        <f>_xlfn.XLOOKUP(C2101,BH:BH,BI:BI)</f>
        <v/>
      </c>
      <c r="E2101" t="n">
        <v>28934</v>
      </c>
      <c r="F2101" t="inlineStr">
        <is>
          <t>TE AIZA HOJEL CAROLINA MSS</t>
        </is>
      </c>
      <c r="G2101" s="234" t="n">
        <v>45891</v>
      </c>
      <c r="H2101" s="234" t="n">
        <v>45891</v>
      </c>
      <c r="I2101" t="inlineStr">
        <is>
          <t>VLO</t>
        </is>
      </c>
      <c r="J2101">
        <f>_xlfn.XLOOKUP(I2101,AS:AS,AU:AU)</f>
        <v/>
      </c>
      <c r="K2101" t="inlineStr">
        <is>
          <t>USD</t>
        </is>
      </c>
      <c r="L2101" s="238" t="n">
        <v>356.8</v>
      </c>
      <c r="M2101">
        <f>L2101*_xlfn.XLOOKUP(K2101,AM:AM,AN:AN)</f>
        <v/>
      </c>
      <c r="N2101">
        <f>L2101*_xlfn.XLOOKUP(K2101,AM:AM,AO:AO)</f>
        <v/>
      </c>
      <c r="O2101" s="238" t="n">
        <v>0</v>
      </c>
      <c r="P2101">
        <f>O2101*_xlfn.XLOOKUP(K2101,AM:AM,AN:AN)</f>
        <v/>
      </c>
      <c r="Q2101">
        <f>O2101*_xlfn.XLOOKUP(K2101,AM:AM,AO:AO)</f>
        <v/>
      </c>
      <c r="R2101">
        <f>_xlfn.XLOOKUP(E2101,AF:AF,AG:AG)</f>
        <v/>
      </c>
      <c r="S2101">
        <f>_xlfn.XLOOKUP(E2101,AF:AF,AI:AI)</f>
        <v/>
      </c>
      <c r="T2101">
        <f>WEEKNUM(G2101)</f>
        <v/>
      </c>
      <c r="U2101">
        <f>YEAR(G2101)</f>
        <v/>
      </c>
      <c r="V2101" s="117">
        <f>IFERROR(Q2101/N2101,"0")</f>
        <v/>
      </c>
    </row>
    <row r="2102">
      <c r="A2102">
        <f>_xlfn.XLOOKUP(D2102,BN:BN,BO:BO)</f>
        <v/>
      </c>
      <c r="B2102" t="inlineStr">
        <is>
          <t>LLC</t>
        </is>
      </c>
      <c r="C2102" t="n">
        <v>302</v>
      </c>
      <c r="D2102">
        <f>_xlfn.XLOOKUP(C2102,BH:BH,BI:BI)</f>
        <v/>
      </c>
      <c r="E2102" t="n">
        <v>28934</v>
      </c>
      <c r="F2102" t="inlineStr">
        <is>
          <t>TE AIZA HOJEL CHRISTIAN ANDRES MR</t>
        </is>
      </c>
      <c r="G2102" s="234" t="n">
        <v>45891</v>
      </c>
      <c r="H2102" s="234" t="n">
        <v>45891</v>
      </c>
      <c r="I2102" t="inlineStr">
        <is>
          <t>VLO</t>
        </is>
      </c>
      <c r="J2102">
        <f>_xlfn.XLOOKUP(I2102,AS:AS,AU:AU)</f>
        <v/>
      </c>
      <c r="K2102" t="inlineStr">
        <is>
          <t>USD</t>
        </is>
      </c>
      <c r="L2102" s="238" t="n">
        <v>356.8</v>
      </c>
      <c r="M2102">
        <f>L2102*_xlfn.XLOOKUP(K2102,AM:AM,AN:AN)</f>
        <v/>
      </c>
      <c r="N2102">
        <f>L2102*_xlfn.XLOOKUP(K2102,AM:AM,AO:AO)</f>
        <v/>
      </c>
      <c r="O2102" s="238" t="n">
        <v>0</v>
      </c>
      <c r="P2102">
        <f>O2102*_xlfn.XLOOKUP(K2102,AM:AM,AN:AN)</f>
        <v/>
      </c>
      <c r="Q2102">
        <f>O2102*_xlfn.XLOOKUP(K2102,AM:AM,AO:AO)</f>
        <v/>
      </c>
      <c r="R2102">
        <f>_xlfn.XLOOKUP(E2102,AF:AF,AG:AG)</f>
        <v/>
      </c>
      <c r="S2102">
        <f>_xlfn.XLOOKUP(E2102,AF:AF,AI:AI)</f>
        <v/>
      </c>
      <c r="T2102">
        <f>WEEKNUM(G2102)</f>
        <v/>
      </c>
      <c r="U2102">
        <f>YEAR(G2102)</f>
        <v/>
      </c>
      <c r="V2102" s="117">
        <f>IFERROR(Q2102/N2102,"0")</f>
        <v/>
      </c>
    </row>
    <row r="2103">
      <c r="A2103">
        <f>_xlfn.XLOOKUP(D2103,BN:BN,BO:BO)</f>
        <v/>
      </c>
      <c r="B2103" t="inlineStr">
        <is>
          <t>LLC</t>
        </is>
      </c>
      <c r="C2103" t="n">
        <v>302</v>
      </c>
      <c r="D2103">
        <f>_xlfn.XLOOKUP(C2103,BH:BH,BI:BI)</f>
        <v/>
      </c>
      <c r="E2103" t="n">
        <v>28934</v>
      </c>
      <c r="F2103" t="inlineStr">
        <is>
          <t>TE AIZA HOJEL CARLOS RICARDO MR</t>
        </is>
      </c>
      <c r="G2103" s="234" t="n">
        <v>45891</v>
      </c>
      <c r="H2103" s="234" t="n">
        <v>45891</v>
      </c>
      <c r="I2103" t="inlineStr">
        <is>
          <t>VLO</t>
        </is>
      </c>
      <c r="J2103">
        <f>_xlfn.XLOOKUP(I2103,AS:AS,AU:AU)</f>
        <v/>
      </c>
      <c r="K2103" t="inlineStr">
        <is>
          <t>USD</t>
        </is>
      </c>
      <c r="L2103" s="238" t="n">
        <v>356.8</v>
      </c>
      <c r="M2103">
        <f>L2103*_xlfn.XLOOKUP(K2103,AM:AM,AN:AN)</f>
        <v/>
      </c>
      <c r="N2103">
        <f>L2103*_xlfn.XLOOKUP(K2103,AM:AM,AO:AO)</f>
        <v/>
      </c>
      <c r="O2103" s="238" t="n">
        <v>0</v>
      </c>
      <c r="P2103">
        <f>O2103*_xlfn.XLOOKUP(K2103,AM:AM,AN:AN)</f>
        <v/>
      </c>
      <c r="Q2103">
        <f>O2103*_xlfn.XLOOKUP(K2103,AM:AM,AO:AO)</f>
        <v/>
      </c>
      <c r="R2103">
        <f>_xlfn.XLOOKUP(E2103,AF:AF,AG:AG)</f>
        <v/>
      </c>
      <c r="S2103">
        <f>_xlfn.XLOOKUP(E2103,AF:AF,AI:AI)</f>
        <v/>
      </c>
      <c r="T2103">
        <f>WEEKNUM(G2103)</f>
        <v/>
      </c>
      <c r="U2103">
        <f>YEAR(G2103)</f>
        <v/>
      </c>
      <c r="V2103" s="117">
        <f>IFERROR(Q2103/N2103,"0")</f>
        <v/>
      </c>
    </row>
    <row r="2104">
      <c r="A2104">
        <f>_xlfn.XLOOKUP(D2104,BN:BN,BO:BO)</f>
        <v/>
      </c>
      <c r="B2104" t="inlineStr">
        <is>
          <t>LLC</t>
        </is>
      </c>
      <c r="C2104" t="n">
        <v>302</v>
      </c>
      <c r="D2104">
        <f>_xlfn.XLOOKUP(C2104,BH:BH,BI:BI)</f>
        <v/>
      </c>
      <c r="E2104" t="n">
        <v>28934</v>
      </c>
      <c r="F2104" t="inlineStr">
        <is>
          <t>TE ROJAS MARTINEZ PAULA MSS</t>
        </is>
      </c>
      <c r="G2104" s="234" t="n">
        <v>45891</v>
      </c>
      <c r="H2104" s="234" t="n">
        <v>45891</v>
      </c>
      <c r="I2104" t="inlineStr">
        <is>
          <t>VLO</t>
        </is>
      </c>
      <c r="J2104">
        <f>_xlfn.XLOOKUP(I2104,AS:AS,AU:AU)</f>
        <v/>
      </c>
      <c r="K2104" t="inlineStr">
        <is>
          <t>USD</t>
        </is>
      </c>
      <c r="L2104" s="238" t="n">
        <v>356.8</v>
      </c>
      <c r="M2104">
        <f>L2104*_xlfn.XLOOKUP(K2104,AM:AM,AN:AN)</f>
        <v/>
      </c>
      <c r="N2104">
        <f>L2104*_xlfn.XLOOKUP(K2104,AM:AM,AO:AO)</f>
        <v/>
      </c>
      <c r="O2104" s="238" t="n">
        <v>0</v>
      </c>
      <c r="P2104">
        <f>O2104*_xlfn.XLOOKUP(K2104,AM:AM,AN:AN)</f>
        <v/>
      </c>
      <c r="Q2104">
        <f>O2104*_xlfn.XLOOKUP(K2104,AM:AM,AO:AO)</f>
        <v/>
      </c>
      <c r="R2104">
        <f>_xlfn.XLOOKUP(E2104,AF:AF,AG:AG)</f>
        <v/>
      </c>
      <c r="S2104">
        <f>_xlfn.XLOOKUP(E2104,AF:AF,AI:AI)</f>
        <v/>
      </c>
      <c r="T2104">
        <f>WEEKNUM(G2104)</f>
        <v/>
      </c>
      <c r="U2104">
        <f>YEAR(G2104)</f>
        <v/>
      </c>
      <c r="V2104" s="117">
        <f>IFERROR(Q2104/N2104,"0")</f>
        <v/>
      </c>
    </row>
    <row r="2105">
      <c r="A2105">
        <f>_xlfn.XLOOKUP(D2105,BN:BN,BO:BO)</f>
        <v/>
      </c>
      <c r="B2105" t="inlineStr">
        <is>
          <t>LLC</t>
        </is>
      </c>
      <c r="C2105" t="n">
        <v>302</v>
      </c>
      <c r="D2105">
        <f>_xlfn.XLOOKUP(C2105,BH:BH,BI:BI)</f>
        <v/>
      </c>
      <c r="E2105" t="n">
        <v>28934</v>
      </c>
      <c r="F2105" t="inlineStr">
        <is>
          <t>TE AIZA HADDAD CARLOS RICARDO MR</t>
        </is>
      </c>
      <c r="G2105" s="234" t="n">
        <v>45886</v>
      </c>
      <c r="H2105" s="63" t="n"/>
      <c r="I2105" t="inlineStr">
        <is>
          <t>VLO</t>
        </is>
      </c>
      <c r="J2105">
        <f>_xlfn.XLOOKUP(I2105,AS:AS,AU:AU)</f>
        <v/>
      </c>
      <c r="K2105" t="inlineStr">
        <is>
          <t>USD</t>
        </is>
      </c>
      <c r="L2105" s="238" t="n">
        <v>1835.02</v>
      </c>
      <c r="M2105">
        <f>L2105*_xlfn.XLOOKUP(K2105,AM:AM,AN:AN)</f>
        <v/>
      </c>
      <c r="N2105">
        <f>L2105*_xlfn.XLOOKUP(K2105,AM:AM,AO:AO)</f>
        <v/>
      </c>
      <c r="O2105" s="238" t="n">
        <v>32.6</v>
      </c>
      <c r="P2105">
        <f>O2105*_xlfn.XLOOKUP(K2105,AM:AM,AN:AN)</f>
        <v/>
      </c>
      <c r="Q2105">
        <f>O2105*_xlfn.XLOOKUP(K2105,AM:AM,AO:AO)</f>
        <v/>
      </c>
      <c r="R2105">
        <f>_xlfn.XLOOKUP(E2105,AF:AF,AG:AG)</f>
        <v/>
      </c>
      <c r="S2105">
        <f>_xlfn.XLOOKUP(E2105,AF:AF,AI:AI)</f>
        <v/>
      </c>
      <c r="T2105">
        <f>WEEKNUM(G2105)</f>
        <v/>
      </c>
      <c r="U2105">
        <f>YEAR(G2105)</f>
        <v/>
      </c>
      <c r="V2105" s="117">
        <f>IFERROR(Q2105/N2105,"0")</f>
        <v/>
      </c>
    </row>
    <row r="2106">
      <c r="A2106">
        <f>_xlfn.XLOOKUP(D2106,BN:BN,BO:BO)</f>
        <v/>
      </c>
      <c r="B2106" t="inlineStr">
        <is>
          <t>LLC</t>
        </is>
      </c>
      <c r="C2106" t="n">
        <v>302</v>
      </c>
      <c r="D2106">
        <f>_xlfn.XLOOKUP(C2106,BH:BH,BI:BI)</f>
        <v/>
      </c>
      <c r="E2106" t="n">
        <v>28934</v>
      </c>
      <c r="F2106" t="inlineStr">
        <is>
          <t>TE HOJEL SCHUMACHER GINA CHRISTINE MRS</t>
        </is>
      </c>
      <c r="G2106" s="234" t="n">
        <v>45886</v>
      </c>
      <c r="H2106" s="63" t="n"/>
      <c r="I2106" t="inlineStr">
        <is>
          <t>VLO</t>
        </is>
      </c>
      <c r="J2106">
        <f>_xlfn.XLOOKUP(I2106,AS:AS,AU:AU)</f>
        <v/>
      </c>
      <c r="K2106" t="inlineStr">
        <is>
          <t>USD</t>
        </is>
      </c>
      <c r="L2106" s="238" t="n">
        <v>1835.02</v>
      </c>
      <c r="M2106">
        <f>L2106*_xlfn.XLOOKUP(K2106,AM:AM,AN:AN)</f>
        <v/>
      </c>
      <c r="N2106">
        <f>L2106*_xlfn.XLOOKUP(K2106,AM:AM,AO:AO)</f>
        <v/>
      </c>
      <c r="O2106" s="238" t="n">
        <v>32.6</v>
      </c>
      <c r="P2106">
        <f>O2106*_xlfn.XLOOKUP(K2106,AM:AM,AN:AN)</f>
        <v/>
      </c>
      <c r="Q2106">
        <f>O2106*_xlfn.XLOOKUP(K2106,AM:AM,AO:AO)</f>
        <v/>
      </c>
      <c r="R2106">
        <f>_xlfn.XLOOKUP(E2106,AF:AF,AG:AG)</f>
        <v/>
      </c>
      <c r="S2106">
        <f>_xlfn.XLOOKUP(E2106,AF:AF,AI:AI)</f>
        <v/>
      </c>
      <c r="T2106">
        <f>WEEKNUM(G2106)</f>
        <v/>
      </c>
      <c r="U2106">
        <f>YEAR(G2106)</f>
        <v/>
      </c>
      <c r="V2106" s="117">
        <f>IFERROR(Q2106/N2106,"0")</f>
        <v/>
      </c>
    </row>
    <row r="2107">
      <c r="A2107">
        <f>_xlfn.XLOOKUP(D2107,BN:BN,BO:BO)</f>
        <v/>
      </c>
      <c r="B2107" t="inlineStr">
        <is>
          <t>LLC</t>
        </is>
      </c>
      <c r="C2107" t="n">
        <v>302</v>
      </c>
      <c r="D2107">
        <f>_xlfn.XLOOKUP(C2107,BH:BH,BI:BI)</f>
        <v/>
      </c>
      <c r="E2107" t="n">
        <v>28934</v>
      </c>
      <c r="F2107" t="inlineStr">
        <is>
          <t>TE AIZA HOJEL CAROLINA MSS</t>
        </is>
      </c>
      <c r="G2107" s="234" t="n">
        <v>45886</v>
      </c>
      <c r="H2107" s="63" t="n"/>
      <c r="I2107" t="inlineStr">
        <is>
          <t>VLO</t>
        </is>
      </c>
      <c r="J2107">
        <f>_xlfn.XLOOKUP(I2107,AS:AS,AU:AU)</f>
        <v/>
      </c>
      <c r="K2107" t="inlineStr">
        <is>
          <t>USD</t>
        </is>
      </c>
      <c r="L2107" s="238" t="n">
        <v>1835.02</v>
      </c>
      <c r="M2107">
        <f>L2107*_xlfn.XLOOKUP(K2107,AM:AM,AN:AN)</f>
        <v/>
      </c>
      <c r="N2107">
        <f>L2107*_xlfn.XLOOKUP(K2107,AM:AM,AO:AO)</f>
        <v/>
      </c>
      <c r="O2107" s="238" t="n">
        <v>32.6</v>
      </c>
      <c r="P2107">
        <f>O2107*_xlfn.XLOOKUP(K2107,AM:AM,AN:AN)</f>
        <v/>
      </c>
      <c r="Q2107">
        <f>O2107*_xlfn.XLOOKUP(K2107,AM:AM,AO:AO)</f>
        <v/>
      </c>
      <c r="R2107">
        <f>_xlfn.XLOOKUP(E2107,AF:AF,AG:AG)</f>
        <v/>
      </c>
      <c r="S2107">
        <f>_xlfn.XLOOKUP(E2107,AF:AF,AI:AI)</f>
        <v/>
      </c>
      <c r="T2107">
        <f>WEEKNUM(G2107)</f>
        <v/>
      </c>
      <c r="U2107">
        <f>YEAR(G2107)</f>
        <v/>
      </c>
      <c r="V2107" s="117">
        <f>IFERROR(Q2107/N2107,"0")</f>
        <v/>
      </c>
    </row>
    <row r="2108">
      <c r="A2108">
        <f>_xlfn.XLOOKUP(D2108,BN:BN,BO:BO)</f>
        <v/>
      </c>
      <c r="B2108" t="inlineStr">
        <is>
          <t>LLC</t>
        </is>
      </c>
      <c r="C2108" t="n">
        <v>302</v>
      </c>
      <c r="D2108">
        <f>_xlfn.XLOOKUP(C2108,BH:BH,BI:BI)</f>
        <v/>
      </c>
      <c r="E2108" t="n">
        <v>28934</v>
      </c>
      <c r="F2108" t="inlineStr">
        <is>
          <t>TE AIZA HADDAD CARLOS RICARDO MR</t>
        </is>
      </c>
      <c r="G2108" s="234" t="n">
        <v>45898</v>
      </c>
      <c r="H2108" s="63" t="n"/>
      <c r="I2108" t="inlineStr">
        <is>
          <t>VLO</t>
        </is>
      </c>
      <c r="J2108">
        <f>_xlfn.XLOOKUP(I2108,AS:AS,AU:AU)</f>
        <v/>
      </c>
      <c r="K2108" t="inlineStr">
        <is>
          <t>USD</t>
        </is>
      </c>
      <c r="L2108" s="238" t="n">
        <v>505.7</v>
      </c>
      <c r="M2108">
        <f>L2108*_xlfn.XLOOKUP(K2108,AM:AM,AN:AN)</f>
        <v/>
      </c>
      <c r="N2108">
        <f>L2108*_xlfn.XLOOKUP(K2108,AM:AM,AO:AO)</f>
        <v/>
      </c>
      <c r="O2108" s="238" t="n">
        <v>0</v>
      </c>
      <c r="P2108">
        <f>O2108*_xlfn.XLOOKUP(K2108,AM:AM,AN:AN)</f>
        <v/>
      </c>
      <c r="Q2108">
        <f>O2108*_xlfn.XLOOKUP(K2108,AM:AM,AO:AO)</f>
        <v/>
      </c>
      <c r="R2108">
        <f>_xlfn.XLOOKUP(E2108,AF:AF,AG:AG)</f>
        <v/>
      </c>
      <c r="S2108">
        <f>_xlfn.XLOOKUP(E2108,AF:AF,AI:AI)</f>
        <v/>
      </c>
      <c r="T2108">
        <f>WEEKNUM(G2108)</f>
        <v/>
      </c>
      <c r="U2108">
        <f>YEAR(G2108)</f>
        <v/>
      </c>
      <c r="V2108" s="117">
        <f>IFERROR(Q2108/N2108,"0")</f>
        <v/>
      </c>
    </row>
    <row r="2109">
      <c r="A2109">
        <f>_xlfn.XLOOKUP(D2109,BN:BN,BO:BO)</f>
        <v/>
      </c>
      <c r="B2109" t="inlineStr">
        <is>
          <t>LLC</t>
        </is>
      </c>
      <c r="C2109" t="n">
        <v>302</v>
      </c>
      <c r="D2109">
        <f>_xlfn.XLOOKUP(C2109,BH:BH,BI:BI)</f>
        <v/>
      </c>
      <c r="E2109" t="n">
        <v>28934</v>
      </c>
      <c r="F2109" t="inlineStr">
        <is>
          <t>TE HOJEL SCHUMACHER GINA CHRISTINE MRS</t>
        </is>
      </c>
      <c r="G2109" s="234" t="n">
        <v>45898</v>
      </c>
      <c r="H2109" s="63" t="n"/>
      <c r="I2109" t="inlineStr">
        <is>
          <t>VLO</t>
        </is>
      </c>
      <c r="J2109">
        <f>_xlfn.XLOOKUP(I2109,AS:AS,AU:AU)</f>
        <v/>
      </c>
      <c r="K2109" t="inlineStr">
        <is>
          <t>USD</t>
        </is>
      </c>
      <c r="L2109" s="238" t="n">
        <v>505.7</v>
      </c>
      <c r="M2109">
        <f>L2109*_xlfn.XLOOKUP(K2109,AM:AM,AN:AN)</f>
        <v/>
      </c>
      <c r="N2109">
        <f>L2109*_xlfn.XLOOKUP(K2109,AM:AM,AO:AO)</f>
        <v/>
      </c>
      <c r="O2109" s="238" t="n">
        <v>0</v>
      </c>
      <c r="P2109">
        <f>O2109*_xlfn.XLOOKUP(K2109,AM:AM,AN:AN)</f>
        <v/>
      </c>
      <c r="Q2109">
        <f>O2109*_xlfn.XLOOKUP(K2109,AM:AM,AO:AO)</f>
        <v/>
      </c>
      <c r="R2109">
        <f>_xlfn.XLOOKUP(E2109,AF:AF,AG:AG)</f>
        <v/>
      </c>
      <c r="S2109">
        <f>_xlfn.XLOOKUP(E2109,AF:AF,AI:AI)</f>
        <v/>
      </c>
      <c r="T2109">
        <f>WEEKNUM(G2109)</f>
        <v/>
      </c>
      <c r="U2109">
        <f>YEAR(G2109)</f>
        <v/>
      </c>
      <c r="V2109" s="117">
        <f>IFERROR(Q2109/N2109,"0")</f>
        <v/>
      </c>
    </row>
    <row r="2110">
      <c r="A2110">
        <f>_xlfn.XLOOKUP(D2110,BN:BN,BO:BO)</f>
        <v/>
      </c>
      <c r="B2110" t="inlineStr">
        <is>
          <t>LLC</t>
        </is>
      </c>
      <c r="C2110" t="n">
        <v>302</v>
      </c>
      <c r="D2110">
        <f>_xlfn.XLOOKUP(C2110,BH:BH,BI:BI)</f>
        <v/>
      </c>
      <c r="E2110" t="n">
        <v>28934</v>
      </c>
      <c r="F2110" t="inlineStr">
        <is>
          <t>TE AIZA HOJEL CAROLINA MSS</t>
        </is>
      </c>
      <c r="G2110" s="234" t="n">
        <v>45898</v>
      </c>
      <c r="H2110" s="63" t="n"/>
      <c r="I2110" t="inlineStr">
        <is>
          <t>VLO</t>
        </is>
      </c>
      <c r="J2110">
        <f>_xlfn.XLOOKUP(I2110,AS:AS,AU:AU)</f>
        <v/>
      </c>
      <c r="K2110" t="inlineStr">
        <is>
          <t>USD</t>
        </is>
      </c>
      <c r="L2110" s="238" t="n">
        <v>505.7</v>
      </c>
      <c r="M2110">
        <f>L2110*_xlfn.XLOOKUP(K2110,AM:AM,AN:AN)</f>
        <v/>
      </c>
      <c r="N2110">
        <f>L2110*_xlfn.XLOOKUP(K2110,AM:AM,AO:AO)</f>
        <v/>
      </c>
      <c r="O2110" s="238" t="n">
        <v>0</v>
      </c>
      <c r="P2110">
        <f>O2110*_xlfn.XLOOKUP(K2110,AM:AM,AN:AN)</f>
        <v/>
      </c>
      <c r="Q2110">
        <f>O2110*_xlfn.XLOOKUP(K2110,AM:AM,AO:AO)</f>
        <v/>
      </c>
      <c r="R2110">
        <f>_xlfn.XLOOKUP(E2110,AF:AF,AG:AG)</f>
        <v/>
      </c>
      <c r="S2110">
        <f>_xlfn.XLOOKUP(E2110,AF:AF,AI:AI)</f>
        <v/>
      </c>
      <c r="T2110">
        <f>WEEKNUM(G2110)</f>
        <v/>
      </c>
      <c r="U2110">
        <f>YEAR(G2110)</f>
        <v/>
      </c>
      <c r="V2110" s="117">
        <f>IFERROR(Q2110/N2110,"0")</f>
        <v/>
      </c>
    </row>
    <row r="2111">
      <c r="A2111">
        <f>_xlfn.XLOOKUP(D2111,BN:BN,BO:BO)</f>
        <v/>
      </c>
      <c r="B2111" t="inlineStr">
        <is>
          <t>LLC</t>
        </is>
      </c>
      <c r="C2111" t="n">
        <v>302</v>
      </c>
      <c r="D2111">
        <f>_xlfn.XLOOKUP(C2111,BH:BH,BI:BI)</f>
        <v/>
      </c>
      <c r="E2111" t="n">
        <v>28934</v>
      </c>
      <c r="F2111" t="inlineStr">
        <is>
          <t>TE AIZA HOJEL CHRISTIAN ANDRES MR</t>
        </is>
      </c>
      <c r="G2111" s="234" t="n">
        <v>45898</v>
      </c>
      <c r="H2111" s="63" t="n"/>
      <c r="I2111" t="inlineStr">
        <is>
          <t>VLO</t>
        </is>
      </c>
      <c r="J2111">
        <f>_xlfn.XLOOKUP(I2111,AS:AS,AU:AU)</f>
        <v/>
      </c>
      <c r="K2111" t="inlineStr">
        <is>
          <t>USD</t>
        </is>
      </c>
      <c r="L2111" s="238" t="n">
        <v>505.7</v>
      </c>
      <c r="M2111">
        <f>L2111*_xlfn.XLOOKUP(K2111,AM:AM,AN:AN)</f>
        <v/>
      </c>
      <c r="N2111">
        <f>L2111*_xlfn.XLOOKUP(K2111,AM:AM,AO:AO)</f>
        <v/>
      </c>
      <c r="O2111" s="238" t="n">
        <v>0</v>
      </c>
      <c r="P2111">
        <f>O2111*_xlfn.XLOOKUP(K2111,AM:AM,AN:AN)</f>
        <v/>
      </c>
      <c r="Q2111">
        <f>O2111*_xlfn.XLOOKUP(K2111,AM:AM,AO:AO)</f>
        <v/>
      </c>
      <c r="R2111">
        <f>_xlfn.XLOOKUP(E2111,AF:AF,AG:AG)</f>
        <v/>
      </c>
      <c r="S2111">
        <f>_xlfn.XLOOKUP(E2111,AF:AF,AI:AI)</f>
        <v/>
      </c>
      <c r="T2111">
        <f>WEEKNUM(G2111)</f>
        <v/>
      </c>
      <c r="U2111">
        <f>YEAR(G2111)</f>
        <v/>
      </c>
      <c r="V2111" s="117">
        <f>IFERROR(Q2111/N2111,"0")</f>
        <v/>
      </c>
    </row>
    <row r="2112">
      <c r="A2112">
        <f>_xlfn.XLOOKUP(D2112,BN:BN,BO:BO)</f>
        <v/>
      </c>
      <c r="B2112" t="inlineStr">
        <is>
          <t>LLC</t>
        </is>
      </c>
      <c r="C2112" t="n">
        <v>302</v>
      </c>
      <c r="D2112">
        <f>_xlfn.XLOOKUP(C2112,BH:BH,BI:BI)</f>
        <v/>
      </c>
      <c r="E2112" t="n">
        <v>28934</v>
      </c>
      <c r="F2112" t="inlineStr">
        <is>
          <t>TE AIZA HOJEL CARLOS RICARDO MR</t>
        </is>
      </c>
      <c r="G2112" s="234" t="n">
        <v>45898</v>
      </c>
      <c r="H2112" s="63" t="n"/>
      <c r="I2112" t="inlineStr">
        <is>
          <t>VLO</t>
        </is>
      </c>
      <c r="J2112">
        <f>_xlfn.XLOOKUP(I2112,AS:AS,AU:AU)</f>
        <v/>
      </c>
      <c r="K2112" t="inlineStr">
        <is>
          <t>USD</t>
        </is>
      </c>
      <c r="L2112" s="238" t="n">
        <v>505.7</v>
      </c>
      <c r="M2112">
        <f>L2112*_xlfn.XLOOKUP(K2112,AM:AM,AN:AN)</f>
        <v/>
      </c>
      <c r="N2112">
        <f>L2112*_xlfn.XLOOKUP(K2112,AM:AM,AO:AO)</f>
        <v/>
      </c>
      <c r="O2112" s="238" t="n">
        <v>0</v>
      </c>
      <c r="P2112">
        <f>O2112*_xlfn.XLOOKUP(K2112,AM:AM,AN:AN)</f>
        <v/>
      </c>
      <c r="Q2112">
        <f>O2112*_xlfn.XLOOKUP(K2112,AM:AM,AO:AO)</f>
        <v/>
      </c>
      <c r="R2112">
        <f>_xlfn.XLOOKUP(E2112,AF:AF,AG:AG)</f>
        <v/>
      </c>
      <c r="S2112">
        <f>_xlfn.XLOOKUP(E2112,AF:AF,AI:AI)</f>
        <v/>
      </c>
      <c r="T2112">
        <f>WEEKNUM(G2112)</f>
        <v/>
      </c>
      <c r="U2112">
        <f>YEAR(G2112)</f>
        <v/>
      </c>
      <c r="V2112" s="117">
        <f>IFERROR(Q2112/N2112,"0")</f>
        <v/>
      </c>
    </row>
    <row r="2113">
      <c r="A2113">
        <f>_xlfn.XLOOKUP(D2113,BN:BN,BO:BO)</f>
        <v/>
      </c>
      <c r="B2113" t="inlineStr">
        <is>
          <t>LLC</t>
        </is>
      </c>
      <c r="C2113" t="n">
        <v>302</v>
      </c>
      <c r="D2113">
        <f>_xlfn.XLOOKUP(C2113,BH:BH,BI:BI)</f>
        <v/>
      </c>
      <c r="E2113" t="n">
        <v>28934</v>
      </c>
      <c r="F2113" t="inlineStr">
        <is>
          <t>TE ROJAS MARTINEZ PAULA MSS</t>
        </is>
      </c>
      <c r="G2113" s="234" t="n">
        <v>45898</v>
      </c>
      <c r="H2113" s="63" t="n"/>
      <c r="I2113" t="inlineStr">
        <is>
          <t>VLO</t>
        </is>
      </c>
      <c r="J2113">
        <f>_xlfn.XLOOKUP(I2113,AS:AS,AU:AU)</f>
        <v/>
      </c>
      <c r="K2113" t="inlineStr">
        <is>
          <t>USD</t>
        </is>
      </c>
      <c r="L2113" s="238" t="n">
        <v>505.7</v>
      </c>
      <c r="M2113">
        <f>L2113*_xlfn.XLOOKUP(K2113,AM:AM,AN:AN)</f>
        <v/>
      </c>
      <c r="N2113">
        <f>L2113*_xlfn.XLOOKUP(K2113,AM:AM,AO:AO)</f>
        <v/>
      </c>
      <c r="O2113" s="238" t="n">
        <v>0</v>
      </c>
      <c r="P2113">
        <f>O2113*_xlfn.XLOOKUP(K2113,AM:AM,AN:AN)</f>
        <v/>
      </c>
      <c r="Q2113">
        <f>O2113*_xlfn.XLOOKUP(K2113,AM:AM,AO:AO)</f>
        <v/>
      </c>
      <c r="R2113">
        <f>_xlfn.XLOOKUP(E2113,AF:AF,AG:AG)</f>
        <v/>
      </c>
      <c r="S2113">
        <f>_xlfn.XLOOKUP(E2113,AF:AF,AI:AI)</f>
        <v/>
      </c>
      <c r="T2113">
        <f>WEEKNUM(G2113)</f>
        <v/>
      </c>
      <c r="U2113">
        <f>YEAR(G2113)</f>
        <v/>
      </c>
      <c r="V2113" s="117">
        <f>IFERROR(Q2113/N2113,"0")</f>
        <v/>
      </c>
    </row>
    <row r="2114">
      <c r="A2114">
        <f>_xlfn.XLOOKUP(D2114,BN:BN,BO:BO)</f>
        <v/>
      </c>
      <c r="B2114" t="inlineStr">
        <is>
          <t>LLC</t>
        </is>
      </c>
      <c r="C2114" t="n">
        <v>302</v>
      </c>
      <c r="D2114">
        <f>_xlfn.XLOOKUP(C2114,BH:BH,BI:BI)</f>
        <v/>
      </c>
      <c r="E2114" t="n">
        <v>28934</v>
      </c>
      <c r="F2114" t="inlineStr">
        <is>
          <t>TE SANCHEZ NAVARRO LEBRIJA JUAN ANDRES MR</t>
        </is>
      </c>
      <c r="G2114" s="234" t="n">
        <v>45661</v>
      </c>
      <c r="H2114" s="63" t="n"/>
      <c r="I2114" t="inlineStr">
        <is>
          <t>VLO</t>
        </is>
      </c>
      <c r="J2114">
        <f>_xlfn.XLOOKUP(I2114,AS:AS,AU:AU)</f>
        <v/>
      </c>
      <c r="K2114" t="inlineStr">
        <is>
          <t>USD</t>
        </is>
      </c>
      <c r="L2114" s="238" t="n">
        <v>899.2</v>
      </c>
      <c r="M2114">
        <f>L2114*_xlfn.XLOOKUP(K2114,AM:AM,AN:AN)</f>
        <v/>
      </c>
      <c r="N2114">
        <f>L2114*_xlfn.XLOOKUP(K2114,AM:AM,AO:AO)</f>
        <v/>
      </c>
      <c r="O2114" s="238" t="n">
        <v>0</v>
      </c>
      <c r="P2114">
        <f>O2114*_xlfn.XLOOKUP(K2114,AM:AM,AN:AN)</f>
        <v/>
      </c>
      <c r="Q2114">
        <f>O2114*_xlfn.XLOOKUP(K2114,AM:AM,AO:AO)</f>
        <v/>
      </c>
      <c r="R2114">
        <f>_xlfn.XLOOKUP(E2114,AF:AF,AG:AG)</f>
        <v/>
      </c>
      <c r="S2114">
        <f>_xlfn.XLOOKUP(E2114,AF:AF,AI:AI)</f>
        <v/>
      </c>
      <c r="T2114">
        <f>WEEKNUM(G2114)</f>
        <v/>
      </c>
      <c r="U2114">
        <f>YEAR(G2114)</f>
        <v/>
      </c>
      <c r="V2114" s="117">
        <f>IFERROR(Q2114/N2114,"0")</f>
        <v/>
      </c>
    </row>
    <row r="2115">
      <c r="A2115">
        <f>_xlfn.XLOOKUP(D2115,BN:BN,BO:BO)</f>
        <v/>
      </c>
      <c r="B2115" t="inlineStr">
        <is>
          <t>LLC</t>
        </is>
      </c>
      <c r="C2115" t="n">
        <v>302</v>
      </c>
      <c r="D2115">
        <f>_xlfn.XLOOKUP(C2115,BH:BH,BI:BI)</f>
        <v/>
      </c>
      <c r="E2115" t="n">
        <v>28934</v>
      </c>
      <c r="F2115" t="inlineStr">
        <is>
          <t>TE SANCHEZ NAVARRO LEBRIJA EDUARDO MR</t>
        </is>
      </c>
      <c r="G2115" s="234" t="n">
        <v>45661</v>
      </c>
      <c r="I2115" t="inlineStr">
        <is>
          <t>VLO</t>
        </is>
      </c>
      <c r="J2115">
        <f>_xlfn.XLOOKUP(I2115,AS:AS,AU:AU)</f>
        <v/>
      </c>
      <c r="K2115" t="inlineStr">
        <is>
          <t>USD</t>
        </is>
      </c>
      <c r="L2115" s="238" t="n">
        <v>899.2</v>
      </c>
      <c r="M2115">
        <f>L2115*_xlfn.XLOOKUP(K2115,AM:AM,AN:AN)</f>
        <v/>
      </c>
      <c r="N2115">
        <f>L2115*_xlfn.XLOOKUP(K2115,AM:AM,AO:AO)</f>
        <v/>
      </c>
      <c r="O2115" s="238" t="n">
        <v>0</v>
      </c>
      <c r="P2115">
        <f>O2115*_xlfn.XLOOKUP(K2115,AM:AM,AN:AN)</f>
        <v/>
      </c>
      <c r="Q2115">
        <f>O2115*_xlfn.XLOOKUP(K2115,AM:AM,AO:AO)</f>
        <v/>
      </c>
      <c r="R2115">
        <f>_xlfn.XLOOKUP(E2115,AF:AF,AG:AG)</f>
        <v/>
      </c>
      <c r="S2115">
        <f>_xlfn.XLOOKUP(E2115,AF:AF,AI:AI)</f>
        <v/>
      </c>
      <c r="T2115">
        <f>WEEKNUM(G2115)</f>
        <v/>
      </c>
      <c r="U2115">
        <f>YEAR(G2115)</f>
        <v/>
      </c>
      <c r="V2115" s="117">
        <f>IFERROR(Q2115/N2115,"0")</f>
        <v/>
      </c>
    </row>
    <row r="2116">
      <c r="A2116">
        <f>_xlfn.XLOOKUP(D2116,BN:BN,BO:BO)</f>
        <v/>
      </c>
      <c r="B2116" t="inlineStr">
        <is>
          <t>LLC</t>
        </is>
      </c>
      <c r="C2116" t="n">
        <v>302</v>
      </c>
      <c r="D2116">
        <f>_xlfn.XLOOKUP(C2116,BH:BH,BI:BI)</f>
        <v/>
      </c>
      <c r="E2116" t="n">
        <v>0</v>
      </c>
      <c r="F2116" t="inlineStr">
        <is>
          <t>FEE TKT</t>
        </is>
      </c>
      <c r="G2116" s="234" t="n">
        <v>45661</v>
      </c>
      <c r="H2116" s="234" t="n">
        <v>45899</v>
      </c>
      <c r="I2116" t="inlineStr">
        <is>
          <t>HPS</t>
        </is>
      </c>
      <c r="J2116">
        <f>_xlfn.XLOOKUP(I2116,AS:AS,AU:AU)</f>
        <v/>
      </c>
      <c r="K2116" t="inlineStr">
        <is>
          <t>USD</t>
        </is>
      </c>
      <c r="L2116" s="238" t="n">
        <v>245</v>
      </c>
      <c r="M2116">
        <f>L2116*_xlfn.XLOOKUP(K2116,AM:AM,AN:AN)</f>
        <v/>
      </c>
      <c r="N2116">
        <f>L2116*_xlfn.XLOOKUP(K2116,AM:AM,AO:AO)</f>
        <v/>
      </c>
      <c r="O2116" s="238" t="n">
        <v>245</v>
      </c>
      <c r="P2116">
        <f>O2116*_xlfn.XLOOKUP(K2116,AM:AM,AN:AN)</f>
        <v/>
      </c>
      <c r="Q2116">
        <f>O2116*_xlfn.XLOOKUP(K2116,AM:AM,AO:AO)</f>
        <v/>
      </c>
      <c r="R2116">
        <f>_xlfn.XLOOKUP(E2116,AF:AF,AG:AG)</f>
        <v/>
      </c>
      <c r="S2116">
        <f>_xlfn.XLOOKUP(E2116,AF:AF,AI:AI)</f>
        <v/>
      </c>
      <c r="T2116">
        <f>WEEKNUM(G2116)</f>
        <v/>
      </c>
      <c r="U2116">
        <f>YEAR(G2116)</f>
        <v/>
      </c>
      <c r="V2116" s="117">
        <f>IFERROR(Q2116/N2116,"0")</f>
        <v/>
      </c>
    </row>
    <row r="2117">
      <c r="A2117">
        <f>_xlfn.XLOOKUP(D2117,BN:BN,BO:BO)</f>
        <v/>
      </c>
      <c r="B2117" t="inlineStr">
        <is>
          <t>LLC</t>
        </is>
      </c>
      <c r="C2117" t="n">
        <v>302</v>
      </c>
      <c r="D2117">
        <f>_xlfn.XLOOKUP(C2117,BH:BH,BI:BI)</f>
        <v/>
      </c>
      <c r="E2117" t="n">
        <v>0</v>
      </c>
      <c r="F2117" t="inlineStr">
        <is>
          <t>DIFERENCIA A FAVOR</t>
        </is>
      </c>
      <c r="G2117" s="234" t="n">
        <v>45661</v>
      </c>
      <c r="H2117" s="234" t="n">
        <v>45899</v>
      </c>
      <c r="I2117" t="inlineStr">
        <is>
          <t>HPS</t>
        </is>
      </c>
      <c r="J2117">
        <f>_xlfn.XLOOKUP(I2117,AS:AS,AU:AU)</f>
        <v/>
      </c>
      <c r="K2117" t="inlineStr">
        <is>
          <t>USD</t>
        </is>
      </c>
      <c r="L2117" s="238" t="n">
        <v>1.65</v>
      </c>
      <c r="M2117">
        <f>L2117*_xlfn.XLOOKUP(K2117,AM:AM,AN:AN)</f>
        <v/>
      </c>
      <c r="N2117">
        <f>L2117*_xlfn.XLOOKUP(K2117,AM:AM,AO:AO)</f>
        <v/>
      </c>
      <c r="O2117" s="238" t="n">
        <v>1.65</v>
      </c>
      <c r="P2117">
        <f>O2117*_xlfn.XLOOKUP(K2117,AM:AM,AN:AN)</f>
        <v/>
      </c>
      <c r="Q2117">
        <f>O2117*_xlfn.XLOOKUP(K2117,AM:AM,AO:AO)</f>
        <v/>
      </c>
      <c r="R2117">
        <f>_xlfn.XLOOKUP(E2117,AF:AF,AG:AG)</f>
        <v/>
      </c>
      <c r="S2117">
        <f>_xlfn.XLOOKUP(E2117,AF:AF,AI:AI)</f>
        <v/>
      </c>
      <c r="T2117">
        <f>WEEKNUM(G2117)</f>
        <v/>
      </c>
      <c r="U2117">
        <f>YEAR(G2117)</f>
        <v/>
      </c>
      <c r="V2117" s="117">
        <f>IFERROR(Q2117/N2117,"0")</f>
        <v/>
      </c>
    </row>
    <row r="2118">
      <c r="A2118">
        <f>_xlfn.XLOOKUP(D2118,BN:BN,BO:BO)</f>
        <v/>
      </c>
      <c r="B2118" t="inlineStr">
        <is>
          <t>LLC</t>
        </is>
      </c>
      <c r="C2118" t="n">
        <v>303</v>
      </c>
      <c r="D2118">
        <f>_xlfn.XLOOKUP(C2118,BH:BH,BI:BI)</f>
        <v/>
      </c>
      <c r="E2118" t="n">
        <v>27672</v>
      </c>
      <c r="F2118" t="inlineStr">
        <is>
          <t>MERIDA</t>
        </is>
      </c>
      <c r="G2118" s="234" t="n">
        <v>46011</v>
      </c>
      <c r="H2118" s="234" t="n">
        <v>46018</v>
      </c>
      <c r="I2118" t="inlineStr">
        <is>
          <t>PKT</t>
        </is>
      </c>
      <c r="J2118">
        <f>_xlfn.XLOOKUP(I2118,AS:AS,AU:AU)</f>
        <v/>
      </c>
      <c r="K2118" t="inlineStr">
        <is>
          <t>USD</t>
        </is>
      </c>
      <c r="L2118" s="238" t="n">
        <v>21529.03</v>
      </c>
      <c r="M2118">
        <f>L2118*_xlfn.XLOOKUP(K2118,AM:AM,AN:AN)</f>
        <v/>
      </c>
      <c r="N2118">
        <f>L2118*_xlfn.XLOOKUP(K2118,AM:AM,AO:AO)</f>
        <v/>
      </c>
      <c r="O2118" s="238" t="n">
        <v>4804.15</v>
      </c>
      <c r="P2118">
        <f>O2118*_xlfn.XLOOKUP(K2118,AM:AM,AN:AN)</f>
        <v/>
      </c>
      <c r="Q2118">
        <f>O2118*_xlfn.XLOOKUP(K2118,AM:AM,AO:AO)</f>
        <v/>
      </c>
      <c r="R2118">
        <f>_xlfn.XLOOKUP(E2118,AF:AF,AG:AG)</f>
        <v/>
      </c>
      <c r="S2118">
        <f>_xlfn.XLOOKUP(E2118,AF:AF,AI:AI)</f>
        <v/>
      </c>
      <c r="T2118">
        <f>WEEKNUM(G2118)</f>
        <v/>
      </c>
      <c r="U2118">
        <f>YEAR(G2118)</f>
        <v/>
      </c>
      <c r="V2118" s="117">
        <f>IFERROR(Q2118/N2118,"0")</f>
        <v/>
      </c>
    </row>
    <row r="2119">
      <c r="A2119">
        <f>_xlfn.XLOOKUP(D2119,BN:BN,BO:BO)</f>
        <v/>
      </c>
      <c r="B2119" t="inlineStr">
        <is>
          <t>LLC</t>
        </is>
      </c>
      <c r="C2119" t="n">
        <v>303</v>
      </c>
      <c r="D2119">
        <f>_xlfn.XLOOKUP(C2119,BH:BH,BI:BI)</f>
        <v/>
      </c>
      <c r="E2119" t="n">
        <v>0</v>
      </c>
      <c r="F2119" t="inlineStr">
        <is>
          <t>FEE STRIPE</t>
        </is>
      </c>
      <c r="G2119" s="234" t="n">
        <v>46011</v>
      </c>
      <c r="H2119" s="234" t="n">
        <v>46018</v>
      </c>
      <c r="I2119" t="inlineStr">
        <is>
          <t>HPS</t>
        </is>
      </c>
      <c r="J2119">
        <f>_xlfn.XLOOKUP(I2119,AS:AS,AU:AU)</f>
        <v/>
      </c>
      <c r="K2119" t="inlineStr">
        <is>
          <t>USD</t>
        </is>
      </c>
      <c r="L2119" s="238" t="n">
        <v>925.24</v>
      </c>
      <c r="M2119">
        <f>L2119*_xlfn.XLOOKUP(K2119,AM:AM,AN:AN)</f>
        <v/>
      </c>
      <c r="N2119">
        <f>L2119*_xlfn.XLOOKUP(K2119,AM:AM,AO:AO)</f>
        <v/>
      </c>
      <c r="O2119" s="238" t="n">
        <v>925.24</v>
      </c>
      <c r="P2119">
        <f>O2119*_xlfn.XLOOKUP(K2119,AM:AM,AN:AN)</f>
        <v/>
      </c>
      <c r="Q2119">
        <f>O2119*_xlfn.XLOOKUP(K2119,AM:AM,AO:AO)</f>
        <v/>
      </c>
      <c r="R2119">
        <f>_xlfn.XLOOKUP(E2119,AF:AF,AG:AG)</f>
        <v/>
      </c>
      <c r="S2119">
        <f>_xlfn.XLOOKUP(E2119,AF:AF,AI:AI)</f>
        <v/>
      </c>
      <c r="T2119">
        <f>WEEKNUM(G2119)</f>
        <v/>
      </c>
      <c r="U2119">
        <f>YEAR(G2119)</f>
        <v/>
      </c>
      <c r="V2119" s="117">
        <f>IFERROR(Q2119/N2119,"0")</f>
        <v/>
      </c>
    </row>
    <row r="2120">
      <c r="A2120">
        <f>_xlfn.XLOOKUP(D2120,BN:BN,BO:BO)</f>
        <v/>
      </c>
      <c r="B2120" t="inlineStr">
        <is>
          <t>LLC</t>
        </is>
      </c>
      <c r="C2120" t="n">
        <v>304</v>
      </c>
      <c r="D2120">
        <f>_xlfn.XLOOKUP(C2120,BH:BH,BI:BI)</f>
        <v/>
      </c>
      <c r="E2120" t="n">
        <v>23331</v>
      </c>
      <c r="F2120" t="inlineStr">
        <is>
          <t>Hospedaje, tours y transfers</t>
        </is>
      </c>
      <c r="G2120" s="234" t="n">
        <v>45875</v>
      </c>
      <c r="H2120" s="234" t="n">
        <v>45882</v>
      </c>
      <c r="I2120" t="inlineStr">
        <is>
          <t>PKT</t>
        </is>
      </c>
      <c r="J2120">
        <f>_xlfn.XLOOKUP(I2120,AS:AS,AU:AU)</f>
        <v/>
      </c>
      <c r="K2120" t="inlineStr">
        <is>
          <t>EUR</t>
        </is>
      </c>
      <c r="L2120" s="238" t="n">
        <v>19754.9</v>
      </c>
      <c r="M2120">
        <f>L2120*_xlfn.XLOOKUP(K2120,AM:AM,AN:AN)</f>
        <v/>
      </c>
      <c r="N2120">
        <f>L2120*_xlfn.XLOOKUP(K2120,AM:AM,AO:AO)</f>
        <v/>
      </c>
      <c r="O2120" s="238" t="n">
        <v>889.9</v>
      </c>
      <c r="P2120">
        <f>O2120*_xlfn.XLOOKUP(K2120,AM:AM,AN:AN)</f>
        <v/>
      </c>
      <c r="Q2120">
        <f>O2120*_xlfn.XLOOKUP(K2120,AM:AM,AO:AO)</f>
        <v/>
      </c>
      <c r="R2120">
        <f>_xlfn.XLOOKUP(E2120,AF:AF,AG:AG)</f>
        <v/>
      </c>
      <c r="S2120">
        <f>_xlfn.XLOOKUP(E2120,AF:AF,AI:AI)</f>
        <v/>
      </c>
      <c r="T2120">
        <f>WEEKNUM(G2120)</f>
        <v/>
      </c>
      <c r="U2120">
        <f>YEAR(G2120)</f>
        <v/>
      </c>
      <c r="V2120" s="117">
        <f>IFERROR(Q2120/N2120,"0")</f>
        <v/>
      </c>
    </row>
    <row r="2121">
      <c r="A2121">
        <f>_xlfn.XLOOKUP(D2121,BN:BN,BO:BO)</f>
        <v/>
      </c>
      <c r="B2121" t="inlineStr">
        <is>
          <t>LLC</t>
        </is>
      </c>
      <c r="C2121" t="n">
        <v>304</v>
      </c>
      <c r="D2121">
        <f>_xlfn.XLOOKUP(C2121,BH:BH,BI:BI)</f>
        <v/>
      </c>
      <c r="E2121" t="n">
        <v>24263</v>
      </c>
      <c r="F2121" t="inlineStr">
        <is>
          <t>Vuelos</t>
        </is>
      </c>
      <c r="G2121" s="234" t="n">
        <v>45875</v>
      </c>
      <c r="H2121" s="234" t="n">
        <v>45875</v>
      </c>
      <c r="I2121" t="inlineStr">
        <is>
          <t>ABC</t>
        </is>
      </c>
      <c r="J2121">
        <f>_xlfn.XLOOKUP(I2121,AS:AS,AU:AU)</f>
        <v/>
      </c>
      <c r="K2121" t="inlineStr">
        <is>
          <t>EUR</t>
        </is>
      </c>
      <c r="L2121" s="238" t="n">
        <v>4162.33</v>
      </c>
      <c r="M2121">
        <f>L2121*_xlfn.XLOOKUP(K2121,AM:AM,AN:AN)</f>
        <v/>
      </c>
      <c r="N2121">
        <f>L2121*_xlfn.XLOOKUP(K2121,AM:AM,AO:AO)</f>
        <v/>
      </c>
      <c r="O2121" s="238" t="n">
        <v>0</v>
      </c>
      <c r="P2121">
        <f>O2121*_xlfn.XLOOKUP(K2121,AM:AM,AN:AN)</f>
        <v/>
      </c>
      <c r="Q2121">
        <f>O2121*_xlfn.XLOOKUP(K2121,AM:AM,AO:AO)</f>
        <v/>
      </c>
      <c r="R2121">
        <f>_xlfn.XLOOKUP(E2121,AF:AF,AG:AG)</f>
        <v/>
      </c>
      <c r="S2121">
        <f>_xlfn.XLOOKUP(E2121,AF:AF,AI:AI)</f>
        <v/>
      </c>
      <c r="T2121">
        <f>WEEKNUM(G2121)</f>
        <v/>
      </c>
      <c r="U2121">
        <f>YEAR(G2121)</f>
        <v/>
      </c>
      <c r="V2121" s="117">
        <f>IFERROR(Q2121/N2121,"0")</f>
        <v/>
      </c>
    </row>
    <row r="2122">
      <c r="A2122">
        <f>_xlfn.XLOOKUP(D2122,BN:BN,BO:BO)</f>
        <v/>
      </c>
      <c r="B2122" t="inlineStr">
        <is>
          <t>LLC</t>
        </is>
      </c>
      <c r="C2122" t="n">
        <v>304</v>
      </c>
      <c r="D2122">
        <f>_xlfn.XLOOKUP(C2122,BH:BH,BI:BI)</f>
        <v/>
      </c>
      <c r="E2122" t="n">
        <v>0</v>
      </c>
      <c r="F2122" t="inlineStr">
        <is>
          <t>Emisión vuelos</t>
        </is>
      </c>
      <c r="G2122" s="234" t="n">
        <v>45875</v>
      </c>
      <c r="H2122" s="234" t="n">
        <v>45882</v>
      </c>
      <c r="I2122" t="inlineStr">
        <is>
          <t>HPS</t>
        </is>
      </c>
      <c r="J2122">
        <f>_xlfn.XLOOKUP(I2122,AS:AS,AU:AU)</f>
        <v/>
      </c>
      <c r="K2122" t="inlineStr">
        <is>
          <t>EUR</t>
        </is>
      </c>
      <c r="L2122" s="238" t="n">
        <v>244.77</v>
      </c>
      <c r="M2122">
        <f>L2122*_xlfn.XLOOKUP(K2122,AM:AM,AN:AN)</f>
        <v/>
      </c>
      <c r="N2122">
        <f>L2122*_xlfn.XLOOKUP(K2122,AM:AM,AO:AO)</f>
        <v/>
      </c>
      <c r="O2122" s="238" t="n">
        <v>244.77</v>
      </c>
      <c r="P2122">
        <f>O2122*_xlfn.XLOOKUP(K2122,AM:AM,AN:AN)</f>
        <v/>
      </c>
      <c r="Q2122">
        <f>O2122*_xlfn.XLOOKUP(K2122,AM:AM,AO:AO)</f>
        <v/>
      </c>
      <c r="R2122">
        <f>_xlfn.XLOOKUP(E2122,AF:AF,AG:AG)</f>
        <v/>
      </c>
      <c r="S2122">
        <f>_xlfn.XLOOKUP(E2122,AF:AF,AI:AI)</f>
        <v/>
      </c>
      <c r="T2122">
        <f>WEEKNUM(G2122)</f>
        <v/>
      </c>
      <c r="U2122">
        <f>YEAR(G2122)</f>
        <v/>
      </c>
      <c r="V2122" s="117">
        <f>IFERROR(Q2122/N2122,"0")</f>
        <v/>
      </c>
    </row>
    <row r="2123">
      <c r="A2123">
        <f>_xlfn.XLOOKUP(D2123,BN:BN,BO:BO)</f>
        <v/>
      </c>
      <c r="B2123" t="inlineStr">
        <is>
          <t>LLC</t>
        </is>
      </c>
      <c r="C2123" t="n">
        <v>305</v>
      </c>
      <c r="D2123">
        <f>_xlfn.XLOOKUP(C2123,BH:BH,BI:BI)</f>
        <v/>
      </c>
      <c r="E2123" t="n">
        <v>27697</v>
      </c>
      <c r="F2123" t="inlineStr">
        <is>
          <t>Hospedaje en Kyoto</t>
        </is>
      </c>
      <c r="G2123" s="234" t="n">
        <v>45792</v>
      </c>
      <c r="H2123" s="234" t="n">
        <v>45795</v>
      </c>
      <c r="I2123" t="inlineStr">
        <is>
          <t>HTL</t>
        </is>
      </c>
      <c r="J2123">
        <f>_xlfn.XLOOKUP(I2123,AS:AS,AU:AU)</f>
        <v/>
      </c>
      <c r="K2123" t="inlineStr">
        <is>
          <t>USD</t>
        </is>
      </c>
      <c r="L2123" s="238" t="n">
        <v>15516.39</v>
      </c>
      <c r="M2123">
        <f>L2123*_xlfn.XLOOKUP(K2123,AM:AM,AN:AN)</f>
        <v/>
      </c>
      <c r="N2123">
        <f>L2123*_xlfn.XLOOKUP(K2123,AM:AM,AO:AO)</f>
        <v/>
      </c>
      <c r="O2123" s="238" t="n">
        <v>136.1</v>
      </c>
      <c r="P2123">
        <f>O2123*_xlfn.XLOOKUP(K2123,AM:AM,AN:AN)</f>
        <v/>
      </c>
      <c r="Q2123">
        <f>O2123*_xlfn.XLOOKUP(K2123,AM:AM,AO:AO)</f>
        <v/>
      </c>
      <c r="R2123">
        <f>_xlfn.XLOOKUP(E2123,AF:AF,AG:AG)</f>
        <v/>
      </c>
      <c r="S2123">
        <f>_xlfn.XLOOKUP(E2123,AF:AF,AI:AI)</f>
        <v/>
      </c>
      <c r="T2123">
        <f>WEEKNUM(G2123)</f>
        <v/>
      </c>
      <c r="U2123">
        <f>YEAR(G2123)</f>
        <v/>
      </c>
      <c r="V2123" s="117">
        <f>IFERROR(Q2123/N2123,"0")</f>
        <v/>
      </c>
    </row>
    <row r="2124">
      <c r="A2124">
        <f>_xlfn.XLOOKUP(D2124,BN:BN,BO:BO)</f>
        <v/>
      </c>
      <c r="B2124" t="inlineStr">
        <is>
          <t>LLC</t>
        </is>
      </c>
      <c r="C2124" t="n">
        <v>305</v>
      </c>
      <c r="D2124">
        <f>_xlfn.XLOOKUP(C2124,BH:BH,BI:BI)</f>
        <v/>
      </c>
      <c r="E2124" t="n">
        <v>30268</v>
      </c>
      <c r="F2124" t="inlineStr">
        <is>
          <t>Hospedaje</t>
        </is>
      </c>
      <c r="G2124" s="234" t="n">
        <v>45792</v>
      </c>
      <c r="H2124" s="234" t="n">
        <v>45795</v>
      </c>
      <c r="I2124" t="inlineStr">
        <is>
          <t>HTL</t>
        </is>
      </c>
      <c r="J2124">
        <f>_xlfn.XLOOKUP(I2124,AS:AS,AU:AU)</f>
        <v/>
      </c>
      <c r="K2124" t="inlineStr">
        <is>
          <t>USD</t>
        </is>
      </c>
      <c r="L2124" s="238" t="n">
        <v>1176</v>
      </c>
      <c r="M2124">
        <f>L2124*_xlfn.XLOOKUP(K2124,AM:AM,AN:AN)</f>
        <v/>
      </c>
      <c r="N2124">
        <f>L2124*_xlfn.XLOOKUP(K2124,AM:AM,AO:AO)</f>
        <v/>
      </c>
      <c r="O2124" s="238" t="n">
        <v>117.6</v>
      </c>
      <c r="P2124">
        <f>O2124*_xlfn.XLOOKUP(K2124,AM:AM,AN:AN)</f>
        <v/>
      </c>
      <c r="Q2124">
        <f>O2124*_xlfn.XLOOKUP(K2124,AM:AM,AO:AO)</f>
        <v/>
      </c>
      <c r="R2124">
        <f>_xlfn.XLOOKUP(E2124,AF:AF,AG:AG)</f>
        <v/>
      </c>
      <c r="S2124">
        <f>_xlfn.XLOOKUP(E2124,AF:AF,AI:AI)</f>
        <v/>
      </c>
      <c r="T2124">
        <f>WEEKNUM(G2124)</f>
        <v/>
      </c>
      <c r="U2124">
        <f>YEAR(G2124)</f>
        <v/>
      </c>
      <c r="V2124" s="117">
        <f>IFERROR(Q2124/N2124,"0")</f>
        <v/>
      </c>
    </row>
    <row r="2125">
      <c r="A2125">
        <f>_xlfn.XLOOKUP(D2125,BN:BN,BO:BO)</f>
        <v/>
      </c>
      <c r="B2125" t="inlineStr">
        <is>
          <t>LLC</t>
        </is>
      </c>
      <c r="C2125" t="n">
        <v>306</v>
      </c>
      <c r="D2125">
        <f>_xlfn.XLOOKUP(C2125,BH:BH,BI:BI)</f>
        <v/>
      </c>
      <c r="E2125" t="n">
        <v>27889</v>
      </c>
      <c r="F2125" t="inlineStr">
        <is>
          <t>Hospedaje del 02-04 AGO</t>
        </is>
      </c>
      <c r="G2125" s="234" t="n">
        <v>45870</v>
      </c>
      <c r="H2125" s="234" t="n">
        <v>45872</v>
      </c>
      <c r="I2125" t="inlineStr">
        <is>
          <t>HTL</t>
        </is>
      </c>
      <c r="J2125">
        <f>_xlfn.XLOOKUP(I2125,AS:AS,AU:AU)</f>
        <v/>
      </c>
      <c r="K2125" t="inlineStr">
        <is>
          <t>USD</t>
        </is>
      </c>
      <c r="L2125" s="238" t="n">
        <v>5477.48</v>
      </c>
      <c r="M2125">
        <f>L2125*_xlfn.XLOOKUP(K2125,AM:AM,AN:AN)</f>
        <v/>
      </c>
      <c r="N2125">
        <f>L2125*_xlfn.XLOOKUP(K2125,AM:AM,AO:AO)</f>
        <v/>
      </c>
      <c r="O2125" s="238" t="n">
        <v>0</v>
      </c>
      <c r="P2125">
        <f>O2125*_xlfn.XLOOKUP(K2125,AM:AM,AN:AN)</f>
        <v/>
      </c>
      <c r="Q2125">
        <f>O2125*_xlfn.XLOOKUP(K2125,AM:AM,AO:AO)</f>
        <v/>
      </c>
      <c r="R2125">
        <f>_xlfn.XLOOKUP(E2125,AF:AF,AG:AG)</f>
        <v/>
      </c>
      <c r="S2125">
        <f>_xlfn.XLOOKUP(E2125,AF:AF,AI:AI)</f>
        <v/>
      </c>
      <c r="T2125">
        <f>WEEKNUM(G2125)</f>
        <v/>
      </c>
      <c r="U2125">
        <f>YEAR(G2125)</f>
        <v/>
      </c>
      <c r="V2125" s="117">
        <f>IFERROR(Q2125/N2125,"0")</f>
        <v/>
      </c>
    </row>
    <row r="2126">
      <c r="A2126">
        <f>_xlfn.XLOOKUP(D2126,BN:BN,BO:BO)</f>
        <v/>
      </c>
      <c r="B2126" t="inlineStr">
        <is>
          <t>LLC</t>
        </is>
      </c>
      <c r="C2126" t="n">
        <v>306</v>
      </c>
      <c r="D2126">
        <f>_xlfn.XLOOKUP(C2126,BH:BH,BI:BI)</f>
        <v/>
      </c>
      <c r="E2126" t="n">
        <v>28934</v>
      </c>
      <c r="F2126" t="inlineStr">
        <is>
          <t>TE VAINER ZONENSZAIN JULIO DAVID</t>
        </is>
      </c>
      <c r="G2126" s="234" t="n">
        <v>45864</v>
      </c>
      <c r="H2126" s="63" t="n"/>
      <c r="I2126" t="inlineStr">
        <is>
          <t>VLO</t>
        </is>
      </c>
      <c r="J2126">
        <f>_xlfn.XLOOKUP(I2126,AS:AS,AU:AU)</f>
        <v/>
      </c>
      <c r="K2126" t="inlineStr">
        <is>
          <t>USD</t>
        </is>
      </c>
      <c r="L2126" s="238" t="n">
        <v>278.1</v>
      </c>
      <c r="M2126">
        <f>L2126*_xlfn.XLOOKUP(K2126,AM:AM,AN:AN)</f>
        <v/>
      </c>
      <c r="N2126">
        <f>L2126*_xlfn.XLOOKUP(K2126,AM:AM,AO:AO)</f>
        <v/>
      </c>
      <c r="O2126" s="238" t="n">
        <v>7.53</v>
      </c>
      <c r="P2126">
        <f>O2126*_xlfn.XLOOKUP(K2126,AM:AM,AN:AN)</f>
        <v/>
      </c>
      <c r="Q2126">
        <f>O2126*_xlfn.XLOOKUP(K2126,AM:AM,AO:AO)</f>
        <v/>
      </c>
      <c r="R2126">
        <f>_xlfn.XLOOKUP(E2126,AF:AF,AG:AG)</f>
        <v/>
      </c>
      <c r="S2126">
        <f>_xlfn.XLOOKUP(E2126,AF:AF,AI:AI)</f>
        <v/>
      </c>
      <c r="T2126">
        <f>WEEKNUM(G2126)</f>
        <v/>
      </c>
      <c r="U2126">
        <f>YEAR(G2126)</f>
        <v/>
      </c>
      <c r="V2126" s="117">
        <f>IFERROR(Q2126/N2126,"0")</f>
        <v/>
      </c>
    </row>
    <row r="2127">
      <c r="A2127">
        <f>_xlfn.XLOOKUP(D2127,BN:BN,BO:BO)</f>
        <v/>
      </c>
      <c r="B2127" t="inlineStr">
        <is>
          <t>LLC</t>
        </is>
      </c>
      <c r="C2127" t="n">
        <v>306</v>
      </c>
      <c r="D2127">
        <f>_xlfn.XLOOKUP(C2127,BH:BH,BI:BI)</f>
        <v/>
      </c>
      <c r="E2127" t="n">
        <v>28934</v>
      </c>
      <c r="F2127" t="inlineStr">
        <is>
          <t>TE LOZOWSKY ROTBERG LIORA</t>
        </is>
      </c>
      <c r="G2127" s="234" t="n">
        <v>45864</v>
      </c>
      <c r="H2127" s="63" t="n"/>
      <c r="I2127" t="inlineStr">
        <is>
          <t>VLO</t>
        </is>
      </c>
      <c r="J2127">
        <f>_xlfn.XLOOKUP(I2127,AS:AS,AU:AU)</f>
        <v/>
      </c>
      <c r="K2127" t="inlineStr">
        <is>
          <t>USD</t>
        </is>
      </c>
      <c r="L2127" s="238" t="n">
        <v>278.1</v>
      </c>
      <c r="M2127">
        <f>L2127*_xlfn.XLOOKUP(K2127,AM:AM,AN:AN)</f>
        <v/>
      </c>
      <c r="N2127">
        <f>L2127*_xlfn.XLOOKUP(K2127,AM:AM,AO:AO)</f>
        <v/>
      </c>
      <c r="O2127" s="238" t="n">
        <v>7.53</v>
      </c>
      <c r="P2127">
        <f>O2127*_xlfn.XLOOKUP(K2127,AM:AM,AN:AN)</f>
        <v/>
      </c>
      <c r="Q2127">
        <f>O2127*_xlfn.XLOOKUP(K2127,AM:AM,AO:AO)</f>
        <v/>
      </c>
      <c r="R2127">
        <f>_xlfn.XLOOKUP(E2127,AF:AF,AG:AG)</f>
        <v/>
      </c>
      <c r="S2127">
        <f>_xlfn.XLOOKUP(E2127,AF:AF,AI:AI)</f>
        <v/>
      </c>
      <c r="T2127">
        <f>WEEKNUM(G2127)</f>
        <v/>
      </c>
      <c r="U2127">
        <f>YEAR(G2127)</f>
        <v/>
      </c>
      <c r="V2127" s="117">
        <f>IFERROR(Q2127/N2127,"0")</f>
        <v/>
      </c>
    </row>
    <row r="2128">
      <c r="A2128">
        <f>_xlfn.XLOOKUP(D2128,BN:BN,BO:BO)</f>
        <v/>
      </c>
      <c r="B2128" t="inlineStr">
        <is>
          <t>LLC</t>
        </is>
      </c>
      <c r="C2128" t="n">
        <v>306</v>
      </c>
      <c r="D2128">
        <f>_xlfn.XLOOKUP(C2128,BH:BH,BI:BI)</f>
        <v/>
      </c>
      <c r="E2128" t="n">
        <v>28934</v>
      </c>
      <c r="F2128" t="inlineStr">
        <is>
          <t>TE VAINER LOZOWSKY CAMILA</t>
        </is>
      </c>
      <c r="G2128" s="234" t="n">
        <v>45864</v>
      </c>
      <c r="H2128" s="63" t="n"/>
      <c r="I2128" t="inlineStr">
        <is>
          <t>VLO</t>
        </is>
      </c>
      <c r="J2128">
        <f>_xlfn.XLOOKUP(I2128,AS:AS,AU:AU)</f>
        <v/>
      </c>
      <c r="K2128" t="inlineStr">
        <is>
          <t>USD</t>
        </is>
      </c>
      <c r="L2128" s="238" t="n">
        <v>278.1</v>
      </c>
      <c r="M2128">
        <f>L2128*_xlfn.XLOOKUP(K2128,AM:AM,AN:AN)</f>
        <v/>
      </c>
      <c r="N2128">
        <f>L2128*_xlfn.XLOOKUP(K2128,AM:AM,AO:AO)</f>
        <v/>
      </c>
      <c r="O2128" s="238" t="n">
        <v>7.53</v>
      </c>
      <c r="P2128">
        <f>O2128*_xlfn.XLOOKUP(K2128,AM:AM,AN:AN)</f>
        <v/>
      </c>
      <c r="Q2128">
        <f>O2128*_xlfn.XLOOKUP(K2128,AM:AM,AO:AO)</f>
        <v/>
      </c>
      <c r="R2128">
        <f>_xlfn.XLOOKUP(E2128,AF:AF,AG:AG)</f>
        <v/>
      </c>
      <c r="S2128">
        <f>_xlfn.XLOOKUP(E2128,AF:AF,AI:AI)</f>
        <v/>
      </c>
      <c r="T2128">
        <f>WEEKNUM(G2128)</f>
        <v/>
      </c>
      <c r="U2128">
        <f>YEAR(G2128)</f>
        <v/>
      </c>
      <c r="V2128" s="117">
        <f>IFERROR(Q2128/N2128,"0")</f>
        <v/>
      </c>
    </row>
    <row r="2129">
      <c r="A2129">
        <f>_xlfn.XLOOKUP(D2129,BN:BN,BO:BO)</f>
        <v/>
      </c>
      <c r="B2129" t="inlineStr">
        <is>
          <t>LLC</t>
        </is>
      </c>
      <c r="C2129" t="n">
        <v>306</v>
      </c>
      <c r="D2129">
        <f>_xlfn.XLOOKUP(C2129,BH:BH,BI:BI)</f>
        <v/>
      </c>
      <c r="E2129" t="n">
        <v>28934</v>
      </c>
      <c r="F2129" t="inlineStr">
        <is>
          <t>TE VAINER LOZOWSKY SHARON</t>
        </is>
      </c>
      <c r="G2129" s="234" t="n">
        <v>45864</v>
      </c>
      <c r="H2129" s="63" t="n"/>
      <c r="I2129" t="inlineStr">
        <is>
          <t>VLO</t>
        </is>
      </c>
      <c r="J2129">
        <f>_xlfn.XLOOKUP(I2129,AS:AS,AU:AU)</f>
        <v/>
      </c>
      <c r="K2129" t="inlineStr">
        <is>
          <t>USD</t>
        </is>
      </c>
      <c r="L2129" s="238" t="n">
        <v>278.1</v>
      </c>
      <c r="M2129">
        <f>L2129*_xlfn.XLOOKUP(K2129,AM:AM,AN:AN)</f>
        <v/>
      </c>
      <c r="N2129">
        <f>L2129*_xlfn.XLOOKUP(K2129,AM:AM,AO:AO)</f>
        <v/>
      </c>
      <c r="O2129" s="238" t="n">
        <v>7.53</v>
      </c>
      <c r="P2129">
        <f>O2129*_xlfn.XLOOKUP(K2129,AM:AM,AN:AN)</f>
        <v/>
      </c>
      <c r="Q2129">
        <f>O2129*_xlfn.XLOOKUP(K2129,AM:AM,AO:AO)</f>
        <v/>
      </c>
      <c r="R2129">
        <f>_xlfn.XLOOKUP(E2129,AF:AF,AG:AG)</f>
        <v/>
      </c>
      <c r="S2129">
        <f>_xlfn.XLOOKUP(E2129,AF:AF,AI:AI)</f>
        <v/>
      </c>
      <c r="T2129">
        <f>WEEKNUM(G2129)</f>
        <v/>
      </c>
      <c r="U2129">
        <f>YEAR(G2129)</f>
        <v/>
      </c>
      <c r="V2129" s="117">
        <f>IFERROR(Q2129/N2129,"0")</f>
        <v/>
      </c>
    </row>
    <row r="2130">
      <c r="A2130">
        <f>_xlfn.XLOOKUP(D2130,BN:BN,BO:BO)</f>
        <v/>
      </c>
      <c r="B2130" t="inlineStr">
        <is>
          <t>LLC</t>
        </is>
      </c>
      <c r="C2130" t="n">
        <v>306</v>
      </c>
      <c r="D2130">
        <f>_xlfn.XLOOKUP(C2130,BH:BH,BI:BI)</f>
        <v/>
      </c>
      <c r="E2130" t="n">
        <v>28934</v>
      </c>
      <c r="F2130" t="inlineStr">
        <is>
          <t>TE VAINER LOZOWSKY MOISES</t>
        </is>
      </c>
      <c r="G2130" s="234" t="n">
        <v>45864</v>
      </c>
      <c r="H2130" s="63" t="n"/>
      <c r="I2130" t="inlineStr">
        <is>
          <t>VLO</t>
        </is>
      </c>
      <c r="J2130">
        <f>_xlfn.XLOOKUP(I2130,AS:AS,AU:AU)</f>
        <v/>
      </c>
      <c r="K2130" t="inlineStr">
        <is>
          <t>USD</t>
        </is>
      </c>
      <c r="L2130" s="238" t="n">
        <v>278.1</v>
      </c>
      <c r="M2130">
        <f>L2130*_xlfn.XLOOKUP(K2130,AM:AM,AN:AN)</f>
        <v/>
      </c>
      <c r="N2130">
        <f>L2130*_xlfn.XLOOKUP(K2130,AM:AM,AO:AO)</f>
        <v/>
      </c>
      <c r="O2130" s="238" t="n">
        <v>7.53</v>
      </c>
      <c r="P2130">
        <f>O2130*_xlfn.XLOOKUP(K2130,AM:AM,AN:AN)</f>
        <v/>
      </c>
      <c r="Q2130">
        <f>O2130*_xlfn.XLOOKUP(K2130,AM:AM,AO:AO)</f>
        <v/>
      </c>
      <c r="R2130">
        <f>_xlfn.XLOOKUP(E2130,AF:AF,AG:AG)</f>
        <v/>
      </c>
      <c r="S2130">
        <f>_xlfn.XLOOKUP(E2130,AF:AF,AI:AI)</f>
        <v/>
      </c>
      <c r="T2130">
        <f>WEEKNUM(G2130)</f>
        <v/>
      </c>
      <c r="U2130">
        <f>YEAR(G2130)</f>
        <v/>
      </c>
      <c r="V2130" s="117">
        <f>IFERROR(Q2130/N2130,"0")</f>
        <v/>
      </c>
    </row>
    <row r="2131">
      <c r="A2131">
        <f>_xlfn.XLOOKUP(D2131,BN:BN,BO:BO)</f>
        <v/>
      </c>
      <c r="B2131" t="inlineStr">
        <is>
          <t>LLC</t>
        </is>
      </c>
      <c r="C2131" t="n">
        <v>306</v>
      </c>
      <c r="D2131">
        <f>_xlfn.XLOOKUP(C2131,BH:BH,BI:BI)</f>
        <v/>
      </c>
      <c r="E2131" t="n">
        <v>0</v>
      </c>
      <c r="F2131" t="inlineStr">
        <is>
          <t>Fee de emisión UCTTSX</t>
        </is>
      </c>
      <c r="G2131" s="234" t="n">
        <v>45864</v>
      </c>
      <c r="H2131" s="234" t="n">
        <v>45872</v>
      </c>
      <c r="I2131" t="inlineStr">
        <is>
          <t>HPS</t>
        </is>
      </c>
      <c r="J2131">
        <f>_xlfn.XLOOKUP(I2131,AS:AS,AU:AU)</f>
        <v/>
      </c>
      <c r="K2131" t="inlineStr">
        <is>
          <t>USD</t>
        </is>
      </c>
      <c r="L2131" s="238" t="n">
        <v>175</v>
      </c>
      <c r="M2131">
        <f>L2131*_xlfn.XLOOKUP(K2131,AM:AM,AN:AN)</f>
        <v/>
      </c>
      <c r="N2131">
        <f>L2131*_xlfn.XLOOKUP(K2131,AM:AM,AO:AO)</f>
        <v/>
      </c>
      <c r="O2131" s="238" t="n">
        <v>175</v>
      </c>
      <c r="P2131">
        <f>O2131*_xlfn.XLOOKUP(K2131,AM:AM,AN:AN)</f>
        <v/>
      </c>
      <c r="Q2131">
        <f>O2131*_xlfn.XLOOKUP(K2131,AM:AM,AO:AO)</f>
        <v/>
      </c>
      <c r="R2131">
        <f>_xlfn.XLOOKUP(E2131,AF:AF,AG:AG)</f>
        <v/>
      </c>
      <c r="S2131">
        <f>_xlfn.XLOOKUP(E2131,AF:AF,AI:AI)</f>
        <v/>
      </c>
      <c r="T2131">
        <f>WEEKNUM(G2131)</f>
        <v/>
      </c>
      <c r="U2131">
        <f>YEAR(G2131)</f>
        <v/>
      </c>
      <c r="V2131" s="117">
        <f>IFERROR(Q2131/N2131,"0")</f>
        <v/>
      </c>
    </row>
    <row r="2132">
      <c r="A2132">
        <f>_xlfn.XLOOKUP(D2132,BN:BN,BO:BO)</f>
        <v/>
      </c>
      <c r="B2132" t="inlineStr">
        <is>
          <t>LLC</t>
        </is>
      </c>
      <c r="C2132" t="n">
        <v>306</v>
      </c>
      <c r="D2132">
        <f>_xlfn.XLOOKUP(C2132,BH:BH,BI:BI)</f>
        <v/>
      </c>
      <c r="E2132" t="n">
        <v>27889</v>
      </c>
      <c r="F2132" t="inlineStr">
        <is>
          <t>Reembolso del hotel</t>
        </is>
      </c>
      <c r="G2132" s="234" t="n">
        <v>45864</v>
      </c>
      <c r="H2132" s="234" t="n">
        <v>45872</v>
      </c>
      <c r="I2132" t="inlineStr">
        <is>
          <t>HTL</t>
        </is>
      </c>
      <c r="J2132">
        <f>_xlfn.XLOOKUP(I2132,AS:AS,AU:AU)</f>
        <v/>
      </c>
      <c r="K2132" t="inlineStr">
        <is>
          <t>USD</t>
        </is>
      </c>
      <c r="L2132" s="238" t="n">
        <v>-5178.15</v>
      </c>
      <c r="M2132">
        <f>L2132*_xlfn.XLOOKUP(K2132,AM:AM,AN:AN)</f>
        <v/>
      </c>
      <c r="N2132">
        <f>L2132*_xlfn.XLOOKUP(K2132,AM:AM,AO:AO)</f>
        <v/>
      </c>
      <c r="O2132" s="238" t="n">
        <v>0</v>
      </c>
      <c r="P2132">
        <f>O2132*_xlfn.XLOOKUP(K2132,AM:AM,AN:AN)</f>
        <v/>
      </c>
      <c r="Q2132">
        <f>O2132*_xlfn.XLOOKUP(K2132,AM:AM,AO:AO)</f>
        <v/>
      </c>
      <c r="R2132">
        <f>_xlfn.XLOOKUP(E2132,AF:AF,AG:AG)</f>
        <v/>
      </c>
      <c r="S2132">
        <f>_xlfn.XLOOKUP(E2132,AF:AF,AI:AI)</f>
        <v/>
      </c>
      <c r="T2132">
        <f>WEEKNUM(G2132)</f>
        <v/>
      </c>
      <c r="U2132">
        <f>YEAR(G2132)</f>
        <v/>
      </c>
      <c r="V2132" s="117">
        <f>IFERROR(Q2132/N2132,"0")</f>
        <v/>
      </c>
    </row>
    <row r="2133">
      <c r="A2133">
        <f>_xlfn.XLOOKUP(D2133,BN:BN,BO:BO)</f>
        <v/>
      </c>
      <c r="B2133" t="inlineStr">
        <is>
          <t>LLC</t>
        </is>
      </c>
      <c r="C2133" t="n">
        <v>306</v>
      </c>
      <c r="D2133">
        <f>_xlfn.XLOOKUP(C2133,BH:BH,BI:BI)</f>
        <v/>
      </c>
      <c r="E2133" t="n">
        <v>29478</v>
      </c>
      <c r="F2133" t="inlineStr">
        <is>
          <t>Hospedaje 02-04 AGO</t>
        </is>
      </c>
      <c r="G2133" s="234" t="n">
        <v>45864</v>
      </c>
      <c r="H2133" s="234" t="n">
        <v>45872</v>
      </c>
      <c r="I2133" t="inlineStr">
        <is>
          <t>HTL</t>
        </is>
      </c>
      <c r="J2133">
        <f>_xlfn.XLOOKUP(I2133,AS:AS,AU:AU)</f>
        <v/>
      </c>
      <c r="K2133" t="inlineStr">
        <is>
          <t>USD</t>
        </is>
      </c>
      <c r="L2133" s="238" t="n">
        <v>3811.19</v>
      </c>
      <c r="M2133">
        <f>L2133*_xlfn.XLOOKUP(K2133,AM:AM,AN:AN)</f>
        <v/>
      </c>
      <c r="N2133">
        <f>L2133*_xlfn.XLOOKUP(K2133,AM:AM,AO:AO)</f>
        <v/>
      </c>
      <c r="O2133" s="238" t="n">
        <v>301.28</v>
      </c>
      <c r="P2133">
        <f>O2133*_xlfn.XLOOKUP(K2133,AM:AM,AN:AN)</f>
        <v/>
      </c>
      <c r="Q2133">
        <f>O2133*_xlfn.XLOOKUP(K2133,AM:AM,AO:AO)</f>
        <v/>
      </c>
      <c r="R2133">
        <f>_xlfn.XLOOKUP(E2133,AF:AF,AG:AG)</f>
        <v/>
      </c>
      <c r="S2133">
        <f>_xlfn.XLOOKUP(E2133,AF:AF,AI:AI)</f>
        <v/>
      </c>
      <c r="T2133">
        <f>WEEKNUM(G2133)</f>
        <v/>
      </c>
      <c r="U2133">
        <f>YEAR(G2133)</f>
        <v/>
      </c>
      <c r="V2133" s="117">
        <f>IFERROR(Q2133/N2133,"0")</f>
        <v/>
      </c>
    </row>
    <row r="2134">
      <c r="A2134">
        <f>_xlfn.XLOOKUP(D2134,BN:BN,BO:BO)</f>
        <v/>
      </c>
      <c r="B2134" t="inlineStr">
        <is>
          <t>LLC</t>
        </is>
      </c>
      <c r="C2134" t="n">
        <v>306</v>
      </c>
      <c r="D2134">
        <f>_xlfn.XLOOKUP(C2134,BH:BH,BI:BI)</f>
        <v/>
      </c>
      <c r="E2134" t="n">
        <v>26070</v>
      </c>
      <c r="F2134" t="inlineStr">
        <is>
          <t>Hospedaje 23 - 26 JUL</t>
        </is>
      </c>
      <c r="G2134" s="234" t="n">
        <v>45860</v>
      </c>
      <c r="H2134" s="234" t="n">
        <v>45864</v>
      </c>
      <c r="I2134" t="inlineStr">
        <is>
          <t>HTL</t>
        </is>
      </c>
      <c r="J2134">
        <f>_xlfn.XLOOKUP(I2134,AS:AS,AU:AU)</f>
        <v/>
      </c>
      <c r="K2134" t="inlineStr">
        <is>
          <t>USD</t>
        </is>
      </c>
      <c r="L2134" s="238" t="n">
        <v>4262.47</v>
      </c>
      <c r="M2134">
        <f>L2134*_xlfn.XLOOKUP(K2134,AM:AM,AN:AN)</f>
        <v/>
      </c>
      <c r="N2134">
        <f>L2134*_xlfn.XLOOKUP(K2134,AM:AM,AO:AO)</f>
        <v/>
      </c>
      <c r="O2134" s="238" t="n">
        <v>0</v>
      </c>
      <c r="P2134">
        <f>O2134*_xlfn.XLOOKUP(K2134,AM:AM,AN:AN)</f>
        <v/>
      </c>
      <c r="Q2134">
        <f>O2134*_xlfn.XLOOKUP(K2134,AM:AM,AO:AO)</f>
        <v/>
      </c>
      <c r="R2134">
        <f>_xlfn.XLOOKUP(E2134,AF:AF,AG:AG)</f>
        <v/>
      </c>
      <c r="S2134">
        <f>_xlfn.XLOOKUP(E2134,AF:AF,AI:AI)</f>
        <v/>
      </c>
      <c r="T2134">
        <f>WEEKNUM(G2134)</f>
        <v/>
      </c>
      <c r="U2134">
        <f>YEAR(G2134)</f>
        <v/>
      </c>
      <c r="V2134" s="117">
        <f>IFERROR(Q2134/N2134,"0")</f>
        <v/>
      </c>
    </row>
    <row r="2135">
      <c r="A2135">
        <f>_xlfn.XLOOKUP(D2135,BN:BN,BO:BO)</f>
        <v/>
      </c>
      <c r="B2135" t="inlineStr">
        <is>
          <t>LLC</t>
        </is>
      </c>
      <c r="C2135" t="n">
        <v>306</v>
      </c>
      <c r="D2135">
        <f>_xlfn.XLOOKUP(C2135,BH:BH,BI:BI)</f>
        <v/>
      </c>
      <c r="E2135" t="n">
        <v>28350</v>
      </c>
      <c r="F2135" t="inlineStr">
        <is>
          <t>Hospedaje</t>
        </is>
      </c>
      <c r="G2135" s="234" t="n">
        <v>45860</v>
      </c>
      <c r="H2135" s="234" t="n">
        <v>45872</v>
      </c>
      <c r="I2135" t="inlineStr">
        <is>
          <t>HTL</t>
        </is>
      </c>
      <c r="J2135">
        <f>_xlfn.XLOOKUP(I2135,AS:AS,AU:AU)</f>
        <v/>
      </c>
      <c r="K2135" t="inlineStr">
        <is>
          <t>USD</t>
        </is>
      </c>
      <c r="L2135" s="238" t="n">
        <v>3239.96</v>
      </c>
      <c r="M2135">
        <f>L2135*_xlfn.XLOOKUP(K2135,AM:AM,AN:AN)</f>
        <v/>
      </c>
      <c r="N2135">
        <f>L2135*_xlfn.XLOOKUP(K2135,AM:AM,AO:AO)</f>
        <v/>
      </c>
      <c r="O2135" s="238" t="n">
        <v>121.58</v>
      </c>
      <c r="P2135">
        <f>O2135*_xlfn.XLOOKUP(K2135,AM:AM,AN:AN)</f>
        <v/>
      </c>
      <c r="Q2135">
        <f>O2135*_xlfn.XLOOKUP(K2135,AM:AM,AO:AO)</f>
        <v/>
      </c>
      <c r="R2135">
        <f>_xlfn.XLOOKUP(E2135,AF:AF,AG:AG)</f>
        <v/>
      </c>
      <c r="S2135">
        <f>_xlfn.XLOOKUP(E2135,AF:AF,AI:AI)</f>
        <v/>
      </c>
      <c r="T2135">
        <f>WEEKNUM(G2135)</f>
        <v/>
      </c>
      <c r="U2135">
        <f>YEAR(G2135)</f>
        <v/>
      </c>
      <c r="V2135" s="117">
        <f>IFERROR(Q2135/N2135,"0")</f>
        <v/>
      </c>
    </row>
    <row r="2136">
      <c r="A2136">
        <f>_xlfn.XLOOKUP(D2136,BN:BN,BO:BO)</f>
        <v/>
      </c>
      <c r="B2136" t="inlineStr">
        <is>
          <t>LLC</t>
        </is>
      </c>
      <c r="C2136" t="n">
        <v>306</v>
      </c>
      <c r="D2136">
        <f>_xlfn.XLOOKUP(C2136,BH:BH,BI:BI)</f>
        <v/>
      </c>
      <c r="E2136" t="n">
        <v>25107</v>
      </c>
      <c r="F2136" t="inlineStr">
        <is>
          <t>Servicios Terrestres en Naoshima</t>
        </is>
      </c>
      <c r="G2136" s="234" t="n">
        <v>45860</v>
      </c>
      <c r="H2136" s="234" t="n">
        <v>45872</v>
      </c>
      <c r="I2136" t="inlineStr">
        <is>
          <t>TRN</t>
        </is>
      </c>
      <c r="J2136">
        <f>_xlfn.XLOOKUP(I2136,AS:AS,AU:AU)</f>
        <v/>
      </c>
      <c r="K2136" t="inlineStr">
        <is>
          <t>USD</t>
        </is>
      </c>
      <c r="L2136" s="238" t="n">
        <v>2587.13</v>
      </c>
      <c r="M2136">
        <f>L2136*_xlfn.XLOOKUP(K2136,AM:AM,AN:AN)</f>
        <v/>
      </c>
      <c r="N2136">
        <f>L2136*_xlfn.XLOOKUP(K2136,AM:AM,AO:AO)</f>
        <v/>
      </c>
      <c r="O2136" s="238" t="n">
        <v>0</v>
      </c>
      <c r="P2136">
        <f>O2136*_xlfn.XLOOKUP(K2136,AM:AM,AN:AN)</f>
        <v/>
      </c>
      <c r="Q2136">
        <f>O2136*_xlfn.XLOOKUP(K2136,AM:AM,AO:AO)</f>
        <v/>
      </c>
      <c r="R2136">
        <f>_xlfn.XLOOKUP(E2136,AF:AF,AG:AG)</f>
        <v/>
      </c>
      <c r="S2136">
        <f>_xlfn.XLOOKUP(E2136,AF:AF,AI:AI)</f>
        <v/>
      </c>
      <c r="T2136">
        <f>WEEKNUM(G2136)</f>
        <v/>
      </c>
      <c r="U2136">
        <f>YEAR(G2136)</f>
        <v/>
      </c>
      <c r="V2136" s="117">
        <f>IFERROR(Q2136/N2136,"0")</f>
        <v/>
      </c>
    </row>
    <row r="2137">
      <c r="A2137">
        <f>_xlfn.XLOOKUP(D2137,BN:BN,BO:BO)</f>
        <v/>
      </c>
      <c r="B2137" t="inlineStr">
        <is>
          <t>LLC</t>
        </is>
      </c>
      <c r="C2137" t="n">
        <v>306</v>
      </c>
      <c r="D2137">
        <f>_xlfn.XLOOKUP(C2137,BH:BH,BI:BI)</f>
        <v/>
      </c>
      <c r="E2137" t="n">
        <v>29841</v>
      </c>
      <c r="F2137" t="inlineStr">
        <is>
          <t>Hospedaje en Tokyo</t>
        </is>
      </c>
      <c r="G2137" s="234" t="n">
        <v>45860</v>
      </c>
      <c r="H2137" s="234" t="n">
        <v>45872</v>
      </c>
      <c r="I2137" t="inlineStr">
        <is>
          <t>HTL</t>
        </is>
      </c>
      <c r="J2137">
        <f>_xlfn.XLOOKUP(I2137,AS:AS,AU:AU)</f>
        <v/>
      </c>
      <c r="K2137" t="inlineStr">
        <is>
          <t>USD</t>
        </is>
      </c>
      <c r="L2137" s="238" t="n">
        <v>13402.35</v>
      </c>
      <c r="M2137">
        <f>L2137*_xlfn.XLOOKUP(K2137,AM:AM,AN:AN)</f>
        <v/>
      </c>
      <c r="N2137">
        <f>L2137*_xlfn.XLOOKUP(K2137,AM:AM,AO:AO)</f>
        <v/>
      </c>
      <c r="O2137" s="238" t="n">
        <v>908.6799999999999</v>
      </c>
      <c r="P2137">
        <f>O2137*_xlfn.XLOOKUP(K2137,AM:AM,AN:AN)</f>
        <v/>
      </c>
      <c r="Q2137">
        <f>O2137*_xlfn.XLOOKUP(K2137,AM:AM,AO:AO)</f>
        <v/>
      </c>
      <c r="R2137">
        <f>_xlfn.XLOOKUP(E2137,AF:AF,AG:AG)</f>
        <v/>
      </c>
      <c r="S2137">
        <f>_xlfn.XLOOKUP(E2137,AF:AF,AI:AI)</f>
        <v/>
      </c>
      <c r="T2137">
        <f>WEEKNUM(G2137)</f>
        <v/>
      </c>
      <c r="U2137">
        <f>YEAR(G2137)</f>
        <v/>
      </c>
      <c r="V2137" s="117">
        <f>IFERROR(Q2137/N2137,"0")</f>
        <v/>
      </c>
    </row>
    <row r="2138">
      <c r="A2138">
        <f>_xlfn.XLOOKUP(D2138,BN:BN,BO:BO)</f>
        <v/>
      </c>
      <c r="B2138" t="inlineStr">
        <is>
          <t>LLC</t>
        </is>
      </c>
      <c r="C2138" t="n">
        <v>306</v>
      </c>
      <c r="D2138">
        <f>_xlfn.XLOOKUP(C2138,BH:BH,BI:BI)</f>
        <v/>
      </c>
      <c r="E2138" t="n">
        <v>28350</v>
      </c>
      <c r="F2138" t="inlineStr">
        <is>
          <t>Servicio extra</t>
        </is>
      </c>
      <c r="G2138" s="234" t="n">
        <v>45860</v>
      </c>
      <c r="H2138" s="234" t="n">
        <v>45872</v>
      </c>
      <c r="I2138" t="inlineStr">
        <is>
          <t>OTR</t>
        </is>
      </c>
      <c r="J2138">
        <f>_xlfn.XLOOKUP(I2138,AS:AS,AU:AU)</f>
        <v/>
      </c>
      <c r="K2138" t="inlineStr">
        <is>
          <t>USD</t>
        </is>
      </c>
      <c r="L2138" s="238" t="n">
        <v>88.43000000000001</v>
      </c>
      <c r="M2138">
        <f>L2138*_xlfn.XLOOKUP(K2138,AM:AM,AN:AN)</f>
        <v/>
      </c>
      <c r="N2138">
        <f>L2138*_xlfn.XLOOKUP(K2138,AM:AM,AO:AO)</f>
        <v/>
      </c>
      <c r="O2138" s="238" t="n">
        <v>121.58</v>
      </c>
      <c r="P2138">
        <f>O2138*_xlfn.XLOOKUP(K2138,AM:AM,AN:AN)</f>
        <v/>
      </c>
      <c r="Q2138">
        <f>O2138*_xlfn.XLOOKUP(K2138,AM:AM,AO:AO)</f>
        <v/>
      </c>
      <c r="R2138">
        <f>_xlfn.XLOOKUP(E2138,AF:AF,AG:AG)</f>
        <v/>
      </c>
      <c r="S2138">
        <f>_xlfn.XLOOKUP(E2138,AF:AF,AI:AI)</f>
        <v/>
      </c>
      <c r="T2138">
        <f>WEEKNUM(G2138)</f>
        <v/>
      </c>
      <c r="U2138">
        <f>YEAR(G2138)</f>
        <v/>
      </c>
      <c r="V2138" s="117">
        <f>IFERROR(Q2138/N2138,"0")</f>
        <v/>
      </c>
    </row>
    <row r="2139">
      <c r="A2139">
        <f>_xlfn.XLOOKUP(D2139,BN:BN,BO:BO)</f>
        <v/>
      </c>
      <c r="B2139" t="inlineStr">
        <is>
          <t>LLC</t>
        </is>
      </c>
      <c r="C2139" t="n">
        <v>306</v>
      </c>
      <c r="D2139">
        <f>_xlfn.XLOOKUP(C2139,BH:BH,BI:BI)</f>
        <v/>
      </c>
      <c r="E2139" t="n">
        <v>25780</v>
      </c>
      <c r="F2139" t="inlineStr">
        <is>
          <t>Traslado Bulgari Hotel - Aeropuerto Narita</t>
        </is>
      </c>
      <c r="G2139" s="234" t="n">
        <v>45860</v>
      </c>
      <c r="H2139" s="234" t="n">
        <v>45872</v>
      </c>
      <c r="I2139" t="inlineStr">
        <is>
          <t>TRF</t>
        </is>
      </c>
      <c r="J2139">
        <f>_xlfn.XLOOKUP(I2139,AS:AS,AU:AU)</f>
        <v/>
      </c>
      <c r="K2139" t="inlineStr">
        <is>
          <t>USD</t>
        </is>
      </c>
      <c r="L2139" s="238" t="n">
        <v>575</v>
      </c>
      <c r="M2139">
        <f>L2139*_xlfn.XLOOKUP(K2139,AM:AM,AN:AN)</f>
        <v/>
      </c>
      <c r="N2139">
        <f>L2139*_xlfn.XLOOKUP(K2139,AM:AM,AO:AO)</f>
        <v/>
      </c>
      <c r="O2139" s="238" t="n">
        <v>86.25</v>
      </c>
      <c r="P2139">
        <f>O2139*_xlfn.XLOOKUP(K2139,AM:AM,AN:AN)</f>
        <v/>
      </c>
      <c r="Q2139">
        <f>O2139*_xlfn.XLOOKUP(K2139,AM:AM,AO:AO)</f>
        <v/>
      </c>
      <c r="R2139">
        <f>_xlfn.XLOOKUP(E2139,AF:AF,AG:AG)</f>
        <v/>
      </c>
      <c r="S2139">
        <f>_xlfn.XLOOKUP(E2139,AF:AF,AI:AI)</f>
        <v/>
      </c>
      <c r="T2139">
        <f>WEEKNUM(G2139)</f>
        <v/>
      </c>
      <c r="U2139">
        <f>YEAR(G2139)</f>
        <v/>
      </c>
      <c r="V2139" s="117">
        <f>IFERROR(Q2139/N2139,"0")</f>
        <v/>
      </c>
    </row>
    <row r="2140">
      <c r="A2140">
        <f>_xlfn.XLOOKUP(D2140,BN:BN,BO:BO)</f>
        <v/>
      </c>
      <c r="B2140" t="inlineStr">
        <is>
          <t>LLC</t>
        </is>
      </c>
      <c r="C2140" t="n">
        <v>306</v>
      </c>
      <c r="D2140">
        <f>_xlfn.XLOOKUP(C2140,BH:BH,BI:BI)</f>
        <v/>
      </c>
      <c r="E2140" t="n">
        <v>0</v>
      </c>
      <c r="F2140" t="inlineStr">
        <is>
          <t>Sobrecomisión</t>
        </is>
      </c>
      <c r="G2140" s="234" t="n">
        <v>45860</v>
      </c>
      <c r="H2140" s="234" t="n">
        <v>45872</v>
      </c>
      <c r="I2140" t="inlineStr">
        <is>
          <t>HPS</t>
        </is>
      </c>
      <c r="J2140">
        <f>_xlfn.XLOOKUP(I2140,AS:AS,AU:AU)</f>
        <v/>
      </c>
      <c r="K2140" t="inlineStr">
        <is>
          <t>USD</t>
        </is>
      </c>
      <c r="L2140" s="238" t="n">
        <v>2131.14</v>
      </c>
      <c r="M2140">
        <f>L2140*_xlfn.XLOOKUP(K2140,AM:AM,AN:AN)</f>
        <v/>
      </c>
      <c r="N2140">
        <f>L2140*_xlfn.XLOOKUP(K2140,AM:AM,AO:AO)</f>
        <v/>
      </c>
      <c r="O2140" s="238" t="n">
        <v>2131.14</v>
      </c>
      <c r="P2140">
        <f>O2140*_xlfn.XLOOKUP(K2140,AM:AM,AN:AN)</f>
        <v/>
      </c>
      <c r="Q2140">
        <f>O2140*_xlfn.XLOOKUP(K2140,AM:AM,AO:AO)</f>
        <v/>
      </c>
      <c r="R2140">
        <f>_xlfn.XLOOKUP(E2140,AF:AF,AG:AG)</f>
        <v/>
      </c>
      <c r="S2140">
        <f>_xlfn.XLOOKUP(E2140,AF:AF,AI:AI)</f>
        <v/>
      </c>
      <c r="T2140">
        <f>WEEKNUM(G2140)</f>
        <v/>
      </c>
      <c r="U2140">
        <f>YEAR(G2140)</f>
        <v/>
      </c>
      <c r="V2140" s="117">
        <f>IFERROR(Q2140/N2140,"0")</f>
        <v/>
      </c>
    </row>
    <row r="2141">
      <c r="A2141">
        <f>_xlfn.XLOOKUP(D2141,BN:BN,BO:BO)</f>
        <v/>
      </c>
      <c r="B2141" t="inlineStr">
        <is>
          <t>LLC</t>
        </is>
      </c>
      <c r="C2141" t="n">
        <v>307</v>
      </c>
      <c r="D2141">
        <f>_xlfn.XLOOKUP(C2141,BH:BH,BI:BI)</f>
        <v/>
      </c>
      <c r="E2141" t="n">
        <v>27633</v>
      </c>
      <c r="F2141" t="inlineStr">
        <is>
          <t>Hospedaje en FS Tamarindo</t>
        </is>
      </c>
      <c r="G2141" s="234" t="n">
        <v>45770</v>
      </c>
      <c r="H2141" s="234" t="n">
        <v>45773</v>
      </c>
      <c r="I2141" t="inlineStr">
        <is>
          <t>HTL</t>
        </is>
      </c>
      <c r="J2141">
        <f>_xlfn.XLOOKUP(I2141,AS:AS,AU:AU)</f>
        <v/>
      </c>
      <c r="K2141" t="inlineStr">
        <is>
          <t>USD</t>
        </is>
      </c>
      <c r="L2141" s="238" t="n">
        <v>5391</v>
      </c>
      <c r="M2141">
        <f>L2141*_xlfn.XLOOKUP(K2141,AM:AM,AN:AN)</f>
        <v/>
      </c>
      <c r="N2141">
        <f>L2141*_xlfn.XLOOKUP(K2141,AM:AM,AO:AO)</f>
        <v/>
      </c>
      <c r="O2141" s="238" t="n">
        <v>268.5</v>
      </c>
      <c r="P2141">
        <f>O2141*_xlfn.XLOOKUP(K2141,AM:AM,AN:AN)</f>
        <v/>
      </c>
      <c r="Q2141">
        <f>O2141*_xlfn.XLOOKUP(K2141,AM:AM,AO:AO)</f>
        <v/>
      </c>
      <c r="R2141">
        <f>_xlfn.XLOOKUP(E2141,AF:AF,AG:AG)</f>
        <v/>
      </c>
      <c r="S2141">
        <f>_xlfn.XLOOKUP(E2141,AF:AF,AI:AI)</f>
        <v/>
      </c>
      <c r="T2141">
        <f>WEEKNUM(G2141)</f>
        <v/>
      </c>
      <c r="U2141">
        <f>YEAR(G2141)</f>
        <v/>
      </c>
      <c r="V2141" s="117">
        <f>IFERROR(Q2141/N2141,"0")</f>
        <v/>
      </c>
    </row>
    <row r="2142">
      <c r="A2142">
        <f>_xlfn.XLOOKUP(D2142,BN:BN,BO:BO)</f>
        <v/>
      </c>
      <c r="B2142" t="inlineStr">
        <is>
          <t>LLC</t>
        </is>
      </c>
      <c r="C2142" t="n">
        <v>307</v>
      </c>
      <c r="D2142">
        <f>_xlfn.XLOOKUP(C2142,BH:BH,BI:BI)</f>
        <v/>
      </c>
      <c r="E2142" t="n">
        <v>27633</v>
      </c>
      <c r="F2142" t="inlineStr">
        <is>
          <t>Hospedaje en FS Tamarindo</t>
        </is>
      </c>
      <c r="G2142" s="234" t="n">
        <v>45770</v>
      </c>
      <c r="H2142" s="234" t="n">
        <v>45773</v>
      </c>
      <c r="I2142" t="inlineStr">
        <is>
          <t>HTL</t>
        </is>
      </c>
      <c r="J2142">
        <f>_xlfn.XLOOKUP(I2142,AS:AS,AU:AU)</f>
        <v/>
      </c>
      <c r="K2142" t="inlineStr">
        <is>
          <t>USD</t>
        </is>
      </c>
      <c r="L2142" s="238" t="n">
        <v>2685</v>
      </c>
      <c r="M2142">
        <f>L2142*_xlfn.XLOOKUP(K2142,AM:AM,AN:AN)</f>
        <v/>
      </c>
      <c r="N2142">
        <f>L2142*_xlfn.XLOOKUP(K2142,AM:AM,AO:AO)</f>
        <v/>
      </c>
      <c r="O2142" s="238" t="n">
        <v>268.5</v>
      </c>
      <c r="P2142">
        <f>O2142*_xlfn.XLOOKUP(K2142,AM:AM,AN:AN)</f>
        <v/>
      </c>
      <c r="Q2142">
        <f>O2142*_xlfn.XLOOKUP(K2142,AM:AM,AO:AO)</f>
        <v/>
      </c>
      <c r="R2142">
        <f>_xlfn.XLOOKUP(E2142,AF:AF,AG:AG)</f>
        <v/>
      </c>
      <c r="S2142">
        <f>_xlfn.XLOOKUP(E2142,AF:AF,AI:AI)</f>
        <v/>
      </c>
      <c r="T2142">
        <f>WEEKNUM(G2142)</f>
        <v/>
      </c>
      <c r="U2142">
        <f>YEAR(G2142)</f>
        <v/>
      </c>
      <c r="V2142" s="117">
        <f>IFERROR(Q2142/N2142,"0")</f>
        <v/>
      </c>
    </row>
    <row r="2143">
      <c r="A2143">
        <f>_xlfn.XLOOKUP(D2143,BN:BN,BO:BO)</f>
        <v/>
      </c>
      <c r="B2143" t="inlineStr">
        <is>
          <t>LLC</t>
        </is>
      </c>
      <c r="C2143" t="n">
        <v>308</v>
      </c>
      <c r="D2143">
        <f>_xlfn.XLOOKUP(C2143,BH:BH,BI:BI)</f>
        <v/>
      </c>
      <c r="E2143" t="n">
        <v>27703</v>
      </c>
      <c r="F2143" t="inlineStr">
        <is>
          <t>Hospedaje en Washington</t>
        </is>
      </c>
      <c r="G2143" s="234" t="n">
        <v>45757</v>
      </c>
      <c r="H2143" s="234" t="n">
        <v>45759</v>
      </c>
      <c r="I2143" t="inlineStr">
        <is>
          <t>HTL</t>
        </is>
      </c>
      <c r="J2143">
        <f>_xlfn.XLOOKUP(I2143,AS:AS,AU:AU)</f>
        <v/>
      </c>
      <c r="K2143" t="inlineStr">
        <is>
          <t>USD</t>
        </is>
      </c>
      <c r="L2143" s="238" t="n">
        <v>1495.76</v>
      </c>
      <c r="M2143">
        <f>L2143*_xlfn.XLOOKUP(K2143,AM:AM,AN:AN)</f>
        <v/>
      </c>
      <c r="N2143">
        <f>L2143*_xlfn.XLOOKUP(K2143,AM:AM,AO:AO)</f>
        <v/>
      </c>
      <c r="O2143" s="238" t="n">
        <v>121.26</v>
      </c>
      <c r="P2143">
        <f>O2143*_xlfn.XLOOKUP(K2143,AM:AM,AN:AN)</f>
        <v/>
      </c>
      <c r="Q2143">
        <f>O2143*_xlfn.XLOOKUP(K2143,AM:AM,AO:AO)</f>
        <v/>
      </c>
      <c r="R2143">
        <f>_xlfn.XLOOKUP(E2143,AF:AF,AG:AG)</f>
        <v/>
      </c>
      <c r="S2143">
        <f>_xlfn.XLOOKUP(E2143,AF:AF,AI:AI)</f>
        <v/>
      </c>
      <c r="T2143">
        <f>WEEKNUM(G2143)</f>
        <v/>
      </c>
      <c r="U2143">
        <f>YEAR(G2143)</f>
        <v/>
      </c>
      <c r="V2143" s="117">
        <f>IFERROR(Q2143/N2143,"0")</f>
        <v/>
      </c>
    </row>
    <row r="2144">
      <c r="A2144">
        <f>_xlfn.XLOOKUP(D2144,BN:BN,BO:BO)</f>
        <v/>
      </c>
      <c r="B2144" t="inlineStr">
        <is>
          <t>LLC</t>
        </is>
      </c>
      <c r="C2144" t="n">
        <v>308</v>
      </c>
      <c r="D2144">
        <f>_xlfn.XLOOKUP(C2144,BH:BH,BI:BI)</f>
        <v/>
      </c>
      <c r="E2144" t="n">
        <v>27704</v>
      </c>
      <c r="F2144" t="inlineStr">
        <is>
          <t>Traslado del Aeropuerto de Washington al Hotel St Regis</t>
        </is>
      </c>
      <c r="G2144" s="234" t="n">
        <v>45757</v>
      </c>
      <c r="H2144" s="234" t="n">
        <v>45759</v>
      </c>
      <c r="I2144" t="inlineStr">
        <is>
          <t>TRF</t>
        </is>
      </c>
      <c r="J2144">
        <f>_xlfn.XLOOKUP(I2144,AS:AS,AU:AU)</f>
        <v/>
      </c>
      <c r="K2144" t="inlineStr">
        <is>
          <t>USD</t>
        </is>
      </c>
      <c r="L2144" s="238" t="n">
        <v>173.85</v>
      </c>
      <c r="M2144">
        <f>L2144*_xlfn.XLOOKUP(K2144,AM:AM,AN:AN)</f>
        <v/>
      </c>
      <c r="N2144">
        <f>L2144*_xlfn.XLOOKUP(K2144,AM:AM,AO:AO)</f>
        <v/>
      </c>
      <c r="O2144" s="238" t="n">
        <v>0</v>
      </c>
      <c r="P2144">
        <f>O2144*_xlfn.XLOOKUP(K2144,AM:AM,AN:AN)</f>
        <v/>
      </c>
      <c r="Q2144">
        <f>O2144*_xlfn.XLOOKUP(K2144,AM:AM,AO:AO)</f>
        <v/>
      </c>
      <c r="R2144">
        <f>_xlfn.XLOOKUP(E2144,AF:AF,AG:AG)</f>
        <v/>
      </c>
      <c r="S2144">
        <f>_xlfn.XLOOKUP(E2144,AF:AF,AI:AI)</f>
        <v/>
      </c>
      <c r="T2144">
        <f>WEEKNUM(G2144)</f>
        <v/>
      </c>
      <c r="U2144">
        <f>YEAR(G2144)</f>
        <v/>
      </c>
      <c r="V2144" s="117">
        <f>IFERROR(Q2144/N2144,"0")</f>
        <v/>
      </c>
    </row>
    <row r="2145">
      <c r="A2145">
        <f>_xlfn.XLOOKUP(D2145,BN:BN,BO:BO)</f>
        <v/>
      </c>
      <c r="B2145" t="inlineStr">
        <is>
          <t>LLC</t>
        </is>
      </c>
      <c r="C2145" t="n">
        <v>308</v>
      </c>
      <c r="D2145">
        <f>_xlfn.XLOOKUP(C2145,BH:BH,BI:BI)</f>
        <v/>
      </c>
      <c r="E2145" t="n">
        <v>27704</v>
      </c>
      <c r="F2145" t="inlineStr">
        <is>
          <t>Traslado del Hotel St Regis al Aeropuerto de Washington</t>
        </is>
      </c>
      <c r="G2145" s="234" t="n">
        <v>45757</v>
      </c>
      <c r="H2145" s="234" t="n">
        <v>45759</v>
      </c>
      <c r="I2145" t="inlineStr">
        <is>
          <t>TRF</t>
        </is>
      </c>
      <c r="J2145">
        <f>_xlfn.XLOOKUP(I2145,AS:AS,AU:AU)</f>
        <v/>
      </c>
      <c r="K2145" t="inlineStr">
        <is>
          <t>USD</t>
        </is>
      </c>
      <c r="L2145" s="238" t="n">
        <v>199.54</v>
      </c>
      <c r="M2145">
        <f>L2145*_xlfn.XLOOKUP(K2145,AM:AM,AN:AN)</f>
        <v/>
      </c>
      <c r="N2145">
        <f>L2145*_xlfn.XLOOKUP(K2145,AM:AM,AO:AO)</f>
        <v/>
      </c>
      <c r="O2145" s="238" t="n">
        <v>0</v>
      </c>
      <c r="P2145">
        <f>O2145*_xlfn.XLOOKUP(K2145,AM:AM,AN:AN)</f>
        <v/>
      </c>
      <c r="Q2145">
        <f>O2145*_xlfn.XLOOKUP(K2145,AM:AM,AO:AO)</f>
        <v/>
      </c>
      <c r="R2145">
        <f>_xlfn.XLOOKUP(E2145,AF:AF,AG:AG)</f>
        <v/>
      </c>
      <c r="S2145">
        <f>_xlfn.XLOOKUP(E2145,AF:AF,AI:AI)</f>
        <v/>
      </c>
      <c r="T2145">
        <f>WEEKNUM(G2145)</f>
        <v/>
      </c>
      <c r="U2145">
        <f>YEAR(G2145)</f>
        <v/>
      </c>
      <c r="V2145" s="117">
        <f>IFERROR(Q2145/N2145,"0")</f>
        <v/>
      </c>
    </row>
    <row r="2146">
      <c r="A2146">
        <f>_xlfn.XLOOKUP(D2146,BN:BN,BO:BO)</f>
        <v/>
      </c>
      <c r="B2146" t="inlineStr">
        <is>
          <t>LLC</t>
        </is>
      </c>
      <c r="C2146" t="n">
        <v>309</v>
      </c>
      <c r="D2146">
        <f>_xlfn.XLOOKUP(C2146,BH:BH,BI:BI)</f>
        <v/>
      </c>
      <c r="E2146" t="n">
        <v>25024</v>
      </c>
      <c r="F2146" t="inlineStr">
        <is>
          <t>Vuelo LHR-MAD/Abraham Cherem</t>
        </is>
      </c>
      <c r="G2146" s="234" t="n">
        <v>45857</v>
      </c>
      <c r="H2146" s="234" t="n">
        <v>45884</v>
      </c>
      <c r="I2146" t="inlineStr">
        <is>
          <t>VLO</t>
        </is>
      </c>
      <c r="J2146">
        <f>_xlfn.XLOOKUP(I2146,AS:AS,AU:AU)</f>
        <v/>
      </c>
      <c r="K2146" t="inlineStr">
        <is>
          <t>USD</t>
        </is>
      </c>
      <c r="L2146" s="238" t="n">
        <v>178.3</v>
      </c>
      <c r="M2146">
        <f>L2146*_xlfn.XLOOKUP(K2146,AM:AM,AN:AN)</f>
        <v/>
      </c>
      <c r="N2146">
        <f>L2146*_xlfn.XLOOKUP(K2146,AM:AM,AO:AO)</f>
        <v/>
      </c>
      <c r="O2146" s="238" t="n">
        <v>0</v>
      </c>
      <c r="P2146">
        <f>O2146*_xlfn.XLOOKUP(K2146,AM:AM,AN:AN)</f>
        <v/>
      </c>
      <c r="Q2146">
        <f>O2146*_xlfn.XLOOKUP(K2146,AM:AM,AO:AO)</f>
        <v/>
      </c>
      <c r="R2146">
        <f>_xlfn.XLOOKUP(E2146,AF:AF,AG:AG)</f>
        <v/>
      </c>
      <c r="S2146">
        <f>_xlfn.XLOOKUP(E2146,AF:AF,AI:AI)</f>
        <v/>
      </c>
      <c r="T2146">
        <f>WEEKNUM(G2146)</f>
        <v/>
      </c>
      <c r="U2146">
        <f>YEAR(G2146)</f>
        <v/>
      </c>
      <c r="V2146" s="117">
        <f>IFERROR(Q2146/N2146,"0")</f>
        <v/>
      </c>
    </row>
    <row r="2147">
      <c r="A2147">
        <f>_xlfn.XLOOKUP(D2147,BN:BN,BO:BO)</f>
        <v/>
      </c>
      <c r="B2147" t="inlineStr">
        <is>
          <t>LLC</t>
        </is>
      </c>
      <c r="C2147" t="n">
        <v>309</v>
      </c>
      <c r="D2147">
        <f>_xlfn.XLOOKUP(C2147,BH:BH,BI:BI)</f>
        <v/>
      </c>
      <c r="E2147" t="n">
        <v>25024</v>
      </c>
      <c r="F2147" t="inlineStr">
        <is>
          <t>Vuelo LHR-MAD/Yanina Persovski</t>
        </is>
      </c>
      <c r="G2147" s="234" t="n">
        <v>45857</v>
      </c>
      <c r="H2147" s="234" t="n">
        <v>45884</v>
      </c>
      <c r="I2147" t="inlineStr">
        <is>
          <t>VLO</t>
        </is>
      </c>
      <c r="J2147">
        <f>_xlfn.XLOOKUP(I2147,AS:AS,AU:AU)</f>
        <v/>
      </c>
      <c r="K2147" t="inlineStr">
        <is>
          <t>USD</t>
        </is>
      </c>
      <c r="L2147" s="238" t="n">
        <v>178.3</v>
      </c>
      <c r="M2147">
        <f>L2147*_xlfn.XLOOKUP(K2147,AM:AM,AN:AN)</f>
        <v/>
      </c>
      <c r="N2147">
        <f>L2147*_xlfn.XLOOKUP(K2147,AM:AM,AO:AO)</f>
        <v/>
      </c>
      <c r="O2147" s="238" t="n">
        <v>0</v>
      </c>
      <c r="P2147">
        <f>O2147*_xlfn.XLOOKUP(K2147,AM:AM,AN:AN)</f>
        <v/>
      </c>
      <c r="Q2147">
        <f>O2147*_xlfn.XLOOKUP(K2147,AM:AM,AO:AO)</f>
        <v/>
      </c>
      <c r="R2147">
        <f>_xlfn.XLOOKUP(E2147,AF:AF,AG:AG)</f>
        <v/>
      </c>
      <c r="S2147">
        <f>_xlfn.XLOOKUP(E2147,AF:AF,AI:AI)</f>
        <v/>
      </c>
      <c r="T2147">
        <f>WEEKNUM(G2147)</f>
        <v/>
      </c>
      <c r="U2147">
        <f>YEAR(G2147)</f>
        <v/>
      </c>
      <c r="V2147" s="117">
        <f>IFERROR(Q2147/N2147,"0")</f>
        <v/>
      </c>
    </row>
    <row r="2148">
      <c r="A2148">
        <f>_xlfn.XLOOKUP(D2148,BN:BN,BO:BO)</f>
        <v/>
      </c>
      <c r="B2148" t="inlineStr">
        <is>
          <t>LLC</t>
        </is>
      </c>
      <c r="C2148" t="n">
        <v>309</v>
      </c>
      <c r="D2148">
        <f>_xlfn.XLOOKUP(C2148,BH:BH,BI:BI)</f>
        <v/>
      </c>
      <c r="E2148" t="n">
        <v>25024</v>
      </c>
      <c r="F2148" t="inlineStr">
        <is>
          <t>Vuelo LHR-MAD/Gabriela Cherem</t>
        </is>
      </c>
      <c r="G2148" s="234" t="n">
        <v>45857</v>
      </c>
      <c r="H2148" s="234" t="n">
        <v>45884</v>
      </c>
      <c r="I2148" t="inlineStr">
        <is>
          <t>VLO</t>
        </is>
      </c>
      <c r="J2148">
        <f>_xlfn.XLOOKUP(I2148,AS:AS,AU:AU)</f>
        <v/>
      </c>
      <c r="K2148" t="inlineStr">
        <is>
          <t>USD</t>
        </is>
      </c>
      <c r="L2148" s="238" t="n">
        <v>178.3</v>
      </c>
      <c r="M2148">
        <f>L2148*_xlfn.XLOOKUP(K2148,AM:AM,AN:AN)</f>
        <v/>
      </c>
      <c r="N2148">
        <f>L2148*_xlfn.XLOOKUP(K2148,AM:AM,AO:AO)</f>
        <v/>
      </c>
      <c r="O2148" s="238" t="n">
        <v>0</v>
      </c>
      <c r="P2148">
        <f>O2148*_xlfn.XLOOKUP(K2148,AM:AM,AN:AN)</f>
        <v/>
      </c>
      <c r="Q2148">
        <f>O2148*_xlfn.XLOOKUP(K2148,AM:AM,AO:AO)</f>
        <v/>
      </c>
      <c r="R2148">
        <f>_xlfn.XLOOKUP(E2148,AF:AF,AG:AG)</f>
        <v/>
      </c>
      <c r="S2148">
        <f>_xlfn.XLOOKUP(E2148,AF:AF,AI:AI)</f>
        <v/>
      </c>
      <c r="T2148">
        <f>WEEKNUM(G2148)</f>
        <v/>
      </c>
      <c r="U2148">
        <f>YEAR(G2148)</f>
        <v/>
      </c>
      <c r="V2148" s="117">
        <f>IFERROR(Q2148/N2148,"0")</f>
        <v/>
      </c>
    </row>
    <row r="2149">
      <c r="A2149">
        <f>_xlfn.XLOOKUP(D2149,BN:BN,BO:BO)</f>
        <v/>
      </c>
      <c r="B2149" t="inlineStr">
        <is>
          <t>LLC</t>
        </is>
      </c>
      <c r="C2149" t="n">
        <v>309</v>
      </c>
      <c r="D2149">
        <f>_xlfn.XLOOKUP(C2149,BH:BH,BI:BI)</f>
        <v/>
      </c>
      <c r="E2149" t="n">
        <v>25024</v>
      </c>
      <c r="F2149" t="inlineStr">
        <is>
          <t>Vuelo LHR-MAD/Moisés Cherem</t>
        </is>
      </c>
      <c r="G2149" s="234" t="n">
        <v>45857</v>
      </c>
      <c r="H2149" s="234" t="n">
        <v>45884</v>
      </c>
      <c r="I2149" t="inlineStr">
        <is>
          <t>VLO</t>
        </is>
      </c>
      <c r="J2149">
        <f>_xlfn.XLOOKUP(I2149,AS:AS,AU:AU)</f>
        <v/>
      </c>
      <c r="K2149" t="inlineStr">
        <is>
          <t>USD</t>
        </is>
      </c>
      <c r="L2149" s="238" t="n">
        <v>178.3</v>
      </c>
      <c r="M2149">
        <f>L2149*_xlfn.XLOOKUP(K2149,AM:AM,AN:AN)</f>
        <v/>
      </c>
      <c r="N2149">
        <f>L2149*_xlfn.XLOOKUP(K2149,AM:AM,AO:AO)</f>
        <v/>
      </c>
      <c r="O2149" s="238" t="n">
        <v>0</v>
      </c>
      <c r="P2149">
        <f>O2149*_xlfn.XLOOKUP(K2149,AM:AM,AN:AN)</f>
        <v/>
      </c>
      <c r="Q2149">
        <f>O2149*_xlfn.XLOOKUP(K2149,AM:AM,AO:AO)</f>
        <v/>
      </c>
      <c r="R2149">
        <f>_xlfn.XLOOKUP(E2149,AF:AF,AG:AG)</f>
        <v/>
      </c>
      <c r="S2149">
        <f>_xlfn.XLOOKUP(E2149,AF:AF,AI:AI)</f>
        <v/>
      </c>
      <c r="T2149">
        <f>WEEKNUM(G2149)</f>
        <v/>
      </c>
      <c r="U2149">
        <f>YEAR(G2149)</f>
        <v/>
      </c>
      <c r="V2149" s="117">
        <f>IFERROR(Q2149/N2149,"0")</f>
        <v/>
      </c>
    </row>
    <row r="2150">
      <c r="A2150">
        <f>_xlfn.XLOOKUP(D2150,BN:BN,BO:BO)</f>
        <v/>
      </c>
      <c r="B2150" t="inlineStr">
        <is>
          <t>LLC</t>
        </is>
      </c>
      <c r="C2150" t="n">
        <v>309</v>
      </c>
      <c r="D2150">
        <f>_xlfn.XLOOKUP(C2150,BH:BH,BI:BI)</f>
        <v/>
      </c>
      <c r="E2150" t="n">
        <v>25024</v>
      </c>
      <c r="F2150" t="inlineStr">
        <is>
          <t>Vuelo LHR-MAD/Bella Cherem</t>
        </is>
      </c>
      <c r="G2150" s="234" t="n">
        <v>45857</v>
      </c>
      <c r="H2150" s="234" t="n">
        <v>45884</v>
      </c>
      <c r="I2150" t="inlineStr">
        <is>
          <t>VLO</t>
        </is>
      </c>
      <c r="J2150">
        <f>_xlfn.XLOOKUP(I2150,AS:AS,AU:AU)</f>
        <v/>
      </c>
      <c r="K2150" t="inlineStr">
        <is>
          <t>USD</t>
        </is>
      </c>
      <c r="L2150" s="238" t="n">
        <v>178.3</v>
      </c>
      <c r="M2150">
        <f>L2150*_xlfn.XLOOKUP(K2150,AM:AM,AN:AN)</f>
        <v/>
      </c>
      <c r="N2150">
        <f>L2150*_xlfn.XLOOKUP(K2150,AM:AM,AO:AO)</f>
        <v/>
      </c>
      <c r="O2150" s="238" t="n">
        <v>0</v>
      </c>
      <c r="P2150">
        <f>O2150*_xlfn.XLOOKUP(K2150,AM:AM,AN:AN)</f>
        <v/>
      </c>
      <c r="Q2150">
        <f>O2150*_xlfn.XLOOKUP(K2150,AM:AM,AO:AO)</f>
        <v/>
      </c>
      <c r="R2150">
        <f>_xlfn.XLOOKUP(E2150,AF:AF,AG:AG)</f>
        <v/>
      </c>
      <c r="S2150">
        <f>_xlfn.XLOOKUP(E2150,AF:AF,AI:AI)</f>
        <v/>
      </c>
      <c r="T2150">
        <f>WEEKNUM(G2150)</f>
        <v/>
      </c>
      <c r="U2150">
        <f>YEAR(G2150)</f>
        <v/>
      </c>
      <c r="V2150" s="117">
        <f>IFERROR(Q2150/N2150,"0")</f>
        <v/>
      </c>
    </row>
    <row r="2151">
      <c r="A2151">
        <f>_xlfn.XLOOKUP(D2151,BN:BN,BO:BO)</f>
        <v/>
      </c>
      <c r="B2151" t="inlineStr">
        <is>
          <t>LLC</t>
        </is>
      </c>
      <c r="C2151" t="n">
        <v>309</v>
      </c>
      <c r="D2151">
        <f>_xlfn.XLOOKUP(C2151,BH:BH,BI:BI)</f>
        <v/>
      </c>
      <c r="E2151" t="n">
        <v>25024</v>
      </c>
      <c r="F2151" t="inlineStr">
        <is>
          <t>EMD del Vuelo LHR-MAD/Abraham Cherem</t>
        </is>
      </c>
      <c r="G2151" s="234" t="n">
        <v>45857</v>
      </c>
      <c r="H2151" s="234" t="n">
        <v>45884</v>
      </c>
      <c r="I2151" t="inlineStr">
        <is>
          <t>VLO</t>
        </is>
      </c>
      <c r="J2151">
        <f>_xlfn.XLOOKUP(I2151,AS:AS,AU:AU)</f>
        <v/>
      </c>
      <c r="K2151" t="inlineStr">
        <is>
          <t>USD</t>
        </is>
      </c>
      <c r="L2151" s="238" t="n">
        <v>16.8</v>
      </c>
      <c r="M2151">
        <f>L2151*_xlfn.XLOOKUP(K2151,AM:AM,AN:AN)</f>
        <v/>
      </c>
      <c r="N2151">
        <f>L2151*_xlfn.XLOOKUP(K2151,AM:AM,AO:AO)</f>
        <v/>
      </c>
      <c r="O2151" s="238" t="n">
        <v>0</v>
      </c>
      <c r="P2151">
        <f>O2151*_xlfn.XLOOKUP(K2151,AM:AM,AN:AN)</f>
        <v/>
      </c>
      <c r="Q2151">
        <f>O2151*_xlfn.XLOOKUP(K2151,AM:AM,AO:AO)</f>
        <v/>
      </c>
      <c r="R2151">
        <f>_xlfn.XLOOKUP(E2151,AF:AF,AG:AG)</f>
        <v/>
      </c>
      <c r="S2151">
        <f>_xlfn.XLOOKUP(E2151,AF:AF,AI:AI)</f>
        <v/>
      </c>
      <c r="T2151">
        <f>WEEKNUM(G2151)</f>
        <v/>
      </c>
      <c r="U2151">
        <f>YEAR(G2151)</f>
        <v/>
      </c>
      <c r="V2151" s="117">
        <f>IFERROR(Q2151/N2151,"0")</f>
        <v/>
      </c>
    </row>
    <row r="2152">
      <c r="A2152">
        <f>_xlfn.XLOOKUP(D2152,BN:BN,BO:BO)</f>
        <v/>
      </c>
      <c r="B2152" t="inlineStr">
        <is>
          <t>LLC</t>
        </is>
      </c>
      <c r="C2152" t="n">
        <v>309</v>
      </c>
      <c r="D2152">
        <f>_xlfn.XLOOKUP(C2152,BH:BH,BI:BI)</f>
        <v/>
      </c>
      <c r="E2152" t="n">
        <v>25024</v>
      </c>
      <c r="F2152" t="inlineStr">
        <is>
          <t>EMD del Vuelo LHR-MAD/Yanina Persovski</t>
        </is>
      </c>
      <c r="G2152" s="234" t="n">
        <v>45857</v>
      </c>
      <c r="H2152" s="234" t="n">
        <v>45884</v>
      </c>
      <c r="I2152" t="inlineStr">
        <is>
          <t>VLO</t>
        </is>
      </c>
      <c r="J2152">
        <f>_xlfn.XLOOKUP(I2152,AS:AS,AU:AU)</f>
        <v/>
      </c>
      <c r="K2152" t="inlineStr">
        <is>
          <t>USD</t>
        </is>
      </c>
      <c r="L2152" s="238" t="n">
        <v>16.8</v>
      </c>
      <c r="M2152">
        <f>L2152*_xlfn.XLOOKUP(K2152,AM:AM,AN:AN)</f>
        <v/>
      </c>
      <c r="N2152">
        <f>L2152*_xlfn.XLOOKUP(K2152,AM:AM,AO:AO)</f>
        <v/>
      </c>
      <c r="O2152" s="238" t="n">
        <v>0</v>
      </c>
      <c r="P2152">
        <f>O2152*_xlfn.XLOOKUP(K2152,AM:AM,AN:AN)</f>
        <v/>
      </c>
      <c r="Q2152">
        <f>O2152*_xlfn.XLOOKUP(K2152,AM:AM,AO:AO)</f>
        <v/>
      </c>
      <c r="R2152">
        <f>_xlfn.XLOOKUP(E2152,AF:AF,AG:AG)</f>
        <v/>
      </c>
      <c r="S2152">
        <f>_xlfn.XLOOKUP(E2152,AF:AF,AI:AI)</f>
        <v/>
      </c>
      <c r="T2152">
        <f>WEEKNUM(G2152)</f>
        <v/>
      </c>
      <c r="U2152">
        <f>YEAR(G2152)</f>
        <v/>
      </c>
      <c r="V2152" s="117">
        <f>IFERROR(Q2152/N2152,"0")</f>
        <v/>
      </c>
    </row>
    <row r="2153">
      <c r="A2153">
        <f>_xlfn.XLOOKUP(D2153,BN:BN,BO:BO)</f>
        <v/>
      </c>
      <c r="B2153" t="inlineStr">
        <is>
          <t>LLC</t>
        </is>
      </c>
      <c r="C2153" t="n">
        <v>309</v>
      </c>
      <c r="D2153">
        <f>_xlfn.XLOOKUP(C2153,BH:BH,BI:BI)</f>
        <v/>
      </c>
      <c r="E2153" t="n">
        <v>25024</v>
      </c>
      <c r="F2153" t="inlineStr">
        <is>
          <t>EMD del Vuelo LHR-MAD/Gabriela Cherem</t>
        </is>
      </c>
      <c r="G2153" s="234" t="n">
        <v>45857</v>
      </c>
      <c r="H2153" s="234" t="n">
        <v>45884</v>
      </c>
      <c r="I2153" t="inlineStr">
        <is>
          <t>VLO</t>
        </is>
      </c>
      <c r="J2153">
        <f>_xlfn.XLOOKUP(I2153,AS:AS,AU:AU)</f>
        <v/>
      </c>
      <c r="K2153" t="inlineStr">
        <is>
          <t>USD</t>
        </is>
      </c>
      <c r="L2153" s="238" t="n">
        <v>16.8</v>
      </c>
      <c r="M2153">
        <f>L2153*_xlfn.XLOOKUP(K2153,AM:AM,AN:AN)</f>
        <v/>
      </c>
      <c r="N2153">
        <f>L2153*_xlfn.XLOOKUP(K2153,AM:AM,AO:AO)</f>
        <v/>
      </c>
      <c r="O2153" s="238" t="n">
        <v>0</v>
      </c>
      <c r="P2153">
        <f>O2153*_xlfn.XLOOKUP(K2153,AM:AM,AN:AN)</f>
        <v/>
      </c>
      <c r="Q2153">
        <f>O2153*_xlfn.XLOOKUP(K2153,AM:AM,AO:AO)</f>
        <v/>
      </c>
      <c r="R2153">
        <f>_xlfn.XLOOKUP(E2153,AF:AF,AG:AG)</f>
        <v/>
      </c>
      <c r="S2153">
        <f>_xlfn.XLOOKUP(E2153,AF:AF,AI:AI)</f>
        <v/>
      </c>
      <c r="T2153">
        <f>WEEKNUM(G2153)</f>
        <v/>
      </c>
      <c r="U2153">
        <f>YEAR(G2153)</f>
        <v/>
      </c>
      <c r="V2153" s="117">
        <f>IFERROR(Q2153/N2153,"0")</f>
        <v/>
      </c>
    </row>
    <row r="2154">
      <c r="A2154">
        <f>_xlfn.XLOOKUP(D2154,BN:BN,BO:BO)</f>
        <v/>
      </c>
      <c r="B2154" t="inlineStr">
        <is>
          <t>LLC</t>
        </is>
      </c>
      <c r="C2154" t="n">
        <v>309</v>
      </c>
      <c r="D2154">
        <f>_xlfn.XLOOKUP(C2154,BH:BH,BI:BI)</f>
        <v/>
      </c>
      <c r="E2154" t="n">
        <v>25024</v>
      </c>
      <c r="F2154" t="inlineStr">
        <is>
          <t>EMD del Vuelo LHR-MAD/Moisés Cherem</t>
        </is>
      </c>
      <c r="G2154" s="234" t="n">
        <v>45857</v>
      </c>
      <c r="H2154" s="234" t="n">
        <v>45884</v>
      </c>
      <c r="I2154" t="inlineStr">
        <is>
          <t>VLO</t>
        </is>
      </c>
      <c r="J2154">
        <f>_xlfn.XLOOKUP(I2154,AS:AS,AU:AU)</f>
        <v/>
      </c>
      <c r="K2154" t="inlineStr">
        <is>
          <t>USD</t>
        </is>
      </c>
      <c r="L2154" s="238" t="n">
        <v>16.8</v>
      </c>
      <c r="M2154">
        <f>L2154*_xlfn.XLOOKUP(K2154,AM:AM,AN:AN)</f>
        <v/>
      </c>
      <c r="N2154">
        <f>L2154*_xlfn.XLOOKUP(K2154,AM:AM,AO:AO)</f>
        <v/>
      </c>
      <c r="O2154" s="238" t="n">
        <v>0</v>
      </c>
      <c r="P2154">
        <f>O2154*_xlfn.XLOOKUP(K2154,AM:AM,AN:AN)</f>
        <v/>
      </c>
      <c r="Q2154">
        <f>O2154*_xlfn.XLOOKUP(K2154,AM:AM,AO:AO)</f>
        <v/>
      </c>
      <c r="R2154">
        <f>_xlfn.XLOOKUP(E2154,AF:AF,AG:AG)</f>
        <v/>
      </c>
      <c r="S2154">
        <f>_xlfn.XLOOKUP(E2154,AF:AF,AI:AI)</f>
        <v/>
      </c>
      <c r="T2154">
        <f>WEEKNUM(G2154)</f>
        <v/>
      </c>
      <c r="U2154">
        <f>YEAR(G2154)</f>
        <v/>
      </c>
      <c r="V2154" s="117">
        <f>IFERROR(Q2154/N2154,"0")</f>
        <v/>
      </c>
    </row>
    <row r="2155">
      <c r="A2155">
        <f>_xlfn.XLOOKUP(D2155,BN:BN,BO:BO)</f>
        <v/>
      </c>
      <c r="B2155" t="inlineStr">
        <is>
          <t>LLC</t>
        </is>
      </c>
      <c r="C2155" t="n">
        <v>309</v>
      </c>
      <c r="D2155">
        <f>_xlfn.XLOOKUP(C2155,BH:BH,BI:BI)</f>
        <v/>
      </c>
      <c r="E2155" t="n">
        <v>25024</v>
      </c>
      <c r="F2155" t="inlineStr">
        <is>
          <t>EMD del Vuelo LHR-MAD/Bella Cherem</t>
        </is>
      </c>
      <c r="G2155" s="234" t="n">
        <v>45857</v>
      </c>
      <c r="H2155" s="234" t="n">
        <v>45884</v>
      </c>
      <c r="I2155" t="inlineStr">
        <is>
          <t>VLO</t>
        </is>
      </c>
      <c r="J2155">
        <f>_xlfn.XLOOKUP(I2155,AS:AS,AU:AU)</f>
        <v/>
      </c>
      <c r="K2155" t="inlineStr">
        <is>
          <t>USD</t>
        </is>
      </c>
      <c r="L2155" s="238" t="n">
        <v>16.8</v>
      </c>
      <c r="M2155">
        <f>L2155*_xlfn.XLOOKUP(K2155,AM:AM,AN:AN)</f>
        <v/>
      </c>
      <c r="N2155">
        <f>L2155*_xlfn.XLOOKUP(K2155,AM:AM,AO:AO)</f>
        <v/>
      </c>
      <c r="O2155" s="238" t="n">
        <v>0</v>
      </c>
      <c r="P2155">
        <f>O2155*_xlfn.XLOOKUP(K2155,AM:AM,AN:AN)</f>
        <v/>
      </c>
      <c r="Q2155">
        <f>O2155*_xlfn.XLOOKUP(K2155,AM:AM,AO:AO)</f>
        <v/>
      </c>
      <c r="R2155">
        <f>_xlfn.XLOOKUP(E2155,AF:AF,AG:AG)</f>
        <v/>
      </c>
      <c r="S2155">
        <f>_xlfn.XLOOKUP(E2155,AF:AF,AI:AI)</f>
        <v/>
      </c>
      <c r="T2155">
        <f>WEEKNUM(G2155)</f>
        <v/>
      </c>
      <c r="U2155">
        <f>YEAR(G2155)</f>
        <v/>
      </c>
      <c r="V2155" s="117">
        <f>IFERROR(Q2155/N2155,"0")</f>
        <v/>
      </c>
    </row>
    <row r="2156">
      <c r="A2156">
        <f>_xlfn.XLOOKUP(D2156,BN:BN,BO:BO)</f>
        <v/>
      </c>
      <c r="B2156" t="inlineStr">
        <is>
          <t>LLC</t>
        </is>
      </c>
      <c r="C2156" t="n">
        <v>309</v>
      </c>
      <c r="D2156">
        <f>_xlfn.XLOOKUP(C2156,BH:BH,BI:BI)</f>
        <v/>
      </c>
      <c r="E2156" t="n">
        <v>27716</v>
      </c>
      <c r="F2156" t="inlineStr">
        <is>
          <t>Hospedaje en Madrid</t>
        </is>
      </c>
      <c r="G2156" s="234" t="n">
        <v>45857</v>
      </c>
      <c r="H2156" s="234" t="n">
        <v>45858</v>
      </c>
      <c r="I2156" t="inlineStr">
        <is>
          <t>HTL</t>
        </is>
      </c>
      <c r="J2156">
        <f>_xlfn.XLOOKUP(I2156,AS:AS,AU:AU)</f>
        <v/>
      </c>
      <c r="K2156" t="inlineStr">
        <is>
          <t>USD</t>
        </is>
      </c>
      <c r="L2156" s="238" t="n">
        <v>1276.68</v>
      </c>
      <c r="M2156">
        <f>L2156*_xlfn.XLOOKUP(K2156,AM:AM,AN:AN)</f>
        <v/>
      </c>
      <c r="N2156">
        <f>L2156*_xlfn.XLOOKUP(K2156,AM:AM,AO:AO)</f>
        <v/>
      </c>
      <c r="O2156" s="238" t="n">
        <v>67.34</v>
      </c>
      <c r="P2156">
        <f>O2156*_xlfn.XLOOKUP(K2156,AM:AM,AN:AN)</f>
        <v/>
      </c>
      <c r="Q2156">
        <f>O2156*_xlfn.XLOOKUP(K2156,AM:AM,AO:AO)</f>
        <v/>
      </c>
      <c r="R2156">
        <f>_xlfn.XLOOKUP(E2156,AF:AF,AG:AG)</f>
        <v/>
      </c>
      <c r="S2156">
        <f>_xlfn.XLOOKUP(E2156,AF:AF,AI:AI)</f>
        <v/>
      </c>
      <c r="T2156">
        <f>WEEKNUM(G2156)</f>
        <v/>
      </c>
      <c r="U2156">
        <f>YEAR(G2156)</f>
        <v/>
      </c>
      <c r="V2156" s="117">
        <f>IFERROR(Q2156/N2156,"0")</f>
        <v/>
      </c>
    </row>
    <row r="2157">
      <c r="A2157">
        <f>_xlfn.XLOOKUP(D2157,BN:BN,BO:BO)</f>
        <v/>
      </c>
      <c r="B2157" t="inlineStr">
        <is>
          <t>LLC</t>
        </is>
      </c>
      <c r="C2157" t="n">
        <v>309</v>
      </c>
      <c r="D2157">
        <f>_xlfn.XLOOKUP(C2157,BH:BH,BI:BI)</f>
        <v/>
      </c>
      <c r="E2157" t="n">
        <v>27716</v>
      </c>
      <c r="F2157" t="inlineStr">
        <is>
          <t>Hospedaje en Madrid</t>
        </is>
      </c>
      <c r="G2157" s="234" t="n">
        <v>45882</v>
      </c>
      <c r="H2157" s="234" t="n">
        <v>45884</v>
      </c>
      <c r="I2157" t="inlineStr">
        <is>
          <t>HTL</t>
        </is>
      </c>
      <c r="J2157">
        <f>_xlfn.XLOOKUP(I2157,AS:AS,AU:AU)</f>
        <v/>
      </c>
      <c r="K2157" t="inlineStr">
        <is>
          <t>USD</t>
        </is>
      </c>
      <c r="L2157" s="238" t="n">
        <v>2150.51</v>
      </c>
      <c r="M2157">
        <f>L2157*_xlfn.XLOOKUP(K2157,AM:AM,AN:AN)</f>
        <v/>
      </c>
      <c r="N2157">
        <f>L2157*_xlfn.XLOOKUP(K2157,AM:AM,AO:AO)</f>
        <v/>
      </c>
      <c r="O2157" s="238" t="n">
        <v>221.98</v>
      </c>
      <c r="P2157">
        <f>O2157*_xlfn.XLOOKUP(K2157,AM:AM,AN:AN)</f>
        <v/>
      </c>
      <c r="Q2157">
        <f>O2157*_xlfn.XLOOKUP(K2157,AM:AM,AO:AO)</f>
        <v/>
      </c>
      <c r="R2157">
        <f>_xlfn.XLOOKUP(E2157,AF:AF,AG:AG)</f>
        <v/>
      </c>
      <c r="S2157">
        <f>_xlfn.XLOOKUP(E2157,AF:AF,AI:AI)</f>
        <v/>
      </c>
      <c r="T2157">
        <f>WEEKNUM(G2157)</f>
        <v/>
      </c>
      <c r="U2157">
        <f>YEAR(G2157)</f>
        <v/>
      </c>
      <c r="V2157" s="117">
        <f>IFERROR(Q2157/N2157,"0")</f>
        <v/>
      </c>
    </row>
    <row r="2158">
      <c r="A2158">
        <f>_xlfn.XLOOKUP(D2158,BN:BN,BO:BO)</f>
        <v/>
      </c>
      <c r="B2158" t="inlineStr">
        <is>
          <t>LLC</t>
        </is>
      </c>
      <c r="C2158" t="n">
        <v>309</v>
      </c>
      <c r="D2158">
        <f>_xlfn.XLOOKUP(C2158,BH:BH,BI:BI)</f>
        <v/>
      </c>
      <c r="E2158" t="n">
        <v>27739</v>
      </c>
      <c r="F2158" t="inlineStr">
        <is>
          <t>Hospedaje en Venecia</t>
        </is>
      </c>
      <c r="G2158" s="234" t="n">
        <v>45878</v>
      </c>
      <c r="H2158" s="234" t="n">
        <v>45879</v>
      </c>
      <c r="I2158" t="inlineStr">
        <is>
          <t>HTL</t>
        </is>
      </c>
      <c r="J2158">
        <f>_xlfn.XLOOKUP(I2158,AS:AS,AU:AU)</f>
        <v/>
      </c>
      <c r="K2158" t="inlineStr">
        <is>
          <t>USD</t>
        </is>
      </c>
      <c r="L2158" s="238" t="n">
        <v>1179.6</v>
      </c>
      <c r="M2158">
        <f>L2158*_xlfn.XLOOKUP(K2158,AM:AM,AN:AN)</f>
        <v/>
      </c>
      <c r="N2158">
        <f>L2158*_xlfn.XLOOKUP(K2158,AM:AM,AO:AO)</f>
        <v/>
      </c>
      <c r="O2158" s="238" t="n">
        <v>109.4</v>
      </c>
      <c r="P2158">
        <f>O2158*_xlfn.XLOOKUP(K2158,AM:AM,AN:AN)</f>
        <v/>
      </c>
      <c r="Q2158">
        <f>O2158*_xlfn.XLOOKUP(K2158,AM:AM,AO:AO)</f>
        <v/>
      </c>
      <c r="R2158">
        <f>_xlfn.XLOOKUP(E2158,AF:AF,AG:AG)</f>
        <v/>
      </c>
      <c r="S2158">
        <f>_xlfn.XLOOKUP(E2158,AF:AF,AI:AI)</f>
        <v/>
      </c>
      <c r="T2158">
        <f>WEEKNUM(G2158)</f>
        <v/>
      </c>
      <c r="U2158">
        <f>YEAR(G2158)</f>
        <v/>
      </c>
      <c r="V2158" s="117">
        <f>IFERROR(Q2158/N2158,"0")</f>
        <v/>
      </c>
    </row>
    <row r="2159">
      <c r="A2159">
        <f>_xlfn.XLOOKUP(D2159,BN:BN,BO:BO)</f>
        <v/>
      </c>
      <c r="B2159" t="inlineStr">
        <is>
          <t>LLC</t>
        </is>
      </c>
      <c r="C2159" t="n">
        <v>309</v>
      </c>
      <c r="D2159">
        <f>_xlfn.XLOOKUP(C2159,BH:BH,BI:BI)</f>
        <v/>
      </c>
      <c r="E2159" t="n">
        <v>27717</v>
      </c>
      <c r="F2159" t="inlineStr">
        <is>
          <t>Hospedaje en Reino Unido</t>
        </is>
      </c>
      <c r="G2159" s="234" t="n">
        <v>45879</v>
      </c>
      <c r="H2159" s="234" t="n">
        <v>45882</v>
      </c>
      <c r="I2159" t="inlineStr">
        <is>
          <t>HTL</t>
        </is>
      </c>
      <c r="J2159">
        <f>_xlfn.XLOOKUP(I2159,AS:AS,AU:AU)</f>
        <v/>
      </c>
      <c r="K2159" t="inlineStr">
        <is>
          <t>USD</t>
        </is>
      </c>
      <c r="L2159" s="238" t="n">
        <v>3518.96</v>
      </c>
      <c r="M2159">
        <f>L2159*_xlfn.XLOOKUP(K2159,AM:AM,AN:AN)</f>
        <v/>
      </c>
      <c r="N2159">
        <f>L2159*_xlfn.XLOOKUP(K2159,AM:AM,AO:AO)</f>
        <v/>
      </c>
      <c r="O2159" s="238" t="n">
        <v>377.79</v>
      </c>
      <c r="P2159">
        <f>O2159*_xlfn.XLOOKUP(K2159,AM:AM,AN:AN)</f>
        <v/>
      </c>
      <c r="Q2159">
        <f>O2159*_xlfn.XLOOKUP(K2159,AM:AM,AO:AO)</f>
        <v/>
      </c>
      <c r="R2159">
        <f>_xlfn.XLOOKUP(E2159,AF:AF,AG:AG)</f>
        <v/>
      </c>
      <c r="S2159">
        <f>_xlfn.XLOOKUP(E2159,AF:AF,AI:AI)</f>
        <v/>
      </c>
      <c r="T2159">
        <f>WEEKNUM(G2159)</f>
        <v/>
      </c>
      <c r="U2159">
        <f>YEAR(G2159)</f>
        <v/>
      </c>
      <c r="V2159" s="117">
        <f>IFERROR(Q2159/N2159,"0")</f>
        <v/>
      </c>
    </row>
    <row r="2160">
      <c r="A2160">
        <f>_xlfn.XLOOKUP(D2160,BN:BN,BO:BO)</f>
        <v/>
      </c>
      <c r="B2160" t="inlineStr">
        <is>
          <t>LLC</t>
        </is>
      </c>
      <c r="C2160" t="n">
        <v>309</v>
      </c>
      <c r="D2160">
        <f>_xlfn.XLOOKUP(C2160,BH:BH,BI:BI)</f>
        <v/>
      </c>
      <c r="E2160" t="n">
        <v>25372</v>
      </c>
      <c r="F2160" t="inlineStr">
        <is>
          <t>Behind the scenes at the opera house</t>
        </is>
      </c>
      <c r="G2160" s="234" t="n">
        <v>45857</v>
      </c>
      <c r="H2160" s="234" t="n">
        <v>45884</v>
      </c>
      <c r="I2160" t="inlineStr">
        <is>
          <t>ATR</t>
        </is>
      </c>
      <c r="J2160">
        <f>_xlfn.XLOOKUP(I2160,AS:AS,AU:AU)</f>
        <v/>
      </c>
      <c r="K2160" t="inlineStr">
        <is>
          <t>USD</t>
        </is>
      </c>
      <c r="L2160" s="238" t="n">
        <v>1067.57</v>
      </c>
      <c r="M2160">
        <f>L2160*_xlfn.XLOOKUP(K2160,AM:AM,AN:AN)</f>
        <v/>
      </c>
      <c r="N2160">
        <f>L2160*_xlfn.XLOOKUP(K2160,AM:AM,AO:AO)</f>
        <v/>
      </c>
      <c r="O2160" s="238" t="n">
        <v>0</v>
      </c>
      <c r="P2160">
        <f>O2160*_xlfn.XLOOKUP(K2160,AM:AM,AN:AN)</f>
        <v/>
      </c>
      <c r="Q2160">
        <f>O2160*_xlfn.XLOOKUP(K2160,AM:AM,AO:AO)</f>
        <v/>
      </c>
      <c r="R2160">
        <f>_xlfn.XLOOKUP(E2160,AF:AF,AG:AG)</f>
        <v/>
      </c>
      <c r="S2160">
        <f>_xlfn.XLOOKUP(E2160,AF:AF,AI:AI)</f>
        <v/>
      </c>
      <c r="T2160">
        <f>WEEKNUM(G2160)</f>
        <v/>
      </c>
      <c r="U2160">
        <f>YEAR(G2160)</f>
        <v/>
      </c>
      <c r="V2160" s="117">
        <f>IFERROR(Q2160/N2160,"0")</f>
        <v/>
      </c>
    </row>
    <row r="2161">
      <c r="A2161">
        <f>_xlfn.XLOOKUP(D2161,BN:BN,BO:BO)</f>
        <v/>
      </c>
      <c r="B2161" t="inlineStr">
        <is>
          <t>LLC</t>
        </is>
      </c>
      <c r="C2161" t="n">
        <v>309</v>
      </c>
      <c r="D2161">
        <f>_xlfn.XLOOKUP(C2161,BH:BH,BI:BI)</f>
        <v/>
      </c>
      <c r="E2161" t="n">
        <v>0</v>
      </c>
      <c r="F2161" t="inlineStr">
        <is>
          <t>Fee de emisión vuelos</t>
        </is>
      </c>
      <c r="G2161" s="234" t="n">
        <v>45857</v>
      </c>
      <c r="H2161" s="234" t="n">
        <v>45884</v>
      </c>
      <c r="I2161" t="inlineStr">
        <is>
          <t>HPS</t>
        </is>
      </c>
      <c r="J2161">
        <f>_xlfn.XLOOKUP(I2161,AS:AS,AU:AU)</f>
        <v/>
      </c>
      <c r="K2161" t="inlineStr">
        <is>
          <t>USD</t>
        </is>
      </c>
      <c r="L2161" s="238" t="n">
        <v>175</v>
      </c>
      <c r="M2161">
        <f>L2161*_xlfn.XLOOKUP(K2161,AM:AM,AN:AN)</f>
        <v/>
      </c>
      <c r="N2161">
        <f>L2161*_xlfn.XLOOKUP(K2161,AM:AM,AO:AO)</f>
        <v/>
      </c>
      <c r="O2161" s="238" t="n">
        <v>175</v>
      </c>
      <c r="P2161">
        <f>O2161*_xlfn.XLOOKUP(K2161,AM:AM,AN:AN)</f>
        <v/>
      </c>
      <c r="Q2161">
        <f>O2161*_xlfn.XLOOKUP(K2161,AM:AM,AO:AO)</f>
        <v/>
      </c>
      <c r="R2161">
        <f>_xlfn.XLOOKUP(E2161,AF:AF,AG:AG)</f>
        <v/>
      </c>
      <c r="S2161">
        <f>_xlfn.XLOOKUP(E2161,AF:AF,AI:AI)</f>
        <v/>
      </c>
      <c r="T2161">
        <f>WEEKNUM(G2161)</f>
        <v/>
      </c>
      <c r="U2161">
        <f>YEAR(G2161)</f>
        <v/>
      </c>
      <c r="V2161" s="117">
        <f>IFERROR(Q2161/N2161,"0")</f>
        <v/>
      </c>
    </row>
    <row r="2162">
      <c r="A2162">
        <f>_xlfn.XLOOKUP(D2162,BN:BN,BO:BO)</f>
        <v/>
      </c>
      <c r="B2162" t="inlineStr">
        <is>
          <t>LLC</t>
        </is>
      </c>
      <c r="C2162" t="n">
        <v>309</v>
      </c>
      <c r="D2162">
        <f>_xlfn.XLOOKUP(C2162,BH:BH,BI:BI)</f>
        <v/>
      </c>
      <c r="E2162" t="n">
        <v>29637</v>
      </c>
      <c r="F2162" t="inlineStr">
        <is>
          <t>Compra de amenidad (vela) para la familia Cherem en Madrid</t>
        </is>
      </c>
      <c r="G2162" s="234" t="n">
        <v>45857</v>
      </c>
      <c r="H2162" s="234" t="n">
        <v>45884</v>
      </c>
      <c r="I2162" t="inlineStr">
        <is>
          <t>OTR</t>
        </is>
      </c>
      <c r="J2162">
        <f>_xlfn.XLOOKUP(I2162,AS:AS,AU:AU)</f>
        <v/>
      </c>
      <c r="K2162" t="inlineStr">
        <is>
          <t>USD</t>
        </is>
      </c>
      <c r="L2162" s="238" t="n">
        <v>112.31</v>
      </c>
      <c r="M2162">
        <f>L2162*_xlfn.XLOOKUP(K2162,AM:AM,AN:AN)</f>
        <v/>
      </c>
      <c r="N2162">
        <f>L2162*_xlfn.XLOOKUP(K2162,AM:AM,AO:AO)</f>
        <v/>
      </c>
      <c r="O2162" s="238" t="n">
        <v>0</v>
      </c>
      <c r="P2162">
        <f>O2162*_xlfn.XLOOKUP(K2162,AM:AM,AN:AN)</f>
        <v/>
      </c>
      <c r="Q2162">
        <f>O2162*_xlfn.XLOOKUP(K2162,AM:AM,AO:AO)</f>
        <v/>
      </c>
      <c r="R2162">
        <f>_xlfn.XLOOKUP(E2162,AF:AF,AG:AG)</f>
        <v/>
      </c>
      <c r="S2162">
        <f>_xlfn.XLOOKUP(E2162,AF:AF,AI:AI)</f>
        <v/>
      </c>
      <c r="T2162">
        <f>WEEKNUM(G2162)</f>
        <v/>
      </c>
      <c r="U2162">
        <f>YEAR(G2162)</f>
        <v/>
      </c>
      <c r="V2162" s="117">
        <f>IFERROR(Q2162/N2162,"0")</f>
        <v/>
      </c>
    </row>
    <row r="2163">
      <c r="A2163">
        <f>_xlfn.XLOOKUP(D2163,BN:BN,BO:BO)</f>
        <v/>
      </c>
      <c r="B2163" t="inlineStr">
        <is>
          <t>LLC</t>
        </is>
      </c>
      <c r="C2163" t="n">
        <v>309</v>
      </c>
      <c r="D2163">
        <f>_xlfn.XLOOKUP(C2163,BH:BH,BI:BI)</f>
        <v/>
      </c>
      <c r="E2163" t="n">
        <v>0</v>
      </c>
      <c r="F2163" t="inlineStr">
        <is>
          <t>Sobrecomisión</t>
        </is>
      </c>
      <c r="G2163" s="234" t="n">
        <v>45857</v>
      </c>
      <c r="H2163" s="234" t="n">
        <v>45884</v>
      </c>
      <c r="I2163" t="inlineStr">
        <is>
          <t>HPS</t>
        </is>
      </c>
      <c r="J2163">
        <f>_xlfn.XLOOKUP(I2163,AS:AS,AU:AU)</f>
        <v/>
      </c>
      <c r="K2163" t="inlineStr">
        <is>
          <t>USD</t>
        </is>
      </c>
      <c r="L2163" s="238" t="n">
        <v>37.83</v>
      </c>
      <c r="M2163">
        <f>L2163*_xlfn.XLOOKUP(K2163,AM:AM,AN:AN)</f>
        <v/>
      </c>
      <c r="N2163">
        <f>L2163*_xlfn.XLOOKUP(K2163,AM:AM,AO:AO)</f>
        <v/>
      </c>
      <c r="O2163" s="238" t="n">
        <v>37.83</v>
      </c>
      <c r="P2163">
        <f>O2163*_xlfn.XLOOKUP(K2163,AM:AM,AN:AN)</f>
        <v/>
      </c>
      <c r="Q2163">
        <f>O2163*_xlfn.XLOOKUP(K2163,AM:AM,AO:AO)</f>
        <v/>
      </c>
      <c r="R2163">
        <f>_xlfn.XLOOKUP(E2163,AF:AF,AG:AG)</f>
        <v/>
      </c>
      <c r="S2163">
        <f>_xlfn.XLOOKUP(E2163,AF:AF,AI:AI)</f>
        <v/>
      </c>
      <c r="T2163">
        <f>WEEKNUM(G2163)</f>
        <v/>
      </c>
      <c r="U2163">
        <f>YEAR(G2163)</f>
        <v/>
      </c>
      <c r="V2163" s="117">
        <f>IFERROR(Q2163/N2163,"0")</f>
        <v/>
      </c>
    </row>
    <row r="2164">
      <c r="A2164">
        <f>_xlfn.XLOOKUP(D2164,BN:BN,BO:BO)</f>
        <v/>
      </c>
      <c r="B2164" t="inlineStr">
        <is>
          <t>LLC</t>
        </is>
      </c>
      <c r="C2164" t="n">
        <v>310</v>
      </c>
      <c r="D2164">
        <f>_xlfn.XLOOKUP(C2164,BH:BH,BI:BI)</f>
        <v/>
      </c>
      <c r="E2164" t="n">
        <v>0</v>
      </c>
      <c r="F2164" t="inlineStr">
        <is>
          <t>Fees Vuelos business 6 pax (3 adultos + 3 niños)</t>
        </is>
      </c>
      <c r="G2164" s="234" t="n">
        <v>45820</v>
      </c>
      <c r="H2164" s="234" t="n">
        <v>45838</v>
      </c>
      <c r="I2164" t="inlineStr">
        <is>
          <t>HPS</t>
        </is>
      </c>
      <c r="J2164">
        <f>_xlfn.XLOOKUP(I2164,AS:AS,AU:AU)</f>
        <v/>
      </c>
      <c r="K2164" t="inlineStr">
        <is>
          <t>MXN</t>
        </is>
      </c>
      <c r="L2164" s="238" t="n">
        <v>9912</v>
      </c>
      <c r="M2164">
        <f>L2164*_xlfn.XLOOKUP(K2164,AM:AM,AN:AN)</f>
        <v/>
      </c>
      <c r="N2164">
        <f>L2164*_xlfn.XLOOKUP(K2164,AM:AM,AO:AO)</f>
        <v/>
      </c>
      <c r="O2164" s="238" t="n">
        <v>9912</v>
      </c>
      <c r="P2164">
        <f>O2164*_xlfn.XLOOKUP(K2164,AM:AM,AN:AN)</f>
        <v/>
      </c>
      <c r="Q2164">
        <f>O2164*_xlfn.XLOOKUP(K2164,AM:AM,AO:AO)</f>
        <v/>
      </c>
      <c r="R2164">
        <f>_xlfn.XLOOKUP(E2164,AF:AF,AG:AG)</f>
        <v/>
      </c>
      <c r="S2164">
        <f>_xlfn.XLOOKUP(E2164,AF:AF,AI:AI)</f>
        <v/>
      </c>
      <c r="T2164">
        <f>WEEKNUM(G2164)</f>
        <v/>
      </c>
      <c r="U2164">
        <f>YEAR(G2164)</f>
        <v/>
      </c>
      <c r="V2164" s="117">
        <f>IFERROR(Q2164/N2164,"0")</f>
        <v/>
      </c>
    </row>
    <row r="2165">
      <c r="A2165">
        <f>_xlfn.XLOOKUP(D2165,BN:BN,BO:BO)</f>
        <v/>
      </c>
      <c r="B2165" t="inlineStr">
        <is>
          <t>LLC</t>
        </is>
      </c>
      <c r="C2165" t="n">
        <v>310</v>
      </c>
      <c r="D2165">
        <f>_xlfn.XLOOKUP(C2165,BH:BH,BI:BI)</f>
        <v/>
      </c>
      <c r="E2165" t="n">
        <v>27797</v>
      </c>
      <c r="F2165" t="inlineStr">
        <is>
          <t xml:space="preserve">Viaje Italia terrestre </t>
        </is>
      </c>
      <c r="G2165" s="234" t="n">
        <v>45821</v>
      </c>
      <c r="H2165" s="234" t="n">
        <v>45838</v>
      </c>
      <c r="I2165" t="inlineStr">
        <is>
          <t>PKT</t>
        </is>
      </c>
      <c r="J2165">
        <f>_xlfn.XLOOKUP(I2165,AS:AS,AU:AU)</f>
        <v/>
      </c>
      <c r="K2165" t="inlineStr">
        <is>
          <t>MXN</t>
        </is>
      </c>
      <c r="L2165" s="238" t="n">
        <v>817370.28</v>
      </c>
      <c r="M2165">
        <f>L2165*_xlfn.XLOOKUP(K2165,AM:AM,AN:AN)</f>
        <v/>
      </c>
      <c r="N2165">
        <f>L2165*_xlfn.XLOOKUP(K2165,AM:AM,AO:AO)</f>
        <v/>
      </c>
      <c r="O2165" s="238" t="n">
        <v>0</v>
      </c>
      <c r="P2165">
        <f>O2165*_xlfn.XLOOKUP(K2165,AM:AM,AN:AN)</f>
        <v/>
      </c>
      <c r="Q2165">
        <f>O2165*_xlfn.XLOOKUP(K2165,AM:AM,AO:AO)</f>
        <v/>
      </c>
      <c r="R2165">
        <f>_xlfn.XLOOKUP(E2165,AF:AF,AG:AG)</f>
        <v/>
      </c>
      <c r="S2165">
        <f>_xlfn.XLOOKUP(E2165,AF:AF,AI:AI)</f>
        <v/>
      </c>
      <c r="T2165">
        <f>WEEKNUM(G2165)</f>
        <v/>
      </c>
      <c r="U2165">
        <f>YEAR(G2165)</f>
        <v/>
      </c>
      <c r="V2165" s="117">
        <f>IFERROR(Q2165/N2165,"0")</f>
        <v/>
      </c>
    </row>
    <row r="2166">
      <c r="A2166">
        <f>_xlfn.XLOOKUP(D2166,BN:BN,BO:BO)</f>
        <v/>
      </c>
      <c r="B2166" t="inlineStr">
        <is>
          <t>LLC</t>
        </is>
      </c>
      <c r="C2166" t="n">
        <v>310</v>
      </c>
      <c r="D2166">
        <f>_xlfn.XLOOKUP(C2166,BH:BH,BI:BI)</f>
        <v/>
      </c>
      <c r="E2166" t="n">
        <v>0</v>
      </c>
      <c r="F2166" t="inlineStr">
        <is>
          <t>FEE TERRESTRE</t>
        </is>
      </c>
      <c r="G2166" s="234" t="n">
        <v>45820</v>
      </c>
      <c r="H2166" s="234" t="n">
        <v>45838</v>
      </c>
      <c r="I2166" t="inlineStr">
        <is>
          <t>HPS</t>
        </is>
      </c>
      <c r="J2166">
        <f>_xlfn.XLOOKUP(I2166,AS:AS,AU:AU)</f>
        <v/>
      </c>
      <c r="K2166" t="inlineStr">
        <is>
          <t>MXN</t>
        </is>
      </c>
      <c r="L2166" s="238" t="n">
        <v>246187.87</v>
      </c>
      <c r="M2166">
        <f>L2166*_xlfn.XLOOKUP(K2166,AM:AM,AN:AN)</f>
        <v/>
      </c>
      <c r="N2166">
        <f>L2166*_xlfn.XLOOKUP(K2166,AM:AM,AO:AO)</f>
        <v/>
      </c>
      <c r="O2166" s="238" t="n">
        <v>246187.87</v>
      </c>
      <c r="P2166">
        <f>O2166*_xlfn.XLOOKUP(K2166,AM:AM,AN:AN)</f>
        <v/>
      </c>
      <c r="Q2166">
        <f>O2166*_xlfn.XLOOKUP(K2166,AM:AM,AO:AO)</f>
        <v/>
      </c>
      <c r="R2166">
        <f>_xlfn.XLOOKUP(E2166,AF:AF,AG:AG)</f>
        <v/>
      </c>
      <c r="S2166">
        <f>_xlfn.XLOOKUP(E2166,AF:AF,AI:AI)</f>
        <v/>
      </c>
      <c r="T2166">
        <f>WEEKNUM(G2166)</f>
        <v/>
      </c>
      <c r="U2166">
        <f>YEAR(G2166)</f>
        <v/>
      </c>
      <c r="V2166" s="117">
        <f>IFERROR(Q2166/N2166,"0")</f>
        <v/>
      </c>
    </row>
    <row r="2167">
      <c r="A2167">
        <f>_xlfn.XLOOKUP(D2167,BN:BN,BO:BO)</f>
        <v/>
      </c>
      <c r="B2167" t="inlineStr">
        <is>
          <t>LLC</t>
        </is>
      </c>
      <c r="C2167" t="n">
        <v>310</v>
      </c>
      <c r="D2167">
        <f>_xlfn.XLOOKUP(C2167,BH:BH,BI:BI)</f>
        <v/>
      </c>
      <c r="E2167" t="n">
        <v>27721</v>
      </c>
      <c r="F2167" t="inlineStr">
        <is>
          <t>Billete VALLEJO GARCIA/JORGE ANTONIO</t>
        </is>
      </c>
      <c r="G2167" s="234" t="n">
        <v>45820</v>
      </c>
      <c r="H2167" s="234" t="n">
        <v>45838</v>
      </c>
      <c r="I2167" t="inlineStr">
        <is>
          <t>VLO</t>
        </is>
      </c>
      <c r="J2167">
        <f>_xlfn.XLOOKUP(I2167,AS:AS,AU:AU)</f>
        <v/>
      </c>
      <c r="K2167" t="inlineStr">
        <is>
          <t>MXN</t>
        </is>
      </c>
      <c r="L2167" s="238" t="n">
        <v>94065</v>
      </c>
      <c r="M2167">
        <f>L2167*_xlfn.XLOOKUP(K2167,AM:AM,AN:AN)</f>
        <v/>
      </c>
      <c r="N2167">
        <f>L2167*_xlfn.XLOOKUP(K2167,AM:AM,AO:AO)</f>
        <v/>
      </c>
      <c r="O2167" s="238" t="n">
        <v>1776.64</v>
      </c>
      <c r="P2167">
        <f>O2167*_xlfn.XLOOKUP(K2167,AM:AM,AN:AN)</f>
        <v/>
      </c>
      <c r="Q2167">
        <f>O2167*_xlfn.XLOOKUP(K2167,AM:AM,AO:AO)</f>
        <v/>
      </c>
      <c r="R2167">
        <f>_xlfn.XLOOKUP(E2167,AF:AF,AG:AG)</f>
        <v/>
      </c>
      <c r="S2167">
        <f>_xlfn.XLOOKUP(E2167,AF:AF,AI:AI)</f>
        <v/>
      </c>
      <c r="T2167">
        <f>WEEKNUM(G2167)</f>
        <v/>
      </c>
      <c r="U2167">
        <f>YEAR(G2167)</f>
        <v/>
      </c>
      <c r="V2167" s="117">
        <f>IFERROR(Q2167/N2167,"0")</f>
        <v/>
      </c>
    </row>
    <row r="2168">
      <c r="A2168">
        <f>_xlfn.XLOOKUP(D2168,BN:BN,BO:BO)</f>
        <v/>
      </c>
      <c r="B2168" t="inlineStr">
        <is>
          <t>LLC</t>
        </is>
      </c>
      <c r="C2168" t="n">
        <v>310</v>
      </c>
      <c r="D2168">
        <f>_xlfn.XLOOKUP(C2168,BH:BH,BI:BI)</f>
        <v/>
      </c>
      <c r="E2168" t="n">
        <v>27721</v>
      </c>
      <c r="F2168" t="inlineStr">
        <is>
          <t>Billete FLORES NAVARRO/ALEJANDRA</t>
        </is>
      </c>
      <c r="G2168" s="234" t="n">
        <v>45820</v>
      </c>
      <c r="H2168" s="234" t="n">
        <v>45838</v>
      </c>
      <c r="I2168" t="inlineStr">
        <is>
          <t>VLO</t>
        </is>
      </c>
      <c r="J2168">
        <f>_xlfn.XLOOKUP(I2168,AS:AS,AU:AU)</f>
        <v/>
      </c>
      <c r="K2168" t="inlineStr">
        <is>
          <t>MXN</t>
        </is>
      </c>
      <c r="L2168" s="238" t="n">
        <v>94065</v>
      </c>
      <c r="M2168">
        <f>L2168*_xlfn.XLOOKUP(K2168,AM:AM,AN:AN)</f>
        <v/>
      </c>
      <c r="N2168">
        <f>L2168*_xlfn.XLOOKUP(K2168,AM:AM,AO:AO)</f>
        <v/>
      </c>
      <c r="O2168" s="238" t="n">
        <v>1776.64</v>
      </c>
      <c r="P2168">
        <f>O2168*_xlfn.XLOOKUP(K2168,AM:AM,AN:AN)</f>
        <v/>
      </c>
      <c r="Q2168">
        <f>O2168*_xlfn.XLOOKUP(K2168,AM:AM,AO:AO)</f>
        <v/>
      </c>
      <c r="R2168">
        <f>_xlfn.XLOOKUP(E2168,AF:AF,AG:AG)</f>
        <v/>
      </c>
      <c r="S2168">
        <f>_xlfn.XLOOKUP(E2168,AF:AF,AI:AI)</f>
        <v/>
      </c>
      <c r="T2168">
        <f>WEEKNUM(G2168)</f>
        <v/>
      </c>
      <c r="U2168">
        <f>YEAR(G2168)</f>
        <v/>
      </c>
      <c r="V2168" s="117">
        <f>IFERROR(Q2168/N2168,"0")</f>
        <v/>
      </c>
    </row>
    <row r="2169">
      <c r="A2169">
        <f>_xlfn.XLOOKUP(D2169,BN:BN,BO:BO)</f>
        <v/>
      </c>
      <c r="B2169" t="inlineStr">
        <is>
          <t>LLC</t>
        </is>
      </c>
      <c r="C2169" t="n">
        <v>310</v>
      </c>
      <c r="D2169">
        <f>_xlfn.XLOOKUP(C2169,BH:BH,BI:BI)</f>
        <v/>
      </c>
      <c r="E2169" t="n">
        <v>27721</v>
      </c>
      <c r="F2169" t="inlineStr">
        <is>
          <t>Billete MORENO MORA/VERONICA</t>
        </is>
      </c>
      <c r="G2169" s="234" t="n">
        <v>45820</v>
      </c>
      <c r="H2169" s="234" t="n">
        <v>45838</v>
      </c>
      <c r="I2169" t="inlineStr">
        <is>
          <t>VLO</t>
        </is>
      </c>
      <c r="J2169">
        <f>_xlfn.XLOOKUP(I2169,AS:AS,AU:AU)</f>
        <v/>
      </c>
      <c r="K2169" t="inlineStr">
        <is>
          <t>MXN</t>
        </is>
      </c>
      <c r="L2169" s="238" t="n">
        <v>94065</v>
      </c>
      <c r="M2169">
        <f>L2169*_xlfn.XLOOKUP(K2169,AM:AM,AN:AN)</f>
        <v/>
      </c>
      <c r="N2169">
        <f>L2169*_xlfn.XLOOKUP(K2169,AM:AM,AO:AO)</f>
        <v/>
      </c>
      <c r="O2169" s="238" t="n">
        <v>1776.64</v>
      </c>
      <c r="P2169">
        <f>O2169*_xlfn.XLOOKUP(K2169,AM:AM,AN:AN)</f>
        <v/>
      </c>
      <c r="Q2169">
        <f>O2169*_xlfn.XLOOKUP(K2169,AM:AM,AO:AO)</f>
        <v/>
      </c>
      <c r="R2169">
        <f>_xlfn.XLOOKUP(E2169,AF:AF,AG:AG)</f>
        <v/>
      </c>
      <c r="S2169">
        <f>_xlfn.XLOOKUP(E2169,AF:AF,AI:AI)</f>
        <v/>
      </c>
      <c r="T2169">
        <f>WEEKNUM(G2169)</f>
        <v/>
      </c>
      <c r="U2169">
        <f>YEAR(G2169)</f>
        <v/>
      </c>
      <c r="V2169" s="117">
        <f>IFERROR(Q2169/N2169,"0")</f>
        <v/>
      </c>
    </row>
    <row r="2170">
      <c r="A2170">
        <f>_xlfn.XLOOKUP(D2170,BN:BN,BO:BO)</f>
        <v/>
      </c>
      <c r="B2170" t="inlineStr">
        <is>
          <t>LLC</t>
        </is>
      </c>
      <c r="C2170" t="n">
        <v>310</v>
      </c>
      <c r="D2170">
        <f>_xlfn.XLOOKUP(C2170,BH:BH,BI:BI)</f>
        <v/>
      </c>
      <c r="E2170" t="n">
        <v>27721</v>
      </c>
      <c r="F2170" t="inlineStr">
        <is>
          <t>Billete VALLEJO FLORES/ESTELA</t>
        </is>
      </c>
      <c r="G2170" s="234" t="n">
        <v>45820</v>
      </c>
      <c r="H2170" s="234" t="n">
        <v>45838</v>
      </c>
      <c r="I2170" t="inlineStr">
        <is>
          <t>VLO</t>
        </is>
      </c>
      <c r="J2170">
        <f>_xlfn.XLOOKUP(I2170,AS:AS,AU:AU)</f>
        <v/>
      </c>
      <c r="K2170" t="inlineStr">
        <is>
          <t>MXN</t>
        </is>
      </c>
      <c r="L2170" s="238" t="n">
        <v>75845</v>
      </c>
      <c r="M2170">
        <f>L2170*_xlfn.XLOOKUP(K2170,AM:AM,AN:AN)</f>
        <v/>
      </c>
      <c r="N2170">
        <f>L2170*_xlfn.XLOOKUP(K2170,AM:AM,AO:AO)</f>
        <v/>
      </c>
      <c r="O2170" s="238" t="n">
        <v>1332.6</v>
      </c>
      <c r="P2170">
        <f>O2170*_xlfn.XLOOKUP(K2170,AM:AM,AN:AN)</f>
        <v/>
      </c>
      <c r="Q2170">
        <f>O2170*_xlfn.XLOOKUP(K2170,AM:AM,AO:AO)</f>
        <v/>
      </c>
      <c r="R2170">
        <f>_xlfn.XLOOKUP(E2170,AF:AF,AG:AG)</f>
        <v/>
      </c>
      <c r="S2170">
        <f>_xlfn.XLOOKUP(E2170,AF:AF,AI:AI)</f>
        <v/>
      </c>
      <c r="T2170">
        <f>WEEKNUM(G2170)</f>
        <v/>
      </c>
      <c r="U2170">
        <f>YEAR(G2170)</f>
        <v/>
      </c>
      <c r="V2170" s="117">
        <f>IFERROR(Q2170/N2170,"0")</f>
        <v/>
      </c>
    </row>
    <row r="2171">
      <c r="A2171">
        <f>_xlfn.XLOOKUP(D2171,BN:BN,BO:BO)</f>
        <v/>
      </c>
      <c r="B2171" t="inlineStr">
        <is>
          <t>LLC</t>
        </is>
      </c>
      <c r="C2171" t="n">
        <v>310</v>
      </c>
      <c r="D2171">
        <f>_xlfn.XLOOKUP(C2171,BH:BH,BI:BI)</f>
        <v/>
      </c>
      <c r="E2171" t="n">
        <v>27721</v>
      </c>
      <c r="F2171" t="inlineStr">
        <is>
          <t>Billete VALLEJO FLORES/TOMAS</t>
        </is>
      </c>
      <c r="G2171" s="234" t="n">
        <v>45820</v>
      </c>
      <c r="H2171" s="234" t="n">
        <v>45838</v>
      </c>
      <c r="I2171" t="inlineStr">
        <is>
          <t>VLO</t>
        </is>
      </c>
      <c r="J2171">
        <f>_xlfn.XLOOKUP(I2171,AS:AS,AU:AU)</f>
        <v/>
      </c>
      <c r="K2171" t="inlineStr">
        <is>
          <t>MXN</t>
        </is>
      </c>
      <c r="L2171" s="238" t="n">
        <v>75845</v>
      </c>
      <c r="M2171">
        <f>L2171*_xlfn.XLOOKUP(K2171,AM:AM,AN:AN)</f>
        <v/>
      </c>
      <c r="N2171">
        <f>L2171*_xlfn.XLOOKUP(K2171,AM:AM,AO:AO)</f>
        <v/>
      </c>
      <c r="O2171" s="238" t="n">
        <v>1332.6</v>
      </c>
      <c r="P2171">
        <f>O2171*_xlfn.XLOOKUP(K2171,AM:AM,AN:AN)</f>
        <v/>
      </c>
      <c r="Q2171">
        <f>O2171*_xlfn.XLOOKUP(K2171,AM:AM,AO:AO)</f>
        <v/>
      </c>
      <c r="R2171">
        <f>_xlfn.XLOOKUP(E2171,AF:AF,AG:AG)</f>
        <v/>
      </c>
      <c r="S2171">
        <f>_xlfn.XLOOKUP(E2171,AF:AF,AI:AI)</f>
        <v/>
      </c>
      <c r="T2171">
        <f>WEEKNUM(G2171)</f>
        <v/>
      </c>
      <c r="U2171">
        <f>YEAR(G2171)</f>
        <v/>
      </c>
      <c r="V2171" s="117">
        <f>IFERROR(Q2171/N2171,"0")</f>
        <v/>
      </c>
    </row>
    <row r="2172">
      <c r="A2172">
        <f>_xlfn.XLOOKUP(D2172,BN:BN,BO:BO)</f>
        <v/>
      </c>
      <c r="B2172" t="inlineStr">
        <is>
          <t>LLC</t>
        </is>
      </c>
      <c r="C2172" t="n">
        <v>310</v>
      </c>
      <c r="D2172">
        <f>_xlfn.XLOOKUP(C2172,BH:BH,BI:BI)</f>
        <v/>
      </c>
      <c r="E2172" t="n">
        <v>27721</v>
      </c>
      <c r="F2172" t="inlineStr">
        <is>
          <t>Billete VALLEJO FLORES/VICENTE</t>
        </is>
      </c>
      <c r="G2172" s="234" t="n">
        <v>45820</v>
      </c>
      <c r="H2172" s="234" t="n">
        <v>45838</v>
      </c>
      <c r="I2172" t="inlineStr">
        <is>
          <t>VLO</t>
        </is>
      </c>
      <c r="J2172">
        <f>_xlfn.XLOOKUP(I2172,AS:AS,AU:AU)</f>
        <v/>
      </c>
      <c r="K2172" t="inlineStr">
        <is>
          <t>MXN</t>
        </is>
      </c>
      <c r="L2172" s="238" t="n">
        <v>75845</v>
      </c>
      <c r="M2172">
        <f>L2172*_xlfn.XLOOKUP(K2172,AM:AM,AN:AN)</f>
        <v/>
      </c>
      <c r="N2172">
        <f>L2172*_xlfn.XLOOKUP(K2172,AM:AM,AO:AO)</f>
        <v/>
      </c>
      <c r="O2172" s="238" t="n">
        <v>1332.6</v>
      </c>
      <c r="P2172">
        <f>O2172*_xlfn.XLOOKUP(K2172,AM:AM,AN:AN)</f>
        <v/>
      </c>
      <c r="Q2172">
        <f>O2172*_xlfn.XLOOKUP(K2172,AM:AM,AO:AO)</f>
        <v/>
      </c>
      <c r="R2172">
        <f>_xlfn.XLOOKUP(E2172,AF:AF,AG:AG)</f>
        <v/>
      </c>
      <c r="S2172">
        <f>_xlfn.XLOOKUP(E2172,AF:AF,AI:AI)</f>
        <v/>
      </c>
      <c r="T2172">
        <f>WEEKNUM(G2172)</f>
        <v/>
      </c>
      <c r="U2172">
        <f>YEAR(G2172)</f>
        <v/>
      </c>
      <c r="V2172" s="117">
        <f>IFERROR(Q2172/N2172,"0")</f>
        <v/>
      </c>
    </row>
    <row r="2173">
      <c r="A2173">
        <f>_xlfn.XLOOKUP(D2173,BN:BN,BO:BO)</f>
        <v/>
      </c>
      <c r="B2173" t="inlineStr">
        <is>
          <t>LLC</t>
        </is>
      </c>
      <c r="C2173" t="n">
        <v>310</v>
      </c>
      <c r="D2173">
        <f>_xlfn.XLOOKUP(C2173,BH:BH,BI:BI)</f>
        <v/>
      </c>
      <c r="E2173" t="n">
        <v>28491</v>
      </c>
      <c r="F2173" t="inlineStr">
        <is>
          <t xml:space="preserve">Seguro de Asistencia </t>
        </is>
      </c>
      <c r="G2173" s="234" t="n">
        <v>45820</v>
      </c>
      <c r="H2173" s="234" t="n">
        <v>45838</v>
      </c>
      <c r="I2173" t="inlineStr">
        <is>
          <t>SEG</t>
        </is>
      </c>
      <c r="J2173">
        <f>_xlfn.XLOOKUP(I2173,AS:AS,AU:AU)</f>
        <v/>
      </c>
      <c r="K2173" t="inlineStr">
        <is>
          <t>MXN</t>
        </is>
      </c>
      <c r="L2173" s="238" t="n">
        <v>10127.84</v>
      </c>
      <c r="M2173">
        <f>L2173*_xlfn.XLOOKUP(K2173,AM:AM,AN:AN)</f>
        <v/>
      </c>
      <c r="N2173">
        <f>L2173*_xlfn.XLOOKUP(K2173,AM:AM,AO:AO)</f>
        <v/>
      </c>
      <c r="O2173" s="238" t="n">
        <v>0</v>
      </c>
      <c r="P2173">
        <f>O2173*_xlfn.XLOOKUP(K2173,AM:AM,AN:AN)</f>
        <v/>
      </c>
      <c r="Q2173">
        <f>O2173*_xlfn.XLOOKUP(K2173,AM:AM,AO:AO)</f>
        <v/>
      </c>
      <c r="R2173">
        <f>_xlfn.XLOOKUP(E2173,AF:AF,AG:AG)</f>
        <v/>
      </c>
      <c r="S2173">
        <f>_xlfn.XLOOKUP(E2173,AF:AF,AI:AI)</f>
        <v/>
      </c>
      <c r="T2173">
        <f>WEEKNUM(G2173)</f>
        <v/>
      </c>
      <c r="U2173">
        <f>YEAR(G2173)</f>
        <v/>
      </c>
      <c r="V2173" s="117">
        <f>IFERROR(Q2173/N2173,"0")</f>
        <v/>
      </c>
    </row>
    <row r="2174">
      <c r="A2174">
        <f>_xlfn.XLOOKUP(D2174,BN:BN,BO:BO)</f>
        <v/>
      </c>
      <c r="B2174" t="inlineStr">
        <is>
          <t>LLC</t>
        </is>
      </c>
      <c r="C2174" t="n">
        <v>311</v>
      </c>
      <c r="D2174">
        <f>_xlfn.XLOOKUP(C2174,BH:BH,BI:BI)</f>
        <v/>
      </c>
      <c r="E2174" t="n">
        <v>27746</v>
      </c>
      <c r="F2174" t="inlineStr">
        <is>
          <t>VUELOS ALULAH</t>
        </is>
      </c>
      <c r="G2174" s="234" t="n">
        <v>45797</v>
      </c>
      <c r="H2174" s="234" t="n">
        <v>45799</v>
      </c>
      <c r="I2174" t="inlineStr">
        <is>
          <t>VLO</t>
        </is>
      </c>
      <c r="J2174">
        <f>_xlfn.XLOOKUP(I2174,AS:AS,AU:AU)</f>
        <v/>
      </c>
      <c r="K2174" t="inlineStr">
        <is>
          <t>USD</t>
        </is>
      </c>
      <c r="L2174" s="238" t="n">
        <v>973.5599999999999</v>
      </c>
      <c r="M2174">
        <f>L2174*_xlfn.XLOOKUP(K2174,AM:AM,AN:AN)</f>
        <v/>
      </c>
      <c r="N2174">
        <f>L2174*_xlfn.XLOOKUP(K2174,AM:AM,AO:AO)</f>
        <v/>
      </c>
      <c r="O2174" s="238" t="n">
        <v>0</v>
      </c>
      <c r="P2174">
        <f>O2174*_xlfn.XLOOKUP(K2174,AM:AM,AN:AN)</f>
        <v/>
      </c>
      <c r="Q2174">
        <f>O2174*_xlfn.XLOOKUP(K2174,AM:AM,AO:AO)</f>
        <v/>
      </c>
      <c r="R2174">
        <f>_xlfn.XLOOKUP(E2174,AF:AF,AG:AG)</f>
        <v/>
      </c>
      <c r="S2174">
        <f>_xlfn.XLOOKUP(E2174,AF:AF,AI:AI)</f>
        <v/>
      </c>
      <c r="T2174">
        <f>WEEKNUM(G2174)</f>
        <v/>
      </c>
      <c r="U2174">
        <f>YEAR(G2174)</f>
        <v/>
      </c>
      <c r="V2174" s="117">
        <f>IFERROR(Q2174/N2174,"0")</f>
        <v/>
      </c>
    </row>
    <row r="2175">
      <c r="A2175">
        <f>_xlfn.XLOOKUP(D2175,BN:BN,BO:BO)</f>
        <v/>
      </c>
      <c r="B2175" t="inlineStr">
        <is>
          <t>LLC</t>
        </is>
      </c>
      <c r="C2175" t="n">
        <v>311</v>
      </c>
      <c r="D2175">
        <f>_xlfn.XLOOKUP(C2175,BH:BH,BI:BI)</f>
        <v/>
      </c>
      <c r="E2175" t="n">
        <v>27746</v>
      </c>
      <c r="F2175" t="inlineStr">
        <is>
          <t>VUELOS ALULAH</t>
        </is>
      </c>
      <c r="G2175" s="234" t="n">
        <v>45797</v>
      </c>
      <c r="H2175" s="234" t="n">
        <v>45799</v>
      </c>
      <c r="I2175" t="inlineStr">
        <is>
          <t>VLO</t>
        </is>
      </c>
      <c r="J2175">
        <f>_xlfn.XLOOKUP(I2175,AS:AS,AU:AU)</f>
        <v/>
      </c>
      <c r="K2175" t="inlineStr">
        <is>
          <t>USD</t>
        </is>
      </c>
      <c r="L2175" s="238" t="n">
        <v>973.5599999999999</v>
      </c>
      <c r="M2175">
        <f>L2175*_xlfn.XLOOKUP(K2175,AM:AM,AN:AN)</f>
        <v/>
      </c>
      <c r="N2175">
        <f>L2175*_xlfn.XLOOKUP(K2175,AM:AM,AO:AO)</f>
        <v/>
      </c>
      <c r="O2175" s="238" t="n">
        <v>0</v>
      </c>
      <c r="P2175">
        <f>O2175*_xlfn.XLOOKUP(K2175,AM:AM,AN:AN)</f>
        <v/>
      </c>
      <c r="Q2175">
        <f>O2175*_xlfn.XLOOKUP(K2175,AM:AM,AO:AO)</f>
        <v/>
      </c>
      <c r="R2175">
        <f>_xlfn.XLOOKUP(E2175,AF:AF,AG:AG)</f>
        <v/>
      </c>
      <c r="S2175">
        <f>_xlfn.XLOOKUP(E2175,AF:AF,AI:AI)</f>
        <v/>
      </c>
      <c r="T2175">
        <f>WEEKNUM(G2175)</f>
        <v/>
      </c>
      <c r="U2175">
        <f>YEAR(G2175)</f>
        <v/>
      </c>
      <c r="V2175" s="117">
        <f>IFERROR(Q2175/N2175,"0")</f>
        <v/>
      </c>
    </row>
    <row r="2176">
      <c r="A2176">
        <f>_xlfn.XLOOKUP(D2176,BN:BN,BO:BO)</f>
        <v/>
      </c>
      <c r="B2176" t="inlineStr">
        <is>
          <t>LLC</t>
        </is>
      </c>
      <c r="C2176" t="n">
        <v>311</v>
      </c>
      <c r="D2176">
        <f>_xlfn.XLOOKUP(C2176,BH:BH,BI:BI)</f>
        <v/>
      </c>
      <c r="E2176" t="n">
        <v>0</v>
      </c>
      <c r="F2176" t="inlineStr">
        <is>
          <t>Gastos de Operación</t>
        </is>
      </c>
      <c r="G2176" s="234" t="n">
        <v>45797</v>
      </c>
      <c r="H2176" s="234" t="n">
        <v>45799</v>
      </c>
      <c r="I2176" t="inlineStr">
        <is>
          <t>HPS</t>
        </is>
      </c>
      <c r="J2176">
        <f>_xlfn.XLOOKUP(I2176,AS:AS,AU:AU)</f>
        <v/>
      </c>
      <c r="K2176" t="inlineStr">
        <is>
          <t>USD</t>
        </is>
      </c>
      <c r="L2176" s="238" t="n">
        <v>90.28</v>
      </c>
      <c r="M2176">
        <f>L2176*_xlfn.XLOOKUP(K2176,AM:AM,AN:AN)</f>
        <v/>
      </c>
      <c r="N2176">
        <f>L2176*_xlfn.XLOOKUP(K2176,AM:AM,AO:AO)</f>
        <v/>
      </c>
      <c r="O2176" s="238" t="n">
        <v>90.28</v>
      </c>
      <c r="P2176">
        <f>O2176*_xlfn.XLOOKUP(K2176,AM:AM,AN:AN)</f>
        <v/>
      </c>
      <c r="Q2176">
        <f>O2176*_xlfn.XLOOKUP(K2176,AM:AM,AO:AO)</f>
        <v/>
      </c>
      <c r="R2176">
        <f>_xlfn.XLOOKUP(E2176,AF:AF,AG:AG)</f>
        <v/>
      </c>
      <c r="S2176">
        <f>_xlfn.XLOOKUP(E2176,AF:AF,AI:AI)</f>
        <v/>
      </c>
      <c r="T2176">
        <f>WEEKNUM(G2176)</f>
        <v/>
      </c>
      <c r="U2176">
        <f>YEAR(G2176)</f>
        <v/>
      </c>
      <c r="V2176" s="117">
        <f>IFERROR(Q2176/N2176,"0")</f>
        <v/>
      </c>
    </row>
    <row r="2177">
      <c r="A2177">
        <f>_xlfn.XLOOKUP(D2177,BN:BN,BO:BO)</f>
        <v/>
      </c>
      <c r="B2177" t="inlineStr">
        <is>
          <t>LLC</t>
        </is>
      </c>
      <c r="C2177" t="n">
        <v>311</v>
      </c>
      <c r="D2177">
        <f>_xlfn.XLOOKUP(C2177,BH:BH,BI:BI)</f>
        <v/>
      </c>
      <c r="E2177" t="n">
        <v>0</v>
      </c>
      <c r="F2177" t="inlineStr">
        <is>
          <t>Honorarios por Servicio Agencia</t>
        </is>
      </c>
      <c r="G2177" s="234" t="n">
        <v>45797</v>
      </c>
      <c r="H2177" s="234" t="n">
        <v>45799</v>
      </c>
      <c r="I2177" t="inlineStr">
        <is>
          <t>HPS</t>
        </is>
      </c>
      <c r="J2177">
        <f>_xlfn.XLOOKUP(I2177,AS:AS,AU:AU)</f>
        <v/>
      </c>
      <c r="K2177" t="inlineStr">
        <is>
          <t>USD</t>
        </is>
      </c>
      <c r="L2177" s="238" t="n">
        <v>7.6</v>
      </c>
      <c r="M2177">
        <f>L2177*_xlfn.XLOOKUP(K2177,AM:AM,AN:AN)</f>
        <v/>
      </c>
      <c r="N2177">
        <f>L2177*_xlfn.XLOOKUP(K2177,AM:AM,AO:AO)</f>
        <v/>
      </c>
      <c r="O2177" s="238" t="n">
        <v>7.6</v>
      </c>
      <c r="P2177">
        <f>O2177*_xlfn.XLOOKUP(K2177,AM:AM,AN:AN)</f>
        <v/>
      </c>
      <c r="Q2177">
        <f>O2177*_xlfn.XLOOKUP(K2177,AM:AM,AO:AO)</f>
        <v/>
      </c>
      <c r="R2177">
        <f>_xlfn.XLOOKUP(E2177,AF:AF,AG:AG)</f>
        <v/>
      </c>
      <c r="S2177">
        <f>_xlfn.XLOOKUP(E2177,AF:AF,AI:AI)</f>
        <v/>
      </c>
      <c r="T2177">
        <f>WEEKNUM(G2177)</f>
        <v/>
      </c>
      <c r="U2177">
        <f>YEAR(G2177)</f>
        <v/>
      </c>
      <c r="V2177" s="117">
        <f>IFERROR(Q2177/N2177,"0")</f>
        <v/>
      </c>
    </row>
    <row r="2178">
      <c r="A2178">
        <f>_xlfn.XLOOKUP(D2178,BN:BN,BO:BO)</f>
        <v/>
      </c>
      <c r="B2178" t="inlineStr">
        <is>
          <t>LLC</t>
        </is>
      </c>
      <c r="C2178" t="n">
        <v>312</v>
      </c>
      <c r="D2178">
        <f>_xlfn.XLOOKUP(C2178,BH:BH,BI:BI)</f>
        <v/>
      </c>
      <c r="E2178" t="n">
        <v>25024</v>
      </c>
      <c r="F2178" t="inlineStr">
        <is>
          <t>VUELO MAD NRT MAD</t>
        </is>
      </c>
      <c r="G2178" s="234" t="n">
        <v>45682</v>
      </c>
      <c r="H2178" s="234" t="n">
        <v>45697</v>
      </c>
      <c r="I2178" t="inlineStr">
        <is>
          <t>VLO</t>
        </is>
      </c>
      <c r="J2178">
        <f>_xlfn.XLOOKUP(I2178,AS:AS,AU:AU)</f>
        <v/>
      </c>
      <c r="K2178" t="inlineStr">
        <is>
          <t>USD</t>
        </is>
      </c>
      <c r="L2178" s="238" t="n">
        <v>1196</v>
      </c>
      <c r="M2178">
        <f>L2178*_xlfn.XLOOKUP(K2178,AM:AM,AN:AN)</f>
        <v/>
      </c>
      <c r="N2178">
        <f>L2178*_xlfn.XLOOKUP(K2178,AM:AM,AO:AO)</f>
        <v/>
      </c>
      <c r="O2178" s="238" t="n">
        <v>0</v>
      </c>
      <c r="P2178">
        <f>O2178*_xlfn.XLOOKUP(K2178,AM:AM,AN:AN)</f>
        <v/>
      </c>
      <c r="Q2178">
        <f>O2178*_xlfn.XLOOKUP(K2178,AM:AM,AO:AO)</f>
        <v/>
      </c>
      <c r="R2178">
        <f>_xlfn.XLOOKUP(E2178,AF:AF,AG:AG)</f>
        <v/>
      </c>
      <c r="S2178">
        <f>_xlfn.XLOOKUP(E2178,AF:AF,AI:AI)</f>
        <v/>
      </c>
      <c r="T2178">
        <f>WEEKNUM(G2178)</f>
        <v/>
      </c>
      <c r="U2178">
        <f>YEAR(G2178)</f>
        <v/>
      </c>
      <c r="V2178" s="117">
        <f>IFERROR(Q2178/N2178,"0")</f>
        <v/>
      </c>
    </row>
    <row r="2179">
      <c r="A2179">
        <f>_xlfn.XLOOKUP(D2179,BN:BN,BO:BO)</f>
        <v/>
      </c>
      <c r="B2179" t="inlineStr">
        <is>
          <t>LLC</t>
        </is>
      </c>
      <c r="C2179" t="n">
        <v>313</v>
      </c>
      <c r="D2179">
        <f>_xlfn.XLOOKUP(C2179,BH:BH,BI:BI)</f>
        <v/>
      </c>
      <c r="E2179" t="n">
        <v>23590</v>
      </c>
      <c r="F2179" t="inlineStr">
        <is>
          <t xml:space="preserve">VUELO CON AM CUN JFK </t>
        </is>
      </c>
      <c r="G2179" s="234" t="n">
        <v>45675</v>
      </c>
      <c r="H2179" s="234" t="n">
        <v>45676</v>
      </c>
      <c r="I2179" t="inlineStr">
        <is>
          <t>VLO</t>
        </is>
      </c>
      <c r="J2179">
        <f>_xlfn.XLOOKUP(I2179,AS:AS,AU:AU)</f>
        <v/>
      </c>
      <c r="K2179" t="inlineStr">
        <is>
          <t>USD</t>
        </is>
      </c>
      <c r="L2179" s="238" t="n">
        <v>259.65</v>
      </c>
      <c r="M2179">
        <f>L2179*_xlfn.XLOOKUP(K2179,AM:AM,AN:AN)</f>
        <v/>
      </c>
      <c r="N2179">
        <f>L2179*_xlfn.XLOOKUP(K2179,AM:AM,AO:AO)</f>
        <v/>
      </c>
      <c r="O2179" s="238" t="n">
        <v>0</v>
      </c>
      <c r="P2179">
        <f>O2179*_xlfn.XLOOKUP(K2179,AM:AM,AN:AN)</f>
        <v/>
      </c>
      <c r="Q2179">
        <f>O2179*_xlfn.XLOOKUP(K2179,AM:AM,AO:AO)</f>
        <v/>
      </c>
      <c r="R2179">
        <f>_xlfn.XLOOKUP(E2179,AF:AF,AG:AG)</f>
        <v/>
      </c>
      <c r="S2179">
        <f>_xlfn.XLOOKUP(E2179,AF:AF,AI:AI)</f>
        <v/>
      </c>
      <c r="T2179">
        <f>WEEKNUM(G2179)</f>
        <v/>
      </c>
      <c r="U2179">
        <f>YEAR(G2179)</f>
        <v/>
      </c>
      <c r="V2179" s="117">
        <f>IFERROR(Q2179/N2179,"0")</f>
        <v/>
      </c>
    </row>
    <row r="2180">
      <c r="A2180">
        <f>_xlfn.XLOOKUP(D2180,BN:BN,BO:BO)</f>
        <v/>
      </c>
      <c r="B2180" t="inlineStr">
        <is>
          <t>LLC</t>
        </is>
      </c>
      <c r="C2180" t="n">
        <v>314</v>
      </c>
      <c r="D2180">
        <f>_xlfn.XLOOKUP(C2180,BH:BH,BI:BI)</f>
        <v/>
      </c>
      <c r="E2180" t="n">
        <v>23590</v>
      </c>
      <c r="F2180" t="inlineStr">
        <is>
          <t>VUELO MAD MEX MAD</t>
        </is>
      </c>
      <c r="G2180" s="234" t="n">
        <v>45715</v>
      </c>
      <c r="H2180" s="234" t="n">
        <v>45719</v>
      </c>
      <c r="I2180" t="inlineStr">
        <is>
          <t>VLO</t>
        </is>
      </c>
      <c r="J2180">
        <f>_xlfn.XLOOKUP(I2180,AS:AS,AU:AU)</f>
        <v/>
      </c>
      <c r="K2180" t="inlineStr">
        <is>
          <t>USD</t>
        </is>
      </c>
      <c r="L2180" s="238" t="n">
        <v>1029.26</v>
      </c>
      <c r="M2180">
        <f>L2180*_xlfn.XLOOKUP(K2180,AM:AM,AN:AN)</f>
        <v/>
      </c>
      <c r="N2180">
        <f>L2180*_xlfn.XLOOKUP(K2180,AM:AM,AO:AO)</f>
        <v/>
      </c>
      <c r="O2180" s="238" t="n">
        <v>0</v>
      </c>
      <c r="P2180">
        <f>O2180*_xlfn.XLOOKUP(K2180,AM:AM,AN:AN)</f>
        <v/>
      </c>
      <c r="Q2180">
        <f>O2180*_xlfn.XLOOKUP(K2180,AM:AM,AO:AO)</f>
        <v/>
      </c>
      <c r="R2180">
        <f>_xlfn.XLOOKUP(E2180,AF:AF,AG:AG)</f>
        <v/>
      </c>
      <c r="S2180">
        <f>_xlfn.XLOOKUP(E2180,AF:AF,AI:AI)</f>
        <v/>
      </c>
      <c r="T2180">
        <f>WEEKNUM(G2180)</f>
        <v/>
      </c>
      <c r="U2180">
        <f>YEAR(G2180)</f>
        <v/>
      </c>
      <c r="V2180" s="117">
        <f>IFERROR(Q2180/N2180,"0")</f>
        <v/>
      </c>
    </row>
    <row r="2181">
      <c r="A2181">
        <f>_xlfn.XLOOKUP(D2181,BN:BN,BO:BO)</f>
        <v/>
      </c>
      <c r="B2181" t="inlineStr">
        <is>
          <t>LLC</t>
        </is>
      </c>
      <c r="C2181" t="n">
        <v>315</v>
      </c>
      <c r="D2181">
        <f>_xlfn.XLOOKUP(C2181,BH:BH,BI:BI)</f>
        <v/>
      </c>
      <c r="E2181" t="n">
        <v>25028</v>
      </c>
      <c r="F2181" t="inlineStr">
        <is>
          <t>VUELO  JNB VNX</t>
        </is>
      </c>
      <c r="G2181" s="234" t="n">
        <v>45739</v>
      </c>
      <c r="H2181" s="63" t="n"/>
      <c r="I2181" t="inlineStr">
        <is>
          <t>VLO</t>
        </is>
      </c>
      <c r="J2181">
        <f>_xlfn.XLOOKUP(I2181,AS:AS,AU:AU)</f>
        <v/>
      </c>
      <c r="K2181" t="inlineStr">
        <is>
          <t>USD</t>
        </is>
      </c>
      <c r="L2181" s="238" t="n">
        <v>513.2</v>
      </c>
      <c r="M2181">
        <f>L2181*_xlfn.XLOOKUP(K2181,AM:AM,AN:AN)</f>
        <v/>
      </c>
      <c r="N2181">
        <f>L2181*_xlfn.XLOOKUP(K2181,AM:AM,AO:AO)</f>
        <v/>
      </c>
      <c r="O2181" s="238" t="n">
        <v>0</v>
      </c>
      <c r="P2181">
        <f>O2181*_xlfn.XLOOKUP(K2181,AM:AM,AN:AN)</f>
        <v/>
      </c>
      <c r="Q2181">
        <f>O2181*_xlfn.XLOOKUP(K2181,AM:AM,AO:AO)</f>
        <v/>
      </c>
      <c r="R2181">
        <f>_xlfn.XLOOKUP(E2181,AF:AF,AG:AG)</f>
        <v/>
      </c>
      <c r="S2181">
        <f>_xlfn.XLOOKUP(E2181,AF:AF,AI:AI)</f>
        <v/>
      </c>
      <c r="T2181">
        <f>WEEKNUM(G2181)</f>
        <v/>
      </c>
      <c r="U2181">
        <f>YEAR(G2181)</f>
        <v/>
      </c>
      <c r="V2181" s="117">
        <f>IFERROR(Q2181/N2181,"0")</f>
        <v/>
      </c>
    </row>
    <row r="2182">
      <c r="A2182">
        <f>_xlfn.XLOOKUP(D2182,BN:BN,BO:BO)</f>
        <v/>
      </c>
      <c r="B2182" t="inlineStr">
        <is>
          <t>LLC</t>
        </is>
      </c>
      <c r="C2182" t="n">
        <v>315</v>
      </c>
      <c r="D2182">
        <f>_xlfn.XLOOKUP(C2182,BH:BH,BI:BI)</f>
        <v/>
      </c>
      <c r="E2182" t="n">
        <v>25028</v>
      </c>
      <c r="F2182" t="inlineStr">
        <is>
          <t>VUELO JNB VNX</t>
        </is>
      </c>
      <c r="G2182" s="234" t="n">
        <v>45739</v>
      </c>
      <c r="H2182" s="63" t="n"/>
      <c r="I2182" t="inlineStr">
        <is>
          <t>VLO</t>
        </is>
      </c>
      <c r="J2182">
        <f>_xlfn.XLOOKUP(I2182,AS:AS,AU:AU)</f>
        <v/>
      </c>
      <c r="K2182" t="inlineStr">
        <is>
          <t>USD</t>
        </is>
      </c>
      <c r="L2182" s="238" t="n">
        <v>256.6</v>
      </c>
      <c r="M2182">
        <f>L2182*_xlfn.XLOOKUP(K2182,AM:AM,AN:AN)</f>
        <v/>
      </c>
      <c r="N2182">
        <f>L2182*_xlfn.XLOOKUP(K2182,AM:AM,AO:AO)</f>
        <v/>
      </c>
      <c r="O2182" s="238" t="n">
        <v>0</v>
      </c>
      <c r="P2182">
        <f>O2182*_xlfn.XLOOKUP(K2182,AM:AM,AN:AN)</f>
        <v/>
      </c>
      <c r="Q2182">
        <f>O2182*_xlfn.XLOOKUP(K2182,AM:AM,AO:AO)</f>
        <v/>
      </c>
      <c r="R2182">
        <f>_xlfn.XLOOKUP(E2182,AF:AF,AG:AG)</f>
        <v/>
      </c>
      <c r="S2182">
        <f>_xlfn.XLOOKUP(E2182,AF:AF,AI:AI)</f>
        <v/>
      </c>
      <c r="T2182">
        <f>WEEKNUM(G2182)</f>
        <v/>
      </c>
      <c r="U2182">
        <f>YEAR(G2182)</f>
        <v/>
      </c>
      <c r="V2182" s="117">
        <f>IFERROR(Q2182/N2182,"0")</f>
        <v/>
      </c>
    </row>
    <row r="2183">
      <c r="A2183">
        <f>_xlfn.XLOOKUP(D2183,BN:BN,BO:BO)</f>
        <v/>
      </c>
      <c r="B2183" t="inlineStr">
        <is>
          <t>LLC</t>
        </is>
      </c>
      <c r="C2183" t="n">
        <v>316</v>
      </c>
      <c r="D2183">
        <f>_xlfn.XLOOKUP(C2183,BH:BH,BI:BI)</f>
        <v/>
      </c>
      <c r="E2183" t="n">
        <v>27437</v>
      </c>
      <c r="F2183" t="inlineStr">
        <is>
          <t>VUELO VNX MPM CPT</t>
        </is>
      </c>
      <c r="G2183" s="234" t="n">
        <v>45742</v>
      </c>
      <c r="H2183" s="234" t="n">
        <v>45743</v>
      </c>
      <c r="I2183" t="inlineStr">
        <is>
          <t>VLO</t>
        </is>
      </c>
      <c r="J2183">
        <f>_xlfn.XLOOKUP(I2183,AS:AS,AU:AU)</f>
        <v/>
      </c>
      <c r="K2183" t="inlineStr">
        <is>
          <t>USD</t>
        </is>
      </c>
      <c r="L2183" s="238" t="n">
        <v>443.3</v>
      </c>
      <c r="M2183">
        <f>L2183*_xlfn.XLOOKUP(K2183,AM:AM,AN:AN)</f>
        <v/>
      </c>
      <c r="N2183">
        <f>L2183*_xlfn.XLOOKUP(K2183,AM:AM,AO:AO)</f>
        <v/>
      </c>
      <c r="O2183" s="238" t="n">
        <v>0</v>
      </c>
      <c r="P2183">
        <f>O2183*_xlfn.XLOOKUP(K2183,AM:AM,AN:AN)</f>
        <v/>
      </c>
      <c r="Q2183">
        <f>O2183*_xlfn.XLOOKUP(K2183,AM:AM,AO:AO)</f>
        <v/>
      </c>
      <c r="R2183">
        <f>_xlfn.XLOOKUP(E2183,AF:AF,AG:AG)</f>
        <v/>
      </c>
      <c r="S2183">
        <f>_xlfn.XLOOKUP(E2183,AF:AF,AI:AI)</f>
        <v/>
      </c>
      <c r="T2183">
        <f>WEEKNUM(G2183)</f>
        <v/>
      </c>
      <c r="U2183">
        <f>YEAR(G2183)</f>
        <v/>
      </c>
      <c r="V2183" s="117">
        <f>IFERROR(Q2183/N2183,"0")</f>
        <v/>
      </c>
    </row>
    <row r="2184">
      <c r="A2184">
        <f>_xlfn.XLOOKUP(D2184,BN:BN,BO:BO)</f>
        <v/>
      </c>
      <c r="B2184" t="inlineStr">
        <is>
          <t>LLC</t>
        </is>
      </c>
      <c r="C2184" t="n">
        <v>316</v>
      </c>
      <c r="D2184">
        <f>_xlfn.XLOOKUP(C2184,BH:BH,BI:BI)</f>
        <v/>
      </c>
      <c r="E2184" t="n">
        <v>27437</v>
      </c>
      <c r="F2184" t="inlineStr">
        <is>
          <t>VUELO VNX MPM CPT</t>
        </is>
      </c>
      <c r="G2184" s="234" t="n">
        <v>45742</v>
      </c>
      <c r="H2184" s="234" t="n">
        <v>45743</v>
      </c>
      <c r="I2184" t="inlineStr">
        <is>
          <t>VLO</t>
        </is>
      </c>
      <c r="J2184">
        <f>_xlfn.XLOOKUP(I2184,AS:AS,AU:AU)</f>
        <v/>
      </c>
      <c r="K2184" t="inlineStr">
        <is>
          <t>USD</t>
        </is>
      </c>
      <c r="L2184" s="238" t="n">
        <v>443.3</v>
      </c>
      <c r="M2184">
        <f>L2184*_xlfn.XLOOKUP(K2184,AM:AM,AN:AN)</f>
        <v/>
      </c>
      <c r="N2184">
        <f>L2184*_xlfn.XLOOKUP(K2184,AM:AM,AO:AO)</f>
        <v/>
      </c>
      <c r="O2184" s="238" t="n">
        <v>0</v>
      </c>
      <c r="P2184">
        <f>O2184*_xlfn.XLOOKUP(K2184,AM:AM,AN:AN)</f>
        <v/>
      </c>
      <c r="Q2184">
        <f>O2184*_xlfn.XLOOKUP(K2184,AM:AM,AO:AO)</f>
        <v/>
      </c>
      <c r="R2184">
        <f>_xlfn.XLOOKUP(E2184,AF:AF,AG:AG)</f>
        <v/>
      </c>
      <c r="S2184">
        <f>_xlfn.XLOOKUP(E2184,AF:AF,AI:AI)</f>
        <v/>
      </c>
      <c r="T2184">
        <f>WEEKNUM(G2184)</f>
        <v/>
      </c>
      <c r="U2184">
        <f>YEAR(G2184)</f>
        <v/>
      </c>
      <c r="V2184" s="117">
        <f>IFERROR(Q2184/N2184,"0")</f>
        <v/>
      </c>
    </row>
    <row r="2185">
      <c r="A2185">
        <f>_xlfn.XLOOKUP(D2185,BN:BN,BO:BO)</f>
        <v/>
      </c>
      <c r="B2185" t="inlineStr">
        <is>
          <t>LLC</t>
        </is>
      </c>
      <c r="C2185" t="n">
        <v>317</v>
      </c>
      <c r="D2185">
        <f>_xlfn.XLOOKUP(C2185,BH:BH,BI:BI)</f>
        <v/>
      </c>
      <c r="E2185" t="n">
        <v>25028</v>
      </c>
      <c r="F2185" t="inlineStr">
        <is>
          <t>VUELO MUB JNB</t>
        </is>
      </c>
      <c r="G2185" s="234" t="n">
        <v>45753</v>
      </c>
      <c r="H2185" s="234" t="n">
        <v>45753</v>
      </c>
      <c r="I2185" t="inlineStr">
        <is>
          <t>VLO</t>
        </is>
      </c>
      <c r="J2185">
        <f>_xlfn.XLOOKUP(I2185,AS:AS,AU:AU)</f>
        <v/>
      </c>
      <c r="K2185" t="inlineStr">
        <is>
          <t>USD</t>
        </is>
      </c>
      <c r="L2185" s="238" t="n">
        <v>347.9</v>
      </c>
      <c r="M2185">
        <f>L2185*_xlfn.XLOOKUP(K2185,AM:AM,AN:AN)</f>
        <v/>
      </c>
      <c r="N2185">
        <f>L2185*_xlfn.XLOOKUP(K2185,AM:AM,AO:AO)</f>
        <v/>
      </c>
      <c r="O2185" s="238" t="n">
        <v>0</v>
      </c>
      <c r="P2185">
        <f>O2185*_xlfn.XLOOKUP(K2185,AM:AM,AN:AN)</f>
        <v/>
      </c>
      <c r="Q2185">
        <f>O2185*_xlfn.XLOOKUP(K2185,AM:AM,AO:AO)</f>
        <v/>
      </c>
      <c r="R2185">
        <f>_xlfn.XLOOKUP(E2185,AF:AF,AG:AG)</f>
        <v/>
      </c>
      <c r="S2185">
        <f>_xlfn.XLOOKUP(E2185,AF:AF,AI:AI)</f>
        <v/>
      </c>
      <c r="T2185">
        <f>WEEKNUM(G2185)</f>
        <v/>
      </c>
      <c r="U2185">
        <f>YEAR(G2185)</f>
        <v/>
      </c>
      <c r="V2185" s="117">
        <f>IFERROR(Q2185/N2185,"0")</f>
        <v/>
      </c>
    </row>
    <row r="2186">
      <c r="A2186">
        <f>_xlfn.XLOOKUP(D2186,BN:BN,BO:BO)</f>
        <v/>
      </c>
      <c r="B2186" t="inlineStr">
        <is>
          <t>LLC</t>
        </is>
      </c>
      <c r="C2186" t="n">
        <v>317</v>
      </c>
      <c r="D2186">
        <f>_xlfn.XLOOKUP(C2186,BH:BH,BI:BI)</f>
        <v/>
      </c>
      <c r="E2186" t="n">
        <v>25028</v>
      </c>
      <c r="F2186" t="inlineStr">
        <is>
          <t>VUELO MUB JNB</t>
        </is>
      </c>
      <c r="G2186" s="234" t="n">
        <v>45753</v>
      </c>
      <c r="H2186" s="234" t="n">
        <v>45753</v>
      </c>
      <c r="I2186" t="inlineStr">
        <is>
          <t>VLO</t>
        </is>
      </c>
      <c r="J2186">
        <f>_xlfn.XLOOKUP(I2186,AS:AS,AU:AU)</f>
        <v/>
      </c>
      <c r="K2186" t="inlineStr">
        <is>
          <t>USD</t>
        </is>
      </c>
      <c r="L2186" s="238" t="n">
        <v>347.9</v>
      </c>
      <c r="M2186">
        <f>L2186*_xlfn.XLOOKUP(K2186,AM:AM,AN:AN)</f>
        <v/>
      </c>
      <c r="N2186">
        <f>L2186*_xlfn.XLOOKUP(K2186,AM:AM,AO:AO)</f>
        <v/>
      </c>
      <c r="O2186" s="238" t="n">
        <v>0</v>
      </c>
      <c r="P2186">
        <f>O2186*_xlfn.XLOOKUP(K2186,AM:AM,AN:AN)</f>
        <v/>
      </c>
      <c r="Q2186">
        <f>O2186*_xlfn.XLOOKUP(K2186,AM:AM,AO:AO)</f>
        <v/>
      </c>
      <c r="R2186">
        <f>_xlfn.XLOOKUP(E2186,AF:AF,AG:AG)</f>
        <v/>
      </c>
      <c r="S2186">
        <f>_xlfn.XLOOKUP(E2186,AF:AF,AI:AI)</f>
        <v/>
      </c>
      <c r="T2186">
        <f>WEEKNUM(G2186)</f>
        <v/>
      </c>
      <c r="U2186">
        <f>YEAR(G2186)</f>
        <v/>
      </c>
      <c r="V2186" s="117">
        <f>IFERROR(Q2186/N2186,"0")</f>
        <v/>
      </c>
    </row>
    <row r="2187">
      <c r="A2187">
        <f>_xlfn.XLOOKUP(D2187,BN:BN,BO:BO)</f>
        <v/>
      </c>
      <c r="B2187" t="inlineStr">
        <is>
          <t>LLC</t>
        </is>
      </c>
      <c r="C2187" t="n">
        <v>318</v>
      </c>
      <c r="D2187">
        <f>_xlfn.XLOOKUP(C2187,BH:BH,BI:BI)</f>
        <v/>
      </c>
      <c r="E2187" t="n">
        <v>27768</v>
      </c>
      <c r="F2187" t="inlineStr">
        <is>
          <t>VUELO WDH MUB</t>
        </is>
      </c>
      <c r="G2187" s="234" t="n">
        <v>45750</v>
      </c>
      <c r="H2187" s="234" t="n">
        <v>45750</v>
      </c>
      <c r="I2187" t="inlineStr">
        <is>
          <t>VLO</t>
        </is>
      </c>
      <c r="J2187">
        <f>_xlfn.XLOOKUP(I2187,AS:AS,AU:AU)</f>
        <v/>
      </c>
      <c r="K2187" t="inlineStr">
        <is>
          <t>USD</t>
        </is>
      </c>
      <c r="L2187" s="238" t="n">
        <v>379</v>
      </c>
      <c r="M2187">
        <f>L2187*_xlfn.XLOOKUP(K2187,AM:AM,AN:AN)</f>
        <v/>
      </c>
      <c r="N2187">
        <f>L2187*_xlfn.XLOOKUP(K2187,AM:AM,AO:AO)</f>
        <v/>
      </c>
      <c r="O2187" s="238" t="n">
        <v>0</v>
      </c>
      <c r="P2187">
        <f>O2187*_xlfn.XLOOKUP(K2187,AM:AM,AN:AN)</f>
        <v/>
      </c>
      <c r="Q2187">
        <f>O2187*_xlfn.XLOOKUP(K2187,AM:AM,AO:AO)</f>
        <v/>
      </c>
      <c r="R2187">
        <f>_xlfn.XLOOKUP(E2187,AF:AF,AG:AG)</f>
        <v/>
      </c>
      <c r="S2187">
        <f>_xlfn.XLOOKUP(E2187,AF:AF,AI:AI)</f>
        <v/>
      </c>
      <c r="T2187">
        <f>WEEKNUM(G2187)</f>
        <v/>
      </c>
      <c r="U2187">
        <f>YEAR(G2187)</f>
        <v/>
      </c>
      <c r="V2187" s="117">
        <f>IFERROR(Q2187/N2187,"0")</f>
        <v/>
      </c>
    </row>
    <row r="2188">
      <c r="A2188">
        <f>_xlfn.XLOOKUP(D2188,BN:BN,BO:BO)</f>
        <v/>
      </c>
      <c r="B2188" t="inlineStr">
        <is>
          <t>LLC</t>
        </is>
      </c>
      <c r="C2188" t="n">
        <v>319</v>
      </c>
      <c r="D2188">
        <f>_xlfn.XLOOKUP(C2188,BH:BH,BI:BI)</f>
        <v/>
      </c>
      <c r="E2188" t="n">
        <v>23966</v>
      </c>
      <c r="F2188" t="inlineStr">
        <is>
          <t>vuelo con ba  MAD LHR ABZ LHR MAD</t>
        </is>
      </c>
      <c r="G2188" s="234" t="n">
        <v>45758</v>
      </c>
      <c r="H2188" s="234" t="n">
        <v>45760</v>
      </c>
      <c r="I2188" t="inlineStr">
        <is>
          <t>VLO</t>
        </is>
      </c>
      <c r="J2188">
        <f>_xlfn.XLOOKUP(I2188,AS:AS,AU:AU)</f>
        <v/>
      </c>
      <c r="K2188" t="inlineStr">
        <is>
          <t>USD</t>
        </is>
      </c>
      <c r="L2188" s="238" t="n">
        <v>866.4</v>
      </c>
      <c r="M2188">
        <f>L2188*_xlfn.XLOOKUP(K2188,AM:AM,AN:AN)</f>
        <v/>
      </c>
      <c r="N2188">
        <f>L2188*_xlfn.XLOOKUP(K2188,AM:AM,AO:AO)</f>
        <v/>
      </c>
      <c r="O2188" s="238" t="n">
        <v>0</v>
      </c>
      <c r="P2188">
        <f>O2188*_xlfn.XLOOKUP(K2188,AM:AM,AN:AN)</f>
        <v/>
      </c>
      <c r="Q2188">
        <f>O2188*_xlfn.XLOOKUP(K2188,AM:AM,AO:AO)</f>
        <v/>
      </c>
      <c r="R2188">
        <f>_xlfn.XLOOKUP(E2188,AF:AF,AG:AG)</f>
        <v/>
      </c>
      <c r="S2188">
        <f>_xlfn.XLOOKUP(E2188,AF:AF,AI:AI)</f>
        <v/>
      </c>
      <c r="T2188">
        <f>WEEKNUM(G2188)</f>
        <v/>
      </c>
      <c r="U2188">
        <f>YEAR(G2188)</f>
        <v/>
      </c>
      <c r="V2188" s="117">
        <f>IFERROR(Q2188/N2188,"0")</f>
        <v/>
      </c>
    </row>
    <row r="2189">
      <c r="A2189">
        <f>_xlfn.XLOOKUP(D2189,BN:BN,BO:BO)</f>
        <v/>
      </c>
      <c r="B2189" t="inlineStr">
        <is>
          <t>LLC</t>
        </is>
      </c>
      <c r="C2189" t="n">
        <v>320</v>
      </c>
      <c r="D2189">
        <f>_xlfn.XLOOKUP(C2189,BH:BH,BI:BI)</f>
        <v/>
      </c>
      <c r="E2189" t="n">
        <v>25028</v>
      </c>
      <c r="F2189" t="inlineStr">
        <is>
          <t xml:space="preserve">VUELO DE WDH JNB MUB </t>
        </is>
      </c>
      <c r="G2189" s="234" t="n">
        <v>45750</v>
      </c>
      <c r="H2189" s="234" t="n">
        <v>45750</v>
      </c>
      <c r="I2189" t="inlineStr">
        <is>
          <t>VLO</t>
        </is>
      </c>
      <c r="J2189">
        <f>_xlfn.XLOOKUP(I2189,AS:AS,AU:AU)</f>
        <v/>
      </c>
      <c r="K2189" t="inlineStr">
        <is>
          <t>USD</t>
        </is>
      </c>
      <c r="L2189" s="238" t="n">
        <v>479</v>
      </c>
      <c r="M2189">
        <f>L2189*_xlfn.XLOOKUP(K2189,AM:AM,AN:AN)</f>
        <v/>
      </c>
      <c r="N2189">
        <f>L2189*_xlfn.XLOOKUP(K2189,AM:AM,AO:AO)</f>
        <v/>
      </c>
      <c r="O2189" s="238" t="n">
        <v>0</v>
      </c>
      <c r="P2189">
        <f>O2189*_xlfn.XLOOKUP(K2189,AM:AM,AN:AN)</f>
        <v/>
      </c>
      <c r="Q2189">
        <f>O2189*_xlfn.XLOOKUP(K2189,AM:AM,AO:AO)</f>
        <v/>
      </c>
      <c r="R2189">
        <f>_xlfn.XLOOKUP(E2189,AF:AF,AG:AG)</f>
        <v/>
      </c>
      <c r="S2189">
        <f>_xlfn.XLOOKUP(E2189,AF:AF,AI:AI)</f>
        <v/>
      </c>
      <c r="T2189">
        <f>WEEKNUM(G2189)</f>
        <v/>
      </c>
      <c r="U2189">
        <f>YEAR(G2189)</f>
        <v/>
      </c>
      <c r="V2189" s="117">
        <f>IFERROR(Q2189/N2189,"0")</f>
        <v/>
      </c>
    </row>
    <row r="2190">
      <c r="A2190">
        <f>_xlfn.XLOOKUP(D2190,BN:BN,BO:BO)</f>
        <v/>
      </c>
      <c r="B2190" t="inlineStr">
        <is>
          <t>LLC</t>
        </is>
      </c>
      <c r="C2190" t="n">
        <v>320</v>
      </c>
      <c r="D2190">
        <f>_xlfn.XLOOKUP(C2190,BH:BH,BI:BI)</f>
        <v/>
      </c>
      <c r="E2190" t="n">
        <v>25028</v>
      </c>
      <c r="F2190" t="inlineStr">
        <is>
          <t>VUELO WDH JNB MUB</t>
        </is>
      </c>
      <c r="G2190" s="234" t="n">
        <v>45750</v>
      </c>
      <c r="H2190" s="234" t="n">
        <v>45750</v>
      </c>
      <c r="I2190" t="inlineStr">
        <is>
          <t>VLO</t>
        </is>
      </c>
      <c r="J2190">
        <f>_xlfn.XLOOKUP(I2190,AS:AS,AU:AU)</f>
        <v/>
      </c>
      <c r="K2190" t="inlineStr">
        <is>
          <t>USD</t>
        </is>
      </c>
      <c r="L2190" s="238" t="n">
        <v>479</v>
      </c>
      <c r="M2190">
        <f>L2190*_xlfn.XLOOKUP(K2190,AM:AM,AN:AN)</f>
        <v/>
      </c>
      <c r="N2190">
        <f>L2190*_xlfn.XLOOKUP(K2190,AM:AM,AO:AO)</f>
        <v/>
      </c>
      <c r="O2190" s="238" t="n">
        <v>0</v>
      </c>
      <c r="P2190">
        <f>O2190*_xlfn.XLOOKUP(K2190,AM:AM,AN:AN)</f>
        <v/>
      </c>
      <c r="Q2190">
        <f>O2190*_xlfn.XLOOKUP(K2190,AM:AM,AO:AO)</f>
        <v/>
      </c>
      <c r="R2190">
        <f>_xlfn.XLOOKUP(E2190,AF:AF,AG:AG)</f>
        <v/>
      </c>
      <c r="S2190">
        <f>_xlfn.XLOOKUP(E2190,AF:AF,AI:AI)</f>
        <v/>
      </c>
      <c r="T2190">
        <f>WEEKNUM(G2190)</f>
        <v/>
      </c>
      <c r="U2190">
        <f>YEAR(G2190)</f>
        <v/>
      </c>
      <c r="V2190" s="117">
        <f>IFERROR(Q2190/N2190,"0")</f>
        <v/>
      </c>
    </row>
    <row r="2191">
      <c r="A2191">
        <f>_xlfn.XLOOKUP(D2191,BN:BN,BO:BO)</f>
        <v/>
      </c>
      <c r="B2191" t="inlineStr">
        <is>
          <t>LLC</t>
        </is>
      </c>
      <c r="C2191" t="n">
        <v>320</v>
      </c>
      <c r="D2191">
        <f>_xlfn.XLOOKUP(C2191,BH:BH,BI:BI)</f>
        <v/>
      </c>
      <c r="E2191" t="n">
        <v>25028</v>
      </c>
      <c r="F2191" t="inlineStr">
        <is>
          <t>VUELO DE WDH JNB MUB</t>
        </is>
      </c>
      <c r="G2191" s="234" t="n">
        <v>45750</v>
      </c>
      <c r="H2191" s="234" t="n">
        <v>45750</v>
      </c>
      <c r="I2191" t="inlineStr">
        <is>
          <t>VLO</t>
        </is>
      </c>
      <c r="J2191">
        <f>_xlfn.XLOOKUP(I2191,AS:AS,AU:AU)</f>
        <v/>
      </c>
      <c r="K2191" t="inlineStr">
        <is>
          <t>USD</t>
        </is>
      </c>
      <c r="L2191" s="238" t="n">
        <v>479</v>
      </c>
      <c r="M2191">
        <f>L2191*_xlfn.XLOOKUP(K2191,AM:AM,AN:AN)</f>
        <v/>
      </c>
      <c r="N2191">
        <f>L2191*_xlfn.XLOOKUP(K2191,AM:AM,AO:AO)</f>
        <v/>
      </c>
      <c r="O2191" s="238" t="n">
        <v>0</v>
      </c>
      <c r="P2191">
        <f>O2191*_xlfn.XLOOKUP(K2191,AM:AM,AN:AN)</f>
        <v/>
      </c>
      <c r="Q2191">
        <f>O2191*_xlfn.XLOOKUP(K2191,AM:AM,AO:AO)</f>
        <v/>
      </c>
      <c r="R2191">
        <f>_xlfn.XLOOKUP(E2191,AF:AF,AG:AG)</f>
        <v/>
      </c>
      <c r="S2191">
        <f>_xlfn.XLOOKUP(E2191,AF:AF,AI:AI)</f>
        <v/>
      </c>
      <c r="T2191">
        <f>WEEKNUM(G2191)</f>
        <v/>
      </c>
      <c r="U2191">
        <f>YEAR(G2191)</f>
        <v/>
      </c>
      <c r="V2191" s="117">
        <f>IFERROR(Q2191/N2191,"0")</f>
        <v/>
      </c>
    </row>
    <row r="2192">
      <c r="A2192">
        <f>_xlfn.XLOOKUP(D2192,BN:BN,BO:BO)</f>
        <v/>
      </c>
      <c r="B2192" t="inlineStr">
        <is>
          <t>LLC</t>
        </is>
      </c>
      <c r="C2192" t="n">
        <v>320</v>
      </c>
      <c r="D2192">
        <f>_xlfn.XLOOKUP(C2192,BH:BH,BI:BI)</f>
        <v/>
      </c>
      <c r="E2192" t="n">
        <v>25028</v>
      </c>
      <c r="F2192" t="inlineStr">
        <is>
          <t>VUELO  WDH JNB MUB</t>
        </is>
      </c>
      <c r="G2192" s="234" t="n">
        <v>45750</v>
      </c>
      <c r="H2192" s="234" t="n">
        <v>45750</v>
      </c>
      <c r="I2192" t="inlineStr">
        <is>
          <t>VLO</t>
        </is>
      </c>
      <c r="J2192">
        <f>_xlfn.XLOOKUP(I2192,AS:AS,AU:AU)</f>
        <v/>
      </c>
      <c r="K2192" t="inlineStr">
        <is>
          <t>USD</t>
        </is>
      </c>
      <c r="L2192" s="238" t="n">
        <v>479</v>
      </c>
      <c r="M2192">
        <f>L2192*_xlfn.XLOOKUP(K2192,AM:AM,AN:AN)</f>
        <v/>
      </c>
      <c r="N2192">
        <f>L2192*_xlfn.XLOOKUP(K2192,AM:AM,AO:AO)</f>
        <v/>
      </c>
      <c r="O2192" s="238" t="n">
        <v>0</v>
      </c>
      <c r="P2192">
        <f>O2192*_xlfn.XLOOKUP(K2192,AM:AM,AN:AN)</f>
        <v/>
      </c>
      <c r="Q2192">
        <f>O2192*_xlfn.XLOOKUP(K2192,AM:AM,AO:AO)</f>
        <v/>
      </c>
      <c r="R2192">
        <f>_xlfn.XLOOKUP(E2192,AF:AF,AG:AG)</f>
        <v/>
      </c>
      <c r="S2192">
        <f>_xlfn.XLOOKUP(E2192,AF:AF,AI:AI)</f>
        <v/>
      </c>
      <c r="T2192">
        <f>WEEKNUM(G2192)</f>
        <v/>
      </c>
      <c r="U2192">
        <f>YEAR(G2192)</f>
        <v/>
      </c>
      <c r="V2192" s="117">
        <f>IFERROR(Q2192/N2192,"0")</f>
        <v/>
      </c>
    </row>
    <row r="2193">
      <c r="A2193">
        <f>_xlfn.XLOOKUP(D2193,BN:BN,BO:BO)</f>
        <v/>
      </c>
      <c r="B2193" t="inlineStr">
        <is>
          <t>LLC</t>
        </is>
      </c>
      <c r="C2193" t="n">
        <v>321</v>
      </c>
      <c r="D2193">
        <f>_xlfn.XLOOKUP(C2193,BH:BH,BI:BI)</f>
        <v/>
      </c>
      <c r="E2193" t="n">
        <v>25024</v>
      </c>
      <c r="F2193" t="inlineStr">
        <is>
          <t>VUELO  ORY MAD</t>
        </is>
      </c>
      <c r="G2193" s="234" t="n">
        <v>45755</v>
      </c>
      <c r="H2193" s="234" t="n">
        <v>45755</v>
      </c>
      <c r="I2193" t="inlineStr">
        <is>
          <t>VLO</t>
        </is>
      </c>
      <c r="J2193">
        <f>_xlfn.XLOOKUP(I2193,AS:AS,AU:AU)</f>
        <v/>
      </c>
      <c r="K2193" t="inlineStr">
        <is>
          <t>USD</t>
        </is>
      </c>
      <c r="L2193" s="238" t="n">
        <v>261.6</v>
      </c>
      <c r="M2193">
        <f>L2193*_xlfn.XLOOKUP(K2193,AM:AM,AN:AN)</f>
        <v/>
      </c>
      <c r="N2193">
        <f>L2193*_xlfn.XLOOKUP(K2193,AM:AM,AO:AO)</f>
        <v/>
      </c>
      <c r="O2193" s="238" t="n">
        <v>0</v>
      </c>
      <c r="P2193">
        <f>O2193*_xlfn.XLOOKUP(K2193,AM:AM,AN:AN)</f>
        <v/>
      </c>
      <c r="Q2193">
        <f>O2193*_xlfn.XLOOKUP(K2193,AM:AM,AO:AO)</f>
        <v/>
      </c>
      <c r="R2193">
        <f>_xlfn.XLOOKUP(E2193,AF:AF,AG:AG)</f>
        <v/>
      </c>
      <c r="S2193">
        <f>_xlfn.XLOOKUP(E2193,AF:AF,AI:AI)</f>
        <v/>
      </c>
      <c r="T2193">
        <f>WEEKNUM(G2193)</f>
        <v/>
      </c>
      <c r="U2193">
        <f>YEAR(G2193)</f>
        <v/>
      </c>
      <c r="V2193" s="117">
        <f>IFERROR(Q2193/N2193,"0")</f>
        <v/>
      </c>
    </row>
    <row r="2194">
      <c r="A2194">
        <f>_xlfn.XLOOKUP(D2194,BN:BN,BO:BO)</f>
        <v/>
      </c>
      <c r="B2194" t="inlineStr">
        <is>
          <t>LLC</t>
        </is>
      </c>
      <c r="C2194" t="n">
        <v>322</v>
      </c>
      <c r="D2194">
        <f>_xlfn.XLOOKUP(C2194,BH:BH,BI:BI)</f>
        <v/>
      </c>
      <c r="E2194" t="n">
        <v>23898</v>
      </c>
      <c r="F2194" t="inlineStr">
        <is>
          <t>VUELO KL NBO AMS</t>
        </is>
      </c>
      <c r="G2194" s="234" t="n">
        <v>45844</v>
      </c>
      <c r="H2194" s="234" t="n">
        <v>45844</v>
      </c>
      <c r="I2194" t="inlineStr">
        <is>
          <t>VLO</t>
        </is>
      </c>
      <c r="J2194">
        <f>_xlfn.XLOOKUP(I2194,AS:AS,AU:AU)</f>
        <v/>
      </c>
      <c r="K2194" t="inlineStr">
        <is>
          <t>USD</t>
        </is>
      </c>
      <c r="L2194" s="238" t="n">
        <v>1401</v>
      </c>
      <c r="M2194">
        <f>L2194*_xlfn.XLOOKUP(K2194,AM:AM,AN:AN)</f>
        <v/>
      </c>
      <c r="N2194">
        <f>L2194*_xlfn.XLOOKUP(K2194,AM:AM,AO:AO)</f>
        <v/>
      </c>
      <c r="O2194" s="238" t="n">
        <v>0</v>
      </c>
      <c r="P2194">
        <f>O2194*_xlfn.XLOOKUP(K2194,AM:AM,AN:AN)</f>
        <v/>
      </c>
      <c r="Q2194">
        <f>O2194*_xlfn.XLOOKUP(K2194,AM:AM,AO:AO)</f>
        <v/>
      </c>
      <c r="R2194">
        <f>_xlfn.XLOOKUP(E2194,AF:AF,AG:AG)</f>
        <v/>
      </c>
      <c r="S2194">
        <f>_xlfn.XLOOKUP(E2194,AF:AF,AI:AI)</f>
        <v/>
      </c>
      <c r="T2194">
        <f>WEEKNUM(G2194)</f>
        <v/>
      </c>
      <c r="U2194">
        <f>YEAR(G2194)</f>
        <v/>
      </c>
      <c r="V2194" s="117">
        <f>IFERROR(Q2194/N2194,"0")</f>
        <v/>
      </c>
    </row>
    <row r="2195">
      <c r="A2195">
        <f>_xlfn.XLOOKUP(D2195,BN:BN,BO:BO)</f>
        <v/>
      </c>
      <c r="B2195" t="inlineStr">
        <is>
          <t>LLC</t>
        </is>
      </c>
      <c r="C2195" t="n">
        <v>323</v>
      </c>
      <c r="D2195">
        <f>_xlfn.XLOOKUP(C2195,BH:BH,BI:BI)</f>
        <v/>
      </c>
      <c r="E2195" t="n">
        <v>24262</v>
      </c>
      <c r="F2195" t="inlineStr">
        <is>
          <t>VUELO MEX CDG MEX</t>
        </is>
      </c>
      <c r="G2195" s="234" t="n">
        <v>45817</v>
      </c>
      <c r="H2195" s="234" t="n">
        <v>45852</v>
      </c>
      <c r="I2195" t="inlineStr">
        <is>
          <t>VLO</t>
        </is>
      </c>
      <c r="J2195">
        <f>_xlfn.XLOOKUP(I2195,AS:AS,AU:AU)</f>
        <v/>
      </c>
      <c r="K2195" t="inlineStr">
        <is>
          <t>MXN</t>
        </is>
      </c>
      <c r="L2195" s="238" t="n">
        <v>54129</v>
      </c>
      <c r="M2195">
        <f>L2195*_xlfn.XLOOKUP(K2195,AM:AM,AN:AN)</f>
        <v/>
      </c>
      <c r="N2195">
        <f>L2195*_xlfn.XLOOKUP(K2195,AM:AM,AO:AO)</f>
        <v/>
      </c>
      <c r="O2195" s="238" t="n">
        <v>0</v>
      </c>
      <c r="P2195">
        <f>O2195*_xlfn.XLOOKUP(K2195,AM:AM,AN:AN)</f>
        <v/>
      </c>
      <c r="Q2195">
        <f>O2195*_xlfn.XLOOKUP(K2195,AM:AM,AO:AO)</f>
        <v/>
      </c>
      <c r="R2195">
        <f>_xlfn.XLOOKUP(E2195,AF:AF,AG:AG)</f>
        <v/>
      </c>
      <c r="S2195">
        <f>_xlfn.XLOOKUP(E2195,AF:AF,AI:AI)</f>
        <v/>
      </c>
      <c r="T2195">
        <f>WEEKNUM(G2195)</f>
        <v/>
      </c>
      <c r="U2195">
        <f>YEAR(G2195)</f>
        <v/>
      </c>
      <c r="V2195" s="117">
        <f>IFERROR(Q2195/N2195,"0")</f>
        <v/>
      </c>
    </row>
    <row r="2196">
      <c r="A2196">
        <f>_xlfn.XLOOKUP(D2196,BN:BN,BO:BO)</f>
        <v/>
      </c>
      <c r="B2196" t="inlineStr">
        <is>
          <t>LLC</t>
        </is>
      </c>
      <c r="C2196" t="n">
        <v>323</v>
      </c>
      <c r="D2196">
        <f>_xlfn.XLOOKUP(C2196,BH:BH,BI:BI)</f>
        <v/>
      </c>
      <c r="E2196" t="n">
        <v>24262</v>
      </c>
      <c r="F2196" t="inlineStr">
        <is>
          <t>REVISADO VUELO CDG MEX</t>
        </is>
      </c>
      <c r="G2196" s="234" t="n">
        <v>45817</v>
      </c>
      <c r="H2196" s="234" t="n">
        <v>45852</v>
      </c>
      <c r="I2196" t="inlineStr">
        <is>
          <t>VLO</t>
        </is>
      </c>
      <c r="J2196">
        <f>_xlfn.XLOOKUP(I2196,AS:AS,AU:AU)</f>
        <v/>
      </c>
      <c r="K2196" t="inlineStr">
        <is>
          <t>MXN</t>
        </is>
      </c>
      <c r="L2196" s="238" t="n">
        <v>991</v>
      </c>
      <c r="M2196">
        <f>L2196*_xlfn.XLOOKUP(K2196,AM:AM,AN:AN)</f>
        <v/>
      </c>
      <c r="N2196">
        <f>L2196*_xlfn.XLOOKUP(K2196,AM:AM,AO:AO)</f>
        <v/>
      </c>
      <c r="O2196" s="238" t="n">
        <v>0</v>
      </c>
      <c r="P2196">
        <f>O2196*_xlfn.XLOOKUP(K2196,AM:AM,AN:AN)</f>
        <v/>
      </c>
      <c r="Q2196">
        <f>O2196*_xlfn.XLOOKUP(K2196,AM:AM,AO:AO)</f>
        <v/>
      </c>
      <c r="R2196">
        <f>_xlfn.XLOOKUP(E2196,AF:AF,AG:AG)</f>
        <v/>
      </c>
      <c r="S2196">
        <f>_xlfn.XLOOKUP(E2196,AF:AF,AI:AI)</f>
        <v/>
      </c>
      <c r="T2196">
        <f>WEEKNUM(G2196)</f>
        <v/>
      </c>
      <c r="U2196">
        <f>YEAR(G2196)</f>
        <v/>
      </c>
      <c r="V2196" s="117">
        <f>IFERROR(Q2196/N2196,"0")</f>
        <v/>
      </c>
    </row>
    <row r="2197">
      <c r="A2197">
        <f>_xlfn.XLOOKUP(D2197,BN:BN,BO:BO)</f>
        <v/>
      </c>
      <c r="B2197" t="inlineStr">
        <is>
          <t>LLC</t>
        </is>
      </c>
      <c r="C2197" t="n">
        <v>323</v>
      </c>
      <c r="D2197">
        <f>_xlfn.XLOOKUP(C2197,BH:BH,BI:BI)</f>
        <v/>
      </c>
      <c r="E2197" t="n">
        <v>24262</v>
      </c>
      <c r="F2197" t="inlineStr">
        <is>
          <t>CARGO POR CAMBIO</t>
        </is>
      </c>
      <c r="G2197" s="234" t="n">
        <v>45817</v>
      </c>
      <c r="H2197" s="234" t="n">
        <v>45852</v>
      </c>
      <c r="I2197" t="inlineStr">
        <is>
          <t>VLO</t>
        </is>
      </c>
      <c r="J2197">
        <f>_xlfn.XLOOKUP(I2197,AS:AS,AU:AU)</f>
        <v/>
      </c>
      <c r="K2197" t="inlineStr">
        <is>
          <t>MXN</t>
        </is>
      </c>
      <c r="L2197" s="238" t="n">
        <v>4410</v>
      </c>
      <c r="M2197">
        <f>L2197*_xlfn.XLOOKUP(K2197,AM:AM,AN:AN)</f>
        <v/>
      </c>
      <c r="N2197">
        <f>L2197*_xlfn.XLOOKUP(K2197,AM:AM,AO:AO)</f>
        <v/>
      </c>
      <c r="O2197" s="238" t="n">
        <v>0</v>
      </c>
      <c r="P2197">
        <f>O2197*_xlfn.XLOOKUP(K2197,AM:AM,AN:AN)</f>
        <v/>
      </c>
      <c r="Q2197">
        <f>O2197*_xlfn.XLOOKUP(K2197,AM:AM,AO:AO)</f>
        <v/>
      </c>
      <c r="R2197">
        <f>_xlfn.XLOOKUP(E2197,AF:AF,AG:AG)</f>
        <v/>
      </c>
      <c r="S2197">
        <f>_xlfn.XLOOKUP(E2197,AF:AF,AI:AI)</f>
        <v/>
      </c>
      <c r="T2197">
        <f>WEEKNUM(G2197)</f>
        <v/>
      </c>
      <c r="U2197">
        <f>YEAR(G2197)</f>
        <v/>
      </c>
      <c r="V2197" s="117">
        <f>IFERROR(Q2197/N2197,"0")</f>
        <v/>
      </c>
    </row>
    <row r="2198">
      <c r="A2198">
        <f>_xlfn.XLOOKUP(D2198,BN:BN,BO:BO)</f>
        <v/>
      </c>
      <c r="B2198" t="inlineStr">
        <is>
          <t>LLC</t>
        </is>
      </c>
      <c r="C2198" t="n">
        <v>323</v>
      </c>
      <c r="D2198">
        <f>_xlfn.XLOOKUP(C2198,BH:BH,BI:BI)</f>
        <v/>
      </c>
      <c r="E2198" t="n">
        <v>0</v>
      </c>
      <c r="F2198" t="inlineStr">
        <is>
          <t>REVISADO DE BOLETO</t>
        </is>
      </c>
      <c r="G2198" s="234" t="n">
        <v>45817</v>
      </c>
      <c r="H2198" s="234" t="n">
        <v>45852</v>
      </c>
      <c r="I2198" t="inlineStr">
        <is>
          <t>HPS</t>
        </is>
      </c>
      <c r="J2198">
        <f>_xlfn.XLOOKUP(I2198,AS:AS,AU:AU)</f>
        <v/>
      </c>
      <c r="K2198" t="inlineStr">
        <is>
          <t>MXN</t>
        </is>
      </c>
      <c r="L2198" s="238" t="n">
        <v>678.3</v>
      </c>
      <c r="M2198">
        <f>L2198*_xlfn.XLOOKUP(K2198,AM:AM,AN:AN)</f>
        <v/>
      </c>
      <c r="N2198">
        <f>L2198*_xlfn.XLOOKUP(K2198,AM:AM,AO:AO)</f>
        <v/>
      </c>
      <c r="O2198" s="238" t="n">
        <v>678.3</v>
      </c>
      <c r="P2198">
        <f>O2198*_xlfn.XLOOKUP(K2198,AM:AM,AN:AN)</f>
        <v/>
      </c>
      <c r="Q2198">
        <f>O2198*_xlfn.XLOOKUP(K2198,AM:AM,AO:AO)</f>
        <v/>
      </c>
      <c r="R2198">
        <f>_xlfn.XLOOKUP(E2198,AF:AF,AG:AG)</f>
        <v/>
      </c>
      <c r="S2198">
        <f>_xlfn.XLOOKUP(E2198,AF:AF,AI:AI)</f>
        <v/>
      </c>
      <c r="T2198">
        <f>WEEKNUM(G2198)</f>
        <v/>
      </c>
      <c r="U2198">
        <f>YEAR(G2198)</f>
        <v/>
      </c>
      <c r="V2198" s="117">
        <f>IFERROR(Q2198/N2198,"0")</f>
        <v/>
      </c>
    </row>
    <row r="2199">
      <c r="A2199">
        <f>_xlfn.XLOOKUP(D2199,BN:BN,BO:BO)</f>
        <v/>
      </c>
      <c r="B2199" t="inlineStr">
        <is>
          <t>LLC</t>
        </is>
      </c>
      <c r="C2199" t="n">
        <v>324</v>
      </c>
      <c r="D2199">
        <f>_xlfn.XLOOKUP(C2199,BH:BH,BI:BI)</f>
        <v/>
      </c>
      <c r="E2199" t="n">
        <v>24262</v>
      </c>
      <c r="F2199" t="inlineStr">
        <is>
          <t>VUELO AF MEX CDG MEX</t>
        </is>
      </c>
      <c r="G2199" s="234" t="n">
        <v>45831</v>
      </c>
      <c r="H2199" s="234" t="n">
        <v>45852</v>
      </c>
      <c r="I2199" t="inlineStr">
        <is>
          <t>VLO</t>
        </is>
      </c>
      <c r="J2199">
        <f>_xlfn.XLOOKUP(I2199,AS:AS,AU:AU)</f>
        <v/>
      </c>
      <c r="K2199" t="inlineStr">
        <is>
          <t>MXN</t>
        </is>
      </c>
      <c r="L2199" s="238" t="n">
        <v>54735</v>
      </c>
      <c r="M2199">
        <f>L2199*_xlfn.XLOOKUP(K2199,AM:AM,AN:AN)</f>
        <v/>
      </c>
      <c r="N2199">
        <f>L2199*_xlfn.XLOOKUP(K2199,AM:AM,AO:AO)</f>
        <v/>
      </c>
      <c r="O2199" s="238" t="n">
        <v>0</v>
      </c>
      <c r="P2199">
        <f>O2199*_xlfn.XLOOKUP(K2199,AM:AM,AN:AN)</f>
        <v/>
      </c>
      <c r="Q2199">
        <f>O2199*_xlfn.XLOOKUP(K2199,AM:AM,AO:AO)</f>
        <v/>
      </c>
      <c r="R2199">
        <f>_xlfn.XLOOKUP(E2199,AF:AF,AG:AG)</f>
        <v/>
      </c>
      <c r="S2199">
        <f>_xlfn.XLOOKUP(E2199,AF:AF,AI:AI)</f>
        <v/>
      </c>
      <c r="T2199">
        <f>WEEKNUM(G2199)</f>
        <v/>
      </c>
      <c r="U2199">
        <f>YEAR(G2199)</f>
        <v/>
      </c>
      <c r="V2199" s="117">
        <f>IFERROR(Q2199/N2199,"0")</f>
        <v/>
      </c>
    </row>
    <row r="2200">
      <c r="A2200">
        <f>_xlfn.XLOOKUP(D2200,BN:BN,BO:BO)</f>
        <v/>
      </c>
      <c r="B2200" t="inlineStr">
        <is>
          <t>LLC</t>
        </is>
      </c>
      <c r="C2200" t="n">
        <v>325</v>
      </c>
      <c r="D2200">
        <f>_xlfn.XLOOKUP(C2200,BH:BH,BI:BI)</f>
        <v/>
      </c>
      <c r="E2200" t="n">
        <v>27721</v>
      </c>
      <c r="F2200" t="inlineStr">
        <is>
          <t>VUELO MEX ICN MEX</t>
        </is>
      </c>
      <c r="G2200" s="234" t="n">
        <v>45881</v>
      </c>
      <c r="H2200" s="234" t="n">
        <v>45890</v>
      </c>
      <c r="I2200" t="inlineStr">
        <is>
          <t>VLO</t>
        </is>
      </c>
      <c r="J2200">
        <f>_xlfn.XLOOKUP(I2200,AS:AS,AU:AU)</f>
        <v/>
      </c>
      <c r="K2200" t="inlineStr">
        <is>
          <t>MXN</t>
        </is>
      </c>
      <c r="L2200" s="238" t="n">
        <v>63665</v>
      </c>
      <c r="M2200">
        <f>L2200*_xlfn.XLOOKUP(K2200,AM:AM,AN:AN)</f>
        <v/>
      </c>
      <c r="N2200">
        <f>L2200*_xlfn.XLOOKUP(K2200,AM:AM,AO:AO)</f>
        <v/>
      </c>
      <c r="O2200" s="238" t="n">
        <v>0</v>
      </c>
      <c r="P2200">
        <f>O2200*_xlfn.XLOOKUP(K2200,AM:AM,AN:AN)</f>
        <v/>
      </c>
      <c r="Q2200">
        <f>O2200*_xlfn.XLOOKUP(K2200,AM:AM,AO:AO)</f>
        <v/>
      </c>
      <c r="R2200">
        <f>_xlfn.XLOOKUP(E2200,AF:AF,AG:AG)</f>
        <v/>
      </c>
      <c r="S2200">
        <f>_xlfn.XLOOKUP(E2200,AF:AF,AI:AI)</f>
        <v/>
      </c>
      <c r="T2200">
        <f>WEEKNUM(G2200)</f>
        <v/>
      </c>
      <c r="U2200">
        <f>YEAR(G2200)</f>
        <v/>
      </c>
      <c r="V2200" s="117">
        <f>IFERROR(Q2200/N2200,"0")</f>
        <v/>
      </c>
    </row>
    <row r="2201">
      <c r="A2201">
        <f>_xlfn.XLOOKUP(D2201,BN:BN,BO:BO)</f>
        <v/>
      </c>
      <c r="B2201" t="inlineStr">
        <is>
          <t>LLC</t>
        </is>
      </c>
      <c r="C2201" t="n">
        <v>325</v>
      </c>
      <c r="D2201">
        <f>_xlfn.XLOOKUP(C2201,BH:BH,BI:BI)</f>
        <v/>
      </c>
      <c r="E2201" t="n">
        <v>27721</v>
      </c>
      <c r="F2201" t="inlineStr">
        <is>
          <t>vuelo  MEX ICN MEX</t>
        </is>
      </c>
      <c r="G2201" s="234" t="n">
        <v>45881</v>
      </c>
      <c r="H2201" s="234" t="n">
        <v>45890</v>
      </c>
      <c r="I2201" t="inlineStr">
        <is>
          <t>VLO</t>
        </is>
      </c>
      <c r="J2201">
        <f>_xlfn.XLOOKUP(I2201,AS:AS,AU:AU)</f>
        <v/>
      </c>
      <c r="K2201" t="inlineStr">
        <is>
          <t>MXN</t>
        </is>
      </c>
      <c r="L2201" s="238" t="n">
        <v>63665</v>
      </c>
      <c r="M2201">
        <f>L2201*_xlfn.XLOOKUP(K2201,AM:AM,AN:AN)</f>
        <v/>
      </c>
      <c r="N2201">
        <f>L2201*_xlfn.XLOOKUP(K2201,AM:AM,AO:AO)</f>
        <v/>
      </c>
      <c r="O2201" s="238" t="n">
        <v>0</v>
      </c>
      <c r="P2201">
        <f>O2201*_xlfn.XLOOKUP(K2201,AM:AM,AN:AN)</f>
        <v/>
      </c>
      <c r="Q2201">
        <f>O2201*_xlfn.XLOOKUP(K2201,AM:AM,AO:AO)</f>
        <v/>
      </c>
      <c r="R2201">
        <f>_xlfn.XLOOKUP(E2201,AF:AF,AG:AG)</f>
        <v/>
      </c>
      <c r="S2201">
        <f>_xlfn.XLOOKUP(E2201,AF:AF,AI:AI)</f>
        <v/>
      </c>
      <c r="T2201">
        <f>WEEKNUM(G2201)</f>
        <v/>
      </c>
      <c r="U2201">
        <f>YEAR(G2201)</f>
        <v/>
      </c>
      <c r="V2201" s="117">
        <f>IFERROR(Q2201/N2201,"0")</f>
        <v/>
      </c>
    </row>
    <row r="2202">
      <c r="A2202">
        <f>_xlfn.XLOOKUP(D2202,BN:BN,BO:BO)</f>
        <v/>
      </c>
      <c r="B2202" t="inlineStr">
        <is>
          <t>LLC</t>
        </is>
      </c>
      <c r="C2202" t="n">
        <v>326</v>
      </c>
      <c r="D2202">
        <f>_xlfn.XLOOKUP(C2202,BH:BH,BI:BI)</f>
        <v/>
      </c>
      <c r="E2202" t="n">
        <v>27778</v>
      </c>
      <c r="F2202" t="inlineStr">
        <is>
          <t>HOTEL MARBELLA CLUB</t>
        </is>
      </c>
      <c r="G2202" s="234" t="n">
        <v>45693</v>
      </c>
      <c r="H2202" s="234" t="n">
        <v>45694</v>
      </c>
      <c r="I2202" t="inlineStr">
        <is>
          <t>HTL</t>
        </is>
      </c>
      <c r="J2202">
        <f>_xlfn.XLOOKUP(I2202,AS:AS,AU:AU)</f>
        <v/>
      </c>
      <c r="K2202" t="inlineStr">
        <is>
          <t>EUR</t>
        </is>
      </c>
      <c r="L2202" s="238" t="n">
        <v>525</v>
      </c>
      <c r="M2202">
        <f>L2202*_xlfn.XLOOKUP(K2202,AM:AM,AN:AN)</f>
        <v/>
      </c>
      <c r="N2202">
        <f>L2202*_xlfn.XLOOKUP(K2202,AM:AM,AO:AO)</f>
        <v/>
      </c>
      <c r="O2202" s="238" t="n">
        <v>79.39</v>
      </c>
      <c r="P2202">
        <f>O2202*_xlfn.XLOOKUP(K2202,AM:AM,AN:AN)</f>
        <v/>
      </c>
      <c r="Q2202">
        <f>O2202*_xlfn.XLOOKUP(K2202,AM:AM,AO:AO)</f>
        <v/>
      </c>
      <c r="R2202">
        <f>_xlfn.XLOOKUP(E2202,AF:AF,AG:AG)</f>
        <v/>
      </c>
      <c r="S2202">
        <f>_xlfn.XLOOKUP(E2202,AF:AF,AI:AI)</f>
        <v/>
      </c>
      <c r="T2202">
        <f>WEEKNUM(G2202)</f>
        <v/>
      </c>
      <c r="U2202">
        <f>YEAR(G2202)</f>
        <v/>
      </c>
      <c r="V2202" s="117">
        <f>IFERROR(Q2202/N2202,"0")</f>
        <v/>
      </c>
    </row>
    <row r="2203">
      <c r="A2203">
        <f>_xlfn.XLOOKUP(D2203,BN:BN,BO:BO)</f>
        <v/>
      </c>
      <c r="B2203" t="inlineStr">
        <is>
          <t>LLC</t>
        </is>
      </c>
      <c r="C2203" t="n">
        <v>327</v>
      </c>
      <c r="D2203">
        <f>_xlfn.XLOOKUP(C2203,BH:BH,BI:BI)</f>
        <v/>
      </c>
      <c r="E2203" t="n">
        <v>27779</v>
      </c>
      <c r="F2203" t="inlineStr">
        <is>
          <t>Hospedaje en Londres</t>
        </is>
      </c>
      <c r="G2203" s="234" t="n">
        <v>45755</v>
      </c>
      <c r="H2203" s="234" t="n">
        <v>45763</v>
      </c>
      <c r="I2203" t="inlineStr">
        <is>
          <t>HTL</t>
        </is>
      </c>
      <c r="J2203">
        <f>_xlfn.XLOOKUP(I2203,AS:AS,AU:AU)</f>
        <v/>
      </c>
      <c r="K2203" t="inlineStr">
        <is>
          <t>USD</t>
        </is>
      </c>
      <c r="L2203" s="238" t="n">
        <v>10449.41</v>
      </c>
      <c r="M2203">
        <f>L2203*_xlfn.XLOOKUP(K2203,AM:AM,AN:AN)</f>
        <v/>
      </c>
      <c r="N2203">
        <f>L2203*_xlfn.XLOOKUP(K2203,AM:AM,AO:AO)</f>
        <v/>
      </c>
      <c r="O2203" s="238" t="n">
        <v>1324.76</v>
      </c>
      <c r="P2203">
        <f>O2203*_xlfn.XLOOKUP(K2203,AM:AM,AN:AN)</f>
        <v/>
      </c>
      <c r="Q2203">
        <f>O2203*_xlfn.XLOOKUP(K2203,AM:AM,AO:AO)</f>
        <v/>
      </c>
      <c r="R2203">
        <f>_xlfn.XLOOKUP(E2203,AF:AF,AG:AG)</f>
        <v/>
      </c>
      <c r="S2203">
        <f>_xlfn.XLOOKUP(E2203,AF:AF,AI:AI)</f>
        <v/>
      </c>
      <c r="T2203">
        <f>WEEKNUM(G2203)</f>
        <v/>
      </c>
      <c r="U2203">
        <f>YEAR(G2203)</f>
        <v/>
      </c>
      <c r="V2203" s="117">
        <f>IFERROR(Q2203/N2203,"0")</f>
        <v/>
      </c>
    </row>
    <row r="2204">
      <c r="A2204">
        <f>_xlfn.XLOOKUP(D2204,BN:BN,BO:BO)</f>
        <v/>
      </c>
      <c r="B2204" t="inlineStr">
        <is>
          <t>LLC</t>
        </is>
      </c>
      <c r="C2204" t="n">
        <v>328</v>
      </c>
      <c r="D2204">
        <f>_xlfn.XLOOKUP(C2204,BH:BH,BI:BI)</f>
        <v/>
      </c>
      <c r="E2204" t="n">
        <v>23921</v>
      </c>
      <c r="F2204" t="inlineStr">
        <is>
          <t>Vuelo Mex CDG-MAD MAD-CGD-MEX</t>
        </is>
      </c>
      <c r="G2204" s="234" t="n">
        <v>45791</v>
      </c>
      <c r="H2204" s="234" t="n">
        <v>45799</v>
      </c>
      <c r="I2204" t="inlineStr">
        <is>
          <t>VLO</t>
        </is>
      </c>
      <c r="J2204">
        <f>_xlfn.XLOOKUP(I2204,AS:AS,AU:AU)</f>
        <v/>
      </c>
      <c r="K2204" t="inlineStr">
        <is>
          <t>USD</t>
        </is>
      </c>
      <c r="L2204" s="238" t="n">
        <v>4378.55</v>
      </c>
      <c r="M2204">
        <f>L2204*_xlfn.XLOOKUP(K2204,AM:AM,AN:AN)</f>
        <v/>
      </c>
      <c r="N2204">
        <f>L2204*_xlfn.XLOOKUP(K2204,AM:AM,AO:AO)</f>
        <v/>
      </c>
      <c r="O2204" s="238" t="n">
        <v>0</v>
      </c>
      <c r="P2204">
        <f>O2204*_xlfn.XLOOKUP(K2204,AM:AM,AN:AN)</f>
        <v/>
      </c>
      <c r="Q2204">
        <f>O2204*_xlfn.XLOOKUP(K2204,AM:AM,AO:AO)</f>
        <v/>
      </c>
      <c r="R2204">
        <f>_xlfn.XLOOKUP(E2204,AF:AF,AG:AG)</f>
        <v/>
      </c>
      <c r="S2204">
        <f>_xlfn.XLOOKUP(E2204,AF:AF,AI:AI)</f>
        <v/>
      </c>
      <c r="T2204">
        <f>WEEKNUM(G2204)</f>
        <v/>
      </c>
      <c r="U2204">
        <f>YEAR(G2204)</f>
        <v/>
      </c>
      <c r="V2204" s="117">
        <f>IFERROR(Q2204/N2204,"0")</f>
        <v/>
      </c>
    </row>
    <row r="2205">
      <c r="A2205">
        <f>_xlfn.XLOOKUP(D2205,BN:BN,BO:BO)</f>
        <v/>
      </c>
      <c r="B2205" t="inlineStr">
        <is>
          <t>LLC</t>
        </is>
      </c>
      <c r="C2205" t="n">
        <v>328</v>
      </c>
      <c r="D2205">
        <f>_xlfn.XLOOKUP(C2205,BH:BH,BI:BI)</f>
        <v/>
      </c>
      <c r="E2205" t="n">
        <v>23921</v>
      </c>
      <c r="F2205" t="inlineStr">
        <is>
          <t>Vuelo mex-cdg-mad-cdg-mex</t>
        </is>
      </c>
      <c r="G2205" s="234" t="n">
        <v>45791</v>
      </c>
      <c r="H2205" s="234" t="n">
        <v>45799</v>
      </c>
      <c r="I2205" t="inlineStr">
        <is>
          <t>VLO</t>
        </is>
      </c>
      <c r="J2205">
        <f>_xlfn.XLOOKUP(I2205,AS:AS,AU:AU)</f>
        <v/>
      </c>
      <c r="K2205" t="inlineStr">
        <is>
          <t>USD</t>
        </is>
      </c>
      <c r="L2205" s="238" t="n">
        <v>4378.55</v>
      </c>
      <c r="M2205">
        <f>L2205*_xlfn.XLOOKUP(K2205,AM:AM,AN:AN)</f>
        <v/>
      </c>
      <c r="N2205">
        <f>L2205*_xlfn.XLOOKUP(K2205,AM:AM,AO:AO)</f>
        <v/>
      </c>
      <c r="O2205" s="238" t="n">
        <v>0</v>
      </c>
      <c r="P2205">
        <f>O2205*_xlfn.XLOOKUP(K2205,AM:AM,AN:AN)</f>
        <v/>
      </c>
      <c r="Q2205">
        <f>O2205*_xlfn.XLOOKUP(K2205,AM:AM,AO:AO)</f>
        <v/>
      </c>
      <c r="R2205">
        <f>_xlfn.XLOOKUP(E2205,AF:AF,AG:AG)</f>
        <v/>
      </c>
      <c r="S2205">
        <f>_xlfn.XLOOKUP(E2205,AF:AF,AI:AI)</f>
        <v/>
      </c>
      <c r="T2205">
        <f>WEEKNUM(G2205)</f>
        <v/>
      </c>
      <c r="U2205">
        <f>YEAR(G2205)</f>
        <v/>
      </c>
      <c r="V2205" s="117">
        <f>IFERROR(Q2205/N2205,"0")</f>
        <v/>
      </c>
    </row>
    <row r="2206">
      <c r="A2206">
        <f>_xlfn.XLOOKUP(D2206,BN:BN,BO:BO)</f>
        <v/>
      </c>
      <c r="B2206" t="inlineStr">
        <is>
          <t>LLC</t>
        </is>
      </c>
      <c r="C2206" t="n">
        <v>328</v>
      </c>
      <c r="D2206">
        <f>_xlfn.XLOOKUP(C2206,BH:BH,BI:BI)</f>
        <v/>
      </c>
      <c r="E2206" t="n">
        <v>0</v>
      </c>
      <c r="F2206" t="inlineStr">
        <is>
          <t>FEE POR DOS EMISIONES</t>
        </is>
      </c>
      <c r="G2206" s="234" t="n">
        <v>45791</v>
      </c>
      <c r="H2206" s="234" t="n">
        <v>45799</v>
      </c>
      <c r="I2206" t="inlineStr">
        <is>
          <t>HPS</t>
        </is>
      </c>
      <c r="J2206">
        <f>_xlfn.XLOOKUP(I2206,AS:AS,AU:AU)</f>
        <v/>
      </c>
      <c r="K2206" t="inlineStr">
        <is>
          <t>USD</t>
        </is>
      </c>
      <c r="L2206" s="238" t="n">
        <v>70</v>
      </c>
      <c r="M2206">
        <f>L2206*_xlfn.XLOOKUP(K2206,AM:AM,AN:AN)</f>
        <v/>
      </c>
      <c r="N2206">
        <f>L2206*_xlfn.XLOOKUP(K2206,AM:AM,AO:AO)</f>
        <v/>
      </c>
      <c r="O2206" s="238" t="n">
        <v>70</v>
      </c>
      <c r="P2206">
        <f>O2206*_xlfn.XLOOKUP(K2206,AM:AM,AN:AN)</f>
        <v/>
      </c>
      <c r="Q2206">
        <f>O2206*_xlfn.XLOOKUP(K2206,AM:AM,AO:AO)</f>
        <v/>
      </c>
      <c r="R2206">
        <f>_xlfn.XLOOKUP(E2206,AF:AF,AG:AG)</f>
        <v/>
      </c>
      <c r="S2206">
        <f>_xlfn.XLOOKUP(E2206,AF:AF,AI:AI)</f>
        <v/>
      </c>
      <c r="T2206">
        <f>WEEKNUM(G2206)</f>
        <v/>
      </c>
      <c r="U2206">
        <f>YEAR(G2206)</f>
        <v/>
      </c>
      <c r="V2206" s="117">
        <f>IFERROR(Q2206/N2206,"0")</f>
        <v/>
      </c>
    </row>
    <row r="2207">
      <c r="A2207">
        <f>_xlfn.XLOOKUP(D2207,BN:BN,BO:BO)</f>
        <v/>
      </c>
      <c r="B2207" t="inlineStr">
        <is>
          <t>LLC</t>
        </is>
      </c>
      <c r="C2207" t="n">
        <v>329</v>
      </c>
      <c r="D2207">
        <f>_xlfn.XLOOKUP(C2207,BH:BH,BI:BI)</f>
        <v/>
      </c>
      <c r="E2207" t="n">
        <v>28064</v>
      </c>
      <c r="F2207" t="inlineStr">
        <is>
          <t xml:space="preserve">Estancia completa Hotel Esencia </t>
        </is>
      </c>
      <c r="G2207" s="234" t="n">
        <v>45953</v>
      </c>
      <c r="H2207" s="234" t="n">
        <v>45955</v>
      </c>
      <c r="I2207" t="inlineStr">
        <is>
          <t>HTL</t>
        </is>
      </c>
      <c r="J2207">
        <f>_xlfn.XLOOKUP(I2207,AS:AS,AU:AU)</f>
        <v/>
      </c>
      <c r="K2207" t="inlineStr">
        <is>
          <t>USD</t>
        </is>
      </c>
      <c r="L2207" s="238" t="n">
        <v>11260.8</v>
      </c>
      <c r="M2207">
        <f>L2207*_xlfn.XLOOKUP(K2207,AM:AM,AN:AN)</f>
        <v/>
      </c>
      <c r="N2207">
        <f>L2207*_xlfn.XLOOKUP(K2207,AM:AM,AO:AO)</f>
        <v/>
      </c>
      <c r="O2207" s="238" t="n">
        <v>933.28</v>
      </c>
      <c r="P2207">
        <f>O2207*_xlfn.XLOOKUP(K2207,AM:AM,AN:AN)</f>
        <v/>
      </c>
      <c r="Q2207">
        <f>O2207*_xlfn.XLOOKUP(K2207,AM:AM,AO:AO)</f>
        <v/>
      </c>
      <c r="R2207">
        <f>_xlfn.XLOOKUP(E2207,AF:AF,AG:AG)</f>
        <v/>
      </c>
      <c r="S2207">
        <f>_xlfn.XLOOKUP(E2207,AF:AF,AI:AI)</f>
        <v/>
      </c>
      <c r="T2207">
        <f>WEEKNUM(G2207)</f>
        <v/>
      </c>
      <c r="U2207">
        <f>YEAR(G2207)</f>
        <v/>
      </c>
      <c r="V2207" s="117">
        <f>IFERROR(Q2207/N2207,"0")</f>
        <v/>
      </c>
    </row>
    <row r="2208">
      <c r="A2208">
        <f>_xlfn.XLOOKUP(D2208,BN:BN,BO:BO)</f>
        <v/>
      </c>
      <c r="B2208" t="inlineStr">
        <is>
          <t>LLC</t>
        </is>
      </c>
      <c r="C2208" t="n">
        <v>329</v>
      </c>
      <c r="D2208">
        <f>_xlfn.XLOOKUP(C2208,BH:BH,BI:BI)</f>
        <v/>
      </c>
      <c r="E2208" t="n">
        <v>28058</v>
      </c>
      <c r="F2208" t="inlineStr">
        <is>
          <t>Hotel Callejon</t>
        </is>
      </c>
      <c r="G2208" s="234" t="n">
        <v>45748</v>
      </c>
      <c r="H2208" s="234" t="n">
        <v>45982</v>
      </c>
      <c r="I2208" t="inlineStr">
        <is>
          <t>HTL</t>
        </is>
      </c>
      <c r="J2208">
        <f>_xlfn.XLOOKUP(I2208,AS:AS,AU:AU)</f>
        <v/>
      </c>
      <c r="K2208" t="inlineStr">
        <is>
          <t>USD</t>
        </is>
      </c>
      <c r="L2208" s="238" t="n">
        <v>4442.73</v>
      </c>
      <c r="M2208">
        <f>L2208*_xlfn.XLOOKUP(K2208,AM:AM,AN:AN)</f>
        <v/>
      </c>
      <c r="N2208">
        <f>L2208*_xlfn.XLOOKUP(K2208,AM:AM,AO:AO)</f>
        <v/>
      </c>
      <c r="O2208" s="238" t="n">
        <v>0</v>
      </c>
      <c r="P2208">
        <f>O2208*_xlfn.XLOOKUP(K2208,AM:AM,AN:AN)</f>
        <v/>
      </c>
      <c r="Q2208">
        <f>O2208*_xlfn.XLOOKUP(K2208,AM:AM,AO:AO)</f>
        <v/>
      </c>
      <c r="R2208">
        <f>_xlfn.XLOOKUP(E2208,AF:AF,AG:AG)</f>
        <v/>
      </c>
      <c r="S2208">
        <f>_xlfn.XLOOKUP(E2208,AF:AF,AI:AI)</f>
        <v/>
      </c>
      <c r="T2208">
        <f>WEEKNUM(G2208)</f>
        <v/>
      </c>
      <c r="U2208">
        <f>YEAR(G2208)</f>
        <v/>
      </c>
      <c r="V2208" s="117">
        <f>IFERROR(Q2208/N2208,"0")</f>
        <v/>
      </c>
    </row>
    <row r="2209">
      <c r="A2209">
        <f>_xlfn.XLOOKUP(D2209,BN:BN,BO:BO)</f>
        <v/>
      </c>
      <c r="B2209" t="inlineStr">
        <is>
          <t>LLC</t>
        </is>
      </c>
      <c r="C2209" t="n">
        <v>329</v>
      </c>
      <c r="D2209">
        <f>_xlfn.XLOOKUP(C2209,BH:BH,BI:BI)</f>
        <v/>
      </c>
      <c r="E2209" t="n">
        <v>25633</v>
      </c>
      <c r="F2209" t="inlineStr">
        <is>
          <t xml:space="preserve">Estancia Hotel Casa Lecanda </t>
        </is>
      </c>
      <c r="G2209" s="234" t="n">
        <v>45956</v>
      </c>
      <c r="H2209" s="234" t="n">
        <v>45957</v>
      </c>
      <c r="I2209" t="inlineStr">
        <is>
          <t>HTL</t>
        </is>
      </c>
      <c r="J2209">
        <f>_xlfn.XLOOKUP(I2209,AS:AS,AU:AU)</f>
        <v/>
      </c>
      <c r="K2209" t="inlineStr">
        <is>
          <t>USD</t>
        </is>
      </c>
      <c r="L2209" s="238" t="n">
        <v>4802</v>
      </c>
      <c r="M2209">
        <f>L2209*_xlfn.XLOOKUP(K2209,AM:AM,AN:AN)</f>
        <v/>
      </c>
      <c r="N2209">
        <f>L2209*_xlfn.XLOOKUP(K2209,AM:AM,AO:AO)</f>
        <v/>
      </c>
      <c r="O2209" s="238" t="n">
        <v>800.87</v>
      </c>
      <c r="P2209">
        <f>O2209*_xlfn.XLOOKUP(K2209,AM:AM,AN:AN)</f>
        <v/>
      </c>
      <c r="Q2209">
        <f>O2209*_xlfn.XLOOKUP(K2209,AM:AM,AO:AO)</f>
        <v/>
      </c>
      <c r="R2209">
        <f>_xlfn.XLOOKUP(E2209,AF:AF,AG:AG)</f>
        <v/>
      </c>
      <c r="S2209">
        <f>_xlfn.XLOOKUP(E2209,AF:AF,AI:AI)</f>
        <v/>
      </c>
      <c r="T2209">
        <f>WEEKNUM(G2209)</f>
        <v/>
      </c>
      <c r="U2209">
        <f>YEAR(G2209)</f>
        <v/>
      </c>
      <c r="V2209" s="117">
        <f>IFERROR(Q2209/N2209,"0")</f>
        <v/>
      </c>
    </row>
    <row r="2210">
      <c r="A2210">
        <f>_xlfn.XLOOKUP(D2210,BN:BN,BO:BO)</f>
        <v/>
      </c>
      <c r="B2210" t="inlineStr">
        <is>
          <t>LLC</t>
        </is>
      </c>
      <c r="C2210" t="n">
        <v>329</v>
      </c>
      <c r="D2210">
        <f>_xlfn.XLOOKUP(C2210,BH:BH,BI:BI)</f>
        <v/>
      </c>
      <c r="E2210" t="n">
        <v>28079</v>
      </c>
      <c r="F2210" t="inlineStr">
        <is>
          <t xml:space="preserve">Estancia completa </t>
        </is>
      </c>
      <c r="G2210" s="234" t="n">
        <v>45947</v>
      </c>
      <c r="H2210" s="234" t="n">
        <v>45957</v>
      </c>
      <c r="I2210" t="inlineStr">
        <is>
          <t>HTL</t>
        </is>
      </c>
      <c r="J2210">
        <f>_xlfn.XLOOKUP(I2210,AS:AS,AU:AU)</f>
        <v/>
      </c>
      <c r="K2210" t="inlineStr">
        <is>
          <t>USD</t>
        </is>
      </c>
      <c r="L2210" s="238" t="n">
        <v>13503.18</v>
      </c>
      <c r="M2210">
        <f>L2210*_xlfn.XLOOKUP(K2210,AM:AM,AN:AN)</f>
        <v/>
      </c>
      <c r="N2210">
        <f>L2210*_xlfn.XLOOKUP(K2210,AM:AM,AO:AO)</f>
        <v/>
      </c>
      <c r="O2210" s="238" t="n">
        <v>1030.71</v>
      </c>
      <c r="P2210">
        <f>O2210*_xlfn.XLOOKUP(K2210,AM:AM,AN:AN)</f>
        <v/>
      </c>
      <c r="Q2210">
        <f>O2210*_xlfn.XLOOKUP(K2210,AM:AM,AO:AO)</f>
        <v/>
      </c>
      <c r="R2210">
        <f>_xlfn.XLOOKUP(E2210,AF:AF,AG:AG)</f>
        <v/>
      </c>
      <c r="S2210">
        <f>_xlfn.XLOOKUP(E2210,AF:AF,AI:AI)</f>
        <v/>
      </c>
      <c r="T2210">
        <f>WEEKNUM(G2210)</f>
        <v/>
      </c>
      <c r="U2210">
        <f>YEAR(G2210)</f>
        <v/>
      </c>
      <c r="V2210" s="117">
        <f>IFERROR(Q2210/N2210,"0")</f>
        <v/>
      </c>
    </row>
    <row r="2211">
      <c r="A2211">
        <f>_xlfn.XLOOKUP(D2211,BN:BN,BO:BO)</f>
        <v/>
      </c>
      <c r="B2211" t="inlineStr">
        <is>
          <t>LLC</t>
        </is>
      </c>
      <c r="C2211" t="n">
        <v>329</v>
      </c>
      <c r="D2211">
        <f>_xlfn.XLOOKUP(C2211,BH:BH,BI:BI)</f>
        <v/>
      </c>
      <c r="E2211" t="n">
        <v>23590</v>
      </c>
      <c r="F2211" t="inlineStr">
        <is>
          <t>Vuelo Mex-Oax. Mid-Mex</t>
        </is>
      </c>
      <c r="G2211" s="234" t="n">
        <v>45947</v>
      </c>
      <c r="H2211" s="234" t="n">
        <v>45957</v>
      </c>
      <c r="I2211" t="inlineStr">
        <is>
          <t>VLO</t>
        </is>
      </c>
      <c r="J2211">
        <f>_xlfn.XLOOKUP(I2211,AS:AS,AU:AU)</f>
        <v/>
      </c>
      <c r="K2211" t="inlineStr">
        <is>
          <t>USD</t>
        </is>
      </c>
      <c r="L2211" s="238" t="n">
        <v>1864.14</v>
      </c>
      <c r="M2211">
        <f>L2211*_xlfn.XLOOKUP(K2211,AM:AM,AN:AN)</f>
        <v/>
      </c>
      <c r="N2211">
        <f>L2211*_xlfn.XLOOKUP(K2211,AM:AM,AO:AO)</f>
        <v/>
      </c>
      <c r="O2211" s="238" t="n">
        <v>0</v>
      </c>
      <c r="P2211">
        <f>O2211*_xlfn.XLOOKUP(K2211,AM:AM,AN:AN)</f>
        <v/>
      </c>
      <c r="Q2211">
        <f>O2211*_xlfn.XLOOKUP(K2211,AM:AM,AO:AO)</f>
        <v/>
      </c>
      <c r="R2211">
        <f>_xlfn.XLOOKUP(E2211,AF:AF,AG:AG)</f>
        <v/>
      </c>
      <c r="S2211">
        <f>_xlfn.XLOOKUP(E2211,AF:AF,AI:AI)</f>
        <v/>
      </c>
      <c r="T2211">
        <f>WEEKNUM(G2211)</f>
        <v/>
      </c>
      <c r="U2211">
        <f>YEAR(G2211)</f>
        <v/>
      </c>
      <c r="V2211" s="117">
        <f>IFERROR(Q2211/N2211,"0")</f>
        <v/>
      </c>
    </row>
    <row r="2212">
      <c r="A2212">
        <f>_xlfn.XLOOKUP(D2212,BN:BN,BO:BO)</f>
        <v/>
      </c>
      <c r="B2212" t="inlineStr">
        <is>
          <t>LLC</t>
        </is>
      </c>
      <c r="C2212" t="n">
        <v>329</v>
      </c>
      <c r="D2212">
        <f>_xlfn.XLOOKUP(C2212,BH:BH,BI:BI)</f>
        <v/>
      </c>
      <c r="E2212" t="n">
        <v>0</v>
      </c>
      <c r="F2212" t="inlineStr">
        <is>
          <t>Vuelos para todos los pasajeros MEX OAX MID MEX</t>
        </is>
      </c>
      <c r="G2212" s="234" t="n">
        <v>45748</v>
      </c>
      <c r="H2212" s="234" t="n">
        <v>45982</v>
      </c>
      <c r="I2212" t="inlineStr">
        <is>
          <t>HPS</t>
        </is>
      </c>
      <c r="J2212">
        <f>_xlfn.XLOOKUP(I2212,AS:AS,AU:AU)</f>
        <v/>
      </c>
      <c r="K2212" t="inlineStr">
        <is>
          <t>USD</t>
        </is>
      </c>
      <c r="L2212" s="238" t="n">
        <v>245</v>
      </c>
      <c r="M2212">
        <f>L2212*_xlfn.XLOOKUP(K2212,AM:AM,AN:AN)</f>
        <v/>
      </c>
      <c r="N2212">
        <f>L2212*_xlfn.XLOOKUP(K2212,AM:AM,AO:AO)</f>
        <v/>
      </c>
      <c r="O2212" s="238" t="n">
        <v>245</v>
      </c>
      <c r="P2212">
        <f>O2212*_xlfn.XLOOKUP(K2212,AM:AM,AN:AN)</f>
        <v/>
      </c>
      <c r="Q2212">
        <f>O2212*_xlfn.XLOOKUP(K2212,AM:AM,AO:AO)</f>
        <v/>
      </c>
      <c r="R2212">
        <f>_xlfn.XLOOKUP(E2212,AF:AF,AG:AG)</f>
        <v/>
      </c>
      <c r="S2212">
        <f>_xlfn.XLOOKUP(E2212,AF:AF,AI:AI)</f>
        <v/>
      </c>
      <c r="T2212">
        <f>WEEKNUM(G2212)</f>
        <v/>
      </c>
      <c r="U2212">
        <f>YEAR(G2212)</f>
        <v/>
      </c>
      <c r="V2212" s="117">
        <f>IFERROR(Q2212/N2212,"0")</f>
        <v/>
      </c>
    </row>
    <row r="2213">
      <c r="A2213">
        <f>_xlfn.XLOOKUP(D2213,BN:BN,BO:BO)</f>
        <v/>
      </c>
      <c r="B2213" t="inlineStr">
        <is>
          <t>LLC</t>
        </is>
      </c>
      <c r="C2213" t="n">
        <v>329</v>
      </c>
      <c r="D2213">
        <f>_xlfn.XLOOKUP(C2213,BH:BH,BI:BI)</f>
        <v/>
      </c>
      <c r="E2213" t="n">
        <v>0</v>
      </c>
      <c r="F2213" t="inlineStr">
        <is>
          <t>viaje completo</t>
        </is>
      </c>
      <c r="G2213" s="234" t="n">
        <v>45748</v>
      </c>
      <c r="H2213" s="234" t="n">
        <v>45982</v>
      </c>
      <c r="I2213" t="inlineStr">
        <is>
          <t>HPS</t>
        </is>
      </c>
      <c r="J2213">
        <f>_xlfn.XLOOKUP(I2213,AS:AS,AU:AU)</f>
        <v/>
      </c>
      <c r="K2213" t="inlineStr">
        <is>
          <t>USD</t>
        </is>
      </c>
      <c r="L2213" s="238" t="n">
        <v>215.75</v>
      </c>
      <c r="M2213">
        <f>L2213*_xlfn.XLOOKUP(K2213,AM:AM,AN:AN)</f>
        <v/>
      </c>
      <c r="N2213">
        <f>L2213*_xlfn.XLOOKUP(K2213,AM:AM,AO:AO)</f>
        <v/>
      </c>
      <c r="O2213" s="238" t="n">
        <v>215.75</v>
      </c>
      <c r="P2213">
        <f>O2213*_xlfn.XLOOKUP(K2213,AM:AM,AN:AN)</f>
        <v/>
      </c>
      <c r="Q2213">
        <f>O2213*_xlfn.XLOOKUP(K2213,AM:AM,AO:AO)</f>
        <v/>
      </c>
      <c r="R2213">
        <f>_xlfn.XLOOKUP(E2213,AF:AF,AG:AG)</f>
        <v/>
      </c>
      <c r="S2213">
        <f>_xlfn.XLOOKUP(E2213,AF:AF,AI:AI)</f>
        <v/>
      </c>
      <c r="T2213">
        <f>WEEKNUM(G2213)</f>
        <v/>
      </c>
      <c r="U2213">
        <f>YEAR(G2213)</f>
        <v/>
      </c>
      <c r="V2213" s="117">
        <f>IFERROR(Q2213/N2213,"0")</f>
        <v/>
      </c>
    </row>
    <row r="2214">
      <c r="A2214">
        <f>_xlfn.XLOOKUP(D2214,BN:BN,BO:BO)</f>
        <v/>
      </c>
      <c r="B2214" t="inlineStr">
        <is>
          <t>LLC</t>
        </is>
      </c>
      <c r="C2214" t="n">
        <v>330</v>
      </c>
      <c r="D2214">
        <f>_xlfn.XLOOKUP(C2214,BH:BH,BI:BI)</f>
        <v/>
      </c>
      <c r="E2214" t="n">
        <v>23590</v>
      </c>
      <c r="F2214" t="inlineStr">
        <is>
          <t>Vuelo México - Orlando - Islandia - Reykjavik - Chicago - México</t>
        </is>
      </c>
      <c r="G2214" s="234" t="n">
        <v>45794</v>
      </c>
      <c r="H2214" s="234" t="n">
        <v>45803</v>
      </c>
      <c r="I2214" t="inlineStr">
        <is>
          <t>VLO</t>
        </is>
      </c>
      <c r="J2214">
        <f>_xlfn.XLOOKUP(I2214,AS:AS,AU:AU)</f>
        <v/>
      </c>
      <c r="K2214" t="inlineStr">
        <is>
          <t>USD</t>
        </is>
      </c>
      <c r="L2214" s="238" t="n">
        <v>1006.46</v>
      </c>
      <c r="M2214">
        <f>L2214*_xlfn.XLOOKUP(K2214,AM:AM,AN:AN)</f>
        <v/>
      </c>
      <c r="N2214">
        <f>L2214*_xlfn.XLOOKUP(K2214,AM:AM,AO:AO)</f>
        <v/>
      </c>
      <c r="O2214" s="238" t="n">
        <v>15.64</v>
      </c>
      <c r="P2214">
        <f>O2214*_xlfn.XLOOKUP(K2214,AM:AM,AN:AN)</f>
        <v/>
      </c>
      <c r="Q2214">
        <f>O2214*_xlfn.XLOOKUP(K2214,AM:AM,AO:AO)</f>
        <v/>
      </c>
      <c r="R2214">
        <f>_xlfn.XLOOKUP(E2214,AF:AF,AG:AG)</f>
        <v/>
      </c>
      <c r="S2214">
        <f>_xlfn.XLOOKUP(E2214,AF:AF,AI:AI)</f>
        <v/>
      </c>
      <c r="T2214">
        <f>WEEKNUM(G2214)</f>
        <v/>
      </c>
      <c r="U2214">
        <f>YEAR(G2214)</f>
        <v/>
      </c>
      <c r="V2214" s="117">
        <f>IFERROR(Q2214/N2214,"0")</f>
        <v/>
      </c>
    </row>
    <row r="2215">
      <c r="A2215">
        <f>_xlfn.XLOOKUP(D2215,BN:BN,BO:BO)</f>
        <v/>
      </c>
      <c r="B2215" t="inlineStr">
        <is>
          <t>LLC</t>
        </is>
      </c>
      <c r="C2215" t="n">
        <v>330</v>
      </c>
      <c r="D2215">
        <f>_xlfn.XLOOKUP(C2215,BH:BH,BI:BI)</f>
        <v/>
      </c>
      <c r="E2215" t="n">
        <v>0</v>
      </c>
      <c r="F2215" t="inlineStr">
        <is>
          <t>Fee de emisiónde vuelo México - Orlando - Islandia - Reykjavik - Chicago - México</t>
        </is>
      </c>
      <c r="G2215" s="234" t="n">
        <v>45794</v>
      </c>
      <c r="H2215" s="234" t="n">
        <v>45803</v>
      </c>
      <c r="I2215" t="inlineStr">
        <is>
          <t>HPS</t>
        </is>
      </c>
      <c r="J2215">
        <f>_xlfn.XLOOKUP(I2215,AS:AS,AU:AU)</f>
        <v/>
      </c>
      <c r="K2215" t="inlineStr">
        <is>
          <t>USD</t>
        </is>
      </c>
      <c r="L2215" s="238" t="n">
        <v>50</v>
      </c>
      <c r="M2215">
        <f>L2215*_xlfn.XLOOKUP(K2215,AM:AM,AN:AN)</f>
        <v/>
      </c>
      <c r="N2215">
        <f>L2215*_xlfn.XLOOKUP(K2215,AM:AM,AO:AO)</f>
        <v/>
      </c>
      <c r="O2215" s="238" t="n">
        <v>50</v>
      </c>
      <c r="P2215">
        <f>O2215*_xlfn.XLOOKUP(K2215,AM:AM,AN:AN)</f>
        <v/>
      </c>
      <c r="Q2215">
        <f>O2215*_xlfn.XLOOKUP(K2215,AM:AM,AO:AO)</f>
        <v/>
      </c>
      <c r="R2215">
        <f>_xlfn.XLOOKUP(E2215,AF:AF,AG:AG)</f>
        <v/>
      </c>
      <c r="S2215">
        <f>_xlfn.XLOOKUP(E2215,AF:AF,AI:AI)</f>
        <v/>
      </c>
      <c r="T2215">
        <f>WEEKNUM(G2215)</f>
        <v/>
      </c>
      <c r="U2215">
        <f>YEAR(G2215)</f>
        <v/>
      </c>
      <c r="V2215" s="117">
        <f>IFERROR(Q2215/N2215,"0")</f>
        <v/>
      </c>
    </row>
    <row r="2216">
      <c r="A2216">
        <f>_xlfn.XLOOKUP(D2216,BN:BN,BO:BO)</f>
        <v/>
      </c>
      <c r="B2216" t="inlineStr">
        <is>
          <t>LLC</t>
        </is>
      </c>
      <c r="C2216" t="n">
        <v>330</v>
      </c>
      <c r="D2216">
        <f>_xlfn.XLOOKUP(C2216,BH:BH,BI:BI)</f>
        <v/>
      </c>
      <c r="E2216" t="n">
        <v>27306</v>
      </c>
      <c r="F2216" t="inlineStr">
        <is>
          <t>Vuelo México - Orlando - Islandia - Reykjavik - Chicago - México</t>
        </is>
      </c>
      <c r="G2216" s="234" t="n">
        <v>45794</v>
      </c>
      <c r="H2216" s="234" t="n">
        <v>45803</v>
      </c>
      <c r="I2216" t="inlineStr">
        <is>
          <t>VLO</t>
        </is>
      </c>
      <c r="J2216">
        <f>_xlfn.XLOOKUP(I2216,AS:AS,AU:AU)</f>
        <v/>
      </c>
      <c r="K2216" t="inlineStr">
        <is>
          <t>USD</t>
        </is>
      </c>
      <c r="L2216" s="238" t="n">
        <v>2453.81</v>
      </c>
      <c r="M2216">
        <f>L2216*_xlfn.XLOOKUP(K2216,AM:AM,AN:AN)</f>
        <v/>
      </c>
      <c r="N2216">
        <f>L2216*_xlfn.XLOOKUP(K2216,AM:AM,AO:AO)</f>
        <v/>
      </c>
      <c r="O2216" s="238" t="n">
        <v>112.55</v>
      </c>
      <c r="P2216">
        <f>O2216*_xlfn.XLOOKUP(K2216,AM:AM,AN:AN)</f>
        <v/>
      </c>
      <c r="Q2216">
        <f>O2216*_xlfn.XLOOKUP(K2216,AM:AM,AO:AO)</f>
        <v/>
      </c>
      <c r="R2216">
        <f>_xlfn.XLOOKUP(E2216,AF:AF,AG:AG)</f>
        <v/>
      </c>
      <c r="S2216">
        <f>_xlfn.XLOOKUP(E2216,AF:AF,AI:AI)</f>
        <v/>
      </c>
      <c r="T2216">
        <f>WEEKNUM(G2216)</f>
        <v/>
      </c>
      <c r="U2216">
        <f>YEAR(G2216)</f>
        <v/>
      </c>
      <c r="V2216" s="117">
        <f>IFERROR(Q2216/N2216,"0")</f>
        <v/>
      </c>
    </row>
    <row r="2217">
      <c r="A2217">
        <f>_xlfn.XLOOKUP(D2217,BN:BN,BO:BO)</f>
        <v/>
      </c>
      <c r="B2217" t="inlineStr">
        <is>
          <t>LLC</t>
        </is>
      </c>
      <c r="C2217" t="n">
        <v>330</v>
      </c>
      <c r="D2217">
        <f>_xlfn.XLOOKUP(C2217,BH:BH,BI:BI)</f>
        <v/>
      </c>
      <c r="E2217" t="n">
        <v>23590</v>
      </c>
      <c r="F2217" t="inlineStr">
        <is>
          <t>Vuelo México - Orlando - Islandia - Reykjavik - Chicago - México</t>
        </is>
      </c>
      <c r="G2217" s="234" t="n">
        <v>45794</v>
      </c>
      <c r="H2217" s="234" t="n">
        <v>45803</v>
      </c>
      <c r="I2217" t="inlineStr">
        <is>
          <t>VLO</t>
        </is>
      </c>
      <c r="J2217">
        <f>_xlfn.XLOOKUP(I2217,AS:AS,AU:AU)</f>
        <v/>
      </c>
      <c r="K2217" t="inlineStr">
        <is>
          <t>USD</t>
        </is>
      </c>
      <c r="L2217" s="238" t="n">
        <v>1418.26</v>
      </c>
      <c r="M2217">
        <f>L2217*_xlfn.XLOOKUP(K2217,AM:AM,AN:AN)</f>
        <v/>
      </c>
      <c r="N2217">
        <f>L2217*_xlfn.XLOOKUP(K2217,AM:AM,AO:AO)</f>
        <v/>
      </c>
      <c r="O2217" s="238" t="n">
        <v>23.56</v>
      </c>
      <c r="P2217">
        <f>O2217*_xlfn.XLOOKUP(K2217,AM:AM,AN:AN)</f>
        <v/>
      </c>
      <c r="Q2217">
        <f>O2217*_xlfn.XLOOKUP(K2217,AM:AM,AO:AO)</f>
        <v/>
      </c>
      <c r="R2217">
        <f>_xlfn.XLOOKUP(E2217,AF:AF,AG:AG)</f>
        <v/>
      </c>
      <c r="S2217">
        <f>_xlfn.XLOOKUP(E2217,AF:AF,AI:AI)</f>
        <v/>
      </c>
      <c r="T2217">
        <f>WEEKNUM(G2217)</f>
        <v/>
      </c>
      <c r="U2217">
        <f>YEAR(G2217)</f>
        <v/>
      </c>
      <c r="V2217" s="117">
        <f>IFERROR(Q2217/N2217,"0")</f>
        <v/>
      </c>
    </row>
    <row r="2218">
      <c r="A2218">
        <f>_xlfn.XLOOKUP(D2218,BN:BN,BO:BO)</f>
        <v/>
      </c>
      <c r="B2218" t="inlineStr">
        <is>
          <t>LLC</t>
        </is>
      </c>
      <c r="C2218" t="n">
        <v>330</v>
      </c>
      <c r="D2218">
        <f>_xlfn.XLOOKUP(C2218,BH:BH,BI:BI)</f>
        <v/>
      </c>
      <c r="E2218" t="n">
        <v>27306</v>
      </c>
      <c r="F2218" t="inlineStr">
        <is>
          <t>Vuelo México - Orlando - Islandia - Reykjavik - Chicago - México</t>
        </is>
      </c>
      <c r="G2218" s="234" t="n">
        <v>45794</v>
      </c>
      <c r="H2218" s="234" t="n">
        <v>45803</v>
      </c>
      <c r="I2218" t="inlineStr">
        <is>
          <t>VLO</t>
        </is>
      </c>
      <c r="J2218">
        <f>_xlfn.XLOOKUP(I2218,AS:AS,AU:AU)</f>
        <v/>
      </c>
      <c r="K2218" t="inlineStr">
        <is>
          <t>USD</t>
        </is>
      </c>
      <c r="L2218" s="238" t="n">
        <v>2753.41</v>
      </c>
      <c r="M2218">
        <f>L2218*_xlfn.XLOOKUP(K2218,AM:AM,AN:AN)</f>
        <v/>
      </c>
      <c r="N2218">
        <f>L2218*_xlfn.XLOOKUP(K2218,AM:AM,AO:AO)</f>
        <v/>
      </c>
      <c r="O2218" s="238" t="n">
        <v>133.55</v>
      </c>
      <c r="P2218">
        <f>O2218*_xlfn.XLOOKUP(K2218,AM:AM,AN:AN)</f>
        <v/>
      </c>
      <c r="Q2218">
        <f>O2218*_xlfn.XLOOKUP(K2218,AM:AM,AO:AO)</f>
        <v/>
      </c>
      <c r="R2218">
        <f>_xlfn.XLOOKUP(E2218,AF:AF,AG:AG)</f>
        <v/>
      </c>
      <c r="S2218">
        <f>_xlfn.XLOOKUP(E2218,AF:AF,AI:AI)</f>
        <v/>
      </c>
      <c r="T2218">
        <f>WEEKNUM(G2218)</f>
        <v/>
      </c>
      <c r="U2218">
        <f>YEAR(G2218)</f>
        <v/>
      </c>
      <c r="V2218" s="117">
        <f>IFERROR(Q2218/N2218,"0")</f>
        <v/>
      </c>
    </row>
    <row r="2219">
      <c r="A2219">
        <f>_xlfn.XLOOKUP(D2219,BN:BN,BO:BO)</f>
        <v/>
      </c>
      <c r="B2219" t="inlineStr">
        <is>
          <t>LLC</t>
        </is>
      </c>
      <c r="C2219" t="n">
        <v>330</v>
      </c>
      <c r="D2219">
        <f>_xlfn.XLOOKUP(C2219,BH:BH,BI:BI)</f>
        <v/>
      </c>
      <c r="E2219" t="n">
        <v>0</v>
      </c>
      <c r="F2219" t="inlineStr">
        <is>
          <t>Fee de emisiónde vuelo México - Orlando - Islandia - Reykjavik - Chicago - México</t>
        </is>
      </c>
      <c r="G2219" s="234" t="n">
        <v>45794</v>
      </c>
      <c r="H2219" s="234" t="n">
        <v>45803</v>
      </c>
      <c r="I2219" t="inlineStr">
        <is>
          <t>HPS</t>
        </is>
      </c>
      <c r="J2219">
        <f>_xlfn.XLOOKUP(I2219,AS:AS,AU:AU)</f>
        <v/>
      </c>
      <c r="K2219" t="inlineStr">
        <is>
          <t>USD</t>
        </is>
      </c>
      <c r="L2219" s="238" t="n">
        <v>50</v>
      </c>
      <c r="M2219">
        <f>L2219*_xlfn.XLOOKUP(K2219,AM:AM,AN:AN)</f>
        <v/>
      </c>
      <c r="N2219">
        <f>L2219*_xlfn.XLOOKUP(K2219,AM:AM,AO:AO)</f>
        <v/>
      </c>
      <c r="O2219" s="238" t="n">
        <v>50</v>
      </c>
      <c r="P2219">
        <f>O2219*_xlfn.XLOOKUP(K2219,AM:AM,AN:AN)</f>
        <v/>
      </c>
      <c r="Q2219">
        <f>O2219*_xlfn.XLOOKUP(K2219,AM:AM,AO:AO)</f>
        <v/>
      </c>
      <c r="R2219">
        <f>_xlfn.XLOOKUP(E2219,AF:AF,AG:AG)</f>
        <v/>
      </c>
      <c r="S2219">
        <f>_xlfn.XLOOKUP(E2219,AF:AF,AI:AI)</f>
        <v/>
      </c>
      <c r="T2219">
        <f>WEEKNUM(G2219)</f>
        <v/>
      </c>
      <c r="U2219">
        <f>YEAR(G2219)</f>
        <v/>
      </c>
      <c r="V2219" s="117">
        <f>IFERROR(Q2219/N2219,"0")</f>
        <v/>
      </c>
    </row>
    <row r="2220">
      <c r="A2220">
        <f>_xlfn.XLOOKUP(D2220,BN:BN,BO:BO)</f>
        <v/>
      </c>
      <c r="B2220" t="inlineStr">
        <is>
          <t>LLC</t>
        </is>
      </c>
      <c r="C2220" t="n">
        <v>330</v>
      </c>
      <c r="D2220">
        <f>_xlfn.XLOOKUP(C2220,BH:BH,BI:BI)</f>
        <v/>
      </c>
      <c r="E2220" t="n">
        <v>25049</v>
      </c>
      <c r="F2220" t="inlineStr">
        <is>
          <t>Servicios en Islandia</t>
        </is>
      </c>
      <c r="G2220" s="234" t="n">
        <v>45794</v>
      </c>
      <c r="H2220" s="234" t="n">
        <v>45803</v>
      </c>
      <c r="I2220" t="inlineStr">
        <is>
          <t>ATR</t>
        </is>
      </c>
      <c r="J2220">
        <f>_xlfn.XLOOKUP(I2220,AS:AS,AU:AU)</f>
        <v/>
      </c>
      <c r="K2220" t="inlineStr">
        <is>
          <t>USD</t>
        </is>
      </c>
      <c r="L2220" s="238" t="n">
        <v>8230</v>
      </c>
      <c r="M2220">
        <f>L2220*_xlfn.XLOOKUP(K2220,AM:AM,AN:AN)</f>
        <v/>
      </c>
      <c r="N2220">
        <f>L2220*_xlfn.XLOOKUP(K2220,AM:AM,AO:AO)</f>
        <v/>
      </c>
      <c r="O2220" s="238" t="n">
        <v>0</v>
      </c>
      <c r="P2220">
        <f>O2220*_xlfn.XLOOKUP(K2220,AM:AM,AN:AN)</f>
        <v/>
      </c>
      <c r="Q2220">
        <f>O2220*_xlfn.XLOOKUP(K2220,AM:AM,AO:AO)</f>
        <v/>
      </c>
      <c r="R2220">
        <f>_xlfn.XLOOKUP(E2220,AF:AF,AG:AG)</f>
        <v/>
      </c>
      <c r="S2220">
        <f>_xlfn.XLOOKUP(E2220,AF:AF,AI:AI)</f>
        <v/>
      </c>
      <c r="T2220">
        <f>WEEKNUM(G2220)</f>
        <v/>
      </c>
      <c r="U2220">
        <f>YEAR(G2220)</f>
        <v/>
      </c>
      <c r="V2220" s="117">
        <f>IFERROR(Q2220/N2220,"0")</f>
        <v/>
      </c>
    </row>
    <row r="2221">
      <c r="A2221">
        <f>_xlfn.XLOOKUP(D2221,BN:BN,BO:BO)</f>
        <v/>
      </c>
      <c r="B2221" t="inlineStr">
        <is>
          <t>LLC</t>
        </is>
      </c>
      <c r="C2221" t="n">
        <v>330</v>
      </c>
      <c r="D2221">
        <f>_xlfn.XLOOKUP(C2221,BH:BH,BI:BI)</f>
        <v/>
      </c>
      <c r="E2221" t="n">
        <v>0</v>
      </c>
      <c r="F2221" t="inlineStr">
        <is>
          <t>Sobrecomisión</t>
        </is>
      </c>
      <c r="G2221" s="234" t="n">
        <v>45794</v>
      </c>
      <c r="H2221" s="234" t="n">
        <v>45803</v>
      </c>
      <c r="I2221" t="inlineStr">
        <is>
          <t>HPS</t>
        </is>
      </c>
      <c r="J2221">
        <f>_xlfn.XLOOKUP(I2221,AS:AS,AU:AU)</f>
        <v/>
      </c>
      <c r="K2221" t="inlineStr">
        <is>
          <t>USD</t>
        </is>
      </c>
      <c r="L2221" s="238" t="n">
        <v>1824.28</v>
      </c>
      <c r="M2221">
        <f>L2221*_xlfn.XLOOKUP(K2221,AM:AM,AN:AN)</f>
        <v/>
      </c>
      <c r="N2221">
        <f>L2221*_xlfn.XLOOKUP(K2221,AM:AM,AO:AO)</f>
        <v/>
      </c>
      <c r="O2221" s="238" t="n">
        <v>1824.28</v>
      </c>
      <c r="P2221">
        <f>O2221*_xlfn.XLOOKUP(K2221,AM:AM,AN:AN)</f>
        <v/>
      </c>
      <c r="Q2221">
        <f>O2221*_xlfn.XLOOKUP(K2221,AM:AM,AO:AO)</f>
        <v/>
      </c>
      <c r="R2221">
        <f>_xlfn.XLOOKUP(E2221,AF:AF,AG:AG)</f>
        <v/>
      </c>
      <c r="S2221">
        <f>_xlfn.XLOOKUP(E2221,AF:AF,AI:AI)</f>
        <v/>
      </c>
      <c r="T2221">
        <f>WEEKNUM(G2221)</f>
        <v/>
      </c>
      <c r="U2221">
        <f>YEAR(G2221)</f>
        <v/>
      </c>
      <c r="V2221" s="117">
        <f>IFERROR(Q2221/N2221,"0")</f>
        <v/>
      </c>
    </row>
    <row r="2222">
      <c r="A2222">
        <f>_xlfn.XLOOKUP(D2222,BN:BN,BO:BO)</f>
        <v/>
      </c>
      <c r="B2222" t="inlineStr">
        <is>
          <t>LLC</t>
        </is>
      </c>
      <c r="C2222" t="n">
        <v>331</v>
      </c>
      <c r="D2222">
        <f>_xlfn.XLOOKUP(C2222,BH:BH,BI:BI)</f>
        <v/>
      </c>
      <c r="E2222" t="n">
        <v>23921</v>
      </c>
      <c r="F2222" t="inlineStr">
        <is>
          <t>VUELO MAD CDG LJU AMS MAD</t>
        </is>
      </c>
      <c r="G2222" s="234" t="n">
        <v>45799</v>
      </c>
      <c r="H2222" s="234" t="n">
        <v>45812</v>
      </c>
      <c r="I2222" t="inlineStr">
        <is>
          <t>VLO</t>
        </is>
      </c>
      <c r="J2222">
        <f>_xlfn.XLOOKUP(I2222,AS:AS,AU:AU)</f>
        <v/>
      </c>
      <c r="K2222" t="inlineStr">
        <is>
          <t>USD</t>
        </is>
      </c>
      <c r="L2222" s="238" t="n">
        <v>704.8</v>
      </c>
      <c r="M2222">
        <f>L2222*_xlfn.XLOOKUP(K2222,AM:AM,AN:AN)</f>
        <v/>
      </c>
      <c r="N2222">
        <f>L2222*_xlfn.XLOOKUP(K2222,AM:AM,AO:AO)</f>
        <v/>
      </c>
      <c r="O2222" s="238" t="n">
        <v>0</v>
      </c>
      <c r="P2222">
        <f>O2222*_xlfn.XLOOKUP(K2222,AM:AM,AN:AN)</f>
        <v/>
      </c>
      <c r="Q2222">
        <f>O2222*_xlfn.XLOOKUP(K2222,AM:AM,AO:AO)</f>
        <v/>
      </c>
      <c r="R2222">
        <f>_xlfn.XLOOKUP(E2222,AF:AF,AG:AG)</f>
        <v/>
      </c>
      <c r="S2222">
        <f>_xlfn.XLOOKUP(E2222,AF:AF,AI:AI)</f>
        <v/>
      </c>
      <c r="T2222">
        <f>WEEKNUM(G2222)</f>
        <v/>
      </c>
      <c r="U2222">
        <f>YEAR(G2222)</f>
        <v/>
      </c>
      <c r="V2222" s="117">
        <f>IFERROR(Q2222/N2222,"0")</f>
        <v/>
      </c>
    </row>
    <row r="2223">
      <c r="A2223">
        <f>_xlfn.XLOOKUP(D2223,BN:BN,BO:BO)</f>
        <v/>
      </c>
      <c r="B2223" t="inlineStr">
        <is>
          <t>LLC</t>
        </is>
      </c>
      <c r="C2223" t="n">
        <v>332</v>
      </c>
      <c r="D2223">
        <f>_xlfn.XLOOKUP(C2223,BH:BH,BI:BI)</f>
        <v/>
      </c>
      <c r="E2223" t="n">
        <v>27301</v>
      </c>
      <c r="F2223" t="inlineStr">
        <is>
          <t>VUELOS EUROPA</t>
        </is>
      </c>
      <c r="G2223" s="234" t="n">
        <v>45806</v>
      </c>
      <c r="H2223" s="234" t="n">
        <v>45810</v>
      </c>
      <c r="I2223" t="inlineStr">
        <is>
          <t>VLO</t>
        </is>
      </c>
      <c r="J2223">
        <f>_xlfn.XLOOKUP(I2223,AS:AS,AU:AU)</f>
        <v/>
      </c>
      <c r="K2223" t="inlineStr">
        <is>
          <t>MXN</t>
        </is>
      </c>
      <c r="L2223" s="238" t="n">
        <v>117426</v>
      </c>
      <c r="M2223">
        <f>L2223*_xlfn.XLOOKUP(K2223,AM:AM,AN:AN)</f>
        <v/>
      </c>
      <c r="N2223">
        <f>L2223*_xlfn.XLOOKUP(K2223,AM:AM,AO:AO)</f>
        <v/>
      </c>
      <c r="O2223" s="238" t="n">
        <v>0</v>
      </c>
      <c r="P2223">
        <f>O2223*_xlfn.XLOOKUP(K2223,AM:AM,AN:AN)</f>
        <v/>
      </c>
      <c r="Q2223">
        <f>O2223*_xlfn.XLOOKUP(K2223,AM:AM,AO:AO)</f>
        <v/>
      </c>
      <c r="R2223">
        <f>_xlfn.XLOOKUP(E2223,AF:AF,AG:AG)</f>
        <v/>
      </c>
      <c r="S2223">
        <f>_xlfn.XLOOKUP(E2223,AF:AF,AI:AI)</f>
        <v/>
      </c>
      <c r="T2223">
        <f>WEEKNUM(G2223)</f>
        <v/>
      </c>
      <c r="U2223">
        <f>YEAR(G2223)</f>
        <v/>
      </c>
      <c r="V2223" s="117">
        <f>IFERROR(Q2223/N2223,"0")</f>
        <v/>
      </c>
    </row>
    <row r="2224">
      <c r="A2224">
        <f>_xlfn.XLOOKUP(D2224,BN:BN,BO:BO)</f>
        <v/>
      </c>
      <c r="B2224" t="inlineStr">
        <is>
          <t>LLC</t>
        </is>
      </c>
      <c r="C2224" t="n">
        <v>332</v>
      </c>
      <c r="D2224">
        <f>_xlfn.XLOOKUP(C2224,BH:BH,BI:BI)</f>
        <v/>
      </c>
      <c r="E2224" t="n">
        <v>27301</v>
      </c>
      <c r="F2224" t="inlineStr">
        <is>
          <t>VUELOS EUROPA</t>
        </is>
      </c>
      <c r="G2224" s="234" t="n">
        <v>45806</v>
      </c>
      <c r="H2224" s="234" t="n">
        <v>45810</v>
      </c>
      <c r="I2224" t="inlineStr">
        <is>
          <t>VLO</t>
        </is>
      </c>
      <c r="J2224">
        <f>_xlfn.XLOOKUP(I2224,AS:AS,AU:AU)</f>
        <v/>
      </c>
      <c r="K2224" t="inlineStr">
        <is>
          <t>MXN</t>
        </is>
      </c>
      <c r="L2224" s="238" t="n">
        <v>117426</v>
      </c>
      <c r="M2224">
        <f>L2224*_xlfn.XLOOKUP(K2224,AM:AM,AN:AN)</f>
        <v/>
      </c>
      <c r="N2224">
        <f>L2224*_xlfn.XLOOKUP(K2224,AM:AM,AO:AO)</f>
        <v/>
      </c>
      <c r="O2224" s="238" t="n">
        <v>0</v>
      </c>
      <c r="P2224">
        <f>O2224*_xlfn.XLOOKUP(K2224,AM:AM,AN:AN)</f>
        <v/>
      </c>
      <c r="Q2224">
        <f>O2224*_xlfn.XLOOKUP(K2224,AM:AM,AO:AO)</f>
        <v/>
      </c>
      <c r="R2224">
        <f>_xlfn.XLOOKUP(E2224,AF:AF,AG:AG)</f>
        <v/>
      </c>
      <c r="S2224">
        <f>_xlfn.XLOOKUP(E2224,AF:AF,AI:AI)</f>
        <v/>
      </c>
      <c r="T2224">
        <f>WEEKNUM(G2224)</f>
        <v/>
      </c>
      <c r="U2224">
        <f>YEAR(G2224)</f>
        <v/>
      </c>
      <c r="V2224" s="117">
        <f>IFERROR(Q2224/N2224,"0")</f>
        <v/>
      </c>
    </row>
    <row r="2225">
      <c r="A2225">
        <f>_xlfn.XLOOKUP(D2225,BN:BN,BO:BO)</f>
        <v/>
      </c>
      <c r="B2225" t="inlineStr">
        <is>
          <t>LLC</t>
        </is>
      </c>
      <c r="C2225" t="n">
        <v>332</v>
      </c>
      <c r="D2225">
        <f>_xlfn.XLOOKUP(C2225,BH:BH,BI:BI)</f>
        <v/>
      </c>
      <c r="E2225" t="n">
        <v>27301</v>
      </c>
      <c r="F2225" t="inlineStr">
        <is>
          <t>VUELO SFO</t>
        </is>
      </c>
      <c r="G2225" s="234" t="n">
        <v>45812</v>
      </c>
      <c r="H2225" s="234" t="n">
        <v>45814</v>
      </c>
      <c r="I2225" t="inlineStr">
        <is>
          <t>VLO</t>
        </is>
      </c>
      <c r="J2225">
        <f>_xlfn.XLOOKUP(I2225,AS:AS,AU:AU)</f>
        <v/>
      </c>
      <c r="K2225" t="inlineStr">
        <is>
          <t>MXN</t>
        </is>
      </c>
      <c r="L2225" s="238" t="n">
        <v>35207</v>
      </c>
      <c r="M2225">
        <f>L2225*_xlfn.XLOOKUP(K2225,AM:AM,AN:AN)</f>
        <v/>
      </c>
      <c r="N2225">
        <f>L2225*_xlfn.XLOOKUP(K2225,AM:AM,AO:AO)</f>
        <v/>
      </c>
      <c r="O2225" s="238" t="n">
        <v>0</v>
      </c>
      <c r="P2225">
        <f>O2225*_xlfn.XLOOKUP(K2225,AM:AM,AN:AN)</f>
        <v/>
      </c>
      <c r="Q2225">
        <f>O2225*_xlfn.XLOOKUP(K2225,AM:AM,AO:AO)</f>
        <v/>
      </c>
      <c r="R2225">
        <f>_xlfn.XLOOKUP(E2225,AF:AF,AG:AG)</f>
        <v/>
      </c>
      <c r="S2225">
        <f>_xlfn.XLOOKUP(E2225,AF:AF,AI:AI)</f>
        <v/>
      </c>
      <c r="T2225">
        <f>WEEKNUM(G2225)</f>
        <v/>
      </c>
      <c r="U2225">
        <f>YEAR(G2225)</f>
        <v/>
      </c>
      <c r="V2225" s="117">
        <f>IFERROR(Q2225/N2225,"0")</f>
        <v/>
      </c>
    </row>
    <row r="2226">
      <c r="A2226">
        <f>_xlfn.XLOOKUP(D2226,BN:BN,BO:BO)</f>
        <v/>
      </c>
      <c r="B2226" t="inlineStr">
        <is>
          <t>LLC</t>
        </is>
      </c>
      <c r="C2226" t="n">
        <v>332</v>
      </c>
      <c r="D2226">
        <f>_xlfn.XLOOKUP(C2226,BH:BH,BI:BI)</f>
        <v/>
      </c>
      <c r="E2226" t="n">
        <v>27210</v>
      </c>
      <c r="F2226" t="inlineStr">
        <is>
          <t>VUELO LH</t>
        </is>
      </c>
      <c r="G2226" s="234" t="n">
        <v>45810</v>
      </c>
      <c r="H2226" s="234" t="n">
        <v>45810</v>
      </c>
      <c r="I2226" t="inlineStr">
        <is>
          <t>VLO</t>
        </is>
      </c>
      <c r="J2226">
        <f>_xlfn.XLOOKUP(I2226,AS:AS,AU:AU)</f>
        <v/>
      </c>
      <c r="K2226" t="inlineStr">
        <is>
          <t>MXN</t>
        </is>
      </c>
      <c r="L2226" s="238" t="n">
        <v>83618.48</v>
      </c>
      <c r="M2226">
        <f>L2226*_xlfn.XLOOKUP(K2226,AM:AM,AN:AN)</f>
        <v/>
      </c>
      <c r="N2226">
        <f>L2226*_xlfn.XLOOKUP(K2226,AM:AM,AO:AO)</f>
        <v/>
      </c>
      <c r="O2226" s="238" t="n">
        <v>0</v>
      </c>
      <c r="P2226">
        <f>O2226*_xlfn.XLOOKUP(K2226,AM:AM,AN:AN)</f>
        <v/>
      </c>
      <c r="Q2226">
        <f>O2226*_xlfn.XLOOKUP(K2226,AM:AM,AO:AO)</f>
        <v/>
      </c>
      <c r="R2226">
        <f>_xlfn.XLOOKUP(E2226,AF:AF,AG:AG)</f>
        <v/>
      </c>
      <c r="S2226">
        <f>_xlfn.XLOOKUP(E2226,AF:AF,AI:AI)</f>
        <v/>
      </c>
      <c r="T2226">
        <f>WEEKNUM(G2226)</f>
        <v/>
      </c>
      <c r="U2226">
        <f>YEAR(G2226)</f>
        <v/>
      </c>
      <c r="V2226" s="117">
        <f>IFERROR(Q2226/N2226,"0")</f>
        <v/>
      </c>
    </row>
    <row r="2227">
      <c r="A2227">
        <f>_xlfn.XLOOKUP(D2227,BN:BN,BO:BO)</f>
        <v/>
      </c>
      <c r="B2227" t="inlineStr">
        <is>
          <t>LLC</t>
        </is>
      </c>
      <c r="C2227" t="n">
        <v>332</v>
      </c>
      <c r="D2227">
        <f>_xlfn.XLOOKUP(C2227,BH:BH,BI:BI)</f>
        <v/>
      </c>
      <c r="E2227" t="n">
        <v>27210</v>
      </c>
      <c r="F2227" t="inlineStr">
        <is>
          <t>VUELO LH</t>
        </is>
      </c>
      <c r="G2227" s="234" t="n">
        <v>45810</v>
      </c>
      <c r="H2227" s="234" t="n">
        <v>45810</v>
      </c>
      <c r="I2227" t="inlineStr">
        <is>
          <t>VLO</t>
        </is>
      </c>
      <c r="J2227">
        <f>_xlfn.XLOOKUP(I2227,AS:AS,AU:AU)</f>
        <v/>
      </c>
      <c r="K2227" t="inlineStr">
        <is>
          <t>MXN</t>
        </is>
      </c>
      <c r="L2227" s="238" t="n">
        <v>83618.48</v>
      </c>
      <c r="M2227">
        <f>L2227*_xlfn.XLOOKUP(K2227,AM:AM,AN:AN)</f>
        <v/>
      </c>
      <c r="N2227">
        <f>L2227*_xlfn.XLOOKUP(K2227,AM:AM,AO:AO)</f>
        <v/>
      </c>
      <c r="O2227" s="238" t="n">
        <v>0</v>
      </c>
      <c r="P2227">
        <f>O2227*_xlfn.XLOOKUP(K2227,AM:AM,AN:AN)</f>
        <v/>
      </c>
      <c r="Q2227">
        <f>O2227*_xlfn.XLOOKUP(K2227,AM:AM,AO:AO)</f>
        <v/>
      </c>
      <c r="R2227">
        <f>_xlfn.XLOOKUP(E2227,AF:AF,AG:AG)</f>
        <v/>
      </c>
      <c r="S2227">
        <f>_xlfn.XLOOKUP(E2227,AF:AF,AI:AI)</f>
        <v/>
      </c>
      <c r="T2227">
        <f>WEEKNUM(G2227)</f>
        <v/>
      </c>
      <c r="U2227">
        <f>YEAR(G2227)</f>
        <v/>
      </c>
      <c r="V2227" s="117">
        <f>IFERROR(Q2227/N2227,"0")</f>
        <v/>
      </c>
    </row>
    <row r="2228">
      <c r="A2228">
        <f>_xlfn.XLOOKUP(D2228,BN:BN,BO:BO)</f>
        <v/>
      </c>
      <c r="B2228" t="inlineStr">
        <is>
          <t>LLC</t>
        </is>
      </c>
      <c r="C2228" t="n">
        <v>332</v>
      </c>
      <c r="D2228">
        <f>_xlfn.XLOOKUP(C2228,BH:BH,BI:BI)</f>
        <v/>
      </c>
      <c r="E2228" t="n">
        <v>0</v>
      </c>
      <c r="F2228" t="inlineStr">
        <is>
          <t>Gastos de Operación</t>
        </is>
      </c>
      <c r="G2228" s="234" t="n">
        <v>45806</v>
      </c>
      <c r="H2228" s="234" t="n">
        <v>45814</v>
      </c>
      <c r="I2228" t="inlineStr">
        <is>
          <t>HPS</t>
        </is>
      </c>
      <c r="J2228">
        <f>_xlfn.XLOOKUP(I2228,AS:AS,AU:AU)</f>
        <v/>
      </c>
      <c r="K2228" t="inlineStr">
        <is>
          <t>MXN</t>
        </is>
      </c>
      <c r="L2228" s="238" t="n">
        <v>3813.2</v>
      </c>
      <c r="M2228">
        <f>L2228*_xlfn.XLOOKUP(K2228,AM:AM,AN:AN)</f>
        <v/>
      </c>
      <c r="N2228">
        <f>L2228*_xlfn.XLOOKUP(K2228,AM:AM,AO:AO)</f>
        <v/>
      </c>
      <c r="O2228" s="238" t="n">
        <v>3813.2</v>
      </c>
      <c r="P2228">
        <f>O2228*_xlfn.XLOOKUP(K2228,AM:AM,AN:AN)</f>
        <v/>
      </c>
      <c r="Q2228">
        <f>O2228*_xlfn.XLOOKUP(K2228,AM:AM,AO:AO)</f>
        <v/>
      </c>
      <c r="R2228">
        <f>_xlfn.XLOOKUP(E2228,AF:AF,AG:AG)</f>
        <v/>
      </c>
      <c r="S2228">
        <f>_xlfn.XLOOKUP(E2228,AF:AF,AI:AI)</f>
        <v/>
      </c>
      <c r="T2228">
        <f>WEEKNUM(G2228)</f>
        <v/>
      </c>
      <c r="U2228">
        <f>YEAR(G2228)</f>
        <v/>
      </c>
      <c r="V2228" s="117">
        <f>IFERROR(Q2228/N2228,"0")</f>
        <v/>
      </c>
    </row>
    <row r="2229">
      <c r="A2229">
        <f>_xlfn.XLOOKUP(D2229,BN:BN,BO:BO)</f>
        <v/>
      </c>
      <c r="B2229" t="inlineStr">
        <is>
          <t>LLC</t>
        </is>
      </c>
      <c r="C2229" t="n">
        <v>332</v>
      </c>
      <c r="D2229">
        <f>_xlfn.XLOOKUP(C2229,BH:BH,BI:BI)</f>
        <v/>
      </c>
      <c r="E2229" t="n">
        <v>27387</v>
      </c>
      <c r="F2229" t="inlineStr">
        <is>
          <t>Sintra</t>
        </is>
      </c>
      <c r="G2229" s="234" t="n">
        <v>45806</v>
      </c>
      <c r="H2229" s="234" t="n">
        <v>45806</v>
      </c>
      <c r="I2229" t="inlineStr">
        <is>
          <t>ATR</t>
        </is>
      </c>
      <c r="J2229">
        <f>_xlfn.XLOOKUP(I2229,AS:AS,AU:AU)</f>
        <v/>
      </c>
      <c r="K2229" t="inlineStr">
        <is>
          <t>MXN</t>
        </is>
      </c>
      <c r="L2229" s="238" t="n">
        <v>4508</v>
      </c>
      <c r="M2229">
        <f>L2229*_xlfn.XLOOKUP(K2229,AM:AM,AN:AN)</f>
        <v/>
      </c>
      <c r="N2229">
        <f>L2229*_xlfn.XLOOKUP(K2229,AM:AM,AO:AO)</f>
        <v/>
      </c>
      <c r="O2229" s="238" t="n">
        <v>666</v>
      </c>
      <c r="P2229">
        <f>O2229*_xlfn.XLOOKUP(K2229,AM:AM,AN:AN)</f>
        <v/>
      </c>
      <c r="Q2229">
        <f>O2229*_xlfn.XLOOKUP(K2229,AM:AM,AO:AO)</f>
        <v/>
      </c>
      <c r="R2229">
        <f>_xlfn.XLOOKUP(E2229,AF:AF,AG:AG)</f>
        <v/>
      </c>
      <c r="S2229">
        <f>_xlfn.XLOOKUP(E2229,AF:AF,AI:AI)</f>
        <v/>
      </c>
      <c r="T2229">
        <f>WEEKNUM(G2229)</f>
        <v/>
      </c>
      <c r="U2229">
        <f>YEAR(G2229)</f>
        <v/>
      </c>
      <c r="V2229" s="117">
        <f>IFERROR(Q2229/N2229,"0")</f>
        <v/>
      </c>
    </row>
    <row r="2230">
      <c r="A2230">
        <f>_xlfn.XLOOKUP(D2230,BN:BN,BO:BO)</f>
        <v/>
      </c>
      <c r="B2230" t="inlineStr">
        <is>
          <t>LLC</t>
        </is>
      </c>
      <c r="C2230" t="n">
        <v>332</v>
      </c>
      <c r="D2230">
        <f>_xlfn.XLOOKUP(C2230,BH:BH,BI:BI)</f>
        <v/>
      </c>
      <c r="E2230" t="n">
        <v>27301</v>
      </c>
      <c r="F2230" t="inlineStr">
        <is>
          <t xml:space="preserve">REEMBOLSO EXMAR </t>
        </is>
      </c>
      <c r="G2230" s="234" t="n">
        <v>45806</v>
      </c>
      <c r="H2230" s="234" t="n">
        <v>45814</v>
      </c>
      <c r="I2230" t="inlineStr">
        <is>
          <t>VLO</t>
        </is>
      </c>
      <c r="J2230">
        <f>_xlfn.XLOOKUP(I2230,AS:AS,AU:AU)</f>
        <v/>
      </c>
      <c r="K2230" t="inlineStr">
        <is>
          <t>MXN</t>
        </is>
      </c>
      <c r="L2230" s="238" t="n">
        <v>-50112.5</v>
      </c>
      <c r="M2230">
        <f>L2230*_xlfn.XLOOKUP(K2230,AM:AM,AN:AN)</f>
        <v/>
      </c>
      <c r="N2230">
        <f>L2230*_xlfn.XLOOKUP(K2230,AM:AM,AO:AO)</f>
        <v/>
      </c>
      <c r="O2230" s="238" t="n">
        <v>0</v>
      </c>
      <c r="P2230">
        <f>O2230*_xlfn.XLOOKUP(K2230,AM:AM,AN:AN)</f>
        <v/>
      </c>
      <c r="Q2230">
        <f>O2230*_xlfn.XLOOKUP(K2230,AM:AM,AO:AO)</f>
        <v/>
      </c>
      <c r="R2230">
        <f>_xlfn.XLOOKUP(E2230,AF:AF,AG:AG)</f>
        <v/>
      </c>
      <c r="S2230">
        <f>_xlfn.XLOOKUP(E2230,AF:AF,AI:AI)</f>
        <v/>
      </c>
      <c r="T2230">
        <f>WEEKNUM(G2230)</f>
        <v/>
      </c>
      <c r="U2230">
        <f>YEAR(G2230)</f>
        <v/>
      </c>
      <c r="V2230" s="117">
        <f>IFERROR(Q2230/N2230,"0")</f>
        <v/>
      </c>
    </row>
    <row r="2231">
      <c r="A2231">
        <f>_xlfn.XLOOKUP(D2231,BN:BN,BO:BO)</f>
        <v/>
      </c>
      <c r="B2231" t="inlineStr">
        <is>
          <t>LLC</t>
        </is>
      </c>
      <c r="C2231" t="n">
        <v>332</v>
      </c>
      <c r="D2231">
        <f>_xlfn.XLOOKUP(C2231,BH:BH,BI:BI)</f>
        <v/>
      </c>
      <c r="E2231" t="n">
        <v>27301</v>
      </c>
      <c r="F2231" t="inlineStr">
        <is>
          <t>REEMBOLSO EXMAR</t>
        </is>
      </c>
      <c r="G2231" s="234" t="n">
        <v>45806</v>
      </c>
      <c r="H2231" s="234" t="n">
        <v>45814</v>
      </c>
      <c r="I2231" t="inlineStr">
        <is>
          <t>VLO</t>
        </is>
      </c>
      <c r="J2231">
        <f>_xlfn.XLOOKUP(I2231,AS:AS,AU:AU)</f>
        <v/>
      </c>
      <c r="K2231" t="inlineStr">
        <is>
          <t>MXN</t>
        </is>
      </c>
      <c r="L2231" s="238" t="n">
        <v>-50112.5</v>
      </c>
      <c r="M2231">
        <f>L2231*_xlfn.XLOOKUP(K2231,AM:AM,AN:AN)</f>
        <v/>
      </c>
      <c r="N2231">
        <f>L2231*_xlfn.XLOOKUP(K2231,AM:AM,AO:AO)</f>
        <v/>
      </c>
      <c r="O2231" s="238" t="n">
        <v>0</v>
      </c>
      <c r="P2231">
        <f>O2231*_xlfn.XLOOKUP(K2231,AM:AM,AN:AN)</f>
        <v/>
      </c>
      <c r="Q2231">
        <f>O2231*_xlfn.XLOOKUP(K2231,AM:AM,AO:AO)</f>
        <v/>
      </c>
      <c r="R2231">
        <f>_xlfn.XLOOKUP(E2231,AF:AF,AG:AG)</f>
        <v/>
      </c>
      <c r="S2231">
        <f>_xlfn.XLOOKUP(E2231,AF:AF,AI:AI)</f>
        <v/>
      </c>
      <c r="T2231">
        <f>WEEKNUM(G2231)</f>
        <v/>
      </c>
      <c r="U2231">
        <f>YEAR(G2231)</f>
        <v/>
      </c>
      <c r="V2231" s="117">
        <f>IFERROR(Q2231/N2231,"0")</f>
        <v/>
      </c>
    </row>
    <row r="2232">
      <c r="A2232">
        <f>_xlfn.XLOOKUP(D2232,BN:BN,BO:BO)</f>
        <v/>
      </c>
      <c r="B2232" t="inlineStr">
        <is>
          <t>LLC</t>
        </is>
      </c>
      <c r="C2232" t="n">
        <v>332</v>
      </c>
      <c r="D2232">
        <f>_xlfn.XLOOKUP(C2232,BH:BH,BI:BI)</f>
        <v/>
      </c>
      <c r="E2232" t="n">
        <v>31805</v>
      </c>
      <c r="F2232" t="inlineStr">
        <is>
          <t>REEMBOLSO JOSE ARMENDARIZ</t>
        </is>
      </c>
      <c r="G2232" s="234" t="n">
        <v>45806</v>
      </c>
      <c r="H2232" s="234" t="n">
        <v>45814</v>
      </c>
      <c r="I2232" t="inlineStr">
        <is>
          <t>VLO</t>
        </is>
      </c>
      <c r="J2232">
        <f>_xlfn.XLOOKUP(I2232,AS:AS,AU:AU)</f>
        <v/>
      </c>
      <c r="K2232" t="inlineStr">
        <is>
          <t>MXN</t>
        </is>
      </c>
      <c r="L2232" s="238" t="n">
        <v>40112</v>
      </c>
      <c r="M2232">
        <f>L2232*_xlfn.XLOOKUP(K2232,AM:AM,AN:AN)</f>
        <v/>
      </c>
      <c r="N2232">
        <f>L2232*_xlfn.XLOOKUP(K2232,AM:AM,AO:AO)</f>
        <v/>
      </c>
      <c r="O2232" s="238" t="n">
        <v>0</v>
      </c>
      <c r="P2232">
        <f>O2232*_xlfn.XLOOKUP(K2232,AM:AM,AN:AN)</f>
        <v/>
      </c>
      <c r="Q2232">
        <f>O2232*_xlfn.XLOOKUP(K2232,AM:AM,AO:AO)</f>
        <v/>
      </c>
      <c r="R2232">
        <f>_xlfn.XLOOKUP(E2232,AF:AF,AG:AG)</f>
        <v/>
      </c>
      <c r="S2232">
        <f>_xlfn.XLOOKUP(E2232,AF:AF,AI:AI)</f>
        <v/>
      </c>
      <c r="T2232">
        <f>WEEKNUM(G2232)</f>
        <v/>
      </c>
      <c r="U2232">
        <f>YEAR(G2232)</f>
        <v/>
      </c>
      <c r="V2232" s="117">
        <f>IFERROR(Q2232/N2232,"0")</f>
        <v/>
      </c>
    </row>
    <row r="2233">
      <c r="A2233">
        <f>_xlfn.XLOOKUP(D2233,BN:BN,BO:BO)</f>
        <v/>
      </c>
      <c r="B2233" t="inlineStr">
        <is>
          <t>LLC</t>
        </is>
      </c>
      <c r="C2233" t="n">
        <v>332</v>
      </c>
      <c r="D2233">
        <f>_xlfn.XLOOKUP(C2233,BH:BH,BI:BI)</f>
        <v/>
      </c>
      <c r="E2233" t="n">
        <v>31806</v>
      </c>
      <c r="F2233" t="inlineStr">
        <is>
          <t>REEMBOLSO PAUL SANCHE</t>
        </is>
      </c>
      <c r="G2233" s="234" t="n">
        <v>45806</v>
      </c>
      <c r="H2233" s="234" t="n">
        <v>45814</v>
      </c>
      <c r="I2233" t="inlineStr">
        <is>
          <t>VLO</t>
        </is>
      </c>
      <c r="J2233">
        <f>_xlfn.XLOOKUP(I2233,AS:AS,AU:AU)</f>
        <v/>
      </c>
      <c r="K2233" t="inlineStr">
        <is>
          <t>MXN</t>
        </is>
      </c>
      <c r="L2233" s="238" t="n">
        <v>40112</v>
      </c>
      <c r="M2233">
        <f>L2233*_xlfn.XLOOKUP(K2233,AM:AM,AN:AN)</f>
        <v/>
      </c>
      <c r="N2233">
        <f>L2233*_xlfn.XLOOKUP(K2233,AM:AM,AO:AO)</f>
        <v/>
      </c>
      <c r="O2233" s="238" t="n">
        <v>0</v>
      </c>
      <c r="P2233">
        <f>O2233*_xlfn.XLOOKUP(K2233,AM:AM,AN:AN)</f>
        <v/>
      </c>
      <c r="Q2233">
        <f>O2233*_xlfn.XLOOKUP(K2233,AM:AM,AO:AO)</f>
        <v/>
      </c>
      <c r="R2233">
        <f>_xlfn.XLOOKUP(E2233,AF:AF,AG:AG)</f>
        <v/>
      </c>
      <c r="S2233">
        <f>_xlfn.XLOOKUP(E2233,AF:AF,AI:AI)</f>
        <v/>
      </c>
      <c r="T2233">
        <f>WEEKNUM(G2233)</f>
        <v/>
      </c>
      <c r="U2233">
        <f>YEAR(G2233)</f>
        <v/>
      </c>
      <c r="V2233" s="117">
        <f>IFERROR(Q2233/N2233,"0")</f>
        <v/>
      </c>
    </row>
    <row r="2234">
      <c r="A2234">
        <f>_xlfn.XLOOKUP(D2234,BN:BN,BO:BO)</f>
        <v/>
      </c>
      <c r="B2234" t="inlineStr">
        <is>
          <t>LLC</t>
        </is>
      </c>
      <c r="C2234" t="n">
        <v>332</v>
      </c>
      <c r="D2234">
        <f>_xlfn.XLOOKUP(C2234,BH:BH,BI:BI)</f>
        <v/>
      </c>
      <c r="E2234" t="n">
        <v>0</v>
      </c>
      <c r="F2234" t="inlineStr">
        <is>
          <t>GANANCIA VUELOS</t>
        </is>
      </c>
      <c r="G2234" s="234" t="n">
        <v>45806</v>
      </c>
      <c r="H2234" s="234" t="n">
        <v>45814</v>
      </c>
      <c r="I2234" t="inlineStr">
        <is>
          <t>HPS</t>
        </is>
      </c>
      <c r="J2234">
        <f>_xlfn.XLOOKUP(I2234,AS:AS,AU:AU)</f>
        <v/>
      </c>
      <c r="K2234" t="inlineStr">
        <is>
          <t>MXN</t>
        </is>
      </c>
      <c r="L2234" s="238" t="n">
        <v>22324.31</v>
      </c>
      <c r="M2234">
        <f>L2234*_xlfn.XLOOKUP(K2234,AM:AM,AN:AN)</f>
        <v/>
      </c>
      <c r="N2234">
        <f>L2234*_xlfn.XLOOKUP(K2234,AM:AM,AO:AO)</f>
        <v/>
      </c>
      <c r="O2234" s="238" t="n">
        <v>22324.31</v>
      </c>
      <c r="P2234">
        <f>O2234*_xlfn.XLOOKUP(K2234,AM:AM,AN:AN)</f>
        <v/>
      </c>
      <c r="Q2234">
        <f>O2234*_xlfn.XLOOKUP(K2234,AM:AM,AO:AO)</f>
        <v/>
      </c>
      <c r="R2234">
        <f>_xlfn.XLOOKUP(E2234,AF:AF,AG:AG)</f>
        <v/>
      </c>
      <c r="S2234">
        <f>_xlfn.XLOOKUP(E2234,AF:AF,AI:AI)</f>
        <v/>
      </c>
      <c r="T2234">
        <f>WEEKNUM(G2234)</f>
        <v/>
      </c>
      <c r="U2234">
        <f>YEAR(G2234)</f>
        <v/>
      </c>
      <c r="V2234" s="117">
        <f>IFERROR(Q2234/N2234,"0")</f>
        <v/>
      </c>
    </row>
    <row r="2235">
      <c r="A2235">
        <f>_xlfn.XLOOKUP(D2235,BN:BN,BO:BO)</f>
        <v/>
      </c>
      <c r="B2235" t="inlineStr">
        <is>
          <t>LLC</t>
        </is>
      </c>
      <c r="C2235" t="n">
        <v>333</v>
      </c>
      <c r="D2235">
        <f>_xlfn.XLOOKUP(C2235,BH:BH,BI:BI)</f>
        <v/>
      </c>
      <c r="E2235" t="n">
        <v>23921</v>
      </c>
      <c r="F2235" t="inlineStr">
        <is>
          <t>VUELO DE IBZ CDG JNB</t>
        </is>
      </c>
      <c r="G2235" s="234" t="n">
        <v>45780</v>
      </c>
      <c r="H2235" s="234" t="n">
        <v>45781</v>
      </c>
      <c r="I2235" t="inlineStr">
        <is>
          <t>VLO</t>
        </is>
      </c>
      <c r="J2235">
        <f>_xlfn.XLOOKUP(I2235,AS:AS,AU:AU)</f>
        <v/>
      </c>
      <c r="K2235" t="inlineStr">
        <is>
          <t>USD</t>
        </is>
      </c>
      <c r="L2235" s="238" t="n">
        <v>1221</v>
      </c>
      <c r="M2235">
        <f>L2235*_xlfn.XLOOKUP(K2235,AM:AM,AN:AN)</f>
        <v/>
      </c>
      <c r="N2235">
        <f>L2235*_xlfn.XLOOKUP(K2235,AM:AM,AO:AO)</f>
        <v/>
      </c>
      <c r="O2235" s="238" t="n">
        <v>0</v>
      </c>
      <c r="P2235">
        <f>O2235*_xlfn.XLOOKUP(K2235,AM:AM,AN:AN)</f>
        <v/>
      </c>
      <c r="Q2235">
        <f>O2235*_xlfn.XLOOKUP(K2235,AM:AM,AO:AO)</f>
        <v/>
      </c>
      <c r="R2235">
        <f>_xlfn.XLOOKUP(E2235,AF:AF,AG:AG)</f>
        <v/>
      </c>
      <c r="S2235">
        <f>_xlfn.XLOOKUP(E2235,AF:AF,AI:AI)</f>
        <v/>
      </c>
      <c r="T2235">
        <f>WEEKNUM(G2235)</f>
        <v/>
      </c>
      <c r="U2235">
        <f>YEAR(G2235)</f>
        <v/>
      </c>
      <c r="V2235" s="117">
        <f>IFERROR(Q2235/N2235,"0")</f>
        <v/>
      </c>
    </row>
    <row r="2236">
      <c r="A2236">
        <f>_xlfn.XLOOKUP(D2236,BN:BN,BO:BO)</f>
        <v/>
      </c>
      <c r="B2236" t="inlineStr">
        <is>
          <t>LLC</t>
        </is>
      </c>
      <c r="C2236" t="n">
        <v>334</v>
      </c>
      <c r="D2236">
        <f>_xlfn.XLOOKUP(C2236,BH:BH,BI:BI)</f>
        <v/>
      </c>
      <c r="E2236" t="n">
        <v>23996</v>
      </c>
      <c r="F2236" t="inlineStr">
        <is>
          <t xml:space="preserve">VUELO CPT GRU </t>
        </is>
      </c>
      <c r="G2236" s="234" t="n">
        <v>45787</v>
      </c>
      <c r="H2236" s="234" t="n">
        <v>45787</v>
      </c>
      <c r="I2236" t="inlineStr">
        <is>
          <t>VLO</t>
        </is>
      </c>
      <c r="J2236">
        <f>_xlfn.XLOOKUP(I2236,AS:AS,AU:AU)</f>
        <v/>
      </c>
      <c r="K2236" t="inlineStr">
        <is>
          <t>USD</t>
        </is>
      </c>
      <c r="L2236" s="238" t="n">
        <v>1630.2</v>
      </c>
      <c r="M2236">
        <f>L2236*_xlfn.XLOOKUP(K2236,AM:AM,AN:AN)</f>
        <v/>
      </c>
      <c r="N2236">
        <f>L2236*_xlfn.XLOOKUP(K2236,AM:AM,AO:AO)</f>
        <v/>
      </c>
      <c r="O2236" s="238" t="n">
        <v>0</v>
      </c>
      <c r="P2236">
        <f>O2236*_xlfn.XLOOKUP(K2236,AM:AM,AN:AN)</f>
        <v/>
      </c>
      <c r="Q2236">
        <f>O2236*_xlfn.XLOOKUP(K2236,AM:AM,AO:AO)</f>
        <v/>
      </c>
      <c r="R2236">
        <f>_xlfn.XLOOKUP(E2236,AF:AF,AG:AG)</f>
        <v/>
      </c>
      <c r="S2236">
        <f>_xlfn.XLOOKUP(E2236,AF:AF,AI:AI)</f>
        <v/>
      </c>
      <c r="T2236">
        <f>WEEKNUM(G2236)</f>
        <v/>
      </c>
      <c r="U2236">
        <f>YEAR(G2236)</f>
        <v/>
      </c>
      <c r="V2236" s="117">
        <f>IFERROR(Q2236/N2236,"0")</f>
        <v/>
      </c>
    </row>
    <row r="2237">
      <c r="A2237">
        <f>_xlfn.XLOOKUP(D2237,BN:BN,BO:BO)</f>
        <v/>
      </c>
      <c r="B2237" t="inlineStr">
        <is>
          <t>LLC</t>
        </is>
      </c>
      <c r="C2237" t="n">
        <v>335</v>
      </c>
      <c r="D2237">
        <f>_xlfn.XLOOKUP(C2237,BH:BH,BI:BI)</f>
        <v/>
      </c>
      <c r="E2237" t="n">
        <v>27884</v>
      </c>
      <c r="F2237" t="inlineStr">
        <is>
          <t>VUELO DE JNB CPT</t>
        </is>
      </c>
      <c r="G2237" s="234" t="n">
        <v>45782</v>
      </c>
      <c r="H2237" s="234" t="n">
        <v>45782</v>
      </c>
      <c r="I2237" t="inlineStr">
        <is>
          <t>VLO</t>
        </is>
      </c>
      <c r="J2237">
        <f>_xlfn.XLOOKUP(I2237,AS:AS,AU:AU)</f>
        <v/>
      </c>
      <c r="K2237" t="inlineStr">
        <is>
          <t>USD</t>
        </is>
      </c>
      <c r="L2237" s="238" t="n">
        <v>98</v>
      </c>
      <c r="M2237">
        <f>L2237*_xlfn.XLOOKUP(K2237,AM:AM,AN:AN)</f>
        <v/>
      </c>
      <c r="N2237">
        <f>L2237*_xlfn.XLOOKUP(K2237,AM:AM,AO:AO)</f>
        <v/>
      </c>
      <c r="O2237" s="238" t="n">
        <v>0</v>
      </c>
      <c r="P2237">
        <f>O2237*_xlfn.XLOOKUP(K2237,AM:AM,AN:AN)</f>
        <v/>
      </c>
      <c r="Q2237">
        <f>O2237*_xlfn.XLOOKUP(K2237,AM:AM,AO:AO)</f>
        <v/>
      </c>
      <c r="R2237">
        <f>_xlfn.XLOOKUP(E2237,AF:AF,AG:AG)</f>
        <v/>
      </c>
      <c r="S2237">
        <f>_xlfn.XLOOKUP(E2237,AF:AF,AI:AI)</f>
        <v/>
      </c>
      <c r="T2237">
        <f>WEEKNUM(G2237)</f>
        <v/>
      </c>
      <c r="U2237">
        <f>YEAR(G2237)</f>
        <v/>
      </c>
      <c r="V2237" s="117">
        <f>IFERROR(Q2237/N2237,"0")</f>
        <v/>
      </c>
    </row>
    <row r="2238">
      <c r="A2238">
        <f>_xlfn.XLOOKUP(D2238,BN:BN,BO:BO)</f>
        <v/>
      </c>
      <c r="B2238" t="inlineStr">
        <is>
          <t>LLC</t>
        </is>
      </c>
      <c r="C2238" t="n">
        <v>336</v>
      </c>
      <c r="D2238">
        <f>_xlfn.XLOOKUP(C2238,BH:BH,BI:BI)</f>
        <v/>
      </c>
      <c r="E2238" t="n">
        <v>27885</v>
      </c>
      <c r="F2238" t="inlineStr">
        <is>
          <t>VUELO PMI IBZ</t>
        </is>
      </c>
      <c r="G2238" s="234" t="n">
        <v>45779</v>
      </c>
      <c r="H2238" s="234" t="n">
        <v>45779</v>
      </c>
      <c r="I2238" t="inlineStr">
        <is>
          <t>VLO</t>
        </is>
      </c>
      <c r="J2238">
        <f>_xlfn.XLOOKUP(I2238,AS:AS,AU:AU)</f>
        <v/>
      </c>
      <c r="K2238" t="inlineStr">
        <is>
          <t>USD</t>
        </is>
      </c>
      <c r="L2238" s="238" t="n">
        <v>112.8</v>
      </c>
      <c r="M2238">
        <f>L2238*_xlfn.XLOOKUP(K2238,AM:AM,AN:AN)</f>
        <v/>
      </c>
      <c r="N2238">
        <f>L2238*_xlfn.XLOOKUP(K2238,AM:AM,AO:AO)</f>
        <v/>
      </c>
      <c r="O2238" s="238" t="n">
        <v>0</v>
      </c>
      <c r="P2238">
        <f>O2238*_xlfn.XLOOKUP(K2238,AM:AM,AN:AN)</f>
        <v/>
      </c>
      <c r="Q2238">
        <f>O2238*_xlfn.XLOOKUP(K2238,AM:AM,AO:AO)</f>
        <v/>
      </c>
      <c r="R2238">
        <f>_xlfn.XLOOKUP(E2238,AF:AF,AG:AG)</f>
        <v/>
      </c>
      <c r="S2238">
        <f>_xlfn.XLOOKUP(E2238,AF:AF,AI:AI)</f>
        <v/>
      </c>
      <c r="T2238">
        <f>WEEKNUM(G2238)</f>
        <v/>
      </c>
      <c r="U2238">
        <f>YEAR(G2238)</f>
        <v/>
      </c>
      <c r="V2238" s="117">
        <f>IFERROR(Q2238/N2238,"0")</f>
        <v/>
      </c>
    </row>
    <row r="2239">
      <c r="A2239">
        <f>_xlfn.XLOOKUP(D2239,BN:BN,BO:BO)</f>
        <v/>
      </c>
      <c r="B2239" t="inlineStr">
        <is>
          <t>LLC</t>
        </is>
      </c>
      <c r="C2239" t="n">
        <v>336</v>
      </c>
      <c r="D2239">
        <f>_xlfn.XLOOKUP(C2239,BH:BH,BI:BI)</f>
        <v/>
      </c>
      <c r="E2239" t="n">
        <v>27885</v>
      </c>
      <c r="F2239" t="inlineStr">
        <is>
          <t>VUELO MAD PMI</t>
        </is>
      </c>
      <c r="G2239" s="234" t="n">
        <v>45778</v>
      </c>
      <c r="H2239" s="234" t="n">
        <v>45778</v>
      </c>
      <c r="I2239" t="inlineStr">
        <is>
          <t>VLO</t>
        </is>
      </c>
      <c r="J2239">
        <f>_xlfn.XLOOKUP(I2239,AS:AS,AU:AU)</f>
        <v/>
      </c>
      <c r="K2239" t="inlineStr">
        <is>
          <t>USD</t>
        </is>
      </c>
      <c r="L2239" s="238" t="n">
        <v>316</v>
      </c>
      <c r="M2239">
        <f>L2239*_xlfn.XLOOKUP(K2239,AM:AM,AN:AN)</f>
        <v/>
      </c>
      <c r="N2239">
        <f>L2239*_xlfn.XLOOKUP(K2239,AM:AM,AO:AO)</f>
        <v/>
      </c>
      <c r="O2239" s="238" t="n">
        <v>0</v>
      </c>
      <c r="P2239">
        <f>O2239*_xlfn.XLOOKUP(K2239,AM:AM,AN:AN)</f>
        <v/>
      </c>
      <c r="Q2239">
        <f>O2239*_xlfn.XLOOKUP(K2239,AM:AM,AO:AO)</f>
        <v/>
      </c>
      <c r="R2239">
        <f>_xlfn.XLOOKUP(E2239,AF:AF,AG:AG)</f>
        <v/>
      </c>
      <c r="S2239">
        <f>_xlfn.XLOOKUP(E2239,AF:AF,AI:AI)</f>
        <v/>
      </c>
      <c r="T2239">
        <f>WEEKNUM(G2239)</f>
        <v/>
      </c>
      <c r="U2239">
        <f>YEAR(G2239)</f>
        <v/>
      </c>
      <c r="V2239" s="117">
        <f>IFERROR(Q2239/N2239,"0")</f>
        <v/>
      </c>
    </row>
    <row r="2240">
      <c r="A2240">
        <f>_xlfn.XLOOKUP(D2240,BN:BN,BO:BO)</f>
        <v/>
      </c>
      <c r="B2240" t="inlineStr">
        <is>
          <t>LLC</t>
        </is>
      </c>
      <c r="C2240" t="n">
        <v>337</v>
      </c>
      <c r="D2240">
        <f>_xlfn.XLOOKUP(C2240,BH:BH,BI:BI)</f>
        <v/>
      </c>
      <c r="E2240" t="n">
        <v>27888</v>
      </c>
      <c r="F2240" t="inlineStr">
        <is>
          <t xml:space="preserve">VUELO DE ATH KGS </t>
        </is>
      </c>
      <c r="G2240" s="234" t="n">
        <v>45839</v>
      </c>
      <c r="H2240" s="234" t="n">
        <v>45839</v>
      </c>
      <c r="I2240" t="inlineStr">
        <is>
          <t>VLO</t>
        </is>
      </c>
      <c r="J2240">
        <f>_xlfn.XLOOKUP(I2240,AS:AS,AU:AU)</f>
        <v/>
      </c>
      <c r="K2240" t="inlineStr">
        <is>
          <t>USD</t>
        </is>
      </c>
      <c r="L2240" s="238" t="n">
        <v>126.4</v>
      </c>
      <c r="M2240">
        <f>L2240*_xlfn.XLOOKUP(K2240,AM:AM,AN:AN)</f>
        <v/>
      </c>
      <c r="N2240">
        <f>L2240*_xlfn.XLOOKUP(K2240,AM:AM,AO:AO)</f>
        <v/>
      </c>
      <c r="O2240" s="238" t="n">
        <v>0</v>
      </c>
      <c r="P2240">
        <f>O2240*_xlfn.XLOOKUP(K2240,AM:AM,AN:AN)</f>
        <v/>
      </c>
      <c r="Q2240">
        <f>O2240*_xlfn.XLOOKUP(K2240,AM:AM,AO:AO)</f>
        <v/>
      </c>
      <c r="R2240">
        <f>_xlfn.XLOOKUP(E2240,AF:AF,AG:AG)</f>
        <v/>
      </c>
      <c r="S2240">
        <f>_xlfn.XLOOKUP(E2240,AF:AF,AI:AI)</f>
        <v/>
      </c>
      <c r="T2240">
        <f>WEEKNUM(G2240)</f>
        <v/>
      </c>
      <c r="U2240">
        <f>YEAR(G2240)</f>
        <v/>
      </c>
      <c r="V2240" s="117">
        <f>IFERROR(Q2240/N2240,"0")</f>
        <v/>
      </c>
    </row>
    <row r="2241">
      <c r="A2241">
        <f>_xlfn.XLOOKUP(D2241,BN:BN,BO:BO)</f>
        <v/>
      </c>
      <c r="B2241" t="inlineStr">
        <is>
          <t>LLC</t>
        </is>
      </c>
      <c r="C2241" t="n">
        <v>337</v>
      </c>
      <c r="D2241">
        <f>_xlfn.XLOOKUP(C2241,BH:BH,BI:BI)</f>
        <v/>
      </c>
      <c r="E2241" t="n">
        <v>27888</v>
      </c>
      <c r="F2241" t="inlineStr">
        <is>
          <t xml:space="preserve">VUELO DE ATH KGS </t>
        </is>
      </c>
      <c r="G2241" s="234" t="n">
        <v>45839</v>
      </c>
      <c r="H2241" s="234" t="n">
        <v>45839</v>
      </c>
      <c r="I2241" t="inlineStr">
        <is>
          <t>VLO</t>
        </is>
      </c>
      <c r="J2241">
        <f>_xlfn.XLOOKUP(I2241,AS:AS,AU:AU)</f>
        <v/>
      </c>
      <c r="K2241" t="inlineStr">
        <is>
          <t>USD</t>
        </is>
      </c>
      <c r="L2241" s="238" t="n">
        <v>126.4</v>
      </c>
      <c r="M2241">
        <f>L2241*_xlfn.XLOOKUP(K2241,AM:AM,AN:AN)</f>
        <v/>
      </c>
      <c r="N2241">
        <f>L2241*_xlfn.XLOOKUP(K2241,AM:AM,AO:AO)</f>
        <v/>
      </c>
      <c r="O2241" s="238" t="n">
        <v>0</v>
      </c>
      <c r="P2241">
        <f>O2241*_xlfn.XLOOKUP(K2241,AM:AM,AN:AN)</f>
        <v/>
      </c>
      <c r="Q2241">
        <f>O2241*_xlfn.XLOOKUP(K2241,AM:AM,AO:AO)</f>
        <v/>
      </c>
      <c r="R2241">
        <f>_xlfn.XLOOKUP(E2241,AF:AF,AG:AG)</f>
        <v/>
      </c>
      <c r="S2241">
        <f>_xlfn.XLOOKUP(E2241,AF:AF,AI:AI)</f>
        <v/>
      </c>
      <c r="T2241">
        <f>WEEKNUM(G2241)</f>
        <v/>
      </c>
      <c r="U2241">
        <f>YEAR(G2241)</f>
        <v/>
      </c>
      <c r="V2241" s="117">
        <f>IFERROR(Q2241/N2241,"0")</f>
        <v/>
      </c>
    </row>
    <row r="2242">
      <c r="A2242">
        <f>_xlfn.XLOOKUP(D2242,BN:BN,BO:BO)</f>
        <v/>
      </c>
      <c r="B2242" t="inlineStr">
        <is>
          <t>LLC</t>
        </is>
      </c>
      <c r="C2242" t="n">
        <v>337</v>
      </c>
      <c r="D2242">
        <f>_xlfn.XLOOKUP(C2242,BH:BH,BI:BI)</f>
        <v/>
      </c>
      <c r="E2242" t="n">
        <v>27888</v>
      </c>
      <c r="F2242" t="inlineStr">
        <is>
          <t xml:space="preserve">VUELO DE ATH KGS </t>
        </is>
      </c>
      <c r="G2242" s="234" t="n">
        <v>45839</v>
      </c>
      <c r="H2242" s="234" t="n">
        <v>45839</v>
      </c>
      <c r="I2242" t="inlineStr">
        <is>
          <t>VLO</t>
        </is>
      </c>
      <c r="J2242">
        <f>_xlfn.XLOOKUP(I2242,AS:AS,AU:AU)</f>
        <v/>
      </c>
      <c r="K2242" t="inlineStr">
        <is>
          <t>USD</t>
        </is>
      </c>
      <c r="L2242" s="238" t="n">
        <v>126.4</v>
      </c>
      <c r="M2242">
        <f>L2242*_xlfn.XLOOKUP(K2242,AM:AM,AN:AN)</f>
        <v/>
      </c>
      <c r="N2242">
        <f>L2242*_xlfn.XLOOKUP(K2242,AM:AM,AO:AO)</f>
        <v/>
      </c>
      <c r="O2242" s="238" t="n">
        <v>0</v>
      </c>
      <c r="P2242">
        <f>O2242*_xlfn.XLOOKUP(K2242,AM:AM,AN:AN)</f>
        <v/>
      </c>
      <c r="Q2242">
        <f>O2242*_xlfn.XLOOKUP(K2242,AM:AM,AO:AO)</f>
        <v/>
      </c>
      <c r="R2242">
        <f>_xlfn.XLOOKUP(E2242,AF:AF,AG:AG)</f>
        <v/>
      </c>
      <c r="S2242">
        <f>_xlfn.XLOOKUP(E2242,AF:AF,AI:AI)</f>
        <v/>
      </c>
      <c r="T2242">
        <f>WEEKNUM(G2242)</f>
        <v/>
      </c>
      <c r="U2242">
        <f>YEAR(G2242)</f>
        <v/>
      </c>
      <c r="V2242" s="117">
        <f>IFERROR(Q2242/N2242,"0")</f>
        <v/>
      </c>
    </row>
    <row r="2243">
      <c r="A2243">
        <f>_xlfn.XLOOKUP(D2243,BN:BN,BO:BO)</f>
        <v/>
      </c>
      <c r="B2243" t="inlineStr">
        <is>
          <t>LLC</t>
        </is>
      </c>
      <c r="C2243" t="n">
        <v>337</v>
      </c>
      <c r="D2243">
        <f>_xlfn.XLOOKUP(C2243,BH:BH,BI:BI)</f>
        <v/>
      </c>
      <c r="E2243" t="n">
        <v>27888</v>
      </c>
      <c r="F2243" t="inlineStr">
        <is>
          <t xml:space="preserve">VUELO DE ATH KGS </t>
        </is>
      </c>
      <c r="G2243" s="234" t="n">
        <v>45839</v>
      </c>
      <c r="H2243" s="234" t="n">
        <v>45839</v>
      </c>
      <c r="I2243" t="inlineStr">
        <is>
          <t>VLO</t>
        </is>
      </c>
      <c r="J2243">
        <f>_xlfn.XLOOKUP(I2243,AS:AS,AU:AU)</f>
        <v/>
      </c>
      <c r="K2243" t="inlineStr">
        <is>
          <t>USD</t>
        </is>
      </c>
      <c r="L2243" s="238" t="n">
        <v>126.4</v>
      </c>
      <c r="M2243">
        <f>L2243*_xlfn.XLOOKUP(K2243,AM:AM,AN:AN)</f>
        <v/>
      </c>
      <c r="N2243">
        <f>L2243*_xlfn.XLOOKUP(K2243,AM:AM,AO:AO)</f>
        <v/>
      </c>
      <c r="O2243" s="238" t="n">
        <v>0</v>
      </c>
      <c r="P2243">
        <f>O2243*_xlfn.XLOOKUP(K2243,AM:AM,AN:AN)</f>
        <v/>
      </c>
      <c r="Q2243">
        <f>O2243*_xlfn.XLOOKUP(K2243,AM:AM,AO:AO)</f>
        <v/>
      </c>
      <c r="R2243">
        <f>_xlfn.XLOOKUP(E2243,AF:AF,AG:AG)</f>
        <v/>
      </c>
      <c r="S2243">
        <f>_xlfn.XLOOKUP(E2243,AF:AF,AI:AI)</f>
        <v/>
      </c>
      <c r="T2243">
        <f>WEEKNUM(G2243)</f>
        <v/>
      </c>
      <c r="U2243">
        <f>YEAR(G2243)</f>
        <v/>
      </c>
      <c r="V2243" s="117">
        <f>IFERROR(Q2243/N2243,"0")</f>
        <v/>
      </c>
    </row>
    <row r="2244">
      <c r="A2244">
        <f>_xlfn.XLOOKUP(D2244,BN:BN,BO:BO)</f>
        <v/>
      </c>
      <c r="B2244" t="inlineStr">
        <is>
          <t>LLC</t>
        </is>
      </c>
      <c r="C2244" t="n">
        <v>337</v>
      </c>
      <c r="D2244">
        <f>_xlfn.XLOOKUP(C2244,BH:BH,BI:BI)</f>
        <v/>
      </c>
      <c r="E2244" t="n">
        <v>27888</v>
      </c>
      <c r="F2244" t="inlineStr">
        <is>
          <t xml:space="preserve">VUELO DE ATH KGS </t>
        </is>
      </c>
      <c r="G2244" s="234" t="n">
        <v>45839</v>
      </c>
      <c r="H2244" s="234" t="n">
        <v>45839</v>
      </c>
      <c r="I2244" t="inlineStr">
        <is>
          <t>VLO</t>
        </is>
      </c>
      <c r="J2244">
        <f>_xlfn.XLOOKUP(I2244,AS:AS,AU:AU)</f>
        <v/>
      </c>
      <c r="K2244" t="inlineStr">
        <is>
          <t>USD</t>
        </is>
      </c>
      <c r="L2244" s="238" t="n">
        <v>126.4</v>
      </c>
      <c r="M2244">
        <f>L2244*_xlfn.XLOOKUP(K2244,AM:AM,AN:AN)</f>
        <v/>
      </c>
      <c r="N2244">
        <f>L2244*_xlfn.XLOOKUP(K2244,AM:AM,AO:AO)</f>
        <v/>
      </c>
      <c r="O2244" s="238" t="n">
        <v>0</v>
      </c>
      <c r="P2244">
        <f>O2244*_xlfn.XLOOKUP(K2244,AM:AM,AN:AN)</f>
        <v/>
      </c>
      <c r="Q2244">
        <f>O2244*_xlfn.XLOOKUP(K2244,AM:AM,AO:AO)</f>
        <v/>
      </c>
      <c r="R2244">
        <f>_xlfn.XLOOKUP(E2244,AF:AF,AG:AG)</f>
        <v/>
      </c>
      <c r="S2244">
        <f>_xlfn.XLOOKUP(E2244,AF:AF,AI:AI)</f>
        <v/>
      </c>
      <c r="T2244">
        <f>WEEKNUM(G2244)</f>
        <v/>
      </c>
      <c r="U2244">
        <f>YEAR(G2244)</f>
        <v/>
      </c>
      <c r="V2244" s="117">
        <f>IFERROR(Q2244/N2244,"0")</f>
        <v/>
      </c>
    </row>
    <row r="2245">
      <c r="A2245">
        <f>_xlfn.XLOOKUP(D2245,BN:BN,BO:BO)</f>
        <v/>
      </c>
      <c r="B2245" t="inlineStr">
        <is>
          <t>LLC</t>
        </is>
      </c>
      <c r="C2245" t="n">
        <v>337</v>
      </c>
      <c r="D2245">
        <f>_xlfn.XLOOKUP(C2245,BH:BH,BI:BI)</f>
        <v/>
      </c>
      <c r="E2245" t="n">
        <v>27888</v>
      </c>
      <c r="F2245" t="inlineStr">
        <is>
          <t xml:space="preserve">VUELO DE ATH KGS </t>
        </is>
      </c>
      <c r="G2245" s="234" t="n">
        <v>45839</v>
      </c>
      <c r="H2245" s="234" t="n">
        <v>45839</v>
      </c>
      <c r="I2245" t="inlineStr">
        <is>
          <t>VLO</t>
        </is>
      </c>
      <c r="J2245">
        <f>_xlfn.XLOOKUP(I2245,AS:AS,AU:AU)</f>
        <v/>
      </c>
      <c r="K2245" t="inlineStr">
        <is>
          <t>USD</t>
        </is>
      </c>
      <c r="L2245" s="238" t="n">
        <v>126.4</v>
      </c>
      <c r="M2245">
        <f>L2245*_xlfn.XLOOKUP(K2245,AM:AM,AN:AN)</f>
        <v/>
      </c>
      <c r="N2245">
        <f>L2245*_xlfn.XLOOKUP(K2245,AM:AM,AO:AO)</f>
        <v/>
      </c>
      <c r="O2245" s="238" t="n">
        <v>0</v>
      </c>
      <c r="P2245">
        <f>O2245*_xlfn.XLOOKUP(K2245,AM:AM,AN:AN)</f>
        <v/>
      </c>
      <c r="Q2245">
        <f>O2245*_xlfn.XLOOKUP(K2245,AM:AM,AO:AO)</f>
        <v/>
      </c>
      <c r="R2245">
        <f>_xlfn.XLOOKUP(E2245,AF:AF,AG:AG)</f>
        <v/>
      </c>
      <c r="S2245">
        <f>_xlfn.XLOOKUP(E2245,AF:AF,AI:AI)</f>
        <v/>
      </c>
      <c r="T2245">
        <f>WEEKNUM(G2245)</f>
        <v/>
      </c>
      <c r="U2245">
        <f>YEAR(G2245)</f>
        <v/>
      </c>
      <c r="V2245" s="117">
        <f>IFERROR(Q2245/N2245,"0")</f>
        <v/>
      </c>
    </row>
    <row r="2246">
      <c r="A2246">
        <f>_xlfn.XLOOKUP(D2246,BN:BN,BO:BO)</f>
        <v/>
      </c>
      <c r="B2246" t="inlineStr">
        <is>
          <t>LLC</t>
        </is>
      </c>
      <c r="C2246" t="n">
        <v>337</v>
      </c>
      <c r="D2246">
        <f>_xlfn.XLOOKUP(C2246,BH:BH,BI:BI)</f>
        <v/>
      </c>
      <c r="E2246" t="n">
        <v>27888</v>
      </c>
      <c r="F2246" t="inlineStr">
        <is>
          <t xml:space="preserve">VUELO DE ATH KGS </t>
        </is>
      </c>
      <c r="G2246" s="234" t="n">
        <v>45839</v>
      </c>
      <c r="H2246" s="234" t="n">
        <v>45839</v>
      </c>
      <c r="I2246" t="inlineStr">
        <is>
          <t>VLO</t>
        </is>
      </c>
      <c r="J2246">
        <f>_xlfn.XLOOKUP(I2246,AS:AS,AU:AU)</f>
        <v/>
      </c>
      <c r="K2246" t="inlineStr">
        <is>
          <t>USD</t>
        </is>
      </c>
      <c r="L2246" s="238" t="n">
        <v>126.4</v>
      </c>
      <c r="M2246">
        <f>L2246*_xlfn.XLOOKUP(K2246,AM:AM,AN:AN)</f>
        <v/>
      </c>
      <c r="N2246">
        <f>L2246*_xlfn.XLOOKUP(K2246,AM:AM,AO:AO)</f>
        <v/>
      </c>
      <c r="O2246" s="238" t="n">
        <v>0</v>
      </c>
      <c r="P2246">
        <f>O2246*_xlfn.XLOOKUP(K2246,AM:AM,AN:AN)</f>
        <v/>
      </c>
      <c r="Q2246">
        <f>O2246*_xlfn.XLOOKUP(K2246,AM:AM,AO:AO)</f>
        <v/>
      </c>
      <c r="R2246">
        <f>_xlfn.XLOOKUP(E2246,AF:AF,AG:AG)</f>
        <v/>
      </c>
      <c r="S2246">
        <f>_xlfn.XLOOKUP(E2246,AF:AF,AI:AI)</f>
        <v/>
      </c>
      <c r="T2246">
        <f>WEEKNUM(G2246)</f>
        <v/>
      </c>
      <c r="U2246">
        <f>YEAR(G2246)</f>
        <v/>
      </c>
      <c r="V2246" s="117">
        <f>IFERROR(Q2246/N2246,"0")</f>
        <v/>
      </c>
    </row>
    <row r="2247">
      <c r="A2247">
        <f>_xlfn.XLOOKUP(D2247,BN:BN,BO:BO)</f>
        <v/>
      </c>
      <c r="B2247" t="inlineStr">
        <is>
          <t>LLC</t>
        </is>
      </c>
      <c r="C2247" t="n">
        <v>337</v>
      </c>
      <c r="D2247">
        <f>_xlfn.XLOOKUP(C2247,BH:BH,BI:BI)</f>
        <v/>
      </c>
      <c r="E2247" t="n">
        <v>27888</v>
      </c>
      <c r="F2247" t="inlineStr">
        <is>
          <t>vuelo de skyexpress de ath KGS</t>
        </is>
      </c>
      <c r="G2247" s="234" t="n">
        <v>45839</v>
      </c>
      <c r="H2247" s="234" t="n">
        <v>45839</v>
      </c>
      <c r="I2247" t="inlineStr">
        <is>
          <t>VLO</t>
        </is>
      </c>
      <c r="J2247">
        <f>_xlfn.XLOOKUP(I2247,AS:AS,AU:AU)</f>
        <v/>
      </c>
      <c r="K2247" t="inlineStr">
        <is>
          <t>USD</t>
        </is>
      </c>
      <c r="L2247" s="238" t="n">
        <v>127.5</v>
      </c>
      <c r="M2247">
        <f>L2247*_xlfn.XLOOKUP(K2247,AM:AM,AN:AN)</f>
        <v/>
      </c>
      <c r="N2247">
        <f>L2247*_xlfn.XLOOKUP(K2247,AM:AM,AO:AO)</f>
        <v/>
      </c>
      <c r="O2247" s="238" t="n">
        <v>0</v>
      </c>
      <c r="P2247">
        <f>O2247*_xlfn.XLOOKUP(K2247,AM:AM,AN:AN)</f>
        <v/>
      </c>
      <c r="Q2247">
        <f>O2247*_xlfn.XLOOKUP(K2247,AM:AM,AO:AO)</f>
        <v/>
      </c>
      <c r="R2247">
        <f>_xlfn.XLOOKUP(E2247,AF:AF,AG:AG)</f>
        <v/>
      </c>
      <c r="S2247">
        <f>_xlfn.XLOOKUP(E2247,AF:AF,AI:AI)</f>
        <v/>
      </c>
      <c r="T2247">
        <f>WEEKNUM(G2247)</f>
        <v/>
      </c>
      <c r="U2247">
        <f>YEAR(G2247)</f>
        <v/>
      </c>
      <c r="V2247" s="117">
        <f>IFERROR(Q2247/N2247,"0")</f>
        <v/>
      </c>
    </row>
    <row r="2248">
      <c r="A2248">
        <f>_xlfn.XLOOKUP(D2248,BN:BN,BO:BO)</f>
        <v/>
      </c>
      <c r="B2248" t="inlineStr">
        <is>
          <t>LLC</t>
        </is>
      </c>
      <c r="C2248" t="n">
        <v>338</v>
      </c>
      <c r="D2248">
        <f>_xlfn.XLOOKUP(C2248,BH:BH,BI:BI)</f>
        <v/>
      </c>
      <c r="E2248" t="n">
        <v>23996</v>
      </c>
      <c r="F2248" t="inlineStr">
        <is>
          <t>VUELO CPT JNB</t>
        </is>
      </c>
      <c r="G2248" s="234" t="n">
        <v>45785</v>
      </c>
      <c r="H2248" s="234" t="n">
        <v>45785</v>
      </c>
      <c r="I2248" t="inlineStr">
        <is>
          <t>VLO</t>
        </is>
      </c>
      <c r="J2248">
        <f>_xlfn.XLOOKUP(I2248,AS:AS,AU:AU)</f>
        <v/>
      </c>
      <c r="K2248" t="inlineStr">
        <is>
          <t>USD</t>
        </is>
      </c>
      <c r="L2248" s="238" t="n">
        <v>296.3</v>
      </c>
      <c r="M2248">
        <f>L2248*_xlfn.XLOOKUP(K2248,AM:AM,AN:AN)</f>
        <v/>
      </c>
      <c r="N2248">
        <f>L2248*_xlfn.XLOOKUP(K2248,AM:AM,AO:AO)</f>
        <v/>
      </c>
      <c r="O2248" s="238" t="n">
        <v>0</v>
      </c>
      <c r="P2248">
        <f>O2248*_xlfn.XLOOKUP(K2248,AM:AM,AN:AN)</f>
        <v/>
      </c>
      <c r="Q2248">
        <f>O2248*_xlfn.XLOOKUP(K2248,AM:AM,AO:AO)</f>
        <v/>
      </c>
      <c r="R2248">
        <f>_xlfn.XLOOKUP(E2248,AF:AF,AG:AG)</f>
        <v/>
      </c>
      <c r="S2248">
        <f>_xlfn.XLOOKUP(E2248,AF:AF,AI:AI)</f>
        <v/>
      </c>
      <c r="T2248">
        <f>WEEKNUM(G2248)</f>
        <v/>
      </c>
      <c r="U2248">
        <f>YEAR(G2248)</f>
        <v/>
      </c>
      <c r="V2248" s="117">
        <f>IFERROR(Q2248/N2248,"0")</f>
        <v/>
      </c>
    </row>
    <row r="2249">
      <c r="A2249">
        <f>_xlfn.XLOOKUP(D2249,BN:BN,BO:BO)</f>
        <v/>
      </c>
      <c r="B2249" t="inlineStr">
        <is>
          <t>LLC</t>
        </is>
      </c>
      <c r="C2249" t="n">
        <v>339</v>
      </c>
      <c r="D2249">
        <f>_xlfn.XLOOKUP(C2249,BH:BH,BI:BI)</f>
        <v/>
      </c>
      <c r="E2249" t="n">
        <v>27891</v>
      </c>
      <c r="F2249" t="inlineStr">
        <is>
          <t>VUELO DE JNB LAD GRU</t>
        </is>
      </c>
      <c r="G2249" s="234" t="n">
        <v>45786</v>
      </c>
      <c r="H2249" s="234" t="n">
        <v>45786</v>
      </c>
      <c r="I2249" t="inlineStr">
        <is>
          <t>VLO</t>
        </is>
      </c>
      <c r="J2249">
        <f>_xlfn.XLOOKUP(I2249,AS:AS,AU:AU)</f>
        <v/>
      </c>
      <c r="K2249" t="inlineStr">
        <is>
          <t>USD</t>
        </is>
      </c>
      <c r="L2249" s="238" t="n">
        <v>981.6</v>
      </c>
      <c r="M2249">
        <f>L2249*_xlfn.XLOOKUP(K2249,AM:AM,AN:AN)</f>
        <v/>
      </c>
      <c r="N2249">
        <f>L2249*_xlfn.XLOOKUP(K2249,AM:AM,AO:AO)</f>
        <v/>
      </c>
      <c r="O2249" s="238" t="n">
        <v>0</v>
      </c>
      <c r="P2249">
        <f>O2249*_xlfn.XLOOKUP(K2249,AM:AM,AN:AN)</f>
        <v/>
      </c>
      <c r="Q2249">
        <f>O2249*_xlfn.XLOOKUP(K2249,AM:AM,AO:AO)</f>
        <v/>
      </c>
      <c r="R2249">
        <f>_xlfn.XLOOKUP(E2249,AF:AF,AG:AG)</f>
        <v/>
      </c>
      <c r="S2249">
        <f>_xlfn.XLOOKUP(E2249,AF:AF,AI:AI)</f>
        <v/>
      </c>
      <c r="T2249">
        <f>WEEKNUM(G2249)</f>
        <v/>
      </c>
      <c r="U2249">
        <f>YEAR(G2249)</f>
        <v/>
      </c>
      <c r="V2249" s="117">
        <f>IFERROR(Q2249/N2249,"0")</f>
        <v/>
      </c>
    </row>
    <row r="2250">
      <c r="A2250">
        <f>_xlfn.XLOOKUP(D2250,BN:BN,BO:BO)</f>
        <v/>
      </c>
      <c r="B2250" t="inlineStr">
        <is>
          <t>LLC</t>
        </is>
      </c>
      <c r="C2250" t="n">
        <v>340</v>
      </c>
      <c r="D2250">
        <f>_xlfn.XLOOKUP(C2250,BH:BH,BI:BI)</f>
        <v/>
      </c>
      <c r="E2250" t="n">
        <v>27908</v>
      </c>
      <c r="F2250" t="inlineStr">
        <is>
          <t>Alaskan Wilderness Lodge</t>
        </is>
      </c>
      <c r="G2250" s="234" t="n">
        <v>45875</v>
      </c>
      <c r="H2250" s="234" t="n">
        <v>45879</v>
      </c>
      <c r="I2250" t="inlineStr">
        <is>
          <t>HTL</t>
        </is>
      </c>
      <c r="J2250">
        <f>_xlfn.XLOOKUP(I2250,AS:AS,AU:AU)</f>
        <v/>
      </c>
      <c r="K2250" t="inlineStr">
        <is>
          <t>USD</t>
        </is>
      </c>
      <c r="L2250" s="238" t="n">
        <v>143660</v>
      </c>
      <c r="M2250">
        <f>L2250*_xlfn.XLOOKUP(K2250,AM:AM,AN:AN)</f>
        <v/>
      </c>
      <c r="N2250">
        <f>L2250*_xlfn.XLOOKUP(K2250,AM:AM,AO:AO)</f>
        <v/>
      </c>
      <c r="O2250" s="238" t="n">
        <v>0</v>
      </c>
      <c r="P2250">
        <f>O2250*_xlfn.XLOOKUP(K2250,AM:AM,AN:AN)</f>
        <v/>
      </c>
      <c r="Q2250">
        <f>O2250*_xlfn.XLOOKUP(K2250,AM:AM,AO:AO)</f>
        <v/>
      </c>
      <c r="R2250">
        <f>_xlfn.XLOOKUP(E2250,AF:AF,AG:AG)</f>
        <v/>
      </c>
      <c r="S2250">
        <f>_xlfn.XLOOKUP(E2250,AF:AF,AI:AI)</f>
        <v/>
      </c>
      <c r="T2250">
        <f>WEEKNUM(G2250)</f>
        <v/>
      </c>
      <c r="U2250">
        <f>YEAR(G2250)</f>
        <v/>
      </c>
      <c r="V2250" s="117">
        <f>IFERROR(Q2250/N2250,"0")</f>
        <v/>
      </c>
    </row>
    <row r="2251">
      <c r="A2251">
        <f>_xlfn.XLOOKUP(D2251,BN:BN,BO:BO)</f>
        <v/>
      </c>
      <c r="B2251" t="inlineStr">
        <is>
          <t>LLC</t>
        </is>
      </c>
      <c r="C2251" t="n">
        <v>340</v>
      </c>
      <c r="D2251">
        <f>_xlfn.XLOOKUP(C2251,BH:BH,BI:BI)</f>
        <v/>
      </c>
      <c r="E2251" t="n">
        <v>27766</v>
      </c>
      <c r="F2251" t="inlineStr">
        <is>
          <t>Hospedaje</t>
        </is>
      </c>
      <c r="G2251" s="234" t="n">
        <v>45873</v>
      </c>
      <c r="H2251" s="234" t="n">
        <v>45876</v>
      </c>
      <c r="I2251" t="inlineStr">
        <is>
          <t>HTL</t>
        </is>
      </c>
      <c r="J2251">
        <f>_xlfn.XLOOKUP(I2251,AS:AS,AU:AU)</f>
        <v/>
      </c>
      <c r="K2251" t="inlineStr">
        <is>
          <t>USD</t>
        </is>
      </c>
      <c r="L2251" s="238" t="n">
        <v>1726.77</v>
      </c>
      <c r="M2251">
        <f>L2251*_xlfn.XLOOKUP(K2251,AM:AM,AN:AN)</f>
        <v/>
      </c>
      <c r="N2251">
        <f>L2251*_xlfn.XLOOKUP(K2251,AM:AM,AO:AO)</f>
        <v/>
      </c>
      <c r="O2251" s="238" t="n">
        <v>317.25</v>
      </c>
      <c r="P2251">
        <f>O2251*_xlfn.XLOOKUP(K2251,AM:AM,AN:AN)</f>
        <v/>
      </c>
      <c r="Q2251">
        <f>O2251*_xlfn.XLOOKUP(K2251,AM:AM,AO:AO)</f>
        <v/>
      </c>
      <c r="R2251">
        <f>_xlfn.XLOOKUP(E2251,AF:AF,AG:AG)</f>
        <v/>
      </c>
      <c r="S2251">
        <f>_xlfn.XLOOKUP(E2251,AF:AF,AI:AI)</f>
        <v/>
      </c>
      <c r="T2251">
        <f>WEEKNUM(G2251)</f>
        <v/>
      </c>
      <c r="U2251">
        <f>YEAR(G2251)</f>
        <v/>
      </c>
      <c r="V2251" s="117">
        <f>IFERROR(Q2251/N2251,"0")</f>
        <v/>
      </c>
    </row>
    <row r="2252">
      <c r="A2252">
        <f>_xlfn.XLOOKUP(D2252,BN:BN,BO:BO)</f>
        <v/>
      </c>
      <c r="B2252" t="inlineStr">
        <is>
          <t>LLC</t>
        </is>
      </c>
      <c r="C2252" t="n">
        <v>340</v>
      </c>
      <c r="D2252">
        <f>_xlfn.XLOOKUP(C2252,BH:BH,BI:BI)</f>
        <v/>
      </c>
      <c r="E2252" t="n">
        <v>27766</v>
      </c>
      <c r="F2252" t="inlineStr">
        <is>
          <t>Hospedaje</t>
        </is>
      </c>
      <c r="G2252" s="234" t="n">
        <v>45873</v>
      </c>
      <c r="H2252" s="234" t="n">
        <v>45876</v>
      </c>
      <c r="I2252" t="inlineStr">
        <is>
          <t>HTL</t>
        </is>
      </c>
      <c r="J2252">
        <f>_xlfn.XLOOKUP(I2252,AS:AS,AU:AU)</f>
        <v/>
      </c>
      <c r="K2252" t="inlineStr">
        <is>
          <t>USD</t>
        </is>
      </c>
      <c r="L2252" s="238" t="n">
        <v>1726</v>
      </c>
      <c r="M2252">
        <f>L2252*_xlfn.XLOOKUP(K2252,AM:AM,AN:AN)</f>
        <v/>
      </c>
      <c r="N2252">
        <f>L2252*_xlfn.XLOOKUP(K2252,AM:AM,AO:AO)</f>
        <v/>
      </c>
      <c r="O2252" s="238" t="n">
        <v>186.83</v>
      </c>
      <c r="P2252">
        <f>O2252*_xlfn.XLOOKUP(K2252,AM:AM,AN:AN)</f>
        <v/>
      </c>
      <c r="Q2252">
        <f>O2252*_xlfn.XLOOKUP(K2252,AM:AM,AO:AO)</f>
        <v/>
      </c>
      <c r="R2252">
        <f>_xlfn.XLOOKUP(E2252,AF:AF,AG:AG)</f>
        <v/>
      </c>
      <c r="S2252">
        <f>_xlfn.XLOOKUP(E2252,AF:AF,AI:AI)</f>
        <v/>
      </c>
      <c r="T2252">
        <f>WEEKNUM(G2252)</f>
        <v/>
      </c>
      <c r="U2252">
        <f>YEAR(G2252)</f>
        <v/>
      </c>
      <c r="V2252" s="117">
        <f>IFERROR(Q2252/N2252,"0")</f>
        <v/>
      </c>
    </row>
    <row r="2253">
      <c r="A2253">
        <f>_xlfn.XLOOKUP(D2253,BN:BN,BO:BO)</f>
        <v/>
      </c>
      <c r="B2253" t="inlineStr">
        <is>
          <t>LLC</t>
        </is>
      </c>
      <c r="C2253" t="n">
        <v>340</v>
      </c>
      <c r="D2253">
        <f>_xlfn.XLOOKUP(C2253,BH:BH,BI:BI)</f>
        <v/>
      </c>
      <c r="E2253" t="n">
        <v>27766</v>
      </c>
      <c r="F2253" t="inlineStr">
        <is>
          <t>Hospedaje</t>
        </is>
      </c>
      <c r="G2253" s="234" t="n">
        <v>45873</v>
      </c>
      <c r="H2253" s="234" t="n">
        <v>45876</v>
      </c>
      <c r="I2253" t="inlineStr">
        <is>
          <t>HTL</t>
        </is>
      </c>
      <c r="J2253">
        <f>_xlfn.XLOOKUP(I2253,AS:AS,AU:AU)</f>
        <v/>
      </c>
      <c r="K2253" t="inlineStr">
        <is>
          <t>USD</t>
        </is>
      </c>
      <c r="L2253" s="238" t="n">
        <v>1726</v>
      </c>
      <c r="M2253">
        <f>L2253*_xlfn.XLOOKUP(K2253,AM:AM,AN:AN)</f>
        <v/>
      </c>
      <c r="N2253">
        <f>L2253*_xlfn.XLOOKUP(K2253,AM:AM,AO:AO)</f>
        <v/>
      </c>
      <c r="O2253" s="238" t="n">
        <v>124.55</v>
      </c>
      <c r="P2253">
        <f>O2253*_xlfn.XLOOKUP(K2253,AM:AM,AN:AN)</f>
        <v/>
      </c>
      <c r="Q2253">
        <f>O2253*_xlfn.XLOOKUP(K2253,AM:AM,AO:AO)</f>
        <v/>
      </c>
      <c r="R2253">
        <f>_xlfn.XLOOKUP(E2253,AF:AF,AG:AG)</f>
        <v/>
      </c>
      <c r="S2253">
        <f>_xlfn.XLOOKUP(E2253,AF:AF,AI:AI)</f>
        <v/>
      </c>
      <c r="T2253">
        <f>WEEKNUM(G2253)</f>
        <v/>
      </c>
      <c r="U2253">
        <f>YEAR(G2253)</f>
        <v/>
      </c>
      <c r="V2253" s="117">
        <f>IFERROR(Q2253/N2253,"0")</f>
        <v/>
      </c>
    </row>
    <row r="2254">
      <c r="A2254">
        <f>_xlfn.XLOOKUP(D2254,BN:BN,BO:BO)</f>
        <v/>
      </c>
      <c r="B2254" t="inlineStr">
        <is>
          <t>LLC</t>
        </is>
      </c>
      <c r="C2254" t="n">
        <v>340</v>
      </c>
      <c r="D2254">
        <f>_xlfn.XLOOKUP(C2254,BH:BH,BI:BI)</f>
        <v/>
      </c>
      <c r="E2254" t="n">
        <v>27766</v>
      </c>
      <c r="F2254" t="inlineStr">
        <is>
          <t>Hospedaje</t>
        </is>
      </c>
      <c r="G2254" s="234" t="n">
        <v>45873</v>
      </c>
      <c r="H2254" s="234" t="n">
        <v>45879</v>
      </c>
      <c r="I2254" t="inlineStr">
        <is>
          <t>HTL</t>
        </is>
      </c>
      <c r="J2254">
        <f>_xlfn.XLOOKUP(I2254,AS:AS,AU:AU)</f>
        <v/>
      </c>
      <c r="K2254" t="inlineStr">
        <is>
          <t>USD</t>
        </is>
      </c>
      <c r="L2254" s="238" t="n">
        <v>1868.3</v>
      </c>
      <c r="M2254">
        <f>L2254*_xlfn.XLOOKUP(K2254,AM:AM,AN:AN)</f>
        <v/>
      </c>
      <c r="N2254">
        <f>L2254*_xlfn.XLOOKUP(K2254,AM:AM,AO:AO)</f>
        <v/>
      </c>
      <c r="O2254" s="238" t="n">
        <v>186.83</v>
      </c>
      <c r="P2254">
        <f>O2254*_xlfn.XLOOKUP(K2254,AM:AM,AN:AN)</f>
        <v/>
      </c>
      <c r="Q2254">
        <f>O2254*_xlfn.XLOOKUP(K2254,AM:AM,AO:AO)</f>
        <v/>
      </c>
      <c r="R2254">
        <f>_xlfn.XLOOKUP(E2254,AF:AF,AG:AG)</f>
        <v/>
      </c>
      <c r="S2254">
        <f>_xlfn.XLOOKUP(E2254,AF:AF,AI:AI)</f>
        <v/>
      </c>
      <c r="T2254">
        <f>WEEKNUM(G2254)</f>
        <v/>
      </c>
      <c r="U2254">
        <f>YEAR(G2254)</f>
        <v/>
      </c>
      <c r="V2254" s="117">
        <f>IFERROR(Q2254/N2254,"0")</f>
        <v/>
      </c>
    </row>
    <row r="2255">
      <c r="A2255">
        <f>_xlfn.XLOOKUP(D2255,BN:BN,BO:BO)</f>
        <v/>
      </c>
      <c r="B2255" t="inlineStr">
        <is>
          <t>LLC</t>
        </is>
      </c>
      <c r="C2255" t="n">
        <v>340</v>
      </c>
      <c r="D2255">
        <f>_xlfn.XLOOKUP(C2255,BH:BH,BI:BI)</f>
        <v/>
      </c>
      <c r="E2255" t="n">
        <v>27766</v>
      </c>
      <c r="F2255" t="inlineStr">
        <is>
          <t>Hospedaje</t>
        </is>
      </c>
      <c r="G2255" s="234" t="n">
        <v>45873</v>
      </c>
      <c r="H2255" s="234" t="n">
        <v>45879</v>
      </c>
      <c r="I2255" t="inlineStr">
        <is>
          <t>HTL</t>
        </is>
      </c>
      <c r="J2255">
        <f>_xlfn.XLOOKUP(I2255,AS:AS,AU:AU)</f>
        <v/>
      </c>
      <c r="K2255" t="inlineStr">
        <is>
          <t>USD</t>
        </is>
      </c>
      <c r="L2255" s="238" t="n">
        <v>3172.5</v>
      </c>
      <c r="M2255">
        <f>L2255*_xlfn.XLOOKUP(K2255,AM:AM,AN:AN)</f>
        <v/>
      </c>
      <c r="N2255">
        <f>L2255*_xlfn.XLOOKUP(K2255,AM:AM,AO:AO)</f>
        <v/>
      </c>
      <c r="O2255" s="238" t="n">
        <v>317.25</v>
      </c>
      <c r="P2255">
        <f>O2255*_xlfn.XLOOKUP(K2255,AM:AM,AN:AN)</f>
        <v/>
      </c>
      <c r="Q2255">
        <f>O2255*_xlfn.XLOOKUP(K2255,AM:AM,AO:AO)</f>
        <v/>
      </c>
      <c r="R2255">
        <f>_xlfn.XLOOKUP(E2255,AF:AF,AG:AG)</f>
        <v/>
      </c>
      <c r="S2255">
        <f>_xlfn.XLOOKUP(E2255,AF:AF,AI:AI)</f>
        <v/>
      </c>
      <c r="T2255">
        <f>WEEKNUM(G2255)</f>
        <v/>
      </c>
      <c r="U2255">
        <f>YEAR(G2255)</f>
        <v/>
      </c>
      <c r="V2255" s="117">
        <f>IFERROR(Q2255/N2255,"0")</f>
        <v/>
      </c>
    </row>
    <row r="2256">
      <c r="A2256">
        <f>_xlfn.XLOOKUP(D2256,BN:BN,BO:BO)</f>
        <v/>
      </c>
      <c r="B2256" t="inlineStr">
        <is>
          <t>LLC</t>
        </is>
      </c>
      <c r="C2256" t="n">
        <v>340</v>
      </c>
      <c r="D2256">
        <f>_xlfn.XLOOKUP(C2256,BH:BH,BI:BI)</f>
        <v/>
      </c>
      <c r="E2256" t="n">
        <v>27766</v>
      </c>
      <c r="F2256" t="inlineStr">
        <is>
          <t>Hospedaje</t>
        </is>
      </c>
      <c r="G2256" s="234" t="n">
        <v>45873</v>
      </c>
      <c r="H2256" s="234" t="n">
        <v>45879</v>
      </c>
      <c r="I2256" t="inlineStr">
        <is>
          <t>HTL</t>
        </is>
      </c>
      <c r="J2256">
        <f>_xlfn.XLOOKUP(I2256,AS:AS,AU:AU)</f>
        <v/>
      </c>
      <c r="K2256" t="inlineStr">
        <is>
          <t>USD</t>
        </is>
      </c>
      <c r="L2256" s="238" t="n">
        <v>3172.5</v>
      </c>
      <c r="M2256">
        <f>L2256*_xlfn.XLOOKUP(K2256,AM:AM,AN:AN)</f>
        <v/>
      </c>
      <c r="N2256">
        <f>L2256*_xlfn.XLOOKUP(K2256,AM:AM,AO:AO)</f>
        <v/>
      </c>
      <c r="O2256" s="238" t="n">
        <v>317.25</v>
      </c>
      <c r="P2256">
        <f>O2256*_xlfn.XLOOKUP(K2256,AM:AM,AN:AN)</f>
        <v/>
      </c>
      <c r="Q2256">
        <f>O2256*_xlfn.XLOOKUP(K2256,AM:AM,AO:AO)</f>
        <v/>
      </c>
      <c r="R2256">
        <f>_xlfn.XLOOKUP(E2256,AF:AF,AG:AG)</f>
        <v/>
      </c>
      <c r="S2256">
        <f>_xlfn.XLOOKUP(E2256,AF:AF,AI:AI)</f>
        <v/>
      </c>
      <c r="T2256">
        <f>WEEKNUM(G2256)</f>
        <v/>
      </c>
      <c r="U2256">
        <f>YEAR(G2256)</f>
        <v/>
      </c>
      <c r="V2256" s="117">
        <f>IFERROR(Q2256/N2256,"0")</f>
        <v/>
      </c>
    </row>
    <row r="2257">
      <c r="A2257">
        <f>_xlfn.XLOOKUP(D2257,BN:BN,BO:BO)</f>
        <v/>
      </c>
      <c r="B2257" t="inlineStr">
        <is>
          <t>LLC</t>
        </is>
      </c>
      <c r="C2257" t="n">
        <v>340</v>
      </c>
      <c r="D2257">
        <f>_xlfn.XLOOKUP(C2257,BH:BH,BI:BI)</f>
        <v/>
      </c>
      <c r="E2257" t="n">
        <v>28934</v>
      </c>
      <c r="F2257" t="inlineStr">
        <is>
          <t>TE SANCHEZ GONZALEZ MANUELA</t>
        </is>
      </c>
      <c r="G2257" s="234" t="n">
        <v>45873</v>
      </c>
      <c r="H2257" s="63" t="n"/>
      <c r="I2257" t="inlineStr">
        <is>
          <t>VLO</t>
        </is>
      </c>
      <c r="J2257">
        <f>_xlfn.XLOOKUP(I2257,AS:AS,AU:AU)</f>
        <v/>
      </c>
      <c r="K2257" t="inlineStr">
        <is>
          <t>USD</t>
        </is>
      </c>
      <c r="L2257" s="238" t="n">
        <v>1367.5</v>
      </c>
      <c r="M2257">
        <f>L2257*_xlfn.XLOOKUP(K2257,AM:AM,AN:AN)</f>
        <v/>
      </c>
      <c r="N2257">
        <f>L2257*_xlfn.XLOOKUP(K2257,AM:AM,AO:AO)</f>
        <v/>
      </c>
      <c r="O2257" s="238" t="n">
        <v>7.98</v>
      </c>
      <c r="P2257">
        <f>O2257*_xlfn.XLOOKUP(K2257,AM:AM,AN:AN)</f>
        <v/>
      </c>
      <c r="Q2257">
        <f>O2257*_xlfn.XLOOKUP(K2257,AM:AM,AO:AO)</f>
        <v/>
      </c>
      <c r="R2257">
        <f>_xlfn.XLOOKUP(E2257,AF:AF,AG:AG)</f>
        <v/>
      </c>
      <c r="S2257">
        <f>_xlfn.XLOOKUP(E2257,AF:AF,AI:AI)</f>
        <v/>
      </c>
      <c r="T2257">
        <f>WEEKNUM(G2257)</f>
        <v/>
      </c>
      <c r="U2257">
        <f>YEAR(G2257)</f>
        <v/>
      </c>
      <c r="V2257" s="117">
        <f>IFERROR(Q2257/N2257,"0")</f>
        <v/>
      </c>
    </row>
    <row r="2258">
      <c r="A2258">
        <f>_xlfn.XLOOKUP(D2258,BN:BN,BO:BO)</f>
        <v/>
      </c>
      <c r="B2258" t="inlineStr">
        <is>
          <t>LLC</t>
        </is>
      </c>
      <c r="C2258" t="n">
        <v>340</v>
      </c>
      <c r="D2258">
        <f>_xlfn.XLOOKUP(C2258,BH:BH,BI:BI)</f>
        <v/>
      </c>
      <c r="E2258" t="n">
        <v>0</v>
      </c>
      <c r="F2258" t="inlineStr">
        <is>
          <t>Fee de emisión QRLFII</t>
        </is>
      </c>
      <c r="G2258" s="234" t="n">
        <v>45873</v>
      </c>
      <c r="H2258" s="234" t="n">
        <v>45879</v>
      </c>
      <c r="I2258" t="inlineStr">
        <is>
          <t>HPS</t>
        </is>
      </c>
      <c r="J2258">
        <f>_xlfn.XLOOKUP(I2258,AS:AS,AU:AU)</f>
        <v/>
      </c>
      <c r="K2258" t="inlineStr">
        <is>
          <t>USD</t>
        </is>
      </c>
      <c r="L2258" s="238" t="n">
        <v>35</v>
      </c>
      <c r="M2258">
        <f>L2258*_xlfn.XLOOKUP(K2258,AM:AM,AN:AN)</f>
        <v/>
      </c>
      <c r="N2258">
        <f>L2258*_xlfn.XLOOKUP(K2258,AM:AM,AO:AO)</f>
        <v/>
      </c>
      <c r="O2258" s="238" t="n">
        <v>35</v>
      </c>
      <c r="P2258">
        <f>O2258*_xlfn.XLOOKUP(K2258,AM:AM,AN:AN)</f>
        <v/>
      </c>
      <c r="Q2258">
        <f>O2258*_xlfn.XLOOKUP(K2258,AM:AM,AO:AO)</f>
        <v/>
      </c>
      <c r="R2258">
        <f>_xlfn.XLOOKUP(E2258,AF:AF,AG:AG)</f>
        <v/>
      </c>
      <c r="S2258">
        <f>_xlfn.XLOOKUP(E2258,AF:AF,AI:AI)</f>
        <v/>
      </c>
      <c r="T2258">
        <f>WEEKNUM(G2258)</f>
        <v/>
      </c>
      <c r="U2258">
        <f>YEAR(G2258)</f>
        <v/>
      </c>
      <c r="V2258" s="117">
        <f>IFERROR(Q2258/N2258,"0")</f>
        <v/>
      </c>
    </row>
    <row r="2259">
      <c r="A2259">
        <f>_xlfn.XLOOKUP(D2259,BN:BN,BO:BO)</f>
        <v/>
      </c>
      <c r="B2259" t="inlineStr">
        <is>
          <t>LLC</t>
        </is>
      </c>
      <c r="C2259" t="n">
        <v>340</v>
      </c>
      <c r="D2259">
        <f>_xlfn.XLOOKUP(C2259,BH:BH,BI:BI)</f>
        <v/>
      </c>
      <c r="E2259" t="n">
        <v>28934</v>
      </c>
      <c r="F2259" t="inlineStr">
        <is>
          <t>TE SANCHEZ GONZALEZ MANUELA</t>
        </is>
      </c>
      <c r="G2259" s="234" t="n">
        <v>45881</v>
      </c>
      <c r="H2259" s="63" t="n"/>
      <c r="I2259" t="inlineStr">
        <is>
          <t>VLO</t>
        </is>
      </c>
      <c r="J2259">
        <f>_xlfn.XLOOKUP(I2259,AS:AS,AU:AU)</f>
        <v/>
      </c>
      <c r="K2259" t="inlineStr">
        <is>
          <t>USD</t>
        </is>
      </c>
      <c r="L2259" s="238" t="n">
        <v>0</v>
      </c>
      <c r="M2259">
        <f>L2259*_xlfn.XLOOKUP(K2259,AM:AM,AN:AN)</f>
        <v/>
      </c>
      <c r="N2259">
        <f>L2259*_xlfn.XLOOKUP(K2259,AM:AM,AO:AO)</f>
        <v/>
      </c>
      <c r="O2259" s="238" t="n">
        <v>0</v>
      </c>
      <c r="P2259">
        <f>O2259*_xlfn.XLOOKUP(K2259,AM:AM,AN:AN)</f>
        <v/>
      </c>
      <c r="Q2259">
        <f>O2259*_xlfn.XLOOKUP(K2259,AM:AM,AO:AO)</f>
        <v/>
      </c>
      <c r="R2259">
        <f>_xlfn.XLOOKUP(E2259,AF:AF,AG:AG)</f>
        <v/>
      </c>
      <c r="S2259">
        <f>_xlfn.XLOOKUP(E2259,AF:AF,AI:AI)</f>
        <v/>
      </c>
      <c r="T2259">
        <f>WEEKNUM(G2259)</f>
        <v/>
      </c>
      <c r="U2259">
        <f>YEAR(G2259)</f>
        <v/>
      </c>
      <c r="V2259" s="117">
        <f>IFERROR(Q2259/N2259,"0")</f>
        <v/>
      </c>
    </row>
    <row r="2260">
      <c r="A2260">
        <f>_xlfn.XLOOKUP(D2260,BN:BN,BO:BO)</f>
        <v/>
      </c>
      <c r="B2260" t="inlineStr">
        <is>
          <t>LLC</t>
        </is>
      </c>
      <c r="C2260" t="n">
        <v>340</v>
      </c>
      <c r="D2260">
        <f>_xlfn.XLOOKUP(C2260,BH:BH,BI:BI)</f>
        <v/>
      </c>
      <c r="E2260" t="n">
        <v>0</v>
      </c>
      <c r="F2260" t="inlineStr">
        <is>
          <t>Fee de emisión revisado QRLFII</t>
        </is>
      </c>
      <c r="G2260" s="234" t="n">
        <v>45873</v>
      </c>
      <c r="H2260" s="234" t="n">
        <v>45879</v>
      </c>
      <c r="I2260" t="inlineStr">
        <is>
          <t>HPS</t>
        </is>
      </c>
      <c r="J2260">
        <f>_xlfn.XLOOKUP(I2260,AS:AS,AU:AU)</f>
        <v/>
      </c>
      <c r="K2260" t="inlineStr">
        <is>
          <t>USD</t>
        </is>
      </c>
      <c r="L2260" s="238" t="n">
        <v>35</v>
      </c>
      <c r="M2260">
        <f>L2260*_xlfn.XLOOKUP(K2260,AM:AM,AN:AN)</f>
        <v/>
      </c>
      <c r="N2260">
        <f>L2260*_xlfn.XLOOKUP(K2260,AM:AM,AO:AO)</f>
        <v/>
      </c>
      <c r="O2260" s="238" t="n">
        <v>35</v>
      </c>
      <c r="P2260">
        <f>O2260*_xlfn.XLOOKUP(K2260,AM:AM,AN:AN)</f>
        <v/>
      </c>
      <c r="Q2260">
        <f>O2260*_xlfn.XLOOKUP(K2260,AM:AM,AO:AO)</f>
        <v/>
      </c>
      <c r="R2260">
        <f>_xlfn.XLOOKUP(E2260,AF:AF,AG:AG)</f>
        <v/>
      </c>
      <c r="S2260">
        <f>_xlfn.XLOOKUP(E2260,AF:AF,AI:AI)</f>
        <v/>
      </c>
      <c r="T2260">
        <f>WEEKNUM(G2260)</f>
        <v/>
      </c>
      <c r="U2260">
        <f>YEAR(G2260)</f>
        <v/>
      </c>
      <c r="V2260" s="117">
        <f>IFERROR(Q2260/N2260,"0")</f>
        <v/>
      </c>
    </row>
    <row r="2261">
      <c r="A2261">
        <f>_xlfn.XLOOKUP(D2261,BN:BN,BO:BO)</f>
        <v/>
      </c>
      <c r="B2261" t="inlineStr">
        <is>
          <t>LLC</t>
        </is>
      </c>
      <c r="C2261" t="n">
        <v>340</v>
      </c>
      <c r="D2261">
        <f>_xlfn.XLOOKUP(C2261,BH:BH,BI:BI)</f>
        <v/>
      </c>
      <c r="E2261" t="n">
        <v>28934</v>
      </c>
      <c r="F2261" t="inlineStr">
        <is>
          <t>TE SANCHEZ GONZALEZ MANUELA</t>
        </is>
      </c>
      <c r="G2261" s="234" t="n">
        <v>45881</v>
      </c>
      <c r="H2261" s="63" t="n"/>
      <c r="I2261" t="inlineStr">
        <is>
          <t>VLO</t>
        </is>
      </c>
      <c r="J2261">
        <f>_xlfn.XLOOKUP(I2261,AS:AS,AU:AU)</f>
        <v/>
      </c>
      <c r="K2261" t="inlineStr">
        <is>
          <t>USD</t>
        </is>
      </c>
      <c r="L2261" s="238" t="n">
        <v>658.48</v>
      </c>
      <c r="M2261">
        <f>L2261*_xlfn.XLOOKUP(K2261,AM:AM,AN:AN)</f>
        <v/>
      </c>
      <c r="N2261">
        <f>L2261*_xlfn.XLOOKUP(K2261,AM:AM,AO:AO)</f>
        <v/>
      </c>
      <c r="O2261" s="238" t="n">
        <v>11.97</v>
      </c>
      <c r="P2261">
        <f>O2261*_xlfn.XLOOKUP(K2261,AM:AM,AN:AN)</f>
        <v/>
      </c>
      <c r="Q2261">
        <f>O2261*_xlfn.XLOOKUP(K2261,AM:AM,AO:AO)</f>
        <v/>
      </c>
      <c r="R2261">
        <f>_xlfn.XLOOKUP(E2261,AF:AF,AG:AG)</f>
        <v/>
      </c>
      <c r="S2261">
        <f>_xlfn.XLOOKUP(E2261,AF:AF,AI:AI)</f>
        <v/>
      </c>
      <c r="T2261">
        <f>WEEKNUM(G2261)</f>
        <v/>
      </c>
      <c r="U2261">
        <f>YEAR(G2261)</f>
        <v/>
      </c>
      <c r="V2261" s="117">
        <f>IFERROR(Q2261/N2261,"0")</f>
        <v/>
      </c>
    </row>
    <row r="2262">
      <c r="A2262">
        <f>_xlfn.XLOOKUP(D2262,BN:BN,BO:BO)</f>
        <v/>
      </c>
      <c r="B2262" t="inlineStr">
        <is>
          <t>LLC</t>
        </is>
      </c>
      <c r="C2262" t="n">
        <v>340</v>
      </c>
      <c r="D2262">
        <f>_xlfn.XLOOKUP(C2262,BH:BH,BI:BI)</f>
        <v/>
      </c>
      <c r="E2262" t="n">
        <v>0</v>
      </c>
      <c r="F2262" t="inlineStr">
        <is>
          <t>Fee de emisión WVQCBI</t>
        </is>
      </c>
      <c r="G2262" s="234" t="n">
        <v>45873</v>
      </c>
      <c r="H2262" s="234" t="n">
        <v>45879</v>
      </c>
      <c r="I2262" t="inlineStr">
        <is>
          <t>HPS</t>
        </is>
      </c>
      <c r="J2262">
        <f>_xlfn.XLOOKUP(I2262,AS:AS,AU:AU)</f>
        <v/>
      </c>
      <c r="K2262" t="inlineStr">
        <is>
          <t>USD</t>
        </is>
      </c>
      <c r="L2262" s="238" t="n">
        <v>35</v>
      </c>
      <c r="M2262">
        <f>L2262*_xlfn.XLOOKUP(K2262,AM:AM,AN:AN)</f>
        <v/>
      </c>
      <c r="N2262">
        <f>L2262*_xlfn.XLOOKUP(K2262,AM:AM,AO:AO)</f>
        <v/>
      </c>
      <c r="O2262" s="238" t="n">
        <v>35</v>
      </c>
      <c r="P2262">
        <f>O2262*_xlfn.XLOOKUP(K2262,AM:AM,AN:AN)</f>
        <v/>
      </c>
      <c r="Q2262">
        <f>O2262*_xlfn.XLOOKUP(K2262,AM:AM,AO:AO)</f>
        <v/>
      </c>
      <c r="R2262">
        <f>_xlfn.XLOOKUP(E2262,AF:AF,AG:AG)</f>
        <v/>
      </c>
      <c r="S2262">
        <f>_xlfn.XLOOKUP(E2262,AF:AF,AI:AI)</f>
        <v/>
      </c>
      <c r="T2262">
        <f>WEEKNUM(G2262)</f>
        <v/>
      </c>
      <c r="U2262">
        <f>YEAR(G2262)</f>
        <v/>
      </c>
      <c r="V2262" s="117">
        <f>IFERROR(Q2262/N2262,"0")</f>
        <v/>
      </c>
    </row>
    <row r="2263">
      <c r="A2263">
        <f>_xlfn.XLOOKUP(D2263,BN:BN,BO:BO)</f>
        <v/>
      </c>
      <c r="B2263" t="inlineStr">
        <is>
          <t>LLC</t>
        </is>
      </c>
      <c r="C2263" t="n">
        <v>340</v>
      </c>
      <c r="D2263">
        <f>_xlfn.XLOOKUP(C2263,BH:BH,BI:BI)</f>
        <v/>
      </c>
      <c r="E2263" t="n">
        <v>27648</v>
      </c>
      <c r="F2263" t="inlineStr">
        <is>
          <t>Hospedaje</t>
        </is>
      </c>
      <c r="G2263" s="234" t="n">
        <v>45873</v>
      </c>
      <c r="H2263" s="234" t="n">
        <v>45879</v>
      </c>
      <c r="I2263" t="inlineStr">
        <is>
          <t>HTL</t>
        </is>
      </c>
      <c r="J2263">
        <f>_xlfn.XLOOKUP(I2263,AS:AS,AU:AU)</f>
        <v/>
      </c>
      <c r="K2263" t="inlineStr">
        <is>
          <t>USD</t>
        </is>
      </c>
      <c r="L2263" s="238" t="n">
        <v>1899.44</v>
      </c>
      <c r="M2263">
        <f>L2263*_xlfn.XLOOKUP(K2263,AM:AM,AN:AN)</f>
        <v/>
      </c>
      <c r="N2263">
        <f>L2263*_xlfn.XLOOKUP(K2263,AM:AM,AO:AO)</f>
        <v/>
      </c>
      <c r="O2263" s="238" t="n">
        <v>172.67</v>
      </c>
      <c r="P2263">
        <f>O2263*_xlfn.XLOOKUP(K2263,AM:AM,AN:AN)</f>
        <v/>
      </c>
      <c r="Q2263">
        <f>O2263*_xlfn.XLOOKUP(K2263,AM:AM,AO:AO)</f>
        <v/>
      </c>
      <c r="R2263">
        <f>_xlfn.XLOOKUP(E2263,AF:AF,AG:AG)</f>
        <v/>
      </c>
      <c r="S2263">
        <f>_xlfn.XLOOKUP(E2263,AF:AF,AI:AI)</f>
        <v/>
      </c>
      <c r="T2263">
        <f>WEEKNUM(G2263)</f>
        <v/>
      </c>
      <c r="U2263">
        <f>YEAR(G2263)</f>
        <v/>
      </c>
      <c r="V2263" s="117">
        <f>IFERROR(Q2263/N2263,"0")</f>
        <v/>
      </c>
    </row>
    <row r="2264">
      <c r="A2264">
        <f>_xlfn.XLOOKUP(D2264,BN:BN,BO:BO)</f>
        <v/>
      </c>
      <c r="B2264" t="inlineStr">
        <is>
          <t>LLC</t>
        </is>
      </c>
      <c r="C2264" t="n">
        <v>340</v>
      </c>
      <c r="D2264">
        <f>_xlfn.XLOOKUP(C2264,BH:BH,BI:BI)</f>
        <v/>
      </c>
      <c r="E2264" t="n">
        <v>0</v>
      </c>
      <c r="F2264" t="inlineStr">
        <is>
          <t>Sobrecomisión</t>
        </is>
      </c>
      <c r="G2264" s="234" t="n">
        <v>45873</v>
      </c>
      <c r="H2264" s="234" t="n">
        <v>45879</v>
      </c>
      <c r="I2264" t="inlineStr">
        <is>
          <t>HPS</t>
        </is>
      </c>
      <c r="J2264">
        <f>_xlfn.XLOOKUP(I2264,AS:AS,AU:AU)</f>
        <v/>
      </c>
      <c r="K2264" t="inlineStr">
        <is>
          <t>USD</t>
        </is>
      </c>
      <c r="L2264" s="238" t="n">
        <v>14290.56</v>
      </c>
      <c r="M2264">
        <f>L2264*_xlfn.XLOOKUP(K2264,AM:AM,AN:AN)</f>
        <v/>
      </c>
      <c r="N2264">
        <f>L2264*_xlfn.XLOOKUP(K2264,AM:AM,AO:AO)</f>
        <v/>
      </c>
      <c r="O2264" s="238" t="n">
        <v>14290.56</v>
      </c>
      <c r="P2264">
        <f>O2264*_xlfn.XLOOKUP(K2264,AM:AM,AN:AN)</f>
        <v/>
      </c>
      <c r="Q2264">
        <f>O2264*_xlfn.XLOOKUP(K2264,AM:AM,AO:AO)</f>
        <v/>
      </c>
      <c r="R2264">
        <f>_xlfn.XLOOKUP(E2264,AF:AF,AG:AG)</f>
        <v/>
      </c>
      <c r="S2264">
        <f>_xlfn.XLOOKUP(E2264,AF:AF,AI:AI)</f>
        <v/>
      </c>
      <c r="T2264">
        <f>WEEKNUM(G2264)</f>
        <v/>
      </c>
      <c r="U2264">
        <f>YEAR(G2264)</f>
        <v/>
      </c>
      <c r="V2264" s="117">
        <f>IFERROR(Q2264/N2264,"0")</f>
        <v/>
      </c>
    </row>
    <row r="2265">
      <c r="A2265">
        <f>_xlfn.XLOOKUP(D2265,BN:BN,BO:BO)</f>
        <v/>
      </c>
      <c r="B2265" t="inlineStr">
        <is>
          <t>LLC</t>
        </is>
      </c>
      <c r="C2265" t="n">
        <v>341</v>
      </c>
      <c r="D2265">
        <f>_xlfn.XLOOKUP(C2265,BH:BH,BI:BI)</f>
        <v/>
      </c>
      <c r="E2265" t="n">
        <v>27914</v>
      </c>
      <c r="F2265" t="inlineStr">
        <is>
          <t>Vuelo SQ Roma Singapur</t>
        </is>
      </c>
      <c r="G2265" s="234" t="n">
        <v>45874</v>
      </c>
      <c r="H2265" s="234" t="n">
        <v>45875</v>
      </c>
      <c r="I2265" t="inlineStr">
        <is>
          <t>ABC</t>
        </is>
      </c>
      <c r="J2265">
        <f>_xlfn.XLOOKUP(I2265,AS:AS,AU:AU)</f>
        <v/>
      </c>
      <c r="K2265" t="inlineStr">
        <is>
          <t>USD</t>
        </is>
      </c>
      <c r="L2265" s="238" t="n">
        <v>6069</v>
      </c>
      <c r="M2265">
        <f>L2265*_xlfn.XLOOKUP(K2265,AM:AM,AN:AN)</f>
        <v/>
      </c>
      <c r="N2265">
        <f>L2265*_xlfn.XLOOKUP(K2265,AM:AM,AO:AO)</f>
        <v/>
      </c>
      <c r="O2265" s="238" t="n">
        <v>483.92</v>
      </c>
      <c r="P2265">
        <f>O2265*_xlfn.XLOOKUP(K2265,AM:AM,AN:AN)</f>
        <v/>
      </c>
      <c r="Q2265">
        <f>O2265*_xlfn.XLOOKUP(K2265,AM:AM,AO:AO)</f>
        <v/>
      </c>
      <c r="R2265">
        <f>_xlfn.XLOOKUP(E2265,AF:AF,AG:AG)</f>
        <v/>
      </c>
      <c r="S2265">
        <f>_xlfn.XLOOKUP(E2265,AF:AF,AI:AI)</f>
        <v/>
      </c>
      <c r="T2265">
        <f>WEEKNUM(G2265)</f>
        <v/>
      </c>
      <c r="U2265">
        <f>YEAR(G2265)</f>
        <v/>
      </c>
      <c r="V2265" s="117">
        <f>IFERROR(Q2265/N2265,"0")</f>
        <v/>
      </c>
    </row>
    <row r="2266">
      <c r="A2266">
        <f>_xlfn.XLOOKUP(D2266,BN:BN,BO:BO)</f>
        <v/>
      </c>
      <c r="B2266" t="inlineStr">
        <is>
          <t>LLC</t>
        </is>
      </c>
      <c r="C2266" t="n">
        <v>341</v>
      </c>
      <c r="D2266">
        <f>_xlfn.XLOOKUP(C2266,BH:BH,BI:BI)</f>
        <v/>
      </c>
      <c r="E2266" t="n">
        <v>27858</v>
      </c>
      <c r="F2266" t="inlineStr">
        <is>
          <t xml:space="preserve">Hotel 01-04 AUG Villa Feltrinelli </t>
        </is>
      </c>
      <c r="G2266" s="234" t="n">
        <v>45870</v>
      </c>
      <c r="H2266" s="234" t="n">
        <v>45873</v>
      </c>
      <c r="I2266" t="inlineStr">
        <is>
          <t>HTL</t>
        </is>
      </c>
      <c r="J2266">
        <f>_xlfn.XLOOKUP(I2266,AS:AS,AU:AU)</f>
        <v/>
      </c>
      <c r="K2266" t="inlineStr">
        <is>
          <t>USD</t>
        </is>
      </c>
      <c r="L2266" s="238" t="n">
        <v>9322.5</v>
      </c>
      <c r="M2266">
        <f>L2266*_xlfn.XLOOKUP(K2266,AM:AM,AN:AN)</f>
        <v/>
      </c>
      <c r="N2266">
        <f>L2266*_xlfn.XLOOKUP(K2266,AM:AM,AO:AO)</f>
        <v/>
      </c>
      <c r="O2266" s="238" t="n">
        <v>672.1799999999999</v>
      </c>
      <c r="P2266">
        <f>O2266*_xlfn.XLOOKUP(K2266,AM:AM,AN:AN)</f>
        <v/>
      </c>
      <c r="Q2266">
        <f>O2266*_xlfn.XLOOKUP(K2266,AM:AM,AO:AO)</f>
        <v/>
      </c>
      <c r="R2266">
        <f>_xlfn.XLOOKUP(E2266,AF:AF,AG:AG)</f>
        <v/>
      </c>
      <c r="S2266">
        <f>_xlfn.XLOOKUP(E2266,AF:AF,AI:AI)</f>
        <v/>
      </c>
      <c r="T2266">
        <f>WEEKNUM(G2266)</f>
        <v/>
      </c>
      <c r="U2266">
        <f>YEAR(G2266)</f>
        <v/>
      </c>
      <c r="V2266" s="117">
        <f>IFERROR(Q2266/N2266,"0")</f>
        <v/>
      </c>
    </row>
    <row r="2267">
      <c r="A2267">
        <f>_xlfn.XLOOKUP(D2267,BN:BN,BO:BO)</f>
        <v/>
      </c>
      <c r="B2267" t="inlineStr">
        <is>
          <t>LLC</t>
        </is>
      </c>
      <c r="C2267" t="n">
        <v>341</v>
      </c>
      <c r="D2267">
        <f>_xlfn.XLOOKUP(C2267,BH:BH,BI:BI)</f>
        <v/>
      </c>
      <c r="E2267" t="n">
        <v>27937</v>
      </c>
      <c r="F2267" t="inlineStr">
        <is>
          <t>Hotel 04 - 05 AUG Roma</t>
        </is>
      </c>
      <c r="G2267" s="234" t="n">
        <v>45873</v>
      </c>
      <c r="H2267" s="234" t="n">
        <v>45874</v>
      </c>
      <c r="I2267" t="inlineStr">
        <is>
          <t>HTL</t>
        </is>
      </c>
      <c r="J2267">
        <f>_xlfn.XLOOKUP(I2267,AS:AS,AU:AU)</f>
        <v/>
      </c>
      <c r="K2267" t="inlineStr">
        <is>
          <t>USD</t>
        </is>
      </c>
      <c r="L2267" s="238" t="n">
        <v>1130</v>
      </c>
      <c r="M2267">
        <f>L2267*_xlfn.XLOOKUP(K2267,AM:AM,AN:AN)</f>
        <v/>
      </c>
      <c r="N2267">
        <f>L2267*_xlfn.XLOOKUP(K2267,AM:AM,AO:AO)</f>
        <v/>
      </c>
      <c r="O2267" s="238" t="n">
        <v>108.65</v>
      </c>
      <c r="P2267">
        <f>O2267*_xlfn.XLOOKUP(K2267,AM:AM,AN:AN)</f>
        <v/>
      </c>
      <c r="Q2267">
        <f>O2267*_xlfn.XLOOKUP(K2267,AM:AM,AO:AO)</f>
        <v/>
      </c>
      <c r="R2267">
        <f>_xlfn.XLOOKUP(E2267,AF:AF,AG:AG)</f>
        <v/>
      </c>
      <c r="S2267">
        <f>_xlfn.XLOOKUP(E2267,AF:AF,AI:AI)</f>
        <v/>
      </c>
      <c r="T2267">
        <f>WEEKNUM(G2267)</f>
        <v/>
      </c>
      <c r="U2267">
        <f>YEAR(G2267)</f>
        <v/>
      </c>
      <c r="V2267" s="117">
        <f>IFERROR(Q2267/N2267,"0")</f>
        <v/>
      </c>
    </row>
    <row r="2268">
      <c r="A2268">
        <f>_xlfn.XLOOKUP(D2268,BN:BN,BO:BO)</f>
        <v/>
      </c>
      <c r="B2268" t="inlineStr">
        <is>
          <t>LLC</t>
        </is>
      </c>
      <c r="C2268" t="n">
        <v>341</v>
      </c>
      <c r="D2268">
        <f>_xlfn.XLOOKUP(C2268,BH:BH,BI:BI)</f>
        <v/>
      </c>
      <c r="E2268" t="n">
        <v>28934</v>
      </c>
      <c r="F2268" t="inlineStr">
        <is>
          <t>Vuelos business Denpasar - Madrid</t>
        </is>
      </c>
      <c r="G2268" s="234" t="n">
        <v>45870</v>
      </c>
      <c r="H2268" s="234" t="n">
        <v>45875</v>
      </c>
      <c r="I2268" t="inlineStr">
        <is>
          <t>VLO</t>
        </is>
      </c>
      <c r="J2268">
        <f>_xlfn.XLOOKUP(I2268,AS:AS,AU:AU)</f>
        <v/>
      </c>
      <c r="K2268" t="inlineStr">
        <is>
          <t>USD</t>
        </is>
      </c>
      <c r="L2268" s="238" t="n">
        <v>7236.2</v>
      </c>
      <c r="M2268">
        <f>L2268*_xlfn.XLOOKUP(K2268,AM:AM,AN:AN)</f>
        <v/>
      </c>
      <c r="N2268">
        <f>L2268*_xlfn.XLOOKUP(K2268,AM:AM,AO:AO)</f>
        <v/>
      </c>
      <c r="O2268" s="238" t="n">
        <v>250.4</v>
      </c>
      <c r="P2268">
        <f>O2268*_xlfn.XLOOKUP(K2268,AM:AM,AN:AN)</f>
        <v/>
      </c>
      <c r="Q2268">
        <f>O2268*_xlfn.XLOOKUP(K2268,AM:AM,AO:AO)</f>
        <v/>
      </c>
      <c r="R2268">
        <f>_xlfn.XLOOKUP(E2268,AF:AF,AG:AG)</f>
        <v/>
      </c>
      <c r="S2268">
        <f>_xlfn.XLOOKUP(E2268,AF:AF,AI:AI)</f>
        <v/>
      </c>
      <c r="T2268">
        <f>WEEKNUM(G2268)</f>
        <v/>
      </c>
      <c r="U2268">
        <f>YEAR(G2268)</f>
        <v/>
      </c>
      <c r="V2268" s="117">
        <f>IFERROR(Q2268/N2268,"0")</f>
        <v/>
      </c>
    </row>
    <row r="2269">
      <c r="A2269">
        <f>_xlfn.XLOOKUP(D2269,BN:BN,BO:BO)</f>
        <v/>
      </c>
      <c r="B2269" t="inlineStr">
        <is>
          <t>LLC</t>
        </is>
      </c>
      <c r="C2269" t="n">
        <v>341</v>
      </c>
      <c r="D2269">
        <f>_xlfn.XLOOKUP(C2269,BH:BH,BI:BI)</f>
        <v/>
      </c>
      <c r="E2269" t="n">
        <v>0</v>
      </c>
      <c r="F2269" t="inlineStr">
        <is>
          <t>Fee Emision Vuelos EY</t>
        </is>
      </c>
      <c r="G2269" s="234" t="n">
        <v>45870</v>
      </c>
      <c r="H2269" s="234" t="n">
        <v>45875</v>
      </c>
      <c r="I2269" t="inlineStr">
        <is>
          <t>HPS</t>
        </is>
      </c>
      <c r="J2269">
        <f>_xlfn.XLOOKUP(I2269,AS:AS,AU:AU)</f>
        <v/>
      </c>
      <c r="K2269" t="inlineStr">
        <is>
          <t>USD</t>
        </is>
      </c>
      <c r="L2269" s="238" t="n">
        <v>132.13</v>
      </c>
      <c r="M2269">
        <f>L2269*_xlfn.XLOOKUP(K2269,AM:AM,AN:AN)</f>
        <v/>
      </c>
      <c r="N2269">
        <f>L2269*_xlfn.XLOOKUP(K2269,AM:AM,AO:AO)</f>
        <v/>
      </c>
      <c r="O2269" s="238" t="n">
        <v>132.13</v>
      </c>
      <c r="P2269">
        <f>O2269*_xlfn.XLOOKUP(K2269,AM:AM,AN:AN)</f>
        <v/>
      </c>
      <c r="Q2269">
        <f>O2269*_xlfn.XLOOKUP(K2269,AM:AM,AO:AO)</f>
        <v/>
      </c>
      <c r="R2269">
        <f>_xlfn.XLOOKUP(E2269,AF:AF,AG:AG)</f>
        <v/>
      </c>
      <c r="S2269">
        <f>_xlfn.XLOOKUP(E2269,AF:AF,AI:AI)</f>
        <v/>
      </c>
      <c r="T2269">
        <f>WEEKNUM(G2269)</f>
        <v/>
      </c>
      <c r="U2269">
        <f>YEAR(G2269)</f>
        <v/>
      </c>
      <c r="V2269" s="117">
        <f>IFERROR(Q2269/N2269,"0")</f>
        <v/>
      </c>
    </row>
    <row r="2270">
      <c r="A2270">
        <f>_xlfn.XLOOKUP(D2270,BN:BN,BO:BO)</f>
        <v/>
      </c>
      <c r="B2270" t="inlineStr">
        <is>
          <t>LLC</t>
        </is>
      </c>
      <c r="C2270" t="n">
        <v>341</v>
      </c>
      <c r="D2270">
        <f>_xlfn.XLOOKUP(C2270,BH:BH,BI:BI)</f>
        <v/>
      </c>
      <c r="E2270" t="n">
        <v>0</v>
      </c>
      <c r="F2270" t="inlineStr">
        <is>
          <t>FEE  Gannet</t>
        </is>
      </c>
      <c r="G2270" s="234" t="n">
        <v>45870</v>
      </c>
      <c r="H2270" s="234" t="n">
        <v>45875</v>
      </c>
      <c r="I2270" t="inlineStr">
        <is>
          <t>HPS</t>
        </is>
      </c>
      <c r="J2270">
        <f>_xlfn.XLOOKUP(I2270,AS:AS,AU:AU)</f>
        <v/>
      </c>
      <c r="K2270" t="inlineStr">
        <is>
          <t>USD</t>
        </is>
      </c>
      <c r="L2270" s="238" t="n">
        <v>2001</v>
      </c>
      <c r="M2270">
        <f>L2270*_xlfn.XLOOKUP(K2270,AM:AM,AN:AN)</f>
        <v/>
      </c>
      <c r="N2270">
        <f>L2270*_xlfn.XLOOKUP(K2270,AM:AM,AO:AO)</f>
        <v/>
      </c>
      <c r="O2270" s="238" t="n">
        <v>2001</v>
      </c>
      <c r="P2270">
        <f>O2270*_xlfn.XLOOKUP(K2270,AM:AM,AN:AN)</f>
        <v/>
      </c>
      <c r="Q2270">
        <f>O2270*_xlfn.XLOOKUP(K2270,AM:AM,AO:AO)</f>
        <v/>
      </c>
      <c r="R2270">
        <f>_xlfn.XLOOKUP(E2270,AF:AF,AG:AG)</f>
        <v/>
      </c>
      <c r="S2270">
        <f>_xlfn.XLOOKUP(E2270,AF:AF,AI:AI)</f>
        <v/>
      </c>
      <c r="T2270">
        <f>WEEKNUM(G2270)</f>
        <v/>
      </c>
      <c r="U2270">
        <f>YEAR(G2270)</f>
        <v/>
      </c>
      <c r="V2270" s="117">
        <f>IFERROR(Q2270/N2270,"0")</f>
        <v/>
      </c>
    </row>
    <row r="2271">
      <c r="A2271">
        <f>_xlfn.XLOOKUP(D2271,BN:BN,BO:BO)</f>
        <v/>
      </c>
      <c r="B2271" t="inlineStr">
        <is>
          <t>LLC</t>
        </is>
      </c>
      <c r="C2271" t="n">
        <v>341</v>
      </c>
      <c r="D2271">
        <f>_xlfn.XLOOKUP(C2271,BH:BH,BI:BI)</f>
        <v/>
      </c>
      <c r="E2271" t="n">
        <v>25412</v>
      </c>
      <c r="F2271" t="inlineStr">
        <is>
          <t>Hotel 06 -09 AUG  Bawah Reserve</t>
        </is>
      </c>
      <c r="G2271" s="234" t="n">
        <v>45875</v>
      </c>
      <c r="H2271" s="234" t="n">
        <v>45878</v>
      </c>
      <c r="I2271" t="inlineStr">
        <is>
          <t>HTL</t>
        </is>
      </c>
      <c r="J2271">
        <f>_xlfn.XLOOKUP(I2271,AS:AS,AU:AU)</f>
        <v/>
      </c>
      <c r="K2271" t="inlineStr">
        <is>
          <t>USD</t>
        </is>
      </c>
      <c r="L2271" s="238" t="n">
        <v>11570.77</v>
      </c>
      <c r="M2271">
        <f>L2271*_xlfn.XLOOKUP(K2271,AM:AM,AN:AN)</f>
        <v/>
      </c>
      <c r="N2271">
        <f>L2271*_xlfn.XLOOKUP(K2271,AM:AM,AO:AO)</f>
        <v/>
      </c>
      <c r="O2271" s="238" t="n">
        <v>1560.07</v>
      </c>
      <c r="P2271">
        <f>O2271*_xlfn.XLOOKUP(K2271,AM:AM,AN:AN)</f>
        <v/>
      </c>
      <c r="Q2271">
        <f>O2271*_xlfn.XLOOKUP(K2271,AM:AM,AO:AO)</f>
        <v/>
      </c>
      <c r="R2271">
        <f>_xlfn.XLOOKUP(E2271,AF:AF,AG:AG)</f>
        <v/>
      </c>
      <c r="S2271">
        <f>_xlfn.XLOOKUP(E2271,AF:AF,AI:AI)</f>
        <v/>
      </c>
      <c r="T2271">
        <f>WEEKNUM(G2271)</f>
        <v/>
      </c>
      <c r="U2271">
        <f>YEAR(G2271)</f>
        <v/>
      </c>
      <c r="V2271" s="117">
        <f>IFERROR(Q2271/N2271,"0")</f>
        <v/>
      </c>
    </row>
    <row r="2272">
      <c r="A2272">
        <f>_xlfn.XLOOKUP(D2272,BN:BN,BO:BO)</f>
        <v/>
      </c>
      <c r="B2272" t="inlineStr">
        <is>
          <t>LLC</t>
        </is>
      </c>
      <c r="C2272" t="n">
        <v>341</v>
      </c>
      <c r="D2272">
        <f>_xlfn.XLOOKUP(C2272,BH:BH,BI:BI)</f>
        <v/>
      </c>
      <c r="E2272" t="n">
        <v>25911</v>
      </c>
      <c r="F2272" t="inlineStr">
        <is>
          <t xml:space="preserve">Hotel 09 - 11 AUG  Amanjiwo </t>
        </is>
      </c>
      <c r="G2272" s="234" t="n">
        <v>45878</v>
      </c>
      <c r="H2272" s="234" t="n">
        <v>45880</v>
      </c>
      <c r="I2272" t="inlineStr">
        <is>
          <t>HTL</t>
        </is>
      </c>
      <c r="J2272">
        <f>_xlfn.XLOOKUP(I2272,AS:AS,AU:AU)</f>
        <v/>
      </c>
      <c r="K2272" t="inlineStr">
        <is>
          <t>USD</t>
        </is>
      </c>
      <c r="L2272" s="238" t="n">
        <v>5324</v>
      </c>
      <c r="M2272">
        <f>L2272*_xlfn.XLOOKUP(K2272,AM:AM,AN:AN)</f>
        <v/>
      </c>
      <c r="N2272">
        <f>L2272*_xlfn.XLOOKUP(K2272,AM:AM,AO:AO)</f>
        <v/>
      </c>
      <c r="O2272" s="238" t="n">
        <v>660</v>
      </c>
      <c r="P2272">
        <f>O2272*_xlfn.XLOOKUP(K2272,AM:AM,AN:AN)</f>
        <v/>
      </c>
      <c r="Q2272">
        <f>O2272*_xlfn.XLOOKUP(K2272,AM:AM,AO:AO)</f>
        <v/>
      </c>
      <c r="R2272">
        <f>_xlfn.XLOOKUP(E2272,AF:AF,AG:AG)</f>
        <v/>
      </c>
      <c r="S2272">
        <f>_xlfn.XLOOKUP(E2272,AF:AF,AI:AI)</f>
        <v/>
      </c>
      <c r="T2272">
        <f>WEEKNUM(G2272)</f>
        <v/>
      </c>
      <c r="U2272">
        <f>YEAR(G2272)</f>
        <v/>
      </c>
      <c r="V2272" s="117">
        <f>IFERROR(Q2272/N2272,"0")</f>
        <v/>
      </c>
    </row>
    <row r="2273">
      <c r="A2273">
        <f>_xlfn.XLOOKUP(D2273,BN:BN,BO:BO)</f>
        <v/>
      </c>
      <c r="B2273" t="inlineStr">
        <is>
          <t>LLC</t>
        </is>
      </c>
      <c r="C2273" t="n">
        <v>341</v>
      </c>
      <c r="D2273">
        <f>_xlfn.XLOOKUP(C2273,BH:BH,BI:BI)</f>
        <v/>
      </c>
      <c r="E2273" t="n">
        <v>25908</v>
      </c>
      <c r="F2273" t="inlineStr">
        <is>
          <t>Hotel  11 - 14  AUG  Mandapa</t>
        </is>
      </c>
      <c r="G2273" s="234" t="n">
        <v>45880</v>
      </c>
      <c r="H2273" s="234" t="n">
        <v>45883</v>
      </c>
      <c r="I2273" t="inlineStr">
        <is>
          <t>HTL</t>
        </is>
      </c>
      <c r="J2273">
        <f>_xlfn.XLOOKUP(I2273,AS:AS,AU:AU)</f>
        <v/>
      </c>
      <c r="K2273" t="inlineStr">
        <is>
          <t>USD</t>
        </is>
      </c>
      <c r="L2273" s="238" t="n">
        <v>5881</v>
      </c>
      <c r="M2273">
        <f>L2273*_xlfn.XLOOKUP(K2273,AM:AM,AN:AN)</f>
        <v/>
      </c>
      <c r="N2273">
        <f>L2273*_xlfn.XLOOKUP(K2273,AM:AM,AO:AO)</f>
        <v/>
      </c>
      <c r="O2273" s="238" t="n">
        <v>356.23</v>
      </c>
      <c r="P2273">
        <f>O2273*_xlfn.XLOOKUP(K2273,AM:AM,AN:AN)</f>
        <v/>
      </c>
      <c r="Q2273">
        <f>O2273*_xlfn.XLOOKUP(K2273,AM:AM,AO:AO)</f>
        <v/>
      </c>
      <c r="R2273">
        <f>_xlfn.XLOOKUP(E2273,AF:AF,AG:AG)</f>
        <v/>
      </c>
      <c r="S2273">
        <f>_xlfn.XLOOKUP(E2273,AF:AF,AI:AI)</f>
        <v/>
      </c>
      <c r="T2273">
        <f>WEEKNUM(G2273)</f>
        <v/>
      </c>
      <c r="U2273">
        <f>YEAR(G2273)</f>
        <v/>
      </c>
      <c r="V2273" s="117">
        <f>IFERROR(Q2273/N2273,"0")</f>
        <v/>
      </c>
    </row>
    <row r="2274">
      <c r="A2274">
        <f>_xlfn.XLOOKUP(D2274,BN:BN,BO:BO)</f>
        <v/>
      </c>
      <c r="B2274" t="inlineStr">
        <is>
          <t>LLC</t>
        </is>
      </c>
      <c r="C2274" t="n">
        <v>341</v>
      </c>
      <c r="D2274">
        <f>_xlfn.XLOOKUP(C2274,BH:BH,BI:BI)</f>
        <v/>
      </c>
      <c r="E2274" t="n">
        <v>28167</v>
      </c>
      <c r="F2274" t="inlineStr">
        <is>
          <t xml:space="preserve">Vuelo domestico Super Air Jet comprado por Web </t>
        </is>
      </c>
      <c r="G2274" s="234" t="n">
        <v>45878</v>
      </c>
      <c r="H2274" s="234" t="n">
        <v>45878</v>
      </c>
      <c r="I2274" t="inlineStr">
        <is>
          <t>ABC</t>
        </is>
      </c>
      <c r="J2274">
        <f>_xlfn.XLOOKUP(I2274,AS:AS,AU:AU)</f>
        <v/>
      </c>
      <c r="K2274" t="inlineStr">
        <is>
          <t>USD</t>
        </is>
      </c>
      <c r="L2274" s="238" t="n">
        <v>189</v>
      </c>
      <c r="M2274">
        <f>L2274*_xlfn.XLOOKUP(K2274,AM:AM,AN:AN)</f>
        <v/>
      </c>
      <c r="N2274">
        <f>L2274*_xlfn.XLOOKUP(K2274,AM:AM,AO:AO)</f>
        <v/>
      </c>
      <c r="O2274" s="238" t="n">
        <v>0</v>
      </c>
      <c r="P2274">
        <f>O2274*_xlfn.XLOOKUP(K2274,AM:AM,AN:AN)</f>
        <v/>
      </c>
      <c r="Q2274">
        <f>O2274*_xlfn.XLOOKUP(K2274,AM:AM,AO:AO)</f>
        <v/>
      </c>
      <c r="R2274">
        <f>_xlfn.XLOOKUP(E2274,AF:AF,AG:AG)</f>
        <v/>
      </c>
      <c r="S2274">
        <f>_xlfn.XLOOKUP(E2274,AF:AF,AI:AI)</f>
        <v/>
      </c>
      <c r="T2274">
        <f>WEEKNUM(G2274)</f>
        <v/>
      </c>
      <c r="U2274">
        <f>YEAR(G2274)</f>
        <v/>
      </c>
      <c r="V2274" s="117">
        <f>IFERROR(Q2274/N2274,"0")</f>
        <v/>
      </c>
    </row>
    <row r="2275">
      <c r="A2275">
        <f>_xlfn.XLOOKUP(D2275,BN:BN,BO:BO)</f>
        <v/>
      </c>
      <c r="B2275" t="inlineStr">
        <is>
          <t>LLC</t>
        </is>
      </c>
      <c r="C2275" t="n">
        <v>341</v>
      </c>
      <c r="D2275">
        <f>_xlfn.XLOOKUP(C2275,BH:BH,BI:BI)</f>
        <v/>
      </c>
      <c r="E2275" t="n">
        <v>28167</v>
      </c>
      <c r="F2275" t="inlineStr">
        <is>
          <t>Vuelo domestico Lion Air comprado por Web</t>
        </is>
      </c>
      <c r="G2275" s="234" t="n">
        <v>45880</v>
      </c>
      <c r="H2275" s="234" t="n">
        <v>45880</v>
      </c>
      <c r="I2275" t="inlineStr">
        <is>
          <t>ABC</t>
        </is>
      </c>
      <c r="J2275">
        <f>_xlfn.XLOOKUP(I2275,AS:AS,AU:AU)</f>
        <v/>
      </c>
      <c r="K2275" t="inlineStr">
        <is>
          <t>USD</t>
        </is>
      </c>
      <c r="L2275" s="238" t="n">
        <v>159.5</v>
      </c>
      <c r="M2275">
        <f>L2275*_xlfn.XLOOKUP(K2275,AM:AM,AN:AN)</f>
        <v/>
      </c>
      <c r="N2275">
        <f>L2275*_xlfn.XLOOKUP(K2275,AM:AM,AO:AO)</f>
        <v/>
      </c>
      <c r="O2275" s="238" t="n">
        <v>0</v>
      </c>
      <c r="P2275">
        <f>O2275*_xlfn.XLOOKUP(K2275,AM:AM,AN:AN)</f>
        <v/>
      </c>
      <c r="Q2275">
        <f>O2275*_xlfn.XLOOKUP(K2275,AM:AM,AO:AO)</f>
        <v/>
      </c>
      <c r="R2275">
        <f>_xlfn.XLOOKUP(E2275,AF:AF,AG:AG)</f>
        <v/>
      </c>
      <c r="S2275">
        <f>_xlfn.XLOOKUP(E2275,AF:AF,AI:AI)</f>
        <v/>
      </c>
      <c r="T2275">
        <f>WEEKNUM(G2275)</f>
        <v/>
      </c>
      <c r="U2275">
        <f>YEAR(G2275)</f>
        <v/>
      </c>
      <c r="V2275" s="117">
        <f>IFERROR(Q2275/N2275,"0")</f>
        <v/>
      </c>
    </row>
    <row r="2276">
      <c r="A2276">
        <f>_xlfn.XLOOKUP(D2276,BN:BN,BO:BO)</f>
        <v/>
      </c>
      <c r="B2276" t="inlineStr">
        <is>
          <t>LLC</t>
        </is>
      </c>
      <c r="C2276" t="n">
        <v>341</v>
      </c>
      <c r="D2276">
        <f>_xlfn.XLOOKUP(C2276,BH:BH,BI:BI)</f>
        <v/>
      </c>
      <c r="E2276" t="n">
        <v>0</v>
      </c>
      <c r="F2276" t="inlineStr">
        <is>
          <t xml:space="preserve">Hotel Amanjiwo </t>
        </is>
      </c>
      <c r="G2276" s="234" t="n">
        <v>45880</v>
      </c>
      <c r="H2276" s="234" t="n">
        <v>45883</v>
      </c>
      <c r="I2276" t="inlineStr">
        <is>
          <t>HPS</t>
        </is>
      </c>
      <c r="J2276">
        <f>_xlfn.XLOOKUP(I2276,AS:AS,AU:AU)</f>
        <v/>
      </c>
      <c r="K2276" t="inlineStr">
        <is>
          <t>USD</t>
        </is>
      </c>
      <c r="L2276" s="238" t="n">
        <v>157</v>
      </c>
      <c r="M2276">
        <f>L2276*_xlfn.XLOOKUP(K2276,AM:AM,AN:AN)</f>
        <v/>
      </c>
      <c r="N2276">
        <f>L2276*_xlfn.XLOOKUP(K2276,AM:AM,AO:AO)</f>
        <v/>
      </c>
      <c r="O2276" s="238" t="n">
        <v>157</v>
      </c>
      <c r="P2276">
        <f>O2276*_xlfn.XLOOKUP(K2276,AM:AM,AN:AN)</f>
        <v/>
      </c>
      <c r="Q2276">
        <f>O2276*_xlfn.XLOOKUP(K2276,AM:AM,AO:AO)</f>
        <v/>
      </c>
      <c r="R2276">
        <f>_xlfn.XLOOKUP(E2276,AF:AF,AG:AG)</f>
        <v/>
      </c>
      <c r="S2276">
        <f>_xlfn.XLOOKUP(E2276,AF:AF,AI:AI)</f>
        <v/>
      </c>
      <c r="T2276">
        <f>WEEKNUM(G2276)</f>
        <v/>
      </c>
      <c r="U2276">
        <f>YEAR(G2276)</f>
        <v/>
      </c>
      <c r="V2276" s="117">
        <f>IFERROR(Q2276/N2276,"0")</f>
        <v/>
      </c>
    </row>
    <row r="2277">
      <c r="A2277">
        <f>_xlfn.XLOOKUP(D2277,BN:BN,BO:BO)</f>
        <v/>
      </c>
      <c r="B2277" t="inlineStr">
        <is>
          <t>LLC</t>
        </is>
      </c>
      <c r="C2277" t="n">
        <v>341</v>
      </c>
      <c r="D2277">
        <f>_xlfn.XLOOKUP(C2277,BH:BH,BI:BI)</f>
        <v/>
      </c>
      <c r="E2277" t="n">
        <v>0</v>
      </c>
      <c r="F2277" t="inlineStr">
        <is>
          <t>Hotel Mandapa</t>
        </is>
      </c>
      <c r="G2277" s="234" t="n">
        <v>45880</v>
      </c>
      <c r="H2277" s="234" t="n">
        <v>45883</v>
      </c>
      <c r="I2277" t="inlineStr">
        <is>
          <t>HPS</t>
        </is>
      </c>
      <c r="J2277">
        <f>_xlfn.XLOOKUP(I2277,AS:AS,AU:AU)</f>
        <v/>
      </c>
      <c r="K2277" t="inlineStr">
        <is>
          <t>USD</t>
        </is>
      </c>
      <c r="L2277" s="238" t="n">
        <v>2878</v>
      </c>
      <c r="M2277">
        <f>L2277*_xlfn.XLOOKUP(K2277,AM:AM,AN:AN)</f>
        <v/>
      </c>
      <c r="N2277">
        <f>L2277*_xlfn.XLOOKUP(K2277,AM:AM,AO:AO)</f>
        <v/>
      </c>
      <c r="O2277" s="238" t="n">
        <v>2878</v>
      </c>
      <c r="P2277">
        <f>O2277*_xlfn.XLOOKUP(K2277,AM:AM,AN:AN)</f>
        <v/>
      </c>
      <c r="Q2277">
        <f>O2277*_xlfn.XLOOKUP(K2277,AM:AM,AO:AO)</f>
        <v/>
      </c>
      <c r="R2277">
        <f>_xlfn.XLOOKUP(E2277,AF:AF,AG:AG)</f>
        <v/>
      </c>
      <c r="S2277">
        <f>_xlfn.XLOOKUP(E2277,AF:AF,AI:AI)</f>
        <v/>
      </c>
      <c r="T2277">
        <f>WEEKNUM(G2277)</f>
        <v/>
      </c>
      <c r="U2277">
        <f>YEAR(G2277)</f>
        <v/>
      </c>
      <c r="V2277" s="117">
        <f>IFERROR(Q2277/N2277,"0")</f>
        <v/>
      </c>
    </row>
    <row r="2278">
      <c r="A2278">
        <f>_xlfn.XLOOKUP(D2278,BN:BN,BO:BO)</f>
        <v/>
      </c>
      <c r="B2278" t="inlineStr">
        <is>
          <t>LLC</t>
        </is>
      </c>
      <c r="C2278" t="n">
        <v>341</v>
      </c>
      <c r="D2278">
        <f>_xlfn.XLOOKUP(C2278,BH:BH,BI:BI)</f>
        <v/>
      </c>
      <c r="E2278" t="n">
        <v>25412</v>
      </c>
      <c r="F2278" t="inlineStr">
        <is>
          <t>visas</t>
        </is>
      </c>
      <c r="G2278" s="234" t="n">
        <v>45870</v>
      </c>
      <c r="H2278" s="234" t="n">
        <v>45883</v>
      </c>
      <c r="I2278" t="inlineStr">
        <is>
          <t>HTL</t>
        </is>
      </c>
      <c r="J2278">
        <f>_xlfn.XLOOKUP(I2278,AS:AS,AU:AU)</f>
        <v/>
      </c>
      <c r="K2278" t="inlineStr">
        <is>
          <t>USD</t>
        </is>
      </c>
      <c r="L2278" s="238" t="n">
        <v>80</v>
      </c>
      <c r="M2278">
        <f>L2278*_xlfn.XLOOKUP(K2278,AM:AM,AN:AN)</f>
        <v/>
      </c>
      <c r="N2278">
        <f>L2278*_xlfn.XLOOKUP(K2278,AM:AM,AO:AO)</f>
        <v/>
      </c>
      <c r="O2278" s="238" t="n">
        <v>0</v>
      </c>
      <c r="P2278">
        <f>O2278*_xlfn.XLOOKUP(K2278,AM:AM,AN:AN)</f>
        <v/>
      </c>
      <c r="Q2278">
        <f>O2278*_xlfn.XLOOKUP(K2278,AM:AM,AO:AO)</f>
        <v/>
      </c>
      <c r="R2278">
        <f>_xlfn.XLOOKUP(E2278,AF:AF,AG:AG)</f>
        <v/>
      </c>
      <c r="S2278">
        <f>_xlfn.XLOOKUP(E2278,AF:AF,AI:AI)</f>
        <v/>
      </c>
      <c r="T2278">
        <f>WEEKNUM(G2278)</f>
        <v/>
      </c>
      <c r="U2278">
        <f>YEAR(G2278)</f>
        <v/>
      </c>
      <c r="V2278" s="117">
        <f>IFERROR(Q2278/N2278,"0")</f>
        <v/>
      </c>
    </row>
    <row r="2279">
      <c r="A2279">
        <f>_xlfn.XLOOKUP(D2279,BN:BN,BO:BO)</f>
        <v/>
      </c>
      <c r="B2279" t="inlineStr">
        <is>
          <t>LLC</t>
        </is>
      </c>
      <c r="C2279" t="n">
        <v>342</v>
      </c>
      <c r="D2279">
        <f>_xlfn.XLOOKUP(C2279,BH:BH,BI:BI)</f>
        <v/>
      </c>
      <c r="E2279" t="n">
        <v>27301</v>
      </c>
      <c r="F2279" t="inlineStr">
        <is>
          <t>Vuelo México - Manzanillo/Augusto Fernandez</t>
        </is>
      </c>
      <c r="G2279" s="234" t="n">
        <v>45839</v>
      </c>
      <c r="H2279" s="234" t="n">
        <v>45839</v>
      </c>
      <c r="I2279" t="inlineStr">
        <is>
          <t>VLO</t>
        </is>
      </c>
      <c r="J2279">
        <f>_xlfn.XLOOKUP(I2279,AS:AS,AU:AU)</f>
        <v/>
      </c>
      <c r="K2279" t="inlineStr">
        <is>
          <t>MXN</t>
        </is>
      </c>
      <c r="L2279" s="238" t="n">
        <v>5359</v>
      </c>
      <c r="M2279">
        <f>L2279*_xlfn.XLOOKUP(K2279,AM:AM,AN:AN)</f>
        <v/>
      </c>
      <c r="N2279">
        <f>L2279*_xlfn.XLOOKUP(K2279,AM:AM,AO:AO)</f>
        <v/>
      </c>
      <c r="O2279" s="238" t="n">
        <v>0</v>
      </c>
      <c r="P2279">
        <f>O2279*_xlfn.XLOOKUP(K2279,AM:AM,AN:AN)</f>
        <v/>
      </c>
      <c r="Q2279">
        <f>O2279*_xlfn.XLOOKUP(K2279,AM:AM,AO:AO)</f>
        <v/>
      </c>
      <c r="R2279">
        <f>_xlfn.XLOOKUP(E2279,AF:AF,AG:AG)</f>
        <v/>
      </c>
      <c r="S2279">
        <f>_xlfn.XLOOKUP(E2279,AF:AF,AI:AI)</f>
        <v/>
      </c>
      <c r="T2279">
        <f>WEEKNUM(G2279)</f>
        <v/>
      </c>
      <c r="U2279">
        <f>YEAR(G2279)</f>
        <v/>
      </c>
      <c r="V2279" s="117">
        <f>IFERROR(Q2279/N2279,"0")</f>
        <v/>
      </c>
    </row>
    <row r="2280">
      <c r="A2280">
        <f>_xlfn.XLOOKUP(D2280,BN:BN,BO:BO)</f>
        <v/>
      </c>
      <c r="B2280" t="inlineStr">
        <is>
          <t>LLC</t>
        </is>
      </c>
      <c r="C2280" t="n">
        <v>342</v>
      </c>
      <c r="D2280">
        <f>_xlfn.XLOOKUP(C2280,BH:BH,BI:BI)</f>
        <v/>
      </c>
      <c r="E2280" t="n">
        <v>27301</v>
      </c>
      <c r="F2280" t="inlineStr">
        <is>
          <t>Vuelo México - Manzanillo/Lucía Pozas</t>
        </is>
      </c>
      <c r="G2280" s="234" t="n">
        <v>45839</v>
      </c>
      <c r="H2280" s="234" t="n">
        <v>45839</v>
      </c>
      <c r="I2280" t="inlineStr">
        <is>
          <t>VLO</t>
        </is>
      </c>
      <c r="J2280">
        <f>_xlfn.XLOOKUP(I2280,AS:AS,AU:AU)</f>
        <v/>
      </c>
      <c r="K2280" t="inlineStr">
        <is>
          <t>MXN</t>
        </is>
      </c>
      <c r="L2280" s="238" t="n">
        <v>5359</v>
      </c>
      <c r="M2280">
        <f>L2280*_xlfn.XLOOKUP(K2280,AM:AM,AN:AN)</f>
        <v/>
      </c>
      <c r="N2280">
        <f>L2280*_xlfn.XLOOKUP(K2280,AM:AM,AO:AO)</f>
        <v/>
      </c>
      <c r="O2280" s="238" t="n">
        <v>0</v>
      </c>
      <c r="P2280">
        <f>O2280*_xlfn.XLOOKUP(K2280,AM:AM,AN:AN)</f>
        <v/>
      </c>
      <c r="Q2280">
        <f>O2280*_xlfn.XLOOKUP(K2280,AM:AM,AO:AO)</f>
        <v/>
      </c>
      <c r="R2280">
        <f>_xlfn.XLOOKUP(E2280,AF:AF,AG:AG)</f>
        <v/>
      </c>
      <c r="S2280">
        <f>_xlfn.XLOOKUP(E2280,AF:AF,AI:AI)</f>
        <v/>
      </c>
      <c r="T2280">
        <f>WEEKNUM(G2280)</f>
        <v/>
      </c>
      <c r="U2280">
        <f>YEAR(G2280)</f>
        <v/>
      </c>
      <c r="V2280" s="117">
        <f>IFERROR(Q2280/N2280,"0")</f>
        <v/>
      </c>
    </row>
    <row r="2281">
      <c r="A2281">
        <f>_xlfn.XLOOKUP(D2281,BN:BN,BO:BO)</f>
        <v/>
      </c>
      <c r="B2281" t="inlineStr">
        <is>
          <t>LLC</t>
        </is>
      </c>
      <c r="C2281" t="n">
        <v>342</v>
      </c>
      <c r="D2281">
        <f>_xlfn.XLOOKUP(C2281,BH:BH,BI:BI)</f>
        <v/>
      </c>
      <c r="E2281" t="n">
        <v>0</v>
      </c>
      <c r="F2281" t="inlineStr">
        <is>
          <t>Fee de emisión Vuelo México - Manzanillo</t>
        </is>
      </c>
      <c r="G2281" s="234" t="n">
        <v>45839</v>
      </c>
      <c r="H2281" s="234" t="n">
        <v>45839</v>
      </c>
      <c r="I2281" t="inlineStr">
        <is>
          <t>HPS</t>
        </is>
      </c>
      <c r="J2281">
        <f>_xlfn.XLOOKUP(I2281,AS:AS,AU:AU)</f>
        <v/>
      </c>
      <c r="K2281" t="inlineStr">
        <is>
          <t>MXN</t>
        </is>
      </c>
      <c r="L2281" s="238" t="n">
        <v>686</v>
      </c>
      <c r="M2281">
        <f>L2281*_xlfn.XLOOKUP(K2281,AM:AM,AN:AN)</f>
        <v/>
      </c>
      <c r="N2281">
        <f>L2281*_xlfn.XLOOKUP(K2281,AM:AM,AO:AO)</f>
        <v/>
      </c>
      <c r="O2281" s="238" t="n">
        <v>686</v>
      </c>
      <c r="P2281">
        <f>O2281*_xlfn.XLOOKUP(K2281,AM:AM,AN:AN)</f>
        <v/>
      </c>
      <c r="Q2281">
        <f>O2281*_xlfn.XLOOKUP(K2281,AM:AM,AO:AO)</f>
        <v/>
      </c>
      <c r="R2281">
        <f>_xlfn.XLOOKUP(E2281,AF:AF,AG:AG)</f>
        <v/>
      </c>
      <c r="S2281">
        <f>_xlfn.XLOOKUP(E2281,AF:AF,AI:AI)</f>
        <v/>
      </c>
      <c r="T2281">
        <f>WEEKNUM(G2281)</f>
        <v/>
      </c>
      <c r="U2281">
        <f>YEAR(G2281)</f>
        <v/>
      </c>
      <c r="V2281" s="117">
        <f>IFERROR(Q2281/N2281,"0")</f>
        <v/>
      </c>
    </row>
    <row r="2282">
      <c r="A2282">
        <f>_xlfn.XLOOKUP(D2282,BN:BN,BO:BO)</f>
        <v/>
      </c>
      <c r="B2282" t="inlineStr">
        <is>
          <t>LLC</t>
        </is>
      </c>
      <c r="C2282" t="n">
        <v>342</v>
      </c>
      <c r="D2282">
        <f>_xlfn.XLOOKUP(C2282,BH:BH,BI:BI)</f>
        <v/>
      </c>
      <c r="E2282" t="n">
        <v>27931</v>
      </c>
      <c r="F2282" t="inlineStr">
        <is>
          <t>Hospedaje NH Collection México City Airport T2</t>
        </is>
      </c>
      <c r="G2282" s="234" t="n">
        <v>45844</v>
      </c>
      <c r="H2282" s="234" t="n">
        <v>45845</v>
      </c>
      <c r="I2282" t="inlineStr">
        <is>
          <t>HTL</t>
        </is>
      </c>
      <c r="J2282">
        <f>_xlfn.XLOOKUP(I2282,AS:AS,AU:AU)</f>
        <v/>
      </c>
      <c r="K2282" t="inlineStr">
        <is>
          <t>MXN</t>
        </is>
      </c>
      <c r="L2282" s="238" t="n">
        <v>4997.41</v>
      </c>
      <c r="M2282">
        <f>L2282*_xlfn.XLOOKUP(K2282,AM:AM,AN:AN)</f>
        <v/>
      </c>
      <c r="N2282">
        <f>L2282*_xlfn.XLOOKUP(K2282,AM:AM,AO:AO)</f>
        <v/>
      </c>
      <c r="O2282" s="238" t="n">
        <v>599.6900000000001</v>
      </c>
      <c r="P2282">
        <f>O2282*_xlfn.XLOOKUP(K2282,AM:AM,AN:AN)</f>
        <v/>
      </c>
      <c r="Q2282">
        <f>O2282*_xlfn.XLOOKUP(K2282,AM:AM,AO:AO)</f>
        <v/>
      </c>
      <c r="R2282">
        <f>_xlfn.XLOOKUP(E2282,AF:AF,AG:AG)</f>
        <v/>
      </c>
      <c r="S2282">
        <f>_xlfn.XLOOKUP(E2282,AF:AF,AI:AI)</f>
        <v/>
      </c>
      <c r="T2282">
        <f>WEEKNUM(G2282)</f>
        <v/>
      </c>
      <c r="U2282">
        <f>YEAR(G2282)</f>
        <v/>
      </c>
      <c r="V2282" s="117">
        <f>IFERROR(Q2282/N2282,"0")</f>
        <v/>
      </c>
    </row>
    <row r="2283">
      <c r="A2283">
        <f>_xlfn.XLOOKUP(D2283,BN:BN,BO:BO)</f>
        <v/>
      </c>
      <c r="B2283" t="inlineStr">
        <is>
          <t>LLC</t>
        </is>
      </c>
      <c r="C2283" t="n">
        <v>343</v>
      </c>
      <c r="D2283">
        <f>_xlfn.XLOOKUP(C2283,BH:BH,BI:BI)</f>
        <v/>
      </c>
      <c r="E2283" t="n">
        <v>23921</v>
      </c>
      <c r="F2283" t="inlineStr">
        <is>
          <t>VUELO CDG MAD</t>
        </is>
      </c>
      <c r="G2283" s="234" t="n">
        <v>45818</v>
      </c>
      <c r="H2283" s="234" t="n">
        <v>45818</v>
      </c>
      <c r="I2283" t="inlineStr">
        <is>
          <t>VLO</t>
        </is>
      </c>
      <c r="J2283">
        <f>_xlfn.XLOOKUP(I2283,AS:AS,AU:AU)</f>
        <v/>
      </c>
      <c r="K2283" t="inlineStr">
        <is>
          <t>USD</t>
        </is>
      </c>
      <c r="L2283" s="238" t="n">
        <v>198.6</v>
      </c>
      <c r="M2283">
        <f>L2283*_xlfn.XLOOKUP(K2283,AM:AM,AN:AN)</f>
        <v/>
      </c>
      <c r="N2283">
        <f>L2283*_xlfn.XLOOKUP(K2283,AM:AM,AO:AO)</f>
        <v/>
      </c>
      <c r="O2283" s="238" t="n">
        <v>0</v>
      </c>
      <c r="P2283">
        <f>O2283*_xlfn.XLOOKUP(K2283,AM:AM,AN:AN)</f>
        <v/>
      </c>
      <c r="Q2283">
        <f>O2283*_xlfn.XLOOKUP(K2283,AM:AM,AO:AO)</f>
        <v/>
      </c>
      <c r="R2283">
        <f>_xlfn.XLOOKUP(E2283,AF:AF,AG:AG)</f>
        <v/>
      </c>
      <c r="S2283">
        <f>_xlfn.XLOOKUP(E2283,AF:AF,AI:AI)</f>
        <v/>
      </c>
      <c r="T2283">
        <f>WEEKNUM(G2283)</f>
        <v/>
      </c>
      <c r="U2283">
        <f>YEAR(G2283)</f>
        <v/>
      </c>
      <c r="V2283" s="117">
        <f>IFERROR(Q2283/N2283,"0")</f>
        <v/>
      </c>
    </row>
    <row r="2284">
      <c r="A2284">
        <f>_xlfn.XLOOKUP(D2284,BN:BN,BO:BO)</f>
        <v/>
      </c>
      <c r="B2284" t="inlineStr">
        <is>
          <t>LLC</t>
        </is>
      </c>
      <c r="C2284" t="n">
        <v>345</v>
      </c>
      <c r="D2284">
        <f>_xlfn.XLOOKUP(C2284,BH:BH,BI:BI)</f>
        <v/>
      </c>
      <c r="E2284" t="n">
        <v>27947</v>
      </c>
      <c r="F2284" t="inlineStr">
        <is>
          <t>UNA NOCHE DE ALOJAMIENTO EN EL JK PLACE PARIS</t>
        </is>
      </c>
      <c r="G2284" s="234" t="n">
        <v>45704</v>
      </c>
      <c r="H2284" s="234" t="n">
        <v>45705</v>
      </c>
      <c r="I2284" t="inlineStr">
        <is>
          <t>HTL</t>
        </is>
      </c>
      <c r="J2284">
        <f>_xlfn.XLOOKUP(I2284,AS:AS,AU:AU)</f>
        <v/>
      </c>
      <c r="K2284" t="inlineStr">
        <is>
          <t>EUR</t>
        </is>
      </c>
      <c r="L2284" s="238" t="n">
        <v>900</v>
      </c>
      <c r="M2284">
        <f>L2284*_xlfn.XLOOKUP(K2284,AM:AM,AN:AN)</f>
        <v/>
      </c>
      <c r="N2284">
        <f>L2284*_xlfn.XLOOKUP(K2284,AM:AM,AO:AO)</f>
        <v/>
      </c>
      <c r="O2284" s="238" t="n">
        <v>81.75</v>
      </c>
      <c r="P2284">
        <f>O2284*_xlfn.XLOOKUP(K2284,AM:AM,AN:AN)</f>
        <v/>
      </c>
      <c r="Q2284">
        <f>O2284*_xlfn.XLOOKUP(K2284,AM:AM,AO:AO)</f>
        <v/>
      </c>
      <c r="R2284">
        <f>_xlfn.XLOOKUP(E2284,AF:AF,AG:AG)</f>
        <v/>
      </c>
      <c r="S2284">
        <f>_xlfn.XLOOKUP(E2284,AF:AF,AI:AI)</f>
        <v/>
      </c>
      <c r="T2284">
        <f>WEEKNUM(G2284)</f>
        <v/>
      </c>
      <c r="U2284">
        <f>YEAR(G2284)</f>
        <v/>
      </c>
      <c r="V2284" s="117">
        <f>IFERROR(Q2284/N2284,"0")</f>
        <v/>
      </c>
    </row>
    <row r="2285">
      <c r="A2285">
        <f>_xlfn.XLOOKUP(D2285,BN:BN,BO:BO)</f>
        <v/>
      </c>
      <c r="B2285" t="inlineStr">
        <is>
          <t>LLC</t>
        </is>
      </c>
      <c r="C2285" t="n">
        <v>346</v>
      </c>
      <c r="D2285">
        <f>_xlfn.XLOOKUP(C2285,BH:BH,BI:BI)</f>
        <v/>
      </c>
      <c r="E2285" t="n">
        <v>24267</v>
      </c>
      <c r="F2285" t="inlineStr">
        <is>
          <t>Hospedaje en Nueva York</t>
        </is>
      </c>
      <c r="G2285" s="234" t="n">
        <v>45799</v>
      </c>
      <c r="H2285" s="234" t="n">
        <v>45805</v>
      </c>
      <c r="I2285" t="inlineStr">
        <is>
          <t>HTL</t>
        </is>
      </c>
      <c r="J2285">
        <f>_xlfn.XLOOKUP(I2285,AS:AS,AU:AU)</f>
        <v/>
      </c>
      <c r="K2285" t="inlineStr">
        <is>
          <t>USD</t>
        </is>
      </c>
      <c r="L2285" s="238" t="n">
        <v>7100</v>
      </c>
      <c r="M2285">
        <f>L2285*_xlfn.XLOOKUP(K2285,AM:AM,AN:AN)</f>
        <v/>
      </c>
      <c r="N2285">
        <f>L2285*_xlfn.XLOOKUP(K2285,AM:AM,AO:AO)</f>
        <v/>
      </c>
      <c r="O2285" s="238" t="n">
        <v>805.58</v>
      </c>
      <c r="P2285">
        <f>O2285*_xlfn.XLOOKUP(K2285,AM:AM,AN:AN)</f>
        <v/>
      </c>
      <c r="Q2285">
        <f>O2285*_xlfn.XLOOKUP(K2285,AM:AM,AO:AO)</f>
        <v/>
      </c>
      <c r="R2285">
        <f>_xlfn.XLOOKUP(E2285,AF:AF,AG:AG)</f>
        <v/>
      </c>
      <c r="S2285">
        <f>_xlfn.XLOOKUP(E2285,AF:AF,AI:AI)</f>
        <v/>
      </c>
      <c r="T2285">
        <f>WEEKNUM(G2285)</f>
        <v/>
      </c>
      <c r="U2285">
        <f>YEAR(G2285)</f>
        <v/>
      </c>
      <c r="V2285" s="117">
        <f>IFERROR(Q2285/N2285,"0")</f>
        <v/>
      </c>
    </row>
    <row r="2286">
      <c r="A2286">
        <f>_xlfn.XLOOKUP(D2286,BN:BN,BO:BO)</f>
        <v/>
      </c>
      <c r="B2286" t="inlineStr">
        <is>
          <t>LLC</t>
        </is>
      </c>
      <c r="C2286" t="n">
        <v>347</v>
      </c>
      <c r="D2286">
        <f>_xlfn.XLOOKUP(C2286,BH:BH,BI:BI)</f>
        <v/>
      </c>
      <c r="E2286" t="n">
        <v>24495</v>
      </c>
      <c r="F2286" t="inlineStr">
        <is>
          <t>Vuelo MEX-EWR/Denise Dryjansky</t>
        </is>
      </c>
      <c r="G2286" s="234" t="n">
        <v>45798</v>
      </c>
      <c r="H2286" s="234" t="n">
        <v>45798</v>
      </c>
      <c r="I2286" t="inlineStr">
        <is>
          <t>VLO</t>
        </is>
      </c>
      <c r="J2286">
        <f>_xlfn.XLOOKUP(I2286,AS:AS,AU:AU)</f>
        <v/>
      </c>
      <c r="K2286" t="inlineStr">
        <is>
          <t>USD</t>
        </is>
      </c>
      <c r="L2286" s="238" t="n">
        <v>673.72</v>
      </c>
      <c r="M2286">
        <f>L2286*_xlfn.XLOOKUP(K2286,AM:AM,AN:AN)</f>
        <v/>
      </c>
      <c r="N2286">
        <f>L2286*_xlfn.XLOOKUP(K2286,AM:AM,AO:AO)</f>
        <v/>
      </c>
      <c r="O2286" s="238" t="n">
        <v>21.4</v>
      </c>
      <c r="P2286">
        <f>O2286*_xlfn.XLOOKUP(K2286,AM:AM,AN:AN)</f>
        <v/>
      </c>
      <c r="Q2286">
        <f>O2286*_xlfn.XLOOKUP(K2286,AM:AM,AO:AO)</f>
        <v/>
      </c>
      <c r="R2286">
        <f>_xlfn.XLOOKUP(E2286,AF:AF,AG:AG)</f>
        <v/>
      </c>
      <c r="S2286">
        <f>_xlfn.XLOOKUP(E2286,AF:AF,AI:AI)</f>
        <v/>
      </c>
      <c r="T2286">
        <f>WEEKNUM(G2286)</f>
        <v/>
      </c>
      <c r="U2286">
        <f>YEAR(G2286)</f>
        <v/>
      </c>
      <c r="V2286" s="117">
        <f>IFERROR(Q2286/N2286,"0")</f>
        <v/>
      </c>
    </row>
    <row r="2287">
      <c r="A2287">
        <f>_xlfn.XLOOKUP(D2287,BN:BN,BO:BO)</f>
        <v/>
      </c>
      <c r="B2287" t="inlineStr">
        <is>
          <t>LLC</t>
        </is>
      </c>
      <c r="C2287" t="n">
        <v>347</v>
      </c>
      <c r="D2287">
        <f>_xlfn.XLOOKUP(C2287,BH:BH,BI:BI)</f>
        <v/>
      </c>
      <c r="E2287" t="n">
        <v>24495</v>
      </c>
      <c r="F2287" t="inlineStr">
        <is>
          <t>Vuelo MEX-EWR-MEX/Arturo Kam</t>
        </is>
      </c>
      <c r="G2287" s="234" t="n">
        <v>45794</v>
      </c>
      <c r="H2287" s="234" t="n">
        <v>45815</v>
      </c>
      <c r="I2287" t="inlineStr">
        <is>
          <t>VLO</t>
        </is>
      </c>
      <c r="J2287">
        <f>_xlfn.XLOOKUP(I2287,AS:AS,AU:AU)</f>
        <v/>
      </c>
      <c r="K2287" t="inlineStr">
        <is>
          <t>USD</t>
        </is>
      </c>
      <c r="L2287" s="238" t="n">
        <v>889.96</v>
      </c>
      <c r="M2287">
        <f>L2287*_xlfn.XLOOKUP(K2287,AM:AM,AN:AN)</f>
        <v/>
      </c>
      <c r="N2287">
        <f>L2287*_xlfn.XLOOKUP(K2287,AM:AM,AO:AO)</f>
        <v/>
      </c>
      <c r="O2287" s="238" t="n">
        <v>22</v>
      </c>
      <c r="P2287">
        <f>O2287*_xlfn.XLOOKUP(K2287,AM:AM,AN:AN)</f>
        <v/>
      </c>
      <c r="Q2287">
        <f>O2287*_xlfn.XLOOKUP(K2287,AM:AM,AO:AO)</f>
        <v/>
      </c>
      <c r="R2287">
        <f>_xlfn.XLOOKUP(E2287,AF:AF,AG:AG)</f>
        <v/>
      </c>
      <c r="S2287">
        <f>_xlfn.XLOOKUP(E2287,AF:AF,AI:AI)</f>
        <v/>
      </c>
      <c r="T2287">
        <f>WEEKNUM(G2287)</f>
        <v/>
      </c>
      <c r="U2287">
        <f>YEAR(G2287)</f>
        <v/>
      </c>
      <c r="V2287" s="117">
        <f>IFERROR(Q2287/N2287,"0")</f>
        <v/>
      </c>
    </row>
    <row r="2288">
      <c r="A2288">
        <f>_xlfn.XLOOKUP(D2288,BN:BN,BO:BO)</f>
        <v/>
      </c>
      <c r="B2288" t="inlineStr">
        <is>
          <t>LLC</t>
        </is>
      </c>
      <c r="C2288" t="n">
        <v>347</v>
      </c>
      <c r="D2288">
        <f>_xlfn.XLOOKUP(C2288,BH:BH,BI:BI)</f>
        <v/>
      </c>
      <c r="E2288" t="n">
        <v>0</v>
      </c>
      <c r="F2288" t="inlineStr">
        <is>
          <t>Fee de emisión del Vuelo MEX-EWR-MEX/Denise y Arturo</t>
        </is>
      </c>
      <c r="G2288" s="234" t="n">
        <v>45794</v>
      </c>
      <c r="H2288" s="234" t="n">
        <v>45815</v>
      </c>
      <c r="I2288" t="inlineStr">
        <is>
          <t>HPS</t>
        </is>
      </c>
      <c r="J2288">
        <f>_xlfn.XLOOKUP(I2288,AS:AS,AU:AU)</f>
        <v/>
      </c>
      <c r="K2288" t="inlineStr">
        <is>
          <t>USD</t>
        </is>
      </c>
      <c r="L2288" s="238" t="n">
        <v>100</v>
      </c>
      <c r="M2288">
        <f>L2288*_xlfn.XLOOKUP(K2288,AM:AM,AN:AN)</f>
        <v/>
      </c>
      <c r="N2288">
        <f>L2288*_xlfn.XLOOKUP(K2288,AM:AM,AO:AO)</f>
        <v/>
      </c>
      <c r="O2288" s="238" t="n">
        <v>100</v>
      </c>
      <c r="P2288">
        <f>O2288*_xlfn.XLOOKUP(K2288,AM:AM,AN:AN)</f>
        <v/>
      </c>
      <c r="Q2288">
        <f>O2288*_xlfn.XLOOKUP(K2288,AM:AM,AO:AO)</f>
        <v/>
      </c>
      <c r="R2288">
        <f>_xlfn.XLOOKUP(E2288,AF:AF,AG:AG)</f>
        <v/>
      </c>
      <c r="S2288">
        <f>_xlfn.XLOOKUP(E2288,AF:AF,AI:AI)</f>
        <v/>
      </c>
      <c r="T2288">
        <f>WEEKNUM(G2288)</f>
        <v/>
      </c>
      <c r="U2288">
        <f>YEAR(G2288)</f>
        <v/>
      </c>
      <c r="V2288" s="117">
        <f>IFERROR(Q2288/N2288,"0")</f>
        <v/>
      </c>
    </row>
    <row r="2289">
      <c r="A2289">
        <f>_xlfn.XLOOKUP(D2289,BN:BN,BO:BO)</f>
        <v/>
      </c>
      <c r="B2289" t="inlineStr">
        <is>
          <t>LLC</t>
        </is>
      </c>
      <c r="C2289" t="n">
        <v>347</v>
      </c>
      <c r="D2289">
        <f>_xlfn.XLOOKUP(C2289,BH:BH,BI:BI)</f>
        <v/>
      </c>
      <c r="E2289" t="n">
        <v>24009</v>
      </c>
      <c r="F2289" t="inlineStr">
        <is>
          <t>Hospedaje en The Surrey</t>
        </is>
      </c>
      <c r="G2289" s="234" t="n">
        <v>45800</v>
      </c>
      <c r="H2289" s="234" t="n">
        <v>45802</v>
      </c>
      <c r="I2289" t="inlineStr">
        <is>
          <t>HTL</t>
        </is>
      </c>
      <c r="J2289">
        <f>_xlfn.XLOOKUP(I2289,AS:AS,AU:AU)</f>
        <v/>
      </c>
      <c r="K2289" t="inlineStr">
        <is>
          <t>USD</t>
        </is>
      </c>
      <c r="L2289" s="238" t="n">
        <v>2990.52</v>
      </c>
      <c r="M2289">
        <f>L2289*_xlfn.XLOOKUP(K2289,AM:AM,AN:AN)</f>
        <v/>
      </c>
      <c r="N2289">
        <f>L2289*_xlfn.XLOOKUP(K2289,AM:AM,AO:AO)</f>
        <v/>
      </c>
      <c r="O2289" s="238" t="n">
        <v>244.4</v>
      </c>
      <c r="P2289">
        <f>O2289*_xlfn.XLOOKUP(K2289,AM:AM,AN:AN)</f>
        <v/>
      </c>
      <c r="Q2289">
        <f>O2289*_xlfn.XLOOKUP(K2289,AM:AM,AO:AO)</f>
        <v/>
      </c>
      <c r="R2289">
        <f>_xlfn.XLOOKUP(E2289,AF:AF,AG:AG)</f>
        <v/>
      </c>
      <c r="S2289">
        <f>_xlfn.XLOOKUP(E2289,AF:AF,AI:AI)</f>
        <v/>
      </c>
      <c r="T2289">
        <f>WEEKNUM(G2289)</f>
        <v/>
      </c>
      <c r="U2289">
        <f>YEAR(G2289)</f>
        <v/>
      </c>
      <c r="V2289" s="117">
        <f>IFERROR(Q2289/N2289,"0")</f>
        <v/>
      </c>
    </row>
    <row r="2290">
      <c r="A2290">
        <f>_xlfn.XLOOKUP(D2290,BN:BN,BO:BO)</f>
        <v/>
      </c>
      <c r="B2290" t="inlineStr">
        <is>
          <t>LLC</t>
        </is>
      </c>
      <c r="C2290" t="n">
        <v>347</v>
      </c>
      <c r="D2290">
        <f>_xlfn.XLOOKUP(C2290,BH:BH,BI:BI)</f>
        <v/>
      </c>
      <c r="E2290" t="n">
        <v>24972</v>
      </c>
      <c r="F2290" t="inlineStr">
        <is>
          <t>Hospedaje</t>
        </is>
      </c>
      <c r="G2290" s="234" t="n">
        <v>45794</v>
      </c>
      <c r="H2290" s="234" t="n">
        <v>45815</v>
      </c>
      <c r="I2290" t="inlineStr">
        <is>
          <t>HTL</t>
        </is>
      </c>
      <c r="J2290">
        <f>_xlfn.XLOOKUP(I2290,AS:AS,AU:AU)</f>
        <v/>
      </c>
      <c r="K2290" t="inlineStr">
        <is>
          <t>USD</t>
        </is>
      </c>
      <c r="L2290" s="238" t="n">
        <v>433.28</v>
      </c>
      <c r="M2290">
        <f>L2290*_xlfn.XLOOKUP(K2290,AM:AM,AN:AN)</f>
        <v/>
      </c>
      <c r="N2290">
        <f>L2290*_xlfn.XLOOKUP(K2290,AM:AM,AO:AO)</f>
        <v/>
      </c>
      <c r="O2290" s="238" t="n">
        <v>71.27</v>
      </c>
      <c r="P2290">
        <f>O2290*_xlfn.XLOOKUP(K2290,AM:AM,AN:AN)</f>
        <v/>
      </c>
      <c r="Q2290">
        <f>O2290*_xlfn.XLOOKUP(K2290,AM:AM,AO:AO)</f>
        <v/>
      </c>
      <c r="R2290">
        <f>_xlfn.XLOOKUP(E2290,AF:AF,AG:AG)</f>
        <v/>
      </c>
      <c r="S2290">
        <f>_xlfn.XLOOKUP(E2290,AF:AF,AI:AI)</f>
        <v/>
      </c>
      <c r="T2290">
        <f>WEEKNUM(G2290)</f>
        <v/>
      </c>
      <c r="U2290">
        <f>YEAR(G2290)</f>
        <v/>
      </c>
      <c r="V2290" s="117">
        <f>IFERROR(Q2290/N2290,"0")</f>
        <v/>
      </c>
    </row>
    <row r="2291">
      <c r="A2291">
        <f>_xlfn.XLOOKUP(D2291,BN:BN,BO:BO)</f>
        <v/>
      </c>
      <c r="B2291" t="inlineStr">
        <is>
          <t>LLC</t>
        </is>
      </c>
      <c r="C2291" t="n">
        <v>347</v>
      </c>
      <c r="D2291">
        <f>_xlfn.XLOOKUP(C2291,BH:BH,BI:BI)</f>
        <v/>
      </c>
      <c r="E2291" t="n">
        <v>24972</v>
      </c>
      <c r="F2291" t="inlineStr">
        <is>
          <t>Hospedaje</t>
        </is>
      </c>
      <c r="G2291" s="234" t="n">
        <v>45794</v>
      </c>
      <c r="H2291" s="234" t="n">
        <v>45815</v>
      </c>
      <c r="I2291" t="inlineStr">
        <is>
          <t>HTL</t>
        </is>
      </c>
      <c r="J2291">
        <f>_xlfn.XLOOKUP(I2291,AS:AS,AU:AU)</f>
        <v/>
      </c>
      <c r="K2291" t="inlineStr">
        <is>
          <t>USD</t>
        </is>
      </c>
      <c r="L2291" s="238" t="n">
        <v>816.88</v>
      </c>
      <c r="M2291">
        <f>L2291*_xlfn.XLOOKUP(K2291,AM:AM,AN:AN)</f>
        <v/>
      </c>
      <c r="N2291">
        <f>L2291*_xlfn.XLOOKUP(K2291,AM:AM,AO:AO)</f>
        <v/>
      </c>
      <c r="O2291" s="238" t="n">
        <v>260.7</v>
      </c>
      <c r="P2291">
        <f>O2291*_xlfn.XLOOKUP(K2291,AM:AM,AN:AN)</f>
        <v/>
      </c>
      <c r="Q2291">
        <f>O2291*_xlfn.XLOOKUP(K2291,AM:AM,AO:AO)</f>
        <v/>
      </c>
      <c r="R2291">
        <f>_xlfn.XLOOKUP(E2291,AF:AF,AG:AG)</f>
        <v/>
      </c>
      <c r="S2291">
        <f>_xlfn.XLOOKUP(E2291,AF:AF,AI:AI)</f>
        <v/>
      </c>
      <c r="T2291">
        <f>WEEKNUM(G2291)</f>
        <v/>
      </c>
      <c r="U2291">
        <f>YEAR(G2291)</f>
        <v/>
      </c>
      <c r="V2291" s="117">
        <f>IFERROR(Q2291/N2291,"0")</f>
        <v/>
      </c>
    </row>
    <row r="2292">
      <c r="A2292">
        <f>_xlfn.XLOOKUP(D2292,BN:BN,BO:BO)</f>
        <v/>
      </c>
      <c r="B2292" t="inlineStr">
        <is>
          <t>LLC</t>
        </is>
      </c>
      <c r="C2292" t="n">
        <v>347</v>
      </c>
      <c r="D2292">
        <f>_xlfn.XLOOKUP(C2292,BH:BH,BI:BI)</f>
        <v/>
      </c>
      <c r="E2292" t="n">
        <v>23899</v>
      </c>
      <c r="F2292" t="inlineStr">
        <is>
          <t>Vuelo EWR-SAN/Denise Dryjansky</t>
        </is>
      </c>
      <c r="G2292" s="234" t="n">
        <v>45794</v>
      </c>
      <c r="H2292" s="234" t="n">
        <v>45815</v>
      </c>
      <c r="I2292" t="inlineStr">
        <is>
          <t>VLO</t>
        </is>
      </c>
      <c r="J2292">
        <f>_xlfn.XLOOKUP(I2292,AS:AS,AU:AU)</f>
        <v/>
      </c>
      <c r="K2292" t="inlineStr">
        <is>
          <t>USD</t>
        </is>
      </c>
      <c r="L2292" s="238" t="n">
        <v>1008.3</v>
      </c>
      <c r="M2292">
        <f>L2292*_xlfn.XLOOKUP(K2292,AM:AM,AN:AN)</f>
        <v/>
      </c>
      <c r="N2292">
        <f>L2292*_xlfn.XLOOKUP(K2292,AM:AM,AO:AO)</f>
        <v/>
      </c>
      <c r="O2292" s="238" t="n">
        <v>46.19</v>
      </c>
      <c r="P2292">
        <f>O2292*_xlfn.XLOOKUP(K2292,AM:AM,AN:AN)</f>
        <v/>
      </c>
      <c r="Q2292">
        <f>O2292*_xlfn.XLOOKUP(K2292,AM:AM,AO:AO)</f>
        <v/>
      </c>
      <c r="R2292">
        <f>_xlfn.XLOOKUP(E2292,AF:AF,AG:AG)</f>
        <v/>
      </c>
      <c r="S2292">
        <f>_xlfn.XLOOKUP(E2292,AF:AF,AI:AI)</f>
        <v/>
      </c>
      <c r="T2292">
        <f>WEEKNUM(G2292)</f>
        <v/>
      </c>
      <c r="U2292">
        <f>YEAR(G2292)</f>
        <v/>
      </c>
      <c r="V2292" s="117">
        <f>IFERROR(Q2292/N2292,"0")</f>
        <v/>
      </c>
    </row>
    <row r="2293">
      <c r="A2293">
        <f>_xlfn.XLOOKUP(D2293,BN:BN,BO:BO)</f>
        <v/>
      </c>
      <c r="B2293" t="inlineStr">
        <is>
          <t>LLC</t>
        </is>
      </c>
      <c r="C2293" t="n">
        <v>347</v>
      </c>
      <c r="D2293">
        <f>_xlfn.XLOOKUP(C2293,BH:BH,BI:BI)</f>
        <v/>
      </c>
      <c r="E2293" t="n">
        <v>23899</v>
      </c>
      <c r="F2293" t="inlineStr">
        <is>
          <t>Vuelo EWR-SAN/Alan Kam</t>
        </is>
      </c>
      <c r="G2293" s="234" t="n">
        <v>45794</v>
      </c>
      <c r="H2293" s="234" t="n">
        <v>45815</v>
      </c>
      <c r="I2293" t="inlineStr">
        <is>
          <t>VLO</t>
        </is>
      </c>
      <c r="J2293">
        <f>_xlfn.XLOOKUP(I2293,AS:AS,AU:AU)</f>
        <v/>
      </c>
      <c r="K2293" t="inlineStr">
        <is>
          <t>USD</t>
        </is>
      </c>
      <c r="L2293" s="238" t="n">
        <v>1008.3</v>
      </c>
      <c r="M2293">
        <f>L2293*_xlfn.XLOOKUP(K2293,AM:AM,AN:AN)</f>
        <v/>
      </c>
      <c r="N2293">
        <f>L2293*_xlfn.XLOOKUP(K2293,AM:AM,AO:AO)</f>
        <v/>
      </c>
      <c r="O2293" s="238" t="n">
        <v>46.19</v>
      </c>
      <c r="P2293">
        <f>O2293*_xlfn.XLOOKUP(K2293,AM:AM,AN:AN)</f>
        <v/>
      </c>
      <c r="Q2293">
        <f>O2293*_xlfn.XLOOKUP(K2293,AM:AM,AO:AO)</f>
        <v/>
      </c>
      <c r="R2293">
        <f>_xlfn.XLOOKUP(E2293,AF:AF,AG:AG)</f>
        <v/>
      </c>
      <c r="S2293">
        <f>_xlfn.XLOOKUP(E2293,AF:AF,AI:AI)</f>
        <v/>
      </c>
      <c r="T2293">
        <f>WEEKNUM(G2293)</f>
        <v/>
      </c>
      <c r="U2293">
        <f>YEAR(G2293)</f>
        <v/>
      </c>
      <c r="V2293" s="117">
        <f>IFERROR(Q2293/N2293,"0")</f>
        <v/>
      </c>
    </row>
    <row r="2294">
      <c r="A2294">
        <f>_xlfn.XLOOKUP(D2294,BN:BN,BO:BO)</f>
        <v/>
      </c>
      <c r="B2294" t="inlineStr">
        <is>
          <t>LLC</t>
        </is>
      </c>
      <c r="C2294" t="n">
        <v>347</v>
      </c>
      <c r="D2294">
        <f>_xlfn.XLOOKUP(C2294,BH:BH,BI:BI)</f>
        <v/>
      </c>
      <c r="E2294" t="n">
        <v>0</v>
      </c>
      <c r="F2294" t="inlineStr">
        <is>
          <t>Fee de emisión Vuelo EWR-SAN/Denise y Alan</t>
        </is>
      </c>
      <c r="G2294" s="234" t="n">
        <v>45794</v>
      </c>
      <c r="H2294" s="234" t="n">
        <v>45815</v>
      </c>
      <c r="I2294" t="inlineStr">
        <is>
          <t>HPS</t>
        </is>
      </c>
      <c r="J2294">
        <f>_xlfn.XLOOKUP(I2294,AS:AS,AU:AU)</f>
        <v/>
      </c>
      <c r="K2294" t="inlineStr">
        <is>
          <t>USD</t>
        </is>
      </c>
      <c r="L2294" s="238" t="n">
        <v>100</v>
      </c>
      <c r="M2294">
        <f>L2294*_xlfn.XLOOKUP(K2294,AM:AM,AN:AN)</f>
        <v/>
      </c>
      <c r="N2294">
        <f>L2294*_xlfn.XLOOKUP(K2294,AM:AM,AO:AO)</f>
        <v/>
      </c>
      <c r="O2294" s="238" t="n">
        <v>100</v>
      </c>
      <c r="P2294">
        <f>O2294*_xlfn.XLOOKUP(K2294,AM:AM,AN:AN)</f>
        <v/>
      </c>
      <c r="Q2294">
        <f>O2294*_xlfn.XLOOKUP(K2294,AM:AM,AO:AO)</f>
        <v/>
      </c>
      <c r="R2294">
        <f>_xlfn.XLOOKUP(E2294,AF:AF,AG:AG)</f>
        <v/>
      </c>
      <c r="S2294">
        <f>_xlfn.XLOOKUP(E2294,AF:AF,AI:AI)</f>
        <v/>
      </c>
      <c r="T2294">
        <f>WEEKNUM(G2294)</f>
        <v/>
      </c>
      <c r="U2294">
        <f>YEAR(G2294)</f>
        <v/>
      </c>
      <c r="V2294" s="117">
        <f>IFERROR(Q2294/N2294,"0")</f>
        <v/>
      </c>
    </row>
    <row r="2295">
      <c r="A2295">
        <f>_xlfn.XLOOKUP(D2295,BN:BN,BO:BO)</f>
        <v/>
      </c>
      <c r="B2295" t="inlineStr">
        <is>
          <t>LLC</t>
        </is>
      </c>
      <c r="C2295" t="n">
        <v>347</v>
      </c>
      <c r="D2295">
        <f>_xlfn.XLOOKUP(C2295,BH:BH,BI:BI)</f>
        <v/>
      </c>
      <c r="E2295" t="n">
        <v>24495</v>
      </c>
      <c r="F2295" t="inlineStr">
        <is>
          <t>Vuelo Nueva Orleans-Houston-México/Arturo Kam</t>
        </is>
      </c>
      <c r="G2295" s="234" t="n">
        <v>45794</v>
      </c>
      <c r="H2295" s="234" t="n">
        <v>45815</v>
      </c>
      <c r="I2295" t="inlineStr">
        <is>
          <t>VLO</t>
        </is>
      </c>
      <c r="J2295">
        <f>_xlfn.XLOOKUP(I2295,AS:AS,AU:AU)</f>
        <v/>
      </c>
      <c r="K2295" t="inlineStr">
        <is>
          <t>USD</t>
        </is>
      </c>
      <c r="L2295" s="238" t="n">
        <v>485.34</v>
      </c>
      <c r="M2295">
        <f>L2295*_xlfn.XLOOKUP(K2295,AM:AM,AN:AN)</f>
        <v/>
      </c>
      <c r="N2295">
        <f>L2295*_xlfn.XLOOKUP(K2295,AM:AM,AO:AO)</f>
        <v/>
      </c>
      <c r="O2295" s="238" t="n">
        <v>0</v>
      </c>
      <c r="P2295">
        <f>O2295*_xlfn.XLOOKUP(K2295,AM:AM,AN:AN)</f>
        <v/>
      </c>
      <c r="Q2295">
        <f>O2295*_xlfn.XLOOKUP(K2295,AM:AM,AO:AO)</f>
        <v/>
      </c>
      <c r="R2295">
        <f>_xlfn.XLOOKUP(E2295,AF:AF,AG:AG)</f>
        <v/>
      </c>
      <c r="S2295">
        <f>_xlfn.XLOOKUP(E2295,AF:AF,AI:AI)</f>
        <v/>
      </c>
      <c r="T2295">
        <f>WEEKNUM(G2295)</f>
        <v/>
      </c>
      <c r="U2295">
        <f>YEAR(G2295)</f>
        <v/>
      </c>
      <c r="V2295" s="117">
        <f>IFERROR(Q2295/N2295,"0")</f>
        <v/>
      </c>
    </row>
    <row r="2296">
      <c r="A2296">
        <f>_xlfn.XLOOKUP(D2296,BN:BN,BO:BO)</f>
        <v/>
      </c>
      <c r="B2296" t="inlineStr">
        <is>
          <t>LLC</t>
        </is>
      </c>
      <c r="C2296" t="n">
        <v>347</v>
      </c>
      <c r="D2296">
        <f>_xlfn.XLOOKUP(C2296,BH:BH,BI:BI)</f>
        <v/>
      </c>
      <c r="E2296" t="n">
        <v>0</v>
      </c>
      <c r="F2296" t="inlineStr">
        <is>
          <t>Fee de emisión VLO Nueva Orleans-Houston-México/Arturo Kam</t>
        </is>
      </c>
      <c r="G2296" s="234" t="n">
        <v>45794</v>
      </c>
      <c r="H2296" s="234" t="n">
        <v>45815</v>
      </c>
      <c r="I2296" t="inlineStr">
        <is>
          <t>HPS</t>
        </is>
      </c>
      <c r="J2296">
        <f>_xlfn.XLOOKUP(I2296,AS:AS,AU:AU)</f>
        <v/>
      </c>
      <c r="K2296" t="inlineStr">
        <is>
          <t>USD</t>
        </is>
      </c>
      <c r="L2296" s="238" t="n">
        <v>50</v>
      </c>
      <c r="M2296">
        <f>L2296*_xlfn.XLOOKUP(K2296,AM:AM,AN:AN)</f>
        <v/>
      </c>
      <c r="N2296">
        <f>L2296*_xlfn.XLOOKUP(K2296,AM:AM,AO:AO)</f>
        <v/>
      </c>
      <c r="O2296" s="238" t="n">
        <v>50</v>
      </c>
      <c r="P2296">
        <f>O2296*_xlfn.XLOOKUP(K2296,AM:AM,AN:AN)</f>
        <v/>
      </c>
      <c r="Q2296">
        <f>O2296*_xlfn.XLOOKUP(K2296,AM:AM,AO:AO)</f>
        <v/>
      </c>
      <c r="R2296">
        <f>_xlfn.XLOOKUP(E2296,AF:AF,AG:AG)</f>
        <v/>
      </c>
      <c r="S2296">
        <f>_xlfn.XLOOKUP(E2296,AF:AF,AI:AI)</f>
        <v/>
      </c>
      <c r="T2296">
        <f>WEEKNUM(G2296)</f>
        <v/>
      </c>
      <c r="U2296">
        <f>YEAR(G2296)</f>
        <v/>
      </c>
      <c r="V2296" s="117">
        <f>IFERROR(Q2296/N2296,"0")</f>
        <v/>
      </c>
    </row>
    <row r="2297">
      <c r="A2297">
        <f>_xlfn.XLOOKUP(D2297,BN:BN,BO:BO)</f>
        <v/>
      </c>
      <c r="B2297" t="inlineStr">
        <is>
          <t>LLC</t>
        </is>
      </c>
      <c r="C2297" t="n">
        <v>347</v>
      </c>
      <c r="D2297">
        <f>_xlfn.XLOOKUP(C2297,BH:BH,BI:BI)</f>
        <v/>
      </c>
      <c r="E2297" t="n">
        <v>24495</v>
      </c>
      <c r="F2297" t="inlineStr">
        <is>
          <t>Asiento Nueva Orleans-Houston/Arturo Kam</t>
        </is>
      </c>
      <c r="G2297" s="234" t="n">
        <v>45794</v>
      </c>
      <c r="H2297" s="234" t="n">
        <v>45815</v>
      </c>
      <c r="I2297" t="inlineStr">
        <is>
          <t>VLO</t>
        </is>
      </c>
      <c r="J2297">
        <f>_xlfn.XLOOKUP(I2297,AS:AS,AU:AU)</f>
        <v/>
      </c>
      <c r="K2297" t="inlineStr">
        <is>
          <t>USD</t>
        </is>
      </c>
      <c r="L2297" s="238" t="n">
        <v>50.01</v>
      </c>
      <c r="M2297">
        <f>L2297*_xlfn.XLOOKUP(K2297,AM:AM,AN:AN)</f>
        <v/>
      </c>
      <c r="N2297">
        <f>L2297*_xlfn.XLOOKUP(K2297,AM:AM,AO:AO)</f>
        <v/>
      </c>
      <c r="O2297" s="238" t="n">
        <v>0</v>
      </c>
      <c r="P2297">
        <f>O2297*_xlfn.XLOOKUP(K2297,AM:AM,AN:AN)</f>
        <v/>
      </c>
      <c r="Q2297">
        <f>O2297*_xlfn.XLOOKUP(K2297,AM:AM,AO:AO)</f>
        <v/>
      </c>
      <c r="R2297">
        <f>_xlfn.XLOOKUP(E2297,AF:AF,AG:AG)</f>
        <v/>
      </c>
      <c r="S2297">
        <f>_xlfn.XLOOKUP(E2297,AF:AF,AI:AI)</f>
        <v/>
      </c>
      <c r="T2297">
        <f>WEEKNUM(G2297)</f>
        <v/>
      </c>
      <c r="U2297">
        <f>YEAR(G2297)</f>
        <v/>
      </c>
      <c r="V2297" s="117">
        <f>IFERROR(Q2297/N2297,"0")</f>
        <v/>
      </c>
    </row>
    <row r="2298">
      <c r="A2298">
        <f>_xlfn.XLOOKUP(D2298,BN:BN,BO:BO)</f>
        <v/>
      </c>
      <c r="B2298" t="inlineStr">
        <is>
          <t>LLC</t>
        </is>
      </c>
      <c r="C2298" t="n">
        <v>347</v>
      </c>
      <c r="D2298">
        <f>_xlfn.XLOOKUP(C2298,BH:BH,BI:BI)</f>
        <v/>
      </c>
      <c r="E2298" t="n">
        <v>24495</v>
      </c>
      <c r="F2298" t="inlineStr">
        <is>
          <t>Asiento Houston-México/Aturo Kam</t>
        </is>
      </c>
      <c r="G2298" s="234" t="n">
        <v>45794</v>
      </c>
      <c r="H2298" s="234" t="n">
        <v>45815</v>
      </c>
      <c r="I2298" t="inlineStr">
        <is>
          <t>VLO</t>
        </is>
      </c>
      <c r="J2298">
        <f>_xlfn.XLOOKUP(I2298,AS:AS,AU:AU)</f>
        <v/>
      </c>
      <c r="K2298" t="inlineStr">
        <is>
          <t>USD</t>
        </is>
      </c>
      <c r="L2298" s="238" t="n">
        <v>66.98999999999999</v>
      </c>
      <c r="M2298">
        <f>L2298*_xlfn.XLOOKUP(K2298,AM:AM,AN:AN)</f>
        <v/>
      </c>
      <c r="N2298">
        <f>L2298*_xlfn.XLOOKUP(K2298,AM:AM,AO:AO)</f>
        <v/>
      </c>
      <c r="O2298" s="238" t="n">
        <v>0</v>
      </c>
      <c r="P2298">
        <f>O2298*_xlfn.XLOOKUP(K2298,AM:AM,AN:AN)</f>
        <v/>
      </c>
      <c r="Q2298">
        <f>O2298*_xlfn.XLOOKUP(K2298,AM:AM,AO:AO)</f>
        <v/>
      </c>
      <c r="R2298">
        <f>_xlfn.XLOOKUP(E2298,AF:AF,AG:AG)</f>
        <v/>
      </c>
      <c r="S2298">
        <f>_xlfn.XLOOKUP(E2298,AF:AF,AI:AI)</f>
        <v/>
      </c>
      <c r="T2298">
        <f>WEEKNUM(G2298)</f>
        <v/>
      </c>
      <c r="U2298">
        <f>YEAR(G2298)</f>
        <v/>
      </c>
      <c r="V2298" s="117">
        <f>IFERROR(Q2298/N2298,"0")</f>
        <v/>
      </c>
    </row>
    <row r="2299">
      <c r="A2299">
        <f>_xlfn.XLOOKUP(D2299,BN:BN,BO:BO)</f>
        <v/>
      </c>
      <c r="B2299" t="inlineStr">
        <is>
          <t>LLC</t>
        </is>
      </c>
      <c r="C2299" t="n">
        <v>347</v>
      </c>
      <c r="D2299">
        <f>_xlfn.XLOOKUP(C2299,BH:BH,BI:BI)</f>
        <v/>
      </c>
      <c r="E2299" t="n">
        <v>24972</v>
      </c>
      <c r="F2299" t="inlineStr">
        <is>
          <t>Hospedaje</t>
        </is>
      </c>
      <c r="G2299" s="234" t="n">
        <v>45794</v>
      </c>
      <c r="H2299" s="234" t="n">
        <v>45815</v>
      </c>
      <c r="I2299" t="inlineStr">
        <is>
          <t>HTL</t>
        </is>
      </c>
      <c r="J2299">
        <f>_xlfn.XLOOKUP(I2299,AS:AS,AU:AU)</f>
        <v/>
      </c>
      <c r="K2299" t="inlineStr">
        <is>
          <t>USD</t>
        </is>
      </c>
      <c r="L2299" s="238" t="n">
        <v>284.47</v>
      </c>
      <c r="M2299">
        <f>L2299*_xlfn.XLOOKUP(K2299,AM:AM,AN:AN)</f>
        <v/>
      </c>
      <c r="N2299">
        <f>L2299*_xlfn.XLOOKUP(K2299,AM:AM,AO:AO)</f>
        <v/>
      </c>
      <c r="O2299" s="238" t="n">
        <v>262.03</v>
      </c>
      <c r="P2299">
        <f>O2299*_xlfn.XLOOKUP(K2299,AM:AM,AN:AN)</f>
        <v/>
      </c>
      <c r="Q2299">
        <f>O2299*_xlfn.XLOOKUP(K2299,AM:AM,AO:AO)</f>
        <v/>
      </c>
      <c r="R2299">
        <f>_xlfn.XLOOKUP(E2299,AF:AF,AG:AG)</f>
        <v/>
      </c>
      <c r="S2299">
        <f>_xlfn.XLOOKUP(E2299,AF:AF,AI:AI)</f>
        <v/>
      </c>
      <c r="T2299">
        <f>WEEKNUM(G2299)</f>
        <v/>
      </c>
      <c r="U2299">
        <f>YEAR(G2299)</f>
        <v/>
      </c>
      <c r="V2299" s="117">
        <f>IFERROR(Q2299/N2299,"0")</f>
        <v/>
      </c>
    </row>
    <row r="2300">
      <c r="A2300">
        <f>_xlfn.XLOOKUP(D2300,BN:BN,BO:BO)</f>
        <v/>
      </c>
      <c r="B2300" t="inlineStr">
        <is>
          <t>LLC</t>
        </is>
      </c>
      <c r="C2300" t="n">
        <v>347</v>
      </c>
      <c r="D2300">
        <f>_xlfn.XLOOKUP(C2300,BH:BH,BI:BI)</f>
        <v/>
      </c>
      <c r="E2300" t="n">
        <v>25240</v>
      </c>
      <c r="F2300" t="inlineStr">
        <is>
          <t>Vuelo LGA-MSY/Arturo Kam</t>
        </is>
      </c>
      <c r="G2300" s="234" t="n">
        <v>45794</v>
      </c>
      <c r="H2300" s="234" t="n">
        <v>45815</v>
      </c>
      <c r="I2300" t="inlineStr">
        <is>
          <t>VLO</t>
        </is>
      </c>
      <c r="J2300">
        <f>_xlfn.XLOOKUP(I2300,AS:AS,AU:AU)</f>
        <v/>
      </c>
      <c r="K2300" t="inlineStr">
        <is>
          <t>USD</t>
        </is>
      </c>
      <c r="L2300" s="238" t="n">
        <v>253.49</v>
      </c>
      <c r="M2300">
        <f>L2300*_xlfn.XLOOKUP(K2300,AM:AM,AN:AN)</f>
        <v/>
      </c>
      <c r="N2300">
        <f>L2300*_xlfn.XLOOKUP(K2300,AM:AM,AO:AO)</f>
        <v/>
      </c>
      <c r="O2300" s="238" t="n">
        <v>0</v>
      </c>
      <c r="P2300">
        <f>O2300*_xlfn.XLOOKUP(K2300,AM:AM,AN:AN)</f>
        <v/>
      </c>
      <c r="Q2300">
        <f>O2300*_xlfn.XLOOKUP(K2300,AM:AM,AO:AO)</f>
        <v/>
      </c>
      <c r="R2300">
        <f>_xlfn.XLOOKUP(E2300,AF:AF,AG:AG)</f>
        <v/>
      </c>
      <c r="S2300">
        <f>_xlfn.XLOOKUP(E2300,AF:AF,AI:AI)</f>
        <v/>
      </c>
      <c r="T2300">
        <f>WEEKNUM(G2300)</f>
        <v/>
      </c>
      <c r="U2300">
        <f>YEAR(G2300)</f>
        <v/>
      </c>
      <c r="V2300" s="117">
        <f>IFERROR(Q2300/N2300,"0")</f>
        <v/>
      </c>
    </row>
    <row r="2301">
      <c r="A2301">
        <f>_xlfn.XLOOKUP(D2301,BN:BN,BO:BO)</f>
        <v/>
      </c>
      <c r="B2301" t="inlineStr">
        <is>
          <t>LLC</t>
        </is>
      </c>
      <c r="C2301" t="n">
        <v>347</v>
      </c>
      <c r="D2301">
        <f>_xlfn.XLOOKUP(C2301,BH:BH,BI:BI)</f>
        <v/>
      </c>
      <c r="E2301" t="n">
        <v>0</v>
      </c>
      <c r="F2301" t="inlineStr">
        <is>
          <t>Sobrecomisión</t>
        </is>
      </c>
      <c r="G2301" s="234" t="n">
        <v>45794</v>
      </c>
      <c r="H2301" s="234" t="n">
        <v>45815</v>
      </c>
      <c r="I2301" t="inlineStr">
        <is>
          <t>HPS</t>
        </is>
      </c>
      <c r="J2301">
        <f>_xlfn.XLOOKUP(I2301,AS:AS,AU:AU)</f>
        <v/>
      </c>
      <c r="K2301" t="inlineStr">
        <is>
          <t>USD</t>
        </is>
      </c>
      <c r="L2301" s="238" t="n">
        <v>783.9299999999999</v>
      </c>
      <c r="M2301">
        <f>L2301*_xlfn.XLOOKUP(K2301,AM:AM,AN:AN)</f>
        <v/>
      </c>
      <c r="N2301">
        <f>L2301*_xlfn.XLOOKUP(K2301,AM:AM,AO:AO)</f>
        <v/>
      </c>
      <c r="O2301" s="238" t="n">
        <v>783.9299999999999</v>
      </c>
      <c r="P2301">
        <f>O2301*_xlfn.XLOOKUP(K2301,AM:AM,AN:AN)</f>
        <v/>
      </c>
      <c r="Q2301">
        <f>O2301*_xlfn.XLOOKUP(K2301,AM:AM,AO:AO)</f>
        <v/>
      </c>
      <c r="R2301">
        <f>_xlfn.XLOOKUP(E2301,AF:AF,AG:AG)</f>
        <v/>
      </c>
      <c r="S2301">
        <f>_xlfn.XLOOKUP(E2301,AF:AF,AI:AI)</f>
        <v/>
      </c>
      <c r="T2301">
        <f>WEEKNUM(G2301)</f>
        <v/>
      </c>
      <c r="U2301">
        <f>YEAR(G2301)</f>
        <v/>
      </c>
      <c r="V2301" s="117">
        <f>IFERROR(Q2301/N2301,"0")</f>
        <v/>
      </c>
    </row>
    <row r="2302">
      <c r="A2302">
        <f>_xlfn.XLOOKUP(D2302,BN:BN,BO:BO)</f>
        <v/>
      </c>
      <c r="B2302" t="inlineStr">
        <is>
          <t>LLC</t>
        </is>
      </c>
      <c r="C2302" t="n">
        <v>348</v>
      </c>
      <c r="D2302">
        <f>_xlfn.XLOOKUP(C2302,BH:BH,BI:BI)</f>
        <v/>
      </c>
      <c r="E2302" t="n">
        <v>27966</v>
      </c>
      <c r="F2302" t="inlineStr">
        <is>
          <t>Rosewood Mandarina</t>
        </is>
      </c>
      <c r="G2302" s="234" t="n">
        <v>45799</v>
      </c>
      <c r="H2302" s="234" t="n">
        <v>45802</v>
      </c>
      <c r="I2302" t="inlineStr">
        <is>
          <t>HTL</t>
        </is>
      </c>
      <c r="J2302">
        <f>_xlfn.XLOOKUP(I2302,AS:AS,AU:AU)</f>
        <v/>
      </c>
      <c r="K2302" t="inlineStr">
        <is>
          <t>USD</t>
        </is>
      </c>
      <c r="L2302" s="238" t="n">
        <v>3045</v>
      </c>
      <c r="M2302">
        <f>L2302*_xlfn.XLOOKUP(K2302,AM:AM,AN:AN)</f>
        <v/>
      </c>
      <c r="N2302">
        <f>L2302*_xlfn.XLOOKUP(K2302,AM:AM,AO:AO)</f>
        <v/>
      </c>
      <c r="O2302" s="238" t="n">
        <v>429.35</v>
      </c>
      <c r="P2302">
        <f>O2302*_xlfn.XLOOKUP(K2302,AM:AM,AN:AN)</f>
        <v/>
      </c>
      <c r="Q2302">
        <f>O2302*_xlfn.XLOOKUP(K2302,AM:AM,AO:AO)</f>
        <v/>
      </c>
      <c r="R2302">
        <f>_xlfn.XLOOKUP(E2302,AF:AF,AG:AG)</f>
        <v/>
      </c>
      <c r="S2302">
        <f>_xlfn.XLOOKUP(E2302,AF:AF,AI:AI)</f>
        <v/>
      </c>
      <c r="T2302">
        <f>WEEKNUM(G2302)</f>
        <v/>
      </c>
      <c r="U2302">
        <f>YEAR(G2302)</f>
        <v/>
      </c>
      <c r="V2302" s="117">
        <f>IFERROR(Q2302/N2302,"0")</f>
        <v/>
      </c>
    </row>
    <row r="2303">
      <c r="A2303">
        <f>_xlfn.XLOOKUP(D2303,BN:BN,BO:BO)</f>
        <v/>
      </c>
      <c r="B2303" t="inlineStr">
        <is>
          <t>LLC</t>
        </is>
      </c>
      <c r="C2303" t="n">
        <v>349</v>
      </c>
      <c r="D2303">
        <f>_xlfn.XLOOKUP(C2303,BH:BH,BI:BI)</f>
        <v/>
      </c>
      <c r="E2303" t="n">
        <v>25348</v>
      </c>
      <c r="F2303" t="inlineStr">
        <is>
          <t>DUBAI</t>
        </is>
      </c>
      <c r="G2303" s="234" t="n">
        <v>45794</v>
      </c>
      <c r="H2303" s="234" t="n">
        <v>45802</v>
      </c>
      <c r="I2303" t="inlineStr">
        <is>
          <t>PKT</t>
        </is>
      </c>
      <c r="J2303">
        <f>_xlfn.XLOOKUP(I2303,AS:AS,AU:AU)</f>
        <v/>
      </c>
      <c r="K2303" t="inlineStr">
        <is>
          <t>USD</t>
        </is>
      </c>
      <c r="L2303" s="238" t="n">
        <v>2456</v>
      </c>
      <c r="M2303">
        <f>L2303*_xlfn.XLOOKUP(K2303,AM:AM,AN:AN)</f>
        <v/>
      </c>
      <c r="N2303">
        <f>L2303*_xlfn.XLOOKUP(K2303,AM:AM,AO:AO)</f>
        <v/>
      </c>
      <c r="O2303" s="238" t="n">
        <v>0</v>
      </c>
      <c r="P2303">
        <f>O2303*_xlfn.XLOOKUP(K2303,AM:AM,AN:AN)</f>
        <v/>
      </c>
      <c r="Q2303">
        <f>O2303*_xlfn.XLOOKUP(K2303,AM:AM,AO:AO)</f>
        <v/>
      </c>
      <c r="R2303">
        <f>_xlfn.XLOOKUP(E2303,AF:AF,AG:AG)</f>
        <v/>
      </c>
      <c r="S2303">
        <f>_xlfn.XLOOKUP(E2303,AF:AF,AI:AI)</f>
        <v/>
      </c>
      <c r="T2303">
        <f>WEEKNUM(G2303)</f>
        <v/>
      </c>
      <c r="U2303">
        <f>YEAR(G2303)</f>
        <v/>
      </c>
      <c r="V2303" s="117">
        <f>IFERROR(Q2303/N2303,"0")</f>
        <v/>
      </c>
    </row>
    <row r="2304">
      <c r="A2304">
        <f>_xlfn.XLOOKUP(D2304,BN:BN,BO:BO)</f>
        <v/>
      </c>
      <c r="B2304" t="inlineStr">
        <is>
          <t>LLC</t>
        </is>
      </c>
      <c r="C2304" t="n">
        <v>349</v>
      </c>
      <c r="D2304">
        <f>_xlfn.XLOOKUP(C2304,BH:BH,BI:BI)</f>
        <v/>
      </c>
      <c r="E2304" t="n">
        <v>0</v>
      </c>
      <c r="F2304" t="inlineStr">
        <is>
          <t>Honorarios por Servicio Agencia</t>
        </is>
      </c>
      <c r="G2304" s="234" t="n">
        <v>45794</v>
      </c>
      <c r="H2304" s="234" t="n">
        <v>45802</v>
      </c>
      <c r="I2304" t="inlineStr">
        <is>
          <t>HPS</t>
        </is>
      </c>
      <c r="J2304">
        <f>_xlfn.XLOOKUP(I2304,AS:AS,AU:AU)</f>
        <v/>
      </c>
      <c r="K2304" t="inlineStr">
        <is>
          <t>USD</t>
        </is>
      </c>
      <c r="L2304" s="238" t="n">
        <v>1.91</v>
      </c>
      <c r="M2304">
        <f>L2304*_xlfn.XLOOKUP(K2304,AM:AM,AN:AN)</f>
        <v/>
      </c>
      <c r="N2304">
        <f>L2304*_xlfn.XLOOKUP(K2304,AM:AM,AO:AO)</f>
        <v/>
      </c>
      <c r="O2304" s="238" t="n">
        <v>1.91</v>
      </c>
      <c r="P2304">
        <f>O2304*_xlfn.XLOOKUP(K2304,AM:AM,AN:AN)</f>
        <v/>
      </c>
      <c r="Q2304">
        <f>O2304*_xlfn.XLOOKUP(K2304,AM:AM,AO:AO)</f>
        <v/>
      </c>
      <c r="R2304">
        <f>_xlfn.XLOOKUP(E2304,AF:AF,AG:AG)</f>
        <v/>
      </c>
      <c r="S2304">
        <f>_xlfn.XLOOKUP(E2304,AF:AF,AI:AI)</f>
        <v/>
      </c>
      <c r="T2304">
        <f>WEEKNUM(G2304)</f>
        <v/>
      </c>
      <c r="U2304">
        <f>YEAR(G2304)</f>
        <v/>
      </c>
      <c r="V2304" s="117">
        <f>IFERROR(Q2304/N2304,"0")</f>
        <v/>
      </c>
    </row>
    <row r="2305">
      <c r="A2305">
        <f>_xlfn.XLOOKUP(D2305,BN:BN,BO:BO)</f>
        <v/>
      </c>
      <c r="B2305" t="inlineStr">
        <is>
          <t>LLC</t>
        </is>
      </c>
      <c r="C2305" t="n">
        <v>350</v>
      </c>
      <c r="D2305">
        <f>_xlfn.XLOOKUP(C2305,BH:BH,BI:BI)</f>
        <v/>
      </c>
      <c r="E2305" t="n">
        <v>25024</v>
      </c>
      <c r="F2305" t="inlineStr">
        <is>
          <t>Vuelo Business</t>
        </is>
      </c>
      <c r="G2305" s="234" t="n">
        <v>45793</v>
      </c>
      <c r="H2305" s="63" t="n"/>
      <c r="I2305" t="inlineStr">
        <is>
          <t>VLO</t>
        </is>
      </c>
      <c r="J2305">
        <f>_xlfn.XLOOKUP(I2305,AS:AS,AU:AU)</f>
        <v/>
      </c>
      <c r="K2305" t="inlineStr">
        <is>
          <t>USD</t>
        </is>
      </c>
      <c r="L2305" s="238" t="n">
        <v>3304.16</v>
      </c>
      <c r="M2305">
        <f>L2305*_xlfn.XLOOKUP(K2305,AM:AM,AN:AN)</f>
        <v/>
      </c>
      <c r="N2305">
        <f>L2305*_xlfn.XLOOKUP(K2305,AM:AM,AO:AO)</f>
        <v/>
      </c>
      <c r="O2305" s="238" t="n">
        <v>0</v>
      </c>
      <c r="P2305">
        <f>O2305*_xlfn.XLOOKUP(K2305,AM:AM,AN:AN)</f>
        <v/>
      </c>
      <c r="Q2305">
        <f>O2305*_xlfn.XLOOKUP(K2305,AM:AM,AO:AO)</f>
        <v/>
      </c>
      <c r="R2305">
        <f>_xlfn.XLOOKUP(E2305,AF:AF,AG:AG)</f>
        <v/>
      </c>
      <c r="S2305">
        <f>_xlfn.XLOOKUP(E2305,AF:AF,AI:AI)</f>
        <v/>
      </c>
      <c r="T2305">
        <f>WEEKNUM(G2305)</f>
        <v/>
      </c>
      <c r="U2305">
        <f>YEAR(G2305)</f>
        <v/>
      </c>
      <c r="V2305" s="117">
        <f>IFERROR(Q2305/N2305,"0")</f>
        <v/>
      </c>
    </row>
    <row r="2306">
      <c r="A2306">
        <f>_xlfn.XLOOKUP(D2306,BN:BN,BO:BO)</f>
        <v/>
      </c>
      <c r="B2306" t="inlineStr">
        <is>
          <t>LLC</t>
        </is>
      </c>
      <c r="C2306" t="n">
        <v>350</v>
      </c>
      <c r="D2306">
        <f>_xlfn.XLOOKUP(C2306,BH:BH,BI:BI)</f>
        <v/>
      </c>
      <c r="E2306" t="n">
        <v>28332</v>
      </c>
      <c r="F2306" t="inlineStr">
        <is>
          <t>7 noches (CAMBIO USD A EUR)</t>
        </is>
      </c>
      <c r="G2306" s="234" t="n">
        <v>45811</v>
      </c>
      <c r="H2306" s="234" t="n">
        <v>45818</v>
      </c>
      <c r="I2306" t="inlineStr">
        <is>
          <t>HTL</t>
        </is>
      </c>
      <c r="J2306">
        <f>_xlfn.XLOOKUP(I2306,AS:AS,AU:AU)</f>
        <v/>
      </c>
      <c r="K2306" t="inlineStr">
        <is>
          <t>USD</t>
        </is>
      </c>
      <c r="L2306" s="238" t="n">
        <v>4269.27</v>
      </c>
      <c r="M2306">
        <f>L2306*_xlfn.XLOOKUP(K2306,AM:AM,AN:AN)</f>
        <v/>
      </c>
      <c r="N2306">
        <f>L2306*_xlfn.XLOOKUP(K2306,AM:AM,AO:AO)</f>
        <v/>
      </c>
      <c r="O2306" s="238" t="n">
        <v>304.27</v>
      </c>
      <c r="P2306">
        <f>O2306*_xlfn.XLOOKUP(K2306,AM:AM,AN:AN)</f>
        <v/>
      </c>
      <c r="Q2306">
        <f>O2306*_xlfn.XLOOKUP(K2306,AM:AM,AO:AO)</f>
        <v/>
      </c>
      <c r="R2306">
        <f>_xlfn.XLOOKUP(E2306,AF:AF,AG:AG)</f>
        <v/>
      </c>
      <c r="S2306">
        <f>_xlfn.XLOOKUP(E2306,AF:AF,AI:AI)</f>
        <v/>
      </c>
      <c r="T2306">
        <f>WEEKNUM(G2306)</f>
        <v/>
      </c>
      <c r="U2306">
        <f>YEAR(G2306)</f>
        <v/>
      </c>
      <c r="V2306" s="117">
        <f>IFERROR(Q2306/N2306,"0")</f>
        <v/>
      </c>
    </row>
    <row r="2307">
      <c r="A2307">
        <f>_xlfn.XLOOKUP(D2307,BN:BN,BO:BO)</f>
        <v/>
      </c>
      <c r="B2307" t="inlineStr">
        <is>
          <t>LLC</t>
        </is>
      </c>
      <c r="C2307" t="n">
        <v>350</v>
      </c>
      <c r="D2307">
        <f>_xlfn.XLOOKUP(C2307,BH:BH,BI:BI)</f>
        <v/>
      </c>
      <c r="E2307" t="n">
        <v>25024</v>
      </c>
      <c r="F2307" t="inlineStr">
        <is>
          <t>Vuelo Business</t>
        </is>
      </c>
      <c r="G2307" s="234" t="n">
        <v>45793</v>
      </c>
      <c r="H2307" s="63" t="n"/>
      <c r="I2307" t="inlineStr">
        <is>
          <t>VLO</t>
        </is>
      </c>
      <c r="J2307">
        <f>_xlfn.XLOOKUP(I2307,AS:AS,AU:AU)</f>
        <v/>
      </c>
      <c r="K2307" t="inlineStr">
        <is>
          <t>USD</t>
        </is>
      </c>
      <c r="L2307" s="238" t="n">
        <v>3304.16</v>
      </c>
      <c r="M2307">
        <f>L2307*_xlfn.XLOOKUP(K2307,AM:AM,AN:AN)</f>
        <v/>
      </c>
      <c r="N2307">
        <f>L2307*_xlfn.XLOOKUP(K2307,AM:AM,AO:AO)</f>
        <v/>
      </c>
      <c r="O2307" s="238" t="n">
        <v>0</v>
      </c>
      <c r="P2307">
        <f>O2307*_xlfn.XLOOKUP(K2307,AM:AM,AN:AN)</f>
        <v/>
      </c>
      <c r="Q2307">
        <f>O2307*_xlfn.XLOOKUP(K2307,AM:AM,AO:AO)</f>
        <v/>
      </c>
      <c r="R2307">
        <f>_xlfn.XLOOKUP(E2307,AF:AF,AG:AG)</f>
        <v/>
      </c>
      <c r="S2307">
        <f>_xlfn.XLOOKUP(E2307,AF:AF,AI:AI)</f>
        <v/>
      </c>
      <c r="T2307">
        <f>WEEKNUM(G2307)</f>
        <v/>
      </c>
      <c r="U2307">
        <f>YEAR(G2307)</f>
        <v/>
      </c>
      <c r="V2307" s="117">
        <f>IFERROR(Q2307/N2307,"0")</f>
        <v/>
      </c>
    </row>
    <row r="2308">
      <c r="A2308">
        <f>_xlfn.XLOOKUP(D2308,BN:BN,BO:BO)</f>
        <v/>
      </c>
      <c r="B2308" t="inlineStr">
        <is>
          <t>LLC</t>
        </is>
      </c>
      <c r="C2308" t="n">
        <v>350</v>
      </c>
      <c r="D2308">
        <f>_xlfn.XLOOKUP(C2308,BH:BH,BI:BI)</f>
        <v/>
      </c>
      <c r="E2308" t="n">
        <v>0</v>
      </c>
      <c r="F2308" t="inlineStr">
        <is>
          <t>fee de emision boletos</t>
        </is>
      </c>
      <c r="G2308" s="234" t="n">
        <v>45793</v>
      </c>
      <c r="H2308" s="63" t="n"/>
      <c r="I2308" t="inlineStr">
        <is>
          <t>HPS</t>
        </is>
      </c>
      <c r="J2308">
        <f>_xlfn.XLOOKUP(I2308,AS:AS,AU:AU)</f>
        <v/>
      </c>
      <c r="K2308" t="inlineStr">
        <is>
          <t>USD</t>
        </is>
      </c>
      <c r="L2308" s="238" t="n">
        <v>70</v>
      </c>
      <c r="M2308">
        <f>L2308*_xlfn.XLOOKUP(K2308,AM:AM,AN:AN)</f>
        <v/>
      </c>
      <c r="N2308">
        <f>L2308*_xlfn.XLOOKUP(K2308,AM:AM,AO:AO)</f>
        <v/>
      </c>
      <c r="O2308" s="238" t="n">
        <v>70</v>
      </c>
      <c r="P2308">
        <f>O2308*_xlfn.XLOOKUP(K2308,AM:AM,AN:AN)</f>
        <v/>
      </c>
      <c r="Q2308">
        <f>O2308*_xlfn.XLOOKUP(K2308,AM:AM,AO:AO)</f>
        <v/>
      </c>
      <c r="R2308">
        <f>_xlfn.XLOOKUP(E2308,AF:AF,AG:AG)</f>
        <v/>
      </c>
      <c r="S2308">
        <f>_xlfn.XLOOKUP(E2308,AF:AF,AI:AI)</f>
        <v/>
      </c>
      <c r="T2308">
        <f>WEEKNUM(G2308)</f>
        <v/>
      </c>
      <c r="U2308">
        <f>YEAR(G2308)</f>
        <v/>
      </c>
      <c r="V2308" s="117">
        <f>IFERROR(Q2308/N2308,"0")</f>
        <v/>
      </c>
    </row>
    <row r="2309">
      <c r="A2309">
        <f>_xlfn.XLOOKUP(D2309,BN:BN,BO:BO)</f>
        <v/>
      </c>
      <c r="B2309" t="inlineStr">
        <is>
          <t>LLC</t>
        </is>
      </c>
      <c r="C2309" t="n">
        <v>350</v>
      </c>
      <c r="D2309">
        <f>_xlfn.XLOOKUP(C2309,BH:BH,BI:BI)</f>
        <v/>
      </c>
      <c r="E2309" t="n">
        <v>0</v>
      </c>
      <c r="F2309" t="inlineStr">
        <is>
          <t>Honorarios por Servicio Agencia</t>
        </is>
      </c>
      <c r="G2309" s="234" t="n">
        <v>45793</v>
      </c>
      <c r="H2309" s="234" t="n">
        <v>45818</v>
      </c>
      <c r="I2309" t="inlineStr">
        <is>
          <t>HPS</t>
        </is>
      </c>
      <c r="J2309">
        <f>_xlfn.XLOOKUP(I2309,AS:AS,AU:AU)</f>
        <v/>
      </c>
      <c r="K2309" t="inlineStr">
        <is>
          <t>USD</t>
        </is>
      </c>
      <c r="L2309" s="238" t="n">
        <v>41.68</v>
      </c>
      <c r="M2309">
        <f>L2309*_xlfn.XLOOKUP(K2309,AM:AM,AN:AN)</f>
        <v/>
      </c>
      <c r="N2309">
        <f>L2309*_xlfn.XLOOKUP(K2309,AM:AM,AO:AO)</f>
        <v/>
      </c>
      <c r="O2309" s="238" t="n">
        <v>41.68</v>
      </c>
      <c r="P2309">
        <f>O2309*_xlfn.XLOOKUP(K2309,AM:AM,AN:AN)</f>
        <v/>
      </c>
      <c r="Q2309">
        <f>O2309*_xlfn.XLOOKUP(K2309,AM:AM,AO:AO)</f>
        <v/>
      </c>
      <c r="R2309">
        <f>_xlfn.XLOOKUP(E2309,AF:AF,AG:AG)</f>
        <v/>
      </c>
      <c r="S2309">
        <f>_xlfn.XLOOKUP(E2309,AF:AF,AI:AI)</f>
        <v/>
      </c>
      <c r="T2309">
        <f>WEEKNUM(G2309)</f>
        <v/>
      </c>
      <c r="U2309">
        <f>YEAR(G2309)</f>
        <v/>
      </c>
      <c r="V2309" s="117">
        <f>IFERROR(Q2309/N2309,"0")</f>
        <v/>
      </c>
    </row>
    <row r="2310">
      <c r="A2310">
        <f>_xlfn.XLOOKUP(D2310,BN:BN,BO:BO)</f>
        <v/>
      </c>
      <c r="B2310" t="inlineStr">
        <is>
          <t>LLC</t>
        </is>
      </c>
      <c r="C2310" t="n">
        <v>350</v>
      </c>
      <c r="D2310">
        <f>_xlfn.XLOOKUP(C2310,BH:BH,BI:BI)</f>
        <v/>
      </c>
      <c r="E2310" t="n">
        <v>28332</v>
      </c>
      <c r="F2310" t="inlineStr">
        <is>
          <t>6 noches extra</t>
        </is>
      </c>
      <c r="G2310" s="234" t="n">
        <v>45818</v>
      </c>
      <c r="H2310" s="234" t="n">
        <v>45824</v>
      </c>
      <c r="I2310" t="inlineStr">
        <is>
          <t>HTL</t>
        </is>
      </c>
      <c r="J2310">
        <f>_xlfn.XLOOKUP(I2310,AS:AS,AU:AU)</f>
        <v/>
      </c>
      <c r="K2310" t="inlineStr">
        <is>
          <t>USD</t>
        </is>
      </c>
      <c r="L2310" s="238" t="n">
        <v>3740</v>
      </c>
      <c r="M2310">
        <f>L2310*_xlfn.XLOOKUP(K2310,AM:AM,AN:AN)</f>
        <v/>
      </c>
      <c r="N2310">
        <f>L2310*_xlfn.XLOOKUP(K2310,AM:AM,AO:AO)</f>
        <v/>
      </c>
      <c r="O2310" s="238" t="n">
        <v>302.69</v>
      </c>
      <c r="P2310">
        <f>O2310*_xlfn.XLOOKUP(K2310,AM:AM,AN:AN)</f>
        <v/>
      </c>
      <c r="Q2310">
        <f>O2310*_xlfn.XLOOKUP(K2310,AM:AM,AO:AO)</f>
        <v/>
      </c>
      <c r="R2310">
        <f>_xlfn.XLOOKUP(E2310,AF:AF,AG:AG)</f>
        <v/>
      </c>
      <c r="S2310">
        <f>_xlfn.XLOOKUP(E2310,AF:AF,AI:AI)</f>
        <v/>
      </c>
      <c r="T2310">
        <f>WEEKNUM(G2310)</f>
        <v/>
      </c>
      <c r="U2310">
        <f>YEAR(G2310)</f>
        <v/>
      </c>
      <c r="V2310" s="117">
        <f>IFERROR(Q2310/N2310,"0")</f>
        <v/>
      </c>
    </row>
    <row r="2311">
      <c r="A2311">
        <f>_xlfn.XLOOKUP(D2311,BN:BN,BO:BO)</f>
        <v/>
      </c>
      <c r="B2311" t="inlineStr">
        <is>
          <t>LLC</t>
        </is>
      </c>
      <c r="C2311" t="n">
        <v>351</v>
      </c>
      <c r="D2311">
        <f>_xlfn.XLOOKUP(C2311,BH:BH,BI:BI)</f>
        <v/>
      </c>
      <c r="E2311" t="n">
        <v>23590</v>
      </c>
      <c r="F2311" t="inlineStr">
        <is>
          <t>Vuelo Madrid-México-Madrid/ Sharon Vainer</t>
        </is>
      </c>
      <c r="G2311" s="234" t="n">
        <v>45793</v>
      </c>
      <c r="H2311" s="234" t="n">
        <v>45793</v>
      </c>
      <c r="I2311" t="inlineStr">
        <is>
          <t>VLO</t>
        </is>
      </c>
      <c r="J2311">
        <f>_xlfn.XLOOKUP(I2311,AS:AS,AU:AU)</f>
        <v/>
      </c>
      <c r="K2311" t="inlineStr">
        <is>
          <t>USD</t>
        </is>
      </c>
      <c r="L2311" s="238" t="n">
        <v>2576.75</v>
      </c>
      <c r="M2311">
        <f>L2311*_xlfn.XLOOKUP(K2311,AM:AM,AN:AN)</f>
        <v/>
      </c>
      <c r="N2311">
        <f>L2311*_xlfn.XLOOKUP(K2311,AM:AM,AO:AO)</f>
        <v/>
      </c>
      <c r="O2311" s="238" t="n">
        <v>0</v>
      </c>
      <c r="P2311">
        <f>O2311*_xlfn.XLOOKUP(K2311,AM:AM,AN:AN)</f>
        <v/>
      </c>
      <c r="Q2311">
        <f>O2311*_xlfn.XLOOKUP(K2311,AM:AM,AO:AO)</f>
        <v/>
      </c>
      <c r="R2311">
        <f>_xlfn.XLOOKUP(E2311,AF:AF,AG:AG)</f>
        <v/>
      </c>
      <c r="S2311">
        <f>_xlfn.XLOOKUP(E2311,AF:AF,AI:AI)</f>
        <v/>
      </c>
      <c r="T2311">
        <f>WEEKNUM(G2311)</f>
        <v/>
      </c>
      <c r="U2311">
        <f>YEAR(G2311)</f>
        <v/>
      </c>
      <c r="V2311" s="117">
        <f>IFERROR(Q2311/N2311,"0")</f>
        <v/>
      </c>
    </row>
    <row r="2312">
      <c r="A2312">
        <f>_xlfn.XLOOKUP(D2312,BN:BN,BO:BO)</f>
        <v/>
      </c>
      <c r="B2312" t="inlineStr">
        <is>
          <t>LLC</t>
        </is>
      </c>
      <c r="C2312" t="n">
        <v>351</v>
      </c>
      <c r="D2312">
        <f>_xlfn.XLOOKUP(C2312,BH:BH,BI:BI)</f>
        <v/>
      </c>
      <c r="E2312" t="n">
        <v>0</v>
      </c>
      <c r="F2312" t="inlineStr">
        <is>
          <t>Fee de emisión del vuelo Madrid-México-Madrid/Sharon Vainer</t>
        </is>
      </c>
      <c r="G2312" s="234" t="n">
        <v>45793</v>
      </c>
      <c r="H2312" s="234" t="n">
        <v>45793</v>
      </c>
      <c r="I2312" t="inlineStr">
        <is>
          <t>HPS</t>
        </is>
      </c>
      <c r="J2312">
        <f>_xlfn.XLOOKUP(I2312,AS:AS,AU:AU)</f>
        <v/>
      </c>
      <c r="K2312" t="inlineStr">
        <is>
          <t>USD</t>
        </is>
      </c>
      <c r="L2312" s="238" t="n">
        <v>35</v>
      </c>
      <c r="M2312">
        <f>L2312*_xlfn.XLOOKUP(K2312,AM:AM,AN:AN)</f>
        <v/>
      </c>
      <c r="N2312">
        <f>L2312*_xlfn.XLOOKUP(K2312,AM:AM,AO:AO)</f>
        <v/>
      </c>
      <c r="O2312" s="238" t="n">
        <v>35</v>
      </c>
      <c r="P2312">
        <f>O2312*_xlfn.XLOOKUP(K2312,AM:AM,AN:AN)</f>
        <v/>
      </c>
      <c r="Q2312">
        <f>O2312*_xlfn.XLOOKUP(K2312,AM:AM,AO:AO)</f>
        <v/>
      </c>
      <c r="R2312">
        <f>_xlfn.XLOOKUP(E2312,AF:AF,AG:AG)</f>
        <v/>
      </c>
      <c r="S2312">
        <f>_xlfn.XLOOKUP(E2312,AF:AF,AI:AI)</f>
        <v/>
      </c>
      <c r="T2312">
        <f>WEEKNUM(G2312)</f>
        <v/>
      </c>
      <c r="U2312">
        <f>YEAR(G2312)</f>
        <v/>
      </c>
      <c r="V2312" s="117">
        <f>IFERROR(Q2312/N2312,"0")</f>
        <v/>
      </c>
    </row>
    <row r="2313">
      <c r="A2313">
        <f>_xlfn.XLOOKUP(D2313,BN:BN,BO:BO)</f>
        <v/>
      </c>
      <c r="B2313" t="inlineStr">
        <is>
          <t>LLC</t>
        </is>
      </c>
      <c r="C2313" t="n">
        <v>352</v>
      </c>
      <c r="D2313">
        <f>_xlfn.XLOOKUP(C2313,BH:BH,BI:BI)</f>
        <v/>
      </c>
      <c r="E2313" t="n">
        <v>23590</v>
      </c>
      <c r="F2313" t="inlineStr">
        <is>
          <t>Vuelo México-Montreal/Claudio Gónzalez G</t>
        </is>
      </c>
      <c r="G2313" s="234" t="n">
        <v>45821</v>
      </c>
      <c r="H2313" s="234" t="n">
        <v>45824</v>
      </c>
      <c r="I2313" t="inlineStr">
        <is>
          <t>VLO</t>
        </is>
      </c>
      <c r="J2313">
        <f>_xlfn.XLOOKUP(I2313,AS:AS,AU:AU)</f>
        <v/>
      </c>
      <c r="K2313" t="inlineStr">
        <is>
          <t>USD</t>
        </is>
      </c>
      <c r="L2313" s="238" t="n">
        <v>1232.21</v>
      </c>
      <c r="M2313">
        <f>L2313*_xlfn.XLOOKUP(K2313,AM:AM,AN:AN)</f>
        <v/>
      </c>
      <c r="N2313">
        <f>L2313*_xlfn.XLOOKUP(K2313,AM:AM,AO:AO)</f>
        <v/>
      </c>
      <c r="O2313" s="238" t="n">
        <v>0</v>
      </c>
      <c r="P2313">
        <f>O2313*_xlfn.XLOOKUP(K2313,AM:AM,AN:AN)</f>
        <v/>
      </c>
      <c r="Q2313">
        <f>O2313*_xlfn.XLOOKUP(K2313,AM:AM,AO:AO)</f>
        <v/>
      </c>
      <c r="R2313">
        <f>_xlfn.XLOOKUP(E2313,AF:AF,AG:AG)</f>
        <v/>
      </c>
      <c r="S2313">
        <f>_xlfn.XLOOKUP(E2313,AF:AF,AI:AI)</f>
        <v/>
      </c>
      <c r="T2313">
        <f>WEEKNUM(G2313)</f>
        <v/>
      </c>
      <c r="U2313">
        <f>YEAR(G2313)</f>
        <v/>
      </c>
      <c r="V2313" s="117">
        <f>IFERROR(Q2313/N2313,"0")</f>
        <v/>
      </c>
    </row>
    <row r="2314">
      <c r="A2314">
        <f>_xlfn.XLOOKUP(D2314,BN:BN,BO:BO)</f>
        <v/>
      </c>
      <c r="B2314" t="inlineStr">
        <is>
          <t>LLC</t>
        </is>
      </c>
      <c r="C2314" t="n">
        <v>352</v>
      </c>
      <c r="D2314">
        <f>_xlfn.XLOOKUP(C2314,BH:BH,BI:BI)</f>
        <v/>
      </c>
      <c r="E2314" t="n">
        <v>23590</v>
      </c>
      <c r="F2314" t="inlineStr">
        <is>
          <t>Vuelo México-Montreal/Fernando Gónzalez</t>
        </is>
      </c>
      <c r="G2314" s="234" t="n">
        <v>45821</v>
      </c>
      <c r="H2314" s="234" t="n">
        <v>45824</v>
      </c>
      <c r="I2314" t="inlineStr">
        <is>
          <t>VLO</t>
        </is>
      </c>
      <c r="J2314">
        <f>_xlfn.XLOOKUP(I2314,AS:AS,AU:AU)</f>
        <v/>
      </c>
      <c r="K2314" t="inlineStr">
        <is>
          <t>USD</t>
        </is>
      </c>
      <c r="L2314" s="238" t="n">
        <v>1232.21</v>
      </c>
      <c r="M2314">
        <f>L2314*_xlfn.XLOOKUP(K2314,AM:AM,AN:AN)</f>
        <v/>
      </c>
      <c r="N2314">
        <f>L2314*_xlfn.XLOOKUP(K2314,AM:AM,AO:AO)</f>
        <v/>
      </c>
      <c r="O2314" s="238" t="n">
        <v>0</v>
      </c>
      <c r="P2314">
        <f>O2314*_xlfn.XLOOKUP(K2314,AM:AM,AN:AN)</f>
        <v/>
      </c>
      <c r="Q2314">
        <f>O2314*_xlfn.XLOOKUP(K2314,AM:AM,AO:AO)</f>
        <v/>
      </c>
      <c r="R2314">
        <f>_xlfn.XLOOKUP(E2314,AF:AF,AG:AG)</f>
        <v/>
      </c>
      <c r="S2314">
        <f>_xlfn.XLOOKUP(E2314,AF:AF,AI:AI)</f>
        <v/>
      </c>
      <c r="T2314">
        <f>WEEKNUM(G2314)</f>
        <v/>
      </c>
      <c r="U2314">
        <f>YEAR(G2314)</f>
        <v/>
      </c>
      <c r="V2314" s="117">
        <f>IFERROR(Q2314/N2314,"0")</f>
        <v/>
      </c>
    </row>
    <row r="2315">
      <c r="A2315">
        <f>_xlfn.XLOOKUP(D2315,BN:BN,BO:BO)</f>
        <v/>
      </c>
      <c r="B2315" t="inlineStr">
        <is>
          <t>LLC</t>
        </is>
      </c>
      <c r="C2315" t="n">
        <v>352</v>
      </c>
      <c r="D2315">
        <f>_xlfn.XLOOKUP(C2315,BH:BH,BI:BI)</f>
        <v/>
      </c>
      <c r="E2315" t="n">
        <v>27998</v>
      </c>
      <c r="F2315" t="inlineStr">
        <is>
          <t>Vuelo Montreal-México/Claudio Gónzalez G</t>
        </is>
      </c>
      <c r="G2315" s="234" t="n">
        <v>45821</v>
      </c>
      <c r="H2315" s="234" t="n">
        <v>45824</v>
      </c>
      <c r="I2315" t="inlineStr">
        <is>
          <t>VLO</t>
        </is>
      </c>
      <c r="J2315">
        <f>_xlfn.XLOOKUP(I2315,AS:AS,AU:AU)</f>
        <v/>
      </c>
      <c r="K2315" t="inlineStr">
        <is>
          <t>USD</t>
        </is>
      </c>
      <c r="L2315" s="238" t="n">
        <v>1353.22</v>
      </c>
      <c r="M2315">
        <f>L2315*_xlfn.XLOOKUP(K2315,AM:AM,AN:AN)</f>
        <v/>
      </c>
      <c r="N2315">
        <f>L2315*_xlfn.XLOOKUP(K2315,AM:AM,AO:AO)</f>
        <v/>
      </c>
      <c r="O2315" s="238" t="n">
        <v>46.28</v>
      </c>
      <c r="P2315">
        <f>O2315*_xlfn.XLOOKUP(K2315,AM:AM,AN:AN)</f>
        <v/>
      </c>
      <c r="Q2315">
        <f>O2315*_xlfn.XLOOKUP(K2315,AM:AM,AO:AO)</f>
        <v/>
      </c>
      <c r="R2315">
        <f>_xlfn.XLOOKUP(E2315,AF:AF,AG:AG)</f>
        <v/>
      </c>
      <c r="S2315">
        <f>_xlfn.XLOOKUP(E2315,AF:AF,AI:AI)</f>
        <v/>
      </c>
      <c r="T2315">
        <f>WEEKNUM(G2315)</f>
        <v/>
      </c>
      <c r="U2315">
        <f>YEAR(G2315)</f>
        <v/>
      </c>
      <c r="V2315" s="117">
        <f>IFERROR(Q2315/N2315,"0")</f>
        <v/>
      </c>
    </row>
    <row r="2316">
      <c r="A2316">
        <f>_xlfn.XLOOKUP(D2316,BN:BN,BO:BO)</f>
        <v/>
      </c>
      <c r="B2316" t="inlineStr">
        <is>
          <t>LLC</t>
        </is>
      </c>
      <c r="C2316" t="n">
        <v>352</v>
      </c>
      <c r="D2316">
        <f>_xlfn.XLOOKUP(C2316,BH:BH,BI:BI)</f>
        <v/>
      </c>
      <c r="E2316" t="n">
        <v>27998</v>
      </c>
      <c r="F2316" t="inlineStr">
        <is>
          <t>Vuelo Montreal-México/Fernando Gónzalez</t>
        </is>
      </c>
      <c r="G2316" s="234" t="n">
        <v>45821</v>
      </c>
      <c r="H2316" s="234" t="n">
        <v>45824</v>
      </c>
      <c r="I2316" t="inlineStr">
        <is>
          <t>VLO</t>
        </is>
      </c>
      <c r="J2316">
        <f>_xlfn.XLOOKUP(I2316,AS:AS,AU:AU)</f>
        <v/>
      </c>
      <c r="K2316" t="inlineStr">
        <is>
          <t>USD</t>
        </is>
      </c>
      <c r="L2316" s="238" t="n">
        <v>1353.22</v>
      </c>
      <c r="M2316">
        <f>L2316*_xlfn.XLOOKUP(K2316,AM:AM,AN:AN)</f>
        <v/>
      </c>
      <c r="N2316">
        <f>L2316*_xlfn.XLOOKUP(K2316,AM:AM,AO:AO)</f>
        <v/>
      </c>
      <c r="O2316" s="238" t="n">
        <v>46.28</v>
      </c>
      <c r="P2316">
        <f>O2316*_xlfn.XLOOKUP(K2316,AM:AM,AN:AN)</f>
        <v/>
      </c>
      <c r="Q2316">
        <f>O2316*_xlfn.XLOOKUP(K2316,AM:AM,AO:AO)</f>
        <v/>
      </c>
      <c r="R2316">
        <f>_xlfn.XLOOKUP(E2316,AF:AF,AG:AG)</f>
        <v/>
      </c>
      <c r="S2316">
        <f>_xlfn.XLOOKUP(E2316,AF:AF,AI:AI)</f>
        <v/>
      </c>
      <c r="T2316">
        <f>WEEKNUM(G2316)</f>
        <v/>
      </c>
      <c r="U2316">
        <f>YEAR(G2316)</f>
        <v/>
      </c>
      <c r="V2316" s="117">
        <f>IFERROR(Q2316/N2316,"0")</f>
        <v/>
      </c>
    </row>
    <row r="2317">
      <c r="A2317">
        <f>_xlfn.XLOOKUP(D2317,BN:BN,BO:BO)</f>
        <v/>
      </c>
      <c r="B2317" t="inlineStr">
        <is>
          <t>LLC</t>
        </is>
      </c>
      <c r="C2317" t="n">
        <v>352</v>
      </c>
      <c r="D2317">
        <f>_xlfn.XLOOKUP(C2317,BH:BH,BI:BI)</f>
        <v/>
      </c>
      <c r="E2317" t="n">
        <v>0</v>
      </c>
      <c r="F2317" t="inlineStr">
        <is>
          <t>Fee de emisión del vuelo México-Montreal-México/Claudio y Fernando Gónzalez</t>
        </is>
      </c>
      <c r="G2317" s="234" t="n">
        <v>45821</v>
      </c>
      <c r="H2317" s="234" t="n">
        <v>45824</v>
      </c>
      <c r="I2317" t="inlineStr">
        <is>
          <t>HPS</t>
        </is>
      </c>
      <c r="J2317">
        <f>_xlfn.XLOOKUP(I2317,AS:AS,AU:AU)</f>
        <v/>
      </c>
      <c r="K2317" t="inlineStr">
        <is>
          <t>USD</t>
        </is>
      </c>
      <c r="L2317" s="238" t="n">
        <v>35</v>
      </c>
      <c r="M2317">
        <f>L2317*_xlfn.XLOOKUP(K2317,AM:AM,AN:AN)</f>
        <v/>
      </c>
      <c r="N2317">
        <f>L2317*_xlfn.XLOOKUP(K2317,AM:AM,AO:AO)</f>
        <v/>
      </c>
      <c r="O2317" s="238" t="n">
        <v>35</v>
      </c>
      <c r="P2317">
        <f>O2317*_xlfn.XLOOKUP(K2317,AM:AM,AN:AN)</f>
        <v/>
      </c>
      <c r="Q2317">
        <f>O2317*_xlfn.XLOOKUP(K2317,AM:AM,AO:AO)</f>
        <v/>
      </c>
      <c r="R2317">
        <f>_xlfn.XLOOKUP(E2317,AF:AF,AG:AG)</f>
        <v/>
      </c>
      <c r="S2317">
        <f>_xlfn.XLOOKUP(E2317,AF:AF,AI:AI)</f>
        <v/>
      </c>
      <c r="T2317">
        <f>WEEKNUM(G2317)</f>
        <v/>
      </c>
      <c r="U2317">
        <f>YEAR(G2317)</f>
        <v/>
      </c>
      <c r="V2317" s="117">
        <f>IFERROR(Q2317/N2317,"0")</f>
        <v/>
      </c>
    </row>
    <row r="2318">
      <c r="A2318">
        <f>_xlfn.XLOOKUP(D2318,BN:BN,BO:BO)</f>
        <v/>
      </c>
      <c r="B2318" t="inlineStr">
        <is>
          <t>LLC</t>
        </is>
      </c>
      <c r="C2318" t="n">
        <v>352</v>
      </c>
      <c r="D2318">
        <f>_xlfn.XLOOKUP(C2318,BH:BH,BI:BI)</f>
        <v/>
      </c>
      <c r="E2318" t="n">
        <v>32346</v>
      </c>
      <c r="F2318" t="inlineStr">
        <is>
          <t>Hospedaje</t>
        </is>
      </c>
      <c r="G2318" s="234" t="n">
        <v>45821</v>
      </c>
      <c r="H2318" s="234" t="n">
        <v>45824</v>
      </c>
      <c r="I2318" t="inlineStr">
        <is>
          <t>HTL</t>
        </is>
      </c>
      <c r="J2318">
        <f>_xlfn.XLOOKUP(I2318,AS:AS,AU:AU)</f>
        <v/>
      </c>
      <c r="K2318" t="inlineStr">
        <is>
          <t>USD</t>
        </is>
      </c>
      <c r="L2318" s="238" t="n">
        <v>1952</v>
      </c>
      <c r="M2318">
        <f>L2318*_xlfn.XLOOKUP(K2318,AM:AM,AN:AN)</f>
        <v/>
      </c>
      <c r="N2318">
        <f>L2318*_xlfn.XLOOKUP(K2318,AM:AM,AO:AO)</f>
        <v/>
      </c>
      <c r="O2318" s="238" t="n">
        <v>195.2</v>
      </c>
      <c r="P2318">
        <f>O2318*_xlfn.XLOOKUP(K2318,AM:AM,AN:AN)</f>
        <v/>
      </c>
      <c r="Q2318">
        <f>O2318*_xlfn.XLOOKUP(K2318,AM:AM,AO:AO)</f>
        <v/>
      </c>
      <c r="R2318">
        <f>_xlfn.XLOOKUP(E2318,AF:AF,AG:AG)</f>
        <v/>
      </c>
      <c r="S2318">
        <f>_xlfn.XLOOKUP(E2318,AF:AF,AI:AI)</f>
        <v/>
      </c>
      <c r="T2318">
        <f>WEEKNUM(G2318)</f>
        <v/>
      </c>
      <c r="U2318">
        <f>YEAR(G2318)</f>
        <v/>
      </c>
      <c r="V2318" s="117">
        <f>IFERROR(Q2318/N2318,"0")</f>
        <v/>
      </c>
    </row>
    <row r="2319">
      <c r="A2319">
        <f>_xlfn.XLOOKUP(D2319,BN:BN,BO:BO)</f>
        <v/>
      </c>
      <c r="B2319" t="inlineStr">
        <is>
          <t>LLC</t>
        </is>
      </c>
      <c r="C2319" t="n">
        <v>352</v>
      </c>
      <c r="D2319">
        <f>_xlfn.XLOOKUP(C2319,BH:BH,BI:BI)</f>
        <v/>
      </c>
      <c r="E2319" t="n">
        <v>32346</v>
      </c>
      <c r="F2319" t="inlineStr">
        <is>
          <t>Hospedaje</t>
        </is>
      </c>
      <c r="G2319" s="234" t="n">
        <v>45821</v>
      </c>
      <c r="H2319" s="234" t="n">
        <v>45824</v>
      </c>
      <c r="I2319" t="inlineStr">
        <is>
          <t>HTL</t>
        </is>
      </c>
      <c r="J2319">
        <f>_xlfn.XLOOKUP(I2319,AS:AS,AU:AU)</f>
        <v/>
      </c>
      <c r="K2319" t="inlineStr">
        <is>
          <t>USD</t>
        </is>
      </c>
      <c r="L2319" s="238" t="n">
        <v>1952</v>
      </c>
      <c r="M2319">
        <f>L2319*_xlfn.XLOOKUP(K2319,AM:AM,AN:AN)</f>
        <v/>
      </c>
      <c r="N2319">
        <f>L2319*_xlfn.XLOOKUP(K2319,AM:AM,AO:AO)</f>
        <v/>
      </c>
      <c r="O2319" s="238" t="n">
        <v>195.2</v>
      </c>
      <c r="P2319">
        <f>O2319*_xlfn.XLOOKUP(K2319,AM:AM,AN:AN)</f>
        <v/>
      </c>
      <c r="Q2319">
        <f>O2319*_xlfn.XLOOKUP(K2319,AM:AM,AO:AO)</f>
        <v/>
      </c>
      <c r="R2319">
        <f>_xlfn.XLOOKUP(E2319,AF:AF,AG:AG)</f>
        <v/>
      </c>
      <c r="S2319">
        <f>_xlfn.XLOOKUP(E2319,AF:AF,AI:AI)</f>
        <v/>
      </c>
      <c r="T2319">
        <f>WEEKNUM(G2319)</f>
        <v/>
      </c>
      <c r="U2319">
        <f>YEAR(G2319)</f>
        <v/>
      </c>
      <c r="V2319" s="117">
        <f>IFERROR(Q2319/N2319,"0")</f>
        <v/>
      </c>
    </row>
    <row r="2320">
      <c r="A2320">
        <f>_xlfn.XLOOKUP(D2320,BN:BN,BO:BO)</f>
        <v/>
      </c>
      <c r="B2320" t="inlineStr">
        <is>
          <t>LLC</t>
        </is>
      </c>
      <c r="C2320" t="n">
        <v>353</v>
      </c>
      <c r="D2320">
        <f>_xlfn.XLOOKUP(C2320,BH:BH,BI:BI)</f>
        <v/>
      </c>
      <c r="E2320" t="n">
        <v>23966</v>
      </c>
      <c r="F2320" t="inlineStr">
        <is>
          <t>Vuelo Newark - Londres/Yulia Terentyeva</t>
        </is>
      </c>
      <c r="G2320" s="234" t="n">
        <v>45804</v>
      </c>
      <c r="H2320" s="234" t="n">
        <v>45805</v>
      </c>
      <c r="I2320" t="inlineStr">
        <is>
          <t>VLO</t>
        </is>
      </c>
      <c r="J2320">
        <f>_xlfn.XLOOKUP(I2320,AS:AS,AU:AU)</f>
        <v/>
      </c>
      <c r="K2320" t="inlineStr">
        <is>
          <t>USD</t>
        </is>
      </c>
      <c r="L2320" s="238" t="n">
        <v>2472</v>
      </c>
      <c r="M2320">
        <f>L2320*_xlfn.XLOOKUP(K2320,AM:AM,AN:AN)</f>
        <v/>
      </c>
      <c r="N2320">
        <f>L2320*_xlfn.XLOOKUP(K2320,AM:AM,AO:AO)</f>
        <v/>
      </c>
      <c r="O2320" s="238" t="n">
        <v>311.08</v>
      </c>
      <c r="P2320">
        <f>O2320*_xlfn.XLOOKUP(K2320,AM:AM,AN:AN)</f>
        <v/>
      </c>
      <c r="Q2320">
        <f>O2320*_xlfn.XLOOKUP(K2320,AM:AM,AO:AO)</f>
        <v/>
      </c>
      <c r="R2320">
        <f>_xlfn.XLOOKUP(E2320,AF:AF,AG:AG)</f>
        <v/>
      </c>
      <c r="S2320">
        <f>_xlfn.XLOOKUP(E2320,AF:AF,AI:AI)</f>
        <v/>
      </c>
      <c r="T2320">
        <f>WEEKNUM(G2320)</f>
        <v/>
      </c>
      <c r="U2320">
        <f>YEAR(G2320)</f>
        <v/>
      </c>
      <c r="V2320" s="117">
        <f>IFERROR(Q2320/N2320,"0")</f>
        <v/>
      </c>
    </row>
    <row r="2321">
      <c r="A2321">
        <f>_xlfn.XLOOKUP(D2321,BN:BN,BO:BO)</f>
        <v/>
      </c>
      <c r="B2321" t="inlineStr">
        <is>
          <t>LLC</t>
        </is>
      </c>
      <c r="C2321" t="n">
        <v>353</v>
      </c>
      <c r="D2321">
        <f>_xlfn.XLOOKUP(C2321,BH:BH,BI:BI)</f>
        <v/>
      </c>
      <c r="E2321" t="n">
        <v>23966</v>
      </c>
      <c r="F2321" t="inlineStr">
        <is>
          <t>Revisado del vuelo Newark-Londres</t>
        </is>
      </c>
      <c r="G2321" s="234" t="n">
        <v>45804</v>
      </c>
      <c r="H2321" s="234" t="n">
        <v>45805</v>
      </c>
      <c r="I2321" t="inlineStr">
        <is>
          <t>VLO</t>
        </is>
      </c>
      <c r="J2321">
        <f>_xlfn.XLOOKUP(I2321,AS:AS,AU:AU)</f>
        <v/>
      </c>
      <c r="K2321" t="inlineStr">
        <is>
          <t>USD</t>
        </is>
      </c>
      <c r="L2321" s="238" t="n">
        <v>1887.7</v>
      </c>
      <c r="M2321">
        <f>L2321*_xlfn.XLOOKUP(K2321,AM:AM,AN:AN)</f>
        <v/>
      </c>
      <c r="N2321">
        <f>L2321*_xlfn.XLOOKUP(K2321,AM:AM,AO:AO)</f>
        <v/>
      </c>
      <c r="O2321" s="238" t="n">
        <v>110</v>
      </c>
      <c r="P2321">
        <f>O2321*_xlfn.XLOOKUP(K2321,AM:AM,AN:AN)</f>
        <v/>
      </c>
      <c r="Q2321">
        <f>O2321*_xlfn.XLOOKUP(K2321,AM:AM,AO:AO)</f>
        <v/>
      </c>
      <c r="R2321">
        <f>_xlfn.XLOOKUP(E2321,AF:AF,AG:AG)</f>
        <v/>
      </c>
      <c r="S2321">
        <f>_xlfn.XLOOKUP(E2321,AF:AF,AI:AI)</f>
        <v/>
      </c>
      <c r="T2321">
        <f>WEEKNUM(G2321)</f>
        <v/>
      </c>
      <c r="U2321">
        <f>YEAR(G2321)</f>
        <v/>
      </c>
      <c r="V2321" s="117">
        <f>IFERROR(Q2321/N2321,"0")</f>
        <v/>
      </c>
    </row>
    <row r="2322">
      <c r="A2322">
        <f>_xlfn.XLOOKUP(D2322,BN:BN,BO:BO)</f>
        <v/>
      </c>
      <c r="B2322" t="inlineStr">
        <is>
          <t>LLC</t>
        </is>
      </c>
      <c r="C2322" t="n">
        <v>353</v>
      </c>
      <c r="D2322">
        <f>_xlfn.XLOOKUP(C2322,BH:BH,BI:BI)</f>
        <v/>
      </c>
      <c r="E2322" t="n">
        <v>0</v>
      </c>
      <c r="F2322" t="inlineStr">
        <is>
          <t>Fee de emisión del vuelo y revisado Newark-Londres</t>
        </is>
      </c>
      <c r="G2322" s="234" t="n">
        <v>45804</v>
      </c>
      <c r="H2322" s="234" t="n">
        <v>45805</v>
      </c>
      <c r="I2322" t="inlineStr">
        <is>
          <t>HPS</t>
        </is>
      </c>
      <c r="J2322">
        <f>_xlfn.XLOOKUP(I2322,AS:AS,AU:AU)</f>
        <v/>
      </c>
      <c r="K2322" t="inlineStr">
        <is>
          <t>USD</t>
        </is>
      </c>
      <c r="L2322" s="238" t="n">
        <v>50</v>
      </c>
      <c r="M2322">
        <f>L2322*_xlfn.XLOOKUP(K2322,AM:AM,AN:AN)</f>
        <v/>
      </c>
      <c r="N2322">
        <f>L2322*_xlfn.XLOOKUP(K2322,AM:AM,AO:AO)</f>
        <v/>
      </c>
      <c r="O2322" s="238" t="n">
        <v>50</v>
      </c>
      <c r="P2322">
        <f>O2322*_xlfn.XLOOKUP(K2322,AM:AM,AN:AN)</f>
        <v/>
      </c>
      <c r="Q2322">
        <f>O2322*_xlfn.XLOOKUP(K2322,AM:AM,AO:AO)</f>
        <v/>
      </c>
      <c r="R2322">
        <f>_xlfn.XLOOKUP(E2322,AF:AF,AG:AG)</f>
        <v/>
      </c>
      <c r="S2322">
        <f>_xlfn.XLOOKUP(E2322,AF:AF,AI:AI)</f>
        <v/>
      </c>
      <c r="T2322">
        <f>WEEKNUM(G2322)</f>
        <v/>
      </c>
      <c r="U2322">
        <f>YEAR(G2322)</f>
        <v/>
      </c>
      <c r="V2322" s="117">
        <f>IFERROR(Q2322/N2322,"0")</f>
        <v/>
      </c>
    </row>
    <row r="2323">
      <c r="A2323">
        <f>_xlfn.XLOOKUP(D2323,BN:BN,BO:BO)</f>
        <v/>
      </c>
      <c r="B2323" t="inlineStr">
        <is>
          <t>LLC</t>
        </is>
      </c>
      <c r="C2323" t="n">
        <v>353</v>
      </c>
      <c r="D2323">
        <f>_xlfn.XLOOKUP(C2323,BH:BH,BI:BI)</f>
        <v/>
      </c>
      <c r="E2323" t="n">
        <v>27870</v>
      </c>
      <c r="F2323" t="inlineStr">
        <is>
          <t>Vuelo JFK-FCO/Yulia Terentyeva</t>
        </is>
      </c>
      <c r="G2323" s="234" t="n">
        <v>45804</v>
      </c>
      <c r="H2323" s="234" t="n">
        <v>45805</v>
      </c>
      <c r="I2323" t="inlineStr">
        <is>
          <t>VLO</t>
        </is>
      </c>
      <c r="J2323">
        <f>_xlfn.XLOOKUP(I2323,AS:AS,AU:AU)</f>
        <v/>
      </c>
      <c r="K2323" t="inlineStr">
        <is>
          <t>USD</t>
        </is>
      </c>
      <c r="L2323" s="238" t="n">
        <v>2484.41</v>
      </c>
      <c r="M2323">
        <f>L2323*_xlfn.XLOOKUP(K2323,AM:AM,AN:AN)</f>
        <v/>
      </c>
      <c r="N2323">
        <f>L2323*_xlfn.XLOOKUP(K2323,AM:AM,AO:AO)</f>
        <v/>
      </c>
      <c r="O2323" s="238" t="n">
        <v>159</v>
      </c>
      <c r="P2323">
        <f>O2323*_xlfn.XLOOKUP(K2323,AM:AM,AN:AN)</f>
        <v/>
      </c>
      <c r="Q2323">
        <f>O2323*_xlfn.XLOOKUP(K2323,AM:AM,AO:AO)</f>
        <v/>
      </c>
      <c r="R2323">
        <f>_xlfn.XLOOKUP(E2323,AF:AF,AG:AG)</f>
        <v/>
      </c>
      <c r="S2323">
        <f>_xlfn.XLOOKUP(E2323,AF:AF,AI:AI)</f>
        <v/>
      </c>
      <c r="T2323">
        <f>WEEKNUM(G2323)</f>
        <v/>
      </c>
      <c r="U2323">
        <f>YEAR(G2323)</f>
        <v/>
      </c>
      <c r="V2323" s="117">
        <f>IFERROR(Q2323/N2323,"0")</f>
        <v/>
      </c>
    </row>
    <row r="2324">
      <c r="A2324">
        <f>_xlfn.XLOOKUP(D2324,BN:BN,BO:BO)</f>
        <v/>
      </c>
      <c r="B2324" t="inlineStr">
        <is>
          <t>LLC</t>
        </is>
      </c>
      <c r="C2324" t="n">
        <v>353</v>
      </c>
      <c r="D2324">
        <f>_xlfn.XLOOKUP(C2324,BH:BH,BI:BI)</f>
        <v/>
      </c>
      <c r="E2324" t="n">
        <v>27870</v>
      </c>
      <c r="F2324" t="inlineStr">
        <is>
          <t>Vuelo Roma-Londres/Yulia Terentyeva</t>
        </is>
      </c>
      <c r="G2324" s="234" t="n">
        <v>45804</v>
      </c>
      <c r="H2324" s="234" t="n">
        <v>45805</v>
      </c>
      <c r="I2324" t="inlineStr">
        <is>
          <t>VLO</t>
        </is>
      </c>
      <c r="J2324">
        <f>_xlfn.XLOOKUP(I2324,AS:AS,AU:AU)</f>
        <v/>
      </c>
      <c r="K2324" t="inlineStr">
        <is>
          <t>USD</t>
        </is>
      </c>
      <c r="L2324" s="238" t="n">
        <v>399.5</v>
      </c>
      <c r="M2324">
        <f>L2324*_xlfn.XLOOKUP(K2324,AM:AM,AN:AN)</f>
        <v/>
      </c>
      <c r="N2324">
        <f>L2324*_xlfn.XLOOKUP(K2324,AM:AM,AO:AO)</f>
        <v/>
      </c>
      <c r="O2324" s="238" t="n">
        <v>0</v>
      </c>
      <c r="P2324">
        <f>O2324*_xlfn.XLOOKUP(K2324,AM:AM,AN:AN)</f>
        <v/>
      </c>
      <c r="Q2324">
        <f>O2324*_xlfn.XLOOKUP(K2324,AM:AM,AO:AO)</f>
        <v/>
      </c>
      <c r="R2324">
        <f>_xlfn.XLOOKUP(E2324,AF:AF,AG:AG)</f>
        <v/>
      </c>
      <c r="S2324">
        <f>_xlfn.XLOOKUP(E2324,AF:AF,AI:AI)</f>
        <v/>
      </c>
      <c r="T2324">
        <f>WEEKNUM(G2324)</f>
        <v/>
      </c>
      <c r="U2324">
        <f>YEAR(G2324)</f>
        <v/>
      </c>
      <c r="V2324" s="117">
        <f>IFERROR(Q2324/N2324,"0")</f>
        <v/>
      </c>
    </row>
    <row r="2325">
      <c r="A2325">
        <f>_xlfn.XLOOKUP(D2325,BN:BN,BO:BO)</f>
        <v/>
      </c>
      <c r="B2325" t="inlineStr">
        <is>
          <t>LLC</t>
        </is>
      </c>
      <c r="C2325" t="n">
        <v>353</v>
      </c>
      <c r="D2325">
        <f>_xlfn.XLOOKUP(C2325,BH:BH,BI:BI)</f>
        <v/>
      </c>
      <c r="E2325" t="n">
        <v>27870</v>
      </c>
      <c r="F2325" t="inlineStr">
        <is>
          <t>EMD Vuelo Roma Londres/Yulia Terentyeva</t>
        </is>
      </c>
      <c r="G2325" s="234" t="n">
        <v>45804</v>
      </c>
      <c r="H2325" s="234" t="n">
        <v>45805</v>
      </c>
      <c r="I2325" t="inlineStr">
        <is>
          <t>VLO</t>
        </is>
      </c>
      <c r="J2325">
        <f>_xlfn.XLOOKUP(I2325,AS:AS,AU:AU)</f>
        <v/>
      </c>
      <c r="K2325" t="inlineStr">
        <is>
          <t>USD</t>
        </is>
      </c>
      <c r="L2325" s="238" t="n">
        <v>35</v>
      </c>
      <c r="M2325">
        <f>L2325*_xlfn.XLOOKUP(K2325,AM:AM,AN:AN)</f>
        <v/>
      </c>
      <c r="N2325">
        <f>L2325*_xlfn.XLOOKUP(K2325,AM:AM,AO:AO)</f>
        <v/>
      </c>
      <c r="O2325" s="238" t="n">
        <v>0</v>
      </c>
      <c r="P2325">
        <f>O2325*_xlfn.XLOOKUP(K2325,AM:AM,AN:AN)</f>
        <v/>
      </c>
      <c r="Q2325">
        <f>O2325*_xlfn.XLOOKUP(K2325,AM:AM,AO:AO)</f>
        <v/>
      </c>
      <c r="R2325">
        <f>_xlfn.XLOOKUP(E2325,AF:AF,AG:AG)</f>
        <v/>
      </c>
      <c r="S2325">
        <f>_xlfn.XLOOKUP(E2325,AF:AF,AI:AI)</f>
        <v/>
      </c>
      <c r="T2325">
        <f>WEEKNUM(G2325)</f>
        <v/>
      </c>
      <c r="U2325">
        <f>YEAR(G2325)</f>
        <v/>
      </c>
      <c r="V2325" s="117">
        <f>IFERROR(Q2325/N2325,"0")</f>
        <v/>
      </c>
    </row>
    <row r="2326">
      <c r="A2326">
        <f>_xlfn.XLOOKUP(D2326,BN:BN,BO:BO)</f>
        <v/>
      </c>
      <c r="B2326" t="inlineStr">
        <is>
          <t>LLC</t>
        </is>
      </c>
      <c r="C2326" t="n">
        <v>354</v>
      </c>
      <c r="D2326">
        <f>_xlfn.XLOOKUP(C2326,BH:BH,BI:BI)</f>
        <v/>
      </c>
      <c r="E2326" t="n">
        <v>23590</v>
      </c>
      <c r="F2326" t="inlineStr">
        <is>
          <t>Vuelo JFK-MEX/Camila Vainer</t>
        </is>
      </c>
      <c r="G2326" s="234" t="n">
        <v>45799</v>
      </c>
      <c r="H2326" s="234" t="n">
        <v>45799</v>
      </c>
      <c r="I2326" t="inlineStr">
        <is>
          <t>VLO</t>
        </is>
      </c>
      <c r="J2326">
        <f>_xlfn.XLOOKUP(I2326,AS:AS,AU:AU)</f>
        <v/>
      </c>
      <c r="K2326" t="inlineStr">
        <is>
          <t>USD</t>
        </is>
      </c>
      <c r="L2326" s="238" t="n">
        <v>2347.66</v>
      </c>
      <c r="M2326">
        <f>L2326*_xlfn.XLOOKUP(K2326,AM:AM,AN:AN)</f>
        <v/>
      </c>
      <c r="N2326">
        <f>L2326*_xlfn.XLOOKUP(K2326,AM:AM,AO:AO)</f>
        <v/>
      </c>
      <c r="O2326" s="238" t="n">
        <v>0</v>
      </c>
      <c r="P2326">
        <f>O2326*_xlfn.XLOOKUP(K2326,AM:AM,AN:AN)</f>
        <v/>
      </c>
      <c r="Q2326">
        <f>O2326*_xlfn.XLOOKUP(K2326,AM:AM,AO:AO)</f>
        <v/>
      </c>
      <c r="R2326">
        <f>_xlfn.XLOOKUP(E2326,AF:AF,AG:AG)</f>
        <v/>
      </c>
      <c r="S2326">
        <f>_xlfn.XLOOKUP(E2326,AF:AF,AI:AI)</f>
        <v/>
      </c>
      <c r="T2326">
        <f>WEEKNUM(G2326)</f>
        <v/>
      </c>
      <c r="U2326">
        <f>YEAR(G2326)</f>
        <v/>
      </c>
      <c r="V2326" s="117">
        <f>IFERROR(Q2326/N2326,"0")</f>
        <v/>
      </c>
    </row>
    <row r="2327">
      <c r="A2327">
        <f>_xlfn.XLOOKUP(D2327,BN:BN,BO:BO)</f>
        <v/>
      </c>
      <c r="B2327" t="inlineStr">
        <is>
          <t>LLC</t>
        </is>
      </c>
      <c r="C2327" t="n">
        <v>354</v>
      </c>
      <c r="D2327">
        <f>_xlfn.XLOOKUP(C2327,BH:BH,BI:BI)</f>
        <v/>
      </c>
      <c r="E2327" t="n">
        <v>23590</v>
      </c>
      <c r="F2327" t="inlineStr">
        <is>
          <t>Revisado del vuelo JFK-MEX/Camila Vainer</t>
        </is>
      </c>
      <c r="G2327" s="234" t="n">
        <v>45799</v>
      </c>
      <c r="H2327" s="234" t="n">
        <v>45799</v>
      </c>
      <c r="I2327" t="inlineStr">
        <is>
          <t>VLO</t>
        </is>
      </c>
      <c r="J2327">
        <f>_xlfn.XLOOKUP(I2327,AS:AS,AU:AU)</f>
        <v/>
      </c>
      <c r="K2327" t="inlineStr">
        <is>
          <t>USD</t>
        </is>
      </c>
      <c r="L2327" s="238" t="n">
        <v>202.1</v>
      </c>
      <c r="M2327">
        <f>L2327*_xlfn.XLOOKUP(K2327,AM:AM,AN:AN)</f>
        <v/>
      </c>
      <c r="N2327">
        <f>L2327*_xlfn.XLOOKUP(K2327,AM:AM,AO:AO)</f>
        <v/>
      </c>
      <c r="O2327" s="238" t="n">
        <v>0</v>
      </c>
      <c r="P2327">
        <f>O2327*_xlfn.XLOOKUP(K2327,AM:AM,AN:AN)</f>
        <v/>
      </c>
      <c r="Q2327">
        <f>O2327*_xlfn.XLOOKUP(K2327,AM:AM,AO:AO)</f>
        <v/>
      </c>
      <c r="R2327">
        <f>_xlfn.XLOOKUP(E2327,AF:AF,AG:AG)</f>
        <v/>
      </c>
      <c r="S2327">
        <f>_xlfn.XLOOKUP(E2327,AF:AF,AI:AI)</f>
        <v/>
      </c>
      <c r="T2327">
        <f>WEEKNUM(G2327)</f>
        <v/>
      </c>
      <c r="U2327">
        <f>YEAR(G2327)</f>
        <v/>
      </c>
      <c r="V2327" s="117">
        <f>IFERROR(Q2327/N2327,"0")</f>
        <v/>
      </c>
    </row>
    <row r="2328">
      <c r="A2328">
        <f>_xlfn.XLOOKUP(D2328,BN:BN,BO:BO)</f>
        <v/>
      </c>
      <c r="B2328" t="inlineStr">
        <is>
          <t>LLC</t>
        </is>
      </c>
      <c r="C2328" t="n">
        <v>354</v>
      </c>
      <c r="D2328">
        <f>_xlfn.XLOOKUP(C2328,BH:BH,BI:BI)</f>
        <v/>
      </c>
      <c r="E2328" t="n">
        <v>0</v>
      </c>
      <c r="F2328" t="inlineStr">
        <is>
          <t>Fee de emisión de vuelo y revisado</t>
        </is>
      </c>
      <c r="G2328" s="234" t="n">
        <v>45799</v>
      </c>
      <c r="H2328" s="234" t="n">
        <v>45799</v>
      </c>
      <c r="I2328" t="inlineStr">
        <is>
          <t>HPS</t>
        </is>
      </c>
      <c r="J2328">
        <f>_xlfn.XLOOKUP(I2328,AS:AS,AU:AU)</f>
        <v/>
      </c>
      <c r="K2328" t="inlineStr">
        <is>
          <t>USD</t>
        </is>
      </c>
      <c r="L2328" s="238" t="n">
        <v>70</v>
      </c>
      <c r="M2328">
        <f>L2328*_xlfn.XLOOKUP(K2328,AM:AM,AN:AN)</f>
        <v/>
      </c>
      <c r="N2328">
        <f>L2328*_xlfn.XLOOKUP(K2328,AM:AM,AO:AO)</f>
        <v/>
      </c>
      <c r="O2328" s="238" t="n">
        <v>70</v>
      </c>
      <c r="P2328">
        <f>O2328*_xlfn.XLOOKUP(K2328,AM:AM,AN:AN)</f>
        <v/>
      </c>
      <c r="Q2328">
        <f>O2328*_xlfn.XLOOKUP(K2328,AM:AM,AO:AO)</f>
        <v/>
      </c>
      <c r="R2328">
        <f>_xlfn.XLOOKUP(E2328,AF:AF,AG:AG)</f>
        <v/>
      </c>
      <c r="S2328">
        <f>_xlfn.XLOOKUP(E2328,AF:AF,AI:AI)</f>
        <v/>
      </c>
      <c r="T2328">
        <f>WEEKNUM(G2328)</f>
        <v/>
      </c>
      <c r="U2328">
        <f>YEAR(G2328)</f>
        <v/>
      </c>
      <c r="V2328" s="117">
        <f>IFERROR(Q2328/N2328,"0")</f>
        <v/>
      </c>
    </row>
    <row r="2329">
      <c r="A2329">
        <f>_xlfn.XLOOKUP(D2329,BN:BN,BO:BO)</f>
        <v/>
      </c>
      <c r="B2329" t="inlineStr">
        <is>
          <t>LLC</t>
        </is>
      </c>
      <c r="C2329" t="n">
        <v>354</v>
      </c>
      <c r="D2329">
        <f>_xlfn.XLOOKUP(C2329,BH:BH,BI:BI)</f>
        <v/>
      </c>
      <c r="E2329" t="n">
        <v>23590</v>
      </c>
      <c r="F2329" t="inlineStr">
        <is>
          <t>Vuelo JFK-MEX/Liora Lozwosky</t>
        </is>
      </c>
      <c r="G2329" s="234" t="n">
        <v>45799</v>
      </c>
      <c r="H2329" s="234" t="n">
        <v>45799</v>
      </c>
      <c r="I2329" t="inlineStr">
        <is>
          <t>VLO</t>
        </is>
      </c>
      <c r="J2329">
        <f>_xlfn.XLOOKUP(I2329,AS:AS,AU:AU)</f>
        <v/>
      </c>
      <c r="K2329" t="inlineStr">
        <is>
          <t>USD</t>
        </is>
      </c>
      <c r="L2329" s="238" t="n">
        <v>67.59999999999999</v>
      </c>
      <c r="M2329">
        <f>L2329*_xlfn.XLOOKUP(K2329,AM:AM,AN:AN)</f>
        <v/>
      </c>
      <c r="N2329">
        <f>L2329*_xlfn.XLOOKUP(K2329,AM:AM,AO:AO)</f>
        <v/>
      </c>
      <c r="O2329" s="238" t="n">
        <v>0</v>
      </c>
      <c r="P2329">
        <f>O2329*_xlfn.XLOOKUP(K2329,AM:AM,AN:AN)</f>
        <v/>
      </c>
      <c r="Q2329">
        <f>O2329*_xlfn.XLOOKUP(K2329,AM:AM,AO:AO)</f>
        <v/>
      </c>
      <c r="R2329">
        <f>_xlfn.XLOOKUP(E2329,AF:AF,AG:AG)</f>
        <v/>
      </c>
      <c r="S2329">
        <f>_xlfn.XLOOKUP(E2329,AF:AF,AI:AI)</f>
        <v/>
      </c>
      <c r="T2329">
        <f>WEEKNUM(G2329)</f>
        <v/>
      </c>
      <c r="U2329">
        <f>YEAR(G2329)</f>
        <v/>
      </c>
      <c r="V2329" s="117">
        <f>IFERROR(Q2329/N2329,"0")</f>
        <v/>
      </c>
    </row>
    <row r="2330">
      <c r="A2330">
        <f>_xlfn.XLOOKUP(D2330,BN:BN,BO:BO)</f>
        <v/>
      </c>
      <c r="B2330" t="inlineStr">
        <is>
          <t>LLC</t>
        </is>
      </c>
      <c r="C2330" t="n">
        <v>354</v>
      </c>
      <c r="D2330">
        <f>_xlfn.XLOOKUP(C2330,BH:BH,BI:BI)</f>
        <v/>
      </c>
      <c r="E2330" t="n">
        <v>23590</v>
      </c>
      <c r="F2330" t="inlineStr">
        <is>
          <t>Vuelo JFK-MEX/Sharon Vainer</t>
        </is>
      </c>
      <c r="G2330" s="234" t="n">
        <v>45799</v>
      </c>
      <c r="H2330" s="234" t="n">
        <v>45799</v>
      </c>
      <c r="I2330" t="inlineStr">
        <is>
          <t>VLO</t>
        </is>
      </c>
      <c r="J2330">
        <f>_xlfn.XLOOKUP(I2330,AS:AS,AU:AU)</f>
        <v/>
      </c>
      <c r="K2330" t="inlineStr">
        <is>
          <t>USD</t>
        </is>
      </c>
      <c r="L2330" s="238" t="n">
        <v>67.59999999999999</v>
      </c>
      <c r="M2330">
        <f>L2330*_xlfn.XLOOKUP(K2330,AM:AM,AN:AN)</f>
        <v/>
      </c>
      <c r="N2330">
        <f>L2330*_xlfn.XLOOKUP(K2330,AM:AM,AO:AO)</f>
        <v/>
      </c>
      <c r="O2330" s="238" t="n">
        <v>0</v>
      </c>
      <c r="P2330">
        <f>O2330*_xlfn.XLOOKUP(K2330,AM:AM,AN:AN)</f>
        <v/>
      </c>
      <c r="Q2330">
        <f>O2330*_xlfn.XLOOKUP(K2330,AM:AM,AO:AO)</f>
        <v/>
      </c>
      <c r="R2330">
        <f>_xlfn.XLOOKUP(E2330,AF:AF,AG:AG)</f>
        <v/>
      </c>
      <c r="S2330">
        <f>_xlfn.XLOOKUP(E2330,AF:AF,AI:AI)</f>
        <v/>
      </c>
      <c r="T2330">
        <f>WEEKNUM(G2330)</f>
        <v/>
      </c>
      <c r="U2330">
        <f>YEAR(G2330)</f>
        <v/>
      </c>
      <c r="V2330" s="117">
        <f>IFERROR(Q2330/N2330,"0")</f>
        <v/>
      </c>
    </row>
    <row r="2331">
      <c r="A2331">
        <f>_xlfn.XLOOKUP(D2331,BN:BN,BO:BO)</f>
        <v/>
      </c>
      <c r="B2331" t="inlineStr">
        <is>
          <t>LLC</t>
        </is>
      </c>
      <c r="C2331" t="n">
        <v>354</v>
      </c>
      <c r="D2331">
        <f>_xlfn.XLOOKUP(C2331,BH:BH,BI:BI)</f>
        <v/>
      </c>
      <c r="E2331" t="n">
        <v>23590</v>
      </c>
      <c r="F2331" t="inlineStr">
        <is>
          <t>Otros cargos/Liora Lozowsky</t>
        </is>
      </c>
      <c r="G2331" s="234" t="n">
        <v>45799</v>
      </c>
      <c r="H2331" s="234" t="n">
        <v>45799</v>
      </c>
      <c r="I2331" t="inlineStr">
        <is>
          <t>VLO</t>
        </is>
      </c>
      <c r="J2331">
        <f>_xlfn.XLOOKUP(I2331,AS:AS,AU:AU)</f>
        <v/>
      </c>
      <c r="K2331" t="inlineStr">
        <is>
          <t>USD</t>
        </is>
      </c>
      <c r="L2331" s="238" t="n">
        <v>200</v>
      </c>
      <c r="M2331">
        <f>L2331*_xlfn.XLOOKUP(K2331,AM:AM,AN:AN)</f>
        <v/>
      </c>
      <c r="N2331">
        <f>L2331*_xlfn.XLOOKUP(K2331,AM:AM,AO:AO)</f>
        <v/>
      </c>
      <c r="O2331" s="238" t="n">
        <v>0</v>
      </c>
      <c r="P2331">
        <f>O2331*_xlfn.XLOOKUP(K2331,AM:AM,AN:AN)</f>
        <v/>
      </c>
      <c r="Q2331">
        <f>O2331*_xlfn.XLOOKUP(K2331,AM:AM,AO:AO)</f>
        <v/>
      </c>
      <c r="R2331">
        <f>_xlfn.XLOOKUP(E2331,AF:AF,AG:AG)</f>
        <v/>
      </c>
      <c r="S2331">
        <f>_xlfn.XLOOKUP(E2331,AF:AF,AI:AI)</f>
        <v/>
      </c>
      <c r="T2331">
        <f>WEEKNUM(G2331)</f>
        <v/>
      </c>
      <c r="U2331">
        <f>YEAR(G2331)</f>
        <v/>
      </c>
      <c r="V2331" s="117">
        <f>IFERROR(Q2331/N2331,"0")</f>
        <v/>
      </c>
    </row>
    <row r="2332">
      <c r="A2332">
        <f>_xlfn.XLOOKUP(D2332,BN:BN,BO:BO)</f>
        <v/>
      </c>
      <c r="B2332" t="inlineStr">
        <is>
          <t>LLC</t>
        </is>
      </c>
      <c r="C2332" t="n">
        <v>354</v>
      </c>
      <c r="D2332">
        <f>_xlfn.XLOOKUP(C2332,BH:BH,BI:BI)</f>
        <v/>
      </c>
      <c r="E2332" t="n">
        <v>23590</v>
      </c>
      <c r="F2332" t="inlineStr">
        <is>
          <t>Otros cargos/Sharon Vainer</t>
        </is>
      </c>
      <c r="G2332" s="234" t="n">
        <v>45799</v>
      </c>
      <c r="H2332" s="234" t="n">
        <v>45799</v>
      </c>
      <c r="I2332" t="inlineStr">
        <is>
          <t>VLO</t>
        </is>
      </c>
      <c r="J2332">
        <f>_xlfn.XLOOKUP(I2332,AS:AS,AU:AU)</f>
        <v/>
      </c>
      <c r="K2332" t="inlineStr">
        <is>
          <t>USD</t>
        </is>
      </c>
      <c r="L2332" s="238" t="n">
        <v>200</v>
      </c>
      <c r="M2332">
        <f>L2332*_xlfn.XLOOKUP(K2332,AM:AM,AN:AN)</f>
        <v/>
      </c>
      <c r="N2332">
        <f>L2332*_xlfn.XLOOKUP(K2332,AM:AM,AO:AO)</f>
        <v/>
      </c>
      <c r="O2332" s="238" t="n">
        <v>0</v>
      </c>
      <c r="P2332">
        <f>O2332*_xlfn.XLOOKUP(K2332,AM:AM,AN:AN)</f>
        <v/>
      </c>
      <c r="Q2332">
        <f>O2332*_xlfn.XLOOKUP(K2332,AM:AM,AO:AO)</f>
        <v/>
      </c>
      <c r="R2332">
        <f>_xlfn.XLOOKUP(E2332,AF:AF,AG:AG)</f>
        <v/>
      </c>
      <c r="S2332">
        <f>_xlfn.XLOOKUP(E2332,AF:AF,AI:AI)</f>
        <v/>
      </c>
      <c r="T2332">
        <f>WEEKNUM(G2332)</f>
        <v/>
      </c>
      <c r="U2332">
        <f>YEAR(G2332)</f>
        <v/>
      </c>
      <c r="V2332" s="117">
        <f>IFERROR(Q2332/N2332,"0")</f>
        <v/>
      </c>
    </row>
    <row r="2333">
      <c r="A2333">
        <f>_xlfn.XLOOKUP(D2333,BN:BN,BO:BO)</f>
        <v/>
      </c>
      <c r="B2333" t="inlineStr">
        <is>
          <t>LLC</t>
        </is>
      </c>
      <c r="C2333" t="n">
        <v>355</v>
      </c>
      <c r="D2333">
        <f>_xlfn.XLOOKUP(C2333,BH:BH,BI:BI)</f>
        <v/>
      </c>
      <c r="E2333" t="n">
        <v>23789</v>
      </c>
      <c r="F2333" t="inlineStr">
        <is>
          <t>AFRICA</t>
        </is>
      </c>
      <c r="G2333" s="234" t="n">
        <v>45823</v>
      </c>
      <c r="H2333" s="234" t="n">
        <v>45860</v>
      </c>
      <c r="I2333" t="inlineStr">
        <is>
          <t>PKT</t>
        </is>
      </c>
      <c r="J2333">
        <f>_xlfn.XLOOKUP(I2333,AS:AS,AU:AU)</f>
        <v/>
      </c>
      <c r="K2333" t="inlineStr">
        <is>
          <t>USD</t>
        </is>
      </c>
      <c r="L2333" s="238" t="n">
        <v>160328.18</v>
      </c>
      <c r="M2333">
        <f>L2333*_xlfn.XLOOKUP(K2333,AM:AM,AN:AN)</f>
        <v/>
      </c>
      <c r="N2333">
        <f>L2333*_xlfn.XLOOKUP(K2333,AM:AM,AO:AO)</f>
        <v/>
      </c>
      <c r="O2333" s="238" t="n">
        <v>30483</v>
      </c>
      <c r="P2333">
        <f>O2333*_xlfn.XLOOKUP(K2333,AM:AM,AN:AN)</f>
        <v/>
      </c>
      <c r="Q2333">
        <f>O2333*_xlfn.XLOOKUP(K2333,AM:AM,AO:AO)</f>
        <v/>
      </c>
      <c r="R2333">
        <f>_xlfn.XLOOKUP(E2333,AF:AF,AG:AG)</f>
        <v/>
      </c>
      <c r="S2333">
        <f>_xlfn.XLOOKUP(E2333,AF:AF,AI:AI)</f>
        <v/>
      </c>
      <c r="T2333">
        <f>WEEKNUM(G2333)</f>
        <v/>
      </c>
      <c r="U2333">
        <f>YEAR(G2333)</f>
        <v/>
      </c>
      <c r="V2333" s="117">
        <f>IFERROR(Q2333/N2333,"0")</f>
        <v/>
      </c>
    </row>
    <row r="2334">
      <c r="A2334">
        <f>_xlfn.XLOOKUP(D2334,BN:BN,BO:BO)</f>
        <v/>
      </c>
      <c r="B2334" t="inlineStr">
        <is>
          <t>LLC</t>
        </is>
      </c>
      <c r="C2334" t="n">
        <v>355</v>
      </c>
      <c r="D2334">
        <f>_xlfn.XLOOKUP(C2334,BH:BH,BI:BI)</f>
        <v/>
      </c>
      <c r="E2334" t="n">
        <v>0</v>
      </c>
      <c r="F2334" t="inlineStr">
        <is>
          <t>GASTOS DE OPERACION</t>
        </is>
      </c>
      <c r="G2334" s="234" t="n">
        <v>45823</v>
      </c>
      <c r="H2334" s="234" t="n">
        <v>45860</v>
      </c>
      <c r="I2334" t="inlineStr">
        <is>
          <t>HPS</t>
        </is>
      </c>
      <c r="J2334">
        <f>_xlfn.XLOOKUP(I2334,AS:AS,AU:AU)</f>
        <v/>
      </c>
      <c r="K2334" t="inlineStr">
        <is>
          <t>USD</t>
        </is>
      </c>
      <c r="L2334" s="238" t="n">
        <v>4068.98</v>
      </c>
      <c r="M2334">
        <f>L2334*_xlfn.XLOOKUP(K2334,AM:AM,AN:AN)</f>
        <v/>
      </c>
      <c r="N2334">
        <f>L2334*_xlfn.XLOOKUP(K2334,AM:AM,AO:AO)</f>
        <v/>
      </c>
      <c r="O2334" s="238" t="n">
        <v>4068.98</v>
      </c>
      <c r="P2334">
        <f>O2334*_xlfn.XLOOKUP(K2334,AM:AM,AN:AN)</f>
        <v/>
      </c>
      <c r="Q2334">
        <f>O2334*_xlfn.XLOOKUP(K2334,AM:AM,AO:AO)</f>
        <v/>
      </c>
      <c r="R2334">
        <f>_xlfn.XLOOKUP(E2334,AF:AF,AG:AG)</f>
        <v/>
      </c>
      <c r="S2334">
        <f>_xlfn.XLOOKUP(E2334,AF:AF,AI:AI)</f>
        <v/>
      </c>
      <c r="T2334">
        <f>WEEKNUM(G2334)</f>
        <v/>
      </c>
      <c r="U2334">
        <f>YEAR(G2334)</f>
        <v/>
      </c>
      <c r="V2334" s="117">
        <f>IFERROR(Q2334/N2334,"0")</f>
        <v/>
      </c>
    </row>
    <row r="2335">
      <c r="A2335">
        <f>_xlfn.XLOOKUP(D2335,BN:BN,BO:BO)</f>
        <v/>
      </c>
      <c r="B2335" t="inlineStr">
        <is>
          <t>LLC</t>
        </is>
      </c>
      <c r="C2335" t="n">
        <v>355</v>
      </c>
      <c r="D2335">
        <f>_xlfn.XLOOKUP(C2335,BH:BH,BI:BI)</f>
        <v/>
      </c>
      <c r="E2335" t="n">
        <v>0</v>
      </c>
      <c r="F2335" t="inlineStr">
        <is>
          <t>Ajuste saldo cliente - AR</t>
        </is>
      </c>
      <c r="G2335" s="234" t="n">
        <v>45823</v>
      </c>
      <c r="H2335" s="234" t="n">
        <v>45860</v>
      </c>
      <c r="I2335" t="inlineStr">
        <is>
          <t>HPS</t>
        </is>
      </c>
      <c r="J2335">
        <f>_xlfn.XLOOKUP(I2335,AS:AS,AU:AU)</f>
        <v/>
      </c>
      <c r="K2335" t="inlineStr">
        <is>
          <t>USD</t>
        </is>
      </c>
      <c r="L2335" s="238" t="n">
        <v>-122.04</v>
      </c>
      <c r="M2335">
        <f>L2335*_xlfn.XLOOKUP(K2335,AM:AM,AN:AN)</f>
        <v/>
      </c>
      <c r="N2335">
        <f>L2335*_xlfn.XLOOKUP(K2335,AM:AM,AO:AO)</f>
        <v/>
      </c>
      <c r="O2335" s="238" t="n">
        <v>-122.04</v>
      </c>
      <c r="P2335">
        <f>O2335*_xlfn.XLOOKUP(K2335,AM:AM,AN:AN)</f>
        <v/>
      </c>
      <c r="Q2335">
        <f>O2335*_xlfn.XLOOKUP(K2335,AM:AM,AO:AO)</f>
        <v/>
      </c>
      <c r="R2335">
        <f>_xlfn.XLOOKUP(E2335,AF:AF,AG:AG)</f>
        <v/>
      </c>
      <c r="S2335">
        <f>_xlfn.XLOOKUP(E2335,AF:AF,AI:AI)</f>
        <v/>
      </c>
      <c r="T2335">
        <f>WEEKNUM(G2335)</f>
        <v/>
      </c>
      <c r="U2335">
        <f>YEAR(G2335)</f>
        <v/>
      </c>
      <c r="V2335" s="117">
        <f>IFERROR(Q2335/N2335,"0")</f>
        <v/>
      </c>
    </row>
    <row r="2336">
      <c r="A2336">
        <f>_xlfn.XLOOKUP(D2336,BN:BN,BO:BO)</f>
        <v/>
      </c>
      <c r="B2336" t="inlineStr">
        <is>
          <t>LLC</t>
        </is>
      </c>
      <c r="C2336" t="n">
        <v>356</v>
      </c>
      <c r="D2336">
        <f>_xlfn.XLOOKUP(C2336,BH:BH,BI:BI)</f>
        <v/>
      </c>
      <c r="E2336" t="n">
        <v>23590</v>
      </c>
      <c r="F2336" t="inlineStr">
        <is>
          <t>Vuelo MEX-LAX/David Vainer</t>
        </is>
      </c>
      <c r="G2336" s="234" t="n">
        <v>45791</v>
      </c>
      <c r="H2336" s="234" t="n">
        <v>45799</v>
      </c>
      <c r="I2336" t="inlineStr">
        <is>
          <t>VLO</t>
        </is>
      </c>
      <c r="J2336">
        <f>_xlfn.XLOOKUP(I2336,AS:AS,AU:AU)</f>
        <v/>
      </c>
      <c r="K2336" t="inlineStr">
        <is>
          <t>USD</t>
        </is>
      </c>
      <c r="L2336" s="238" t="n">
        <v>557.22</v>
      </c>
      <c r="M2336">
        <f>L2336*_xlfn.XLOOKUP(K2336,AM:AM,AN:AN)</f>
        <v/>
      </c>
      <c r="N2336">
        <f>L2336*_xlfn.XLOOKUP(K2336,AM:AM,AO:AO)</f>
        <v/>
      </c>
      <c r="O2336" s="238" t="n">
        <v>8.460000000000001</v>
      </c>
      <c r="P2336">
        <f>O2336*_xlfn.XLOOKUP(K2336,AM:AM,AN:AN)</f>
        <v/>
      </c>
      <c r="Q2336">
        <f>O2336*_xlfn.XLOOKUP(K2336,AM:AM,AO:AO)</f>
        <v/>
      </c>
      <c r="R2336">
        <f>_xlfn.XLOOKUP(E2336,AF:AF,AG:AG)</f>
        <v/>
      </c>
      <c r="S2336">
        <f>_xlfn.XLOOKUP(E2336,AF:AF,AI:AI)</f>
        <v/>
      </c>
      <c r="T2336">
        <f>WEEKNUM(G2336)</f>
        <v/>
      </c>
      <c r="U2336">
        <f>YEAR(G2336)</f>
        <v/>
      </c>
      <c r="V2336" s="117">
        <f>IFERROR(Q2336/N2336,"0")</f>
        <v/>
      </c>
    </row>
    <row r="2337">
      <c r="A2337">
        <f>_xlfn.XLOOKUP(D2337,BN:BN,BO:BO)</f>
        <v/>
      </c>
      <c r="B2337" t="inlineStr">
        <is>
          <t>LLC</t>
        </is>
      </c>
      <c r="C2337" t="n">
        <v>356</v>
      </c>
      <c r="D2337">
        <f>_xlfn.XLOOKUP(C2337,BH:BH,BI:BI)</f>
        <v/>
      </c>
      <c r="E2337" t="n">
        <v>23590</v>
      </c>
      <c r="F2337" t="inlineStr">
        <is>
          <t>Vuelo MEX-LAX/Moisés Vainer</t>
        </is>
      </c>
      <c r="G2337" s="234" t="n">
        <v>45791</v>
      </c>
      <c r="H2337" s="234" t="n">
        <v>45799</v>
      </c>
      <c r="I2337" t="inlineStr">
        <is>
          <t>VLO</t>
        </is>
      </c>
      <c r="J2337">
        <f>_xlfn.XLOOKUP(I2337,AS:AS,AU:AU)</f>
        <v/>
      </c>
      <c r="K2337" t="inlineStr">
        <is>
          <t>USD</t>
        </is>
      </c>
      <c r="L2337" s="238" t="n">
        <v>557.22</v>
      </c>
      <c r="M2337">
        <f>L2337*_xlfn.XLOOKUP(K2337,AM:AM,AN:AN)</f>
        <v/>
      </c>
      <c r="N2337">
        <f>L2337*_xlfn.XLOOKUP(K2337,AM:AM,AO:AO)</f>
        <v/>
      </c>
      <c r="O2337" s="238" t="n">
        <v>8.460000000000001</v>
      </c>
      <c r="P2337">
        <f>O2337*_xlfn.XLOOKUP(K2337,AM:AM,AN:AN)</f>
        <v/>
      </c>
      <c r="Q2337">
        <f>O2337*_xlfn.XLOOKUP(K2337,AM:AM,AO:AO)</f>
        <v/>
      </c>
      <c r="R2337">
        <f>_xlfn.XLOOKUP(E2337,AF:AF,AG:AG)</f>
        <v/>
      </c>
      <c r="S2337">
        <f>_xlfn.XLOOKUP(E2337,AF:AF,AI:AI)</f>
        <v/>
      </c>
      <c r="T2337">
        <f>WEEKNUM(G2337)</f>
        <v/>
      </c>
      <c r="U2337">
        <f>YEAR(G2337)</f>
        <v/>
      </c>
      <c r="V2337" s="117">
        <f>IFERROR(Q2337/N2337,"0")</f>
        <v/>
      </c>
    </row>
    <row r="2338">
      <c r="A2338">
        <f>_xlfn.XLOOKUP(D2338,BN:BN,BO:BO)</f>
        <v/>
      </c>
      <c r="B2338" t="inlineStr">
        <is>
          <t>LLC</t>
        </is>
      </c>
      <c r="C2338" t="n">
        <v>356</v>
      </c>
      <c r="D2338">
        <f>_xlfn.XLOOKUP(C2338,BH:BH,BI:BI)</f>
        <v/>
      </c>
      <c r="E2338" t="n">
        <v>23590</v>
      </c>
      <c r="F2338" t="inlineStr">
        <is>
          <t>Vuelo JFK-MEX/David Vainer</t>
        </is>
      </c>
      <c r="G2338" s="234" t="n">
        <v>45791</v>
      </c>
      <c r="H2338" s="234" t="n">
        <v>45799</v>
      </c>
      <c r="I2338" t="inlineStr">
        <is>
          <t>VLO</t>
        </is>
      </c>
      <c r="J2338">
        <f>_xlfn.XLOOKUP(I2338,AS:AS,AU:AU)</f>
        <v/>
      </c>
      <c r="K2338" t="inlineStr">
        <is>
          <t>USD</t>
        </is>
      </c>
      <c r="L2338" s="238" t="n">
        <v>1135.84</v>
      </c>
      <c r="M2338">
        <f>L2338*_xlfn.XLOOKUP(K2338,AM:AM,AN:AN)</f>
        <v/>
      </c>
      <c r="N2338">
        <f>L2338*_xlfn.XLOOKUP(K2338,AM:AM,AO:AO)</f>
        <v/>
      </c>
      <c r="O2338" s="238" t="n">
        <v>190.8</v>
      </c>
      <c r="P2338">
        <f>O2338*_xlfn.XLOOKUP(K2338,AM:AM,AN:AN)</f>
        <v/>
      </c>
      <c r="Q2338">
        <f>O2338*_xlfn.XLOOKUP(K2338,AM:AM,AO:AO)</f>
        <v/>
      </c>
      <c r="R2338">
        <f>_xlfn.XLOOKUP(E2338,AF:AF,AG:AG)</f>
        <v/>
      </c>
      <c r="S2338">
        <f>_xlfn.XLOOKUP(E2338,AF:AF,AI:AI)</f>
        <v/>
      </c>
      <c r="T2338">
        <f>WEEKNUM(G2338)</f>
        <v/>
      </c>
      <c r="U2338">
        <f>YEAR(G2338)</f>
        <v/>
      </c>
      <c r="V2338" s="117">
        <f>IFERROR(Q2338/N2338,"0")</f>
        <v/>
      </c>
    </row>
    <row r="2339">
      <c r="A2339">
        <f>_xlfn.XLOOKUP(D2339,BN:BN,BO:BO)</f>
        <v/>
      </c>
      <c r="B2339" t="inlineStr">
        <is>
          <t>LLC</t>
        </is>
      </c>
      <c r="C2339" t="n">
        <v>356</v>
      </c>
      <c r="D2339">
        <f>_xlfn.XLOOKUP(C2339,BH:BH,BI:BI)</f>
        <v/>
      </c>
      <c r="E2339" t="n">
        <v>23590</v>
      </c>
      <c r="F2339" t="inlineStr">
        <is>
          <t>Vuelo JFK-MEX/Moisés Vainer</t>
        </is>
      </c>
      <c r="G2339" s="234" t="n">
        <v>45791</v>
      </c>
      <c r="H2339" s="234" t="n">
        <v>45799</v>
      </c>
      <c r="I2339" t="inlineStr">
        <is>
          <t>VLO</t>
        </is>
      </c>
      <c r="J2339">
        <f>_xlfn.XLOOKUP(I2339,AS:AS,AU:AU)</f>
        <v/>
      </c>
      <c r="K2339" t="inlineStr">
        <is>
          <t>USD</t>
        </is>
      </c>
      <c r="L2339" s="238" t="n">
        <v>1135.84</v>
      </c>
      <c r="M2339">
        <f>L2339*_xlfn.XLOOKUP(K2339,AM:AM,AN:AN)</f>
        <v/>
      </c>
      <c r="N2339">
        <f>L2339*_xlfn.XLOOKUP(K2339,AM:AM,AO:AO)</f>
        <v/>
      </c>
      <c r="O2339" s="238" t="n">
        <v>0</v>
      </c>
      <c r="P2339">
        <f>O2339*_xlfn.XLOOKUP(K2339,AM:AM,AN:AN)</f>
        <v/>
      </c>
      <c r="Q2339">
        <f>O2339*_xlfn.XLOOKUP(K2339,AM:AM,AO:AO)</f>
        <v/>
      </c>
      <c r="R2339">
        <f>_xlfn.XLOOKUP(E2339,AF:AF,AG:AG)</f>
        <v/>
      </c>
      <c r="S2339">
        <f>_xlfn.XLOOKUP(E2339,AF:AF,AI:AI)</f>
        <v/>
      </c>
      <c r="T2339">
        <f>WEEKNUM(G2339)</f>
        <v/>
      </c>
      <c r="U2339">
        <f>YEAR(G2339)</f>
        <v/>
      </c>
      <c r="V2339" s="117">
        <f>IFERROR(Q2339/N2339,"0")</f>
        <v/>
      </c>
    </row>
    <row r="2340">
      <c r="A2340">
        <f>_xlfn.XLOOKUP(D2340,BN:BN,BO:BO)</f>
        <v/>
      </c>
      <c r="B2340" t="inlineStr">
        <is>
          <t>LLC</t>
        </is>
      </c>
      <c r="C2340" t="n">
        <v>356</v>
      </c>
      <c r="D2340">
        <f>_xlfn.XLOOKUP(C2340,BH:BH,BI:BI)</f>
        <v/>
      </c>
      <c r="E2340" t="n">
        <v>24224</v>
      </c>
      <c r="F2340" t="inlineStr">
        <is>
          <t>Vuelo LAX-JFK/David Vainer</t>
        </is>
      </c>
      <c r="G2340" s="234" t="n">
        <v>45791</v>
      </c>
      <c r="H2340" s="234" t="n">
        <v>45799</v>
      </c>
      <c r="I2340" t="inlineStr">
        <is>
          <t>VLO</t>
        </is>
      </c>
      <c r="J2340">
        <f>_xlfn.XLOOKUP(I2340,AS:AS,AU:AU)</f>
        <v/>
      </c>
      <c r="K2340" t="inlineStr">
        <is>
          <t>USD</t>
        </is>
      </c>
      <c r="L2340" s="238" t="n">
        <v>1577.48</v>
      </c>
      <c r="M2340">
        <f>L2340*_xlfn.XLOOKUP(K2340,AM:AM,AN:AN)</f>
        <v/>
      </c>
      <c r="N2340">
        <f>L2340*_xlfn.XLOOKUP(K2340,AM:AM,AO:AO)</f>
        <v/>
      </c>
      <c r="O2340" s="238" t="n">
        <v>290.64</v>
      </c>
      <c r="P2340">
        <f>O2340*_xlfn.XLOOKUP(K2340,AM:AM,AN:AN)</f>
        <v/>
      </c>
      <c r="Q2340">
        <f>O2340*_xlfn.XLOOKUP(K2340,AM:AM,AO:AO)</f>
        <v/>
      </c>
      <c r="R2340">
        <f>_xlfn.XLOOKUP(E2340,AF:AF,AG:AG)</f>
        <v/>
      </c>
      <c r="S2340">
        <f>_xlfn.XLOOKUP(E2340,AF:AF,AI:AI)</f>
        <v/>
      </c>
      <c r="T2340">
        <f>WEEKNUM(G2340)</f>
        <v/>
      </c>
      <c r="U2340">
        <f>YEAR(G2340)</f>
        <v/>
      </c>
      <c r="V2340" s="117">
        <f>IFERROR(Q2340/N2340,"0")</f>
        <v/>
      </c>
    </row>
    <row r="2341">
      <c r="A2341">
        <f>_xlfn.XLOOKUP(D2341,BN:BN,BO:BO)</f>
        <v/>
      </c>
      <c r="B2341" t="inlineStr">
        <is>
          <t>LLC</t>
        </is>
      </c>
      <c r="C2341" t="n">
        <v>356</v>
      </c>
      <c r="D2341">
        <f>_xlfn.XLOOKUP(C2341,BH:BH,BI:BI)</f>
        <v/>
      </c>
      <c r="E2341" t="n">
        <v>24224</v>
      </c>
      <c r="F2341" t="inlineStr">
        <is>
          <t>Vuelo LAX-JFK/Moisés Vainer</t>
        </is>
      </c>
      <c r="G2341" s="234" t="n">
        <v>45791</v>
      </c>
      <c r="H2341" s="234" t="n">
        <v>45799</v>
      </c>
      <c r="I2341" t="inlineStr">
        <is>
          <t>VLO</t>
        </is>
      </c>
      <c r="J2341">
        <f>_xlfn.XLOOKUP(I2341,AS:AS,AU:AU)</f>
        <v/>
      </c>
      <c r="K2341" t="inlineStr">
        <is>
          <t>USD</t>
        </is>
      </c>
      <c r="L2341" s="238" t="n">
        <v>1577.48</v>
      </c>
      <c r="M2341">
        <f>L2341*_xlfn.XLOOKUP(K2341,AM:AM,AN:AN)</f>
        <v/>
      </c>
      <c r="N2341">
        <f>L2341*_xlfn.XLOOKUP(K2341,AM:AM,AO:AO)</f>
        <v/>
      </c>
      <c r="O2341" s="238" t="n">
        <v>0</v>
      </c>
      <c r="P2341">
        <f>O2341*_xlfn.XLOOKUP(K2341,AM:AM,AN:AN)</f>
        <v/>
      </c>
      <c r="Q2341">
        <f>O2341*_xlfn.XLOOKUP(K2341,AM:AM,AO:AO)</f>
        <v/>
      </c>
      <c r="R2341">
        <f>_xlfn.XLOOKUP(E2341,AF:AF,AG:AG)</f>
        <v/>
      </c>
      <c r="S2341">
        <f>_xlfn.XLOOKUP(E2341,AF:AF,AI:AI)</f>
        <v/>
      </c>
      <c r="T2341">
        <f>WEEKNUM(G2341)</f>
        <v/>
      </c>
      <c r="U2341">
        <f>YEAR(G2341)</f>
        <v/>
      </c>
      <c r="V2341" s="117">
        <f>IFERROR(Q2341/N2341,"0")</f>
        <v/>
      </c>
    </row>
    <row r="2342">
      <c r="A2342">
        <f>_xlfn.XLOOKUP(D2342,BN:BN,BO:BO)</f>
        <v/>
      </c>
      <c r="B2342" t="inlineStr">
        <is>
          <t>LLC</t>
        </is>
      </c>
      <c r="C2342" t="n">
        <v>356</v>
      </c>
      <c r="D2342">
        <f>_xlfn.XLOOKUP(C2342,BH:BH,BI:BI)</f>
        <v/>
      </c>
      <c r="E2342" t="n">
        <v>24224</v>
      </c>
      <c r="F2342" t="inlineStr">
        <is>
          <t>Vuelo LAX-JFK/Moisés Vainer</t>
        </is>
      </c>
      <c r="G2342" s="234" t="n">
        <v>45795</v>
      </c>
      <c r="H2342" s="234" t="n">
        <v>45795</v>
      </c>
      <c r="I2342" t="inlineStr">
        <is>
          <t>VLO</t>
        </is>
      </c>
      <c r="J2342">
        <f>_xlfn.XLOOKUP(I2342,AS:AS,AU:AU)</f>
        <v/>
      </c>
      <c r="K2342" t="inlineStr">
        <is>
          <t>USD</t>
        </is>
      </c>
      <c r="L2342" s="238" t="n">
        <v>220</v>
      </c>
      <c r="M2342">
        <f>L2342*_xlfn.XLOOKUP(K2342,AM:AM,AN:AN)</f>
        <v/>
      </c>
      <c r="N2342">
        <f>L2342*_xlfn.XLOOKUP(K2342,AM:AM,AO:AO)</f>
        <v/>
      </c>
      <c r="O2342" s="238" t="n">
        <v>0</v>
      </c>
      <c r="P2342">
        <f>O2342*_xlfn.XLOOKUP(K2342,AM:AM,AN:AN)</f>
        <v/>
      </c>
      <c r="Q2342">
        <f>O2342*_xlfn.XLOOKUP(K2342,AM:AM,AO:AO)</f>
        <v/>
      </c>
      <c r="R2342">
        <f>_xlfn.XLOOKUP(E2342,AF:AF,AG:AG)</f>
        <v/>
      </c>
      <c r="S2342">
        <f>_xlfn.XLOOKUP(E2342,AF:AF,AI:AI)</f>
        <v/>
      </c>
      <c r="T2342">
        <f>WEEKNUM(G2342)</f>
        <v/>
      </c>
      <c r="U2342">
        <f>YEAR(G2342)</f>
        <v/>
      </c>
      <c r="V2342" s="117">
        <f>IFERROR(Q2342/N2342,"0")</f>
        <v/>
      </c>
    </row>
    <row r="2343">
      <c r="A2343">
        <f>_xlfn.XLOOKUP(D2343,BN:BN,BO:BO)</f>
        <v/>
      </c>
      <c r="B2343" t="inlineStr">
        <is>
          <t>LLC</t>
        </is>
      </c>
      <c r="C2343" t="n">
        <v>356</v>
      </c>
      <c r="D2343">
        <f>_xlfn.XLOOKUP(C2343,BH:BH,BI:BI)</f>
        <v/>
      </c>
      <c r="E2343" t="n">
        <v>23590</v>
      </c>
      <c r="F2343" t="inlineStr">
        <is>
          <t>Vuelo JFK-MEX/David Vainer</t>
        </is>
      </c>
      <c r="G2343" s="234" t="n">
        <v>45791</v>
      </c>
      <c r="H2343" s="234" t="n">
        <v>45799</v>
      </c>
      <c r="I2343" t="inlineStr">
        <is>
          <t>VLO</t>
        </is>
      </c>
      <c r="J2343">
        <f>_xlfn.XLOOKUP(I2343,AS:AS,AU:AU)</f>
        <v/>
      </c>
      <c r="K2343" t="inlineStr">
        <is>
          <t>USD</t>
        </is>
      </c>
      <c r="L2343" s="238" t="n">
        <v>-55</v>
      </c>
      <c r="M2343">
        <f>L2343*_xlfn.XLOOKUP(K2343,AM:AM,AN:AN)</f>
        <v/>
      </c>
      <c r="N2343">
        <f>L2343*_xlfn.XLOOKUP(K2343,AM:AM,AO:AO)</f>
        <v/>
      </c>
      <c r="O2343" s="238" t="n">
        <v>0</v>
      </c>
      <c r="P2343">
        <f>O2343*_xlfn.XLOOKUP(K2343,AM:AM,AN:AN)</f>
        <v/>
      </c>
      <c r="Q2343">
        <f>O2343*_xlfn.XLOOKUP(K2343,AM:AM,AO:AO)</f>
        <v/>
      </c>
      <c r="R2343">
        <f>_xlfn.XLOOKUP(E2343,AF:AF,AG:AG)</f>
        <v/>
      </c>
      <c r="S2343">
        <f>_xlfn.XLOOKUP(E2343,AF:AF,AI:AI)</f>
        <v/>
      </c>
      <c r="T2343">
        <f>WEEKNUM(G2343)</f>
        <v/>
      </c>
      <c r="U2343">
        <f>YEAR(G2343)</f>
        <v/>
      </c>
      <c r="V2343" s="117">
        <f>IFERROR(Q2343/N2343,"0")</f>
        <v/>
      </c>
    </row>
    <row r="2344">
      <c r="A2344">
        <f>_xlfn.XLOOKUP(D2344,BN:BN,BO:BO)</f>
        <v/>
      </c>
      <c r="B2344" t="inlineStr">
        <is>
          <t>LLC</t>
        </is>
      </c>
      <c r="C2344" t="n">
        <v>356</v>
      </c>
      <c r="D2344">
        <f>_xlfn.XLOOKUP(C2344,BH:BH,BI:BI)</f>
        <v/>
      </c>
      <c r="E2344" t="n">
        <v>23590</v>
      </c>
      <c r="F2344" t="inlineStr">
        <is>
          <t>Vuelo Miami/David Vainer</t>
        </is>
      </c>
      <c r="G2344" s="234" t="n">
        <v>45791</v>
      </c>
      <c r="H2344" s="234" t="n">
        <v>45799</v>
      </c>
      <c r="I2344" t="inlineStr">
        <is>
          <t>VLO</t>
        </is>
      </c>
      <c r="J2344">
        <f>_xlfn.XLOOKUP(I2344,AS:AS,AU:AU)</f>
        <v/>
      </c>
      <c r="K2344" t="inlineStr">
        <is>
          <t>USD</t>
        </is>
      </c>
      <c r="L2344" s="238" t="n">
        <v>145</v>
      </c>
      <c r="M2344">
        <f>L2344*_xlfn.XLOOKUP(K2344,AM:AM,AN:AN)</f>
        <v/>
      </c>
      <c r="N2344">
        <f>L2344*_xlfn.XLOOKUP(K2344,AM:AM,AO:AO)</f>
        <v/>
      </c>
      <c r="O2344" s="238" t="n">
        <v>0</v>
      </c>
      <c r="P2344">
        <f>O2344*_xlfn.XLOOKUP(K2344,AM:AM,AN:AN)</f>
        <v/>
      </c>
      <c r="Q2344">
        <f>O2344*_xlfn.XLOOKUP(K2344,AM:AM,AO:AO)</f>
        <v/>
      </c>
      <c r="R2344">
        <f>_xlfn.XLOOKUP(E2344,AF:AF,AG:AG)</f>
        <v/>
      </c>
      <c r="S2344">
        <f>_xlfn.XLOOKUP(E2344,AF:AF,AI:AI)</f>
        <v/>
      </c>
      <c r="T2344">
        <f>WEEKNUM(G2344)</f>
        <v/>
      </c>
      <c r="U2344">
        <f>YEAR(G2344)</f>
        <v/>
      </c>
      <c r="V2344" s="117">
        <f>IFERROR(Q2344/N2344,"0")</f>
        <v/>
      </c>
    </row>
    <row r="2345">
      <c r="A2345">
        <f>_xlfn.XLOOKUP(D2345,BN:BN,BO:BO)</f>
        <v/>
      </c>
      <c r="B2345" t="inlineStr">
        <is>
          <t>LLC</t>
        </is>
      </c>
      <c r="C2345" t="n">
        <v>356</v>
      </c>
      <c r="D2345">
        <f>_xlfn.XLOOKUP(C2345,BH:BH,BI:BI)</f>
        <v/>
      </c>
      <c r="E2345" t="n">
        <v>0</v>
      </c>
      <c r="F2345" t="inlineStr">
        <is>
          <t>Sobrecomisión</t>
        </is>
      </c>
      <c r="G2345" s="234" t="n">
        <v>45791</v>
      </c>
      <c r="H2345" s="234" t="n">
        <v>45799</v>
      </c>
      <c r="I2345" t="inlineStr">
        <is>
          <t>HPS</t>
        </is>
      </c>
      <c r="J2345">
        <f>_xlfn.XLOOKUP(I2345,AS:AS,AU:AU)</f>
        <v/>
      </c>
      <c r="K2345" t="inlineStr">
        <is>
          <t>USD</t>
        </is>
      </c>
      <c r="L2345" s="238" t="n">
        <v>55</v>
      </c>
      <c r="M2345">
        <f>L2345*_xlfn.XLOOKUP(K2345,AM:AM,AN:AN)</f>
        <v/>
      </c>
      <c r="N2345">
        <f>L2345*_xlfn.XLOOKUP(K2345,AM:AM,AO:AO)</f>
        <v/>
      </c>
      <c r="O2345" s="238" t="n">
        <v>55</v>
      </c>
      <c r="P2345">
        <f>O2345*_xlfn.XLOOKUP(K2345,AM:AM,AN:AN)</f>
        <v/>
      </c>
      <c r="Q2345">
        <f>O2345*_xlfn.XLOOKUP(K2345,AM:AM,AO:AO)</f>
        <v/>
      </c>
      <c r="R2345">
        <f>_xlfn.XLOOKUP(E2345,AF:AF,AG:AG)</f>
        <v/>
      </c>
      <c r="S2345">
        <f>_xlfn.XLOOKUP(E2345,AF:AF,AI:AI)</f>
        <v/>
      </c>
      <c r="T2345">
        <f>WEEKNUM(G2345)</f>
        <v/>
      </c>
      <c r="U2345">
        <f>YEAR(G2345)</f>
        <v/>
      </c>
      <c r="V2345" s="117">
        <f>IFERROR(Q2345/N2345,"0")</f>
        <v/>
      </c>
    </row>
    <row r="2346">
      <c r="A2346">
        <f>_xlfn.XLOOKUP(D2346,BN:BN,BO:BO)</f>
        <v/>
      </c>
      <c r="B2346" t="inlineStr">
        <is>
          <t>LLC</t>
        </is>
      </c>
      <c r="C2346" t="n">
        <v>357</v>
      </c>
      <c r="D2346">
        <f>_xlfn.XLOOKUP(C2346,BH:BH,BI:BI)</f>
        <v/>
      </c>
      <c r="E2346" t="n">
        <v>24495</v>
      </c>
      <c r="F2346" t="inlineStr">
        <is>
          <t>Vuelo México-Newark/Mónica Berger</t>
        </is>
      </c>
      <c r="G2346" s="234" t="n">
        <v>45803</v>
      </c>
      <c r="H2346" s="234" t="n">
        <v>45807</v>
      </c>
      <c r="I2346" t="inlineStr">
        <is>
          <t>VLO</t>
        </is>
      </c>
      <c r="J2346">
        <f>_xlfn.XLOOKUP(I2346,AS:AS,AU:AU)</f>
        <v/>
      </c>
      <c r="K2346" t="inlineStr">
        <is>
          <t>USD</t>
        </is>
      </c>
      <c r="L2346" s="238" t="n">
        <v>912.92</v>
      </c>
      <c r="M2346">
        <f>L2346*_xlfn.XLOOKUP(K2346,AM:AM,AN:AN)</f>
        <v/>
      </c>
      <c r="N2346">
        <f>L2346*_xlfn.XLOOKUP(K2346,AM:AM,AO:AO)</f>
        <v/>
      </c>
      <c r="O2346" s="238" t="n">
        <v>30.6</v>
      </c>
      <c r="P2346">
        <f>O2346*_xlfn.XLOOKUP(K2346,AM:AM,AN:AN)</f>
        <v/>
      </c>
      <c r="Q2346">
        <f>O2346*_xlfn.XLOOKUP(K2346,AM:AM,AO:AO)</f>
        <v/>
      </c>
      <c r="R2346">
        <f>_xlfn.XLOOKUP(E2346,AF:AF,AG:AG)</f>
        <v/>
      </c>
      <c r="S2346">
        <f>_xlfn.XLOOKUP(E2346,AF:AF,AI:AI)</f>
        <v/>
      </c>
      <c r="T2346">
        <f>WEEKNUM(G2346)</f>
        <v/>
      </c>
      <c r="U2346">
        <f>YEAR(G2346)</f>
        <v/>
      </c>
      <c r="V2346" s="117">
        <f>IFERROR(Q2346/N2346,"0")</f>
        <v/>
      </c>
    </row>
    <row r="2347">
      <c r="A2347">
        <f>_xlfn.XLOOKUP(D2347,BN:BN,BO:BO)</f>
        <v/>
      </c>
      <c r="B2347" t="inlineStr">
        <is>
          <t>LLC</t>
        </is>
      </c>
      <c r="C2347" t="n">
        <v>357</v>
      </c>
      <c r="D2347">
        <f>_xlfn.XLOOKUP(C2347,BH:BH,BI:BI)</f>
        <v/>
      </c>
      <c r="E2347" t="n">
        <v>24495</v>
      </c>
      <c r="F2347" t="inlineStr">
        <is>
          <t>Vuelo México-Newark/Daniella Kosberg</t>
        </is>
      </c>
      <c r="G2347" s="234" t="n">
        <v>45803</v>
      </c>
      <c r="H2347" s="234" t="n">
        <v>45807</v>
      </c>
      <c r="I2347" t="inlineStr">
        <is>
          <t>VLO</t>
        </is>
      </c>
      <c r="J2347">
        <f>_xlfn.XLOOKUP(I2347,AS:AS,AU:AU)</f>
        <v/>
      </c>
      <c r="K2347" t="inlineStr">
        <is>
          <t>USD</t>
        </is>
      </c>
      <c r="L2347" s="238" t="n">
        <v>912.92</v>
      </c>
      <c r="M2347">
        <f>L2347*_xlfn.XLOOKUP(K2347,AM:AM,AN:AN)</f>
        <v/>
      </c>
      <c r="N2347">
        <f>L2347*_xlfn.XLOOKUP(K2347,AM:AM,AO:AO)</f>
        <v/>
      </c>
      <c r="O2347" s="238" t="n">
        <v>30.6</v>
      </c>
      <c r="P2347">
        <f>O2347*_xlfn.XLOOKUP(K2347,AM:AM,AN:AN)</f>
        <v/>
      </c>
      <c r="Q2347">
        <f>O2347*_xlfn.XLOOKUP(K2347,AM:AM,AO:AO)</f>
        <v/>
      </c>
      <c r="R2347">
        <f>_xlfn.XLOOKUP(E2347,AF:AF,AG:AG)</f>
        <v/>
      </c>
      <c r="S2347">
        <f>_xlfn.XLOOKUP(E2347,AF:AF,AI:AI)</f>
        <v/>
      </c>
      <c r="T2347">
        <f>WEEKNUM(G2347)</f>
        <v/>
      </c>
      <c r="U2347">
        <f>YEAR(G2347)</f>
        <v/>
      </c>
      <c r="V2347" s="117">
        <f>IFERROR(Q2347/N2347,"0")</f>
        <v/>
      </c>
    </row>
    <row r="2348">
      <c r="A2348">
        <f>_xlfn.XLOOKUP(D2348,BN:BN,BO:BO)</f>
        <v/>
      </c>
      <c r="B2348" t="inlineStr">
        <is>
          <t>LLC</t>
        </is>
      </c>
      <c r="C2348" t="n">
        <v>357</v>
      </c>
      <c r="D2348">
        <f>_xlfn.XLOOKUP(C2348,BH:BH,BI:BI)</f>
        <v/>
      </c>
      <c r="E2348" t="n">
        <v>24495</v>
      </c>
      <c r="F2348" t="inlineStr">
        <is>
          <t>Vuelo Newark-México/Mónica Berger</t>
        </is>
      </c>
      <c r="G2348" s="234" t="n">
        <v>45807</v>
      </c>
      <c r="H2348" s="234" t="n">
        <v>45807</v>
      </c>
      <c r="I2348" t="inlineStr">
        <is>
          <t>VLO</t>
        </is>
      </c>
      <c r="J2348">
        <f>_xlfn.XLOOKUP(I2348,AS:AS,AU:AU)</f>
        <v/>
      </c>
      <c r="K2348" t="inlineStr">
        <is>
          <t>USD</t>
        </is>
      </c>
      <c r="L2348" s="238" t="n">
        <v>385.84</v>
      </c>
      <c r="M2348">
        <f>L2348*_xlfn.XLOOKUP(K2348,AM:AM,AN:AN)</f>
        <v/>
      </c>
      <c r="N2348">
        <f>L2348*_xlfn.XLOOKUP(K2348,AM:AM,AO:AO)</f>
        <v/>
      </c>
      <c r="O2348" s="238" t="n">
        <v>24.8</v>
      </c>
      <c r="P2348">
        <f>O2348*_xlfn.XLOOKUP(K2348,AM:AM,AN:AN)</f>
        <v/>
      </c>
      <c r="Q2348">
        <f>O2348*_xlfn.XLOOKUP(K2348,AM:AM,AO:AO)</f>
        <v/>
      </c>
      <c r="R2348">
        <f>_xlfn.XLOOKUP(E2348,AF:AF,AG:AG)</f>
        <v/>
      </c>
      <c r="S2348">
        <f>_xlfn.XLOOKUP(E2348,AF:AF,AI:AI)</f>
        <v/>
      </c>
      <c r="T2348">
        <f>WEEKNUM(G2348)</f>
        <v/>
      </c>
      <c r="U2348">
        <f>YEAR(G2348)</f>
        <v/>
      </c>
      <c r="V2348" s="117">
        <f>IFERROR(Q2348/N2348,"0")</f>
        <v/>
      </c>
    </row>
    <row r="2349">
      <c r="A2349">
        <f>_xlfn.XLOOKUP(D2349,BN:BN,BO:BO)</f>
        <v/>
      </c>
      <c r="B2349" t="inlineStr">
        <is>
          <t>LLC</t>
        </is>
      </c>
      <c r="C2349" t="n">
        <v>357</v>
      </c>
      <c r="D2349">
        <f>_xlfn.XLOOKUP(C2349,BH:BH,BI:BI)</f>
        <v/>
      </c>
      <c r="E2349" t="n">
        <v>24495</v>
      </c>
      <c r="F2349" t="inlineStr">
        <is>
          <t>Vuelo Newark-México/Daniella Kosberg</t>
        </is>
      </c>
      <c r="G2349" s="234" t="n">
        <v>45807</v>
      </c>
      <c r="H2349" s="234" t="n">
        <v>45807</v>
      </c>
      <c r="I2349" t="inlineStr">
        <is>
          <t>VLO</t>
        </is>
      </c>
      <c r="J2349">
        <f>_xlfn.XLOOKUP(I2349,AS:AS,AU:AU)</f>
        <v/>
      </c>
      <c r="K2349" t="inlineStr">
        <is>
          <t>USD</t>
        </is>
      </c>
      <c r="L2349" s="238" t="n">
        <v>385.84</v>
      </c>
      <c r="M2349">
        <f>L2349*_xlfn.XLOOKUP(K2349,AM:AM,AN:AN)</f>
        <v/>
      </c>
      <c r="N2349">
        <f>L2349*_xlfn.XLOOKUP(K2349,AM:AM,AO:AO)</f>
        <v/>
      </c>
      <c r="O2349" s="238" t="n">
        <v>24.8</v>
      </c>
      <c r="P2349">
        <f>O2349*_xlfn.XLOOKUP(K2349,AM:AM,AN:AN)</f>
        <v/>
      </c>
      <c r="Q2349">
        <f>O2349*_xlfn.XLOOKUP(K2349,AM:AM,AO:AO)</f>
        <v/>
      </c>
      <c r="R2349">
        <f>_xlfn.XLOOKUP(E2349,AF:AF,AG:AG)</f>
        <v/>
      </c>
      <c r="S2349">
        <f>_xlfn.XLOOKUP(E2349,AF:AF,AI:AI)</f>
        <v/>
      </c>
      <c r="T2349">
        <f>WEEKNUM(G2349)</f>
        <v/>
      </c>
      <c r="U2349">
        <f>YEAR(G2349)</f>
        <v/>
      </c>
      <c r="V2349" s="117">
        <f>IFERROR(Q2349/N2349,"0")</f>
        <v/>
      </c>
    </row>
    <row r="2350">
      <c r="A2350">
        <f>_xlfn.XLOOKUP(D2350,BN:BN,BO:BO)</f>
        <v/>
      </c>
      <c r="B2350" t="inlineStr">
        <is>
          <t>LLC</t>
        </is>
      </c>
      <c r="C2350" t="n">
        <v>358</v>
      </c>
      <c r="D2350">
        <f>_xlfn.XLOOKUP(C2350,BH:BH,BI:BI)</f>
        <v/>
      </c>
      <c r="E2350" t="n">
        <v>23590</v>
      </c>
      <c r="F2350" t="inlineStr">
        <is>
          <t>Vuelo Sao Paulo-México/Marc Kosberg</t>
        </is>
      </c>
      <c r="G2350" s="234" t="n">
        <v>45787</v>
      </c>
      <c r="H2350" s="234" t="n">
        <v>45787</v>
      </c>
      <c r="I2350" t="inlineStr">
        <is>
          <t>VLO</t>
        </is>
      </c>
      <c r="J2350">
        <f>_xlfn.XLOOKUP(I2350,AS:AS,AU:AU)</f>
        <v/>
      </c>
      <c r="K2350" t="inlineStr">
        <is>
          <t>USD</t>
        </is>
      </c>
      <c r="L2350" s="238" t="n">
        <v>353.7</v>
      </c>
      <c r="M2350">
        <f>L2350*_xlfn.XLOOKUP(K2350,AM:AM,AN:AN)</f>
        <v/>
      </c>
      <c r="N2350">
        <f>L2350*_xlfn.XLOOKUP(K2350,AM:AM,AO:AO)</f>
        <v/>
      </c>
      <c r="O2350" s="238" t="n">
        <v>0</v>
      </c>
      <c r="P2350">
        <f>O2350*_xlfn.XLOOKUP(K2350,AM:AM,AN:AN)</f>
        <v/>
      </c>
      <c r="Q2350">
        <f>O2350*_xlfn.XLOOKUP(K2350,AM:AM,AO:AO)</f>
        <v/>
      </c>
      <c r="R2350">
        <f>_xlfn.XLOOKUP(E2350,AF:AF,AG:AG)</f>
        <v/>
      </c>
      <c r="S2350">
        <f>_xlfn.XLOOKUP(E2350,AF:AF,AI:AI)</f>
        <v/>
      </c>
      <c r="T2350">
        <f>WEEKNUM(G2350)</f>
        <v/>
      </c>
      <c r="U2350">
        <f>YEAR(G2350)</f>
        <v/>
      </c>
      <c r="V2350" s="117">
        <f>IFERROR(Q2350/N2350,"0")</f>
        <v/>
      </c>
    </row>
    <row r="2351">
      <c r="A2351">
        <f>_xlfn.XLOOKUP(D2351,BN:BN,BO:BO)</f>
        <v/>
      </c>
      <c r="B2351" t="inlineStr">
        <is>
          <t>LLC</t>
        </is>
      </c>
      <c r="C2351" t="n">
        <v>359</v>
      </c>
      <c r="D2351">
        <f>_xlfn.XLOOKUP(C2351,BH:BH,BI:BI)</f>
        <v/>
      </c>
      <c r="E2351" t="n">
        <v>28066</v>
      </c>
      <c r="F2351" t="inlineStr">
        <is>
          <t>3 noches One Classic Garden View Room</t>
        </is>
      </c>
      <c r="G2351" s="234" t="n">
        <v>45857</v>
      </c>
      <c r="H2351" s="234" t="n">
        <v>45860</v>
      </c>
      <c r="I2351" t="inlineStr">
        <is>
          <t>HTL</t>
        </is>
      </c>
      <c r="J2351">
        <f>_xlfn.XLOOKUP(I2351,AS:AS,AU:AU)</f>
        <v/>
      </c>
      <c r="K2351" t="inlineStr">
        <is>
          <t>EUR</t>
        </is>
      </c>
      <c r="L2351" s="238" t="n">
        <v>4029</v>
      </c>
      <c r="M2351">
        <f>L2351*_xlfn.XLOOKUP(K2351,AM:AM,AN:AN)</f>
        <v/>
      </c>
      <c r="N2351">
        <f>L2351*_xlfn.XLOOKUP(K2351,AM:AM,AO:AO)</f>
        <v/>
      </c>
      <c r="O2351" s="238" t="n">
        <v>614.4</v>
      </c>
      <c r="P2351">
        <f>O2351*_xlfn.XLOOKUP(K2351,AM:AM,AN:AN)</f>
        <v/>
      </c>
      <c r="Q2351">
        <f>O2351*_xlfn.XLOOKUP(K2351,AM:AM,AO:AO)</f>
        <v/>
      </c>
      <c r="R2351">
        <f>_xlfn.XLOOKUP(E2351,AF:AF,AG:AG)</f>
        <v/>
      </c>
      <c r="S2351">
        <f>_xlfn.XLOOKUP(E2351,AF:AF,AI:AI)</f>
        <v/>
      </c>
      <c r="T2351">
        <f>WEEKNUM(G2351)</f>
        <v/>
      </c>
      <c r="U2351">
        <f>YEAR(G2351)</f>
        <v/>
      </c>
      <c r="V2351" s="117">
        <f>IFERROR(Q2351/N2351,"0")</f>
        <v/>
      </c>
    </row>
    <row r="2352">
      <c r="A2352">
        <f>_xlfn.XLOOKUP(D2352,BN:BN,BO:BO)</f>
        <v/>
      </c>
      <c r="B2352" t="inlineStr">
        <is>
          <t>LLC</t>
        </is>
      </c>
      <c r="C2352" t="n">
        <v>359</v>
      </c>
      <c r="D2352">
        <f>_xlfn.XLOOKUP(C2352,BH:BH,BI:BI)</f>
        <v/>
      </c>
      <c r="E2352" t="n">
        <v>28067</v>
      </c>
      <c r="F2352" t="inlineStr">
        <is>
          <t>2 noches en habitación deluxe room sea view</t>
        </is>
      </c>
      <c r="G2352" s="234" t="n">
        <v>45860</v>
      </c>
      <c r="H2352" s="234" t="n">
        <v>45862</v>
      </c>
      <c r="I2352" t="inlineStr">
        <is>
          <t>HTL</t>
        </is>
      </c>
      <c r="J2352">
        <f>_xlfn.XLOOKUP(I2352,AS:AS,AU:AU)</f>
        <v/>
      </c>
      <c r="K2352" t="inlineStr">
        <is>
          <t>EUR</t>
        </is>
      </c>
      <c r="L2352" s="238" t="n">
        <v>3758.61</v>
      </c>
      <c r="M2352">
        <f>L2352*_xlfn.XLOOKUP(K2352,AM:AM,AN:AN)</f>
        <v/>
      </c>
      <c r="N2352">
        <f>L2352*_xlfn.XLOOKUP(K2352,AM:AM,AO:AO)</f>
        <v/>
      </c>
      <c r="O2352" s="238" t="n">
        <v>804.05</v>
      </c>
      <c r="P2352">
        <f>O2352*_xlfn.XLOOKUP(K2352,AM:AM,AN:AN)</f>
        <v/>
      </c>
      <c r="Q2352">
        <f>O2352*_xlfn.XLOOKUP(K2352,AM:AM,AO:AO)</f>
        <v/>
      </c>
      <c r="R2352">
        <f>_xlfn.XLOOKUP(E2352,AF:AF,AG:AG)</f>
        <v/>
      </c>
      <c r="S2352">
        <f>_xlfn.XLOOKUP(E2352,AF:AF,AI:AI)</f>
        <v/>
      </c>
      <c r="T2352">
        <f>WEEKNUM(G2352)</f>
        <v/>
      </c>
      <c r="U2352">
        <f>YEAR(G2352)</f>
        <v/>
      </c>
      <c r="V2352" s="117">
        <f>IFERROR(Q2352/N2352,"0")</f>
        <v/>
      </c>
    </row>
    <row r="2353">
      <c r="A2353">
        <f>_xlfn.XLOOKUP(D2353,BN:BN,BO:BO)</f>
        <v/>
      </c>
      <c r="B2353" t="inlineStr">
        <is>
          <t>LLC</t>
        </is>
      </c>
      <c r="C2353" t="n">
        <v>359</v>
      </c>
      <c r="D2353">
        <f>_xlfn.XLOOKUP(C2353,BH:BH,BI:BI)</f>
        <v/>
      </c>
      <c r="E2353" t="n">
        <v>28068</v>
      </c>
      <c r="F2353" t="inlineStr">
        <is>
          <t>Servicios de traslados, hotelería y actividades.</t>
        </is>
      </c>
      <c r="G2353" s="234" t="n">
        <v>45850</v>
      </c>
      <c r="H2353" s="234" t="n">
        <v>45864</v>
      </c>
      <c r="I2353" t="inlineStr">
        <is>
          <t>PKT</t>
        </is>
      </c>
      <c r="J2353">
        <f>_xlfn.XLOOKUP(I2353,AS:AS,AU:AU)</f>
        <v/>
      </c>
      <c r="K2353" t="inlineStr">
        <is>
          <t>EUR</t>
        </is>
      </c>
      <c r="L2353" s="238" t="n">
        <v>16394.63</v>
      </c>
      <c r="M2353">
        <f>L2353*_xlfn.XLOOKUP(K2353,AM:AM,AN:AN)</f>
        <v/>
      </c>
      <c r="N2353">
        <f>L2353*_xlfn.XLOOKUP(K2353,AM:AM,AO:AO)</f>
        <v/>
      </c>
      <c r="O2353" s="238" t="n">
        <v>2193.63</v>
      </c>
      <c r="P2353">
        <f>O2353*_xlfn.XLOOKUP(K2353,AM:AM,AN:AN)</f>
        <v/>
      </c>
      <c r="Q2353">
        <f>O2353*_xlfn.XLOOKUP(K2353,AM:AM,AO:AO)</f>
        <v/>
      </c>
      <c r="R2353">
        <f>_xlfn.XLOOKUP(E2353,AF:AF,AG:AG)</f>
        <v/>
      </c>
      <c r="S2353">
        <f>_xlfn.XLOOKUP(E2353,AF:AF,AI:AI)</f>
        <v/>
      </c>
      <c r="T2353">
        <f>WEEKNUM(G2353)</f>
        <v/>
      </c>
      <c r="U2353">
        <f>YEAR(G2353)</f>
        <v/>
      </c>
      <c r="V2353" s="117">
        <f>IFERROR(Q2353/N2353,"0")</f>
        <v/>
      </c>
    </row>
    <row r="2354">
      <c r="A2354">
        <f>_xlfn.XLOOKUP(D2354,BN:BN,BO:BO)</f>
        <v/>
      </c>
      <c r="B2354" t="inlineStr">
        <is>
          <t>LLC</t>
        </is>
      </c>
      <c r="C2354" t="n">
        <v>359</v>
      </c>
      <c r="D2354">
        <f>_xlfn.XLOOKUP(C2354,BH:BH,BI:BI)</f>
        <v/>
      </c>
      <c r="E2354" t="n">
        <v>30348</v>
      </c>
      <c r="F2354" t="inlineStr">
        <is>
          <t>Reembolso noche hotel 26JUL en Milán + traslado Como-Malpensa</t>
        </is>
      </c>
      <c r="G2354" s="234" t="n">
        <v>45864</v>
      </c>
      <c r="H2354" s="234" t="n">
        <v>45864</v>
      </c>
      <c r="I2354" t="inlineStr">
        <is>
          <t>OTR</t>
        </is>
      </c>
      <c r="J2354">
        <f>_xlfn.XLOOKUP(I2354,AS:AS,AU:AU)</f>
        <v/>
      </c>
      <c r="K2354" t="inlineStr">
        <is>
          <t>EUR</t>
        </is>
      </c>
      <c r="L2354" s="238" t="n">
        <v>1013</v>
      </c>
      <c r="M2354">
        <f>L2354*_xlfn.XLOOKUP(K2354,AM:AM,AN:AN)</f>
        <v/>
      </c>
      <c r="N2354">
        <f>L2354*_xlfn.XLOOKUP(K2354,AM:AM,AO:AO)</f>
        <v/>
      </c>
      <c r="O2354" s="238" t="n">
        <v>0</v>
      </c>
      <c r="P2354">
        <f>O2354*_xlfn.XLOOKUP(K2354,AM:AM,AN:AN)</f>
        <v/>
      </c>
      <c r="Q2354">
        <f>O2354*_xlfn.XLOOKUP(K2354,AM:AM,AO:AO)</f>
        <v/>
      </c>
      <c r="R2354">
        <f>_xlfn.XLOOKUP(E2354,AF:AF,AG:AG)</f>
        <v/>
      </c>
      <c r="S2354">
        <f>_xlfn.XLOOKUP(E2354,AF:AF,AI:AI)</f>
        <v/>
      </c>
      <c r="T2354">
        <f>WEEKNUM(G2354)</f>
        <v/>
      </c>
      <c r="U2354">
        <f>YEAR(G2354)</f>
        <v/>
      </c>
      <c r="V2354" s="117">
        <f>IFERROR(Q2354/N2354,"0")</f>
        <v/>
      </c>
    </row>
    <row r="2355">
      <c r="A2355">
        <f>_xlfn.XLOOKUP(D2355,BN:BN,BO:BO)</f>
        <v/>
      </c>
      <c r="B2355" t="inlineStr">
        <is>
          <t>LLC</t>
        </is>
      </c>
      <c r="C2355" t="n">
        <v>359</v>
      </c>
      <c r="D2355">
        <f>_xlfn.XLOOKUP(C2355,BH:BH,BI:BI)</f>
        <v/>
      </c>
      <c r="E2355" t="n">
        <v>0</v>
      </c>
      <c r="F2355" t="inlineStr">
        <is>
          <t>Cargo operaciones</t>
        </is>
      </c>
      <c r="G2355" s="234" t="n">
        <v>45850</v>
      </c>
      <c r="H2355" s="234" t="n">
        <v>45864</v>
      </c>
      <c r="I2355" t="inlineStr">
        <is>
          <t>HPS</t>
        </is>
      </c>
      <c r="J2355">
        <f>_xlfn.XLOOKUP(I2355,AS:AS,AU:AU)</f>
        <v/>
      </c>
      <c r="K2355" t="inlineStr">
        <is>
          <t>EUR</t>
        </is>
      </c>
      <c r="L2355" s="238" t="n">
        <v>435</v>
      </c>
      <c r="M2355">
        <f>L2355*_xlfn.XLOOKUP(K2355,AM:AM,AN:AN)</f>
        <v/>
      </c>
      <c r="N2355">
        <f>L2355*_xlfn.XLOOKUP(K2355,AM:AM,AO:AO)</f>
        <v/>
      </c>
      <c r="O2355" s="238" t="n">
        <v>435</v>
      </c>
      <c r="P2355">
        <f>O2355*_xlfn.XLOOKUP(K2355,AM:AM,AN:AN)</f>
        <v/>
      </c>
      <c r="Q2355">
        <f>O2355*_xlfn.XLOOKUP(K2355,AM:AM,AO:AO)</f>
        <v/>
      </c>
      <c r="R2355">
        <f>_xlfn.XLOOKUP(E2355,AF:AF,AG:AG)</f>
        <v/>
      </c>
      <c r="S2355">
        <f>_xlfn.XLOOKUP(E2355,AF:AF,AI:AI)</f>
        <v/>
      </c>
      <c r="T2355">
        <f>WEEKNUM(G2355)</f>
        <v/>
      </c>
      <c r="U2355">
        <f>YEAR(G2355)</f>
        <v/>
      </c>
      <c r="V2355" s="117">
        <f>IFERROR(Q2355/N2355,"0")</f>
        <v/>
      </c>
    </row>
    <row r="2356">
      <c r="A2356">
        <f>_xlfn.XLOOKUP(D2356,BN:BN,BO:BO)</f>
        <v/>
      </c>
      <c r="B2356" t="inlineStr">
        <is>
          <t>LLC</t>
        </is>
      </c>
      <c r="C2356" t="n">
        <v>360</v>
      </c>
      <c r="D2356">
        <f>_xlfn.XLOOKUP(C2356,BH:BH,BI:BI)</f>
        <v/>
      </c>
      <c r="E2356" t="n">
        <v>28934</v>
      </c>
      <c r="F2356" t="inlineStr">
        <is>
          <t>Vuelo MEX-SLC-ASE-LAX-MEX/Marc Kosberg</t>
        </is>
      </c>
      <c r="G2356" s="234" t="n">
        <v>45877</v>
      </c>
      <c r="H2356" s="234" t="n">
        <v>45888</v>
      </c>
      <c r="I2356" t="inlineStr">
        <is>
          <t>VLO</t>
        </is>
      </c>
      <c r="J2356">
        <f>_xlfn.XLOOKUP(I2356,AS:AS,AU:AU)</f>
        <v/>
      </c>
      <c r="K2356" t="inlineStr">
        <is>
          <t>USD</t>
        </is>
      </c>
      <c r="L2356" s="238" t="n">
        <v>851.86</v>
      </c>
      <c r="M2356">
        <f>L2356*_xlfn.XLOOKUP(K2356,AM:AM,AN:AN)</f>
        <v/>
      </c>
      <c r="N2356">
        <f>L2356*_xlfn.XLOOKUP(K2356,AM:AM,AO:AO)</f>
        <v/>
      </c>
      <c r="O2356" s="238" t="n">
        <v>4.68</v>
      </c>
      <c r="P2356">
        <f>O2356*_xlfn.XLOOKUP(K2356,AM:AM,AN:AN)</f>
        <v/>
      </c>
      <c r="Q2356">
        <f>O2356*_xlfn.XLOOKUP(K2356,AM:AM,AO:AO)</f>
        <v/>
      </c>
      <c r="R2356">
        <f>_xlfn.XLOOKUP(E2356,AF:AF,AG:AG)</f>
        <v/>
      </c>
      <c r="S2356">
        <f>_xlfn.XLOOKUP(E2356,AF:AF,AI:AI)</f>
        <v/>
      </c>
      <c r="T2356">
        <f>WEEKNUM(G2356)</f>
        <v/>
      </c>
      <c r="U2356">
        <f>YEAR(G2356)</f>
        <v/>
      </c>
      <c r="V2356" s="117">
        <f>IFERROR(Q2356/N2356,"0")</f>
        <v/>
      </c>
    </row>
    <row r="2357">
      <c r="A2357">
        <f>_xlfn.XLOOKUP(D2357,BN:BN,BO:BO)</f>
        <v/>
      </c>
      <c r="B2357" t="inlineStr">
        <is>
          <t>LLC</t>
        </is>
      </c>
      <c r="C2357" t="n">
        <v>360</v>
      </c>
      <c r="D2357">
        <f>_xlfn.XLOOKUP(C2357,BH:BH,BI:BI)</f>
        <v/>
      </c>
      <c r="E2357" t="n">
        <v>28934</v>
      </c>
      <c r="F2357" t="inlineStr">
        <is>
          <t>Vuelo MEX-SLC-ASE-LAX-MEX/Sofia Valanci</t>
        </is>
      </c>
      <c r="G2357" s="234" t="n">
        <v>45877</v>
      </c>
      <c r="H2357" s="234" t="n">
        <v>45888</v>
      </c>
      <c r="I2357" t="inlineStr">
        <is>
          <t>VLO</t>
        </is>
      </c>
      <c r="J2357">
        <f>_xlfn.XLOOKUP(I2357,AS:AS,AU:AU)</f>
        <v/>
      </c>
      <c r="K2357" t="inlineStr">
        <is>
          <t>USD</t>
        </is>
      </c>
      <c r="L2357" s="238" t="n">
        <v>851.86</v>
      </c>
      <c r="M2357">
        <f>L2357*_xlfn.XLOOKUP(K2357,AM:AM,AN:AN)</f>
        <v/>
      </c>
      <c r="N2357">
        <f>L2357*_xlfn.XLOOKUP(K2357,AM:AM,AO:AO)</f>
        <v/>
      </c>
      <c r="O2357" s="238" t="n">
        <v>4.68</v>
      </c>
      <c r="P2357">
        <f>O2357*_xlfn.XLOOKUP(K2357,AM:AM,AN:AN)</f>
        <v/>
      </c>
      <c r="Q2357">
        <f>O2357*_xlfn.XLOOKUP(K2357,AM:AM,AO:AO)</f>
        <v/>
      </c>
      <c r="R2357">
        <f>_xlfn.XLOOKUP(E2357,AF:AF,AG:AG)</f>
        <v/>
      </c>
      <c r="S2357">
        <f>_xlfn.XLOOKUP(E2357,AF:AF,AI:AI)</f>
        <v/>
      </c>
      <c r="T2357">
        <f>WEEKNUM(G2357)</f>
        <v/>
      </c>
      <c r="U2357">
        <f>YEAR(G2357)</f>
        <v/>
      </c>
      <c r="V2357" s="117">
        <f>IFERROR(Q2357/N2357,"0")</f>
        <v/>
      </c>
    </row>
    <row r="2358">
      <c r="A2358">
        <f>_xlfn.XLOOKUP(D2358,BN:BN,BO:BO)</f>
        <v/>
      </c>
      <c r="B2358" t="inlineStr">
        <is>
          <t>LLC</t>
        </is>
      </c>
      <c r="C2358" t="n">
        <v>360</v>
      </c>
      <c r="D2358">
        <f>_xlfn.XLOOKUP(C2358,BH:BH,BI:BI)</f>
        <v/>
      </c>
      <c r="E2358" t="n">
        <v>28934</v>
      </c>
      <c r="F2358" t="inlineStr">
        <is>
          <t>TE KOSBERG BERGER MARC</t>
        </is>
      </c>
      <c r="G2358" s="234" t="n">
        <v>45879</v>
      </c>
      <c r="H2358" s="63" t="n"/>
      <c r="I2358" t="inlineStr">
        <is>
          <t>VLO</t>
        </is>
      </c>
      <c r="J2358">
        <f>_xlfn.XLOOKUP(I2358,AS:AS,AU:AU)</f>
        <v/>
      </c>
      <c r="K2358" t="inlineStr">
        <is>
          <t>USD</t>
        </is>
      </c>
      <c r="L2358" s="238" t="n">
        <v>-85.48999999999999</v>
      </c>
      <c r="M2358">
        <f>L2358*_xlfn.XLOOKUP(K2358,AM:AM,AN:AN)</f>
        <v/>
      </c>
      <c r="N2358">
        <f>L2358*_xlfn.XLOOKUP(K2358,AM:AM,AO:AO)</f>
        <v/>
      </c>
      <c r="O2358" s="238" t="n">
        <v>-4.68</v>
      </c>
      <c r="P2358">
        <f>O2358*_xlfn.XLOOKUP(K2358,AM:AM,AN:AN)</f>
        <v/>
      </c>
      <c r="Q2358">
        <f>O2358*_xlfn.XLOOKUP(K2358,AM:AM,AO:AO)</f>
        <v/>
      </c>
      <c r="R2358">
        <f>_xlfn.XLOOKUP(E2358,AF:AF,AG:AG)</f>
        <v/>
      </c>
      <c r="S2358">
        <f>_xlfn.XLOOKUP(E2358,AF:AF,AI:AI)</f>
        <v/>
      </c>
      <c r="T2358">
        <f>WEEKNUM(G2358)</f>
        <v/>
      </c>
      <c r="U2358">
        <f>YEAR(G2358)</f>
        <v/>
      </c>
      <c r="V2358" s="117">
        <f>IFERROR(Q2358/N2358,"0")</f>
        <v/>
      </c>
    </row>
    <row r="2359">
      <c r="A2359">
        <f>_xlfn.XLOOKUP(D2359,BN:BN,BO:BO)</f>
        <v/>
      </c>
      <c r="B2359" t="inlineStr">
        <is>
          <t>LLC</t>
        </is>
      </c>
      <c r="C2359" t="n">
        <v>360</v>
      </c>
      <c r="D2359">
        <f>_xlfn.XLOOKUP(C2359,BH:BH,BI:BI)</f>
        <v/>
      </c>
      <c r="E2359" t="n">
        <v>28934</v>
      </c>
      <c r="F2359" t="inlineStr">
        <is>
          <t>TE VALANCI PENAGOS SOFIA</t>
        </is>
      </c>
      <c r="G2359" s="234" t="n">
        <v>45879</v>
      </c>
      <c r="H2359" s="63" t="n"/>
      <c r="I2359" t="inlineStr">
        <is>
          <t>VLO</t>
        </is>
      </c>
      <c r="J2359">
        <f>_xlfn.XLOOKUP(I2359,AS:AS,AU:AU)</f>
        <v/>
      </c>
      <c r="K2359" t="inlineStr">
        <is>
          <t>USD</t>
        </is>
      </c>
      <c r="L2359" s="238" t="n">
        <v>-85.48999999999999</v>
      </c>
      <c r="M2359">
        <f>L2359*_xlfn.XLOOKUP(K2359,AM:AM,AN:AN)</f>
        <v/>
      </c>
      <c r="N2359">
        <f>L2359*_xlfn.XLOOKUP(K2359,AM:AM,AO:AO)</f>
        <v/>
      </c>
      <c r="O2359" s="238" t="n">
        <v>-4.68</v>
      </c>
      <c r="P2359">
        <f>O2359*_xlfn.XLOOKUP(K2359,AM:AM,AN:AN)</f>
        <v/>
      </c>
      <c r="Q2359">
        <f>O2359*_xlfn.XLOOKUP(K2359,AM:AM,AO:AO)</f>
        <v/>
      </c>
      <c r="R2359">
        <f>_xlfn.XLOOKUP(E2359,AF:AF,AG:AG)</f>
        <v/>
      </c>
      <c r="S2359">
        <f>_xlfn.XLOOKUP(E2359,AF:AF,AI:AI)</f>
        <v/>
      </c>
      <c r="T2359">
        <f>WEEKNUM(G2359)</f>
        <v/>
      </c>
      <c r="U2359">
        <f>YEAR(G2359)</f>
        <v/>
      </c>
      <c r="V2359" s="117">
        <f>IFERROR(Q2359/N2359,"0")</f>
        <v/>
      </c>
    </row>
    <row r="2360">
      <c r="A2360">
        <f>_xlfn.XLOOKUP(D2360,BN:BN,BO:BO)</f>
        <v/>
      </c>
      <c r="B2360" t="inlineStr">
        <is>
          <t>LLC</t>
        </is>
      </c>
      <c r="C2360" t="n">
        <v>360</v>
      </c>
      <c r="D2360">
        <f>_xlfn.XLOOKUP(C2360,BH:BH,BI:BI)</f>
        <v/>
      </c>
      <c r="E2360" t="n">
        <v>28934</v>
      </c>
      <c r="F2360" t="inlineStr">
        <is>
          <t>ASE-LAX-MEX/Marc Kosberg</t>
        </is>
      </c>
      <c r="G2360" s="234" t="n">
        <v>45890</v>
      </c>
      <c r="H2360" s="63" t="n"/>
      <c r="I2360" t="inlineStr">
        <is>
          <t>VLO</t>
        </is>
      </c>
      <c r="J2360">
        <f>_xlfn.XLOOKUP(I2360,AS:AS,AU:AU)</f>
        <v/>
      </c>
      <c r="K2360" t="inlineStr">
        <is>
          <t>USD</t>
        </is>
      </c>
      <c r="L2360" s="238" t="n">
        <v>379.9</v>
      </c>
      <c r="M2360">
        <f>L2360*_xlfn.XLOOKUP(K2360,AM:AM,AN:AN)</f>
        <v/>
      </c>
      <c r="N2360">
        <f>L2360*_xlfn.XLOOKUP(K2360,AM:AM,AO:AO)</f>
        <v/>
      </c>
      <c r="O2360" s="238" t="n">
        <v>0</v>
      </c>
      <c r="P2360">
        <f>O2360*_xlfn.XLOOKUP(K2360,AM:AM,AN:AN)</f>
        <v/>
      </c>
      <c r="Q2360">
        <f>O2360*_xlfn.XLOOKUP(K2360,AM:AM,AO:AO)</f>
        <v/>
      </c>
      <c r="R2360">
        <f>_xlfn.XLOOKUP(E2360,AF:AF,AG:AG)</f>
        <v/>
      </c>
      <c r="S2360">
        <f>_xlfn.XLOOKUP(E2360,AF:AF,AI:AI)</f>
        <v/>
      </c>
      <c r="T2360">
        <f>WEEKNUM(G2360)</f>
        <v/>
      </c>
      <c r="U2360">
        <f>YEAR(G2360)</f>
        <v/>
      </c>
      <c r="V2360" s="117">
        <f>IFERROR(Q2360/N2360,"0")</f>
        <v/>
      </c>
    </row>
    <row r="2361">
      <c r="A2361">
        <f>_xlfn.XLOOKUP(D2361,BN:BN,BO:BO)</f>
        <v/>
      </c>
      <c r="B2361" t="inlineStr">
        <is>
          <t>LLC</t>
        </is>
      </c>
      <c r="C2361" t="n">
        <v>360</v>
      </c>
      <c r="D2361">
        <f>_xlfn.XLOOKUP(C2361,BH:BH,BI:BI)</f>
        <v/>
      </c>
      <c r="E2361" t="n">
        <v>28934</v>
      </c>
      <c r="F2361" t="inlineStr">
        <is>
          <t>ASE-LAX-MEX/Sofia Valanci</t>
        </is>
      </c>
      <c r="G2361" s="234" t="n">
        <v>45890</v>
      </c>
      <c r="H2361" s="63" t="n"/>
      <c r="I2361" t="inlineStr">
        <is>
          <t>VLO</t>
        </is>
      </c>
      <c r="J2361">
        <f>_xlfn.XLOOKUP(I2361,AS:AS,AU:AU)</f>
        <v/>
      </c>
      <c r="K2361" t="inlineStr">
        <is>
          <t>USD</t>
        </is>
      </c>
      <c r="L2361" s="238" t="n">
        <v>379.9</v>
      </c>
      <c r="M2361">
        <f>L2361*_xlfn.XLOOKUP(K2361,AM:AM,AN:AN)</f>
        <v/>
      </c>
      <c r="N2361">
        <f>L2361*_xlfn.XLOOKUP(K2361,AM:AM,AO:AO)</f>
        <v/>
      </c>
      <c r="O2361" s="238" t="n">
        <v>0</v>
      </c>
      <c r="P2361">
        <f>O2361*_xlfn.XLOOKUP(K2361,AM:AM,AN:AN)</f>
        <v/>
      </c>
      <c r="Q2361">
        <f>O2361*_xlfn.XLOOKUP(K2361,AM:AM,AO:AO)</f>
        <v/>
      </c>
      <c r="R2361">
        <f>_xlfn.XLOOKUP(E2361,AF:AF,AG:AG)</f>
        <v/>
      </c>
      <c r="S2361">
        <f>_xlfn.XLOOKUP(E2361,AF:AF,AI:AI)</f>
        <v/>
      </c>
      <c r="T2361">
        <f>WEEKNUM(G2361)</f>
        <v/>
      </c>
      <c r="U2361">
        <f>YEAR(G2361)</f>
        <v/>
      </c>
      <c r="V2361" s="117">
        <f>IFERROR(Q2361/N2361,"0")</f>
        <v/>
      </c>
    </row>
    <row r="2362">
      <c r="A2362">
        <f>_xlfn.XLOOKUP(D2362,BN:BN,BO:BO)</f>
        <v/>
      </c>
      <c r="B2362" t="inlineStr">
        <is>
          <t>LLC</t>
        </is>
      </c>
      <c r="C2362" t="n">
        <v>361</v>
      </c>
      <c r="D2362">
        <f>_xlfn.XLOOKUP(C2362,BH:BH,BI:BI)</f>
        <v/>
      </c>
      <c r="E2362" t="n">
        <v>24495</v>
      </c>
      <c r="F2362" t="inlineStr">
        <is>
          <t>Vuelo MEX-SFO-SIN-SFO-MEX/Moisés Vainer</t>
        </is>
      </c>
      <c r="G2362" s="234" t="n">
        <v>45825</v>
      </c>
      <c r="H2362" s="234" t="n">
        <v>45845</v>
      </c>
      <c r="I2362" t="inlineStr">
        <is>
          <t>VLO</t>
        </is>
      </c>
      <c r="J2362">
        <f>_xlfn.XLOOKUP(I2362,AS:AS,AU:AU)</f>
        <v/>
      </c>
      <c r="K2362" t="inlineStr">
        <is>
          <t>USD</t>
        </is>
      </c>
      <c r="L2362" s="238" t="n">
        <v>6673.67</v>
      </c>
      <c r="M2362">
        <f>L2362*_xlfn.XLOOKUP(K2362,AM:AM,AN:AN)</f>
        <v/>
      </c>
      <c r="N2362">
        <f>L2362*_xlfn.XLOOKUP(K2362,AM:AM,AO:AO)</f>
        <v/>
      </c>
      <c r="O2362" s="238" t="n">
        <v>0</v>
      </c>
      <c r="P2362">
        <f>O2362*_xlfn.XLOOKUP(K2362,AM:AM,AN:AN)</f>
        <v/>
      </c>
      <c r="Q2362">
        <f>O2362*_xlfn.XLOOKUP(K2362,AM:AM,AO:AO)</f>
        <v/>
      </c>
      <c r="R2362">
        <f>_xlfn.XLOOKUP(E2362,AF:AF,AG:AG)</f>
        <v/>
      </c>
      <c r="S2362">
        <f>_xlfn.XLOOKUP(E2362,AF:AF,AI:AI)</f>
        <v/>
      </c>
      <c r="T2362">
        <f>WEEKNUM(G2362)</f>
        <v/>
      </c>
      <c r="U2362">
        <f>YEAR(G2362)</f>
        <v/>
      </c>
      <c r="V2362" s="117">
        <f>IFERROR(Q2362/N2362,"0")</f>
        <v/>
      </c>
    </row>
    <row r="2363">
      <c r="A2363">
        <f>_xlfn.XLOOKUP(D2363,BN:BN,BO:BO)</f>
        <v/>
      </c>
      <c r="B2363" t="inlineStr">
        <is>
          <t>LLC</t>
        </is>
      </c>
      <c r="C2363" t="n">
        <v>361</v>
      </c>
      <c r="D2363">
        <f>_xlfn.XLOOKUP(C2363,BH:BH,BI:BI)</f>
        <v/>
      </c>
      <c r="E2363" t="n">
        <v>0</v>
      </c>
      <c r="F2363" t="inlineStr">
        <is>
          <t>Fee de emisión del Vuelo MEX-SFO-SIN-SFO-MEX/Moisés Vainer</t>
        </is>
      </c>
      <c r="G2363" s="234" t="n">
        <v>45825</v>
      </c>
      <c r="H2363" s="234" t="n">
        <v>45845</v>
      </c>
      <c r="I2363" t="inlineStr">
        <is>
          <t>HPS</t>
        </is>
      </c>
      <c r="J2363">
        <f>_xlfn.XLOOKUP(I2363,AS:AS,AU:AU)</f>
        <v/>
      </c>
      <c r="K2363" t="inlineStr">
        <is>
          <t>USD</t>
        </is>
      </c>
      <c r="L2363" s="238" t="n">
        <v>35</v>
      </c>
      <c r="M2363">
        <f>L2363*_xlfn.XLOOKUP(K2363,AM:AM,AN:AN)</f>
        <v/>
      </c>
      <c r="N2363">
        <f>L2363*_xlfn.XLOOKUP(K2363,AM:AM,AO:AO)</f>
        <v/>
      </c>
      <c r="O2363" s="238" t="n">
        <v>35</v>
      </c>
      <c r="P2363">
        <f>O2363*_xlfn.XLOOKUP(K2363,AM:AM,AN:AN)</f>
        <v/>
      </c>
      <c r="Q2363">
        <f>O2363*_xlfn.XLOOKUP(K2363,AM:AM,AO:AO)</f>
        <v/>
      </c>
      <c r="R2363">
        <f>_xlfn.XLOOKUP(E2363,AF:AF,AG:AG)</f>
        <v/>
      </c>
      <c r="S2363">
        <f>_xlfn.XLOOKUP(E2363,AF:AF,AI:AI)</f>
        <v/>
      </c>
      <c r="T2363">
        <f>WEEKNUM(G2363)</f>
        <v/>
      </c>
      <c r="U2363">
        <f>YEAR(G2363)</f>
        <v/>
      </c>
      <c r="V2363" s="117">
        <f>IFERROR(Q2363/N2363,"0")</f>
        <v/>
      </c>
    </row>
    <row r="2364">
      <c r="A2364">
        <f>_xlfn.XLOOKUP(D2364,BN:BN,BO:BO)</f>
        <v/>
      </c>
      <c r="B2364" t="inlineStr">
        <is>
          <t>LLC</t>
        </is>
      </c>
      <c r="C2364" t="n">
        <v>361</v>
      </c>
      <c r="D2364">
        <f>_xlfn.XLOOKUP(C2364,BH:BH,BI:BI)</f>
        <v/>
      </c>
      <c r="E2364" t="n">
        <v>28910</v>
      </c>
      <c r="F2364" t="inlineStr">
        <is>
          <t>Traslados en Ubud</t>
        </is>
      </c>
      <c r="G2364" s="234" t="n">
        <v>45825</v>
      </c>
      <c r="H2364" s="234" t="n">
        <v>45845</v>
      </c>
      <c r="I2364" t="inlineStr">
        <is>
          <t>TRF</t>
        </is>
      </c>
      <c r="J2364">
        <f>_xlfn.XLOOKUP(I2364,AS:AS,AU:AU)</f>
        <v/>
      </c>
      <c r="K2364" t="inlineStr">
        <is>
          <t>USD</t>
        </is>
      </c>
      <c r="L2364" s="238" t="n">
        <v>416</v>
      </c>
      <c r="M2364">
        <f>L2364*_xlfn.XLOOKUP(K2364,AM:AM,AN:AN)</f>
        <v/>
      </c>
      <c r="N2364">
        <f>L2364*_xlfn.XLOOKUP(K2364,AM:AM,AO:AO)</f>
        <v/>
      </c>
      <c r="O2364" s="238" t="n">
        <v>183</v>
      </c>
      <c r="P2364">
        <f>O2364*_xlfn.XLOOKUP(K2364,AM:AM,AN:AN)</f>
        <v/>
      </c>
      <c r="Q2364">
        <f>O2364*_xlfn.XLOOKUP(K2364,AM:AM,AO:AO)</f>
        <v/>
      </c>
      <c r="R2364">
        <f>_xlfn.XLOOKUP(E2364,AF:AF,AG:AG)</f>
        <v/>
      </c>
      <c r="S2364">
        <f>_xlfn.XLOOKUP(E2364,AF:AF,AI:AI)</f>
        <v/>
      </c>
      <c r="T2364">
        <f>WEEKNUM(G2364)</f>
        <v/>
      </c>
      <c r="U2364">
        <f>YEAR(G2364)</f>
        <v/>
      </c>
      <c r="V2364" s="117">
        <f>IFERROR(Q2364/N2364,"0")</f>
        <v/>
      </c>
    </row>
    <row r="2365">
      <c r="A2365">
        <f>_xlfn.XLOOKUP(D2365,BN:BN,BO:BO)</f>
        <v/>
      </c>
      <c r="B2365" t="inlineStr">
        <is>
          <t>LLC</t>
        </is>
      </c>
      <c r="C2365" t="n">
        <v>362</v>
      </c>
      <c r="D2365">
        <f>_xlfn.XLOOKUP(C2365,BH:BH,BI:BI)</f>
        <v/>
      </c>
      <c r="E2365" t="n">
        <v>24984</v>
      </c>
      <c r="F2365" t="inlineStr">
        <is>
          <t>Vuelo de  BEY ATH</t>
        </is>
      </c>
      <c r="G2365" s="234" t="n">
        <v>45858</v>
      </c>
      <c r="H2365" s="234" t="n">
        <v>45858</v>
      </c>
      <c r="I2365" t="inlineStr">
        <is>
          <t>VLO</t>
        </is>
      </c>
      <c r="J2365">
        <f>_xlfn.XLOOKUP(I2365,AS:AS,AU:AU)</f>
        <v/>
      </c>
      <c r="K2365" t="inlineStr">
        <is>
          <t>USD</t>
        </is>
      </c>
      <c r="L2365" s="238" t="n">
        <v>268.77</v>
      </c>
      <c r="M2365">
        <f>L2365*_xlfn.XLOOKUP(K2365,AM:AM,AN:AN)</f>
        <v/>
      </c>
      <c r="N2365">
        <f>L2365*_xlfn.XLOOKUP(K2365,AM:AM,AO:AO)</f>
        <v/>
      </c>
      <c r="O2365" s="238" t="n">
        <v>0</v>
      </c>
      <c r="P2365">
        <f>O2365*_xlfn.XLOOKUP(K2365,AM:AM,AN:AN)</f>
        <v/>
      </c>
      <c r="Q2365">
        <f>O2365*_xlfn.XLOOKUP(K2365,AM:AM,AO:AO)</f>
        <v/>
      </c>
      <c r="R2365">
        <f>_xlfn.XLOOKUP(E2365,AF:AF,AG:AG)</f>
        <v/>
      </c>
      <c r="S2365">
        <f>_xlfn.XLOOKUP(E2365,AF:AF,AI:AI)</f>
        <v/>
      </c>
      <c r="T2365">
        <f>WEEKNUM(G2365)</f>
        <v/>
      </c>
      <c r="U2365">
        <f>YEAR(G2365)</f>
        <v/>
      </c>
      <c r="V2365" s="117">
        <f>IFERROR(Q2365/N2365,"0")</f>
        <v/>
      </c>
    </row>
    <row r="2366">
      <c r="A2366">
        <f>_xlfn.XLOOKUP(D2366,BN:BN,BO:BO)</f>
        <v/>
      </c>
      <c r="B2366" t="inlineStr">
        <is>
          <t>LLC</t>
        </is>
      </c>
      <c r="C2366" t="n">
        <v>362</v>
      </c>
      <c r="D2366">
        <f>_xlfn.XLOOKUP(C2366,BH:BH,BI:BI)</f>
        <v/>
      </c>
      <c r="E2366" t="n">
        <v>24984</v>
      </c>
      <c r="F2366" t="inlineStr">
        <is>
          <t>Reembolso Vuelo de  BEY ATH</t>
        </is>
      </c>
      <c r="G2366" s="234" t="n">
        <v>45858</v>
      </c>
      <c r="H2366" s="234" t="n">
        <v>45858</v>
      </c>
      <c r="I2366" t="inlineStr">
        <is>
          <t>REE</t>
        </is>
      </c>
      <c r="J2366">
        <f>_xlfn.XLOOKUP(I2366,AS:AS,AU:AU)</f>
        <v/>
      </c>
      <c r="K2366" t="inlineStr">
        <is>
          <t>USD</t>
        </is>
      </c>
      <c r="L2366" s="238" t="n">
        <v>-218.77</v>
      </c>
      <c r="M2366">
        <f>L2366*_xlfn.XLOOKUP(K2366,AM:AM,AN:AN)</f>
        <v/>
      </c>
      <c r="N2366">
        <f>L2366*_xlfn.XLOOKUP(K2366,AM:AM,AO:AO)</f>
        <v/>
      </c>
      <c r="O2366" s="238" t="n">
        <v>0</v>
      </c>
      <c r="P2366">
        <f>O2366*_xlfn.XLOOKUP(K2366,AM:AM,AN:AN)</f>
        <v/>
      </c>
      <c r="Q2366">
        <f>O2366*_xlfn.XLOOKUP(K2366,AM:AM,AO:AO)</f>
        <v/>
      </c>
      <c r="R2366">
        <f>_xlfn.XLOOKUP(E2366,AF:AF,AG:AG)</f>
        <v/>
      </c>
      <c r="S2366">
        <f>_xlfn.XLOOKUP(E2366,AF:AF,AI:AI)</f>
        <v/>
      </c>
      <c r="T2366">
        <f>WEEKNUM(G2366)</f>
        <v/>
      </c>
      <c r="U2366">
        <f>YEAR(G2366)</f>
        <v/>
      </c>
      <c r="V2366" s="117">
        <f>IFERROR(Q2366/N2366,"0")</f>
        <v/>
      </c>
    </row>
    <row r="2367">
      <c r="A2367">
        <f>_xlfn.XLOOKUP(D2367,BN:BN,BO:BO)</f>
        <v/>
      </c>
      <c r="B2367" t="inlineStr">
        <is>
          <t>LLC</t>
        </is>
      </c>
      <c r="C2367" t="n">
        <v>363</v>
      </c>
      <c r="D2367">
        <f>_xlfn.XLOOKUP(C2367,BH:BH,BI:BI)</f>
        <v/>
      </c>
      <c r="E2367" t="n">
        <v>23590</v>
      </c>
      <c r="F2367" t="inlineStr">
        <is>
          <t>VUELO MAD MEX MAD</t>
        </is>
      </c>
      <c r="G2367" s="234" t="n">
        <v>45818</v>
      </c>
      <c r="H2367" s="234" t="n">
        <v>45876</v>
      </c>
      <c r="I2367" t="inlineStr">
        <is>
          <t>VLO</t>
        </is>
      </c>
      <c r="J2367">
        <f>_xlfn.XLOOKUP(I2367,AS:AS,AU:AU)</f>
        <v/>
      </c>
      <c r="K2367" t="inlineStr">
        <is>
          <t>MXN</t>
        </is>
      </c>
      <c r="L2367" s="238" t="n">
        <v>20818</v>
      </c>
      <c r="M2367">
        <f>L2367*_xlfn.XLOOKUP(K2367,AM:AM,AN:AN)</f>
        <v/>
      </c>
      <c r="N2367">
        <f>L2367*_xlfn.XLOOKUP(K2367,AM:AM,AO:AO)</f>
        <v/>
      </c>
      <c r="O2367" s="238" t="n">
        <v>0</v>
      </c>
      <c r="P2367">
        <f>O2367*_xlfn.XLOOKUP(K2367,AM:AM,AN:AN)</f>
        <v/>
      </c>
      <c r="Q2367">
        <f>O2367*_xlfn.XLOOKUP(K2367,AM:AM,AO:AO)</f>
        <v/>
      </c>
      <c r="R2367">
        <f>_xlfn.XLOOKUP(E2367,AF:AF,AG:AG)</f>
        <v/>
      </c>
      <c r="S2367">
        <f>_xlfn.XLOOKUP(E2367,AF:AF,AI:AI)</f>
        <v/>
      </c>
      <c r="T2367">
        <f>WEEKNUM(G2367)</f>
        <v/>
      </c>
      <c r="U2367">
        <f>YEAR(G2367)</f>
        <v/>
      </c>
      <c r="V2367" s="117">
        <f>IFERROR(Q2367/N2367,"0")</f>
        <v/>
      </c>
    </row>
    <row r="2368">
      <c r="A2368">
        <f>_xlfn.XLOOKUP(D2368,BN:BN,BO:BO)</f>
        <v/>
      </c>
      <c r="B2368" t="inlineStr">
        <is>
          <t>LLC</t>
        </is>
      </c>
      <c r="C2368" t="n">
        <v>364</v>
      </c>
      <c r="D2368">
        <f>_xlfn.XLOOKUP(C2368,BH:BH,BI:BI)</f>
        <v/>
      </c>
      <c r="E2368" t="n">
        <v>26428</v>
      </c>
      <c r="F2368" t="inlineStr">
        <is>
          <t xml:space="preserve">BOLETOS DE TREN </t>
        </is>
      </c>
      <c r="G2368" s="234" t="n">
        <v>45806</v>
      </c>
      <c r="H2368" s="234" t="n">
        <v>45812</v>
      </c>
      <c r="I2368" t="inlineStr">
        <is>
          <t>HTL</t>
        </is>
      </c>
      <c r="J2368">
        <f>_xlfn.XLOOKUP(I2368,AS:AS,AU:AU)</f>
        <v/>
      </c>
      <c r="K2368" t="inlineStr">
        <is>
          <t>USD</t>
        </is>
      </c>
      <c r="L2368" s="238" t="n">
        <v>1230</v>
      </c>
      <c r="M2368">
        <f>L2368*_xlfn.XLOOKUP(K2368,AM:AM,AN:AN)</f>
        <v/>
      </c>
      <c r="N2368">
        <f>L2368*_xlfn.XLOOKUP(K2368,AM:AM,AO:AO)</f>
        <v/>
      </c>
      <c r="O2368" s="238" t="n">
        <v>118.65</v>
      </c>
      <c r="P2368">
        <f>O2368*_xlfn.XLOOKUP(K2368,AM:AM,AN:AN)</f>
        <v/>
      </c>
      <c r="Q2368">
        <f>O2368*_xlfn.XLOOKUP(K2368,AM:AM,AO:AO)</f>
        <v/>
      </c>
      <c r="R2368">
        <f>_xlfn.XLOOKUP(E2368,AF:AF,AG:AG)</f>
        <v/>
      </c>
      <c r="S2368">
        <f>_xlfn.XLOOKUP(E2368,AF:AF,AI:AI)</f>
        <v/>
      </c>
      <c r="T2368">
        <f>WEEKNUM(G2368)</f>
        <v/>
      </c>
      <c r="U2368">
        <f>YEAR(G2368)</f>
        <v/>
      </c>
      <c r="V2368" s="117">
        <f>IFERROR(Q2368/N2368,"0")</f>
        <v/>
      </c>
    </row>
    <row r="2369">
      <c r="A2369">
        <f>_xlfn.XLOOKUP(D2369,BN:BN,BO:BO)</f>
        <v/>
      </c>
      <c r="B2369" t="inlineStr">
        <is>
          <t>LLC</t>
        </is>
      </c>
      <c r="C2369" t="n">
        <v>364</v>
      </c>
      <c r="D2369">
        <f>_xlfn.XLOOKUP(C2369,BH:BH,BI:BI)</f>
        <v/>
      </c>
      <c r="E2369" t="n">
        <v>25240</v>
      </c>
      <c r="F2369" t="inlineStr">
        <is>
          <t>VUELO AUS - TX - ASTRID ROSALIA CHAVEZ RAMIREZ</t>
        </is>
      </c>
      <c r="G2369" s="234" t="n">
        <v>45803</v>
      </c>
      <c r="H2369" s="234" t="n">
        <v>45814</v>
      </c>
      <c r="I2369" t="inlineStr">
        <is>
          <t>VLO</t>
        </is>
      </c>
      <c r="J2369">
        <f>_xlfn.XLOOKUP(I2369,AS:AS,AU:AU)</f>
        <v/>
      </c>
      <c r="K2369" t="inlineStr">
        <is>
          <t>USD</t>
        </is>
      </c>
      <c r="L2369" s="238" t="n">
        <v>1436.97</v>
      </c>
      <c r="M2369">
        <f>L2369*_xlfn.XLOOKUP(K2369,AM:AM,AN:AN)</f>
        <v/>
      </c>
      <c r="N2369">
        <f>L2369*_xlfn.XLOOKUP(K2369,AM:AM,AO:AO)</f>
        <v/>
      </c>
      <c r="O2369" s="238" t="n">
        <v>65.41</v>
      </c>
      <c r="P2369">
        <f>O2369*_xlfn.XLOOKUP(K2369,AM:AM,AN:AN)</f>
        <v/>
      </c>
      <c r="Q2369">
        <f>O2369*_xlfn.XLOOKUP(K2369,AM:AM,AO:AO)</f>
        <v/>
      </c>
      <c r="R2369">
        <f>_xlfn.XLOOKUP(E2369,AF:AF,AG:AG)</f>
        <v/>
      </c>
      <c r="S2369">
        <f>_xlfn.XLOOKUP(E2369,AF:AF,AI:AI)</f>
        <v/>
      </c>
      <c r="T2369">
        <f>WEEKNUM(G2369)</f>
        <v/>
      </c>
      <c r="U2369">
        <f>YEAR(G2369)</f>
        <v/>
      </c>
      <c r="V2369" s="117">
        <f>IFERROR(Q2369/N2369,"0")</f>
        <v/>
      </c>
    </row>
    <row r="2370">
      <c r="A2370">
        <f>_xlfn.XLOOKUP(D2370,BN:BN,BO:BO)</f>
        <v/>
      </c>
      <c r="B2370" t="inlineStr">
        <is>
          <t>LLC</t>
        </is>
      </c>
      <c r="C2370" t="n">
        <v>364</v>
      </c>
      <c r="D2370">
        <f>_xlfn.XLOOKUP(C2370,BH:BH,BI:BI)</f>
        <v/>
      </c>
      <c r="E2370" t="n">
        <v>25240</v>
      </c>
      <c r="F2370" t="inlineStr">
        <is>
          <t>VUELO AUS - LAX - GERVASIO NEGRETE FRANCO</t>
        </is>
      </c>
      <c r="G2370" s="234" t="n">
        <v>45803</v>
      </c>
      <c r="H2370" s="234" t="n">
        <v>45814</v>
      </c>
      <c r="I2370" t="inlineStr">
        <is>
          <t>VLO</t>
        </is>
      </c>
      <c r="J2370">
        <f>_xlfn.XLOOKUP(I2370,AS:AS,AU:AU)</f>
        <v/>
      </c>
      <c r="K2370" t="inlineStr">
        <is>
          <t>USD</t>
        </is>
      </c>
      <c r="L2370" s="238" t="n">
        <v>1436.97</v>
      </c>
      <c r="M2370">
        <f>L2370*_xlfn.XLOOKUP(K2370,AM:AM,AN:AN)</f>
        <v/>
      </c>
      <c r="N2370">
        <f>L2370*_xlfn.XLOOKUP(K2370,AM:AM,AO:AO)</f>
        <v/>
      </c>
      <c r="O2370" s="238" t="n">
        <v>65.41</v>
      </c>
      <c r="P2370">
        <f>O2370*_xlfn.XLOOKUP(K2370,AM:AM,AN:AN)</f>
        <v/>
      </c>
      <c r="Q2370">
        <f>O2370*_xlfn.XLOOKUP(K2370,AM:AM,AO:AO)</f>
        <v/>
      </c>
      <c r="R2370">
        <f>_xlfn.XLOOKUP(E2370,AF:AF,AG:AG)</f>
        <v/>
      </c>
      <c r="S2370">
        <f>_xlfn.XLOOKUP(E2370,AF:AF,AI:AI)</f>
        <v/>
      </c>
      <c r="T2370">
        <f>WEEKNUM(G2370)</f>
        <v/>
      </c>
      <c r="U2370">
        <f>YEAR(G2370)</f>
        <v/>
      </c>
      <c r="V2370" s="117">
        <f>IFERROR(Q2370/N2370,"0")</f>
        <v/>
      </c>
    </row>
    <row r="2371">
      <c r="A2371">
        <f>_xlfn.XLOOKUP(D2371,BN:BN,BO:BO)</f>
        <v/>
      </c>
      <c r="B2371" t="inlineStr">
        <is>
          <t>LLC</t>
        </is>
      </c>
      <c r="C2371" t="n">
        <v>364</v>
      </c>
      <c r="D2371">
        <f>_xlfn.XLOOKUP(C2371,BH:BH,BI:BI)</f>
        <v/>
      </c>
      <c r="E2371" t="n">
        <v>28115</v>
      </c>
      <c r="F2371" t="inlineStr">
        <is>
          <t>VUELO LAX - NRT - ASTRID ROSALIA CHAVEZ RAMIREZ</t>
        </is>
      </c>
      <c r="G2371" s="234" t="n">
        <v>45803</v>
      </c>
      <c r="H2371" s="234" t="n">
        <v>45814</v>
      </c>
      <c r="I2371" t="inlineStr">
        <is>
          <t>VLO</t>
        </is>
      </c>
      <c r="J2371">
        <f>_xlfn.XLOOKUP(I2371,AS:AS,AU:AU)</f>
        <v/>
      </c>
      <c r="K2371" t="inlineStr">
        <is>
          <t>USD</t>
        </is>
      </c>
      <c r="L2371" s="238" t="n">
        <v>8575.51</v>
      </c>
      <c r="M2371">
        <f>L2371*_xlfn.XLOOKUP(K2371,AM:AM,AN:AN)</f>
        <v/>
      </c>
      <c r="N2371">
        <f>L2371*_xlfn.XLOOKUP(K2371,AM:AM,AO:AO)</f>
        <v/>
      </c>
      <c r="O2371" s="238" t="n">
        <v>1281.43</v>
      </c>
      <c r="P2371">
        <f>O2371*_xlfn.XLOOKUP(K2371,AM:AM,AN:AN)</f>
        <v/>
      </c>
      <c r="Q2371">
        <f>O2371*_xlfn.XLOOKUP(K2371,AM:AM,AO:AO)</f>
        <v/>
      </c>
      <c r="R2371">
        <f>_xlfn.XLOOKUP(E2371,AF:AF,AG:AG)</f>
        <v/>
      </c>
      <c r="S2371">
        <f>_xlfn.XLOOKUP(E2371,AF:AF,AI:AI)</f>
        <v/>
      </c>
      <c r="T2371">
        <f>WEEKNUM(G2371)</f>
        <v/>
      </c>
      <c r="U2371">
        <f>YEAR(G2371)</f>
        <v/>
      </c>
      <c r="V2371" s="117">
        <f>IFERROR(Q2371/N2371,"0")</f>
        <v/>
      </c>
    </row>
    <row r="2372">
      <c r="A2372">
        <f>_xlfn.XLOOKUP(D2372,BN:BN,BO:BO)</f>
        <v/>
      </c>
      <c r="B2372" t="inlineStr">
        <is>
          <t>LLC</t>
        </is>
      </c>
      <c r="C2372" t="n">
        <v>364</v>
      </c>
      <c r="D2372">
        <f>_xlfn.XLOOKUP(C2372,BH:BH,BI:BI)</f>
        <v/>
      </c>
      <c r="E2372" t="n">
        <v>28115</v>
      </c>
      <c r="F2372" t="inlineStr">
        <is>
          <t>VUELO LAX - NRT - GERVASIO NEGRETE FRANCO</t>
        </is>
      </c>
      <c r="G2372" s="234" t="n">
        <v>45803</v>
      </c>
      <c r="H2372" s="234" t="n">
        <v>45814</v>
      </c>
      <c r="I2372" t="inlineStr">
        <is>
          <t>VLO</t>
        </is>
      </c>
      <c r="J2372">
        <f>_xlfn.XLOOKUP(I2372,AS:AS,AU:AU)</f>
        <v/>
      </c>
      <c r="K2372" t="inlineStr">
        <is>
          <t>USD</t>
        </is>
      </c>
      <c r="L2372" s="238" t="n">
        <v>8575.51</v>
      </c>
      <c r="M2372">
        <f>L2372*_xlfn.XLOOKUP(K2372,AM:AM,AN:AN)</f>
        <v/>
      </c>
      <c r="N2372">
        <f>L2372*_xlfn.XLOOKUP(K2372,AM:AM,AO:AO)</f>
        <v/>
      </c>
      <c r="O2372" s="238" t="n">
        <v>1281.43</v>
      </c>
      <c r="P2372">
        <f>O2372*_xlfn.XLOOKUP(K2372,AM:AM,AN:AN)</f>
        <v/>
      </c>
      <c r="Q2372">
        <f>O2372*_xlfn.XLOOKUP(K2372,AM:AM,AO:AO)</f>
        <v/>
      </c>
      <c r="R2372">
        <f>_xlfn.XLOOKUP(E2372,AF:AF,AG:AG)</f>
        <v/>
      </c>
      <c r="S2372">
        <f>_xlfn.XLOOKUP(E2372,AF:AF,AI:AI)</f>
        <v/>
      </c>
      <c r="T2372">
        <f>WEEKNUM(G2372)</f>
        <v/>
      </c>
      <c r="U2372">
        <f>YEAR(G2372)</f>
        <v/>
      </c>
      <c r="V2372" s="117">
        <f>IFERROR(Q2372/N2372,"0")</f>
        <v/>
      </c>
    </row>
    <row r="2373">
      <c r="A2373">
        <f>_xlfn.XLOOKUP(D2373,BN:BN,BO:BO)</f>
        <v/>
      </c>
      <c r="B2373" t="inlineStr">
        <is>
          <t>LLC</t>
        </is>
      </c>
      <c r="C2373" t="n">
        <v>364</v>
      </c>
      <c r="D2373">
        <f>_xlfn.XLOOKUP(C2373,BH:BH,BI:BI)</f>
        <v/>
      </c>
      <c r="E2373" t="n">
        <v>0</v>
      </c>
      <c r="F2373" t="inlineStr">
        <is>
          <t>FEE DE EMISIÓN VUELOS</t>
        </is>
      </c>
      <c r="G2373" s="234" t="n">
        <v>45803</v>
      </c>
      <c r="H2373" s="234" t="n">
        <v>45814</v>
      </c>
      <c r="I2373" t="inlineStr">
        <is>
          <t>HPS</t>
        </is>
      </c>
      <c r="J2373">
        <f>_xlfn.XLOOKUP(I2373,AS:AS,AU:AU)</f>
        <v/>
      </c>
      <c r="K2373" t="inlineStr">
        <is>
          <t>USD</t>
        </is>
      </c>
      <c r="L2373" s="238" t="n">
        <v>70</v>
      </c>
      <c r="M2373">
        <f>L2373*_xlfn.XLOOKUP(K2373,AM:AM,AN:AN)</f>
        <v/>
      </c>
      <c r="N2373">
        <f>L2373*_xlfn.XLOOKUP(K2373,AM:AM,AO:AO)</f>
        <v/>
      </c>
      <c r="O2373" s="238" t="n">
        <v>70</v>
      </c>
      <c r="P2373">
        <f>O2373*_xlfn.XLOOKUP(K2373,AM:AM,AN:AN)</f>
        <v/>
      </c>
      <c r="Q2373">
        <f>O2373*_xlfn.XLOOKUP(K2373,AM:AM,AO:AO)</f>
        <v/>
      </c>
      <c r="R2373">
        <f>_xlfn.XLOOKUP(E2373,AF:AF,AG:AG)</f>
        <v/>
      </c>
      <c r="S2373">
        <f>_xlfn.XLOOKUP(E2373,AF:AF,AI:AI)</f>
        <v/>
      </c>
      <c r="T2373">
        <f>WEEKNUM(G2373)</f>
        <v/>
      </c>
      <c r="U2373">
        <f>YEAR(G2373)</f>
        <v/>
      </c>
      <c r="V2373" s="117">
        <f>IFERROR(Q2373/N2373,"0")</f>
        <v/>
      </c>
    </row>
    <row r="2374">
      <c r="A2374">
        <f>_xlfn.XLOOKUP(D2374,BN:BN,BO:BO)</f>
        <v/>
      </c>
      <c r="B2374" t="inlineStr">
        <is>
          <t>LLC</t>
        </is>
      </c>
      <c r="C2374" t="n">
        <v>364</v>
      </c>
      <c r="D2374">
        <f>_xlfn.XLOOKUP(C2374,BH:BH,BI:BI)</f>
        <v/>
      </c>
      <c r="E2374" t="n">
        <v>25364</v>
      </c>
      <c r="F2374" t="inlineStr">
        <is>
          <t>RITZ CARLTON NIKKO</t>
        </is>
      </c>
      <c r="G2374" s="234" t="n">
        <v>45804</v>
      </c>
      <c r="H2374" s="234" t="n">
        <v>45806</v>
      </c>
      <c r="I2374" t="inlineStr">
        <is>
          <t>HTL</t>
        </is>
      </c>
      <c r="J2374">
        <f>_xlfn.XLOOKUP(I2374,AS:AS,AU:AU)</f>
        <v/>
      </c>
      <c r="K2374" t="inlineStr">
        <is>
          <t>USD</t>
        </is>
      </c>
      <c r="L2374" s="238" t="n">
        <v>2452.91</v>
      </c>
      <c r="M2374">
        <f>L2374*_xlfn.XLOOKUP(K2374,AM:AM,AN:AN)</f>
        <v/>
      </c>
      <c r="N2374">
        <f>L2374*_xlfn.XLOOKUP(K2374,AM:AM,AO:AO)</f>
        <v/>
      </c>
      <c r="O2374" s="238" t="n">
        <v>182.36</v>
      </c>
      <c r="P2374">
        <f>O2374*_xlfn.XLOOKUP(K2374,AM:AM,AN:AN)</f>
        <v/>
      </c>
      <c r="Q2374">
        <f>O2374*_xlfn.XLOOKUP(K2374,AM:AM,AO:AO)</f>
        <v/>
      </c>
      <c r="R2374">
        <f>_xlfn.XLOOKUP(E2374,AF:AF,AG:AG)</f>
        <v/>
      </c>
      <c r="S2374">
        <f>_xlfn.XLOOKUP(E2374,AF:AF,AI:AI)</f>
        <v/>
      </c>
      <c r="T2374">
        <f>WEEKNUM(G2374)</f>
        <v/>
      </c>
      <c r="U2374">
        <f>YEAR(G2374)</f>
        <v/>
      </c>
      <c r="V2374" s="117">
        <f>IFERROR(Q2374/N2374,"0")</f>
        <v/>
      </c>
    </row>
    <row r="2375">
      <c r="A2375">
        <f>_xlfn.XLOOKUP(D2375,BN:BN,BO:BO)</f>
        <v/>
      </c>
      <c r="B2375" t="inlineStr">
        <is>
          <t>LLC</t>
        </is>
      </c>
      <c r="C2375" t="n">
        <v>364</v>
      </c>
      <c r="D2375">
        <f>_xlfn.XLOOKUP(C2375,BH:BH,BI:BI)</f>
        <v/>
      </c>
      <c r="E2375" t="n">
        <v>25904</v>
      </c>
      <c r="F2375" t="inlineStr">
        <is>
          <t>29-31 FOUR SEASONS AT OTEMACHI</t>
        </is>
      </c>
      <c r="G2375" s="234" t="n">
        <v>45806</v>
      </c>
      <c r="H2375" s="234" t="n">
        <v>45808</v>
      </c>
      <c r="I2375" t="inlineStr">
        <is>
          <t>HTL</t>
        </is>
      </c>
      <c r="J2375">
        <f>_xlfn.XLOOKUP(I2375,AS:AS,AU:AU)</f>
        <v/>
      </c>
      <c r="K2375" t="inlineStr">
        <is>
          <t>USD</t>
        </is>
      </c>
      <c r="L2375" s="238" t="n">
        <v>3328.85</v>
      </c>
      <c r="M2375">
        <f>L2375*_xlfn.XLOOKUP(K2375,AM:AM,AN:AN)</f>
        <v/>
      </c>
      <c r="N2375">
        <f>L2375*_xlfn.XLOOKUP(K2375,AM:AM,AO:AO)</f>
        <v/>
      </c>
      <c r="O2375" s="238" t="n">
        <v>262.54</v>
      </c>
      <c r="P2375">
        <f>O2375*_xlfn.XLOOKUP(K2375,AM:AM,AN:AN)</f>
        <v/>
      </c>
      <c r="Q2375">
        <f>O2375*_xlfn.XLOOKUP(K2375,AM:AM,AO:AO)</f>
        <v/>
      </c>
      <c r="R2375">
        <f>_xlfn.XLOOKUP(E2375,AF:AF,AG:AG)</f>
        <v/>
      </c>
      <c r="S2375">
        <f>_xlfn.XLOOKUP(E2375,AF:AF,AI:AI)</f>
        <v/>
      </c>
      <c r="T2375">
        <f>WEEKNUM(G2375)</f>
        <v/>
      </c>
      <c r="U2375">
        <f>YEAR(G2375)</f>
        <v/>
      </c>
      <c r="V2375" s="117">
        <f>IFERROR(Q2375/N2375,"0")</f>
        <v/>
      </c>
    </row>
    <row r="2376">
      <c r="A2376">
        <f>_xlfn.XLOOKUP(D2376,BN:BN,BO:BO)</f>
        <v/>
      </c>
      <c r="B2376" t="inlineStr">
        <is>
          <t>LLC</t>
        </is>
      </c>
      <c r="C2376" t="n">
        <v>364</v>
      </c>
      <c r="D2376">
        <f>_xlfn.XLOOKUP(C2376,BH:BH,BI:BI)</f>
        <v/>
      </c>
      <c r="E2376" t="n">
        <v>24989</v>
      </c>
      <c r="F2376" t="inlineStr">
        <is>
          <t xml:space="preserve">HYATT KANAZAWA 31-1 </t>
        </is>
      </c>
      <c r="G2376" s="234" t="n">
        <v>45808</v>
      </c>
      <c r="H2376" s="234" t="n">
        <v>45809</v>
      </c>
      <c r="I2376" t="inlineStr">
        <is>
          <t>HTL</t>
        </is>
      </c>
      <c r="J2376">
        <f>_xlfn.XLOOKUP(I2376,AS:AS,AU:AU)</f>
        <v/>
      </c>
      <c r="K2376" t="inlineStr">
        <is>
          <t>USD</t>
        </is>
      </c>
      <c r="L2376" s="238" t="n">
        <v>341.94</v>
      </c>
      <c r="M2376">
        <f>L2376*_xlfn.XLOOKUP(K2376,AM:AM,AN:AN)</f>
        <v/>
      </c>
      <c r="N2376">
        <f>L2376*_xlfn.XLOOKUP(K2376,AM:AM,AO:AO)</f>
        <v/>
      </c>
      <c r="O2376" s="238" t="n">
        <v>27.03</v>
      </c>
      <c r="P2376">
        <f>O2376*_xlfn.XLOOKUP(K2376,AM:AM,AN:AN)</f>
        <v/>
      </c>
      <c r="Q2376">
        <f>O2376*_xlfn.XLOOKUP(K2376,AM:AM,AO:AO)</f>
        <v/>
      </c>
      <c r="R2376">
        <f>_xlfn.XLOOKUP(E2376,AF:AF,AG:AG)</f>
        <v/>
      </c>
      <c r="S2376">
        <f>_xlfn.XLOOKUP(E2376,AF:AF,AI:AI)</f>
        <v/>
      </c>
      <c r="T2376">
        <f>WEEKNUM(G2376)</f>
        <v/>
      </c>
      <c r="U2376">
        <f>YEAR(G2376)</f>
        <v/>
      </c>
      <c r="V2376" s="117">
        <f>IFERROR(Q2376/N2376,"0")</f>
        <v/>
      </c>
    </row>
    <row r="2377">
      <c r="A2377">
        <f>_xlfn.XLOOKUP(D2377,BN:BN,BO:BO)</f>
        <v/>
      </c>
      <c r="B2377" t="inlineStr">
        <is>
          <t>LLC</t>
        </is>
      </c>
      <c r="C2377" t="n">
        <v>364</v>
      </c>
      <c r="D2377">
        <f>_xlfn.XLOOKUP(C2377,BH:BH,BI:BI)</f>
        <v/>
      </c>
      <c r="E2377" t="n">
        <v>25904</v>
      </c>
      <c r="F2377" t="inlineStr">
        <is>
          <t>4-6 FOUR SEASONS AT OTEMACHI</t>
        </is>
      </c>
      <c r="G2377" s="234" t="n">
        <v>45812</v>
      </c>
      <c r="H2377" s="234" t="n">
        <v>45814</v>
      </c>
      <c r="I2377" t="inlineStr">
        <is>
          <t>HTL</t>
        </is>
      </c>
      <c r="J2377">
        <f>_xlfn.XLOOKUP(I2377,AS:AS,AU:AU)</f>
        <v/>
      </c>
      <c r="K2377" t="inlineStr">
        <is>
          <t>USD</t>
        </is>
      </c>
      <c r="L2377" s="238" t="n">
        <v>4684.41</v>
      </c>
      <c r="M2377">
        <f>L2377*_xlfn.XLOOKUP(K2377,AM:AM,AN:AN)</f>
        <v/>
      </c>
      <c r="N2377">
        <f>L2377*_xlfn.XLOOKUP(K2377,AM:AM,AO:AO)</f>
        <v/>
      </c>
      <c r="O2377" s="238" t="n">
        <v>369.63</v>
      </c>
      <c r="P2377">
        <f>O2377*_xlfn.XLOOKUP(K2377,AM:AM,AN:AN)</f>
        <v/>
      </c>
      <c r="Q2377">
        <f>O2377*_xlfn.XLOOKUP(K2377,AM:AM,AO:AO)</f>
        <v/>
      </c>
      <c r="R2377">
        <f>_xlfn.XLOOKUP(E2377,AF:AF,AG:AG)</f>
        <v/>
      </c>
      <c r="S2377">
        <f>_xlfn.XLOOKUP(E2377,AF:AF,AI:AI)</f>
        <v/>
      </c>
      <c r="T2377">
        <f>WEEKNUM(G2377)</f>
        <v/>
      </c>
      <c r="U2377">
        <f>YEAR(G2377)</f>
        <v/>
      </c>
      <c r="V2377" s="117">
        <f>IFERROR(Q2377/N2377,"0")</f>
        <v/>
      </c>
    </row>
    <row r="2378">
      <c r="A2378">
        <f>_xlfn.XLOOKUP(D2378,BN:BN,BO:BO)</f>
        <v/>
      </c>
      <c r="B2378" t="inlineStr">
        <is>
          <t>LLC</t>
        </is>
      </c>
      <c r="C2378" t="n">
        <v>364</v>
      </c>
      <c r="D2378">
        <f>_xlfn.XLOOKUP(C2378,BH:BH,BI:BI)</f>
        <v/>
      </c>
      <c r="E2378" t="n">
        <v>28293</v>
      </c>
      <c r="F2378" t="inlineStr">
        <is>
          <t>RITZ CARLTON KYOTO - 01-04 JUN</t>
        </is>
      </c>
      <c r="G2378" s="234" t="n">
        <v>45809</v>
      </c>
      <c r="H2378" s="234" t="n">
        <v>45812</v>
      </c>
      <c r="I2378" t="inlineStr">
        <is>
          <t>HTL</t>
        </is>
      </c>
      <c r="J2378">
        <f>_xlfn.XLOOKUP(I2378,AS:AS,AU:AU)</f>
        <v/>
      </c>
      <c r="K2378" t="inlineStr">
        <is>
          <t>USD</t>
        </is>
      </c>
      <c r="L2378" s="238" t="n">
        <v>6749.34</v>
      </c>
      <c r="M2378">
        <f>L2378*_xlfn.XLOOKUP(K2378,AM:AM,AN:AN)</f>
        <v/>
      </c>
      <c r="N2378">
        <f>L2378*_xlfn.XLOOKUP(K2378,AM:AM,AO:AO)</f>
        <v/>
      </c>
      <c r="O2378" s="238" t="n">
        <v>503.84</v>
      </c>
      <c r="P2378">
        <f>O2378*_xlfn.XLOOKUP(K2378,AM:AM,AN:AN)</f>
        <v/>
      </c>
      <c r="Q2378">
        <f>O2378*_xlfn.XLOOKUP(K2378,AM:AM,AO:AO)</f>
        <v/>
      </c>
      <c r="R2378">
        <f>_xlfn.XLOOKUP(E2378,AF:AF,AG:AG)</f>
        <v/>
      </c>
      <c r="S2378">
        <f>_xlfn.XLOOKUP(E2378,AF:AF,AI:AI)</f>
        <v/>
      </c>
      <c r="T2378">
        <f>WEEKNUM(G2378)</f>
        <v/>
      </c>
      <c r="U2378">
        <f>YEAR(G2378)</f>
        <v/>
      </c>
      <c r="V2378" s="117">
        <f>IFERROR(Q2378/N2378,"0")</f>
        <v/>
      </c>
    </row>
    <row r="2379">
      <c r="A2379">
        <f>_xlfn.XLOOKUP(D2379,BN:BN,BO:BO)</f>
        <v/>
      </c>
      <c r="B2379" t="inlineStr">
        <is>
          <t>LLC</t>
        </is>
      </c>
      <c r="C2379" t="n">
        <v>366</v>
      </c>
      <c r="D2379">
        <f>_xlfn.XLOOKUP(C2379,BH:BH,BI:BI)</f>
        <v/>
      </c>
      <c r="E2379" t="n">
        <v>28934</v>
      </c>
      <c r="F2379" t="inlineStr">
        <is>
          <t>VUELO SABRE</t>
        </is>
      </c>
      <c r="G2379" s="234" t="n">
        <v>45826</v>
      </c>
      <c r="H2379" s="234" t="n">
        <v>45838</v>
      </c>
      <c r="I2379" t="inlineStr">
        <is>
          <t>VLO</t>
        </is>
      </c>
      <c r="J2379">
        <f>_xlfn.XLOOKUP(I2379,AS:AS,AU:AU)</f>
        <v/>
      </c>
      <c r="K2379" t="inlineStr">
        <is>
          <t>USD</t>
        </is>
      </c>
      <c r="L2379" s="238" t="n">
        <v>4310.91</v>
      </c>
      <c r="M2379">
        <f>L2379*_xlfn.XLOOKUP(K2379,AM:AM,AN:AN)</f>
        <v/>
      </c>
      <c r="N2379">
        <f>L2379*_xlfn.XLOOKUP(K2379,AM:AM,AO:AO)</f>
        <v/>
      </c>
      <c r="O2379" s="238" t="n">
        <v>302.24</v>
      </c>
      <c r="P2379">
        <f>O2379*_xlfn.XLOOKUP(K2379,AM:AM,AN:AN)</f>
        <v/>
      </c>
      <c r="Q2379">
        <f>O2379*_xlfn.XLOOKUP(K2379,AM:AM,AO:AO)</f>
        <v/>
      </c>
      <c r="R2379">
        <f>_xlfn.XLOOKUP(E2379,AF:AF,AG:AG)</f>
        <v/>
      </c>
      <c r="S2379">
        <f>_xlfn.XLOOKUP(E2379,AF:AF,AI:AI)</f>
        <v/>
      </c>
      <c r="T2379">
        <f>WEEKNUM(G2379)</f>
        <v/>
      </c>
      <c r="U2379">
        <f>YEAR(G2379)</f>
        <v/>
      </c>
      <c r="V2379" s="117">
        <f>IFERROR(Q2379/N2379,"0")</f>
        <v/>
      </c>
    </row>
    <row r="2380">
      <c r="A2380">
        <f>_xlfn.XLOOKUP(D2380,BN:BN,BO:BO)</f>
        <v/>
      </c>
      <c r="B2380" t="inlineStr">
        <is>
          <t>LLC</t>
        </is>
      </c>
      <c r="C2380" t="n">
        <v>368</v>
      </c>
      <c r="D2380">
        <f>_xlfn.XLOOKUP(C2380,BH:BH,BI:BI)</f>
        <v/>
      </c>
      <c r="E2380" t="n">
        <v>24009</v>
      </c>
      <c r="F2380" t="inlineStr">
        <is>
          <t>Hospedaje en NYC</t>
        </is>
      </c>
      <c r="G2380" s="234" t="n">
        <v>45739</v>
      </c>
      <c r="H2380" s="234" t="n">
        <v>45741</v>
      </c>
      <c r="I2380" t="inlineStr">
        <is>
          <t>HTL</t>
        </is>
      </c>
      <c r="J2380">
        <f>_xlfn.XLOOKUP(I2380,AS:AS,AU:AU)</f>
        <v/>
      </c>
      <c r="K2380" t="inlineStr">
        <is>
          <t>USD</t>
        </is>
      </c>
      <c r="L2380" s="238" t="n">
        <v>1680</v>
      </c>
      <c r="M2380">
        <f>L2380*_xlfn.XLOOKUP(K2380,AM:AM,AN:AN)</f>
        <v/>
      </c>
      <c r="N2380">
        <f>L2380*_xlfn.XLOOKUP(K2380,AM:AM,AO:AO)</f>
        <v/>
      </c>
      <c r="O2380" s="238" t="n">
        <v>168.07</v>
      </c>
      <c r="P2380">
        <f>O2380*_xlfn.XLOOKUP(K2380,AM:AM,AN:AN)</f>
        <v/>
      </c>
      <c r="Q2380">
        <f>O2380*_xlfn.XLOOKUP(K2380,AM:AM,AO:AO)</f>
        <v/>
      </c>
      <c r="R2380">
        <f>_xlfn.XLOOKUP(E2380,AF:AF,AG:AG)</f>
        <v/>
      </c>
      <c r="S2380">
        <f>_xlfn.XLOOKUP(E2380,AF:AF,AI:AI)</f>
        <v/>
      </c>
      <c r="T2380">
        <f>WEEKNUM(G2380)</f>
        <v/>
      </c>
      <c r="U2380">
        <f>YEAR(G2380)</f>
        <v/>
      </c>
      <c r="V2380" s="117">
        <f>IFERROR(Q2380/N2380,"0")</f>
        <v/>
      </c>
    </row>
    <row r="2381">
      <c r="A2381">
        <f>_xlfn.XLOOKUP(D2381,BN:BN,BO:BO)</f>
        <v/>
      </c>
      <c r="B2381" t="inlineStr">
        <is>
          <t>LLC</t>
        </is>
      </c>
      <c r="C2381" t="n">
        <v>369</v>
      </c>
      <c r="D2381">
        <f>_xlfn.XLOOKUP(C2381,BH:BH,BI:BI)</f>
        <v/>
      </c>
      <c r="E2381" t="n">
        <v>27040</v>
      </c>
      <c r="F2381" t="inlineStr">
        <is>
          <t>VUELO BKK LPQ BKK SAI BKK</t>
        </is>
      </c>
      <c r="G2381" s="234" t="n">
        <v>45845</v>
      </c>
      <c r="H2381" s="234" t="n">
        <v>45850</v>
      </c>
      <c r="I2381" t="inlineStr">
        <is>
          <t>VLO</t>
        </is>
      </c>
      <c r="J2381">
        <f>_xlfn.XLOOKUP(I2381,AS:AS,AU:AU)</f>
        <v/>
      </c>
      <c r="K2381" t="inlineStr">
        <is>
          <t>USD</t>
        </is>
      </c>
      <c r="L2381" s="238" t="n">
        <v>924.1</v>
      </c>
      <c r="M2381">
        <f>L2381*_xlfn.XLOOKUP(K2381,AM:AM,AN:AN)</f>
        <v/>
      </c>
      <c r="N2381">
        <f>L2381*_xlfn.XLOOKUP(K2381,AM:AM,AO:AO)</f>
        <v/>
      </c>
      <c r="O2381" s="238" t="n">
        <v>0</v>
      </c>
      <c r="P2381">
        <f>O2381*_xlfn.XLOOKUP(K2381,AM:AM,AN:AN)</f>
        <v/>
      </c>
      <c r="Q2381">
        <f>O2381*_xlfn.XLOOKUP(K2381,AM:AM,AO:AO)</f>
        <v/>
      </c>
      <c r="R2381">
        <f>_xlfn.XLOOKUP(E2381,AF:AF,AG:AG)</f>
        <v/>
      </c>
      <c r="S2381">
        <f>_xlfn.XLOOKUP(E2381,AF:AF,AI:AI)</f>
        <v/>
      </c>
      <c r="T2381">
        <f>WEEKNUM(G2381)</f>
        <v/>
      </c>
      <c r="U2381">
        <f>YEAR(G2381)</f>
        <v/>
      </c>
      <c r="V2381" s="117">
        <f>IFERROR(Q2381/N2381,"0")</f>
        <v/>
      </c>
    </row>
    <row r="2382">
      <c r="A2382">
        <f>_xlfn.XLOOKUP(D2382,BN:BN,BO:BO)</f>
        <v/>
      </c>
      <c r="B2382" t="inlineStr">
        <is>
          <t>LLC</t>
        </is>
      </c>
      <c r="C2382" t="n">
        <v>369</v>
      </c>
      <c r="D2382">
        <f>_xlfn.XLOOKUP(C2382,BH:BH,BI:BI)</f>
        <v/>
      </c>
      <c r="E2382" t="n">
        <v>27453</v>
      </c>
      <c r="F2382" t="inlineStr">
        <is>
          <t>VUELO DE ICN BKK</t>
        </is>
      </c>
      <c r="G2382" s="234" t="n">
        <v>45845</v>
      </c>
      <c r="H2382" s="234" t="n">
        <v>45850</v>
      </c>
      <c r="I2382" t="inlineStr">
        <is>
          <t>VLO</t>
        </is>
      </c>
      <c r="J2382">
        <f>_xlfn.XLOOKUP(I2382,AS:AS,AU:AU)</f>
        <v/>
      </c>
      <c r="K2382" t="inlineStr">
        <is>
          <t>USD</t>
        </is>
      </c>
      <c r="L2382" s="238" t="n">
        <v>849</v>
      </c>
      <c r="M2382">
        <f>L2382*_xlfn.XLOOKUP(K2382,AM:AM,AN:AN)</f>
        <v/>
      </c>
      <c r="N2382">
        <f>L2382*_xlfn.XLOOKUP(K2382,AM:AM,AO:AO)</f>
        <v/>
      </c>
      <c r="O2382" s="238" t="n">
        <v>0</v>
      </c>
      <c r="P2382">
        <f>O2382*_xlfn.XLOOKUP(K2382,AM:AM,AN:AN)</f>
        <v/>
      </c>
      <c r="Q2382">
        <f>O2382*_xlfn.XLOOKUP(K2382,AM:AM,AO:AO)</f>
        <v/>
      </c>
      <c r="R2382">
        <f>_xlfn.XLOOKUP(E2382,AF:AF,AG:AG)</f>
        <v/>
      </c>
      <c r="S2382">
        <f>_xlfn.XLOOKUP(E2382,AF:AF,AI:AI)</f>
        <v/>
      </c>
      <c r="T2382">
        <f>WEEKNUM(G2382)</f>
        <v/>
      </c>
      <c r="U2382">
        <f>YEAR(G2382)</f>
        <v/>
      </c>
      <c r="V2382" s="117">
        <f>IFERROR(Q2382/N2382,"0")</f>
        <v/>
      </c>
    </row>
    <row r="2383">
      <c r="A2383">
        <f>_xlfn.XLOOKUP(D2383,BN:BN,BO:BO)</f>
        <v/>
      </c>
      <c r="B2383" t="inlineStr">
        <is>
          <t>LLC</t>
        </is>
      </c>
      <c r="C2383" t="n">
        <v>369</v>
      </c>
      <c r="D2383">
        <f>_xlfn.XLOOKUP(C2383,BH:BH,BI:BI)</f>
        <v/>
      </c>
      <c r="E2383" t="n">
        <v>25912</v>
      </c>
      <c r="F2383" t="inlineStr">
        <is>
          <t xml:space="preserve">VUELO DE BKK ICN </t>
        </is>
      </c>
      <c r="G2383" s="234" t="n">
        <v>45845</v>
      </c>
      <c r="H2383" s="234" t="n">
        <v>45850</v>
      </c>
      <c r="I2383" t="inlineStr">
        <is>
          <t>VLO</t>
        </is>
      </c>
      <c r="J2383">
        <f>_xlfn.XLOOKUP(I2383,AS:AS,AU:AU)</f>
        <v/>
      </c>
      <c r="K2383" t="inlineStr">
        <is>
          <t>USD</t>
        </is>
      </c>
      <c r="L2383" s="238" t="n">
        <v>964.8</v>
      </c>
      <c r="M2383">
        <f>L2383*_xlfn.XLOOKUP(K2383,AM:AM,AN:AN)</f>
        <v/>
      </c>
      <c r="N2383">
        <f>L2383*_xlfn.XLOOKUP(K2383,AM:AM,AO:AO)</f>
        <v/>
      </c>
      <c r="O2383" s="238" t="n">
        <v>0</v>
      </c>
      <c r="P2383">
        <f>O2383*_xlfn.XLOOKUP(K2383,AM:AM,AN:AN)</f>
        <v/>
      </c>
      <c r="Q2383">
        <f>O2383*_xlfn.XLOOKUP(K2383,AM:AM,AO:AO)</f>
        <v/>
      </c>
      <c r="R2383">
        <f>_xlfn.XLOOKUP(E2383,AF:AF,AG:AG)</f>
        <v/>
      </c>
      <c r="S2383">
        <f>_xlfn.XLOOKUP(E2383,AF:AF,AI:AI)</f>
        <v/>
      </c>
      <c r="T2383">
        <f>WEEKNUM(G2383)</f>
        <v/>
      </c>
      <c r="U2383">
        <f>YEAR(G2383)</f>
        <v/>
      </c>
      <c r="V2383" s="117">
        <f>IFERROR(Q2383/N2383,"0")</f>
        <v/>
      </c>
    </row>
    <row r="2384">
      <c r="A2384">
        <f>_xlfn.XLOOKUP(D2384,BN:BN,BO:BO)</f>
        <v/>
      </c>
      <c r="B2384" t="inlineStr">
        <is>
          <t>LLC</t>
        </is>
      </c>
      <c r="C2384" t="n">
        <v>369</v>
      </c>
      <c r="D2384">
        <f>_xlfn.XLOOKUP(C2384,BH:BH,BI:BI)</f>
        <v/>
      </c>
      <c r="E2384" t="n">
        <v>27453</v>
      </c>
      <c r="F2384" t="inlineStr">
        <is>
          <t>vuelo ICN BKK</t>
        </is>
      </c>
      <c r="G2384" s="234" t="n">
        <v>45845</v>
      </c>
      <c r="H2384" s="234" t="n">
        <v>45850</v>
      </c>
      <c r="I2384" t="inlineStr">
        <is>
          <t>VLO</t>
        </is>
      </c>
      <c r="J2384">
        <f>_xlfn.XLOOKUP(I2384,AS:AS,AU:AU)</f>
        <v/>
      </c>
      <c r="K2384" t="inlineStr">
        <is>
          <t>USD</t>
        </is>
      </c>
      <c r="L2384" s="238" t="n">
        <v>849</v>
      </c>
      <c r="M2384">
        <f>L2384*_xlfn.XLOOKUP(K2384,AM:AM,AN:AN)</f>
        <v/>
      </c>
      <c r="N2384">
        <f>L2384*_xlfn.XLOOKUP(K2384,AM:AM,AO:AO)</f>
        <v/>
      </c>
      <c r="O2384" s="238" t="n">
        <v>0</v>
      </c>
      <c r="P2384">
        <f>O2384*_xlfn.XLOOKUP(K2384,AM:AM,AN:AN)</f>
        <v/>
      </c>
      <c r="Q2384">
        <f>O2384*_xlfn.XLOOKUP(K2384,AM:AM,AO:AO)</f>
        <v/>
      </c>
      <c r="R2384">
        <f>_xlfn.XLOOKUP(E2384,AF:AF,AG:AG)</f>
        <v/>
      </c>
      <c r="S2384">
        <f>_xlfn.XLOOKUP(E2384,AF:AF,AI:AI)</f>
        <v/>
      </c>
      <c r="T2384">
        <f>WEEKNUM(G2384)</f>
        <v/>
      </c>
      <c r="U2384">
        <f>YEAR(G2384)</f>
        <v/>
      </c>
      <c r="V2384" s="117">
        <f>IFERROR(Q2384/N2384,"0")</f>
        <v/>
      </c>
    </row>
    <row r="2385">
      <c r="A2385">
        <f>_xlfn.XLOOKUP(D2385,BN:BN,BO:BO)</f>
        <v/>
      </c>
      <c r="B2385" t="inlineStr">
        <is>
          <t>LLC</t>
        </is>
      </c>
      <c r="C2385" t="n">
        <v>369</v>
      </c>
      <c r="D2385">
        <f>_xlfn.XLOOKUP(C2385,BH:BH,BI:BI)</f>
        <v/>
      </c>
      <c r="E2385" t="n">
        <v>27453</v>
      </c>
      <c r="F2385" t="inlineStr">
        <is>
          <t>VUELO ICN BKK</t>
        </is>
      </c>
      <c r="G2385" s="234" t="n">
        <v>45845</v>
      </c>
      <c r="H2385" s="234" t="n">
        <v>45850</v>
      </c>
      <c r="I2385" t="inlineStr">
        <is>
          <t>VLO</t>
        </is>
      </c>
      <c r="J2385">
        <f>_xlfn.XLOOKUP(I2385,AS:AS,AU:AU)</f>
        <v/>
      </c>
      <c r="K2385" t="inlineStr">
        <is>
          <t>USD</t>
        </is>
      </c>
      <c r="L2385" s="238" t="n">
        <v>849</v>
      </c>
      <c r="M2385">
        <f>L2385*_xlfn.XLOOKUP(K2385,AM:AM,AN:AN)</f>
        <v/>
      </c>
      <c r="N2385">
        <f>L2385*_xlfn.XLOOKUP(K2385,AM:AM,AO:AO)</f>
        <v/>
      </c>
      <c r="O2385" s="238" t="n">
        <v>0</v>
      </c>
      <c r="P2385">
        <f>O2385*_xlfn.XLOOKUP(K2385,AM:AM,AN:AN)</f>
        <v/>
      </c>
      <c r="Q2385">
        <f>O2385*_xlfn.XLOOKUP(K2385,AM:AM,AO:AO)</f>
        <v/>
      </c>
      <c r="R2385">
        <f>_xlfn.XLOOKUP(E2385,AF:AF,AG:AG)</f>
        <v/>
      </c>
      <c r="S2385">
        <f>_xlfn.XLOOKUP(E2385,AF:AF,AI:AI)</f>
        <v/>
      </c>
      <c r="T2385">
        <f>WEEKNUM(G2385)</f>
        <v/>
      </c>
      <c r="U2385">
        <f>YEAR(G2385)</f>
        <v/>
      </c>
      <c r="V2385" s="117">
        <f>IFERROR(Q2385/N2385,"0")</f>
        <v/>
      </c>
    </row>
    <row r="2386">
      <c r="A2386">
        <f>_xlfn.XLOOKUP(D2386,BN:BN,BO:BO)</f>
        <v/>
      </c>
      <c r="B2386" t="inlineStr">
        <is>
          <t>LLC</t>
        </is>
      </c>
      <c r="C2386" t="n">
        <v>369</v>
      </c>
      <c r="D2386">
        <f>_xlfn.XLOOKUP(C2386,BH:BH,BI:BI)</f>
        <v/>
      </c>
      <c r="E2386" t="n">
        <v>25912</v>
      </c>
      <c r="F2386" t="inlineStr">
        <is>
          <t xml:space="preserve">VUELO </t>
        </is>
      </c>
      <c r="G2386" s="234" t="n">
        <v>45845</v>
      </c>
      <c r="H2386" s="234" t="n">
        <v>45850</v>
      </c>
      <c r="I2386" t="inlineStr">
        <is>
          <t>VLO</t>
        </is>
      </c>
      <c r="J2386">
        <f>_xlfn.XLOOKUP(I2386,AS:AS,AU:AU)</f>
        <v/>
      </c>
      <c r="K2386" t="inlineStr">
        <is>
          <t>USD</t>
        </is>
      </c>
      <c r="L2386" s="238" t="n">
        <v>964.8</v>
      </c>
      <c r="M2386">
        <f>L2386*_xlfn.XLOOKUP(K2386,AM:AM,AN:AN)</f>
        <v/>
      </c>
      <c r="N2386">
        <f>L2386*_xlfn.XLOOKUP(K2386,AM:AM,AO:AO)</f>
        <v/>
      </c>
      <c r="O2386" s="238" t="n">
        <v>0</v>
      </c>
      <c r="P2386">
        <f>O2386*_xlfn.XLOOKUP(K2386,AM:AM,AN:AN)</f>
        <v/>
      </c>
      <c r="Q2386">
        <f>O2386*_xlfn.XLOOKUP(K2386,AM:AM,AO:AO)</f>
        <v/>
      </c>
      <c r="R2386">
        <f>_xlfn.XLOOKUP(E2386,AF:AF,AG:AG)</f>
        <v/>
      </c>
      <c r="S2386">
        <f>_xlfn.XLOOKUP(E2386,AF:AF,AI:AI)</f>
        <v/>
      </c>
      <c r="T2386">
        <f>WEEKNUM(G2386)</f>
        <v/>
      </c>
      <c r="U2386">
        <f>YEAR(G2386)</f>
        <v/>
      </c>
      <c r="V2386" s="117">
        <f>IFERROR(Q2386/N2386,"0")</f>
        <v/>
      </c>
    </row>
    <row r="2387">
      <c r="A2387">
        <f>_xlfn.XLOOKUP(D2387,BN:BN,BO:BO)</f>
        <v/>
      </c>
      <c r="B2387" t="inlineStr">
        <is>
          <t>LLC</t>
        </is>
      </c>
      <c r="C2387" t="n">
        <v>369</v>
      </c>
      <c r="D2387">
        <f>_xlfn.XLOOKUP(C2387,BH:BH,BI:BI)</f>
        <v/>
      </c>
      <c r="E2387" t="n">
        <v>25912</v>
      </c>
      <c r="F2387" t="inlineStr">
        <is>
          <t>VUELO BKK ICN</t>
        </is>
      </c>
      <c r="G2387" s="234" t="n">
        <v>45845</v>
      </c>
      <c r="H2387" s="234" t="n">
        <v>45850</v>
      </c>
      <c r="I2387" t="inlineStr">
        <is>
          <t>VLO</t>
        </is>
      </c>
      <c r="J2387">
        <f>_xlfn.XLOOKUP(I2387,AS:AS,AU:AU)</f>
        <v/>
      </c>
      <c r="K2387" t="inlineStr">
        <is>
          <t>USD</t>
        </is>
      </c>
      <c r="L2387" s="238" t="n">
        <v>964.8</v>
      </c>
      <c r="M2387">
        <f>L2387*_xlfn.XLOOKUP(K2387,AM:AM,AN:AN)</f>
        <v/>
      </c>
      <c r="N2387">
        <f>L2387*_xlfn.XLOOKUP(K2387,AM:AM,AO:AO)</f>
        <v/>
      </c>
      <c r="O2387" s="238" t="n">
        <v>0</v>
      </c>
      <c r="P2387">
        <f>O2387*_xlfn.XLOOKUP(K2387,AM:AM,AN:AN)</f>
        <v/>
      </c>
      <c r="Q2387">
        <f>O2387*_xlfn.XLOOKUP(K2387,AM:AM,AO:AO)</f>
        <v/>
      </c>
      <c r="R2387">
        <f>_xlfn.XLOOKUP(E2387,AF:AF,AG:AG)</f>
        <v/>
      </c>
      <c r="S2387">
        <f>_xlfn.XLOOKUP(E2387,AF:AF,AI:AI)</f>
        <v/>
      </c>
      <c r="T2387">
        <f>WEEKNUM(G2387)</f>
        <v/>
      </c>
      <c r="U2387">
        <f>YEAR(G2387)</f>
        <v/>
      </c>
      <c r="V2387" s="117">
        <f>IFERROR(Q2387/N2387,"0")</f>
        <v/>
      </c>
    </row>
    <row r="2388">
      <c r="A2388">
        <f>_xlfn.XLOOKUP(D2388,BN:BN,BO:BO)</f>
        <v/>
      </c>
      <c r="B2388" t="inlineStr">
        <is>
          <t>LLC</t>
        </is>
      </c>
      <c r="C2388" t="n">
        <v>369</v>
      </c>
      <c r="D2388">
        <f>_xlfn.XLOOKUP(C2388,BH:BH,BI:BI)</f>
        <v/>
      </c>
      <c r="E2388" t="n">
        <v>0</v>
      </c>
      <c r="F2388" t="inlineStr">
        <is>
          <t>emision de boletos</t>
        </is>
      </c>
      <c r="G2388" s="234" t="n">
        <v>45845</v>
      </c>
      <c r="H2388" s="234" t="n">
        <v>45850</v>
      </c>
      <c r="I2388" t="inlineStr">
        <is>
          <t>HPS</t>
        </is>
      </c>
      <c r="J2388">
        <f>_xlfn.XLOOKUP(I2388,AS:AS,AU:AU)</f>
        <v/>
      </c>
      <c r="K2388" t="inlineStr">
        <is>
          <t>USD</t>
        </is>
      </c>
      <c r="L2388" s="238" t="n">
        <v>105</v>
      </c>
      <c r="M2388">
        <f>L2388*_xlfn.XLOOKUP(K2388,AM:AM,AN:AN)</f>
        <v/>
      </c>
      <c r="N2388">
        <f>L2388*_xlfn.XLOOKUP(K2388,AM:AM,AO:AO)</f>
        <v/>
      </c>
      <c r="O2388" s="238" t="n">
        <v>105</v>
      </c>
      <c r="P2388">
        <f>O2388*_xlfn.XLOOKUP(K2388,AM:AM,AN:AN)</f>
        <v/>
      </c>
      <c r="Q2388">
        <f>O2388*_xlfn.XLOOKUP(K2388,AM:AM,AO:AO)</f>
        <v/>
      </c>
      <c r="R2388">
        <f>_xlfn.XLOOKUP(E2388,AF:AF,AG:AG)</f>
        <v/>
      </c>
      <c r="S2388">
        <f>_xlfn.XLOOKUP(E2388,AF:AF,AI:AI)</f>
        <v/>
      </c>
      <c r="T2388">
        <f>WEEKNUM(G2388)</f>
        <v/>
      </c>
      <c r="U2388">
        <f>YEAR(G2388)</f>
        <v/>
      </c>
      <c r="V2388" s="117">
        <f>IFERROR(Q2388/N2388,"0")</f>
        <v/>
      </c>
    </row>
    <row r="2389">
      <c r="A2389">
        <f>_xlfn.XLOOKUP(D2389,BN:BN,BO:BO)</f>
        <v/>
      </c>
      <c r="B2389" t="inlineStr">
        <is>
          <t>LLC</t>
        </is>
      </c>
      <c r="C2389" t="n">
        <v>369</v>
      </c>
      <c r="D2389">
        <f>_xlfn.XLOOKUP(C2389,BH:BH,BI:BI)</f>
        <v/>
      </c>
      <c r="E2389" t="n">
        <v>27040</v>
      </c>
      <c r="F2389" t="inlineStr">
        <is>
          <t>VUELO BKK LPQ BKK SAI BKK</t>
        </is>
      </c>
      <c r="G2389" s="234" t="n">
        <v>45845</v>
      </c>
      <c r="H2389" s="234" t="n">
        <v>45850</v>
      </c>
      <c r="I2389" t="inlineStr">
        <is>
          <t>VLO</t>
        </is>
      </c>
      <c r="J2389">
        <f>_xlfn.XLOOKUP(I2389,AS:AS,AU:AU)</f>
        <v/>
      </c>
      <c r="K2389" t="inlineStr">
        <is>
          <t>USD</t>
        </is>
      </c>
      <c r="L2389" s="238" t="n">
        <v>929.2</v>
      </c>
      <c r="M2389">
        <f>L2389*_xlfn.XLOOKUP(K2389,AM:AM,AN:AN)</f>
        <v/>
      </c>
      <c r="N2389">
        <f>L2389*_xlfn.XLOOKUP(K2389,AM:AM,AO:AO)</f>
        <v/>
      </c>
      <c r="O2389" s="238" t="n">
        <v>0</v>
      </c>
      <c r="P2389">
        <f>O2389*_xlfn.XLOOKUP(K2389,AM:AM,AN:AN)</f>
        <v/>
      </c>
      <c r="Q2389">
        <f>O2389*_xlfn.XLOOKUP(K2389,AM:AM,AO:AO)</f>
        <v/>
      </c>
      <c r="R2389">
        <f>_xlfn.XLOOKUP(E2389,AF:AF,AG:AG)</f>
        <v/>
      </c>
      <c r="S2389">
        <f>_xlfn.XLOOKUP(E2389,AF:AF,AI:AI)</f>
        <v/>
      </c>
      <c r="T2389">
        <f>WEEKNUM(G2389)</f>
        <v/>
      </c>
      <c r="U2389">
        <f>YEAR(G2389)</f>
        <v/>
      </c>
      <c r="V2389" s="117">
        <f>IFERROR(Q2389/N2389,"0")</f>
        <v/>
      </c>
    </row>
    <row r="2390">
      <c r="A2390">
        <f>_xlfn.XLOOKUP(D2390,BN:BN,BO:BO)</f>
        <v/>
      </c>
      <c r="B2390" t="inlineStr">
        <is>
          <t>LLC</t>
        </is>
      </c>
      <c r="C2390" t="n">
        <v>369</v>
      </c>
      <c r="D2390">
        <f>_xlfn.XLOOKUP(C2390,BH:BH,BI:BI)</f>
        <v/>
      </c>
      <c r="E2390" t="n">
        <v>27040</v>
      </c>
      <c r="F2390" t="inlineStr">
        <is>
          <t>VUELO DE BKK LPQ BKK SAI BKK</t>
        </is>
      </c>
      <c r="G2390" s="234" t="n">
        <v>45845</v>
      </c>
      <c r="H2390" s="234" t="n">
        <v>45850</v>
      </c>
      <c r="I2390" t="inlineStr">
        <is>
          <t>VLO</t>
        </is>
      </c>
      <c r="J2390">
        <f>_xlfn.XLOOKUP(I2390,AS:AS,AU:AU)</f>
        <v/>
      </c>
      <c r="K2390" t="inlineStr">
        <is>
          <t>USD</t>
        </is>
      </c>
      <c r="L2390" s="238" t="n">
        <v>929.2</v>
      </c>
      <c r="M2390">
        <f>L2390*_xlfn.XLOOKUP(K2390,AM:AM,AN:AN)</f>
        <v/>
      </c>
      <c r="N2390">
        <f>L2390*_xlfn.XLOOKUP(K2390,AM:AM,AO:AO)</f>
        <v/>
      </c>
      <c r="O2390" s="238" t="n">
        <v>0</v>
      </c>
      <c r="P2390">
        <f>O2390*_xlfn.XLOOKUP(K2390,AM:AM,AN:AN)</f>
        <v/>
      </c>
      <c r="Q2390">
        <f>O2390*_xlfn.XLOOKUP(K2390,AM:AM,AO:AO)</f>
        <v/>
      </c>
      <c r="R2390">
        <f>_xlfn.XLOOKUP(E2390,AF:AF,AG:AG)</f>
        <v/>
      </c>
      <c r="S2390">
        <f>_xlfn.XLOOKUP(E2390,AF:AF,AI:AI)</f>
        <v/>
      </c>
      <c r="T2390">
        <f>WEEKNUM(G2390)</f>
        <v/>
      </c>
      <c r="U2390">
        <f>YEAR(G2390)</f>
        <v/>
      </c>
      <c r="V2390" s="117">
        <f>IFERROR(Q2390/N2390,"0")</f>
        <v/>
      </c>
    </row>
    <row r="2391">
      <c r="A2391">
        <f>_xlfn.XLOOKUP(D2391,BN:BN,BO:BO)</f>
        <v/>
      </c>
      <c r="B2391" t="inlineStr">
        <is>
          <t>LLC</t>
        </is>
      </c>
      <c r="C2391" t="n">
        <v>369</v>
      </c>
      <c r="D2391">
        <f>_xlfn.XLOOKUP(C2391,BH:BH,BI:BI)</f>
        <v/>
      </c>
      <c r="E2391" t="n">
        <v>27142</v>
      </c>
      <c r="F2391" t="inlineStr">
        <is>
          <t>Tour</t>
        </is>
      </c>
      <c r="G2391" s="234" t="n">
        <v>45845</v>
      </c>
      <c r="H2391" s="234" t="n">
        <v>45850</v>
      </c>
      <c r="I2391" t="inlineStr">
        <is>
          <t>ATR</t>
        </is>
      </c>
      <c r="J2391">
        <f>_xlfn.XLOOKUP(I2391,AS:AS,AU:AU)</f>
        <v/>
      </c>
      <c r="K2391" t="inlineStr">
        <is>
          <t>USD</t>
        </is>
      </c>
      <c r="L2391" s="238" t="n">
        <v>4683</v>
      </c>
      <c r="M2391">
        <f>L2391*_xlfn.XLOOKUP(K2391,AM:AM,AN:AN)</f>
        <v/>
      </c>
      <c r="N2391">
        <f>L2391*_xlfn.XLOOKUP(K2391,AM:AM,AO:AO)</f>
        <v/>
      </c>
      <c r="O2391" s="238" t="n">
        <v>973</v>
      </c>
      <c r="P2391">
        <f>O2391*_xlfn.XLOOKUP(K2391,AM:AM,AN:AN)</f>
        <v/>
      </c>
      <c r="Q2391">
        <f>O2391*_xlfn.XLOOKUP(K2391,AM:AM,AO:AO)</f>
        <v/>
      </c>
      <c r="R2391">
        <f>_xlfn.XLOOKUP(E2391,AF:AF,AG:AG)</f>
        <v/>
      </c>
      <c r="S2391">
        <f>_xlfn.XLOOKUP(E2391,AF:AF,AI:AI)</f>
        <v/>
      </c>
      <c r="T2391">
        <f>WEEKNUM(G2391)</f>
        <v/>
      </c>
      <c r="U2391">
        <f>YEAR(G2391)</f>
        <v/>
      </c>
      <c r="V2391" s="117">
        <f>IFERROR(Q2391/N2391,"0")</f>
        <v/>
      </c>
    </row>
    <row r="2392">
      <c r="A2392">
        <f>_xlfn.XLOOKUP(D2392,BN:BN,BO:BO)</f>
        <v/>
      </c>
      <c r="B2392" t="inlineStr">
        <is>
          <t>LLC</t>
        </is>
      </c>
      <c r="C2392" t="n">
        <v>369</v>
      </c>
      <c r="D2392">
        <f>_xlfn.XLOOKUP(C2392,BH:BH,BI:BI)</f>
        <v/>
      </c>
      <c r="E2392" t="n">
        <v>25188</v>
      </c>
      <c r="F2392" t="inlineStr">
        <is>
          <t>Pago de tour</t>
        </is>
      </c>
      <c r="G2392" s="234" t="n">
        <v>45845</v>
      </c>
      <c r="H2392" s="234" t="n">
        <v>45850</v>
      </c>
      <c r="I2392" t="inlineStr">
        <is>
          <t>ATR</t>
        </is>
      </c>
      <c r="J2392">
        <f>_xlfn.XLOOKUP(I2392,AS:AS,AU:AU)</f>
        <v/>
      </c>
      <c r="K2392" t="inlineStr">
        <is>
          <t>USD</t>
        </is>
      </c>
      <c r="L2392" s="238" t="n">
        <v>5890.27</v>
      </c>
      <c r="M2392">
        <f>L2392*_xlfn.XLOOKUP(K2392,AM:AM,AN:AN)</f>
        <v/>
      </c>
      <c r="N2392">
        <f>L2392*_xlfn.XLOOKUP(K2392,AM:AM,AO:AO)</f>
        <v/>
      </c>
      <c r="O2392" s="238" t="n">
        <v>1174.27</v>
      </c>
      <c r="P2392">
        <f>O2392*_xlfn.XLOOKUP(K2392,AM:AM,AN:AN)</f>
        <v/>
      </c>
      <c r="Q2392">
        <f>O2392*_xlfn.XLOOKUP(K2392,AM:AM,AO:AO)</f>
        <v/>
      </c>
      <c r="R2392">
        <f>_xlfn.XLOOKUP(E2392,AF:AF,AG:AG)</f>
        <v/>
      </c>
      <c r="S2392">
        <f>_xlfn.XLOOKUP(E2392,AF:AF,AI:AI)</f>
        <v/>
      </c>
      <c r="T2392">
        <f>WEEKNUM(G2392)</f>
        <v/>
      </c>
      <c r="U2392">
        <f>YEAR(G2392)</f>
        <v/>
      </c>
      <c r="V2392" s="117">
        <f>IFERROR(Q2392/N2392,"0")</f>
        <v/>
      </c>
    </row>
    <row r="2393">
      <c r="A2393">
        <f>_xlfn.XLOOKUP(D2393,BN:BN,BO:BO)</f>
        <v/>
      </c>
      <c r="B2393" t="inlineStr">
        <is>
          <t>LLC</t>
        </is>
      </c>
      <c r="C2393" t="n">
        <v>369</v>
      </c>
      <c r="D2393">
        <f>_xlfn.XLOOKUP(C2393,BH:BH,BI:BI)</f>
        <v/>
      </c>
      <c r="E2393" t="n">
        <v>25188</v>
      </c>
      <c r="F2393" t="inlineStr">
        <is>
          <t>Servicios extras</t>
        </is>
      </c>
      <c r="G2393" s="234" t="n">
        <v>45845</v>
      </c>
      <c r="H2393" s="234" t="n">
        <v>45850</v>
      </c>
      <c r="I2393" t="inlineStr">
        <is>
          <t>ATR</t>
        </is>
      </c>
      <c r="J2393">
        <f>_xlfn.XLOOKUP(I2393,AS:AS,AU:AU)</f>
        <v/>
      </c>
      <c r="K2393" t="inlineStr">
        <is>
          <t>USD</t>
        </is>
      </c>
      <c r="L2393" s="238" t="n">
        <v>684</v>
      </c>
      <c r="M2393">
        <f>L2393*_xlfn.XLOOKUP(K2393,AM:AM,AN:AN)</f>
        <v/>
      </c>
      <c r="N2393">
        <f>L2393*_xlfn.XLOOKUP(K2393,AM:AM,AO:AO)</f>
        <v/>
      </c>
      <c r="O2393" s="238" t="n">
        <v>69</v>
      </c>
      <c r="P2393">
        <f>O2393*_xlfn.XLOOKUP(K2393,AM:AM,AN:AN)</f>
        <v/>
      </c>
      <c r="Q2393">
        <f>O2393*_xlfn.XLOOKUP(K2393,AM:AM,AO:AO)</f>
        <v/>
      </c>
      <c r="R2393">
        <f>_xlfn.XLOOKUP(E2393,AF:AF,AG:AG)</f>
        <v/>
      </c>
      <c r="S2393">
        <f>_xlfn.XLOOKUP(E2393,AF:AF,AI:AI)</f>
        <v/>
      </c>
      <c r="T2393">
        <f>WEEKNUM(G2393)</f>
        <v/>
      </c>
      <c r="U2393">
        <f>YEAR(G2393)</f>
        <v/>
      </c>
      <c r="V2393" s="117">
        <f>IFERROR(Q2393/N2393,"0")</f>
        <v/>
      </c>
    </row>
    <row r="2394">
      <c r="A2394">
        <f>_xlfn.XLOOKUP(D2394,BN:BN,BO:BO)</f>
        <v/>
      </c>
      <c r="B2394" t="inlineStr">
        <is>
          <t>LLC</t>
        </is>
      </c>
      <c r="C2394" t="n">
        <v>369</v>
      </c>
      <c r="D2394">
        <f>_xlfn.XLOOKUP(C2394,BH:BH,BI:BI)</f>
        <v/>
      </c>
      <c r="E2394" t="n">
        <v>27142</v>
      </c>
      <c r="F2394" t="inlineStr">
        <is>
          <t>Reembolso de Imperial</t>
        </is>
      </c>
      <c r="G2394" s="234" t="n">
        <v>45845</v>
      </c>
      <c r="H2394" s="234" t="n">
        <v>45850</v>
      </c>
      <c r="I2394" t="inlineStr">
        <is>
          <t>HTL</t>
        </is>
      </c>
      <c r="J2394">
        <f>_xlfn.XLOOKUP(I2394,AS:AS,AU:AU)</f>
        <v/>
      </c>
      <c r="K2394" t="inlineStr">
        <is>
          <t>USD</t>
        </is>
      </c>
      <c r="L2394" s="238" t="n">
        <v>-2100</v>
      </c>
      <c r="M2394">
        <f>L2394*_xlfn.XLOOKUP(K2394,AM:AM,AN:AN)</f>
        <v/>
      </c>
      <c r="N2394">
        <f>L2394*_xlfn.XLOOKUP(K2394,AM:AM,AO:AO)</f>
        <v/>
      </c>
      <c r="O2394" s="238" t="n">
        <v>0</v>
      </c>
      <c r="P2394">
        <f>O2394*_xlfn.XLOOKUP(K2394,AM:AM,AN:AN)</f>
        <v/>
      </c>
      <c r="Q2394">
        <f>O2394*_xlfn.XLOOKUP(K2394,AM:AM,AO:AO)</f>
        <v/>
      </c>
      <c r="R2394">
        <f>_xlfn.XLOOKUP(E2394,AF:AF,AG:AG)</f>
        <v/>
      </c>
      <c r="S2394">
        <f>_xlfn.XLOOKUP(E2394,AF:AF,AI:AI)</f>
        <v/>
      </c>
      <c r="T2394">
        <f>WEEKNUM(G2394)</f>
        <v/>
      </c>
      <c r="U2394">
        <f>YEAR(G2394)</f>
        <v/>
      </c>
      <c r="V2394" s="117">
        <f>IFERROR(Q2394/N2394,"0")</f>
        <v/>
      </c>
    </row>
    <row r="2395">
      <c r="A2395">
        <f>_xlfn.XLOOKUP(D2395,BN:BN,BO:BO)</f>
        <v/>
      </c>
      <c r="B2395" t="inlineStr">
        <is>
          <t>LLC</t>
        </is>
      </c>
      <c r="C2395" t="n">
        <v>369</v>
      </c>
      <c r="D2395">
        <f>_xlfn.XLOOKUP(C2395,BH:BH,BI:BI)</f>
        <v/>
      </c>
      <c r="E2395" t="n">
        <v>29648</v>
      </c>
      <c r="F2395" t="inlineStr">
        <is>
          <t>Visa Corea del Sur</t>
        </is>
      </c>
      <c r="G2395" s="234" t="n">
        <v>45845</v>
      </c>
      <c r="H2395" s="234" t="n">
        <v>45850</v>
      </c>
      <c r="I2395" t="inlineStr">
        <is>
          <t>VIS</t>
        </is>
      </c>
      <c r="J2395">
        <f>_xlfn.XLOOKUP(I2395,AS:AS,AU:AU)</f>
        <v/>
      </c>
      <c r="K2395" t="inlineStr">
        <is>
          <t>USD</t>
        </is>
      </c>
      <c r="L2395" s="238" t="n">
        <v>15.09</v>
      </c>
      <c r="M2395">
        <f>L2395*_xlfn.XLOOKUP(K2395,AM:AM,AN:AN)</f>
        <v/>
      </c>
      <c r="N2395">
        <f>L2395*_xlfn.XLOOKUP(K2395,AM:AM,AO:AO)</f>
        <v/>
      </c>
      <c r="O2395" s="238" t="n">
        <v>0</v>
      </c>
      <c r="P2395">
        <f>O2395*_xlfn.XLOOKUP(K2395,AM:AM,AN:AN)</f>
        <v/>
      </c>
      <c r="Q2395">
        <f>O2395*_xlfn.XLOOKUP(K2395,AM:AM,AO:AO)</f>
        <v/>
      </c>
      <c r="R2395">
        <f>_xlfn.XLOOKUP(E2395,AF:AF,AG:AG)</f>
        <v/>
      </c>
      <c r="S2395">
        <f>_xlfn.XLOOKUP(E2395,AF:AF,AI:AI)</f>
        <v/>
      </c>
      <c r="T2395">
        <f>WEEKNUM(G2395)</f>
        <v/>
      </c>
      <c r="U2395">
        <f>YEAR(G2395)</f>
        <v/>
      </c>
      <c r="V2395" s="117">
        <f>IFERROR(Q2395/N2395,"0")</f>
        <v/>
      </c>
    </row>
    <row r="2396">
      <c r="A2396">
        <f>_xlfn.XLOOKUP(D2396,BN:BN,BO:BO)</f>
        <v/>
      </c>
      <c r="B2396" t="inlineStr">
        <is>
          <t>LLC</t>
        </is>
      </c>
      <c r="C2396" t="n">
        <v>369</v>
      </c>
      <c r="D2396">
        <f>_xlfn.XLOOKUP(C2396,BH:BH,BI:BI)</f>
        <v/>
      </c>
      <c r="E2396" t="n">
        <v>29649</v>
      </c>
      <c r="F2396" t="inlineStr">
        <is>
          <t>e-Visa Laos</t>
        </is>
      </c>
      <c r="G2396" s="234" t="n">
        <v>45845</v>
      </c>
      <c r="H2396" s="234" t="n">
        <v>45850</v>
      </c>
      <c r="I2396" t="inlineStr">
        <is>
          <t>VIS</t>
        </is>
      </c>
      <c r="J2396">
        <f>_xlfn.XLOOKUP(I2396,AS:AS,AU:AU)</f>
        <v/>
      </c>
      <c r="K2396" t="inlineStr">
        <is>
          <t>USD</t>
        </is>
      </c>
      <c r="L2396" s="238" t="n">
        <v>103.5</v>
      </c>
      <c r="M2396">
        <f>L2396*_xlfn.XLOOKUP(K2396,AM:AM,AN:AN)</f>
        <v/>
      </c>
      <c r="N2396">
        <f>L2396*_xlfn.XLOOKUP(K2396,AM:AM,AO:AO)</f>
        <v/>
      </c>
      <c r="O2396" s="238" t="n">
        <v>0</v>
      </c>
      <c r="P2396">
        <f>O2396*_xlfn.XLOOKUP(K2396,AM:AM,AN:AN)</f>
        <v/>
      </c>
      <c r="Q2396">
        <f>O2396*_xlfn.XLOOKUP(K2396,AM:AM,AO:AO)</f>
        <v/>
      </c>
      <c r="R2396">
        <f>_xlfn.XLOOKUP(E2396,AF:AF,AG:AG)</f>
        <v/>
      </c>
      <c r="S2396">
        <f>_xlfn.XLOOKUP(E2396,AF:AF,AI:AI)</f>
        <v/>
      </c>
      <c r="T2396">
        <f>WEEKNUM(G2396)</f>
        <v/>
      </c>
      <c r="U2396">
        <f>YEAR(G2396)</f>
        <v/>
      </c>
      <c r="V2396" s="117">
        <f>IFERROR(Q2396/N2396,"0")</f>
        <v/>
      </c>
    </row>
    <row r="2397">
      <c r="A2397">
        <f>_xlfn.XLOOKUP(D2397,BN:BN,BO:BO)</f>
        <v/>
      </c>
      <c r="B2397" t="inlineStr">
        <is>
          <t>LLC</t>
        </is>
      </c>
      <c r="C2397" t="n">
        <v>369</v>
      </c>
      <c r="D2397">
        <f>_xlfn.XLOOKUP(C2397,BH:BH,BI:BI)</f>
        <v/>
      </c>
      <c r="E2397" t="n">
        <v>29649</v>
      </c>
      <c r="F2397" t="inlineStr">
        <is>
          <t>e-Visa Laos</t>
        </is>
      </c>
      <c r="G2397" s="234" t="n">
        <v>45845</v>
      </c>
      <c r="H2397" s="234" t="n">
        <v>45850</v>
      </c>
      <c r="I2397" t="inlineStr">
        <is>
          <t>VIS</t>
        </is>
      </c>
      <c r="J2397">
        <f>_xlfn.XLOOKUP(I2397,AS:AS,AU:AU)</f>
        <v/>
      </c>
      <c r="K2397" t="inlineStr">
        <is>
          <t>USD</t>
        </is>
      </c>
      <c r="L2397" s="238" t="n">
        <v>51.75</v>
      </c>
      <c r="M2397">
        <f>L2397*_xlfn.XLOOKUP(K2397,AM:AM,AN:AN)</f>
        <v/>
      </c>
      <c r="N2397">
        <f>L2397*_xlfn.XLOOKUP(K2397,AM:AM,AO:AO)</f>
        <v/>
      </c>
      <c r="O2397" s="238" t="n">
        <v>0</v>
      </c>
      <c r="P2397">
        <f>O2397*_xlfn.XLOOKUP(K2397,AM:AM,AN:AN)</f>
        <v/>
      </c>
      <c r="Q2397">
        <f>O2397*_xlfn.XLOOKUP(K2397,AM:AM,AO:AO)</f>
        <v/>
      </c>
      <c r="R2397">
        <f>_xlfn.XLOOKUP(E2397,AF:AF,AG:AG)</f>
        <v/>
      </c>
      <c r="S2397">
        <f>_xlfn.XLOOKUP(E2397,AF:AF,AI:AI)</f>
        <v/>
      </c>
      <c r="T2397">
        <f>WEEKNUM(G2397)</f>
        <v/>
      </c>
      <c r="U2397">
        <f>YEAR(G2397)</f>
        <v/>
      </c>
      <c r="V2397" s="117">
        <f>IFERROR(Q2397/N2397,"0")</f>
        <v/>
      </c>
    </row>
    <row r="2398">
      <c r="A2398">
        <f>_xlfn.XLOOKUP(D2398,BN:BN,BO:BO)</f>
        <v/>
      </c>
      <c r="B2398" t="inlineStr">
        <is>
          <t>LLC</t>
        </is>
      </c>
      <c r="C2398" t="n">
        <v>369</v>
      </c>
      <c r="D2398">
        <f>_xlfn.XLOOKUP(C2398,BH:BH,BI:BI)</f>
        <v/>
      </c>
      <c r="E2398" t="n">
        <v>0</v>
      </c>
      <c r="F2398" t="inlineStr">
        <is>
          <t>Cargo por emisión de Visas</t>
        </is>
      </c>
      <c r="G2398" s="234" t="n">
        <v>45845</v>
      </c>
      <c r="H2398" s="234" t="n">
        <v>45850</v>
      </c>
      <c r="I2398" t="inlineStr">
        <is>
          <t>HPS</t>
        </is>
      </c>
      <c r="J2398">
        <f>_xlfn.XLOOKUP(I2398,AS:AS,AU:AU)</f>
        <v/>
      </c>
      <c r="K2398" t="inlineStr">
        <is>
          <t>USD</t>
        </is>
      </c>
      <c r="L2398" s="238" t="n">
        <v>75</v>
      </c>
      <c r="M2398">
        <f>L2398*_xlfn.XLOOKUP(K2398,AM:AM,AN:AN)</f>
        <v/>
      </c>
      <c r="N2398">
        <f>L2398*_xlfn.XLOOKUP(K2398,AM:AM,AO:AO)</f>
        <v/>
      </c>
      <c r="O2398" s="238" t="n">
        <v>75</v>
      </c>
      <c r="P2398">
        <f>O2398*_xlfn.XLOOKUP(K2398,AM:AM,AN:AN)</f>
        <v/>
      </c>
      <c r="Q2398">
        <f>O2398*_xlfn.XLOOKUP(K2398,AM:AM,AO:AO)</f>
        <v/>
      </c>
      <c r="R2398">
        <f>_xlfn.XLOOKUP(E2398,AF:AF,AG:AG)</f>
        <v/>
      </c>
      <c r="S2398">
        <f>_xlfn.XLOOKUP(E2398,AF:AF,AI:AI)</f>
        <v/>
      </c>
      <c r="T2398">
        <f>WEEKNUM(G2398)</f>
        <v/>
      </c>
      <c r="U2398">
        <f>YEAR(G2398)</f>
        <v/>
      </c>
      <c r="V2398" s="117">
        <f>IFERROR(Q2398/N2398,"0")</f>
        <v/>
      </c>
    </row>
    <row r="2399">
      <c r="A2399">
        <f>_xlfn.XLOOKUP(D2399,BN:BN,BO:BO)</f>
        <v/>
      </c>
      <c r="B2399" t="inlineStr">
        <is>
          <t>LLC</t>
        </is>
      </c>
      <c r="C2399" t="n">
        <v>369</v>
      </c>
      <c r="D2399">
        <f>_xlfn.XLOOKUP(C2399,BH:BH,BI:BI)</f>
        <v/>
      </c>
      <c r="E2399" t="n">
        <v>29762</v>
      </c>
      <c r="F2399" t="inlineStr">
        <is>
          <t>Reembolso a cliente</t>
        </is>
      </c>
      <c r="G2399" s="234" t="n">
        <v>45845</v>
      </c>
      <c r="H2399" s="234" t="n">
        <v>45850</v>
      </c>
      <c r="I2399" t="inlineStr">
        <is>
          <t>OTR</t>
        </is>
      </c>
      <c r="J2399">
        <f>_xlfn.XLOOKUP(I2399,AS:AS,AU:AU)</f>
        <v/>
      </c>
      <c r="K2399" t="inlineStr">
        <is>
          <t>USD</t>
        </is>
      </c>
      <c r="L2399" s="238" t="n">
        <v>1170.39</v>
      </c>
      <c r="M2399">
        <f>L2399*_xlfn.XLOOKUP(K2399,AM:AM,AN:AN)</f>
        <v/>
      </c>
      <c r="N2399">
        <f>L2399*_xlfn.XLOOKUP(K2399,AM:AM,AO:AO)</f>
        <v/>
      </c>
      <c r="O2399" s="238" t="n">
        <v>0</v>
      </c>
      <c r="P2399">
        <f>O2399*_xlfn.XLOOKUP(K2399,AM:AM,AN:AN)</f>
        <v/>
      </c>
      <c r="Q2399">
        <f>O2399*_xlfn.XLOOKUP(K2399,AM:AM,AO:AO)</f>
        <v/>
      </c>
      <c r="R2399">
        <f>_xlfn.XLOOKUP(E2399,AF:AF,AG:AG)</f>
        <v/>
      </c>
      <c r="S2399">
        <f>_xlfn.XLOOKUP(E2399,AF:AF,AI:AI)</f>
        <v/>
      </c>
      <c r="T2399">
        <f>WEEKNUM(G2399)</f>
        <v/>
      </c>
      <c r="U2399">
        <f>YEAR(G2399)</f>
        <v/>
      </c>
      <c r="V2399" s="117">
        <f>IFERROR(Q2399/N2399,"0")</f>
        <v/>
      </c>
    </row>
    <row r="2400">
      <c r="A2400">
        <f>_xlfn.XLOOKUP(D2400,BN:BN,BO:BO)</f>
        <v/>
      </c>
      <c r="B2400" t="inlineStr">
        <is>
          <t>LLC</t>
        </is>
      </c>
      <c r="C2400" t="n">
        <v>370</v>
      </c>
      <c r="D2400">
        <f>_xlfn.XLOOKUP(C2400,BH:BH,BI:BI)</f>
        <v/>
      </c>
      <c r="E2400" t="n">
        <v>27301</v>
      </c>
      <c r="F2400" t="inlineStr">
        <is>
          <t>Vuelo MEX-ZLO-MEX/Simon Valanci</t>
        </is>
      </c>
      <c r="G2400" s="234" t="n">
        <v>45832</v>
      </c>
      <c r="H2400" s="234" t="n">
        <v>45832</v>
      </c>
      <c r="I2400" t="inlineStr">
        <is>
          <t>VLO</t>
        </is>
      </c>
      <c r="J2400">
        <f>_xlfn.XLOOKUP(I2400,AS:AS,AU:AU)</f>
        <v/>
      </c>
      <c r="K2400" t="inlineStr">
        <is>
          <t>USD</t>
        </is>
      </c>
      <c r="L2400" s="238" t="n">
        <v>286.03</v>
      </c>
      <c r="M2400">
        <f>L2400*_xlfn.XLOOKUP(K2400,AM:AM,AN:AN)</f>
        <v/>
      </c>
      <c r="N2400">
        <f>L2400*_xlfn.XLOOKUP(K2400,AM:AM,AO:AO)</f>
        <v/>
      </c>
      <c r="O2400" s="238" t="n">
        <v>0</v>
      </c>
      <c r="P2400">
        <f>O2400*_xlfn.XLOOKUP(K2400,AM:AM,AN:AN)</f>
        <v/>
      </c>
      <c r="Q2400">
        <f>O2400*_xlfn.XLOOKUP(K2400,AM:AM,AO:AO)</f>
        <v/>
      </c>
      <c r="R2400">
        <f>_xlfn.XLOOKUP(E2400,AF:AF,AG:AG)</f>
        <v/>
      </c>
      <c r="S2400">
        <f>_xlfn.XLOOKUP(E2400,AF:AF,AI:AI)</f>
        <v/>
      </c>
      <c r="T2400">
        <f>WEEKNUM(G2400)</f>
        <v/>
      </c>
      <c r="U2400">
        <f>YEAR(G2400)</f>
        <v/>
      </c>
      <c r="V2400" s="117">
        <f>IFERROR(Q2400/N2400,"0")</f>
        <v/>
      </c>
    </row>
    <row r="2401">
      <c r="A2401">
        <f>_xlfn.XLOOKUP(D2401,BN:BN,BO:BO)</f>
        <v/>
      </c>
      <c r="B2401" t="inlineStr">
        <is>
          <t>LLC</t>
        </is>
      </c>
      <c r="C2401" t="n">
        <v>370</v>
      </c>
      <c r="D2401">
        <f>_xlfn.XLOOKUP(C2401,BH:BH,BI:BI)</f>
        <v/>
      </c>
      <c r="E2401" t="n">
        <v>27301</v>
      </c>
      <c r="F2401" t="inlineStr">
        <is>
          <t>Vuelo MEX-ZLO-MEX/Rocío Penagos</t>
        </is>
      </c>
      <c r="G2401" s="234" t="n">
        <v>45832</v>
      </c>
      <c r="H2401" s="234" t="n">
        <v>45832</v>
      </c>
      <c r="I2401" t="inlineStr">
        <is>
          <t>VLO</t>
        </is>
      </c>
      <c r="J2401">
        <f>_xlfn.XLOOKUP(I2401,AS:AS,AU:AU)</f>
        <v/>
      </c>
      <c r="K2401" t="inlineStr">
        <is>
          <t>USD</t>
        </is>
      </c>
      <c r="L2401" s="238" t="n">
        <v>286.03</v>
      </c>
      <c r="M2401">
        <f>L2401*_xlfn.XLOOKUP(K2401,AM:AM,AN:AN)</f>
        <v/>
      </c>
      <c r="N2401">
        <f>L2401*_xlfn.XLOOKUP(K2401,AM:AM,AO:AO)</f>
        <v/>
      </c>
      <c r="O2401" s="238" t="n">
        <v>0</v>
      </c>
      <c r="P2401">
        <f>O2401*_xlfn.XLOOKUP(K2401,AM:AM,AN:AN)</f>
        <v/>
      </c>
      <c r="Q2401">
        <f>O2401*_xlfn.XLOOKUP(K2401,AM:AM,AO:AO)</f>
        <v/>
      </c>
      <c r="R2401">
        <f>_xlfn.XLOOKUP(E2401,AF:AF,AG:AG)</f>
        <v/>
      </c>
      <c r="S2401">
        <f>_xlfn.XLOOKUP(E2401,AF:AF,AI:AI)</f>
        <v/>
      </c>
      <c r="T2401">
        <f>WEEKNUM(G2401)</f>
        <v/>
      </c>
      <c r="U2401">
        <f>YEAR(G2401)</f>
        <v/>
      </c>
      <c r="V2401" s="117">
        <f>IFERROR(Q2401/N2401,"0")</f>
        <v/>
      </c>
    </row>
    <row r="2402">
      <c r="A2402">
        <f>_xlfn.XLOOKUP(D2402,BN:BN,BO:BO)</f>
        <v/>
      </c>
      <c r="B2402" t="inlineStr">
        <is>
          <t>LLC</t>
        </is>
      </c>
      <c r="C2402" t="n">
        <v>370</v>
      </c>
      <c r="D2402">
        <f>_xlfn.XLOOKUP(C2402,BH:BH,BI:BI)</f>
        <v/>
      </c>
      <c r="E2402" t="n">
        <v>27301</v>
      </c>
      <c r="F2402" t="inlineStr">
        <is>
          <t>Vuelo MEX-ZLO-MEX/Marc Kosberg</t>
        </is>
      </c>
      <c r="G2402" s="234" t="n">
        <v>45832</v>
      </c>
      <c r="H2402" s="234" t="n">
        <v>45832</v>
      </c>
      <c r="I2402" t="inlineStr">
        <is>
          <t>VLO</t>
        </is>
      </c>
      <c r="J2402">
        <f>_xlfn.XLOOKUP(I2402,AS:AS,AU:AU)</f>
        <v/>
      </c>
      <c r="K2402" t="inlineStr">
        <is>
          <t>USD</t>
        </is>
      </c>
      <c r="L2402" s="238" t="n">
        <v>286.03</v>
      </c>
      <c r="M2402">
        <f>L2402*_xlfn.XLOOKUP(K2402,AM:AM,AN:AN)</f>
        <v/>
      </c>
      <c r="N2402">
        <f>L2402*_xlfn.XLOOKUP(K2402,AM:AM,AO:AO)</f>
        <v/>
      </c>
      <c r="O2402" s="238" t="n">
        <v>0</v>
      </c>
      <c r="P2402">
        <f>O2402*_xlfn.XLOOKUP(K2402,AM:AM,AN:AN)</f>
        <v/>
      </c>
      <c r="Q2402">
        <f>O2402*_xlfn.XLOOKUP(K2402,AM:AM,AO:AO)</f>
        <v/>
      </c>
      <c r="R2402">
        <f>_xlfn.XLOOKUP(E2402,AF:AF,AG:AG)</f>
        <v/>
      </c>
      <c r="S2402">
        <f>_xlfn.XLOOKUP(E2402,AF:AF,AI:AI)</f>
        <v/>
      </c>
      <c r="T2402">
        <f>WEEKNUM(G2402)</f>
        <v/>
      </c>
      <c r="U2402">
        <f>YEAR(G2402)</f>
        <v/>
      </c>
      <c r="V2402" s="117">
        <f>IFERROR(Q2402/N2402,"0")</f>
        <v/>
      </c>
    </row>
    <row r="2403">
      <c r="A2403">
        <f>_xlfn.XLOOKUP(D2403,BN:BN,BO:BO)</f>
        <v/>
      </c>
      <c r="B2403" t="inlineStr">
        <is>
          <t>LLC</t>
        </is>
      </c>
      <c r="C2403" t="n">
        <v>370</v>
      </c>
      <c r="D2403">
        <f>_xlfn.XLOOKUP(C2403,BH:BH,BI:BI)</f>
        <v/>
      </c>
      <c r="E2403" t="n">
        <v>27301</v>
      </c>
      <c r="F2403" t="inlineStr">
        <is>
          <t>Vuelo MEX-ZLO-MEX/Sofia Valanci</t>
        </is>
      </c>
      <c r="G2403" s="234" t="n">
        <v>45832</v>
      </c>
      <c r="H2403" s="234" t="n">
        <v>45832</v>
      </c>
      <c r="I2403" t="inlineStr">
        <is>
          <t>VLO</t>
        </is>
      </c>
      <c r="J2403">
        <f>_xlfn.XLOOKUP(I2403,AS:AS,AU:AU)</f>
        <v/>
      </c>
      <c r="K2403" t="inlineStr">
        <is>
          <t>USD</t>
        </is>
      </c>
      <c r="L2403" s="238" t="n">
        <v>286.03</v>
      </c>
      <c r="M2403">
        <f>L2403*_xlfn.XLOOKUP(K2403,AM:AM,AN:AN)</f>
        <v/>
      </c>
      <c r="N2403">
        <f>L2403*_xlfn.XLOOKUP(K2403,AM:AM,AO:AO)</f>
        <v/>
      </c>
      <c r="O2403" s="238" t="n">
        <v>0</v>
      </c>
      <c r="P2403">
        <f>O2403*_xlfn.XLOOKUP(K2403,AM:AM,AN:AN)</f>
        <v/>
      </c>
      <c r="Q2403">
        <f>O2403*_xlfn.XLOOKUP(K2403,AM:AM,AO:AO)</f>
        <v/>
      </c>
      <c r="R2403">
        <f>_xlfn.XLOOKUP(E2403,AF:AF,AG:AG)</f>
        <v/>
      </c>
      <c r="S2403">
        <f>_xlfn.XLOOKUP(E2403,AF:AF,AI:AI)</f>
        <v/>
      </c>
      <c r="T2403">
        <f>WEEKNUM(G2403)</f>
        <v/>
      </c>
      <c r="U2403">
        <f>YEAR(G2403)</f>
        <v/>
      </c>
      <c r="V2403" s="117">
        <f>IFERROR(Q2403/N2403,"0")</f>
        <v/>
      </c>
    </row>
    <row r="2404">
      <c r="A2404">
        <f>_xlfn.XLOOKUP(D2404,BN:BN,BO:BO)</f>
        <v/>
      </c>
      <c r="B2404" t="inlineStr">
        <is>
          <t>LLC</t>
        </is>
      </c>
      <c r="C2404" t="n">
        <v>370</v>
      </c>
      <c r="D2404">
        <f>_xlfn.XLOOKUP(C2404,BH:BH,BI:BI)</f>
        <v/>
      </c>
      <c r="E2404" t="n">
        <v>27301</v>
      </c>
      <c r="F2404" t="inlineStr">
        <is>
          <t>Vuelo MEX-ZLO-MEX/Jorge Anisz</t>
        </is>
      </c>
      <c r="G2404" s="234" t="n">
        <v>45832</v>
      </c>
      <c r="H2404" s="234" t="n">
        <v>45832</v>
      </c>
      <c r="I2404" t="inlineStr">
        <is>
          <t>VLO</t>
        </is>
      </c>
      <c r="J2404">
        <f>_xlfn.XLOOKUP(I2404,AS:AS,AU:AU)</f>
        <v/>
      </c>
      <c r="K2404" t="inlineStr">
        <is>
          <t>USD</t>
        </is>
      </c>
      <c r="L2404" s="238" t="n">
        <v>286.03</v>
      </c>
      <c r="M2404">
        <f>L2404*_xlfn.XLOOKUP(K2404,AM:AM,AN:AN)</f>
        <v/>
      </c>
      <c r="N2404">
        <f>L2404*_xlfn.XLOOKUP(K2404,AM:AM,AO:AO)</f>
        <v/>
      </c>
      <c r="O2404" s="238" t="n">
        <v>0</v>
      </c>
      <c r="P2404">
        <f>O2404*_xlfn.XLOOKUP(K2404,AM:AM,AN:AN)</f>
        <v/>
      </c>
      <c r="Q2404">
        <f>O2404*_xlfn.XLOOKUP(K2404,AM:AM,AO:AO)</f>
        <v/>
      </c>
      <c r="R2404">
        <f>_xlfn.XLOOKUP(E2404,AF:AF,AG:AG)</f>
        <v/>
      </c>
      <c r="S2404">
        <f>_xlfn.XLOOKUP(E2404,AF:AF,AI:AI)</f>
        <v/>
      </c>
      <c r="T2404">
        <f>WEEKNUM(G2404)</f>
        <v/>
      </c>
      <c r="U2404">
        <f>YEAR(G2404)</f>
        <v/>
      </c>
      <c r="V2404" s="117">
        <f>IFERROR(Q2404/N2404,"0")</f>
        <v/>
      </c>
    </row>
    <row r="2405">
      <c r="A2405">
        <f>_xlfn.XLOOKUP(D2405,BN:BN,BO:BO)</f>
        <v/>
      </c>
      <c r="B2405" t="inlineStr">
        <is>
          <t>LLC</t>
        </is>
      </c>
      <c r="C2405" t="n">
        <v>370</v>
      </c>
      <c r="D2405">
        <f>_xlfn.XLOOKUP(C2405,BH:BH,BI:BI)</f>
        <v/>
      </c>
      <c r="E2405" t="n">
        <v>27301</v>
      </c>
      <c r="F2405" t="inlineStr">
        <is>
          <t>Vuelo MEX-ZLO-MEX/Rebeca Valanci</t>
        </is>
      </c>
      <c r="G2405" s="234" t="n">
        <v>45832</v>
      </c>
      <c r="H2405" s="234" t="n">
        <v>45832</v>
      </c>
      <c r="I2405" t="inlineStr">
        <is>
          <t>VLO</t>
        </is>
      </c>
      <c r="J2405">
        <f>_xlfn.XLOOKUP(I2405,AS:AS,AU:AU)</f>
        <v/>
      </c>
      <c r="K2405" t="inlineStr">
        <is>
          <t>USD</t>
        </is>
      </c>
      <c r="L2405" s="238" t="n">
        <v>286.03</v>
      </c>
      <c r="M2405">
        <f>L2405*_xlfn.XLOOKUP(K2405,AM:AM,AN:AN)</f>
        <v/>
      </c>
      <c r="N2405">
        <f>L2405*_xlfn.XLOOKUP(K2405,AM:AM,AO:AO)</f>
        <v/>
      </c>
      <c r="O2405" s="238" t="n">
        <v>0</v>
      </c>
      <c r="P2405">
        <f>O2405*_xlfn.XLOOKUP(K2405,AM:AM,AN:AN)</f>
        <v/>
      </c>
      <c r="Q2405">
        <f>O2405*_xlfn.XLOOKUP(K2405,AM:AM,AO:AO)</f>
        <v/>
      </c>
      <c r="R2405">
        <f>_xlfn.XLOOKUP(E2405,AF:AF,AG:AG)</f>
        <v/>
      </c>
      <c r="S2405">
        <f>_xlfn.XLOOKUP(E2405,AF:AF,AI:AI)</f>
        <v/>
      </c>
      <c r="T2405">
        <f>WEEKNUM(G2405)</f>
        <v/>
      </c>
      <c r="U2405">
        <f>YEAR(G2405)</f>
        <v/>
      </c>
      <c r="V2405" s="117">
        <f>IFERROR(Q2405/N2405,"0")</f>
        <v/>
      </c>
    </row>
    <row r="2406">
      <c r="A2406">
        <f>_xlfn.XLOOKUP(D2406,BN:BN,BO:BO)</f>
        <v/>
      </c>
      <c r="B2406" t="inlineStr">
        <is>
          <t>LLC</t>
        </is>
      </c>
      <c r="C2406" t="n">
        <v>370</v>
      </c>
      <c r="D2406">
        <f>_xlfn.XLOOKUP(C2406,BH:BH,BI:BI)</f>
        <v/>
      </c>
      <c r="E2406" t="n">
        <v>27301</v>
      </c>
      <c r="F2406" t="inlineStr">
        <is>
          <t>Vuelo MEX-ZLO-MEX/Elian Anisz</t>
        </is>
      </c>
      <c r="G2406" s="234" t="n">
        <v>45832</v>
      </c>
      <c r="H2406" s="234" t="n">
        <v>45832</v>
      </c>
      <c r="I2406" t="inlineStr">
        <is>
          <t>VLO</t>
        </is>
      </c>
      <c r="J2406">
        <f>_xlfn.XLOOKUP(I2406,AS:AS,AU:AU)</f>
        <v/>
      </c>
      <c r="K2406" t="inlineStr">
        <is>
          <t>USD</t>
        </is>
      </c>
      <c r="L2406" s="238" t="n">
        <v>286.03</v>
      </c>
      <c r="M2406">
        <f>L2406*_xlfn.XLOOKUP(K2406,AM:AM,AN:AN)</f>
        <v/>
      </c>
      <c r="N2406">
        <f>L2406*_xlfn.XLOOKUP(K2406,AM:AM,AO:AO)</f>
        <v/>
      </c>
      <c r="O2406" s="238" t="n">
        <v>0</v>
      </c>
      <c r="P2406">
        <f>O2406*_xlfn.XLOOKUP(K2406,AM:AM,AN:AN)</f>
        <v/>
      </c>
      <c r="Q2406">
        <f>O2406*_xlfn.XLOOKUP(K2406,AM:AM,AO:AO)</f>
        <v/>
      </c>
      <c r="R2406">
        <f>_xlfn.XLOOKUP(E2406,AF:AF,AG:AG)</f>
        <v/>
      </c>
      <c r="S2406">
        <f>_xlfn.XLOOKUP(E2406,AF:AF,AI:AI)</f>
        <v/>
      </c>
      <c r="T2406">
        <f>WEEKNUM(G2406)</f>
        <v/>
      </c>
      <c r="U2406">
        <f>YEAR(G2406)</f>
        <v/>
      </c>
      <c r="V2406" s="117">
        <f>IFERROR(Q2406/N2406,"0")</f>
        <v/>
      </c>
    </row>
    <row r="2407">
      <c r="A2407">
        <f>_xlfn.XLOOKUP(D2407,BN:BN,BO:BO)</f>
        <v/>
      </c>
      <c r="B2407" t="inlineStr">
        <is>
          <t>LLC</t>
        </is>
      </c>
      <c r="C2407" t="n">
        <v>370</v>
      </c>
      <c r="D2407">
        <f>_xlfn.XLOOKUP(C2407,BH:BH,BI:BI)</f>
        <v/>
      </c>
      <c r="E2407" t="n">
        <v>27301</v>
      </c>
      <c r="F2407" t="inlineStr">
        <is>
          <t>Vuelo MEX-ZLO-MEX/Simon Anisz</t>
        </is>
      </c>
      <c r="G2407" s="234" t="n">
        <v>45832</v>
      </c>
      <c r="H2407" s="234" t="n">
        <v>45832</v>
      </c>
      <c r="I2407" t="inlineStr">
        <is>
          <t>VLO</t>
        </is>
      </c>
      <c r="J2407">
        <f>_xlfn.XLOOKUP(I2407,AS:AS,AU:AU)</f>
        <v/>
      </c>
      <c r="K2407" t="inlineStr">
        <is>
          <t>USD</t>
        </is>
      </c>
      <c r="L2407" s="238" t="n">
        <v>286.03</v>
      </c>
      <c r="M2407">
        <f>L2407*_xlfn.XLOOKUP(K2407,AM:AM,AN:AN)</f>
        <v/>
      </c>
      <c r="N2407">
        <f>L2407*_xlfn.XLOOKUP(K2407,AM:AM,AO:AO)</f>
        <v/>
      </c>
      <c r="O2407" s="238" t="n">
        <v>0</v>
      </c>
      <c r="P2407">
        <f>O2407*_xlfn.XLOOKUP(K2407,AM:AM,AN:AN)</f>
        <v/>
      </c>
      <c r="Q2407">
        <f>O2407*_xlfn.XLOOKUP(K2407,AM:AM,AO:AO)</f>
        <v/>
      </c>
      <c r="R2407">
        <f>_xlfn.XLOOKUP(E2407,AF:AF,AG:AG)</f>
        <v/>
      </c>
      <c r="S2407">
        <f>_xlfn.XLOOKUP(E2407,AF:AF,AI:AI)</f>
        <v/>
      </c>
      <c r="T2407">
        <f>WEEKNUM(G2407)</f>
        <v/>
      </c>
      <c r="U2407">
        <f>YEAR(G2407)</f>
        <v/>
      </c>
      <c r="V2407" s="117">
        <f>IFERROR(Q2407/N2407,"0")</f>
        <v/>
      </c>
    </row>
    <row r="2408">
      <c r="A2408">
        <f>_xlfn.XLOOKUP(D2408,BN:BN,BO:BO)</f>
        <v/>
      </c>
      <c r="B2408" t="inlineStr">
        <is>
          <t>LLC</t>
        </is>
      </c>
      <c r="C2408" t="n">
        <v>370</v>
      </c>
      <c r="D2408">
        <f>_xlfn.XLOOKUP(C2408,BH:BH,BI:BI)</f>
        <v/>
      </c>
      <c r="E2408" t="n">
        <v>27301</v>
      </c>
      <c r="F2408" t="inlineStr">
        <is>
          <t>Vuelo MEX-ZLO-MEX/Noah Anisz</t>
        </is>
      </c>
      <c r="G2408" s="234" t="n">
        <v>45832</v>
      </c>
      <c r="H2408" s="234" t="n">
        <v>45832</v>
      </c>
      <c r="I2408" t="inlineStr">
        <is>
          <t>VLO</t>
        </is>
      </c>
      <c r="J2408">
        <f>_xlfn.XLOOKUP(I2408,AS:AS,AU:AU)</f>
        <v/>
      </c>
      <c r="K2408" t="inlineStr">
        <is>
          <t>USD</t>
        </is>
      </c>
      <c r="L2408" s="238" t="n">
        <v>286.03</v>
      </c>
      <c r="M2408">
        <f>L2408*_xlfn.XLOOKUP(K2408,AM:AM,AN:AN)</f>
        <v/>
      </c>
      <c r="N2408">
        <f>L2408*_xlfn.XLOOKUP(K2408,AM:AM,AO:AO)</f>
        <v/>
      </c>
      <c r="O2408" s="238" t="n">
        <v>0</v>
      </c>
      <c r="P2408">
        <f>O2408*_xlfn.XLOOKUP(K2408,AM:AM,AN:AN)</f>
        <v/>
      </c>
      <c r="Q2408">
        <f>O2408*_xlfn.XLOOKUP(K2408,AM:AM,AO:AO)</f>
        <v/>
      </c>
      <c r="R2408">
        <f>_xlfn.XLOOKUP(E2408,AF:AF,AG:AG)</f>
        <v/>
      </c>
      <c r="S2408">
        <f>_xlfn.XLOOKUP(E2408,AF:AF,AI:AI)</f>
        <v/>
      </c>
      <c r="T2408">
        <f>WEEKNUM(G2408)</f>
        <v/>
      </c>
      <c r="U2408">
        <f>YEAR(G2408)</f>
        <v/>
      </c>
      <c r="V2408" s="117">
        <f>IFERROR(Q2408/N2408,"0")</f>
        <v/>
      </c>
    </row>
    <row r="2409">
      <c r="A2409">
        <f>_xlfn.XLOOKUP(D2409,BN:BN,BO:BO)</f>
        <v/>
      </c>
      <c r="B2409" t="inlineStr">
        <is>
          <t>LLC</t>
        </is>
      </c>
      <c r="C2409" t="n">
        <v>370</v>
      </c>
      <c r="D2409">
        <f>_xlfn.XLOOKUP(C2409,BH:BH,BI:BI)</f>
        <v/>
      </c>
      <c r="E2409" t="n">
        <v>27301</v>
      </c>
      <c r="F2409" t="inlineStr">
        <is>
          <t>Vuelo MEX-ZLO-MEX/Nicolás Duque</t>
        </is>
      </c>
      <c r="G2409" s="234" t="n">
        <v>45832</v>
      </c>
      <c r="H2409" s="234" t="n">
        <v>45832</v>
      </c>
      <c r="I2409" t="inlineStr">
        <is>
          <t>VLO</t>
        </is>
      </c>
      <c r="J2409">
        <f>_xlfn.XLOOKUP(I2409,AS:AS,AU:AU)</f>
        <v/>
      </c>
      <c r="K2409" t="inlineStr">
        <is>
          <t>USD</t>
        </is>
      </c>
      <c r="L2409" s="238" t="n">
        <v>286.03</v>
      </c>
      <c r="M2409">
        <f>L2409*_xlfn.XLOOKUP(K2409,AM:AM,AN:AN)</f>
        <v/>
      </c>
      <c r="N2409">
        <f>L2409*_xlfn.XLOOKUP(K2409,AM:AM,AO:AO)</f>
        <v/>
      </c>
      <c r="O2409" s="238" t="n">
        <v>0</v>
      </c>
      <c r="P2409">
        <f>O2409*_xlfn.XLOOKUP(K2409,AM:AM,AN:AN)</f>
        <v/>
      </c>
      <c r="Q2409">
        <f>O2409*_xlfn.XLOOKUP(K2409,AM:AM,AO:AO)</f>
        <v/>
      </c>
      <c r="R2409">
        <f>_xlfn.XLOOKUP(E2409,AF:AF,AG:AG)</f>
        <v/>
      </c>
      <c r="S2409">
        <f>_xlfn.XLOOKUP(E2409,AF:AF,AI:AI)</f>
        <v/>
      </c>
      <c r="T2409">
        <f>WEEKNUM(G2409)</f>
        <v/>
      </c>
      <c r="U2409">
        <f>YEAR(G2409)</f>
        <v/>
      </c>
      <c r="V2409" s="117">
        <f>IFERROR(Q2409/N2409,"0")</f>
        <v/>
      </c>
    </row>
    <row r="2410">
      <c r="A2410">
        <f>_xlfn.XLOOKUP(D2410,BN:BN,BO:BO)</f>
        <v/>
      </c>
      <c r="B2410" t="inlineStr">
        <is>
          <t>LLC</t>
        </is>
      </c>
      <c r="C2410" t="n">
        <v>370</v>
      </c>
      <c r="D2410">
        <f>_xlfn.XLOOKUP(C2410,BH:BH,BI:BI)</f>
        <v/>
      </c>
      <c r="E2410" t="n">
        <v>27301</v>
      </c>
      <c r="F2410" t="inlineStr">
        <is>
          <t>Vuelo MEX-ZLO-MEX/Sharon Valanci</t>
        </is>
      </c>
      <c r="G2410" s="234" t="n">
        <v>45832</v>
      </c>
      <c r="H2410" s="234" t="n">
        <v>45832</v>
      </c>
      <c r="I2410" t="inlineStr">
        <is>
          <t>VLO</t>
        </is>
      </c>
      <c r="J2410">
        <f>_xlfn.XLOOKUP(I2410,AS:AS,AU:AU)</f>
        <v/>
      </c>
      <c r="K2410" t="inlineStr">
        <is>
          <t>USD</t>
        </is>
      </c>
      <c r="L2410" s="238" t="n">
        <v>286.03</v>
      </c>
      <c r="M2410">
        <f>L2410*_xlfn.XLOOKUP(K2410,AM:AM,AN:AN)</f>
        <v/>
      </c>
      <c r="N2410">
        <f>L2410*_xlfn.XLOOKUP(K2410,AM:AM,AO:AO)</f>
        <v/>
      </c>
      <c r="O2410" s="238" t="n">
        <v>0</v>
      </c>
      <c r="P2410">
        <f>O2410*_xlfn.XLOOKUP(K2410,AM:AM,AN:AN)</f>
        <v/>
      </c>
      <c r="Q2410">
        <f>O2410*_xlfn.XLOOKUP(K2410,AM:AM,AO:AO)</f>
        <v/>
      </c>
      <c r="R2410">
        <f>_xlfn.XLOOKUP(E2410,AF:AF,AG:AG)</f>
        <v/>
      </c>
      <c r="S2410">
        <f>_xlfn.XLOOKUP(E2410,AF:AF,AI:AI)</f>
        <v/>
      </c>
      <c r="T2410">
        <f>WEEKNUM(G2410)</f>
        <v/>
      </c>
      <c r="U2410">
        <f>YEAR(G2410)</f>
        <v/>
      </c>
      <c r="V2410" s="117">
        <f>IFERROR(Q2410/N2410,"0")</f>
        <v/>
      </c>
    </row>
    <row r="2411">
      <c r="A2411">
        <f>_xlfn.XLOOKUP(D2411,BN:BN,BO:BO)</f>
        <v/>
      </c>
      <c r="B2411" t="inlineStr">
        <is>
          <t>LLC</t>
        </is>
      </c>
      <c r="C2411" t="n">
        <v>370</v>
      </c>
      <c r="D2411">
        <f>_xlfn.XLOOKUP(C2411,BH:BH,BI:BI)</f>
        <v/>
      </c>
      <c r="E2411" t="n">
        <v>27301</v>
      </c>
      <c r="F2411" t="inlineStr">
        <is>
          <t>Vuelo MEX-ZLO-MEX/Elias Duque</t>
        </is>
      </c>
      <c r="G2411" s="234" t="n">
        <v>45832</v>
      </c>
      <c r="H2411" s="234" t="n">
        <v>45832</v>
      </c>
      <c r="I2411" t="inlineStr">
        <is>
          <t>VLO</t>
        </is>
      </c>
      <c r="J2411">
        <f>_xlfn.XLOOKUP(I2411,AS:AS,AU:AU)</f>
        <v/>
      </c>
      <c r="K2411" t="inlineStr">
        <is>
          <t>USD</t>
        </is>
      </c>
      <c r="L2411" s="238" t="n">
        <v>0</v>
      </c>
      <c r="M2411">
        <f>L2411*_xlfn.XLOOKUP(K2411,AM:AM,AN:AN)</f>
        <v/>
      </c>
      <c r="N2411">
        <f>L2411*_xlfn.XLOOKUP(K2411,AM:AM,AO:AO)</f>
        <v/>
      </c>
      <c r="O2411" s="238" t="n">
        <v>0</v>
      </c>
      <c r="P2411">
        <f>O2411*_xlfn.XLOOKUP(K2411,AM:AM,AN:AN)</f>
        <v/>
      </c>
      <c r="Q2411">
        <f>O2411*_xlfn.XLOOKUP(K2411,AM:AM,AO:AO)</f>
        <v/>
      </c>
      <c r="R2411">
        <f>_xlfn.XLOOKUP(E2411,AF:AF,AG:AG)</f>
        <v/>
      </c>
      <c r="S2411">
        <f>_xlfn.XLOOKUP(E2411,AF:AF,AI:AI)</f>
        <v/>
      </c>
      <c r="T2411">
        <f>WEEKNUM(G2411)</f>
        <v/>
      </c>
      <c r="U2411">
        <f>YEAR(G2411)</f>
        <v/>
      </c>
      <c r="V2411" s="117">
        <f>IFERROR(Q2411/N2411,"0")</f>
        <v/>
      </c>
    </row>
    <row r="2412">
      <c r="A2412">
        <f>_xlfn.XLOOKUP(D2412,BN:BN,BO:BO)</f>
        <v/>
      </c>
      <c r="B2412" t="inlineStr">
        <is>
          <t>LLC</t>
        </is>
      </c>
      <c r="C2412" t="n">
        <v>370</v>
      </c>
      <c r="D2412">
        <f>_xlfn.XLOOKUP(C2412,BH:BH,BI:BI)</f>
        <v/>
      </c>
      <c r="E2412" t="n">
        <v>27301</v>
      </c>
      <c r="F2412" t="inlineStr">
        <is>
          <t>Revisado MEX-ZLO-MEX/Jorge Anisz</t>
        </is>
      </c>
      <c r="G2412" s="234" t="n">
        <v>45933</v>
      </c>
      <c r="H2412" s="234" t="n">
        <v>45937</v>
      </c>
      <c r="I2412" t="inlineStr">
        <is>
          <t>VLO</t>
        </is>
      </c>
      <c r="J2412">
        <f>_xlfn.XLOOKUP(I2412,AS:AS,AU:AU)</f>
        <v/>
      </c>
      <c r="K2412" t="inlineStr">
        <is>
          <t>USD</t>
        </is>
      </c>
      <c r="L2412" s="238" t="n">
        <v>12.79</v>
      </c>
      <c r="M2412">
        <f>L2412*_xlfn.XLOOKUP(K2412,AM:AM,AN:AN)</f>
        <v/>
      </c>
      <c r="N2412">
        <f>L2412*_xlfn.XLOOKUP(K2412,AM:AM,AO:AO)</f>
        <v/>
      </c>
      <c r="O2412" s="238" t="n">
        <v>0</v>
      </c>
      <c r="P2412">
        <f>O2412*_xlfn.XLOOKUP(K2412,AM:AM,AN:AN)</f>
        <v/>
      </c>
      <c r="Q2412">
        <f>O2412*_xlfn.XLOOKUP(K2412,AM:AM,AO:AO)</f>
        <v/>
      </c>
      <c r="R2412">
        <f>_xlfn.XLOOKUP(E2412,AF:AF,AG:AG)</f>
        <v/>
      </c>
      <c r="S2412">
        <f>_xlfn.XLOOKUP(E2412,AF:AF,AI:AI)</f>
        <v/>
      </c>
      <c r="T2412">
        <f>WEEKNUM(G2412)</f>
        <v/>
      </c>
      <c r="U2412">
        <f>YEAR(G2412)</f>
        <v/>
      </c>
      <c r="V2412" s="117">
        <f>IFERROR(Q2412/N2412,"0")</f>
        <v/>
      </c>
    </row>
    <row r="2413">
      <c r="A2413">
        <f>_xlfn.XLOOKUP(D2413,BN:BN,BO:BO)</f>
        <v/>
      </c>
      <c r="B2413" t="inlineStr">
        <is>
          <t>LLC</t>
        </is>
      </c>
      <c r="C2413" t="n">
        <v>370</v>
      </c>
      <c r="D2413">
        <f>_xlfn.XLOOKUP(C2413,BH:BH,BI:BI)</f>
        <v/>
      </c>
      <c r="E2413" t="n">
        <v>27301</v>
      </c>
      <c r="F2413" t="inlineStr">
        <is>
          <t>EMD Revisado MEX-ZLO-MEX/Jorge Anisz</t>
        </is>
      </c>
      <c r="G2413" s="234" t="n">
        <v>45832</v>
      </c>
      <c r="H2413" s="234" t="n">
        <v>45937</v>
      </c>
      <c r="I2413" t="inlineStr">
        <is>
          <t>VLO</t>
        </is>
      </c>
      <c r="J2413">
        <f>_xlfn.XLOOKUP(I2413,AS:AS,AU:AU)</f>
        <v/>
      </c>
      <c r="K2413" t="inlineStr">
        <is>
          <t>USD</t>
        </is>
      </c>
      <c r="L2413" s="238" t="n">
        <v>51.78</v>
      </c>
      <c r="M2413">
        <f>L2413*_xlfn.XLOOKUP(K2413,AM:AM,AN:AN)</f>
        <v/>
      </c>
      <c r="N2413">
        <f>L2413*_xlfn.XLOOKUP(K2413,AM:AM,AO:AO)</f>
        <v/>
      </c>
      <c r="O2413" s="238" t="n">
        <v>0</v>
      </c>
      <c r="P2413">
        <f>O2413*_xlfn.XLOOKUP(K2413,AM:AM,AN:AN)</f>
        <v/>
      </c>
      <c r="Q2413">
        <f>O2413*_xlfn.XLOOKUP(K2413,AM:AM,AO:AO)</f>
        <v/>
      </c>
      <c r="R2413">
        <f>_xlfn.XLOOKUP(E2413,AF:AF,AG:AG)</f>
        <v/>
      </c>
      <c r="S2413">
        <f>_xlfn.XLOOKUP(E2413,AF:AF,AI:AI)</f>
        <v/>
      </c>
      <c r="T2413">
        <f>WEEKNUM(G2413)</f>
        <v/>
      </c>
      <c r="U2413">
        <f>YEAR(G2413)</f>
        <v/>
      </c>
      <c r="V2413" s="117">
        <f>IFERROR(Q2413/N2413,"0")</f>
        <v/>
      </c>
    </row>
    <row r="2414">
      <c r="A2414">
        <f>_xlfn.XLOOKUP(D2414,BN:BN,BO:BO)</f>
        <v/>
      </c>
      <c r="B2414" t="inlineStr">
        <is>
          <t>LLC</t>
        </is>
      </c>
      <c r="C2414" t="n">
        <v>370</v>
      </c>
      <c r="D2414">
        <f>_xlfn.XLOOKUP(C2414,BH:BH,BI:BI)</f>
        <v/>
      </c>
      <c r="E2414" t="n">
        <v>27301</v>
      </c>
      <c r="F2414" t="inlineStr">
        <is>
          <t>Revisado MEX-ZLO-MEX/Rebeca Valanci</t>
        </is>
      </c>
      <c r="G2414" s="234" t="n">
        <v>45832</v>
      </c>
      <c r="H2414" s="234" t="n">
        <v>45937</v>
      </c>
      <c r="I2414" t="inlineStr">
        <is>
          <t>VLO</t>
        </is>
      </c>
      <c r="J2414">
        <f>_xlfn.XLOOKUP(I2414,AS:AS,AU:AU)</f>
        <v/>
      </c>
      <c r="K2414" t="inlineStr">
        <is>
          <t>USD</t>
        </is>
      </c>
      <c r="L2414" s="238" t="n">
        <v>12.79</v>
      </c>
      <c r="M2414">
        <f>L2414*_xlfn.XLOOKUP(K2414,AM:AM,AN:AN)</f>
        <v/>
      </c>
      <c r="N2414">
        <f>L2414*_xlfn.XLOOKUP(K2414,AM:AM,AO:AO)</f>
        <v/>
      </c>
      <c r="O2414" s="238" t="n">
        <v>0</v>
      </c>
      <c r="P2414">
        <f>O2414*_xlfn.XLOOKUP(K2414,AM:AM,AN:AN)</f>
        <v/>
      </c>
      <c r="Q2414">
        <f>O2414*_xlfn.XLOOKUP(K2414,AM:AM,AO:AO)</f>
        <v/>
      </c>
      <c r="R2414">
        <f>_xlfn.XLOOKUP(E2414,AF:AF,AG:AG)</f>
        <v/>
      </c>
      <c r="S2414">
        <f>_xlfn.XLOOKUP(E2414,AF:AF,AI:AI)</f>
        <v/>
      </c>
      <c r="T2414">
        <f>WEEKNUM(G2414)</f>
        <v/>
      </c>
      <c r="U2414">
        <f>YEAR(G2414)</f>
        <v/>
      </c>
      <c r="V2414" s="117">
        <f>IFERROR(Q2414/N2414,"0")</f>
        <v/>
      </c>
    </row>
    <row r="2415">
      <c r="A2415">
        <f>_xlfn.XLOOKUP(D2415,BN:BN,BO:BO)</f>
        <v/>
      </c>
      <c r="B2415" t="inlineStr">
        <is>
          <t>LLC</t>
        </is>
      </c>
      <c r="C2415" t="n">
        <v>370</v>
      </c>
      <c r="D2415">
        <f>_xlfn.XLOOKUP(C2415,BH:BH,BI:BI)</f>
        <v/>
      </c>
      <c r="E2415" t="n">
        <v>27301</v>
      </c>
      <c r="F2415" t="inlineStr">
        <is>
          <t>EMD Revisado MEX-ZLO-MEX/Rebeca Valanci</t>
        </is>
      </c>
      <c r="G2415" s="234" t="n">
        <v>45832</v>
      </c>
      <c r="H2415" s="234" t="n">
        <v>45937</v>
      </c>
      <c r="I2415" t="inlineStr">
        <is>
          <t>VLO</t>
        </is>
      </c>
      <c r="J2415">
        <f>_xlfn.XLOOKUP(I2415,AS:AS,AU:AU)</f>
        <v/>
      </c>
      <c r="K2415" t="inlineStr">
        <is>
          <t>USD</t>
        </is>
      </c>
      <c r="L2415" s="238" t="n">
        <v>51.78</v>
      </c>
      <c r="M2415">
        <f>L2415*_xlfn.XLOOKUP(K2415,AM:AM,AN:AN)</f>
        <v/>
      </c>
      <c r="N2415">
        <f>L2415*_xlfn.XLOOKUP(K2415,AM:AM,AO:AO)</f>
        <v/>
      </c>
      <c r="O2415" s="238" t="n">
        <v>0</v>
      </c>
      <c r="P2415">
        <f>O2415*_xlfn.XLOOKUP(K2415,AM:AM,AN:AN)</f>
        <v/>
      </c>
      <c r="Q2415">
        <f>O2415*_xlfn.XLOOKUP(K2415,AM:AM,AO:AO)</f>
        <v/>
      </c>
      <c r="R2415">
        <f>_xlfn.XLOOKUP(E2415,AF:AF,AG:AG)</f>
        <v/>
      </c>
      <c r="S2415">
        <f>_xlfn.XLOOKUP(E2415,AF:AF,AI:AI)</f>
        <v/>
      </c>
      <c r="T2415">
        <f>WEEKNUM(G2415)</f>
        <v/>
      </c>
      <c r="U2415">
        <f>YEAR(G2415)</f>
        <v/>
      </c>
      <c r="V2415" s="117">
        <f>IFERROR(Q2415/N2415,"0")</f>
        <v/>
      </c>
    </row>
    <row r="2416">
      <c r="A2416">
        <f>_xlfn.XLOOKUP(D2416,BN:BN,BO:BO)</f>
        <v/>
      </c>
      <c r="B2416" t="inlineStr">
        <is>
          <t>LLC</t>
        </is>
      </c>
      <c r="C2416" t="n">
        <v>370</v>
      </c>
      <c r="D2416">
        <f>_xlfn.XLOOKUP(C2416,BH:BH,BI:BI)</f>
        <v/>
      </c>
      <c r="E2416" t="n">
        <v>27301</v>
      </c>
      <c r="F2416" t="inlineStr">
        <is>
          <t>Revisado MEX-ZLO-MEX/Elian Anisz</t>
        </is>
      </c>
      <c r="G2416" s="234" t="n">
        <v>45832</v>
      </c>
      <c r="H2416" s="234" t="n">
        <v>45937</v>
      </c>
      <c r="I2416" t="inlineStr">
        <is>
          <t>VLO</t>
        </is>
      </c>
      <c r="J2416">
        <f>_xlfn.XLOOKUP(I2416,AS:AS,AU:AU)</f>
        <v/>
      </c>
      <c r="K2416" t="inlineStr">
        <is>
          <t>USD</t>
        </is>
      </c>
      <c r="L2416" s="238" t="n">
        <v>12.79</v>
      </c>
      <c r="M2416">
        <f>L2416*_xlfn.XLOOKUP(K2416,AM:AM,AN:AN)</f>
        <v/>
      </c>
      <c r="N2416">
        <f>L2416*_xlfn.XLOOKUP(K2416,AM:AM,AO:AO)</f>
        <v/>
      </c>
      <c r="O2416" s="238" t="n">
        <v>0</v>
      </c>
      <c r="P2416">
        <f>O2416*_xlfn.XLOOKUP(K2416,AM:AM,AN:AN)</f>
        <v/>
      </c>
      <c r="Q2416">
        <f>O2416*_xlfn.XLOOKUP(K2416,AM:AM,AO:AO)</f>
        <v/>
      </c>
      <c r="R2416">
        <f>_xlfn.XLOOKUP(E2416,AF:AF,AG:AG)</f>
        <v/>
      </c>
      <c r="S2416">
        <f>_xlfn.XLOOKUP(E2416,AF:AF,AI:AI)</f>
        <v/>
      </c>
      <c r="T2416">
        <f>WEEKNUM(G2416)</f>
        <v/>
      </c>
      <c r="U2416">
        <f>YEAR(G2416)</f>
        <v/>
      </c>
      <c r="V2416" s="117">
        <f>IFERROR(Q2416/N2416,"0")</f>
        <v/>
      </c>
    </row>
    <row r="2417">
      <c r="A2417">
        <f>_xlfn.XLOOKUP(D2417,BN:BN,BO:BO)</f>
        <v/>
      </c>
      <c r="B2417" t="inlineStr">
        <is>
          <t>LLC</t>
        </is>
      </c>
      <c r="C2417" t="n">
        <v>370</v>
      </c>
      <c r="D2417">
        <f>_xlfn.XLOOKUP(C2417,BH:BH,BI:BI)</f>
        <v/>
      </c>
      <c r="E2417" t="n">
        <v>27301</v>
      </c>
      <c r="F2417" t="inlineStr">
        <is>
          <t>EMD Revisado MEX-ZLO-MEX/Elian Anisz</t>
        </is>
      </c>
      <c r="G2417" s="234" t="n">
        <v>45832</v>
      </c>
      <c r="H2417" s="234" t="n">
        <v>45937</v>
      </c>
      <c r="I2417" t="inlineStr">
        <is>
          <t>VLO</t>
        </is>
      </c>
      <c r="J2417">
        <f>_xlfn.XLOOKUP(I2417,AS:AS,AU:AU)</f>
        <v/>
      </c>
      <c r="K2417" t="inlineStr">
        <is>
          <t>USD</t>
        </is>
      </c>
      <c r="L2417" s="238" t="n">
        <v>51.78</v>
      </c>
      <c r="M2417">
        <f>L2417*_xlfn.XLOOKUP(K2417,AM:AM,AN:AN)</f>
        <v/>
      </c>
      <c r="N2417">
        <f>L2417*_xlfn.XLOOKUP(K2417,AM:AM,AO:AO)</f>
        <v/>
      </c>
      <c r="O2417" s="238" t="n">
        <v>0</v>
      </c>
      <c r="P2417">
        <f>O2417*_xlfn.XLOOKUP(K2417,AM:AM,AN:AN)</f>
        <v/>
      </c>
      <c r="Q2417">
        <f>O2417*_xlfn.XLOOKUP(K2417,AM:AM,AO:AO)</f>
        <v/>
      </c>
      <c r="R2417">
        <f>_xlfn.XLOOKUP(E2417,AF:AF,AG:AG)</f>
        <v/>
      </c>
      <c r="S2417">
        <f>_xlfn.XLOOKUP(E2417,AF:AF,AI:AI)</f>
        <v/>
      </c>
      <c r="T2417">
        <f>WEEKNUM(G2417)</f>
        <v/>
      </c>
      <c r="U2417">
        <f>YEAR(G2417)</f>
        <v/>
      </c>
      <c r="V2417" s="117">
        <f>IFERROR(Q2417/N2417,"0")</f>
        <v/>
      </c>
    </row>
    <row r="2418">
      <c r="A2418">
        <f>_xlfn.XLOOKUP(D2418,BN:BN,BO:BO)</f>
        <v/>
      </c>
      <c r="B2418" t="inlineStr">
        <is>
          <t>LLC</t>
        </is>
      </c>
      <c r="C2418" t="n">
        <v>370</v>
      </c>
      <c r="D2418">
        <f>_xlfn.XLOOKUP(C2418,BH:BH,BI:BI)</f>
        <v/>
      </c>
      <c r="E2418" t="n">
        <v>27301</v>
      </c>
      <c r="F2418" t="inlineStr">
        <is>
          <t>Revisado MEX-ZLO-MEX/Simon Anisz</t>
        </is>
      </c>
      <c r="G2418" s="234" t="n">
        <v>45832</v>
      </c>
      <c r="H2418" s="234" t="n">
        <v>45937</v>
      </c>
      <c r="I2418" t="inlineStr">
        <is>
          <t>VLO</t>
        </is>
      </c>
      <c r="J2418">
        <f>_xlfn.XLOOKUP(I2418,AS:AS,AU:AU)</f>
        <v/>
      </c>
      <c r="K2418" t="inlineStr">
        <is>
          <t>USD</t>
        </is>
      </c>
      <c r="L2418" s="238" t="n">
        <v>12.79</v>
      </c>
      <c r="M2418">
        <f>L2418*_xlfn.XLOOKUP(K2418,AM:AM,AN:AN)</f>
        <v/>
      </c>
      <c r="N2418">
        <f>L2418*_xlfn.XLOOKUP(K2418,AM:AM,AO:AO)</f>
        <v/>
      </c>
      <c r="O2418" s="238" t="n">
        <v>0</v>
      </c>
      <c r="P2418">
        <f>O2418*_xlfn.XLOOKUP(K2418,AM:AM,AN:AN)</f>
        <v/>
      </c>
      <c r="Q2418">
        <f>O2418*_xlfn.XLOOKUP(K2418,AM:AM,AO:AO)</f>
        <v/>
      </c>
      <c r="R2418">
        <f>_xlfn.XLOOKUP(E2418,AF:AF,AG:AG)</f>
        <v/>
      </c>
      <c r="S2418">
        <f>_xlfn.XLOOKUP(E2418,AF:AF,AI:AI)</f>
        <v/>
      </c>
      <c r="T2418">
        <f>WEEKNUM(G2418)</f>
        <v/>
      </c>
      <c r="U2418">
        <f>YEAR(G2418)</f>
        <v/>
      </c>
      <c r="V2418" s="117">
        <f>IFERROR(Q2418/N2418,"0")</f>
        <v/>
      </c>
    </row>
    <row r="2419">
      <c r="A2419">
        <f>_xlfn.XLOOKUP(D2419,BN:BN,BO:BO)</f>
        <v/>
      </c>
      <c r="B2419" t="inlineStr">
        <is>
          <t>LLC</t>
        </is>
      </c>
      <c r="C2419" t="n">
        <v>370</v>
      </c>
      <c r="D2419">
        <f>_xlfn.XLOOKUP(C2419,BH:BH,BI:BI)</f>
        <v/>
      </c>
      <c r="E2419" t="n">
        <v>27301</v>
      </c>
      <c r="F2419" t="inlineStr">
        <is>
          <t>EMD Revisado MEX-ZLO-MEX/Simon Anisz</t>
        </is>
      </c>
      <c r="G2419" s="234" t="n">
        <v>45832</v>
      </c>
      <c r="H2419" s="234" t="n">
        <v>45937</v>
      </c>
      <c r="I2419" t="inlineStr">
        <is>
          <t>VLO</t>
        </is>
      </c>
      <c r="J2419">
        <f>_xlfn.XLOOKUP(I2419,AS:AS,AU:AU)</f>
        <v/>
      </c>
      <c r="K2419" t="inlineStr">
        <is>
          <t>USD</t>
        </is>
      </c>
      <c r="L2419" s="238" t="n">
        <v>51.78</v>
      </c>
      <c r="M2419">
        <f>L2419*_xlfn.XLOOKUP(K2419,AM:AM,AN:AN)</f>
        <v/>
      </c>
      <c r="N2419">
        <f>L2419*_xlfn.XLOOKUP(K2419,AM:AM,AO:AO)</f>
        <v/>
      </c>
      <c r="O2419" s="238" t="n">
        <v>0</v>
      </c>
      <c r="P2419">
        <f>O2419*_xlfn.XLOOKUP(K2419,AM:AM,AN:AN)</f>
        <v/>
      </c>
      <c r="Q2419">
        <f>O2419*_xlfn.XLOOKUP(K2419,AM:AM,AO:AO)</f>
        <v/>
      </c>
      <c r="R2419">
        <f>_xlfn.XLOOKUP(E2419,AF:AF,AG:AG)</f>
        <v/>
      </c>
      <c r="S2419">
        <f>_xlfn.XLOOKUP(E2419,AF:AF,AI:AI)</f>
        <v/>
      </c>
      <c r="T2419">
        <f>WEEKNUM(G2419)</f>
        <v/>
      </c>
      <c r="U2419">
        <f>YEAR(G2419)</f>
        <v/>
      </c>
      <c r="V2419" s="117">
        <f>IFERROR(Q2419/N2419,"0")</f>
        <v/>
      </c>
    </row>
    <row r="2420">
      <c r="A2420">
        <f>_xlfn.XLOOKUP(D2420,BN:BN,BO:BO)</f>
        <v/>
      </c>
      <c r="B2420" t="inlineStr">
        <is>
          <t>LLC</t>
        </is>
      </c>
      <c r="C2420" t="n">
        <v>370</v>
      </c>
      <c r="D2420">
        <f>_xlfn.XLOOKUP(C2420,BH:BH,BI:BI)</f>
        <v/>
      </c>
      <c r="E2420" t="n">
        <v>27301</v>
      </c>
      <c r="F2420" t="inlineStr">
        <is>
          <t>Revisado MEX-ZLO-MEX/Noah Anisz</t>
        </is>
      </c>
      <c r="G2420" s="234" t="n">
        <v>45832</v>
      </c>
      <c r="H2420" s="234" t="n">
        <v>45937</v>
      </c>
      <c r="I2420" t="inlineStr">
        <is>
          <t>VLO</t>
        </is>
      </c>
      <c r="J2420">
        <f>_xlfn.XLOOKUP(I2420,AS:AS,AU:AU)</f>
        <v/>
      </c>
      <c r="K2420" t="inlineStr">
        <is>
          <t>USD</t>
        </is>
      </c>
      <c r="L2420" s="238" t="n">
        <v>12.79</v>
      </c>
      <c r="M2420">
        <f>L2420*_xlfn.XLOOKUP(K2420,AM:AM,AN:AN)</f>
        <v/>
      </c>
      <c r="N2420">
        <f>L2420*_xlfn.XLOOKUP(K2420,AM:AM,AO:AO)</f>
        <v/>
      </c>
      <c r="O2420" s="238" t="n">
        <v>0</v>
      </c>
      <c r="P2420">
        <f>O2420*_xlfn.XLOOKUP(K2420,AM:AM,AN:AN)</f>
        <v/>
      </c>
      <c r="Q2420">
        <f>O2420*_xlfn.XLOOKUP(K2420,AM:AM,AO:AO)</f>
        <v/>
      </c>
      <c r="R2420">
        <f>_xlfn.XLOOKUP(E2420,AF:AF,AG:AG)</f>
        <v/>
      </c>
      <c r="S2420">
        <f>_xlfn.XLOOKUP(E2420,AF:AF,AI:AI)</f>
        <v/>
      </c>
      <c r="T2420">
        <f>WEEKNUM(G2420)</f>
        <v/>
      </c>
      <c r="U2420">
        <f>YEAR(G2420)</f>
        <v/>
      </c>
      <c r="V2420" s="117">
        <f>IFERROR(Q2420/N2420,"0")</f>
        <v/>
      </c>
    </row>
    <row r="2421">
      <c r="A2421">
        <f>_xlfn.XLOOKUP(D2421,BN:BN,BO:BO)</f>
        <v/>
      </c>
      <c r="B2421" t="inlineStr">
        <is>
          <t>LLC</t>
        </is>
      </c>
      <c r="C2421" t="n">
        <v>370</v>
      </c>
      <c r="D2421">
        <f>_xlfn.XLOOKUP(C2421,BH:BH,BI:BI)</f>
        <v/>
      </c>
      <c r="E2421" t="n">
        <v>27301</v>
      </c>
      <c r="F2421" t="inlineStr">
        <is>
          <t>EMD Revisado MEX-ZLO-MEX/Noah Anisz</t>
        </is>
      </c>
      <c r="G2421" s="234" t="n">
        <v>45832</v>
      </c>
      <c r="H2421" s="234" t="n">
        <v>45937</v>
      </c>
      <c r="I2421" t="inlineStr">
        <is>
          <t>VLO</t>
        </is>
      </c>
      <c r="J2421">
        <f>_xlfn.XLOOKUP(I2421,AS:AS,AU:AU)</f>
        <v/>
      </c>
      <c r="K2421" t="inlineStr">
        <is>
          <t>USD</t>
        </is>
      </c>
      <c r="L2421" s="238" t="n">
        <v>51.78</v>
      </c>
      <c r="M2421">
        <f>L2421*_xlfn.XLOOKUP(K2421,AM:AM,AN:AN)</f>
        <v/>
      </c>
      <c r="N2421">
        <f>L2421*_xlfn.XLOOKUP(K2421,AM:AM,AO:AO)</f>
        <v/>
      </c>
      <c r="O2421" s="238" t="n">
        <v>0</v>
      </c>
      <c r="P2421">
        <f>O2421*_xlfn.XLOOKUP(K2421,AM:AM,AN:AN)</f>
        <v/>
      </c>
      <c r="Q2421">
        <f>O2421*_xlfn.XLOOKUP(K2421,AM:AM,AO:AO)</f>
        <v/>
      </c>
      <c r="R2421">
        <f>_xlfn.XLOOKUP(E2421,AF:AF,AG:AG)</f>
        <v/>
      </c>
      <c r="S2421">
        <f>_xlfn.XLOOKUP(E2421,AF:AF,AI:AI)</f>
        <v/>
      </c>
      <c r="T2421">
        <f>WEEKNUM(G2421)</f>
        <v/>
      </c>
      <c r="U2421">
        <f>YEAR(G2421)</f>
        <v/>
      </c>
      <c r="V2421" s="117">
        <f>IFERROR(Q2421/N2421,"0")</f>
        <v/>
      </c>
    </row>
    <row r="2422">
      <c r="A2422">
        <f>_xlfn.XLOOKUP(D2422,BN:BN,BO:BO)</f>
        <v/>
      </c>
      <c r="B2422" t="inlineStr">
        <is>
          <t>LLC</t>
        </is>
      </c>
      <c r="C2422" t="n">
        <v>370</v>
      </c>
      <c r="D2422">
        <f>_xlfn.XLOOKUP(C2422,BH:BH,BI:BI)</f>
        <v/>
      </c>
      <c r="E2422" t="n">
        <v>27301</v>
      </c>
      <c r="F2422" t="inlineStr">
        <is>
          <t>Revisado MEX-ZLO-MEX/Simon Valanci</t>
        </is>
      </c>
      <c r="G2422" s="234" t="n">
        <v>45832</v>
      </c>
      <c r="H2422" s="234" t="n">
        <v>45937</v>
      </c>
      <c r="I2422" t="inlineStr">
        <is>
          <t>VLO</t>
        </is>
      </c>
      <c r="J2422">
        <f>_xlfn.XLOOKUP(I2422,AS:AS,AU:AU)</f>
        <v/>
      </c>
      <c r="K2422" t="inlineStr">
        <is>
          <t>USD</t>
        </is>
      </c>
      <c r="L2422" s="238" t="n">
        <v>12.79</v>
      </c>
      <c r="M2422">
        <f>L2422*_xlfn.XLOOKUP(K2422,AM:AM,AN:AN)</f>
        <v/>
      </c>
      <c r="N2422">
        <f>L2422*_xlfn.XLOOKUP(K2422,AM:AM,AO:AO)</f>
        <v/>
      </c>
      <c r="O2422" s="238" t="n">
        <v>0</v>
      </c>
      <c r="P2422">
        <f>O2422*_xlfn.XLOOKUP(K2422,AM:AM,AN:AN)</f>
        <v/>
      </c>
      <c r="Q2422">
        <f>O2422*_xlfn.XLOOKUP(K2422,AM:AM,AO:AO)</f>
        <v/>
      </c>
      <c r="R2422">
        <f>_xlfn.XLOOKUP(E2422,AF:AF,AG:AG)</f>
        <v/>
      </c>
      <c r="S2422">
        <f>_xlfn.XLOOKUP(E2422,AF:AF,AI:AI)</f>
        <v/>
      </c>
      <c r="T2422">
        <f>WEEKNUM(G2422)</f>
        <v/>
      </c>
      <c r="U2422">
        <f>YEAR(G2422)</f>
        <v/>
      </c>
      <c r="V2422" s="117">
        <f>IFERROR(Q2422/N2422,"0")</f>
        <v/>
      </c>
    </row>
    <row r="2423">
      <c r="A2423">
        <f>_xlfn.XLOOKUP(D2423,BN:BN,BO:BO)</f>
        <v/>
      </c>
      <c r="B2423" t="inlineStr">
        <is>
          <t>LLC</t>
        </is>
      </c>
      <c r="C2423" t="n">
        <v>370</v>
      </c>
      <c r="D2423">
        <f>_xlfn.XLOOKUP(C2423,BH:BH,BI:BI)</f>
        <v/>
      </c>
      <c r="E2423" t="n">
        <v>27301</v>
      </c>
      <c r="F2423" t="inlineStr">
        <is>
          <t>EMD Revisado MEX-ZLO-MEX/Simon Valanci</t>
        </is>
      </c>
      <c r="G2423" s="234" t="n">
        <v>45832</v>
      </c>
      <c r="H2423" s="234" t="n">
        <v>45937</v>
      </c>
      <c r="I2423" t="inlineStr">
        <is>
          <t>VLO</t>
        </is>
      </c>
      <c r="J2423">
        <f>_xlfn.XLOOKUP(I2423,AS:AS,AU:AU)</f>
        <v/>
      </c>
      <c r="K2423" t="inlineStr">
        <is>
          <t>USD</t>
        </is>
      </c>
      <c r="L2423" s="238" t="n">
        <v>51.78</v>
      </c>
      <c r="M2423">
        <f>L2423*_xlfn.XLOOKUP(K2423,AM:AM,AN:AN)</f>
        <v/>
      </c>
      <c r="N2423">
        <f>L2423*_xlfn.XLOOKUP(K2423,AM:AM,AO:AO)</f>
        <v/>
      </c>
      <c r="O2423" s="238" t="n">
        <v>0</v>
      </c>
      <c r="P2423">
        <f>O2423*_xlfn.XLOOKUP(K2423,AM:AM,AN:AN)</f>
        <v/>
      </c>
      <c r="Q2423">
        <f>O2423*_xlfn.XLOOKUP(K2423,AM:AM,AO:AO)</f>
        <v/>
      </c>
      <c r="R2423">
        <f>_xlfn.XLOOKUP(E2423,AF:AF,AG:AG)</f>
        <v/>
      </c>
      <c r="S2423">
        <f>_xlfn.XLOOKUP(E2423,AF:AF,AI:AI)</f>
        <v/>
      </c>
      <c r="T2423">
        <f>WEEKNUM(G2423)</f>
        <v/>
      </c>
      <c r="U2423">
        <f>YEAR(G2423)</f>
        <v/>
      </c>
      <c r="V2423" s="117">
        <f>IFERROR(Q2423/N2423,"0")</f>
        <v/>
      </c>
    </row>
    <row r="2424">
      <c r="A2424">
        <f>_xlfn.XLOOKUP(D2424,BN:BN,BO:BO)</f>
        <v/>
      </c>
      <c r="B2424" t="inlineStr">
        <is>
          <t>LLC</t>
        </is>
      </c>
      <c r="C2424" t="n">
        <v>370</v>
      </c>
      <c r="D2424">
        <f>_xlfn.XLOOKUP(C2424,BH:BH,BI:BI)</f>
        <v/>
      </c>
      <c r="E2424" t="n">
        <v>27301</v>
      </c>
      <c r="F2424" t="inlineStr">
        <is>
          <t>Revisado MEX-ZLO-MEX/Rocio Penagos</t>
        </is>
      </c>
      <c r="G2424" s="234" t="n">
        <v>45832</v>
      </c>
      <c r="H2424" s="234" t="n">
        <v>45937</v>
      </c>
      <c r="I2424" t="inlineStr">
        <is>
          <t>VLO</t>
        </is>
      </c>
      <c r="J2424">
        <f>_xlfn.XLOOKUP(I2424,AS:AS,AU:AU)</f>
        <v/>
      </c>
      <c r="K2424" t="inlineStr">
        <is>
          <t>USD</t>
        </is>
      </c>
      <c r="L2424" s="238" t="n">
        <v>12.79</v>
      </c>
      <c r="M2424">
        <f>L2424*_xlfn.XLOOKUP(K2424,AM:AM,AN:AN)</f>
        <v/>
      </c>
      <c r="N2424">
        <f>L2424*_xlfn.XLOOKUP(K2424,AM:AM,AO:AO)</f>
        <v/>
      </c>
      <c r="O2424" s="238" t="n">
        <v>0</v>
      </c>
      <c r="P2424">
        <f>O2424*_xlfn.XLOOKUP(K2424,AM:AM,AN:AN)</f>
        <v/>
      </c>
      <c r="Q2424">
        <f>O2424*_xlfn.XLOOKUP(K2424,AM:AM,AO:AO)</f>
        <v/>
      </c>
      <c r="R2424">
        <f>_xlfn.XLOOKUP(E2424,AF:AF,AG:AG)</f>
        <v/>
      </c>
      <c r="S2424">
        <f>_xlfn.XLOOKUP(E2424,AF:AF,AI:AI)</f>
        <v/>
      </c>
      <c r="T2424">
        <f>WEEKNUM(G2424)</f>
        <v/>
      </c>
      <c r="U2424">
        <f>YEAR(G2424)</f>
        <v/>
      </c>
      <c r="V2424" s="117">
        <f>IFERROR(Q2424/N2424,"0")</f>
        <v/>
      </c>
    </row>
    <row r="2425">
      <c r="A2425">
        <f>_xlfn.XLOOKUP(D2425,BN:BN,BO:BO)</f>
        <v/>
      </c>
      <c r="B2425" t="inlineStr">
        <is>
          <t>LLC</t>
        </is>
      </c>
      <c r="C2425" t="n">
        <v>370</v>
      </c>
      <c r="D2425">
        <f>_xlfn.XLOOKUP(C2425,BH:BH,BI:BI)</f>
        <v/>
      </c>
      <c r="E2425" t="n">
        <v>27301</v>
      </c>
      <c r="F2425" t="inlineStr">
        <is>
          <t>EMD Revisado MEX-ZLO-MEX/Rocio Penagos</t>
        </is>
      </c>
      <c r="G2425" s="234" t="n">
        <v>45832</v>
      </c>
      <c r="H2425" s="234" t="n">
        <v>45937</v>
      </c>
      <c r="I2425" t="inlineStr">
        <is>
          <t>VLO</t>
        </is>
      </c>
      <c r="J2425">
        <f>_xlfn.XLOOKUP(I2425,AS:AS,AU:AU)</f>
        <v/>
      </c>
      <c r="K2425" t="inlineStr">
        <is>
          <t>USD</t>
        </is>
      </c>
      <c r="L2425" s="238" t="n">
        <v>51.78</v>
      </c>
      <c r="M2425">
        <f>L2425*_xlfn.XLOOKUP(K2425,AM:AM,AN:AN)</f>
        <v/>
      </c>
      <c r="N2425">
        <f>L2425*_xlfn.XLOOKUP(K2425,AM:AM,AO:AO)</f>
        <v/>
      </c>
      <c r="O2425" s="238" t="n">
        <v>0</v>
      </c>
      <c r="P2425">
        <f>O2425*_xlfn.XLOOKUP(K2425,AM:AM,AN:AN)</f>
        <v/>
      </c>
      <c r="Q2425">
        <f>O2425*_xlfn.XLOOKUP(K2425,AM:AM,AO:AO)</f>
        <v/>
      </c>
      <c r="R2425">
        <f>_xlfn.XLOOKUP(E2425,AF:AF,AG:AG)</f>
        <v/>
      </c>
      <c r="S2425">
        <f>_xlfn.XLOOKUP(E2425,AF:AF,AI:AI)</f>
        <v/>
      </c>
      <c r="T2425">
        <f>WEEKNUM(G2425)</f>
        <v/>
      </c>
      <c r="U2425">
        <f>YEAR(G2425)</f>
        <v/>
      </c>
      <c r="V2425" s="117">
        <f>IFERROR(Q2425/N2425,"0")</f>
        <v/>
      </c>
    </row>
    <row r="2426">
      <c r="A2426">
        <f>_xlfn.XLOOKUP(D2426,BN:BN,BO:BO)</f>
        <v/>
      </c>
      <c r="B2426" t="inlineStr">
        <is>
          <t>LLC</t>
        </is>
      </c>
      <c r="C2426" t="n">
        <v>370</v>
      </c>
      <c r="D2426">
        <f>_xlfn.XLOOKUP(C2426,BH:BH,BI:BI)</f>
        <v/>
      </c>
      <c r="E2426" t="n">
        <v>27301</v>
      </c>
      <c r="F2426" t="inlineStr">
        <is>
          <t>Revisado MEX-ZLO-MEX/Nicolás Duque</t>
        </is>
      </c>
      <c r="G2426" s="234" t="n">
        <v>45832</v>
      </c>
      <c r="H2426" s="234" t="n">
        <v>45937</v>
      </c>
      <c r="I2426" t="inlineStr">
        <is>
          <t>VLO</t>
        </is>
      </c>
      <c r="J2426">
        <f>_xlfn.XLOOKUP(I2426,AS:AS,AU:AU)</f>
        <v/>
      </c>
      <c r="K2426" t="inlineStr">
        <is>
          <t>USD</t>
        </is>
      </c>
      <c r="L2426" s="238" t="n">
        <v>12.79</v>
      </c>
      <c r="M2426">
        <f>L2426*_xlfn.XLOOKUP(K2426,AM:AM,AN:AN)</f>
        <v/>
      </c>
      <c r="N2426">
        <f>L2426*_xlfn.XLOOKUP(K2426,AM:AM,AO:AO)</f>
        <v/>
      </c>
      <c r="O2426" s="238" t="n">
        <v>0</v>
      </c>
      <c r="P2426">
        <f>O2426*_xlfn.XLOOKUP(K2426,AM:AM,AN:AN)</f>
        <v/>
      </c>
      <c r="Q2426">
        <f>O2426*_xlfn.XLOOKUP(K2426,AM:AM,AO:AO)</f>
        <v/>
      </c>
      <c r="R2426">
        <f>_xlfn.XLOOKUP(E2426,AF:AF,AG:AG)</f>
        <v/>
      </c>
      <c r="S2426">
        <f>_xlfn.XLOOKUP(E2426,AF:AF,AI:AI)</f>
        <v/>
      </c>
      <c r="T2426">
        <f>WEEKNUM(G2426)</f>
        <v/>
      </c>
      <c r="U2426">
        <f>YEAR(G2426)</f>
        <v/>
      </c>
      <c r="V2426" s="117">
        <f>IFERROR(Q2426/N2426,"0")</f>
        <v/>
      </c>
    </row>
    <row r="2427">
      <c r="A2427">
        <f>_xlfn.XLOOKUP(D2427,BN:BN,BO:BO)</f>
        <v/>
      </c>
      <c r="B2427" t="inlineStr">
        <is>
          <t>LLC</t>
        </is>
      </c>
      <c r="C2427" t="n">
        <v>370</v>
      </c>
      <c r="D2427">
        <f>_xlfn.XLOOKUP(C2427,BH:BH,BI:BI)</f>
        <v/>
      </c>
      <c r="E2427" t="n">
        <v>27301</v>
      </c>
      <c r="F2427" t="inlineStr">
        <is>
          <t>EMD Revisado MEX-ZLO-MEX/Nicolás Duque</t>
        </is>
      </c>
      <c r="G2427" s="234" t="n">
        <v>45832</v>
      </c>
      <c r="H2427" s="234" t="n">
        <v>45937</v>
      </c>
      <c r="I2427" t="inlineStr">
        <is>
          <t>VLO</t>
        </is>
      </c>
      <c r="J2427">
        <f>_xlfn.XLOOKUP(I2427,AS:AS,AU:AU)</f>
        <v/>
      </c>
      <c r="K2427" t="inlineStr">
        <is>
          <t>USD</t>
        </is>
      </c>
      <c r="L2427" s="238" t="n">
        <v>51.78</v>
      </c>
      <c r="M2427">
        <f>L2427*_xlfn.XLOOKUP(K2427,AM:AM,AN:AN)</f>
        <v/>
      </c>
      <c r="N2427">
        <f>L2427*_xlfn.XLOOKUP(K2427,AM:AM,AO:AO)</f>
        <v/>
      </c>
      <c r="O2427" s="238" t="n">
        <v>0</v>
      </c>
      <c r="P2427">
        <f>O2427*_xlfn.XLOOKUP(K2427,AM:AM,AN:AN)</f>
        <v/>
      </c>
      <c r="Q2427">
        <f>O2427*_xlfn.XLOOKUP(K2427,AM:AM,AO:AO)</f>
        <v/>
      </c>
      <c r="R2427">
        <f>_xlfn.XLOOKUP(E2427,AF:AF,AG:AG)</f>
        <v/>
      </c>
      <c r="S2427">
        <f>_xlfn.XLOOKUP(E2427,AF:AF,AI:AI)</f>
        <v/>
      </c>
      <c r="T2427">
        <f>WEEKNUM(G2427)</f>
        <v/>
      </c>
      <c r="U2427">
        <f>YEAR(G2427)</f>
        <v/>
      </c>
      <c r="V2427" s="117">
        <f>IFERROR(Q2427/N2427,"0")</f>
        <v/>
      </c>
    </row>
    <row r="2428">
      <c r="A2428">
        <f>_xlfn.XLOOKUP(D2428,BN:BN,BO:BO)</f>
        <v/>
      </c>
      <c r="B2428" t="inlineStr">
        <is>
          <t>LLC</t>
        </is>
      </c>
      <c r="C2428" t="n">
        <v>370</v>
      </c>
      <c r="D2428">
        <f>_xlfn.XLOOKUP(C2428,BH:BH,BI:BI)</f>
        <v/>
      </c>
      <c r="E2428" t="n">
        <v>27301</v>
      </c>
      <c r="F2428" t="inlineStr">
        <is>
          <t>Revisado MEX-ZLO-MEX/Sharon Valanci</t>
        </is>
      </c>
      <c r="G2428" s="234" t="n">
        <v>45832</v>
      </c>
      <c r="H2428" s="234" t="n">
        <v>45937</v>
      </c>
      <c r="I2428" t="inlineStr">
        <is>
          <t>VLO</t>
        </is>
      </c>
      <c r="J2428">
        <f>_xlfn.XLOOKUP(I2428,AS:AS,AU:AU)</f>
        <v/>
      </c>
      <c r="K2428" t="inlineStr">
        <is>
          <t>USD</t>
        </is>
      </c>
      <c r="L2428" s="238" t="n">
        <v>12.79</v>
      </c>
      <c r="M2428">
        <f>L2428*_xlfn.XLOOKUP(K2428,AM:AM,AN:AN)</f>
        <v/>
      </c>
      <c r="N2428">
        <f>L2428*_xlfn.XLOOKUP(K2428,AM:AM,AO:AO)</f>
        <v/>
      </c>
      <c r="O2428" s="238" t="n">
        <v>0</v>
      </c>
      <c r="P2428">
        <f>O2428*_xlfn.XLOOKUP(K2428,AM:AM,AN:AN)</f>
        <v/>
      </c>
      <c r="Q2428">
        <f>O2428*_xlfn.XLOOKUP(K2428,AM:AM,AO:AO)</f>
        <v/>
      </c>
      <c r="R2428">
        <f>_xlfn.XLOOKUP(E2428,AF:AF,AG:AG)</f>
        <v/>
      </c>
      <c r="S2428">
        <f>_xlfn.XLOOKUP(E2428,AF:AF,AI:AI)</f>
        <v/>
      </c>
      <c r="T2428">
        <f>WEEKNUM(G2428)</f>
        <v/>
      </c>
      <c r="U2428">
        <f>YEAR(G2428)</f>
        <v/>
      </c>
      <c r="V2428" s="117">
        <f>IFERROR(Q2428/N2428,"0")</f>
        <v/>
      </c>
    </row>
    <row r="2429">
      <c r="A2429">
        <f>_xlfn.XLOOKUP(D2429,BN:BN,BO:BO)</f>
        <v/>
      </c>
      <c r="B2429" t="inlineStr">
        <is>
          <t>LLC</t>
        </is>
      </c>
      <c r="C2429" t="n">
        <v>370</v>
      </c>
      <c r="D2429">
        <f>_xlfn.XLOOKUP(C2429,BH:BH,BI:BI)</f>
        <v/>
      </c>
      <c r="E2429" t="n">
        <v>27301</v>
      </c>
      <c r="F2429" t="inlineStr">
        <is>
          <t>EMD Revisado MEX-ZLO-MEX/Sharon Valanci</t>
        </is>
      </c>
      <c r="G2429" s="234" t="n">
        <v>45832</v>
      </c>
      <c r="H2429" s="234" t="n">
        <v>45937</v>
      </c>
      <c r="I2429" t="inlineStr">
        <is>
          <t>VLO</t>
        </is>
      </c>
      <c r="J2429">
        <f>_xlfn.XLOOKUP(I2429,AS:AS,AU:AU)</f>
        <v/>
      </c>
      <c r="K2429" t="inlineStr">
        <is>
          <t>USD</t>
        </is>
      </c>
      <c r="L2429" s="238" t="n">
        <v>51.78</v>
      </c>
      <c r="M2429">
        <f>L2429*_xlfn.XLOOKUP(K2429,AM:AM,AN:AN)</f>
        <v/>
      </c>
      <c r="N2429">
        <f>L2429*_xlfn.XLOOKUP(K2429,AM:AM,AO:AO)</f>
        <v/>
      </c>
      <c r="O2429" s="238" t="n">
        <v>0</v>
      </c>
      <c r="P2429">
        <f>O2429*_xlfn.XLOOKUP(K2429,AM:AM,AN:AN)</f>
        <v/>
      </c>
      <c r="Q2429">
        <f>O2429*_xlfn.XLOOKUP(K2429,AM:AM,AO:AO)</f>
        <v/>
      </c>
      <c r="R2429">
        <f>_xlfn.XLOOKUP(E2429,AF:AF,AG:AG)</f>
        <v/>
      </c>
      <c r="S2429">
        <f>_xlfn.XLOOKUP(E2429,AF:AF,AI:AI)</f>
        <v/>
      </c>
      <c r="T2429">
        <f>WEEKNUM(G2429)</f>
        <v/>
      </c>
      <c r="U2429">
        <f>YEAR(G2429)</f>
        <v/>
      </c>
      <c r="V2429" s="117">
        <f>IFERROR(Q2429/N2429,"0")</f>
        <v/>
      </c>
    </row>
    <row r="2430">
      <c r="A2430">
        <f>_xlfn.XLOOKUP(D2430,BN:BN,BO:BO)</f>
        <v/>
      </c>
      <c r="B2430" t="inlineStr">
        <is>
          <t>LLC</t>
        </is>
      </c>
      <c r="C2430" t="n">
        <v>370</v>
      </c>
      <c r="D2430">
        <f>_xlfn.XLOOKUP(C2430,BH:BH,BI:BI)</f>
        <v/>
      </c>
      <c r="E2430" t="n">
        <v>27301</v>
      </c>
      <c r="F2430" t="inlineStr">
        <is>
          <t>Revisado MEX-ZLO-MEX/Elias Duque</t>
        </is>
      </c>
      <c r="G2430" s="234" t="n">
        <v>45832</v>
      </c>
      <c r="H2430" s="234" t="n">
        <v>45937</v>
      </c>
      <c r="I2430" t="inlineStr">
        <is>
          <t>VLO</t>
        </is>
      </c>
      <c r="J2430">
        <f>_xlfn.XLOOKUP(I2430,AS:AS,AU:AU)</f>
        <v/>
      </c>
      <c r="K2430" t="inlineStr">
        <is>
          <t>USD</t>
        </is>
      </c>
      <c r="L2430" s="238" t="n">
        <v>0</v>
      </c>
      <c r="M2430">
        <f>L2430*_xlfn.XLOOKUP(K2430,AM:AM,AN:AN)</f>
        <v/>
      </c>
      <c r="N2430">
        <f>L2430*_xlfn.XLOOKUP(K2430,AM:AM,AO:AO)</f>
        <v/>
      </c>
      <c r="O2430" s="238" t="n">
        <v>0</v>
      </c>
      <c r="P2430">
        <f>O2430*_xlfn.XLOOKUP(K2430,AM:AM,AN:AN)</f>
        <v/>
      </c>
      <c r="Q2430">
        <f>O2430*_xlfn.XLOOKUP(K2430,AM:AM,AO:AO)</f>
        <v/>
      </c>
      <c r="R2430">
        <f>_xlfn.XLOOKUP(E2430,AF:AF,AG:AG)</f>
        <v/>
      </c>
      <c r="S2430">
        <f>_xlfn.XLOOKUP(E2430,AF:AF,AI:AI)</f>
        <v/>
      </c>
      <c r="T2430">
        <f>WEEKNUM(G2430)</f>
        <v/>
      </c>
      <c r="U2430">
        <f>YEAR(G2430)</f>
        <v/>
      </c>
      <c r="V2430" s="117">
        <f>IFERROR(Q2430/N2430,"0")</f>
        <v/>
      </c>
    </row>
    <row r="2431">
      <c r="A2431">
        <f>_xlfn.XLOOKUP(D2431,BN:BN,BO:BO)</f>
        <v/>
      </c>
      <c r="B2431" t="inlineStr">
        <is>
          <t>LLC</t>
        </is>
      </c>
      <c r="C2431" t="n">
        <v>370</v>
      </c>
      <c r="D2431">
        <f>_xlfn.XLOOKUP(C2431,BH:BH,BI:BI)</f>
        <v/>
      </c>
      <c r="E2431" t="n">
        <v>27301</v>
      </c>
      <c r="F2431" t="inlineStr">
        <is>
          <t>Vuelo MEX-PVR-MEX/Marc Kosberg</t>
        </is>
      </c>
      <c r="G2431" s="234" t="n">
        <v>45832</v>
      </c>
      <c r="H2431" s="234" t="n">
        <v>45937</v>
      </c>
      <c r="I2431" t="inlineStr">
        <is>
          <t>VLO</t>
        </is>
      </c>
      <c r="J2431">
        <f>_xlfn.XLOOKUP(I2431,AS:AS,AU:AU)</f>
        <v/>
      </c>
      <c r="K2431" t="inlineStr">
        <is>
          <t>USD</t>
        </is>
      </c>
      <c r="L2431" s="238" t="n">
        <v>249.97</v>
      </c>
      <c r="M2431">
        <f>L2431*_xlfn.XLOOKUP(K2431,AM:AM,AN:AN)</f>
        <v/>
      </c>
      <c r="N2431">
        <f>L2431*_xlfn.XLOOKUP(K2431,AM:AM,AO:AO)</f>
        <v/>
      </c>
      <c r="O2431" s="238" t="n">
        <v>0</v>
      </c>
      <c r="P2431">
        <f>O2431*_xlfn.XLOOKUP(K2431,AM:AM,AN:AN)</f>
        <v/>
      </c>
      <c r="Q2431">
        <f>O2431*_xlfn.XLOOKUP(K2431,AM:AM,AO:AO)</f>
        <v/>
      </c>
      <c r="R2431">
        <f>_xlfn.XLOOKUP(E2431,AF:AF,AG:AG)</f>
        <v/>
      </c>
      <c r="S2431">
        <f>_xlfn.XLOOKUP(E2431,AF:AF,AI:AI)</f>
        <v/>
      </c>
      <c r="T2431">
        <f>WEEKNUM(G2431)</f>
        <v/>
      </c>
      <c r="U2431">
        <f>YEAR(G2431)</f>
        <v/>
      </c>
      <c r="V2431" s="117">
        <f>IFERROR(Q2431/N2431,"0")</f>
        <v/>
      </c>
    </row>
    <row r="2432">
      <c r="A2432">
        <f>_xlfn.XLOOKUP(D2432,BN:BN,BO:BO)</f>
        <v/>
      </c>
      <c r="B2432" t="inlineStr">
        <is>
          <t>LLC</t>
        </is>
      </c>
      <c r="C2432" t="n">
        <v>370</v>
      </c>
      <c r="D2432">
        <f>_xlfn.XLOOKUP(C2432,BH:BH,BI:BI)</f>
        <v/>
      </c>
      <c r="E2432" t="n">
        <v>27301</v>
      </c>
      <c r="F2432" t="inlineStr">
        <is>
          <t>EMD Vuelo MEX-PVR-MEX/Marc Kosberg</t>
        </is>
      </c>
      <c r="G2432" s="234" t="n">
        <v>45832</v>
      </c>
      <c r="H2432" s="234" t="n">
        <v>45937</v>
      </c>
      <c r="I2432" t="inlineStr">
        <is>
          <t>VLO</t>
        </is>
      </c>
      <c r="J2432">
        <f>_xlfn.XLOOKUP(I2432,AS:AS,AU:AU)</f>
        <v/>
      </c>
      <c r="K2432" t="inlineStr">
        <is>
          <t>USD</t>
        </is>
      </c>
      <c r="L2432" s="238" t="n">
        <v>7.87</v>
      </c>
      <c r="M2432">
        <f>L2432*_xlfn.XLOOKUP(K2432,AM:AM,AN:AN)</f>
        <v/>
      </c>
      <c r="N2432">
        <f>L2432*_xlfn.XLOOKUP(K2432,AM:AM,AO:AO)</f>
        <v/>
      </c>
      <c r="O2432" s="238" t="n">
        <v>0</v>
      </c>
      <c r="P2432">
        <f>O2432*_xlfn.XLOOKUP(K2432,AM:AM,AN:AN)</f>
        <v/>
      </c>
      <c r="Q2432">
        <f>O2432*_xlfn.XLOOKUP(K2432,AM:AM,AO:AO)</f>
        <v/>
      </c>
      <c r="R2432">
        <f>_xlfn.XLOOKUP(E2432,AF:AF,AG:AG)</f>
        <v/>
      </c>
      <c r="S2432">
        <f>_xlfn.XLOOKUP(E2432,AF:AF,AI:AI)</f>
        <v/>
      </c>
      <c r="T2432">
        <f>WEEKNUM(G2432)</f>
        <v/>
      </c>
      <c r="U2432">
        <f>YEAR(G2432)</f>
        <v/>
      </c>
      <c r="V2432" s="117">
        <f>IFERROR(Q2432/N2432,"0")</f>
        <v/>
      </c>
    </row>
    <row r="2433">
      <c r="A2433">
        <f>_xlfn.XLOOKUP(D2433,BN:BN,BO:BO)</f>
        <v/>
      </c>
      <c r="B2433" t="inlineStr">
        <is>
          <t>LLC</t>
        </is>
      </c>
      <c r="C2433" t="n">
        <v>370</v>
      </c>
      <c r="D2433">
        <f>_xlfn.XLOOKUP(C2433,BH:BH,BI:BI)</f>
        <v/>
      </c>
      <c r="E2433" t="n">
        <v>27301</v>
      </c>
      <c r="F2433" t="inlineStr">
        <is>
          <t>Vuelo MEX-PVR-MEX/Sofia Valanci</t>
        </is>
      </c>
      <c r="G2433" s="234" t="n">
        <v>45832</v>
      </c>
      <c r="H2433" s="234" t="n">
        <v>45937</v>
      </c>
      <c r="I2433" t="inlineStr">
        <is>
          <t>VLO</t>
        </is>
      </c>
      <c r="J2433">
        <f>_xlfn.XLOOKUP(I2433,AS:AS,AU:AU)</f>
        <v/>
      </c>
      <c r="K2433" t="inlineStr">
        <is>
          <t>USD</t>
        </is>
      </c>
      <c r="L2433" s="238" t="n">
        <v>249.97</v>
      </c>
      <c r="M2433">
        <f>L2433*_xlfn.XLOOKUP(K2433,AM:AM,AN:AN)</f>
        <v/>
      </c>
      <c r="N2433">
        <f>L2433*_xlfn.XLOOKUP(K2433,AM:AM,AO:AO)</f>
        <v/>
      </c>
      <c r="O2433" s="238" t="n">
        <v>0</v>
      </c>
      <c r="P2433">
        <f>O2433*_xlfn.XLOOKUP(K2433,AM:AM,AN:AN)</f>
        <v/>
      </c>
      <c r="Q2433">
        <f>O2433*_xlfn.XLOOKUP(K2433,AM:AM,AO:AO)</f>
        <v/>
      </c>
      <c r="R2433">
        <f>_xlfn.XLOOKUP(E2433,AF:AF,AG:AG)</f>
        <v/>
      </c>
      <c r="S2433">
        <f>_xlfn.XLOOKUP(E2433,AF:AF,AI:AI)</f>
        <v/>
      </c>
      <c r="T2433">
        <f>WEEKNUM(G2433)</f>
        <v/>
      </c>
      <c r="U2433">
        <f>YEAR(G2433)</f>
        <v/>
      </c>
      <c r="V2433" s="117">
        <f>IFERROR(Q2433/N2433,"0")</f>
        <v/>
      </c>
    </row>
    <row r="2434">
      <c r="A2434">
        <f>_xlfn.XLOOKUP(D2434,BN:BN,BO:BO)</f>
        <v/>
      </c>
      <c r="B2434" t="inlineStr">
        <is>
          <t>LLC</t>
        </is>
      </c>
      <c r="C2434" t="n">
        <v>370</v>
      </c>
      <c r="D2434">
        <f>_xlfn.XLOOKUP(C2434,BH:BH,BI:BI)</f>
        <v/>
      </c>
      <c r="E2434" t="n">
        <v>27301</v>
      </c>
      <c r="F2434" t="inlineStr">
        <is>
          <t>EMD Vuelo MEX-PVR-MEX/Sofia Valanci</t>
        </is>
      </c>
      <c r="G2434" s="234" t="n">
        <v>45832</v>
      </c>
      <c r="H2434" s="234" t="n">
        <v>45937</v>
      </c>
      <c r="I2434" t="inlineStr">
        <is>
          <t>VLO</t>
        </is>
      </c>
      <c r="J2434">
        <f>_xlfn.XLOOKUP(I2434,AS:AS,AU:AU)</f>
        <v/>
      </c>
      <c r="K2434" t="inlineStr">
        <is>
          <t>USD</t>
        </is>
      </c>
      <c r="L2434" s="238" t="n">
        <v>7.87</v>
      </c>
      <c r="M2434">
        <f>L2434*_xlfn.XLOOKUP(K2434,AM:AM,AN:AN)</f>
        <v/>
      </c>
      <c r="N2434">
        <f>L2434*_xlfn.XLOOKUP(K2434,AM:AM,AO:AO)</f>
        <v/>
      </c>
      <c r="O2434" s="238" t="n">
        <v>0</v>
      </c>
      <c r="P2434">
        <f>O2434*_xlfn.XLOOKUP(K2434,AM:AM,AN:AN)</f>
        <v/>
      </c>
      <c r="Q2434">
        <f>O2434*_xlfn.XLOOKUP(K2434,AM:AM,AO:AO)</f>
        <v/>
      </c>
      <c r="R2434">
        <f>_xlfn.XLOOKUP(E2434,AF:AF,AG:AG)</f>
        <v/>
      </c>
      <c r="S2434">
        <f>_xlfn.XLOOKUP(E2434,AF:AF,AI:AI)</f>
        <v/>
      </c>
      <c r="T2434">
        <f>WEEKNUM(G2434)</f>
        <v/>
      </c>
      <c r="U2434">
        <f>YEAR(G2434)</f>
        <v/>
      </c>
      <c r="V2434" s="117">
        <f>IFERROR(Q2434/N2434,"0")</f>
        <v/>
      </c>
    </row>
    <row r="2435">
      <c r="A2435">
        <f>_xlfn.XLOOKUP(D2435,BN:BN,BO:BO)</f>
        <v/>
      </c>
      <c r="B2435" t="inlineStr">
        <is>
          <t>LLC</t>
        </is>
      </c>
      <c r="C2435" t="n">
        <v>370</v>
      </c>
      <c r="D2435">
        <f>_xlfn.XLOOKUP(C2435,BH:BH,BI:BI)</f>
        <v/>
      </c>
      <c r="E2435" t="n">
        <v>27301</v>
      </c>
      <c r="F2435" t="inlineStr">
        <is>
          <t>Revisado PVR-MEX/Marc Kosberg</t>
        </is>
      </c>
      <c r="G2435" s="234" t="n">
        <v>45832</v>
      </c>
      <c r="H2435" s="234" t="n">
        <v>45937</v>
      </c>
      <c r="I2435" t="inlineStr">
        <is>
          <t>VLO</t>
        </is>
      </c>
      <c r="J2435">
        <f>_xlfn.XLOOKUP(I2435,AS:AS,AU:AU)</f>
        <v/>
      </c>
      <c r="K2435" t="inlineStr">
        <is>
          <t>USD</t>
        </is>
      </c>
      <c r="L2435" s="238" t="n">
        <v>20.69</v>
      </c>
      <c r="M2435">
        <f>L2435*_xlfn.XLOOKUP(K2435,AM:AM,AN:AN)</f>
        <v/>
      </c>
      <c r="N2435">
        <f>L2435*_xlfn.XLOOKUP(K2435,AM:AM,AO:AO)</f>
        <v/>
      </c>
      <c r="O2435" s="238" t="n">
        <v>0</v>
      </c>
      <c r="P2435">
        <f>O2435*_xlfn.XLOOKUP(K2435,AM:AM,AN:AN)</f>
        <v/>
      </c>
      <c r="Q2435">
        <f>O2435*_xlfn.XLOOKUP(K2435,AM:AM,AO:AO)</f>
        <v/>
      </c>
      <c r="R2435">
        <f>_xlfn.XLOOKUP(E2435,AF:AF,AG:AG)</f>
        <v/>
      </c>
      <c r="S2435">
        <f>_xlfn.XLOOKUP(E2435,AF:AF,AI:AI)</f>
        <v/>
      </c>
      <c r="T2435">
        <f>WEEKNUM(G2435)</f>
        <v/>
      </c>
      <c r="U2435">
        <f>YEAR(G2435)</f>
        <v/>
      </c>
      <c r="V2435" s="117">
        <f>IFERROR(Q2435/N2435,"0")</f>
        <v/>
      </c>
    </row>
    <row r="2436">
      <c r="A2436">
        <f>_xlfn.XLOOKUP(D2436,BN:BN,BO:BO)</f>
        <v/>
      </c>
      <c r="B2436" t="inlineStr">
        <is>
          <t>LLC</t>
        </is>
      </c>
      <c r="C2436" t="n">
        <v>370</v>
      </c>
      <c r="D2436">
        <f>_xlfn.XLOOKUP(C2436,BH:BH,BI:BI)</f>
        <v/>
      </c>
      <c r="E2436" t="n">
        <v>27301</v>
      </c>
      <c r="F2436" t="inlineStr">
        <is>
          <t>Revisado PVR-MEX/Sofia Valanci</t>
        </is>
      </c>
      <c r="G2436" s="234" t="n">
        <v>45832</v>
      </c>
      <c r="H2436" s="234" t="n">
        <v>45937</v>
      </c>
      <c r="I2436" t="inlineStr">
        <is>
          <t>VLO</t>
        </is>
      </c>
      <c r="J2436">
        <f>_xlfn.XLOOKUP(I2436,AS:AS,AU:AU)</f>
        <v/>
      </c>
      <c r="K2436" t="inlineStr">
        <is>
          <t>USD</t>
        </is>
      </c>
      <c r="L2436" s="238" t="n">
        <v>20.69</v>
      </c>
      <c r="M2436">
        <f>L2436*_xlfn.XLOOKUP(K2436,AM:AM,AN:AN)</f>
        <v/>
      </c>
      <c r="N2436">
        <f>L2436*_xlfn.XLOOKUP(K2436,AM:AM,AO:AO)</f>
        <v/>
      </c>
      <c r="O2436" s="238" t="n">
        <v>0</v>
      </c>
      <c r="P2436">
        <f>O2436*_xlfn.XLOOKUP(K2436,AM:AM,AN:AN)</f>
        <v/>
      </c>
      <c r="Q2436">
        <f>O2436*_xlfn.XLOOKUP(K2436,AM:AM,AO:AO)</f>
        <v/>
      </c>
      <c r="R2436">
        <f>_xlfn.XLOOKUP(E2436,AF:AF,AG:AG)</f>
        <v/>
      </c>
      <c r="S2436">
        <f>_xlfn.XLOOKUP(E2436,AF:AF,AI:AI)</f>
        <v/>
      </c>
      <c r="T2436">
        <f>WEEKNUM(G2436)</f>
        <v/>
      </c>
      <c r="U2436">
        <f>YEAR(G2436)</f>
        <v/>
      </c>
      <c r="V2436" s="117">
        <f>IFERROR(Q2436/N2436,"0")</f>
        <v/>
      </c>
    </row>
    <row r="2437">
      <c r="A2437">
        <f>_xlfn.XLOOKUP(D2437,BN:BN,BO:BO)</f>
        <v/>
      </c>
      <c r="B2437" t="inlineStr">
        <is>
          <t>LLC</t>
        </is>
      </c>
      <c r="C2437" t="n">
        <v>370</v>
      </c>
      <c r="D2437">
        <f>_xlfn.XLOOKUP(C2437,BH:BH,BI:BI)</f>
        <v/>
      </c>
      <c r="E2437" t="n">
        <v>27301</v>
      </c>
      <c r="F2437" t="inlineStr">
        <is>
          <t>Revisado MEX/ZLO/MEX - Simon Valanci</t>
        </is>
      </c>
      <c r="G2437" s="234" t="n">
        <v>45832</v>
      </c>
      <c r="H2437" s="234" t="n">
        <v>45937</v>
      </c>
      <c r="I2437" t="inlineStr">
        <is>
          <t>VLO</t>
        </is>
      </c>
      <c r="J2437">
        <f>_xlfn.XLOOKUP(I2437,AS:AS,AU:AU)</f>
        <v/>
      </c>
      <c r="K2437" t="inlineStr">
        <is>
          <t>USD</t>
        </is>
      </c>
      <c r="L2437" s="238" t="n">
        <v>19.14</v>
      </c>
      <c r="M2437">
        <f>L2437*_xlfn.XLOOKUP(K2437,AM:AM,AN:AN)</f>
        <v/>
      </c>
      <c r="N2437">
        <f>L2437*_xlfn.XLOOKUP(K2437,AM:AM,AO:AO)</f>
        <v/>
      </c>
      <c r="O2437" s="238" t="n">
        <v>0</v>
      </c>
      <c r="P2437">
        <f>O2437*_xlfn.XLOOKUP(K2437,AM:AM,AN:AN)</f>
        <v/>
      </c>
      <c r="Q2437">
        <f>O2437*_xlfn.XLOOKUP(K2437,AM:AM,AO:AO)</f>
        <v/>
      </c>
      <c r="R2437">
        <f>_xlfn.XLOOKUP(E2437,AF:AF,AG:AG)</f>
        <v/>
      </c>
      <c r="S2437">
        <f>_xlfn.XLOOKUP(E2437,AF:AF,AI:AI)</f>
        <v/>
      </c>
      <c r="T2437">
        <f>WEEKNUM(G2437)</f>
        <v/>
      </c>
      <c r="U2437">
        <f>YEAR(G2437)</f>
        <v/>
      </c>
      <c r="V2437" s="117">
        <f>IFERROR(Q2437/N2437,"0")</f>
        <v/>
      </c>
    </row>
    <row r="2438">
      <c r="A2438">
        <f>_xlfn.XLOOKUP(D2438,BN:BN,BO:BO)</f>
        <v/>
      </c>
      <c r="B2438" t="inlineStr">
        <is>
          <t>LLC</t>
        </is>
      </c>
      <c r="C2438" t="n">
        <v>370</v>
      </c>
      <c r="D2438">
        <f>_xlfn.XLOOKUP(C2438,BH:BH,BI:BI)</f>
        <v/>
      </c>
      <c r="E2438" t="n">
        <v>27301</v>
      </c>
      <c r="F2438" t="inlineStr">
        <is>
          <t>Revisado MEX/ZLO/MEX - Simon Valanci</t>
        </is>
      </c>
      <c r="G2438" s="234" t="n">
        <v>45832</v>
      </c>
      <c r="H2438" s="234" t="n">
        <v>45937</v>
      </c>
      <c r="I2438" t="inlineStr">
        <is>
          <t>VLO</t>
        </is>
      </c>
      <c r="J2438">
        <f>_xlfn.XLOOKUP(I2438,AS:AS,AU:AU)</f>
        <v/>
      </c>
      <c r="K2438" t="inlineStr">
        <is>
          <t>USD</t>
        </is>
      </c>
      <c r="L2438" s="238" t="n">
        <v>54.21</v>
      </c>
      <c r="M2438">
        <f>L2438*_xlfn.XLOOKUP(K2438,AM:AM,AN:AN)</f>
        <v/>
      </c>
      <c r="N2438">
        <f>L2438*_xlfn.XLOOKUP(K2438,AM:AM,AO:AO)</f>
        <v/>
      </c>
      <c r="O2438" s="238" t="n">
        <v>0</v>
      </c>
      <c r="P2438">
        <f>O2438*_xlfn.XLOOKUP(K2438,AM:AM,AN:AN)</f>
        <v/>
      </c>
      <c r="Q2438">
        <f>O2438*_xlfn.XLOOKUP(K2438,AM:AM,AO:AO)</f>
        <v/>
      </c>
      <c r="R2438">
        <f>_xlfn.XLOOKUP(E2438,AF:AF,AG:AG)</f>
        <v/>
      </c>
      <c r="S2438">
        <f>_xlfn.XLOOKUP(E2438,AF:AF,AI:AI)</f>
        <v/>
      </c>
      <c r="T2438">
        <f>WEEKNUM(G2438)</f>
        <v/>
      </c>
      <c r="U2438">
        <f>YEAR(G2438)</f>
        <v/>
      </c>
      <c r="V2438" s="117">
        <f>IFERROR(Q2438/N2438,"0")</f>
        <v/>
      </c>
    </row>
    <row r="2439">
      <c r="A2439">
        <f>_xlfn.XLOOKUP(D2439,BN:BN,BO:BO)</f>
        <v/>
      </c>
      <c r="B2439" t="inlineStr">
        <is>
          <t>LLC</t>
        </is>
      </c>
      <c r="C2439" t="n">
        <v>370</v>
      </c>
      <c r="D2439">
        <f>_xlfn.XLOOKUP(C2439,BH:BH,BI:BI)</f>
        <v/>
      </c>
      <c r="E2439" t="n">
        <v>27301</v>
      </c>
      <c r="F2439" t="inlineStr">
        <is>
          <t>Revisado MEX/ZLO/MEX - Rocío Penagos</t>
        </is>
      </c>
      <c r="G2439" s="234" t="n">
        <v>45832</v>
      </c>
      <c r="H2439" s="234" t="n">
        <v>45937</v>
      </c>
      <c r="I2439" t="inlineStr">
        <is>
          <t>VLO</t>
        </is>
      </c>
      <c r="J2439">
        <f>_xlfn.XLOOKUP(I2439,AS:AS,AU:AU)</f>
        <v/>
      </c>
      <c r="K2439" t="inlineStr">
        <is>
          <t>USD</t>
        </is>
      </c>
      <c r="L2439" s="238" t="n">
        <v>19.14</v>
      </c>
      <c r="M2439">
        <f>L2439*_xlfn.XLOOKUP(K2439,AM:AM,AN:AN)</f>
        <v/>
      </c>
      <c r="N2439">
        <f>L2439*_xlfn.XLOOKUP(K2439,AM:AM,AO:AO)</f>
        <v/>
      </c>
      <c r="O2439" s="238" t="n">
        <v>0</v>
      </c>
      <c r="P2439">
        <f>O2439*_xlfn.XLOOKUP(K2439,AM:AM,AN:AN)</f>
        <v/>
      </c>
      <c r="Q2439">
        <f>O2439*_xlfn.XLOOKUP(K2439,AM:AM,AO:AO)</f>
        <v/>
      </c>
      <c r="R2439">
        <f>_xlfn.XLOOKUP(E2439,AF:AF,AG:AG)</f>
        <v/>
      </c>
      <c r="S2439">
        <f>_xlfn.XLOOKUP(E2439,AF:AF,AI:AI)</f>
        <v/>
      </c>
      <c r="T2439">
        <f>WEEKNUM(G2439)</f>
        <v/>
      </c>
      <c r="U2439">
        <f>YEAR(G2439)</f>
        <v/>
      </c>
      <c r="V2439" s="117">
        <f>IFERROR(Q2439/N2439,"0")</f>
        <v/>
      </c>
    </row>
    <row r="2440">
      <c r="A2440">
        <f>_xlfn.XLOOKUP(D2440,BN:BN,BO:BO)</f>
        <v/>
      </c>
      <c r="B2440" t="inlineStr">
        <is>
          <t>LLC</t>
        </is>
      </c>
      <c r="C2440" t="n">
        <v>370</v>
      </c>
      <c r="D2440">
        <f>_xlfn.XLOOKUP(C2440,BH:BH,BI:BI)</f>
        <v/>
      </c>
      <c r="E2440" t="n">
        <v>27301</v>
      </c>
      <c r="F2440" t="inlineStr">
        <is>
          <t>Revisado MEX/ZLO/MEX - Rocío Penagos</t>
        </is>
      </c>
      <c r="G2440" s="234" t="n">
        <v>45832</v>
      </c>
      <c r="H2440" s="234" t="n">
        <v>45937</v>
      </c>
      <c r="I2440" t="inlineStr">
        <is>
          <t>VLO</t>
        </is>
      </c>
      <c r="J2440">
        <f>_xlfn.XLOOKUP(I2440,AS:AS,AU:AU)</f>
        <v/>
      </c>
      <c r="K2440" t="inlineStr">
        <is>
          <t>USD</t>
        </is>
      </c>
      <c r="L2440" s="238" t="n">
        <v>54.21</v>
      </c>
      <c r="M2440">
        <f>L2440*_xlfn.XLOOKUP(K2440,AM:AM,AN:AN)</f>
        <v/>
      </c>
      <c r="N2440">
        <f>L2440*_xlfn.XLOOKUP(K2440,AM:AM,AO:AO)</f>
        <v/>
      </c>
      <c r="O2440" s="238" t="n">
        <v>0</v>
      </c>
      <c r="P2440">
        <f>O2440*_xlfn.XLOOKUP(K2440,AM:AM,AN:AN)</f>
        <v/>
      </c>
      <c r="Q2440">
        <f>O2440*_xlfn.XLOOKUP(K2440,AM:AM,AO:AO)</f>
        <v/>
      </c>
      <c r="R2440">
        <f>_xlfn.XLOOKUP(E2440,AF:AF,AG:AG)</f>
        <v/>
      </c>
      <c r="S2440">
        <f>_xlfn.XLOOKUP(E2440,AF:AF,AI:AI)</f>
        <v/>
      </c>
      <c r="T2440">
        <f>WEEKNUM(G2440)</f>
        <v/>
      </c>
      <c r="U2440">
        <f>YEAR(G2440)</f>
        <v/>
      </c>
      <c r="V2440" s="117">
        <f>IFERROR(Q2440/N2440,"0")</f>
        <v/>
      </c>
    </row>
    <row r="2441">
      <c r="A2441">
        <f>_xlfn.XLOOKUP(D2441,BN:BN,BO:BO)</f>
        <v/>
      </c>
      <c r="B2441" t="inlineStr">
        <is>
          <t>LLC</t>
        </is>
      </c>
      <c r="C2441" t="n">
        <v>370</v>
      </c>
      <c r="D2441">
        <f>_xlfn.XLOOKUP(C2441,BH:BH,BI:BI)</f>
        <v/>
      </c>
      <c r="E2441" t="n">
        <v>27301</v>
      </c>
      <c r="F2441" t="inlineStr">
        <is>
          <t>Revisado MEX/ZLO/MEX - Jorge Anisz</t>
        </is>
      </c>
      <c r="G2441" s="234" t="n">
        <v>45832</v>
      </c>
      <c r="H2441" s="234" t="n">
        <v>45937</v>
      </c>
      <c r="I2441" t="inlineStr">
        <is>
          <t>VLO</t>
        </is>
      </c>
      <c r="J2441">
        <f>_xlfn.XLOOKUP(I2441,AS:AS,AU:AU)</f>
        <v/>
      </c>
      <c r="K2441" t="inlineStr">
        <is>
          <t>USD</t>
        </is>
      </c>
      <c r="L2441" s="238" t="n">
        <v>19.13</v>
      </c>
      <c r="M2441">
        <f>L2441*_xlfn.XLOOKUP(K2441,AM:AM,AN:AN)</f>
        <v/>
      </c>
      <c r="N2441">
        <f>L2441*_xlfn.XLOOKUP(K2441,AM:AM,AO:AO)</f>
        <v/>
      </c>
      <c r="O2441" s="238" t="n">
        <v>0</v>
      </c>
      <c r="P2441">
        <f>O2441*_xlfn.XLOOKUP(K2441,AM:AM,AN:AN)</f>
        <v/>
      </c>
      <c r="Q2441">
        <f>O2441*_xlfn.XLOOKUP(K2441,AM:AM,AO:AO)</f>
        <v/>
      </c>
      <c r="R2441">
        <f>_xlfn.XLOOKUP(E2441,AF:AF,AG:AG)</f>
        <v/>
      </c>
      <c r="S2441">
        <f>_xlfn.XLOOKUP(E2441,AF:AF,AI:AI)</f>
        <v/>
      </c>
      <c r="T2441">
        <f>WEEKNUM(G2441)</f>
        <v/>
      </c>
      <c r="U2441">
        <f>YEAR(G2441)</f>
        <v/>
      </c>
      <c r="V2441" s="117">
        <f>IFERROR(Q2441/N2441,"0")</f>
        <v/>
      </c>
    </row>
    <row r="2442">
      <c r="A2442">
        <f>_xlfn.XLOOKUP(D2442,BN:BN,BO:BO)</f>
        <v/>
      </c>
      <c r="B2442" t="inlineStr">
        <is>
          <t>LLC</t>
        </is>
      </c>
      <c r="C2442" t="n">
        <v>370</v>
      </c>
      <c r="D2442">
        <f>_xlfn.XLOOKUP(C2442,BH:BH,BI:BI)</f>
        <v/>
      </c>
      <c r="E2442" t="n">
        <v>27301</v>
      </c>
      <c r="F2442" t="inlineStr">
        <is>
          <t>Revisado MEX/ZLO/MEX - Jorge Anisz</t>
        </is>
      </c>
      <c r="G2442" s="234" t="n">
        <v>45832</v>
      </c>
      <c r="H2442" s="234" t="n">
        <v>45937</v>
      </c>
      <c r="I2442" t="inlineStr">
        <is>
          <t>VLO</t>
        </is>
      </c>
      <c r="J2442">
        <f>_xlfn.XLOOKUP(I2442,AS:AS,AU:AU)</f>
        <v/>
      </c>
      <c r="K2442" t="inlineStr">
        <is>
          <t>USD</t>
        </is>
      </c>
      <c r="L2442" s="238" t="n">
        <v>54.22</v>
      </c>
      <c r="M2442">
        <f>L2442*_xlfn.XLOOKUP(K2442,AM:AM,AN:AN)</f>
        <v/>
      </c>
      <c r="N2442">
        <f>L2442*_xlfn.XLOOKUP(K2442,AM:AM,AO:AO)</f>
        <v/>
      </c>
      <c r="O2442" s="238" t="n">
        <v>0</v>
      </c>
      <c r="P2442">
        <f>O2442*_xlfn.XLOOKUP(K2442,AM:AM,AN:AN)</f>
        <v/>
      </c>
      <c r="Q2442">
        <f>O2442*_xlfn.XLOOKUP(K2442,AM:AM,AO:AO)</f>
        <v/>
      </c>
      <c r="R2442">
        <f>_xlfn.XLOOKUP(E2442,AF:AF,AG:AG)</f>
        <v/>
      </c>
      <c r="S2442">
        <f>_xlfn.XLOOKUP(E2442,AF:AF,AI:AI)</f>
        <v/>
      </c>
      <c r="T2442">
        <f>WEEKNUM(G2442)</f>
        <v/>
      </c>
      <c r="U2442">
        <f>YEAR(G2442)</f>
        <v/>
      </c>
      <c r="V2442" s="117">
        <f>IFERROR(Q2442/N2442,"0")</f>
        <v/>
      </c>
    </row>
    <row r="2443">
      <c r="A2443">
        <f>_xlfn.XLOOKUP(D2443,BN:BN,BO:BO)</f>
        <v/>
      </c>
      <c r="B2443" t="inlineStr">
        <is>
          <t>LLC</t>
        </is>
      </c>
      <c r="C2443" t="n">
        <v>370</v>
      </c>
      <c r="D2443">
        <f>_xlfn.XLOOKUP(C2443,BH:BH,BI:BI)</f>
        <v/>
      </c>
      <c r="E2443" t="n">
        <v>27301</v>
      </c>
      <c r="F2443" t="inlineStr">
        <is>
          <t>Revisado MEX/ZLO/MEX - Rebeca Valanci</t>
        </is>
      </c>
      <c r="G2443" s="234" t="n">
        <v>45832</v>
      </c>
      <c r="H2443" s="234" t="n">
        <v>45937</v>
      </c>
      <c r="I2443" t="inlineStr">
        <is>
          <t>VLO</t>
        </is>
      </c>
      <c r="J2443">
        <f>_xlfn.XLOOKUP(I2443,AS:AS,AU:AU)</f>
        <v/>
      </c>
      <c r="K2443" t="inlineStr">
        <is>
          <t>USD</t>
        </is>
      </c>
      <c r="L2443" s="238" t="n">
        <v>19.13</v>
      </c>
      <c r="M2443">
        <f>L2443*_xlfn.XLOOKUP(K2443,AM:AM,AN:AN)</f>
        <v/>
      </c>
      <c r="N2443">
        <f>L2443*_xlfn.XLOOKUP(K2443,AM:AM,AO:AO)</f>
        <v/>
      </c>
      <c r="O2443" s="238" t="n">
        <v>0</v>
      </c>
      <c r="P2443">
        <f>O2443*_xlfn.XLOOKUP(K2443,AM:AM,AN:AN)</f>
        <v/>
      </c>
      <c r="Q2443">
        <f>O2443*_xlfn.XLOOKUP(K2443,AM:AM,AO:AO)</f>
        <v/>
      </c>
      <c r="R2443">
        <f>_xlfn.XLOOKUP(E2443,AF:AF,AG:AG)</f>
        <v/>
      </c>
      <c r="S2443">
        <f>_xlfn.XLOOKUP(E2443,AF:AF,AI:AI)</f>
        <v/>
      </c>
      <c r="T2443">
        <f>WEEKNUM(G2443)</f>
        <v/>
      </c>
      <c r="U2443">
        <f>YEAR(G2443)</f>
        <v/>
      </c>
      <c r="V2443" s="117">
        <f>IFERROR(Q2443/N2443,"0")</f>
        <v/>
      </c>
    </row>
    <row r="2444">
      <c r="A2444">
        <f>_xlfn.XLOOKUP(D2444,BN:BN,BO:BO)</f>
        <v/>
      </c>
      <c r="B2444" t="inlineStr">
        <is>
          <t>LLC</t>
        </is>
      </c>
      <c r="C2444" t="n">
        <v>370</v>
      </c>
      <c r="D2444">
        <f>_xlfn.XLOOKUP(C2444,BH:BH,BI:BI)</f>
        <v/>
      </c>
      <c r="E2444" t="n">
        <v>27301</v>
      </c>
      <c r="F2444" t="inlineStr">
        <is>
          <t>Revisado MEX/ZLO/MEX - Rebeca Valanci</t>
        </is>
      </c>
      <c r="G2444" s="234" t="n">
        <v>45832</v>
      </c>
      <c r="H2444" s="234" t="n">
        <v>45937</v>
      </c>
      <c r="I2444" t="inlineStr">
        <is>
          <t>VLO</t>
        </is>
      </c>
      <c r="J2444">
        <f>_xlfn.XLOOKUP(I2444,AS:AS,AU:AU)</f>
        <v/>
      </c>
      <c r="K2444" t="inlineStr">
        <is>
          <t>USD</t>
        </is>
      </c>
      <c r="L2444" s="238" t="n">
        <v>54.22</v>
      </c>
      <c r="M2444">
        <f>L2444*_xlfn.XLOOKUP(K2444,AM:AM,AN:AN)</f>
        <v/>
      </c>
      <c r="N2444">
        <f>L2444*_xlfn.XLOOKUP(K2444,AM:AM,AO:AO)</f>
        <v/>
      </c>
      <c r="O2444" s="238" t="n">
        <v>0</v>
      </c>
      <c r="P2444">
        <f>O2444*_xlfn.XLOOKUP(K2444,AM:AM,AN:AN)</f>
        <v/>
      </c>
      <c r="Q2444">
        <f>O2444*_xlfn.XLOOKUP(K2444,AM:AM,AO:AO)</f>
        <v/>
      </c>
      <c r="R2444">
        <f>_xlfn.XLOOKUP(E2444,AF:AF,AG:AG)</f>
        <v/>
      </c>
      <c r="S2444">
        <f>_xlfn.XLOOKUP(E2444,AF:AF,AI:AI)</f>
        <v/>
      </c>
      <c r="T2444">
        <f>WEEKNUM(G2444)</f>
        <v/>
      </c>
      <c r="U2444">
        <f>YEAR(G2444)</f>
        <v/>
      </c>
      <c r="V2444" s="117">
        <f>IFERROR(Q2444/N2444,"0")</f>
        <v/>
      </c>
    </row>
    <row r="2445">
      <c r="A2445">
        <f>_xlfn.XLOOKUP(D2445,BN:BN,BO:BO)</f>
        <v/>
      </c>
      <c r="B2445" t="inlineStr">
        <is>
          <t>LLC</t>
        </is>
      </c>
      <c r="C2445" t="n">
        <v>370</v>
      </c>
      <c r="D2445">
        <f>_xlfn.XLOOKUP(C2445,BH:BH,BI:BI)</f>
        <v/>
      </c>
      <c r="E2445" t="n">
        <v>27301</v>
      </c>
      <c r="F2445" t="inlineStr">
        <is>
          <t>Revisado MEX/ZLO/MEX - Elian Anisz</t>
        </is>
      </c>
      <c r="G2445" s="234" t="n">
        <v>45832</v>
      </c>
      <c r="H2445" s="234" t="n">
        <v>45937</v>
      </c>
      <c r="I2445" t="inlineStr">
        <is>
          <t>VLO</t>
        </is>
      </c>
      <c r="J2445">
        <f>_xlfn.XLOOKUP(I2445,AS:AS,AU:AU)</f>
        <v/>
      </c>
      <c r="K2445" t="inlineStr">
        <is>
          <t>USD</t>
        </is>
      </c>
      <c r="L2445" s="238" t="n">
        <v>19.13</v>
      </c>
      <c r="M2445">
        <f>L2445*_xlfn.XLOOKUP(K2445,AM:AM,AN:AN)</f>
        <v/>
      </c>
      <c r="N2445">
        <f>L2445*_xlfn.XLOOKUP(K2445,AM:AM,AO:AO)</f>
        <v/>
      </c>
      <c r="O2445" s="238" t="n">
        <v>0</v>
      </c>
      <c r="P2445">
        <f>O2445*_xlfn.XLOOKUP(K2445,AM:AM,AN:AN)</f>
        <v/>
      </c>
      <c r="Q2445">
        <f>O2445*_xlfn.XLOOKUP(K2445,AM:AM,AO:AO)</f>
        <v/>
      </c>
      <c r="R2445">
        <f>_xlfn.XLOOKUP(E2445,AF:AF,AG:AG)</f>
        <v/>
      </c>
      <c r="S2445">
        <f>_xlfn.XLOOKUP(E2445,AF:AF,AI:AI)</f>
        <v/>
      </c>
      <c r="T2445">
        <f>WEEKNUM(G2445)</f>
        <v/>
      </c>
      <c r="U2445">
        <f>YEAR(G2445)</f>
        <v/>
      </c>
      <c r="V2445" s="117">
        <f>IFERROR(Q2445/N2445,"0")</f>
        <v/>
      </c>
    </row>
    <row r="2446">
      <c r="A2446">
        <f>_xlfn.XLOOKUP(D2446,BN:BN,BO:BO)</f>
        <v/>
      </c>
      <c r="B2446" t="inlineStr">
        <is>
          <t>LLC</t>
        </is>
      </c>
      <c r="C2446" t="n">
        <v>370</v>
      </c>
      <c r="D2446">
        <f>_xlfn.XLOOKUP(C2446,BH:BH,BI:BI)</f>
        <v/>
      </c>
      <c r="E2446" t="n">
        <v>27301</v>
      </c>
      <c r="F2446" t="inlineStr">
        <is>
          <t>Revisado MEX/ZLO/MEX - Elian Anisz</t>
        </is>
      </c>
      <c r="G2446" s="234" t="n">
        <v>45832</v>
      </c>
      <c r="H2446" s="234" t="n">
        <v>45937</v>
      </c>
      <c r="I2446" t="inlineStr">
        <is>
          <t>VLO</t>
        </is>
      </c>
      <c r="J2446">
        <f>_xlfn.XLOOKUP(I2446,AS:AS,AU:AU)</f>
        <v/>
      </c>
      <c r="K2446" t="inlineStr">
        <is>
          <t>USD</t>
        </is>
      </c>
      <c r="L2446" s="238" t="n">
        <v>54.22</v>
      </c>
      <c r="M2446">
        <f>L2446*_xlfn.XLOOKUP(K2446,AM:AM,AN:AN)</f>
        <v/>
      </c>
      <c r="N2446">
        <f>L2446*_xlfn.XLOOKUP(K2446,AM:AM,AO:AO)</f>
        <v/>
      </c>
      <c r="O2446" s="238" t="n">
        <v>0</v>
      </c>
      <c r="P2446">
        <f>O2446*_xlfn.XLOOKUP(K2446,AM:AM,AN:AN)</f>
        <v/>
      </c>
      <c r="Q2446">
        <f>O2446*_xlfn.XLOOKUP(K2446,AM:AM,AO:AO)</f>
        <v/>
      </c>
      <c r="R2446">
        <f>_xlfn.XLOOKUP(E2446,AF:AF,AG:AG)</f>
        <v/>
      </c>
      <c r="S2446">
        <f>_xlfn.XLOOKUP(E2446,AF:AF,AI:AI)</f>
        <v/>
      </c>
      <c r="T2446">
        <f>WEEKNUM(G2446)</f>
        <v/>
      </c>
      <c r="U2446">
        <f>YEAR(G2446)</f>
        <v/>
      </c>
      <c r="V2446" s="117">
        <f>IFERROR(Q2446/N2446,"0")</f>
        <v/>
      </c>
    </row>
    <row r="2447">
      <c r="A2447">
        <f>_xlfn.XLOOKUP(D2447,BN:BN,BO:BO)</f>
        <v/>
      </c>
      <c r="B2447" t="inlineStr">
        <is>
          <t>LLC</t>
        </is>
      </c>
      <c r="C2447" t="n">
        <v>370</v>
      </c>
      <c r="D2447">
        <f>_xlfn.XLOOKUP(C2447,BH:BH,BI:BI)</f>
        <v/>
      </c>
      <c r="E2447" t="n">
        <v>27301</v>
      </c>
      <c r="F2447" t="inlineStr">
        <is>
          <t>Revisado MEX/ZLO/MEX - Simon Anisz</t>
        </is>
      </c>
      <c r="G2447" s="234" t="n">
        <v>45832</v>
      </c>
      <c r="H2447" s="234" t="n">
        <v>45937</v>
      </c>
      <c r="I2447" t="inlineStr">
        <is>
          <t>VLO</t>
        </is>
      </c>
      <c r="J2447">
        <f>_xlfn.XLOOKUP(I2447,AS:AS,AU:AU)</f>
        <v/>
      </c>
      <c r="K2447" t="inlineStr">
        <is>
          <t>USD</t>
        </is>
      </c>
      <c r="L2447" s="238" t="n">
        <v>19.13</v>
      </c>
      <c r="M2447">
        <f>L2447*_xlfn.XLOOKUP(K2447,AM:AM,AN:AN)</f>
        <v/>
      </c>
      <c r="N2447">
        <f>L2447*_xlfn.XLOOKUP(K2447,AM:AM,AO:AO)</f>
        <v/>
      </c>
      <c r="O2447" s="238" t="n">
        <v>0</v>
      </c>
      <c r="P2447">
        <f>O2447*_xlfn.XLOOKUP(K2447,AM:AM,AN:AN)</f>
        <v/>
      </c>
      <c r="Q2447">
        <f>O2447*_xlfn.XLOOKUP(K2447,AM:AM,AO:AO)</f>
        <v/>
      </c>
      <c r="R2447">
        <f>_xlfn.XLOOKUP(E2447,AF:AF,AG:AG)</f>
        <v/>
      </c>
      <c r="S2447">
        <f>_xlfn.XLOOKUP(E2447,AF:AF,AI:AI)</f>
        <v/>
      </c>
      <c r="T2447">
        <f>WEEKNUM(G2447)</f>
        <v/>
      </c>
      <c r="U2447">
        <f>YEAR(G2447)</f>
        <v/>
      </c>
      <c r="V2447" s="117">
        <f>IFERROR(Q2447/N2447,"0")</f>
        <v/>
      </c>
    </row>
    <row r="2448">
      <c r="A2448">
        <f>_xlfn.XLOOKUP(D2448,BN:BN,BO:BO)</f>
        <v/>
      </c>
      <c r="B2448" t="inlineStr">
        <is>
          <t>LLC</t>
        </is>
      </c>
      <c r="C2448" t="n">
        <v>370</v>
      </c>
      <c r="D2448">
        <f>_xlfn.XLOOKUP(C2448,BH:BH,BI:BI)</f>
        <v/>
      </c>
      <c r="E2448" t="n">
        <v>27301</v>
      </c>
      <c r="F2448" t="inlineStr">
        <is>
          <t>Revisado MEX/ZLO/MEX - Simon Anisz</t>
        </is>
      </c>
      <c r="G2448" s="234" t="n">
        <v>45832</v>
      </c>
      <c r="H2448" s="234" t="n">
        <v>45937</v>
      </c>
      <c r="I2448" t="inlineStr">
        <is>
          <t>VLO</t>
        </is>
      </c>
      <c r="J2448">
        <f>_xlfn.XLOOKUP(I2448,AS:AS,AU:AU)</f>
        <v/>
      </c>
      <c r="K2448" t="inlineStr">
        <is>
          <t>USD</t>
        </is>
      </c>
      <c r="L2448" s="238" t="n">
        <v>54.22</v>
      </c>
      <c r="M2448">
        <f>L2448*_xlfn.XLOOKUP(K2448,AM:AM,AN:AN)</f>
        <v/>
      </c>
      <c r="N2448">
        <f>L2448*_xlfn.XLOOKUP(K2448,AM:AM,AO:AO)</f>
        <v/>
      </c>
      <c r="O2448" s="238" t="n">
        <v>0</v>
      </c>
      <c r="P2448">
        <f>O2448*_xlfn.XLOOKUP(K2448,AM:AM,AN:AN)</f>
        <v/>
      </c>
      <c r="Q2448">
        <f>O2448*_xlfn.XLOOKUP(K2448,AM:AM,AO:AO)</f>
        <v/>
      </c>
      <c r="R2448">
        <f>_xlfn.XLOOKUP(E2448,AF:AF,AG:AG)</f>
        <v/>
      </c>
      <c r="S2448">
        <f>_xlfn.XLOOKUP(E2448,AF:AF,AI:AI)</f>
        <v/>
      </c>
      <c r="T2448">
        <f>WEEKNUM(G2448)</f>
        <v/>
      </c>
      <c r="U2448">
        <f>YEAR(G2448)</f>
        <v/>
      </c>
      <c r="V2448" s="117">
        <f>IFERROR(Q2448/N2448,"0")</f>
        <v/>
      </c>
    </row>
    <row r="2449">
      <c r="A2449">
        <f>_xlfn.XLOOKUP(D2449,BN:BN,BO:BO)</f>
        <v/>
      </c>
      <c r="B2449" t="inlineStr">
        <is>
          <t>LLC</t>
        </is>
      </c>
      <c r="C2449" t="n">
        <v>370</v>
      </c>
      <c r="D2449">
        <f>_xlfn.XLOOKUP(C2449,BH:BH,BI:BI)</f>
        <v/>
      </c>
      <c r="E2449" t="n">
        <v>27301</v>
      </c>
      <c r="F2449" t="inlineStr">
        <is>
          <t>Revisado MEX/ZLO/MEX - Noah Anisz</t>
        </is>
      </c>
      <c r="G2449" s="234" t="n">
        <v>45832</v>
      </c>
      <c r="H2449" s="234" t="n">
        <v>45937</v>
      </c>
      <c r="I2449" t="inlineStr">
        <is>
          <t>VLO</t>
        </is>
      </c>
      <c r="J2449">
        <f>_xlfn.XLOOKUP(I2449,AS:AS,AU:AU)</f>
        <v/>
      </c>
      <c r="K2449" t="inlineStr">
        <is>
          <t>USD</t>
        </is>
      </c>
      <c r="L2449" s="238" t="n">
        <v>19.13</v>
      </c>
      <c r="M2449">
        <f>L2449*_xlfn.XLOOKUP(K2449,AM:AM,AN:AN)</f>
        <v/>
      </c>
      <c r="N2449">
        <f>L2449*_xlfn.XLOOKUP(K2449,AM:AM,AO:AO)</f>
        <v/>
      </c>
      <c r="O2449" s="238" t="n">
        <v>0</v>
      </c>
      <c r="P2449">
        <f>O2449*_xlfn.XLOOKUP(K2449,AM:AM,AN:AN)</f>
        <v/>
      </c>
      <c r="Q2449">
        <f>O2449*_xlfn.XLOOKUP(K2449,AM:AM,AO:AO)</f>
        <v/>
      </c>
      <c r="R2449">
        <f>_xlfn.XLOOKUP(E2449,AF:AF,AG:AG)</f>
        <v/>
      </c>
      <c r="S2449">
        <f>_xlfn.XLOOKUP(E2449,AF:AF,AI:AI)</f>
        <v/>
      </c>
      <c r="T2449">
        <f>WEEKNUM(G2449)</f>
        <v/>
      </c>
      <c r="U2449">
        <f>YEAR(G2449)</f>
        <v/>
      </c>
      <c r="V2449" s="117">
        <f>IFERROR(Q2449/N2449,"0")</f>
        <v/>
      </c>
    </row>
    <row r="2450">
      <c r="A2450">
        <f>_xlfn.XLOOKUP(D2450,BN:BN,BO:BO)</f>
        <v/>
      </c>
      <c r="B2450" t="inlineStr">
        <is>
          <t>LLC</t>
        </is>
      </c>
      <c r="C2450" t="n">
        <v>370</v>
      </c>
      <c r="D2450">
        <f>_xlfn.XLOOKUP(C2450,BH:BH,BI:BI)</f>
        <v/>
      </c>
      <c r="E2450" t="n">
        <v>27301</v>
      </c>
      <c r="F2450" t="inlineStr">
        <is>
          <t>Revisado MEX/ZLO/MEX - Noah Anisz</t>
        </is>
      </c>
      <c r="G2450" s="234" t="n">
        <v>45832</v>
      </c>
      <c r="H2450" s="234" t="n">
        <v>45937</v>
      </c>
      <c r="I2450" t="inlineStr">
        <is>
          <t>VLO</t>
        </is>
      </c>
      <c r="J2450">
        <f>_xlfn.XLOOKUP(I2450,AS:AS,AU:AU)</f>
        <v/>
      </c>
      <c r="K2450" t="inlineStr">
        <is>
          <t>USD</t>
        </is>
      </c>
      <c r="L2450" s="238" t="n">
        <v>54.22</v>
      </c>
      <c r="M2450">
        <f>L2450*_xlfn.XLOOKUP(K2450,AM:AM,AN:AN)</f>
        <v/>
      </c>
      <c r="N2450">
        <f>L2450*_xlfn.XLOOKUP(K2450,AM:AM,AO:AO)</f>
        <v/>
      </c>
      <c r="O2450" s="238" t="n">
        <v>0</v>
      </c>
      <c r="P2450">
        <f>O2450*_xlfn.XLOOKUP(K2450,AM:AM,AN:AN)</f>
        <v/>
      </c>
      <c r="Q2450">
        <f>O2450*_xlfn.XLOOKUP(K2450,AM:AM,AO:AO)</f>
        <v/>
      </c>
      <c r="R2450">
        <f>_xlfn.XLOOKUP(E2450,AF:AF,AG:AG)</f>
        <v/>
      </c>
      <c r="S2450">
        <f>_xlfn.XLOOKUP(E2450,AF:AF,AI:AI)</f>
        <v/>
      </c>
      <c r="T2450">
        <f>WEEKNUM(G2450)</f>
        <v/>
      </c>
      <c r="U2450">
        <f>YEAR(G2450)</f>
        <v/>
      </c>
      <c r="V2450" s="117">
        <f>IFERROR(Q2450/N2450,"0")</f>
        <v/>
      </c>
    </row>
    <row r="2451">
      <c r="A2451">
        <f>_xlfn.XLOOKUP(D2451,BN:BN,BO:BO)</f>
        <v/>
      </c>
      <c r="B2451" t="inlineStr">
        <is>
          <t>LLC</t>
        </is>
      </c>
      <c r="C2451" t="n">
        <v>371</v>
      </c>
      <c r="D2451">
        <f>_xlfn.XLOOKUP(C2451,BH:BH,BI:BI)</f>
        <v/>
      </c>
      <c r="E2451" t="n">
        <v>25102</v>
      </c>
      <c r="F2451" t="inlineStr">
        <is>
          <t>Vuelo CDG-TLV-MXP/Isaac Hans</t>
        </is>
      </c>
      <c r="G2451" s="234" t="n">
        <v>45855</v>
      </c>
      <c r="H2451" s="234" t="n">
        <v>45865</v>
      </c>
      <c r="I2451" t="inlineStr">
        <is>
          <t>VLO</t>
        </is>
      </c>
      <c r="J2451">
        <f>_xlfn.XLOOKUP(I2451,AS:AS,AU:AU)</f>
        <v/>
      </c>
      <c r="K2451" t="inlineStr">
        <is>
          <t>USD</t>
        </is>
      </c>
      <c r="L2451" s="238" t="n">
        <v>2268.18</v>
      </c>
      <c r="M2451">
        <f>L2451*_xlfn.XLOOKUP(K2451,AM:AM,AN:AN)</f>
        <v/>
      </c>
      <c r="N2451">
        <f>L2451*_xlfn.XLOOKUP(K2451,AM:AM,AO:AO)</f>
        <v/>
      </c>
      <c r="O2451" s="238" t="n">
        <v>0</v>
      </c>
      <c r="P2451">
        <f>O2451*_xlfn.XLOOKUP(K2451,AM:AM,AN:AN)</f>
        <v/>
      </c>
      <c r="Q2451">
        <f>O2451*_xlfn.XLOOKUP(K2451,AM:AM,AO:AO)</f>
        <v/>
      </c>
      <c r="R2451">
        <f>_xlfn.XLOOKUP(E2451,AF:AF,AG:AG)</f>
        <v/>
      </c>
      <c r="S2451">
        <f>_xlfn.XLOOKUP(E2451,AF:AF,AI:AI)</f>
        <v/>
      </c>
      <c r="T2451">
        <f>WEEKNUM(G2451)</f>
        <v/>
      </c>
      <c r="U2451">
        <f>YEAR(G2451)</f>
        <v/>
      </c>
      <c r="V2451" s="117">
        <f>IFERROR(Q2451/N2451,"0")</f>
        <v/>
      </c>
    </row>
    <row r="2452">
      <c r="A2452">
        <f>_xlfn.XLOOKUP(D2452,BN:BN,BO:BO)</f>
        <v/>
      </c>
      <c r="B2452" t="inlineStr">
        <is>
          <t>LLC</t>
        </is>
      </c>
      <c r="C2452" t="n">
        <v>371</v>
      </c>
      <c r="D2452">
        <f>_xlfn.XLOOKUP(C2452,BH:BH,BI:BI)</f>
        <v/>
      </c>
      <c r="E2452" t="n">
        <v>25102</v>
      </c>
      <c r="F2452" t="inlineStr">
        <is>
          <t>Vuelo CDG-TLV-MXP/Ingrid Neuman</t>
        </is>
      </c>
      <c r="G2452" s="234" t="n">
        <v>45855</v>
      </c>
      <c r="H2452" s="234" t="n">
        <v>45865</v>
      </c>
      <c r="I2452" t="inlineStr">
        <is>
          <t>VLO</t>
        </is>
      </c>
      <c r="J2452">
        <f>_xlfn.XLOOKUP(I2452,AS:AS,AU:AU)</f>
        <v/>
      </c>
      <c r="K2452" t="inlineStr">
        <is>
          <t>USD</t>
        </is>
      </c>
      <c r="L2452" s="238" t="n">
        <v>2268.18</v>
      </c>
      <c r="M2452">
        <f>L2452*_xlfn.XLOOKUP(K2452,AM:AM,AN:AN)</f>
        <v/>
      </c>
      <c r="N2452">
        <f>L2452*_xlfn.XLOOKUP(K2452,AM:AM,AO:AO)</f>
        <v/>
      </c>
      <c r="O2452" s="238" t="n">
        <v>0</v>
      </c>
      <c r="P2452">
        <f>O2452*_xlfn.XLOOKUP(K2452,AM:AM,AN:AN)</f>
        <v/>
      </c>
      <c r="Q2452">
        <f>O2452*_xlfn.XLOOKUP(K2452,AM:AM,AO:AO)</f>
        <v/>
      </c>
      <c r="R2452">
        <f>_xlfn.XLOOKUP(E2452,AF:AF,AG:AG)</f>
        <v/>
      </c>
      <c r="S2452">
        <f>_xlfn.XLOOKUP(E2452,AF:AF,AI:AI)</f>
        <v/>
      </c>
      <c r="T2452">
        <f>WEEKNUM(G2452)</f>
        <v/>
      </c>
      <c r="U2452">
        <f>YEAR(G2452)</f>
        <v/>
      </c>
      <c r="V2452" s="117">
        <f>IFERROR(Q2452/N2452,"0")</f>
        <v/>
      </c>
    </row>
    <row r="2453">
      <c r="A2453">
        <f>_xlfn.XLOOKUP(D2453,BN:BN,BO:BO)</f>
        <v/>
      </c>
      <c r="B2453" t="inlineStr">
        <is>
          <t>LLC</t>
        </is>
      </c>
      <c r="C2453" t="n">
        <v>371</v>
      </c>
      <c r="D2453">
        <f>_xlfn.XLOOKUP(C2453,BH:BH,BI:BI)</f>
        <v/>
      </c>
      <c r="E2453" t="n">
        <v>25102</v>
      </c>
      <c r="F2453" t="inlineStr">
        <is>
          <t>Vuelo CDG-TLV-MXP/Lydia Mizrahi</t>
        </is>
      </c>
      <c r="G2453" s="234" t="n">
        <v>45855</v>
      </c>
      <c r="H2453" s="234" t="n">
        <v>45865</v>
      </c>
      <c r="I2453" t="inlineStr">
        <is>
          <t>VLO</t>
        </is>
      </c>
      <c r="J2453">
        <f>_xlfn.XLOOKUP(I2453,AS:AS,AU:AU)</f>
        <v/>
      </c>
      <c r="K2453" t="inlineStr">
        <is>
          <t>USD</t>
        </is>
      </c>
      <c r="L2453" s="238" t="n">
        <v>973.38</v>
      </c>
      <c r="M2453">
        <f>L2453*_xlfn.XLOOKUP(K2453,AM:AM,AN:AN)</f>
        <v/>
      </c>
      <c r="N2453">
        <f>L2453*_xlfn.XLOOKUP(K2453,AM:AM,AO:AO)</f>
        <v/>
      </c>
      <c r="O2453" s="238" t="n">
        <v>0</v>
      </c>
      <c r="P2453">
        <f>O2453*_xlfn.XLOOKUP(K2453,AM:AM,AN:AN)</f>
        <v/>
      </c>
      <c r="Q2453">
        <f>O2453*_xlfn.XLOOKUP(K2453,AM:AM,AO:AO)</f>
        <v/>
      </c>
      <c r="R2453">
        <f>_xlfn.XLOOKUP(E2453,AF:AF,AG:AG)</f>
        <v/>
      </c>
      <c r="S2453">
        <f>_xlfn.XLOOKUP(E2453,AF:AF,AI:AI)</f>
        <v/>
      </c>
      <c r="T2453">
        <f>WEEKNUM(G2453)</f>
        <v/>
      </c>
      <c r="U2453">
        <f>YEAR(G2453)</f>
        <v/>
      </c>
      <c r="V2453" s="117">
        <f>IFERROR(Q2453/N2453,"0")</f>
        <v/>
      </c>
    </row>
    <row r="2454">
      <c r="A2454">
        <f>_xlfn.XLOOKUP(D2454,BN:BN,BO:BO)</f>
        <v/>
      </c>
      <c r="B2454" t="inlineStr">
        <is>
          <t>LLC</t>
        </is>
      </c>
      <c r="C2454" t="n">
        <v>371</v>
      </c>
      <c r="D2454">
        <f>_xlfn.XLOOKUP(C2454,BH:BH,BI:BI)</f>
        <v/>
      </c>
      <c r="E2454" t="n">
        <v>25102</v>
      </c>
      <c r="F2454" t="inlineStr">
        <is>
          <t>Vuelo CDG-TLV-MXP/Alberto Hans</t>
        </is>
      </c>
      <c r="G2454" s="234" t="n">
        <v>45855</v>
      </c>
      <c r="H2454" s="234" t="n">
        <v>45865</v>
      </c>
      <c r="I2454" t="inlineStr">
        <is>
          <t>VLO</t>
        </is>
      </c>
      <c r="J2454">
        <f>_xlfn.XLOOKUP(I2454,AS:AS,AU:AU)</f>
        <v/>
      </c>
      <c r="K2454" t="inlineStr">
        <is>
          <t>USD</t>
        </is>
      </c>
      <c r="L2454" s="238" t="n">
        <v>916.38</v>
      </c>
      <c r="M2454">
        <f>L2454*_xlfn.XLOOKUP(K2454,AM:AM,AN:AN)</f>
        <v/>
      </c>
      <c r="N2454">
        <f>L2454*_xlfn.XLOOKUP(K2454,AM:AM,AO:AO)</f>
        <v/>
      </c>
      <c r="O2454" s="238" t="n">
        <v>0</v>
      </c>
      <c r="P2454">
        <f>O2454*_xlfn.XLOOKUP(K2454,AM:AM,AN:AN)</f>
        <v/>
      </c>
      <c r="Q2454">
        <f>O2454*_xlfn.XLOOKUP(K2454,AM:AM,AO:AO)</f>
        <v/>
      </c>
      <c r="R2454">
        <f>_xlfn.XLOOKUP(E2454,AF:AF,AG:AG)</f>
        <v/>
      </c>
      <c r="S2454">
        <f>_xlfn.XLOOKUP(E2454,AF:AF,AI:AI)</f>
        <v/>
      </c>
      <c r="T2454">
        <f>WEEKNUM(G2454)</f>
        <v/>
      </c>
      <c r="U2454">
        <f>YEAR(G2454)</f>
        <v/>
      </c>
      <c r="V2454" s="117">
        <f>IFERROR(Q2454/N2454,"0")</f>
        <v/>
      </c>
    </row>
    <row r="2455">
      <c r="A2455">
        <f>_xlfn.XLOOKUP(D2455,BN:BN,BO:BO)</f>
        <v/>
      </c>
      <c r="B2455" t="inlineStr">
        <is>
          <t>LLC</t>
        </is>
      </c>
      <c r="C2455" t="n">
        <v>371</v>
      </c>
      <c r="D2455">
        <f>_xlfn.XLOOKUP(C2455,BH:BH,BI:BI)</f>
        <v/>
      </c>
      <c r="E2455" t="n">
        <v>25102</v>
      </c>
      <c r="F2455" t="inlineStr">
        <is>
          <t>Vuelo CDG-TLV-MXP/Raphael Hans</t>
        </is>
      </c>
      <c r="G2455" s="234" t="n">
        <v>45855</v>
      </c>
      <c r="H2455" s="234" t="n">
        <v>45865</v>
      </c>
      <c r="I2455" t="inlineStr">
        <is>
          <t>VLO</t>
        </is>
      </c>
      <c r="J2455">
        <f>_xlfn.XLOOKUP(I2455,AS:AS,AU:AU)</f>
        <v/>
      </c>
      <c r="K2455" t="inlineStr">
        <is>
          <t>USD</t>
        </is>
      </c>
      <c r="L2455" s="238" t="n">
        <v>916.38</v>
      </c>
      <c r="M2455">
        <f>L2455*_xlfn.XLOOKUP(K2455,AM:AM,AN:AN)</f>
        <v/>
      </c>
      <c r="N2455">
        <f>L2455*_xlfn.XLOOKUP(K2455,AM:AM,AO:AO)</f>
        <v/>
      </c>
      <c r="O2455" s="238" t="n">
        <v>0</v>
      </c>
      <c r="P2455">
        <f>O2455*_xlfn.XLOOKUP(K2455,AM:AM,AN:AN)</f>
        <v/>
      </c>
      <c r="Q2455">
        <f>O2455*_xlfn.XLOOKUP(K2455,AM:AM,AO:AO)</f>
        <v/>
      </c>
      <c r="R2455">
        <f>_xlfn.XLOOKUP(E2455,AF:AF,AG:AG)</f>
        <v/>
      </c>
      <c r="S2455">
        <f>_xlfn.XLOOKUP(E2455,AF:AF,AI:AI)</f>
        <v/>
      </c>
      <c r="T2455">
        <f>WEEKNUM(G2455)</f>
        <v/>
      </c>
      <c r="U2455">
        <f>YEAR(G2455)</f>
        <v/>
      </c>
      <c r="V2455" s="117">
        <f>IFERROR(Q2455/N2455,"0")</f>
        <v/>
      </c>
    </row>
    <row r="2456">
      <c r="A2456">
        <f>_xlfn.XLOOKUP(D2456,BN:BN,BO:BO)</f>
        <v/>
      </c>
      <c r="B2456" t="inlineStr">
        <is>
          <t>LLC</t>
        </is>
      </c>
      <c r="C2456" t="n">
        <v>371</v>
      </c>
      <c r="D2456">
        <f>_xlfn.XLOOKUP(C2456,BH:BH,BI:BI)</f>
        <v/>
      </c>
      <c r="E2456" t="n">
        <v>25102</v>
      </c>
      <c r="F2456" t="inlineStr">
        <is>
          <t>Vuelo CDG-TLV-MXP/Andrea Hans</t>
        </is>
      </c>
      <c r="G2456" s="234" t="n">
        <v>45855</v>
      </c>
      <c r="H2456" s="234" t="n">
        <v>45865</v>
      </c>
      <c r="I2456" t="inlineStr">
        <is>
          <t>VLO</t>
        </is>
      </c>
      <c r="J2456">
        <f>_xlfn.XLOOKUP(I2456,AS:AS,AU:AU)</f>
        <v/>
      </c>
      <c r="K2456" t="inlineStr">
        <is>
          <t>USD</t>
        </is>
      </c>
      <c r="L2456" s="238" t="n">
        <v>916.38</v>
      </c>
      <c r="M2456">
        <f>L2456*_xlfn.XLOOKUP(K2456,AM:AM,AN:AN)</f>
        <v/>
      </c>
      <c r="N2456">
        <f>L2456*_xlfn.XLOOKUP(K2456,AM:AM,AO:AO)</f>
        <v/>
      </c>
      <c r="O2456" s="238" t="n">
        <v>0</v>
      </c>
      <c r="P2456">
        <f>O2456*_xlfn.XLOOKUP(K2456,AM:AM,AN:AN)</f>
        <v/>
      </c>
      <c r="Q2456">
        <f>O2456*_xlfn.XLOOKUP(K2456,AM:AM,AO:AO)</f>
        <v/>
      </c>
      <c r="R2456">
        <f>_xlfn.XLOOKUP(E2456,AF:AF,AG:AG)</f>
        <v/>
      </c>
      <c r="S2456">
        <f>_xlfn.XLOOKUP(E2456,AF:AF,AI:AI)</f>
        <v/>
      </c>
      <c r="T2456">
        <f>WEEKNUM(G2456)</f>
        <v/>
      </c>
      <c r="U2456">
        <f>YEAR(G2456)</f>
        <v/>
      </c>
      <c r="V2456" s="117">
        <f>IFERROR(Q2456/N2456,"0")</f>
        <v/>
      </c>
    </row>
    <row r="2457">
      <c r="A2457">
        <f>_xlfn.XLOOKUP(D2457,BN:BN,BO:BO)</f>
        <v/>
      </c>
      <c r="B2457" t="inlineStr">
        <is>
          <t>LLC</t>
        </is>
      </c>
      <c r="C2457" t="n">
        <v>371</v>
      </c>
      <c r="D2457">
        <f>_xlfn.XLOOKUP(C2457,BH:BH,BI:BI)</f>
        <v/>
      </c>
      <c r="E2457" t="n">
        <v>25102</v>
      </c>
      <c r="F2457" t="inlineStr">
        <is>
          <t>Otros Cargos/CDG-TLV-MXP/Andrea Hans</t>
        </is>
      </c>
      <c r="G2457" s="234" t="n">
        <v>45855</v>
      </c>
      <c r="H2457" s="234" t="n">
        <v>45865</v>
      </c>
      <c r="I2457" t="inlineStr">
        <is>
          <t>VLO</t>
        </is>
      </c>
      <c r="J2457">
        <f>_xlfn.XLOOKUP(I2457,AS:AS,AU:AU)</f>
        <v/>
      </c>
      <c r="K2457" t="inlineStr">
        <is>
          <t>USD</t>
        </is>
      </c>
      <c r="L2457" s="238" t="n">
        <v>40</v>
      </c>
      <c r="M2457">
        <f>L2457*_xlfn.XLOOKUP(K2457,AM:AM,AN:AN)</f>
        <v/>
      </c>
      <c r="N2457">
        <f>L2457*_xlfn.XLOOKUP(K2457,AM:AM,AO:AO)</f>
        <v/>
      </c>
      <c r="O2457" s="238" t="n">
        <v>0</v>
      </c>
      <c r="P2457">
        <f>O2457*_xlfn.XLOOKUP(K2457,AM:AM,AN:AN)</f>
        <v/>
      </c>
      <c r="Q2457">
        <f>O2457*_xlfn.XLOOKUP(K2457,AM:AM,AO:AO)</f>
        <v/>
      </c>
      <c r="R2457">
        <f>_xlfn.XLOOKUP(E2457,AF:AF,AG:AG)</f>
        <v/>
      </c>
      <c r="S2457">
        <f>_xlfn.XLOOKUP(E2457,AF:AF,AI:AI)</f>
        <v/>
      </c>
      <c r="T2457">
        <f>WEEKNUM(G2457)</f>
        <v/>
      </c>
      <c r="U2457">
        <f>YEAR(G2457)</f>
        <v/>
      </c>
      <c r="V2457" s="117">
        <f>IFERROR(Q2457/N2457,"0")</f>
        <v/>
      </c>
    </row>
    <row r="2458">
      <c r="A2458">
        <f>_xlfn.XLOOKUP(D2458,BN:BN,BO:BO)</f>
        <v/>
      </c>
      <c r="B2458" t="inlineStr">
        <is>
          <t>LLC</t>
        </is>
      </c>
      <c r="C2458" t="n">
        <v>371</v>
      </c>
      <c r="D2458">
        <f>_xlfn.XLOOKUP(C2458,BH:BH,BI:BI)</f>
        <v/>
      </c>
      <c r="E2458" t="n">
        <v>25102</v>
      </c>
      <c r="F2458" t="inlineStr">
        <is>
          <t>Otros Cargos/CDG-TLV-MXP/Andrea Hans</t>
        </is>
      </c>
      <c r="G2458" s="234" t="n">
        <v>45855</v>
      </c>
      <c r="H2458" s="234" t="n">
        <v>45865</v>
      </c>
      <c r="I2458" t="inlineStr">
        <is>
          <t>VLO</t>
        </is>
      </c>
      <c r="J2458">
        <f>_xlfn.XLOOKUP(I2458,AS:AS,AU:AU)</f>
        <v/>
      </c>
      <c r="K2458" t="inlineStr">
        <is>
          <t>USD</t>
        </is>
      </c>
      <c r="L2458" s="238" t="n">
        <v>30</v>
      </c>
      <c r="M2458">
        <f>L2458*_xlfn.XLOOKUP(K2458,AM:AM,AN:AN)</f>
        <v/>
      </c>
      <c r="N2458">
        <f>L2458*_xlfn.XLOOKUP(K2458,AM:AM,AO:AO)</f>
        <v/>
      </c>
      <c r="O2458" s="238" t="n">
        <v>0</v>
      </c>
      <c r="P2458">
        <f>O2458*_xlfn.XLOOKUP(K2458,AM:AM,AN:AN)</f>
        <v/>
      </c>
      <c r="Q2458">
        <f>O2458*_xlfn.XLOOKUP(K2458,AM:AM,AO:AO)</f>
        <v/>
      </c>
      <c r="R2458">
        <f>_xlfn.XLOOKUP(E2458,AF:AF,AG:AG)</f>
        <v/>
      </c>
      <c r="S2458">
        <f>_xlfn.XLOOKUP(E2458,AF:AF,AI:AI)</f>
        <v/>
      </c>
      <c r="T2458">
        <f>WEEKNUM(G2458)</f>
        <v/>
      </c>
      <c r="U2458">
        <f>YEAR(G2458)</f>
        <v/>
      </c>
      <c r="V2458" s="117">
        <f>IFERROR(Q2458/N2458,"0")</f>
        <v/>
      </c>
    </row>
    <row r="2459">
      <c r="A2459">
        <f>_xlfn.XLOOKUP(D2459,BN:BN,BO:BO)</f>
        <v/>
      </c>
      <c r="B2459" t="inlineStr">
        <is>
          <t>LLC</t>
        </is>
      </c>
      <c r="C2459" t="n">
        <v>371</v>
      </c>
      <c r="D2459">
        <f>_xlfn.XLOOKUP(C2459,BH:BH,BI:BI)</f>
        <v/>
      </c>
      <c r="E2459" t="n">
        <v>25102</v>
      </c>
      <c r="F2459" t="inlineStr">
        <is>
          <t>Otros Cargos/CDG-TLV-MXP/Lydia Mizrahi</t>
        </is>
      </c>
      <c r="G2459" s="234" t="n">
        <v>45855</v>
      </c>
      <c r="H2459" s="234" t="n">
        <v>45865</v>
      </c>
      <c r="I2459" t="inlineStr">
        <is>
          <t>VLO</t>
        </is>
      </c>
      <c r="J2459">
        <f>_xlfn.XLOOKUP(I2459,AS:AS,AU:AU)</f>
        <v/>
      </c>
      <c r="K2459" t="inlineStr">
        <is>
          <t>USD</t>
        </is>
      </c>
      <c r="L2459" s="238" t="n">
        <v>40</v>
      </c>
      <c r="M2459">
        <f>L2459*_xlfn.XLOOKUP(K2459,AM:AM,AN:AN)</f>
        <v/>
      </c>
      <c r="N2459">
        <f>L2459*_xlfn.XLOOKUP(K2459,AM:AM,AO:AO)</f>
        <v/>
      </c>
      <c r="O2459" s="238" t="n">
        <v>0</v>
      </c>
      <c r="P2459">
        <f>O2459*_xlfn.XLOOKUP(K2459,AM:AM,AN:AN)</f>
        <v/>
      </c>
      <c r="Q2459">
        <f>O2459*_xlfn.XLOOKUP(K2459,AM:AM,AO:AO)</f>
        <v/>
      </c>
      <c r="R2459">
        <f>_xlfn.XLOOKUP(E2459,AF:AF,AG:AG)</f>
        <v/>
      </c>
      <c r="S2459">
        <f>_xlfn.XLOOKUP(E2459,AF:AF,AI:AI)</f>
        <v/>
      </c>
      <c r="T2459">
        <f>WEEKNUM(G2459)</f>
        <v/>
      </c>
      <c r="U2459">
        <f>YEAR(G2459)</f>
        <v/>
      </c>
      <c r="V2459" s="117">
        <f>IFERROR(Q2459/N2459,"0")</f>
        <v/>
      </c>
    </row>
    <row r="2460">
      <c r="A2460">
        <f>_xlfn.XLOOKUP(D2460,BN:BN,BO:BO)</f>
        <v/>
      </c>
      <c r="B2460" t="inlineStr">
        <is>
          <t>LLC</t>
        </is>
      </c>
      <c r="C2460" t="n">
        <v>371</v>
      </c>
      <c r="D2460">
        <f>_xlfn.XLOOKUP(C2460,BH:BH,BI:BI)</f>
        <v/>
      </c>
      <c r="E2460" t="n">
        <v>25102</v>
      </c>
      <c r="F2460" t="inlineStr">
        <is>
          <t>Otros Cargos/CDG-TLV-MXP/Lydia Mizrahi</t>
        </is>
      </c>
      <c r="G2460" s="234" t="n">
        <v>45855</v>
      </c>
      <c r="H2460" s="234" t="n">
        <v>45865</v>
      </c>
      <c r="I2460" t="inlineStr">
        <is>
          <t>VLO</t>
        </is>
      </c>
      <c r="J2460">
        <f>_xlfn.XLOOKUP(I2460,AS:AS,AU:AU)</f>
        <v/>
      </c>
      <c r="K2460" t="inlineStr">
        <is>
          <t>USD</t>
        </is>
      </c>
      <c r="L2460" s="238" t="n">
        <v>30</v>
      </c>
      <c r="M2460">
        <f>L2460*_xlfn.XLOOKUP(K2460,AM:AM,AN:AN)</f>
        <v/>
      </c>
      <c r="N2460">
        <f>L2460*_xlfn.XLOOKUP(K2460,AM:AM,AO:AO)</f>
        <v/>
      </c>
      <c r="O2460" s="238" t="n">
        <v>0</v>
      </c>
      <c r="P2460">
        <f>O2460*_xlfn.XLOOKUP(K2460,AM:AM,AN:AN)</f>
        <v/>
      </c>
      <c r="Q2460">
        <f>O2460*_xlfn.XLOOKUP(K2460,AM:AM,AO:AO)</f>
        <v/>
      </c>
      <c r="R2460">
        <f>_xlfn.XLOOKUP(E2460,AF:AF,AG:AG)</f>
        <v/>
      </c>
      <c r="S2460">
        <f>_xlfn.XLOOKUP(E2460,AF:AF,AI:AI)</f>
        <v/>
      </c>
      <c r="T2460">
        <f>WEEKNUM(G2460)</f>
        <v/>
      </c>
      <c r="U2460">
        <f>YEAR(G2460)</f>
        <v/>
      </c>
      <c r="V2460" s="117">
        <f>IFERROR(Q2460/N2460,"0")</f>
        <v/>
      </c>
    </row>
    <row r="2461">
      <c r="A2461">
        <f>_xlfn.XLOOKUP(D2461,BN:BN,BO:BO)</f>
        <v/>
      </c>
      <c r="B2461" t="inlineStr">
        <is>
          <t>LLC</t>
        </is>
      </c>
      <c r="C2461" t="n">
        <v>371</v>
      </c>
      <c r="D2461">
        <f>_xlfn.XLOOKUP(C2461,BH:BH,BI:BI)</f>
        <v/>
      </c>
      <c r="E2461" t="n">
        <v>25102</v>
      </c>
      <c r="F2461" t="inlineStr">
        <is>
          <t>Otros Cargos/CDG-TLV-MXP/Alberto Hans</t>
        </is>
      </c>
      <c r="G2461" s="234" t="n">
        <v>45855</v>
      </c>
      <c r="H2461" s="234" t="n">
        <v>45865</v>
      </c>
      <c r="I2461" t="inlineStr">
        <is>
          <t>VLO</t>
        </is>
      </c>
      <c r="J2461">
        <f>_xlfn.XLOOKUP(I2461,AS:AS,AU:AU)</f>
        <v/>
      </c>
      <c r="K2461" t="inlineStr">
        <is>
          <t>USD</t>
        </is>
      </c>
      <c r="L2461" s="238" t="n">
        <v>40</v>
      </c>
      <c r="M2461">
        <f>L2461*_xlfn.XLOOKUP(K2461,AM:AM,AN:AN)</f>
        <v/>
      </c>
      <c r="N2461">
        <f>L2461*_xlfn.XLOOKUP(K2461,AM:AM,AO:AO)</f>
        <v/>
      </c>
      <c r="O2461" s="238" t="n">
        <v>0</v>
      </c>
      <c r="P2461">
        <f>O2461*_xlfn.XLOOKUP(K2461,AM:AM,AN:AN)</f>
        <v/>
      </c>
      <c r="Q2461">
        <f>O2461*_xlfn.XLOOKUP(K2461,AM:AM,AO:AO)</f>
        <v/>
      </c>
      <c r="R2461">
        <f>_xlfn.XLOOKUP(E2461,AF:AF,AG:AG)</f>
        <v/>
      </c>
      <c r="S2461">
        <f>_xlfn.XLOOKUP(E2461,AF:AF,AI:AI)</f>
        <v/>
      </c>
      <c r="T2461">
        <f>WEEKNUM(G2461)</f>
        <v/>
      </c>
      <c r="U2461">
        <f>YEAR(G2461)</f>
        <v/>
      </c>
      <c r="V2461" s="117">
        <f>IFERROR(Q2461/N2461,"0")</f>
        <v/>
      </c>
    </row>
    <row r="2462">
      <c r="A2462">
        <f>_xlfn.XLOOKUP(D2462,BN:BN,BO:BO)</f>
        <v/>
      </c>
      <c r="B2462" t="inlineStr">
        <is>
          <t>LLC</t>
        </is>
      </c>
      <c r="C2462" t="n">
        <v>371</v>
      </c>
      <c r="D2462">
        <f>_xlfn.XLOOKUP(C2462,BH:BH,BI:BI)</f>
        <v/>
      </c>
      <c r="E2462" t="n">
        <v>25102</v>
      </c>
      <c r="F2462" t="inlineStr">
        <is>
          <t>Otros Cargos/CDG-TLV-MXP/Alberto Hans</t>
        </is>
      </c>
      <c r="G2462" s="234" t="n">
        <v>45855</v>
      </c>
      <c r="H2462" s="234" t="n">
        <v>45865</v>
      </c>
      <c r="I2462" t="inlineStr">
        <is>
          <t>VLO</t>
        </is>
      </c>
      <c r="J2462">
        <f>_xlfn.XLOOKUP(I2462,AS:AS,AU:AU)</f>
        <v/>
      </c>
      <c r="K2462" t="inlineStr">
        <is>
          <t>USD</t>
        </is>
      </c>
      <c r="L2462" s="238" t="n">
        <v>30</v>
      </c>
      <c r="M2462">
        <f>L2462*_xlfn.XLOOKUP(K2462,AM:AM,AN:AN)</f>
        <v/>
      </c>
      <c r="N2462">
        <f>L2462*_xlfn.XLOOKUP(K2462,AM:AM,AO:AO)</f>
        <v/>
      </c>
      <c r="O2462" s="238" t="n">
        <v>0</v>
      </c>
      <c r="P2462">
        <f>O2462*_xlfn.XLOOKUP(K2462,AM:AM,AN:AN)</f>
        <v/>
      </c>
      <c r="Q2462">
        <f>O2462*_xlfn.XLOOKUP(K2462,AM:AM,AO:AO)</f>
        <v/>
      </c>
      <c r="R2462">
        <f>_xlfn.XLOOKUP(E2462,AF:AF,AG:AG)</f>
        <v/>
      </c>
      <c r="S2462">
        <f>_xlfn.XLOOKUP(E2462,AF:AF,AI:AI)</f>
        <v/>
      </c>
      <c r="T2462">
        <f>WEEKNUM(G2462)</f>
        <v/>
      </c>
      <c r="U2462">
        <f>YEAR(G2462)</f>
        <v/>
      </c>
      <c r="V2462" s="117">
        <f>IFERROR(Q2462/N2462,"0")</f>
        <v/>
      </c>
    </row>
    <row r="2463">
      <c r="A2463">
        <f>_xlfn.XLOOKUP(D2463,BN:BN,BO:BO)</f>
        <v/>
      </c>
      <c r="B2463" t="inlineStr">
        <is>
          <t>LLC</t>
        </is>
      </c>
      <c r="C2463" t="n">
        <v>371</v>
      </c>
      <c r="D2463">
        <f>_xlfn.XLOOKUP(C2463,BH:BH,BI:BI)</f>
        <v/>
      </c>
      <c r="E2463" t="n">
        <v>25102</v>
      </c>
      <c r="F2463" t="inlineStr">
        <is>
          <t>Otros Cargos/CDG-TLV-MXP/Raphael Hans</t>
        </is>
      </c>
      <c r="G2463" s="234" t="n">
        <v>45855</v>
      </c>
      <c r="H2463" s="234" t="n">
        <v>45865</v>
      </c>
      <c r="I2463" t="inlineStr">
        <is>
          <t>VLO</t>
        </is>
      </c>
      <c r="J2463">
        <f>_xlfn.XLOOKUP(I2463,AS:AS,AU:AU)</f>
        <v/>
      </c>
      <c r="K2463" t="inlineStr">
        <is>
          <t>USD</t>
        </is>
      </c>
      <c r="L2463" s="238" t="n">
        <v>40</v>
      </c>
      <c r="M2463">
        <f>L2463*_xlfn.XLOOKUP(K2463,AM:AM,AN:AN)</f>
        <v/>
      </c>
      <c r="N2463">
        <f>L2463*_xlfn.XLOOKUP(K2463,AM:AM,AO:AO)</f>
        <v/>
      </c>
      <c r="O2463" s="238" t="n">
        <v>0</v>
      </c>
      <c r="P2463">
        <f>O2463*_xlfn.XLOOKUP(K2463,AM:AM,AN:AN)</f>
        <v/>
      </c>
      <c r="Q2463">
        <f>O2463*_xlfn.XLOOKUP(K2463,AM:AM,AO:AO)</f>
        <v/>
      </c>
      <c r="R2463">
        <f>_xlfn.XLOOKUP(E2463,AF:AF,AG:AG)</f>
        <v/>
      </c>
      <c r="S2463">
        <f>_xlfn.XLOOKUP(E2463,AF:AF,AI:AI)</f>
        <v/>
      </c>
      <c r="T2463">
        <f>WEEKNUM(G2463)</f>
        <v/>
      </c>
      <c r="U2463">
        <f>YEAR(G2463)</f>
        <v/>
      </c>
      <c r="V2463" s="117">
        <f>IFERROR(Q2463/N2463,"0")</f>
        <v/>
      </c>
    </row>
    <row r="2464">
      <c r="A2464">
        <f>_xlfn.XLOOKUP(D2464,BN:BN,BO:BO)</f>
        <v/>
      </c>
      <c r="B2464" t="inlineStr">
        <is>
          <t>LLC</t>
        </is>
      </c>
      <c r="C2464" t="n">
        <v>371</v>
      </c>
      <c r="D2464">
        <f>_xlfn.XLOOKUP(C2464,BH:BH,BI:BI)</f>
        <v/>
      </c>
      <c r="E2464" t="n">
        <v>25102</v>
      </c>
      <c r="F2464" t="inlineStr">
        <is>
          <t>Otros Cargos/CDG-TLV-MXP/Raphael Hans</t>
        </is>
      </c>
      <c r="G2464" s="234" t="n">
        <v>45855</v>
      </c>
      <c r="H2464" s="234" t="n">
        <v>45865</v>
      </c>
      <c r="I2464" t="inlineStr">
        <is>
          <t>VLO</t>
        </is>
      </c>
      <c r="J2464">
        <f>_xlfn.XLOOKUP(I2464,AS:AS,AU:AU)</f>
        <v/>
      </c>
      <c r="K2464" t="inlineStr">
        <is>
          <t>USD</t>
        </is>
      </c>
      <c r="L2464" s="238" t="n">
        <v>30</v>
      </c>
      <c r="M2464">
        <f>L2464*_xlfn.XLOOKUP(K2464,AM:AM,AN:AN)</f>
        <v/>
      </c>
      <c r="N2464">
        <f>L2464*_xlfn.XLOOKUP(K2464,AM:AM,AO:AO)</f>
        <v/>
      </c>
      <c r="O2464" s="238" t="n">
        <v>0</v>
      </c>
      <c r="P2464">
        <f>O2464*_xlfn.XLOOKUP(K2464,AM:AM,AN:AN)</f>
        <v/>
      </c>
      <c r="Q2464">
        <f>O2464*_xlfn.XLOOKUP(K2464,AM:AM,AO:AO)</f>
        <v/>
      </c>
      <c r="R2464">
        <f>_xlfn.XLOOKUP(E2464,AF:AF,AG:AG)</f>
        <v/>
      </c>
      <c r="S2464">
        <f>_xlfn.XLOOKUP(E2464,AF:AF,AI:AI)</f>
        <v/>
      </c>
      <c r="T2464">
        <f>WEEKNUM(G2464)</f>
        <v/>
      </c>
      <c r="U2464">
        <f>YEAR(G2464)</f>
        <v/>
      </c>
      <c r="V2464" s="117">
        <f>IFERROR(Q2464/N2464,"0")</f>
        <v/>
      </c>
    </row>
    <row r="2465">
      <c r="A2465">
        <f>_xlfn.XLOOKUP(D2465,BN:BN,BO:BO)</f>
        <v/>
      </c>
      <c r="B2465" t="inlineStr">
        <is>
          <t>LLC</t>
        </is>
      </c>
      <c r="C2465" t="n">
        <v>371</v>
      </c>
      <c r="D2465">
        <f>_xlfn.XLOOKUP(C2465,BH:BH,BI:BI)</f>
        <v/>
      </c>
      <c r="E2465" t="n">
        <v>0</v>
      </c>
      <c r="F2465" t="inlineStr">
        <is>
          <t>Fee de emisión/DDCTYR-CIMFLE</t>
        </is>
      </c>
      <c r="G2465" s="234" t="n">
        <v>45855</v>
      </c>
      <c r="H2465" s="234" t="n">
        <v>45865</v>
      </c>
      <c r="I2465" t="inlineStr">
        <is>
          <t>HPS</t>
        </is>
      </c>
      <c r="J2465">
        <f>_xlfn.XLOOKUP(I2465,AS:AS,AU:AU)</f>
        <v/>
      </c>
      <c r="K2465" t="inlineStr">
        <is>
          <t>USD</t>
        </is>
      </c>
      <c r="L2465" s="238" t="n">
        <v>175</v>
      </c>
      <c r="M2465">
        <f>L2465*_xlfn.XLOOKUP(K2465,AM:AM,AN:AN)</f>
        <v/>
      </c>
      <c r="N2465">
        <f>L2465*_xlfn.XLOOKUP(K2465,AM:AM,AO:AO)</f>
        <v/>
      </c>
      <c r="O2465" s="238" t="n">
        <v>175</v>
      </c>
      <c r="P2465">
        <f>O2465*_xlfn.XLOOKUP(K2465,AM:AM,AN:AN)</f>
        <v/>
      </c>
      <c r="Q2465">
        <f>O2465*_xlfn.XLOOKUP(K2465,AM:AM,AO:AO)</f>
        <v/>
      </c>
      <c r="R2465">
        <f>_xlfn.XLOOKUP(E2465,AF:AF,AG:AG)</f>
        <v/>
      </c>
      <c r="S2465">
        <f>_xlfn.XLOOKUP(E2465,AF:AF,AI:AI)</f>
        <v/>
      </c>
      <c r="T2465">
        <f>WEEKNUM(G2465)</f>
        <v/>
      </c>
      <c r="U2465">
        <f>YEAR(G2465)</f>
        <v/>
      </c>
      <c r="V2465" s="117">
        <f>IFERROR(Q2465/N2465,"0")</f>
        <v/>
      </c>
    </row>
    <row r="2466">
      <c r="A2466">
        <f>_xlfn.XLOOKUP(D2466,BN:BN,BO:BO)</f>
        <v/>
      </c>
      <c r="B2466" t="inlineStr">
        <is>
          <t>LLC</t>
        </is>
      </c>
      <c r="C2466" t="n">
        <v>371</v>
      </c>
      <c r="D2466">
        <f>_xlfn.XLOOKUP(C2466,BH:BH,BI:BI)</f>
        <v/>
      </c>
      <c r="E2466" t="n">
        <v>25102</v>
      </c>
      <c r="F2466" t="inlineStr">
        <is>
          <t>Vuelo CDG-TLV-MXP/Arturo Hans</t>
        </is>
      </c>
      <c r="G2466" s="234" t="n">
        <v>45855</v>
      </c>
      <c r="H2466" s="234" t="n">
        <v>45865</v>
      </c>
      <c r="I2466" t="inlineStr">
        <is>
          <t>VLO</t>
        </is>
      </c>
      <c r="J2466">
        <f>_xlfn.XLOOKUP(I2466,AS:AS,AU:AU)</f>
        <v/>
      </c>
      <c r="K2466" t="inlineStr">
        <is>
          <t>USD</t>
        </is>
      </c>
      <c r="L2466" s="238" t="n">
        <v>973.38</v>
      </c>
      <c r="M2466">
        <f>L2466*_xlfn.XLOOKUP(K2466,AM:AM,AN:AN)</f>
        <v/>
      </c>
      <c r="N2466">
        <f>L2466*_xlfn.XLOOKUP(K2466,AM:AM,AO:AO)</f>
        <v/>
      </c>
      <c r="O2466" s="238" t="n">
        <v>0</v>
      </c>
      <c r="P2466">
        <f>O2466*_xlfn.XLOOKUP(K2466,AM:AM,AN:AN)</f>
        <v/>
      </c>
      <c r="Q2466">
        <f>O2466*_xlfn.XLOOKUP(K2466,AM:AM,AO:AO)</f>
        <v/>
      </c>
      <c r="R2466">
        <f>_xlfn.XLOOKUP(E2466,AF:AF,AG:AG)</f>
        <v/>
      </c>
      <c r="S2466">
        <f>_xlfn.XLOOKUP(E2466,AF:AF,AI:AI)</f>
        <v/>
      </c>
      <c r="T2466">
        <f>WEEKNUM(G2466)</f>
        <v/>
      </c>
      <c r="U2466">
        <f>YEAR(G2466)</f>
        <v/>
      </c>
      <c r="V2466" s="117">
        <f>IFERROR(Q2466/N2466,"0")</f>
        <v/>
      </c>
    </row>
    <row r="2467">
      <c r="A2467">
        <f>_xlfn.XLOOKUP(D2467,BN:BN,BO:BO)</f>
        <v/>
      </c>
      <c r="B2467" t="inlineStr">
        <is>
          <t>LLC</t>
        </is>
      </c>
      <c r="C2467" t="n">
        <v>371</v>
      </c>
      <c r="D2467">
        <f>_xlfn.XLOOKUP(C2467,BH:BH,BI:BI)</f>
        <v/>
      </c>
      <c r="E2467" t="n">
        <v>25102</v>
      </c>
      <c r="F2467" t="inlineStr">
        <is>
          <t>Otros Cargos/CDG-TLV-MXP/Arturo Hans</t>
        </is>
      </c>
      <c r="G2467" s="234" t="n">
        <v>45855</v>
      </c>
      <c r="H2467" s="234" t="n">
        <v>45865</v>
      </c>
      <c r="I2467" t="inlineStr">
        <is>
          <t>VLO</t>
        </is>
      </c>
      <c r="J2467">
        <f>_xlfn.XLOOKUP(I2467,AS:AS,AU:AU)</f>
        <v/>
      </c>
      <c r="K2467" t="inlineStr">
        <is>
          <t>USD</t>
        </is>
      </c>
      <c r="L2467" s="238" t="n">
        <v>30</v>
      </c>
      <c r="M2467">
        <f>L2467*_xlfn.XLOOKUP(K2467,AM:AM,AN:AN)</f>
        <v/>
      </c>
      <c r="N2467">
        <f>L2467*_xlfn.XLOOKUP(K2467,AM:AM,AO:AO)</f>
        <v/>
      </c>
      <c r="O2467" s="238" t="n">
        <v>0</v>
      </c>
      <c r="P2467">
        <f>O2467*_xlfn.XLOOKUP(K2467,AM:AM,AN:AN)</f>
        <v/>
      </c>
      <c r="Q2467">
        <f>O2467*_xlfn.XLOOKUP(K2467,AM:AM,AO:AO)</f>
        <v/>
      </c>
      <c r="R2467">
        <f>_xlfn.XLOOKUP(E2467,AF:AF,AG:AG)</f>
        <v/>
      </c>
      <c r="S2467">
        <f>_xlfn.XLOOKUP(E2467,AF:AF,AI:AI)</f>
        <v/>
      </c>
      <c r="T2467">
        <f>WEEKNUM(G2467)</f>
        <v/>
      </c>
      <c r="U2467">
        <f>YEAR(G2467)</f>
        <v/>
      </c>
      <c r="V2467" s="117">
        <f>IFERROR(Q2467/N2467,"0")</f>
        <v/>
      </c>
    </row>
    <row r="2468">
      <c r="A2468">
        <f>_xlfn.XLOOKUP(D2468,BN:BN,BO:BO)</f>
        <v/>
      </c>
      <c r="B2468" t="inlineStr">
        <is>
          <t>LLC</t>
        </is>
      </c>
      <c r="C2468" t="n">
        <v>371</v>
      </c>
      <c r="D2468">
        <f>_xlfn.XLOOKUP(C2468,BH:BH,BI:BI)</f>
        <v/>
      </c>
      <c r="E2468" t="n">
        <v>25102</v>
      </c>
      <c r="F2468" t="inlineStr">
        <is>
          <t>Otros Cargos/CDG-TLV-MXP/Arturo Hans</t>
        </is>
      </c>
      <c r="G2468" s="234" t="n">
        <v>45855</v>
      </c>
      <c r="H2468" s="234" t="n">
        <v>45865</v>
      </c>
      <c r="I2468" t="inlineStr">
        <is>
          <t>VLO</t>
        </is>
      </c>
      <c r="J2468">
        <f>_xlfn.XLOOKUP(I2468,AS:AS,AU:AU)</f>
        <v/>
      </c>
      <c r="K2468" t="inlineStr">
        <is>
          <t>USD</t>
        </is>
      </c>
      <c r="L2468" s="238" t="n">
        <v>40</v>
      </c>
      <c r="M2468">
        <f>L2468*_xlfn.XLOOKUP(K2468,AM:AM,AN:AN)</f>
        <v/>
      </c>
      <c r="N2468">
        <f>L2468*_xlfn.XLOOKUP(K2468,AM:AM,AO:AO)</f>
        <v/>
      </c>
      <c r="O2468" s="238" t="n">
        <v>0</v>
      </c>
      <c r="P2468">
        <f>O2468*_xlfn.XLOOKUP(K2468,AM:AM,AN:AN)</f>
        <v/>
      </c>
      <c r="Q2468">
        <f>O2468*_xlfn.XLOOKUP(K2468,AM:AM,AO:AO)</f>
        <v/>
      </c>
      <c r="R2468">
        <f>_xlfn.XLOOKUP(E2468,AF:AF,AG:AG)</f>
        <v/>
      </c>
      <c r="S2468">
        <f>_xlfn.XLOOKUP(E2468,AF:AF,AI:AI)</f>
        <v/>
      </c>
      <c r="T2468">
        <f>WEEKNUM(G2468)</f>
        <v/>
      </c>
      <c r="U2468">
        <f>YEAR(G2468)</f>
        <v/>
      </c>
      <c r="V2468" s="117">
        <f>IFERROR(Q2468/N2468,"0")</f>
        <v/>
      </c>
    </row>
    <row r="2469">
      <c r="A2469">
        <f>_xlfn.XLOOKUP(D2469,BN:BN,BO:BO)</f>
        <v/>
      </c>
      <c r="B2469" t="inlineStr">
        <is>
          <t>LLC</t>
        </is>
      </c>
      <c r="C2469" t="n">
        <v>371</v>
      </c>
      <c r="D2469">
        <f>_xlfn.XLOOKUP(C2469,BH:BH,BI:BI)</f>
        <v/>
      </c>
      <c r="E2469" t="n">
        <v>29253</v>
      </c>
      <c r="F2469" t="inlineStr">
        <is>
          <t>Hospedaje en Florencia</t>
        </is>
      </c>
      <c r="G2469" s="234" t="n">
        <v>45864</v>
      </c>
      <c r="H2469" s="234" t="n">
        <v>45866</v>
      </c>
      <c r="I2469" t="inlineStr">
        <is>
          <t>HTL</t>
        </is>
      </c>
      <c r="J2469">
        <f>_xlfn.XLOOKUP(I2469,AS:AS,AU:AU)</f>
        <v/>
      </c>
      <c r="K2469" t="inlineStr">
        <is>
          <t>USD</t>
        </is>
      </c>
      <c r="L2469" s="238" t="n">
        <v>2731.39</v>
      </c>
      <c r="M2469">
        <f>L2469*_xlfn.XLOOKUP(K2469,AM:AM,AN:AN)</f>
        <v/>
      </c>
      <c r="N2469">
        <f>L2469*_xlfn.XLOOKUP(K2469,AM:AM,AO:AO)</f>
        <v/>
      </c>
      <c r="O2469" s="238" t="n">
        <v>202.34</v>
      </c>
      <c r="P2469">
        <f>O2469*_xlfn.XLOOKUP(K2469,AM:AM,AN:AN)</f>
        <v/>
      </c>
      <c r="Q2469">
        <f>O2469*_xlfn.XLOOKUP(K2469,AM:AM,AO:AO)</f>
        <v/>
      </c>
      <c r="R2469">
        <f>_xlfn.XLOOKUP(E2469,AF:AF,AG:AG)</f>
        <v/>
      </c>
      <c r="S2469">
        <f>_xlfn.XLOOKUP(E2469,AF:AF,AI:AI)</f>
        <v/>
      </c>
      <c r="T2469">
        <f>WEEKNUM(G2469)</f>
        <v/>
      </c>
      <c r="U2469">
        <f>YEAR(G2469)</f>
        <v/>
      </c>
      <c r="V2469" s="117">
        <f>IFERROR(Q2469/N2469,"0")</f>
        <v/>
      </c>
    </row>
    <row r="2470">
      <c r="A2470">
        <f>_xlfn.XLOOKUP(D2470,BN:BN,BO:BO)</f>
        <v/>
      </c>
      <c r="B2470" t="inlineStr">
        <is>
          <t>LLC</t>
        </is>
      </c>
      <c r="C2470" t="n">
        <v>371</v>
      </c>
      <c r="D2470">
        <f>_xlfn.XLOOKUP(C2470,BH:BH,BI:BI)</f>
        <v/>
      </c>
      <c r="E2470" t="n">
        <v>27087</v>
      </c>
      <c r="F2470" t="inlineStr">
        <is>
          <t>Renta de auto</t>
        </is>
      </c>
      <c r="G2470" s="234" t="n">
        <v>45855</v>
      </c>
      <c r="H2470" s="234" t="n">
        <v>45866</v>
      </c>
      <c r="I2470" t="inlineStr">
        <is>
          <t>AUT</t>
        </is>
      </c>
      <c r="J2470">
        <f>_xlfn.XLOOKUP(I2470,AS:AS,AU:AU)</f>
        <v/>
      </c>
      <c r="K2470" t="inlineStr">
        <is>
          <t>USD</t>
        </is>
      </c>
      <c r="L2470" s="238" t="n">
        <v>2476.1</v>
      </c>
      <c r="M2470">
        <f>L2470*_xlfn.XLOOKUP(K2470,AM:AM,AN:AN)</f>
        <v/>
      </c>
      <c r="N2470">
        <f>L2470*_xlfn.XLOOKUP(K2470,AM:AM,AO:AO)</f>
        <v/>
      </c>
      <c r="O2470" s="238" t="n">
        <v>251.38</v>
      </c>
      <c r="P2470">
        <f>O2470*_xlfn.XLOOKUP(K2470,AM:AM,AN:AN)</f>
        <v/>
      </c>
      <c r="Q2470">
        <f>O2470*_xlfn.XLOOKUP(K2470,AM:AM,AO:AO)</f>
        <v/>
      </c>
      <c r="R2470">
        <f>_xlfn.XLOOKUP(E2470,AF:AF,AG:AG)</f>
        <v/>
      </c>
      <c r="S2470">
        <f>_xlfn.XLOOKUP(E2470,AF:AF,AI:AI)</f>
        <v/>
      </c>
      <c r="T2470">
        <f>WEEKNUM(G2470)</f>
        <v/>
      </c>
      <c r="U2470">
        <f>YEAR(G2470)</f>
        <v/>
      </c>
      <c r="V2470" s="117">
        <f>IFERROR(Q2470/N2470,"0")</f>
        <v/>
      </c>
    </row>
    <row r="2471">
      <c r="A2471">
        <f>_xlfn.XLOOKUP(D2471,BN:BN,BO:BO)</f>
        <v/>
      </c>
      <c r="B2471" t="inlineStr">
        <is>
          <t>LLC</t>
        </is>
      </c>
      <c r="C2471" t="n">
        <v>371</v>
      </c>
      <c r="D2471">
        <f>_xlfn.XLOOKUP(C2471,BH:BH,BI:BI)</f>
        <v/>
      </c>
      <c r="E2471" t="n">
        <v>30220</v>
      </c>
      <c r="F2471" t="inlineStr">
        <is>
          <t>Hospedaje Romantic Room 1</t>
        </is>
      </c>
      <c r="G2471" s="234" t="n">
        <v>45866</v>
      </c>
      <c r="H2471" s="234" t="n">
        <v>45871</v>
      </c>
      <c r="I2471" t="inlineStr">
        <is>
          <t>HTL</t>
        </is>
      </c>
      <c r="J2471">
        <f>_xlfn.XLOOKUP(I2471,AS:AS,AU:AU)</f>
        <v/>
      </c>
      <c r="K2471" t="inlineStr">
        <is>
          <t>USD</t>
        </is>
      </c>
      <c r="L2471" s="238" t="n">
        <v>20615.82</v>
      </c>
      <c r="M2471">
        <f>L2471*_xlfn.XLOOKUP(K2471,AM:AM,AN:AN)</f>
        <v/>
      </c>
      <c r="N2471">
        <f>L2471*_xlfn.XLOOKUP(K2471,AM:AM,AO:AO)</f>
        <v/>
      </c>
      <c r="O2471" s="238" t="n">
        <v>1887.32</v>
      </c>
      <c r="P2471">
        <f>O2471*_xlfn.XLOOKUP(K2471,AM:AM,AN:AN)</f>
        <v/>
      </c>
      <c r="Q2471">
        <f>O2471*_xlfn.XLOOKUP(K2471,AM:AM,AO:AO)</f>
        <v/>
      </c>
      <c r="R2471">
        <f>_xlfn.XLOOKUP(E2471,AF:AF,AG:AG)</f>
        <v/>
      </c>
      <c r="S2471">
        <f>_xlfn.XLOOKUP(E2471,AF:AF,AI:AI)</f>
        <v/>
      </c>
      <c r="T2471">
        <f>WEEKNUM(G2471)</f>
        <v/>
      </c>
      <c r="U2471">
        <f>YEAR(G2471)</f>
        <v/>
      </c>
      <c r="V2471" s="117">
        <f>IFERROR(Q2471/N2471,"0")</f>
        <v/>
      </c>
    </row>
    <row r="2472">
      <c r="A2472">
        <f>_xlfn.XLOOKUP(D2472,BN:BN,BO:BO)</f>
        <v/>
      </c>
      <c r="B2472" t="inlineStr">
        <is>
          <t>LLC</t>
        </is>
      </c>
      <c r="C2472" t="n">
        <v>371</v>
      </c>
      <c r="D2472">
        <f>_xlfn.XLOOKUP(C2472,BH:BH,BI:BI)</f>
        <v/>
      </c>
      <c r="E2472" t="n">
        <v>25363</v>
      </c>
      <c r="F2472" t="inlineStr">
        <is>
          <t>Hospedaje</t>
        </is>
      </c>
      <c r="G2472" s="234" t="n">
        <v>45871</v>
      </c>
      <c r="H2472" s="234" t="n">
        <v>45873</v>
      </c>
      <c r="I2472" t="inlineStr">
        <is>
          <t>HTL</t>
        </is>
      </c>
      <c r="J2472">
        <f>_xlfn.XLOOKUP(I2472,AS:AS,AU:AU)</f>
        <v/>
      </c>
      <c r="K2472" t="inlineStr">
        <is>
          <t>USD</t>
        </is>
      </c>
      <c r="L2472" s="238" t="n">
        <v>2936.16</v>
      </c>
      <c r="M2472">
        <f>L2472*_xlfn.XLOOKUP(K2472,AM:AM,AN:AN)</f>
        <v/>
      </c>
      <c r="N2472">
        <f>L2472*_xlfn.XLOOKUP(K2472,AM:AM,AO:AO)</f>
        <v/>
      </c>
      <c r="O2472" s="238" t="n">
        <v>392.98</v>
      </c>
      <c r="P2472">
        <f>O2472*_xlfn.XLOOKUP(K2472,AM:AM,AN:AN)</f>
        <v/>
      </c>
      <c r="Q2472">
        <f>O2472*_xlfn.XLOOKUP(K2472,AM:AM,AO:AO)</f>
        <v/>
      </c>
      <c r="R2472">
        <f>_xlfn.XLOOKUP(E2472,AF:AF,AG:AG)</f>
        <v/>
      </c>
      <c r="S2472">
        <f>_xlfn.XLOOKUP(E2472,AF:AF,AI:AI)</f>
        <v/>
      </c>
      <c r="T2472">
        <f>WEEKNUM(G2472)</f>
        <v/>
      </c>
      <c r="U2472">
        <f>YEAR(G2472)</f>
        <v/>
      </c>
      <c r="V2472" s="117">
        <f>IFERROR(Q2472/N2472,"0")</f>
        <v/>
      </c>
    </row>
    <row r="2473">
      <c r="A2473">
        <f>_xlfn.XLOOKUP(D2473,BN:BN,BO:BO)</f>
        <v/>
      </c>
      <c r="B2473" t="inlineStr">
        <is>
          <t>LLC</t>
        </is>
      </c>
      <c r="C2473" t="n">
        <v>371</v>
      </c>
      <c r="D2473">
        <f>_xlfn.XLOOKUP(C2473,BH:BH,BI:BI)</f>
        <v/>
      </c>
      <c r="E2473" t="n">
        <v>29253</v>
      </c>
      <c r="F2473" t="inlineStr">
        <is>
          <t>Hospedaje</t>
        </is>
      </c>
      <c r="G2473" s="234" t="n">
        <v>45864</v>
      </c>
      <c r="H2473" s="234" t="n">
        <v>45866</v>
      </c>
      <c r="I2473" t="inlineStr">
        <is>
          <t>HTL</t>
        </is>
      </c>
      <c r="J2473">
        <f>_xlfn.XLOOKUP(I2473,AS:AS,AU:AU)</f>
        <v/>
      </c>
      <c r="K2473" t="inlineStr">
        <is>
          <t>USD</t>
        </is>
      </c>
      <c r="L2473" s="238" t="n">
        <v>2236.8</v>
      </c>
      <c r="M2473">
        <f>L2473*_xlfn.XLOOKUP(K2473,AM:AM,AN:AN)</f>
        <v/>
      </c>
      <c r="N2473">
        <f>L2473*_xlfn.XLOOKUP(K2473,AM:AM,AO:AO)</f>
        <v/>
      </c>
      <c r="O2473" s="238" t="n">
        <v>223.68</v>
      </c>
      <c r="P2473">
        <f>O2473*_xlfn.XLOOKUP(K2473,AM:AM,AN:AN)</f>
        <v/>
      </c>
      <c r="Q2473">
        <f>O2473*_xlfn.XLOOKUP(K2473,AM:AM,AO:AO)</f>
        <v/>
      </c>
      <c r="R2473">
        <f>_xlfn.XLOOKUP(E2473,AF:AF,AG:AG)</f>
        <v/>
      </c>
      <c r="S2473">
        <f>_xlfn.XLOOKUP(E2473,AF:AF,AI:AI)</f>
        <v/>
      </c>
      <c r="T2473">
        <f>WEEKNUM(G2473)</f>
        <v/>
      </c>
      <c r="U2473">
        <f>YEAR(G2473)</f>
        <v/>
      </c>
      <c r="V2473" s="117">
        <f>IFERROR(Q2473/N2473,"0")</f>
        <v/>
      </c>
    </row>
    <row r="2474">
      <c r="A2474">
        <f>_xlfn.XLOOKUP(D2474,BN:BN,BO:BO)</f>
        <v/>
      </c>
      <c r="B2474" t="inlineStr">
        <is>
          <t>LLC</t>
        </is>
      </c>
      <c r="C2474" t="n">
        <v>372</v>
      </c>
      <c r="D2474">
        <f>_xlfn.XLOOKUP(C2474,BH:BH,BI:BI)</f>
        <v/>
      </c>
      <c r="E2474" t="n">
        <v>23590</v>
      </c>
      <c r="F2474" t="inlineStr">
        <is>
          <t>VUELO KOREA</t>
        </is>
      </c>
      <c r="G2474" s="234" t="n">
        <v>45728</v>
      </c>
      <c r="H2474" s="234" t="n">
        <v>45741</v>
      </c>
      <c r="I2474" t="inlineStr">
        <is>
          <t>VLO</t>
        </is>
      </c>
      <c r="J2474">
        <f>_xlfn.XLOOKUP(I2474,AS:AS,AU:AU)</f>
        <v/>
      </c>
      <c r="K2474" t="inlineStr">
        <is>
          <t>USD</t>
        </is>
      </c>
      <c r="L2474" s="238" t="n">
        <v>1567</v>
      </c>
      <c r="M2474">
        <f>L2474*_xlfn.XLOOKUP(K2474,AM:AM,AN:AN)</f>
        <v/>
      </c>
      <c r="N2474">
        <f>L2474*_xlfn.XLOOKUP(K2474,AM:AM,AO:AO)</f>
        <v/>
      </c>
      <c r="O2474" s="238" t="n">
        <v>0</v>
      </c>
      <c r="P2474">
        <f>O2474*_xlfn.XLOOKUP(K2474,AM:AM,AN:AN)</f>
        <v/>
      </c>
      <c r="Q2474">
        <f>O2474*_xlfn.XLOOKUP(K2474,AM:AM,AO:AO)</f>
        <v/>
      </c>
      <c r="R2474">
        <f>_xlfn.XLOOKUP(E2474,AF:AF,AG:AG)</f>
        <v/>
      </c>
      <c r="S2474">
        <f>_xlfn.XLOOKUP(E2474,AF:AF,AI:AI)</f>
        <v/>
      </c>
      <c r="T2474">
        <f>WEEKNUM(G2474)</f>
        <v/>
      </c>
      <c r="U2474">
        <f>YEAR(G2474)</f>
        <v/>
      </c>
      <c r="V2474" s="117">
        <f>IFERROR(Q2474/N2474,"0")</f>
        <v/>
      </c>
    </row>
    <row r="2475">
      <c r="A2475">
        <f>_xlfn.XLOOKUP(D2475,BN:BN,BO:BO)</f>
        <v/>
      </c>
      <c r="B2475" t="inlineStr">
        <is>
          <t>LLC</t>
        </is>
      </c>
      <c r="C2475" t="n">
        <v>372</v>
      </c>
      <c r="D2475">
        <f>_xlfn.XLOOKUP(C2475,BH:BH,BI:BI)</f>
        <v/>
      </c>
      <c r="E2475" t="n">
        <v>23590</v>
      </c>
      <c r="F2475" t="inlineStr">
        <is>
          <t>VUELO KOREA</t>
        </is>
      </c>
      <c r="G2475" s="234" t="n">
        <v>45728</v>
      </c>
      <c r="H2475" s="234" t="n">
        <v>45741</v>
      </c>
      <c r="I2475" t="inlineStr">
        <is>
          <t>VLO</t>
        </is>
      </c>
      <c r="J2475">
        <f>_xlfn.XLOOKUP(I2475,AS:AS,AU:AU)</f>
        <v/>
      </c>
      <c r="K2475" t="inlineStr">
        <is>
          <t>USD</t>
        </is>
      </c>
      <c r="L2475" s="238" t="n">
        <v>1566.96</v>
      </c>
      <c r="M2475">
        <f>L2475*_xlfn.XLOOKUP(K2475,AM:AM,AN:AN)</f>
        <v/>
      </c>
      <c r="N2475">
        <f>L2475*_xlfn.XLOOKUP(K2475,AM:AM,AO:AO)</f>
        <v/>
      </c>
      <c r="O2475" s="238" t="n">
        <v>0</v>
      </c>
      <c r="P2475">
        <f>O2475*_xlfn.XLOOKUP(K2475,AM:AM,AN:AN)</f>
        <v/>
      </c>
      <c r="Q2475">
        <f>O2475*_xlfn.XLOOKUP(K2475,AM:AM,AO:AO)</f>
        <v/>
      </c>
      <c r="R2475">
        <f>_xlfn.XLOOKUP(E2475,AF:AF,AG:AG)</f>
        <v/>
      </c>
      <c r="S2475">
        <f>_xlfn.XLOOKUP(E2475,AF:AF,AI:AI)</f>
        <v/>
      </c>
      <c r="T2475">
        <f>WEEKNUM(G2475)</f>
        <v/>
      </c>
      <c r="U2475">
        <f>YEAR(G2475)</f>
        <v/>
      </c>
      <c r="V2475" s="117">
        <f>IFERROR(Q2475/N2475,"0")</f>
        <v/>
      </c>
    </row>
    <row r="2476">
      <c r="A2476">
        <f>_xlfn.XLOOKUP(D2476,BN:BN,BO:BO)</f>
        <v/>
      </c>
      <c r="B2476" t="inlineStr">
        <is>
          <t>LLC</t>
        </is>
      </c>
      <c r="C2476" t="n">
        <v>372</v>
      </c>
      <c r="D2476">
        <f>_xlfn.XLOOKUP(C2476,BH:BH,BI:BI)</f>
        <v/>
      </c>
      <c r="E2476" t="n">
        <v>0</v>
      </c>
      <c r="F2476" t="inlineStr">
        <is>
          <t>FEE TKT</t>
        </is>
      </c>
      <c r="G2476" s="234" t="n">
        <v>45728</v>
      </c>
      <c r="H2476" s="234" t="n">
        <v>45741</v>
      </c>
      <c r="I2476" t="inlineStr">
        <is>
          <t>HPS</t>
        </is>
      </c>
      <c r="J2476">
        <f>_xlfn.XLOOKUP(I2476,AS:AS,AU:AU)</f>
        <v/>
      </c>
      <c r="K2476" t="inlineStr">
        <is>
          <t>USD</t>
        </is>
      </c>
      <c r="L2476" s="238" t="n">
        <v>35</v>
      </c>
      <c r="M2476">
        <f>L2476*_xlfn.XLOOKUP(K2476,AM:AM,AN:AN)</f>
        <v/>
      </c>
      <c r="N2476">
        <f>L2476*_xlfn.XLOOKUP(K2476,AM:AM,AO:AO)</f>
        <v/>
      </c>
      <c r="O2476" s="238" t="n">
        <v>35</v>
      </c>
      <c r="P2476">
        <f>O2476*_xlfn.XLOOKUP(K2476,AM:AM,AN:AN)</f>
        <v/>
      </c>
      <c r="Q2476">
        <f>O2476*_xlfn.XLOOKUP(K2476,AM:AM,AO:AO)</f>
        <v/>
      </c>
      <c r="R2476">
        <f>_xlfn.XLOOKUP(E2476,AF:AF,AG:AG)</f>
        <v/>
      </c>
      <c r="S2476">
        <f>_xlfn.XLOOKUP(E2476,AF:AF,AI:AI)</f>
        <v/>
      </c>
      <c r="T2476">
        <f>WEEKNUM(G2476)</f>
        <v/>
      </c>
      <c r="U2476">
        <f>YEAR(G2476)</f>
        <v/>
      </c>
      <c r="V2476" s="117">
        <f>IFERROR(Q2476/N2476,"0")</f>
        <v/>
      </c>
    </row>
    <row r="2477">
      <c r="A2477">
        <f>_xlfn.XLOOKUP(D2477,BN:BN,BO:BO)</f>
        <v/>
      </c>
      <c r="B2477" t="inlineStr">
        <is>
          <t>LLC</t>
        </is>
      </c>
      <c r="C2477" t="n">
        <v>373</v>
      </c>
      <c r="D2477">
        <f>_xlfn.XLOOKUP(C2477,BH:BH,BI:BI)</f>
        <v/>
      </c>
      <c r="E2477" t="n">
        <v>28020</v>
      </c>
      <c r="F2477" t="inlineStr">
        <is>
          <t>VUELO COPENHAGUE</t>
        </is>
      </c>
      <c r="G2477" s="234" t="n">
        <v>45678</v>
      </c>
      <c r="H2477" s="234" t="n">
        <v>45678</v>
      </c>
      <c r="I2477" t="inlineStr">
        <is>
          <t>VLO</t>
        </is>
      </c>
      <c r="J2477">
        <f>_xlfn.XLOOKUP(I2477,AS:AS,AU:AU)</f>
        <v/>
      </c>
      <c r="K2477" t="inlineStr">
        <is>
          <t>USD</t>
        </is>
      </c>
      <c r="L2477" s="238" t="n">
        <v>509.2</v>
      </c>
      <c r="M2477">
        <f>L2477*_xlfn.XLOOKUP(K2477,AM:AM,AN:AN)</f>
        <v/>
      </c>
      <c r="N2477">
        <f>L2477*_xlfn.XLOOKUP(K2477,AM:AM,AO:AO)</f>
        <v/>
      </c>
      <c r="O2477" s="238" t="n">
        <v>0</v>
      </c>
      <c r="P2477">
        <f>O2477*_xlfn.XLOOKUP(K2477,AM:AM,AN:AN)</f>
        <v/>
      </c>
      <c r="Q2477">
        <f>O2477*_xlfn.XLOOKUP(K2477,AM:AM,AO:AO)</f>
        <v/>
      </c>
      <c r="R2477">
        <f>_xlfn.XLOOKUP(E2477,AF:AF,AG:AG)</f>
        <v/>
      </c>
      <c r="S2477">
        <f>_xlfn.XLOOKUP(E2477,AF:AF,AI:AI)</f>
        <v/>
      </c>
      <c r="T2477">
        <f>WEEKNUM(G2477)</f>
        <v/>
      </c>
      <c r="U2477">
        <f>YEAR(G2477)</f>
        <v/>
      </c>
      <c r="V2477" s="117">
        <f>IFERROR(Q2477/N2477,"0")</f>
        <v/>
      </c>
    </row>
    <row r="2478">
      <c r="A2478">
        <f>_xlfn.XLOOKUP(D2478,BN:BN,BO:BO)</f>
        <v/>
      </c>
      <c r="B2478" t="inlineStr">
        <is>
          <t>LLC</t>
        </is>
      </c>
      <c r="C2478" t="n">
        <v>373</v>
      </c>
      <c r="D2478">
        <f>_xlfn.XLOOKUP(C2478,BH:BH,BI:BI)</f>
        <v/>
      </c>
      <c r="E2478" t="n">
        <v>28020</v>
      </c>
      <c r="F2478" t="inlineStr">
        <is>
          <t>VUELO COPENHAGUE</t>
        </is>
      </c>
      <c r="G2478" s="234" t="n">
        <v>45678</v>
      </c>
      <c r="H2478" s="234" t="n">
        <v>45678</v>
      </c>
      <c r="I2478" t="inlineStr">
        <is>
          <t>VLO</t>
        </is>
      </c>
      <c r="J2478">
        <f>_xlfn.XLOOKUP(I2478,AS:AS,AU:AU)</f>
        <v/>
      </c>
      <c r="K2478" t="inlineStr">
        <is>
          <t>USD</t>
        </is>
      </c>
      <c r="L2478" s="238" t="n">
        <v>509.2</v>
      </c>
      <c r="M2478">
        <f>L2478*_xlfn.XLOOKUP(K2478,AM:AM,AN:AN)</f>
        <v/>
      </c>
      <c r="N2478">
        <f>L2478*_xlfn.XLOOKUP(K2478,AM:AM,AO:AO)</f>
        <v/>
      </c>
      <c r="O2478" s="238" t="n">
        <v>0</v>
      </c>
      <c r="P2478">
        <f>O2478*_xlfn.XLOOKUP(K2478,AM:AM,AN:AN)</f>
        <v/>
      </c>
      <c r="Q2478">
        <f>O2478*_xlfn.XLOOKUP(K2478,AM:AM,AO:AO)</f>
        <v/>
      </c>
      <c r="R2478">
        <f>_xlfn.XLOOKUP(E2478,AF:AF,AG:AG)</f>
        <v/>
      </c>
      <c r="S2478">
        <f>_xlfn.XLOOKUP(E2478,AF:AF,AI:AI)</f>
        <v/>
      </c>
      <c r="T2478">
        <f>WEEKNUM(G2478)</f>
        <v/>
      </c>
      <c r="U2478">
        <f>YEAR(G2478)</f>
        <v/>
      </c>
      <c r="V2478" s="117">
        <f>IFERROR(Q2478/N2478,"0")</f>
        <v/>
      </c>
    </row>
    <row r="2479">
      <c r="A2479">
        <f>_xlfn.XLOOKUP(D2479,BN:BN,BO:BO)</f>
        <v/>
      </c>
      <c r="B2479" t="inlineStr">
        <is>
          <t>LLC</t>
        </is>
      </c>
      <c r="C2479" t="n">
        <v>373</v>
      </c>
      <c r="D2479">
        <f>_xlfn.XLOOKUP(C2479,BH:BH,BI:BI)</f>
        <v/>
      </c>
      <c r="E2479" t="n">
        <v>28020</v>
      </c>
      <c r="F2479" t="inlineStr">
        <is>
          <t>VUELO COPENHAGUE</t>
        </is>
      </c>
      <c r="G2479" s="234" t="n">
        <v>45678</v>
      </c>
      <c r="H2479" s="234" t="n">
        <v>45678</v>
      </c>
      <c r="I2479" t="inlineStr">
        <is>
          <t>VLO</t>
        </is>
      </c>
      <c r="J2479">
        <f>_xlfn.XLOOKUP(I2479,AS:AS,AU:AU)</f>
        <v/>
      </c>
      <c r="K2479" t="inlineStr">
        <is>
          <t>USD</t>
        </is>
      </c>
      <c r="L2479" s="238" t="n">
        <v>509.2</v>
      </c>
      <c r="M2479">
        <f>L2479*_xlfn.XLOOKUP(K2479,AM:AM,AN:AN)</f>
        <v/>
      </c>
      <c r="N2479">
        <f>L2479*_xlfn.XLOOKUP(K2479,AM:AM,AO:AO)</f>
        <v/>
      </c>
      <c r="O2479" s="238" t="n">
        <v>0</v>
      </c>
      <c r="P2479">
        <f>O2479*_xlfn.XLOOKUP(K2479,AM:AM,AN:AN)</f>
        <v/>
      </c>
      <c r="Q2479">
        <f>O2479*_xlfn.XLOOKUP(K2479,AM:AM,AO:AO)</f>
        <v/>
      </c>
      <c r="R2479">
        <f>_xlfn.XLOOKUP(E2479,AF:AF,AG:AG)</f>
        <v/>
      </c>
      <c r="S2479">
        <f>_xlfn.XLOOKUP(E2479,AF:AF,AI:AI)</f>
        <v/>
      </c>
      <c r="T2479">
        <f>WEEKNUM(G2479)</f>
        <v/>
      </c>
      <c r="U2479">
        <f>YEAR(G2479)</f>
        <v/>
      </c>
      <c r="V2479" s="117">
        <f>IFERROR(Q2479/N2479,"0")</f>
        <v/>
      </c>
    </row>
    <row r="2480">
      <c r="A2480">
        <f>_xlfn.XLOOKUP(D2480,BN:BN,BO:BO)</f>
        <v/>
      </c>
      <c r="B2480" t="inlineStr">
        <is>
          <t>LLC</t>
        </is>
      </c>
      <c r="C2480" t="n">
        <v>373</v>
      </c>
      <c r="D2480">
        <f>_xlfn.XLOOKUP(C2480,BH:BH,BI:BI)</f>
        <v/>
      </c>
      <c r="E2480" t="n">
        <v>28020</v>
      </c>
      <c r="F2480" t="inlineStr">
        <is>
          <t>VUELO COPENHAGUE</t>
        </is>
      </c>
      <c r="G2480" s="234" t="n">
        <v>45678</v>
      </c>
      <c r="H2480" s="234" t="n">
        <v>45678</v>
      </c>
      <c r="I2480" t="inlineStr">
        <is>
          <t>VLO</t>
        </is>
      </c>
      <c r="J2480">
        <f>_xlfn.XLOOKUP(I2480,AS:AS,AU:AU)</f>
        <v/>
      </c>
      <c r="K2480" t="inlineStr">
        <is>
          <t>USD</t>
        </is>
      </c>
      <c r="L2480" s="238" t="n">
        <v>509.2</v>
      </c>
      <c r="M2480">
        <f>L2480*_xlfn.XLOOKUP(K2480,AM:AM,AN:AN)</f>
        <v/>
      </c>
      <c r="N2480">
        <f>L2480*_xlfn.XLOOKUP(K2480,AM:AM,AO:AO)</f>
        <v/>
      </c>
      <c r="O2480" s="238" t="n">
        <v>0</v>
      </c>
      <c r="P2480">
        <f>O2480*_xlfn.XLOOKUP(K2480,AM:AM,AN:AN)</f>
        <v/>
      </c>
      <c r="Q2480">
        <f>O2480*_xlfn.XLOOKUP(K2480,AM:AM,AO:AO)</f>
        <v/>
      </c>
      <c r="R2480">
        <f>_xlfn.XLOOKUP(E2480,AF:AF,AG:AG)</f>
        <v/>
      </c>
      <c r="S2480">
        <f>_xlfn.XLOOKUP(E2480,AF:AF,AI:AI)</f>
        <v/>
      </c>
      <c r="T2480">
        <f>WEEKNUM(G2480)</f>
        <v/>
      </c>
      <c r="U2480">
        <f>YEAR(G2480)</f>
        <v/>
      </c>
      <c r="V2480" s="117">
        <f>IFERROR(Q2480/N2480,"0")</f>
        <v/>
      </c>
    </row>
    <row r="2481">
      <c r="A2481">
        <f>_xlfn.XLOOKUP(D2481,BN:BN,BO:BO)</f>
        <v/>
      </c>
      <c r="B2481" t="inlineStr">
        <is>
          <t>LLC</t>
        </is>
      </c>
      <c r="C2481" t="n">
        <v>373</v>
      </c>
      <c r="D2481">
        <f>_xlfn.XLOOKUP(C2481,BH:BH,BI:BI)</f>
        <v/>
      </c>
      <c r="E2481" t="n">
        <v>28020</v>
      </c>
      <c r="F2481" t="inlineStr">
        <is>
          <t>VUELO COPENHAGUE</t>
        </is>
      </c>
      <c r="G2481" s="234" t="n">
        <v>45678</v>
      </c>
      <c r="H2481" s="234" t="n">
        <v>45678</v>
      </c>
      <c r="I2481" t="inlineStr">
        <is>
          <t>VLO</t>
        </is>
      </c>
      <c r="J2481">
        <f>_xlfn.XLOOKUP(I2481,AS:AS,AU:AU)</f>
        <v/>
      </c>
      <c r="K2481" t="inlineStr">
        <is>
          <t>USD</t>
        </is>
      </c>
      <c r="L2481" s="238" t="n">
        <v>509.2</v>
      </c>
      <c r="M2481">
        <f>L2481*_xlfn.XLOOKUP(K2481,AM:AM,AN:AN)</f>
        <v/>
      </c>
      <c r="N2481">
        <f>L2481*_xlfn.XLOOKUP(K2481,AM:AM,AO:AO)</f>
        <v/>
      </c>
      <c r="O2481" s="238" t="n">
        <v>0</v>
      </c>
      <c r="P2481">
        <f>O2481*_xlfn.XLOOKUP(K2481,AM:AM,AN:AN)</f>
        <v/>
      </c>
      <c r="Q2481">
        <f>O2481*_xlfn.XLOOKUP(K2481,AM:AM,AO:AO)</f>
        <v/>
      </c>
      <c r="R2481">
        <f>_xlfn.XLOOKUP(E2481,AF:AF,AG:AG)</f>
        <v/>
      </c>
      <c r="S2481">
        <f>_xlfn.XLOOKUP(E2481,AF:AF,AI:AI)</f>
        <v/>
      </c>
      <c r="T2481">
        <f>WEEKNUM(G2481)</f>
        <v/>
      </c>
      <c r="U2481">
        <f>YEAR(G2481)</f>
        <v/>
      </c>
      <c r="V2481" s="117">
        <f>IFERROR(Q2481/N2481,"0")</f>
        <v/>
      </c>
    </row>
    <row r="2482">
      <c r="A2482">
        <f>_xlfn.XLOOKUP(D2482,BN:BN,BO:BO)</f>
        <v/>
      </c>
      <c r="B2482" t="inlineStr">
        <is>
          <t>LLC</t>
        </is>
      </c>
      <c r="C2482" t="n">
        <v>373</v>
      </c>
      <c r="D2482">
        <f>_xlfn.XLOOKUP(C2482,BH:BH,BI:BI)</f>
        <v/>
      </c>
      <c r="E2482" t="n">
        <v>0</v>
      </c>
      <c r="F2482" t="inlineStr">
        <is>
          <t>FEE EMISION VUELOS</t>
        </is>
      </c>
      <c r="G2482" s="234" t="n">
        <v>45678</v>
      </c>
      <c r="H2482" s="234" t="n">
        <v>45678</v>
      </c>
      <c r="I2482" t="inlineStr">
        <is>
          <t>HPS</t>
        </is>
      </c>
      <c r="J2482">
        <f>_xlfn.XLOOKUP(I2482,AS:AS,AU:AU)</f>
        <v/>
      </c>
      <c r="K2482" t="inlineStr">
        <is>
          <t>USD</t>
        </is>
      </c>
      <c r="L2482" s="238" t="n">
        <v>175</v>
      </c>
      <c r="M2482">
        <f>L2482*_xlfn.XLOOKUP(K2482,AM:AM,AN:AN)</f>
        <v/>
      </c>
      <c r="N2482">
        <f>L2482*_xlfn.XLOOKUP(K2482,AM:AM,AO:AO)</f>
        <v/>
      </c>
      <c r="O2482" s="238" t="n">
        <v>175</v>
      </c>
      <c r="P2482">
        <f>O2482*_xlfn.XLOOKUP(K2482,AM:AM,AN:AN)</f>
        <v/>
      </c>
      <c r="Q2482">
        <f>O2482*_xlfn.XLOOKUP(K2482,AM:AM,AO:AO)</f>
        <v/>
      </c>
      <c r="R2482">
        <f>_xlfn.XLOOKUP(E2482,AF:AF,AG:AG)</f>
        <v/>
      </c>
      <c r="S2482">
        <f>_xlfn.XLOOKUP(E2482,AF:AF,AI:AI)</f>
        <v/>
      </c>
      <c r="T2482">
        <f>WEEKNUM(G2482)</f>
        <v/>
      </c>
      <c r="U2482">
        <f>YEAR(G2482)</f>
        <v/>
      </c>
      <c r="V2482" s="117">
        <f>IFERROR(Q2482/N2482,"0")</f>
        <v/>
      </c>
    </row>
    <row r="2483">
      <c r="A2483">
        <f>_xlfn.XLOOKUP(D2483,BN:BN,BO:BO)</f>
        <v/>
      </c>
      <c r="B2483" t="inlineStr">
        <is>
          <t>LLC</t>
        </is>
      </c>
      <c r="C2483" t="n">
        <v>373</v>
      </c>
      <c r="D2483">
        <f>_xlfn.XLOOKUP(C2483,BH:BH,BI:BI)</f>
        <v/>
      </c>
      <c r="E2483" t="n">
        <v>23590</v>
      </c>
      <c r="F2483" t="inlineStr">
        <is>
          <t>AEROMEXICO</t>
        </is>
      </c>
      <c r="G2483" s="234" t="n">
        <v>45678</v>
      </c>
      <c r="H2483" s="234" t="n">
        <v>45678</v>
      </c>
      <c r="I2483" t="inlineStr">
        <is>
          <t>VLO</t>
        </is>
      </c>
      <c r="J2483">
        <f>_xlfn.XLOOKUP(I2483,AS:AS,AU:AU)</f>
        <v/>
      </c>
      <c r="K2483" t="inlineStr">
        <is>
          <t>USD</t>
        </is>
      </c>
      <c r="L2483" s="238" t="n">
        <v>2683.63</v>
      </c>
      <c r="M2483">
        <f>L2483*_xlfn.XLOOKUP(K2483,AM:AM,AN:AN)</f>
        <v/>
      </c>
      <c r="N2483">
        <f>L2483*_xlfn.XLOOKUP(K2483,AM:AM,AO:AO)</f>
        <v/>
      </c>
      <c r="O2483" s="238" t="n">
        <v>0</v>
      </c>
      <c r="P2483">
        <f>O2483*_xlfn.XLOOKUP(K2483,AM:AM,AN:AN)</f>
        <v/>
      </c>
      <c r="Q2483">
        <f>O2483*_xlfn.XLOOKUP(K2483,AM:AM,AO:AO)</f>
        <v/>
      </c>
      <c r="R2483">
        <f>_xlfn.XLOOKUP(E2483,AF:AF,AG:AG)</f>
        <v/>
      </c>
      <c r="S2483">
        <f>_xlfn.XLOOKUP(E2483,AF:AF,AI:AI)</f>
        <v/>
      </c>
      <c r="T2483">
        <f>WEEKNUM(G2483)</f>
        <v/>
      </c>
      <c r="U2483">
        <f>YEAR(G2483)</f>
        <v/>
      </c>
      <c r="V2483" s="117">
        <f>IFERROR(Q2483/N2483,"0")</f>
        <v/>
      </c>
    </row>
    <row r="2484">
      <c r="A2484">
        <f>_xlfn.XLOOKUP(D2484,BN:BN,BO:BO)</f>
        <v/>
      </c>
      <c r="B2484" t="inlineStr">
        <is>
          <t>LLC</t>
        </is>
      </c>
      <c r="C2484" t="n">
        <v>373</v>
      </c>
      <c r="D2484">
        <f>_xlfn.XLOOKUP(C2484,BH:BH,BI:BI)</f>
        <v/>
      </c>
      <c r="E2484" t="n">
        <v>0</v>
      </c>
      <c r="F2484" t="inlineStr">
        <is>
          <t xml:space="preserve">FEE EMISION </t>
        </is>
      </c>
      <c r="G2484" s="234" t="n">
        <v>45678</v>
      </c>
      <c r="H2484" s="234" t="n">
        <v>45678</v>
      </c>
      <c r="I2484" t="inlineStr">
        <is>
          <t>HPS</t>
        </is>
      </c>
      <c r="J2484">
        <f>_xlfn.XLOOKUP(I2484,AS:AS,AU:AU)</f>
        <v/>
      </c>
      <c r="K2484" t="inlineStr">
        <is>
          <t>USD</t>
        </is>
      </c>
      <c r="L2484" s="238" t="n">
        <v>35</v>
      </c>
      <c r="M2484">
        <f>L2484*_xlfn.XLOOKUP(K2484,AM:AM,AN:AN)</f>
        <v/>
      </c>
      <c r="N2484">
        <f>L2484*_xlfn.XLOOKUP(K2484,AM:AM,AO:AO)</f>
        <v/>
      </c>
      <c r="O2484" s="238" t="n">
        <v>35</v>
      </c>
      <c r="P2484">
        <f>O2484*_xlfn.XLOOKUP(K2484,AM:AM,AN:AN)</f>
        <v/>
      </c>
      <c r="Q2484">
        <f>O2484*_xlfn.XLOOKUP(K2484,AM:AM,AO:AO)</f>
        <v/>
      </c>
      <c r="R2484">
        <f>_xlfn.XLOOKUP(E2484,AF:AF,AG:AG)</f>
        <v/>
      </c>
      <c r="S2484">
        <f>_xlfn.XLOOKUP(E2484,AF:AF,AI:AI)</f>
        <v/>
      </c>
      <c r="T2484">
        <f>WEEKNUM(G2484)</f>
        <v/>
      </c>
      <c r="U2484">
        <f>YEAR(G2484)</f>
        <v/>
      </c>
      <c r="V2484" s="117">
        <f>IFERROR(Q2484/N2484,"0")</f>
        <v/>
      </c>
    </row>
    <row r="2485">
      <c r="A2485">
        <f>_xlfn.XLOOKUP(D2485,BN:BN,BO:BO)</f>
        <v/>
      </c>
      <c r="B2485" t="inlineStr">
        <is>
          <t>LLC</t>
        </is>
      </c>
      <c r="C2485" t="n">
        <v>374</v>
      </c>
      <c r="D2485">
        <f>_xlfn.XLOOKUP(C2485,BH:BH,BI:BI)</f>
        <v/>
      </c>
      <c r="E2485" t="n">
        <v>23590</v>
      </c>
      <c r="F2485" t="inlineStr">
        <is>
          <t>AEROMEXICO</t>
        </is>
      </c>
      <c r="G2485" s="234" t="n">
        <v>45731</v>
      </c>
      <c r="H2485" s="234" t="n">
        <v>45736</v>
      </c>
      <c r="I2485" t="inlineStr">
        <is>
          <t>VLO</t>
        </is>
      </c>
      <c r="J2485">
        <f>_xlfn.XLOOKUP(I2485,AS:AS,AU:AU)</f>
        <v/>
      </c>
      <c r="K2485" t="inlineStr">
        <is>
          <t>MXN</t>
        </is>
      </c>
      <c r="L2485" s="238" t="n">
        <v>24965</v>
      </c>
      <c r="M2485">
        <f>L2485*_xlfn.XLOOKUP(K2485,AM:AM,AN:AN)</f>
        <v/>
      </c>
      <c r="N2485">
        <f>L2485*_xlfn.XLOOKUP(K2485,AM:AM,AO:AO)</f>
        <v/>
      </c>
      <c r="O2485" s="238" t="n">
        <v>0</v>
      </c>
      <c r="P2485">
        <f>O2485*_xlfn.XLOOKUP(K2485,AM:AM,AN:AN)</f>
        <v/>
      </c>
      <c r="Q2485">
        <f>O2485*_xlfn.XLOOKUP(K2485,AM:AM,AO:AO)</f>
        <v/>
      </c>
      <c r="R2485">
        <f>_xlfn.XLOOKUP(E2485,AF:AF,AG:AG)</f>
        <v/>
      </c>
      <c r="S2485">
        <f>_xlfn.XLOOKUP(E2485,AF:AF,AI:AI)</f>
        <v/>
      </c>
      <c r="T2485">
        <f>WEEKNUM(G2485)</f>
        <v/>
      </c>
      <c r="U2485">
        <f>YEAR(G2485)</f>
        <v/>
      </c>
      <c r="V2485" s="117">
        <f>IFERROR(Q2485/N2485,"0")</f>
        <v/>
      </c>
    </row>
    <row r="2486">
      <c r="A2486">
        <f>_xlfn.XLOOKUP(D2486,BN:BN,BO:BO)</f>
        <v/>
      </c>
      <c r="B2486" t="inlineStr">
        <is>
          <t>LLC</t>
        </is>
      </c>
      <c r="C2486" t="n">
        <v>374</v>
      </c>
      <c r="D2486">
        <f>_xlfn.XLOOKUP(C2486,BH:BH,BI:BI)</f>
        <v/>
      </c>
      <c r="E2486" t="n">
        <v>23590</v>
      </c>
      <c r="F2486" t="inlineStr">
        <is>
          <t>AEROMEXICO</t>
        </is>
      </c>
      <c r="G2486" s="234" t="n">
        <v>45731</v>
      </c>
      <c r="H2486" s="234" t="n">
        <v>45736</v>
      </c>
      <c r="I2486" t="inlineStr">
        <is>
          <t>VLO</t>
        </is>
      </c>
      <c r="J2486">
        <f>_xlfn.XLOOKUP(I2486,AS:AS,AU:AU)</f>
        <v/>
      </c>
      <c r="K2486" t="inlineStr">
        <is>
          <t>MXN</t>
        </is>
      </c>
      <c r="L2486" s="238" t="n">
        <v>24965</v>
      </c>
      <c r="M2486">
        <f>L2486*_xlfn.XLOOKUP(K2486,AM:AM,AN:AN)</f>
        <v/>
      </c>
      <c r="N2486">
        <f>L2486*_xlfn.XLOOKUP(K2486,AM:AM,AO:AO)</f>
        <v/>
      </c>
      <c r="O2486" s="238" t="n">
        <v>0</v>
      </c>
      <c r="P2486">
        <f>O2486*_xlfn.XLOOKUP(K2486,AM:AM,AN:AN)</f>
        <v/>
      </c>
      <c r="Q2486">
        <f>O2486*_xlfn.XLOOKUP(K2486,AM:AM,AO:AO)</f>
        <v/>
      </c>
      <c r="R2486">
        <f>_xlfn.XLOOKUP(E2486,AF:AF,AG:AG)</f>
        <v/>
      </c>
      <c r="S2486">
        <f>_xlfn.XLOOKUP(E2486,AF:AF,AI:AI)</f>
        <v/>
      </c>
      <c r="T2486">
        <f>WEEKNUM(G2486)</f>
        <v/>
      </c>
      <c r="U2486">
        <f>YEAR(G2486)</f>
        <v/>
      </c>
      <c r="V2486" s="117">
        <f>IFERROR(Q2486/N2486,"0")</f>
        <v/>
      </c>
    </row>
    <row r="2487">
      <c r="A2487">
        <f>_xlfn.XLOOKUP(D2487,BN:BN,BO:BO)</f>
        <v/>
      </c>
      <c r="B2487" t="inlineStr">
        <is>
          <t>LLC</t>
        </is>
      </c>
      <c r="C2487" t="n">
        <v>374</v>
      </c>
      <c r="D2487">
        <f>_xlfn.XLOOKUP(C2487,BH:BH,BI:BI)</f>
        <v/>
      </c>
      <c r="E2487" t="n">
        <v>23590</v>
      </c>
      <c r="F2487" t="inlineStr">
        <is>
          <t>AEROMEXICO</t>
        </is>
      </c>
      <c r="G2487" s="234" t="n">
        <v>45731</v>
      </c>
      <c r="H2487" s="234" t="n">
        <v>45736</v>
      </c>
      <c r="I2487" t="inlineStr">
        <is>
          <t>VLO</t>
        </is>
      </c>
      <c r="J2487">
        <f>_xlfn.XLOOKUP(I2487,AS:AS,AU:AU)</f>
        <v/>
      </c>
      <c r="K2487" t="inlineStr">
        <is>
          <t>MXN</t>
        </is>
      </c>
      <c r="L2487" s="238" t="n">
        <v>24965</v>
      </c>
      <c r="M2487">
        <f>L2487*_xlfn.XLOOKUP(K2487,AM:AM,AN:AN)</f>
        <v/>
      </c>
      <c r="N2487">
        <f>L2487*_xlfn.XLOOKUP(K2487,AM:AM,AO:AO)</f>
        <v/>
      </c>
      <c r="O2487" s="238" t="n">
        <v>0</v>
      </c>
      <c r="P2487">
        <f>O2487*_xlfn.XLOOKUP(K2487,AM:AM,AN:AN)</f>
        <v/>
      </c>
      <c r="Q2487">
        <f>O2487*_xlfn.XLOOKUP(K2487,AM:AM,AO:AO)</f>
        <v/>
      </c>
      <c r="R2487">
        <f>_xlfn.XLOOKUP(E2487,AF:AF,AG:AG)</f>
        <v/>
      </c>
      <c r="S2487">
        <f>_xlfn.XLOOKUP(E2487,AF:AF,AI:AI)</f>
        <v/>
      </c>
      <c r="T2487">
        <f>WEEKNUM(G2487)</f>
        <v/>
      </c>
      <c r="U2487">
        <f>YEAR(G2487)</f>
        <v/>
      </c>
      <c r="V2487" s="117">
        <f>IFERROR(Q2487/N2487,"0")</f>
        <v/>
      </c>
    </row>
    <row r="2488">
      <c r="A2488">
        <f>_xlfn.XLOOKUP(D2488,BN:BN,BO:BO)</f>
        <v/>
      </c>
      <c r="B2488" t="inlineStr">
        <is>
          <t>LLC</t>
        </is>
      </c>
      <c r="C2488" t="n">
        <v>374</v>
      </c>
      <c r="D2488">
        <f>_xlfn.XLOOKUP(C2488,BH:BH,BI:BI)</f>
        <v/>
      </c>
      <c r="E2488" t="n">
        <v>27998</v>
      </c>
      <c r="F2488" t="inlineStr">
        <is>
          <t>AIR CANADA</t>
        </is>
      </c>
      <c r="G2488" s="234" t="n">
        <v>45731</v>
      </c>
      <c r="H2488" s="234" t="n">
        <v>45736</v>
      </c>
      <c r="I2488" t="inlineStr">
        <is>
          <t>VLO</t>
        </is>
      </c>
      <c r="J2488">
        <f>_xlfn.XLOOKUP(I2488,AS:AS,AU:AU)</f>
        <v/>
      </c>
      <c r="K2488" t="inlineStr">
        <is>
          <t>MXN</t>
        </is>
      </c>
      <c r="L2488" s="238" t="n">
        <v>11808</v>
      </c>
      <c r="M2488">
        <f>L2488*_xlfn.XLOOKUP(K2488,AM:AM,AN:AN)</f>
        <v/>
      </c>
      <c r="N2488">
        <f>L2488*_xlfn.XLOOKUP(K2488,AM:AM,AO:AO)</f>
        <v/>
      </c>
      <c r="O2488" s="238" t="n">
        <v>0</v>
      </c>
      <c r="P2488">
        <f>O2488*_xlfn.XLOOKUP(K2488,AM:AM,AN:AN)</f>
        <v/>
      </c>
      <c r="Q2488">
        <f>O2488*_xlfn.XLOOKUP(K2488,AM:AM,AO:AO)</f>
        <v/>
      </c>
      <c r="R2488">
        <f>_xlfn.XLOOKUP(E2488,AF:AF,AG:AG)</f>
        <v/>
      </c>
      <c r="S2488">
        <f>_xlfn.XLOOKUP(E2488,AF:AF,AI:AI)</f>
        <v/>
      </c>
      <c r="T2488">
        <f>WEEKNUM(G2488)</f>
        <v/>
      </c>
      <c r="U2488">
        <f>YEAR(G2488)</f>
        <v/>
      </c>
      <c r="V2488" s="117">
        <f>IFERROR(Q2488/N2488,"0")</f>
        <v/>
      </c>
    </row>
    <row r="2489">
      <c r="A2489">
        <f>_xlfn.XLOOKUP(D2489,BN:BN,BO:BO)</f>
        <v/>
      </c>
      <c r="B2489" t="inlineStr">
        <is>
          <t>LLC</t>
        </is>
      </c>
      <c r="C2489" t="n">
        <v>374</v>
      </c>
      <c r="D2489">
        <f>_xlfn.XLOOKUP(C2489,BH:BH,BI:BI)</f>
        <v/>
      </c>
      <c r="E2489" t="n">
        <v>27998</v>
      </c>
      <c r="F2489" t="inlineStr">
        <is>
          <t>AIR CANADA</t>
        </is>
      </c>
      <c r="G2489" s="234" t="n">
        <v>45731</v>
      </c>
      <c r="H2489" s="234" t="n">
        <v>45736</v>
      </c>
      <c r="I2489" t="inlineStr">
        <is>
          <t>VLO</t>
        </is>
      </c>
      <c r="J2489">
        <f>_xlfn.XLOOKUP(I2489,AS:AS,AU:AU)</f>
        <v/>
      </c>
      <c r="K2489" t="inlineStr">
        <is>
          <t>MXN</t>
        </is>
      </c>
      <c r="L2489" s="238" t="n">
        <v>11808</v>
      </c>
      <c r="M2489">
        <f>L2489*_xlfn.XLOOKUP(K2489,AM:AM,AN:AN)</f>
        <v/>
      </c>
      <c r="N2489">
        <f>L2489*_xlfn.XLOOKUP(K2489,AM:AM,AO:AO)</f>
        <v/>
      </c>
      <c r="O2489" s="238" t="n">
        <v>0</v>
      </c>
      <c r="P2489">
        <f>O2489*_xlfn.XLOOKUP(K2489,AM:AM,AN:AN)</f>
        <v/>
      </c>
      <c r="Q2489">
        <f>O2489*_xlfn.XLOOKUP(K2489,AM:AM,AO:AO)</f>
        <v/>
      </c>
      <c r="R2489">
        <f>_xlfn.XLOOKUP(E2489,AF:AF,AG:AG)</f>
        <v/>
      </c>
      <c r="S2489">
        <f>_xlfn.XLOOKUP(E2489,AF:AF,AI:AI)</f>
        <v/>
      </c>
      <c r="T2489">
        <f>WEEKNUM(G2489)</f>
        <v/>
      </c>
      <c r="U2489">
        <f>YEAR(G2489)</f>
        <v/>
      </c>
      <c r="V2489" s="117">
        <f>IFERROR(Q2489/N2489,"0")</f>
        <v/>
      </c>
    </row>
    <row r="2490">
      <c r="A2490">
        <f>_xlfn.XLOOKUP(D2490,BN:BN,BO:BO)</f>
        <v/>
      </c>
      <c r="B2490" t="inlineStr">
        <is>
          <t>LLC</t>
        </is>
      </c>
      <c r="C2490" t="n">
        <v>374</v>
      </c>
      <c r="D2490">
        <f>_xlfn.XLOOKUP(C2490,BH:BH,BI:BI)</f>
        <v/>
      </c>
      <c r="E2490" t="n">
        <v>27998</v>
      </c>
      <c r="F2490" t="inlineStr">
        <is>
          <t>AIR CANADA</t>
        </is>
      </c>
      <c r="G2490" s="234" t="n">
        <v>45731</v>
      </c>
      <c r="H2490" s="234" t="n">
        <v>45736</v>
      </c>
      <c r="I2490" t="inlineStr">
        <is>
          <t>VLO</t>
        </is>
      </c>
      <c r="J2490">
        <f>_xlfn.XLOOKUP(I2490,AS:AS,AU:AU)</f>
        <v/>
      </c>
      <c r="K2490" t="inlineStr">
        <is>
          <t>MXN</t>
        </is>
      </c>
      <c r="L2490" s="238" t="n">
        <v>11808</v>
      </c>
      <c r="M2490">
        <f>L2490*_xlfn.XLOOKUP(K2490,AM:AM,AN:AN)</f>
        <v/>
      </c>
      <c r="N2490">
        <f>L2490*_xlfn.XLOOKUP(K2490,AM:AM,AO:AO)</f>
        <v/>
      </c>
      <c r="O2490" s="238" t="n">
        <v>0</v>
      </c>
      <c r="P2490">
        <f>O2490*_xlfn.XLOOKUP(K2490,AM:AM,AN:AN)</f>
        <v/>
      </c>
      <c r="Q2490">
        <f>O2490*_xlfn.XLOOKUP(K2490,AM:AM,AO:AO)</f>
        <v/>
      </c>
      <c r="R2490">
        <f>_xlfn.XLOOKUP(E2490,AF:AF,AG:AG)</f>
        <v/>
      </c>
      <c r="S2490">
        <f>_xlfn.XLOOKUP(E2490,AF:AF,AI:AI)</f>
        <v/>
      </c>
      <c r="T2490">
        <f>WEEKNUM(G2490)</f>
        <v/>
      </c>
      <c r="U2490">
        <f>YEAR(G2490)</f>
        <v/>
      </c>
      <c r="V2490" s="117">
        <f>IFERROR(Q2490/N2490,"0")</f>
        <v/>
      </c>
    </row>
    <row r="2491">
      <c r="A2491">
        <f>_xlfn.XLOOKUP(D2491,BN:BN,BO:BO)</f>
        <v/>
      </c>
      <c r="B2491" t="inlineStr">
        <is>
          <t>LLC</t>
        </is>
      </c>
      <c r="C2491" t="n">
        <v>374</v>
      </c>
      <c r="D2491">
        <f>_xlfn.XLOOKUP(C2491,BH:BH,BI:BI)</f>
        <v/>
      </c>
      <c r="E2491" t="n">
        <v>23590</v>
      </c>
      <c r="F2491" t="inlineStr">
        <is>
          <t>AEROMEXICO</t>
        </is>
      </c>
      <c r="G2491" s="234" t="n">
        <v>45731</v>
      </c>
      <c r="H2491" s="234" t="n">
        <v>45736</v>
      </c>
      <c r="I2491" t="inlineStr">
        <is>
          <t>VLO</t>
        </is>
      </c>
      <c r="J2491">
        <f>_xlfn.XLOOKUP(I2491,AS:AS,AU:AU)</f>
        <v/>
      </c>
      <c r="K2491" t="inlineStr">
        <is>
          <t>MXN</t>
        </is>
      </c>
      <c r="L2491" s="238" t="n">
        <v>16443</v>
      </c>
      <c r="M2491">
        <f>L2491*_xlfn.XLOOKUP(K2491,AM:AM,AN:AN)</f>
        <v/>
      </c>
      <c r="N2491">
        <f>L2491*_xlfn.XLOOKUP(K2491,AM:AM,AO:AO)</f>
        <v/>
      </c>
      <c r="O2491" s="238" t="n">
        <v>0</v>
      </c>
      <c r="P2491">
        <f>O2491*_xlfn.XLOOKUP(K2491,AM:AM,AN:AN)</f>
        <v/>
      </c>
      <c r="Q2491">
        <f>O2491*_xlfn.XLOOKUP(K2491,AM:AM,AO:AO)</f>
        <v/>
      </c>
      <c r="R2491">
        <f>_xlfn.XLOOKUP(E2491,AF:AF,AG:AG)</f>
        <v/>
      </c>
      <c r="S2491">
        <f>_xlfn.XLOOKUP(E2491,AF:AF,AI:AI)</f>
        <v/>
      </c>
      <c r="T2491">
        <f>WEEKNUM(G2491)</f>
        <v/>
      </c>
      <c r="U2491">
        <f>YEAR(G2491)</f>
        <v/>
      </c>
      <c r="V2491" s="117">
        <f>IFERROR(Q2491/N2491,"0")</f>
        <v/>
      </c>
    </row>
    <row r="2492">
      <c r="A2492">
        <f>_xlfn.XLOOKUP(D2492,BN:BN,BO:BO)</f>
        <v/>
      </c>
      <c r="B2492" t="inlineStr">
        <is>
          <t>LLC</t>
        </is>
      </c>
      <c r="C2492" t="n">
        <v>374</v>
      </c>
      <c r="D2492">
        <f>_xlfn.XLOOKUP(C2492,BH:BH,BI:BI)</f>
        <v/>
      </c>
      <c r="E2492" t="n">
        <v>27998</v>
      </c>
      <c r="F2492" t="inlineStr">
        <is>
          <t>AIR CANADA</t>
        </is>
      </c>
      <c r="G2492" s="234" t="n">
        <v>45731</v>
      </c>
      <c r="H2492" s="234" t="n">
        <v>45736</v>
      </c>
      <c r="I2492" t="inlineStr">
        <is>
          <t>VLO</t>
        </is>
      </c>
      <c r="J2492">
        <f>_xlfn.XLOOKUP(I2492,AS:AS,AU:AU)</f>
        <v/>
      </c>
      <c r="K2492" t="inlineStr">
        <is>
          <t>MXN</t>
        </is>
      </c>
      <c r="L2492" s="238" t="n">
        <v>11808</v>
      </c>
      <c r="M2492">
        <f>L2492*_xlfn.XLOOKUP(K2492,AM:AM,AN:AN)</f>
        <v/>
      </c>
      <c r="N2492">
        <f>L2492*_xlfn.XLOOKUP(K2492,AM:AM,AO:AO)</f>
        <v/>
      </c>
      <c r="O2492" s="238" t="n">
        <v>0</v>
      </c>
      <c r="P2492">
        <f>O2492*_xlfn.XLOOKUP(K2492,AM:AM,AN:AN)</f>
        <v/>
      </c>
      <c r="Q2492">
        <f>O2492*_xlfn.XLOOKUP(K2492,AM:AM,AO:AO)</f>
        <v/>
      </c>
      <c r="R2492">
        <f>_xlfn.XLOOKUP(E2492,AF:AF,AG:AG)</f>
        <v/>
      </c>
      <c r="S2492">
        <f>_xlfn.XLOOKUP(E2492,AF:AF,AI:AI)</f>
        <v/>
      </c>
      <c r="T2492">
        <f>WEEKNUM(G2492)</f>
        <v/>
      </c>
      <c r="U2492">
        <f>YEAR(G2492)</f>
        <v/>
      </c>
      <c r="V2492" s="117">
        <f>IFERROR(Q2492/N2492,"0")</f>
        <v/>
      </c>
    </row>
    <row r="2493">
      <c r="A2493">
        <f>_xlfn.XLOOKUP(D2493,BN:BN,BO:BO)</f>
        <v/>
      </c>
      <c r="B2493" t="inlineStr">
        <is>
          <t>LLC</t>
        </is>
      </c>
      <c r="C2493" t="n">
        <v>375</v>
      </c>
      <c r="D2493">
        <f>_xlfn.XLOOKUP(C2493,BH:BH,BI:BI)</f>
        <v/>
      </c>
      <c r="E2493" t="n">
        <v>23898</v>
      </c>
      <c r="F2493" t="inlineStr">
        <is>
          <t>KLM</t>
        </is>
      </c>
      <c r="G2493" s="234" t="n">
        <v>45736</v>
      </c>
      <c r="H2493" s="234" t="n">
        <v>45747</v>
      </c>
      <c r="I2493" t="inlineStr">
        <is>
          <t>VLO</t>
        </is>
      </c>
      <c r="J2493">
        <f>_xlfn.XLOOKUP(I2493,AS:AS,AU:AU)</f>
        <v/>
      </c>
      <c r="K2493" t="inlineStr">
        <is>
          <t>MXN</t>
        </is>
      </c>
      <c r="L2493" s="238" t="n">
        <v>25529</v>
      </c>
      <c r="M2493">
        <f>L2493*_xlfn.XLOOKUP(K2493,AM:AM,AN:AN)</f>
        <v/>
      </c>
      <c r="N2493">
        <f>L2493*_xlfn.XLOOKUP(K2493,AM:AM,AO:AO)</f>
        <v/>
      </c>
      <c r="O2493" s="238" t="n">
        <v>0</v>
      </c>
      <c r="P2493">
        <f>O2493*_xlfn.XLOOKUP(K2493,AM:AM,AN:AN)</f>
        <v/>
      </c>
      <c r="Q2493">
        <f>O2493*_xlfn.XLOOKUP(K2493,AM:AM,AO:AO)</f>
        <v/>
      </c>
      <c r="R2493">
        <f>_xlfn.XLOOKUP(E2493,AF:AF,AG:AG)</f>
        <v/>
      </c>
      <c r="S2493">
        <f>_xlfn.XLOOKUP(E2493,AF:AF,AI:AI)</f>
        <v/>
      </c>
      <c r="T2493">
        <f>WEEKNUM(G2493)</f>
        <v/>
      </c>
      <c r="U2493">
        <f>YEAR(G2493)</f>
        <v/>
      </c>
      <c r="V2493" s="117">
        <f>IFERROR(Q2493/N2493,"0")</f>
        <v/>
      </c>
    </row>
    <row r="2494">
      <c r="A2494">
        <f>_xlfn.XLOOKUP(D2494,BN:BN,BO:BO)</f>
        <v/>
      </c>
      <c r="B2494" t="inlineStr">
        <is>
          <t>LLC</t>
        </is>
      </c>
      <c r="C2494" t="n">
        <v>376</v>
      </c>
      <c r="D2494">
        <f>_xlfn.XLOOKUP(C2494,BH:BH,BI:BI)</f>
        <v/>
      </c>
      <c r="E2494" t="n">
        <v>28243</v>
      </c>
      <c r="F2494" t="inlineStr">
        <is>
          <t xml:space="preserve">Hospedaje </t>
        </is>
      </c>
      <c r="G2494" s="234" t="n">
        <v>45709</v>
      </c>
      <c r="H2494" s="234" t="n">
        <v>45714</v>
      </c>
      <c r="I2494" t="inlineStr">
        <is>
          <t>HTL</t>
        </is>
      </c>
      <c r="J2494">
        <f>_xlfn.XLOOKUP(I2494,AS:AS,AU:AU)</f>
        <v/>
      </c>
      <c r="K2494" t="inlineStr">
        <is>
          <t>USD</t>
        </is>
      </c>
      <c r="L2494" s="238" t="n">
        <v>1750</v>
      </c>
      <c r="M2494">
        <f>L2494*_xlfn.XLOOKUP(K2494,AM:AM,AN:AN)</f>
        <v/>
      </c>
      <c r="N2494">
        <f>L2494*_xlfn.XLOOKUP(K2494,AM:AM,AO:AO)</f>
        <v/>
      </c>
      <c r="O2494" s="238" t="n">
        <v>221.14</v>
      </c>
      <c r="P2494">
        <f>O2494*_xlfn.XLOOKUP(K2494,AM:AM,AN:AN)</f>
        <v/>
      </c>
      <c r="Q2494">
        <f>O2494*_xlfn.XLOOKUP(K2494,AM:AM,AO:AO)</f>
        <v/>
      </c>
      <c r="R2494">
        <f>_xlfn.XLOOKUP(E2494,AF:AF,AG:AG)</f>
        <v/>
      </c>
      <c r="S2494">
        <f>_xlfn.XLOOKUP(E2494,AF:AF,AI:AI)</f>
        <v/>
      </c>
      <c r="T2494">
        <f>WEEKNUM(G2494)</f>
        <v/>
      </c>
      <c r="U2494">
        <f>YEAR(G2494)</f>
        <v/>
      </c>
      <c r="V2494" s="117">
        <f>IFERROR(Q2494/N2494,"0")</f>
        <v/>
      </c>
    </row>
    <row r="2495">
      <c r="A2495">
        <f>_xlfn.XLOOKUP(D2495,BN:BN,BO:BO)</f>
        <v/>
      </c>
      <c r="B2495" t="inlineStr">
        <is>
          <t>LLC</t>
        </is>
      </c>
      <c r="C2495" t="n">
        <v>377</v>
      </c>
      <c r="D2495">
        <f>_xlfn.XLOOKUP(C2495,BH:BH,BI:BI)</f>
        <v/>
      </c>
      <c r="E2495" t="n">
        <v>25379</v>
      </c>
      <c r="F2495" t="inlineStr">
        <is>
          <t>Hospedaje en Nayarit</t>
        </is>
      </c>
      <c r="G2495" s="234" t="n">
        <v>45806</v>
      </c>
      <c r="H2495" s="234" t="n">
        <v>45810</v>
      </c>
      <c r="I2495" t="inlineStr">
        <is>
          <t>HTL</t>
        </is>
      </c>
      <c r="J2495">
        <f>_xlfn.XLOOKUP(I2495,AS:AS,AU:AU)</f>
        <v/>
      </c>
      <c r="K2495" t="inlineStr">
        <is>
          <t>USD</t>
        </is>
      </c>
      <c r="L2495" s="238" t="n">
        <v>7210.63</v>
      </c>
      <c r="M2495">
        <f>L2495*_xlfn.XLOOKUP(K2495,AM:AM,AN:AN)</f>
        <v/>
      </c>
      <c r="N2495">
        <f>L2495*_xlfn.XLOOKUP(K2495,AM:AM,AO:AO)</f>
        <v/>
      </c>
      <c r="O2495" s="238" t="n">
        <v>766.29</v>
      </c>
      <c r="P2495">
        <f>O2495*_xlfn.XLOOKUP(K2495,AM:AM,AN:AN)</f>
        <v/>
      </c>
      <c r="Q2495">
        <f>O2495*_xlfn.XLOOKUP(K2495,AM:AM,AO:AO)</f>
        <v/>
      </c>
      <c r="R2495">
        <f>_xlfn.XLOOKUP(E2495,AF:AF,AG:AG)</f>
        <v/>
      </c>
      <c r="S2495">
        <f>_xlfn.XLOOKUP(E2495,AF:AF,AI:AI)</f>
        <v/>
      </c>
      <c r="T2495">
        <f>WEEKNUM(G2495)</f>
        <v/>
      </c>
      <c r="U2495">
        <f>YEAR(G2495)</f>
        <v/>
      </c>
      <c r="V2495" s="117">
        <f>IFERROR(Q2495/N2495,"0")</f>
        <v/>
      </c>
    </row>
    <row r="2496">
      <c r="A2496">
        <f>_xlfn.XLOOKUP(D2496,BN:BN,BO:BO)</f>
        <v/>
      </c>
      <c r="B2496" t="inlineStr">
        <is>
          <t>LLC</t>
        </is>
      </c>
      <c r="C2496" t="n">
        <v>377</v>
      </c>
      <c r="D2496">
        <f>_xlfn.XLOOKUP(C2496,BH:BH,BI:BI)</f>
        <v/>
      </c>
      <c r="E2496" t="n">
        <v>25379</v>
      </c>
      <c r="F2496" t="inlineStr">
        <is>
          <t>Hospedaje en Nayarit</t>
        </is>
      </c>
      <c r="G2496" s="234" t="n">
        <v>45806</v>
      </c>
      <c r="H2496" s="234" t="n">
        <v>45810</v>
      </c>
      <c r="I2496" t="inlineStr">
        <is>
          <t>HTL</t>
        </is>
      </c>
      <c r="J2496">
        <f>_xlfn.XLOOKUP(I2496,AS:AS,AU:AU)</f>
        <v/>
      </c>
      <c r="K2496" t="inlineStr">
        <is>
          <t>USD</t>
        </is>
      </c>
      <c r="L2496" s="238" t="n">
        <v>7210.63</v>
      </c>
      <c r="M2496">
        <f>L2496*_xlfn.XLOOKUP(K2496,AM:AM,AN:AN)</f>
        <v/>
      </c>
      <c r="N2496">
        <f>L2496*_xlfn.XLOOKUP(K2496,AM:AM,AO:AO)</f>
        <v/>
      </c>
      <c r="O2496" s="238" t="n">
        <v>766.29</v>
      </c>
      <c r="P2496">
        <f>O2496*_xlfn.XLOOKUP(K2496,AM:AM,AN:AN)</f>
        <v/>
      </c>
      <c r="Q2496">
        <f>O2496*_xlfn.XLOOKUP(K2496,AM:AM,AO:AO)</f>
        <v/>
      </c>
      <c r="R2496">
        <f>_xlfn.XLOOKUP(E2496,AF:AF,AG:AG)</f>
        <v/>
      </c>
      <c r="S2496">
        <f>_xlfn.XLOOKUP(E2496,AF:AF,AI:AI)</f>
        <v/>
      </c>
      <c r="T2496">
        <f>WEEKNUM(G2496)</f>
        <v/>
      </c>
      <c r="U2496">
        <f>YEAR(G2496)</f>
        <v/>
      </c>
      <c r="V2496" s="117">
        <f>IFERROR(Q2496/N2496,"0")</f>
        <v/>
      </c>
    </row>
    <row r="2497">
      <c r="A2497">
        <f>_xlfn.XLOOKUP(D2497,BN:BN,BO:BO)</f>
        <v/>
      </c>
      <c r="B2497" t="inlineStr">
        <is>
          <t>LLC</t>
        </is>
      </c>
      <c r="C2497" t="n">
        <v>377</v>
      </c>
      <c r="D2497">
        <f>_xlfn.XLOOKUP(C2497,BH:BH,BI:BI)</f>
        <v/>
      </c>
      <c r="E2497" t="n">
        <v>25379</v>
      </c>
      <c r="F2497" t="inlineStr">
        <is>
          <t>Hospedaje en Nayarit</t>
        </is>
      </c>
      <c r="G2497" s="234" t="n">
        <v>45806</v>
      </c>
      <c r="H2497" s="234" t="n">
        <v>45810</v>
      </c>
      <c r="I2497" t="inlineStr">
        <is>
          <t>HTL</t>
        </is>
      </c>
      <c r="J2497">
        <f>_xlfn.XLOOKUP(I2497,AS:AS,AU:AU)</f>
        <v/>
      </c>
      <c r="K2497" t="inlineStr">
        <is>
          <t>USD</t>
        </is>
      </c>
      <c r="L2497" s="238" t="n">
        <v>14358.34</v>
      </c>
      <c r="M2497">
        <f>L2497*_xlfn.XLOOKUP(K2497,AM:AM,AN:AN)</f>
        <v/>
      </c>
      <c r="N2497">
        <f>L2497*_xlfn.XLOOKUP(K2497,AM:AM,AO:AO)</f>
        <v/>
      </c>
      <c r="O2497" s="238" t="n">
        <v>1525.89</v>
      </c>
      <c r="P2497">
        <f>O2497*_xlfn.XLOOKUP(K2497,AM:AM,AN:AN)</f>
        <v/>
      </c>
      <c r="Q2497">
        <f>O2497*_xlfn.XLOOKUP(K2497,AM:AM,AO:AO)</f>
        <v/>
      </c>
      <c r="R2497">
        <f>_xlfn.XLOOKUP(E2497,AF:AF,AG:AG)</f>
        <v/>
      </c>
      <c r="S2497">
        <f>_xlfn.XLOOKUP(E2497,AF:AF,AI:AI)</f>
        <v/>
      </c>
      <c r="T2497">
        <f>WEEKNUM(G2497)</f>
        <v/>
      </c>
      <c r="U2497">
        <f>YEAR(G2497)</f>
        <v/>
      </c>
      <c r="V2497" s="117">
        <f>IFERROR(Q2497/N2497,"0")</f>
        <v/>
      </c>
    </row>
    <row r="2498">
      <c r="A2498">
        <f>_xlfn.XLOOKUP(D2498,BN:BN,BO:BO)</f>
        <v/>
      </c>
      <c r="B2498" t="inlineStr">
        <is>
          <t>LLC</t>
        </is>
      </c>
      <c r="C2498" t="n">
        <v>378</v>
      </c>
      <c r="D2498">
        <f>_xlfn.XLOOKUP(C2498,BH:BH,BI:BI)</f>
        <v/>
      </c>
      <c r="E2498" t="n">
        <v>28006</v>
      </c>
      <c r="F2498" t="inlineStr">
        <is>
          <t>Hospedaje en Italia</t>
        </is>
      </c>
      <c r="G2498" s="234" t="n">
        <v>45901</v>
      </c>
      <c r="H2498" s="234" t="n">
        <v>45904</v>
      </c>
      <c r="I2498" t="inlineStr">
        <is>
          <t>HTL</t>
        </is>
      </c>
      <c r="J2498">
        <f>_xlfn.XLOOKUP(I2498,AS:AS,AU:AU)</f>
        <v/>
      </c>
      <c r="K2498" t="inlineStr">
        <is>
          <t>USD</t>
        </is>
      </c>
      <c r="L2498" s="238" t="n">
        <v>6500</v>
      </c>
      <c r="M2498">
        <f>L2498*_xlfn.XLOOKUP(K2498,AM:AM,AN:AN)</f>
        <v/>
      </c>
      <c r="N2498">
        <f>L2498*_xlfn.XLOOKUP(K2498,AM:AM,AO:AO)</f>
        <v/>
      </c>
      <c r="O2498" s="238" t="n">
        <v>1525.2</v>
      </c>
      <c r="P2498">
        <f>O2498*_xlfn.XLOOKUP(K2498,AM:AM,AN:AN)</f>
        <v/>
      </c>
      <c r="Q2498">
        <f>O2498*_xlfn.XLOOKUP(K2498,AM:AM,AO:AO)</f>
        <v/>
      </c>
      <c r="R2498">
        <f>_xlfn.XLOOKUP(E2498,AF:AF,AG:AG)</f>
        <v/>
      </c>
      <c r="S2498">
        <f>_xlfn.XLOOKUP(E2498,AF:AF,AI:AI)</f>
        <v/>
      </c>
      <c r="T2498">
        <f>WEEKNUM(G2498)</f>
        <v/>
      </c>
      <c r="U2498">
        <f>YEAR(G2498)</f>
        <v/>
      </c>
      <c r="V2498" s="117">
        <f>IFERROR(Q2498/N2498,"0")</f>
        <v/>
      </c>
    </row>
    <row r="2499">
      <c r="A2499">
        <f>_xlfn.XLOOKUP(D2499,BN:BN,BO:BO)</f>
        <v/>
      </c>
      <c r="B2499" t="inlineStr">
        <is>
          <t>LLC</t>
        </is>
      </c>
      <c r="C2499" t="n">
        <v>378</v>
      </c>
      <c r="D2499">
        <f>_xlfn.XLOOKUP(C2499,BH:BH,BI:BI)</f>
        <v/>
      </c>
      <c r="E2499" t="n">
        <v>30728</v>
      </c>
      <c r="F2499" t="inlineStr">
        <is>
          <t>Tour en Riva y astillero</t>
        </is>
      </c>
      <c r="G2499" s="234" t="n">
        <v>45901</v>
      </c>
      <c r="H2499" s="234" t="n">
        <v>45904</v>
      </c>
      <c r="I2499" t="inlineStr">
        <is>
          <t>ATR</t>
        </is>
      </c>
      <c r="J2499">
        <f>_xlfn.XLOOKUP(I2499,AS:AS,AU:AU)</f>
        <v/>
      </c>
      <c r="K2499" t="inlineStr">
        <is>
          <t>USD</t>
        </is>
      </c>
      <c r="L2499" s="238" t="n">
        <v>2313.62</v>
      </c>
      <c r="M2499">
        <f>L2499*_xlfn.XLOOKUP(K2499,AM:AM,AN:AN)</f>
        <v/>
      </c>
      <c r="N2499">
        <f>L2499*_xlfn.XLOOKUP(K2499,AM:AM,AO:AO)</f>
        <v/>
      </c>
      <c r="O2499" s="238" t="n">
        <v>220</v>
      </c>
      <c r="P2499">
        <f>O2499*_xlfn.XLOOKUP(K2499,AM:AM,AN:AN)</f>
        <v/>
      </c>
      <c r="Q2499">
        <f>O2499*_xlfn.XLOOKUP(K2499,AM:AM,AO:AO)</f>
        <v/>
      </c>
      <c r="R2499">
        <f>_xlfn.XLOOKUP(E2499,AF:AF,AG:AG)</f>
        <v/>
      </c>
      <c r="S2499">
        <f>_xlfn.XLOOKUP(E2499,AF:AF,AI:AI)</f>
        <v/>
      </c>
      <c r="T2499">
        <f>WEEKNUM(G2499)</f>
        <v/>
      </c>
      <c r="U2499">
        <f>YEAR(G2499)</f>
        <v/>
      </c>
      <c r="V2499" s="117">
        <f>IFERROR(Q2499/N2499,"0")</f>
        <v/>
      </c>
    </row>
    <row r="2500">
      <c r="A2500">
        <f>_xlfn.XLOOKUP(D2500,BN:BN,BO:BO)</f>
        <v/>
      </c>
      <c r="B2500" t="inlineStr">
        <is>
          <t>LLC</t>
        </is>
      </c>
      <c r="C2500" t="n">
        <v>378</v>
      </c>
      <c r="D2500">
        <f>_xlfn.XLOOKUP(C2500,BH:BH,BI:BI)</f>
        <v/>
      </c>
      <c r="E2500" t="n">
        <v>25780</v>
      </c>
      <c r="F2500" t="inlineStr">
        <is>
          <t>Milan - Lago Como traslado</t>
        </is>
      </c>
      <c r="G2500" s="234" t="n">
        <v>45901</v>
      </c>
      <c r="H2500" s="234" t="n">
        <v>45901</v>
      </c>
      <c r="I2500" t="inlineStr">
        <is>
          <t>TRF</t>
        </is>
      </c>
      <c r="J2500">
        <f>_xlfn.XLOOKUP(I2500,AS:AS,AU:AU)</f>
        <v/>
      </c>
      <c r="K2500" t="inlineStr">
        <is>
          <t>USD</t>
        </is>
      </c>
      <c r="L2500" s="238" t="n">
        <v>408.97</v>
      </c>
      <c r="M2500">
        <f>L2500*_xlfn.XLOOKUP(K2500,AM:AM,AN:AN)</f>
        <v/>
      </c>
      <c r="N2500">
        <f>L2500*_xlfn.XLOOKUP(K2500,AM:AM,AO:AO)</f>
        <v/>
      </c>
      <c r="O2500" s="238" t="n">
        <v>61.35</v>
      </c>
      <c r="P2500">
        <f>O2500*_xlfn.XLOOKUP(K2500,AM:AM,AN:AN)</f>
        <v/>
      </c>
      <c r="Q2500">
        <f>O2500*_xlfn.XLOOKUP(K2500,AM:AM,AO:AO)</f>
        <v/>
      </c>
      <c r="R2500">
        <f>_xlfn.XLOOKUP(E2500,AF:AF,AG:AG)</f>
        <v/>
      </c>
      <c r="S2500">
        <f>_xlfn.XLOOKUP(E2500,AF:AF,AI:AI)</f>
        <v/>
      </c>
      <c r="T2500">
        <f>WEEKNUM(G2500)</f>
        <v/>
      </c>
      <c r="U2500">
        <f>YEAR(G2500)</f>
        <v/>
      </c>
      <c r="V2500" s="117">
        <f>IFERROR(Q2500/N2500,"0")</f>
        <v/>
      </c>
    </row>
    <row r="2501">
      <c r="A2501">
        <f>_xlfn.XLOOKUP(D2501,BN:BN,BO:BO)</f>
        <v/>
      </c>
      <c r="B2501" t="inlineStr">
        <is>
          <t>LLC</t>
        </is>
      </c>
      <c r="C2501" t="n">
        <v>379</v>
      </c>
      <c r="D2501">
        <f>_xlfn.XLOOKUP(C2501,BH:BH,BI:BI)</f>
        <v/>
      </c>
      <c r="E2501" t="n">
        <v>24166</v>
      </c>
      <c r="F2501" t="inlineStr">
        <is>
          <t>Hospedaje en París</t>
        </is>
      </c>
      <c r="G2501" s="234" t="n">
        <v>45827</v>
      </c>
      <c r="H2501" s="234" t="n">
        <v>45831</v>
      </c>
      <c r="I2501" t="inlineStr">
        <is>
          <t>HTL</t>
        </is>
      </c>
      <c r="J2501">
        <f>_xlfn.XLOOKUP(I2501,AS:AS,AU:AU)</f>
        <v/>
      </c>
      <c r="K2501" t="inlineStr">
        <is>
          <t>USD</t>
        </is>
      </c>
      <c r="L2501" s="238" t="n">
        <v>13705.44</v>
      </c>
      <c r="M2501">
        <f>L2501*_xlfn.XLOOKUP(K2501,AM:AM,AN:AN)</f>
        <v/>
      </c>
      <c r="N2501">
        <f>L2501*_xlfn.XLOOKUP(K2501,AM:AM,AO:AO)</f>
        <v/>
      </c>
      <c r="O2501" s="238" t="n">
        <v>4043.8</v>
      </c>
      <c r="P2501">
        <f>O2501*_xlfn.XLOOKUP(K2501,AM:AM,AN:AN)</f>
        <v/>
      </c>
      <c r="Q2501">
        <f>O2501*_xlfn.XLOOKUP(K2501,AM:AM,AO:AO)</f>
        <v/>
      </c>
      <c r="R2501">
        <f>_xlfn.XLOOKUP(E2501,AF:AF,AG:AG)</f>
        <v/>
      </c>
      <c r="S2501">
        <f>_xlfn.XLOOKUP(E2501,AF:AF,AI:AI)</f>
        <v/>
      </c>
      <c r="T2501">
        <f>WEEKNUM(G2501)</f>
        <v/>
      </c>
      <c r="U2501">
        <f>YEAR(G2501)</f>
        <v/>
      </c>
      <c r="V2501" s="117">
        <f>IFERROR(Q2501/N2501,"0")</f>
        <v/>
      </c>
    </row>
    <row r="2502">
      <c r="A2502">
        <f>_xlfn.XLOOKUP(D2502,BN:BN,BO:BO)</f>
        <v/>
      </c>
      <c r="B2502" t="inlineStr">
        <is>
          <t>LLC</t>
        </is>
      </c>
      <c r="C2502" t="n">
        <v>379</v>
      </c>
      <c r="D2502">
        <f>_xlfn.XLOOKUP(C2502,BH:BH,BI:BI)</f>
        <v/>
      </c>
      <c r="E2502" t="n">
        <v>29146</v>
      </c>
      <c r="F2502" t="inlineStr">
        <is>
          <t>Hospedaje en Suiza</t>
        </is>
      </c>
      <c r="G2502" s="234" t="n">
        <v>45827</v>
      </c>
      <c r="H2502" s="234" t="n">
        <v>45831</v>
      </c>
      <c r="I2502" t="inlineStr">
        <is>
          <t>HTL</t>
        </is>
      </c>
      <c r="J2502">
        <f>_xlfn.XLOOKUP(I2502,AS:AS,AU:AU)</f>
        <v/>
      </c>
      <c r="K2502" t="inlineStr">
        <is>
          <t>USD</t>
        </is>
      </c>
      <c r="L2502" s="238" t="n">
        <v>23758.8</v>
      </c>
      <c r="M2502">
        <f>L2502*_xlfn.XLOOKUP(K2502,AM:AM,AN:AN)</f>
        <v/>
      </c>
      <c r="N2502">
        <f>L2502*_xlfn.XLOOKUP(K2502,AM:AM,AO:AO)</f>
        <v/>
      </c>
      <c r="O2502" s="238" t="n">
        <v>2375.88</v>
      </c>
      <c r="P2502">
        <f>O2502*_xlfn.XLOOKUP(K2502,AM:AM,AN:AN)</f>
        <v/>
      </c>
      <c r="Q2502">
        <f>O2502*_xlfn.XLOOKUP(K2502,AM:AM,AO:AO)</f>
        <v/>
      </c>
      <c r="R2502">
        <f>_xlfn.XLOOKUP(E2502,AF:AF,AG:AG)</f>
        <v/>
      </c>
      <c r="S2502">
        <f>_xlfn.XLOOKUP(E2502,AF:AF,AI:AI)</f>
        <v/>
      </c>
      <c r="T2502">
        <f>WEEKNUM(G2502)</f>
        <v/>
      </c>
      <c r="U2502">
        <f>YEAR(G2502)</f>
        <v/>
      </c>
      <c r="V2502" s="117">
        <f>IFERROR(Q2502/N2502,"0")</f>
        <v/>
      </c>
    </row>
    <row r="2503">
      <c r="A2503">
        <f>_xlfn.XLOOKUP(D2503,BN:BN,BO:BO)</f>
        <v/>
      </c>
      <c r="B2503" t="inlineStr">
        <is>
          <t>LLC</t>
        </is>
      </c>
      <c r="C2503" t="n">
        <v>379</v>
      </c>
      <c r="D2503">
        <f>_xlfn.XLOOKUP(C2503,BH:BH,BI:BI)</f>
        <v/>
      </c>
      <c r="E2503" t="n">
        <v>24166</v>
      </c>
      <c r="F2503" t="inlineStr">
        <is>
          <t>Hospedaje en París</t>
        </is>
      </c>
      <c r="G2503" s="234" t="n">
        <v>45827</v>
      </c>
      <c r="H2503" s="234" t="n">
        <v>45831</v>
      </c>
      <c r="I2503" t="inlineStr">
        <is>
          <t>HTL</t>
        </is>
      </c>
      <c r="J2503">
        <f>_xlfn.XLOOKUP(I2503,AS:AS,AU:AU)</f>
        <v/>
      </c>
      <c r="K2503" t="inlineStr">
        <is>
          <t>USD</t>
        </is>
      </c>
      <c r="L2503" s="238" t="n">
        <v>10700</v>
      </c>
      <c r="M2503">
        <f>L2503*_xlfn.XLOOKUP(K2503,AM:AM,AN:AN)</f>
        <v/>
      </c>
      <c r="N2503">
        <f>L2503*_xlfn.XLOOKUP(K2503,AM:AM,AO:AO)</f>
        <v/>
      </c>
      <c r="O2503" s="238" t="n">
        <v>1240.1</v>
      </c>
      <c r="P2503">
        <f>O2503*_xlfn.XLOOKUP(K2503,AM:AM,AN:AN)</f>
        <v/>
      </c>
      <c r="Q2503">
        <f>O2503*_xlfn.XLOOKUP(K2503,AM:AM,AO:AO)</f>
        <v/>
      </c>
      <c r="R2503">
        <f>_xlfn.XLOOKUP(E2503,AF:AF,AG:AG)</f>
        <v/>
      </c>
      <c r="S2503">
        <f>_xlfn.XLOOKUP(E2503,AF:AF,AI:AI)</f>
        <v/>
      </c>
      <c r="T2503">
        <f>WEEKNUM(G2503)</f>
        <v/>
      </c>
      <c r="U2503">
        <f>YEAR(G2503)</f>
        <v/>
      </c>
      <c r="V2503" s="117">
        <f>IFERROR(Q2503/N2503,"0")</f>
        <v/>
      </c>
    </row>
    <row r="2504">
      <c r="A2504">
        <f>_xlfn.XLOOKUP(D2504,BN:BN,BO:BO)</f>
        <v/>
      </c>
      <c r="B2504" t="inlineStr">
        <is>
          <t>LLC</t>
        </is>
      </c>
      <c r="C2504" t="n">
        <v>380</v>
      </c>
      <c r="D2504">
        <f>_xlfn.XLOOKUP(C2504,BH:BH,BI:BI)</f>
        <v/>
      </c>
      <c r="E2504" t="n">
        <v>28220</v>
      </c>
      <c r="F2504" t="inlineStr">
        <is>
          <t>Hospedaje en Los Cabos</t>
        </is>
      </c>
      <c r="G2504" s="234" t="n">
        <v>45805</v>
      </c>
      <c r="H2504" s="234" t="n">
        <v>45806</v>
      </c>
      <c r="I2504" t="inlineStr">
        <is>
          <t>HTL</t>
        </is>
      </c>
      <c r="J2504">
        <f>_xlfn.XLOOKUP(I2504,AS:AS,AU:AU)</f>
        <v/>
      </c>
      <c r="K2504" t="inlineStr">
        <is>
          <t>USD</t>
        </is>
      </c>
      <c r="L2504" s="238" t="n">
        <v>7136.4</v>
      </c>
      <c r="M2504">
        <f>L2504*_xlfn.XLOOKUP(K2504,AM:AM,AN:AN)</f>
        <v/>
      </c>
      <c r="N2504">
        <f>L2504*_xlfn.XLOOKUP(K2504,AM:AM,AO:AO)</f>
        <v/>
      </c>
      <c r="O2504" s="238" t="n">
        <v>496.36</v>
      </c>
      <c r="P2504">
        <f>O2504*_xlfn.XLOOKUP(K2504,AM:AM,AN:AN)</f>
        <v/>
      </c>
      <c r="Q2504">
        <f>O2504*_xlfn.XLOOKUP(K2504,AM:AM,AO:AO)</f>
        <v/>
      </c>
      <c r="R2504">
        <f>_xlfn.XLOOKUP(E2504,AF:AF,AG:AG)</f>
        <v/>
      </c>
      <c r="S2504">
        <f>_xlfn.XLOOKUP(E2504,AF:AF,AI:AI)</f>
        <v/>
      </c>
      <c r="T2504">
        <f>WEEKNUM(G2504)</f>
        <v/>
      </c>
      <c r="U2504">
        <f>YEAR(G2504)</f>
        <v/>
      </c>
      <c r="V2504" s="117">
        <f>IFERROR(Q2504/N2504,"0")</f>
        <v/>
      </c>
    </row>
    <row r="2505">
      <c r="A2505">
        <f>_xlfn.XLOOKUP(D2505,BN:BN,BO:BO)</f>
        <v/>
      </c>
      <c r="B2505" t="inlineStr">
        <is>
          <t>LLC</t>
        </is>
      </c>
      <c r="C2505" t="n">
        <v>381</v>
      </c>
      <c r="D2505">
        <f>_xlfn.XLOOKUP(C2505,BH:BH,BI:BI)</f>
        <v/>
      </c>
      <c r="E2505" t="n">
        <v>26013</v>
      </c>
      <c r="F2505" t="inlineStr">
        <is>
          <t>Hospedaje Disney, Parque y VIP Tour Disney, VIP Tour Universal</t>
        </is>
      </c>
      <c r="G2505" s="234" t="n">
        <v>45814</v>
      </c>
      <c r="H2505" s="234" t="n">
        <v>45817</v>
      </c>
      <c r="I2505" t="inlineStr">
        <is>
          <t>HTL</t>
        </is>
      </c>
      <c r="J2505">
        <f>_xlfn.XLOOKUP(I2505,AS:AS,AU:AU)</f>
        <v/>
      </c>
      <c r="K2505" t="inlineStr">
        <is>
          <t>USD</t>
        </is>
      </c>
      <c r="L2505" s="238" t="n">
        <v>13589.71</v>
      </c>
      <c r="M2505">
        <f>L2505*_xlfn.XLOOKUP(K2505,AM:AM,AN:AN)</f>
        <v/>
      </c>
      <c r="N2505">
        <f>L2505*_xlfn.XLOOKUP(K2505,AM:AM,AO:AO)</f>
        <v/>
      </c>
      <c r="O2505" s="238" t="n">
        <v>0</v>
      </c>
      <c r="P2505">
        <f>O2505*_xlfn.XLOOKUP(K2505,AM:AM,AN:AN)</f>
        <v/>
      </c>
      <c r="Q2505">
        <f>O2505*_xlfn.XLOOKUP(K2505,AM:AM,AO:AO)</f>
        <v/>
      </c>
      <c r="R2505">
        <f>_xlfn.XLOOKUP(E2505,AF:AF,AG:AG)</f>
        <v/>
      </c>
      <c r="S2505">
        <f>_xlfn.XLOOKUP(E2505,AF:AF,AI:AI)</f>
        <v/>
      </c>
      <c r="T2505">
        <f>WEEKNUM(G2505)</f>
        <v/>
      </c>
      <c r="U2505">
        <f>YEAR(G2505)</f>
        <v/>
      </c>
      <c r="V2505" s="117">
        <f>IFERROR(Q2505/N2505,"0")</f>
        <v/>
      </c>
    </row>
    <row r="2506">
      <c r="A2506">
        <f>_xlfn.XLOOKUP(D2506,BN:BN,BO:BO)</f>
        <v/>
      </c>
      <c r="B2506" t="inlineStr">
        <is>
          <t>LLC</t>
        </is>
      </c>
      <c r="C2506" t="n">
        <v>381</v>
      </c>
      <c r="D2506">
        <f>_xlfn.XLOOKUP(C2506,BH:BH,BI:BI)</f>
        <v/>
      </c>
      <c r="E2506" t="n">
        <v>0</v>
      </c>
      <c r="F2506" t="inlineStr">
        <is>
          <t xml:space="preserve">Honorarios para la agencia. </t>
        </is>
      </c>
      <c r="G2506" s="234" t="n">
        <v>45814</v>
      </c>
      <c r="H2506" s="234" t="n">
        <v>45817</v>
      </c>
      <c r="I2506" t="inlineStr">
        <is>
          <t>HPS</t>
        </is>
      </c>
      <c r="J2506">
        <f>_xlfn.XLOOKUP(I2506,AS:AS,AU:AU)</f>
        <v/>
      </c>
      <c r="K2506" t="inlineStr">
        <is>
          <t>USD</t>
        </is>
      </c>
      <c r="L2506" s="238" t="n">
        <v>660.29</v>
      </c>
      <c r="M2506">
        <f>L2506*_xlfn.XLOOKUP(K2506,AM:AM,AN:AN)</f>
        <v/>
      </c>
      <c r="N2506">
        <f>L2506*_xlfn.XLOOKUP(K2506,AM:AM,AO:AO)</f>
        <v/>
      </c>
      <c r="O2506" s="238" t="n">
        <v>660.29</v>
      </c>
      <c r="P2506">
        <f>O2506*_xlfn.XLOOKUP(K2506,AM:AM,AN:AN)</f>
        <v/>
      </c>
      <c r="Q2506">
        <f>O2506*_xlfn.XLOOKUP(K2506,AM:AM,AO:AO)</f>
        <v/>
      </c>
      <c r="R2506">
        <f>_xlfn.XLOOKUP(E2506,AF:AF,AG:AG)</f>
        <v/>
      </c>
      <c r="S2506">
        <f>_xlfn.XLOOKUP(E2506,AF:AF,AI:AI)</f>
        <v/>
      </c>
      <c r="T2506">
        <f>WEEKNUM(G2506)</f>
        <v/>
      </c>
      <c r="U2506">
        <f>YEAR(G2506)</f>
        <v/>
      </c>
      <c r="V2506" s="117">
        <f>IFERROR(Q2506/N2506,"0")</f>
        <v/>
      </c>
    </row>
    <row r="2507">
      <c r="A2507">
        <f>_xlfn.XLOOKUP(D2507,BN:BN,BO:BO)</f>
        <v/>
      </c>
      <c r="B2507" t="inlineStr">
        <is>
          <t>LLC</t>
        </is>
      </c>
      <c r="C2507" t="n">
        <v>382</v>
      </c>
      <c r="D2507">
        <f>_xlfn.XLOOKUP(C2507,BH:BH,BI:BI)</f>
        <v/>
      </c>
      <c r="E2507" t="n">
        <v>28231</v>
      </c>
      <c r="F2507" t="inlineStr">
        <is>
          <t xml:space="preserve">PAGO AMANGIRI </t>
        </is>
      </c>
      <c r="G2507" s="234" t="n">
        <v>45808</v>
      </c>
      <c r="H2507" s="234" t="n">
        <v>45811</v>
      </c>
      <c r="I2507" t="inlineStr">
        <is>
          <t>HTL</t>
        </is>
      </c>
      <c r="J2507">
        <f>_xlfn.XLOOKUP(I2507,AS:AS,AU:AU)</f>
        <v/>
      </c>
      <c r="K2507" t="inlineStr">
        <is>
          <t>USD</t>
        </is>
      </c>
      <c r="L2507" s="238" t="n">
        <v>15389</v>
      </c>
      <c r="M2507">
        <f>L2507*_xlfn.XLOOKUP(K2507,AM:AM,AN:AN)</f>
        <v/>
      </c>
      <c r="N2507">
        <f>L2507*_xlfn.XLOOKUP(K2507,AM:AM,AO:AO)</f>
        <v/>
      </c>
      <c r="O2507" s="238" t="n">
        <v>1762.5</v>
      </c>
      <c r="P2507">
        <f>O2507*_xlfn.XLOOKUP(K2507,AM:AM,AN:AN)</f>
        <v/>
      </c>
      <c r="Q2507">
        <f>O2507*_xlfn.XLOOKUP(K2507,AM:AM,AO:AO)</f>
        <v/>
      </c>
      <c r="R2507">
        <f>_xlfn.XLOOKUP(E2507,AF:AF,AG:AG)</f>
        <v/>
      </c>
      <c r="S2507">
        <f>_xlfn.XLOOKUP(E2507,AF:AF,AI:AI)</f>
        <v/>
      </c>
      <c r="T2507">
        <f>WEEKNUM(G2507)</f>
        <v/>
      </c>
      <c r="U2507">
        <f>YEAR(G2507)</f>
        <v/>
      </c>
      <c r="V2507" s="117">
        <f>IFERROR(Q2507/N2507,"0")</f>
        <v/>
      </c>
    </row>
    <row r="2508">
      <c r="A2508">
        <f>_xlfn.XLOOKUP(D2508,BN:BN,BO:BO)</f>
        <v/>
      </c>
      <c r="B2508" t="inlineStr">
        <is>
          <t>LLC</t>
        </is>
      </c>
      <c r="C2508" t="n">
        <v>382</v>
      </c>
      <c r="D2508">
        <f>_xlfn.XLOOKUP(C2508,BH:BH,BI:BI)</f>
        <v/>
      </c>
      <c r="E2508" t="n">
        <v>24224</v>
      </c>
      <c r="F2508" t="inlineStr">
        <is>
          <t>AA - HERNALDO ZUÑIGA</t>
        </is>
      </c>
      <c r="G2508" s="234" t="n">
        <v>45808</v>
      </c>
      <c r="H2508" s="234" t="n">
        <v>45808</v>
      </c>
      <c r="I2508" t="inlineStr">
        <is>
          <t>VLO</t>
        </is>
      </c>
      <c r="J2508">
        <f>_xlfn.XLOOKUP(I2508,AS:AS,AU:AU)</f>
        <v/>
      </c>
      <c r="K2508" t="inlineStr">
        <is>
          <t>USD</t>
        </is>
      </c>
      <c r="L2508" s="238" t="n">
        <v>318.08</v>
      </c>
      <c r="M2508">
        <f>L2508*_xlfn.XLOOKUP(K2508,AM:AM,AN:AN)</f>
        <v/>
      </c>
      <c r="N2508">
        <f>L2508*_xlfn.XLOOKUP(K2508,AM:AM,AO:AO)</f>
        <v/>
      </c>
      <c r="O2508" s="238" t="n">
        <v>0</v>
      </c>
      <c r="P2508">
        <f>O2508*_xlfn.XLOOKUP(K2508,AM:AM,AN:AN)</f>
        <v/>
      </c>
      <c r="Q2508">
        <f>O2508*_xlfn.XLOOKUP(K2508,AM:AM,AO:AO)</f>
        <v/>
      </c>
      <c r="R2508">
        <f>_xlfn.XLOOKUP(E2508,AF:AF,AG:AG)</f>
        <v/>
      </c>
      <c r="S2508">
        <f>_xlfn.XLOOKUP(E2508,AF:AF,AI:AI)</f>
        <v/>
      </c>
      <c r="T2508">
        <f>WEEKNUM(G2508)</f>
        <v/>
      </c>
      <c r="U2508">
        <f>YEAR(G2508)</f>
        <v/>
      </c>
      <c r="V2508" s="117">
        <f>IFERROR(Q2508/N2508,"0")</f>
        <v/>
      </c>
    </row>
    <row r="2509">
      <c r="A2509">
        <f>_xlfn.XLOOKUP(D2509,BN:BN,BO:BO)</f>
        <v/>
      </c>
      <c r="B2509" t="inlineStr">
        <is>
          <t>LLC</t>
        </is>
      </c>
      <c r="C2509" t="n">
        <v>382</v>
      </c>
      <c r="D2509">
        <f>_xlfn.XLOOKUP(C2509,BH:BH,BI:BI)</f>
        <v/>
      </c>
      <c r="E2509" t="n">
        <v>24224</v>
      </c>
      <c r="F2509" t="inlineStr">
        <is>
          <t>AA - LORENZA AZCARRAGA</t>
        </is>
      </c>
      <c r="G2509" s="234" t="n">
        <v>45808</v>
      </c>
      <c r="H2509" s="234" t="n">
        <v>45808</v>
      </c>
      <c r="I2509" t="inlineStr">
        <is>
          <t>VLO</t>
        </is>
      </c>
      <c r="J2509">
        <f>_xlfn.XLOOKUP(I2509,AS:AS,AU:AU)</f>
        <v/>
      </c>
      <c r="K2509" t="inlineStr">
        <is>
          <t>USD</t>
        </is>
      </c>
      <c r="L2509" s="238" t="n">
        <v>318.08</v>
      </c>
      <c r="M2509">
        <f>L2509*_xlfn.XLOOKUP(K2509,AM:AM,AN:AN)</f>
        <v/>
      </c>
      <c r="N2509">
        <f>L2509*_xlfn.XLOOKUP(K2509,AM:AM,AO:AO)</f>
        <v/>
      </c>
      <c r="O2509" s="238" t="n">
        <v>0</v>
      </c>
      <c r="P2509">
        <f>O2509*_xlfn.XLOOKUP(K2509,AM:AM,AN:AN)</f>
        <v/>
      </c>
      <c r="Q2509">
        <f>O2509*_xlfn.XLOOKUP(K2509,AM:AM,AO:AO)</f>
        <v/>
      </c>
      <c r="R2509">
        <f>_xlfn.XLOOKUP(E2509,AF:AF,AG:AG)</f>
        <v/>
      </c>
      <c r="S2509">
        <f>_xlfn.XLOOKUP(E2509,AF:AF,AI:AI)</f>
        <v/>
      </c>
      <c r="T2509">
        <f>WEEKNUM(G2509)</f>
        <v/>
      </c>
      <c r="U2509">
        <f>YEAR(G2509)</f>
        <v/>
      </c>
      <c r="V2509" s="117">
        <f>IFERROR(Q2509/N2509,"0")</f>
        <v/>
      </c>
    </row>
    <row r="2510">
      <c r="A2510">
        <f>_xlfn.XLOOKUP(D2510,BN:BN,BO:BO)</f>
        <v/>
      </c>
      <c r="B2510" t="inlineStr">
        <is>
          <t>LLC</t>
        </is>
      </c>
      <c r="C2510" t="n">
        <v>382</v>
      </c>
      <c r="D2510">
        <f>_xlfn.XLOOKUP(C2510,BH:BH,BI:BI)</f>
        <v/>
      </c>
      <c r="E2510" t="n">
        <v>0</v>
      </c>
      <c r="F2510" t="inlineStr">
        <is>
          <t>FEE EMISION</t>
        </is>
      </c>
      <c r="G2510" s="234" t="n">
        <v>45811</v>
      </c>
      <c r="H2510" s="234" t="n">
        <v>45811</v>
      </c>
      <c r="I2510" t="inlineStr">
        <is>
          <t>HPS</t>
        </is>
      </c>
      <c r="J2510">
        <f>_xlfn.XLOOKUP(I2510,AS:AS,AU:AU)</f>
        <v/>
      </c>
      <c r="K2510" t="inlineStr">
        <is>
          <t>USD</t>
        </is>
      </c>
      <c r="L2510" s="238" t="n">
        <v>70</v>
      </c>
      <c r="M2510">
        <f>L2510*_xlfn.XLOOKUP(K2510,AM:AM,AN:AN)</f>
        <v/>
      </c>
      <c r="N2510">
        <f>L2510*_xlfn.XLOOKUP(K2510,AM:AM,AO:AO)</f>
        <v/>
      </c>
      <c r="O2510" s="238" t="n">
        <v>70</v>
      </c>
      <c r="P2510">
        <f>O2510*_xlfn.XLOOKUP(K2510,AM:AM,AN:AN)</f>
        <v/>
      </c>
      <c r="Q2510">
        <f>O2510*_xlfn.XLOOKUP(K2510,AM:AM,AO:AO)</f>
        <v/>
      </c>
      <c r="R2510">
        <f>_xlfn.XLOOKUP(E2510,AF:AF,AG:AG)</f>
        <v/>
      </c>
      <c r="S2510">
        <f>_xlfn.XLOOKUP(E2510,AF:AF,AI:AI)</f>
        <v/>
      </c>
      <c r="T2510">
        <f>WEEKNUM(G2510)</f>
        <v/>
      </c>
      <c r="U2510">
        <f>YEAR(G2510)</f>
        <v/>
      </c>
      <c r="V2510" s="117">
        <f>IFERROR(Q2510/N2510,"0")</f>
        <v/>
      </c>
    </row>
    <row r="2511">
      <c r="A2511">
        <f>_xlfn.XLOOKUP(D2511,BN:BN,BO:BO)</f>
        <v/>
      </c>
      <c r="B2511" t="inlineStr">
        <is>
          <t>LLC</t>
        </is>
      </c>
      <c r="C2511" t="n">
        <v>382</v>
      </c>
      <c r="D2511">
        <f>_xlfn.XLOOKUP(C2511,BH:BH,BI:BI)</f>
        <v/>
      </c>
      <c r="E2511" t="n">
        <v>28231</v>
      </c>
      <c r="F2511" t="inlineStr">
        <is>
          <t>MASAJES LORENZA POR SALDO A FAVOR</t>
        </is>
      </c>
      <c r="G2511" s="234" t="n">
        <v>45808</v>
      </c>
      <c r="H2511" s="234" t="n">
        <v>45811</v>
      </c>
      <c r="I2511" t="inlineStr">
        <is>
          <t>HTL</t>
        </is>
      </c>
      <c r="J2511">
        <f>_xlfn.XLOOKUP(I2511,AS:AS,AU:AU)</f>
        <v/>
      </c>
      <c r="K2511" t="inlineStr">
        <is>
          <t>USD</t>
        </is>
      </c>
      <c r="L2511" s="238" t="n">
        <v>611</v>
      </c>
      <c r="M2511">
        <f>L2511*_xlfn.XLOOKUP(K2511,AM:AM,AN:AN)</f>
        <v/>
      </c>
      <c r="N2511">
        <f>L2511*_xlfn.XLOOKUP(K2511,AM:AM,AO:AO)</f>
        <v/>
      </c>
      <c r="O2511" s="238" t="n">
        <v>0</v>
      </c>
      <c r="P2511">
        <f>O2511*_xlfn.XLOOKUP(K2511,AM:AM,AN:AN)</f>
        <v/>
      </c>
      <c r="Q2511">
        <f>O2511*_xlfn.XLOOKUP(K2511,AM:AM,AO:AO)</f>
        <v/>
      </c>
      <c r="R2511">
        <f>_xlfn.XLOOKUP(E2511,AF:AF,AG:AG)</f>
        <v/>
      </c>
      <c r="S2511">
        <f>_xlfn.XLOOKUP(E2511,AF:AF,AI:AI)</f>
        <v/>
      </c>
      <c r="T2511">
        <f>WEEKNUM(G2511)</f>
        <v/>
      </c>
      <c r="U2511">
        <f>YEAR(G2511)</f>
        <v/>
      </c>
      <c r="V2511" s="117">
        <f>IFERROR(Q2511/N2511,"0")</f>
        <v/>
      </c>
    </row>
    <row r="2512">
      <c r="A2512">
        <f>_xlfn.XLOOKUP(D2512,BN:BN,BO:BO)</f>
        <v/>
      </c>
      <c r="B2512" t="inlineStr">
        <is>
          <t>LLC</t>
        </is>
      </c>
      <c r="C2512" t="n">
        <v>382</v>
      </c>
      <c r="D2512">
        <f>_xlfn.XLOOKUP(C2512,BH:BH,BI:BI)</f>
        <v/>
      </c>
      <c r="E2512" t="n">
        <v>28934</v>
      </c>
      <c r="F2512" t="inlineStr">
        <is>
          <t>TE ZUNIGA GUTIERREZ FRANCISCO HERNALDO MR</t>
        </is>
      </c>
      <c r="G2512" s="234" t="n">
        <v>45808</v>
      </c>
      <c r="H2512" s="63" t="n"/>
      <c r="I2512" t="inlineStr">
        <is>
          <t>VLO</t>
        </is>
      </c>
      <c r="J2512">
        <f>_xlfn.XLOOKUP(I2512,AS:AS,AU:AU)</f>
        <v/>
      </c>
      <c r="K2512" t="inlineStr">
        <is>
          <t>USD</t>
        </is>
      </c>
      <c r="L2512" s="238" t="n">
        <v>418</v>
      </c>
      <c r="M2512">
        <f>L2512*_xlfn.XLOOKUP(K2512,AM:AM,AN:AN)</f>
        <v/>
      </c>
      <c r="N2512">
        <f>L2512*_xlfn.XLOOKUP(K2512,AM:AM,AO:AO)</f>
        <v/>
      </c>
      <c r="O2512" s="238" t="n">
        <v>0</v>
      </c>
      <c r="P2512">
        <f>O2512*_xlfn.XLOOKUP(K2512,AM:AM,AN:AN)</f>
        <v/>
      </c>
      <c r="Q2512">
        <f>O2512*_xlfn.XLOOKUP(K2512,AM:AM,AO:AO)</f>
        <v/>
      </c>
      <c r="R2512">
        <f>_xlfn.XLOOKUP(E2512,AF:AF,AG:AG)</f>
        <v/>
      </c>
      <c r="S2512">
        <f>_xlfn.XLOOKUP(E2512,AF:AF,AI:AI)</f>
        <v/>
      </c>
      <c r="T2512">
        <f>WEEKNUM(G2512)</f>
        <v/>
      </c>
      <c r="U2512">
        <f>YEAR(G2512)</f>
        <v/>
      </c>
      <c r="V2512" s="117">
        <f>IFERROR(Q2512/N2512,"0")</f>
        <v/>
      </c>
    </row>
    <row r="2513">
      <c r="A2513">
        <f>_xlfn.XLOOKUP(D2513,BN:BN,BO:BO)</f>
        <v/>
      </c>
      <c r="B2513" t="inlineStr">
        <is>
          <t>LLC</t>
        </is>
      </c>
      <c r="C2513" t="n">
        <v>382</v>
      </c>
      <c r="D2513">
        <f>_xlfn.XLOOKUP(C2513,BH:BH,BI:BI)</f>
        <v/>
      </c>
      <c r="E2513" t="n">
        <v>28934</v>
      </c>
      <c r="F2513" t="inlineStr">
        <is>
          <t>TE AZCARRAGA ROMANDIA LORENZA MRS</t>
        </is>
      </c>
      <c r="G2513" s="234" t="n">
        <v>45808</v>
      </c>
      <c r="H2513" s="63" t="n"/>
      <c r="I2513" t="inlineStr">
        <is>
          <t>VLO</t>
        </is>
      </c>
      <c r="J2513">
        <f>_xlfn.XLOOKUP(I2513,AS:AS,AU:AU)</f>
        <v/>
      </c>
      <c r="K2513" t="inlineStr">
        <is>
          <t>USD</t>
        </is>
      </c>
      <c r="L2513" s="238" t="n">
        <v>418</v>
      </c>
      <c r="M2513">
        <f>L2513*_xlfn.XLOOKUP(K2513,AM:AM,AN:AN)</f>
        <v/>
      </c>
      <c r="N2513">
        <f>L2513*_xlfn.XLOOKUP(K2513,AM:AM,AO:AO)</f>
        <v/>
      </c>
      <c r="O2513" s="238" t="n">
        <v>0</v>
      </c>
      <c r="P2513">
        <f>O2513*_xlfn.XLOOKUP(K2513,AM:AM,AN:AN)</f>
        <v/>
      </c>
      <c r="Q2513">
        <f>O2513*_xlfn.XLOOKUP(K2513,AM:AM,AO:AO)</f>
        <v/>
      </c>
      <c r="R2513">
        <f>_xlfn.XLOOKUP(E2513,AF:AF,AG:AG)</f>
        <v/>
      </c>
      <c r="S2513">
        <f>_xlfn.XLOOKUP(E2513,AF:AF,AI:AI)</f>
        <v/>
      </c>
      <c r="T2513">
        <f>WEEKNUM(G2513)</f>
        <v/>
      </c>
      <c r="U2513">
        <f>YEAR(G2513)</f>
        <v/>
      </c>
      <c r="V2513" s="117">
        <f>IFERROR(Q2513/N2513,"0")</f>
        <v/>
      </c>
    </row>
    <row r="2514">
      <c r="A2514">
        <f>_xlfn.XLOOKUP(D2514,BN:BN,BO:BO)</f>
        <v/>
      </c>
      <c r="B2514" t="inlineStr">
        <is>
          <t>LLC</t>
        </is>
      </c>
      <c r="C2514" t="n">
        <v>382</v>
      </c>
      <c r="D2514">
        <f>_xlfn.XLOOKUP(C2514,BH:BH,BI:BI)</f>
        <v/>
      </c>
      <c r="E2514" t="n">
        <v>28934</v>
      </c>
      <c r="F2514" t="inlineStr">
        <is>
          <t>TE AZCARRAGA ROMANDIA LORENZA MRS</t>
        </is>
      </c>
      <c r="G2514" s="234" t="n">
        <v>45811</v>
      </c>
      <c r="H2514" s="63" t="n"/>
      <c r="I2514" t="inlineStr">
        <is>
          <t>VLO</t>
        </is>
      </c>
      <c r="J2514">
        <f>_xlfn.XLOOKUP(I2514,AS:AS,AU:AU)</f>
        <v/>
      </c>
      <c r="K2514" t="inlineStr">
        <is>
          <t>USD</t>
        </is>
      </c>
      <c r="L2514" s="238" t="n">
        <v>575.84</v>
      </c>
      <c r="M2514">
        <f>L2514*_xlfn.XLOOKUP(K2514,AM:AM,AN:AN)</f>
        <v/>
      </c>
      <c r="N2514">
        <f>L2514*_xlfn.XLOOKUP(K2514,AM:AM,AO:AO)</f>
        <v/>
      </c>
      <c r="O2514" s="238" t="n">
        <v>90</v>
      </c>
      <c r="P2514">
        <f>O2514*_xlfn.XLOOKUP(K2514,AM:AM,AN:AN)</f>
        <v/>
      </c>
      <c r="Q2514">
        <f>O2514*_xlfn.XLOOKUP(K2514,AM:AM,AO:AO)</f>
        <v/>
      </c>
      <c r="R2514">
        <f>_xlfn.XLOOKUP(E2514,AF:AF,AG:AG)</f>
        <v/>
      </c>
      <c r="S2514">
        <f>_xlfn.XLOOKUP(E2514,AF:AF,AI:AI)</f>
        <v/>
      </c>
      <c r="T2514">
        <f>WEEKNUM(G2514)</f>
        <v/>
      </c>
      <c r="U2514">
        <f>YEAR(G2514)</f>
        <v/>
      </c>
      <c r="V2514" s="117">
        <f>IFERROR(Q2514/N2514,"0")</f>
        <v/>
      </c>
    </row>
    <row r="2515">
      <c r="A2515">
        <f>_xlfn.XLOOKUP(D2515,BN:BN,BO:BO)</f>
        <v/>
      </c>
      <c r="B2515" t="inlineStr">
        <is>
          <t>LLC</t>
        </is>
      </c>
      <c r="C2515" t="n">
        <v>382</v>
      </c>
      <c r="D2515">
        <f>_xlfn.XLOOKUP(C2515,BH:BH,BI:BI)</f>
        <v/>
      </c>
      <c r="E2515" t="n">
        <v>28934</v>
      </c>
      <c r="F2515" t="inlineStr">
        <is>
          <t>TE ZUNIGA GUTIERREZ FRANCISCO HERNALDO MR</t>
        </is>
      </c>
      <c r="G2515" s="234" t="n">
        <v>45811</v>
      </c>
      <c r="H2515" s="63" t="n"/>
      <c r="I2515" t="inlineStr">
        <is>
          <t>VLO</t>
        </is>
      </c>
      <c r="J2515">
        <f>_xlfn.XLOOKUP(I2515,AS:AS,AU:AU)</f>
        <v/>
      </c>
      <c r="K2515" t="inlineStr">
        <is>
          <t>USD</t>
        </is>
      </c>
      <c r="L2515" s="238" t="n">
        <v>575.84</v>
      </c>
      <c r="M2515">
        <f>L2515*_xlfn.XLOOKUP(K2515,AM:AM,AN:AN)</f>
        <v/>
      </c>
      <c r="N2515">
        <f>L2515*_xlfn.XLOOKUP(K2515,AM:AM,AO:AO)</f>
        <v/>
      </c>
      <c r="O2515" s="238" t="n">
        <v>90</v>
      </c>
      <c r="P2515">
        <f>O2515*_xlfn.XLOOKUP(K2515,AM:AM,AN:AN)</f>
        <v/>
      </c>
      <c r="Q2515">
        <f>O2515*_xlfn.XLOOKUP(K2515,AM:AM,AO:AO)</f>
        <v/>
      </c>
      <c r="R2515">
        <f>_xlfn.XLOOKUP(E2515,AF:AF,AG:AG)</f>
        <v/>
      </c>
      <c r="S2515">
        <f>_xlfn.XLOOKUP(E2515,AF:AF,AI:AI)</f>
        <v/>
      </c>
      <c r="T2515">
        <f>WEEKNUM(G2515)</f>
        <v/>
      </c>
      <c r="U2515">
        <f>YEAR(G2515)</f>
        <v/>
      </c>
      <c r="V2515" s="117">
        <f>IFERROR(Q2515/N2515,"0")</f>
        <v/>
      </c>
    </row>
    <row r="2516">
      <c r="A2516">
        <f>_xlfn.XLOOKUP(D2516,BN:BN,BO:BO)</f>
        <v/>
      </c>
      <c r="B2516" t="inlineStr">
        <is>
          <t>LLC</t>
        </is>
      </c>
      <c r="C2516" t="n">
        <v>383</v>
      </c>
      <c r="D2516">
        <f>_xlfn.XLOOKUP(C2516,BH:BH,BI:BI)</f>
        <v/>
      </c>
      <c r="E2516" t="n">
        <v>27301</v>
      </c>
      <c r="F2516" t="inlineStr">
        <is>
          <t>Vuelo MEX-CUN-MEX/Sergio Berger</t>
        </is>
      </c>
      <c r="G2516" s="234" t="n">
        <v>45865</v>
      </c>
      <c r="H2516" s="234" t="n">
        <v>45866</v>
      </c>
      <c r="I2516" t="inlineStr">
        <is>
          <t>VLO</t>
        </is>
      </c>
      <c r="J2516">
        <f>_xlfn.XLOOKUP(I2516,AS:AS,AU:AU)</f>
        <v/>
      </c>
      <c r="K2516" t="inlineStr">
        <is>
          <t>USD</t>
        </is>
      </c>
      <c r="L2516" s="238" t="n">
        <v>788.09</v>
      </c>
      <c r="M2516">
        <f>L2516*_xlfn.XLOOKUP(K2516,AM:AM,AN:AN)</f>
        <v/>
      </c>
      <c r="N2516">
        <f>L2516*_xlfn.XLOOKUP(K2516,AM:AM,AO:AO)</f>
        <v/>
      </c>
      <c r="O2516" s="238" t="n">
        <v>0</v>
      </c>
      <c r="P2516">
        <f>O2516*_xlfn.XLOOKUP(K2516,AM:AM,AN:AN)</f>
        <v/>
      </c>
      <c r="Q2516">
        <f>O2516*_xlfn.XLOOKUP(K2516,AM:AM,AO:AO)</f>
        <v/>
      </c>
      <c r="R2516">
        <f>_xlfn.XLOOKUP(E2516,AF:AF,AG:AG)</f>
        <v/>
      </c>
      <c r="S2516">
        <f>_xlfn.XLOOKUP(E2516,AF:AF,AI:AI)</f>
        <v/>
      </c>
      <c r="T2516">
        <f>WEEKNUM(G2516)</f>
        <v/>
      </c>
      <c r="U2516">
        <f>YEAR(G2516)</f>
        <v/>
      </c>
      <c r="V2516" s="117">
        <f>IFERROR(Q2516/N2516,"0")</f>
        <v/>
      </c>
    </row>
    <row r="2517">
      <c r="A2517">
        <f>_xlfn.XLOOKUP(D2517,BN:BN,BO:BO)</f>
        <v/>
      </c>
      <c r="B2517" t="inlineStr">
        <is>
          <t>LLC</t>
        </is>
      </c>
      <c r="C2517" t="n">
        <v>383</v>
      </c>
      <c r="D2517">
        <f>_xlfn.XLOOKUP(C2517,BH:BH,BI:BI)</f>
        <v/>
      </c>
      <c r="E2517" t="n">
        <v>27301</v>
      </c>
      <c r="F2517" t="inlineStr">
        <is>
          <t>Vuelo MEX-CUN-MEX/</t>
        </is>
      </c>
      <c r="G2517" s="234" t="n">
        <v>45865</v>
      </c>
      <c r="H2517" s="234" t="n">
        <v>45866</v>
      </c>
      <c r="I2517" t="inlineStr">
        <is>
          <t>VLO</t>
        </is>
      </c>
      <c r="J2517">
        <f>_xlfn.XLOOKUP(I2517,AS:AS,AU:AU)</f>
        <v/>
      </c>
      <c r="K2517" t="inlineStr">
        <is>
          <t>USD</t>
        </is>
      </c>
      <c r="L2517" s="238" t="n">
        <v>788.08</v>
      </c>
      <c r="M2517">
        <f>L2517*_xlfn.XLOOKUP(K2517,AM:AM,AN:AN)</f>
        <v/>
      </c>
      <c r="N2517">
        <f>L2517*_xlfn.XLOOKUP(K2517,AM:AM,AO:AO)</f>
        <v/>
      </c>
      <c r="O2517" s="238" t="n">
        <v>0</v>
      </c>
      <c r="P2517">
        <f>O2517*_xlfn.XLOOKUP(K2517,AM:AM,AN:AN)</f>
        <v/>
      </c>
      <c r="Q2517">
        <f>O2517*_xlfn.XLOOKUP(K2517,AM:AM,AO:AO)</f>
        <v/>
      </c>
      <c r="R2517">
        <f>_xlfn.XLOOKUP(E2517,AF:AF,AG:AG)</f>
        <v/>
      </c>
      <c r="S2517">
        <f>_xlfn.XLOOKUP(E2517,AF:AF,AI:AI)</f>
        <v/>
      </c>
      <c r="T2517">
        <f>WEEKNUM(G2517)</f>
        <v/>
      </c>
      <c r="U2517">
        <f>YEAR(G2517)</f>
        <v/>
      </c>
      <c r="V2517" s="117">
        <f>IFERROR(Q2517/N2517,"0")</f>
        <v/>
      </c>
    </row>
    <row r="2518">
      <c r="A2518">
        <f>_xlfn.XLOOKUP(D2518,BN:BN,BO:BO)</f>
        <v/>
      </c>
      <c r="B2518" t="inlineStr">
        <is>
          <t>LLC</t>
        </is>
      </c>
      <c r="C2518" t="n">
        <v>383</v>
      </c>
      <c r="D2518">
        <f>_xlfn.XLOOKUP(C2518,BH:BH,BI:BI)</f>
        <v/>
      </c>
      <c r="E2518" t="n">
        <v>0</v>
      </c>
      <c r="F2518" t="inlineStr">
        <is>
          <t>Fee de emisión</t>
        </is>
      </c>
      <c r="G2518" s="234" t="n">
        <v>45865</v>
      </c>
      <c r="H2518" s="234" t="n">
        <v>45866</v>
      </c>
      <c r="I2518" t="inlineStr">
        <is>
          <t>HPS</t>
        </is>
      </c>
      <c r="J2518">
        <f>_xlfn.XLOOKUP(I2518,AS:AS,AU:AU)</f>
        <v/>
      </c>
      <c r="K2518" t="inlineStr">
        <is>
          <t>USD</t>
        </is>
      </c>
      <c r="L2518" s="238" t="n">
        <v>70</v>
      </c>
      <c r="M2518">
        <f>L2518*_xlfn.XLOOKUP(K2518,AM:AM,AN:AN)</f>
        <v/>
      </c>
      <c r="N2518">
        <f>L2518*_xlfn.XLOOKUP(K2518,AM:AM,AO:AO)</f>
        <v/>
      </c>
      <c r="O2518" s="238" t="n">
        <v>70</v>
      </c>
      <c r="P2518">
        <f>O2518*_xlfn.XLOOKUP(K2518,AM:AM,AN:AN)</f>
        <v/>
      </c>
      <c r="Q2518">
        <f>O2518*_xlfn.XLOOKUP(K2518,AM:AM,AO:AO)</f>
        <v/>
      </c>
      <c r="R2518">
        <f>_xlfn.XLOOKUP(E2518,AF:AF,AG:AG)</f>
        <v/>
      </c>
      <c r="S2518">
        <f>_xlfn.XLOOKUP(E2518,AF:AF,AI:AI)</f>
        <v/>
      </c>
      <c r="T2518">
        <f>WEEKNUM(G2518)</f>
        <v/>
      </c>
      <c r="U2518">
        <f>YEAR(G2518)</f>
        <v/>
      </c>
      <c r="V2518" s="117">
        <f>IFERROR(Q2518/N2518,"0")</f>
        <v/>
      </c>
    </row>
    <row r="2519">
      <c r="A2519">
        <f>_xlfn.XLOOKUP(D2519,BN:BN,BO:BO)</f>
        <v/>
      </c>
      <c r="B2519" t="inlineStr">
        <is>
          <t>LLC</t>
        </is>
      </c>
      <c r="C2519" t="n">
        <v>384</v>
      </c>
      <c r="D2519">
        <f>_xlfn.XLOOKUP(C2519,BH:BH,BI:BI)</f>
        <v/>
      </c>
      <c r="E2519" t="n">
        <v>28232</v>
      </c>
      <c r="F2519" t="inlineStr">
        <is>
          <t>Hospedaje en Francia</t>
        </is>
      </c>
      <c r="G2519" s="234" t="n">
        <v>45834</v>
      </c>
      <c r="H2519" s="234" t="n">
        <v>45836</v>
      </c>
      <c r="I2519" t="inlineStr">
        <is>
          <t>HTL</t>
        </is>
      </c>
      <c r="J2519">
        <f>_xlfn.XLOOKUP(I2519,AS:AS,AU:AU)</f>
        <v/>
      </c>
      <c r="K2519" t="inlineStr">
        <is>
          <t>USD</t>
        </is>
      </c>
      <c r="L2519" s="238" t="n">
        <v>2162.3</v>
      </c>
      <c r="M2519">
        <f>L2519*_xlfn.XLOOKUP(K2519,AM:AM,AN:AN)</f>
        <v/>
      </c>
      <c r="N2519">
        <f>L2519*_xlfn.XLOOKUP(K2519,AM:AM,AO:AO)</f>
        <v/>
      </c>
      <c r="O2519" s="238" t="n">
        <v>180.25</v>
      </c>
      <c r="P2519">
        <f>O2519*_xlfn.XLOOKUP(K2519,AM:AM,AN:AN)</f>
        <v/>
      </c>
      <c r="Q2519">
        <f>O2519*_xlfn.XLOOKUP(K2519,AM:AM,AO:AO)</f>
        <v/>
      </c>
      <c r="R2519">
        <f>_xlfn.XLOOKUP(E2519,AF:AF,AG:AG)</f>
        <v/>
      </c>
      <c r="S2519">
        <f>_xlfn.XLOOKUP(E2519,AF:AF,AI:AI)</f>
        <v/>
      </c>
      <c r="T2519">
        <f>WEEKNUM(G2519)</f>
        <v/>
      </c>
      <c r="U2519">
        <f>YEAR(G2519)</f>
        <v/>
      </c>
      <c r="V2519" s="117">
        <f>IFERROR(Q2519/N2519,"0")</f>
        <v/>
      </c>
    </row>
    <row r="2520">
      <c r="A2520">
        <f>_xlfn.XLOOKUP(D2520,BN:BN,BO:BO)</f>
        <v/>
      </c>
      <c r="B2520" t="inlineStr">
        <is>
          <t>LLC</t>
        </is>
      </c>
      <c r="C2520" t="n">
        <v>384</v>
      </c>
      <c r="D2520">
        <f>_xlfn.XLOOKUP(C2520,BH:BH,BI:BI)</f>
        <v/>
      </c>
      <c r="E2520" t="n">
        <v>28232</v>
      </c>
      <c r="F2520" t="inlineStr">
        <is>
          <t>Hospedaje</t>
        </is>
      </c>
      <c r="G2520" s="234" t="n">
        <v>45834</v>
      </c>
      <c r="H2520" s="234" t="n">
        <v>45836</v>
      </c>
      <c r="I2520" t="inlineStr">
        <is>
          <t>HTL</t>
        </is>
      </c>
      <c r="J2520">
        <f>_xlfn.XLOOKUP(I2520,AS:AS,AU:AU)</f>
        <v/>
      </c>
      <c r="K2520" t="inlineStr">
        <is>
          <t>USD</t>
        </is>
      </c>
      <c r="L2520" s="238" t="n">
        <v>2162.29</v>
      </c>
      <c r="M2520">
        <f>L2520*_xlfn.XLOOKUP(K2520,AM:AM,AN:AN)</f>
        <v/>
      </c>
      <c r="N2520">
        <f>L2520*_xlfn.XLOOKUP(K2520,AM:AM,AO:AO)</f>
        <v/>
      </c>
      <c r="O2520" s="238" t="n">
        <v>200.28</v>
      </c>
      <c r="P2520">
        <f>O2520*_xlfn.XLOOKUP(K2520,AM:AM,AN:AN)</f>
        <v/>
      </c>
      <c r="Q2520">
        <f>O2520*_xlfn.XLOOKUP(K2520,AM:AM,AO:AO)</f>
        <v/>
      </c>
      <c r="R2520">
        <f>_xlfn.XLOOKUP(E2520,AF:AF,AG:AG)</f>
        <v/>
      </c>
      <c r="S2520">
        <f>_xlfn.XLOOKUP(E2520,AF:AF,AI:AI)</f>
        <v/>
      </c>
      <c r="T2520">
        <f>WEEKNUM(G2520)</f>
        <v/>
      </c>
      <c r="U2520">
        <f>YEAR(G2520)</f>
        <v/>
      </c>
      <c r="V2520" s="117">
        <f>IFERROR(Q2520/N2520,"0")</f>
        <v/>
      </c>
    </row>
    <row r="2521">
      <c r="A2521">
        <f>_xlfn.XLOOKUP(D2521,BN:BN,BO:BO)</f>
        <v/>
      </c>
      <c r="B2521" t="inlineStr">
        <is>
          <t>LLC</t>
        </is>
      </c>
      <c r="C2521" t="n">
        <v>385</v>
      </c>
      <c r="D2521">
        <f>_xlfn.XLOOKUP(C2521,BH:BH,BI:BI)</f>
        <v/>
      </c>
      <c r="E2521" t="n">
        <v>28236</v>
      </c>
      <c r="F2521" t="inlineStr">
        <is>
          <t>Hospedaje</t>
        </is>
      </c>
      <c r="G2521" s="234" t="n">
        <v>45784</v>
      </c>
      <c r="H2521" s="234" t="n">
        <v>45789</v>
      </c>
      <c r="I2521" t="inlineStr">
        <is>
          <t>HTL</t>
        </is>
      </c>
      <c r="J2521">
        <f>_xlfn.XLOOKUP(I2521,AS:AS,AU:AU)</f>
        <v/>
      </c>
      <c r="K2521" t="inlineStr">
        <is>
          <t>USD</t>
        </is>
      </c>
      <c r="L2521" s="238" t="n">
        <v>3000</v>
      </c>
      <c r="M2521">
        <f>L2521*_xlfn.XLOOKUP(K2521,AM:AM,AN:AN)</f>
        <v/>
      </c>
      <c r="N2521">
        <f>L2521*_xlfn.XLOOKUP(K2521,AM:AM,AO:AO)</f>
        <v/>
      </c>
      <c r="O2521" s="238" t="n">
        <v>800</v>
      </c>
      <c r="P2521">
        <f>O2521*_xlfn.XLOOKUP(K2521,AM:AM,AN:AN)</f>
        <v/>
      </c>
      <c r="Q2521">
        <f>O2521*_xlfn.XLOOKUP(K2521,AM:AM,AO:AO)</f>
        <v/>
      </c>
      <c r="R2521">
        <f>_xlfn.XLOOKUP(E2521,AF:AF,AG:AG)</f>
        <v/>
      </c>
      <c r="S2521">
        <f>_xlfn.XLOOKUP(E2521,AF:AF,AI:AI)</f>
        <v/>
      </c>
      <c r="T2521">
        <f>WEEKNUM(G2521)</f>
        <v/>
      </c>
      <c r="U2521">
        <f>YEAR(G2521)</f>
        <v/>
      </c>
      <c r="V2521" s="117">
        <f>IFERROR(Q2521/N2521,"0")</f>
        <v/>
      </c>
    </row>
    <row r="2522">
      <c r="A2522">
        <f>_xlfn.XLOOKUP(D2522,BN:BN,BO:BO)</f>
        <v/>
      </c>
      <c r="B2522" t="inlineStr">
        <is>
          <t>LLC</t>
        </is>
      </c>
      <c r="C2522" t="n">
        <v>386</v>
      </c>
      <c r="D2522">
        <f>_xlfn.XLOOKUP(C2522,BH:BH,BI:BI)</f>
        <v/>
      </c>
      <c r="E2522" t="n">
        <v>28243</v>
      </c>
      <c r="F2522" t="inlineStr">
        <is>
          <t>Pago de Hospedaje</t>
        </is>
      </c>
      <c r="G2522" s="234" t="n">
        <v>45728</v>
      </c>
      <c r="H2522" s="234" t="n">
        <v>45730</v>
      </c>
      <c r="I2522" t="inlineStr">
        <is>
          <t>HTL</t>
        </is>
      </c>
      <c r="J2522">
        <f>_xlfn.XLOOKUP(I2522,AS:AS,AU:AU)</f>
        <v/>
      </c>
      <c r="K2522" t="inlineStr">
        <is>
          <t>USD</t>
        </is>
      </c>
      <c r="L2522" s="238" t="n">
        <v>740</v>
      </c>
      <c r="M2522">
        <f>L2522*_xlfn.XLOOKUP(K2522,AM:AM,AN:AN)</f>
        <v/>
      </c>
      <c r="N2522">
        <f>L2522*_xlfn.XLOOKUP(K2522,AM:AM,AO:AO)</f>
        <v/>
      </c>
      <c r="O2522" s="238" t="n">
        <v>79.05</v>
      </c>
      <c r="P2522">
        <f>O2522*_xlfn.XLOOKUP(K2522,AM:AM,AN:AN)</f>
        <v/>
      </c>
      <c r="Q2522">
        <f>O2522*_xlfn.XLOOKUP(K2522,AM:AM,AO:AO)</f>
        <v/>
      </c>
      <c r="R2522">
        <f>_xlfn.XLOOKUP(E2522,AF:AF,AG:AG)</f>
        <v/>
      </c>
      <c r="S2522">
        <f>_xlfn.XLOOKUP(E2522,AF:AF,AI:AI)</f>
        <v/>
      </c>
      <c r="T2522">
        <f>WEEKNUM(G2522)</f>
        <v/>
      </c>
      <c r="U2522">
        <f>YEAR(G2522)</f>
        <v/>
      </c>
      <c r="V2522" s="117">
        <f>IFERROR(Q2522/N2522,"0")</f>
        <v/>
      </c>
    </row>
    <row r="2523">
      <c r="A2523">
        <f>_xlfn.XLOOKUP(D2523,BN:BN,BO:BO)</f>
        <v/>
      </c>
      <c r="B2523" t="inlineStr">
        <is>
          <t>LLC</t>
        </is>
      </c>
      <c r="C2523" t="n">
        <v>387</v>
      </c>
      <c r="D2523">
        <f>_xlfn.XLOOKUP(C2523,BH:BH,BI:BI)</f>
        <v/>
      </c>
      <c r="E2523" t="n">
        <v>28259</v>
      </c>
      <c r="F2523" t="inlineStr">
        <is>
          <t>Hospedaje en París</t>
        </is>
      </c>
      <c r="G2523" s="234" t="n">
        <v>45827</v>
      </c>
      <c r="H2523" s="234" t="n">
        <v>45832</v>
      </c>
      <c r="I2523" t="inlineStr">
        <is>
          <t>HTL</t>
        </is>
      </c>
      <c r="J2523">
        <f>_xlfn.XLOOKUP(I2523,AS:AS,AU:AU)</f>
        <v/>
      </c>
      <c r="K2523" t="inlineStr">
        <is>
          <t>USD</t>
        </is>
      </c>
      <c r="L2523" s="238" t="n">
        <v>25787.64</v>
      </c>
      <c r="M2523">
        <f>L2523*_xlfn.XLOOKUP(K2523,AM:AM,AN:AN)</f>
        <v/>
      </c>
      <c r="N2523">
        <f>L2523*_xlfn.XLOOKUP(K2523,AM:AM,AO:AO)</f>
        <v/>
      </c>
      <c r="O2523" s="238" t="n">
        <v>2377.84</v>
      </c>
      <c r="P2523">
        <f>O2523*_xlfn.XLOOKUP(K2523,AM:AM,AN:AN)</f>
        <v/>
      </c>
      <c r="Q2523">
        <f>O2523*_xlfn.XLOOKUP(K2523,AM:AM,AO:AO)</f>
        <v/>
      </c>
      <c r="R2523">
        <f>_xlfn.XLOOKUP(E2523,AF:AF,AG:AG)</f>
        <v/>
      </c>
      <c r="S2523">
        <f>_xlfn.XLOOKUP(E2523,AF:AF,AI:AI)</f>
        <v/>
      </c>
      <c r="T2523">
        <f>WEEKNUM(G2523)</f>
        <v/>
      </c>
      <c r="U2523">
        <f>YEAR(G2523)</f>
        <v/>
      </c>
      <c r="V2523" s="117">
        <f>IFERROR(Q2523/N2523,"0")</f>
        <v/>
      </c>
    </row>
    <row r="2524">
      <c r="A2524">
        <f>_xlfn.XLOOKUP(D2524,BN:BN,BO:BO)</f>
        <v/>
      </c>
      <c r="B2524" t="inlineStr">
        <is>
          <t>LLC</t>
        </is>
      </c>
      <c r="C2524" t="n">
        <v>388</v>
      </c>
      <c r="D2524">
        <f>_xlfn.XLOOKUP(C2524,BH:BH,BI:BI)</f>
        <v/>
      </c>
      <c r="E2524" t="n">
        <v>24812</v>
      </c>
      <c r="F2524" t="inlineStr">
        <is>
          <t>VUELO MAD - NRT - BKK - MAD - JUAN ENRIQUE</t>
        </is>
      </c>
      <c r="G2524" s="234" t="n">
        <v>45949</v>
      </c>
      <c r="H2524" s="234" t="n">
        <v>45970</v>
      </c>
      <c r="I2524" t="inlineStr">
        <is>
          <t>VLO</t>
        </is>
      </c>
      <c r="J2524">
        <f>_xlfn.XLOOKUP(I2524,AS:AS,AU:AU)</f>
        <v/>
      </c>
      <c r="K2524" t="inlineStr">
        <is>
          <t>USD</t>
        </is>
      </c>
      <c r="L2524" s="238" t="n">
        <v>9058.6</v>
      </c>
      <c r="M2524">
        <f>L2524*_xlfn.XLOOKUP(K2524,AM:AM,AN:AN)</f>
        <v/>
      </c>
      <c r="N2524">
        <f>L2524*_xlfn.XLOOKUP(K2524,AM:AM,AO:AO)</f>
        <v/>
      </c>
      <c r="O2524" s="238" t="n">
        <v>0</v>
      </c>
      <c r="P2524">
        <f>O2524*_xlfn.XLOOKUP(K2524,AM:AM,AN:AN)</f>
        <v/>
      </c>
      <c r="Q2524">
        <f>O2524*_xlfn.XLOOKUP(K2524,AM:AM,AO:AO)</f>
        <v/>
      </c>
      <c r="R2524">
        <f>_xlfn.XLOOKUP(E2524,AF:AF,AG:AG)</f>
        <v/>
      </c>
      <c r="S2524">
        <f>_xlfn.XLOOKUP(E2524,AF:AF,AI:AI)</f>
        <v/>
      </c>
      <c r="T2524">
        <f>WEEKNUM(G2524)</f>
        <v/>
      </c>
      <c r="U2524">
        <f>YEAR(G2524)</f>
        <v/>
      </c>
      <c r="V2524" s="117">
        <f>IFERROR(Q2524/N2524,"0")</f>
        <v/>
      </c>
    </row>
    <row r="2525">
      <c r="A2525">
        <f>_xlfn.XLOOKUP(D2525,BN:BN,BO:BO)</f>
        <v/>
      </c>
      <c r="B2525" t="inlineStr">
        <is>
          <t>LLC</t>
        </is>
      </c>
      <c r="C2525" t="n">
        <v>388</v>
      </c>
      <c r="D2525">
        <f>_xlfn.XLOOKUP(C2525,BH:BH,BI:BI)</f>
        <v/>
      </c>
      <c r="E2525" t="n">
        <v>24812</v>
      </c>
      <c r="F2525" t="inlineStr">
        <is>
          <t>VUELO MAD - NRT - BKK - MAD - JUAN ENRIQUE</t>
        </is>
      </c>
      <c r="G2525" s="234" t="n">
        <v>45949</v>
      </c>
      <c r="H2525" s="234" t="n">
        <v>45970</v>
      </c>
      <c r="I2525" t="inlineStr">
        <is>
          <t>VLO</t>
        </is>
      </c>
      <c r="J2525">
        <f>_xlfn.XLOOKUP(I2525,AS:AS,AU:AU)</f>
        <v/>
      </c>
      <c r="K2525" t="inlineStr">
        <is>
          <t>USD</t>
        </is>
      </c>
      <c r="L2525" s="238" t="n">
        <v>9058.6</v>
      </c>
      <c r="M2525">
        <f>L2525*_xlfn.XLOOKUP(K2525,AM:AM,AN:AN)</f>
        <v/>
      </c>
      <c r="N2525">
        <f>L2525*_xlfn.XLOOKUP(K2525,AM:AM,AO:AO)</f>
        <v/>
      </c>
      <c r="O2525" s="238" t="n">
        <v>0</v>
      </c>
      <c r="P2525">
        <f>O2525*_xlfn.XLOOKUP(K2525,AM:AM,AN:AN)</f>
        <v/>
      </c>
      <c r="Q2525">
        <f>O2525*_xlfn.XLOOKUP(K2525,AM:AM,AO:AO)</f>
        <v/>
      </c>
      <c r="R2525">
        <f>_xlfn.XLOOKUP(E2525,AF:AF,AG:AG)</f>
        <v/>
      </c>
      <c r="S2525">
        <f>_xlfn.XLOOKUP(E2525,AF:AF,AI:AI)</f>
        <v/>
      </c>
      <c r="T2525">
        <f>WEEKNUM(G2525)</f>
        <v/>
      </c>
      <c r="U2525">
        <f>YEAR(G2525)</f>
        <v/>
      </c>
      <c r="V2525" s="117">
        <f>IFERROR(Q2525/N2525,"0")</f>
        <v/>
      </c>
    </row>
    <row r="2526">
      <c r="A2526">
        <f>_xlfn.XLOOKUP(D2526,BN:BN,BO:BO)</f>
        <v/>
      </c>
      <c r="B2526" t="inlineStr">
        <is>
          <t>LLC</t>
        </is>
      </c>
      <c r="C2526" t="n">
        <v>388</v>
      </c>
      <c r="D2526">
        <f>_xlfn.XLOOKUP(C2526,BH:BH,BI:BI)</f>
        <v/>
      </c>
      <c r="E2526" t="n">
        <v>0</v>
      </c>
      <c r="F2526" t="inlineStr">
        <is>
          <t>FEE EMISION</t>
        </is>
      </c>
      <c r="G2526" s="234" t="n">
        <v>45949</v>
      </c>
      <c r="H2526" s="234" t="n">
        <v>45970</v>
      </c>
      <c r="I2526" t="inlineStr">
        <is>
          <t>HPS</t>
        </is>
      </c>
      <c r="J2526">
        <f>_xlfn.XLOOKUP(I2526,AS:AS,AU:AU)</f>
        <v/>
      </c>
      <c r="K2526" t="inlineStr">
        <is>
          <t>USD</t>
        </is>
      </c>
      <c r="L2526" s="238" t="n">
        <v>70</v>
      </c>
      <c r="M2526">
        <f>L2526*_xlfn.XLOOKUP(K2526,AM:AM,AN:AN)</f>
        <v/>
      </c>
      <c r="N2526">
        <f>L2526*_xlfn.XLOOKUP(K2526,AM:AM,AO:AO)</f>
        <v/>
      </c>
      <c r="O2526" s="238" t="n">
        <v>70</v>
      </c>
      <c r="P2526">
        <f>O2526*_xlfn.XLOOKUP(K2526,AM:AM,AN:AN)</f>
        <v/>
      </c>
      <c r="Q2526">
        <f>O2526*_xlfn.XLOOKUP(K2526,AM:AM,AO:AO)</f>
        <v/>
      </c>
      <c r="R2526">
        <f>_xlfn.XLOOKUP(E2526,AF:AF,AG:AG)</f>
        <v/>
      </c>
      <c r="S2526">
        <f>_xlfn.XLOOKUP(E2526,AF:AF,AI:AI)</f>
        <v/>
      </c>
      <c r="T2526">
        <f>WEEKNUM(G2526)</f>
        <v/>
      </c>
      <c r="U2526">
        <f>YEAR(G2526)</f>
        <v/>
      </c>
      <c r="V2526" s="117">
        <f>IFERROR(Q2526/N2526,"0")</f>
        <v/>
      </c>
    </row>
    <row r="2527">
      <c r="A2527">
        <f>_xlfn.XLOOKUP(D2527,BN:BN,BO:BO)</f>
        <v/>
      </c>
      <c r="B2527" t="inlineStr">
        <is>
          <t>LLC</t>
        </is>
      </c>
      <c r="C2527" t="n">
        <v>388</v>
      </c>
      <c r="D2527">
        <f>_xlfn.XLOOKUP(C2527,BH:BH,BI:BI)</f>
        <v/>
      </c>
      <c r="E2527" t="n">
        <v>25362</v>
      </c>
      <c r="F2527" t="inlineStr">
        <is>
          <t>AMAN 19-25 OCT</t>
        </is>
      </c>
      <c r="G2527" s="234" t="n">
        <v>45949</v>
      </c>
      <c r="H2527" s="234" t="n">
        <v>45955</v>
      </c>
      <c r="I2527" t="inlineStr">
        <is>
          <t>HTL</t>
        </is>
      </c>
      <c r="J2527">
        <f>_xlfn.XLOOKUP(I2527,AS:AS,AU:AU)</f>
        <v/>
      </c>
      <c r="K2527" t="inlineStr">
        <is>
          <t>USD</t>
        </is>
      </c>
      <c r="L2527" s="238" t="n">
        <v>23223.5</v>
      </c>
      <c r="M2527">
        <f>L2527*_xlfn.XLOOKUP(K2527,AM:AM,AN:AN)</f>
        <v/>
      </c>
      <c r="N2527">
        <f>L2527*_xlfn.XLOOKUP(K2527,AM:AM,AO:AO)</f>
        <v/>
      </c>
      <c r="O2527" s="238" t="n">
        <v>1802.17</v>
      </c>
      <c r="P2527">
        <f>O2527*_xlfn.XLOOKUP(K2527,AM:AM,AN:AN)</f>
        <v/>
      </c>
      <c r="Q2527">
        <f>O2527*_xlfn.XLOOKUP(K2527,AM:AM,AO:AO)</f>
        <v/>
      </c>
      <c r="R2527">
        <f>_xlfn.XLOOKUP(E2527,AF:AF,AG:AG)</f>
        <v/>
      </c>
      <c r="S2527">
        <f>_xlfn.XLOOKUP(E2527,AF:AF,AI:AI)</f>
        <v/>
      </c>
      <c r="T2527">
        <f>WEEKNUM(G2527)</f>
        <v/>
      </c>
      <c r="U2527">
        <f>YEAR(G2527)</f>
        <v/>
      </c>
      <c r="V2527" s="117">
        <f>IFERROR(Q2527/N2527,"0")</f>
        <v/>
      </c>
    </row>
    <row r="2528">
      <c r="A2528">
        <f>_xlfn.XLOOKUP(D2528,BN:BN,BO:BO)</f>
        <v/>
      </c>
      <c r="B2528" t="inlineStr">
        <is>
          <t>LLC</t>
        </is>
      </c>
      <c r="C2528" t="n">
        <v>388</v>
      </c>
      <c r="D2528">
        <f>_xlfn.XLOOKUP(C2528,BH:BH,BI:BI)</f>
        <v/>
      </c>
      <c r="E2528" t="n">
        <v>28293</v>
      </c>
      <c r="F2528" t="inlineStr">
        <is>
          <t>RITZ KYOTO 26-29 OCT</t>
        </is>
      </c>
      <c r="G2528" s="234" t="n">
        <v>45956</v>
      </c>
      <c r="H2528" s="234" t="n">
        <v>45960</v>
      </c>
      <c r="I2528" t="inlineStr">
        <is>
          <t>HTL</t>
        </is>
      </c>
      <c r="J2528">
        <f>_xlfn.XLOOKUP(I2528,AS:AS,AU:AU)</f>
        <v/>
      </c>
      <c r="K2528" t="inlineStr">
        <is>
          <t>USD</t>
        </is>
      </c>
      <c r="L2528" s="238" t="n">
        <v>7321.39</v>
      </c>
      <c r="M2528">
        <f>L2528*_xlfn.XLOOKUP(K2528,AM:AM,AN:AN)</f>
        <v/>
      </c>
      <c r="N2528">
        <f>L2528*_xlfn.XLOOKUP(K2528,AM:AM,AO:AO)</f>
        <v/>
      </c>
      <c r="O2528" s="238" t="n">
        <v>487.8</v>
      </c>
      <c r="P2528">
        <f>O2528*_xlfn.XLOOKUP(K2528,AM:AM,AN:AN)</f>
        <v/>
      </c>
      <c r="Q2528">
        <f>O2528*_xlfn.XLOOKUP(K2528,AM:AM,AO:AO)</f>
        <v/>
      </c>
      <c r="R2528">
        <f>_xlfn.XLOOKUP(E2528,AF:AF,AG:AG)</f>
        <v/>
      </c>
      <c r="S2528">
        <f>_xlfn.XLOOKUP(E2528,AF:AF,AI:AI)</f>
        <v/>
      </c>
      <c r="T2528">
        <f>WEEKNUM(G2528)</f>
        <v/>
      </c>
      <c r="U2528">
        <f>YEAR(G2528)</f>
        <v/>
      </c>
      <c r="V2528" s="117">
        <f>IFERROR(Q2528/N2528,"0")</f>
        <v/>
      </c>
    </row>
    <row r="2529">
      <c r="A2529">
        <f>_xlfn.XLOOKUP(D2529,BN:BN,BO:BO)</f>
        <v/>
      </c>
      <c r="B2529" t="inlineStr">
        <is>
          <t>LLC</t>
        </is>
      </c>
      <c r="C2529" t="n">
        <v>388</v>
      </c>
      <c r="D2529">
        <f>_xlfn.XLOOKUP(C2529,BH:BH,BI:BI)</f>
        <v/>
      </c>
      <c r="E2529" t="n">
        <v>25360</v>
      </c>
      <c r="F2529" t="inlineStr">
        <is>
          <t>LUXURY JAPAN</t>
        </is>
      </c>
      <c r="G2529" s="234" t="n">
        <v>45954</v>
      </c>
      <c r="H2529" s="234" t="n">
        <v>45960</v>
      </c>
      <c r="I2529" t="inlineStr">
        <is>
          <t>PKT</t>
        </is>
      </c>
      <c r="J2529">
        <f>_xlfn.XLOOKUP(I2529,AS:AS,AU:AU)</f>
        <v/>
      </c>
      <c r="K2529" t="inlineStr">
        <is>
          <t>USD</t>
        </is>
      </c>
      <c r="L2529" s="238" t="n">
        <v>7254</v>
      </c>
      <c r="M2529">
        <f>L2529*_xlfn.XLOOKUP(K2529,AM:AM,AN:AN)</f>
        <v/>
      </c>
      <c r="N2529">
        <f>L2529*_xlfn.XLOOKUP(K2529,AM:AM,AO:AO)</f>
        <v/>
      </c>
      <c r="O2529" s="238" t="n">
        <v>1249.05</v>
      </c>
      <c r="P2529">
        <f>O2529*_xlfn.XLOOKUP(K2529,AM:AM,AN:AN)</f>
        <v/>
      </c>
      <c r="Q2529">
        <f>O2529*_xlfn.XLOOKUP(K2529,AM:AM,AO:AO)</f>
        <v/>
      </c>
      <c r="R2529">
        <f>_xlfn.XLOOKUP(E2529,AF:AF,AG:AG)</f>
        <v/>
      </c>
      <c r="S2529">
        <f>_xlfn.XLOOKUP(E2529,AF:AF,AI:AI)</f>
        <v/>
      </c>
      <c r="T2529">
        <f>WEEKNUM(G2529)</f>
        <v/>
      </c>
      <c r="U2529">
        <f>YEAR(G2529)</f>
        <v/>
      </c>
      <c r="V2529" s="117">
        <f>IFERROR(Q2529/N2529,"0")</f>
        <v/>
      </c>
    </row>
    <row r="2530">
      <c r="A2530">
        <f>_xlfn.XLOOKUP(D2530,BN:BN,BO:BO)</f>
        <v/>
      </c>
      <c r="B2530" t="inlineStr">
        <is>
          <t>LLC</t>
        </is>
      </c>
      <c r="C2530" t="n">
        <v>388</v>
      </c>
      <c r="D2530">
        <f>_xlfn.XLOOKUP(C2530,BH:BH,BI:BI)</f>
        <v/>
      </c>
      <c r="E2530" t="n">
        <v>28389</v>
      </c>
      <c r="F2530" t="inlineStr">
        <is>
          <t>ROSEWOOD HKG OCT 30 - 02 NOV</t>
        </is>
      </c>
      <c r="G2530" s="234" t="n">
        <v>45960</v>
      </c>
      <c r="H2530" s="234" t="n">
        <v>45963</v>
      </c>
      <c r="I2530" t="inlineStr">
        <is>
          <t>HTL</t>
        </is>
      </c>
      <c r="J2530">
        <f>_xlfn.XLOOKUP(I2530,AS:AS,AU:AU)</f>
        <v/>
      </c>
      <c r="K2530" t="inlineStr">
        <is>
          <t>USD</t>
        </is>
      </c>
      <c r="L2530" s="238" t="n">
        <v>2247.41</v>
      </c>
      <c r="M2530">
        <f>L2530*_xlfn.XLOOKUP(K2530,AM:AM,AN:AN)</f>
        <v/>
      </c>
      <c r="N2530">
        <f>L2530*_xlfn.XLOOKUP(K2530,AM:AM,AO:AO)</f>
        <v/>
      </c>
      <c r="O2530" s="238" t="n">
        <v>268.2</v>
      </c>
      <c r="P2530">
        <f>O2530*_xlfn.XLOOKUP(K2530,AM:AM,AN:AN)</f>
        <v/>
      </c>
      <c r="Q2530">
        <f>O2530*_xlfn.XLOOKUP(K2530,AM:AM,AO:AO)</f>
        <v/>
      </c>
      <c r="R2530">
        <f>_xlfn.XLOOKUP(E2530,AF:AF,AG:AG)</f>
        <v/>
      </c>
      <c r="S2530">
        <f>_xlfn.XLOOKUP(E2530,AF:AF,AI:AI)</f>
        <v/>
      </c>
      <c r="T2530">
        <f>WEEKNUM(G2530)</f>
        <v/>
      </c>
      <c r="U2530">
        <f>YEAR(G2530)</f>
        <v/>
      </c>
      <c r="V2530" s="117">
        <f>IFERROR(Q2530/N2530,"0")</f>
        <v/>
      </c>
    </row>
    <row r="2531">
      <c r="A2531">
        <f>_xlfn.XLOOKUP(D2531,BN:BN,BO:BO)</f>
        <v/>
      </c>
      <c r="B2531" t="inlineStr">
        <is>
          <t>LLC</t>
        </is>
      </c>
      <c r="C2531" t="n">
        <v>388</v>
      </c>
      <c r="D2531">
        <f>_xlfn.XLOOKUP(C2531,BH:BH,BI:BI)</f>
        <v/>
      </c>
      <c r="E2531" t="n">
        <v>28454</v>
      </c>
      <c r="F2531" t="inlineStr">
        <is>
          <t>FS BANKOK 06-09 NOV</t>
        </is>
      </c>
      <c r="G2531" s="234" t="n">
        <v>45967</v>
      </c>
      <c r="H2531" s="234" t="n">
        <v>45970</v>
      </c>
      <c r="I2531" t="inlineStr">
        <is>
          <t>HTL</t>
        </is>
      </c>
      <c r="J2531">
        <f>_xlfn.XLOOKUP(I2531,AS:AS,AU:AU)</f>
        <v/>
      </c>
      <c r="K2531" t="inlineStr">
        <is>
          <t>USD</t>
        </is>
      </c>
      <c r="L2531" s="238" t="n">
        <v>2695.57</v>
      </c>
      <c r="M2531">
        <f>L2531*_xlfn.XLOOKUP(K2531,AM:AM,AN:AN)</f>
        <v/>
      </c>
      <c r="N2531">
        <f>L2531*_xlfn.XLOOKUP(K2531,AM:AM,AO:AO)</f>
        <v/>
      </c>
      <c r="O2531" s="238" t="n">
        <v>231.1</v>
      </c>
      <c r="P2531">
        <f>O2531*_xlfn.XLOOKUP(K2531,AM:AM,AN:AN)</f>
        <v/>
      </c>
      <c r="Q2531">
        <f>O2531*_xlfn.XLOOKUP(K2531,AM:AM,AO:AO)</f>
        <v/>
      </c>
      <c r="R2531">
        <f>_xlfn.XLOOKUP(E2531,AF:AF,AG:AG)</f>
        <v/>
      </c>
      <c r="S2531">
        <f>_xlfn.XLOOKUP(E2531,AF:AF,AI:AI)</f>
        <v/>
      </c>
      <c r="T2531">
        <f>WEEKNUM(G2531)</f>
        <v/>
      </c>
      <c r="U2531">
        <f>YEAR(G2531)</f>
        <v/>
      </c>
      <c r="V2531" s="117">
        <f>IFERROR(Q2531/N2531,"0")</f>
        <v/>
      </c>
    </row>
    <row r="2532">
      <c r="A2532">
        <f>_xlfn.XLOOKUP(D2532,BN:BN,BO:BO)</f>
        <v/>
      </c>
      <c r="B2532" t="inlineStr">
        <is>
          <t>LLC</t>
        </is>
      </c>
      <c r="C2532" t="n">
        <v>388</v>
      </c>
      <c r="D2532">
        <f>_xlfn.XLOOKUP(C2532,BH:BH,BI:BI)</f>
        <v/>
      </c>
      <c r="E2532" t="n">
        <v>28527</v>
      </c>
      <c r="F2532" t="inlineStr">
        <is>
          <t>VUELOS CATHAY - JUAN ENRIQUE</t>
        </is>
      </c>
      <c r="G2532" s="234" t="n">
        <v>45960</v>
      </c>
      <c r="H2532" s="234" t="n">
        <v>45963</v>
      </c>
      <c r="I2532" t="inlineStr">
        <is>
          <t>VLO</t>
        </is>
      </c>
      <c r="J2532">
        <f>_xlfn.XLOOKUP(I2532,AS:AS,AU:AU)</f>
        <v/>
      </c>
      <c r="K2532" t="inlineStr">
        <is>
          <t>USD</t>
        </is>
      </c>
      <c r="L2532" s="238" t="n">
        <v>2397.5</v>
      </c>
      <c r="M2532">
        <f>L2532*_xlfn.XLOOKUP(K2532,AM:AM,AN:AN)</f>
        <v/>
      </c>
      <c r="N2532">
        <f>L2532*_xlfn.XLOOKUP(K2532,AM:AM,AO:AO)</f>
        <v/>
      </c>
      <c r="O2532" s="238" t="n">
        <v>0</v>
      </c>
      <c r="P2532">
        <f>O2532*_xlfn.XLOOKUP(K2532,AM:AM,AN:AN)</f>
        <v/>
      </c>
      <c r="Q2532">
        <f>O2532*_xlfn.XLOOKUP(K2532,AM:AM,AO:AO)</f>
        <v/>
      </c>
      <c r="R2532">
        <f>_xlfn.XLOOKUP(E2532,AF:AF,AG:AG)</f>
        <v/>
      </c>
      <c r="S2532">
        <f>_xlfn.XLOOKUP(E2532,AF:AF,AI:AI)</f>
        <v/>
      </c>
      <c r="T2532">
        <f>WEEKNUM(G2532)</f>
        <v/>
      </c>
      <c r="U2532">
        <f>YEAR(G2532)</f>
        <v/>
      </c>
      <c r="V2532" s="117">
        <f>IFERROR(Q2532/N2532,"0")</f>
        <v/>
      </c>
    </row>
    <row r="2533">
      <c r="A2533">
        <f>_xlfn.XLOOKUP(D2533,BN:BN,BO:BO)</f>
        <v/>
      </c>
      <c r="B2533" t="inlineStr">
        <is>
          <t>LLC</t>
        </is>
      </c>
      <c r="C2533" t="n">
        <v>388</v>
      </c>
      <c r="D2533">
        <f>_xlfn.XLOOKUP(C2533,BH:BH,BI:BI)</f>
        <v/>
      </c>
      <c r="E2533" t="n">
        <v>28527</v>
      </c>
      <c r="F2533" t="inlineStr">
        <is>
          <t>VUELOS CATHAY - ADRIANA</t>
        </is>
      </c>
      <c r="G2533" s="234" t="n">
        <v>45960</v>
      </c>
      <c r="H2533" s="234" t="n">
        <v>45963</v>
      </c>
      <c r="I2533" t="inlineStr">
        <is>
          <t>VLO</t>
        </is>
      </c>
      <c r="J2533">
        <f>_xlfn.XLOOKUP(I2533,AS:AS,AU:AU)</f>
        <v/>
      </c>
      <c r="K2533" t="inlineStr">
        <is>
          <t>USD</t>
        </is>
      </c>
      <c r="L2533" s="238" t="n">
        <v>2397.5</v>
      </c>
      <c r="M2533">
        <f>L2533*_xlfn.XLOOKUP(K2533,AM:AM,AN:AN)</f>
        <v/>
      </c>
      <c r="N2533">
        <f>L2533*_xlfn.XLOOKUP(K2533,AM:AM,AO:AO)</f>
        <v/>
      </c>
      <c r="O2533" s="238" t="n">
        <v>0</v>
      </c>
      <c r="P2533">
        <f>O2533*_xlfn.XLOOKUP(K2533,AM:AM,AN:AN)</f>
        <v/>
      </c>
      <c r="Q2533">
        <f>O2533*_xlfn.XLOOKUP(K2533,AM:AM,AO:AO)</f>
        <v/>
      </c>
      <c r="R2533">
        <f>_xlfn.XLOOKUP(E2533,AF:AF,AG:AG)</f>
        <v/>
      </c>
      <c r="S2533">
        <f>_xlfn.XLOOKUP(E2533,AF:AF,AI:AI)</f>
        <v/>
      </c>
      <c r="T2533">
        <f>WEEKNUM(G2533)</f>
        <v/>
      </c>
      <c r="U2533">
        <f>YEAR(G2533)</f>
        <v/>
      </c>
      <c r="V2533" s="117">
        <f>IFERROR(Q2533/N2533,"0")</f>
        <v/>
      </c>
    </row>
    <row r="2534">
      <c r="A2534">
        <f>_xlfn.XLOOKUP(D2534,BN:BN,BO:BO)</f>
        <v/>
      </c>
      <c r="B2534" t="inlineStr">
        <is>
          <t>LLC</t>
        </is>
      </c>
      <c r="C2534" t="n">
        <v>388</v>
      </c>
      <c r="D2534">
        <f>_xlfn.XLOOKUP(C2534,BH:BH,BI:BI)</f>
        <v/>
      </c>
      <c r="E2534" t="n">
        <v>27453</v>
      </c>
      <c r="F2534" t="inlineStr">
        <is>
          <t>VUELO THAI AIRWAYS - JUAN ENRIQUE</t>
        </is>
      </c>
      <c r="G2534" s="234" t="n">
        <v>45967</v>
      </c>
      <c r="H2534" s="234" t="n">
        <v>45967</v>
      </c>
      <c r="I2534" t="inlineStr">
        <is>
          <t>VLO</t>
        </is>
      </c>
      <c r="J2534">
        <f>_xlfn.XLOOKUP(I2534,AS:AS,AU:AU)</f>
        <v/>
      </c>
      <c r="K2534" t="inlineStr">
        <is>
          <t>USD</t>
        </is>
      </c>
      <c r="L2534" s="238" t="n">
        <v>245</v>
      </c>
      <c r="M2534">
        <f>L2534*_xlfn.XLOOKUP(K2534,AM:AM,AN:AN)</f>
        <v/>
      </c>
      <c r="N2534">
        <f>L2534*_xlfn.XLOOKUP(K2534,AM:AM,AO:AO)</f>
        <v/>
      </c>
      <c r="O2534" s="238" t="n">
        <v>0</v>
      </c>
      <c r="P2534">
        <f>O2534*_xlfn.XLOOKUP(K2534,AM:AM,AN:AN)</f>
        <v/>
      </c>
      <c r="Q2534">
        <f>O2534*_xlfn.XLOOKUP(K2534,AM:AM,AO:AO)</f>
        <v/>
      </c>
      <c r="R2534">
        <f>_xlfn.XLOOKUP(E2534,AF:AF,AG:AG)</f>
        <v/>
      </c>
      <c r="S2534">
        <f>_xlfn.XLOOKUP(E2534,AF:AF,AI:AI)</f>
        <v/>
      </c>
      <c r="T2534">
        <f>WEEKNUM(G2534)</f>
        <v/>
      </c>
      <c r="U2534">
        <f>YEAR(G2534)</f>
        <v/>
      </c>
      <c r="V2534" s="117">
        <f>IFERROR(Q2534/N2534,"0")</f>
        <v/>
      </c>
    </row>
    <row r="2535">
      <c r="A2535">
        <f>_xlfn.XLOOKUP(D2535,BN:BN,BO:BO)</f>
        <v/>
      </c>
      <c r="B2535" t="inlineStr">
        <is>
          <t>LLC</t>
        </is>
      </c>
      <c r="C2535" t="n">
        <v>388</v>
      </c>
      <c r="D2535">
        <f>_xlfn.XLOOKUP(C2535,BH:BH,BI:BI)</f>
        <v/>
      </c>
      <c r="E2535" t="n">
        <v>27453</v>
      </c>
      <c r="F2535" t="inlineStr">
        <is>
          <t>VUELO THAI AIRWAYS - ADRIANA</t>
        </is>
      </c>
      <c r="G2535" s="234" t="n">
        <v>45967</v>
      </c>
      <c r="H2535" s="234" t="n">
        <v>45967</v>
      </c>
      <c r="I2535" t="inlineStr">
        <is>
          <t>VLO</t>
        </is>
      </c>
      <c r="J2535">
        <f>_xlfn.XLOOKUP(I2535,AS:AS,AU:AU)</f>
        <v/>
      </c>
      <c r="K2535" t="inlineStr">
        <is>
          <t>USD</t>
        </is>
      </c>
      <c r="L2535" s="238" t="n">
        <v>245</v>
      </c>
      <c r="M2535">
        <f>L2535*_xlfn.XLOOKUP(K2535,AM:AM,AN:AN)</f>
        <v/>
      </c>
      <c r="N2535">
        <f>L2535*_xlfn.XLOOKUP(K2535,AM:AM,AO:AO)</f>
        <v/>
      </c>
      <c r="O2535" s="238" t="n">
        <v>0</v>
      </c>
      <c r="P2535">
        <f>O2535*_xlfn.XLOOKUP(K2535,AM:AM,AN:AN)</f>
        <v/>
      </c>
      <c r="Q2535">
        <f>O2535*_xlfn.XLOOKUP(K2535,AM:AM,AO:AO)</f>
        <v/>
      </c>
      <c r="R2535">
        <f>_xlfn.XLOOKUP(E2535,AF:AF,AG:AG)</f>
        <v/>
      </c>
      <c r="S2535">
        <f>_xlfn.XLOOKUP(E2535,AF:AF,AI:AI)</f>
        <v/>
      </c>
      <c r="T2535">
        <f>WEEKNUM(G2535)</f>
        <v/>
      </c>
      <c r="U2535">
        <f>YEAR(G2535)</f>
        <v/>
      </c>
      <c r="V2535" s="117">
        <f>IFERROR(Q2535/N2535,"0")</f>
        <v/>
      </c>
    </row>
    <row r="2536">
      <c r="A2536">
        <f>_xlfn.XLOOKUP(D2536,BN:BN,BO:BO)</f>
        <v/>
      </c>
      <c r="B2536" t="inlineStr">
        <is>
          <t>LLC</t>
        </is>
      </c>
      <c r="C2536" t="n">
        <v>388</v>
      </c>
      <c r="D2536">
        <f>_xlfn.XLOOKUP(C2536,BH:BH,BI:BI)</f>
        <v/>
      </c>
      <c r="E2536" t="n">
        <v>0</v>
      </c>
      <c r="F2536" t="inlineStr">
        <is>
          <t>FEE DE EMISION</t>
        </is>
      </c>
      <c r="G2536" s="234" t="n">
        <v>45949</v>
      </c>
      <c r="H2536" s="234" t="n">
        <v>45970</v>
      </c>
      <c r="I2536" t="inlineStr">
        <is>
          <t>HPS</t>
        </is>
      </c>
      <c r="J2536">
        <f>_xlfn.XLOOKUP(I2536,AS:AS,AU:AU)</f>
        <v/>
      </c>
      <c r="K2536" t="inlineStr">
        <is>
          <t>USD</t>
        </is>
      </c>
      <c r="L2536" s="238" t="n">
        <v>70</v>
      </c>
      <c r="M2536">
        <f>L2536*_xlfn.XLOOKUP(K2536,AM:AM,AN:AN)</f>
        <v/>
      </c>
      <c r="N2536">
        <f>L2536*_xlfn.XLOOKUP(K2536,AM:AM,AO:AO)</f>
        <v/>
      </c>
      <c r="O2536" s="238" t="n">
        <v>70</v>
      </c>
      <c r="P2536">
        <f>O2536*_xlfn.XLOOKUP(K2536,AM:AM,AN:AN)</f>
        <v/>
      </c>
      <c r="Q2536">
        <f>O2536*_xlfn.XLOOKUP(K2536,AM:AM,AO:AO)</f>
        <v/>
      </c>
      <c r="R2536">
        <f>_xlfn.XLOOKUP(E2536,AF:AF,AG:AG)</f>
        <v/>
      </c>
      <c r="S2536">
        <f>_xlfn.XLOOKUP(E2536,AF:AF,AI:AI)</f>
        <v/>
      </c>
      <c r="T2536">
        <f>WEEKNUM(G2536)</f>
        <v/>
      </c>
      <c r="U2536">
        <f>YEAR(G2536)</f>
        <v/>
      </c>
      <c r="V2536" s="117">
        <f>IFERROR(Q2536/N2536,"0")</f>
        <v/>
      </c>
    </row>
    <row r="2537">
      <c r="A2537">
        <f>_xlfn.XLOOKUP(D2537,BN:BN,BO:BO)</f>
        <v/>
      </c>
      <c r="B2537" t="inlineStr">
        <is>
          <t>LLC</t>
        </is>
      </c>
      <c r="C2537" t="n">
        <v>388</v>
      </c>
      <c r="D2537">
        <f>_xlfn.XLOOKUP(C2537,BH:BH,BI:BI)</f>
        <v/>
      </c>
      <c r="E2537" t="n">
        <v>28539</v>
      </c>
      <c r="F2537" t="inlineStr">
        <is>
          <t>TOURS &amp; TRASLADOS HKG</t>
        </is>
      </c>
      <c r="G2537" s="234" t="n">
        <v>45960</v>
      </c>
      <c r="H2537" s="234" t="n">
        <v>45963</v>
      </c>
      <c r="I2537" t="inlineStr">
        <is>
          <t>PKT</t>
        </is>
      </c>
      <c r="J2537">
        <f>_xlfn.XLOOKUP(I2537,AS:AS,AU:AU)</f>
        <v/>
      </c>
      <c r="K2537" t="inlineStr">
        <is>
          <t>USD</t>
        </is>
      </c>
      <c r="L2537" s="238" t="n">
        <v>645</v>
      </c>
      <c r="M2537">
        <f>L2537*_xlfn.XLOOKUP(K2537,AM:AM,AN:AN)</f>
        <v/>
      </c>
      <c r="N2537">
        <f>L2537*_xlfn.XLOOKUP(K2537,AM:AM,AO:AO)</f>
        <v/>
      </c>
      <c r="O2537" s="238" t="n">
        <v>97</v>
      </c>
      <c r="P2537">
        <f>O2537*_xlfn.XLOOKUP(K2537,AM:AM,AN:AN)</f>
        <v/>
      </c>
      <c r="Q2537">
        <f>O2537*_xlfn.XLOOKUP(K2537,AM:AM,AO:AO)</f>
        <v/>
      </c>
      <c r="R2537">
        <f>_xlfn.XLOOKUP(E2537,AF:AF,AG:AG)</f>
        <v/>
      </c>
      <c r="S2537">
        <f>_xlfn.XLOOKUP(E2537,AF:AF,AI:AI)</f>
        <v/>
      </c>
      <c r="T2537">
        <f>WEEKNUM(G2537)</f>
        <v/>
      </c>
      <c r="U2537">
        <f>YEAR(G2537)</f>
        <v/>
      </c>
      <c r="V2537" s="117">
        <f>IFERROR(Q2537/N2537,"0")</f>
        <v/>
      </c>
    </row>
    <row r="2538">
      <c r="A2538">
        <f>_xlfn.XLOOKUP(D2538,BN:BN,BO:BO)</f>
        <v/>
      </c>
      <c r="B2538" t="inlineStr">
        <is>
          <t>LLC</t>
        </is>
      </c>
      <c r="C2538" t="n">
        <v>388</v>
      </c>
      <c r="D2538">
        <f>_xlfn.XLOOKUP(C2538,BH:BH,BI:BI)</f>
        <v/>
      </c>
      <c r="E2538" t="n">
        <v>28731</v>
      </c>
      <c r="F2538" t="inlineStr">
        <is>
          <t>SERVICIOS BANGKOK</t>
        </is>
      </c>
      <c r="G2538" s="234" t="n">
        <v>45967</v>
      </c>
      <c r="H2538" s="234" t="n">
        <v>45969</v>
      </c>
      <c r="I2538" t="inlineStr">
        <is>
          <t>PKT</t>
        </is>
      </c>
      <c r="J2538">
        <f>_xlfn.XLOOKUP(I2538,AS:AS,AU:AU)</f>
        <v/>
      </c>
      <c r="K2538" t="inlineStr">
        <is>
          <t>USD</t>
        </is>
      </c>
      <c r="L2538" s="238" t="n">
        <v>930</v>
      </c>
      <c r="M2538">
        <f>L2538*_xlfn.XLOOKUP(K2538,AM:AM,AN:AN)</f>
        <v/>
      </c>
      <c r="N2538">
        <f>L2538*_xlfn.XLOOKUP(K2538,AM:AM,AO:AO)</f>
        <v/>
      </c>
      <c r="O2538" s="238" t="n">
        <v>140</v>
      </c>
      <c r="P2538">
        <f>O2538*_xlfn.XLOOKUP(K2538,AM:AM,AN:AN)</f>
        <v/>
      </c>
      <c r="Q2538">
        <f>O2538*_xlfn.XLOOKUP(K2538,AM:AM,AO:AO)</f>
        <v/>
      </c>
      <c r="R2538">
        <f>_xlfn.XLOOKUP(E2538,AF:AF,AG:AG)</f>
        <v/>
      </c>
      <c r="S2538">
        <f>_xlfn.XLOOKUP(E2538,AF:AF,AI:AI)</f>
        <v/>
      </c>
      <c r="T2538">
        <f>WEEKNUM(G2538)</f>
        <v/>
      </c>
      <c r="U2538">
        <f>YEAR(G2538)</f>
        <v/>
      </c>
      <c r="V2538" s="117">
        <f>IFERROR(Q2538/N2538,"0")</f>
        <v/>
      </c>
    </row>
    <row r="2539">
      <c r="A2539">
        <f>_xlfn.XLOOKUP(D2539,BN:BN,BO:BO)</f>
        <v/>
      </c>
      <c r="B2539" t="inlineStr">
        <is>
          <t>LLC</t>
        </is>
      </c>
      <c r="C2539" t="n">
        <v>388</v>
      </c>
      <c r="D2539">
        <f>_xlfn.XLOOKUP(C2539,BH:BH,BI:BI)</f>
        <v/>
      </c>
      <c r="E2539" t="n">
        <v>31015</v>
      </c>
      <c r="F2539" t="inlineStr">
        <is>
          <t>AMANPURI 2-6 NOV</t>
        </is>
      </c>
      <c r="G2539" s="234" t="n">
        <v>45963</v>
      </c>
      <c r="H2539" s="234" t="n">
        <v>45967</v>
      </c>
      <c r="I2539" t="inlineStr">
        <is>
          <t>HTL</t>
        </is>
      </c>
      <c r="J2539">
        <f>_xlfn.XLOOKUP(I2539,AS:AS,AU:AU)</f>
        <v/>
      </c>
      <c r="K2539" t="inlineStr">
        <is>
          <t>USD</t>
        </is>
      </c>
      <c r="L2539" s="238" t="n">
        <v>8071.6</v>
      </c>
      <c r="M2539">
        <f>L2539*_xlfn.XLOOKUP(K2539,AM:AM,AN:AN)</f>
        <v/>
      </c>
      <c r="N2539">
        <f>L2539*_xlfn.XLOOKUP(K2539,AM:AM,AO:AO)</f>
        <v/>
      </c>
      <c r="O2539" s="238" t="n">
        <v>958.8</v>
      </c>
      <c r="P2539">
        <f>O2539*_xlfn.XLOOKUP(K2539,AM:AM,AN:AN)</f>
        <v/>
      </c>
      <c r="Q2539">
        <f>O2539*_xlfn.XLOOKUP(K2539,AM:AM,AO:AO)</f>
        <v/>
      </c>
      <c r="R2539">
        <f>_xlfn.XLOOKUP(E2539,AF:AF,AG:AG)</f>
        <v/>
      </c>
      <c r="S2539">
        <f>_xlfn.XLOOKUP(E2539,AF:AF,AI:AI)</f>
        <v/>
      </c>
      <c r="T2539">
        <f>WEEKNUM(G2539)</f>
        <v/>
      </c>
      <c r="U2539">
        <f>YEAR(G2539)</f>
        <v/>
      </c>
      <c r="V2539" s="117">
        <f>IFERROR(Q2539/N2539,"0")</f>
        <v/>
      </c>
    </row>
    <row r="2540">
      <c r="A2540">
        <f>_xlfn.XLOOKUP(D2540,BN:BN,BO:BO)</f>
        <v/>
      </c>
      <c r="B2540" t="inlineStr">
        <is>
          <t>LLC</t>
        </is>
      </c>
      <c r="C2540" t="n">
        <v>389</v>
      </c>
      <c r="D2540">
        <f>_xlfn.XLOOKUP(C2540,BH:BH,BI:BI)</f>
        <v/>
      </c>
      <c r="E2540" t="n">
        <v>24812</v>
      </c>
      <c r="F2540" t="inlineStr">
        <is>
          <t>VUELO MAD - NRT - BKK - MAD - PABLO BARRIO</t>
        </is>
      </c>
      <c r="G2540" s="234" t="n">
        <v>45949</v>
      </c>
      <c r="H2540" s="234" t="n">
        <v>45970</v>
      </c>
      <c r="I2540" t="inlineStr">
        <is>
          <t>VLO</t>
        </is>
      </c>
      <c r="J2540">
        <f>_xlfn.XLOOKUP(I2540,AS:AS,AU:AU)</f>
        <v/>
      </c>
      <c r="K2540" t="inlineStr">
        <is>
          <t>USD</t>
        </is>
      </c>
      <c r="L2540" s="238" t="n">
        <v>9734.5</v>
      </c>
      <c r="M2540">
        <f>L2540*_xlfn.XLOOKUP(K2540,AM:AM,AN:AN)</f>
        <v/>
      </c>
      <c r="N2540">
        <f>L2540*_xlfn.XLOOKUP(K2540,AM:AM,AO:AO)</f>
        <v/>
      </c>
      <c r="O2540" s="238" t="n">
        <v>0</v>
      </c>
      <c r="P2540">
        <f>O2540*_xlfn.XLOOKUP(K2540,AM:AM,AN:AN)</f>
        <v/>
      </c>
      <c r="Q2540">
        <f>O2540*_xlfn.XLOOKUP(K2540,AM:AM,AO:AO)</f>
        <v/>
      </c>
      <c r="R2540">
        <f>_xlfn.XLOOKUP(E2540,AF:AF,AG:AG)</f>
        <v/>
      </c>
      <c r="S2540">
        <f>_xlfn.XLOOKUP(E2540,AF:AF,AI:AI)</f>
        <v/>
      </c>
      <c r="T2540">
        <f>WEEKNUM(G2540)</f>
        <v/>
      </c>
      <c r="U2540">
        <f>YEAR(G2540)</f>
        <v/>
      </c>
      <c r="V2540" s="117">
        <f>IFERROR(Q2540/N2540,"0")</f>
        <v/>
      </c>
    </row>
    <row r="2541">
      <c r="A2541">
        <f>_xlfn.XLOOKUP(D2541,BN:BN,BO:BO)</f>
        <v/>
      </c>
      <c r="B2541" t="inlineStr">
        <is>
          <t>LLC</t>
        </is>
      </c>
      <c r="C2541" t="n">
        <v>389</v>
      </c>
      <c r="D2541">
        <f>_xlfn.XLOOKUP(C2541,BH:BH,BI:BI)</f>
        <v/>
      </c>
      <c r="E2541" t="n">
        <v>24812</v>
      </c>
      <c r="F2541" t="inlineStr">
        <is>
          <t xml:space="preserve">VUELO MAD - NRT - BKK - MAD - ISABEL ROMER </t>
        </is>
      </c>
      <c r="G2541" s="234" t="n">
        <v>45949</v>
      </c>
      <c r="H2541" s="234" t="n">
        <v>45970</v>
      </c>
      <c r="I2541" t="inlineStr">
        <is>
          <t>VLO</t>
        </is>
      </c>
      <c r="J2541">
        <f>_xlfn.XLOOKUP(I2541,AS:AS,AU:AU)</f>
        <v/>
      </c>
      <c r="K2541" t="inlineStr">
        <is>
          <t>USD</t>
        </is>
      </c>
      <c r="L2541" s="238" t="n">
        <v>9734.5</v>
      </c>
      <c r="M2541">
        <f>L2541*_xlfn.XLOOKUP(K2541,AM:AM,AN:AN)</f>
        <v/>
      </c>
      <c r="N2541">
        <f>L2541*_xlfn.XLOOKUP(K2541,AM:AM,AO:AO)</f>
        <v/>
      </c>
      <c r="O2541" s="238" t="n">
        <v>0</v>
      </c>
      <c r="P2541">
        <f>O2541*_xlfn.XLOOKUP(K2541,AM:AM,AN:AN)</f>
        <v/>
      </c>
      <c r="Q2541">
        <f>O2541*_xlfn.XLOOKUP(K2541,AM:AM,AO:AO)</f>
        <v/>
      </c>
      <c r="R2541">
        <f>_xlfn.XLOOKUP(E2541,AF:AF,AG:AG)</f>
        <v/>
      </c>
      <c r="S2541">
        <f>_xlfn.XLOOKUP(E2541,AF:AF,AI:AI)</f>
        <v/>
      </c>
      <c r="T2541">
        <f>WEEKNUM(G2541)</f>
        <v/>
      </c>
      <c r="U2541">
        <f>YEAR(G2541)</f>
        <v/>
      </c>
      <c r="V2541" s="117">
        <f>IFERROR(Q2541/N2541,"0")</f>
        <v/>
      </c>
    </row>
    <row r="2542">
      <c r="A2542">
        <f>_xlfn.XLOOKUP(D2542,BN:BN,BO:BO)</f>
        <v/>
      </c>
      <c r="B2542" t="inlineStr">
        <is>
          <t>LLC</t>
        </is>
      </c>
      <c r="C2542" t="n">
        <v>389</v>
      </c>
      <c r="D2542">
        <f>_xlfn.XLOOKUP(C2542,BH:BH,BI:BI)</f>
        <v/>
      </c>
      <c r="E2542" t="n">
        <v>0</v>
      </c>
      <c r="F2542" t="inlineStr">
        <is>
          <t>FEE DE EMISION</t>
        </is>
      </c>
      <c r="G2542" s="234" t="n">
        <v>45949</v>
      </c>
      <c r="H2542" s="234" t="n">
        <v>45970</v>
      </c>
      <c r="I2542" t="inlineStr">
        <is>
          <t>HPS</t>
        </is>
      </c>
      <c r="J2542">
        <f>_xlfn.XLOOKUP(I2542,AS:AS,AU:AU)</f>
        <v/>
      </c>
      <c r="K2542" t="inlineStr">
        <is>
          <t>USD</t>
        </is>
      </c>
      <c r="L2542" s="238" t="n">
        <v>70</v>
      </c>
      <c r="M2542">
        <f>L2542*_xlfn.XLOOKUP(K2542,AM:AM,AN:AN)</f>
        <v/>
      </c>
      <c r="N2542">
        <f>L2542*_xlfn.XLOOKUP(K2542,AM:AM,AO:AO)</f>
        <v/>
      </c>
      <c r="O2542" s="238" t="n">
        <v>70</v>
      </c>
      <c r="P2542">
        <f>O2542*_xlfn.XLOOKUP(K2542,AM:AM,AN:AN)</f>
        <v/>
      </c>
      <c r="Q2542">
        <f>O2542*_xlfn.XLOOKUP(K2542,AM:AM,AO:AO)</f>
        <v/>
      </c>
      <c r="R2542">
        <f>_xlfn.XLOOKUP(E2542,AF:AF,AG:AG)</f>
        <v/>
      </c>
      <c r="S2542">
        <f>_xlfn.XLOOKUP(E2542,AF:AF,AI:AI)</f>
        <v/>
      </c>
      <c r="T2542">
        <f>WEEKNUM(G2542)</f>
        <v/>
      </c>
      <c r="U2542">
        <f>YEAR(G2542)</f>
        <v/>
      </c>
      <c r="V2542" s="117">
        <f>IFERROR(Q2542/N2542,"0")</f>
        <v/>
      </c>
    </row>
    <row r="2543">
      <c r="A2543">
        <f>_xlfn.XLOOKUP(D2543,BN:BN,BO:BO)</f>
        <v/>
      </c>
      <c r="B2543" t="inlineStr">
        <is>
          <t>LLC</t>
        </is>
      </c>
      <c r="C2543" t="n">
        <v>389</v>
      </c>
      <c r="D2543">
        <f>_xlfn.XLOOKUP(C2543,BH:BH,BI:BI)</f>
        <v/>
      </c>
      <c r="E2543" t="n">
        <v>28293</v>
      </c>
      <c r="F2543" t="inlineStr">
        <is>
          <t>RITZ KYOTO 26-29 OCT</t>
        </is>
      </c>
      <c r="G2543" s="234" t="n">
        <v>45956</v>
      </c>
      <c r="H2543" s="234" t="n">
        <v>45960</v>
      </c>
      <c r="I2543" t="inlineStr">
        <is>
          <t>HTL</t>
        </is>
      </c>
      <c r="J2543">
        <f>_xlfn.XLOOKUP(I2543,AS:AS,AU:AU)</f>
        <v/>
      </c>
      <c r="K2543" t="inlineStr">
        <is>
          <t>USD</t>
        </is>
      </c>
      <c r="L2543" s="238" t="n">
        <v>7321.39</v>
      </c>
      <c r="M2543">
        <f>L2543*_xlfn.XLOOKUP(K2543,AM:AM,AN:AN)</f>
        <v/>
      </c>
      <c r="N2543">
        <f>L2543*_xlfn.XLOOKUP(K2543,AM:AM,AO:AO)</f>
        <v/>
      </c>
      <c r="O2543" s="238" t="n">
        <v>487.8</v>
      </c>
      <c r="P2543">
        <f>O2543*_xlfn.XLOOKUP(K2543,AM:AM,AN:AN)</f>
        <v/>
      </c>
      <c r="Q2543">
        <f>O2543*_xlfn.XLOOKUP(K2543,AM:AM,AO:AO)</f>
        <v/>
      </c>
      <c r="R2543">
        <f>_xlfn.XLOOKUP(E2543,AF:AF,AG:AG)</f>
        <v/>
      </c>
      <c r="S2543">
        <f>_xlfn.XLOOKUP(E2543,AF:AF,AI:AI)</f>
        <v/>
      </c>
      <c r="T2543">
        <f>WEEKNUM(G2543)</f>
        <v/>
      </c>
      <c r="U2543">
        <f>YEAR(G2543)</f>
        <v/>
      </c>
      <c r="V2543" s="117">
        <f>IFERROR(Q2543/N2543,"0")</f>
        <v/>
      </c>
    </row>
    <row r="2544">
      <c r="A2544">
        <f>_xlfn.XLOOKUP(D2544,BN:BN,BO:BO)</f>
        <v/>
      </c>
      <c r="B2544" t="inlineStr">
        <is>
          <t>LLC</t>
        </is>
      </c>
      <c r="C2544" t="n">
        <v>389</v>
      </c>
      <c r="D2544">
        <f>_xlfn.XLOOKUP(C2544,BH:BH,BI:BI)</f>
        <v/>
      </c>
      <c r="E2544" t="n">
        <v>25362</v>
      </c>
      <c r="F2544" t="inlineStr">
        <is>
          <t>AMAN TOKYO 20-25 OCT</t>
        </is>
      </c>
      <c r="G2544" s="234" t="n">
        <v>45950</v>
      </c>
      <c r="H2544" s="234" t="n">
        <v>45955</v>
      </c>
      <c r="I2544" t="inlineStr">
        <is>
          <t>HTL</t>
        </is>
      </c>
      <c r="J2544">
        <f>_xlfn.XLOOKUP(I2544,AS:AS,AU:AU)</f>
        <v/>
      </c>
      <c r="K2544" t="inlineStr">
        <is>
          <t>USD</t>
        </is>
      </c>
      <c r="L2544" s="238" t="n">
        <v>19095.8</v>
      </c>
      <c r="M2544">
        <f>L2544*_xlfn.XLOOKUP(K2544,AM:AM,AN:AN)</f>
        <v/>
      </c>
      <c r="N2544">
        <f>L2544*_xlfn.XLOOKUP(K2544,AM:AM,AO:AO)</f>
        <v/>
      </c>
      <c r="O2544" s="238" t="n">
        <v>1494.99</v>
      </c>
      <c r="P2544">
        <f>O2544*_xlfn.XLOOKUP(K2544,AM:AM,AN:AN)</f>
        <v/>
      </c>
      <c r="Q2544">
        <f>O2544*_xlfn.XLOOKUP(K2544,AM:AM,AO:AO)</f>
        <v/>
      </c>
      <c r="R2544">
        <f>_xlfn.XLOOKUP(E2544,AF:AF,AG:AG)</f>
        <v/>
      </c>
      <c r="S2544">
        <f>_xlfn.XLOOKUP(E2544,AF:AF,AI:AI)</f>
        <v/>
      </c>
      <c r="T2544">
        <f>WEEKNUM(G2544)</f>
        <v/>
      </c>
      <c r="U2544">
        <f>YEAR(G2544)</f>
        <v/>
      </c>
      <c r="V2544" s="117">
        <f>IFERROR(Q2544/N2544,"0")</f>
        <v/>
      </c>
    </row>
    <row r="2545">
      <c r="A2545">
        <f>_xlfn.XLOOKUP(D2545,BN:BN,BO:BO)</f>
        <v/>
      </c>
      <c r="B2545" t="inlineStr">
        <is>
          <t>LLC</t>
        </is>
      </c>
      <c r="C2545" t="n">
        <v>389</v>
      </c>
      <c r="D2545">
        <f>_xlfn.XLOOKUP(C2545,BH:BH,BI:BI)</f>
        <v/>
      </c>
      <c r="E2545" t="n">
        <v>25360</v>
      </c>
      <c r="F2545" t="inlineStr">
        <is>
          <t>SERVICIOS LUXURY JAPAN</t>
        </is>
      </c>
      <c r="G2545" s="234" t="n">
        <v>45954</v>
      </c>
      <c r="H2545" s="234" t="n">
        <v>45960</v>
      </c>
      <c r="I2545" t="inlineStr">
        <is>
          <t>PKT</t>
        </is>
      </c>
      <c r="J2545">
        <f>_xlfn.XLOOKUP(I2545,AS:AS,AU:AU)</f>
        <v/>
      </c>
      <c r="K2545" t="inlineStr">
        <is>
          <t>USD</t>
        </is>
      </c>
      <c r="L2545" s="238" t="n">
        <v>7452</v>
      </c>
      <c r="M2545">
        <f>L2545*_xlfn.XLOOKUP(K2545,AM:AM,AN:AN)</f>
        <v/>
      </c>
      <c r="N2545">
        <f>L2545*_xlfn.XLOOKUP(K2545,AM:AM,AO:AO)</f>
        <v/>
      </c>
      <c r="O2545" s="238" t="n">
        <v>1236.02</v>
      </c>
      <c r="P2545">
        <f>O2545*_xlfn.XLOOKUP(K2545,AM:AM,AN:AN)</f>
        <v/>
      </c>
      <c r="Q2545">
        <f>O2545*_xlfn.XLOOKUP(K2545,AM:AM,AO:AO)</f>
        <v/>
      </c>
      <c r="R2545">
        <f>_xlfn.XLOOKUP(E2545,AF:AF,AG:AG)</f>
        <v/>
      </c>
      <c r="S2545">
        <f>_xlfn.XLOOKUP(E2545,AF:AF,AI:AI)</f>
        <v/>
      </c>
      <c r="T2545">
        <f>WEEKNUM(G2545)</f>
        <v/>
      </c>
      <c r="U2545">
        <f>YEAR(G2545)</f>
        <v/>
      </c>
      <c r="V2545" s="117">
        <f>IFERROR(Q2545/N2545,"0")</f>
        <v/>
      </c>
    </row>
    <row r="2546">
      <c r="A2546">
        <f>_xlfn.XLOOKUP(D2546,BN:BN,BO:BO)</f>
        <v/>
      </c>
      <c r="B2546" t="inlineStr">
        <is>
          <t>LLC</t>
        </is>
      </c>
      <c r="C2546" t="n">
        <v>389</v>
      </c>
      <c r="D2546">
        <f>_xlfn.XLOOKUP(C2546,BH:BH,BI:BI)</f>
        <v/>
      </c>
      <c r="E2546" t="n">
        <v>28389</v>
      </c>
      <c r="F2546" t="inlineStr">
        <is>
          <t>ROSEWOOD HKG 30 OCT - 02 NOV</t>
        </is>
      </c>
      <c r="G2546" s="234" t="n">
        <v>45960</v>
      </c>
      <c r="H2546" s="234" t="n">
        <v>45963</v>
      </c>
      <c r="I2546" t="inlineStr">
        <is>
          <t>HTL</t>
        </is>
      </c>
      <c r="J2546">
        <f>_xlfn.XLOOKUP(I2546,AS:AS,AU:AU)</f>
        <v/>
      </c>
      <c r="K2546" t="inlineStr">
        <is>
          <t>USD</t>
        </is>
      </c>
      <c r="L2546" s="238" t="n">
        <v>2247.41</v>
      </c>
      <c r="M2546">
        <f>L2546*_xlfn.XLOOKUP(K2546,AM:AM,AN:AN)</f>
        <v/>
      </c>
      <c r="N2546">
        <f>L2546*_xlfn.XLOOKUP(K2546,AM:AM,AO:AO)</f>
        <v/>
      </c>
      <c r="O2546" s="238" t="n">
        <v>268.2</v>
      </c>
      <c r="P2546">
        <f>O2546*_xlfn.XLOOKUP(K2546,AM:AM,AN:AN)</f>
        <v/>
      </c>
      <c r="Q2546">
        <f>O2546*_xlfn.XLOOKUP(K2546,AM:AM,AO:AO)</f>
        <v/>
      </c>
      <c r="R2546">
        <f>_xlfn.XLOOKUP(E2546,AF:AF,AG:AG)</f>
        <v/>
      </c>
      <c r="S2546">
        <f>_xlfn.XLOOKUP(E2546,AF:AF,AI:AI)</f>
        <v/>
      </c>
      <c r="T2546">
        <f>WEEKNUM(G2546)</f>
        <v/>
      </c>
      <c r="U2546">
        <f>YEAR(G2546)</f>
        <v/>
      </c>
      <c r="V2546" s="117">
        <f>IFERROR(Q2546/N2546,"0")</f>
        <v/>
      </c>
    </row>
    <row r="2547">
      <c r="A2547">
        <f>_xlfn.XLOOKUP(D2547,BN:BN,BO:BO)</f>
        <v/>
      </c>
      <c r="B2547" t="inlineStr">
        <is>
          <t>LLC</t>
        </is>
      </c>
      <c r="C2547" t="n">
        <v>389</v>
      </c>
      <c r="D2547">
        <f>_xlfn.XLOOKUP(C2547,BH:BH,BI:BI)</f>
        <v/>
      </c>
      <c r="E2547" t="n">
        <v>28454</v>
      </c>
      <c r="F2547" t="inlineStr">
        <is>
          <t>FS BANGKOK 06-09 NOV</t>
        </is>
      </c>
      <c r="G2547" s="234" t="n">
        <v>45967</v>
      </c>
      <c r="H2547" s="234" t="n">
        <v>45970</v>
      </c>
      <c r="I2547" t="inlineStr">
        <is>
          <t>HTL</t>
        </is>
      </c>
      <c r="J2547">
        <f>_xlfn.XLOOKUP(I2547,AS:AS,AU:AU)</f>
        <v/>
      </c>
      <c r="K2547" t="inlineStr">
        <is>
          <t>USD</t>
        </is>
      </c>
      <c r="L2547" s="238" t="n">
        <v>2695.57</v>
      </c>
      <c r="M2547">
        <f>L2547*_xlfn.XLOOKUP(K2547,AM:AM,AN:AN)</f>
        <v/>
      </c>
      <c r="N2547">
        <f>L2547*_xlfn.XLOOKUP(K2547,AM:AM,AO:AO)</f>
        <v/>
      </c>
      <c r="O2547" s="238" t="n">
        <v>231.1</v>
      </c>
      <c r="P2547">
        <f>O2547*_xlfn.XLOOKUP(K2547,AM:AM,AN:AN)</f>
        <v/>
      </c>
      <c r="Q2547">
        <f>O2547*_xlfn.XLOOKUP(K2547,AM:AM,AO:AO)</f>
        <v/>
      </c>
      <c r="R2547">
        <f>_xlfn.XLOOKUP(E2547,AF:AF,AG:AG)</f>
        <v/>
      </c>
      <c r="S2547">
        <f>_xlfn.XLOOKUP(E2547,AF:AF,AI:AI)</f>
        <v/>
      </c>
      <c r="T2547">
        <f>WEEKNUM(G2547)</f>
        <v/>
      </c>
      <c r="U2547">
        <f>YEAR(G2547)</f>
        <v/>
      </c>
      <c r="V2547" s="117">
        <f>IFERROR(Q2547/N2547,"0")</f>
        <v/>
      </c>
    </row>
    <row r="2548">
      <c r="A2548">
        <f>_xlfn.XLOOKUP(D2548,BN:BN,BO:BO)</f>
        <v/>
      </c>
      <c r="B2548" t="inlineStr">
        <is>
          <t>LLC</t>
        </is>
      </c>
      <c r="C2548" t="n">
        <v>389</v>
      </c>
      <c r="D2548">
        <f>_xlfn.XLOOKUP(C2548,BH:BH,BI:BI)</f>
        <v/>
      </c>
      <c r="E2548" t="n">
        <v>27453</v>
      </c>
      <c r="F2548" t="inlineStr">
        <is>
          <t>VUELO THAI AIRWAYS - PABLO</t>
        </is>
      </c>
      <c r="G2548" s="234" t="n">
        <v>45967</v>
      </c>
      <c r="H2548" s="234" t="n">
        <v>45967</v>
      </c>
      <c r="I2548" t="inlineStr">
        <is>
          <t>VLO</t>
        </is>
      </c>
      <c r="J2548">
        <f>_xlfn.XLOOKUP(I2548,AS:AS,AU:AU)</f>
        <v/>
      </c>
      <c r="K2548" t="inlineStr">
        <is>
          <t>USD</t>
        </is>
      </c>
      <c r="L2548" s="238" t="n">
        <v>245</v>
      </c>
      <c r="M2548">
        <f>L2548*_xlfn.XLOOKUP(K2548,AM:AM,AN:AN)</f>
        <v/>
      </c>
      <c r="N2548">
        <f>L2548*_xlfn.XLOOKUP(K2548,AM:AM,AO:AO)</f>
        <v/>
      </c>
      <c r="O2548" s="238" t="n">
        <v>0</v>
      </c>
      <c r="P2548">
        <f>O2548*_xlfn.XLOOKUP(K2548,AM:AM,AN:AN)</f>
        <v/>
      </c>
      <c r="Q2548">
        <f>O2548*_xlfn.XLOOKUP(K2548,AM:AM,AO:AO)</f>
        <v/>
      </c>
      <c r="R2548">
        <f>_xlfn.XLOOKUP(E2548,AF:AF,AG:AG)</f>
        <v/>
      </c>
      <c r="S2548">
        <f>_xlfn.XLOOKUP(E2548,AF:AF,AI:AI)</f>
        <v/>
      </c>
      <c r="T2548">
        <f>WEEKNUM(G2548)</f>
        <v/>
      </c>
      <c r="U2548">
        <f>YEAR(G2548)</f>
        <v/>
      </c>
      <c r="V2548" s="117">
        <f>IFERROR(Q2548/N2548,"0")</f>
        <v/>
      </c>
    </row>
    <row r="2549">
      <c r="A2549">
        <f>_xlfn.XLOOKUP(D2549,BN:BN,BO:BO)</f>
        <v/>
      </c>
      <c r="B2549" t="inlineStr">
        <is>
          <t>LLC</t>
        </is>
      </c>
      <c r="C2549" t="n">
        <v>389</v>
      </c>
      <c r="D2549">
        <f>_xlfn.XLOOKUP(C2549,BH:BH,BI:BI)</f>
        <v/>
      </c>
      <c r="E2549" t="n">
        <v>27453</v>
      </c>
      <c r="F2549" t="inlineStr">
        <is>
          <t>VUELO THAI AIRWAYS - ISABEL</t>
        </is>
      </c>
      <c r="G2549" s="234" t="n">
        <v>45967</v>
      </c>
      <c r="H2549" s="234" t="n">
        <v>45967</v>
      </c>
      <c r="I2549" t="inlineStr">
        <is>
          <t>VLO</t>
        </is>
      </c>
      <c r="J2549">
        <f>_xlfn.XLOOKUP(I2549,AS:AS,AU:AU)</f>
        <v/>
      </c>
      <c r="K2549" t="inlineStr">
        <is>
          <t>USD</t>
        </is>
      </c>
      <c r="L2549" s="238" t="n">
        <v>245</v>
      </c>
      <c r="M2549">
        <f>L2549*_xlfn.XLOOKUP(K2549,AM:AM,AN:AN)</f>
        <v/>
      </c>
      <c r="N2549">
        <f>L2549*_xlfn.XLOOKUP(K2549,AM:AM,AO:AO)</f>
        <v/>
      </c>
      <c r="O2549" s="238" t="n">
        <v>0</v>
      </c>
      <c r="P2549">
        <f>O2549*_xlfn.XLOOKUP(K2549,AM:AM,AN:AN)</f>
        <v/>
      </c>
      <c r="Q2549">
        <f>O2549*_xlfn.XLOOKUP(K2549,AM:AM,AO:AO)</f>
        <v/>
      </c>
      <c r="R2549">
        <f>_xlfn.XLOOKUP(E2549,AF:AF,AG:AG)</f>
        <v/>
      </c>
      <c r="S2549">
        <f>_xlfn.XLOOKUP(E2549,AF:AF,AI:AI)</f>
        <v/>
      </c>
      <c r="T2549">
        <f>WEEKNUM(G2549)</f>
        <v/>
      </c>
      <c r="U2549">
        <f>YEAR(G2549)</f>
        <v/>
      </c>
      <c r="V2549" s="117">
        <f>IFERROR(Q2549/N2549,"0")</f>
        <v/>
      </c>
    </row>
    <row r="2550">
      <c r="A2550">
        <f>_xlfn.XLOOKUP(D2550,BN:BN,BO:BO)</f>
        <v/>
      </c>
      <c r="B2550" t="inlineStr">
        <is>
          <t>LLC</t>
        </is>
      </c>
      <c r="C2550" t="n">
        <v>389</v>
      </c>
      <c r="D2550">
        <f>_xlfn.XLOOKUP(C2550,BH:BH,BI:BI)</f>
        <v/>
      </c>
      <c r="E2550" t="n">
        <v>28527</v>
      </c>
      <c r="F2550" t="inlineStr">
        <is>
          <t>VUELOS CATHAY - PABLO</t>
        </is>
      </c>
      <c r="G2550" s="234" t="n">
        <v>45967</v>
      </c>
      <c r="H2550" s="234" t="n">
        <v>45967</v>
      </c>
      <c r="I2550" t="inlineStr">
        <is>
          <t>VLO</t>
        </is>
      </c>
      <c r="J2550">
        <f>_xlfn.XLOOKUP(I2550,AS:AS,AU:AU)</f>
        <v/>
      </c>
      <c r="K2550" t="inlineStr">
        <is>
          <t>USD</t>
        </is>
      </c>
      <c r="L2550" s="238" t="n">
        <v>2397.5</v>
      </c>
      <c r="M2550">
        <f>L2550*_xlfn.XLOOKUP(K2550,AM:AM,AN:AN)</f>
        <v/>
      </c>
      <c r="N2550">
        <f>L2550*_xlfn.XLOOKUP(K2550,AM:AM,AO:AO)</f>
        <v/>
      </c>
      <c r="O2550" s="238" t="n">
        <v>0</v>
      </c>
      <c r="P2550">
        <f>O2550*_xlfn.XLOOKUP(K2550,AM:AM,AN:AN)</f>
        <v/>
      </c>
      <c r="Q2550">
        <f>O2550*_xlfn.XLOOKUP(K2550,AM:AM,AO:AO)</f>
        <v/>
      </c>
      <c r="R2550">
        <f>_xlfn.XLOOKUP(E2550,AF:AF,AG:AG)</f>
        <v/>
      </c>
      <c r="S2550">
        <f>_xlfn.XLOOKUP(E2550,AF:AF,AI:AI)</f>
        <v/>
      </c>
      <c r="T2550">
        <f>WEEKNUM(G2550)</f>
        <v/>
      </c>
      <c r="U2550">
        <f>YEAR(G2550)</f>
        <v/>
      </c>
      <c r="V2550" s="117">
        <f>IFERROR(Q2550/N2550,"0")</f>
        <v/>
      </c>
    </row>
    <row r="2551">
      <c r="A2551">
        <f>_xlfn.XLOOKUP(D2551,BN:BN,BO:BO)</f>
        <v/>
      </c>
      <c r="B2551" t="inlineStr">
        <is>
          <t>LLC</t>
        </is>
      </c>
      <c r="C2551" t="n">
        <v>389</v>
      </c>
      <c r="D2551">
        <f>_xlfn.XLOOKUP(C2551,BH:BH,BI:BI)</f>
        <v/>
      </c>
      <c r="E2551" t="n">
        <v>28527</v>
      </c>
      <c r="F2551" t="inlineStr">
        <is>
          <t>VUELOS CATHAY - ISABEL</t>
        </is>
      </c>
      <c r="G2551" s="234" t="n">
        <v>45967</v>
      </c>
      <c r="H2551" s="234" t="n">
        <v>45967</v>
      </c>
      <c r="I2551" t="inlineStr">
        <is>
          <t>VLO</t>
        </is>
      </c>
      <c r="J2551">
        <f>_xlfn.XLOOKUP(I2551,AS:AS,AU:AU)</f>
        <v/>
      </c>
      <c r="K2551" t="inlineStr">
        <is>
          <t>USD</t>
        </is>
      </c>
      <c r="L2551" s="238" t="n">
        <v>2397.5</v>
      </c>
      <c r="M2551">
        <f>L2551*_xlfn.XLOOKUP(K2551,AM:AM,AN:AN)</f>
        <v/>
      </c>
      <c r="N2551">
        <f>L2551*_xlfn.XLOOKUP(K2551,AM:AM,AO:AO)</f>
        <v/>
      </c>
      <c r="O2551" s="238" t="n">
        <v>0</v>
      </c>
      <c r="P2551">
        <f>O2551*_xlfn.XLOOKUP(K2551,AM:AM,AN:AN)</f>
        <v/>
      </c>
      <c r="Q2551">
        <f>O2551*_xlfn.XLOOKUP(K2551,AM:AM,AO:AO)</f>
        <v/>
      </c>
      <c r="R2551">
        <f>_xlfn.XLOOKUP(E2551,AF:AF,AG:AG)</f>
        <v/>
      </c>
      <c r="S2551">
        <f>_xlfn.XLOOKUP(E2551,AF:AF,AI:AI)</f>
        <v/>
      </c>
      <c r="T2551">
        <f>WEEKNUM(G2551)</f>
        <v/>
      </c>
      <c r="U2551">
        <f>YEAR(G2551)</f>
        <v/>
      </c>
      <c r="V2551" s="117">
        <f>IFERROR(Q2551/N2551,"0")</f>
        <v/>
      </c>
    </row>
    <row r="2552">
      <c r="A2552">
        <f>_xlfn.XLOOKUP(D2552,BN:BN,BO:BO)</f>
        <v/>
      </c>
      <c r="B2552" t="inlineStr">
        <is>
          <t>LLC</t>
        </is>
      </c>
      <c r="C2552" t="n">
        <v>389</v>
      </c>
      <c r="D2552">
        <f>_xlfn.XLOOKUP(C2552,BH:BH,BI:BI)</f>
        <v/>
      </c>
      <c r="E2552" t="n">
        <v>0</v>
      </c>
      <c r="F2552" t="inlineStr">
        <is>
          <t>FEE DE EMISION</t>
        </is>
      </c>
      <c r="G2552" s="234" t="n">
        <v>45967</v>
      </c>
      <c r="H2552" s="234" t="n">
        <v>45967</v>
      </c>
      <c r="I2552" t="inlineStr">
        <is>
          <t>HPS</t>
        </is>
      </c>
      <c r="J2552">
        <f>_xlfn.XLOOKUP(I2552,AS:AS,AU:AU)</f>
        <v/>
      </c>
      <c r="K2552" t="inlineStr">
        <is>
          <t>USD</t>
        </is>
      </c>
      <c r="L2552" s="238" t="n">
        <v>70</v>
      </c>
      <c r="M2552">
        <f>L2552*_xlfn.XLOOKUP(K2552,AM:AM,AN:AN)</f>
        <v/>
      </c>
      <c r="N2552">
        <f>L2552*_xlfn.XLOOKUP(K2552,AM:AM,AO:AO)</f>
        <v/>
      </c>
      <c r="O2552" s="238" t="n">
        <v>70</v>
      </c>
      <c r="P2552">
        <f>O2552*_xlfn.XLOOKUP(K2552,AM:AM,AN:AN)</f>
        <v/>
      </c>
      <c r="Q2552">
        <f>O2552*_xlfn.XLOOKUP(K2552,AM:AM,AO:AO)</f>
        <v/>
      </c>
      <c r="R2552">
        <f>_xlfn.XLOOKUP(E2552,AF:AF,AG:AG)</f>
        <v/>
      </c>
      <c r="S2552">
        <f>_xlfn.XLOOKUP(E2552,AF:AF,AI:AI)</f>
        <v/>
      </c>
      <c r="T2552">
        <f>WEEKNUM(G2552)</f>
        <v/>
      </c>
      <c r="U2552">
        <f>YEAR(G2552)</f>
        <v/>
      </c>
      <c r="V2552" s="117">
        <f>IFERROR(Q2552/N2552,"0")</f>
        <v/>
      </c>
    </row>
    <row r="2553">
      <c r="A2553">
        <f>_xlfn.XLOOKUP(D2553,BN:BN,BO:BO)</f>
        <v/>
      </c>
      <c r="B2553" t="inlineStr">
        <is>
          <t>LLC</t>
        </is>
      </c>
      <c r="C2553" t="n">
        <v>389</v>
      </c>
      <c r="D2553">
        <f>_xlfn.XLOOKUP(C2553,BH:BH,BI:BI)</f>
        <v/>
      </c>
      <c r="E2553" t="n">
        <v>28539</v>
      </c>
      <c r="F2553" t="inlineStr">
        <is>
          <t>TOUR &amp; TRASLADOS HKG</t>
        </is>
      </c>
      <c r="G2553" s="234" t="n">
        <v>45960</v>
      </c>
      <c r="H2553" s="234" t="n">
        <v>45963</v>
      </c>
      <c r="I2553" t="inlineStr">
        <is>
          <t>PKT</t>
        </is>
      </c>
      <c r="J2553">
        <f>_xlfn.XLOOKUP(I2553,AS:AS,AU:AU)</f>
        <v/>
      </c>
      <c r="K2553" t="inlineStr">
        <is>
          <t>USD</t>
        </is>
      </c>
      <c r="L2553" s="238" t="n">
        <v>645</v>
      </c>
      <c r="M2553">
        <f>L2553*_xlfn.XLOOKUP(K2553,AM:AM,AN:AN)</f>
        <v/>
      </c>
      <c r="N2553">
        <f>L2553*_xlfn.XLOOKUP(K2553,AM:AM,AO:AO)</f>
        <v/>
      </c>
      <c r="O2553" s="238" t="n">
        <v>97</v>
      </c>
      <c r="P2553">
        <f>O2553*_xlfn.XLOOKUP(K2553,AM:AM,AN:AN)</f>
        <v/>
      </c>
      <c r="Q2553">
        <f>O2553*_xlfn.XLOOKUP(K2553,AM:AM,AO:AO)</f>
        <v/>
      </c>
      <c r="R2553">
        <f>_xlfn.XLOOKUP(E2553,AF:AF,AG:AG)</f>
        <v/>
      </c>
      <c r="S2553">
        <f>_xlfn.XLOOKUP(E2553,AF:AF,AI:AI)</f>
        <v/>
      </c>
      <c r="T2553">
        <f>WEEKNUM(G2553)</f>
        <v/>
      </c>
      <c r="U2553">
        <f>YEAR(G2553)</f>
        <v/>
      </c>
      <c r="V2553" s="117">
        <f>IFERROR(Q2553/N2553,"0")</f>
        <v/>
      </c>
    </row>
    <row r="2554">
      <c r="A2554">
        <f>_xlfn.XLOOKUP(D2554,BN:BN,BO:BO)</f>
        <v/>
      </c>
      <c r="B2554" t="inlineStr">
        <is>
          <t>LLC</t>
        </is>
      </c>
      <c r="C2554" t="n">
        <v>389</v>
      </c>
      <c r="D2554">
        <f>_xlfn.XLOOKUP(C2554,BH:BH,BI:BI)</f>
        <v/>
      </c>
      <c r="E2554" t="n">
        <v>28731</v>
      </c>
      <c r="F2554" t="inlineStr">
        <is>
          <t>SERVICIOS BANGKOK</t>
        </is>
      </c>
      <c r="G2554" s="234" t="n">
        <v>45967</v>
      </c>
      <c r="H2554" s="234" t="n">
        <v>45969</v>
      </c>
      <c r="I2554" t="inlineStr">
        <is>
          <t>PKT</t>
        </is>
      </c>
      <c r="J2554">
        <f>_xlfn.XLOOKUP(I2554,AS:AS,AU:AU)</f>
        <v/>
      </c>
      <c r="K2554" t="inlineStr">
        <is>
          <t>USD</t>
        </is>
      </c>
      <c r="L2554" s="238" t="n">
        <v>930</v>
      </c>
      <c r="M2554">
        <f>L2554*_xlfn.XLOOKUP(K2554,AM:AM,AN:AN)</f>
        <v/>
      </c>
      <c r="N2554">
        <f>L2554*_xlfn.XLOOKUP(K2554,AM:AM,AO:AO)</f>
        <v/>
      </c>
      <c r="O2554" s="238" t="n">
        <v>140</v>
      </c>
      <c r="P2554">
        <f>O2554*_xlfn.XLOOKUP(K2554,AM:AM,AN:AN)</f>
        <v/>
      </c>
      <c r="Q2554">
        <f>O2554*_xlfn.XLOOKUP(K2554,AM:AM,AO:AO)</f>
        <v/>
      </c>
      <c r="R2554">
        <f>_xlfn.XLOOKUP(E2554,AF:AF,AG:AG)</f>
        <v/>
      </c>
      <c r="S2554">
        <f>_xlfn.XLOOKUP(E2554,AF:AF,AI:AI)</f>
        <v/>
      </c>
      <c r="T2554">
        <f>WEEKNUM(G2554)</f>
        <v/>
      </c>
      <c r="U2554">
        <f>YEAR(G2554)</f>
        <v/>
      </c>
      <c r="V2554" s="117">
        <f>IFERROR(Q2554/N2554,"0")</f>
        <v/>
      </c>
    </row>
    <row r="2555">
      <c r="A2555">
        <f>_xlfn.XLOOKUP(D2555,BN:BN,BO:BO)</f>
        <v/>
      </c>
      <c r="B2555" t="inlineStr">
        <is>
          <t>LLC</t>
        </is>
      </c>
      <c r="C2555" t="n">
        <v>389</v>
      </c>
      <c r="D2555">
        <f>_xlfn.XLOOKUP(C2555,BH:BH,BI:BI)</f>
        <v/>
      </c>
      <c r="E2555" t="n">
        <v>31015</v>
      </c>
      <c r="F2555" t="inlineStr">
        <is>
          <t>AMANPURI 2-6 NOV</t>
        </is>
      </c>
      <c r="G2555" s="234" t="n">
        <v>45963</v>
      </c>
      <c r="H2555" s="234" t="n">
        <v>45967</v>
      </c>
      <c r="I2555" t="inlineStr">
        <is>
          <t>HTL</t>
        </is>
      </c>
      <c r="J2555">
        <f>_xlfn.XLOOKUP(I2555,AS:AS,AU:AU)</f>
        <v/>
      </c>
      <c r="K2555" t="inlineStr">
        <is>
          <t>USD</t>
        </is>
      </c>
      <c r="L2555" s="238" t="n">
        <v>8071.6</v>
      </c>
      <c r="M2555">
        <f>L2555*_xlfn.XLOOKUP(K2555,AM:AM,AN:AN)</f>
        <v/>
      </c>
      <c r="N2555">
        <f>L2555*_xlfn.XLOOKUP(K2555,AM:AM,AO:AO)</f>
        <v/>
      </c>
      <c r="O2555" s="238" t="n">
        <v>958.8</v>
      </c>
      <c r="P2555">
        <f>O2555*_xlfn.XLOOKUP(K2555,AM:AM,AN:AN)</f>
        <v/>
      </c>
      <c r="Q2555">
        <f>O2555*_xlfn.XLOOKUP(K2555,AM:AM,AO:AO)</f>
        <v/>
      </c>
      <c r="R2555">
        <f>_xlfn.XLOOKUP(E2555,AF:AF,AG:AG)</f>
        <v/>
      </c>
      <c r="S2555">
        <f>_xlfn.XLOOKUP(E2555,AF:AF,AI:AI)</f>
        <v/>
      </c>
      <c r="T2555">
        <f>WEEKNUM(G2555)</f>
        <v/>
      </c>
      <c r="U2555">
        <f>YEAR(G2555)</f>
        <v/>
      </c>
      <c r="V2555" s="117">
        <f>IFERROR(Q2555/N2555,"0")</f>
        <v/>
      </c>
    </row>
    <row r="2556">
      <c r="A2556">
        <f>_xlfn.XLOOKUP(D2556,BN:BN,BO:BO)</f>
        <v/>
      </c>
      <c r="B2556" t="inlineStr">
        <is>
          <t>LLC</t>
        </is>
      </c>
      <c r="C2556" t="n">
        <v>390</v>
      </c>
      <c r="D2556">
        <f>_xlfn.XLOOKUP(C2556,BH:BH,BI:BI)</f>
        <v/>
      </c>
      <c r="E2556" t="n">
        <v>25024</v>
      </c>
      <c r="F2556" t="inlineStr">
        <is>
          <t>VUELO MAD SCQ MAD</t>
        </is>
      </c>
      <c r="G2556" s="234" t="n">
        <v>45924</v>
      </c>
      <c r="H2556" s="234" t="n">
        <v>45934</v>
      </c>
      <c r="I2556" t="inlineStr">
        <is>
          <t>VLO</t>
        </is>
      </c>
      <c r="J2556">
        <f>_xlfn.XLOOKUP(I2556,AS:AS,AU:AU)</f>
        <v/>
      </c>
      <c r="K2556" t="inlineStr">
        <is>
          <t>MXN</t>
        </is>
      </c>
      <c r="L2556" s="238" t="n">
        <v>14312</v>
      </c>
      <c r="M2556">
        <f>L2556*_xlfn.XLOOKUP(K2556,AM:AM,AN:AN)</f>
        <v/>
      </c>
      <c r="N2556">
        <f>L2556*_xlfn.XLOOKUP(K2556,AM:AM,AO:AO)</f>
        <v/>
      </c>
      <c r="O2556" s="238" t="n">
        <v>0</v>
      </c>
      <c r="P2556">
        <f>O2556*_xlfn.XLOOKUP(K2556,AM:AM,AN:AN)</f>
        <v/>
      </c>
      <c r="Q2556">
        <f>O2556*_xlfn.XLOOKUP(K2556,AM:AM,AO:AO)</f>
        <v/>
      </c>
      <c r="R2556">
        <f>_xlfn.XLOOKUP(E2556,AF:AF,AG:AG)</f>
        <v/>
      </c>
      <c r="S2556">
        <f>_xlfn.XLOOKUP(E2556,AF:AF,AI:AI)</f>
        <v/>
      </c>
      <c r="T2556">
        <f>WEEKNUM(G2556)</f>
        <v/>
      </c>
      <c r="U2556">
        <f>YEAR(G2556)</f>
        <v/>
      </c>
      <c r="V2556" s="117">
        <f>IFERROR(Q2556/N2556,"0")</f>
        <v/>
      </c>
    </row>
    <row r="2557">
      <c r="A2557">
        <f>_xlfn.XLOOKUP(D2557,BN:BN,BO:BO)</f>
        <v/>
      </c>
      <c r="B2557" t="inlineStr">
        <is>
          <t>LLC</t>
        </is>
      </c>
      <c r="C2557" t="n">
        <v>390</v>
      </c>
      <c r="D2557">
        <f>_xlfn.XLOOKUP(C2557,BH:BH,BI:BI)</f>
        <v/>
      </c>
      <c r="E2557" t="n">
        <v>25024</v>
      </c>
      <c r="F2557" t="inlineStr">
        <is>
          <t>VUELO MAD SCQ MAD</t>
        </is>
      </c>
      <c r="G2557" s="234" t="n">
        <v>45924</v>
      </c>
      <c r="H2557" s="234" t="n">
        <v>45934</v>
      </c>
      <c r="I2557" t="inlineStr">
        <is>
          <t>VLO</t>
        </is>
      </c>
      <c r="J2557">
        <f>_xlfn.XLOOKUP(I2557,AS:AS,AU:AU)</f>
        <v/>
      </c>
      <c r="K2557" t="inlineStr">
        <is>
          <t>MXN</t>
        </is>
      </c>
      <c r="L2557" s="238" t="n">
        <v>14312</v>
      </c>
      <c r="M2557">
        <f>L2557*_xlfn.XLOOKUP(K2557,AM:AM,AN:AN)</f>
        <v/>
      </c>
      <c r="N2557">
        <f>L2557*_xlfn.XLOOKUP(K2557,AM:AM,AO:AO)</f>
        <v/>
      </c>
      <c r="O2557" s="238" t="n">
        <v>0</v>
      </c>
      <c r="P2557">
        <f>O2557*_xlfn.XLOOKUP(K2557,AM:AM,AN:AN)</f>
        <v/>
      </c>
      <c r="Q2557">
        <f>O2557*_xlfn.XLOOKUP(K2557,AM:AM,AO:AO)</f>
        <v/>
      </c>
      <c r="R2557">
        <f>_xlfn.XLOOKUP(E2557,AF:AF,AG:AG)</f>
        <v/>
      </c>
      <c r="S2557">
        <f>_xlfn.XLOOKUP(E2557,AF:AF,AI:AI)</f>
        <v/>
      </c>
      <c r="T2557">
        <f>WEEKNUM(G2557)</f>
        <v/>
      </c>
      <c r="U2557">
        <f>YEAR(G2557)</f>
        <v/>
      </c>
      <c r="V2557" s="117">
        <f>IFERROR(Q2557/N2557,"0")</f>
        <v/>
      </c>
    </row>
    <row r="2558">
      <c r="A2558">
        <f>_xlfn.XLOOKUP(D2558,BN:BN,BO:BO)</f>
        <v/>
      </c>
      <c r="B2558" t="inlineStr">
        <is>
          <t>LLC</t>
        </is>
      </c>
      <c r="C2558" t="n">
        <v>390</v>
      </c>
      <c r="D2558">
        <f>_xlfn.XLOOKUP(C2558,BH:BH,BI:BI)</f>
        <v/>
      </c>
      <c r="E2558" t="n">
        <v>25024</v>
      </c>
      <c r="F2558" t="inlineStr">
        <is>
          <t>VUELO MAD SCQ MAD</t>
        </is>
      </c>
      <c r="G2558" s="234" t="n">
        <v>45924</v>
      </c>
      <c r="H2558" s="234" t="n">
        <v>45934</v>
      </c>
      <c r="I2558" t="inlineStr">
        <is>
          <t>VLO</t>
        </is>
      </c>
      <c r="J2558">
        <f>_xlfn.XLOOKUP(I2558,AS:AS,AU:AU)</f>
        <v/>
      </c>
      <c r="K2558" t="inlineStr">
        <is>
          <t>MXN</t>
        </is>
      </c>
      <c r="L2558" s="238" t="n">
        <v>16353</v>
      </c>
      <c r="M2558">
        <f>L2558*_xlfn.XLOOKUP(K2558,AM:AM,AN:AN)</f>
        <v/>
      </c>
      <c r="N2558">
        <f>L2558*_xlfn.XLOOKUP(K2558,AM:AM,AO:AO)</f>
        <v/>
      </c>
      <c r="O2558" s="238" t="n">
        <v>0</v>
      </c>
      <c r="P2558">
        <f>O2558*_xlfn.XLOOKUP(K2558,AM:AM,AN:AN)</f>
        <v/>
      </c>
      <c r="Q2558">
        <f>O2558*_xlfn.XLOOKUP(K2558,AM:AM,AO:AO)</f>
        <v/>
      </c>
      <c r="R2558">
        <f>_xlfn.XLOOKUP(E2558,AF:AF,AG:AG)</f>
        <v/>
      </c>
      <c r="S2558">
        <f>_xlfn.XLOOKUP(E2558,AF:AF,AI:AI)</f>
        <v/>
      </c>
      <c r="T2558">
        <f>WEEKNUM(G2558)</f>
        <v/>
      </c>
      <c r="U2558">
        <f>YEAR(G2558)</f>
        <v/>
      </c>
      <c r="V2558" s="117">
        <f>IFERROR(Q2558/N2558,"0")</f>
        <v/>
      </c>
    </row>
    <row r="2559">
      <c r="A2559">
        <f>_xlfn.XLOOKUP(D2559,BN:BN,BO:BO)</f>
        <v/>
      </c>
      <c r="B2559" t="inlineStr">
        <is>
          <t>LLC</t>
        </is>
      </c>
      <c r="C2559" t="n">
        <v>390</v>
      </c>
      <c r="D2559">
        <f>_xlfn.XLOOKUP(C2559,BH:BH,BI:BI)</f>
        <v/>
      </c>
      <c r="E2559" t="n">
        <v>0</v>
      </c>
      <c r="F2559" t="inlineStr">
        <is>
          <t>FEE POR EMISION DE BOLETO</t>
        </is>
      </c>
      <c r="G2559" s="234" t="n">
        <v>45924</v>
      </c>
      <c r="H2559" s="234" t="n">
        <v>45934</v>
      </c>
      <c r="I2559" t="inlineStr">
        <is>
          <t>HPS</t>
        </is>
      </c>
      <c r="J2559">
        <f>_xlfn.XLOOKUP(I2559,AS:AS,AU:AU)</f>
        <v/>
      </c>
      <c r="K2559" t="inlineStr">
        <is>
          <t>MXN</t>
        </is>
      </c>
      <c r="L2559" s="238" t="n">
        <v>700</v>
      </c>
      <c r="M2559">
        <f>L2559*_xlfn.XLOOKUP(K2559,AM:AM,AN:AN)</f>
        <v/>
      </c>
      <c r="N2559">
        <f>L2559*_xlfn.XLOOKUP(K2559,AM:AM,AO:AO)</f>
        <v/>
      </c>
      <c r="O2559" s="238" t="n">
        <v>700</v>
      </c>
      <c r="P2559">
        <f>O2559*_xlfn.XLOOKUP(K2559,AM:AM,AN:AN)</f>
        <v/>
      </c>
      <c r="Q2559">
        <f>O2559*_xlfn.XLOOKUP(K2559,AM:AM,AO:AO)</f>
        <v/>
      </c>
      <c r="R2559">
        <f>_xlfn.XLOOKUP(E2559,AF:AF,AG:AG)</f>
        <v/>
      </c>
      <c r="S2559">
        <f>_xlfn.XLOOKUP(E2559,AF:AF,AI:AI)</f>
        <v/>
      </c>
      <c r="T2559">
        <f>WEEKNUM(G2559)</f>
        <v/>
      </c>
      <c r="U2559">
        <f>YEAR(G2559)</f>
        <v/>
      </c>
      <c r="V2559" s="117">
        <f>IFERROR(Q2559/N2559,"0")</f>
        <v/>
      </c>
    </row>
    <row r="2560">
      <c r="A2560">
        <f>_xlfn.XLOOKUP(D2560,BN:BN,BO:BO)</f>
        <v/>
      </c>
      <c r="B2560" t="inlineStr">
        <is>
          <t>LLC</t>
        </is>
      </c>
      <c r="C2560" t="n">
        <v>390</v>
      </c>
      <c r="D2560">
        <f>_xlfn.XLOOKUP(C2560,BH:BH,BI:BI)</f>
        <v/>
      </c>
      <c r="E2560" t="n">
        <v>0</v>
      </c>
      <c r="F2560" t="inlineStr">
        <is>
          <t>FEE POR EMISION DE BOLETO</t>
        </is>
      </c>
      <c r="G2560" s="234" t="n">
        <v>45924</v>
      </c>
      <c r="H2560" s="234" t="n">
        <v>45934</v>
      </c>
      <c r="I2560" t="inlineStr">
        <is>
          <t>HPS</t>
        </is>
      </c>
      <c r="J2560">
        <f>_xlfn.XLOOKUP(I2560,AS:AS,AU:AU)</f>
        <v/>
      </c>
      <c r="K2560" t="inlineStr">
        <is>
          <t>MXN</t>
        </is>
      </c>
      <c r="L2560" s="238" t="n">
        <v>700</v>
      </c>
      <c r="M2560">
        <f>L2560*_xlfn.XLOOKUP(K2560,AM:AM,AN:AN)</f>
        <v/>
      </c>
      <c r="N2560">
        <f>L2560*_xlfn.XLOOKUP(K2560,AM:AM,AO:AO)</f>
        <v/>
      </c>
      <c r="O2560" s="238" t="n">
        <v>700</v>
      </c>
      <c r="P2560">
        <f>O2560*_xlfn.XLOOKUP(K2560,AM:AM,AN:AN)</f>
        <v/>
      </c>
      <c r="Q2560">
        <f>O2560*_xlfn.XLOOKUP(K2560,AM:AM,AO:AO)</f>
        <v/>
      </c>
      <c r="R2560">
        <f>_xlfn.XLOOKUP(E2560,AF:AF,AG:AG)</f>
        <v/>
      </c>
      <c r="S2560">
        <f>_xlfn.XLOOKUP(E2560,AF:AF,AI:AI)</f>
        <v/>
      </c>
      <c r="T2560">
        <f>WEEKNUM(G2560)</f>
        <v/>
      </c>
      <c r="U2560">
        <f>YEAR(G2560)</f>
        <v/>
      </c>
      <c r="V2560" s="117">
        <f>IFERROR(Q2560/N2560,"0")</f>
        <v/>
      </c>
    </row>
    <row r="2561">
      <c r="A2561">
        <f>_xlfn.XLOOKUP(D2561,BN:BN,BO:BO)</f>
        <v/>
      </c>
      <c r="B2561" t="inlineStr">
        <is>
          <t>LLC</t>
        </is>
      </c>
      <c r="C2561" t="n">
        <v>390</v>
      </c>
      <c r="D2561">
        <f>_xlfn.XLOOKUP(C2561,BH:BH,BI:BI)</f>
        <v/>
      </c>
      <c r="E2561" t="n">
        <v>0</v>
      </c>
      <c r="F2561" t="inlineStr">
        <is>
          <t>FEE POR EMISION DE BOLETO</t>
        </is>
      </c>
      <c r="G2561" s="234" t="n">
        <v>45924</v>
      </c>
      <c r="H2561" s="234" t="n">
        <v>45934</v>
      </c>
      <c r="I2561" t="inlineStr">
        <is>
          <t>HPS</t>
        </is>
      </c>
      <c r="J2561">
        <f>_xlfn.XLOOKUP(I2561,AS:AS,AU:AU)</f>
        <v/>
      </c>
      <c r="K2561" t="inlineStr">
        <is>
          <t>MXN</t>
        </is>
      </c>
      <c r="L2561" s="238" t="n">
        <v>700</v>
      </c>
      <c r="M2561">
        <f>L2561*_xlfn.XLOOKUP(K2561,AM:AM,AN:AN)</f>
        <v/>
      </c>
      <c r="N2561">
        <f>L2561*_xlfn.XLOOKUP(K2561,AM:AM,AO:AO)</f>
        <v/>
      </c>
      <c r="O2561" s="238" t="n">
        <v>700</v>
      </c>
      <c r="P2561">
        <f>O2561*_xlfn.XLOOKUP(K2561,AM:AM,AN:AN)</f>
        <v/>
      </c>
      <c r="Q2561">
        <f>O2561*_xlfn.XLOOKUP(K2561,AM:AM,AO:AO)</f>
        <v/>
      </c>
      <c r="R2561">
        <f>_xlfn.XLOOKUP(E2561,AF:AF,AG:AG)</f>
        <v/>
      </c>
      <c r="S2561">
        <f>_xlfn.XLOOKUP(E2561,AF:AF,AI:AI)</f>
        <v/>
      </c>
      <c r="T2561">
        <f>WEEKNUM(G2561)</f>
        <v/>
      </c>
      <c r="U2561">
        <f>YEAR(G2561)</f>
        <v/>
      </c>
      <c r="V2561" s="117">
        <f>IFERROR(Q2561/N2561,"0")</f>
        <v/>
      </c>
    </row>
    <row r="2562">
      <c r="A2562">
        <f>_xlfn.XLOOKUP(D2562,BN:BN,BO:BO)</f>
        <v/>
      </c>
      <c r="B2562" t="inlineStr">
        <is>
          <t>LLC</t>
        </is>
      </c>
      <c r="C2562" t="n">
        <v>390</v>
      </c>
      <c r="D2562">
        <f>_xlfn.XLOOKUP(C2562,BH:BH,BI:BI)</f>
        <v/>
      </c>
      <c r="E2562" t="n">
        <v>25024</v>
      </c>
      <c r="F2562" t="inlineStr">
        <is>
          <t>VUELO MAD SCQ MAD</t>
        </is>
      </c>
      <c r="G2562" s="234" t="n">
        <v>45924</v>
      </c>
      <c r="H2562" s="234" t="n">
        <v>45934</v>
      </c>
      <c r="I2562" t="inlineStr">
        <is>
          <t>VLO</t>
        </is>
      </c>
      <c r="J2562">
        <f>_xlfn.XLOOKUP(I2562,AS:AS,AU:AU)</f>
        <v/>
      </c>
      <c r="K2562" t="inlineStr">
        <is>
          <t>MXN</t>
        </is>
      </c>
      <c r="L2562" s="238" t="n">
        <v>10042</v>
      </c>
      <c r="M2562">
        <f>L2562*_xlfn.XLOOKUP(K2562,AM:AM,AN:AN)</f>
        <v/>
      </c>
      <c r="N2562">
        <f>L2562*_xlfn.XLOOKUP(K2562,AM:AM,AO:AO)</f>
        <v/>
      </c>
      <c r="O2562" s="238" t="n">
        <v>0</v>
      </c>
      <c r="P2562">
        <f>O2562*_xlfn.XLOOKUP(K2562,AM:AM,AN:AN)</f>
        <v/>
      </c>
      <c r="Q2562">
        <f>O2562*_xlfn.XLOOKUP(K2562,AM:AM,AO:AO)</f>
        <v/>
      </c>
      <c r="R2562">
        <f>_xlfn.XLOOKUP(E2562,AF:AF,AG:AG)</f>
        <v/>
      </c>
      <c r="S2562">
        <f>_xlfn.XLOOKUP(E2562,AF:AF,AI:AI)</f>
        <v/>
      </c>
      <c r="T2562">
        <f>WEEKNUM(G2562)</f>
        <v/>
      </c>
      <c r="U2562">
        <f>YEAR(G2562)</f>
        <v/>
      </c>
      <c r="V2562" s="117">
        <f>IFERROR(Q2562/N2562,"0")</f>
        <v/>
      </c>
    </row>
    <row r="2563">
      <c r="A2563">
        <f>_xlfn.XLOOKUP(D2563,BN:BN,BO:BO)</f>
        <v/>
      </c>
      <c r="B2563" t="inlineStr">
        <is>
          <t>LLC</t>
        </is>
      </c>
      <c r="C2563" t="n">
        <v>390</v>
      </c>
      <c r="D2563">
        <f>_xlfn.XLOOKUP(C2563,BH:BH,BI:BI)</f>
        <v/>
      </c>
      <c r="E2563" t="n">
        <v>0</v>
      </c>
      <c r="F2563" t="inlineStr">
        <is>
          <t>FEE POR EMISION DE BOLETO</t>
        </is>
      </c>
      <c r="G2563" s="234" t="n">
        <v>45924</v>
      </c>
      <c r="H2563" s="234" t="n">
        <v>45934</v>
      </c>
      <c r="I2563" t="inlineStr">
        <is>
          <t>HPS</t>
        </is>
      </c>
      <c r="J2563">
        <f>_xlfn.XLOOKUP(I2563,AS:AS,AU:AU)</f>
        <v/>
      </c>
      <c r="K2563" t="inlineStr">
        <is>
          <t>MXN</t>
        </is>
      </c>
      <c r="L2563" s="238" t="n">
        <v>700</v>
      </c>
      <c r="M2563">
        <f>L2563*_xlfn.XLOOKUP(K2563,AM:AM,AN:AN)</f>
        <v/>
      </c>
      <c r="N2563">
        <f>L2563*_xlfn.XLOOKUP(K2563,AM:AM,AO:AO)</f>
        <v/>
      </c>
      <c r="O2563" s="238" t="n">
        <v>700</v>
      </c>
      <c r="P2563">
        <f>O2563*_xlfn.XLOOKUP(K2563,AM:AM,AN:AN)</f>
        <v/>
      </c>
      <c r="Q2563">
        <f>O2563*_xlfn.XLOOKUP(K2563,AM:AM,AO:AO)</f>
        <v/>
      </c>
      <c r="R2563">
        <f>_xlfn.XLOOKUP(E2563,AF:AF,AG:AG)</f>
        <v/>
      </c>
      <c r="S2563">
        <f>_xlfn.XLOOKUP(E2563,AF:AF,AI:AI)</f>
        <v/>
      </c>
      <c r="T2563">
        <f>WEEKNUM(G2563)</f>
        <v/>
      </c>
      <c r="U2563">
        <f>YEAR(G2563)</f>
        <v/>
      </c>
      <c r="V2563" s="117">
        <f>IFERROR(Q2563/N2563,"0")</f>
        <v/>
      </c>
    </row>
    <row r="2564">
      <c r="A2564">
        <f>_xlfn.XLOOKUP(D2564,BN:BN,BO:BO)</f>
        <v/>
      </c>
      <c r="B2564" t="inlineStr">
        <is>
          <t>LLC</t>
        </is>
      </c>
      <c r="C2564" t="n">
        <v>390</v>
      </c>
      <c r="D2564">
        <f>_xlfn.XLOOKUP(C2564,BH:BH,BI:BI)</f>
        <v/>
      </c>
      <c r="E2564" t="n">
        <v>26232</v>
      </c>
      <c r="F2564" t="inlineStr">
        <is>
          <t>Itinerario Camino de Santiago</t>
        </is>
      </c>
      <c r="G2564" s="234" t="n">
        <v>45924</v>
      </c>
      <c r="H2564" s="234" t="n">
        <v>45934</v>
      </c>
      <c r="I2564" t="inlineStr">
        <is>
          <t>PKT</t>
        </is>
      </c>
      <c r="J2564">
        <f>_xlfn.XLOOKUP(I2564,AS:AS,AU:AU)</f>
        <v/>
      </c>
      <c r="K2564" t="inlineStr">
        <is>
          <t>MXN</t>
        </is>
      </c>
      <c r="L2564" s="238" t="n">
        <v>1004603.15</v>
      </c>
      <c r="M2564">
        <f>L2564*_xlfn.XLOOKUP(K2564,AM:AM,AN:AN)</f>
        <v/>
      </c>
      <c r="N2564">
        <f>L2564*_xlfn.XLOOKUP(K2564,AM:AM,AO:AO)</f>
        <v/>
      </c>
      <c r="O2564" s="238" t="n">
        <v>198965.4</v>
      </c>
      <c r="P2564">
        <f>O2564*_xlfn.XLOOKUP(K2564,AM:AM,AN:AN)</f>
        <v/>
      </c>
      <c r="Q2564">
        <f>O2564*_xlfn.XLOOKUP(K2564,AM:AM,AO:AO)</f>
        <v/>
      </c>
      <c r="R2564">
        <f>_xlfn.XLOOKUP(E2564,AF:AF,AG:AG)</f>
        <v/>
      </c>
      <c r="S2564">
        <f>_xlfn.XLOOKUP(E2564,AF:AF,AI:AI)</f>
        <v/>
      </c>
      <c r="T2564">
        <f>WEEKNUM(G2564)</f>
        <v/>
      </c>
      <c r="U2564">
        <f>YEAR(G2564)</f>
        <v/>
      </c>
      <c r="V2564" s="117">
        <f>IFERROR(Q2564/N2564,"0")</f>
        <v/>
      </c>
    </row>
    <row r="2565">
      <c r="A2565">
        <f>_xlfn.XLOOKUP(D2565,BN:BN,BO:BO)</f>
        <v/>
      </c>
      <c r="B2565" t="inlineStr">
        <is>
          <t>LLC</t>
        </is>
      </c>
      <c r="C2565" t="n">
        <v>390</v>
      </c>
      <c r="D2565">
        <f>_xlfn.XLOOKUP(C2565,BH:BH,BI:BI)</f>
        <v/>
      </c>
      <c r="E2565" t="n">
        <v>28839</v>
      </c>
      <c r="F2565" t="inlineStr">
        <is>
          <t>Estadia hotel Madrid</t>
        </is>
      </c>
      <c r="G2565" s="234" t="n">
        <v>45924</v>
      </c>
      <c r="H2565" s="234" t="n">
        <v>45926</v>
      </c>
      <c r="I2565" t="inlineStr">
        <is>
          <t>HTL</t>
        </is>
      </c>
      <c r="J2565">
        <f>_xlfn.XLOOKUP(I2565,AS:AS,AU:AU)</f>
        <v/>
      </c>
      <c r="K2565" t="inlineStr">
        <is>
          <t>MXN</t>
        </is>
      </c>
      <c r="L2565" s="238" t="n">
        <v>18307.18</v>
      </c>
      <c r="M2565">
        <f>L2565*_xlfn.XLOOKUP(K2565,AM:AM,AN:AN)</f>
        <v/>
      </c>
      <c r="N2565">
        <f>L2565*_xlfn.XLOOKUP(K2565,AM:AM,AO:AO)</f>
        <v/>
      </c>
      <c r="O2565" s="238" t="n">
        <v>3800</v>
      </c>
      <c r="P2565">
        <f>O2565*_xlfn.XLOOKUP(K2565,AM:AM,AN:AN)</f>
        <v/>
      </c>
      <c r="Q2565">
        <f>O2565*_xlfn.XLOOKUP(K2565,AM:AM,AO:AO)</f>
        <v/>
      </c>
      <c r="R2565">
        <f>_xlfn.XLOOKUP(E2565,AF:AF,AG:AG)</f>
        <v/>
      </c>
      <c r="S2565">
        <f>_xlfn.XLOOKUP(E2565,AF:AF,AI:AI)</f>
        <v/>
      </c>
      <c r="T2565">
        <f>WEEKNUM(G2565)</f>
        <v/>
      </c>
      <c r="U2565">
        <f>YEAR(G2565)</f>
        <v/>
      </c>
      <c r="V2565" s="117">
        <f>IFERROR(Q2565/N2565,"0")</f>
        <v/>
      </c>
    </row>
    <row r="2566">
      <c r="A2566">
        <f>_xlfn.XLOOKUP(D2566,BN:BN,BO:BO)</f>
        <v/>
      </c>
      <c r="B2566" t="inlineStr">
        <is>
          <t>LLC</t>
        </is>
      </c>
      <c r="C2566" t="n">
        <v>390</v>
      </c>
      <c r="D2566">
        <f>_xlfn.XLOOKUP(C2566,BH:BH,BI:BI)</f>
        <v/>
      </c>
      <c r="E2566" t="n">
        <v>28839</v>
      </c>
      <c r="F2566" t="inlineStr">
        <is>
          <t>Estadia Madrid</t>
        </is>
      </c>
      <c r="G2566" s="234" t="n">
        <v>45925</v>
      </c>
      <c r="H2566" s="234" t="n">
        <v>45926</v>
      </c>
      <c r="I2566" t="inlineStr">
        <is>
          <t>HTL</t>
        </is>
      </c>
      <c r="J2566">
        <f>_xlfn.XLOOKUP(I2566,AS:AS,AU:AU)</f>
        <v/>
      </c>
      <c r="K2566" t="inlineStr">
        <is>
          <t>MXN</t>
        </is>
      </c>
      <c r="L2566" s="238" t="n">
        <v>9153.59</v>
      </c>
      <c r="M2566">
        <f>L2566*_xlfn.XLOOKUP(K2566,AM:AM,AN:AN)</f>
        <v/>
      </c>
      <c r="N2566">
        <f>L2566*_xlfn.XLOOKUP(K2566,AM:AM,AO:AO)</f>
        <v/>
      </c>
      <c r="O2566" s="238" t="n">
        <v>1585.27</v>
      </c>
      <c r="P2566">
        <f>O2566*_xlfn.XLOOKUP(K2566,AM:AM,AN:AN)</f>
        <v/>
      </c>
      <c r="Q2566">
        <f>O2566*_xlfn.XLOOKUP(K2566,AM:AM,AO:AO)</f>
        <v/>
      </c>
      <c r="R2566">
        <f>_xlfn.XLOOKUP(E2566,AF:AF,AG:AG)</f>
        <v/>
      </c>
      <c r="S2566">
        <f>_xlfn.XLOOKUP(E2566,AF:AF,AI:AI)</f>
        <v/>
      </c>
      <c r="T2566">
        <f>WEEKNUM(G2566)</f>
        <v/>
      </c>
      <c r="U2566">
        <f>YEAR(G2566)</f>
        <v/>
      </c>
      <c r="V2566" s="117">
        <f>IFERROR(Q2566/N2566,"0")</f>
        <v/>
      </c>
    </row>
    <row r="2567">
      <c r="A2567">
        <f>_xlfn.XLOOKUP(D2567,BN:BN,BO:BO)</f>
        <v/>
      </c>
      <c r="B2567" t="inlineStr">
        <is>
          <t>LLC</t>
        </is>
      </c>
      <c r="C2567" t="n">
        <v>391</v>
      </c>
      <c r="D2567">
        <f>_xlfn.XLOOKUP(C2567,BH:BH,BI:BI)</f>
        <v/>
      </c>
      <c r="E2567" t="n">
        <v>25362</v>
      </c>
      <c r="F2567" t="inlineStr">
        <is>
          <t>AMAN 19-25 OCT</t>
        </is>
      </c>
      <c r="G2567" s="234" t="n">
        <v>45949</v>
      </c>
      <c r="H2567" s="234" t="n">
        <v>45955</v>
      </c>
      <c r="I2567" t="inlineStr">
        <is>
          <t>HTL</t>
        </is>
      </c>
      <c r="J2567">
        <f>_xlfn.XLOOKUP(I2567,AS:AS,AU:AU)</f>
        <v/>
      </c>
      <c r="K2567" t="inlineStr">
        <is>
          <t>USD</t>
        </is>
      </c>
      <c r="L2567" s="238" t="n">
        <v>23223.5</v>
      </c>
      <c r="M2567">
        <f>L2567*_xlfn.XLOOKUP(K2567,AM:AM,AN:AN)</f>
        <v/>
      </c>
      <c r="N2567">
        <f>L2567*_xlfn.XLOOKUP(K2567,AM:AM,AO:AO)</f>
        <v/>
      </c>
      <c r="O2567" s="238" t="n">
        <v>1802.17</v>
      </c>
      <c r="P2567">
        <f>O2567*_xlfn.XLOOKUP(K2567,AM:AM,AN:AN)</f>
        <v/>
      </c>
      <c r="Q2567">
        <f>O2567*_xlfn.XLOOKUP(K2567,AM:AM,AO:AO)</f>
        <v/>
      </c>
      <c r="R2567">
        <f>_xlfn.XLOOKUP(E2567,AF:AF,AG:AG)</f>
        <v/>
      </c>
      <c r="S2567">
        <f>_xlfn.XLOOKUP(E2567,AF:AF,AI:AI)</f>
        <v/>
      </c>
      <c r="T2567">
        <f>WEEKNUM(G2567)</f>
        <v/>
      </c>
      <c r="U2567">
        <f>YEAR(G2567)</f>
        <v/>
      </c>
      <c r="V2567" s="117">
        <f>IFERROR(Q2567/N2567,"0")</f>
        <v/>
      </c>
    </row>
    <row r="2568">
      <c r="A2568">
        <f>_xlfn.XLOOKUP(D2568,BN:BN,BO:BO)</f>
        <v/>
      </c>
      <c r="B2568" t="inlineStr">
        <is>
          <t>LLC</t>
        </is>
      </c>
      <c r="C2568" t="n">
        <v>391</v>
      </c>
      <c r="D2568">
        <f>_xlfn.XLOOKUP(C2568,BH:BH,BI:BI)</f>
        <v/>
      </c>
      <c r="E2568" t="n">
        <v>25024</v>
      </c>
      <c r="F2568" t="inlineStr">
        <is>
          <t>VUELO MAD - TOKYO - MARIO</t>
        </is>
      </c>
      <c r="G2568" s="234" t="n">
        <v>45949</v>
      </c>
      <c r="H2568" s="234" t="n">
        <v>45955</v>
      </c>
      <c r="I2568" t="inlineStr">
        <is>
          <t>VLO</t>
        </is>
      </c>
      <c r="J2568">
        <f>_xlfn.XLOOKUP(I2568,AS:AS,AU:AU)</f>
        <v/>
      </c>
      <c r="K2568" t="inlineStr">
        <is>
          <t>USD</t>
        </is>
      </c>
      <c r="L2568" s="238" t="n">
        <v>5196.7</v>
      </c>
      <c r="M2568">
        <f>L2568*_xlfn.XLOOKUP(K2568,AM:AM,AN:AN)</f>
        <v/>
      </c>
      <c r="N2568">
        <f>L2568*_xlfn.XLOOKUP(K2568,AM:AM,AO:AO)</f>
        <v/>
      </c>
      <c r="O2568" s="238" t="n">
        <v>0</v>
      </c>
      <c r="P2568">
        <f>O2568*_xlfn.XLOOKUP(K2568,AM:AM,AN:AN)</f>
        <v/>
      </c>
      <c r="Q2568">
        <f>O2568*_xlfn.XLOOKUP(K2568,AM:AM,AO:AO)</f>
        <v/>
      </c>
      <c r="R2568">
        <f>_xlfn.XLOOKUP(E2568,AF:AF,AG:AG)</f>
        <v/>
      </c>
      <c r="S2568">
        <f>_xlfn.XLOOKUP(E2568,AF:AF,AI:AI)</f>
        <v/>
      </c>
      <c r="T2568">
        <f>WEEKNUM(G2568)</f>
        <v/>
      </c>
      <c r="U2568">
        <f>YEAR(G2568)</f>
        <v/>
      </c>
      <c r="V2568" s="117">
        <f>IFERROR(Q2568/N2568,"0")</f>
        <v/>
      </c>
    </row>
    <row r="2569">
      <c r="A2569">
        <f>_xlfn.XLOOKUP(D2569,BN:BN,BO:BO)</f>
        <v/>
      </c>
      <c r="B2569" t="inlineStr">
        <is>
          <t>LLC</t>
        </is>
      </c>
      <c r="C2569" t="n">
        <v>391</v>
      </c>
      <c r="D2569">
        <f>_xlfn.XLOOKUP(C2569,BH:BH,BI:BI)</f>
        <v/>
      </c>
      <c r="E2569" t="n">
        <v>25024</v>
      </c>
      <c r="F2569" t="inlineStr">
        <is>
          <t>VUELO MAD - TOKYO - FANY</t>
        </is>
      </c>
      <c r="G2569" s="234" t="n">
        <v>45949</v>
      </c>
      <c r="H2569" s="234" t="n">
        <v>45955</v>
      </c>
      <c r="I2569" t="inlineStr">
        <is>
          <t>VLO</t>
        </is>
      </c>
      <c r="J2569">
        <f>_xlfn.XLOOKUP(I2569,AS:AS,AU:AU)</f>
        <v/>
      </c>
      <c r="K2569" t="inlineStr">
        <is>
          <t>USD</t>
        </is>
      </c>
      <c r="L2569" s="238" t="n">
        <v>5196.7</v>
      </c>
      <c r="M2569">
        <f>L2569*_xlfn.XLOOKUP(K2569,AM:AM,AN:AN)</f>
        <v/>
      </c>
      <c r="N2569">
        <f>L2569*_xlfn.XLOOKUP(K2569,AM:AM,AO:AO)</f>
        <v/>
      </c>
      <c r="O2569" s="238" t="n">
        <v>0</v>
      </c>
      <c r="P2569">
        <f>O2569*_xlfn.XLOOKUP(K2569,AM:AM,AN:AN)</f>
        <v/>
      </c>
      <c r="Q2569">
        <f>O2569*_xlfn.XLOOKUP(K2569,AM:AM,AO:AO)</f>
        <v/>
      </c>
      <c r="R2569">
        <f>_xlfn.XLOOKUP(E2569,AF:AF,AG:AG)</f>
        <v/>
      </c>
      <c r="S2569">
        <f>_xlfn.XLOOKUP(E2569,AF:AF,AI:AI)</f>
        <v/>
      </c>
      <c r="T2569">
        <f>WEEKNUM(G2569)</f>
        <v/>
      </c>
      <c r="U2569">
        <f>YEAR(G2569)</f>
        <v/>
      </c>
      <c r="V2569" s="117">
        <f>IFERROR(Q2569/N2569,"0")</f>
        <v/>
      </c>
    </row>
    <row r="2570">
      <c r="A2570">
        <f>_xlfn.XLOOKUP(D2570,BN:BN,BO:BO)</f>
        <v/>
      </c>
      <c r="B2570" t="inlineStr">
        <is>
          <t>LLC</t>
        </is>
      </c>
      <c r="C2570" t="n">
        <v>391</v>
      </c>
      <c r="D2570">
        <f>_xlfn.XLOOKUP(C2570,BH:BH,BI:BI)</f>
        <v/>
      </c>
      <c r="E2570" t="n">
        <v>24812</v>
      </c>
      <c r="F2570" t="inlineStr">
        <is>
          <t>VUELO BKK - MAD - EMIRATES - MARIO</t>
        </is>
      </c>
      <c r="G2570" s="234" t="n">
        <v>45949</v>
      </c>
      <c r="H2570" s="234" t="n">
        <v>45955</v>
      </c>
      <c r="I2570" t="inlineStr">
        <is>
          <t>VLO</t>
        </is>
      </c>
      <c r="J2570">
        <f>_xlfn.XLOOKUP(I2570,AS:AS,AU:AU)</f>
        <v/>
      </c>
      <c r="K2570" t="inlineStr">
        <is>
          <t>USD</t>
        </is>
      </c>
      <c r="L2570" s="238" t="n">
        <v>3943.6</v>
      </c>
      <c r="M2570">
        <f>L2570*_xlfn.XLOOKUP(K2570,AM:AM,AN:AN)</f>
        <v/>
      </c>
      <c r="N2570">
        <f>L2570*_xlfn.XLOOKUP(K2570,AM:AM,AO:AO)</f>
        <v/>
      </c>
      <c r="O2570" s="238" t="n">
        <v>0</v>
      </c>
      <c r="P2570">
        <f>O2570*_xlfn.XLOOKUP(K2570,AM:AM,AN:AN)</f>
        <v/>
      </c>
      <c r="Q2570">
        <f>O2570*_xlfn.XLOOKUP(K2570,AM:AM,AO:AO)</f>
        <v/>
      </c>
      <c r="R2570">
        <f>_xlfn.XLOOKUP(E2570,AF:AF,AG:AG)</f>
        <v/>
      </c>
      <c r="S2570">
        <f>_xlfn.XLOOKUP(E2570,AF:AF,AI:AI)</f>
        <v/>
      </c>
      <c r="T2570">
        <f>WEEKNUM(G2570)</f>
        <v/>
      </c>
      <c r="U2570">
        <f>YEAR(G2570)</f>
        <v/>
      </c>
      <c r="V2570" s="117">
        <f>IFERROR(Q2570/N2570,"0")</f>
        <v/>
      </c>
    </row>
    <row r="2571">
      <c r="A2571">
        <f>_xlfn.XLOOKUP(D2571,BN:BN,BO:BO)</f>
        <v/>
      </c>
      <c r="B2571" t="inlineStr">
        <is>
          <t>LLC</t>
        </is>
      </c>
      <c r="C2571" t="n">
        <v>391</v>
      </c>
      <c r="D2571">
        <f>_xlfn.XLOOKUP(C2571,BH:BH,BI:BI)</f>
        <v/>
      </c>
      <c r="E2571" t="n">
        <v>24812</v>
      </c>
      <c r="F2571" t="inlineStr">
        <is>
          <t>VUELO BKK - MAD - EMIRATES - FANY</t>
        </is>
      </c>
      <c r="G2571" s="234" t="n">
        <v>45949</v>
      </c>
      <c r="H2571" s="234" t="n">
        <v>45955</v>
      </c>
      <c r="I2571" t="inlineStr">
        <is>
          <t>VLO</t>
        </is>
      </c>
      <c r="J2571">
        <f>_xlfn.XLOOKUP(I2571,AS:AS,AU:AU)</f>
        <v/>
      </c>
      <c r="K2571" t="inlineStr">
        <is>
          <t>USD</t>
        </is>
      </c>
      <c r="L2571" s="238" t="n">
        <v>3943.6</v>
      </c>
      <c r="M2571">
        <f>L2571*_xlfn.XLOOKUP(K2571,AM:AM,AN:AN)</f>
        <v/>
      </c>
      <c r="N2571">
        <f>L2571*_xlfn.XLOOKUP(K2571,AM:AM,AO:AO)</f>
        <v/>
      </c>
      <c r="O2571" s="238" t="n">
        <v>0</v>
      </c>
      <c r="P2571">
        <f>O2571*_xlfn.XLOOKUP(K2571,AM:AM,AN:AN)</f>
        <v/>
      </c>
      <c r="Q2571">
        <f>O2571*_xlfn.XLOOKUP(K2571,AM:AM,AO:AO)</f>
        <v/>
      </c>
      <c r="R2571">
        <f>_xlfn.XLOOKUP(E2571,AF:AF,AG:AG)</f>
        <v/>
      </c>
      <c r="S2571">
        <f>_xlfn.XLOOKUP(E2571,AF:AF,AI:AI)</f>
        <v/>
      </c>
      <c r="T2571">
        <f>WEEKNUM(G2571)</f>
        <v/>
      </c>
      <c r="U2571">
        <f>YEAR(G2571)</f>
        <v/>
      </c>
      <c r="V2571" s="117">
        <f>IFERROR(Q2571/N2571,"0")</f>
        <v/>
      </c>
    </row>
    <row r="2572">
      <c r="A2572">
        <f>_xlfn.XLOOKUP(D2572,BN:BN,BO:BO)</f>
        <v/>
      </c>
      <c r="B2572" t="inlineStr">
        <is>
          <t>LLC</t>
        </is>
      </c>
      <c r="C2572" t="n">
        <v>391</v>
      </c>
      <c r="D2572">
        <f>_xlfn.XLOOKUP(C2572,BH:BH,BI:BI)</f>
        <v/>
      </c>
      <c r="E2572" t="n">
        <v>0</v>
      </c>
      <c r="F2572" t="inlineStr">
        <is>
          <t>FEE DE EMISION</t>
        </is>
      </c>
      <c r="G2572" s="234" t="n">
        <v>45949</v>
      </c>
      <c r="H2572" s="234" t="n">
        <v>45955</v>
      </c>
      <c r="I2572" t="inlineStr">
        <is>
          <t>HPS</t>
        </is>
      </c>
      <c r="J2572">
        <f>_xlfn.XLOOKUP(I2572,AS:AS,AU:AU)</f>
        <v/>
      </c>
      <c r="K2572" t="inlineStr">
        <is>
          <t>USD</t>
        </is>
      </c>
      <c r="L2572" s="238" t="n">
        <v>70</v>
      </c>
      <c r="M2572">
        <f>L2572*_xlfn.XLOOKUP(K2572,AM:AM,AN:AN)</f>
        <v/>
      </c>
      <c r="N2572">
        <f>L2572*_xlfn.XLOOKUP(K2572,AM:AM,AO:AO)</f>
        <v/>
      </c>
      <c r="O2572" s="238" t="n">
        <v>70</v>
      </c>
      <c r="P2572">
        <f>O2572*_xlfn.XLOOKUP(K2572,AM:AM,AN:AN)</f>
        <v/>
      </c>
      <c r="Q2572">
        <f>O2572*_xlfn.XLOOKUP(K2572,AM:AM,AO:AO)</f>
        <v/>
      </c>
      <c r="R2572">
        <f>_xlfn.XLOOKUP(E2572,AF:AF,AG:AG)</f>
        <v/>
      </c>
      <c r="S2572">
        <f>_xlfn.XLOOKUP(E2572,AF:AF,AI:AI)</f>
        <v/>
      </c>
      <c r="T2572">
        <f>WEEKNUM(G2572)</f>
        <v/>
      </c>
      <c r="U2572">
        <f>YEAR(G2572)</f>
        <v/>
      </c>
      <c r="V2572" s="117">
        <f>IFERROR(Q2572/N2572,"0")</f>
        <v/>
      </c>
    </row>
    <row r="2573">
      <c r="A2573">
        <f>_xlfn.XLOOKUP(D2573,BN:BN,BO:BO)</f>
        <v/>
      </c>
      <c r="B2573" t="inlineStr">
        <is>
          <t>LLC</t>
        </is>
      </c>
      <c r="C2573" t="n">
        <v>391</v>
      </c>
      <c r="D2573">
        <f>_xlfn.XLOOKUP(C2573,BH:BH,BI:BI)</f>
        <v/>
      </c>
      <c r="E2573" t="n">
        <v>28293</v>
      </c>
      <c r="F2573" t="inlineStr">
        <is>
          <t>RITZ KYOTO 26-29 OCT</t>
        </is>
      </c>
      <c r="G2573" s="234" t="n">
        <v>45956</v>
      </c>
      <c r="H2573" s="234" t="n">
        <v>45960</v>
      </c>
      <c r="I2573" t="inlineStr">
        <is>
          <t>HTL</t>
        </is>
      </c>
      <c r="J2573">
        <f>_xlfn.XLOOKUP(I2573,AS:AS,AU:AU)</f>
        <v/>
      </c>
      <c r="K2573" t="inlineStr">
        <is>
          <t>USD</t>
        </is>
      </c>
      <c r="L2573" s="238" t="n">
        <v>7321.39</v>
      </c>
      <c r="M2573">
        <f>L2573*_xlfn.XLOOKUP(K2573,AM:AM,AN:AN)</f>
        <v/>
      </c>
      <c r="N2573">
        <f>L2573*_xlfn.XLOOKUP(K2573,AM:AM,AO:AO)</f>
        <v/>
      </c>
      <c r="O2573" s="238" t="n">
        <v>487.8</v>
      </c>
      <c r="P2573">
        <f>O2573*_xlfn.XLOOKUP(K2573,AM:AM,AN:AN)</f>
        <v/>
      </c>
      <c r="Q2573">
        <f>O2573*_xlfn.XLOOKUP(K2573,AM:AM,AO:AO)</f>
        <v/>
      </c>
      <c r="R2573">
        <f>_xlfn.XLOOKUP(E2573,AF:AF,AG:AG)</f>
        <v/>
      </c>
      <c r="S2573">
        <f>_xlfn.XLOOKUP(E2573,AF:AF,AI:AI)</f>
        <v/>
      </c>
      <c r="T2573">
        <f>WEEKNUM(G2573)</f>
        <v/>
      </c>
      <c r="U2573">
        <f>YEAR(G2573)</f>
        <v/>
      </c>
      <c r="V2573" s="117">
        <f>IFERROR(Q2573/N2573,"0")</f>
        <v/>
      </c>
    </row>
    <row r="2574">
      <c r="A2574">
        <f>_xlfn.XLOOKUP(D2574,BN:BN,BO:BO)</f>
        <v/>
      </c>
      <c r="B2574" t="inlineStr">
        <is>
          <t>LLC</t>
        </is>
      </c>
      <c r="C2574" t="n">
        <v>391</v>
      </c>
      <c r="D2574">
        <f>_xlfn.XLOOKUP(C2574,BH:BH,BI:BI)</f>
        <v/>
      </c>
      <c r="E2574" t="n">
        <v>25360</v>
      </c>
      <c r="F2574" t="inlineStr">
        <is>
          <t>SERVICIOS LUXURY JAPAN</t>
        </is>
      </c>
      <c r="G2574" s="234" t="n">
        <v>45954</v>
      </c>
      <c r="H2574" s="234" t="n">
        <v>45960</v>
      </c>
      <c r="I2574" t="inlineStr">
        <is>
          <t>PKT</t>
        </is>
      </c>
      <c r="J2574">
        <f>_xlfn.XLOOKUP(I2574,AS:AS,AU:AU)</f>
        <v/>
      </c>
      <c r="K2574" t="inlineStr">
        <is>
          <t>USD</t>
        </is>
      </c>
      <c r="L2574" s="238" t="n">
        <v>7121</v>
      </c>
      <c r="M2574">
        <f>L2574*_xlfn.XLOOKUP(K2574,AM:AM,AN:AN)</f>
        <v/>
      </c>
      <c r="N2574">
        <f>L2574*_xlfn.XLOOKUP(K2574,AM:AM,AO:AO)</f>
        <v/>
      </c>
      <c r="O2574" s="238" t="n">
        <v>1233.07</v>
      </c>
      <c r="P2574">
        <f>O2574*_xlfn.XLOOKUP(K2574,AM:AM,AN:AN)</f>
        <v/>
      </c>
      <c r="Q2574">
        <f>O2574*_xlfn.XLOOKUP(K2574,AM:AM,AO:AO)</f>
        <v/>
      </c>
      <c r="R2574">
        <f>_xlfn.XLOOKUP(E2574,AF:AF,AG:AG)</f>
        <v/>
      </c>
      <c r="S2574">
        <f>_xlfn.XLOOKUP(E2574,AF:AF,AI:AI)</f>
        <v/>
      </c>
      <c r="T2574">
        <f>WEEKNUM(G2574)</f>
        <v/>
      </c>
      <c r="U2574">
        <f>YEAR(G2574)</f>
        <v/>
      </c>
      <c r="V2574" s="117">
        <f>IFERROR(Q2574/N2574,"0")</f>
        <v/>
      </c>
    </row>
    <row r="2575">
      <c r="A2575">
        <f>_xlfn.XLOOKUP(D2575,BN:BN,BO:BO)</f>
        <v/>
      </c>
      <c r="B2575" t="inlineStr">
        <is>
          <t>LLC</t>
        </is>
      </c>
      <c r="C2575" t="n">
        <v>391</v>
      </c>
      <c r="D2575">
        <f>_xlfn.XLOOKUP(C2575,BH:BH,BI:BI)</f>
        <v/>
      </c>
      <c r="E2575" t="n">
        <v>28389</v>
      </c>
      <c r="F2575" t="inlineStr">
        <is>
          <t>ROSEWOOD HKG OCT 30-02 NOV</t>
        </is>
      </c>
      <c r="G2575" s="234" t="n">
        <v>45960</v>
      </c>
      <c r="H2575" s="234" t="n">
        <v>45963</v>
      </c>
      <c r="I2575" t="inlineStr">
        <is>
          <t>HTL</t>
        </is>
      </c>
      <c r="J2575">
        <f>_xlfn.XLOOKUP(I2575,AS:AS,AU:AU)</f>
        <v/>
      </c>
      <c r="K2575" t="inlineStr">
        <is>
          <t>USD</t>
        </is>
      </c>
      <c r="L2575" s="238" t="n">
        <v>2247.41</v>
      </c>
      <c r="M2575">
        <f>L2575*_xlfn.XLOOKUP(K2575,AM:AM,AN:AN)</f>
        <v/>
      </c>
      <c r="N2575">
        <f>L2575*_xlfn.XLOOKUP(K2575,AM:AM,AO:AO)</f>
        <v/>
      </c>
      <c r="O2575" s="238" t="n">
        <v>268.2</v>
      </c>
      <c r="P2575">
        <f>O2575*_xlfn.XLOOKUP(K2575,AM:AM,AN:AN)</f>
        <v/>
      </c>
      <c r="Q2575">
        <f>O2575*_xlfn.XLOOKUP(K2575,AM:AM,AO:AO)</f>
        <v/>
      </c>
      <c r="R2575">
        <f>_xlfn.XLOOKUP(E2575,AF:AF,AG:AG)</f>
        <v/>
      </c>
      <c r="S2575">
        <f>_xlfn.XLOOKUP(E2575,AF:AF,AI:AI)</f>
        <v/>
      </c>
      <c r="T2575">
        <f>WEEKNUM(G2575)</f>
        <v/>
      </c>
      <c r="U2575">
        <f>YEAR(G2575)</f>
        <v/>
      </c>
      <c r="V2575" s="117">
        <f>IFERROR(Q2575/N2575,"0")</f>
        <v/>
      </c>
    </row>
    <row r="2576">
      <c r="A2576">
        <f>_xlfn.XLOOKUP(D2576,BN:BN,BO:BO)</f>
        <v/>
      </c>
      <c r="B2576" t="inlineStr">
        <is>
          <t>LLC</t>
        </is>
      </c>
      <c r="C2576" t="n">
        <v>391</v>
      </c>
      <c r="D2576">
        <f>_xlfn.XLOOKUP(C2576,BH:BH,BI:BI)</f>
        <v/>
      </c>
      <c r="E2576" t="n">
        <v>25024</v>
      </c>
      <c r="F2576" t="inlineStr">
        <is>
          <t>ASIENTO FANY</t>
        </is>
      </c>
      <c r="G2576" s="234" t="n">
        <v>45948</v>
      </c>
      <c r="H2576" s="234" t="n">
        <v>45948</v>
      </c>
      <c r="I2576" t="inlineStr">
        <is>
          <t>VLO</t>
        </is>
      </c>
      <c r="J2576">
        <f>_xlfn.XLOOKUP(I2576,AS:AS,AU:AU)</f>
        <v/>
      </c>
      <c r="K2576" t="inlineStr">
        <is>
          <t>USD</t>
        </is>
      </c>
      <c r="L2576" s="238" t="n">
        <v>32</v>
      </c>
      <c r="M2576">
        <f>L2576*_xlfn.XLOOKUP(K2576,AM:AM,AN:AN)</f>
        <v/>
      </c>
      <c r="N2576">
        <f>L2576*_xlfn.XLOOKUP(K2576,AM:AM,AO:AO)</f>
        <v/>
      </c>
      <c r="O2576" s="238" t="n">
        <v>0</v>
      </c>
      <c r="P2576">
        <f>O2576*_xlfn.XLOOKUP(K2576,AM:AM,AN:AN)</f>
        <v/>
      </c>
      <c r="Q2576">
        <f>O2576*_xlfn.XLOOKUP(K2576,AM:AM,AO:AO)</f>
        <v/>
      </c>
      <c r="R2576">
        <f>_xlfn.XLOOKUP(E2576,AF:AF,AG:AG)</f>
        <v/>
      </c>
      <c r="S2576">
        <f>_xlfn.XLOOKUP(E2576,AF:AF,AI:AI)</f>
        <v/>
      </c>
      <c r="T2576">
        <f>WEEKNUM(G2576)</f>
        <v/>
      </c>
      <c r="U2576">
        <f>YEAR(G2576)</f>
        <v/>
      </c>
      <c r="V2576" s="117">
        <f>IFERROR(Q2576/N2576,"0")</f>
        <v/>
      </c>
    </row>
    <row r="2577">
      <c r="A2577">
        <f>_xlfn.XLOOKUP(D2577,BN:BN,BO:BO)</f>
        <v/>
      </c>
      <c r="B2577" t="inlineStr">
        <is>
          <t>LLC</t>
        </is>
      </c>
      <c r="C2577" t="n">
        <v>391</v>
      </c>
      <c r="D2577">
        <f>_xlfn.XLOOKUP(C2577,BH:BH,BI:BI)</f>
        <v/>
      </c>
      <c r="E2577" t="n">
        <v>28454</v>
      </c>
      <c r="F2577" t="inlineStr">
        <is>
          <t>FS BANGKOK 06-09 NOV</t>
        </is>
      </c>
      <c r="G2577" s="234" t="n">
        <v>45967</v>
      </c>
      <c r="H2577" s="234" t="n">
        <v>45970</v>
      </c>
      <c r="I2577" t="inlineStr">
        <is>
          <t>HTL</t>
        </is>
      </c>
      <c r="J2577">
        <f>_xlfn.XLOOKUP(I2577,AS:AS,AU:AU)</f>
        <v/>
      </c>
      <c r="K2577" t="inlineStr">
        <is>
          <t>USD</t>
        </is>
      </c>
      <c r="L2577" s="238" t="n">
        <v>2695.57</v>
      </c>
      <c r="M2577">
        <f>L2577*_xlfn.XLOOKUP(K2577,AM:AM,AN:AN)</f>
        <v/>
      </c>
      <c r="N2577">
        <f>L2577*_xlfn.XLOOKUP(K2577,AM:AM,AO:AO)</f>
        <v/>
      </c>
      <c r="O2577" s="238" t="n">
        <v>231.1</v>
      </c>
      <c r="P2577">
        <f>O2577*_xlfn.XLOOKUP(K2577,AM:AM,AN:AN)</f>
        <v/>
      </c>
      <c r="Q2577">
        <f>O2577*_xlfn.XLOOKUP(K2577,AM:AM,AO:AO)</f>
        <v/>
      </c>
      <c r="R2577">
        <f>_xlfn.XLOOKUP(E2577,AF:AF,AG:AG)</f>
        <v/>
      </c>
      <c r="S2577">
        <f>_xlfn.XLOOKUP(E2577,AF:AF,AI:AI)</f>
        <v/>
      </c>
      <c r="T2577">
        <f>WEEKNUM(G2577)</f>
        <v/>
      </c>
      <c r="U2577">
        <f>YEAR(G2577)</f>
        <v/>
      </c>
      <c r="V2577" s="117">
        <f>IFERROR(Q2577/N2577,"0")</f>
        <v/>
      </c>
    </row>
    <row r="2578">
      <c r="A2578">
        <f>_xlfn.XLOOKUP(D2578,BN:BN,BO:BO)</f>
        <v/>
      </c>
      <c r="B2578" t="inlineStr">
        <is>
          <t>LLC</t>
        </is>
      </c>
      <c r="C2578" t="n">
        <v>391</v>
      </c>
      <c r="D2578">
        <f>_xlfn.XLOOKUP(C2578,BH:BH,BI:BI)</f>
        <v/>
      </c>
      <c r="E2578" t="n">
        <v>28527</v>
      </c>
      <c r="F2578" t="inlineStr">
        <is>
          <t>VUELOS CATHAY - FANY</t>
        </is>
      </c>
      <c r="G2578" s="234" t="n">
        <v>45960</v>
      </c>
      <c r="H2578" s="234" t="n">
        <v>45963</v>
      </c>
      <c r="I2578" t="inlineStr">
        <is>
          <t>VLO</t>
        </is>
      </c>
      <c r="J2578">
        <f>_xlfn.XLOOKUP(I2578,AS:AS,AU:AU)</f>
        <v/>
      </c>
      <c r="K2578" t="inlineStr">
        <is>
          <t>USD</t>
        </is>
      </c>
      <c r="L2578" s="238" t="n">
        <v>2397.5</v>
      </c>
      <c r="M2578">
        <f>L2578*_xlfn.XLOOKUP(K2578,AM:AM,AN:AN)</f>
        <v/>
      </c>
      <c r="N2578">
        <f>L2578*_xlfn.XLOOKUP(K2578,AM:AM,AO:AO)</f>
        <v/>
      </c>
      <c r="O2578" s="238" t="n">
        <v>0</v>
      </c>
      <c r="P2578">
        <f>O2578*_xlfn.XLOOKUP(K2578,AM:AM,AN:AN)</f>
        <v/>
      </c>
      <c r="Q2578">
        <f>O2578*_xlfn.XLOOKUP(K2578,AM:AM,AO:AO)</f>
        <v/>
      </c>
      <c r="R2578">
        <f>_xlfn.XLOOKUP(E2578,AF:AF,AG:AG)</f>
        <v/>
      </c>
      <c r="S2578">
        <f>_xlfn.XLOOKUP(E2578,AF:AF,AI:AI)</f>
        <v/>
      </c>
      <c r="T2578">
        <f>WEEKNUM(G2578)</f>
        <v/>
      </c>
      <c r="U2578">
        <f>YEAR(G2578)</f>
        <v/>
      </c>
      <c r="V2578" s="117">
        <f>IFERROR(Q2578/N2578,"0")</f>
        <v/>
      </c>
    </row>
    <row r="2579">
      <c r="A2579">
        <f>_xlfn.XLOOKUP(D2579,BN:BN,BO:BO)</f>
        <v/>
      </c>
      <c r="B2579" t="inlineStr">
        <is>
          <t>LLC</t>
        </is>
      </c>
      <c r="C2579" t="n">
        <v>391</v>
      </c>
      <c r="D2579">
        <f>_xlfn.XLOOKUP(C2579,BH:BH,BI:BI)</f>
        <v/>
      </c>
      <c r="E2579" t="n">
        <v>28527</v>
      </c>
      <c r="F2579" t="inlineStr">
        <is>
          <t>VUELOS CATHAY - MARIO</t>
        </is>
      </c>
      <c r="G2579" s="234" t="n">
        <v>45960</v>
      </c>
      <c r="H2579" s="234" t="n">
        <v>45963</v>
      </c>
      <c r="I2579" t="inlineStr">
        <is>
          <t>VLO</t>
        </is>
      </c>
      <c r="J2579">
        <f>_xlfn.XLOOKUP(I2579,AS:AS,AU:AU)</f>
        <v/>
      </c>
      <c r="K2579" t="inlineStr">
        <is>
          <t>USD</t>
        </is>
      </c>
      <c r="L2579" s="238" t="n">
        <v>2397.5</v>
      </c>
      <c r="M2579">
        <f>L2579*_xlfn.XLOOKUP(K2579,AM:AM,AN:AN)</f>
        <v/>
      </c>
      <c r="N2579">
        <f>L2579*_xlfn.XLOOKUP(K2579,AM:AM,AO:AO)</f>
        <v/>
      </c>
      <c r="O2579" s="238" t="n">
        <v>0</v>
      </c>
      <c r="P2579">
        <f>O2579*_xlfn.XLOOKUP(K2579,AM:AM,AN:AN)</f>
        <v/>
      </c>
      <c r="Q2579">
        <f>O2579*_xlfn.XLOOKUP(K2579,AM:AM,AO:AO)</f>
        <v/>
      </c>
      <c r="R2579">
        <f>_xlfn.XLOOKUP(E2579,AF:AF,AG:AG)</f>
        <v/>
      </c>
      <c r="S2579">
        <f>_xlfn.XLOOKUP(E2579,AF:AF,AI:AI)</f>
        <v/>
      </c>
      <c r="T2579">
        <f>WEEKNUM(G2579)</f>
        <v/>
      </c>
      <c r="U2579">
        <f>YEAR(G2579)</f>
        <v/>
      </c>
      <c r="V2579" s="117">
        <f>IFERROR(Q2579/N2579,"0")</f>
        <v/>
      </c>
    </row>
    <row r="2580">
      <c r="A2580">
        <f>_xlfn.XLOOKUP(D2580,BN:BN,BO:BO)</f>
        <v/>
      </c>
      <c r="B2580" t="inlineStr">
        <is>
          <t>LLC</t>
        </is>
      </c>
      <c r="C2580" t="n">
        <v>391</v>
      </c>
      <c r="D2580">
        <f>_xlfn.XLOOKUP(C2580,BH:BH,BI:BI)</f>
        <v/>
      </c>
      <c r="E2580" t="n">
        <v>27453</v>
      </c>
      <c r="F2580" t="inlineStr">
        <is>
          <t>VUELO THAI AIRWAYS - FANY</t>
        </is>
      </c>
      <c r="G2580" s="234" t="n">
        <v>45960</v>
      </c>
      <c r="H2580" s="234" t="n">
        <v>45963</v>
      </c>
      <c r="I2580" t="inlineStr">
        <is>
          <t>VLO</t>
        </is>
      </c>
      <c r="J2580">
        <f>_xlfn.XLOOKUP(I2580,AS:AS,AU:AU)</f>
        <v/>
      </c>
      <c r="K2580" t="inlineStr">
        <is>
          <t>USD</t>
        </is>
      </c>
      <c r="L2580" s="238" t="n">
        <v>245</v>
      </c>
      <c r="M2580">
        <f>L2580*_xlfn.XLOOKUP(K2580,AM:AM,AN:AN)</f>
        <v/>
      </c>
      <c r="N2580">
        <f>L2580*_xlfn.XLOOKUP(K2580,AM:AM,AO:AO)</f>
        <v/>
      </c>
      <c r="O2580" s="238" t="n">
        <v>0</v>
      </c>
      <c r="P2580">
        <f>O2580*_xlfn.XLOOKUP(K2580,AM:AM,AN:AN)</f>
        <v/>
      </c>
      <c r="Q2580">
        <f>O2580*_xlfn.XLOOKUP(K2580,AM:AM,AO:AO)</f>
        <v/>
      </c>
      <c r="R2580">
        <f>_xlfn.XLOOKUP(E2580,AF:AF,AG:AG)</f>
        <v/>
      </c>
      <c r="S2580">
        <f>_xlfn.XLOOKUP(E2580,AF:AF,AI:AI)</f>
        <v/>
      </c>
      <c r="T2580">
        <f>WEEKNUM(G2580)</f>
        <v/>
      </c>
      <c r="U2580">
        <f>YEAR(G2580)</f>
        <v/>
      </c>
      <c r="V2580" s="117">
        <f>IFERROR(Q2580/N2580,"0")</f>
        <v/>
      </c>
    </row>
    <row r="2581">
      <c r="A2581">
        <f>_xlfn.XLOOKUP(D2581,BN:BN,BO:BO)</f>
        <v/>
      </c>
      <c r="B2581" t="inlineStr">
        <is>
          <t>LLC</t>
        </is>
      </c>
      <c r="C2581" t="n">
        <v>391</v>
      </c>
      <c r="D2581">
        <f>_xlfn.XLOOKUP(C2581,BH:BH,BI:BI)</f>
        <v/>
      </c>
      <c r="E2581" t="n">
        <v>27453</v>
      </c>
      <c r="F2581" t="inlineStr">
        <is>
          <t>VUELO THAI AIRWAYS - MARIO</t>
        </is>
      </c>
      <c r="G2581" s="234" t="n">
        <v>45960</v>
      </c>
      <c r="H2581" s="234" t="n">
        <v>45963</v>
      </c>
      <c r="I2581" t="inlineStr">
        <is>
          <t>VLO</t>
        </is>
      </c>
      <c r="J2581">
        <f>_xlfn.XLOOKUP(I2581,AS:AS,AU:AU)</f>
        <v/>
      </c>
      <c r="K2581" t="inlineStr">
        <is>
          <t>USD</t>
        </is>
      </c>
      <c r="L2581" s="238" t="n">
        <v>245</v>
      </c>
      <c r="M2581">
        <f>L2581*_xlfn.XLOOKUP(K2581,AM:AM,AN:AN)</f>
        <v/>
      </c>
      <c r="N2581">
        <f>L2581*_xlfn.XLOOKUP(K2581,AM:AM,AO:AO)</f>
        <v/>
      </c>
      <c r="O2581" s="238" t="n">
        <v>0</v>
      </c>
      <c r="P2581">
        <f>O2581*_xlfn.XLOOKUP(K2581,AM:AM,AN:AN)</f>
        <v/>
      </c>
      <c r="Q2581">
        <f>O2581*_xlfn.XLOOKUP(K2581,AM:AM,AO:AO)</f>
        <v/>
      </c>
      <c r="R2581">
        <f>_xlfn.XLOOKUP(E2581,AF:AF,AG:AG)</f>
        <v/>
      </c>
      <c r="S2581">
        <f>_xlfn.XLOOKUP(E2581,AF:AF,AI:AI)</f>
        <v/>
      </c>
      <c r="T2581">
        <f>WEEKNUM(G2581)</f>
        <v/>
      </c>
      <c r="U2581">
        <f>YEAR(G2581)</f>
        <v/>
      </c>
      <c r="V2581" s="117">
        <f>IFERROR(Q2581/N2581,"0")</f>
        <v/>
      </c>
    </row>
    <row r="2582">
      <c r="A2582">
        <f>_xlfn.XLOOKUP(D2582,BN:BN,BO:BO)</f>
        <v/>
      </c>
      <c r="B2582" t="inlineStr">
        <is>
          <t>LLC</t>
        </is>
      </c>
      <c r="C2582" t="n">
        <v>391</v>
      </c>
      <c r="D2582">
        <f>_xlfn.XLOOKUP(C2582,BH:BH,BI:BI)</f>
        <v/>
      </c>
      <c r="E2582" t="n">
        <v>0</v>
      </c>
      <c r="F2582" t="inlineStr">
        <is>
          <t>FEE DE EMISION</t>
        </is>
      </c>
      <c r="G2582" s="234" t="n">
        <v>45948</v>
      </c>
      <c r="H2582" s="234" t="n">
        <v>45970</v>
      </c>
      <c r="I2582" t="inlineStr">
        <is>
          <t>HPS</t>
        </is>
      </c>
      <c r="J2582">
        <f>_xlfn.XLOOKUP(I2582,AS:AS,AU:AU)</f>
        <v/>
      </c>
      <c r="K2582" t="inlineStr">
        <is>
          <t>USD</t>
        </is>
      </c>
      <c r="L2582" s="238" t="n">
        <v>70</v>
      </c>
      <c r="M2582">
        <f>L2582*_xlfn.XLOOKUP(K2582,AM:AM,AN:AN)</f>
        <v/>
      </c>
      <c r="N2582">
        <f>L2582*_xlfn.XLOOKUP(K2582,AM:AM,AO:AO)</f>
        <v/>
      </c>
      <c r="O2582" s="238" t="n">
        <v>70</v>
      </c>
      <c r="P2582">
        <f>O2582*_xlfn.XLOOKUP(K2582,AM:AM,AN:AN)</f>
        <v/>
      </c>
      <c r="Q2582">
        <f>O2582*_xlfn.XLOOKUP(K2582,AM:AM,AO:AO)</f>
        <v/>
      </c>
      <c r="R2582">
        <f>_xlfn.XLOOKUP(E2582,AF:AF,AG:AG)</f>
        <v/>
      </c>
      <c r="S2582">
        <f>_xlfn.XLOOKUP(E2582,AF:AF,AI:AI)</f>
        <v/>
      </c>
      <c r="T2582">
        <f>WEEKNUM(G2582)</f>
        <v/>
      </c>
      <c r="U2582">
        <f>YEAR(G2582)</f>
        <v/>
      </c>
      <c r="V2582" s="117">
        <f>IFERROR(Q2582/N2582,"0")</f>
        <v/>
      </c>
    </row>
    <row r="2583">
      <c r="A2583">
        <f>_xlfn.XLOOKUP(D2583,BN:BN,BO:BO)</f>
        <v/>
      </c>
      <c r="B2583" t="inlineStr">
        <is>
          <t>LLC</t>
        </is>
      </c>
      <c r="C2583" t="n">
        <v>391</v>
      </c>
      <c r="D2583">
        <f>_xlfn.XLOOKUP(C2583,BH:BH,BI:BI)</f>
        <v/>
      </c>
      <c r="E2583" t="n">
        <v>28539</v>
      </c>
      <c r="F2583" t="inlineStr">
        <is>
          <t>TOUR &amp; TRASLADOS HKG</t>
        </is>
      </c>
      <c r="G2583" s="234" t="n">
        <v>45960</v>
      </c>
      <c r="H2583" s="234" t="n">
        <v>45963</v>
      </c>
      <c r="I2583" t="inlineStr">
        <is>
          <t>PKT</t>
        </is>
      </c>
      <c r="J2583">
        <f>_xlfn.XLOOKUP(I2583,AS:AS,AU:AU)</f>
        <v/>
      </c>
      <c r="K2583" t="inlineStr">
        <is>
          <t>USD</t>
        </is>
      </c>
      <c r="L2583" s="238" t="n">
        <v>645</v>
      </c>
      <c r="M2583">
        <f>L2583*_xlfn.XLOOKUP(K2583,AM:AM,AN:AN)</f>
        <v/>
      </c>
      <c r="N2583">
        <f>L2583*_xlfn.XLOOKUP(K2583,AM:AM,AO:AO)</f>
        <v/>
      </c>
      <c r="O2583" s="238" t="n">
        <v>97</v>
      </c>
      <c r="P2583">
        <f>O2583*_xlfn.XLOOKUP(K2583,AM:AM,AN:AN)</f>
        <v/>
      </c>
      <c r="Q2583">
        <f>O2583*_xlfn.XLOOKUP(K2583,AM:AM,AO:AO)</f>
        <v/>
      </c>
      <c r="R2583">
        <f>_xlfn.XLOOKUP(E2583,AF:AF,AG:AG)</f>
        <v/>
      </c>
      <c r="S2583">
        <f>_xlfn.XLOOKUP(E2583,AF:AF,AI:AI)</f>
        <v/>
      </c>
      <c r="T2583">
        <f>WEEKNUM(G2583)</f>
        <v/>
      </c>
      <c r="U2583">
        <f>YEAR(G2583)</f>
        <v/>
      </c>
      <c r="V2583" s="117">
        <f>IFERROR(Q2583/N2583,"0")</f>
        <v/>
      </c>
    </row>
    <row r="2584">
      <c r="A2584">
        <f>_xlfn.XLOOKUP(D2584,BN:BN,BO:BO)</f>
        <v/>
      </c>
      <c r="B2584" t="inlineStr">
        <is>
          <t>LLC</t>
        </is>
      </c>
      <c r="C2584" t="n">
        <v>391</v>
      </c>
      <c r="D2584">
        <f>_xlfn.XLOOKUP(C2584,BH:BH,BI:BI)</f>
        <v/>
      </c>
      <c r="E2584" t="n">
        <v>28731</v>
      </c>
      <c r="F2584" t="inlineStr">
        <is>
          <t>SERVICIOS BANGKOK</t>
        </is>
      </c>
      <c r="G2584" s="234" t="n">
        <v>45967</v>
      </c>
      <c r="H2584" s="234" t="n">
        <v>45969</v>
      </c>
      <c r="I2584" t="inlineStr">
        <is>
          <t>PKT</t>
        </is>
      </c>
      <c r="J2584">
        <f>_xlfn.XLOOKUP(I2584,AS:AS,AU:AU)</f>
        <v/>
      </c>
      <c r="K2584" t="inlineStr">
        <is>
          <t>USD</t>
        </is>
      </c>
      <c r="L2584" s="238" t="n">
        <v>930</v>
      </c>
      <c r="M2584">
        <f>L2584*_xlfn.XLOOKUP(K2584,AM:AM,AN:AN)</f>
        <v/>
      </c>
      <c r="N2584">
        <f>L2584*_xlfn.XLOOKUP(K2584,AM:AM,AO:AO)</f>
        <v/>
      </c>
      <c r="O2584" s="238" t="n">
        <v>140</v>
      </c>
      <c r="P2584">
        <f>O2584*_xlfn.XLOOKUP(K2584,AM:AM,AN:AN)</f>
        <v/>
      </c>
      <c r="Q2584">
        <f>O2584*_xlfn.XLOOKUP(K2584,AM:AM,AO:AO)</f>
        <v/>
      </c>
      <c r="R2584">
        <f>_xlfn.XLOOKUP(E2584,AF:AF,AG:AG)</f>
        <v/>
      </c>
      <c r="S2584">
        <f>_xlfn.XLOOKUP(E2584,AF:AF,AI:AI)</f>
        <v/>
      </c>
      <c r="T2584">
        <f>WEEKNUM(G2584)</f>
        <v/>
      </c>
      <c r="U2584">
        <f>YEAR(G2584)</f>
        <v/>
      </c>
      <c r="V2584" s="117">
        <f>IFERROR(Q2584/N2584,"0")</f>
        <v/>
      </c>
    </row>
    <row r="2585">
      <c r="A2585">
        <f>_xlfn.XLOOKUP(D2585,BN:BN,BO:BO)</f>
        <v/>
      </c>
      <c r="B2585" t="inlineStr">
        <is>
          <t>LLC</t>
        </is>
      </c>
      <c r="C2585" t="n">
        <v>391</v>
      </c>
      <c r="D2585">
        <f>_xlfn.XLOOKUP(C2585,BH:BH,BI:BI)</f>
        <v/>
      </c>
      <c r="E2585" t="n">
        <v>31015</v>
      </c>
      <c r="F2585" t="inlineStr">
        <is>
          <t>AMANPURI 2-6 NOV</t>
        </is>
      </c>
      <c r="G2585" s="234" t="n">
        <v>45963</v>
      </c>
      <c r="H2585" s="234" t="n">
        <v>45967</v>
      </c>
      <c r="I2585" t="inlineStr">
        <is>
          <t>HTL</t>
        </is>
      </c>
      <c r="J2585">
        <f>_xlfn.XLOOKUP(I2585,AS:AS,AU:AU)</f>
        <v/>
      </c>
      <c r="K2585" t="inlineStr">
        <is>
          <t>USD</t>
        </is>
      </c>
      <c r="L2585" s="238" t="n">
        <v>8071.6</v>
      </c>
      <c r="M2585">
        <f>L2585*_xlfn.XLOOKUP(K2585,AM:AM,AN:AN)</f>
        <v/>
      </c>
      <c r="N2585">
        <f>L2585*_xlfn.XLOOKUP(K2585,AM:AM,AO:AO)</f>
        <v/>
      </c>
      <c r="O2585" s="238" t="n">
        <v>958.8</v>
      </c>
      <c r="P2585">
        <f>O2585*_xlfn.XLOOKUP(K2585,AM:AM,AN:AN)</f>
        <v/>
      </c>
      <c r="Q2585">
        <f>O2585*_xlfn.XLOOKUP(K2585,AM:AM,AO:AO)</f>
        <v/>
      </c>
      <c r="R2585">
        <f>_xlfn.XLOOKUP(E2585,AF:AF,AG:AG)</f>
        <v/>
      </c>
      <c r="S2585">
        <f>_xlfn.XLOOKUP(E2585,AF:AF,AI:AI)</f>
        <v/>
      </c>
      <c r="T2585">
        <f>WEEKNUM(G2585)</f>
        <v/>
      </c>
      <c r="U2585">
        <f>YEAR(G2585)</f>
        <v/>
      </c>
      <c r="V2585" s="117">
        <f>IFERROR(Q2585/N2585,"0")</f>
        <v/>
      </c>
    </row>
    <row r="2586">
      <c r="A2586">
        <f>_xlfn.XLOOKUP(D2586,BN:BN,BO:BO)</f>
        <v/>
      </c>
      <c r="B2586" t="inlineStr">
        <is>
          <t>LLC</t>
        </is>
      </c>
      <c r="C2586" t="n">
        <v>392</v>
      </c>
      <c r="D2586">
        <f>_xlfn.XLOOKUP(C2586,BH:BH,BI:BI)</f>
        <v/>
      </c>
      <c r="E2586" t="n">
        <v>24989</v>
      </c>
      <c r="F2586" t="inlineStr">
        <is>
          <t>RESERVAS ALEXIS BONTE HYATT 29-30 DEC</t>
        </is>
      </c>
      <c r="G2586" s="234" t="n">
        <v>46020</v>
      </c>
      <c r="H2586" s="234" t="n">
        <v>46021</v>
      </c>
      <c r="I2586" t="inlineStr">
        <is>
          <t>HTL</t>
        </is>
      </c>
      <c r="J2586">
        <f>_xlfn.XLOOKUP(I2586,AS:AS,AU:AU)</f>
        <v/>
      </c>
      <c r="K2586" t="inlineStr">
        <is>
          <t>USD</t>
        </is>
      </c>
      <c r="L2586" s="238" t="n">
        <v>993.02</v>
      </c>
      <c r="M2586">
        <f>L2586*_xlfn.XLOOKUP(K2586,AM:AM,AN:AN)</f>
        <v/>
      </c>
      <c r="N2586">
        <f>L2586*_xlfn.XLOOKUP(K2586,AM:AM,AO:AO)</f>
        <v/>
      </c>
      <c r="O2586" s="238" t="n">
        <v>64.16</v>
      </c>
      <c r="P2586">
        <f>O2586*_xlfn.XLOOKUP(K2586,AM:AM,AN:AN)</f>
        <v/>
      </c>
      <c r="Q2586">
        <f>O2586*_xlfn.XLOOKUP(K2586,AM:AM,AO:AO)</f>
        <v/>
      </c>
      <c r="R2586">
        <f>_xlfn.XLOOKUP(E2586,AF:AF,AG:AG)</f>
        <v/>
      </c>
      <c r="S2586">
        <f>_xlfn.XLOOKUP(E2586,AF:AF,AI:AI)</f>
        <v/>
      </c>
      <c r="T2586">
        <f>WEEKNUM(G2586)</f>
        <v/>
      </c>
      <c r="U2586">
        <f>YEAR(G2586)</f>
        <v/>
      </c>
      <c r="V2586" s="117">
        <f>IFERROR(Q2586/N2586,"0")</f>
        <v/>
      </c>
    </row>
    <row r="2587">
      <c r="A2587">
        <f>_xlfn.XLOOKUP(D2587,BN:BN,BO:BO)</f>
        <v/>
      </c>
      <c r="B2587" t="inlineStr">
        <is>
          <t>LLC</t>
        </is>
      </c>
      <c r="C2587" t="n">
        <v>392</v>
      </c>
      <c r="D2587">
        <f>_xlfn.XLOOKUP(C2587,BH:BH,BI:BI)</f>
        <v/>
      </c>
      <c r="E2587" t="n">
        <v>25360</v>
      </c>
      <c r="F2587" t="inlineStr">
        <is>
          <t>SERVICIOS LUXURY JAPAN</t>
        </is>
      </c>
      <c r="G2587" s="234" t="n">
        <v>46017</v>
      </c>
      <c r="H2587" s="234" t="n">
        <v>46026</v>
      </c>
      <c r="I2587" t="inlineStr">
        <is>
          <t>PKT</t>
        </is>
      </c>
      <c r="J2587">
        <f>_xlfn.XLOOKUP(I2587,AS:AS,AU:AU)</f>
        <v/>
      </c>
      <c r="K2587" t="inlineStr">
        <is>
          <t>USD</t>
        </is>
      </c>
      <c r="L2587" s="238" t="n">
        <v>26373</v>
      </c>
      <c r="M2587">
        <f>L2587*_xlfn.XLOOKUP(K2587,AM:AM,AN:AN)</f>
        <v/>
      </c>
      <c r="N2587">
        <f>L2587*_xlfn.XLOOKUP(K2587,AM:AM,AO:AO)</f>
        <v/>
      </c>
      <c r="O2587" s="238" t="n">
        <v>4903</v>
      </c>
      <c r="P2587">
        <f>O2587*_xlfn.XLOOKUP(K2587,AM:AM,AN:AN)</f>
        <v/>
      </c>
      <c r="Q2587">
        <f>O2587*_xlfn.XLOOKUP(K2587,AM:AM,AO:AO)</f>
        <v/>
      </c>
      <c r="R2587">
        <f>_xlfn.XLOOKUP(E2587,AF:AF,AG:AG)</f>
        <v/>
      </c>
      <c r="S2587">
        <f>_xlfn.XLOOKUP(E2587,AF:AF,AI:AI)</f>
        <v/>
      </c>
      <c r="T2587">
        <f>WEEKNUM(G2587)</f>
        <v/>
      </c>
      <c r="U2587">
        <f>YEAR(G2587)</f>
        <v/>
      </c>
      <c r="V2587" s="117">
        <f>IFERROR(Q2587/N2587,"0")</f>
        <v/>
      </c>
    </row>
    <row r="2588">
      <c r="A2588">
        <f>_xlfn.XLOOKUP(D2588,BN:BN,BO:BO)</f>
        <v/>
      </c>
      <c r="B2588" t="inlineStr">
        <is>
          <t>LLC</t>
        </is>
      </c>
      <c r="C2588" t="n">
        <v>392</v>
      </c>
      <c r="D2588">
        <f>_xlfn.XLOOKUP(C2588,BH:BH,BI:BI)</f>
        <v/>
      </c>
      <c r="E2588" t="n">
        <v>25365</v>
      </c>
      <c r="F2588" t="inlineStr">
        <is>
          <t>SHINMONZEN 30-02 JAN</t>
        </is>
      </c>
      <c r="G2588" s="234" t="n">
        <v>46021</v>
      </c>
      <c r="H2588" s="234" t="n">
        <v>46024</v>
      </c>
      <c r="I2588" t="inlineStr">
        <is>
          <t>HTL</t>
        </is>
      </c>
      <c r="J2588">
        <f>_xlfn.XLOOKUP(I2588,AS:AS,AU:AU)</f>
        <v/>
      </c>
      <c r="K2588" t="inlineStr">
        <is>
          <t>USD</t>
        </is>
      </c>
      <c r="L2588" s="238" t="n">
        <v>17925</v>
      </c>
      <c r="M2588">
        <f>L2588*_xlfn.XLOOKUP(K2588,AM:AM,AN:AN)</f>
        <v/>
      </c>
      <c r="N2588">
        <f>L2588*_xlfn.XLOOKUP(K2588,AM:AM,AO:AO)</f>
        <v/>
      </c>
      <c r="O2588" s="238" t="n">
        <v>1396.97</v>
      </c>
      <c r="P2588">
        <f>O2588*_xlfn.XLOOKUP(K2588,AM:AM,AN:AN)</f>
        <v/>
      </c>
      <c r="Q2588">
        <f>O2588*_xlfn.XLOOKUP(K2588,AM:AM,AO:AO)</f>
        <v/>
      </c>
      <c r="R2588">
        <f>_xlfn.XLOOKUP(E2588,AF:AF,AG:AG)</f>
        <v/>
      </c>
      <c r="S2588">
        <f>_xlfn.XLOOKUP(E2588,AF:AF,AI:AI)</f>
        <v/>
      </c>
      <c r="T2588">
        <f>WEEKNUM(G2588)</f>
        <v/>
      </c>
      <c r="U2588">
        <f>YEAR(G2588)</f>
        <v/>
      </c>
      <c r="V2588" s="117">
        <f>IFERROR(Q2588/N2588,"0")</f>
        <v/>
      </c>
    </row>
    <row r="2589">
      <c r="A2589">
        <f>_xlfn.XLOOKUP(D2589,BN:BN,BO:BO)</f>
        <v/>
      </c>
      <c r="B2589" t="inlineStr">
        <is>
          <t>LLC</t>
        </is>
      </c>
      <c r="C2589" t="n">
        <v>392</v>
      </c>
      <c r="D2589">
        <f>_xlfn.XLOOKUP(C2589,BH:BH,BI:BI)</f>
        <v/>
      </c>
      <c r="E2589" t="n">
        <v>23362</v>
      </c>
      <c r="F2589" t="inlineStr">
        <is>
          <t>SKI NISEKO 04-07 JAN</t>
        </is>
      </c>
      <c r="G2589" s="234" t="n">
        <v>46026</v>
      </c>
      <c r="H2589" s="234" t="n">
        <v>46029</v>
      </c>
      <c r="I2589" t="inlineStr">
        <is>
          <t>PKT</t>
        </is>
      </c>
      <c r="J2589">
        <f>_xlfn.XLOOKUP(I2589,AS:AS,AU:AU)</f>
        <v/>
      </c>
      <c r="K2589" t="inlineStr">
        <is>
          <t>USD</t>
        </is>
      </c>
      <c r="L2589" s="238" t="n">
        <v>13825.66</v>
      </c>
      <c r="M2589">
        <f>L2589*_xlfn.XLOOKUP(K2589,AM:AM,AN:AN)</f>
        <v/>
      </c>
      <c r="N2589">
        <f>L2589*_xlfn.XLOOKUP(K2589,AM:AM,AO:AO)</f>
        <v/>
      </c>
      <c r="O2589" s="238" t="n">
        <v>1867.01</v>
      </c>
      <c r="P2589">
        <f>O2589*_xlfn.XLOOKUP(K2589,AM:AM,AN:AN)</f>
        <v/>
      </c>
      <c r="Q2589">
        <f>O2589*_xlfn.XLOOKUP(K2589,AM:AM,AO:AO)</f>
        <v/>
      </c>
      <c r="R2589">
        <f>_xlfn.XLOOKUP(E2589,AF:AF,AG:AG)</f>
        <v/>
      </c>
      <c r="S2589">
        <f>_xlfn.XLOOKUP(E2589,AF:AF,AI:AI)</f>
        <v/>
      </c>
      <c r="T2589">
        <f>WEEKNUM(G2589)</f>
        <v/>
      </c>
      <c r="U2589">
        <f>YEAR(G2589)</f>
        <v/>
      </c>
      <c r="V2589" s="117">
        <f>IFERROR(Q2589/N2589,"0")</f>
        <v/>
      </c>
    </row>
    <row r="2590">
      <c r="A2590">
        <f>_xlfn.XLOOKUP(D2590,BN:BN,BO:BO)</f>
        <v/>
      </c>
      <c r="B2590" t="inlineStr">
        <is>
          <t>LLC</t>
        </is>
      </c>
      <c r="C2590" t="n">
        <v>393</v>
      </c>
      <c r="D2590">
        <f>_xlfn.XLOOKUP(C2590,BH:BH,BI:BI)</f>
        <v/>
      </c>
      <c r="E2590" t="n">
        <v>28273</v>
      </c>
      <c r="F2590" t="inlineStr">
        <is>
          <t>HOTEL PITRIZZA</t>
        </is>
      </c>
      <c r="G2590" s="234" t="n">
        <v>45857</v>
      </c>
      <c r="H2590" s="234" t="n">
        <v>45861</v>
      </c>
      <c r="I2590" t="inlineStr">
        <is>
          <t>HTL</t>
        </is>
      </c>
      <c r="J2590">
        <f>_xlfn.XLOOKUP(I2590,AS:AS,AU:AU)</f>
        <v/>
      </c>
      <c r="K2590" t="inlineStr">
        <is>
          <t>EUR</t>
        </is>
      </c>
      <c r="L2590" s="238" t="n">
        <v>27549.62</v>
      </c>
      <c r="M2590">
        <f>L2590*_xlfn.XLOOKUP(K2590,AM:AM,AN:AN)</f>
        <v/>
      </c>
      <c r="N2590">
        <f>L2590*_xlfn.XLOOKUP(K2590,AM:AM,AO:AO)</f>
        <v/>
      </c>
      <c r="O2590" s="238" t="n">
        <v>2081.77</v>
      </c>
      <c r="P2590">
        <f>O2590*_xlfn.XLOOKUP(K2590,AM:AM,AN:AN)</f>
        <v/>
      </c>
      <c r="Q2590">
        <f>O2590*_xlfn.XLOOKUP(K2590,AM:AM,AO:AO)</f>
        <v/>
      </c>
      <c r="R2590">
        <f>_xlfn.XLOOKUP(E2590,AF:AF,AG:AG)</f>
        <v/>
      </c>
      <c r="S2590">
        <f>_xlfn.XLOOKUP(E2590,AF:AF,AI:AI)</f>
        <v/>
      </c>
      <c r="T2590">
        <f>WEEKNUM(G2590)</f>
        <v/>
      </c>
      <c r="U2590">
        <f>YEAR(G2590)</f>
        <v/>
      </c>
      <c r="V2590" s="117">
        <f>IFERROR(Q2590/N2590,"0")</f>
        <v/>
      </c>
    </row>
    <row r="2591">
      <c r="A2591">
        <f>_xlfn.XLOOKUP(D2591,BN:BN,BO:BO)</f>
        <v/>
      </c>
      <c r="B2591" t="inlineStr">
        <is>
          <t>LLC</t>
        </is>
      </c>
      <c r="C2591" t="n">
        <v>393</v>
      </c>
      <c r="D2591">
        <f>_xlfn.XLOOKUP(C2591,BH:BH,BI:BI)</f>
        <v/>
      </c>
      <c r="E2591" t="n">
        <v>27439</v>
      </c>
      <c r="F2591" t="inlineStr">
        <is>
          <t>COMPRA TKTS FERRY</t>
        </is>
      </c>
      <c r="G2591" s="234" t="n">
        <v>45857</v>
      </c>
      <c r="H2591" s="234" t="n">
        <v>45857</v>
      </c>
      <c r="I2591" t="inlineStr">
        <is>
          <t>BOL</t>
        </is>
      </c>
      <c r="J2591">
        <f>_xlfn.XLOOKUP(I2591,AS:AS,AU:AU)</f>
        <v/>
      </c>
      <c r="K2591" t="inlineStr">
        <is>
          <t>EUR</t>
        </is>
      </c>
      <c r="L2591" s="238" t="n">
        <v>129.8</v>
      </c>
      <c r="M2591">
        <f>L2591*_xlfn.XLOOKUP(K2591,AM:AM,AN:AN)</f>
        <v/>
      </c>
      <c r="N2591">
        <f>L2591*_xlfn.XLOOKUP(K2591,AM:AM,AO:AO)</f>
        <v/>
      </c>
      <c r="O2591" s="238" t="n">
        <v>0</v>
      </c>
      <c r="P2591">
        <f>O2591*_xlfn.XLOOKUP(K2591,AM:AM,AN:AN)</f>
        <v/>
      </c>
      <c r="Q2591">
        <f>O2591*_xlfn.XLOOKUP(K2591,AM:AM,AO:AO)</f>
        <v/>
      </c>
      <c r="R2591">
        <f>_xlfn.XLOOKUP(E2591,AF:AF,AG:AG)</f>
        <v/>
      </c>
      <c r="S2591">
        <f>_xlfn.XLOOKUP(E2591,AF:AF,AI:AI)</f>
        <v/>
      </c>
      <c r="T2591">
        <f>WEEKNUM(G2591)</f>
        <v/>
      </c>
      <c r="U2591">
        <f>YEAR(G2591)</f>
        <v/>
      </c>
      <c r="V2591" s="117">
        <f>IFERROR(Q2591/N2591,"0")</f>
        <v/>
      </c>
    </row>
    <row r="2592">
      <c r="A2592">
        <f>_xlfn.XLOOKUP(D2592,BN:BN,BO:BO)</f>
        <v/>
      </c>
      <c r="B2592" t="inlineStr">
        <is>
          <t>LLC</t>
        </is>
      </c>
      <c r="C2592" t="n">
        <v>393</v>
      </c>
      <c r="D2592">
        <f>_xlfn.XLOOKUP(C2592,BH:BH,BI:BI)</f>
        <v/>
      </c>
      <c r="E2592" t="n">
        <v>0</v>
      </c>
      <c r="F2592" t="inlineStr">
        <is>
          <t>FEE COMISION STRIPE</t>
        </is>
      </c>
      <c r="G2592" s="234" t="n">
        <v>45857</v>
      </c>
      <c r="H2592" s="234" t="n">
        <v>45861</v>
      </c>
      <c r="I2592" t="inlineStr">
        <is>
          <t>HPS</t>
        </is>
      </c>
      <c r="J2592">
        <f>_xlfn.XLOOKUP(I2592,AS:AS,AU:AU)</f>
        <v/>
      </c>
      <c r="K2592" t="inlineStr">
        <is>
          <t>EUR</t>
        </is>
      </c>
      <c r="L2592" s="238" t="n">
        <v>395.61</v>
      </c>
      <c r="M2592">
        <f>L2592*_xlfn.XLOOKUP(K2592,AM:AM,AN:AN)</f>
        <v/>
      </c>
      <c r="N2592">
        <f>L2592*_xlfn.XLOOKUP(K2592,AM:AM,AO:AO)</f>
        <v/>
      </c>
      <c r="O2592" s="238" t="n">
        <v>395.61</v>
      </c>
      <c r="P2592">
        <f>O2592*_xlfn.XLOOKUP(K2592,AM:AM,AN:AN)</f>
        <v/>
      </c>
      <c r="Q2592">
        <f>O2592*_xlfn.XLOOKUP(K2592,AM:AM,AO:AO)</f>
        <v/>
      </c>
      <c r="R2592">
        <f>_xlfn.XLOOKUP(E2592,AF:AF,AG:AG)</f>
        <v/>
      </c>
      <c r="S2592">
        <f>_xlfn.XLOOKUP(E2592,AF:AF,AI:AI)</f>
        <v/>
      </c>
      <c r="T2592">
        <f>WEEKNUM(G2592)</f>
        <v/>
      </c>
      <c r="U2592">
        <f>YEAR(G2592)</f>
        <v/>
      </c>
      <c r="V2592" s="117">
        <f>IFERROR(Q2592/N2592,"0")</f>
        <v/>
      </c>
    </row>
    <row r="2593">
      <c r="A2593">
        <f>_xlfn.XLOOKUP(D2593,BN:BN,BO:BO)</f>
        <v/>
      </c>
      <c r="B2593" t="inlineStr">
        <is>
          <t>LLC</t>
        </is>
      </c>
      <c r="C2593" t="n">
        <v>393</v>
      </c>
      <c r="D2593">
        <f>_xlfn.XLOOKUP(C2593,BH:BH,BI:BI)</f>
        <v/>
      </c>
      <c r="E2593" t="n">
        <v>29580</v>
      </c>
      <c r="F2593" t="inlineStr">
        <is>
          <t>RENTA AUTO</t>
        </is>
      </c>
      <c r="G2593" s="234" t="n">
        <v>45857</v>
      </c>
      <c r="H2593" s="234" t="n">
        <v>45861</v>
      </c>
      <c r="I2593" t="inlineStr">
        <is>
          <t>AUT</t>
        </is>
      </c>
      <c r="J2593">
        <f>_xlfn.XLOOKUP(I2593,AS:AS,AU:AU)</f>
        <v/>
      </c>
      <c r="K2593" t="inlineStr">
        <is>
          <t>EUR</t>
        </is>
      </c>
      <c r="L2593" s="238" t="n">
        <v>455.01</v>
      </c>
      <c r="M2593">
        <f>L2593*_xlfn.XLOOKUP(K2593,AM:AM,AN:AN)</f>
        <v/>
      </c>
      <c r="N2593">
        <f>L2593*_xlfn.XLOOKUP(K2593,AM:AM,AO:AO)</f>
        <v/>
      </c>
      <c r="O2593" s="238" t="n">
        <v>0</v>
      </c>
      <c r="P2593">
        <f>O2593*_xlfn.XLOOKUP(K2593,AM:AM,AN:AN)</f>
        <v/>
      </c>
      <c r="Q2593">
        <f>O2593*_xlfn.XLOOKUP(K2593,AM:AM,AO:AO)</f>
        <v/>
      </c>
      <c r="R2593">
        <f>_xlfn.XLOOKUP(E2593,AF:AF,AG:AG)</f>
        <v/>
      </c>
      <c r="S2593">
        <f>_xlfn.XLOOKUP(E2593,AF:AF,AI:AI)</f>
        <v/>
      </c>
      <c r="T2593">
        <f>WEEKNUM(G2593)</f>
        <v/>
      </c>
      <c r="U2593">
        <f>YEAR(G2593)</f>
        <v/>
      </c>
      <c r="V2593" s="117">
        <f>IFERROR(Q2593/N2593,"0")</f>
        <v/>
      </c>
    </row>
    <row r="2594">
      <c r="A2594">
        <f>_xlfn.XLOOKUP(D2594,BN:BN,BO:BO)</f>
        <v/>
      </c>
      <c r="B2594" t="inlineStr">
        <is>
          <t>LLC</t>
        </is>
      </c>
      <c r="C2594" t="n">
        <v>394</v>
      </c>
      <c r="D2594">
        <f>_xlfn.XLOOKUP(C2594,BH:BH,BI:BI)</f>
        <v/>
      </c>
      <c r="E2594" t="n">
        <v>27721</v>
      </c>
      <c r="F2594" t="inlineStr">
        <is>
          <t>Vuelo MEX-LHR-MEX/Camila Vainer</t>
        </is>
      </c>
      <c r="G2594" s="234" t="n">
        <v>45819</v>
      </c>
      <c r="H2594" s="234" t="n">
        <v>45834</v>
      </c>
      <c r="I2594" t="inlineStr">
        <is>
          <t>VLO</t>
        </is>
      </c>
      <c r="J2594">
        <f>_xlfn.XLOOKUP(I2594,AS:AS,AU:AU)</f>
        <v/>
      </c>
      <c r="K2594" t="inlineStr">
        <is>
          <t>USD</t>
        </is>
      </c>
      <c r="L2594" s="238" t="n">
        <v>7188.58</v>
      </c>
      <c r="M2594">
        <f>L2594*_xlfn.XLOOKUP(K2594,AM:AM,AN:AN)</f>
        <v/>
      </c>
      <c r="N2594">
        <f>L2594*_xlfn.XLOOKUP(K2594,AM:AM,AO:AO)</f>
        <v/>
      </c>
      <c r="O2594" s="238" t="n">
        <v>0</v>
      </c>
      <c r="P2594">
        <f>O2594*_xlfn.XLOOKUP(K2594,AM:AM,AN:AN)</f>
        <v/>
      </c>
      <c r="Q2594">
        <f>O2594*_xlfn.XLOOKUP(K2594,AM:AM,AO:AO)</f>
        <v/>
      </c>
      <c r="R2594">
        <f>_xlfn.XLOOKUP(E2594,AF:AF,AG:AG)</f>
        <v/>
      </c>
      <c r="S2594">
        <f>_xlfn.XLOOKUP(E2594,AF:AF,AI:AI)</f>
        <v/>
      </c>
      <c r="T2594">
        <f>WEEKNUM(G2594)</f>
        <v/>
      </c>
      <c r="U2594">
        <f>YEAR(G2594)</f>
        <v/>
      </c>
      <c r="V2594" s="117">
        <f>IFERROR(Q2594/N2594,"0")</f>
        <v/>
      </c>
    </row>
    <row r="2595">
      <c r="A2595">
        <f>_xlfn.XLOOKUP(D2595,BN:BN,BO:BO)</f>
        <v/>
      </c>
      <c r="B2595" t="inlineStr">
        <is>
          <t>LLC</t>
        </is>
      </c>
      <c r="C2595" t="n">
        <v>394</v>
      </c>
      <c r="D2595">
        <f>_xlfn.XLOOKUP(C2595,BH:BH,BI:BI)</f>
        <v/>
      </c>
      <c r="E2595" t="n">
        <v>0</v>
      </c>
      <c r="F2595" t="inlineStr">
        <is>
          <t>Fee de emisión Vuelo MEX-LHR-MEX/Camila Vainer</t>
        </is>
      </c>
      <c r="G2595" s="234" t="n">
        <v>45819</v>
      </c>
      <c r="H2595" s="234" t="n">
        <v>45834</v>
      </c>
      <c r="I2595" t="inlineStr">
        <is>
          <t>HPS</t>
        </is>
      </c>
      <c r="J2595">
        <f>_xlfn.XLOOKUP(I2595,AS:AS,AU:AU)</f>
        <v/>
      </c>
      <c r="K2595" t="inlineStr">
        <is>
          <t>USD</t>
        </is>
      </c>
      <c r="L2595" s="238" t="n">
        <v>35</v>
      </c>
      <c r="M2595">
        <f>L2595*_xlfn.XLOOKUP(K2595,AM:AM,AN:AN)</f>
        <v/>
      </c>
      <c r="N2595">
        <f>L2595*_xlfn.XLOOKUP(K2595,AM:AM,AO:AO)</f>
        <v/>
      </c>
      <c r="O2595" s="238" t="n">
        <v>35</v>
      </c>
      <c r="P2595">
        <f>O2595*_xlfn.XLOOKUP(K2595,AM:AM,AN:AN)</f>
        <v/>
      </c>
      <c r="Q2595">
        <f>O2595*_xlfn.XLOOKUP(K2595,AM:AM,AO:AO)</f>
        <v/>
      </c>
      <c r="R2595">
        <f>_xlfn.XLOOKUP(E2595,AF:AF,AG:AG)</f>
        <v/>
      </c>
      <c r="S2595">
        <f>_xlfn.XLOOKUP(E2595,AF:AF,AI:AI)</f>
        <v/>
      </c>
      <c r="T2595">
        <f>WEEKNUM(G2595)</f>
        <v/>
      </c>
      <c r="U2595">
        <f>YEAR(G2595)</f>
        <v/>
      </c>
      <c r="V2595" s="117">
        <f>IFERROR(Q2595/N2595,"0")</f>
        <v/>
      </c>
    </row>
    <row r="2596">
      <c r="A2596">
        <f>_xlfn.XLOOKUP(D2596,BN:BN,BO:BO)</f>
        <v/>
      </c>
      <c r="B2596" t="inlineStr">
        <is>
          <t>LLC</t>
        </is>
      </c>
      <c r="C2596" t="n">
        <v>394</v>
      </c>
      <c r="D2596">
        <f>_xlfn.XLOOKUP(C2596,BH:BH,BI:BI)</f>
        <v/>
      </c>
      <c r="E2596" t="n">
        <v>25780</v>
      </c>
      <c r="F2596" t="inlineStr">
        <is>
          <t>Traslado LHR - At Sloane</t>
        </is>
      </c>
      <c r="G2596" s="234" t="n">
        <v>45819</v>
      </c>
      <c r="H2596" s="234" t="n">
        <v>45834</v>
      </c>
      <c r="I2596" t="inlineStr">
        <is>
          <t>TRF</t>
        </is>
      </c>
      <c r="J2596">
        <f>_xlfn.XLOOKUP(I2596,AS:AS,AU:AU)</f>
        <v/>
      </c>
      <c r="K2596" t="inlineStr">
        <is>
          <t>USD</t>
        </is>
      </c>
      <c r="L2596" s="238" t="n">
        <v>243.94</v>
      </c>
      <c r="M2596">
        <f>L2596*_xlfn.XLOOKUP(K2596,AM:AM,AN:AN)</f>
        <v/>
      </c>
      <c r="N2596">
        <f>L2596*_xlfn.XLOOKUP(K2596,AM:AM,AO:AO)</f>
        <v/>
      </c>
      <c r="O2596" s="238" t="n">
        <v>52.05</v>
      </c>
      <c r="P2596">
        <f>O2596*_xlfn.XLOOKUP(K2596,AM:AM,AN:AN)</f>
        <v/>
      </c>
      <c r="Q2596">
        <f>O2596*_xlfn.XLOOKUP(K2596,AM:AM,AO:AO)</f>
        <v/>
      </c>
      <c r="R2596">
        <f>_xlfn.XLOOKUP(E2596,AF:AF,AG:AG)</f>
        <v/>
      </c>
      <c r="S2596">
        <f>_xlfn.XLOOKUP(E2596,AF:AF,AI:AI)</f>
        <v/>
      </c>
      <c r="T2596">
        <f>WEEKNUM(G2596)</f>
        <v/>
      </c>
      <c r="U2596">
        <f>YEAR(G2596)</f>
        <v/>
      </c>
      <c r="V2596" s="117">
        <f>IFERROR(Q2596/N2596,"0")</f>
        <v/>
      </c>
    </row>
    <row r="2597">
      <c r="A2597">
        <f>_xlfn.XLOOKUP(D2597,BN:BN,BO:BO)</f>
        <v/>
      </c>
      <c r="B2597" t="inlineStr">
        <is>
          <t>LLC</t>
        </is>
      </c>
      <c r="C2597" t="n">
        <v>394</v>
      </c>
      <c r="D2597">
        <f>_xlfn.XLOOKUP(C2597,BH:BH,BI:BI)</f>
        <v/>
      </c>
      <c r="E2597" t="n">
        <v>28021</v>
      </c>
      <c r="F2597" t="inlineStr">
        <is>
          <t>Vuelo LHR-ATH/Liora Lozowsky</t>
        </is>
      </c>
      <c r="G2597" s="234" t="n">
        <v>45830</v>
      </c>
      <c r="H2597" s="234" t="n">
        <v>45834</v>
      </c>
      <c r="I2597" t="inlineStr">
        <is>
          <t>VLO</t>
        </is>
      </c>
      <c r="J2597">
        <f>_xlfn.XLOOKUP(I2597,AS:AS,AU:AU)</f>
        <v/>
      </c>
      <c r="K2597" t="inlineStr">
        <is>
          <t>USD</t>
        </is>
      </c>
      <c r="L2597" s="238" t="n">
        <v>465</v>
      </c>
      <c r="M2597">
        <f>L2597*_xlfn.XLOOKUP(K2597,AM:AM,AN:AN)</f>
        <v/>
      </c>
      <c r="N2597">
        <f>L2597*_xlfn.XLOOKUP(K2597,AM:AM,AO:AO)</f>
        <v/>
      </c>
      <c r="O2597" s="238" t="n">
        <v>0</v>
      </c>
      <c r="P2597">
        <f>O2597*_xlfn.XLOOKUP(K2597,AM:AM,AN:AN)</f>
        <v/>
      </c>
      <c r="Q2597">
        <f>O2597*_xlfn.XLOOKUP(K2597,AM:AM,AO:AO)</f>
        <v/>
      </c>
      <c r="R2597">
        <f>_xlfn.XLOOKUP(E2597,AF:AF,AG:AG)</f>
        <v/>
      </c>
      <c r="S2597">
        <f>_xlfn.XLOOKUP(E2597,AF:AF,AI:AI)</f>
        <v/>
      </c>
      <c r="T2597">
        <f>WEEKNUM(G2597)</f>
        <v/>
      </c>
      <c r="U2597">
        <f>YEAR(G2597)</f>
        <v/>
      </c>
      <c r="V2597" s="117">
        <f>IFERROR(Q2597/N2597,"0")</f>
        <v/>
      </c>
    </row>
    <row r="2598">
      <c r="A2598">
        <f>_xlfn.XLOOKUP(D2598,BN:BN,BO:BO)</f>
        <v/>
      </c>
      <c r="B2598" t="inlineStr">
        <is>
          <t>LLC</t>
        </is>
      </c>
      <c r="C2598" t="n">
        <v>394</v>
      </c>
      <c r="D2598">
        <f>_xlfn.XLOOKUP(C2598,BH:BH,BI:BI)</f>
        <v/>
      </c>
      <c r="E2598" t="n">
        <v>28021</v>
      </c>
      <c r="F2598" t="inlineStr">
        <is>
          <t>Vuelo LHR-ATH/Camila Vainer</t>
        </is>
      </c>
      <c r="G2598" s="234" t="n">
        <v>45830</v>
      </c>
      <c r="H2598" s="234" t="n">
        <v>45834</v>
      </c>
      <c r="I2598" t="inlineStr">
        <is>
          <t>VLO</t>
        </is>
      </c>
      <c r="J2598">
        <f>_xlfn.XLOOKUP(I2598,AS:AS,AU:AU)</f>
        <v/>
      </c>
      <c r="K2598" t="inlineStr">
        <is>
          <t>USD</t>
        </is>
      </c>
      <c r="L2598" s="238" t="n">
        <v>465</v>
      </c>
      <c r="M2598">
        <f>L2598*_xlfn.XLOOKUP(K2598,AM:AM,AN:AN)</f>
        <v/>
      </c>
      <c r="N2598">
        <f>L2598*_xlfn.XLOOKUP(K2598,AM:AM,AO:AO)</f>
        <v/>
      </c>
      <c r="O2598" s="238" t="n">
        <v>0</v>
      </c>
      <c r="P2598">
        <f>O2598*_xlfn.XLOOKUP(K2598,AM:AM,AN:AN)</f>
        <v/>
      </c>
      <c r="Q2598">
        <f>O2598*_xlfn.XLOOKUP(K2598,AM:AM,AO:AO)</f>
        <v/>
      </c>
      <c r="R2598">
        <f>_xlfn.XLOOKUP(E2598,AF:AF,AG:AG)</f>
        <v/>
      </c>
      <c r="S2598">
        <f>_xlfn.XLOOKUP(E2598,AF:AF,AI:AI)</f>
        <v/>
      </c>
      <c r="T2598">
        <f>WEEKNUM(G2598)</f>
        <v/>
      </c>
      <c r="U2598">
        <f>YEAR(G2598)</f>
        <v/>
      </c>
      <c r="V2598" s="117">
        <f>IFERROR(Q2598/N2598,"0")</f>
        <v/>
      </c>
    </row>
    <row r="2599">
      <c r="A2599">
        <f>_xlfn.XLOOKUP(D2599,BN:BN,BO:BO)</f>
        <v/>
      </c>
      <c r="B2599" t="inlineStr">
        <is>
          <t>LLC</t>
        </is>
      </c>
      <c r="C2599" t="n">
        <v>394</v>
      </c>
      <c r="D2599">
        <f>_xlfn.XLOOKUP(C2599,BH:BH,BI:BI)</f>
        <v/>
      </c>
      <c r="E2599" t="n">
        <v>23966</v>
      </c>
      <c r="F2599" t="inlineStr">
        <is>
          <t>Vuelo ATH-LHR/Liora Lozowsky</t>
        </is>
      </c>
      <c r="G2599" s="234" t="n">
        <v>45830</v>
      </c>
      <c r="H2599" s="234" t="n">
        <v>45834</v>
      </c>
      <c r="I2599" t="inlineStr">
        <is>
          <t>VLO</t>
        </is>
      </c>
      <c r="J2599">
        <f>_xlfn.XLOOKUP(I2599,AS:AS,AU:AU)</f>
        <v/>
      </c>
      <c r="K2599" t="inlineStr">
        <is>
          <t>USD</t>
        </is>
      </c>
      <c r="L2599" s="238" t="n">
        <v>548.2</v>
      </c>
      <c r="M2599">
        <f>L2599*_xlfn.XLOOKUP(K2599,AM:AM,AN:AN)</f>
        <v/>
      </c>
      <c r="N2599">
        <f>L2599*_xlfn.XLOOKUP(K2599,AM:AM,AO:AO)</f>
        <v/>
      </c>
      <c r="O2599" s="238" t="n">
        <v>0</v>
      </c>
      <c r="P2599">
        <f>O2599*_xlfn.XLOOKUP(K2599,AM:AM,AN:AN)</f>
        <v/>
      </c>
      <c r="Q2599">
        <f>O2599*_xlfn.XLOOKUP(K2599,AM:AM,AO:AO)</f>
        <v/>
      </c>
      <c r="R2599">
        <f>_xlfn.XLOOKUP(E2599,AF:AF,AG:AG)</f>
        <v/>
      </c>
      <c r="S2599">
        <f>_xlfn.XLOOKUP(E2599,AF:AF,AI:AI)</f>
        <v/>
      </c>
      <c r="T2599">
        <f>WEEKNUM(G2599)</f>
        <v/>
      </c>
      <c r="U2599">
        <f>YEAR(G2599)</f>
        <v/>
      </c>
      <c r="V2599" s="117">
        <f>IFERROR(Q2599/N2599,"0")</f>
        <v/>
      </c>
    </row>
    <row r="2600">
      <c r="A2600">
        <f>_xlfn.XLOOKUP(D2600,BN:BN,BO:BO)</f>
        <v/>
      </c>
      <c r="B2600" t="inlineStr">
        <is>
          <t>LLC</t>
        </is>
      </c>
      <c r="C2600" t="n">
        <v>394</v>
      </c>
      <c r="D2600">
        <f>_xlfn.XLOOKUP(C2600,BH:BH,BI:BI)</f>
        <v/>
      </c>
      <c r="E2600" t="n">
        <v>23966</v>
      </c>
      <c r="F2600" t="inlineStr">
        <is>
          <t>Vuelo ATH-LHR/Camila Vainer</t>
        </is>
      </c>
      <c r="G2600" s="234" t="n">
        <v>45830</v>
      </c>
      <c r="H2600" s="234" t="n">
        <v>45834</v>
      </c>
      <c r="I2600" t="inlineStr">
        <is>
          <t>VLO</t>
        </is>
      </c>
      <c r="J2600">
        <f>_xlfn.XLOOKUP(I2600,AS:AS,AU:AU)</f>
        <v/>
      </c>
      <c r="K2600" t="inlineStr">
        <is>
          <t>USD</t>
        </is>
      </c>
      <c r="L2600" s="238" t="n">
        <v>548.2</v>
      </c>
      <c r="M2600">
        <f>L2600*_xlfn.XLOOKUP(K2600,AM:AM,AN:AN)</f>
        <v/>
      </c>
      <c r="N2600">
        <f>L2600*_xlfn.XLOOKUP(K2600,AM:AM,AO:AO)</f>
        <v/>
      </c>
      <c r="O2600" s="238" t="n">
        <v>0</v>
      </c>
      <c r="P2600">
        <f>O2600*_xlfn.XLOOKUP(K2600,AM:AM,AN:AN)</f>
        <v/>
      </c>
      <c r="Q2600">
        <f>O2600*_xlfn.XLOOKUP(K2600,AM:AM,AO:AO)</f>
        <v/>
      </c>
      <c r="R2600">
        <f>_xlfn.XLOOKUP(E2600,AF:AF,AG:AG)</f>
        <v/>
      </c>
      <c r="S2600">
        <f>_xlfn.XLOOKUP(E2600,AF:AF,AI:AI)</f>
        <v/>
      </c>
      <c r="T2600">
        <f>WEEKNUM(G2600)</f>
        <v/>
      </c>
      <c r="U2600">
        <f>YEAR(G2600)</f>
        <v/>
      </c>
      <c r="V2600" s="117">
        <f>IFERROR(Q2600/N2600,"0")</f>
        <v/>
      </c>
    </row>
    <row r="2601">
      <c r="A2601">
        <f>_xlfn.XLOOKUP(D2601,BN:BN,BO:BO)</f>
        <v/>
      </c>
      <c r="B2601" t="inlineStr">
        <is>
          <t>LLC</t>
        </is>
      </c>
      <c r="C2601" t="n">
        <v>394</v>
      </c>
      <c r="D2601">
        <f>_xlfn.XLOOKUP(C2601,BH:BH,BI:BI)</f>
        <v/>
      </c>
      <c r="E2601" t="n">
        <v>28021</v>
      </c>
      <c r="F2601" t="inlineStr">
        <is>
          <t>Otros cargos LHR-ATH-LHR/Liora Lozowsky</t>
        </is>
      </c>
      <c r="G2601" s="234" t="n">
        <v>45819</v>
      </c>
      <c r="H2601" s="234" t="n">
        <v>45834</v>
      </c>
      <c r="I2601" t="inlineStr">
        <is>
          <t>VLO</t>
        </is>
      </c>
      <c r="J2601">
        <f>_xlfn.XLOOKUP(I2601,AS:AS,AU:AU)</f>
        <v/>
      </c>
      <c r="K2601" t="inlineStr">
        <is>
          <t>USD</t>
        </is>
      </c>
      <c r="L2601" s="238" t="n">
        <v>0</v>
      </c>
      <c r="M2601">
        <f>L2601*_xlfn.XLOOKUP(K2601,AM:AM,AN:AN)</f>
        <v/>
      </c>
      <c r="N2601">
        <f>L2601*_xlfn.XLOOKUP(K2601,AM:AM,AO:AO)</f>
        <v/>
      </c>
      <c r="O2601" s="238" t="n">
        <v>0</v>
      </c>
      <c r="P2601">
        <f>O2601*_xlfn.XLOOKUP(K2601,AM:AM,AN:AN)</f>
        <v/>
      </c>
      <c r="Q2601">
        <f>O2601*_xlfn.XLOOKUP(K2601,AM:AM,AO:AO)</f>
        <v/>
      </c>
      <c r="R2601">
        <f>_xlfn.XLOOKUP(E2601,AF:AF,AG:AG)</f>
        <v/>
      </c>
      <c r="S2601">
        <f>_xlfn.XLOOKUP(E2601,AF:AF,AI:AI)</f>
        <v/>
      </c>
      <c r="T2601">
        <f>WEEKNUM(G2601)</f>
        <v/>
      </c>
      <c r="U2601">
        <f>YEAR(G2601)</f>
        <v/>
      </c>
      <c r="V2601" s="117">
        <f>IFERROR(Q2601/N2601,"0")</f>
        <v/>
      </c>
    </row>
    <row r="2602">
      <c r="A2602">
        <f>_xlfn.XLOOKUP(D2602,BN:BN,BO:BO)</f>
        <v/>
      </c>
      <c r="B2602" t="inlineStr">
        <is>
          <t>LLC</t>
        </is>
      </c>
      <c r="C2602" t="n">
        <v>394</v>
      </c>
      <c r="D2602">
        <f>_xlfn.XLOOKUP(C2602,BH:BH,BI:BI)</f>
        <v/>
      </c>
      <c r="E2602" t="n">
        <v>28021</v>
      </c>
      <c r="F2602" t="inlineStr">
        <is>
          <t>Otros cargos LHR-ATH-LHR/Camila Vainer</t>
        </is>
      </c>
      <c r="G2602" s="234" t="n">
        <v>45819</v>
      </c>
      <c r="H2602" s="234" t="n">
        <v>45834</v>
      </c>
      <c r="I2602" t="inlineStr">
        <is>
          <t>VLO</t>
        </is>
      </c>
      <c r="J2602">
        <f>_xlfn.XLOOKUP(I2602,AS:AS,AU:AU)</f>
        <v/>
      </c>
      <c r="K2602" t="inlineStr">
        <is>
          <t>USD</t>
        </is>
      </c>
      <c r="L2602" s="238" t="n">
        <v>0</v>
      </c>
      <c r="M2602">
        <f>L2602*_xlfn.XLOOKUP(K2602,AM:AM,AN:AN)</f>
        <v/>
      </c>
      <c r="N2602">
        <f>L2602*_xlfn.XLOOKUP(K2602,AM:AM,AO:AO)</f>
        <v/>
      </c>
      <c r="O2602" s="238" t="n">
        <v>0</v>
      </c>
      <c r="P2602">
        <f>O2602*_xlfn.XLOOKUP(K2602,AM:AM,AN:AN)</f>
        <v/>
      </c>
      <c r="Q2602">
        <f>O2602*_xlfn.XLOOKUP(K2602,AM:AM,AO:AO)</f>
        <v/>
      </c>
      <c r="R2602">
        <f>_xlfn.XLOOKUP(E2602,AF:AF,AG:AG)</f>
        <v/>
      </c>
      <c r="S2602">
        <f>_xlfn.XLOOKUP(E2602,AF:AF,AI:AI)</f>
        <v/>
      </c>
      <c r="T2602">
        <f>WEEKNUM(G2602)</f>
        <v/>
      </c>
      <c r="U2602">
        <f>YEAR(G2602)</f>
        <v/>
      </c>
      <c r="V2602" s="117">
        <f>IFERROR(Q2602/N2602,"0")</f>
        <v/>
      </c>
    </row>
    <row r="2603">
      <c r="A2603">
        <f>_xlfn.XLOOKUP(D2603,BN:BN,BO:BO)</f>
        <v/>
      </c>
      <c r="B2603" t="inlineStr">
        <is>
          <t>LLC</t>
        </is>
      </c>
      <c r="C2603" t="n">
        <v>394</v>
      </c>
      <c r="D2603">
        <f>_xlfn.XLOOKUP(C2603,BH:BH,BI:BI)</f>
        <v/>
      </c>
      <c r="E2603" t="n">
        <v>0</v>
      </c>
      <c r="F2603" t="inlineStr">
        <is>
          <t>Fee de emisión MECFKR</t>
        </is>
      </c>
      <c r="G2603" s="234" t="n">
        <v>45819</v>
      </c>
      <c r="H2603" s="234" t="n">
        <v>45834</v>
      </c>
      <c r="I2603" t="inlineStr">
        <is>
          <t>HPS</t>
        </is>
      </c>
      <c r="J2603">
        <f>_xlfn.XLOOKUP(I2603,AS:AS,AU:AU)</f>
        <v/>
      </c>
      <c r="K2603" t="inlineStr">
        <is>
          <t>USD</t>
        </is>
      </c>
      <c r="L2603" s="238" t="n">
        <v>70</v>
      </c>
      <c r="M2603">
        <f>L2603*_xlfn.XLOOKUP(K2603,AM:AM,AN:AN)</f>
        <v/>
      </c>
      <c r="N2603">
        <f>L2603*_xlfn.XLOOKUP(K2603,AM:AM,AO:AO)</f>
        <v/>
      </c>
      <c r="O2603" s="238" t="n">
        <v>70</v>
      </c>
      <c r="P2603">
        <f>O2603*_xlfn.XLOOKUP(K2603,AM:AM,AN:AN)</f>
        <v/>
      </c>
      <c r="Q2603">
        <f>O2603*_xlfn.XLOOKUP(K2603,AM:AM,AO:AO)</f>
        <v/>
      </c>
      <c r="R2603">
        <f>_xlfn.XLOOKUP(E2603,AF:AF,AG:AG)</f>
        <v/>
      </c>
      <c r="S2603">
        <f>_xlfn.XLOOKUP(E2603,AF:AF,AI:AI)</f>
        <v/>
      </c>
      <c r="T2603">
        <f>WEEKNUM(G2603)</f>
        <v/>
      </c>
      <c r="U2603">
        <f>YEAR(G2603)</f>
        <v/>
      </c>
      <c r="V2603" s="117">
        <f>IFERROR(Q2603/N2603,"0")</f>
        <v/>
      </c>
    </row>
    <row r="2604">
      <c r="A2604">
        <f>_xlfn.XLOOKUP(D2604,BN:BN,BO:BO)</f>
        <v/>
      </c>
      <c r="B2604" t="inlineStr">
        <is>
          <t>LLC</t>
        </is>
      </c>
      <c r="C2604" t="n">
        <v>394</v>
      </c>
      <c r="D2604">
        <f>_xlfn.XLOOKUP(C2604,BH:BH,BI:BI)</f>
        <v/>
      </c>
      <c r="E2604" t="n">
        <v>28752</v>
      </c>
      <c r="F2604" t="inlineStr">
        <is>
          <t>At Sloane | 12/19JUN</t>
        </is>
      </c>
      <c r="G2604" s="234" t="n">
        <v>45820</v>
      </c>
      <c r="H2604" s="234" t="n">
        <v>45827</v>
      </c>
      <c r="I2604" t="inlineStr">
        <is>
          <t>HTL</t>
        </is>
      </c>
      <c r="J2604">
        <f>_xlfn.XLOOKUP(I2604,AS:AS,AU:AU)</f>
        <v/>
      </c>
      <c r="K2604" t="inlineStr">
        <is>
          <t>USD</t>
        </is>
      </c>
      <c r="L2604" s="238" t="n">
        <v>10743.4</v>
      </c>
      <c r="M2604">
        <f>L2604*_xlfn.XLOOKUP(K2604,AM:AM,AN:AN)</f>
        <v/>
      </c>
      <c r="N2604">
        <f>L2604*_xlfn.XLOOKUP(K2604,AM:AM,AO:AO)</f>
        <v/>
      </c>
      <c r="O2604" s="238" t="n">
        <v>990.59</v>
      </c>
      <c r="P2604">
        <f>O2604*_xlfn.XLOOKUP(K2604,AM:AM,AN:AN)</f>
        <v/>
      </c>
      <c r="Q2604">
        <f>O2604*_xlfn.XLOOKUP(K2604,AM:AM,AO:AO)</f>
        <v/>
      </c>
      <c r="R2604">
        <f>_xlfn.XLOOKUP(E2604,AF:AF,AG:AG)</f>
        <v/>
      </c>
      <c r="S2604">
        <f>_xlfn.XLOOKUP(E2604,AF:AF,AI:AI)</f>
        <v/>
      </c>
      <c r="T2604">
        <f>WEEKNUM(G2604)</f>
        <v/>
      </c>
      <c r="U2604">
        <f>YEAR(G2604)</f>
        <v/>
      </c>
      <c r="V2604" s="117">
        <f>IFERROR(Q2604/N2604,"0")</f>
        <v/>
      </c>
    </row>
    <row r="2605">
      <c r="A2605">
        <f>_xlfn.XLOOKUP(D2605,BN:BN,BO:BO)</f>
        <v/>
      </c>
      <c r="B2605" t="inlineStr">
        <is>
          <t>LLC</t>
        </is>
      </c>
      <c r="C2605" t="n">
        <v>394</v>
      </c>
      <c r="D2605">
        <f>_xlfn.XLOOKUP(C2605,BH:BH,BI:BI)</f>
        <v/>
      </c>
      <c r="E2605" t="n">
        <v>25780</v>
      </c>
      <c r="F2605" t="inlineStr">
        <is>
          <t>Traslado</t>
        </is>
      </c>
      <c r="G2605" s="234" t="n">
        <v>45819</v>
      </c>
      <c r="H2605" s="234" t="n">
        <v>45834</v>
      </c>
      <c r="I2605" t="inlineStr">
        <is>
          <t>TRF</t>
        </is>
      </c>
      <c r="J2605">
        <f>_xlfn.XLOOKUP(I2605,AS:AS,AU:AU)</f>
        <v/>
      </c>
      <c r="K2605" t="inlineStr">
        <is>
          <t>USD</t>
        </is>
      </c>
      <c r="L2605" s="238" t="n">
        <v>150</v>
      </c>
      <c r="M2605">
        <f>L2605*_xlfn.XLOOKUP(K2605,AM:AM,AN:AN)</f>
        <v/>
      </c>
      <c r="N2605">
        <f>L2605*_xlfn.XLOOKUP(K2605,AM:AM,AO:AO)</f>
        <v/>
      </c>
      <c r="O2605" s="238" t="n">
        <v>26.02</v>
      </c>
      <c r="P2605">
        <f>O2605*_xlfn.XLOOKUP(K2605,AM:AM,AN:AN)</f>
        <v/>
      </c>
      <c r="Q2605">
        <f>O2605*_xlfn.XLOOKUP(K2605,AM:AM,AO:AO)</f>
        <v/>
      </c>
      <c r="R2605">
        <f>_xlfn.XLOOKUP(E2605,AF:AF,AG:AG)</f>
        <v/>
      </c>
      <c r="S2605">
        <f>_xlfn.XLOOKUP(E2605,AF:AF,AI:AI)</f>
        <v/>
      </c>
      <c r="T2605">
        <f>WEEKNUM(G2605)</f>
        <v/>
      </c>
      <c r="U2605">
        <f>YEAR(G2605)</f>
        <v/>
      </c>
      <c r="V2605" s="117">
        <f>IFERROR(Q2605/N2605,"0")</f>
        <v/>
      </c>
    </row>
    <row r="2606">
      <c r="A2606">
        <f>_xlfn.XLOOKUP(D2606,BN:BN,BO:BO)</f>
        <v/>
      </c>
      <c r="B2606" t="inlineStr">
        <is>
          <t>LLC</t>
        </is>
      </c>
      <c r="C2606" t="n">
        <v>394</v>
      </c>
      <c r="D2606">
        <f>_xlfn.XLOOKUP(C2606,BH:BH,BI:BI)</f>
        <v/>
      </c>
      <c r="E2606" t="n">
        <v>25780</v>
      </c>
      <c r="F2606" t="inlineStr">
        <is>
          <t>Traslado</t>
        </is>
      </c>
      <c r="G2606" s="234" t="n">
        <v>45819</v>
      </c>
      <c r="H2606" s="234" t="n">
        <v>45834</v>
      </c>
      <c r="I2606" t="inlineStr">
        <is>
          <t>TRF</t>
        </is>
      </c>
      <c r="J2606">
        <f>_xlfn.XLOOKUP(I2606,AS:AS,AU:AU)</f>
        <v/>
      </c>
      <c r="K2606" t="inlineStr">
        <is>
          <t>USD</t>
        </is>
      </c>
      <c r="L2606" s="238" t="n">
        <v>195</v>
      </c>
      <c r="M2606">
        <f>L2606*_xlfn.XLOOKUP(K2606,AM:AM,AN:AN)</f>
        <v/>
      </c>
      <c r="N2606">
        <f>L2606*_xlfn.XLOOKUP(K2606,AM:AM,AO:AO)</f>
        <v/>
      </c>
      <c r="O2606" s="238" t="n">
        <v>33.73</v>
      </c>
      <c r="P2606">
        <f>O2606*_xlfn.XLOOKUP(K2606,AM:AM,AN:AN)</f>
        <v/>
      </c>
      <c r="Q2606">
        <f>O2606*_xlfn.XLOOKUP(K2606,AM:AM,AO:AO)</f>
        <v/>
      </c>
      <c r="R2606">
        <f>_xlfn.XLOOKUP(E2606,AF:AF,AG:AG)</f>
        <v/>
      </c>
      <c r="S2606">
        <f>_xlfn.XLOOKUP(E2606,AF:AF,AI:AI)</f>
        <v/>
      </c>
      <c r="T2606">
        <f>WEEKNUM(G2606)</f>
        <v/>
      </c>
      <c r="U2606">
        <f>YEAR(G2606)</f>
        <v/>
      </c>
      <c r="V2606" s="117">
        <f>IFERROR(Q2606/N2606,"0")</f>
        <v/>
      </c>
    </row>
    <row r="2607">
      <c r="A2607">
        <f>_xlfn.XLOOKUP(D2607,BN:BN,BO:BO)</f>
        <v/>
      </c>
      <c r="B2607" t="inlineStr">
        <is>
          <t>LLC</t>
        </is>
      </c>
      <c r="C2607" t="n">
        <v>394</v>
      </c>
      <c r="D2607">
        <f>_xlfn.XLOOKUP(C2607,BH:BH,BI:BI)</f>
        <v/>
      </c>
      <c r="E2607" t="n">
        <v>25780</v>
      </c>
      <c r="F2607" t="inlineStr">
        <is>
          <t>Traslado</t>
        </is>
      </c>
      <c r="G2607" s="234" t="n">
        <v>45819</v>
      </c>
      <c r="H2607" s="234" t="n">
        <v>45834</v>
      </c>
      <c r="I2607" t="inlineStr">
        <is>
          <t>TRF</t>
        </is>
      </c>
      <c r="J2607">
        <f>_xlfn.XLOOKUP(I2607,AS:AS,AU:AU)</f>
        <v/>
      </c>
      <c r="K2607" t="inlineStr">
        <is>
          <t>USD</t>
        </is>
      </c>
      <c r="L2607" s="238" t="n">
        <v>180</v>
      </c>
      <c r="M2607">
        <f>L2607*_xlfn.XLOOKUP(K2607,AM:AM,AN:AN)</f>
        <v/>
      </c>
      <c r="N2607">
        <f>L2607*_xlfn.XLOOKUP(K2607,AM:AM,AO:AO)</f>
        <v/>
      </c>
      <c r="O2607" s="238" t="n">
        <v>36.4</v>
      </c>
      <c r="P2607">
        <f>O2607*_xlfn.XLOOKUP(K2607,AM:AM,AN:AN)</f>
        <v/>
      </c>
      <c r="Q2607">
        <f>O2607*_xlfn.XLOOKUP(K2607,AM:AM,AO:AO)</f>
        <v/>
      </c>
      <c r="R2607">
        <f>_xlfn.XLOOKUP(E2607,AF:AF,AG:AG)</f>
        <v/>
      </c>
      <c r="S2607">
        <f>_xlfn.XLOOKUP(E2607,AF:AF,AI:AI)</f>
        <v/>
      </c>
      <c r="T2607">
        <f>WEEKNUM(G2607)</f>
        <v/>
      </c>
      <c r="U2607">
        <f>YEAR(G2607)</f>
        <v/>
      </c>
      <c r="V2607" s="117">
        <f>IFERROR(Q2607/N2607,"0")</f>
        <v/>
      </c>
    </row>
    <row r="2608">
      <c r="A2608">
        <f>_xlfn.XLOOKUP(D2608,BN:BN,BO:BO)</f>
        <v/>
      </c>
      <c r="B2608" t="inlineStr">
        <is>
          <t>LLC</t>
        </is>
      </c>
      <c r="C2608" t="n">
        <v>394</v>
      </c>
      <c r="D2608">
        <f>_xlfn.XLOOKUP(C2608,BH:BH,BI:BI)</f>
        <v/>
      </c>
      <c r="E2608" t="n">
        <v>24006</v>
      </c>
      <c r="F2608" t="inlineStr">
        <is>
          <t>Hospedaje</t>
        </is>
      </c>
      <c r="G2608" s="234" t="n">
        <v>45824</v>
      </c>
      <c r="H2608" s="234" t="n">
        <v>45827</v>
      </c>
      <c r="I2608" t="inlineStr">
        <is>
          <t>HTL</t>
        </is>
      </c>
      <c r="J2608">
        <f>_xlfn.XLOOKUP(I2608,AS:AS,AU:AU)</f>
        <v/>
      </c>
      <c r="K2608" t="inlineStr">
        <is>
          <t>USD</t>
        </is>
      </c>
      <c r="L2608" s="238" t="n">
        <v>4152.9</v>
      </c>
      <c r="M2608">
        <f>L2608*_xlfn.XLOOKUP(K2608,AM:AM,AN:AN)</f>
        <v/>
      </c>
      <c r="N2608">
        <f>L2608*_xlfn.XLOOKUP(K2608,AM:AM,AO:AO)</f>
        <v/>
      </c>
      <c r="O2608" s="238" t="n">
        <v>415.29</v>
      </c>
      <c r="P2608">
        <f>O2608*_xlfn.XLOOKUP(K2608,AM:AM,AN:AN)</f>
        <v/>
      </c>
      <c r="Q2608">
        <f>O2608*_xlfn.XLOOKUP(K2608,AM:AM,AO:AO)</f>
        <v/>
      </c>
      <c r="R2608">
        <f>_xlfn.XLOOKUP(E2608,AF:AF,AG:AG)</f>
        <v/>
      </c>
      <c r="S2608">
        <f>_xlfn.XLOOKUP(E2608,AF:AF,AI:AI)</f>
        <v/>
      </c>
      <c r="T2608">
        <f>WEEKNUM(G2608)</f>
        <v/>
      </c>
      <c r="U2608">
        <f>YEAR(G2608)</f>
        <v/>
      </c>
      <c r="V2608" s="117">
        <f>IFERROR(Q2608/N2608,"0")</f>
        <v/>
      </c>
    </row>
    <row r="2609">
      <c r="A2609">
        <f>_xlfn.XLOOKUP(D2609,BN:BN,BO:BO)</f>
        <v/>
      </c>
      <c r="B2609" t="inlineStr">
        <is>
          <t>LLC</t>
        </is>
      </c>
      <c r="C2609" t="n">
        <v>394</v>
      </c>
      <c r="D2609">
        <f>_xlfn.XLOOKUP(C2609,BH:BH,BI:BI)</f>
        <v/>
      </c>
      <c r="E2609" t="n">
        <v>31058</v>
      </c>
      <c r="F2609" t="inlineStr">
        <is>
          <t>Hospedaje</t>
        </is>
      </c>
      <c r="G2609" s="234" t="n">
        <v>45819</v>
      </c>
      <c r="H2609" s="234" t="n">
        <v>45834</v>
      </c>
      <c r="I2609" t="inlineStr">
        <is>
          <t>HTL</t>
        </is>
      </c>
      <c r="J2609">
        <f>_xlfn.XLOOKUP(I2609,AS:AS,AU:AU)</f>
        <v/>
      </c>
      <c r="K2609" t="inlineStr">
        <is>
          <t>USD</t>
        </is>
      </c>
      <c r="L2609" s="238" t="n">
        <v>8078.1</v>
      </c>
      <c r="M2609">
        <f>L2609*_xlfn.XLOOKUP(K2609,AM:AM,AN:AN)</f>
        <v/>
      </c>
      <c r="N2609">
        <f>L2609*_xlfn.XLOOKUP(K2609,AM:AM,AO:AO)</f>
        <v/>
      </c>
      <c r="O2609" s="238" t="n">
        <v>807.8099999999999</v>
      </c>
      <c r="P2609">
        <f>O2609*_xlfn.XLOOKUP(K2609,AM:AM,AN:AN)</f>
        <v/>
      </c>
      <c r="Q2609">
        <f>O2609*_xlfn.XLOOKUP(K2609,AM:AM,AO:AO)</f>
        <v/>
      </c>
      <c r="R2609">
        <f>_xlfn.XLOOKUP(E2609,AF:AF,AG:AG)</f>
        <v/>
      </c>
      <c r="S2609">
        <f>_xlfn.XLOOKUP(E2609,AF:AF,AI:AI)</f>
        <v/>
      </c>
      <c r="T2609">
        <f>WEEKNUM(G2609)</f>
        <v/>
      </c>
      <c r="U2609">
        <f>YEAR(G2609)</f>
        <v/>
      </c>
      <c r="V2609" s="117">
        <f>IFERROR(Q2609/N2609,"0")</f>
        <v/>
      </c>
    </row>
    <row r="2610">
      <c r="A2610">
        <f>_xlfn.XLOOKUP(D2610,BN:BN,BO:BO)</f>
        <v/>
      </c>
      <c r="B2610" t="inlineStr">
        <is>
          <t>LLC</t>
        </is>
      </c>
      <c r="C2610" t="n">
        <v>395</v>
      </c>
      <c r="D2610">
        <f>_xlfn.XLOOKUP(C2610,BH:BH,BI:BI)</f>
        <v/>
      </c>
      <c r="E2610" t="n">
        <v>28335</v>
      </c>
      <c r="F2610" t="inlineStr">
        <is>
          <t>Hospedaje en Vermelho Melides</t>
        </is>
      </c>
      <c r="G2610" s="234" t="n">
        <v>45748</v>
      </c>
      <c r="H2610" s="234" t="n">
        <v>45777</v>
      </c>
      <c r="I2610" t="inlineStr">
        <is>
          <t>HTL</t>
        </is>
      </c>
      <c r="J2610">
        <f>_xlfn.XLOOKUP(I2610,AS:AS,AU:AU)</f>
        <v/>
      </c>
      <c r="K2610" t="inlineStr">
        <is>
          <t>USD</t>
        </is>
      </c>
      <c r="L2610" s="238" t="n">
        <v>1211.96</v>
      </c>
      <c r="M2610">
        <f>L2610*_xlfn.XLOOKUP(K2610,AM:AM,AN:AN)</f>
        <v/>
      </c>
      <c r="N2610">
        <f>L2610*_xlfn.XLOOKUP(K2610,AM:AM,AO:AO)</f>
        <v/>
      </c>
      <c r="O2610" s="238" t="n">
        <v>120.17</v>
      </c>
      <c r="P2610">
        <f>O2610*_xlfn.XLOOKUP(K2610,AM:AM,AN:AN)</f>
        <v/>
      </c>
      <c r="Q2610">
        <f>O2610*_xlfn.XLOOKUP(K2610,AM:AM,AO:AO)</f>
        <v/>
      </c>
      <c r="R2610">
        <f>_xlfn.XLOOKUP(E2610,AF:AF,AG:AG)</f>
        <v/>
      </c>
      <c r="S2610">
        <f>_xlfn.XLOOKUP(E2610,AF:AF,AI:AI)</f>
        <v/>
      </c>
      <c r="T2610">
        <f>WEEKNUM(G2610)</f>
        <v/>
      </c>
      <c r="U2610">
        <f>YEAR(G2610)</f>
        <v/>
      </c>
      <c r="V2610" s="117">
        <f>IFERROR(Q2610/N2610,"0")</f>
        <v/>
      </c>
    </row>
    <row r="2611">
      <c r="A2611">
        <f>_xlfn.XLOOKUP(D2611,BN:BN,BO:BO)</f>
        <v/>
      </c>
      <c r="B2611" t="inlineStr">
        <is>
          <t>LLC</t>
        </is>
      </c>
      <c r="C2611" t="n">
        <v>395</v>
      </c>
      <c r="D2611">
        <f>_xlfn.XLOOKUP(C2611,BH:BH,BI:BI)</f>
        <v/>
      </c>
      <c r="E2611" t="n">
        <v>26753</v>
      </c>
      <c r="F2611" t="inlineStr">
        <is>
          <t>Hospedaje en Londres</t>
        </is>
      </c>
      <c r="G2611" s="234" t="n">
        <v>45748</v>
      </c>
      <c r="H2611" s="234" t="n">
        <v>45777</v>
      </c>
      <c r="I2611" t="inlineStr">
        <is>
          <t>HTL</t>
        </is>
      </c>
      <c r="J2611">
        <f>_xlfn.XLOOKUP(I2611,AS:AS,AU:AU)</f>
        <v/>
      </c>
      <c r="K2611" t="inlineStr">
        <is>
          <t>USD</t>
        </is>
      </c>
      <c r="L2611" s="238" t="n">
        <v>1809.2</v>
      </c>
      <c r="M2611">
        <f>L2611*_xlfn.XLOOKUP(K2611,AM:AM,AN:AN)</f>
        <v/>
      </c>
      <c r="N2611">
        <f>L2611*_xlfn.XLOOKUP(K2611,AM:AM,AO:AO)</f>
        <v/>
      </c>
      <c r="O2611" s="238" t="n">
        <v>180.92</v>
      </c>
      <c r="P2611">
        <f>O2611*_xlfn.XLOOKUP(K2611,AM:AM,AN:AN)</f>
        <v/>
      </c>
      <c r="Q2611">
        <f>O2611*_xlfn.XLOOKUP(K2611,AM:AM,AO:AO)</f>
        <v/>
      </c>
      <c r="R2611">
        <f>_xlfn.XLOOKUP(E2611,AF:AF,AG:AG)</f>
        <v/>
      </c>
      <c r="S2611">
        <f>_xlfn.XLOOKUP(E2611,AF:AF,AI:AI)</f>
        <v/>
      </c>
      <c r="T2611">
        <f>WEEKNUM(G2611)</f>
        <v/>
      </c>
      <c r="U2611">
        <f>YEAR(G2611)</f>
        <v/>
      </c>
      <c r="V2611" s="117">
        <f>IFERROR(Q2611/N2611,"0")</f>
        <v/>
      </c>
    </row>
    <row r="2612">
      <c r="A2612">
        <f>_xlfn.XLOOKUP(D2612,BN:BN,BO:BO)</f>
        <v/>
      </c>
      <c r="B2612" t="inlineStr">
        <is>
          <t>LLC</t>
        </is>
      </c>
      <c r="C2612" t="n">
        <v>395</v>
      </c>
      <c r="D2612">
        <f>_xlfn.XLOOKUP(C2612,BH:BH,BI:BI)</f>
        <v/>
      </c>
      <c r="E2612" t="n">
        <v>26753</v>
      </c>
      <c r="F2612" t="inlineStr">
        <is>
          <t>Hospedaje en Londres</t>
        </is>
      </c>
      <c r="G2612" s="234" t="n">
        <v>45748</v>
      </c>
      <c r="H2612" s="234" t="n">
        <v>45777</v>
      </c>
      <c r="I2612" t="inlineStr">
        <is>
          <t>HTL</t>
        </is>
      </c>
      <c r="J2612">
        <f>_xlfn.XLOOKUP(I2612,AS:AS,AU:AU)</f>
        <v/>
      </c>
      <c r="K2612" t="inlineStr">
        <is>
          <t>USD</t>
        </is>
      </c>
      <c r="L2612" s="238" t="n">
        <v>1809.2</v>
      </c>
      <c r="M2612">
        <f>L2612*_xlfn.XLOOKUP(K2612,AM:AM,AN:AN)</f>
        <v/>
      </c>
      <c r="N2612">
        <f>L2612*_xlfn.XLOOKUP(K2612,AM:AM,AO:AO)</f>
        <v/>
      </c>
      <c r="O2612" s="238" t="n">
        <v>180.92</v>
      </c>
      <c r="P2612">
        <f>O2612*_xlfn.XLOOKUP(K2612,AM:AM,AN:AN)</f>
        <v/>
      </c>
      <c r="Q2612">
        <f>O2612*_xlfn.XLOOKUP(K2612,AM:AM,AO:AO)</f>
        <v/>
      </c>
      <c r="R2612">
        <f>_xlfn.XLOOKUP(E2612,AF:AF,AG:AG)</f>
        <v/>
      </c>
      <c r="S2612">
        <f>_xlfn.XLOOKUP(E2612,AF:AF,AI:AI)</f>
        <v/>
      </c>
      <c r="T2612">
        <f>WEEKNUM(G2612)</f>
        <v/>
      </c>
      <c r="U2612">
        <f>YEAR(G2612)</f>
        <v/>
      </c>
      <c r="V2612" s="117">
        <f>IFERROR(Q2612/N2612,"0")</f>
        <v/>
      </c>
    </row>
    <row r="2613">
      <c r="A2613">
        <f>_xlfn.XLOOKUP(D2613,BN:BN,BO:BO)</f>
        <v/>
      </c>
      <c r="B2613" t="inlineStr">
        <is>
          <t>LLC</t>
        </is>
      </c>
      <c r="C2613" t="n">
        <v>395</v>
      </c>
      <c r="D2613">
        <f>_xlfn.XLOOKUP(C2613,BH:BH,BI:BI)</f>
        <v/>
      </c>
      <c r="E2613" t="n">
        <v>24006</v>
      </c>
      <c r="F2613" t="inlineStr">
        <is>
          <t>Hospedaje en Reino Unido</t>
        </is>
      </c>
      <c r="G2613" s="234" t="n">
        <v>45748</v>
      </c>
      <c r="H2613" s="234" t="n">
        <v>45777</v>
      </c>
      <c r="I2613" t="inlineStr">
        <is>
          <t>HTL</t>
        </is>
      </c>
      <c r="J2613">
        <f>_xlfn.XLOOKUP(I2613,AS:AS,AU:AU)</f>
        <v/>
      </c>
      <c r="K2613" t="inlineStr">
        <is>
          <t>USD</t>
        </is>
      </c>
      <c r="L2613" s="238" t="n">
        <v>2101.3</v>
      </c>
      <c r="M2613">
        <f>L2613*_xlfn.XLOOKUP(K2613,AM:AM,AN:AN)</f>
        <v/>
      </c>
      <c r="N2613">
        <f>L2613*_xlfn.XLOOKUP(K2613,AM:AM,AO:AO)</f>
        <v/>
      </c>
      <c r="O2613" s="238" t="n">
        <v>210.13</v>
      </c>
      <c r="P2613">
        <f>O2613*_xlfn.XLOOKUP(K2613,AM:AM,AN:AN)</f>
        <v/>
      </c>
      <c r="Q2613">
        <f>O2613*_xlfn.XLOOKUP(K2613,AM:AM,AO:AO)</f>
        <v/>
      </c>
      <c r="R2613">
        <f>_xlfn.XLOOKUP(E2613,AF:AF,AG:AG)</f>
        <v/>
      </c>
      <c r="S2613">
        <f>_xlfn.XLOOKUP(E2613,AF:AF,AI:AI)</f>
        <v/>
      </c>
      <c r="T2613">
        <f>WEEKNUM(G2613)</f>
        <v/>
      </c>
      <c r="U2613">
        <f>YEAR(G2613)</f>
        <v/>
      </c>
      <c r="V2613" s="117">
        <f>IFERROR(Q2613/N2613,"0")</f>
        <v/>
      </c>
    </row>
    <row r="2614">
      <c r="A2614">
        <f>_xlfn.XLOOKUP(D2614,BN:BN,BO:BO)</f>
        <v/>
      </c>
      <c r="B2614" t="inlineStr">
        <is>
          <t>LLC</t>
        </is>
      </c>
      <c r="C2614" t="n">
        <v>395</v>
      </c>
      <c r="D2614">
        <f>_xlfn.XLOOKUP(C2614,BH:BH,BI:BI)</f>
        <v/>
      </c>
      <c r="E2614" t="n">
        <v>28942</v>
      </c>
      <c r="F2614" t="inlineStr">
        <is>
          <t>Hospedaje</t>
        </is>
      </c>
      <c r="G2614" s="234" t="n">
        <v>45748</v>
      </c>
      <c r="H2614" s="234" t="n">
        <v>45777</v>
      </c>
      <c r="I2614" t="inlineStr">
        <is>
          <t>HTL</t>
        </is>
      </c>
      <c r="J2614">
        <f>_xlfn.XLOOKUP(I2614,AS:AS,AU:AU)</f>
        <v/>
      </c>
      <c r="K2614" t="inlineStr">
        <is>
          <t>USD</t>
        </is>
      </c>
      <c r="L2614" s="238" t="n">
        <v>9040</v>
      </c>
      <c r="M2614">
        <f>L2614*_xlfn.XLOOKUP(K2614,AM:AM,AN:AN)</f>
        <v/>
      </c>
      <c r="N2614">
        <f>L2614*_xlfn.XLOOKUP(K2614,AM:AM,AO:AO)</f>
        <v/>
      </c>
      <c r="O2614" s="238" t="n">
        <v>106.45</v>
      </c>
      <c r="P2614">
        <f>O2614*_xlfn.XLOOKUP(K2614,AM:AM,AN:AN)</f>
        <v/>
      </c>
      <c r="Q2614">
        <f>O2614*_xlfn.XLOOKUP(K2614,AM:AM,AO:AO)</f>
        <v/>
      </c>
      <c r="R2614">
        <f>_xlfn.XLOOKUP(E2614,AF:AF,AG:AG)</f>
        <v/>
      </c>
      <c r="S2614">
        <f>_xlfn.XLOOKUP(E2614,AF:AF,AI:AI)</f>
        <v/>
      </c>
      <c r="T2614">
        <f>WEEKNUM(G2614)</f>
        <v/>
      </c>
      <c r="U2614">
        <f>YEAR(G2614)</f>
        <v/>
      </c>
      <c r="V2614" s="117">
        <f>IFERROR(Q2614/N2614,"0")</f>
        <v/>
      </c>
    </row>
    <row r="2615">
      <c r="A2615">
        <f>_xlfn.XLOOKUP(D2615,BN:BN,BO:BO)</f>
        <v/>
      </c>
      <c r="B2615" t="inlineStr">
        <is>
          <t>LLC</t>
        </is>
      </c>
      <c r="C2615" t="n">
        <v>396</v>
      </c>
      <c r="D2615">
        <f>_xlfn.XLOOKUP(C2615,BH:BH,BI:BI)</f>
        <v/>
      </c>
      <c r="E2615" t="n">
        <v>28300</v>
      </c>
      <c r="F2615" t="inlineStr">
        <is>
          <t>Hospedaje en Cannes Francia</t>
        </is>
      </c>
      <c r="G2615" s="234" t="n">
        <v>45859</v>
      </c>
      <c r="H2615" s="234" t="n">
        <v>45861</v>
      </c>
      <c r="I2615" t="inlineStr">
        <is>
          <t>HTL</t>
        </is>
      </c>
      <c r="J2615">
        <f>_xlfn.XLOOKUP(I2615,AS:AS,AU:AU)</f>
        <v/>
      </c>
      <c r="K2615" t="inlineStr">
        <is>
          <t>USD</t>
        </is>
      </c>
      <c r="L2615" s="238" t="n">
        <v>3432.63</v>
      </c>
      <c r="M2615">
        <f>L2615*_xlfn.XLOOKUP(K2615,AM:AM,AN:AN)</f>
        <v/>
      </c>
      <c r="N2615">
        <f>L2615*_xlfn.XLOOKUP(K2615,AM:AM,AO:AO)</f>
        <v/>
      </c>
      <c r="O2615" s="238" t="n">
        <v>277.19</v>
      </c>
      <c r="P2615">
        <f>O2615*_xlfn.XLOOKUP(K2615,AM:AM,AN:AN)</f>
        <v/>
      </c>
      <c r="Q2615">
        <f>O2615*_xlfn.XLOOKUP(K2615,AM:AM,AO:AO)</f>
        <v/>
      </c>
      <c r="R2615">
        <f>_xlfn.XLOOKUP(E2615,AF:AF,AG:AG)</f>
        <v/>
      </c>
      <c r="S2615">
        <f>_xlfn.XLOOKUP(E2615,AF:AF,AI:AI)</f>
        <v/>
      </c>
      <c r="T2615">
        <f>WEEKNUM(G2615)</f>
        <v/>
      </c>
      <c r="U2615">
        <f>YEAR(G2615)</f>
        <v/>
      </c>
      <c r="V2615" s="117">
        <f>IFERROR(Q2615/N2615,"0")</f>
        <v/>
      </c>
    </row>
    <row r="2616">
      <c r="A2616">
        <f>_xlfn.XLOOKUP(D2616,BN:BN,BO:BO)</f>
        <v/>
      </c>
      <c r="B2616" t="inlineStr">
        <is>
          <t>LLC</t>
        </is>
      </c>
      <c r="C2616" t="n">
        <v>396</v>
      </c>
      <c r="D2616">
        <f>_xlfn.XLOOKUP(C2616,BH:BH,BI:BI)</f>
        <v/>
      </c>
      <c r="E2616" t="n">
        <v>28514</v>
      </c>
      <c r="F2616" t="inlineStr">
        <is>
          <t>Hospedaje en Antibes</t>
        </is>
      </c>
      <c r="G2616" s="234" t="n">
        <v>45859</v>
      </c>
      <c r="H2616" s="234" t="n">
        <v>45861</v>
      </c>
      <c r="I2616" t="inlineStr">
        <is>
          <t>HTL</t>
        </is>
      </c>
      <c r="J2616">
        <f>_xlfn.XLOOKUP(I2616,AS:AS,AU:AU)</f>
        <v/>
      </c>
      <c r="K2616" t="inlineStr">
        <is>
          <t>USD</t>
        </is>
      </c>
      <c r="L2616" s="238" t="n">
        <v>4833.34</v>
      </c>
      <c r="M2616">
        <f>L2616*_xlfn.XLOOKUP(K2616,AM:AM,AN:AN)</f>
        <v/>
      </c>
      <c r="N2616">
        <f>L2616*_xlfn.XLOOKUP(K2616,AM:AM,AO:AO)</f>
        <v/>
      </c>
      <c r="O2616" s="238" t="n">
        <v>441.82</v>
      </c>
      <c r="P2616">
        <f>O2616*_xlfn.XLOOKUP(K2616,AM:AM,AN:AN)</f>
        <v/>
      </c>
      <c r="Q2616">
        <f>O2616*_xlfn.XLOOKUP(K2616,AM:AM,AO:AO)</f>
        <v/>
      </c>
      <c r="R2616">
        <f>_xlfn.XLOOKUP(E2616,AF:AF,AG:AG)</f>
        <v/>
      </c>
      <c r="S2616">
        <f>_xlfn.XLOOKUP(E2616,AF:AF,AI:AI)</f>
        <v/>
      </c>
      <c r="T2616">
        <f>WEEKNUM(G2616)</f>
        <v/>
      </c>
      <c r="U2616">
        <f>YEAR(G2616)</f>
        <v/>
      </c>
      <c r="V2616" s="117">
        <f>IFERROR(Q2616/N2616,"0")</f>
        <v/>
      </c>
    </row>
    <row r="2617">
      <c r="A2617">
        <f>_xlfn.XLOOKUP(D2617,BN:BN,BO:BO)</f>
        <v/>
      </c>
      <c r="B2617" t="inlineStr">
        <is>
          <t>LLC</t>
        </is>
      </c>
      <c r="C2617" t="n">
        <v>397</v>
      </c>
      <c r="D2617">
        <f>_xlfn.XLOOKUP(C2617,BH:BH,BI:BI)</f>
        <v/>
      </c>
      <c r="E2617" t="n">
        <v>25360</v>
      </c>
      <c r="F2617" t="inlineStr">
        <is>
          <t>SERVICIOS LUX JAPAN</t>
        </is>
      </c>
      <c r="G2617" s="234" t="n">
        <v>45843</v>
      </c>
      <c r="H2617" s="234" t="n">
        <v>45858</v>
      </c>
      <c r="I2617" t="inlineStr">
        <is>
          <t>PKT</t>
        </is>
      </c>
      <c r="J2617">
        <f>_xlfn.XLOOKUP(I2617,AS:AS,AU:AU)</f>
        <v/>
      </c>
      <c r="K2617" t="inlineStr">
        <is>
          <t>USD</t>
        </is>
      </c>
      <c r="L2617" s="238" t="n">
        <v>19730.06</v>
      </c>
      <c r="M2617">
        <f>L2617*_xlfn.XLOOKUP(K2617,AM:AM,AN:AN)</f>
        <v/>
      </c>
      <c r="N2617">
        <f>L2617*_xlfn.XLOOKUP(K2617,AM:AM,AO:AO)</f>
        <v/>
      </c>
      <c r="O2617" s="238" t="n">
        <v>2488.42</v>
      </c>
      <c r="P2617">
        <f>O2617*_xlfn.XLOOKUP(K2617,AM:AM,AN:AN)</f>
        <v/>
      </c>
      <c r="Q2617">
        <f>O2617*_xlfn.XLOOKUP(K2617,AM:AM,AO:AO)</f>
        <v/>
      </c>
      <c r="R2617">
        <f>_xlfn.XLOOKUP(E2617,AF:AF,AG:AG)</f>
        <v/>
      </c>
      <c r="S2617">
        <f>_xlfn.XLOOKUP(E2617,AF:AF,AI:AI)</f>
        <v/>
      </c>
      <c r="T2617">
        <f>WEEKNUM(G2617)</f>
        <v/>
      </c>
      <c r="U2617">
        <f>YEAR(G2617)</f>
        <v/>
      </c>
      <c r="V2617" s="117">
        <f>IFERROR(Q2617/N2617,"0")</f>
        <v/>
      </c>
    </row>
    <row r="2618">
      <c r="A2618">
        <f>_xlfn.XLOOKUP(D2618,BN:BN,BO:BO)</f>
        <v/>
      </c>
      <c r="B2618" t="inlineStr">
        <is>
          <t>LLC</t>
        </is>
      </c>
      <c r="C2618" t="n">
        <v>397</v>
      </c>
      <c r="D2618">
        <f>_xlfn.XLOOKUP(C2618,BH:BH,BI:BI)</f>
        <v/>
      </c>
      <c r="E2618" t="n">
        <v>25022</v>
      </c>
      <c r="F2618" t="inlineStr">
        <is>
          <t>PENINSULA TOKYO 16-20 JUL</t>
        </is>
      </c>
      <c r="G2618" s="234" t="n">
        <v>45854</v>
      </c>
      <c r="H2618" s="234" t="n">
        <v>45858</v>
      </c>
      <c r="I2618" t="inlineStr">
        <is>
          <t>HTL</t>
        </is>
      </c>
      <c r="J2618">
        <f>_xlfn.XLOOKUP(I2618,AS:AS,AU:AU)</f>
        <v/>
      </c>
      <c r="K2618" t="inlineStr">
        <is>
          <t>USD</t>
        </is>
      </c>
      <c r="L2618" s="238" t="n">
        <v>6483.72</v>
      </c>
      <c r="M2618">
        <f>L2618*_xlfn.XLOOKUP(K2618,AM:AM,AN:AN)</f>
        <v/>
      </c>
      <c r="N2618">
        <f>L2618*_xlfn.XLOOKUP(K2618,AM:AM,AO:AO)</f>
        <v/>
      </c>
      <c r="O2618" s="238" t="n">
        <v>767</v>
      </c>
      <c r="P2618">
        <f>O2618*_xlfn.XLOOKUP(K2618,AM:AM,AN:AN)</f>
        <v/>
      </c>
      <c r="Q2618">
        <f>O2618*_xlfn.XLOOKUP(K2618,AM:AM,AO:AO)</f>
        <v/>
      </c>
      <c r="R2618">
        <f>_xlfn.XLOOKUP(E2618,AF:AF,AG:AG)</f>
        <v/>
      </c>
      <c r="S2618">
        <f>_xlfn.XLOOKUP(E2618,AF:AF,AI:AI)</f>
        <v/>
      </c>
      <c r="T2618">
        <f>WEEKNUM(G2618)</f>
        <v/>
      </c>
      <c r="U2618">
        <f>YEAR(G2618)</f>
        <v/>
      </c>
      <c r="V2618" s="117">
        <f>IFERROR(Q2618/N2618,"0")</f>
        <v/>
      </c>
    </row>
    <row r="2619">
      <c r="A2619">
        <f>_xlfn.XLOOKUP(D2619,BN:BN,BO:BO)</f>
        <v/>
      </c>
      <c r="B2619" t="inlineStr">
        <is>
          <t>LLC</t>
        </is>
      </c>
      <c r="C2619" t="n">
        <v>397</v>
      </c>
      <c r="D2619">
        <f>_xlfn.XLOOKUP(C2619,BH:BH,BI:BI)</f>
        <v/>
      </c>
      <c r="E2619" t="n">
        <v>24989</v>
      </c>
      <c r="F2619" t="inlineStr">
        <is>
          <t>HYATT KANAZAWA - 15-16</t>
        </is>
      </c>
      <c r="G2619" s="234" t="n">
        <v>45853</v>
      </c>
      <c r="H2619" s="234" t="n">
        <v>45854</v>
      </c>
      <c r="I2619" t="inlineStr">
        <is>
          <t>HTL</t>
        </is>
      </c>
      <c r="J2619">
        <f>_xlfn.XLOOKUP(I2619,AS:AS,AU:AU)</f>
        <v/>
      </c>
      <c r="K2619" t="inlineStr">
        <is>
          <t>USD</t>
        </is>
      </c>
      <c r="L2619" s="238" t="n">
        <v>647</v>
      </c>
      <c r="M2619">
        <f>L2619*_xlfn.XLOOKUP(K2619,AM:AM,AN:AN)</f>
        <v/>
      </c>
      <c r="N2619">
        <f>L2619*_xlfn.XLOOKUP(K2619,AM:AM,AO:AO)</f>
        <v/>
      </c>
      <c r="O2619" s="238" t="n">
        <v>46.01</v>
      </c>
      <c r="P2619">
        <f>O2619*_xlfn.XLOOKUP(K2619,AM:AM,AN:AN)</f>
        <v/>
      </c>
      <c r="Q2619">
        <f>O2619*_xlfn.XLOOKUP(K2619,AM:AM,AO:AO)</f>
        <v/>
      </c>
      <c r="R2619">
        <f>_xlfn.XLOOKUP(E2619,AF:AF,AG:AG)</f>
        <v/>
      </c>
      <c r="S2619">
        <f>_xlfn.XLOOKUP(E2619,AF:AF,AI:AI)</f>
        <v/>
      </c>
      <c r="T2619">
        <f>WEEKNUM(G2619)</f>
        <v/>
      </c>
      <c r="U2619">
        <f>YEAR(G2619)</f>
        <v/>
      </c>
      <c r="V2619" s="117">
        <f>IFERROR(Q2619/N2619,"0")</f>
        <v/>
      </c>
    </row>
    <row r="2620">
      <c r="A2620">
        <f>_xlfn.XLOOKUP(D2620,BN:BN,BO:BO)</f>
        <v/>
      </c>
      <c r="B2620" t="inlineStr">
        <is>
          <t>LLC</t>
        </is>
      </c>
      <c r="C2620" t="n">
        <v>397</v>
      </c>
      <c r="D2620">
        <f>_xlfn.XLOOKUP(C2620,BH:BH,BI:BI)</f>
        <v/>
      </c>
      <c r="E2620" t="n">
        <v>25057</v>
      </c>
      <c r="F2620" t="inlineStr">
        <is>
          <t>MITSUI KYOTO 11-15 JUL</t>
        </is>
      </c>
      <c r="G2620" s="234" t="n">
        <v>45849</v>
      </c>
      <c r="H2620" s="234" t="n">
        <v>45853</v>
      </c>
      <c r="I2620" t="inlineStr">
        <is>
          <t>HTL</t>
        </is>
      </c>
      <c r="J2620">
        <f>_xlfn.XLOOKUP(I2620,AS:AS,AU:AU)</f>
        <v/>
      </c>
      <c r="K2620" t="inlineStr">
        <is>
          <t>USD</t>
        </is>
      </c>
      <c r="L2620" s="238" t="n">
        <v>9830.299999999999</v>
      </c>
      <c r="M2620">
        <f>L2620*_xlfn.XLOOKUP(K2620,AM:AM,AN:AN)</f>
        <v/>
      </c>
      <c r="N2620">
        <f>L2620*_xlfn.XLOOKUP(K2620,AM:AM,AO:AO)</f>
        <v/>
      </c>
      <c r="O2620" s="238" t="n">
        <v>688.08</v>
      </c>
      <c r="P2620">
        <f>O2620*_xlfn.XLOOKUP(K2620,AM:AM,AN:AN)</f>
        <v/>
      </c>
      <c r="Q2620">
        <f>O2620*_xlfn.XLOOKUP(K2620,AM:AM,AO:AO)</f>
        <v/>
      </c>
      <c r="R2620">
        <f>_xlfn.XLOOKUP(E2620,AF:AF,AG:AG)</f>
        <v/>
      </c>
      <c r="S2620">
        <f>_xlfn.XLOOKUP(E2620,AF:AF,AI:AI)</f>
        <v/>
      </c>
      <c r="T2620">
        <f>WEEKNUM(G2620)</f>
        <v/>
      </c>
      <c r="U2620">
        <f>YEAR(G2620)</f>
        <v/>
      </c>
      <c r="V2620" s="117">
        <f>IFERROR(Q2620/N2620,"0")</f>
        <v/>
      </c>
    </row>
    <row r="2621">
      <c r="A2621">
        <f>_xlfn.XLOOKUP(D2621,BN:BN,BO:BO)</f>
        <v/>
      </c>
      <c r="B2621" t="inlineStr">
        <is>
          <t>LLC</t>
        </is>
      </c>
      <c r="C2621" t="n">
        <v>397</v>
      </c>
      <c r="D2621">
        <f>_xlfn.XLOOKUP(C2621,BH:BH,BI:BI)</f>
        <v/>
      </c>
      <c r="E2621" t="n">
        <v>25906</v>
      </c>
      <c r="F2621" t="inlineStr">
        <is>
          <t>HATSUHANA 5-7 JUL</t>
        </is>
      </c>
      <c r="G2621" s="234" t="n">
        <v>45843</v>
      </c>
      <c r="H2621" s="234" t="n">
        <v>45845</v>
      </c>
      <c r="I2621" t="inlineStr">
        <is>
          <t>HTL</t>
        </is>
      </c>
      <c r="J2621">
        <f>_xlfn.XLOOKUP(I2621,AS:AS,AU:AU)</f>
        <v/>
      </c>
      <c r="K2621" t="inlineStr">
        <is>
          <t>USD</t>
        </is>
      </c>
      <c r="L2621" s="238" t="n">
        <v>4553</v>
      </c>
      <c r="M2621">
        <f>L2621*_xlfn.XLOOKUP(K2621,AM:AM,AN:AN)</f>
        <v/>
      </c>
      <c r="N2621">
        <f>L2621*_xlfn.XLOOKUP(K2621,AM:AM,AO:AO)</f>
        <v/>
      </c>
      <c r="O2621" s="238" t="n">
        <v>455.02</v>
      </c>
      <c r="P2621">
        <f>O2621*_xlfn.XLOOKUP(K2621,AM:AM,AN:AN)</f>
        <v/>
      </c>
      <c r="Q2621">
        <f>O2621*_xlfn.XLOOKUP(K2621,AM:AM,AO:AO)</f>
        <v/>
      </c>
      <c r="R2621">
        <f>_xlfn.XLOOKUP(E2621,AF:AF,AG:AG)</f>
        <v/>
      </c>
      <c r="S2621">
        <f>_xlfn.XLOOKUP(E2621,AF:AF,AI:AI)</f>
        <v/>
      </c>
      <c r="T2621">
        <f>WEEKNUM(G2621)</f>
        <v/>
      </c>
      <c r="U2621">
        <f>YEAR(G2621)</f>
        <v/>
      </c>
      <c r="V2621" s="117">
        <f>IFERROR(Q2621/N2621,"0")</f>
        <v/>
      </c>
    </row>
    <row r="2622">
      <c r="A2622">
        <f>_xlfn.XLOOKUP(D2622,BN:BN,BO:BO)</f>
        <v/>
      </c>
      <c r="B2622" t="inlineStr">
        <is>
          <t>LLC</t>
        </is>
      </c>
      <c r="C2622" t="n">
        <v>397</v>
      </c>
      <c r="D2622">
        <f>_xlfn.XLOOKUP(C2622,BH:BH,BI:BI)</f>
        <v/>
      </c>
      <c r="E2622" t="n">
        <v>29097</v>
      </c>
      <c r="F2622" t="inlineStr">
        <is>
          <t>ST REGIS OSAKA 7-9 JUL</t>
        </is>
      </c>
      <c r="G2622" s="234" t="n">
        <v>45845</v>
      </c>
      <c r="H2622" s="234" t="n">
        <v>45847</v>
      </c>
      <c r="I2622" t="inlineStr">
        <is>
          <t>HTL</t>
        </is>
      </c>
      <c r="J2622">
        <f>_xlfn.XLOOKUP(I2622,AS:AS,AU:AU)</f>
        <v/>
      </c>
      <c r="K2622" t="inlineStr">
        <is>
          <t>USD</t>
        </is>
      </c>
      <c r="L2622" s="238" t="n">
        <v>2280.3</v>
      </c>
      <c r="M2622">
        <f>L2622*_xlfn.XLOOKUP(K2622,AM:AM,AN:AN)</f>
        <v/>
      </c>
      <c r="N2622">
        <f>L2622*_xlfn.XLOOKUP(K2622,AM:AM,AO:AO)</f>
        <v/>
      </c>
      <c r="O2622" s="238" t="n">
        <v>161.68</v>
      </c>
      <c r="P2622">
        <f>O2622*_xlfn.XLOOKUP(K2622,AM:AM,AN:AN)</f>
        <v/>
      </c>
      <c r="Q2622">
        <f>O2622*_xlfn.XLOOKUP(K2622,AM:AM,AO:AO)</f>
        <v/>
      </c>
      <c r="R2622">
        <f>_xlfn.XLOOKUP(E2622,AF:AF,AG:AG)</f>
        <v/>
      </c>
      <c r="S2622">
        <f>_xlfn.XLOOKUP(E2622,AF:AF,AI:AI)</f>
        <v/>
      </c>
      <c r="T2622">
        <f>WEEKNUM(G2622)</f>
        <v/>
      </c>
      <c r="U2622">
        <f>YEAR(G2622)</f>
        <v/>
      </c>
      <c r="V2622" s="117">
        <f>IFERROR(Q2622/N2622,"0")</f>
        <v/>
      </c>
    </row>
    <row r="2623">
      <c r="A2623">
        <f>_xlfn.XLOOKUP(D2623,BN:BN,BO:BO)</f>
        <v/>
      </c>
      <c r="B2623" t="inlineStr">
        <is>
          <t>LLC</t>
        </is>
      </c>
      <c r="C2623" t="n">
        <v>398</v>
      </c>
      <c r="D2623">
        <f>_xlfn.XLOOKUP(C2623,BH:BH,BI:BI)</f>
        <v/>
      </c>
      <c r="E2623" t="n">
        <v>27194</v>
      </c>
      <c r="F2623" t="inlineStr">
        <is>
          <t>Masseria Calderisi</t>
        </is>
      </c>
      <c r="G2623" s="234" t="n">
        <v>45861</v>
      </c>
      <c r="H2623" s="234" t="n">
        <v>45865</v>
      </c>
      <c r="I2623" t="inlineStr">
        <is>
          <t>HTL</t>
        </is>
      </c>
      <c r="J2623">
        <f>_xlfn.XLOOKUP(I2623,AS:AS,AU:AU)</f>
        <v/>
      </c>
      <c r="K2623" t="inlineStr">
        <is>
          <t>EUR</t>
        </is>
      </c>
      <c r="L2623" s="238" t="n">
        <v>7068</v>
      </c>
      <c r="M2623">
        <f>L2623*_xlfn.XLOOKUP(K2623,AM:AM,AN:AN)</f>
        <v/>
      </c>
      <c r="N2623">
        <f>L2623*_xlfn.XLOOKUP(K2623,AM:AM,AO:AO)</f>
        <v/>
      </c>
      <c r="O2623" s="238" t="n">
        <v>706.8</v>
      </c>
      <c r="P2623">
        <f>O2623*_xlfn.XLOOKUP(K2623,AM:AM,AN:AN)</f>
        <v/>
      </c>
      <c r="Q2623">
        <f>O2623*_xlfn.XLOOKUP(K2623,AM:AM,AO:AO)</f>
        <v/>
      </c>
      <c r="R2623">
        <f>_xlfn.XLOOKUP(E2623,AF:AF,AG:AG)</f>
        <v/>
      </c>
      <c r="S2623">
        <f>_xlfn.XLOOKUP(E2623,AF:AF,AI:AI)</f>
        <v/>
      </c>
      <c r="T2623">
        <f>WEEKNUM(G2623)</f>
        <v/>
      </c>
      <c r="U2623">
        <f>YEAR(G2623)</f>
        <v/>
      </c>
      <c r="V2623" s="117">
        <f>IFERROR(Q2623/N2623,"0")</f>
        <v/>
      </c>
    </row>
    <row r="2624">
      <c r="A2624">
        <f>_xlfn.XLOOKUP(D2624,BN:BN,BO:BO)</f>
        <v/>
      </c>
      <c r="B2624" t="inlineStr">
        <is>
          <t>LLC</t>
        </is>
      </c>
      <c r="C2624" t="n">
        <v>398</v>
      </c>
      <c r="D2624">
        <f>_xlfn.XLOOKUP(C2624,BH:BH,BI:BI)</f>
        <v/>
      </c>
      <c r="E2624" t="n">
        <v>29472</v>
      </c>
      <c r="F2624" t="inlineStr">
        <is>
          <t>De L´Europe Amsterdam</t>
        </is>
      </c>
      <c r="G2624" s="234" t="n">
        <v>45872</v>
      </c>
      <c r="H2624" s="234" t="n">
        <v>45875</v>
      </c>
      <c r="I2624" t="inlineStr">
        <is>
          <t>HTL</t>
        </is>
      </c>
      <c r="J2624">
        <f>_xlfn.XLOOKUP(I2624,AS:AS,AU:AU)</f>
        <v/>
      </c>
      <c r="K2624" t="inlineStr">
        <is>
          <t>EUR</t>
        </is>
      </c>
      <c r="L2624" s="238" t="n">
        <v>3368.52</v>
      </c>
      <c r="M2624">
        <f>L2624*_xlfn.XLOOKUP(K2624,AM:AM,AN:AN)</f>
        <v/>
      </c>
      <c r="N2624">
        <f>L2624*_xlfn.XLOOKUP(K2624,AM:AM,AO:AO)</f>
        <v/>
      </c>
      <c r="O2624" s="238" t="n">
        <v>0</v>
      </c>
      <c r="P2624">
        <f>O2624*_xlfn.XLOOKUP(K2624,AM:AM,AN:AN)</f>
        <v/>
      </c>
      <c r="Q2624">
        <f>O2624*_xlfn.XLOOKUP(K2624,AM:AM,AO:AO)</f>
        <v/>
      </c>
      <c r="R2624">
        <f>_xlfn.XLOOKUP(E2624,AF:AF,AG:AG)</f>
        <v/>
      </c>
      <c r="S2624">
        <f>_xlfn.XLOOKUP(E2624,AF:AF,AI:AI)</f>
        <v/>
      </c>
      <c r="T2624">
        <f>WEEKNUM(G2624)</f>
        <v/>
      </c>
      <c r="U2624">
        <f>YEAR(G2624)</f>
        <v/>
      </c>
      <c r="V2624" s="117">
        <f>IFERROR(Q2624/N2624,"0")</f>
        <v/>
      </c>
    </row>
    <row r="2625">
      <c r="A2625">
        <f>_xlfn.XLOOKUP(D2625,BN:BN,BO:BO)</f>
        <v/>
      </c>
      <c r="B2625" t="inlineStr">
        <is>
          <t>LLC</t>
        </is>
      </c>
      <c r="C2625" t="n">
        <v>398</v>
      </c>
      <c r="D2625">
        <f>_xlfn.XLOOKUP(C2625,BH:BH,BI:BI)</f>
        <v/>
      </c>
      <c r="E2625" t="n">
        <v>29074</v>
      </c>
      <c r="F2625" t="inlineStr">
        <is>
          <t>Highstay Paris</t>
        </is>
      </c>
      <c r="G2625" s="234" t="n">
        <v>45858</v>
      </c>
      <c r="H2625" s="234" t="n">
        <v>45861</v>
      </c>
      <c r="I2625" t="inlineStr">
        <is>
          <t>HTL</t>
        </is>
      </c>
      <c r="J2625">
        <f>_xlfn.XLOOKUP(I2625,AS:AS,AU:AU)</f>
        <v/>
      </c>
      <c r="K2625" t="inlineStr">
        <is>
          <t>EUR</t>
        </is>
      </c>
      <c r="L2625" s="238" t="n">
        <v>1632.52</v>
      </c>
      <c r="M2625">
        <f>L2625*_xlfn.XLOOKUP(K2625,AM:AM,AN:AN)</f>
        <v/>
      </c>
      <c r="N2625">
        <f>L2625*_xlfn.XLOOKUP(K2625,AM:AM,AO:AO)</f>
        <v/>
      </c>
      <c r="O2625" s="238" t="n">
        <v>0</v>
      </c>
      <c r="P2625">
        <f>O2625*_xlfn.XLOOKUP(K2625,AM:AM,AN:AN)</f>
        <v/>
      </c>
      <c r="Q2625">
        <f>O2625*_xlfn.XLOOKUP(K2625,AM:AM,AO:AO)</f>
        <v/>
      </c>
      <c r="R2625">
        <f>_xlfn.XLOOKUP(E2625,AF:AF,AG:AG)</f>
        <v/>
      </c>
      <c r="S2625">
        <f>_xlfn.XLOOKUP(E2625,AF:AF,AI:AI)</f>
        <v/>
      </c>
      <c r="T2625">
        <f>WEEKNUM(G2625)</f>
        <v/>
      </c>
      <c r="U2625">
        <f>YEAR(G2625)</f>
        <v/>
      </c>
      <c r="V2625" s="117">
        <f>IFERROR(Q2625/N2625,"0")</f>
        <v/>
      </c>
    </row>
    <row r="2626">
      <c r="A2626">
        <f>_xlfn.XLOOKUP(D2626,BN:BN,BO:BO)</f>
        <v/>
      </c>
      <c r="B2626" t="inlineStr">
        <is>
          <t>LLC</t>
        </is>
      </c>
      <c r="C2626" t="n">
        <v>398</v>
      </c>
      <c r="D2626">
        <f>_xlfn.XLOOKUP(C2626,BH:BH,BI:BI)</f>
        <v/>
      </c>
      <c r="E2626" t="n">
        <v>29759</v>
      </c>
      <c r="F2626" t="inlineStr">
        <is>
          <t>Bartolo Auto No Leggio</t>
        </is>
      </c>
      <c r="G2626" s="234" t="n">
        <v>45861</v>
      </c>
      <c r="H2626" s="234" t="n">
        <v>45865</v>
      </c>
      <c r="I2626" t="inlineStr">
        <is>
          <t>AUT</t>
        </is>
      </c>
      <c r="J2626">
        <f>_xlfn.XLOOKUP(I2626,AS:AS,AU:AU)</f>
        <v/>
      </c>
      <c r="K2626" t="inlineStr">
        <is>
          <t>EUR</t>
        </is>
      </c>
      <c r="L2626" s="238" t="n">
        <v>600</v>
      </c>
      <c r="M2626">
        <f>L2626*_xlfn.XLOOKUP(K2626,AM:AM,AN:AN)</f>
        <v/>
      </c>
      <c r="N2626">
        <f>L2626*_xlfn.XLOOKUP(K2626,AM:AM,AO:AO)</f>
        <v/>
      </c>
      <c r="O2626" s="238" t="n">
        <v>200</v>
      </c>
      <c r="P2626">
        <f>O2626*_xlfn.XLOOKUP(K2626,AM:AM,AN:AN)</f>
        <v/>
      </c>
      <c r="Q2626">
        <f>O2626*_xlfn.XLOOKUP(K2626,AM:AM,AO:AO)</f>
        <v/>
      </c>
      <c r="R2626">
        <f>_xlfn.XLOOKUP(E2626,AF:AF,AG:AG)</f>
        <v/>
      </c>
      <c r="S2626">
        <f>_xlfn.XLOOKUP(E2626,AF:AF,AI:AI)</f>
        <v/>
      </c>
      <c r="T2626">
        <f>WEEKNUM(G2626)</f>
        <v/>
      </c>
      <c r="U2626">
        <f>YEAR(G2626)</f>
        <v/>
      </c>
      <c r="V2626" s="117">
        <f>IFERROR(Q2626/N2626,"0")</f>
        <v/>
      </c>
    </row>
    <row r="2627">
      <c r="A2627">
        <f>_xlfn.XLOOKUP(D2627,BN:BN,BO:BO)</f>
        <v/>
      </c>
      <c r="B2627" t="inlineStr">
        <is>
          <t>LLC</t>
        </is>
      </c>
      <c r="C2627" t="n">
        <v>399</v>
      </c>
      <c r="D2627">
        <f>_xlfn.XLOOKUP(C2627,BH:BH,BI:BI)</f>
        <v/>
      </c>
      <c r="E2627" t="n">
        <v>28307</v>
      </c>
      <c r="F2627" t="inlineStr">
        <is>
          <t xml:space="preserve">Pago de Hospedaje </t>
        </is>
      </c>
      <c r="G2627" s="234" t="n">
        <v>45714</v>
      </c>
      <c r="H2627" s="234" t="n">
        <v>45718</v>
      </c>
      <c r="I2627" t="inlineStr">
        <is>
          <t>HTL</t>
        </is>
      </c>
      <c r="J2627">
        <f>_xlfn.XLOOKUP(I2627,AS:AS,AU:AU)</f>
        <v/>
      </c>
      <c r="K2627" t="inlineStr">
        <is>
          <t>USD</t>
        </is>
      </c>
      <c r="L2627" s="238" t="n">
        <v>5235</v>
      </c>
      <c r="M2627">
        <f>L2627*_xlfn.XLOOKUP(K2627,AM:AM,AN:AN)</f>
        <v/>
      </c>
      <c r="N2627">
        <f>L2627*_xlfn.XLOOKUP(K2627,AM:AM,AO:AO)</f>
        <v/>
      </c>
      <c r="O2627" s="238" t="n">
        <v>419.32</v>
      </c>
      <c r="P2627">
        <f>O2627*_xlfn.XLOOKUP(K2627,AM:AM,AN:AN)</f>
        <v/>
      </c>
      <c r="Q2627">
        <f>O2627*_xlfn.XLOOKUP(K2627,AM:AM,AO:AO)</f>
        <v/>
      </c>
      <c r="R2627">
        <f>_xlfn.XLOOKUP(E2627,AF:AF,AG:AG)</f>
        <v/>
      </c>
      <c r="S2627">
        <f>_xlfn.XLOOKUP(E2627,AF:AF,AI:AI)</f>
        <v/>
      </c>
      <c r="T2627">
        <f>WEEKNUM(G2627)</f>
        <v/>
      </c>
      <c r="U2627">
        <f>YEAR(G2627)</f>
        <v/>
      </c>
      <c r="V2627" s="117">
        <f>IFERROR(Q2627/N2627,"0")</f>
        <v/>
      </c>
    </row>
    <row r="2628">
      <c r="A2628">
        <f>_xlfn.XLOOKUP(D2628,BN:BN,BO:BO)</f>
        <v/>
      </c>
      <c r="B2628" t="inlineStr">
        <is>
          <t>LLC</t>
        </is>
      </c>
      <c r="C2628" t="n">
        <v>400</v>
      </c>
      <c r="D2628">
        <f>_xlfn.XLOOKUP(C2628,BH:BH,BI:BI)</f>
        <v/>
      </c>
      <c r="E2628" t="n">
        <v>28307</v>
      </c>
      <c r="F2628" t="inlineStr">
        <is>
          <t>Pago de Hospedaje</t>
        </is>
      </c>
      <c r="G2628" s="234" t="n">
        <v>45730</v>
      </c>
      <c r="H2628" s="234" t="n">
        <v>45732</v>
      </c>
      <c r="I2628" t="inlineStr">
        <is>
          <t>HTL</t>
        </is>
      </c>
      <c r="J2628">
        <f>_xlfn.XLOOKUP(I2628,AS:AS,AU:AU)</f>
        <v/>
      </c>
      <c r="K2628" t="inlineStr">
        <is>
          <t>USD</t>
        </is>
      </c>
      <c r="L2628" s="238" t="n">
        <v>1740</v>
      </c>
      <c r="M2628">
        <f>L2628*_xlfn.XLOOKUP(K2628,AM:AM,AN:AN)</f>
        <v/>
      </c>
      <c r="N2628">
        <f>L2628*_xlfn.XLOOKUP(K2628,AM:AM,AO:AO)</f>
        <v/>
      </c>
      <c r="O2628" s="238" t="n">
        <v>169.26</v>
      </c>
      <c r="P2628">
        <f>O2628*_xlfn.XLOOKUP(K2628,AM:AM,AN:AN)</f>
        <v/>
      </c>
      <c r="Q2628">
        <f>O2628*_xlfn.XLOOKUP(K2628,AM:AM,AO:AO)</f>
        <v/>
      </c>
      <c r="R2628">
        <f>_xlfn.XLOOKUP(E2628,AF:AF,AG:AG)</f>
        <v/>
      </c>
      <c r="S2628">
        <f>_xlfn.XLOOKUP(E2628,AF:AF,AI:AI)</f>
        <v/>
      </c>
      <c r="T2628">
        <f>WEEKNUM(G2628)</f>
        <v/>
      </c>
      <c r="U2628">
        <f>YEAR(G2628)</f>
        <v/>
      </c>
      <c r="V2628" s="117">
        <f>IFERROR(Q2628/N2628,"0")</f>
        <v/>
      </c>
    </row>
    <row r="2629">
      <c r="A2629">
        <f>_xlfn.XLOOKUP(D2629,BN:BN,BO:BO)</f>
        <v/>
      </c>
      <c r="B2629" t="inlineStr">
        <is>
          <t>LLC</t>
        </is>
      </c>
      <c r="C2629" t="n">
        <v>401</v>
      </c>
      <c r="D2629">
        <f>_xlfn.XLOOKUP(C2629,BH:BH,BI:BI)</f>
        <v/>
      </c>
      <c r="E2629" t="n">
        <v>28307</v>
      </c>
      <c r="F2629" t="inlineStr">
        <is>
          <t>Pago de Hospedaje</t>
        </is>
      </c>
      <c r="G2629" s="234" t="n">
        <v>45728</v>
      </c>
      <c r="H2629" s="234" t="n">
        <v>45733</v>
      </c>
      <c r="I2629" t="inlineStr">
        <is>
          <t>HTL</t>
        </is>
      </c>
      <c r="J2629">
        <f>_xlfn.XLOOKUP(I2629,AS:AS,AU:AU)</f>
        <v/>
      </c>
      <c r="K2629" t="inlineStr">
        <is>
          <t>USD</t>
        </is>
      </c>
      <c r="L2629" s="238" t="n">
        <v>4326</v>
      </c>
      <c r="M2629">
        <f>L2629*_xlfn.XLOOKUP(K2629,AM:AM,AN:AN)</f>
        <v/>
      </c>
      <c r="N2629">
        <f>L2629*_xlfn.XLOOKUP(K2629,AM:AM,AO:AO)</f>
        <v/>
      </c>
      <c r="O2629" s="238" t="n">
        <v>424.79</v>
      </c>
      <c r="P2629">
        <f>O2629*_xlfn.XLOOKUP(K2629,AM:AM,AN:AN)</f>
        <v/>
      </c>
      <c r="Q2629">
        <f>O2629*_xlfn.XLOOKUP(K2629,AM:AM,AO:AO)</f>
        <v/>
      </c>
      <c r="R2629">
        <f>_xlfn.XLOOKUP(E2629,AF:AF,AG:AG)</f>
        <v/>
      </c>
      <c r="S2629">
        <f>_xlfn.XLOOKUP(E2629,AF:AF,AI:AI)</f>
        <v/>
      </c>
      <c r="T2629">
        <f>WEEKNUM(G2629)</f>
        <v/>
      </c>
      <c r="U2629">
        <f>YEAR(G2629)</f>
        <v/>
      </c>
      <c r="V2629" s="117">
        <f>IFERROR(Q2629/N2629,"0")</f>
        <v/>
      </c>
    </row>
    <row r="2630">
      <c r="A2630">
        <f>_xlfn.XLOOKUP(D2630,BN:BN,BO:BO)</f>
        <v/>
      </c>
      <c r="B2630" t="inlineStr">
        <is>
          <t>LLC</t>
        </is>
      </c>
      <c r="C2630" t="n">
        <v>402</v>
      </c>
      <c r="D2630">
        <f>_xlfn.XLOOKUP(C2630,BH:BH,BI:BI)</f>
        <v/>
      </c>
      <c r="E2630" t="n">
        <v>23590</v>
      </c>
      <c r="F2630" t="inlineStr">
        <is>
          <t>TKT MADRID</t>
        </is>
      </c>
      <c r="G2630" s="234" t="n">
        <v>45834</v>
      </c>
      <c r="H2630" s="234" t="n">
        <v>45876</v>
      </c>
      <c r="I2630" t="inlineStr">
        <is>
          <t>VLO</t>
        </is>
      </c>
      <c r="J2630">
        <f>_xlfn.XLOOKUP(I2630,AS:AS,AU:AU)</f>
        <v/>
      </c>
      <c r="K2630" t="inlineStr">
        <is>
          <t>MXN</t>
        </is>
      </c>
      <c r="L2630" s="238" t="n">
        <v>46687</v>
      </c>
      <c r="M2630">
        <f>L2630*_xlfn.XLOOKUP(K2630,AM:AM,AN:AN)</f>
        <v/>
      </c>
      <c r="N2630">
        <f>L2630*_xlfn.XLOOKUP(K2630,AM:AM,AO:AO)</f>
        <v/>
      </c>
      <c r="O2630" s="238" t="n">
        <v>0</v>
      </c>
      <c r="P2630">
        <f>O2630*_xlfn.XLOOKUP(K2630,AM:AM,AN:AN)</f>
        <v/>
      </c>
      <c r="Q2630">
        <f>O2630*_xlfn.XLOOKUP(K2630,AM:AM,AO:AO)</f>
        <v/>
      </c>
      <c r="R2630">
        <f>_xlfn.XLOOKUP(E2630,AF:AF,AG:AG)</f>
        <v/>
      </c>
      <c r="S2630">
        <f>_xlfn.XLOOKUP(E2630,AF:AF,AI:AI)</f>
        <v/>
      </c>
      <c r="T2630">
        <f>WEEKNUM(G2630)</f>
        <v/>
      </c>
      <c r="U2630">
        <f>YEAR(G2630)</f>
        <v/>
      </c>
      <c r="V2630" s="117">
        <f>IFERROR(Q2630/N2630,"0")</f>
        <v/>
      </c>
    </row>
    <row r="2631">
      <c r="A2631">
        <f>_xlfn.XLOOKUP(D2631,BN:BN,BO:BO)</f>
        <v/>
      </c>
      <c r="B2631" t="inlineStr">
        <is>
          <t>LLC</t>
        </is>
      </c>
      <c r="C2631" t="n">
        <v>403</v>
      </c>
      <c r="D2631">
        <f>_xlfn.XLOOKUP(C2631,BH:BH,BI:BI)</f>
        <v/>
      </c>
      <c r="E2631" t="n">
        <v>28934</v>
      </c>
      <c r="F2631" t="inlineStr">
        <is>
          <t>Vuelo MEX-NRT/Claudio Gonzalez Caraza</t>
        </is>
      </c>
      <c r="G2631" s="234" t="n">
        <v>46017</v>
      </c>
      <c r="H2631" s="234" t="n">
        <v>46019</v>
      </c>
      <c r="I2631" t="inlineStr">
        <is>
          <t>VLO</t>
        </is>
      </c>
      <c r="J2631">
        <f>_xlfn.XLOOKUP(I2631,AS:AS,AU:AU)</f>
        <v/>
      </c>
      <c r="K2631" t="inlineStr">
        <is>
          <t>USD</t>
        </is>
      </c>
      <c r="L2631" s="238" t="n">
        <v>1171.44</v>
      </c>
      <c r="M2631">
        <f>L2631*_xlfn.XLOOKUP(K2631,AM:AM,AN:AN)</f>
        <v/>
      </c>
      <c r="N2631">
        <f>L2631*_xlfn.XLOOKUP(K2631,AM:AM,AO:AO)</f>
        <v/>
      </c>
      <c r="O2631" s="238" t="n">
        <v>0</v>
      </c>
      <c r="P2631">
        <f>O2631*_xlfn.XLOOKUP(K2631,AM:AM,AN:AN)</f>
        <v/>
      </c>
      <c r="Q2631">
        <f>O2631*_xlfn.XLOOKUP(K2631,AM:AM,AO:AO)</f>
        <v/>
      </c>
      <c r="R2631">
        <f>_xlfn.XLOOKUP(E2631,AF:AF,AG:AG)</f>
        <v/>
      </c>
      <c r="S2631">
        <f>_xlfn.XLOOKUP(E2631,AF:AF,AI:AI)</f>
        <v/>
      </c>
      <c r="T2631">
        <f>WEEKNUM(G2631)</f>
        <v/>
      </c>
      <c r="U2631">
        <f>YEAR(G2631)</f>
        <v/>
      </c>
      <c r="V2631" s="117">
        <f>IFERROR(Q2631/N2631,"0")</f>
        <v/>
      </c>
    </row>
    <row r="2632">
      <c r="A2632">
        <f>_xlfn.XLOOKUP(D2632,BN:BN,BO:BO)</f>
        <v/>
      </c>
      <c r="B2632" t="inlineStr">
        <is>
          <t>LLC</t>
        </is>
      </c>
      <c r="C2632" t="n">
        <v>403</v>
      </c>
      <c r="D2632">
        <f>_xlfn.XLOOKUP(C2632,BH:BH,BI:BI)</f>
        <v/>
      </c>
      <c r="E2632" t="n">
        <v>28934</v>
      </c>
      <c r="F2632" t="inlineStr">
        <is>
          <t>Vuelo MEX-NRT/Carlota Ortiz</t>
        </is>
      </c>
      <c r="G2632" s="234" t="n">
        <v>46017</v>
      </c>
      <c r="H2632" s="234" t="n">
        <v>46019</v>
      </c>
      <c r="I2632" t="inlineStr">
        <is>
          <t>VLO</t>
        </is>
      </c>
      <c r="J2632">
        <f>_xlfn.XLOOKUP(I2632,AS:AS,AU:AU)</f>
        <v/>
      </c>
      <c r="K2632" t="inlineStr">
        <is>
          <t>USD</t>
        </is>
      </c>
      <c r="L2632" s="238" t="n">
        <v>1171.44</v>
      </c>
      <c r="M2632">
        <f>L2632*_xlfn.XLOOKUP(K2632,AM:AM,AN:AN)</f>
        <v/>
      </c>
      <c r="N2632">
        <f>L2632*_xlfn.XLOOKUP(K2632,AM:AM,AO:AO)</f>
        <v/>
      </c>
      <c r="O2632" s="238" t="n">
        <v>0</v>
      </c>
      <c r="P2632">
        <f>O2632*_xlfn.XLOOKUP(K2632,AM:AM,AN:AN)</f>
        <v/>
      </c>
      <c r="Q2632">
        <f>O2632*_xlfn.XLOOKUP(K2632,AM:AM,AO:AO)</f>
        <v/>
      </c>
      <c r="R2632">
        <f>_xlfn.XLOOKUP(E2632,AF:AF,AG:AG)</f>
        <v/>
      </c>
      <c r="S2632">
        <f>_xlfn.XLOOKUP(E2632,AF:AF,AI:AI)</f>
        <v/>
      </c>
      <c r="T2632">
        <f>WEEKNUM(G2632)</f>
        <v/>
      </c>
      <c r="U2632">
        <f>YEAR(G2632)</f>
        <v/>
      </c>
      <c r="V2632" s="117">
        <f>IFERROR(Q2632/N2632,"0")</f>
        <v/>
      </c>
    </row>
    <row r="2633">
      <c r="A2633">
        <f>_xlfn.XLOOKUP(D2633,BN:BN,BO:BO)</f>
        <v/>
      </c>
      <c r="B2633" t="inlineStr">
        <is>
          <t>LLC</t>
        </is>
      </c>
      <c r="C2633" t="n">
        <v>403</v>
      </c>
      <c r="D2633">
        <f>_xlfn.XLOOKUP(C2633,BH:BH,BI:BI)</f>
        <v/>
      </c>
      <c r="E2633" t="n">
        <v>28934</v>
      </c>
      <c r="F2633" t="inlineStr">
        <is>
          <t>Vuelo MEX-NRT/Nicolás González</t>
        </is>
      </c>
      <c r="G2633" s="234" t="n">
        <v>46017</v>
      </c>
      <c r="H2633" s="234" t="n">
        <v>46019</v>
      </c>
      <c r="I2633" t="inlineStr">
        <is>
          <t>VLO</t>
        </is>
      </c>
      <c r="J2633">
        <f>_xlfn.XLOOKUP(I2633,AS:AS,AU:AU)</f>
        <v/>
      </c>
      <c r="K2633" t="inlineStr">
        <is>
          <t>USD</t>
        </is>
      </c>
      <c r="L2633" s="238" t="n">
        <v>113.83</v>
      </c>
      <c r="M2633">
        <f>L2633*_xlfn.XLOOKUP(K2633,AM:AM,AN:AN)</f>
        <v/>
      </c>
      <c r="N2633">
        <f>L2633*_xlfn.XLOOKUP(K2633,AM:AM,AO:AO)</f>
        <v/>
      </c>
      <c r="O2633" s="238" t="n">
        <v>0</v>
      </c>
      <c r="P2633">
        <f>O2633*_xlfn.XLOOKUP(K2633,AM:AM,AN:AN)</f>
        <v/>
      </c>
      <c r="Q2633">
        <f>O2633*_xlfn.XLOOKUP(K2633,AM:AM,AO:AO)</f>
        <v/>
      </c>
      <c r="R2633">
        <f>_xlfn.XLOOKUP(E2633,AF:AF,AG:AG)</f>
        <v/>
      </c>
      <c r="S2633">
        <f>_xlfn.XLOOKUP(E2633,AF:AF,AI:AI)</f>
        <v/>
      </c>
      <c r="T2633">
        <f>WEEKNUM(G2633)</f>
        <v/>
      </c>
      <c r="U2633">
        <f>YEAR(G2633)</f>
        <v/>
      </c>
      <c r="V2633" s="117">
        <f>IFERROR(Q2633/N2633,"0")</f>
        <v/>
      </c>
    </row>
    <row r="2634">
      <c r="A2634">
        <f>_xlfn.XLOOKUP(D2634,BN:BN,BO:BO)</f>
        <v/>
      </c>
      <c r="B2634" t="inlineStr">
        <is>
          <t>LLC</t>
        </is>
      </c>
      <c r="C2634" t="n">
        <v>403</v>
      </c>
      <c r="D2634">
        <f>_xlfn.XLOOKUP(C2634,BH:BH,BI:BI)</f>
        <v/>
      </c>
      <c r="E2634" t="n">
        <v>28934</v>
      </c>
      <c r="F2634" t="inlineStr">
        <is>
          <t>Vuelo MEX-NRT/Claudio González Jr</t>
        </is>
      </c>
      <c r="G2634" s="234" t="n">
        <v>46017</v>
      </c>
      <c r="H2634" s="63" t="n"/>
      <c r="I2634" t="inlineStr">
        <is>
          <t>VLO</t>
        </is>
      </c>
      <c r="J2634">
        <f>_xlfn.XLOOKUP(I2634,AS:AS,AU:AU)</f>
        <v/>
      </c>
      <c r="K2634" t="inlineStr">
        <is>
          <t>USD</t>
        </is>
      </c>
      <c r="L2634" s="238" t="n">
        <v>40</v>
      </c>
      <c r="M2634">
        <f>L2634*_xlfn.XLOOKUP(K2634,AM:AM,AN:AN)</f>
        <v/>
      </c>
      <c r="N2634">
        <f>L2634*_xlfn.XLOOKUP(K2634,AM:AM,AO:AO)</f>
        <v/>
      </c>
      <c r="O2634" s="238" t="n">
        <v>0</v>
      </c>
      <c r="P2634">
        <f>O2634*_xlfn.XLOOKUP(K2634,AM:AM,AN:AN)</f>
        <v/>
      </c>
      <c r="Q2634">
        <f>O2634*_xlfn.XLOOKUP(K2634,AM:AM,AO:AO)</f>
        <v/>
      </c>
      <c r="R2634">
        <f>_xlfn.XLOOKUP(E2634,AF:AF,AG:AG)</f>
        <v/>
      </c>
      <c r="S2634">
        <f>_xlfn.XLOOKUP(E2634,AF:AF,AI:AI)</f>
        <v/>
      </c>
      <c r="T2634">
        <f>WEEKNUM(G2634)</f>
        <v/>
      </c>
      <c r="U2634">
        <f>YEAR(G2634)</f>
        <v/>
      </c>
      <c r="V2634" s="117">
        <f>IFERROR(Q2634/N2634,"0")</f>
        <v/>
      </c>
    </row>
    <row r="2635">
      <c r="A2635">
        <f>_xlfn.XLOOKUP(D2635,BN:BN,BO:BO)</f>
        <v/>
      </c>
      <c r="B2635" t="inlineStr">
        <is>
          <t>LLC</t>
        </is>
      </c>
      <c r="C2635" t="n">
        <v>403</v>
      </c>
      <c r="D2635">
        <f>_xlfn.XLOOKUP(C2635,BH:BH,BI:BI)</f>
        <v/>
      </c>
      <c r="E2635" t="n">
        <v>28934</v>
      </c>
      <c r="F2635" t="inlineStr">
        <is>
          <t>Vuelo MEX-NRT/Carlota Ortiz</t>
        </is>
      </c>
      <c r="G2635" s="234" t="n">
        <v>46017</v>
      </c>
      <c r="I2635" t="inlineStr">
        <is>
          <t>VLO</t>
        </is>
      </c>
      <c r="J2635">
        <f>_xlfn.XLOOKUP(I2635,AS:AS,AU:AU)</f>
        <v/>
      </c>
      <c r="K2635" t="inlineStr">
        <is>
          <t>USD</t>
        </is>
      </c>
      <c r="L2635" s="238" t="n">
        <v>40</v>
      </c>
      <c r="M2635">
        <f>L2635*_xlfn.XLOOKUP(K2635,AM:AM,AN:AN)</f>
        <v/>
      </c>
      <c r="N2635">
        <f>L2635*_xlfn.XLOOKUP(K2635,AM:AM,AO:AO)</f>
        <v/>
      </c>
      <c r="O2635" s="238" t="n">
        <v>0</v>
      </c>
      <c r="P2635">
        <f>O2635*_xlfn.XLOOKUP(K2635,AM:AM,AN:AN)</f>
        <v/>
      </c>
      <c r="Q2635">
        <f>O2635*_xlfn.XLOOKUP(K2635,AM:AM,AO:AO)</f>
        <v/>
      </c>
      <c r="R2635">
        <f>_xlfn.XLOOKUP(E2635,AF:AF,AG:AG)</f>
        <v/>
      </c>
      <c r="S2635">
        <f>_xlfn.XLOOKUP(E2635,AF:AF,AI:AI)</f>
        <v/>
      </c>
      <c r="T2635">
        <f>WEEKNUM(G2635)</f>
        <v/>
      </c>
      <c r="U2635">
        <f>YEAR(G2635)</f>
        <v/>
      </c>
      <c r="V2635" s="117">
        <f>IFERROR(Q2635/N2635,"0")</f>
        <v/>
      </c>
    </row>
    <row r="2636">
      <c r="A2636">
        <f>_xlfn.XLOOKUP(D2636,BN:BN,BO:BO)</f>
        <v/>
      </c>
      <c r="B2636" t="inlineStr">
        <is>
          <t>LLC</t>
        </is>
      </c>
      <c r="C2636" t="n">
        <v>403</v>
      </c>
      <c r="D2636">
        <f>_xlfn.XLOOKUP(C2636,BH:BH,BI:BI)</f>
        <v/>
      </c>
      <c r="E2636" t="n">
        <v>28934</v>
      </c>
      <c r="F2636" t="inlineStr">
        <is>
          <t>Vuelo HND-JFK-HND/Claudio González Jr</t>
        </is>
      </c>
      <c r="G2636" s="234" t="n">
        <v>45670</v>
      </c>
      <c r="H2636" s="234" t="n">
        <v>46047</v>
      </c>
      <c r="I2636" t="inlineStr">
        <is>
          <t>VLO</t>
        </is>
      </c>
      <c r="J2636">
        <f>_xlfn.XLOOKUP(I2636,AS:AS,AU:AU)</f>
        <v/>
      </c>
      <c r="K2636" t="inlineStr">
        <is>
          <t>USD</t>
        </is>
      </c>
      <c r="L2636" s="238" t="n">
        <v>3323.41</v>
      </c>
      <c r="M2636">
        <f>L2636*_xlfn.XLOOKUP(K2636,AM:AM,AN:AN)</f>
        <v/>
      </c>
      <c r="N2636">
        <f>L2636*_xlfn.XLOOKUP(K2636,AM:AM,AO:AO)</f>
        <v/>
      </c>
      <c r="O2636" s="238" t="n">
        <v>0</v>
      </c>
      <c r="P2636">
        <f>O2636*_xlfn.XLOOKUP(K2636,AM:AM,AN:AN)</f>
        <v/>
      </c>
      <c r="Q2636">
        <f>O2636*_xlfn.XLOOKUP(K2636,AM:AM,AO:AO)</f>
        <v/>
      </c>
      <c r="R2636">
        <f>_xlfn.XLOOKUP(E2636,AF:AF,AG:AG)</f>
        <v/>
      </c>
      <c r="S2636">
        <f>_xlfn.XLOOKUP(E2636,AF:AF,AI:AI)</f>
        <v/>
      </c>
      <c r="T2636">
        <f>WEEKNUM(G2636)</f>
        <v/>
      </c>
      <c r="U2636">
        <f>YEAR(G2636)</f>
        <v/>
      </c>
      <c r="V2636" s="117">
        <f>IFERROR(Q2636/N2636,"0")</f>
        <v/>
      </c>
    </row>
    <row r="2637">
      <c r="A2637">
        <f>_xlfn.XLOOKUP(D2637,BN:BN,BO:BO)</f>
        <v/>
      </c>
      <c r="B2637" t="inlineStr">
        <is>
          <t>LLC</t>
        </is>
      </c>
      <c r="C2637" t="n">
        <v>403</v>
      </c>
      <c r="D2637">
        <f>_xlfn.XLOOKUP(C2637,BH:BH,BI:BI)</f>
        <v/>
      </c>
      <c r="E2637" t="n">
        <v>28934</v>
      </c>
      <c r="F2637" t="inlineStr">
        <is>
          <t>Vuelo HND-JFK-HND/Carlota Ortiz</t>
        </is>
      </c>
      <c r="G2637" s="234" t="n">
        <v>45670</v>
      </c>
      <c r="H2637" s="234" t="n">
        <v>46047</v>
      </c>
      <c r="I2637" t="inlineStr">
        <is>
          <t>VLO</t>
        </is>
      </c>
      <c r="J2637">
        <f>_xlfn.XLOOKUP(I2637,AS:AS,AU:AU)</f>
        <v/>
      </c>
      <c r="K2637" t="inlineStr">
        <is>
          <t>USD</t>
        </is>
      </c>
      <c r="L2637" s="238" t="n">
        <v>3323.41</v>
      </c>
      <c r="M2637">
        <f>L2637*_xlfn.XLOOKUP(K2637,AM:AM,AN:AN)</f>
        <v/>
      </c>
      <c r="N2637">
        <f>L2637*_xlfn.XLOOKUP(K2637,AM:AM,AO:AO)</f>
        <v/>
      </c>
      <c r="O2637" s="238" t="n">
        <v>0</v>
      </c>
      <c r="P2637">
        <f>O2637*_xlfn.XLOOKUP(K2637,AM:AM,AN:AN)</f>
        <v/>
      </c>
      <c r="Q2637">
        <f>O2637*_xlfn.XLOOKUP(K2637,AM:AM,AO:AO)</f>
        <v/>
      </c>
      <c r="R2637">
        <f>_xlfn.XLOOKUP(E2637,AF:AF,AG:AG)</f>
        <v/>
      </c>
      <c r="S2637">
        <f>_xlfn.XLOOKUP(E2637,AF:AF,AI:AI)</f>
        <v/>
      </c>
      <c r="T2637">
        <f>WEEKNUM(G2637)</f>
        <v/>
      </c>
      <c r="U2637">
        <f>YEAR(G2637)</f>
        <v/>
      </c>
      <c r="V2637" s="117">
        <f>IFERROR(Q2637/N2637,"0")</f>
        <v/>
      </c>
    </row>
    <row r="2638">
      <c r="A2638">
        <f>_xlfn.XLOOKUP(D2638,BN:BN,BO:BO)</f>
        <v/>
      </c>
      <c r="B2638" t="inlineStr">
        <is>
          <t>LLC</t>
        </is>
      </c>
      <c r="C2638" t="n">
        <v>403</v>
      </c>
      <c r="D2638">
        <f>_xlfn.XLOOKUP(C2638,BH:BH,BI:BI)</f>
        <v/>
      </c>
      <c r="E2638" t="n">
        <v>28934</v>
      </c>
      <c r="F2638" t="inlineStr">
        <is>
          <t>Vuelo HND-JFK-HND/Nicolás González</t>
        </is>
      </c>
      <c r="G2638" s="234" t="n">
        <v>46035</v>
      </c>
      <c r="H2638" s="234" t="n">
        <v>46047</v>
      </c>
      <c r="I2638" t="inlineStr">
        <is>
          <t>VLO</t>
        </is>
      </c>
      <c r="J2638">
        <f>_xlfn.XLOOKUP(I2638,AS:AS,AU:AU)</f>
        <v/>
      </c>
      <c r="K2638" t="inlineStr">
        <is>
          <t>USD</t>
        </is>
      </c>
      <c r="L2638" s="238" t="n">
        <v>367.11</v>
      </c>
      <c r="M2638">
        <f>L2638*_xlfn.XLOOKUP(K2638,AM:AM,AN:AN)</f>
        <v/>
      </c>
      <c r="N2638">
        <f>L2638*_xlfn.XLOOKUP(K2638,AM:AM,AO:AO)</f>
        <v/>
      </c>
      <c r="O2638" s="238" t="n">
        <v>0</v>
      </c>
      <c r="P2638">
        <f>O2638*_xlfn.XLOOKUP(K2638,AM:AM,AN:AN)</f>
        <v/>
      </c>
      <c r="Q2638">
        <f>O2638*_xlfn.XLOOKUP(K2638,AM:AM,AO:AO)</f>
        <v/>
      </c>
      <c r="R2638">
        <f>_xlfn.XLOOKUP(E2638,AF:AF,AG:AG)</f>
        <v/>
      </c>
      <c r="S2638">
        <f>_xlfn.XLOOKUP(E2638,AF:AF,AI:AI)</f>
        <v/>
      </c>
      <c r="T2638">
        <f>WEEKNUM(G2638)</f>
        <v/>
      </c>
      <c r="U2638">
        <f>YEAR(G2638)</f>
        <v/>
      </c>
      <c r="V2638" s="117">
        <f>IFERROR(Q2638/N2638,"0")</f>
        <v/>
      </c>
    </row>
    <row r="2639">
      <c r="A2639">
        <f>_xlfn.XLOOKUP(D2639,BN:BN,BO:BO)</f>
        <v/>
      </c>
      <c r="B2639" t="inlineStr">
        <is>
          <t>LLC</t>
        </is>
      </c>
      <c r="C2639" t="n">
        <v>403</v>
      </c>
      <c r="D2639">
        <f>_xlfn.XLOOKUP(C2639,BH:BH,BI:BI)</f>
        <v/>
      </c>
      <c r="E2639" t="n">
        <v>28934</v>
      </c>
      <c r="F2639" t="inlineStr">
        <is>
          <t>Reembolso aerolínea</t>
        </is>
      </c>
      <c r="G2639" s="234" t="n">
        <v>46035</v>
      </c>
      <c r="H2639" s="234" t="n">
        <v>46035</v>
      </c>
      <c r="I2639" t="inlineStr">
        <is>
          <t>VLO</t>
        </is>
      </c>
      <c r="J2639">
        <f>_xlfn.XLOOKUP(I2639,AS:AS,AU:AU)</f>
        <v/>
      </c>
      <c r="K2639" t="inlineStr">
        <is>
          <t>USD</t>
        </is>
      </c>
      <c r="L2639" s="238" t="n">
        <v>-769.3</v>
      </c>
      <c r="M2639">
        <f>L2639*_xlfn.XLOOKUP(K2639,AM:AM,AN:AN)</f>
        <v/>
      </c>
      <c r="N2639">
        <f>L2639*_xlfn.XLOOKUP(K2639,AM:AM,AO:AO)</f>
        <v/>
      </c>
      <c r="O2639" s="238" t="n">
        <v>0</v>
      </c>
      <c r="P2639">
        <f>O2639*_xlfn.XLOOKUP(K2639,AM:AM,AN:AN)</f>
        <v/>
      </c>
      <c r="Q2639">
        <f>O2639*_xlfn.XLOOKUP(K2639,AM:AM,AO:AO)</f>
        <v/>
      </c>
      <c r="R2639">
        <f>_xlfn.XLOOKUP(E2639,AF:AF,AG:AG)</f>
        <v/>
      </c>
      <c r="S2639">
        <f>_xlfn.XLOOKUP(E2639,AF:AF,AI:AI)</f>
        <v/>
      </c>
      <c r="T2639">
        <f>WEEKNUM(G2639)</f>
        <v/>
      </c>
      <c r="U2639">
        <f>YEAR(G2639)</f>
        <v/>
      </c>
      <c r="V2639" s="117">
        <f>IFERROR(Q2639/N2639,"0")</f>
        <v/>
      </c>
    </row>
    <row r="2640">
      <c r="A2640">
        <f>_xlfn.XLOOKUP(D2640,BN:BN,BO:BO)</f>
        <v/>
      </c>
      <c r="B2640" t="inlineStr">
        <is>
          <t>LLC</t>
        </is>
      </c>
      <c r="C2640" t="n">
        <v>403</v>
      </c>
      <c r="D2640">
        <f>_xlfn.XLOOKUP(C2640,BH:BH,BI:BI)</f>
        <v/>
      </c>
      <c r="E2640" t="n">
        <v>28934</v>
      </c>
      <c r="F2640" t="inlineStr">
        <is>
          <t>Reembolso aerolínea</t>
        </is>
      </c>
      <c r="G2640" s="234" t="n">
        <v>46035</v>
      </c>
      <c r="H2640" s="234" t="n">
        <v>46035</v>
      </c>
      <c r="I2640" t="inlineStr">
        <is>
          <t>VLO</t>
        </is>
      </c>
      <c r="J2640">
        <f>_xlfn.XLOOKUP(I2640,AS:AS,AU:AU)</f>
        <v/>
      </c>
      <c r="K2640" t="inlineStr">
        <is>
          <t>USD</t>
        </is>
      </c>
      <c r="L2640" s="238" t="n">
        <v>-823.3</v>
      </c>
      <c r="M2640">
        <f>L2640*_xlfn.XLOOKUP(K2640,AM:AM,AN:AN)</f>
        <v/>
      </c>
      <c r="N2640">
        <f>L2640*_xlfn.XLOOKUP(K2640,AM:AM,AO:AO)</f>
        <v/>
      </c>
      <c r="O2640" s="238" t="n">
        <v>0</v>
      </c>
      <c r="P2640">
        <f>O2640*_xlfn.XLOOKUP(K2640,AM:AM,AN:AN)</f>
        <v/>
      </c>
      <c r="Q2640">
        <f>O2640*_xlfn.XLOOKUP(K2640,AM:AM,AO:AO)</f>
        <v/>
      </c>
      <c r="R2640">
        <f>_xlfn.XLOOKUP(E2640,AF:AF,AG:AG)</f>
        <v/>
      </c>
      <c r="S2640">
        <f>_xlfn.XLOOKUP(E2640,AF:AF,AI:AI)</f>
        <v/>
      </c>
      <c r="T2640">
        <f>WEEKNUM(G2640)</f>
        <v/>
      </c>
      <c r="U2640">
        <f>YEAR(G2640)</f>
        <v/>
      </c>
      <c r="V2640" s="117">
        <f>IFERROR(Q2640/N2640,"0")</f>
        <v/>
      </c>
    </row>
    <row r="2641">
      <c r="A2641">
        <f>_xlfn.XLOOKUP(D2641,BN:BN,BO:BO)</f>
        <v/>
      </c>
      <c r="B2641" t="inlineStr">
        <is>
          <t>LLC</t>
        </is>
      </c>
      <c r="C2641" t="n">
        <v>403</v>
      </c>
      <c r="D2641">
        <f>_xlfn.XLOOKUP(C2641,BH:BH,BI:BI)</f>
        <v/>
      </c>
      <c r="E2641" t="n">
        <v>28934</v>
      </c>
      <c r="F2641" t="inlineStr">
        <is>
          <t>Reembolso Aerolínea</t>
        </is>
      </c>
      <c r="G2641" s="234" t="n">
        <v>46035</v>
      </c>
      <c r="H2641" s="234" t="n">
        <v>46035</v>
      </c>
      <c r="I2641" t="inlineStr">
        <is>
          <t>VLO</t>
        </is>
      </c>
      <c r="J2641">
        <f>_xlfn.XLOOKUP(I2641,AS:AS,AU:AU)</f>
        <v/>
      </c>
      <c r="K2641" t="inlineStr">
        <is>
          <t>USD</t>
        </is>
      </c>
      <c r="L2641" s="238" t="n">
        <v>-96.3</v>
      </c>
      <c r="M2641">
        <f>L2641*_xlfn.XLOOKUP(K2641,AM:AM,AN:AN)</f>
        <v/>
      </c>
      <c r="N2641">
        <f>L2641*_xlfn.XLOOKUP(K2641,AM:AM,AO:AO)</f>
        <v/>
      </c>
      <c r="O2641" s="238" t="n">
        <v>0</v>
      </c>
      <c r="P2641">
        <f>O2641*_xlfn.XLOOKUP(K2641,AM:AM,AN:AN)</f>
        <v/>
      </c>
      <c r="Q2641">
        <f>O2641*_xlfn.XLOOKUP(K2641,AM:AM,AO:AO)</f>
        <v/>
      </c>
      <c r="R2641">
        <f>_xlfn.XLOOKUP(E2641,AF:AF,AG:AG)</f>
        <v/>
      </c>
      <c r="S2641">
        <f>_xlfn.XLOOKUP(E2641,AF:AF,AI:AI)</f>
        <v/>
      </c>
      <c r="T2641">
        <f>WEEKNUM(G2641)</f>
        <v/>
      </c>
      <c r="U2641">
        <f>YEAR(G2641)</f>
        <v/>
      </c>
      <c r="V2641" s="117">
        <f>IFERROR(Q2641/N2641,"0")</f>
        <v/>
      </c>
    </row>
    <row r="2642">
      <c r="A2642">
        <f>_xlfn.XLOOKUP(D2642,BN:BN,BO:BO)</f>
        <v/>
      </c>
      <c r="B2642" t="inlineStr">
        <is>
          <t>LLC</t>
        </is>
      </c>
      <c r="C2642" t="n">
        <v>404</v>
      </c>
      <c r="D2642">
        <f>_xlfn.XLOOKUP(C2642,BH:BH,BI:BI)</f>
        <v/>
      </c>
      <c r="E2642" t="n">
        <v>28391</v>
      </c>
      <c r="F2642" t="inlineStr">
        <is>
          <t>Traslado aeropuerto Punta Mita aeropuerto</t>
        </is>
      </c>
      <c r="G2642" s="234" t="n">
        <v>45814</v>
      </c>
      <c r="H2642" s="234" t="n">
        <v>45817</v>
      </c>
      <c r="I2642" t="inlineStr">
        <is>
          <t>TRF</t>
        </is>
      </c>
      <c r="J2642">
        <f>_xlfn.XLOOKUP(I2642,AS:AS,AU:AU)</f>
        <v/>
      </c>
      <c r="K2642" t="inlineStr">
        <is>
          <t>MXN</t>
        </is>
      </c>
      <c r="L2642" s="238" t="n">
        <v>10352</v>
      </c>
      <c r="M2642">
        <f>L2642*_xlfn.XLOOKUP(K2642,AM:AM,AN:AN)</f>
        <v/>
      </c>
      <c r="N2642">
        <f>L2642*_xlfn.XLOOKUP(K2642,AM:AM,AO:AO)</f>
        <v/>
      </c>
      <c r="O2642" s="238" t="n">
        <v>1552</v>
      </c>
      <c r="P2642">
        <f>O2642*_xlfn.XLOOKUP(K2642,AM:AM,AN:AN)</f>
        <v/>
      </c>
      <c r="Q2642">
        <f>O2642*_xlfn.XLOOKUP(K2642,AM:AM,AO:AO)</f>
        <v/>
      </c>
      <c r="R2642">
        <f>_xlfn.XLOOKUP(E2642,AF:AF,AG:AG)</f>
        <v/>
      </c>
      <c r="S2642">
        <f>_xlfn.XLOOKUP(E2642,AF:AF,AI:AI)</f>
        <v/>
      </c>
      <c r="T2642">
        <f>WEEKNUM(G2642)</f>
        <v/>
      </c>
      <c r="U2642">
        <f>YEAR(G2642)</f>
        <v/>
      </c>
      <c r="V2642" s="117">
        <f>IFERROR(Q2642/N2642,"0")</f>
        <v/>
      </c>
    </row>
    <row r="2643">
      <c r="A2643">
        <f>_xlfn.XLOOKUP(D2643,BN:BN,BO:BO)</f>
        <v/>
      </c>
      <c r="B2643" t="inlineStr">
        <is>
          <t>LLC</t>
        </is>
      </c>
      <c r="C2643" t="n">
        <v>405</v>
      </c>
      <c r="D2643">
        <f>_xlfn.XLOOKUP(C2643,BH:BH,BI:BI)</f>
        <v/>
      </c>
      <c r="E2643" t="n">
        <v>27721</v>
      </c>
      <c r="F2643" t="inlineStr">
        <is>
          <t>VUELO UNITED AIRLINES</t>
        </is>
      </c>
      <c r="G2643" s="234" t="n">
        <v>45873</v>
      </c>
      <c r="H2643" s="234" t="n">
        <v>45880</v>
      </c>
      <c r="I2643" t="inlineStr">
        <is>
          <t>VLO</t>
        </is>
      </c>
      <c r="J2643">
        <f>_xlfn.XLOOKUP(I2643,AS:AS,AU:AU)</f>
        <v/>
      </c>
      <c r="K2643" t="inlineStr">
        <is>
          <t>MXN</t>
        </is>
      </c>
      <c r="L2643" s="238" t="n">
        <v>12713</v>
      </c>
      <c r="M2643">
        <f>L2643*_xlfn.XLOOKUP(K2643,AM:AM,AN:AN)</f>
        <v/>
      </c>
      <c r="N2643">
        <f>L2643*_xlfn.XLOOKUP(K2643,AM:AM,AO:AO)</f>
        <v/>
      </c>
      <c r="O2643" s="238" t="n">
        <v>1830</v>
      </c>
      <c r="P2643">
        <f>O2643*_xlfn.XLOOKUP(K2643,AM:AM,AN:AN)</f>
        <v/>
      </c>
      <c r="Q2643">
        <f>O2643*_xlfn.XLOOKUP(K2643,AM:AM,AO:AO)</f>
        <v/>
      </c>
      <c r="R2643">
        <f>_xlfn.XLOOKUP(E2643,AF:AF,AG:AG)</f>
        <v/>
      </c>
      <c r="S2643">
        <f>_xlfn.XLOOKUP(E2643,AF:AF,AI:AI)</f>
        <v/>
      </c>
      <c r="T2643">
        <f>WEEKNUM(G2643)</f>
        <v/>
      </c>
      <c r="U2643">
        <f>YEAR(G2643)</f>
        <v/>
      </c>
      <c r="V2643" s="117">
        <f>IFERROR(Q2643/N2643,"0")</f>
        <v/>
      </c>
    </row>
    <row r="2644">
      <c r="A2644">
        <f>_xlfn.XLOOKUP(D2644,BN:BN,BO:BO)</f>
        <v/>
      </c>
      <c r="B2644" t="inlineStr">
        <is>
          <t>LLC</t>
        </is>
      </c>
      <c r="C2644" t="n">
        <v>405</v>
      </c>
      <c r="D2644">
        <f>_xlfn.XLOOKUP(C2644,BH:BH,BI:BI)</f>
        <v/>
      </c>
      <c r="E2644" t="n">
        <v>0</v>
      </c>
      <c r="F2644" t="inlineStr">
        <is>
          <t>FEE TKT EXMAR</t>
        </is>
      </c>
      <c r="G2644" s="234" t="n">
        <v>45873</v>
      </c>
      <c r="H2644" s="234" t="n">
        <v>45880</v>
      </c>
      <c r="I2644" t="inlineStr">
        <is>
          <t>HPS</t>
        </is>
      </c>
      <c r="J2644">
        <f>_xlfn.XLOOKUP(I2644,AS:AS,AU:AU)</f>
        <v/>
      </c>
      <c r="K2644" t="inlineStr">
        <is>
          <t>MXN</t>
        </is>
      </c>
      <c r="L2644" s="238" t="n">
        <v>600</v>
      </c>
      <c r="M2644">
        <f>L2644*_xlfn.XLOOKUP(K2644,AM:AM,AN:AN)</f>
        <v/>
      </c>
      <c r="N2644">
        <f>L2644*_xlfn.XLOOKUP(K2644,AM:AM,AO:AO)</f>
        <v/>
      </c>
      <c r="O2644" s="238" t="n">
        <v>600</v>
      </c>
      <c r="P2644">
        <f>O2644*_xlfn.XLOOKUP(K2644,AM:AM,AN:AN)</f>
        <v/>
      </c>
      <c r="Q2644">
        <f>O2644*_xlfn.XLOOKUP(K2644,AM:AM,AO:AO)</f>
        <v/>
      </c>
      <c r="R2644">
        <f>_xlfn.XLOOKUP(E2644,AF:AF,AG:AG)</f>
        <v/>
      </c>
      <c r="S2644">
        <f>_xlfn.XLOOKUP(E2644,AF:AF,AI:AI)</f>
        <v/>
      </c>
      <c r="T2644">
        <f>WEEKNUM(G2644)</f>
        <v/>
      </c>
      <c r="U2644">
        <f>YEAR(G2644)</f>
        <v/>
      </c>
      <c r="V2644" s="117">
        <f>IFERROR(Q2644/N2644,"0")</f>
        <v/>
      </c>
    </row>
    <row r="2645">
      <c r="A2645">
        <f>_xlfn.XLOOKUP(D2645,BN:BN,BO:BO)</f>
        <v/>
      </c>
      <c r="B2645" t="inlineStr">
        <is>
          <t>LLC</t>
        </is>
      </c>
      <c r="C2645" t="n">
        <v>406</v>
      </c>
      <c r="D2645">
        <f>_xlfn.XLOOKUP(C2645,BH:BH,BI:BI)</f>
        <v/>
      </c>
      <c r="E2645" t="n">
        <v>28934</v>
      </c>
      <c r="F2645" t="inlineStr">
        <is>
          <t>TE GONZALEZ VARGAS CARLA MRS</t>
        </is>
      </c>
      <c r="G2645" s="234" t="n">
        <v>45861</v>
      </c>
      <c r="I2645" t="inlineStr">
        <is>
          <t>VLO</t>
        </is>
      </c>
      <c r="J2645">
        <f>_xlfn.XLOOKUP(I2645,AS:AS,AU:AU)</f>
        <v/>
      </c>
      <c r="K2645" t="inlineStr">
        <is>
          <t>USD</t>
        </is>
      </c>
      <c r="L2645" s="238" t="n">
        <v>4457.91</v>
      </c>
      <c r="M2645">
        <f>L2645*_xlfn.XLOOKUP(K2645,AM:AM,AN:AN)</f>
        <v/>
      </c>
      <c r="N2645">
        <f>L2645*_xlfn.XLOOKUP(K2645,AM:AM,AO:AO)</f>
        <v/>
      </c>
      <c r="O2645" s="238" t="n">
        <v>153.84</v>
      </c>
      <c r="P2645">
        <f>O2645*_xlfn.XLOOKUP(K2645,AM:AM,AN:AN)</f>
        <v/>
      </c>
      <c r="Q2645">
        <f>O2645*_xlfn.XLOOKUP(K2645,AM:AM,AO:AO)</f>
        <v/>
      </c>
      <c r="R2645">
        <f>_xlfn.XLOOKUP(E2645,AF:AF,AG:AG)</f>
        <v/>
      </c>
      <c r="S2645">
        <f>_xlfn.XLOOKUP(E2645,AF:AF,AI:AI)</f>
        <v/>
      </c>
      <c r="T2645">
        <f>WEEKNUM(G2645)</f>
        <v/>
      </c>
      <c r="U2645">
        <f>YEAR(G2645)</f>
        <v/>
      </c>
      <c r="V2645" s="117">
        <f>IFERROR(Q2645/N2645,"0")</f>
        <v/>
      </c>
    </row>
    <row r="2646">
      <c r="A2646">
        <f>_xlfn.XLOOKUP(D2646,BN:BN,BO:BO)</f>
        <v/>
      </c>
      <c r="B2646" t="inlineStr">
        <is>
          <t>LLC</t>
        </is>
      </c>
      <c r="C2646" t="n">
        <v>406</v>
      </c>
      <c r="D2646">
        <f>_xlfn.XLOOKUP(C2646,BH:BH,BI:BI)</f>
        <v/>
      </c>
      <c r="E2646" t="n">
        <v>28934</v>
      </c>
      <c r="F2646" t="inlineStr">
        <is>
          <t>TE ARNAUD SERNA MAURICIO GABRIEL MR</t>
        </is>
      </c>
      <c r="G2646" s="234" t="n">
        <v>45865</v>
      </c>
      <c r="I2646" t="inlineStr">
        <is>
          <t>VLO</t>
        </is>
      </c>
      <c r="J2646">
        <f>_xlfn.XLOOKUP(I2646,AS:AS,AU:AU)</f>
        <v/>
      </c>
      <c r="K2646" t="inlineStr">
        <is>
          <t>USD</t>
        </is>
      </c>
      <c r="L2646" s="238" t="n">
        <v>512.6</v>
      </c>
      <c r="M2646">
        <f>L2646*_xlfn.XLOOKUP(K2646,AM:AM,AN:AN)</f>
        <v/>
      </c>
      <c r="N2646">
        <f>L2646*_xlfn.XLOOKUP(K2646,AM:AM,AO:AO)</f>
        <v/>
      </c>
      <c r="O2646" s="238" t="n">
        <v>0</v>
      </c>
      <c r="P2646">
        <f>O2646*_xlfn.XLOOKUP(K2646,AM:AM,AN:AN)</f>
        <v/>
      </c>
      <c r="Q2646">
        <f>O2646*_xlfn.XLOOKUP(K2646,AM:AM,AO:AO)</f>
        <v/>
      </c>
      <c r="R2646">
        <f>_xlfn.XLOOKUP(E2646,AF:AF,AG:AG)</f>
        <v/>
      </c>
      <c r="S2646">
        <f>_xlfn.XLOOKUP(E2646,AF:AF,AI:AI)</f>
        <v/>
      </c>
      <c r="T2646">
        <f>WEEKNUM(G2646)</f>
        <v/>
      </c>
      <c r="U2646">
        <f>YEAR(G2646)</f>
        <v/>
      </c>
      <c r="V2646" s="117">
        <f>IFERROR(Q2646/N2646,"0")</f>
        <v/>
      </c>
    </row>
    <row r="2647">
      <c r="A2647">
        <f>_xlfn.XLOOKUP(D2647,BN:BN,BO:BO)</f>
        <v/>
      </c>
      <c r="B2647" t="inlineStr">
        <is>
          <t>LLC</t>
        </is>
      </c>
      <c r="C2647" t="n">
        <v>406</v>
      </c>
      <c r="D2647">
        <f>_xlfn.XLOOKUP(C2647,BH:BH,BI:BI)</f>
        <v/>
      </c>
      <c r="E2647" t="n">
        <v>28934</v>
      </c>
      <c r="F2647" t="inlineStr">
        <is>
          <t>ME ARNAUD SERNA MAURICIO GABRIEL MR</t>
        </is>
      </c>
      <c r="G2647" s="234" t="n">
        <v>45862</v>
      </c>
      <c r="H2647" s="63" t="n"/>
      <c r="I2647" t="inlineStr">
        <is>
          <t>VLO</t>
        </is>
      </c>
      <c r="J2647">
        <f>_xlfn.XLOOKUP(I2647,AS:AS,AU:AU)</f>
        <v/>
      </c>
      <c r="K2647" t="inlineStr">
        <is>
          <t>USD</t>
        </is>
      </c>
      <c r="L2647" s="238" t="n">
        <v>23.4</v>
      </c>
      <c r="M2647">
        <f>L2647*_xlfn.XLOOKUP(K2647,AM:AM,AN:AN)</f>
        <v/>
      </c>
      <c r="N2647">
        <f>L2647*_xlfn.XLOOKUP(K2647,AM:AM,AO:AO)</f>
        <v/>
      </c>
      <c r="O2647" s="238" t="n">
        <v>0</v>
      </c>
      <c r="P2647">
        <f>O2647*_xlfn.XLOOKUP(K2647,AM:AM,AN:AN)</f>
        <v/>
      </c>
      <c r="Q2647">
        <f>O2647*_xlfn.XLOOKUP(K2647,AM:AM,AO:AO)</f>
        <v/>
      </c>
      <c r="R2647">
        <f>_xlfn.XLOOKUP(E2647,AF:AF,AG:AG)</f>
        <v/>
      </c>
      <c r="S2647">
        <f>_xlfn.XLOOKUP(E2647,AF:AF,AI:AI)</f>
        <v/>
      </c>
      <c r="T2647">
        <f>WEEKNUM(G2647)</f>
        <v/>
      </c>
      <c r="U2647">
        <f>YEAR(G2647)</f>
        <v/>
      </c>
      <c r="V2647" s="117">
        <f>IFERROR(Q2647/N2647,"0")</f>
        <v/>
      </c>
    </row>
    <row r="2648">
      <c r="A2648">
        <f>_xlfn.XLOOKUP(D2648,BN:BN,BO:BO)</f>
        <v/>
      </c>
      <c r="B2648" t="inlineStr">
        <is>
          <t>LLC</t>
        </is>
      </c>
      <c r="C2648" t="n">
        <v>406</v>
      </c>
      <c r="D2648">
        <f>_xlfn.XLOOKUP(C2648,BH:BH,BI:BI)</f>
        <v/>
      </c>
      <c r="E2648" t="n">
        <v>28934</v>
      </c>
      <c r="F2648" t="inlineStr">
        <is>
          <t>TE ARNAUD SERNA MAURICIO GABRIEL MR</t>
        </is>
      </c>
      <c r="G2648" s="234" t="n">
        <v>45861</v>
      </c>
      <c r="H2648" s="63" t="n"/>
      <c r="I2648" t="inlineStr">
        <is>
          <t>VLO</t>
        </is>
      </c>
      <c r="J2648">
        <f>_xlfn.XLOOKUP(I2648,AS:AS,AU:AU)</f>
        <v/>
      </c>
      <c r="K2648" t="inlineStr">
        <is>
          <t>USD</t>
        </is>
      </c>
      <c r="L2648" s="238" t="n">
        <v>111.5</v>
      </c>
      <c r="M2648">
        <f>L2648*_xlfn.XLOOKUP(K2648,AM:AM,AN:AN)</f>
        <v/>
      </c>
      <c r="N2648">
        <f>L2648*_xlfn.XLOOKUP(K2648,AM:AM,AO:AO)</f>
        <v/>
      </c>
      <c r="O2648" s="238" t="n">
        <v>0</v>
      </c>
      <c r="P2648">
        <f>O2648*_xlfn.XLOOKUP(K2648,AM:AM,AN:AN)</f>
        <v/>
      </c>
      <c r="Q2648">
        <f>O2648*_xlfn.XLOOKUP(K2648,AM:AM,AO:AO)</f>
        <v/>
      </c>
      <c r="R2648">
        <f>_xlfn.XLOOKUP(E2648,AF:AF,AG:AG)</f>
        <v/>
      </c>
      <c r="S2648">
        <f>_xlfn.XLOOKUP(E2648,AF:AF,AI:AI)</f>
        <v/>
      </c>
      <c r="T2648">
        <f>WEEKNUM(G2648)</f>
        <v/>
      </c>
      <c r="U2648">
        <f>YEAR(G2648)</f>
        <v/>
      </c>
      <c r="V2648" s="117">
        <f>IFERROR(Q2648/N2648,"0")</f>
        <v/>
      </c>
    </row>
    <row r="2649">
      <c r="A2649">
        <f>_xlfn.XLOOKUP(D2649,BN:BN,BO:BO)</f>
        <v/>
      </c>
      <c r="B2649" t="inlineStr">
        <is>
          <t>LLC</t>
        </is>
      </c>
      <c r="C2649" t="n">
        <v>406</v>
      </c>
      <c r="D2649">
        <f>_xlfn.XLOOKUP(C2649,BH:BH,BI:BI)</f>
        <v/>
      </c>
      <c r="E2649" t="n">
        <v>28934</v>
      </c>
      <c r="F2649" t="inlineStr">
        <is>
          <t>ME ARNAUD SERNA MAURICIO GABRIEL MR</t>
        </is>
      </c>
      <c r="G2649" s="234" t="n">
        <v>45860</v>
      </c>
      <c r="H2649" s="63" t="n"/>
      <c r="I2649" t="inlineStr">
        <is>
          <t>VLO</t>
        </is>
      </c>
      <c r="J2649">
        <f>_xlfn.XLOOKUP(I2649,AS:AS,AU:AU)</f>
        <v/>
      </c>
      <c r="K2649" t="inlineStr">
        <is>
          <t>USD</t>
        </is>
      </c>
      <c r="L2649" s="238" t="n">
        <v>17.4</v>
      </c>
      <c r="M2649">
        <f>L2649*_xlfn.XLOOKUP(K2649,AM:AM,AN:AN)</f>
        <v/>
      </c>
      <c r="N2649">
        <f>L2649*_xlfn.XLOOKUP(K2649,AM:AM,AO:AO)</f>
        <v/>
      </c>
      <c r="O2649" s="238" t="n">
        <v>0</v>
      </c>
      <c r="P2649">
        <f>O2649*_xlfn.XLOOKUP(K2649,AM:AM,AN:AN)</f>
        <v/>
      </c>
      <c r="Q2649">
        <f>O2649*_xlfn.XLOOKUP(K2649,AM:AM,AO:AO)</f>
        <v/>
      </c>
      <c r="R2649">
        <f>_xlfn.XLOOKUP(E2649,AF:AF,AG:AG)</f>
        <v/>
      </c>
      <c r="S2649">
        <f>_xlfn.XLOOKUP(E2649,AF:AF,AI:AI)</f>
        <v/>
      </c>
      <c r="T2649">
        <f>WEEKNUM(G2649)</f>
        <v/>
      </c>
      <c r="U2649">
        <f>YEAR(G2649)</f>
        <v/>
      </c>
      <c r="V2649" s="117">
        <f>IFERROR(Q2649/N2649,"0")</f>
        <v/>
      </c>
    </row>
    <row r="2650">
      <c r="A2650">
        <f>_xlfn.XLOOKUP(D2650,BN:BN,BO:BO)</f>
        <v/>
      </c>
      <c r="B2650" t="inlineStr">
        <is>
          <t>LLC</t>
        </is>
      </c>
      <c r="C2650" t="n">
        <v>406</v>
      </c>
      <c r="D2650">
        <f>_xlfn.XLOOKUP(C2650,BH:BH,BI:BI)</f>
        <v/>
      </c>
      <c r="E2650" t="n">
        <v>28934</v>
      </c>
      <c r="F2650" t="inlineStr">
        <is>
          <t>TE ARNAUD BAILLERES MAURICIO MR</t>
        </is>
      </c>
      <c r="G2650" s="234" t="n">
        <v>45829</v>
      </c>
      <c r="H2650" s="63" t="n"/>
      <c r="I2650" t="inlineStr">
        <is>
          <t>VLO</t>
        </is>
      </c>
      <c r="J2650">
        <f>_xlfn.XLOOKUP(I2650,AS:AS,AU:AU)</f>
        <v/>
      </c>
      <c r="K2650" t="inlineStr">
        <is>
          <t>USD</t>
        </is>
      </c>
      <c r="L2650" s="238" t="n">
        <v>1096.4</v>
      </c>
      <c r="M2650">
        <f>L2650*_xlfn.XLOOKUP(K2650,AM:AM,AN:AN)</f>
        <v/>
      </c>
      <c r="N2650">
        <f>L2650*_xlfn.XLOOKUP(K2650,AM:AM,AO:AO)</f>
        <v/>
      </c>
      <c r="O2650" s="238" t="n">
        <v>0</v>
      </c>
      <c r="P2650">
        <f>O2650*_xlfn.XLOOKUP(K2650,AM:AM,AN:AN)</f>
        <v/>
      </c>
      <c r="Q2650">
        <f>O2650*_xlfn.XLOOKUP(K2650,AM:AM,AO:AO)</f>
        <v/>
      </c>
      <c r="R2650">
        <f>_xlfn.XLOOKUP(E2650,AF:AF,AG:AG)</f>
        <v/>
      </c>
      <c r="S2650">
        <f>_xlfn.XLOOKUP(E2650,AF:AF,AI:AI)</f>
        <v/>
      </c>
      <c r="T2650">
        <f>WEEKNUM(G2650)</f>
        <v/>
      </c>
      <c r="U2650">
        <f>YEAR(G2650)</f>
        <v/>
      </c>
      <c r="V2650" s="117">
        <f>IFERROR(Q2650/N2650,"0")</f>
        <v/>
      </c>
    </row>
    <row r="2651">
      <c r="A2651">
        <f>_xlfn.XLOOKUP(D2651,BN:BN,BO:BO)</f>
        <v/>
      </c>
      <c r="B2651" t="inlineStr">
        <is>
          <t>LLC</t>
        </is>
      </c>
      <c r="C2651" t="n">
        <v>406</v>
      </c>
      <c r="D2651">
        <f>_xlfn.XLOOKUP(C2651,BH:BH,BI:BI)</f>
        <v/>
      </c>
      <c r="E2651" t="n">
        <v>28934</v>
      </c>
      <c r="F2651" t="inlineStr">
        <is>
          <t>TE SERNA BARRERA LUISA GABRIELA MRS</t>
        </is>
      </c>
      <c r="G2651" s="234" t="n">
        <v>45829</v>
      </c>
      <c r="H2651" s="63" t="n"/>
      <c r="I2651" t="inlineStr">
        <is>
          <t>VLO</t>
        </is>
      </c>
      <c r="J2651">
        <f>_xlfn.XLOOKUP(I2651,AS:AS,AU:AU)</f>
        <v/>
      </c>
      <c r="K2651" t="inlineStr">
        <is>
          <t>USD</t>
        </is>
      </c>
      <c r="L2651" s="238" t="n">
        <v>1096.4</v>
      </c>
      <c r="M2651">
        <f>L2651*_xlfn.XLOOKUP(K2651,AM:AM,AN:AN)</f>
        <v/>
      </c>
      <c r="N2651">
        <f>L2651*_xlfn.XLOOKUP(K2651,AM:AM,AO:AO)</f>
        <v/>
      </c>
      <c r="O2651" s="238" t="n">
        <v>0</v>
      </c>
      <c r="P2651">
        <f>O2651*_xlfn.XLOOKUP(K2651,AM:AM,AN:AN)</f>
        <v/>
      </c>
      <c r="Q2651">
        <f>O2651*_xlfn.XLOOKUP(K2651,AM:AM,AO:AO)</f>
        <v/>
      </c>
      <c r="R2651">
        <f>_xlfn.XLOOKUP(E2651,AF:AF,AG:AG)</f>
        <v/>
      </c>
      <c r="S2651">
        <f>_xlfn.XLOOKUP(E2651,AF:AF,AI:AI)</f>
        <v/>
      </c>
      <c r="T2651">
        <f>WEEKNUM(G2651)</f>
        <v/>
      </c>
      <c r="U2651">
        <f>YEAR(G2651)</f>
        <v/>
      </c>
      <c r="V2651" s="117">
        <f>IFERROR(Q2651/N2651,"0")</f>
        <v/>
      </c>
    </row>
    <row r="2652">
      <c r="A2652">
        <f>_xlfn.XLOOKUP(D2652,BN:BN,BO:BO)</f>
        <v/>
      </c>
      <c r="B2652" t="inlineStr">
        <is>
          <t>LLC</t>
        </is>
      </c>
      <c r="C2652" t="n">
        <v>406</v>
      </c>
      <c r="D2652">
        <f>_xlfn.XLOOKUP(C2652,BH:BH,BI:BI)</f>
        <v/>
      </c>
      <c r="E2652" t="n">
        <v>28934</v>
      </c>
      <c r="F2652" t="inlineStr">
        <is>
          <t>ME ARNAUD BAILLERES MAURICIO MR</t>
        </is>
      </c>
      <c r="G2652" s="234" t="n">
        <v>45825</v>
      </c>
      <c r="I2652" t="inlineStr">
        <is>
          <t>VLO</t>
        </is>
      </c>
      <c r="J2652">
        <f>_xlfn.XLOOKUP(I2652,AS:AS,AU:AU)</f>
        <v/>
      </c>
      <c r="K2652" t="inlineStr">
        <is>
          <t>USD</t>
        </is>
      </c>
      <c r="L2652" s="238" t="n">
        <v>35.8</v>
      </c>
      <c r="M2652">
        <f>L2652*_xlfn.XLOOKUP(K2652,AM:AM,AN:AN)</f>
        <v/>
      </c>
      <c r="N2652">
        <f>L2652*_xlfn.XLOOKUP(K2652,AM:AM,AO:AO)</f>
        <v/>
      </c>
      <c r="O2652" s="238" t="n">
        <v>0</v>
      </c>
      <c r="P2652">
        <f>O2652*_xlfn.XLOOKUP(K2652,AM:AM,AN:AN)</f>
        <v/>
      </c>
      <c r="Q2652">
        <f>O2652*_xlfn.XLOOKUP(K2652,AM:AM,AO:AO)</f>
        <v/>
      </c>
      <c r="R2652">
        <f>_xlfn.XLOOKUP(E2652,AF:AF,AG:AG)</f>
        <v/>
      </c>
      <c r="S2652">
        <f>_xlfn.XLOOKUP(E2652,AF:AF,AI:AI)</f>
        <v/>
      </c>
      <c r="T2652">
        <f>WEEKNUM(G2652)</f>
        <v/>
      </c>
      <c r="U2652">
        <f>YEAR(G2652)</f>
        <v/>
      </c>
      <c r="V2652" s="117">
        <f>IFERROR(Q2652/N2652,"0")</f>
        <v/>
      </c>
    </row>
    <row r="2653">
      <c r="A2653">
        <f>_xlfn.XLOOKUP(D2653,BN:BN,BO:BO)</f>
        <v/>
      </c>
      <c r="B2653" t="inlineStr">
        <is>
          <t>LLC</t>
        </is>
      </c>
      <c r="C2653" t="n">
        <v>406</v>
      </c>
      <c r="D2653">
        <f>_xlfn.XLOOKUP(C2653,BH:BH,BI:BI)</f>
        <v/>
      </c>
      <c r="E2653" t="n">
        <v>28934</v>
      </c>
      <c r="F2653" t="inlineStr">
        <is>
          <t>ME SERNA BARRERA LUISA GABRIELA MRS</t>
        </is>
      </c>
      <c r="G2653" s="234" t="n">
        <v>45825</v>
      </c>
      <c r="I2653" t="inlineStr">
        <is>
          <t>VLO</t>
        </is>
      </c>
      <c r="J2653">
        <f>_xlfn.XLOOKUP(I2653,AS:AS,AU:AU)</f>
        <v/>
      </c>
      <c r="K2653" t="inlineStr">
        <is>
          <t>USD</t>
        </is>
      </c>
      <c r="L2653" s="238" t="n">
        <v>35.8</v>
      </c>
      <c r="M2653">
        <f>L2653*_xlfn.XLOOKUP(K2653,AM:AM,AN:AN)</f>
        <v/>
      </c>
      <c r="N2653">
        <f>L2653*_xlfn.XLOOKUP(K2653,AM:AM,AO:AO)</f>
        <v/>
      </c>
      <c r="O2653" s="238" t="n">
        <v>0</v>
      </c>
      <c r="P2653">
        <f>O2653*_xlfn.XLOOKUP(K2653,AM:AM,AN:AN)</f>
        <v/>
      </c>
      <c r="Q2653">
        <f>O2653*_xlfn.XLOOKUP(K2653,AM:AM,AO:AO)</f>
        <v/>
      </c>
      <c r="R2653">
        <f>_xlfn.XLOOKUP(E2653,AF:AF,AG:AG)</f>
        <v/>
      </c>
      <c r="S2653">
        <f>_xlfn.XLOOKUP(E2653,AF:AF,AI:AI)</f>
        <v/>
      </c>
      <c r="T2653">
        <f>WEEKNUM(G2653)</f>
        <v/>
      </c>
      <c r="U2653">
        <f>YEAR(G2653)</f>
        <v/>
      </c>
      <c r="V2653" s="117">
        <f>IFERROR(Q2653/N2653,"0")</f>
        <v/>
      </c>
    </row>
    <row r="2654">
      <c r="A2654">
        <f>_xlfn.XLOOKUP(D2654,BN:BN,BO:BO)</f>
        <v/>
      </c>
      <c r="B2654" t="inlineStr">
        <is>
          <t>LLC</t>
        </is>
      </c>
      <c r="C2654" t="n">
        <v>406</v>
      </c>
      <c r="D2654">
        <f>_xlfn.XLOOKUP(C2654,BH:BH,BI:BI)</f>
        <v/>
      </c>
      <c r="E2654" t="n">
        <v>28934</v>
      </c>
      <c r="F2654" t="inlineStr">
        <is>
          <t>TE SERNA BARRERA LUISA GABRIELA MRS</t>
        </is>
      </c>
      <c r="G2654" s="234" t="n">
        <v>45861</v>
      </c>
      <c r="I2654" t="inlineStr">
        <is>
          <t>VLO</t>
        </is>
      </c>
      <c r="J2654">
        <f>_xlfn.XLOOKUP(I2654,AS:AS,AU:AU)</f>
        <v/>
      </c>
      <c r="K2654" t="inlineStr">
        <is>
          <t>USD</t>
        </is>
      </c>
      <c r="L2654" s="238" t="n">
        <v>420</v>
      </c>
      <c r="M2654">
        <f>L2654*_xlfn.XLOOKUP(K2654,AM:AM,AN:AN)</f>
        <v/>
      </c>
      <c r="N2654">
        <f>L2654*_xlfn.XLOOKUP(K2654,AM:AM,AO:AO)</f>
        <v/>
      </c>
      <c r="O2654" s="238" t="n">
        <v>0</v>
      </c>
      <c r="P2654">
        <f>O2654*_xlfn.XLOOKUP(K2654,AM:AM,AN:AN)</f>
        <v/>
      </c>
      <c r="Q2654">
        <f>O2654*_xlfn.XLOOKUP(K2654,AM:AM,AO:AO)</f>
        <v/>
      </c>
      <c r="R2654">
        <f>_xlfn.XLOOKUP(E2654,AF:AF,AG:AG)</f>
        <v/>
      </c>
      <c r="S2654">
        <f>_xlfn.XLOOKUP(E2654,AF:AF,AI:AI)</f>
        <v/>
      </c>
      <c r="T2654">
        <f>WEEKNUM(G2654)</f>
        <v/>
      </c>
      <c r="U2654">
        <f>YEAR(G2654)</f>
        <v/>
      </c>
      <c r="V2654" s="117">
        <f>IFERROR(Q2654/N2654,"0")</f>
        <v/>
      </c>
    </row>
    <row r="2655">
      <c r="A2655">
        <f>_xlfn.XLOOKUP(D2655,BN:BN,BO:BO)</f>
        <v/>
      </c>
      <c r="B2655" t="inlineStr">
        <is>
          <t>LLC</t>
        </is>
      </c>
      <c r="C2655" t="n">
        <v>406</v>
      </c>
      <c r="D2655">
        <f>_xlfn.XLOOKUP(C2655,BH:BH,BI:BI)</f>
        <v/>
      </c>
      <c r="E2655" t="n">
        <v>28934</v>
      </c>
      <c r="F2655" t="inlineStr">
        <is>
          <t>ME SERNA BARRERA LUISA GABRIELA MRS</t>
        </is>
      </c>
      <c r="G2655" s="234" t="n">
        <v>45839</v>
      </c>
      <c r="H2655" s="63" t="n"/>
      <c r="I2655" t="inlineStr">
        <is>
          <t>VLO</t>
        </is>
      </c>
      <c r="J2655">
        <f>_xlfn.XLOOKUP(I2655,AS:AS,AU:AU)</f>
        <v/>
      </c>
      <c r="K2655" t="inlineStr">
        <is>
          <t>USD</t>
        </is>
      </c>
      <c r="L2655" s="238" t="n">
        <v>21.1</v>
      </c>
      <c r="M2655">
        <f>L2655*_xlfn.XLOOKUP(K2655,AM:AM,AN:AN)</f>
        <v/>
      </c>
      <c r="N2655">
        <f>L2655*_xlfn.XLOOKUP(K2655,AM:AM,AO:AO)</f>
        <v/>
      </c>
      <c r="O2655" s="238" t="n">
        <v>0</v>
      </c>
      <c r="P2655">
        <f>O2655*_xlfn.XLOOKUP(K2655,AM:AM,AN:AN)</f>
        <v/>
      </c>
      <c r="Q2655">
        <f>O2655*_xlfn.XLOOKUP(K2655,AM:AM,AO:AO)</f>
        <v/>
      </c>
      <c r="R2655">
        <f>_xlfn.XLOOKUP(E2655,AF:AF,AG:AG)</f>
        <v/>
      </c>
      <c r="S2655">
        <f>_xlfn.XLOOKUP(E2655,AF:AF,AI:AI)</f>
        <v/>
      </c>
      <c r="T2655">
        <f>WEEKNUM(G2655)</f>
        <v/>
      </c>
      <c r="U2655">
        <f>YEAR(G2655)</f>
        <v/>
      </c>
      <c r="V2655" s="117">
        <f>IFERROR(Q2655/N2655,"0")</f>
        <v/>
      </c>
    </row>
    <row r="2656">
      <c r="A2656">
        <f>_xlfn.XLOOKUP(D2656,BN:BN,BO:BO)</f>
        <v/>
      </c>
      <c r="B2656" t="inlineStr">
        <is>
          <t>LLC</t>
        </is>
      </c>
      <c r="C2656" t="n">
        <v>406</v>
      </c>
      <c r="D2656">
        <f>_xlfn.XLOOKUP(C2656,BH:BH,BI:BI)</f>
        <v/>
      </c>
      <c r="E2656" t="n">
        <v>28934</v>
      </c>
      <c r="F2656" t="inlineStr">
        <is>
          <t>TE SERNA BARRERA LUISA GABRIELA MRS</t>
        </is>
      </c>
      <c r="G2656" s="234" t="n">
        <v>45857</v>
      </c>
      <c r="H2656" s="63" t="n"/>
      <c r="I2656" t="inlineStr">
        <is>
          <t>VLO</t>
        </is>
      </c>
      <c r="J2656">
        <f>_xlfn.XLOOKUP(I2656,AS:AS,AU:AU)</f>
        <v/>
      </c>
      <c r="K2656" t="inlineStr">
        <is>
          <t>USD</t>
        </is>
      </c>
      <c r="L2656" s="238" t="n">
        <v>594.8</v>
      </c>
      <c r="M2656">
        <f>L2656*_xlfn.XLOOKUP(K2656,AM:AM,AN:AN)</f>
        <v/>
      </c>
      <c r="N2656">
        <f>L2656*_xlfn.XLOOKUP(K2656,AM:AM,AO:AO)</f>
        <v/>
      </c>
      <c r="O2656" s="238" t="n">
        <v>0</v>
      </c>
      <c r="P2656">
        <f>O2656*_xlfn.XLOOKUP(K2656,AM:AM,AN:AN)</f>
        <v/>
      </c>
      <c r="Q2656">
        <f>O2656*_xlfn.XLOOKUP(K2656,AM:AM,AO:AO)</f>
        <v/>
      </c>
      <c r="R2656">
        <f>_xlfn.XLOOKUP(E2656,AF:AF,AG:AG)</f>
        <v/>
      </c>
      <c r="S2656">
        <f>_xlfn.XLOOKUP(E2656,AF:AF,AI:AI)</f>
        <v/>
      </c>
      <c r="T2656">
        <f>WEEKNUM(G2656)</f>
        <v/>
      </c>
      <c r="U2656">
        <f>YEAR(G2656)</f>
        <v/>
      </c>
      <c r="V2656" s="117">
        <f>IFERROR(Q2656/N2656,"0")</f>
        <v/>
      </c>
    </row>
    <row r="2657">
      <c r="A2657">
        <f>_xlfn.XLOOKUP(D2657,BN:BN,BO:BO)</f>
        <v/>
      </c>
      <c r="B2657" t="inlineStr">
        <is>
          <t>LLC</t>
        </is>
      </c>
      <c r="C2657" t="n">
        <v>406</v>
      </c>
      <c r="D2657">
        <f>_xlfn.XLOOKUP(C2657,BH:BH,BI:BI)</f>
        <v/>
      </c>
      <c r="E2657" t="n">
        <v>0</v>
      </c>
      <c r="F2657" t="inlineStr">
        <is>
          <t>FEE COMISION STRIPE</t>
        </is>
      </c>
      <c r="G2657" s="63" t="n"/>
      <c r="H2657" s="63" t="n"/>
      <c r="I2657" t="inlineStr">
        <is>
          <t>HPS</t>
        </is>
      </c>
      <c r="J2657">
        <f>_xlfn.XLOOKUP(I2657,AS:AS,AU:AU)</f>
        <v/>
      </c>
      <c r="K2657" t="inlineStr">
        <is>
          <t>USD</t>
        </is>
      </c>
      <c r="L2657" s="238" t="n">
        <v>233.68</v>
      </c>
      <c r="M2657">
        <f>L2657*_xlfn.XLOOKUP(K2657,AM:AM,AN:AN)</f>
        <v/>
      </c>
      <c r="N2657">
        <f>L2657*_xlfn.XLOOKUP(K2657,AM:AM,AO:AO)</f>
        <v/>
      </c>
      <c r="O2657" s="238" t="n">
        <v>233.68</v>
      </c>
      <c r="P2657">
        <f>O2657*_xlfn.XLOOKUP(K2657,AM:AM,AN:AN)</f>
        <v/>
      </c>
      <c r="Q2657">
        <f>O2657*_xlfn.XLOOKUP(K2657,AM:AM,AO:AO)</f>
        <v/>
      </c>
      <c r="R2657">
        <f>_xlfn.XLOOKUP(E2657,AF:AF,AG:AG)</f>
        <v/>
      </c>
      <c r="S2657">
        <f>_xlfn.XLOOKUP(E2657,AF:AF,AI:AI)</f>
        <v/>
      </c>
      <c r="T2657">
        <f>WEEKNUM(G2657)</f>
        <v/>
      </c>
      <c r="U2657">
        <f>YEAR(G2657)</f>
        <v/>
      </c>
      <c r="V2657" s="117">
        <f>IFERROR(Q2657/N2657,"0")</f>
        <v/>
      </c>
    </row>
    <row r="2658">
      <c r="A2658">
        <f>_xlfn.XLOOKUP(D2658,BN:BN,BO:BO)</f>
        <v/>
      </c>
      <c r="B2658" t="inlineStr">
        <is>
          <t>LLC</t>
        </is>
      </c>
      <c r="C2658" t="n">
        <v>406</v>
      </c>
      <c r="D2658">
        <f>_xlfn.XLOOKUP(C2658,BH:BH,BI:BI)</f>
        <v/>
      </c>
      <c r="E2658" t="n">
        <v>29215</v>
      </c>
      <c r="F2658" t="inlineStr">
        <is>
          <t>MACAKIZI</t>
        </is>
      </c>
      <c r="G2658" s="234" t="n">
        <v>45839</v>
      </c>
      <c r="H2658" s="234" t="n">
        <v>45843</v>
      </c>
      <c r="I2658" t="inlineStr">
        <is>
          <t>HTL</t>
        </is>
      </c>
      <c r="J2658">
        <f>_xlfn.XLOOKUP(I2658,AS:AS,AU:AU)</f>
        <v/>
      </c>
      <c r="K2658" t="inlineStr">
        <is>
          <t>USD</t>
        </is>
      </c>
      <c r="L2658" s="238" t="n">
        <v>10372</v>
      </c>
      <c r="M2658">
        <f>L2658*_xlfn.XLOOKUP(K2658,AM:AM,AN:AN)</f>
        <v/>
      </c>
      <c r="N2658">
        <f>L2658*_xlfn.XLOOKUP(K2658,AM:AM,AO:AO)</f>
        <v/>
      </c>
      <c r="O2658" s="238" t="n">
        <v>1037.2</v>
      </c>
      <c r="P2658">
        <f>O2658*_xlfn.XLOOKUP(K2658,AM:AM,AN:AN)</f>
        <v/>
      </c>
      <c r="Q2658">
        <f>O2658*_xlfn.XLOOKUP(K2658,AM:AM,AO:AO)</f>
        <v/>
      </c>
      <c r="R2658">
        <f>_xlfn.XLOOKUP(E2658,AF:AF,AG:AG)</f>
        <v/>
      </c>
      <c r="S2658">
        <f>_xlfn.XLOOKUP(E2658,AF:AF,AI:AI)</f>
        <v/>
      </c>
      <c r="T2658">
        <f>WEEKNUM(G2658)</f>
        <v/>
      </c>
      <c r="U2658">
        <f>YEAR(G2658)</f>
        <v/>
      </c>
      <c r="V2658" s="117">
        <f>IFERROR(Q2658/N2658,"0")</f>
        <v/>
      </c>
    </row>
    <row r="2659">
      <c r="A2659">
        <f>_xlfn.XLOOKUP(D2659,BN:BN,BO:BO)</f>
        <v/>
      </c>
      <c r="B2659" t="inlineStr">
        <is>
          <t>LLC</t>
        </is>
      </c>
      <c r="C2659" t="n">
        <v>406</v>
      </c>
      <c r="D2659">
        <f>_xlfn.XLOOKUP(C2659,BH:BH,BI:BI)</f>
        <v/>
      </c>
      <c r="E2659" t="n">
        <v>25822</v>
      </c>
      <c r="F2659" t="inlineStr">
        <is>
          <t>ROSEWOOD MUNICH</t>
        </is>
      </c>
      <c r="G2659" s="234" t="n">
        <v>45850</v>
      </c>
      <c r="H2659" s="234" t="n">
        <v>45851</v>
      </c>
      <c r="I2659" t="inlineStr">
        <is>
          <t>HTL</t>
        </is>
      </c>
      <c r="J2659">
        <f>_xlfn.XLOOKUP(I2659,AS:AS,AU:AU)</f>
        <v/>
      </c>
      <c r="K2659" t="inlineStr">
        <is>
          <t>USD</t>
        </is>
      </c>
      <c r="L2659" s="238" t="n">
        <v>1620</v>
      </c>
      <c r="M2659">
        <f>L2659*_xlfn.XLOOKUP(K2659,AM:AM,AN:AN)</f>
        <v/>
      </c>
      <c r="N2659">
        <f>L2659*_xlfn.XLOOKUP(K2659,AM:AM,AO:AO)</f>
        <v/>
      </c>
      <c r="O2659" s="238" t="n">
        <v>125.96</v>
      </c>
      <c r="P2659">
        <f>O2659*_xlfn.XLOOKUP(K2659,AM:AM,AN:AN)</f>
        <v/>
      </c>
      <c r="Q2659">
        <f>O2659*_xlfn.XLOOKUP(K2659,AM:AM,AO:AO)</f>
        <v/>
      </c>
      <c r="R2659">
        <f>_xlfn.XLOOKUP(E2659,AF:AF,AG:AG)</f>
        <v/>
      </c>
      <c r="S2659">
        <f>_xlfn.XLOOKUP(E2659,AF:AF,AI:AI)</f>
        <v/>
      </c>
      <c r="T2659">
        <f>WEEKNUM(G2659)</f>
        <v/>
      </c>
      <c r="U2659">
        <f>YEAR(G2659)</f>
        <v/>
      </c>
      <c r="V2659" s="117">
        <f>IFERROR(Q2659/N2659,"0")</f>
        <v/>
      </c>
    </row>
    <row r="2660">
      <c r="A2660">
        <f>_xlfn.XLOOKUP(D2660,BN:BN,BO:BO)</f>
        <v/>
      </c>
      <c r="B2660" t="inlineStr">
        <is>
          <t>LLC</t>
        </is>
      </c>
      <c r="C2660" t="n">
        <v>406</v>
      </c>
      <c r="D2660">
        <f>_xlfn.XLOOKUP(C2660,BH:BH,BI:BI)</f>
        <v/>
      </c>
      <c r="E2660" t="n">
        <v>30053</v>
      </c>
      <c r="F2660" t="inlineStr">
        <is>
          <t>PATMOS ATKIS</t>
        </is>
      </c>
      <c r="G2660" s="234" t="n">
        <v>45843</v>
      </c>
      <c r="H2660" s="234" t="n">
        <v>45850</v>
      </c>
      <c r="I2660" t="inlineStr">
        <is>
          <t>HTL</t>
        </is>
      </c>
      <c r="J2660">
        <f>_xlfn.XLOOKUP(I2660,AS:AS,AU:AU)</f>
        <v/>
      </c>
      <c r="K2660" t="inlineStr">
        <is>
          <t>USD</t>
        </is>
      </c>
      <c r="L2660" s="238" t="n">
        <v>7436</v>
      </c>
      <c r="M2660">
        <f>L2660*_xlfn.XLOOKUP(K2660,AM:AM,AN:AN)</f>
        <v/>
      </c>
      <c r="N2660">
        <f>L2660*_xlfn.XLOOKUP(K2660,AM:AM,AO:AO)</f>
        <v/>
      </c>
      <c r="O2660" s="238" t="n">
        <v>612.73</v>
      </c>
      <c r="P2660">
        <f>O2660*_xlfn.XLOOKUP(K2660,AM:AM,AN:AN)</f>
        <v/>
      </c>
      <c r="Q2660">
        <f>O2660*_xlfn.XLOOKUP(K2660,AM:AM,AO:AO)</f>
        <v/>
      </c>
      <c r="R2660">
        <f>_xlfn.XLOOKUP(E2660,AF:AF,AG:AG)</f>
        <v/>
      </c>
      <c r="S2660">
        <f>_xlfn.XLOOKUP(E2660,AF:AF,AI:AI)</f>
        <v/>
      </c>
      <c r="T2660">
        <f>WEEKNUM(G2660)</f>
        <v/>
      </c>
      <c r="U2660">
        <f>YEAR(G2660)</f>
        <v/>
      </c>
      <c r="V2660" s="117">
        <f>IFERROR(Q2660/N2660,"0")</f>
        <v/>
      </c>
    </row>
    <row r="2661">
      <c r="A2661">
        <f>_xlfn.XLOOKUP(D2661,BN:BN,BO:BO)</f>
        <v/>
      </c>
      <c r="B2661" t="inlineStr">
        <is>
          <t>LLC</t>
        </is>
      </c>
      <c r="C2661" t="n">
        <v>406</v>
      </c>
      <c r="D2661">
        <f>_xlfn.XLOOKUP(C2661,BH:BH,BI:BI)</f>
        <v/>
      </c>
      <c r="E2661" t="n">
        <v>0</v>
      </c>
      <c r="F2661" t="inlineStr">
        <is>
          <t>FEE TKT</t>
        </is>
      </c>
      <c r="G2661" s="234" t="n">
        <v>45825</v>
      </c>
      <c r="H2661" s="234" t="n">
        <v>45851</v>
      </c>
      <c r="I2661" t="inlineStr">
        <is>
          <t>HPS</t>
        </is>
      </c>
      <c r="J2661">
        <f>_xlfn.XLOOKUP(I2661,AS:AS,AU:AU)</f>
        <v/>
      </c>
      <c r="K2661" t="inlineStr">
        <is>
          <t>USD</t>
        </is>
      </c>
      <c r="L2661" s="238" t="n">
        <v>140</v>
      </c>
      <c r="M2661">
        <f>L2661*_xlfn.XLOOKUP(K2661,AM:AM,AN:AN)</f>
        <v/>
      </c>
      <c r="N2661">
        <f>L2661*_xlfn.XLOOKUP(K2661,AM:AM,AO:AO)</f>
        <v/>
      </c>
      <c r="O2661" s="238" t="n">
        <v>140</v>
      </c>
      <c r="P2661">
        <f>O2661*_xlfn.XLOOKUP(K2661,AM:AM,AN:AN)</f>
        <v/>
      </c>
      <c r="Q2661">
        <f>O2661*_xlfn.XLOOKUP(K2661,AM:AM,AO:AO)</f>
        <v/>
      </c>
      <c r="R2661">
        <f>_xlfn.XLOOKUP(E2661,AF:AF,AG:AG)</f>
        <v/>
      </c>
      <c r="S2661">
        <f>_xlfn.XLOOKUP(E2661,AF:AF,AI:AI)</f>
        <v/>
      </c>
      <c r="T2661">
        <f>WEEKNUM(G2661)</f>
        <v/>
      </c>
      <c r="U2661">
        <f>YEAR(G2661)</f>
        <v/>
      </c>
      <c r="V2661" s="117">
        <f>IFERROR(Q2661/N2661,"0")</f>
        <v/>
      </c>
    </row>
    <row r="2662">
      <c r="A2662">
        <f>_xlfn.XLOOKUP(D2662,BN:BN,BO:BO)</f>
        <v/>
      </c>
      <c r="B2662" t="inlineStr">
        <is>
          <t>LLC</t>
        </is>
      </c>
      <c r="C2662" t="n">
        <v>406</v>
      </c>
      <c r="D2662">
        <f>_xlfn.XLOOKUP(C2662,BH:BH,BI:BI)</f>
        <v/>
      </c>
      <c r="E2662" t="n">
        <v>28934</v>
      </c>
      <c r="F2662" t="inlineStr">
        <is>
          <t>TE SANCHEZ NAVARRO LEBRIJA JUAN ANDRES MR</t>
        </is>
      </c>
      <c r="G2662" s="234" t="n">
        <v>46018</v>
      </c>
      <c r="I2662" t="inlineStr">
        <is>
          <t>VLO</t>
        </is>
      </c>
      <c r="J2662">
        <f>_xlfn.XLOOKUP(I2662,AS:AS,AU:AU)</f>
        <v/>
      </c>
      <c r="K2662" t="inlineStr">
        <is>
          <t>USD</t>
        </is>
      </c>
      <c r="L2662" s="238" t="n">
        <v>340.3</v>
      </c>
      <c r="M2662">
        <f>L2662*_xlfn.XLOOKUP(K2662,AM:AM,AN:AN)</f>
        <v/>
      </c>
      <c r="N2662">
        <f>L2662*_xlfn.XLOOKUP(K2662,AM:AM,AO:AO)</f>
        <v/>
      </c>
      <c r="O2662" s="238" t="n">
        <v>0</v>
      </c>
      <c r="P2662">
        <f>O2662*_xlfn.XLOOKUP(K2662,AM:AM,AN:AN)</f>
        <v/>
      </c>
      <c r="Q2662">
        <f>O2662*_xlfn.XLOOKUP(K2662,AM:AM,AO:AO)</f>
        <v/>
      </c>
      <c r="R2662">
        <f>_xlfn.XLOOKUP(E2662,AF:AF,AG:AG)</f>
        <v/>
      </c>
      <c r="S2662">
        <f>_xlfn.XLOOKUP(E2662,AF:AF,AI:AI)</f>
        <v/>
      </c>
      <c r="T2662">
        <f>WEEKNUM(G2662)</f>
        <v/>
      </c>
      <c r="U2662">
        <f>YEAR(G2662)</f>
        <v/>
      </c>
      <c r="V2662" s="117">
        <f>IFERROR(Q2662/N2662,"0")</f>
        <v/>
      </c>
    </row>
    <row r="2663">
      <c r="A2663">
        <f>_xlfn.XLOOKUP(D2663,BN:BN,BO:BO)</f>
        <v/>
      </c>
      <c r="B2663" t="inlineStr">
        <is>
          <t>LLC</t>
        </is>
      </c>
      <c r="C2663" t="n">
        <v>406</v>
      </c>
      <c r="D2663">
        <f>_xlfn.XLOOKUP(C2663,BH:BH,BI:BI)</f>
        <v/>
      </c>
      <c r="E2663" t="n">
        <v>28934</v>
      </c>
      <c r="F2663" t="inlineStr">
        <is>
          <t>TE SANCHEZ NAVARRO LEBRIJA EDUARDO MR</t>
        </is>
      </c>
      <c r="G2663" s="234" t="n">
        <v>46018</v>
      </c>
      <c r="I2663" t="inlineStr">
        <is>
          <t>VLO</t>
        </is>
      </c>
      <c r="J2663">
        <f>_xlfn.XLOOKUP(I2663,AS:AS,AU:AU)</f>
        <v/>
      </c>
      <c r="K2663" t="inlineStr">
        <is>
          <t>USD</t>
        </is>
      </c>
      <c r="L2663" s="238" t="n">
        <v>340.3</v>
      </c>
      <c r="M2663">
        <f>L2663*_xlfn.XLOOKUP(K2663,AM:AM,AN:AN)</f>
        <v/>
      </c>
      <c r="N2663">
        <f>L2663*_xlfn.XLOOKUP(K2663,AM:AM,AO:AO)</f>
        <v/>
      </c>
      <c r="O2663" s="238" t="n">
        <v>0</v>
      </c>
      <c r="P2663">
        <f>O2663*_xlfn.XLOOKUP(K2663,AM:AM,AN:AN)</f>
        <v/>
      </c>
      <c r="Q2663">
        <f>O2663*_xlfn.XLOOKUP(K2663,AM:AM,AO:AO)</f>
        <v/>
      </c>
      <c r="R2663">
        <f>_xlfn.XLOOKUP(E2663,AF:AF,AG:AG)</f>
        <v/>
      </c>
      <c r="S2663">
        <f>_xlfn.XLOOKUP(E2663,AF:AF,AI:AI)</f>
        <v/>
      </c>
      <c r="T2663">
        <f>WEEKNUM(G2663)</f>
        <v/>
      </c>
      <c r="U2663">
        <f>YEAR(G2663)</f>
        <v/>
      </c>
      <c r="V2663" s="117">
        <f>IFERROR(Q2663/N2663,"0")</f>
        <v/>
      </c>
    </row>
    <row r="2664">
      <c r="A2664">
        <f>_xlfn.XLOOKUP(D2664,BN:BN,BO:BO)</f>
        <v/>
      </c>
      <c r="B2664" t="inlineStr">
        <is>
          <t>LLC</t>
        </is>
      </c>
      <c r="C2664" t="n">
        <v>406</v>
      </c>
      <c r="D2664">
        <f>_xlfn.XLOOKUP(C2664,BH:BH,BI:BI)</f>
        <v/>
      </c>
      <c r="E2664" t="n">
        <v>28934</v>
      </c>
      <c r="F2664" t="inlineStr">
        <is>
          <t>TE SANCHEZ NAVARRO LEBRIJA JERONIMO MR</t>
        </is>
      </c>
      <c r="G2664" s="234" t="n">
        <v>46018</v>
      </c>
      <c r="I2664" t="inlineStr">
        <is>
          <t>VLO</t>
        </is>
      </c>
      <c r="J2664">
        <f>_xlfn.XLOOKUP(I2664,AS:AS,AU:AU)</f>
        <v/>
      </c>
      <c r="K2664" t="inlineStr">
        <is>
          <t>USD</t>
        </is>
      </c>
      <c r="L2664" s="238" t="n">
        <v>340.3</v>
      </c>
      <c r="M2664">
        <f>L2664*_xlfn.XLOOKUP(K2664,AM:AM,AN:AN)</f>
        <v/>
      </c>
      <c r="N2664">
        <f>L2664*_xlfn.XLOOKUP(K2664,AM:AM,AO:AO)</f>
        <v/>
      </c>
      <c r="O2664" s="238" t="n">
        <v>0</v>
      </c>
      <c r="P2664">
        <f>O2664*_xlfn.XLOOKUP(K2664,AM:AM,AN:AN)</f>
        <v/>
      </c>
      <c r="Q2664">
        <f>O2664*_xlfn.XLOOKUP(K2664,AM:AM,AO:AO)</f>
        <v/>
      </c>
      <c r="R2664">
        <f>_xlfn.XLOOKUP(E2664,AF:AF,AG:AG)</f>
        <v/>
      </c>
      <c r="S2664">
        <f>_xlfn.XLOOKUP(E2664,AF:AF,AI:AI)</f>
        <v/>
      </c>
      <c r="T2664">
        <f>WEEKNUM(G2664)</f>
        <v/>
      </c>
      <c r="U2664">
        <f>YEAR(G2664)</f>
        <v/>
      </c>
      <c r="V2664" s="117">
        <f>IFERROR(Q2664/N2664,"0")</f>
        <v/>
      </c>
    </row>
    <row r="2665">
      <c r="A2665">
        <f>_xlfn.XLOOKUP(D2665,BN:BN,BO:BO)</f>
        <v/>
      </c>
      <c r="B2665" t="inlineStr">
        <is>
          <t>LLC</t>
        </is>
      </c>
      <c r="C2665" t="n">
        <v>406</v>
      </c>
      <c r="D2665">
        <f>_xlfn.XLOOKUP(C2665,BH:BH,BI:BI)</f>
        <v/>
      </c>
      <c r="E2665" t="n">
        <v>28934</v>
      </c>
      <c r="F2665" t="inlineStr">
        <is>
          <t>TE SANCHEZ NAVARRO LEBRIJA PAULINA MRS</t>
        </is>
      </c>
      <c r="G2665" s="234" t="n">
        <v>46018</v>
      </c>
      <c r="I2665" t="inlineStr">
        <is>
          <t>VLO</t>
        </is>
      </c>
      <c r="J2665">
        <f>_xlfn.XLOOKUP(I2665,AS:AS,AU:AU)</f>
        <v/>
      </c>
      <c r="K2665" t="inlineStr">
        <is>
          <t>USD</t>
        </is>
      </c>
      <c r="L2665" s="238" t="n">
        <v>340.3</v>
      </c>
      <c r="M2665">
        <f>L2665*_xlfn.XLOOKUP(K2665,AM:AM,AN:AN)</f>
        <v/>
      </c>
      <c r="N2665">
        <f>L2665*_xlfn.XLOOKUP(K2665,AM:AM,AO:AO)</f>
        <v/>
      </c>
      <c r="O2665" s="238" t="n">
        <v>0</v>
      </c>
      <c r="P2665">
        <f>O2665*_xlfn.XLOOKUP(K2665,AM:AM,AN:AN)</f>
        <v/>
      </c>
      <c r="Q2665">
        <f>O2665*_xlfn.XLOOKUP(K2665,AM:AM,AO:AO)</f>
        <v/>
      </c>
      <c r="R2665">
        <f>_xlfn.XLOOKUP(E2665,AF:AF,AG:AG)</f>
        <v/>
      </c>
      <c r="S2665">
        <f>_xlfn.XLOOKUP(E2665,AF:AF,AI:AI)</f>
        <v/>
      </c>
      <c r="T2665">
        <f>WEEKNUM(G2665)</f>
        <v/>
      </c>
      <c r="U2665">
        <f>YEAR(G2665)</f>
        <v/>
      </c>
      <c r="V2665" s="117">
        <f>IFERROR(Q2665/N2665,"0")</f>
        <v/>
      </c>
    </row>
    <row r="2666">
      <c r="A2666">
        <f>_xlfn.XLOOKUP(D2666,BN:BN,BO:BO)</f>
        <v/>
      </c>
      <c r="B2666" t="inlineStr">
        <is>
          <t>LLC</t>
        </is>
      </c>
      <c r="C2666" t="n">
        <v>406</v>
      </c>
      <c r="D2666">
        <f>_xlfn.XLOOKUP(C2666,BH:BH,BI:BI)</f>
        <v/>
      </c>
      <c r="E2666" t="n">
        <v>0</v>
      </c>
      <c r="F2666" t="inlineStr">
        <is>
          <t>FEE COMISION TKT</t>
        </is>
      </c>
      <c r="G2666" s="234" t="n">
        <v>45825</v>
      </c>
      <c r="H2666" s="234" t="n">
        <v>45851</v>
      </c>
      <c r="I2666" t="inlineStr">
        <is>
          <t>HPS</t>
        </is>
      </c>
      <c r="J2666">
        <f>_xlfn.XLOOKUP(I2666,AS:AS,AU:AU)</f>
        <v/>
      </c>
      <c r="K2666" t="inlineStr">
        <is>
          <t>USD</t>
        </is>
      </c>
      <c r="L2666" s="238" t="n">
        <v>140</v>
      </c>
      <c r="M2666">
        <f>L2666*_xlfn.XLOOKUP(K2666,AM:AM,AN:AN)</f>
        <v/>
      </c>
      <c r="N2666">
        <f>L2666*_xlfn.XLOOKUP(K2666,AM:AM,AO:AO)</f>
        <v/>
      </c>
      <c r="O2666" s="238" t="n">
        <v>140</v>
      </c>
      <c r="P2666">
        <f>O2666*_xlfn.XLOOKUP(K2666,AM:AM,AN:AN)</f>
        <v/>
      </c>
      <c r="Q2666">
        <f>O2666*_xlfn.XLOOKUP(K2666,AM:AM,AO:AO)</f>
        <v/>
      </c>
      <c r="R2666">
        <f>_xlfn.XLOOKUP(E2666,AF:AF,AG:AG)</f>
        <v/>
      </c>
      <c r="S2666">
        <f>_xlfn.XLOOKUP(E2666,AF:AF,AI:AI)</f>
        <v/>
      </c>
      <c r="T2666">
        <f>WEEKNUM(G2666)</f>
        <v/>
      </c>
      <c r="U2666">
        <f>YEAR(G2666)</f>
        <v/>
      </c>
      <c r="V2666" s="117">
        <f>IFERROR(Q2666/N2666,"0")</f>
        <v/>
      </c>
    </row>
    <row r="2667">
      <c r="A2667">
        <f>_xlfn.XLOOKUP(D2667,BN:BN,BO:BO)</f>
        <v/>
      </c>
      <c r="B2667" t="inlineStr">
        <is>
          <t>LLC</t>
        </is>
      </c>
      <c r="C2667" t="n">
        <v>406</v>
      </c>
      <c r="D2667">
        <f>_xlfn.XLOOKUP(C2667,BH:BH,BI:BI)</f>
        <v/>
      </c>
      <c r="E2667" t="n">
        <v>0</v>
      </c>
      <c r="F2667" t="inlineStr">
        <is>
          <t>Diferencia por tipo de cambio</t>
        </is>
      </c>
      <c r="G2667" s="234" t="n">
        <v>45825</v>
      </c>
      <c r="H2667" s="234" t="n">
        <v>45851</v>
      </c>
      <c r="I2667" t="inlineStr">
        <is>
          <t>HPS</t>
        </is>
      </c>
      <c r="J2667">
        <f>_xlfn.XLOOKUP(I2667,AS:AS,AU:AU)</f>
        <v/>
      </c>
      <c r="K2667" t="inlineStr">
        <is>
          <t>USD</t>
        </is>
      </c>
      <c r="L2667" s="238" t="n">
        <v>130.91</v>
      </c>
      <c r="M2667">
        <f>L2667*_xlfn.XLOOKUP(K2667,AM:AM,AN:AN)</f>
        <v/>
      </c>
      <c r="N2667">
        <f>L2667*_xlfn.XLOOKUP(K2667,AM:AM,AO:AO)</f>
        <v/>
      </c>
      <c r="O2667" s="238" t="n">
        <v>130.91</v>
      </c>
      <c r="P2667">
        <f>O2667*_xlfn.XLOOKUP(K2667,AM:AM,AN:AN)</f>
        <v/>
      </c>
      <c r="Q2667">
        <f>O2667*_xlfn.XLOOKUP(K2667,AM:AM,AO:AO)</f>
        <v/>
      </c>
      <c r="R2667">
        <f>_xlfn.XLOOKUP(E2667,AF:AF,AG:AG)</f>
        <v/>
      </c>
      <c r="S2667">
        <f>_xlfn.XLOOKUP(E2667,AF:AF,AI:AI)</f>
        <v/>
      </c>
      <c r="T2667">
        <f>WEEKNUM(G2667)</f>
        <v/>
      </c>
      <c r="U2667">
        <f>YEAR(G2667)</f>
        <v/>
      </c>
      <c r="V2667" s="117">
        <f>IFERROR(Q2667/N2667,"0")</f>
        <v/>
      </c>
    </row>
    <row r="2668">
      <c r="A2668">
        <f>_xlfn.XLOOKUP(D2668,BN:BN,BO:BO)</f>
        <v/>
      </c>
      <c r="B2668" t="inlineStr">
        <is>
          <t>LLC</t>
        </is>
      </c>
      <c r="C2668" t="n">
        <v>406</v>
      </c>
      <c r="D2668">
        <f>_xlfn.XLOOKUP(C2668,BH:BH,BI:BI)</f>
        <v/>
      </c>
      <c r="E2668" t="n">
        <v>28934</v>
      </c>
      <c r="F2668" t="inlineStr">
        <is>
          <t>SANCHEZ NAVARRO LEBRIJA PAULINA</t>
        </is>
      </c>
      <c r="G2668" s="234" t="n">
        <v>46018</v>
      </c>
      <c r="H2668" s="234" t="n">
        <v>46021</v>
      </c>
      <c r="I2668" t="inlineStr">
        <is>
          <t>VLO</t>
        </is>
      </c>
      <c r="J2668">
        <f>_xlfn.XLOOKUP(I2668,AS:AS,AU:AU)</f>
        <v/>
      </c>
      <c r="K2668" t="inlineStr">
        <is>
          <t>USD</t>
        </is>
      </c>
      <c r="L2668" s="238" t="n">
        <v>0.8</v>
      </c>
      <c r="M2668">
        <f>L2668*_xlfn.XLOOKUP(K2668,AM:AM,AN:AN)</f>
        <v/>
      </c>
      <c r="N2668">
        <f>L2668*_xlfn.XLOOKUP(K2668,AM:AM,AO:AO)</f>
        <v/>
      </c>
      <c r="O2668" s="238" t="n">
        <v>0</v>
      </c>
      <c r="P2668">
        <f>O2668*_xlfn.XLOOKUP(K2668,AM:AM,AN:AN)</f>
        <v/>
      </c>
      <c r="Q2668">
        <f>O2668*_xlfn.XLOOKUP(K2668,AM:AM,AO:AO)</f>
        <v/>
      </c>
      <c r="R2668">
        <f>_xlfn.XLOOKUP(E2668,AF:AF,AG:AG)</f>
        <v/>
      </c>
      <c r="S2668">
        <f>_xlfn.XLOOKUP(E2668,AF:AF,AI:AI)</f>
        <v/>
      </c>
      <c r="T2668">
        <f>WEEKNUM(G2668)</f>
        <v/>
      </c>
      <c r="U2668">
        <f>YEAR(G2668)</f>
        <v/>
      </c>
      <c r="V2668" s="117">
        <f>IFERROR(Q2668/N2668,"0")</f>
        <v/>
      </c>
    </row>
    <row r="2669">
      <c r="A2669">
        <f>_xlfn.XLOOKUP(D2669,BN:BN,BO:BO)</f>
        <v/>
      </c>
      <c r="B2669" t="inlineStr">
        <is>
          <t>LLC</t>
        </is>
      </c>
      <c r="C2669" t="n">
        <v>407</v>
      </c>
      <c r="D2669">
        <f>_xlfn.XLOOKUP(C2669,BH:BH,BI:BI)</f>
        <v/>
      </c>
      <c r="E2669" t="n">
        <v>0</v>
      </c>
      <c r="F2669" t="inlineStr">
        <is>
          <t>FEE TKT</t>
        </is>
      </c>
      <c r="G2669" s="234" t="n">
        <v>45850</v>
      </c>
      <c r="H2669" s="234" t="n">
        <v>45899</v>
      </c>
      <c r="I2669" t="inlineStr">
        <is>
          <t>HPS</t>
        </is>
      </c>
      <c r="J2669">
        <f>_xlfn.XLOOKUP(I2669,AS:AS,AU:AU)</f>
        <v/>
      </c>
      <c r="K2669" t="inlineStr">
        <is>
          <t>USD</t>
        </is>
      </c>
      <c r="L2669" s="238" t="n">
        <v>35</v>
      </c>
      <c r="M2669">
        <f>L2669*_xlfn.XLOOKUP(K2669,AM:AM,AN:AN)</f>
        <v/>
      </c>
      <c r="N2669">
        <f>L2669*_xlfn.XLOOKUP(K2669,AM:AM,AO:AO)</f>
        <v/>
      </c>
      <c r="O2669" s="238" t="n">
        <v>35</v>
      </c>
      <c r="P2669">
        <f>O2669*_xlfn.XLOOKUP(K2669,AM:AM,AN:AN)</f>
        <v/>
      </c>
      <c r="Q2669">
        <f>O2669*_xlfn.XLOOKUP(K2669,AM:AM,AO:AO)</f>
        <v/>
      </c>
      <c r="R2669">
        <f>_xlfn.XLOOKUP(E2669,AF:AF,AG:AG)</f>
        <v/>
      </c>
      <c r="S2669">
        <f>_xlfn.XLOOKUP(E2669,AF:AF,AI:AI)</f>
        <v/>
      </c>
      <c r="T2669">
        <f>WEEKNUM(G2669)</f>
        <v/>
      </c>
      <c r="U2669">
        <f>YEAR(G2669)</f>
        <v/>
      </c>
      <c r="V2669" s="117">
        <f>IFERROR(Q2669/N2669,"0")</f>
        <v/>
      </c>
    </row>
    <row r="2670">
      <c r="A2670">
        <f>_xlfn.XLOOKUP(D2670,BN:BN,BO:BO)</f>
        <v/>
      </c>
      <c r="B2670" t="inlineStr">
        <is>
          <t>LLC</t>
        </is>
      </c>
      <c r="C2670" t="n">
        <v>407</v>
      </c>
      <c r="D2670">
        <f>_xlfn.XLOOKUP(C2670,BH:BH,BI:BI)</f>
        <v/>
      </c>
      <c r="E2670" t="n">
        <v>0</v>
      </c>
      <c r="F2670" t="inlineStr">
        <is>
          <t>FEE TKT</t>
        </is>
      </c>
      <c r="G2670" s="234" t="n">
        <v>45850</v>
      </c>
      <c r="H2670" s="234" t="n">
        <v>45899</v>
      </c>
      <c r="I2670" t="inlineStr">
        <is>
          <t>HPS</t>
        </is>
      </c>
      <c r="J2670">
        <f>_xlfn.XLOOKUP(I2670,AS:AS,AU:AU)</f>
        <v/>
      </c>
      <c r="K2670" t="inlineStr">
        <is>
          <t>USD</t>
        </is>
      </c>
      <c r="L2670" s="238" t="n">
        <v>35</v>
      </c>
      <c r="M2670">
        <f>L2670*_xlfn.XLOOKUP(K2670,AM:AM,AN:AN)</f>
        <v/>
      </c>
      <c r="N2670">
        <f>L2670*_xlfn.XLOOKUP(K2670,AM:AM,AO:AO)</f>
        <v/>
      </c>
      <c r="O2670" s="238" t="n">
        <v>35</v>
      </c>
      <c r="P2670">
        <f>O2670*_xlfn.XLOOKUP(K2670,AM:AM,AN:AN)</f>
        <v/>
      </c>
      <c r="Q2670">
        <f>O2670*_xlfn.XLOOKUP(K2670,AM:AM,AO:AO)</f>
        <v/>
      </c>
      <c r="R2670">
        <f>_xlfn.XLOOKUP(E2670,AF:AF,AG:AG)</f>
        <v/>
      </c>
      <c r="S2670">
        <f>_xlfn.XLOOKUP(E2670,AF:AF,AI:AI)</f>
        <v/>
      </c>
      <c r="T2670">
        <f>WEEKNUM(G2670)</f>
        <v/>
      </c>
      <c r="U2670">
        <f>YEAR(G2670)</f>
        <v/>
      </c>
      <c r="V2670" s="117">
        <f>IFERROR(Q2670/N2670,"0")</f>
        <v/>
      </c>
    </row>
    <row r="2671">
      <c r="A2671">
        <f>_xlfn.XLOOKUP(D2671,BN:BN,BO:BO)</f>
        <v/>
      </c>
      <c r="B2671" t="inlineStr">
        <is>
          <t>LLC</t>
        </is>
      </c>
      <c r="C2671" t="n">
        <v>407</v>
      </c>
      <c r="D2671">
        <f>_xlfn.XLOOKUP(C2671,BH:BH,BI:BI)</f>
        <v/>
      </c>
      <c r="E2671" t="n">
        <v>28934</v>
      </c>
      <c r="F2671" t="inlineStr">
        <is>
          <t>ME CANDANO GONZALEZ MARINA MSS</t>
        </is>
      </c>
      <c r="G2671" s="234" t="n">
        <v>45814</v>
      </c>
      <c r="I2671" t="inlineStr">
        <is>
          <t>VLO</t>
        </is>
      </c>
      <c r="J2671">
        <f>_xlfn.XLOOKUP(I2671,AS:AS,AU:AU)</f>
        <v/>
      </c>
      <c r="K2671" t="inlineStr">
        <is>
          <t>USD</t>
        </is>
      </c>
      <c r="L2671" s="238" t="n">
        <v>17.1</v>
      </c>
      <c r="M2671">
        <f>L2671*_xlfn.XLOOKUP(K2671,AM:AM,AN:AN)</f>
        <v/>
      </c>
      <c r="N2671">
        <f>L2671*_xlfn.XLOOKUP(K2671,AM:AM,AO:AO)</f>
        <v/>
      </c>
      <c r="O2671" s="238" t="n">
        <v>0</v>
      </c>
      <c r="P2671">
        <f>O2671*_xlfn.XLOOKUP(K2671,AM:AM,AN:AN)</f>
        <v/>
      </c>
      <c r="Q2671">
        <f>O2671*_xlfn.XLOOKUP(K2671,AM:AM,AO:AO)</f>
        <v/>
      </c>
      <c r="R2671">
        <f>_xlfn.XLOOKUP(E2671,AF:AF,AG:AG)</f>
        <v/>
      </c>
      <c r="S2671">
        <f>_xlfn.XLOOKUP(E2671,AF:AF,AI:AI)</f>
        <v/>
      </c>
      <c r="T2671">
        <f>WEEKNUM(G2671)</f>
        <v/>
      </c>
      <c r="U2671">
        <f>YEAR(G2671)</f>
        <v/>
      </c>
      <c r="V2671" s="117">
        <f>IFERROR(Q2671/N2671,"0")</f>
        <v/>
      </c>
    </row>
    <row r="2672">
      <c r="A2672">
        <f>_xlfn.XLOOKUP(D2672,BN:BN,BO:BO)</f>
        <v/>
      </c>
      <c r="B2672" t="inlineStr">
        <is>
          <t>LLC</t>
        </is>
      </c>
      <c r="C2672" t="n">
        <v>407</v>
      </c>
      <c r="D2672">
        <f>_xlfn.XLOOKUP(C2672,BH:BH,BI:BI)</f>
        <v/>
      </c>
      <c r="E2672" t="n">
        <v>25024</v>
      </c>
      <c r="F2672" t="inlineStr">
        <is>
          <t>TE CANDANO GONZALEZ MARINA MSS</t>
        </is>
      </c>
      <c r="G2672" s="234" t="n">
        <v>45850</v>
      </c>
      <c r="H2672" s="63" t="n"/>
      <c r="I2672" t="inlineStr">
        <is>
          <t>VLO</t>
        </is>
      </c>
      <c r="J2672">
        <f>_xlfn.XLOOKUP(I2672,AS:AS,AU:AU)</f>
        <v/>
      </c>
      <c r="K2672" t="inlineStr">
        <is>
          <t>USD</t>
        </is>
      </c>
      <c r="L2672" s="238" t="n">
        <v>631.4</v>
      </c>
      <c r="M2672">
        <f>L2672*_xlfn.XLOOKUP(K2672,AM:AM,AN:AN)</f>
        <v/>
      </c>
      <c r="N2672">
        <f>L2672*_xlfn.XLOOKUP(K2672,AM:AM,AO:AO)</f>
        <v/>
      </c>
      <c r="O2672" s="238" t="n">
        <v>0</v>
      </c>
      <c r="P2672">
        <f>O2672*_xlfn.XLOOKUP(K2672,AM:AM,AN:AN)</f>
        <v/>
      </c>
      <c r="Q2672">
        <f>O2672*_xlfn.XLOOKUP(K2672,AM:AM,AO:AO)</f>
        <v/>
      </c>
      <c r="R2672">
        <f>_xlfn.XLOOKUP(E2672,AF:AF,AG:AG)</f>
        <v/>
      </c>
      <c r="S2672">
        <f>_xlfn.XLOOKUP(E2672,AF:AF,AI:AI)</f>
        <v/>
      </c>
      <c r="T2672">
        <f>WEEKNUM(G2672)</f>
        <v/>
      </c>
      <c r="U2672">
        <f>YEAR(G2672)</f>
        <v/>
      </c>
      <c r="V2672" s="117">
        <f>IFERROR(Q2672/N2672,"0")</f>
        <v/>
      </c>
    </row>
    <row r="2673">
      <c r="A2673">
        <f>_xlfn.XLOOKUP(D2673,BN:BN,BO:BO)</f>
        <v/>
      </c>
      <c r="B2673" t="inlineStr">
        <is>
          <t>LLC</t>
        </is>
      </c>
      <c r="C2673" t="n">
        <v>407</v>
      </c>
      <c r="D2673">
        <f>_xlfn.XLOOKUP(C2673,BH:BH,BI:BI)</f>
        <v/>
      </c>
      <c r="E2673" t="n">
        <v>28934</v>
      </c>
      <c r="F2673" t="inlineStr">
        <is>
          <t>TE GONZALEZ CIMADEVILLA ANA MARIA MRS</t>
        </is>
      </c>
      <c r="G2673" s="234" t="n">
        <v>45925</v>
      </c>
      <c r="H2673" s="63" t="n"/>
      <c r="I2673" t="inlineStr">
        <is>
          <t>VLO</t>
        </is>
      </c>
      <c r="J2673">
        <f>_xlfn.XLOOKUP(I2673,AS:AS,AU:AU)</f>
        <v/>
      </c>
      <c r="K2673" t="inlineStr">
        <is>
          <t>USD</t>
        </is>
      </c>
      <c r="L2673" s="238" t="n">
        <v>366.01</v>
      </c>
      <c r="M2673">
        <f>L2673*_xlfn.XLOOKUP(K2673,AM:AM,AN:AN)</f>
        <v/>
      </c>
      <c r="N2673">
        <f>L2673*_xlfn.XLOOKUP(K2673,AM:AM,AO:AO)</f>
        <v/>
      </c>
      <c r="O2673" s="238" t="n">
        <v>0</v>
      </c>
      <c r="P2673">
        <f>O2673*_xlfn.XLOOKUP(K2673,AM:AM,AN:AN)</f>
        <v/>
      </c>
      <c r="Q2673">
        <f>O2673*_xlfn.XLOOKUP(K2673,AM:AM,AO:AO)</f>
        <v/>
      </c>
      <c r="R2673">
        <f>_xlfn.XLOOKUP(E2673,AF:AF,AG:AG)</f>
        <v/>
      </c>
      <c r="S2673">
        <f>_xlfn.XLOOKUP(E2673,AF:AF,AI:AI)</f>
        <v/>
      </c>
      <c r="T2673">
        <f>WEEKNUM(G2673)</f>
        <v/>
      </c>
      <c r="U2673">
        <f>YEAR(G2673)</f>
        <v/>
      </c>
      <c r="V2673" s="117">
        <f>IFERROR(Q2673/N2673,"0")</f>
        <v/>
      </c>
    </row>
    <row r="2674">
      <c r="A2674">
        <f>_xlfn.XLOOKUP(D2674,BN:BN,BO:BO)</f>
        <v/>
      </c>
      <c r="B2674" t="inlineStr">
        <is>
          <t>LLC</t>
        </is>
      </c>
      <c r="C2674" t="n">
        <v>407</v>
      </c>
      <c r="D2674">
        <f>_xlfn.XLOOKUP(C2674,BH:BH,BI:BI)</f>
        <v/>
      </c>
      <c r="E2674" t="n">
        <v>28934</v>
      </c>
      <c r="F2674" t="inlineStr">
        <is>
          <t>ME GONZALEZ CIMADEVILLA ANA MARIA MRS</t>
        </is>
      </c>
      <c r="G2674" s="234" t="n">
        <v>45871</v>
      </c>
      <c r="H2674" s="63" t="n"/>
      <c r="I2674" t="inlineStr">
        <is>
          <t>VLO</t>
        </is>
      </c>
      <c r="J2674">
        <f>_xlfn.XLOOKUP(I2674,AS:AS,AU:AU)</f>
        <v/>
      </c>
      <c r="K2674" t="inlineStr">
        <is>
          <t>USD</t>
        </is>
      </c>
      <c r="L2674" s="238" t="n">
        <v>77.8</v>
      </c>
      <c r="M2674">
        <f>L2674*_xlfn.XLOOKUP(K2674,AM:AM,AN:AN)</f>
        <v/>
      </c>
      <c r="N2674">
        <f>L2674*_xlfn.XLOOKUP(K2674,AM:AM,AO:AO)</f>
        <v/>
      </c>
      <c r="O2674" s="238" t="n">
        <v>0</v>
      </c>
      <c r="P2674">
        <f>O2674*_xlfn.XLOOKUP(K2674,AM:AM,AN:AN)</f>
        <v/>
      </c>
      <c r="Q2674">
        <f>O2674*_xlfn.XLOOKUP(K2674,AM:AM,AO:AO)</f>
        <v/>
      </c>
      <c r="R2674">
        <f>_xlfn.XLOOKUP(E2674,AF:AF,AG:AG)</f>
        <v/>
      </c>
      <c r="S2674">
        <f>_xlfn.XLOOKUP(E2674,AF:AF,AI:AI)</f>
        <v/>
      </c>
      <c r="T2674">
        <f>WEEKNUM(G2674)</f>
        <v/>
      </c>
      <c r="U2674">
        <f>YEAR(G2674)</f>
        <v/>
      </c>
      <c r="V2674" s="117">
        <f>IFERROR(Q2674/N2674,"0")</f>
        <v/>
      </c>
    </row>
    <row r="2675">
      <c r="A2675">
        <f>_xlfn.XLOOKUP(D2675,BN:BN,BO:BO)</f>
        <v/>
      </c>
      <c r="B2675" t="inlineStr">
        <is>
          <t>LLC</t>
        </is>
      </c>
      <c r="C2675" t="n">
        <v>407</v>
      </c>
      <c r="D2675">
        <f>_xlfn.XLOOKUP(C2675,BH:BH,BI:BI)</f>
        <v/>
      </c>
      <c r="E2675" t="n">
        <v>25024</v>
      </c>
      <c r="F2675" t="inlineStr">
        <is>
          <t>TE GONZALEZ CIMADEVILLA ANA MARIA MRS</t>
        </is>
      </c>
      <c r="G2675" s="234" t="n">
        <v>45814</v>
      </c>
      <c r="H2675" s="63" t="n"/>
      <c r="I2675" t="inlineStr">
        <is>
          <t>VLO</t>
        </is>
      </c>
      <c r="J2675">
        <f>_xlfn.XLOOKUP(I2675,AS:AS,AU:AU)</f>
        <v/>
      </c>
      <c r="K2675" t="inlineStr">
        <is>
          <t>USD</t>
        </is>
      </c>
      <c r="L2675" s="238" t="n">
        <v>7721.71</v>
      </c>
      <c r="M2675">
        <f>L2675*_xlfn.XLOOKUP(K2675,AM:AM,AN:AN)</f>
        <v/>
      </c>
      <c r="N2675">
        <f>L2675*_xlfn.XLOOKUP(K2675,AM:AM,AO:AO)</f>
        <v/>
      </c>
      <c r="O2675" s="238" t="n">
        <v>0</v>
      </c>
      <c r="P2675">
        <f>O2675*_xlfn.XLOOKUP(K2675,AM:AM,AN:AN)</f>
        <v/>
      </c>
      <c r="Q2675">
        <f>O2675*_xlfn.XLOOKUP(K2675,AM:AM,AO:AO)</f>
        <v/>
      </c>
      <c r="R2675">
        <f>_xlfn.XLOOKUP(E2675,AF:AF,AG:AG)</f>
        <v/>
      </c>
      <c r="S2675">
        <f>_xlfn.XLOOKUP(E2675,AF:AF,AI:AI)</f>
        <v/>
      </c>
      <c r="T2675">
        <f>WEEKNUM(G2675)</f>
        <v/>
      </c>
      <c r="U2675">
        <f>YEAR(G2675)</f>
        <v/>
      </c>
      <c r="V2675" s="117">
        <f>IFERROR(Q2675/N2675,"0")</f>
        <v/>
      </c>
    </row>
    <row r="2676">
      <c r="A2676">
        <f>_xlfn.XLOOKUP(D2676,BN:BN,BO:BO)</f>
        <v/>
      </c>
      <c r="B2676" t="inlineStr">
        <is>
          <t>LLC</t>
        </is>
      </c>
      <c r="C2676" t="n">
        <v>407</v>
      </c>
      <c r="D2676">
        <f>_xlfn.XLOOKUP(C2676,BH:BH,BI:BI)</f>
        <v/>
      </c>
      <c r="E2676" t="n">
        <v>28934</v>
      </c>
      <c r="F2676" t="inlineStr">
        <is>
          <t>TE NORIEGA DE UHTHOFF VERONICA PATRICIA MRS</t>
        </is>
      </c>
      <c r="G2676" s="234" t="n">
        <v>45823</v>
      </c>
      <c r="H2676" s="63" t="n"/>
      <c r="I2676" t="inlineStr">
        <is>
          <t>VLO</t>
        </is>
      </c>
      <c r="J2676">
        <f>_xlfn.XLOOKUP(I2676,AS:AS,AU:AU)</f>
        <v/>
      </c>
      <c r="K2676" t="inlineStr">
        <is>
          <t>USD</t>
        </is>
      </c>
      <c r="L2676" s="238" t="n">
        <v>498.83</v>
      </c>
      <c r="M2676">
        <f>L2676*_xlfn.XLOOKUP(K2676,AM:AM,AN:AN)</f>
        <v/>
      </c>
      <c r="N2676">
        <f>L2676*_xlfn.XLOOKUP(K2676,AM:AM,AO:AO)</f>
        <v/>
      </c>
      <c r="O2676" s="238" t="n">
        <v>0</v>
      </c>
      <c r="P2676">
        <f>O2676*_xlfn.XLOOKUP(K2676,AM:AM,AN:AN)</f>
        <v/>
      </c>
      <c r="Q2676">
        <f>O2676*_xlfn.XLOOKUP(K2676,AM:AM,AO:AO)</f>
        <v/>
      </c>
      <c r="R2676">
        <f>_xlfn.XLOOKUP(E2676,AF:AF,AG:AG)</f>
        <v/>
      </c>
      <c r="S2676">
        <f>_xlfn.XLOOKUP(E2676,AF:AF,AI:AI)</f>
        <v/>
      </c>
      <c r="T2676">
        <f>WEEKNUM(G2676)</f>
        <v/>
      </c>
      <c r="U2676">
        <f>YEAR(G2676)</f>
        <v/>
      </c>
      <c r="V2676" s="117">
        <f>IFERROR(Q2676/N2676,"0")</f>
        <v/>
      </c>
    </row>
    <row r="2677">
      <c r="A2677">
        <f>_xlfn.XLOOKUP(D2677,BN:BN,BO:BO)</f>
        <v/>
      </c>
      <c r="B2677" t="inlineStr">
        <is>
          <t>LLC</t>
        </is>
      </c>
      <c r="C2677" t="n">
        <v>407</v>
      </c>
      <c r="D2677">
        <f>_xlfn.XLOOKUP(C2677,BH:BH,BI:BI)</f>
        <v/>
      </c>
      <c r="E2677" t="n">
        <v>28934</v>
      </c>
      <c r="F2677" t="inlineStr">
        <is>
          <t>TE CARBAJALES NALES LEONARDO MR</t>
        </is>
      </c>
      <c r="G2677" s="234" t="n">
        <v>45823</v>
      </c>
      <c r="H2677" s="63" t="n"/>
      <c r="I2677" t="inlineStr">
        <is>
          <t>VLO</t>
        </is>
      </c>
      <c r="J2677">
        <f>_xlfn.XLOOKUP(I2677,AS:AS,AU:AU)</f>
        <v/>
      </c>
      <c r="K2677" t="inlineStr">
        <is>
          <t>USD</t>
        </is>
      </c>
      <c r="L2677" s="238" t="n">
        <v>498.83</v>
      </c>
      <c r="M2677">
        <f>L2677*_xlfn.XLOOKUP(K2677,AM:AM,AN:AN)</f>
        <v/>
      </c>
      <c r="N2677">
        <f>L2677*_xlfn.XLOOKUP(K2677,AM:AM,AO:AO)</f>
        <v/>
      </c>
      <c r="O2677" s="238" t="n">
        <v>0</v>
      </c>
      <c r="P2677">
        <f>O2677*_xlfn.XLOOKUP(K2677,AM:AM,AN:AN)</f>
        <v/>
      </c>
      <c r="Q2677">
        <f>O2677*_xlfn.XLOOKUP(K2677,AM:AM,AO:AO)</f>
        <v/>
      </c>
      <c r="R2677">
        <f>_xlfn.XLOOKUP(E2677,AF:AF,AG:AG)</f>
        <v/>
      </c>
      <c r="S2677">
        <f>_xlfn.XLOOKUP(E2677,AF:AF,AI:AI)</f>
        <v/>
      </c>
      <c r="T2677">
        <f>WEEKNUM(G2677)</f>
        <v/>
      </c>
      <c r="U2677">
        <f>YEAR(G2677)</f>
        <v/>
      </c>
      <c r="V2677" s="117">
        <f>IFERROR(Q2677/N2677,"0")</f>
        <v/>
      </c>
    </row>
    <row r="2678">
      <c r="A2678">
        <f>_xlfn.XLOOKUP(D2678,BN:BN,BO:BO)</f>
        <v/>
      </c>
      <c r="B2678" t="inlineStr">
        <is>
          <t>LLC</t>
        </is>
      </c>
      <c r="C2678" t="n">
        <v>407</v>
      </c>
      <c r="D2678">
        <f>_xlfn.XLOOKUP(C2678,BH:BH,BI:BI)</f>
        <v/>
      </c>
      <c r="E2678" t="n">
        <v>28934</v>
      </c>
      <c r="F2678" t="inlineStr">
        <is>
          <t>TE CARBAJALES NAVARI LEONARDO MR</t>
        </is>
      </c>
      <c r="G2678" s="234" t="n">
        <v>45823</v>
      </c>
      <c r="I2678" t="inlineStr">
        <is>
          <t>VLO</t>
        </is>
      </c>
      <c r="J2678">
        <f>_xlfn.XLOOKUP(I2678,AS:AS,AU:AU)</f>
        <v/>
      </c>
      <c r="K2678" t="inlineStr">
        <is>
          <t>USD</t>
        </is>
      </c>
      <c r="L2678" s="238" t="n">
        <v>498.83</v>
      </c>
      <c r="M2678">
        <f>L2678*_xlfn.XLOOKUP(K2678,AM:AM,AN:AN)</f>
        <v/>
      </c>
      <c r="N2678">
        <f>L2678*_xlfn.XLOOKUP(K2678,AM:AM,AO:AO)</f>
        <v/>
      </c>
      <c r="O2678" s="238" t="n">
        <v>0</v>
      </c>
      <c r="P2678">
        <f>O2678*_xlfn.XLOOKUP(K2678,AM:AM,AN:AN)</f>
        <v/>
      </c>
      <c r="Q2678">
        <f>O2678*_xlfn.XLOOKUP(K2678,AM:AM,AO:AO)</f>
        <v/>
      </c>
      <c r="R2678">
        <f>_xlfn.XLOOKUP(E2678,AF:AF,AG:AG)</f>
        <v/>
      </c>
      <c r="S2678">
        <f>_xlfn.XLOOKUP(E2678,AF:AF,AI:AI)</f>
        <v/>
      </c>
      <c r="T2678">
        <f>WEEKNUM(G2678)</f>
        <v/>
      </c>
      <c r="U2678">
        <f>YEAR(G2678)</f>
        <v/>
      </c>
      <c r="V2678" s="117">
        <f>IFERROR(Q2678/N2678,"0")</f>
        <v/>
      </c>
    </row>
    <row r="2679">
      <c r="A2679">
        <f>_xlfn.XLOOKUP(D2679,BN:BN,BO:BO)</f>
        <v/>
      </c>
      <c r="B2679" t="inlineStr">
        <is>
          <t>LLC</t>
        </is>
      </c>
      <c r="C2679" t="n">
        <v>407</v>
      </c>
      <c r="D2679">
        <f>_xlfn.XLOOKUP(C2679,BH:BH,BI:BI)</f>
        <v/>
      </c>
      <c r="E2679" t="n">
        <v>28934</v>
      </c>
      <c r="F2679" t="inlineStr">
        <is>
          <t>TE CANDANO GONZALEZ DIEGO MR</t>
        </is>
      </c>
      <c r="G2679" s="234" t="n">
        <v>45857</v>
      </c>
      <c r="I2679" t="inlineStr">
        <is>
          <t>VLO</t>
        </is>
      </c>
      <c r="J2679">
        <f>_xlfn.XLOOKUP(I2679,AS:AS,AU:AU)</f>
        <v/>
      </c>
      <c r="K2679" t="inlineStr">
        <is>
          <t>USD</t>
        </is>
      </c>
      <c r="L2679" s="238" t="n">
        <v>2938.91</v>
      </c>
      <c r="M2679">
        <f>L2679*_xlfn.XLOOKUP(K2679,AM:AM,AN:AN)</f>
        <v/>
      </c>
      <c r="N2679">
        <f>L2679*_xlfn.XLOOKUP(K2679,AM:AM,AO:AO)</f>
        <v/>
      </c>
      <c r="O2679" s="238" t="n">
        <v>0</v>
      </c>
      <c r="P2679">
        <f>O2679*_xlfn.XLOOKUP(K2679,AM:AM,AN:AN)</f>
        <v/>
      </c>
      <c r="Q2679">
        <f>O2679*_xlfn.XLOOKUP(K2679,AM:AM,AO:AO)</f>
        <v/>
      </c>
      <c r="R2679">
        <f>_xlfn.XLOOKUP(E2679,AF:AF,AG:AG)</f>
        <v/>
      </c>
      <c r="S2679">
        <f>_xlfn.XLOOKUP(E2679,AF:AF,AI:AI)</f>
        <v/>
      </c>
      <c r="T2679">
        <f>WEEKNUM(G2679)</f>
        <v/>
      </c>
      <c r="U2679">
        <f>YEAR(G2679)</f>
        <v/>
      </c>
      <c r="V2679" s="117">
        <f>IFERROR(Q2679/N2679,"0")</f>
        <v/>
      </c>
    </row>
    <row r="2680">
      <c r="A2680">
        <f>_xlfn.XLOOKUP(D2680,BN:BN,BO:BO)</f>
        <v/>
      </c>
      <c r="B2680" t="inlineStr">
        <is>
          <t>LLC</t>
        </is>
      </c>
      <c r="C2680" t="n">
        <v>407</v>
      </c>
      <c r="D2680">
        <f>_xlfn.XLOOKUP(C2680,BH:BH,BI:BI)</f>
        <v/>
      </c>
      <c r="E2680" t="n">
        <v>0</v>
      </c>
      <c r="F2680" t="inlineStr">
        <is>
          <t>TKT FEE DIEGO</t>
        </is>
      </c>
      <c r="G2680" s="63" t="n"/>
      <c r="I2680" t="inlineStr">
        <is>
          <t>HPS</t>
        </is>
      </c>
      <c r="J2680">
        <f>_xlfn.XLOOKUP(I2680,AS:AS,AU:AU)</f>
        <v/>
      </c>
      <c r="K2680" t="inlineStr">
        <is>
          <t>USD</t>
        </is>
      </c>
      <c r="L2680" s="238" t="n">
        <v>35</v>
      </c>
      <c r="M2680">
        <f>L2680*_xlfn.XLOOKUP(K2680,AM:AM,AN:AN)</f>
        <v/>
      </c>
      <c r="N2680">
        <f>L2680*_xlfn.XLOOKUP(K2680,AM:AM,AO:AO)</f>
        <v/>
      </c>
      <c r="O2680" s="238" t="n">
        <v>35</v>
      </c>
      <c r="P2680">
        <f>O2680*_xlfn.XLOOKUP(K2680,AM:AM,AN:AN)</f>
        <v/>
      </c>
      <c r="Q2680">
        <f>O2680*_xlfn.XLOOKUP(K2680,AM:AM,AO:AO)</f>
        <v/>
      </c>
      <c r="R2680">
        <f>_xlfn.XLOOKUP(E2680,AF:AF,AG:AG)</f>
        <v/>
      </c>
      <c r="S2680">
        <f>_xlfn.XLOOKUP(E2680,AF:AF,AI:AI)</f>
        <v/>
      </c>
      <c r="T2680">
        <f>WEEKNUM(G2680)</f>
        <v/>
      </c>
      <c r="U2680">
        <f>YEAR(G2680)</f>
        <v/>
      </c>
      <c r="V2680" s="117">
        <f>IFERROR(Q2680/N2680,"0")</f>
        <v/>
      </c>
    </row>
    <row r="2681">
      <c r="A2681">
        <f>_xlfn.XLOOKUP(D2681,BN:BN,BO:BO)</f>
        <v/>
      </c>
      <c r="B2681" t="inlineStr">
        <is>
          <t>LLC</t>
        </is>
      </c>
      <c r="C2681" t="n">
        <v>407</v>
      </c>
      <c r="D2681">
        <f>_xlfn.XLOOKUP(C2681,BH:BH,BI:BI)</f>
        <v/>
      </c>
      <c r="E2681" t="n">
        <v>0</v>
      </c>
      <c r="F2681" t="inlineStr">
        <is>
          <t>FEE STRIPE</t>
        </is>
      </c>
      <c r="G2681" s="63" t="n"/>
      <c r="H2681" s="63" t="n"/>
      <c r="I2681" t="inlineStr">
        <is>
          <t>HPS</t>
        </is>
      </c>
      <c r="J2681">
        <f>_xlfn.XLOOKUP(I2681,AS:AS,AU:AU)</f>
        <v/>
      </c>
      <c r="K2681" t="inlineStr">
        <is>
          <t>USD</t>
        </is>
      </c>
      <c r="L2681" s="238" t="n">
        <v>5.6</v>
      </c>
      <c r="M2681">
        <f>L2681*_xlfn.XLOOKUP(K2681,AM:AM,AN:AN)</f>
        <v/>
      </c>
      <c r="N2681">
        <f>L2681*_xlfn.XLOOKUP(K2681,AM:AM,AO:AO)</f>
        <v/>
      </c>
      <c r="O2681" s="238" t="n">
        <v>5.6</v>
      </c>
      <c r="P2681">
        <f>O2681*_xlfn.XLOOKUP(K2681,AM:AM,AN:AN)</f>
        <v/>
      </c>
      <c r="Q2681">
        <f>O2681*_xlfn.XLOOKUP(K2681,AM:AM,AO:AO)</f>
        <v/>
      </c>
      <c r="R2681">
        <f>_xlfn.XLOOKUP(E2681,AF:AF,AG:AG)</f>
        <v/>
      </c>
      <c r="S2681">
        <f>_xlfn.XLOOKUP(E2681,AF:AF,AI:AI)</f>
        <v/>
      </c>
      <c r="T2681">
        <f>WEEKNUM(G2681)</f>
        <v/>
      </c>
      <c r="U2681">
        <f>YEAR(G2681)</f>
        <v/>
      </c>
      <c r="V2681" s="117">
        <f>IFERROR(Q2681/N2681,"0")</f>
        <v/>
      </c>
    </row>
    <row r="2682">
      <c r="A2682">
        <f>_xlfn.XLOOKUP(D2682,BN:BN,BO:BO)</f>
        <v/>
      </c>
      <c r="B2682" t="inlineStr">
        <is>
          <t>LLC</t>
        </is>
      </c>
      <c r="C2682" t="n">
        <v>407</v>
      </c>
      <c r="D2682">
        <f>_xlfn.XLOOKUP(C2682,BH:BH,BI:BI)</f>
        <v/>
      </c>
      <c r="E2682" t="n">
        <v>0</v>
      </c>
      <c r="F2682" t="inlineStr">
        <is>
          <t>TKT FEE REVISADO</t>
        </is>
      </c>
      <c r="G2682" s="63" t="n"/>
      <c r="H2682" s="63" t="n"/>
      <c r="I2682" t="inlineStr">
        <is>
          <t>HPS</t>
        </is>
      </c>
      <c r="J2682">
        <f>_xlfn.XLOOKUP(I2682,AS:AS,AU:AU)</f>
        <v/>
      </c>
      <c r="K2682" t="inlineStr">
        <is>
          <t>USD</t>
        </is>
      </c>
      <c r="L2682" s="238" t="n">
        <v>35</v>
      </c>
      <c r="M2682">
        <f>L2682*_xlfn.XLOOKUP(K2682,AM:AM,AN:AN)</f>
        <v/>
      </c>
      <c r="N2682">
        <f>L2682*_xlfn.XLOOKUP(K2682,AM:AM,AO:AO)</f>
        <v/>
      </c>
      <c r="O2682" s="238" t="n">
        <v>35</v>
      </c>
      <c r="P2682">
        <f>O2682*_xlfn.XLOOKUP(K2682,AM:AM,AN:AN)</f>
        <v/>
      </c>
      <c r="Q2682">
        <f>O2682*_xlfn.XLOOKUP(K2682,AM:AM,AO:AO)</f>
        <v/>
      </c>
      <c r="R2682">
        <f>_xlfn.XLOOKUP(E2682,AF:AF,AG:AG)</f>
        <v/>
      </c>
      <c r="S2682">
        <f>_xlfn.XLOOKUP(E2682,AF:AF,AI:AI)</f>
        <v/>
      </c>
      <c r="T2682">
        <f>WEEKNUM(G2682)</f>
        <v/>
      </c>
      <c r="U2682">
        <f>YEAR(G2682)</f>
        <v/>
      </c>
      <c r="V2682" s="117">
        <f>IFERROR(Q2682/N2682,"0")</f>
        <v/>
      </c>
    </row>
    <row r="2683">
      <c r="A2683">
        <f>_xlfn.XLOOKUP(D2683,BN:BN,BO:BO)</f>
        <v/>
      </c>
      <c r="B2683" t="inlineStr">
        <is>
          <t>LLC</t>
        </is>
      </c>
      <c r="C2683" t="n">
        <v>408</v>
      </c>
      <c r="D2683">
        <f>_xlfn.XLOOKUP(C2683,BH:BH,BI:BI)</f>
        <v/>
      </c>
      <c r="E2683" t="n">
        <v>28294</v>
      </c>
      <c r="F2683" t="inlineStr">
        <is>
          <t>HOTEL SIN NOMBRE</t>
        </is>
      </c>
      <c r="G2683" s="234" t="n">
        <v>45880</v>
      </c>
      <c r="H2683" s="234" t="n">
        <v>45883</v>
      </c>
      <c r="I2683" t="inlineStr">
        <is>
          <t>HTL</t>
        </is>
      </c>
      <c r="J2683">
        <f>_xlfn.XLOOKUP(I2683,AS:AS,AU:AU)</f>
        <v/>
      </c>
      <c r="K2683" t="inlineStr">
        <is>
          <t>MXN</t>
        </is>
      </c>
      <c r="L2683" s="238" t="n">
        <v>26776.2</v>
      </c>
      <c r="M2683">
        <f>L2683*_xlfn.XLOOKUP(K2683,AM:AM,AN:AN)</f>
        <v/>
      </c>
      <c r="N2683">
        <f>L2683*_xlfn.XLOOKUP(K2683,AM:AM,AO:AO)</f>
        <v/>
      </c>
      <c r="O2683" s="238" t="n">
        <v>2434.2</v>
      </c>
      <c r="P2683">
        <f>O2683*_xlfn.XLOOKUP(K2683,AM:AM,AN:AN)</f>
        <v/>
      </c>
      <c r="Q2683">
        <f>O2683*_xlfn.XLOOKUP(K2683,AM:AM,AO:AO)</f>
        <v/>
      </c>
      <c r="R2683">
        <f>_xlfn.XLOOKUP(E2683,AF:AF,AG:AG)</f>
        <v/>
      </c>
      <c r="S2683">
        <f>_xlfn.XLOOKUP(E2683,AF:AF,AI:AI)</f>
        <v/>
      </c>
      <c r="T2683">
        <f>WEEKNUM(G2683)</f>
        <v/>
      </c>
      <c r="U2683">
        <f>YEAR(G2683)</f>
        <v/>
      </c>
      <c r="V2683" s="117">
        <f>IFERROR(Q2683/N2683,"0")</f>
        <v/>
      </c>
    </row>
    <row r="2684">
      <c r="A2684">
        <f>_xlfn.XLOOKUP(D2684,BN:BN,BO:BO)</f>
        <v/>
      </c>
      <c r="B2684" t="inlineStr">
        <is>
          <t>LLC</t>
        </is>
      </c>
      <c r="C2684" t="n">
        <v>408</v>
      </c>
      <c r="D2684">
        <f>_xlfn.XLOOKUP(C2684,BH:BH,BI:BI)</f>
        <v/>
      </c>
      <c r="E2684" t="n">
        <v>29707</v>
      </c>
      <c r="F2684" t="inlineStr">
        <is>
          <t>HOTEL KIMPTON VIRGILIO</t>
        </is>
      </c>
      <c r="G2684" s="234" t="n">
        <v>45873</v>
      </c>
      <c r="H2684" s="234" t="n">
        <v>45878</v>
      </c>
      <c r="I2684" t="inlineStr">
        <is>
          <t>HTL</t>
        </is>
      </c>
      <c r="J2684">
        <f>_xlfn.XLOOKUP(I2684,AS:AS,AU:AU)</f>
        <v/>
      </c>
      <c r="K2684" t="inlineStr">
        <is>
          <t>MXN</t>
        </is>
      </c>
      <c r="L2684" s="238" t="n">
        <v>52580</v>
      </c>
      <c r="M2684">
        <f>L2684*_xlfn.XLOOKUP(K2684,AM:AM,AN:AN)</f>
        <v/>
      </c>
      <c r="N2684">
        <f>L2684*_xlfn.XLOOKUP(K2684,AM:AM,AO:AO)</f>
        <v/>
      </c>
      <c r="O2684" s="238" t="n">
        <v>4400</v>
      </c>
      <c r="P2684">
        <f>O2684*_xlfn.XLOOKUP(K2684,AM:AM,AN:AN)</f>
        <v/>
      </c>
      <c r="Q2684">
        <f>O2684*_xlfn.XLOOKUP(K2684,AM:AM,AO:AO)</f>
        <v/>
      </c>
      <c r="R2684">
        <f>_xlfn.XLOOKUP(E2684,AF:AF,AG:AG)</f>
        <v/>
      </c>
      <c r="S2684">
        <f>_xlfn.XLOOKUP(E2684,AF:AF,AI:AI)</f>
        <v/>
      </c>
      <c r="T2684">
        <f>WEEKNUM(G2684)</f>
        <v/>
      </c>
      <c r="U2684">
        <f>YEAR(G2684)</f>
        <v/>
      </c>
      <c r="V2684" s="117">
        <f>IFERROR(Q2684/N2684,"0")</f>
        <v/>
      </c>
    </row>
    <row r="2685">
      <c r="A2685">
        <f>_xlfn.XLOOKUP(D2685,BN:BN,BO:BO)</f>
        <v/>
      </c>
      <c r="B2685" t="inlineStr">
        <is>
          <t>LLC</t>
        </is>
      </c>
      <c r="C2685" t="n">
        <v>408</v>
      </c>
      <c r="D2685">
        <f>_xlfn.XLOOKUP(C2685,BH:BH,BI:BI)</f>
        <v/>
      </c>
      <c r="E2685" t="n">
        <v>29987</v>
      </c>
      <c r="F2685" t="inlineStr">
        <is>
          <t>HOTEL LA PURIFICADORA</t>
        </is>
      </c>
      <c r="G2685" s="234" t="n">
        <v>45878</v>
      </c>
      <c r="H2685" s="234" t="n">
        <v>45880</v>
      </c>
      <c r="I2685" t="inlineStr">
        <is>
          <t>HTL</t>
        </is>
      </c>
      <c r="J2685">
        <f>_xlfn.XLOOKUP(I2685,AS:AS,AU:AU)</f>
        <v/>
      </c>
      <c r="K2685" t="inlineStr">
        <is>
          <t>MXN</t>
        </is>
      </c>
      <c r="L2685" s="238" t="n">
        <v>10323.68</v>
      </c>
      <c r="M2685">
        <f>L2685*_xlfn.XLOOKUP(K2685,AM:AM,AN:AN)</f>
        <v/>
      </c>
      <c r="N2685">
        <f>L2685*_xlfn.XLOOKUP(K2685,AM:AM,AO:AO)</f>
        <v/>
      </c>
      <c r="O2685" s="238" t="n">
        <v>938.51</v>
      </c>
      <c r="P2685">
        <f>O2685*_xlfn.XLOOKUP(K2685,AM:AM,AN:AN)</f>
        <v/>
      </c>
      <c r="Q2685">
        <f>O2685*_xlfn.XLOOKUP(K2685,AM:AM,AO:AO)</f>
        <v/>
      </c>
      <c r="R2685">
        <f>_xlfn.XLOOKUP(E2685,AF:AF,AG:AG)</f>
        <v/>
      </c>
      <c r="S2685">
        <f>_xlfn.XLOOKUP(E2685,AF:AF,AI:AI)</f>
        <v/>
      </c>
      <c r="T2685">
        <f>WEEKNUM(G2685)</f>
        <v/>
      </c>
      <c r="U2685">
        <f>YEAR(G2685)</f>
        <v/>
      </c>
      <c r="V2685" s="117">
        <f>IFERROR(Q2685/N2685,"0")</f>
        <v/>
      </c>
    </row>
    <row r="2686">
      <c r="A2686">
        <f>_xlfn.XLOOKUP(D2686,BN:BN,BO:BO)</f>
        <v/>
      </c>
      <c r="B2686" t="inlineStr">
        <is>
          <t>LLC</t>
        </is>
      </c>
      <c r="C2686" t="n">
        <v>408</v>
      </c>
      <c r="D2686">
        <f>_xlfn.XLOOKUP(C2686,BH:BH,BI:BI)</f>
        <v/>
      </c>
      <c r="E2686" t="n">
        <v>30166</v>
      </c>
      <c r="F2686" t="inlineStr">
        <is>
          <t>ESCONDIDO HOTEL</t>
        </is>
      </c>
      <c r="G2686" s="234" t="n">
        <v>45873</v>
      </c>
      <c r="H2686" s="234" t="n">
        <v>45883</v>
      </c>
      <c r="I2686" t="inlineStr">
        <is>
          <t>HTL</t>
        </is>
      </c>
      <c r="J2686">
        <f>_xlfn.XLOOKUP(I2686,AS:AS,AU:AU)</f>
        <v/>
      </c>
      <c r="K2686" t="inlineStr">
        <is>
          <t>MXN</t>
        </is>
      </c>
      <c r="L2686" s="238" t="n">
        <v>48004.79</v>
      </c>
      <c r="M2686">
        <f>L2686*_xlfn.XLOOKUP(K2686,AM:AM,AN:AN)</f>
        <v/>
      </c>
      <c r="N2686">
        <f>L2686*_xlfn.XLOOKUP(K2686,AM:AM,AO:AO)</f>
        <v/>
      </c>
      <c r="O2686" s="238" t="n">
        <v>1695.05</v>
      </c>
      <c r="P2686">
        <f>O2686*_xlfn.XLOOKUP(K2686,AM:AM,AN:AN)</f>
        <v/>
      </c>
      <c r="Q2686">
        <f>O2686*_xlfn.XLOOKUP(K2686,AM:AM,AO:AO)</f>
        <v/>
      </c>
      <c r="R2686">
        <f>_xlfn.XLOOKUP(E2686,AF:AF,AG:AG)</f>
        <v/>
      </c>
      <c r="S2686">
        <f>_xlfn.XLOOKUP(E2686,AF:AF,AI:AI)</f>
        <v/>
      </c>
      <c r="T2686">
        <f>WEEKNUM(G2686)</f>
        <v/>
      </c>
      <c r="U2686">
        <f>YEAR(G2686)</f>
        <v/>
      </c>
      <c r="V2686" s="117">
        <f>IFERROR(Q2686/N2686,"0")</f>
        <v/>
      </c>
    </row>
    <row r="2687">
      <c r="A2687">
        <f>_xlfn.XLOOKUP(D2687,BN:BN,BO:BO)</f>
        <v/>
      </c>
      <c r="B2687" t="inlineStr">
        <is>
          <t>LLC</t>
        </is>
      </c>
      <c r="C2687" t="n">
        <v>408</v>
      </c>
      <c r="D2687">
        <f>_xlfn.XLOOKUP(C2687,BH:BH,BI:BI)</f>
        <v/>
      </c>
      <c r="E2687" t="n">
        <v>28529</v>
      </c>
      <c r="F2687" t="inlineStr">
        <is>
          <t>BALAM DMC</t>
        </is>
      </c>
      <c r="G2687" s="234" t="n">
        <v>45873</v>
      </c>
      <c r="H2687" s="234" t="n">
        <v>45883</v>
      </c>
      <c r="I2687" t="inlineStr">
        <is>
          <t>PKT</t>
        </is>
      </c>
      <c r="J2687">
        <f>_xlfn.XLOOKUP(I2687,AS:AS,AU:AU)</f>
        <v/>
      </c>
      <c r="K2687" t="inlineStr">
        <is>
          <t>MXN</t>
        </is>
      </c>
      <c r="L2687" s="238" t="n">
        <v>13326.48</v>
      </c>
      <c r="M2687">
        <f>L2687*_xlfn.XLOOKUP(K2687,AM:AM,AN:AN)</f>
        <v/>
      </c>
      <c r="N2687">
        <f>L2687*_xlfn.XLOOKUP(K2687,AM:AM,AO:AO)</f>
        <v/>
      </c>
      <c r="O2687" s="238" t="n">
        <v>1858.38</v>
      </c>
      <c r="P2687">
        <f>O2687*_xlfn.XLOOKUP(K2687,AM:AM,AN:AN)</f>
        <v/>
      </c>
      <c r="Q2687">
        <f>O2687*_xlfn.XLOOKUP(K2687,AM:AM,AO:AO)</f>
        <v/>
      </c>
      <c r="R2687">
        <f>_xlfn.XLOOKUP(E2687,AF:AF,AG:AG)</f>
        <v/>
      </c>
      <c r="S2687">
        <f>_xlfn.XLOOKUP(E2687,AF:AF,AI:AI)</f>
        <v/>
      </c>
      <c r="T2687">
        <f>WEEKNUM(G2687)</f>
        <v/>
      </c>
      <c r="U2687">
        <f>YEAR(G2687)</f>
        <v/>
      </c>
      <c r="V2687" s="117">
        <f>IFERROR(Q2687/N2687,"0")</f>
        <v/>
      </c>
    </row>
    <row r="2688">
      <c r="A2688">
        <f>_xlfn.XLOOKUP(D2688,BN:BN,BO:BO)</f>
        <v/>
      </c>
      <c r="B2688" t="inlineStr">
        <is>
          <t>LLC</t>
        </is>
      </c>
      <c r="C2688" t="n">
        <v>408</v>
      </c>
      <c r="D2688">
        <f>_xlfn.XLOOKUP(C2688,BH:BH,BI:BI)</f>
        <v/>
      </c>
      <c r="E2688" t="n">
        <v>28934</v>
      </c>
      <c r="F2688" t="inlineStr">
        <is>
          <t>TE SANCHEZ CUADRADO DIEGO MR</t>
        </is>
      </c>
      <c r="G2688" s="234" t="n">
        <v>45889</v>
      </c>
      <c r="I2688" t="inlineStr">
        <is>
          <t>VLO</t>
        </is>
      </c>
      <c r="J2688">
        <f>_xlfn.XLOOKUP(I2688,AS:AS,AU:AU)</f>
        <v/>
      </c>
      <c r="K2688" t="inlineStr">
        <is>
          <t>MXN</t>
        </is>
      </c>
      <c r="L2688" s="238" t="n">
        <v>4828.22</v>
      </c>
      <c r="M2688">
        <f>L2688*_xlfn.XLOOKUP(K2688,AM:AM,AN:AN)</f>
        <v/>
      </c>
      <c r="N2688">
        <f>L2688*_xlfn.XLOOKUP(K2688,AM:AM,AO:AO)</f>
        <v/>
      </c>
      <c r="O2688" s="238" t="n">
        <v>0</v>
      </c>
      <c r="P2688">
        <f>O2688*_xlfn.XLOOKUP(K2688,AM:AM,AN:AN)</f>
        <v/>
      </c>
      <c r="Q2688">
        <f>O2688*_xlfn.XLOOKUP(K2688,AM:AM,AO:AO)</f>
        <v/>
      </c>
      <c r="R2688">
        <f>_xlfn.XLOOKUP(E2688,AF:AF,AG:AG)</f>
        <v/>
      </c>
      <c r="S2688">
        <f>_xlfn.XLOOKUP(E2688,AF:AF,AI:AI)</f>
        <v/>
      </c>
      <c r="T2688">
        <f>WEEKNUM(G2688)</f>
        <v/>
      </c>
      <c r="U2688">
        <f>YEAR(G2688)</f>
        <v/>
      </c>
      <c r="V2688" s="117">
        <f>IFERROR(Q2688/N2688,"0")</f>
        <v/>
      </c>
    </row>
    <row r="2689">
      <c r="A2689">
        <f>_xlfn.XLOOKUP(D2689,BN:BN,BO:BO)</f>
        <v/>
      </c>
      <c r="B2689" t="inlineStr">
        <is>
          <t>LLC</t>
        </is>
      </c>
      <c r="C2689" t="n">
        <v>408</v>
      </c>
      <c r="D2689">
        <f>_xlfn.XLOOKUP(C2689,BH:BH,BI:BI)</f>
        <v/>
      </c>
      <c r="E2689" t="n">
        <v>28934</v>
      </c>
      <c r="F2689" t="inlineStr">
        <is>
          <t>TE VELASCO GARCIA SARA MRS</t>
        </is>
      </c>
      <c r="G2689" s="234" t="n">
        <v>45889</v>
      </c>
      <c r="I2689" t="inlineStr">
        <is>
          <t>VLO</t>
        </is>
      </c>
      <c r="J2689">
        <f>_xlfn.XLOOKUP(I2689,AS:AS,AU:AU)</f>
        <v/>
      </c>
      <c r="K2689" t="inlineStr">
        <is>
          <t>MXN</t>
        </is>
      </c>
      <c r="L2689" s="238" t="n">
        <v>4828.22</v>
      </c>
      <c r="M2689">
        <f>L2689*_xlfn.XLOOKUP(K2689,AM:AM,AN:AN)</f>
        <v/>
      </c>
      <c r="N2689">
        <f>L2689*_xlfn.XLOOKUP(K2689,AM:AM,AO:AO)</f>
        <v/>
      </c>
      <c r="O2689" s="238" t="n">
        <v>0</v>
      </c>
      <c r="P2689">
        <f>O2689*_xlfn.XLOOKUP(K2689,AM:AM,AN:AN)</f>
        <v/>
      </c>
      <c r="Q2689">
        <f>O2689*_xlfn.XLOOKUP(K2689,AM:AM,AO:AO)</f>
        <v/>
      </c>
      <c r="R2689">
        <f>_xlfn.XLOOKUP(E2689,AF:AF,AG:AG)</f>
        <v/>
      </c>
      <c r="S2689">
        <f>_xlfn.XLOOKUP(E2689,AF:AF,AI:AI)</f>
        <v/>
      </c>
      <c r="T2689">
        <f>WEEKNUM(G2689)</f>
        <v/>
      </c>
      <c r="U2689">
        <f>YEAR(G2689)</f>
        <v/>
      </c>
      <c r="V2689" s="117">
        <f>IFERROR(Q2689/N2689,"0")</f>
        <v/>
      </c>
    </row>
    <row r="2690">
      <c r="A2690">
        <f>_xlfn.XLOOKUP(D2690,BN:BN,BO:BO)</f>
        <v/>
      </c>
      <c r="B2690" t="inlineStr">
        <is>
          <t>LLC</t>
        </is>
      </c>
      <c r="C2690" t="n">
        <v>408</v>
      </c>
      <c r="D2690">
        <f>_xlfn.XLOOKUP(C2690,BH:BH,BI:BI)</f>
        <v/>
      </c>
      <c r="E2690" t="n">
        <v>28934</v>
      </c>
      <c r="F2690" t="inlineStr">
        <is>
          <t>ME SANCHEZ CUADRADO DIEGO MR</t>
        </is>
      </c>
      <c r="G2690" s="234" t="n">
        <v>45888</v>
      </c>
      <c r="I2690" t="inlineStr">
        <is>
          <t>VLO</t>
        </is>
      </c>
      <c r="J2690">
        <f>_xlfn.XLOOKUP(I2690,AS:AS,AU:AU)</f>
        <v/>
      </c>
      <c r="K2690" t="inlineStr">
        <is>
          <t>MXN</t>
        </is>
      </c>
      <c r="L2690" s="238" t="n">
        <v>1479.67</v>
      </c>
      <c r="M2690">
        <f>L2690*_xlfn.XLOOKUP(K2690,AM:AM,AN:AN)</f>
        <v/>
      </c>
      <c r="N2690">
        <f>L2690*_xlfn.XLOOKUP(K2690,AM:AM,AO:AO)</f>
        <v/>
      </c>
      <c r="O2690" s="238" t="n">
        <v>0</v>
      </c>
      <c r="P2690">
        <f>O2690*_xlfn.XLOOKUP(K2690,AM:AM,AN:AN)</f>
        <v/>
      </c>
      <c r="Q2690">
        <f>O2690*_xlfn.XLOOKUP(K2690,AM:AM,AO:AO)</f>
        <v/>
      </c>
      <c r="R2690">
        <f>_xlfn.XLOOKUP(E2690,AF:AF,AG:AG)</f>
        <v/>
      </c>
      <c r="S2690">
        <f>_xlfn.XLOOKUP(E2690,AF:AF,AI:AI)</f>
        <v/>
      </c>
      <c r="T2690">
        <f>WEEKNUM(G2690)</f>
        <v/>
      </c>
      <c r="U2690">
        <f>YEAR(G2690)</f>
        <v/>
      </c>
      <c r="V2690" s="117">
        <f>IFERROR(Q2690/N2690,"0")</f>
        <v/>
      </c>
    </row>
    <row r="2691">
      <c r="A2691">
        <f>_xlfn.XLOOKUP(D2691,BN:BN,BO:BO)</f>
        <v/>
      </c>
      <c r="B2691" t="inlineStr">
        <is>
          <t>LLC</t>
        </is>
      </c>
      <c r="C2691" t="n">
        <v>408</v>
      </c>
      <c r="D2691">
        <f>_xlfn.XLOOKUP(C2691,BH:BH,BI:BI)</f>
        <v/>
      </c>
      <c r="E2691" t="n">
        <v>28934</v>
      </c>
      <c r="F2691" t="inlineStr">
        <is>
          <t>ME VELASCO GARCIA SARA MRS</t>
        </is>
      </c>
      <c r="G2691" s="234" t="n">
        <v>45888</v>
      </c>
      <c r="I2691" t="inlineStr">
        <is>
          <t>VLO</t>
        </is>
      </c>
      <c r="J2691">
        <f>_xlfn.XLOOKUP(I2691,AS:AS,AU:AU)</f>
        <v/>
      </c>
      <c r="K2691" t="inlineStr">
        <is>
          <t>MXN</t>
        </is>
      </c>
      <c r="L2691" s="238" t="n">
        <v>1479.67</v>
      </c>
      <c r="M2691">
        <f>L2691*_xlfn.XLOOKUP(K2691,AM:AM,AN:AN)</f>
        <v/>
      </c>
      <c r="N2691">
        <f>L2691*_xlfn.XLOOKUP(K2691,AM:AM,AO:AO)</f>
        <v/>
      </c>
      <c r="O2691" s="238" t="n">
        <v>0</v>
      </c>
      <c r="P2691">
        <f>O2691*_xlfn.XLOOKUP(K2691,AM:AM,AN:AN)</f>
        <v/>
      </c>
      <c r="Q2691">
        <f>O2691*_xlfn.XLOOKUP(K2691,AM:AM,AO:AO)</f>
        <v/>
      </c>
      <c r="R2691">
        <f>_xlfn.XLOOKUP(E2691,AF:AF,AG:AG)</f>
        <v/>
      </c>
      <c r="S2691">
        <f>_xlfn.XLOOKUP(E2691,AF:AF,AI:AI)</f>
        <v/>
      </c>
      <c r="T2691">
        <f>WEEKNUM(G2691)</f>
        <v/>
      </c>
      <c r="U2691">
        <f>YEAR(G2691)</f>
        <v/>
      </c>
      <c r="V2691" s="117">
        <f>IFERROR(Q2691/N2691,"0")</f>
        <v/>
      </c>
    </row>
    <row r="2692">
      <c r="A2692">
        <f>_xlfn.XLOOKUP(D2692,BN:BN,BO:BO)</f>
        <v/>
      </c>
      <c r="B2692" t="inlineStr">
        <is>
          <t>LLC</t>
        </is>
      </c>
      <c r="C2692" t="n">
        <v>408</v>
      </c>
      <c r="D2692">
        <f>_xlfn.XLOOKUP(C2692,BH:BH,BI:BI)</f>
        <v/>
      </c>
      <c r="E2692" t="n">
        <v>0</v>
      </c>
      <c r="F2692" t="inlineStr">
        <is>
          <t>FEE COMISION TRANSFERENCIA</t>
        </is>
      </c>
      <c r="G2692" s="234" t="n">
        <v>45873</v>
      </c>
      <c r="H2692" s="234" t="n">
        <v>45883</v>
      </c>
      <c r="I2692" t="inlineStr">
        <is>
          <t>HPS</t>
        </is>
      </c>
      <c r="J2692">
        <f>_xlfn.XLOOKUP(I2692,AS:AS,AU:AU)</f>
        <v/>
      </c>
      <c r="K2692" t="inlineStr">
        <is>
          <t>MXN</t>
        </is>
      </c>
      <c r="L2692" s="238" t="n">
        <v>21.52</v>
      </c>
      <c r="M2692">
        <f>L2692*_xlfn.XLOOKUP(K2692,AM:AM,AN:AN)</f>
        <v/>
      </c>
      <c r="N2692">
        <f>L2692*_xlfn.XLOOKUP(K2692,AM:AM,AO:AO)</f>
        <v/>
      </c>
      <c r="O2692" s="238" t="n">
        <v>21.52</v>
      </c>
      <c r="P2692">
        <f>O2692*_xlfn.XLOOKUP(K2692,AM:AM,AN:AN)</f>
        <v/>
      </c>
      <c r="Q2692">
        <f>O2692*_xlfn.XLOOKUP(K2692,AM:AM,AO:AO)</f>
        <v/>
      </c>
      <c r="R2692">
        <f>_xlfn.XLOOKUP(E2692,AF:AF,AG:AG)</f>
        <v/>
      </c>
      <c r="S2692">
        <f>_xlfn.XLOOKUP(E2692,AF:AF,AI:AI)</f>
        <v/>
      </c>
      <c r="T2692">
        <f>WEEKNUM(G2692)</f>
        <v/>
      </c>
      <c r="U2692">
        <f>YEAR(G2692)</f>
        <v/>
      </c>
      <c r="V2692" s="117">
        <f>IFERROR(Q2692/N2692,"0")</f>
        <v/>
      </c>
    </row>
    <row r="2693">
      <c r="A2693">
        <f>_xlfn.XLOOKUP(D2693,BN:BN,BO:BO)</f>
        <v/>
      </c>
      <c r="B2693" t="inlineStr">
        <is>
          <t>LLC</t>
        </is>
      </c>
      <c r="C2693" t="n">
        <v>409</v>
      </c>
      <c r="D2693">
        <f>_xlfn.XLOOKUP(C2693,BH:BH,BI:BI)</f>
        <v/>
      </c>
      <c r="E2693" t="n">
        <v>28497</v>
      </c>
      <c r="F2693" t="inlineStr">
        <is>
          <t>Hospedaje en Suiza</t>
        </is>
      </c>
      <c r="G2693" s="234" t="n">
        <v>45865</v>
      </c>
      <c r="H2693" s="234" t="n">
        <v>45866</v>
      </c>
      <c r="I2693" t="inlineStr">
        <is>
          <t>HTL</t>
        </is>
      </c>
      <c r="J2693">
        <f>_xlfn.XLOOKUP(I2693,AS:AS,AU:AU)</f>
        <v/>
      </c>
      <c r="K2693" t="inlineStr">
        <is>
          <t>USD</t>
        </is>
      </c>
      <c r="L2693" s="238" t="n">
        <v>2304.88</v>
      </c>
      <c r="M2693">
        <f>L2693*_xlfn.XLOOKUP(K2693,AM:AM,AN:AN)</f>
        <v/>
      </c>
      <c r="N2693">
        <f>L2693*_xlfn.XLOOKUP(K2693,AM:AM,AO:AO)</f>
        <v/>
      </c>
      <c r="O2693" s="238" t="n">
        <v>230.49</v>
      </c>
      <c r="P2693">
        <f>O2693*_xlfn.XLOOKUP(K2693,AM:AM,AN:AN)</f>
        <v/>
      </c>
      <c r="Q2693">
        <f>O2693*_xlfn.XLOOKUP(K2693,AM:AM,AO:AO)</f>
        <v/>
      </c>
      <c r="R2693">
        <f>_xlfn.XLOOKUP(E2693,AF:AF,AG:AG)</f>
        <v/>
      </c>
      <c r="S2693">
        <f>_xlfn.XLOOKUP(E2693,AF:AF,AI:AI)</f>
        <v/>
      </c>
      <c r="T2693">
        <f>WEEKNUM(G2693)</f>
        <v/>
      </c>
      <c r="U2693">
        <f>YEAR(G2693)</f>
        <v/>
      </c>
      <c r="V2693" s="117">
        <f>IFERROR(Q2693/N2693,"0")</f>
        <v/>
      </c>
    </row>
    <row r="2694">
      <c r="A2694">
        <f>_xlfn.XLOOKUP(D2694,BN:BN,BO:BO)</f>
        <v/>
      </c>
      <c r="B2694" t="inlineStr">
        <is>
          <t>LLC</t>
        </is>
      </c>
      <c r="C2694" t="n">
        <v>409</v>
      </c>
      <c r="D2694">
        <f>_xlfn.XLOOKUP(C2694,BH:BH,BI:BI)</f>
        <v/>
      </c>
      <c r="E2694" t="n">
        <v>23527</v>
      </c>
      <c r="F2694" t="inlineStr">
        <is>
          <t>hotel Portrait  Milano</t>
        </is>
      </c>
      <c r="G2694" s="234" t="n">
        <v>45854</v>
      </c>
      <c r="H2694" s="234" t="n">
        <v>45855</v>
      </c>
      <c r="I2694" t="inlineStr">
        <is>
          <t>HTL</t>
        </is>
      </c>
      <c r="J2694">
        <f>_xlfn.XLOOKUP(I2694,AS:AS,AU:AU)</f>
        <v/>
      </c>
      <c r="K2694" t="inlineStr">
        <is>
          <t>USD</t>
        </is>
      </c>
      <c r="L2694" s="238" t="n">
        <v>1829</v>
      </c>
      <c r="M2694">
        <f>L2694*_xlfn.XLOOKUP(K2694,AM:AM,AN:AN)</f>
        <v/>
      </c>
      <c r="N2694">
        <f>L2694*_xlfn.XLOOKUP(K2694,AM:AM,AO:AO)</f>
        <v/>
      </c>
      <c r="O2694" s="238" t="n">
        <v>0</v>
      </c>
      <c r="P2694">
        <f>O2694*_xlfn.XLOOKUP(K2694,AM:AM,AN:AN)</f>
        <v/>
      </c>
      <c r="Q2694">
        <f>O2694*_xlfn.XLOOKUP(K2694,AM:AM,AO:AO)</f>
        <v/>
      </c>
      <c r="R2694">
        <f>_xlfn.XLOOKUP(E2694,AF:AF,AG:AG)</f>
        <v/>
      </c>
      <c r="S2694">
        <f>_xlfn.XLOOKUP(E2694,AF:AF,AI:AI)</f>
        <v/>
      </c>
      <c r="T2694">
        <f>WEEKNUM(G2694)</f>
        <v/>
      </c>
      <c r="U2694">
        <f>YEAR(G2694)</f>
        <v/>
      </c>
      <c r="V2694" s="117">
        <f>IFERROR(Q2694/N2694,"0")</f>
        <v/>
      </c>
    </row>
    <row r="2695">
      <c r="A2695">
        <f>_xlfn.XLOOKUP(D2695,BN:BN,BO:BO)</f>
        <v/>
      </c>
      <c r="B2695" t="inlineStr">
        <is>
          <t>LLC</t>
        </is>
      </c>
      <c r="C2695" t="n">
        <v>409</v>
      </c>
      <c r="D2695">
        <f>_xlfn.XLOOKUP(C2695,BH:BH,BI:BI)</f>
        <v/>
      </c>
      <c r="E2695" t="n">
        <v>28497</v>
      </c>
      <c r="F2695" t="inlineStr">
        <is>
          <t>FOUR SEASONS HOTEL DES BERGUES GENEVA</t>
        </is>
      </c>
      <c r="G2695" s="234" t="n">
        <v>45865</v>
      </c>
      <c r="H2695" s="234" t="n">
        <v>45866</v>
      </c>
      <c r="I2695" t="inlineStr">
        <is>
          <t>HTL</t>
        </is>
      </c>
      <c r="J2695">
        <f>_xlfn.XLOOKUP(I2695,AS:AS,AU:AU)</f>
        <v/>
      </c>
      <c r="K2695" t="inlineStr">
        <is>
          <t>USD</t>
        </is>
      </c>
      <c r="L2695" s="238" t="n">
        <v>1975</v>
      </c>
      <c r="M2695">
        <f>L2695*_xlfn.XLOOKUP(K2695,AM:AM,AN:AN)</f>
        <v/>
      </c>
      <c r="N2695">
        <f>L2695*_xlfn.XLOOKUP(K2695,AM:AM,AO:AO)</f>
        <v/>
      </c>
      <c r="O2695" s="238" t="n">
        <v>196</v>
      </c>
      <c r="P2695">
        <f>O2695*_xlfn.XLOOKUP(K2695,AM:AM,AN:AN)</f>
        <v/>
      </c>
      <c r="Q2695">
        <f>O2695*_xlfn.XLOOKUP(K2695,AM:AM,AO:AO)</f>
        <v/>
      </c>
      <c r="R2695">
        <f>_xlfn.XLOOKUP(E2695,AF:AF,AG:AG)</f>
        <v/>
      </c>
      <c r="S2695">
        <f>_xlfn.XLOOKUP(E2695,AF:AF,AI:AI)</f>
        <v/>
      </c>
      <c r="T2695">
        <f>WEEKNUM(G2695)</f>
        <v/>
      </c>
      <c r="U2695">
        <f>YEAR(G2695)</f>
        <v/>
      </c>
      <c r="V2695" s="117">
        <f>IFERROR(Q2695/N2695,"0")</f>
        <v/>
      </c>
    </row>
    <row r="2696">
      <c r="A2696">
        <f>_xlfn.XLOOKUP(D2696,BN:BN,BO:BO)</f>
        <v/>
      </c>
      <c r="B2696" t="inlineStr">
        <is>
          <t>LLC</t>
        </is>
      </c>
      <c r="C2696" t="n">
        <v>410</v>
      </c>
      <c r="D2696">
        <f>_xlfn.XLOOKUP(C2696,BH:BH,BI:BI)</f>
        <v/>
      </c>
      <c r="E2696" t="n">
        <v>23590</v>
      </c>
      <c r="F2696" t="inlineStr">
        <is>
          <t>VUELO GRUPAL 91.77</t>
        </is>
      </c>
      <c r="G2696" s="234" t="n">
        <v>45883</v>
      </c>
      <c r="H2696" s="234" t="n">
        <v>45889</v>
      </c>
      <c r="I2696" t="inlineStr">
        <is>
          <t>VLO</t>
        </is>
      </c>
      <c r="J2696">
        <f>_xlfn.XLOOKUP(I2696,AS:AS,AU:AU)</f>
        <v/>
      </c>
      <c r="K2696" t="inlineStr">
        <is>
          <t>USD</t>
        </is>
      </c>
      <c r="L2696" s="238" t="n">
        <v>16648.66</v>
      </c>
      <c r="M2696">
        <f>L2696*_xlfn.XLOOKUP(K2696,AM:AM,AN:AN)</f>
        <v/>
      </c>
      <c r="N2696">
        <f>L2696*_xlfn.XLOOKUP(K2696,AM:AM,AO:AO)</f>
        <v/>
      </c>
      <c r="O2696" s="238" t="n">
        <v>1278.47</v>
      </c>
      <c r="P2696">
        <f>O2696*_xlfn.XLOOKUP(K2696,AM:AM,AN:AN)</f>
        <v/>
      </c>
      <c r="Q2696">
        <f>O2696*_xlfn.XLOOKUP(K2696,AM:AM,AO:AO)</f>
        <v/>
      </c>
      <c r="R2696">
        <f>_xlfn.XLOOKUP(E2696,AF:AF,AG:AG)</f>
        <v/>
      </c>
      <c r="S2696">
        <f>_xlfn.XLOOKUP(E2696,AF:AF,AI:AI)</f>
        <v/>
      </c>
      <c r="T2696">
        <f>WEEKNUM(G2696)</f>
        <v/>
      </c>
      <c r="U2696">
        <f>YEAR(G2696)</f>
        <v/>
      </c>
      <c r="V2696" s="117">
        <f>IFERROR(Q2696/N2696,"0")</f>
        <v/>
      </c>
    </row>
    <row r="2697">
      <c r="A2697">
        <f>_xlfn.XLOOKUP(D2697,BN:BN,BO:BO)</f>
        <v/>
      </c>
      <c r="B2697" t="inlineStr">
        <is>
          <t>LLC</t>
        </is>
      </c>
      <c r="C2697" t="n">
        <v>410</v>
      </c>
      <c r="D2697">
        <f>_xlfn.XLOOKUP(C2697,BH:BH,BI:BI)</f>
        <v/>
      </c>
      <c r="E2697" t="n">
        <v>28934</v>
      </c>
      <c r="F2697" t="inlineStr">
        <is>
          <t>TE NORIEGA DE UHTHOFF VERONICA PATRICIA MRS</t>
        </is>
      </c>
      <c r="G2697" s="234" t="n">
        <v>45867</v>
      </c>
      <c r="H2697" s="234" t="n">
        <v>45899</v>
      </c>
      <c r="I2697" t="inlineStr">
        <is>
          <t>VLO</t>
        </is>
      </c>
      <c r="J2697">
        <f>_xlfn.XLOOKUP(I2697,AS:AS,AU:AU)</f>
        <v/>
      </c>
      <c r="K2697" t="inlineStr">
        <is>
          <t>USD</t>
        </is>
      </c>
      <c r="L2697" s="238" t="n">
        <v>155.8</v>
      </c>
      <c r="M2697">
        <f>L2697*_xlfn.XLOOKUP(K2697,AM:AM,AN:AN)</f>
        <v/>
      </c>
      <c r="N2697">
        <f>L2697*_xlfn.XLOOKUP(K2697,AM:AM,AO:AO)</f>
        <v/>
      </c>
      <c r="O2697" s="238" t="n">
        <v>0</v>
      </c>
      <c r="P2697">
        <f>O2697*_xlfn.XLOOKUP(K2697,AM:AM,AN:AN)</f>
        <v/>
      </c>
      <c r="Q2697">
        <f>O2697*_xlfn.XLOOKUP(K2697,AM:AM,AO:AO)</f>
        <v/>
      </c>
      <c r="R2697">
        <f>_xlfn.XLOOKUP(E2697,AF:AF,AG:AG)</f>
        <v/>
      </c>
      <c r="S2697">
        <f>_xlfn.XLOOKUP(E2697,AF:AF,AI:AI)</f>
        <v/>
      </c>
      <c r="T2697">
        <f>WEEKNUM(G2697)</f>
        <v/>
      </c>
      <c r="U2697">
        <f>YEAR(G2697)</f>
        <v/>
      </c>
      <c r="V2697" s="117">
        <f>IFERROR(Q2697/N2697,"0")</f>
        <v/>
      </c>
    </row>
    <row r="2698">
      <c r="A2698">
        <f>_xlfn.XLOOKUP(D2698,BN:BN,BO:BO)</f>
        <v/>
      </c>
      <c r="B2698" t="inlineStr">
        <is>
          <t>LLC</t>
        </is>
      </c>
      <c r="C2698" t="n">
        <v>410</v>
      </c>
      <c r="D2698">
        <f>_xlfn.XLOOKUP(C2698,BH:BH,BI:BI)</f>
        <v/>
      </c>
      <c r="E2698" t="n">
        <v>28934</v>
      </c>
      <c r="F2698" t="inlineStr">
        <is>
          <t>TE CARBAJALES NALES LEONARDO MR</t>
        </is>
      </c>
      <c r="G2698" s="234" t="n">
        <v>45867</v>
      </c>
      <c r="I2698" t="inlineStr">
        <is>
          <t>VLO</t>
        </is>
      </c>
      <c r="J2698">
        <f>_xlfn.XLOOKUP(I2698,AS:AS,AU:AU)</f>
        <v/>
      </c>
      <c r="K2698" t="inlineStr">
        <is>
          <t>USD</t>
        </is>
      </c>
      <c r="L2698" s="238" t="n">
        <v>155.8</v>
      </c>
      <c r="M2698">
        <f>L2698*_xlfn.XLOOKUP(K2698,AM:AM,AN:AN)</f>
        <v/>
      </c>
      <c r="N2698">
        <f>L2698*_xlfn.XLOOKUP(K2698,AM:AM,AO:AO)</f>
        <v/>
      </c>
      <c r="O2698" s="238" t="n">
        <v>0</v>
      </c>
      <c r="P2698">
        <f>O2698*_xlfn.XLOOKUP(K2698,AM:AM,AN:AN)</f>
        <v/>
      </c>
      <c r="Q2698">
        <f>O2698*_xlfn.XLOOKUP(K2698,AM:AM,AO:AO)</f>
        <v/>
      </c>
      <c r="R2698">
        <f>_xlfn.XLOOKUP(E2698,AF:AF,AG:AG)</f>
        <v/>
      </c>
      <c r="S2698">
        <f>_xlfn.XLOOKUP(E2698,AF:AF,AI:AI)</f>
        <v/>
      </c>
      <c r="T2698">
        <f>WEEKNUM(G2698)</f>
        <v/>
      </c>
      <c r="U2698">
        <f>YEAR(G2698)</f>
        <v/>
      </c>
      <c r="V2698" s="117">
        <f>IFERROR(Q2698/N2698,"0")</f>
        <v/>
      </c>
    </row>
    <row r="2699">
      <c r="A2699">
        <f>_xlfn.XLOOKUP(D2699,BN:BN,BO:BO)</f>
        <v/>
      </c>
      <c r="B2699" t="inlineStr">
        <is>
          <t>LLC</t>
        </is>
      </c>
      <c r="C2699" t="n">
        <v>410</v>
      </c>
      <c r="D2699">
        <f>_xlfn.XLOOKUP(C2699,BH:BH,BI:BI)</f>
        <v/>
      </c>
      <c r="E2699" t="n">
        <v>28934</v>
      </c>
      <c r="F2699" t="inlineStr">
        <is>
          <t>TE UHTHOFF NORIEGA LORENZA MSS</t>
        </is>
      </c>
      <c r="G2699" s="234" t="n">
        <v>45867</v>
      </c>
      <c r="I2699" t="inlineStr">
        <is>
          <t>VLO</t>
        </is>
      </c>
      <c r="J2699">
        <f>_xlfn.XLOOKUP(I2699,AS:AS,AU:AU)</f>
        <v/>
      </c>
      <c r="K2699" t="inlineStr">
        <is>
          <t>USD</t>
        </is>
      </c>
      <c r="L2699" s="238" t="n">
        <v>155.8</v>
      </c>
      <c r="M2699">
        <f>L2699*_xlfn.XLOOKUP(K2699,AM:AM,AN:AN)</f>
        <v/>
      </c>
      <c r="N2699">
        <f>L2699*_xlfn.XLOOKUP(K2699,AM:AM,AO:AO)</f>
        <v/>
      </c>
      <c r="O2699" s="238" t="n">
        <v>0</v>
      </c>
      <c r="P2699">
        <f>O2699*_xlfn.XLOOKUP(K2699,AM:AM,AN:AN)</f>
        <v/>
      </c>
      <c r="Q2699">
        <f>O2699*_xlfn.XLOOKUP(K2699,AM:AM,AO:AO)</f>
        <v/>
      </c>
      <c r="R2699">
        <f>_xlfn.XLOOKUP(E2699,AF:AF,AG:AG)</f>
        <v/>
      </c>
      <c r="S2699">
        <f>_xlfn.XLOOKUP(E2699,AF:AF,AI:AI)</f>
        <v/>
      </c>
      <c r="T2699">
        <f>WEEKNUM(G2699)</f>
        <v/>
      </c>
      <c r="U2699">
        <f>YEAR(G2699)</f>
        <v/>
      </c>
      <c r="V2699" s="117">
        <f>IFERROR(Q2699/N2699,"0")</f>
        <v/>
      </c>
    </row>
    <row r="2700">
      <c r="A2700">
        <f>_xlfn.XLOOKUP(D2700,BN:BN,BO:BO)</f>
        <v/>
      </c>
      <c r="B2700" t="inlineStr">
        <is>
          <t>LLC</t>
        </is>
      </c>
      <c r="C2700" t="n">
        <v>410</v>
      </c>
      <c r="D2700">
        <f>_xlfn.XLOOKUP(C2700,BH:BH,BI:BI)</f>
        <v/>
      </c>
      <c r="E2700" t="n">
        <v>28934</v>
      </c>
      <c r="F2700" t="inlineStr">
        <is>
          <t>TE ZEPEDA DE LA GARZA MARLENE MS</t>
        </is>
      </c>
      <c r="G2700" s="234" t="n">
        <v>45867</v>
      </c>
      <c r="I2700" t="inlineStr">
        <is>
          <t>VLO</t>
        </is>
      </c>
      <c r="J2700">
        <f>_xlfn.XLOOKUP(I2700,AS:AS,AU:AU)</f>
        <v/>
      </c>
      <c r="K2700" t="inlineStr">
        <is>
          <t>USD</t>
        </is>
      </c>
      <c r="L2700" s="238" t="n">
        <v>155.8</v>
      </c>
      <c r="M2700">
        <f>L2700*_xlfn.XLOOKUP(K2700,AM:AM,AN:AN)</f>
        <v/>
      </c>
      <c r="N2700">
        <f>L2700*_xlfn.XLOOKUP(K2700,AM:AM,AO:AO)</f>
        <v/>
      </c>
      <c r="O2700" s="238" t="n">
        <v>0</v>
      </c>
      <c r="P2700">
        <f>O2700*_xlfn.XLOOKUP(K2700,AM:AM,AN:AN)</f>
        <v/>
      </c>
      <c r="Q2700">
        <f>O2700*_xlfn.XLOOKUP(K2700,AM:AM,AO:AO)</f>
        <v/>
      </c>
      <c r="R2700">
        <f>_xlfn.XLOOKUP(E2700,AF:AF,AG:AG)</f>
        <v/>
      </c>
      <c r="S2700">
        <f>_xlfn.XLOOKUP(E2700,AF:AF,AI:AI)</f>
        <v/>
      </c>
      <c r="T2700">
        <f>WEEKNUM(G2700)</f>
        <v/>
      </c>
      <c r="U2700">
        <f>YEAR(G2700)</f>
        <v/>
      </c>
      <c r="V2700" s="117">
        <f>IFERROR(Q2700/N2700,"0")</f>
        <v/>
      </c>
    </row>
    <row r="2701">
      <c r="A2701">
        <f>_xlfn.XLOOKUP(D2701,BN:BN,BO:BO)</f>
        <v/>
      </c>
      <c r="B2701" t="inlineStr">
        <is>
          <t>LLC</t>
        </is>
      </c>
      <c r="C2701" t="n">
        <v>410</v>
      </c>
      <c r="D2701">
        <f>_xlfn.XLOOKUP(C2701,BH:BH,BI:BI)</f>
        <v/>
      </c>
      <c r="E2701" t="n">
        <v>28934</v>
      </c>
      <c r="F2701" t="inlineStr">
        <is>
          <t>TE GONZALEZ CIMADEVILLA ANA MARIA MRS</t>
        </is>
      </c>
      <c r="G2701" s="234" t="n">
        <v>45864</v>
      </c>
      <c r="I2701" t="inlineStr">
        <is>
          <t>VLO</t>
        </is>
      </c>
      <c r="J2701">
        <f>_xlfn.XLOOKUP(I2701,AS:AS,AU:AU)</f>
        <v/>
      </c>
      <c r="K2701" t="inlineStr">
        <is>
          <t>USD</t>
        </is>
      </c>
      <c r="L2701" s="238" t="n">
        <v>2241.91</v>
      </c>
      <c r="M2701">
        <f>L2701*_xlfn.XLOOKUP(K2701,AM:AM,AN:AN)</f>
        <v/>
      </c>
      <c r="N2701">
        <f>L2701*_xlfn.XLOOKUP(K2701,AM:AM,AO:AO)</f>
        <v/>
      </c>
      <c r="O2701" s="238" t="n">
        <v>0</v>
      </c>
      <c r="P2701">
        <f>O2701*_xlfn.XLOOKUP(K2701,AM:AM,AN:AN)</f>
        <v/>
      </c>
      <c r="Q2701">
        <f>O2701*_xlfn.XLOOKUP(K2701,AM:AM,AO:AO)</f>
        <v/>
      </c>
      <c r="R2701">
        <f>_xlfn.XLOOKUP(E2701,AF:AF,AG:AG)</f>
        <v/>
      </c>
      <c r="S2701">
        <f>_xlfn.XLOOKUP(E2701,AF:AF,AI:AI)</f>
        <v/>
      </c>
      <c r="T2701">
        <f>WEEKNUM(G2701)</f>
        <v/>
      </c>
      <c r="U2701">
        <f>YEAR(G2701)</f>
        <v/>
      </c>
      <c r="V2701" s="117">
        <f>IFERROR(Q2701/N2701,"0")</f>
        <v/>
      </c>
    </row>
    <row r="2702">
      <c r="A2702">
        <f>_xlfn.XLOOKUP(D2702,BN:BN,BO:BO)</f>
        <v/>
      </c>
      <c r="B2702" t="inlineStr">
        <is>
          <t>LLC</t>
        </is>
      </c>
      <c r="C2702" t="n">
        <v>410</v>
      </c>
      <c r="D2702">
        <f>_xlfn.XLOOKUP(C2702,BH:BH,BI:BI)</f>
        <v/>
      </c>
      <c r="E2702" t="n">
        <v>28934</v>
      </c>
      <c r="F2702" t="inlineStr">
        <is>
          <t>TE NORIEGA DE UHTHOFF VERONICA PATRICIA MRS</t>
        </is>
      </c>
      <c r="G2702" s="63" t="n"/>
      <c r="I2702" t="inlineStr">
        <is>
          <t>VLO</t>
        </is>
      </c>
      <c r="J2702">
        <f>_xlfn.XLOOKUP(I2702,AS:AS,AU:AU)</f>
        <v/>
      </c>
      <c r="K2702" t="inlineStr">
        <is>
          <t>USD</t>
        </is>
      </c>
      <c r="L2702" s="238" t="n">
        <v>279.2</v>
      </c>
      <c r="M2702">
        <f>L2702*_xlfn.XLOOKUP(K2702,AM:AM,AN:AN)</f>
        <v/>
      </c>
      <c r="N2702">
        <f>L2702*_xlfn.XLOOKUP(K2702,AM:AM,AO:AO)</f>
        <v/>
      </c>
      <c r="O2702" s="238" t="n">
        <v>0</v>
      </c>
      <c r="P2702">
        <f>O2702*_xlfn.XLOOKUP(K2702,AM:AM,AN:AN)</f>
        <v/>
      </c>
      <c r="Q2702">
        <f>O2702*_xlfn.XLOOKUP(K2702,AM:AM,AO:AO)</f>
        <v/>
      </c>
      <c r="R2702">
        <f>_xlfn.XLOOKUP(E2702,AF:AF,AG:AG)</f>
        <v/>
      </c>
      <c r="S2702">
        <f>_xlfn.XLOOKUP(E2702,AF:AF,AI:AI)</f>
        <v/>
      </c>
      <c r="T2702">
        <f>WEEKNUM(G2702)</f>
        <v/>
      </c>
      <c r="U2702">
        <f>YEAR(G2702)</f>
        <v/>
      </c>
      <c r="V2702" s="117">
        <f>IFERROR(Q2702/N2702,"0")</f>
        <v/>
      </c>
    </row>
    <row r="2703">
      <c r="A2703">
        <f>_xlfn.XLOOKUP(D2703,BN:BN,BO:BO)</f>
        <v/>
      </c>
      <c r="B2703" t="inlineStr">
        <is>
          <t>LLC</t>
        </is>
      </c>
      <c r="C2703" t="n">
        <v>410</v>
      </c>
      <c r="D2703">
        <f>_xlfn.XLOOKUP(C2703,BH:BH,BI:BI)</f>
        <v/>
      </c>
      <c r="E2703" t="n">
        <v>28934</v>
      </c>
      <c r="F2703" t="inlineStr">
        <is>
          <t>TE CARBAJALES NALES LEONARDO MR</t>
        </is>
      </c>
      <c r="G2703" s="63" t="n"/>
      <c r="I2703" t="inlineStr">
        <is>
          <t>VLO</t>
        </is>
      </c>
      <c r="J2703">
        <f>_xlfn.XLOOKUP(I2703,AS:AS,AU:AU)</f>
        <v/>
      </c>
      <c r="K2703" t="inlineStr">
        <is>
          <t>USD</t>
        </is>
      </c>
      <c r="L2703" s="238" t="n">
        <v>279.2</v>
      </c>
      <c r="M2703">
        <f>L2703*_xlfn.XLOOKUP(K2703,AM:AM,AN:AN)</f>
        <v/>
      </c>
      <c r="N2703">
        <f>L2703*_xlfn.XLOOKUP(K2703,AM:AM,AO:AO)</f>
        <v/>
      </c>
      <c r="O2703" s="238" t="n">
        <v>0</v>
      </c>
      <c r="P2703">
        <f>O2703*_xlfn.XLOOKUP(K2703,AM:AM,AN:AN)</f>
        <v/>
      </c>
      <c r="Q2703">
        <f>O2703*_xlfn.XLOOKUP(K2703,AM:AM,AO:AO)</f>
        <v/>
      </c>
      <c r="R2703">
        <f>_xlfn.XLOOKUP(E2703,AF:AF,AG:AG)</f>
        <v/>
      </c>
      <c r="S2703">
        <f>_xlfn.XLOOKUP(E2703,AF:AF,AI:AI)</f>
        <v/>
      </c>
      <c r="T2703">
        <f>WEEKNUM(G2703)</f>
        <v/>
      </c>
      <c r="U2703">
        <f>YEAR(G2703)</f>
        <v/>
      </c>
      <c r="V2703" s="117">
        <f>IFERROR(Q2703/N2703,"0")</f>
        <v/>
      </c>
    </row>
    <row r="2704">
      <c r="A2704">
        <f>_xlfn.XLOOKUP(D2704,BN:BN,BO:BO)</f>
        <v/>
      </c>
      <c r="B2704" t="inlineStr">
        <is>
          <t>LLC</t>
        </is>
      </c>
      <c r="C2704" t="n">
        <v>410</v>
      </c>
      <c r="D2704">
        <f>_xlfn.XLOOKUP(C2704,BH:BH,BI:BI)</f>
        <v/>
      </c>
      <c r="E2704" t="n">
        <v>28934</v>
      </c>
      <c r="F2704" t="inlineStr">
        <is>
          <t>TE NORIEGA DE UHTHOFF VERONICA PATRICIA MRS</t>
        </is>
      </c>
      <c r="G2704" s="234" t="n">
        <v>45868</v>
      </c>
      <c r="I2704" t="inlineStr">
        <is>
          <t>VLO</t>
        </is>
      </c>
      <c r="J2704">
        <f>_xlfn.XLOOKUP(I2704,AS:AS,AU:AU)</f>
        <v/>
      </c>
      <c r="K2704" t="inlineStr">
        <is>
          <t>USD</t>
        </is>
      </c>
      <c r="L2704" s="238" t="n">
        <v>1</v>
      </c>
      <c r="M2704">
        <f>L2704*_xlfn.XLOOKUP(K2704,AM:AM,AN:AN)</f>
        <v/>
      </c>
      <c r="N2704">
        <f>L2704*_xlfn.XLOOKUP(K2704,AM:AM,AO:AO)</f>
        <v/>
      </c>
      <c r="O2704" s="238" t="n">
        <v>0</v>
      </c>
      <c r="P2704">
        <f>O2704*_xlfn.XLOOKUP(K2704,AM:AM,AN:AN)</f>
        <v/>
      </c>
      <c r="Q2704">
        <f>O2704*_xlfn.XLOOKUP(K2704,AM:AM,AO:AO)</f>
        <v/>
      </c>
      <c r="R2704">
        <f>_xlfn.XLOOKUP(E2704,AF:AF,AG:AG)</f>
        <v/>
      </c>
      <c r="S2704">
        <f>_xlfn.XLOOKUP(E2704,AF:AF,AI:AI)</f>
        <v/>
      </c>
      <c r="T2704">
        <f>WEEKNUM(G2704)</f>
        <v/>
      </c>
      <c r="U2704">
        <f>YEAR(G2704)</f>
        <v/>
      </c>
      <c r="V2704" s="117">
        <f>IFERROR(Q2704/N2704,"0")</f>
        <v/>
      </c>
    </row>
    <row r="2705">
      <c r="A2705">
        <f>_xlfn.XLOOKUP(D2705,BN:BN,BO:BO)</f>
        <v/>
      </c>
      <c r="B2705" t="inlineStr">
        <is>
          <t>LLC</t>
        </is>
      </c>
      <c r="C2705" t="n">
        <v>410</v>
      </c>
      <c r="D2705">
        <f>_xlfn.XLOOKUP(C2705,BH:BH,BI:BI)</f>
        <v/>
      </c>
      <c r="E2705" t="n">
        <v>28934</v>
      </c>
      <c r="F2705" t="inlineStr">
        <is>
          <t>ME NORIEGA DE UHTHOFF VERONICA PATRICIA MRS</t>
        </is>
      </c>
      <c r="G2705" s="234" t="n">
        <v>45866</v>
      </c>
      <c r="I2705" t="inlineStr">
        <is>
          <t>VLO</t>
        </is>
      </c>
      <c r="J2705">
        <f>_xlfn.XLOOKUP(I2705,AS:AS,AU:AU)</f>
        <v/>
      </c>
      <c r="K2705" t="inlineStr">
        <is>
          <t>USD</t>
        </is>
      </c>
      <c r="L2705" s="238" t="n">
        <v>59</v>
      </c>
      <c r="M2705">
        <f>L2705*_xlfn.XLOOKUP(K2705,AM:AM,AN:AN)</f>
        <v/>
      </c>
      <c r="N2705">
        <f>L2705*_xlfn.XLOOKUP(K2705,AM:AM,AO:AO)</f>
        <v/>
      </c>
      <c r="O2705" s="238" t="n">
        <v>0</v>
      </c>
      <c r="P2705">
        <f>O2705*_xlfn.XLOOKUP(K2705,AM:AM,AN:AN)</f>
        <v/>
      </c>
      <c r="Q2705">
        <f>O2705*_xlfn.XLOOKUP(K2705,AM:AM,AO:AO)</f>
        <v/>
      </c>
      <c r="R2705">
        <f>_xlfn.XLOOKUP(E2705,AF:AF,AG:AG)</f>
        <v/>
      </c>
      <c r="S2705">
        <f>_xlfn.XLOOKUP(E2705,AF:AF,AI:AI)</f>
        <v/>
      </c>
      <c r="T2705">
        <f>WEEKNUM(G2705)</f>
        <v/>
      </c>
      <c r="U2705">
        <f>YEAR(G2705)</f>
        <v/>
      </c>
      <c r="V2705" s="117">
        <f>IFERROR(Q2705/N2705,"0")</f>
        <v/>
      </c>
    </row>
    <row r="2706">
      <c r="A2706">
        <f>_xlfn.XLOOKUP(D2706,BN:BN,BO:BO)</f>
        <v/>
      </c>
      <c r="B2706" t="inlineStr">
        <is>
          <t>LLC</t>
        </is>
      </c>
      <c r="C2706" t="n">
        <v>410</v>
      </c>
      <c r="D2706">
        <f>_xlfn.XLOOKUP(C2706,BH:BH,BI:BI)</f>
        <v/>
      </c>
      <c r="E2706" t="n">
        <v>28934</v>
      </c>
      <c r="F2706" t="inlineStr">
        <is>
          <t>TE CARBAJALES NALES LEONARDO MR</t>
        </is>
      </c>
      <c r="G2706" s="234" t="n">
        <v>45868</v>
      </c>
      <c r="I2706" t="inlineStr">
        <is>
          <t>VLO</t>
        </is>
      </c>
      <c r="J2706">
        <f>_xlfn.XLOOKUP(I2706,AS:AS,AU:AU)</f>
        <v/>
      </c>
      <c r="K2706" t="inlineStr">
        <is>
          <t>USD</t>
        </is>
      </c>
      <c r="L2706" s="238" t="n">
        <v>1</v>
      </c>
      <c r="M2706">
        <f>L2706*_xlfn.XLOOKUP(K2706,AM:AM,AN:AN)</f>
        <v/>
      </c>
      <c r="N2706">
        <f>L2706*_xlfn.XLOOKUP(K2706,AM:AM,AO:AO)</f>
        <v/>
      </c>
      <c r="O2706" s="238" t="n">
        <v>0</v>
      </c>
      <c r="P2706">
        <f>O2706*_xlfn.XLOOKUP(K2706,AM:AM,AN:AN)</f>
        <v/>
      </c>
      <c r="Q2706">
        <f>O2706*_xlfn.XLOOKUP(K2706,AM:AM,AO:AO)</f>
        <v/>
      </c>
      <c r="R2706">
        <f>_xlfn.XLOOKUP(E2706,AF:AF,AG:AG)</f>
        <v/>
      </c>
      <c r="S2706">
        <f>_xlfn.XLOOKUP(E2706,AF:AF,AI:AI)</f>
        <v/>
      </c>
      <c r="T2706">
        <f>WEEKNUM(G2706)</f>
        <v/>
      </c>
      <c r="U2706">
        <f>YEAR(G2706)</f>
        <v/>
      </c>
      <c r="V2706" s="117">
        <f>IFERROR(Q2706/N2706,"0")</f>
        <v/>
      </c>
    </row>
    <row r="2707">
      <c r="A2707">
        <f>_xlfn.XLOOKUP(D2707,BN:BN,BO:BO)</f>
        <v/>
      </c>
      <c r="B2707" t="inlineStr">
        <is>
          <t>LLC</t>
        </is>
      </c>
      <c r="C2707" t="n">
        <v>410</v>
      </c>
      <c r="D2707">
        <f>_xlfn.XLOOKUP(C2707,BH:BH,BI:BI)</f>
        <v/>
      </c>
      <c r="E2707" t="n">
        <v>28934</v>
      </c>
      <c r="F2707" t="inlineStr">
        <is>
          <t>ME CARBAJALES NALES LEONARDO MR</t>
        </is>
      </c>
      <c r="G2707" s="234" t="n">
        <v>45866</v>
      </c>
      <c r="I2707" t="inlineStr">
        <is>
          <t>VLO</t>
        </is>
      </c>
      <c r="J2707">
        <f>_xlfn.XLOOKUP(I2707,AS:AS,AU:AU)</f>
        <v/>
      </c>
      <c r="K2707" t="inlineStr">
        <is>
          <t>USD</t>
        </is>
      </c>
      <c r="L2707" s="238" t="n">
        <v>59</v>
      </c>
      <c r="M2707">
        <f>L2707*_xlfn.XLOOKUP(K2707,AM:AM,AN:AN)</f>
        <v/>
      </c>
      <c r="N2707">
        <f>L2707*_xlfn.XLOOKUP(K2707,AM:AM,AO:AO)</f>
        <v/>
      </c>
      <c r="O2707" s="238" t="n">
        <v>0</v>
      </c>
      <c r="P2707">
        <f>O2707*_xlfn.XLOOKUP(K2707,AM:AM,AN:AN)</f>
        <v/>
      </c>
      <c r="Q2707">
        <f>O2707*_xlfn.XLOOKUP(K2707,AM:AM,AO:AO)</f>
        <v/>
      </c>
      <c r="R2707">
        <f>_xlfn.XLOOKUP(E2707,AF:AF,AG:AG)</f>
        <v/>
      </c>
      <c r="S2707">
        <f>_xlfn.XLOOKUP(E2707,AF:AF,AI:AI)</f>
        <v/>
      </c>
      <c r="T2707">
        <f>WEEKNUM(G2707)</f>
        <v/>
      </c>
      <c r="U2707">
        <f>YEAR(G2707)</f>
        <v/>
      </c>
      <c r="V2707" s="117">
        <f>IFERROR(Q2707/N2707,"0")</f>
        <v/>
      </c>
    </row>
    <row r="2708">
      <c r="A2708">
        <f>_xlfn.XLOOKUP(D2708,BN:BN,BO:BO)</f>
        <v/>
      </c>
      <c r="B2708" t="inlineStr">
        <is>
          <t>LLC</t>
        </is>
      </c>
      <c r="C2708" t="n">
        <v>410</v>
      </c>
      <c r="D2708">
        <f>_xlfn.XLOOKUP(C2708,BH:BH,BI:BI)</f>
        <v/>
      </c>
      <c r="E2708" t="n">
        <v>28934</v>
      </c>
      <c r="F2708" t="inlineStr">
        <is>
          <t>TE UHTHOFF NORIEGA LORENZA MSS</t>
        </is>
      </c>
      <c r="G2708" s="234" t="n">
        <v>45867</v>
      </c>
      <c r="H2708" s="63" t="n"/>
      <c r="I2708" t="inlineStr">
        <is>
          <t>VLO</t>
        </is>
      </c>
      <c r="J2708">
        <f>_xlfn.XLOOKUP(I2708,AS:AS,AU:AU)</f>
        <v/>
      </c>
      <c r="K2708" t="inlineStr">
        <is>
          <t>USD</t>
        </is>
      </c>
      <c r="L2708" s="238" t="n">
        <v>279.2</v>
      </c>
      <c r="M2708">
        <f>L2708*_xlfn.XLOOKUP(K2708,AM:AM,AN:AN)</f>
        <v/>
      </c>
      <c r="N2708">
        <f>L2708*_xlfn.XLOOKUP(K2708,AM:AM,AO:AO)</f>
        <v/>
      </c>
      <c r="O2708" s="238" t="n">
        <v>0</v>
      </c>
      <c r="P2708">
        <f>O2708*_xlfn.XLOOKUP(K2708,AM:AM,AN:AN)</f>
        <v/>
      </c>
      <c r="Q2708">
        <f>O2708*_xlfn.XLOOKUP(K2708,AM:AM,AO:AO)</f>
        <v/>
      </c>
      <c r="R2708">
        <f>_xlfn.XLOOKUP(E2708,AF:AF,AG:AG)</f>
        <v/>
      </c>
      <c r="S2708">
        <f>_xlfn.XLOOKUP(E2708,AF:AF,AI:AI)</f>
        <v/>
      </c>
      <c r="T2708">
        <f>WEEKNUM(G2708)</f>
        <v/>
      </c>
      <c r="U2708">
        <f>YEAR(G2708)</f>
        <v/>
      </c>
      <c r="V2708" s="117">
        <f>IFERROR(Q2708/N2708,"0")</f>
        <v/>
      </c>
    </row>
    <row r="2709">
      <c r="A2709">
        <f>_xlfn.XLOOKUP(D2709,BN:BN,BO:BO)</f>
        <v/>
      </c>
      <c r="B2709" t="inlineStr">
        <is>
          <t>LLC</t>
        </is>
      </c>
      <c r="C2709" t="n">
        <v>410</v>
      </c>
      <c r="D2709">
        <f>_xlfn.XLOOKUP(C2709,BH:BH,BI:BI)</f>
        <v/>
      </c>
      <c r="E2709" t="n">
        <v>28934</v>
      </c>
      <c r="F2709" t="inlineStr">
        <is>
          <t>TE ZEPEDA DE LA GARZA MARLENE MS</t>
        </is>
      </c>
      <c r="G2709" s="234" t="n">
        <v>45867</v>
      </c>
      <c r="H2709" s="63" t="n"/>
      <c r="I2709" t="inlineStr">
        <is>
          <t>VLO</t>
        </is>
      </c>
      <c r="J2709">
        <f>_xlfn.XLOOKUP(I2709,AS:AS,AU:AU)</f>
        <v/>
      </c>
      <c r="K2709" t="inlineStr">
        <is>
          <t>USD</t>
        </is>
      </c>
      <c r="L2709" s="238" t="n">
        <v>279.2</v>
      </c>
      <c r="M2709">
        <f>L2709*_xlfn.XLOOKUP(K2709,AM:AM,AN:AN)</f>
        <v/>
      </c>
      <c r="N2709">
        <f>L2709*_xlfn.XLOOKUP(K2709,AM:AM,AO:AO)</f>
        <v/>
      </c>
      <c r="O2709" s="238" t="n">
        <v>0</v>
      </c>
      <c r="P2709">
        <f>O2709*_xlfn.XLOOKUP(K2709,AM:AM,AN:AN)</f>
        <v/>
      </c>
      <c r="Q2709">
        <f>O2709*_xlfn.XLOOKUP(K2709,AM:AM,AO:AO)</f>
        <v/>
      </c>
      <c r="R2709">
        <f>_xlfn.XLOOKUP(E2709,AF:AF,AG:AG)</f>
        <v/>
      </c>
      <c r="S2709">
        <f>_xlfn.XLOOKUP(E2709,AF:AF,AI:AI)</f>
        <v/>
      </c>
      <c r="T2709">
        <f>WEEKNUM(G2709)</f>
        <v/>
      </c>
      <c r="U2709">
        <f>YEAR(G2709)</f>
        <v/>
      </c>
      <c r="V2709" s="117">
        <f>IFERROR(Q2709/N2709,"0")</f>
        <v/>
      </c>
    </row>
    <row r="2710">
      <c r="A2710">
        <f>_xlfn.XLOOKUP(D2710,BN:BN,BO:BO)</f>
        <v/>
      </c>
      <c r="B2710" t="inlineStr">
        <is>
          <t>LLC</t>
        </is>
      </c>
      <c r="C2710" t="n">
        <v>410</v>
      </c>
      <c r="D2710">
        <f>_xlfn.XLOOKUP(C2710,BH:BH,BI:BI)</f>
        <v/>
      </c>
      <c r="E2710" t="n">
        <v>28934</v>
      </c>
      <c r="F2710" t="inlineStr">
        <is>
          <t>TE SERNA BARRERA LUISA GABRIELA MRS</t>
        </is>
      </c>
      <c r="G2710" s="234" t="n">
        <v>45869</v>
      </c>
      <c r="H2710" s="63" t="n"/>
      <c r="I2710" t="inlineStr">
        <is>
          <t>VLO</t>
        </is>
      </c>
      <c r="J2710">
        <f>_xlfn.XLOOKUP(I2710,AS:AS,AU:AU)</f>
        <v/>
      </c>
      <c r="K2710" t="inlineStr">
        <is>
          <t>USD</t>
        </is>
      </c>
      <c r="L2710" s="238" t="n">
        <v>648.7</v>
      </c>
      <c r="M2710">
        <f>L2710*_xlfn.XLOOKUP(K2710,AM:AM,AN:AN)</f>
        <v/>
      </c>
      <c r="N2710">
        <f>L2710*_xlfn.XLOOKUP(K2710,AM:AM,AO:AO)</f>
        <v/>
      </c>
      <c r="O2710" s="238" t="n">
        <v>0</v>
      </c>
      <c r="P2710">
        <f>O2710*_xlfn.XLOOKUP(K2710,AM:AM,AN:AN)</f>
        <v/>
      </c>
      <c r="Q2710">
        <f>O2710*_xlfn.XLOOKUP(K2710,AM:AM,AO:AO)</f>
        <v/>
      </c>
      <c r="R2710">
        <f>_xlfn.XLOOKUP(E2710,AF:AF,AG:AG)</f>
        <v/>
      </c>
      <c r="S2710">
        <f>_xlfn.XLOOKUP(E2710,AF:AF,AI:AI)</f>
        <v/>
      </c>
      <c r="T2710">
        <f>WEEKNUM(G2710)</f>
        <v/>
      </c>
      <c r="U2710">
        <f>YEAR(G2710)</f>
        <v/>
      </c>
      <c r="V2710" s="117">
        <f>IFERROR(Q2710/N2710,"0")</f>
        <v/>
      </c>
    </row>
    <row r="2711">
      <c r="A2711">
        <f>_xlfn.XLOOKUP(D2711,BN:BN,BO:BO)</f>
        <v/>
      </c>
      <c r="B2711" t="inlineStr">
        <is>
          <t>LLC</t>
        </is>
      </c>
      <c r="C2711" t="n">
        <v>410</v>
      </c>
      <c r="D2711">
        <f>_xlfn.XLOOKUP(C2711,BH:BH,BI:BI)</f>
        <v/>
      </c>
      <c r="E2711" t="n">
        <v>28934</v>
      </c>
      <c r="F2711" t="inlineStr">
        <is>
          <t>TE ARNAUD SERNA MAURICIO GABRIEL MR</t>
        </is>
      </c>
      <c r="G2711" s="234" t="n">
        <v>45869</v>
      </c>
      <c r="H2711" s="63" t="n"/>
      <c r="I2711" t="inlineStr">
        <is>
          <t>VLO</t>
        </is>
      </c>
      <c r="J2711">
        <f>_xlfn.XLOOKUP(I2711,AS:AS,AU:AU)</f>
        <v/>
      </c>
      <c r="K2711" t="inlineStr">
        <is>
          <t>USD</t>
        </is>
      </c>
      <c r="L2711" s="238" t="n">
        <v>648.7</v>
      </c>
      <c r="M2711">
        <f>L2711*_xlfn.XLOOKUP(K2711,AM:AM,AN:AN)</f>
        <v/>
      </c>
      <c r="N2711">
        <f>L2711*_xlfn.XLOOKUP(K2711,AM:AM,AO:AO)</f>
        <v/>
      </c>
      <c r="O2711" s="238" t="n">
        <v>0</v>
      </c>
      <c r="P2711">
        <f>O2711*_xlfn.XLOOKUP(K2711,AM:AM,AN:AN)</f>
        <v/>
      </c>
      <c r="Q2711">
        <f>O2711*_xlfn.XLOOKUP(K2711,AM:AM,AO:AO)</f>
        <v/>
      </c>
      <c r="R2711">
        <f>_xlfn.XLOOKUP(E2711,AF:AF,AG:AG)</f>
        <v/>
      </c>
      <c r="S2711">
        <f>_xlfn.XLOOKUP(E2711,AF:AF,AI:AI)</f>
        <v/>
      </c>
      <c r="T2711">
        <f>WEEKNUM(G2711)</f>
        <v/>
      </c>
      <c r="U2711">
        <f>YEAR(G2711)</f>
        <v/>
      </c>
      <c r="V2711" s="117">
        <f>IFERROR(Q2711/N2711,"0")</f>
        <v/>
      </c>
    </row>
    <row r="2712">
      <c r="A2712">
        <f>_xlfn.XLOOKUP(D2712,BN:BN,BO:BO)</f>
        <v/>
      </c>
      <c r="B2712" t="inlineStr">
        <is>
          <t>LLC</t>
        </is>
      </c>
      <c r="C2712" t="n">
        <v>410</v>
      </c>
      <c r="D2712">
        <f>_xlfn.XLOOKUP(C2712,BH:BH,BI:BI)</f>
        <v/>
      </c>
      <c r="E2712" t="n">
        <v>28934</v>
      </c>
      <c r="F2712" t="inlineStr">
        <is>
          <t>ME SERNA BARRERA LUISA GABRIELA MRS</t>
        </is>
      </c>
      <c r="G2712" s="234" t="n">
        <v>45866</v>
      </c>
      <c r="H2712" s="63" t="n"/>
      <c r="I2712" t="inlineStr">
        <is>
          <t>VLO</t>
        </is>
      </c>
      <c r="J2712">
        <f>_xlfn.XLOOKUP(I2712,AS:AS,AU:AU)</f>
        <v/>
      </c>
      <c r="K2712" t="inlineStr">
        <is>
          <t>USD</t>
        </is>
      </c>
      <c r="L2712" s="238" t="n">
        <v>0</v>
      </c>
      <c r="M2712">
        <f>L2712*_xlfn.XLOOKUP(K2712,AM:AM,AN:AN)</f>
        <v/>
      </c>
      <c r="N2712">
        <f>L2712*_xlfn.XLOOKUP(K2712,AM:AM,AO:AO)</f>
        <v/>
      </c>
      <c r="O2712" s="238" t="n">
        <v>0</v>
      </c>
      <c r="P2712">
        <f>O2712*_xlfn.XLOOKUP(K2712,AM:AM,AN:AN)</f>
        <v/>
      </c>
      <c r="Q2712">
        <f>O2712*_xlfn.XLOOKUP(K2712,AM:AM,AO:AO)</f>
        <v/>
      </c>
      <c r="R2712">
        <f>_xlfn.XLOOKUP(E2712,AF:AF,AG:AG)</f>
        <v/>
      </c>
      <c r="S2712">
        <f>_xlfn.XLOOKUP(E2712,AF:AF,AI:AI)</f>
        <v/>
      </c>
      <c r="T2712">
        <f>WEEKNUM(G2712)</f>
        <v/>
      </c>
      <c r="U2712">
        <f>YEAR(G2712)</f>
        <v/>
      </c>
      <c r="V2712" s="117">
        <f>IFERROR(Q2712/N2712,"0")</f>
        <v/>
      </c>
    </row>
    <row r="2713">
      <c r="A2713">
        <f>_xlfn.XLOOKUP(D2713,BN:BN,BO:BO)</f>
        <v/>
      </c>
      <c r="B2713" t="inlineStr">
        <is>
          <t>LLC</t>
        </is>
      </c>
      <c r="C2713" t="n">
        <v>410</v>
      </c>
      <c r="D2713">
        <f>_xlfn.XLOOKUP(C2713,BH:BH,BI:BI)</f>
        <v/>
      </c>
      <c r="E2713" t="n">
        <v>28934</v>
      </c>
      <c r="F2713" t="inlineStr">
        <is>
          <t>ME ARNAUD SERNA MAURICIO GABRIEL MR</t>
        </is>
      </c>
      <c r="G2713" s="234" t="n">
        <v>45866</v>
      </c>
      <c r="I2713" t="inlineStr">
        <is>
          <t>VLO</t>
        </is>
      </c>
      <c r="J2713">
        <f>_xlfn.XLOOKUP(I2713,AS:AS,AU:AU)</f>
        <v/>
      </c>
      <c r="K2713" t="inlineStr">
        <is>
          <t>USD</t>
        </is>
      </c>
      <c r="L2713" s="238" t="n">
        <v>0</v>
      </c>
      <c r="M2713">
        <f>L2713*_xlfn.XLOOKUP(K2713,AM:AM,AN:AN)</f>
        <v/>
      </c>
      <c r="N2713">
        <f>L2713*_xlfn.XLOOKUP(K2713,AM:AM,AO:AO)</f>
        <v/>
      </c>
      <c r="O2713" s="238" t="n">
        <v>0</v>
      </c>
      <c r="P2713">
        <f>O2713*_xlfn.XLOOKUP(K2713,AM:AM,AN:AN)</f>
        <v/>
      </c>
      <c r="Q2713">
        <f>O2713*_xlfn.XLOOKUP(K2713,AM:AM,AO:AO)</f>
        <v/>
      </c>
      <c r="R2713">
        <f>_xlfn.XLOOKUP(E2713,AF:AF,AG:AG)</f>
        <v/>
      </c>
      <c r="S2713">
        <f>_xlfn.XLOOKUP(E2713,AF:AF,AI:AI)</f>
        <v/>
      </c>
      <c r="T2713">
        <f>WEEKNUM(G2713)</f>
        <v/>
      </c>
      <c r="U2713">
        <f>YEAR(G2713)</f>
        <v/>
      </c>
      <c r="V2713" s="117">
        <f>IFERROR(Q2713/N2713,"0")</f>
        <v/>
      </c>
    </row>
    <row r="2714">
      <c r="A2714">
        <f>_xlfn.XLOOKUP(D2714,BN:BN,BO:BO)</f>
        <v/>
      </c>
      <c r="B2714" t="inlineStr">
        <is>
          <t>LLC</t>
        </is>
      </c>
      <c r="C2714" t="n">
        <v>410</v>
      </c>
      <c r="D2714">
        <f>_xlfn.XLOOKUP(C2714,BH:BH,BI:BI)</f>
        <v/>
      </c>
      <c r="E2714" t="n">
        <v>28934</v>
      </c>
      <c r="F2714" t="inlineStr">
        <is>
          <t>TE GONZALEZ CIMADEVILLA ANA MARIA MRS</t>
        </is>
      </c>
      <c r="G2714" s="234" t="n">
        <v>45872</v>
      </c>
      <c r="H2714" s="63" t="n"/>
      <c r="I2714" t="inlineStr">
        <is>
          <t>VLO</t>
        </is>
      </c>
      <c r="J2714">
        <f>_xlfn.XLOOKUP(I2714,AS:AS,AU:AU)</f>
        <v/>
      </c>
      <c r="K2714" t="inlineStr">
        <is>
          <t>USD</t>
        </is>
      </c>
      <c r="L2714" s="238" t="n">
        <v>1108.15</v>
      </c>
      <c r="M2714">
        <f>L2714*_xlfn.XLOOKUP(K2714,AM:AM,AN:AN)</f>
        <v/>
      </c>
      <c r="N2714">
        <f>L2714*_xlfn.XLOOKUP(K2714,AM:AM,AO:AO)</f>
        <v/>
      </c>
      <c r="O2714" s="238" t="n">
        <v>185.4</v>
      </c>
      <c r="P2714">
        <f>O2714*_xlfn.XLOOKUP(K2714,AM:AM,AN:AN)</f>
        <v/>
      </c>
      <c r="Q2714">
        <f>O2714*_xlfn.XLOOKUP(K2714,AM:AM,AO:AO)</f>
        <v/>
      </c>
      <c r="R2714">
        <f>_xlfn.XLOOKUP(E2714,AF:AF,AG:AG)</f>
        <v/>
      </c>
      <c r="S2714">
        <f>_xlfn.XLOOKUP(E2714,AF:AF,AI:AI)</f>
        <v/>
      </c>
      <c r="T2714">
        <f>WEEKNUM(G2714)</f>
        <v/>
      </c>
      <c r="U2714">
        <f>YEAR(G2714)</f>
        <v/>
      </c>
      <c r="V2714" s="117">
        <f>IFERROR(Q2714/N2714,"0")</f>
        <v/>
      </c>
    </row>
    <row r="2715">
      <c r="A2715">
        <f>_xlfn.XLOOKUP(D2715,BN:BN,BO:BO)</f>
        <v/>
      </c>
      <c r="B2715" t="inlineStr">
        <is>
          <t>LLC</t>
        </is>
      </c>
      <c r="C2715" t="n">
        <v>410</v>
      </c>
      <c r="D2715">
        <f>_xlfn.XLOOKUP(C2715,BH:BH,BI:BI)</f>
        <v/>
      </c>
      <c r="E2715" t="n">
        <v>0</v>
      </c>
      <c r="F2715" t="inlineStr">
        <is>
          <t>FEE STRIPE</t>
        </is>
      </c>
      <c r="G2715" s="63" t="n"/>
      <c r="H2715" s="63" t="n"/>
      <c r="I2715" t="inlineStr">
        <is>
          <t>HPS</t>
        </is>
      </c>
      <c r="J2715">
        <f>_xlfn.XLOOKUP(I2715,AS:AS,AU:AU)</f>
        <v/>
      </c>
      <c r="K2715" t="inlineStr">
        <is>
          <t>USD</t>
        </is>
      </c>
      <c r="L2715" s="238" t="n">
        <v>1094.54</v>
      </c>
      <c r="M2715">
        <f>L2715*_xlfn.XLOOKUP(K2715,AM:AM,AN:AN)</f>
        <v/>
      </c>
      <c r="N2715">
        <f>L2715*_xlfn.XLOOKUP(K2715,AM:AM,AO:AO)</f>
        <v/>
      </c>
      <c r="O2715" s="238" t="n">
        <v>1094.54</v>
      </c>
      <c r="P2715">
        <f>O2715*_xlfn.XLOOKUP(K2715,AM:AM,AN:AN)</f>
        <v/>
      </c>
      <c r="Q2715">
        <f>O2715*_xlfn.XLOOKUP(K2715,AM:AM,AO:AO)</f>
        <v/>
      </c>
      <c r="R2715">
        <f>_xlfn.XLOOKUP(E2715,AF:AF,AG:AG)</f>
        <v/>
      </c>
      <c r="S2715">
        <f>_xlfn.XLOOKUP(E2715,AF:AF,AI:AI)</f>
        <v/>
      </c>
      <c r="T2715">
        <f>WEEKNUM(G2715)</f>
        <v/>
      </c>
      <c r="U2715">
        <f>YEAR(G2715)</f>
        <v/>
      </c>
      <c r="V2715" s="117">
        <f>IFERROR(Q2715/N2715,"0")</f>
        <v/>
      </c>
    </row>
    <row r="2716">
      <c r="A2716">
        <f>_xlfn.XLOOKUP(D2716,BN:BN,BO:BO)</f>
        <v/>
      </c>
      <c r="B2716" t="inlineStr">
        <is>
          <t>LLC</t>
        </is>
      </c>
      <c r="C2716" t="n">
        <v>410</v>
      </c>
      <c r="D2716">
        <f>_xlfn.XLOOKUP(C2716,BH:BH,BI:BI)</f>
        <v/>
      </c>
      <c r="E2716" t="n">
        <v>28934</v>
      </c>
      <c r="F2716" t="inlineStr">
        <is>
          <t>TE ARNAUD BAILLERES MAURICIO MR</t>
        </is>
      </c>
      <c r="G2716" s="234" t="n">
        <v>45869</v>
      </c>
      <c r="H2716" s="63" t="n"/>
      <c r="I2716" t="inlineStr">
        <is>
          <t>VLO</t>
        </is>
      </c>
      <c r="J2716">
        <f>_xlfn.XLOOKUP(I2716,AS:AS,AU:AU)</f>
        <v/>
      </c>
      <c r="K2716" t="inlineStr">
        <is>
          <t>USD</t>
        </is>
      </c>
      <c r="L2716" s="238" t="n">
        <v>579.7</v>
      </c>
      <c r="M2716">
        <f>L2716*_xlfn.XLOOKUP(K2716,AM:AM,AN:AN)</f>
        <v/>
      </c>
      <c r="N2716">
        <f>L2716*_xlfn.XLOOKUP(K2716,AM:AM,AO:AO)</f>
        <v/>
      </c>
      <c r="O2716" s="238" t="n">
        <v>0</v>
      </c>
      <c r="P2716">
        <f>O2716*_xlfn.XLOOKUP(K2716,AM:AM,AN:AN)</f>
        <v/>
      </c>
      <c r="Q2716">
        <f>O2716*_xlfn.XLOOKUP(K2716,AM:AM,AO:AO)</f>
        <v/>
      </c>
      <c r="R2716">
        <f>_xlfn.XLOOKUP(E2716,AF:AF,AG:AG)</f>
        <v/>
      </c>
      <c r="S2716">
        <f>_xlfn.XLOOKUP(E2716,AF:AF,AI:AI)</f>
        <v/>
      </c>
      <c r="T2716">
        <f>WEEKNUM(G2716)</f>
        <v/>
      </c>
      <c r="U2716">
        <f>YEAR(G2716)</f>
        <v/>
      </c>
      <c r="V2716" s="117">
        <f>IFERROR(Q2716/N2716,"0")</f>
        <v/>
      </c>
    </row>
    <row r="2717">
      <c r="A2717">
        <f>_xlfn.XLOOKUP(D2717,BN:BN,BO:BO)</f>
        <v/>
      </c>
      <c r="B2717" t="inlineStr">
        <is>
          <t>LLC</t>
        </is>
      </c>
      <c r="C2717" t="n">
        <v>410</v>
      </c>
      <c r="D2717">
        <f>_xlfn.XLOOKUP(C2717,BH:BH,BI:BI)</f>
        <v/>
      </c>
      <c r="E2717" t="n">
        <v>28934</v>
      </c>
      <c r="F2717" t="inlineStr">
        <is>
          <t>ME ARNAUD BAILLERES MAURICIO MR</t>
        </is>
      </c>
      <c r="G2717" s="234" t="n">
        <v>45866</v>
      </c>
      <c r="H2717" s="63" t="n"/>
      <c r="I2717" t="inlineStr">
        <is>
          <t>VLO</t>
        </is>
      </c>
      <c r="J2717">
        <f>_xlfn.XLOOKUP(I2717,AS:AS,AU:AU)</f>
        <v/>
      </c>
      <c r="K2717" t="inlineStr">
        <is>
          <t>USD</t>
        </is>
      </c>
      <c r="L2717" s="238" t="n">
        <v>47</v>
      </c>
      <c r="M2717">
        <f>L2717*_xlfn.XLOOKUP(K2717,AM:AM,AN:AN)</f>
        <v/>
      </c>
      <c r="N2717">
        <f>L2717*_xlfn.XLOOKUP(K2717,AM:AM,AO:AO)</f>
        <v/>
      </c>
      <c r="O2717" s="238" t="n">
        <v>0</v>
      </c>
      <c r="P2717">
        <f>O2717*_xlfn.XLOOKUP(K2717,AM:AM,AN:AN)</f>
        <v/>
      </c>
      <c r="Q2717">
        <f>O2717*_xlfn.XLOOKUP(K2717,AM:AM,AO:AO)</f>
        <v/>
      </c>
      <c r="R2717">
        <f>_xlfn.XLOOKUP(E2717,AF:AF,AG:AG)</f>
        <v/>
      </c>
      <c r="S2717">
        <f>_xlfn.XLOOKUP(E2717,AF:AF,AI:AI)</f>
        <v/>
      </c>
      <c r="T2717">
        <f>WEEKNUM(G2717)</f>
        <v/>
      </c>
      <c r="U2717">
        <f>YEAR(G2717)</f>
        <v/>
      </c>
      <c r="V2717" s="117">
        <f>IFERROR(Q2717/N2717,"0")</f>
        <v/>
      </c>
    </row>
    <row r="2718">
      <c r="A2718">
        <f>_xlfn.XLOOKUP(D2718,BN:BN,BO:BO)</f>
        <v/>
      </c>
      <c r="B2718" t="inlineStr">
        <is>
          <t>LLC</t>
        </is>
      </c>
      <c r="C2718" t="n">
        <v>410</v>
      </c>
      <c r="D2718">
        <f>_xlfn.XLOOKUP(C2718,BH:BH,BI:BI)</f>
        <v/>
      </c>
      <c r="E2718" t="n">
        <v>0</v>
      </c>
      <c r="F2718" t="inlineStr">
        <is>
          <t>FEE TKT</t>
        </is>
      </c>
      <c r="G2718" s="63" t="n"/>
      <c r="H2718" s="63" t="n"/>
      <c r="I2718" t="inlineStr">
        <is>
          <t>HPS</t>
        </is>
      </c>
      <c r="J2718">
        <f>_xlfn.XLOOKUP(I2718,AS:AS,AU:AU)</f>
        <v/>
      </c>
      <c r="K2718" t="inlineStr">
        <is>
          <t>USD</t>
        </is>
      </c>
      <c r="L2718" s="238" t="n">
        <v>175</v>
      </c>
      <c r="M2718">
        <f>L2718*_xlfn.XLOOKUP(K2718,AM:AM,AN:AN)</f>
        <v/>
      </c>
      <c r="N2718">
        <f>L2718*_xlfn.XLOOKUP(K2718,AM:AM,AO:AO)</f>
        <v/>
      </c>
      <c r="O2718" s="238" t="n">
        <v>175</v>
      </c>
      <c r="P2718">
        <f>O2718*_xlfn.XLOOKUP(K2718,AM:AM,AN:AN)</f>
        <v/>
      </c>
      <c r="Q2718">
        <f>O2718*_xlfn.XLOOKUP(K2718,AM:AM,AO:AO)</f>
        <v/>
      </c>
      <c r="R2718">
        <f>_xlfn.XLOOKUP(E2718,AF:AF,AG:AG)</f>
        <v/>
      </c>
      <c r="S2718">
        <f>_xlfn.XLOOKUP(E2718,AF:AF,AI:AI)</f>
        <v/>
      </c>
      <c r="T2718">
        <f>WEEKNUM(G2718)</f>
        <v/>
      </c>
      <c r="U2718">
        <f>YEAR(G2718)</f>
        <v/>
      </c>
      <c r="V2718" s="117">
        <f>IFERROR(Q2718/N2718,"0")</f>
        <v/>
      </c>
    </row>
    <row r="2719">
      <c r="A2719">
        <f>_xlfn.XLOOKUP(D2719,BN:BN,BO:BO)</f>
        <v/>
      </c>
      <c r="B2719" t="inlineStr">
        <is>
          <t>LLC</t>
        </is>
      </c>
      <c r="C2719" t="n">
        <v>411</v>
      </c>
      <c r="D2719">
        <f>_xlfn.XLOOKUP(C2719,BH:BH,BI:BI)</f>
        <v/>
      </c>
      <c r="E2719" t="n">
        <v>28934</v>
      </c>
      <c r="F2719" t="inlineStr">
        <is>
          <t>vuelo sabre</t>
        </is>
      </c>
      <c r="G2719" s="234" t="n">
        <v>45825</v>
      </c>
      <c r="H2719" s="234" t="n">
        <v>45838</v>
      </c>
      <c r="I2719" t="inlineStr">
        <is>
          <t>VLO</t>
        </is>
      </c>
      <c r="J2719">
        <f>_xlfn.XLOOKUP(I2719,AS:AS,AU:AU)</f>
        <v/>
      </c>
      <c r="K2719" t="inlineStr">
        <is>
          <t>USD</t>
        </is>
      </c>
      <c r="L2719" s="238" t="n">
        <v>3010.9</v>
      </c>
      <c r="M2719">
        <f>L2719*_xlfn.XLOOKUP(K2719,AM:AM,AN:AN)</f>
        <v/>
      </c>
      <c r="N2719">
        <f>L2719*_xlfn.XLOOKUP(K2719,AM:AM,AO:AO)</f>
        <v/>
      </c>
      <c r="O2719" s="238" t="n">
        <v>220.48</v>
      </c>
      <c r="P2719">
        <f>O2719*_xlfn.XLOOKUP(K2719,AM:AM,AN:AN)</f>
        <v/>
      </c>
      <c r="Q2719">
        <f>O2719*_xlfn.XLOOKUP(K2719,AM:AM,AO:AO)</f>
        <v/>
      </c>
      <c r="R2719">
        <f>_xlfn.XLOOKUP(E2719,AF:AF,AG:AG)</f>
        <v/>
      </c>
      <c r="S2719">
        <f>_xlfn.XLOOKUP(E2719,AF:AF,AI:AI)</f>
        <v/>
      </c>
      <c r="T2719">
        <f>WEEKNUM(G2719)</f>
        <v/>
      </c>
      <c r="U2719">
        <f>YEAR(G2719)</f>
        <v/>
      </c>
      <c r="V2719" s="117">
        <f>IFERROR(Q2719/N2719,"0")</f>
        <v/>
      </c>
    </row>
    <row r="2720">
      <c r="A2720">
        <f>_xlfn.XLOOKUP(D2720,BN:BN,BO:BO)</f>
        <v/>
      </c>
      <c r="B2720" t="inlineStr">
        <is>
          <t>LLC</t>
        </is>
      </c>
      <c r="C2720" t="n">
        <v>411</v>
      </c>
      <c r="D2720">
        <f>_xlfn.XLOOKUP(C2720,BH:BH,BI:BI)</f>
        <v/>
      </c>
      <c r="E2720" t="n">
        <v>28934</v>
      </c>
      <c r="F2720" t="inlineStr">
        <is>
          <t>VUELO SABRE</t>
        </is>
      </c>
      <c r="G2720" s="234" t="n">
        <v>45825</v>
      </c>
      <c r="H2720" s="234" t="n">
        <v>45838</v>
      </c>
      <c r="I2720" t="inlineStr">
        <is>
          <t>VLO</t>
        </is>
      </c>
      <c r="J2720">
        <f>_xlfn.XLOOKUP(I2720,AS:AS,AU:AU)</f>
        <v/>
      </c>
      <c r="K2720" t="inlineStr">
        <is>
          <t>USD</t>
        </is>
      </c>
      <c r="L2720" s="238" t="n">
        <v>1757</v>
      </c>
      <c r="M2720">
        <f>L2720*_xlfn.XLOOKUP(K2720,AM:AM,AN:AN)</f>
        <v/>
      </c>
      <c r="N2720">
        <f>L2720*_xlfn.XLOOKUP(K2720,AM:AM,AO:AO)</f>
        <v/>
      </c>
      <c r="O2720" s="238" t="n">
        <v>50.68</v>
      </c>
      <c r="P2720">
        <f>O2720*_xlfn.XLOOKUP(K2720,AM:AM,AN:AN)</f>
        <v/>
      </c>
      <c r="Q2720">
        <f>O2720*_xlfn.XLOOKUP(K2720,AM:AM,AO:AO)</f>
        <v/>
      </c>
      <c r="R2720">
        <f>_xlfn.XLOOKUP(E2720,AF:AF,AG:AG)</f>
        <v/>
      </c>
      <c r="S2720">
        <f>_xlfn.XLOOKUP(E2720,AF:AF,AI:AI)</f>
        <v/>
      </c>
      <c r="T2720">
        <f>WEEKNUM(G2720)</f>
        <v/>
      </c>
      <c r="U2720">
        <f>YEAR(G2720)</f>
        <v/>
      </c>
      <c r="V2720" s="117">
        <f>IFERROR(Q2720/N2720,"0")</f>
        <v/>
      </c>
    </row>
    <row r="2721">
      <c r="A2721">
        <f>_xlfn.XLOOKUP(D2721,BN:BN,BO:BO)</f>
        <v/>
      </c>
      <c r="B2721" t="inlineStr">
        <is>
          <t>LLC</t>
        </is>
      </c>
      <c r="C2721" t="n">
        <v>412</v>
      </c>
      <c r="D2721">
        <f>_xlfn.XLOOKUP(C2721,BH:BH,BI:BI)</f>
        <v/>
      </c>
      <c r="E2721" t="n">
        <v>28512</v>
      </c>
      <c r="F2721" t="inlineStr">
        <is>
          <t>Hospedaje en Madrid</t>
        </is>
      </c>
      <c r="G2721" s="234" t="n">
        <v>45783</v>
      </c>
      <c r="H2721" s="234" t="n">
        <v>45785</v>
      </c>
      <c r="I2721" t="inlineStr">
        <is>
          <t>HTL</t>
        </is>
      </c>
      <c r="J2721">
        <f>_xlfn.XLOOKUP(I2721,AS:AS,AU:AU)</f>
        <v/>
      </c>
      <c r="K2721" t="inlineStr">
        <is>
          <t>USD</t>
        </is>
      </c>
      <c r="L2721" s="238" t="n">
        <v>2286.5</v>
      </c>
      <c r="M2721">
        <f>L2721*_xlfn.XLOOKUP(K2721,AM:AM,AN:AN)</f>
        <v/>
      </c>
      <c r="N2721">
        <f>L2721*_xlfn.XLOOKUP(K2721,AM:AM,AO:AO)</f>
        <v/>
      </c>
      <c r="O2721" s="238" t="n">
        <v>228.65</v>
      </c>
      <c r="P2721">
        <f>O2721*_xlfn.XLOOKUP(K2721,AM:AM,AN:AN)</f>
        <v/>
      </c>
      <c r="Q2721">
        <f>O2721*_xlfn.XLOOKUP(K2721,AM:AM,AO:AO)</f>
        <v/>
      </c>
      <c r="R2721">
        <f>_xlfn.XLOOKUP(E2721,AF:AF,AG:AG)</f>
        <v/>
      </c>
      <c r="S2721">
        <f>_xlfn.XLOOKUP(E2721,AF:AF,AI:AI)</f>
        <v/>
      </c>
      <c r="T2721">
        <f>WEEKNUM(G2721)</f>
        <v/>
      </c>
      <c r="U2721">
        <f>YEAR(G2721)</f>
        <v/>
      </c>
      <c r="V2721" s="117">
        <f>IFERROR(Q2721/N2721,"0")</f>
        <v/>
      </c>
    </row>
    <row r="2722">
      <c r="A2722">
        <f>_xlfn.XLOOKUP(D2722,BN:BN,BO:BO)</f>
        <v/>
      </c>
      <c r="B2722" t="inlineStr">
        <is>
          <t>LLC</t>
        </is>
      </c>
      <c r="C2722" t="n">
        <v>413</v>
      </c>
      <c r="D2722">
        <f>_xlfn.XLOOKUP(C2722,BH:BH,BI:BI)</f>
        <v/>
      </c>
      <c r="E2722" t="n">
        <v>27931</v>
      </c>
      <c r="F2722" t="inlineStr">
        <is>
          <t>Bedsonline</t>
        </is>
      </c>
      <c r="G2722" s="234" t="n">
        <v>45864</v>
      </c>
      <c r="H2722" s="234" t="n">
        <v>45866</v>
      </c>
      <c r="I2722" t="inlineStr">
        <is>
          <t>HTL</t>
        </is>
      </c>
      <c r="J2722">
        <f>_xlfn.XLOOKUP(I2722,AS:AS,AU:AU)</f>
        <v/>
      </c>
      <c r="K2722" t="inlineStr">
        <is>
          <t>MXN</t>
        </is>
      </c>
      <c r="L2722" s="238" t="n">
        <v>23160</v>
      </c>
      <c r="M2722">
        <f>L2722*_xlfn.XLOOKUP(K2722,AM:AM,AN:AN)</f>
        <v/>
      </c>
      <c r="N2722">
        <f>L2722*_xlfn.XLOOKUP(K2722,AM:AM,AO:AO)</f>
        <v/>
      </c>
      <c r="O2722" s="238" t="n">
        <v>2316</v>
      </c>
      <c r="P2722">
        <f>O2722*_xlfn.XLOOKUP(K2722,AM:AM,AN:AN)</f>
        <v/>
      </c>
      <c r="Q2722">
        <f>O2722*_xlfn.XLOOKUP(K2722,AM:AM,AO:AO)</f>
        <v/>
      </c>
      <c r="R2722">
        <f>_xlfn.XLOOKUP(E2722,AF:AF,AG:AG)</f>
        <v/>
      </c>
      <c r="S2722">
        <f>_xlfn.XLOOKUP(E2722,AF:AF,AI:AI)</f>
        <v/>
      </c>
      <c r="T2722">
        <f>WEEKNUM(G2722)</f>
        <v/>
      </c>
      <c r="U2722">
        <f>YEAR(G2722)</f>
        <v/>
      </c>
      <c r="V2722" s="117">
        <f>IFERROR(Q2722/N2722,"0")</f>
        <v/>
      </c>
    </row>
    <row r="2723">
      <c r="A2723">
        <f>_xlfn.XLOOKUP(D2723,BN:BN,BO:BO)</f>
        <v/>
      </c>
      <c r="B2723" t="inlineStr">
        <is>
          <t>LLC</t>
        </is>
      </c>
      <c r="C2723" t="n">
        <v>414</v>
      </c>
      <c r="D2723">
        <f>_xlfn.XLOOKUP(C2723,BH:BH,BI:BI)</f>
        <v/>
      </c>
      <c r="E2723" t="n">
        <v>28934</v>
      </c>
      <c r="F2723" t="inlineStr">
        <is>
          <t>TE CARBAJALES NAVARI LEONARDO MR</t>
        </is>
      </c>
      <c r="G2723" s="234" t="n">
        <v>45833</v>
      </c>
      <c r="I2723" t="inlineStr">
        <is>
          <t>VLO</t>
        </is>
      </c>
      <c r="J2723">
        <f>_xlfn.XLOOKUP(I2723,AS:AS,AU:AU)</f>
        <v/>
      </c>
      <c r="K2723" t="inlineStr">
        <is>
          <t>USD</t>
        </is>
      </c>
      <c r="L2723" s="238" t="n">
        <v>616.59</v>
      </c>
      <c r="M2723">
        <f>L2723*_xlfn.XLOOKUP(K2723,AM:AM,AN:AN)</f>
        <v/>
      </c>
      <c r="N2723">
        <f>L2723*_xlfn.XLOOKUP(K2723,AM:AM,AO:AO)</f>
        <v/>
      </c>
      <c r="O2723" s="238" t="n">
        <v>18.8</v>
      </c>
      <c r="P2723">
        <f>O2723*_xlfn.XLOOKUP(K2723,AM:AM,AN:AN)</f>
        <v/>
      </c>
      <c r="Q2723">
        <f>O2723*_xlfn.XLOOKUP(K2723,AM:AM,AO:AO)</f>
        <v/>
      </c>
      <c r="R2723">
        <f>_xlfn.XLOOKUP(E2723,AF:AF,AG:AG)</f>
        <v/>
      </c>
      <c r="S2723">
        <f>_xlfn.XLOOKUP(E2723,AF:AF,AI:AI)</f>
        <v/>
      </c>
      <c r="T2723">
        <f>WEEKNUM(G2723)</f>
        <v/>
      </c>
      <c r="U2723">
        <f>YEAR(G2723)</f>
        <v/>
      </c>
      <c r="V2723" s="117">
        <f>IFERROR(Q2723/N2723,"0")</f>
        <v/>
      </c>
    </row>
    <row r="2724">
      <c r="A2724">
        <f>_xlfn.XLOOKUP(D2724,BN:BN,BO:BO)</f>
        <v/>
      </c>
      <c r="B2724" t="inlineStr">
        <is>
          <t>LLC</t>
        </is>
      </c>
      <c r="C2724" t="n">
        <v>414</v>
      </c>
      <c r="D2724">
        <f>_xlfn.XLOOKUP(C2724,BH:BH,BI:BI)</f>
        <v/>
      </c>
      <c r="E2724" t="n">
        <v>28934</v>
      </c>
      <c r="F2724" t="inlineStr">
        <is>
          <t>TE CARBAJALES NAVARI LEONARDO MR</t>
        </is>
      </c>
      <c r="G2724" s="234" t="n">
        <v>45844</v>
      </c>
      <c r="H2724" s="63" t="n"/>
      <c r="I2724" t="inlineStr">
        <is>
          <t>VLO</t>
        </is>
      </c>
      <c r="J2724">
        <f>_xlfn.XLOOKUP(I2724,AS:AS,AU:AU)</f>
        <v/>
      </c>
      <c r="K2724" t="inlineStr">
        <is>
          <t>USD</t>
        </is>
      </c>
      <c r="L2724" s="238" t="n">
        <v>1342.5</v>
      </c>
      <c r="M2724">
        <f>L2724*_xlfn.XLOOKUP(K2724,AM:AM,AN:AN)</f>
        <v/>
      </c>
      <c r="N2724">
        <f>L2724*_xlfn.XLOOKUP(K2724,AM:AM,AO:AO)</f>
        <v/>
      </c>
      <c r="O2724" s="238" t="n">
        <v>197.1</v>
      </c>
      <c r="P2724">
        <f>O2724*_xlfn.XLOOKUP(K2724,AM:AM,AN:AN)</f>
        <v/>
      </c>
      <c r="Q2724">
        <f>O2724*_xlfn.XLOOKUP(K2724,AM:AM,AO:AO)</f>
        <v/>
      </c>
      <c r="R2724">
        <f>_xlfn.XLOOKUP(E2724,AF:AF,AG:AG)</f>
        <v/>
      </c>
      <c r="S2724">
        <f>_xlfn.XLOOKUP(E2724,AF:AF,AI:AI)</f>
        <v/>
      </c>
      <c r="T2724">
        <f>WEEKNUM(G2724)</f>
        <v/>
      </c>
      <c r="U2724">
        <f>YEAR(G2724)</f>
        <v/>
      </c>
      <c r="V2724" s="117">
        <f>IFERROR(Q2724/N2724,"0")</f>
        <v/>
      </c>
    </row>
    <row r="2725">
      <c r="A2725">
        <f>_xlfn.XLOOKUP(D2725,BN:BN,BO:BO)</f>
        <v/>
      </c>
      <c r="B2725" t="inlineStr">
        <is>
          <t>LLC</t>
        </is>
      </c>
      <c r="C2725" t="n">
        <v>414</v>
      </c>
      <c r="D2725">
        <f>_xlfn.XLOOKUP(C2725,BH:BH,BI:BI)</f>
        <v/>
      </c>
      <c r="E2725" t="n">
        <v>25363</v>
      </c>
      <c r="F2725" t="inlineStr">
        <is>
          <t>ROSEWOOD VILLA MAGNA</t>
        </is>
      </c>
      <c r="G2725" s="234" t="n">
        <v>45835</v>
      </c>
      <c r="H2725" s="234" t="n">
        <v>45837</v>
      </c>
      <c r="I2725" t="inlineStr">
        <is>
          <t>HTL</t>
        </is>
      </c>
      <c r="J2725">
        <f>_xlfn.XLOOKUP(I2725,AS:AS,AU:AU)</f>
        <v/>
      </c>
      <c r="K2725" t="inlineStr">
        <is>
          <t>USD</t>
        </is>
      </c>
      <c r="L2725" s="238" t="n">
        <v>1493</v>
      </c>
      <c r="M2725">
        <f>L2725*_xlfn.XLOOKUP(K2725,AM:AM,AN:AN)</f>
        <v/>
      </c>
      <c r="N2725">
        <f>L2725*_xlfn.XLOOKUP(K2725,AM:AM,AO:AO)</f>
        <v/>
      </c>
      <c r="O2725" s="238" t="n">
        <v>369.3</v>
      </c>
      <c r="P2725">
        <f>O2725*_xlfn.XLOOKUP(K2725,AM:AM,AN:AN)</f>
        <v/>
      </c>
      <c r="Q2725">
        <f>O2725*_xlfn.XLOOKUP(K2725,AM:AM,AO:AO)</f>
        <v/>
      </c>
      <c r="R2725">
        <f>_xlfn.XLOOKUP(E2725,AF:AF,AG:AG)</f>
        <v/>
      </c>
      <c r="S2725">
        <f>_xlfn.XLOOKUP(E2725,AF:AF,AI:AI)</f>
        <v/>
      </c>
      <c r="T2725">
        <f>WEEKNUM(G2725)</f>
        <v/>
      </c>
      <c r="U2725">
        <f>YEAR(G2725)</f>
        <v/>
      </c>
      <c r="V2725" s="117">
        <f>IFERROR(Q2725/N2725,"0")</f>
        <v/>
      </c>
    </row>
    <row r="2726">
      <c r="A2726">
        <f>_xlfn.XLOOKUP(D2726,BN:BN,BO:BO)</f>
        <v/>
      </c>
      <c r="B2726" t="inlineStr">
        <is>
          <t>LLC</t>
        </is>
      </c>
      <c r="C2726" t="n">
        <v>414</v>
      </c>
      <c r="D2726">
        <f>_xlfn.XLOOKUP(C2726,BH:BH,BI:BI)</f>
        <v/>
      </c>
      <c r="E2726" t="n">
        <v>25363</v>
      </c>
      <c r="F2726" t="inlineStr">
        <is>
          <t>ROSEWOOD VILLA MAGNA</t>
        </is>
      </c>
      <c r="G2726" s="234" t="n">
        <v>45839</v>
      </c>
      <c r="H2726" s="234" t="n">
        <v>45842</v>
      </c>
      <c r="I2726" t="inlineStr">
        <is>
          <t>HTL</t>
        </is>
      </c>
      <c r="J2726">
        <f>_xlfn.XLOOKUP(I2726,AS:AS,AU:AU)</f>
        <v/>
      </c>
      <c r="K2726" t="inlineStr">
        <is>
          <t>USD</t>
        </is>
      </c>
      <c r="L2726" s="238" t="n">
        <v>5838</v>
      </c>
      <c r="M2726">
        <f>L2726*_xlfn.XLOOKUP(K2726,AM:AM,AN:AN)</f>
        <v/>
      </c>
      <c r="N2726">
        <f>L2726*_xlfn.XLOOKUP(K2726,AM:AM,AO:AO)</f>
        <v/>
      </c>
      <c r="O2726" s="238" t="n">
        <v>717.01</v>
      </c>
      <c r="P2726">
        <f>O2726*_xlfn.XLOOKUP(K2726,AM:AM,AN:AN)</f>
        <v/>
      </c>
      <c r="Q2726">
        <f>O2726*_xlfn.XLOOKUP(K2726,AM:AM,AO:AO)</f>
        <v/>
      </c>
      <c r="R2726">
        <f>_xlfn.XLOOKUP(E2726,AF:AF,AG:AG)</f>
        <v/>
      </c>
      <c r="S2726">
        <f>_xlfn.XLOOKUP(E2726,AF:AF,AI:AI)</f>
        <v/>
      </c>
      <c r="T2726">
        <f>WEEKNUM(G2726)</f>
        <v/>
      </c>
      <c r="U2726">
        <f>YEAR(G2726)</f>
        <v/>
      </c>
      <c r="V2726" s="117">
        <f>IFERROR(Q2726/N2726,"0")</f>
        <v/>
      </c>
    </row>
    <row r="2727">
      <c r="A2727">
        <f>_xlfn.XLOOKUP(D2727,BN:BN,BO:BO)</f>
        <v/>
      </c>
      <c r="B2727" t="inlineStr">
        <is>
          <t>LLC</t>
        </is>
      </c>
      <c r="C2727" t="n">
        <v>414</v>
      </c>
      <c r="D2727">
        <f>_xlfn.XLOOKUP(C2727,BH:BH,BI:BI)</f>
        <v/>
      </c>
      <c r="E2727" t="n">
        <v>29952</v>
      </c>
      <c r="F2727" t="inlineStr">
        <is>
          <t>MARRIOTT HOUSTON IAH AIRPORT</t>
        </is>
      </c>
      <c r="G2727" s="234" t="n">
        <v>45817</v>
      </c>
      <c r="H2727" s="234" t="n">
        <v>45818</v>
      </c>
      <c r="I2727" t="inlineStr">
        <is>
          <t>HTL</t>
        </is>
      </c>
      <c r="J2727">
        <f>_xlfn.XLOOKUP(I2727,AS:AS,AU:AU)</f>
        <v/>
      </c>
      <c r="K2727" t="inlineStr">
        <is>
          <t>USD</t>
        </is>
      </c>
      <c r="L2727" s="238" t="n">
        <v>493.29</v>
      </c>
      <c r="M2727">
        <f>L2727*_xlfn.XLOOKUP(K2727,AM:AM,AN:AN)</f>
        <v/>
      </c>
      <c r="N2727">
        <f>L2727*_xlfn.XLOOKUP(K2727,AM:AM,AO:AO)</f>
        <v/>
      </c>
      <c r="O2727" s="238" t="n">
        <v>39.39</v>
      </c>
      <c r="P2727">
        <f>O2727*_xlfn.XLOOKUP(K2727,AM:AM,AN:AN)</f>
        <v/>
      </c>
      <c r="Q2727">
        <f>O2727*_xlfn.XLOOKUP(K2727,AM:AM,AO:AO)</f>
        <v/>
      </c>
      <c r="R2727">
        <f>_xlfn.XLOOKUP(E2727,AF:AF,AG:AG)</f>
        <v/>
      </c>
      <c r="S2727">
        <f>_xlfn.XLOOKUP(E2727,AF:AF,AI:AI)</f>
        <v/>
      </c>
      <c r="T2727">
        <f>WEEKNUM(G2727)</f>
        <v/>
      </c>
      <c r="U2727">
        <f>YEAR(G2727)</f>
        <v/>
      </c>
      <c r="V2727" s="117">
        <f>IFERROR(Q2727/N2727,"0")</f>
        <v/>
      </c>
    </row>
    <row r="2728">
      <c r="A2728">
        <f>_xlfn.XLOOKUP(D2728,BN:BN,BO:BO)</f>
        <v/>
      </c>
      <c r="B2728" t="inlineStr">
        <is>
          <t>LLC</t>
        </is>
      </c>
      <c r="C2728" t="n">
        <v>416</v>
      </c>
      <c r="D2728">
        <f>_xlfn.XLOOKUP(C2728,BH:BH,BI:BI)</f>
        <v/>
      </c>
      <c r="E2728" t="n">
        <v>28531</v>
      </c>
      <c r="F2728" t="inlineStr">
        <is>
          <t>CABINA JESUS GUERRA MENDEZ - 61170885</t>
        </is>
      </c>
      <c r="G2728" s="234" t="n">
        <v>45879</v>
      </c>
      <c r="H2728" s="234" t="n">
        <v>45890</v>
      </c>
      <c r="I2728" t="inlineStr">
        <is>
          <t>CRC</t>
        </is>
      </c>
      <c r="J2728">
        <f>_xlfn.XLOOKUP(I2728,AS:AS,AU:AU)</f>
        <v/>
      </c>
      <c r="K2728" t="inlineStr">
        <is>
          <t>MXN</t>
        </is>
      </c>
      <c r="L2728" s="238" t="n">
        <v>192065.42</v>
      </c>
      <c r="M2728">
        <f>L2728*_xlfn.XLOOKUP(K2728,AM:AM,AN:AN)</f>
        <v/>
      </c>
      <c r="N2728">
        <f>L2728*_xlfn.XLOOKUP(K2728,AM:AM,AO:AO)</f>
        <v/>
      </c>
      <c r="O2728" s="238" t="n">
        <v>12162.9</v>
      </c>
      <c r="P2728">
        <f>O2728*_xlfn.XLOOKUP(K2728,AM:AM,AN:AN)</f>
        <v/>
      </c>
      <c r="Q2728">
        <f>O2728*_xlfn.XLOOKUP(K2728,AM:AM,AO:AO)</f>
        <v/>
      </c>
      <c r="R2728">
        <f>_xlfn.XLOOKUP(E2728,AF:AF,AG:AG)</f>
        <v/>
      </c>
      <c r="S2728">
        <f>_xlfn.XLOOKUP(E2728,AF:AF,AI:AI)</f>
        <v/>
      </c>
      <c r="T2728">
        <f>WEEKNUM(G2728)</f>
        <v/>
      </c>
      <c r="U2728">
        <f>YEAR(G2728)</f>
        <v/>
      </c>
      <c r="V2728" s="117">
        <f>IFERROR(Q2728/N2728,"0")</f>
        <v/>
      </c>
    </row>
    <row r="2729">
      <c r="A2729">
        <f>_xlfn.XLOOKUP(D2729,BN:BN,BO:BO)</f>
        <v/>
      </c>
      <c r="B2729" t="inlineStr">
        <is>
          <t>LLC</t>
        </is>
      </c>
      <c r="C2729" t="n">
        <v>416</v>
      </c>
      <c r="D2729">
        <f>_xlfn.XLOOKUP(C2729,BH:BH,BI:BI)</f>
        <v/>
      </c>
      <c r="E2729" t="n">
        <v>28531</v>
      </c>
      <c r="F2729" t="inlineStr">
        <is>
          <t>CABINA FRANCISCO GUERRA MENDEZ -  61170771</t>
        </is>
      </c>
      <c r="G2729" s="234" t="n">
        <v>45879</v>
      </c>
      <c r="H2729" s="234" t="n">
        <v>45890</v>
      </c>
      <c r="I2729" t="inlineStr">
        <is>
          <t>CRC</t>
        </is>
      </c>
      <c r="J2729">
        <f>_xlfn.XLOOKUP(I2729,AS:AS,AU:AU)</f>
        <v/>
      </c>
      <c r="K2729" t="inlineStr">
        <is>
          <t>MXN</t>
        </is>
      </c>
      <c r="L2729" s="238" t="n">
        <v>138523.5</v>
      </c>
      <c r="M2729">
        <f>L2729*_xlfn.XLOOKUP(K2729,AM:AM,AN:AN)</f>
        <v/>
      </c>
      <c r="N2729">
        <f>L2729*_xlfn.XLOOKUP(K2729,AM:AM,AO:AO)</f>
        <v/>
      </c>
      <c r="O2729" s="238" t="n">
        <v>10646.6</v>
      </c>
      <c r="P2729">
        <f>O2729*_xlfn.XLOOKUP(K2729,AM:AM,AN:AN)</f>
        <v/>
      </c>
      <c r="Q2729">
        <f>O2729*_xlfn.XLOOKUP(K2729,AM:AM,AO:AO)</f>
        <v/>
      </c>
      <c r="R2729">
        <f>_xlfn.XLOOKUP(E2729,AF:AF,AG:AG)</f>
        <v/>
      </c>
      <c r="S2729">
        <f>_xlfn.XLOOKUP(E2729,AF:AF,AI:AI)</f>
        <v/>
      </c>
      <c r="T2729">
        <f>WEEKNUM(G2729)</f>
        <v/>
      </c>
      <c r="U2729">
        <f>YEAR(G2729)</f>
        <v/>
      </c>
      <c r="V2729" s="117">
        <f>IFERROR(Q2729/N2729,"0")</f>
        <v/>
      </c>
    </row>
    <row r="2730">
      <c r="A2730">
        <f>_xlfn.XLOOKUP(D2730,BN:BN,BO:BO)</f>
        <v/>
      </c>
      <c r="B2730" t="inlineStr">
        <is>
          <t>LLC</t>
        </is>
      </c>
      <c r="C2730" t="n">
        <v>416</v>
      </c>
      <c r="D2730">
        <f>_xlfn.XLOOKUP(C2730,BH:BH,BI:BI)</f>
        <v/>
      </c>
      <c r="E2730" t="n">
        <v>28531</v>
      </c>
      <c r="F2730" t="inlineStr">
        <is>
          <t>CABINA JESUS ANGEL GUERRA GONZALEZ -  61170647</t>
        </is>
      </c>
      <c r="G2730" s="234" t="n">
        <v>45879</v>
      </c>
      <c r="H2730" s="234" t="n">
        <v>45890</v>
      </c>
      <c r="I2730" t="inlineStr">
        <is>
          <t>CRC</t>
        </is>
      </c>
      <c r="J2730">
        <f>_xlfn.XLOOKUP(I2730,AS:AS,AU:AU)</f>
        <v/>
      </c>
      <c r="K2730" t="inlineStr">
        <is>
          <t>MXN</t>
        </is>
      </c>
      <c r="L2730" s="238" t="n">
        <v>141785.26</v>
      </c>
      <c r="M2730">
        <f>L2730*_xlfn.XLOOKUP(K2730,AM:AM,AN:AN)</f>
        <v/>
      </c>
      <c r="N2730">
        <f>L2730*_xlfn.XLOOKUP(K2730,AM:AM,AO:AO)</f>
        <v/>
      </c>
      <c r="O2730" s="238" t="n">
        <v>10646.6</v>
      </c>
      <c r="P2730">
        <f>O2730*_xlfn.XLOOKUP(K2730,AM:AM,AN:AN)</f>
        <v/>
      </c>
      <c r="Q2730">
        <f>O2730*_xlfn.XLOOKUP(K2730,AM:AM,AO:AO)</f>
        <v/>
      </c>
      <c r="R2730">
        <f>_xlfn.XLOOKUP(E2730,AF:AF,AG:AG)</f>
        <v/>
      </c>
      <c r="S2730">
        <f>_xlfn.XLOOKUP(E2730,AF:AF,AI:AI)</f>
        <v/>
      </c>
      <c r="T2730">
        <f>WEEKNUM(G2730)</f>
        <v/>
      </c>
      <c r="U2730">
        <f>YEAR(G2730)</f>
        <v/>
      </c>
      <c r="V2730" s="117">
        <f>IFERROR(Q2730/N2730,"0")</f>
        <v/>
      </c>
    </row>
    <row r="2731">
      <c r="A2731">
        <f>_xlfn.XLOOKUP(D2731,BN:BN,BO:BO)</f>
        <v/>
      </c>
      <c r="B2731" t="inlineStr">
        <is>
          <t>LLC</t>
        </is>
      </c>
      <c r="C2731" t="n">
        <v>417</v>
      </c>
      <c r="D2731">
        <f>_xlfn.XLOOKUP(C2731,BH:BH,BI:BI)</f>
        <v/>
      </c>
      <c r="E2731" t="n">
        <v>28529</v>
      </c>
      <c r="F2731" t="inlineStr">
        <is>
          <t>MEXICO</t>
        </is>
      </c>
      <c r="G2731" s="234" t="n">
        <v>45873</v>
      </c>
      <c r="H2731" s="234" t="n">
        <v>45889</v>
      </c>
      <c r="I2731" t="inlineStr">
        <is>
          <t>PKT</t>
        </is>
      </c>
      <c r="J2731">
        <f>_xlfn.XLOOKUP(I2731,AS:AS,AU:AU)</f>
        <v/>
      </c>
      <c r="K2731" t="inlineStr">
        <is>
          <t>USD</t>
        </is>
      </c>
      <c r="L2731" s="238" t="n">
        <v>8499.84</v>
      </c>
      <c r="M2731">
        <f>L2731*_xlfn.XLOOKUP(K2731,AM:AM,AN:AN)</f>
        <v/>
      </c>
      <c r="N2731">
        <f>L2731*_xlfn.XLOOKUP(K2731,AM:AM,AO:AO)</f>
        <v/>
      </c>
      <c r="O2731" s="238" t="n">
        <v>1002.84</v>
      </c>
      <c r="P2731">
        <f>O2731*_xlfn.XLOOKUP(K2731,AM:AM,AN:AN)</f>
        <v/>
      </c>
      <c r="Q2731">
        <f>O2731*_xlfn.XLOOKUP(K2731,AM:AM,AO:AO)</f>
        <v/>
      </c>
      <c r="R2731">
        <f>_xlfn.XLOOKUP(E2731,AF:AF,AG:AG)</f>
        <v/>
      </c>
      <c r="S2731">
        <f>_xlfn.XLOOKUP(E2731,AF:AF,AI:AI)</f>
        <v/>
      </c>
      <c r="T2731">
        <f>WEEKNUM(G2731)</f>
        <v/>
      </c>
      <c r="U2731">
        <f>YEAR(G2731)</f>
        <v/>
      </c>
      <c r="V2731" s="117">
        <f>IFERROR(Q2731/N2731,"0")</f>
        <v/>
      </c>
    </row>
    <row r="2732">
      <c r="A2732">
        <f>_xlfn.XLOOKUP(D2732,BN:BN,BO:BO)</f>
        <v/>
      </c>
      <c r="B2732" t="inlineStr">
        <is>
          <t>LLC</t>
        </is>
      </c>
      <c r="C2732" t="n">
        <v>417</v>
      </c>
      <c r="D2732">
        <f>_xlfn.XLOOKUP(C2732,BH:BH,BI:BI)</f>
        <v/>
      </c>
      <c r="E2732" t="n">
        <v>28934</v>
      </c>
      <c r="F2732" t="inlineStr">
        <is>
          <t>TE SANCHEZ CUADRADA DIEGO MR</t>
        </is>
      </c>
      <c r="G2732" s="234" t="n">
        <v>45880</v>
      </c>
      <c r="H2732" s="63" t="n"/>
      <c r="I2732" t="inlineStr">
        <is>
          <t>VLO</t>
        </is>
      </c>
      <c r="J2732">
        <f>_xlfn.XLOOKUP(I2732,AS:AS,AU:AU)</f>
        <v/>
      </c>
      <c r="K2732" t="inlineStr">
        <is>
          <t>USD</t>
        </is>
      </c>
      <c r="L2732" s="238" t="n">
        <v>177.95</v>
      </c>
      <c r="M2732">
        <f>L2732*_xlfn.XLOOKUP(K2732,AM:AM,AN:AN)</f>
        <v/>
      </c>
      <c r="N2732">
        <f>L2732*_xlfn.XLOOKUP(K2732,AM:AM,AO:AO)</f>
        <v/>
      </c>
      <c r="O2732" s="238" t="n">
        <v>0</v>
      </c>
      <c r="P2732">
        <f>O2732*_xlfn.XLOOKUP(K2732,AM:AM,AN:AN)</f>
        <v/>
      </c>
      <c r="Q2732">
        <f>O2732*_xlfn.XLOOKUP(K2732,AM:AM,AO:AO)</f>
        <v/>
      </c>
      <c r="R2732">
        <f>_xlfn.XLOOKUP(E2732,AF:AF,AG:AG)</f>
        <v/>
      </c>
      <c r="S2732">
        <f>_xlfn.XLOOKUP(E2732,AF:AF,AI:AI)</f>
        <v/>
      </c>
      <c r="T2732">
        <f>WEEKNUM(G2732)</f>
        <v/>
      </c>
      <c r="U2732">
        <f>YEAR(G2732)</f>
        <v/>
      </c>
      <c r="V2732" s="117">
        <f>IFERROR(Q2732/N2732,"0")</f>
        <v/>
      </c>
    </row>
    <row r="2733">
      <c r="A2733">
        <f>_xlfn.XLOOKUP(D2733,BN:BN,BO:BO)</f>
        <v/>
      </c>
      <c r="B2733" t="inlineStr">
        <is>
          <t>LLC</t>
        </is>
      </c>
      <c r="C2733" t="n">
        <v>417</v>
      </c>
      <c r="D2733">
        <f>_xlfn.XLOOKUP(C2733,BH:BH,BI:BI)</f>
        <v/>
      </c>
      <c r="E2733" t="n">
        <v>28934</v>
      </c>
      <c r="F2733" t="inlineStr">
        <is>
          <t>TE VELASCO GARCIA SARA MRS</t>
        </is>
      </c>
      <c r="G2733" s="234" t="n">
        <v>45880</v>
      </c>
      <c r="I2733" t="inlineStr">
        <is>
          <t>VLO</t>
        </is>
      </c>
      <c r="J2733">
        <f>_xlfn.XLOOKUP(I2733,AS:AS,AU:AU)</f>
        <v/>
      </c>
      <c r="K2733" t="inlineStr">
        <is>
          <t>USD</t>
        </is>
      </c>
      <c r="L2733" s="238" t="n">
        <v>177.95</v>
      </c>
      <c r="M2733">
        <f>L2733*_xlfn.XLOOKUP(K2733,AM:AM,AN:AN)</f>
        <v/>
      </c>
      <c r="N2733">
        <f>L2733*_xlfn.XLOOKUP(K2733,AM:AM,AO:AO)</f>
        <v/>
      </c>
      <c r="O2733" s="238" t="n">
        <v>0</v>
      </c>
      <c r="P2733">
        <f>O2733*_xlfn.XLOOKUP(K2733,AM:AM,AN:AN)</f>
        <v/>
      </c>
      <c r="Q2733">
        <f>O2733*_xlfn.XLOOKUP(K2733,AM:AM,AO:AO)</f>
        <v/>
      </c>
      <c r="R2733">
        <f>_xlfn.XLOOKUP(E2733,AF:AF,AG:AG)</f>
        <v/>
      </c>
      <c r="S2733">
        <f>_xlfn.XLOOKUP(E2733,AF:AF,AI:AI)</f>
        <v/>
      </c>
      <c r="T2733">
        <f>WEEKNUM(G2733)</f>
        <v/>
      </c>
      <c r="U2733">
        <f>YEAR(G2733)</f>
        <v/>
      </c>
      <c r="V2733" s="117">
        <f>IFERROR(Q2733/N2733,"0")</f>
        <v/>
      </c>
    </row>
    <row r="2734">
      <c r="A2734">
        <f>_xlfn.XLOOKUP(D2734,BN:BN,BO:BO)</f>
        <v/>
      </c>
      <c r="B2734" t="inlineStr">
        <is>
          <t>LLC</t>
        </is>
      </c>
      <c r="C2734" t="n">
        <v>417</v>
      </c>
      <c r="D2734">
        <f>_xlfn.XLOOKUP(C2734,BH:BH,BI:BI)</f>
        <v/>
      </c>
      <c r="E2734" t="n">
        <v>28934</v>
      </c>
      <c r="F2734" t="inlineStr">
        <is>
          <t>ME SANCHEZ CUADRADA DIEGO MR</t>
        </is>
      </c>
      <c r="G2734" s="234" t="n">
        <v>45877</v>
      </c>
      <c r="H2734" s="234" t="n">
        <v>45877</v>
      </c>
      <c r="I2734" t="inlineStr">
        <is>
          <t>VLO</t>
        </is>
      </c>
      <c r="J2734">
        <f>_xlfn.XLOOKUP(I2734,AS:AS,AU:AU)</f>
        <v/>
      </c>
      <c r="K2734" t="inlineStr">
        <is>
          <t>USD</t>
        </is>
      </c>
      <c r="L2734" s="238" t="n">
        <v>55</v>
      </c>
      <c r="M2734">
        <f>L2734*_xlfn.XLOOKUP(K2734,AM:AM,AN:AN)</f>
        <v/>
      </c>
      <c r="N2734">
        <f>L2734*_xlfn.XLOOKUP(K2734,AM:AM,AO:AO)</f>
        <v/>
      </c>
      <c r="O2734" s="238" t="n">
        <v>0</v>
      </c>
      <c r="P2734">
        <f>O2734*_xlfn.XLOOKUP(K2734,AM:AM,AN:AN)</f>
        <v/>
      </c>
      <c r="Q2734">
        <f>O2734*_xlfn.XLOOKUP(K2734,AM:AM,AO:AO)</f>
        <v/>
      </c>
      <c r="R2734">
        <f>_xlfn.XLOOKUP(E2734,AF:AF,AG:AG)</f>
        <v/>
      </c>
      <c r="S2734">
        <f>_xlfn.XLOOKUP(E2734,AF:AF,AI:AI)</f>
        <v/>
      </c>
      <c r="T2734">
        <f>WEEKNUM(G2734)</f>
        <v/>
      </c>
      <c r="U2734">
        <f>YEAR(G2734)</f>
        <v/>
      </c>
      <c r="V2734" s="117">
        <f>IFERROR(Q2734/N2734,"0")</f>
        <v/>
      </c>
    </row>
    <row r="2735">
      <c r="A2735">
        <f>_xlfn.XLOOKUP(D2735,BN:BN,BO:BO)</f>
        <v/>
      </c>
      <c r="B2735" t="inlineStr">
        <is>
          <t>LLC</t>
        </is>
      </c>
      <c r="C2735" t="n">
        <v>417</v>
      </c>
      <c r="D2735">
        <f>_xlfn.XLOOKUP(C2735,BH:BH,BI:BI)</f>
        <v/>
      </c>
      <c r="E2735" t="n">
        <v>28934</v>
      </c>
      <c r="F2735" t="inlineStr">
        <is>
          <t>ME VELASCO GARCIA SARA MRS</t>
        </is>
      </c>
      <c r="G2735" s="234" t="n">
        <v>45877</v>
      </c>
      <c r="H2735" s="234" t="n">
        <v>45877</v>
      </c>
      <c r="I2735" t="inlineStr">
        <is>
          <t>VLO</t>
        </is>
      </c>
      <c r="J2735">
        <f>_xlfn.XLOOKUP(I2735,AS:AS,AU:AU)</f>
        <v/>
      </c>
      <c r="K2735" t="inlineStr">
        <is>
          <t>USD</t>
        </is>
      </c>
      <c r="L2735" s="238" t="n">
        <v>55</v>
      </c>
      <c r="M2735">
        <f>L2735*_xlfn.XLOOKUP(K2735,AM:AM,AN:AN)</f>
        <v/>
      </c>
      <c r="N2735">
        <f>L2735*_xlfn.XLOOKUP(K2735,AM:AM,AO:AO)</f>
        <v/>
      </c>
      <c r="O2735" s="238" t="n">
        <v>0</v>
      </c>
      <c r="P2735">
        <f>O2735*_xlfn.XLOOKUP(K2735,AM:AM,AN:AN)</f>
        <v/>
      </c>
      <c r="Q2735">
        <f>O2735*_xlfn.XLOOKUP(K2735,AM:AM,AO:AO)</f>
        <v/>
      </c>
      <c r="R2735">
        <f>_xlfn.XLOOKUP(E2735,AF:AF,AG:AG)</f>
        <v/>
      </c>
      <c r="S2735">
        <f>_xlfn.XLOOKUP(E2735,AF:AF,AI:AI)</f>
        <v/>
      </c>
      <c r="T2735">
        <f>WEEKNUM(G2735)</f>
        <v/>
      </c>
      <c r="U2735">
        <f>YEAR(G2735)</f>
        <v/>
      </c>
      <c r="V2735" s="117">
        <f>IFERROR(Q2735/N2735,"0")</f>
        <v/>
      </c>
    </row>
    <row r="2736">
      <c r="A2736">
        <f>_xlfn.XLOOKUP(D2736,BN:BN,BO:BO)</f>
        <v/>
      </c>
      <c r="B2736" t="inlineStr">
        <is>
          <t>LLC</t>
        </is>
      </c>
      <c r="C2736" t="n">
        <v>417</v>
      </c>
      <c r="D2736">
        <f>_xlfn.XLOOKUP(C2736,BH:BH,BI:BI)</f>
        <v/>
      </c>
      <c r="E2736" t="n">
        <v>0</v>
      </c>
      <c r="F2736" t="inlineStr">
        <is>
          <t>Fee tkt</t>
        </is>
      </c>
      <c r="G2736" s="234" t="n">
        <v>45873</v>
      </c>
      <c r="H2736" s="234" t="n">
        <v>45889</v>
      </c>
      <c r="I2736" t="inlineStr">
        <is>
          <t>HPS</t>
        </is>
      </c>
      <c r="J2736">
        <f>_xlfn.XLOOKUP(I2736,AS:AS,AU:AU)</f>
        <v/>
      </c>
      <c r="K2736" t="inlineStr">
        <is>
          <t>USD</t>
        </is>
      </c>
      <c r="L2736" s="238" t="n">
        <v>70</v>
      </c>
      <c r="M2736">
        <f>L2736*_xlfn.XLOOKUP(K2736,AM:AM,AN:AN)</f>
        <v/>
      </c>
      <c r="N2736">
        <f>L2736*_xlfn.XLOOKUP(K2736,AM:AM,AO:AO)</f>
        <v/>
      </c>
      <c r="O2736" s="238" t="n">
        <v>70</v>
      </c>
      <c r="P2736">
        <f>O2736*_xlfn.XLOOKUP(K2736,AM:AM,AN:AN)</f>
        <v/>
      </c>
      <c r="Q2736">
        <f>O2736*_xlfn.XLOOKUP(K2736,AM:AM,AO:AO)</f>
        <v/>
      </c>
      <c r="R2736">
        <f>_xlfn.XLOOKUP(E2736,AF:AF,AG:AG)</f>
        <v/>
      </c>
      <c r="S2736">
        <f>_xlfn.XLOOKUP(E2736,AF:AF,AI:AI)</f>
        <v/>
      </c>
      <c r="T2736">
        <f>WEEKNUM(G2736)</f>
        <v/>
      </c>
      <c r="U2736">
        <f>YEAR(G2736)</f>
        <v/>
      </c>
      <c r="V2736" s="117">
        <f>IFERROR(Q2736/N2736,"0")</f>
        <v/>
      </c>
    </row>
    <row r="2737">
      <c r="A2737">
        <f>_xlfn.XLOOKUP(D2737,BN:BN,BO:BO)</f>
        <v/>
      </c>
      <c r="B2737" t="inlineStr">
        <is>
          <t>LLC</t>
        </is>
      </c>
      <c r="C2737" t="n">
        <v>417</v>
      </c>
      <c r="D2737">
        <f>_xlfn.XLOOKUP(C2737,BH:BH,BI:BI)</f>
        <v/>
      </c>
      <c r="E2737" t="n">
        <v>28934</v>
      </c>
      <c r="F2737" t="inlineStr">
        <is>
          <t>TE SARA VELASCO</t>
        </is>
      </c>
      <c r="G2737" s="234" t="n">
        <v>45873</v>
      </c>
      <c r="H2737" s="234" t="n">
        <v>45889</v>
      </c>
      <c r="I2737" t="inlineStr">
        <is>
          <t>VLO</t>
        </is>
      </c>
      <c r="J2737">
        <f>_xlfn.XLOOKUP(I2737,AS:AS,AU:AU)</f>
        <v/>
      </c>
      <c r="K2737" t="inlineStr">
        <is>
          <t>USD</t>
        </is>
      </c>
      <c r="L2737" s="238" t="n">
        <v>0</v>
      </c>
      <c r="M2737">
        <f>L2737*_xlfn.XLOOKUP(K2737,AM:AM,AN:AN)</f>
        <v/>
      </c>
      <c r="N2737">
        <f>L2737*_xlfn.XLOOKUP(K2737,AM:AM,AO:AO)</f>
        <v/>
      </c>
      <c r="O2737" s="238" t="n">
        <v>0</v>
      </c>
      <c r="P2737">
        <f>O2737*_xlfn.XLOOKUP(K2737,AM:AM,AN:AN)</f>
        <v/>
      </c>
      <c r="Q2737">
        <f>O2737*_xlfn.XLOOKUP(K2737,AM:AM,AO:AO)</f>
        <v/>
      </c>
      <c r="R2737">
        <f>_xlfn.XLOOKUP(E2737,AF:AF,AG:AG)</f>
        <v/>
      </c>
      <c r="S2737">
        <f>_xlfn.XLOOKUP(E2737,AF:AF,AI:AI)</f>
        <v/>
      </c>
      <c r="T2737">
        <f>WEEKNUM(G2737)</f>
        <v/>
      </c>
      <c r="U2737">
        <f>YEAR(G2737)</f>
        <v/>
      </c>
      <c r="V2737" s="117">
        <f>IFERROR(Q2737/N2737,"0")</f>
        <v/>
      </c>
    </row>
    <row r="2738">
      <c r="A2738">
        <f>_xlfn.XLOOKUP(D2738,BN:BN,BO:BO)</f>
        <v/>
      </c>
      <c r="B2738" t="inlineStr">
        <is>
          <t>LLC</t>
        </is>
      </c>
      <c r="C2738" t="n">
        <v>417</v>
      </c>
      <c r="D2738">
        <f>_xlfn.XLOOKUP(C2738,BH:BH,BI:BI)</f>
        <v/>
      </c>
      <c r="E2738" t="n">
        <v>28934</v>
      </c>
      <c r="F2738" t="inlineStr">
        <is>
          <t>TE DIEGO CUADRADO</t>
        </is>
      </c>
      <c r="G2738" s="234" t="n">
        <v>45873</v>
      </c>
      <c r="H2738" s="234" t="n">
        <v>45889</v>
      </c>
      <c r="I2738" t="inlineStr">
        <is>
          <t>VLO</t>
        </is>
      </c>
      <c r="J2738">
        <f>_xlfn.XLOOKUP(I2738,AS:AS,AU:AU)</f>
        <v/>
      </c>
      <c r="K2738" t="inlineStr">
        <is>
          <t>USD</t>
        </is>
      </c>
      <c r="L2738" s="238" t="n">
        <v>0</v>
      </c>
      <c r="M2738">
        <f>L2738*_xlfn.XLOOKUP(K2738,AM:AM,AN:AN)</f>
        <v/>
      </c>
      <c r="N2738">
        <f>L2738*_xlfn.XLOOKUP(K2738,AM:AM,AO:AO)</f>
        <v/>
      </c>
      <c r="O2738" s="238" t="n">
        <v>0</v>
      </c>
      <c r="P2738">
        <f>O2738*_xlfn.XLOOKUP(K2738,AM:AM,AN:AN)</f>
        <v/>
      </c>
      <c r="Q2738">
        <f>O2738*_xlfn.XLOOKUP(K2738,AM:AM,AO:AO)</f>
        <v/>
      </c>
      <c r="R2738">
        <f>_xlfn.XLOOKUP(E2738,AF:AF,AG:AG)</f>
        <v/>
      </c>
      <c r="S2738">
        <f>_xlfn.XLOOKUP(E2738,AF:AF,AI:AI)</f>
        <v/>
      </c>
      <c r="T2738">
        <f>WEEKNUM(G2738)</f>
        <v/>
      </c>
      <c r="U2738">
        <f>YEAR(G2738)</f>
        <v/>
      </c>
      <c r="V2738" s="117">
        <f>IFERROR(Q2738/N2738,"0")</f>
        <v/>
      </c>
    </row>
    <row r="2739">
      <c r="A2739">
        <f>_xlfn.XLOOKUP(D2739,BN:BN,BO:BO)</f>
        <v/>
      </c>
      <c r="B2739" t="inlineStr">
        <is>
          <t>LLC</t>
        </is>
      </c>
      <c r="C2739" t="n">
        <v>418</v>
      </c>
      <c r="D2739">
        <f>_xlfn.XLOOKUP(C2739,BH:BH,BI:BI)</f>
        <v/>
      </c>
      <c r="E2739" t="n">
        <v>28546</v>
      </c>
      <c r="F2739" t="inlineStr">
        <is>
          <t>JAPON CHAIN BARRIOS</t>
        </is>
      </c>
      <c r="G2739" s="234" t="n">
        <v>45878</v>
      </c>
      <c r="H2739" s="234" t="n">
        <v>45892</v>
      </c>
      <c r="I2739" t="inlineStr">
        <is>
          <t>PKT</t>
        </is>
      </c>
      <c r="J2739">
        <f>_xlfn.XLOOKUP(I2739,AS:AS,AU:AU)</f>
        <v/>
      </c>
      <c r="K2739" t="inlineStr">
        <is>
          <t>JPY</t>
        </is>
      </c>
      <c r="L2739" s="238" t="n">
        <v>21422263</v>
      </c>
      <c r="M2739">
        <f>L2739*_xlfn.XLOOKUP(K2739,AM:AM,AN:AN)</f>
        <v/>
      </c>
      <c r="N2739">
        <f>L2739*_xlfn.XLOOKUP(K2739,AM:AM,AO:AO)</f>
        <v/>
      </c>
      <c r="O2739" s="238" t="n">
        <v>2518383.99</v>
      </c>
      <c r="P2739">
        <f>O2739*_xlfn.XLOOKUP(K2739,AM:AM,AN:AN)</f>
        <v/>
      </c>
      <c r="Q2739">
        <f>O2739*_xlfn.XLOOKUP(K2739,AM:AM,AO:AO)</f>
        <v/>
      </c>
      <c r="R2739">
        <f>_xlfn.XLOOKUP(E2739,AF:AF,AG:AG)</f>
        <v/>
      </c>
      <c r="S2739">
        <f>_xlfn.XLOOKUP(E2739,AF:AF,AI:AI)</f>
        <v/>
      </c>
      <c r="T2739">
        <f>WEEKNUM(G2739)</f>
        <v/>
      </c>
      <c r="U2739">
        <f>YEAR(G2739)</f>
        <v/>
      </c>
      <c r="V2739" s="117">
        <f>IFERROR(Q2739/N2739,"0")</f>
        <v/>
      </c>
    </row>
    <row r="2740">
      <c r="A2740">
        <f>_xlfn.XLOOKUP(D2740,BN:BN,BO:BO)</f>
        <v/>
      </c>
      <c r="B2740" t="inlineStr">
        <is>
          <t>LLC</t>
        </is>
      </c>
      <c r="C2740" t="n">
        <v>418</v>
      </c>
      <c r="D2740">
        <f>_xlfn.XLOOKUP(C2740,BH:BH,BI:BI)</f>
        <v/>
      </c>
      <c r="E2740" t="n">
        <v>28350</v>
      </c>
      <c r="F2740" t="inlineStr">
        <is>
          <t>FOUR SEASONS OSAKA</t>
        </is>
      </c>
      <c r="G2740" s="234" t="n">
        <v>45877</v>
      </c>
      <c r="H2740" s="234" t="n">
        <v>45880</v>
      </c>
      <c r="I2740" t="inlineStr">
        <is>
          <t>HTL</t>
        </is>
      </c>
      <c r="J2740">
        <f>_xlfn.XLOOKUP(I2740,AS:AS,AU:AU)</f>
        <v/>
      </c>
      <c r="K2740" t="inlineStr">
        <is>
          <t>JPY</t>
        </is>
      </c>
      <c r="L2740" s="238" t="n">
        <v>930780</v>
      </c>
      <c r="M2740">
        <f>L2740*_xlfn.XLOOKUP(K2740,AM:AM,AN:AN)</f>
        <v/>
      </c>
      <c r="N2740">
        <f>L2740*_xlfn.XLOOKUP(K2740,AM:AM,AO:AO)</f>
        <v/>
      </c>
      <c r="O2740" s="238" t="n">
        <v>74569.3</v>
      </c>
      <c r="P2740">
        <f>O2740*_xlfn.XLOOKUP(K2740,AM:AM,AN:AN)</f>
        <v/>
      </c>
      <c r="Q2740">
        <f>O2740*_xlfn.XLOOKUP(K2740,AM:AM,AO:AO)</f>
        <v/>
      </c>
      <c r="R2740">
        <f>_xlfn.XLOOKUP(E2740,AF:AF,AG:AG)</f>
        <v/>
      </c>
      <c r="S2740">
        <f>_xlfn.XLOOKUP(E2740,AF:AF,AI:AI)</f>
        <v/>
      </c>
      <c r="T2740">
        <f>WEEKNUM(G2740)</f>
        <v/>
      </c>
      <c r="U2740">
        <f>YEAR(G2740)</f>
        <v/>
      </c>
      <c r="V2740" s="117">
        <f>IFERROR(Q2740/N2740,"0")</f>
        <v/>
      </c>
    </row>
    <row r="2741">
      <c r="A2741">
        <f>_xlfn.XLOOKUP(D2741,BN:BN,BO:BO)</f>
        <v/>
      </c>
      <c r="B2741" t="inlineStr">
        <is>
          <t>LLC</t>
        </is>
      </c>
      <c r="C2741" t="n">
        <v>418</v>
      </c>
      <c r="D2741">
        <f>_xlfn.XLOOKUP(C2741,BH:BH,BI:BI)</f>
        <v/>
      </c>
      <c r="E2741" t="n">
        <v>0</v>
      </c>
      <c r="F2741" t="inlineStr">
        <is>
          <t>Diferencia para cierre de folio - AR</t>
        </is>
      </c>
      <c r="G2741" s="234" t="n">
        <v>45878</v>
      </c>
      <c r="H2741" s="234" t="n">
        <v>45892</v>
      </c>
      <c r="I2741" t="inlineStr">
        <is>
          <t>HPS</t>
        </is>
      </c>
      <c r="J2741">
        <f>_xlfn.XLOOKUP(I2741,AS:AS,AU:AU)</f>
        <v/>
      </c>
      <c r="K2741" t="inlineStr">
        <is>
          <t>JPY</t>
        </is>
      </c>
      <c r="L2741" s="238" t="n">
        <v>0.4</v>
      </c>
      <c r="M2741">
        <f>L2741*_xlfn.XLOOKUP(K2741,AM:AM,AN:AN)</f>
        <v/>
      </c>
      <c r="N2741">
        <f>L2741*_xlfn.XLOOKUP(K2741,AM:AM,AO:AO)</f>
        <v/>
      </c>
      <c r="O2741" s="238" t="n">
        <v>0.4</v>
      </c>
      <c r="P2741">
        <f>O2741*_xlfn.XLOOKUP(K2741,AM:AM,AN:AN)</f>
        <v/>
      </c>
      <c r="Q2741">
        <f>O2741*_xlfn.XLOOKUP(K2741,AM:AM,AO:AO)</f>
        <v/>
      </c>
      <c r="R2741">
        <f>_xlfn.XLOOKUP(E2741,AF:AF,AG:AG)</f>
        <v/>
      </c>
      <c r="S2741">
        <f>_xlfn.XLOOKUP(E2741,AF:AF,AI:AI)</f>
        <v/>
      </c>
      <c r="T2741">
        <f>WEEKNUM(G2741)</f>
        <v/>
      </c>
      <c r="U2741">
        <f>YEAR(G2741)</f>
        <v/>
      </c>
      <c r="V2741" s="117">
        <f>IFERROR(Q2741/N2741,"0")</f>
        <v/>
      </c>
    </row>
    <row r="2742">
      <c r="A2742">
        <f>_xlfn.XLOOKUP(D2742,BN:BN,BO:BO)</f>
        <v/>
      </c>
      <c r="B2742" t="inlineStr">
        <is>
          <t>LLC</t>
        </is>
      </c>
      <c r="C2742" t="n">
        <v>419</v>
      </c>
      <c r="D2742">
        <f>_xlfn.XLOOKUP(C2742,BH:BH,BI:BI)</f>
        <v/>
      </c>
      <c r="E2742" t="n">
        <v>28934</v>
      </c>
      <c r="F2742" t="inlineStr">
        <is>
          <t>TE CEDENO CAMACHO RAFAEL EDUARDO MR</t>
        </is>
      </c>
      <c r="G2742" s="234" t="n">
        <v>45828</v>
      </c>
      <c r="H2742" s="63" t="n"/>
      <c r="I2742" t="inlineStr">
        <is>
          <t>VLO</t>
        </is>
      </c>
      <c r="J2742">
        <f>_xlfn.XLOOKUP(I2742,AS:AS,AU:AU)</f>
        <v/>
      </c>
      <c r="K2742" t="inlineStr">
        <is>
          <t>USD</t>
        </is>
      </c>
      <c r="L2742" s="238" t="n">
        <v>1497.01</v>
      </c>
      <c r="M2742">
        <f>L2742*_xlfn.XLOOKUP(K2742,AM:AM,AN:AN)</f>
        <v/>
      </c>
      <c r="N2742">
        <f>L2742*_xlfn.XLOOKUP(K2742,AM:AM,AO:AO)</f>
        <v/>
      </c>
      <c r="O2742" s="238" t="n">
        <v>0</v>
      </c>
      <c r="P2742">
        <f>O2742*_xlfn.XLOOKUP(K2742,AM:AM,AN:AN)</f>
        <v/>
      </c>
      <c r="Q2742">
        <f>O2742*_xlfn.XLOOKUP(K2742,AM:AM,AO:AO)</f>
        <v/>
      </c>
      <c r="R2742">
        <f>_xlfn.XLOOKUP(E2742,AF:AF,AG:AG)</f>
        <v/>
      </c>
      <c r="S2742">
        <f>_xlfn.XLOOKUP(E2742,AF:AF,AI:AI)</f>
        <v/>
      </c>
      <c r="T2742">
        <f>WEEKNUM(G2742)</f>
        <v/>
      </c>
      <c r="U2742">
        <f>YEAR(G2742)</f>
        <v/>
      </c>
      <c r="V2742" s="117">
        <f>IFERROR(Q2742/N2742,"0")</f>
        <v/>
      </c>
    </row>
    <row r="2743">
      <c r="A2743">
        <f>_xlfn.XLOOKUP(D2743,BN:BN,BO:BO)</f>
        <v/>
      </c>
      <c r="B2743" t="inlineStr">
        <is>
          <t>LLC</t>
        </is>
      </c>
      <c r="C2743" t="n">
        <v>419</v>
      </c>
      <c r="D2743">
        <f>_xlfn.XLOOKUP(C2743,BH:BH,BI:BI)</f>
        <v/>
      </c>
      <c r="E2743" t="n">
        <v>28934</v>
      </c>
      <c r="F2743" t="inlineStr">
        <is>
          <t>TE D ALESSANDRO DANIELA MARGARITA MRS</t>
        </is>
      </c>
      <c r="G2743" s="234" t="n">
        <v>45828</v>
      </c>
      <c r="H2743" s="63" t="n"/>
      <c r="I2743" t="inlineStr">
        <is>
          <t>VLO</t>
        </is>
      </c>
      <c r="J2743">
        <f>_xlfn.XLOOKUP(I2743,AS:AS,AU:AU)</f>
        <v/>
      </c>
      <c r="K2743" t="inlineStr">
        <is>
          <t>USD</t>
        </is>
      </c>
      <c r="L2743" s="238" t="n">
        <v>1497.01</v>
      </c>
      <c r="M2743">
        <f>L2743*_xlfn.XLOOKUP(K2743,AM:AM,AN:AN)</f>
        <v/>
      </c>
      <c r="N2743">
        <f>L2743*_xlfn.XLOOKUP(K2743,AM:AM,AO:AO)</f>
        <v/>
      </c>
      <c r="O2743" s="238" t="n">
        <v>0</v>
      </c>
      <c r="P2743">
        <f>O2743*_xlfn.XLOOKUP(K2743,AM:AM,AN:AN)</f>
        <v/>
      </c>
      <c r="Q2743">
        <f>O2743*_xlfn.XLOOKUP(K2743,AM:AM,AO:AO)</f>
        <v/>
      </c>
      <c r="R2743">
        <f>_xlfn.XLOOKUP(E2743,AF:AF,AG:AG)</f>
        <v/>
      </c>
      <c r="S2743">
        <f>_xlfn.XLOOKUP(E2743,AF:AF,AI:AI)</f>
        <v/>
      </c>
      <c r="T2743">
        <f>WEEKNUM(G2743)</f>
        <v/>
      </c>
      <c r="U2743">
        <f>YEAR(G2743)</f>
        <v/>
      </c>
      <c r="V2743" s="117">
        <f>IFERROR(Q2743/N2743,"0")</f>
        <v/>
      </c>
    </row>
    <row r="2744">
      <c r="A2744">
        <f>_xlfn.XLOOKUP(D2744,BN:BN,BO:BO)</f>
        <v/>
      </c>
      <c r="B2744" t="inlineStr">
        <is>
          <t>LLC</t>
        </is>
      </c>
      <c r="C2744" t="n">
        <v>419</v>
      </c>
      <c r="D2744">
        <f>_xlfn.XLOOKUP(C2744,BH:BH,BI:BI)</f>
        <v/>
      </c>
      <c r="E2744" t="n">
        <v>29993</v>
      </c>
      <c r="F2744" t="inlineStr">
        <is>
          <t>HOTEL CHEVAL BLANC ST BARTHS</t>
        </is>
      </c>
      <c r="G2744" s="234" t="n">
        <v>45828</v>
      </c>
      <c r="H2744" s="234" t="n">
        <v>45830</v>
      </c>
      <c r="I2744" t="inlineStr">
        <is>
          <t>HTL</t>
        </is>
      </c>
      <c r="J2744">
        <f>_xlfn.XLOOKUP(I2744,AS:AS,AU:AU)</f>
        <v/>
      </c>
      <c r="K2744" t="inlineStr">
        <is>
          <t>USD</t>
        </is>
      </c>
      <c r="L2744" s="238" t="n">
        <v>5426</v>
      </c>
      <c r="M2744">
        <f>L2744*_xlfn.XLOOKUP(K2744,AM:AM,AN:AN)</f>
        <v/>
      </c>
      <c r="N2744">
        <f>L2744*_xlfn.XLOOKUP(K2744,AM:AM,AO:AO)</f>
        <v/>
      </c>
      <c r="O2744" s="238" t="n">
        <v>467.57</v>
      </c>
      <c r="P2744">
        <f>O2744*_xlfn.XLOOKUP(K2744,AM:AM,AN:AN)</f>
        <v/>
      </c>
      <c r="Q2744">
        <f>O2744*_xlfn.XLOOKUP(K2744,AM:AM,AO:AO)</f>
        <v/>
      </c>
      <c r="R2744">
        <f>_xlfn.XLOOKUP(E2744,AF:AF,AG:AG)</f>
        <v/>
      </c>
      <c r="S2744">
        <f>_xlfn.XLOOKUP(E2744,AF:AF,AI:AI)</f>
        <v/>
      </c>
      <c r="T2744">
        <f>WEEKNUM(G2744)</f>
        <v/>
      </c>
      <c r="U2744">
        <f>YEAR(G2744)</f>
        <v/>
      </c>
      <c r="V2744" s="117">
        <f>IFERROR(Q2744/N2744,"0")</f>
        <v/>
      </c>
    </row>
    <row r="2745">
      <c r="A2745">
        <f>_xlfn.XLOOKUP(D2745,BN:BN,BO:BO)</f>
        <v/>
      </c>
      <c r="B2745" t="inlineStr">
        <is>
          <t>LLC</t>
        </is>
      </c>
      <c r="C2745" t="n">
        <v>419</v>
      </c>
      <c r="D2745">
        <f>_xlfn.XLOOKUP(C2745,BH:BH,BI:BI)</f>
        <v/>
      </c>
      <c r="E2745" t="n">
        <v>0</v>
      </c>
      <c r="F2745" t="inlineStr">
        <is>
          <t>FEE TKT</t>
        </is>
      </c>
      <c r="G2745" s="234" t="n">
        <v>45828</v>
      </c>
      <c r="H2745" s="234" t="n">
        <v>45830</v>
      </c>
      <c r="I2745" t="inlineStr">
        <is>
          <t>HPS</t>
        </is>
      </c>
      <c r="J2745">
        <f>_xlfn.XLOOKUP(I2745,AS:AS,AU:AU)</f>
        <v/>
      </c>
      <c r="K2745" t="inlineStr">
        <is>
          <t>USD</t>
        </is>
      </c>
      <c r="L2745" s="238" t="n">
        <v>70</v>
      </c>
      <c r="M2745">
        <f>L2745*_xlfn.XLOOKUP(K2745,AM:AM,AN:AN)</f>
        <v/>
      </c>
      <c r="N2745">
        <f>L2745*_xlfn.XLOOKUP(K2745,AM:AM,AO:AO)</f>
        <v/>
      </c>
      <c r="O2745" s="238" t="n">
        <v>70</v>
      </c>
      <c r="P2745">
        <f>O2745*_xlfn.XLOOKUP(K2745,AM:AM,AN:AN)</f>
        <v/>
      </c>
      <c r="Q2745">
        <f>O2745*_xlfn.XLOOKUP(K2745,AM:AM,AO:AO)</f>
        <v/>
      </c>
      <c r="R2745">
        <f>_xlfn.XLOOKUP(E2745,AF:AF,AG:AG)</f>
        <v/>
      </c>
      <c r="S2745">
        <f>_xlfn.XLOOKUP(E2745,AF:AF,AI:AI)</f>
        <v/>
      </c>
      <c r="T2745">
        <f>WEEKNUM(G2745)</f>
        <v/>
      </c>
      <c r="U2745">
        <f>YEAR(G2745)</f>
        <v/>
      </c>
      <c r="V2745" s="117">
        <f>IFERROR(Q2745/N2745,"0")</f>
        <v/>
      </c>
    </row>
    <row r="2746">
      <c r="A2746">
        <f>_xlfn.XLOOKUP(D2746,BN:BN,BO:BO)</f>
        <v/>
      </c>
      <c r="B2746" t="inlineStr">
        <is>
          <t>LLC</t>
        </is>
      </c>
      <c r="C2746" t="n">
        <v>419</v>
      </c>
      <c r="D2746">
        <f>_xlfn.XLOOKUP(C2746,BH:BH,BI:BI)</f>
        <v/>
      </c>
      <c r="E2746" t="n">
        <v>0</v>
      </c>
      <c r="F2746" t="inlineStr">
        <is>
          <t>FEE STRIPE</t>
        </is>
      </c>
      <c r="G2746" s="234" t="n">
        <v>45828</v>
      </c>
      <c r="H2746" s="234" t="n">
        <v>45830</v>
      </c>
      <c r="I2746" t="inlineStr">
        <is>
          <t>HPS</t>
        </is>
      </c>
      <c r="J2746">
        <f>_xlfn.XLOOKUP(I2746,AS:AS,AU:AU)</f>
        <v/>
      </c>
      <c r="K2746" t="inlineStr">
        <is>
          <t>USD</t>
        </is>
      </c>
      <c r="L2746" s="238" t="n">
        <v>149.72</v>
      </c>
      <c r="M2746">
        <f>L2746*_xlfn.XLOOKUP(K2746,AM:AM,AN:AN)</f>
        <v/>
      </c>
      <c r="N2746">
        <f>L2746*_xlfn.XLOOKUP(K2746,AM:AM,AO:AO)</f>
        <v/>
      </c>
      <c r="O2746" s="238" t="n">
        <v>149.72</v>
      </c>
      <c r="P2746">
        <f>O2746*_xlfn.XLOOKUP(K2746,AM:AM,AN:AN)</f>
        <v/>
      </c>
      <c r="Q2746">
        <f>O2746*_xlfn.XLOOKUP(K2746,AM:AM,AO:AO)</f>
        <v/>
      </c>
      <c r="R2746">
        <f>_xlfn.XLOOKUP(E2746,AF:AF,AG:AG)</f>
        <v/>
      </c>
      <c r="S2746">
        <f>_xlfn.XLOOKUP(E2746,AF:AF,AI:AI)</f>
        <v/>
      </c>
      <c r="T2746">
        <f>WEEKNUM(G2746)</f>
        <v/>
      </c>
      <c r="U2746">
        <f>YEAR(G2746)</f>
        <v/>
      </c>
      <c r="V2746" s="117">
        <f>IFERROR(Q2746/N2746,"0")</f>
        <v/>
      </c>
    </row>
    <row r="2747">
      <c r="A2747">
        <f>_xlfn.XLOOKUP(D2747,BN:BN,BO:BO)</f>
        <v/>
      </c>
      <c r="B2747" t="inlineStr">
        <is>
          <t>LLC</t>
        </is>
      </c>
      <c r="C2747" t="n">
        <v>419</v>
      </c>
      <c r="D2747">
        <f>_xlfn.XLOOKUP(C2747,BH:BH,BI:BI)</f>
        <v/>
      </c>
      <c r="E2747" t="n">
        <v>0</v>
      </c>
      <c r="F2747" t="inlineStr">
        <is>
          <t>Ganancia vuelos CASH</t>
        </is>
      </c>
      <c r="G2747" s="234" t="n">
        <v>45828</v>
      </c>
      <c r="H2747" s="234" t="n">
        <v>45830</v>
      </c>
      <c r="I2747" t="inlineStr">
        <is>
          <t>HPS</t>
        </is>
      </c>
      <c r="J2747">
        <f>_xlfn.XLOOKUP(I2747,AS:AS,AU:AU)</f>
        <v/>
      </c>
      <c r="K2747" t="inlineStr">
        <is>
          <t>USD</t>
        </is>
      </c>
      <c r="L2747" s="238" t="n">
        <v>182.26</v>
      </c>
      <c r="M2747">
        <f>L2747*_xlfn.XLOOKUP(K2747,AM:AM,AN:AN)</f>
        <v/>
      </c>
      <c r="N2747">
        <f>L2747*_xlfn.XLOOKUP(K2747,AM:AM,AO:AO)</f>
        <v/>
      </c>
      <c r="O2747" s="238" t="n">
        <v>182.26</v>
      </c>
      <c r="P2747">
        <f>O2747*_xlfn.XLOOKUP(K2747,AM:AM,AN:AN)</f>
        <v/>
      </c>
      <c r="Q2747">
        <f>O2747*_xlfn.XLOOKUP(K2747,AM:AM,AO:AO)</f>
        <v/>
      </c>
      <c r="R2747">
        <f>_xlfn.XLOOKUP(E2747,AF:AF,AG:AG)</f>
        <v/>
      </c>
      <c r="S2747">
        <f>_xlfn.XLOOKUP(E2747,AF:AF,AI:AI)</f>
        <v/>
      </c>
      <c r="T2747">
        <f>WEEKNUM(G2747)</f>
        <v/>
      </c>
      <c r="U2747">
        <f>YEAR(G2747)</f>
        <v/>
      </c>
      <c r="V2747" s="117">
        <f>IFERROR(Q2747/N2747,"0")</f>
        <v/>
      </c>
    </row>
    <row r="2748">
      <c r="A2748">
        <f>_xlfn.XLOOKUP(D2748,BN:BN,BO:BO)</f>
        <v/>
      </c>
      <c r="B2748" t="inlineStr">
        <is>
          <t>LLC</t>
        </is>
      </c>
      <c r="C2748" t="n">
        <v>420</v>
      </c>
      <c r="D2748">
        <f>_xlfn.XLOOKUP(C2748,BH:BH,BI:BI)</f>
        <v/>
      </c>
      <c r="E2748" t="n">
        <v>24267</v>
      </c>
      <c r="F2748" t="inlineStr">
        <is>
          <t>The Mark NYC</t>
        </is>
      </c>
      <c r="G2748" s="234" t="n">
        <v>45938</v>
      </c>
      <c r="H2748" s="234" t="n">
        <v>45942</v>
      </c>
      <c r="I2748" t="inlineStr">
        <is>
          <t>HTL</t>
        </is>
      </c>
      <c r="J2748">
        <f>_xlfn.XLOOKUP(I2748,AS:AS,AU:AU)</f>
        <v/>
      </c>
      <c r="K2748" t="inlineStr">
        <is>
          <t>USD</t>
        </is>
      </c>
      <c r="L2748" s="238" t="n">
        <v>3600</v>
      </c>
      <c r="M2748">
        <f>L2748*_xlfn.XLOOKUP(K2748,AM:AM,AN:AN)</f>
        <v/>
      </c>
      <c r="N2748">
        <f>L2748*_xlfn.XLOOKUP(K2748,AM:AM,AO:AO)</f>
        <v/>
      </c>
      <c r="O2748" s="238" t="n">
        <v>338.4</v>
      </c>
      <c r="P2748">
        <f>O2748*_xlfn.XLOOKUP(K2748,AM:AM,AN:AN)</f>
        <v/>
      </c>
      <c r="Q2748">
        <f>O2748*_xlfn.XLOOKUP(K2748,AM:AM,AO:AO)</f>
        <v/>
      </c>
      <c r="R2748">
        <f>_xlfn.XLOOKUP(E2748,AF:AF,AG:AG)</f>
        <v/>
      </c>
      <c r="S2748">
        <f>_xlfn.XLOOKUP(E2748,AF:AF,AI:AI)</f>
        <v/>
      </c>
      <c r="T2748">
        <f>WEEKNUM(G2748)</f>
        <v/>
      </c>
      <c r="U2748">
        <f>YEAR(G2748)</f>
        <v/>
      </c>
      <c r="V2748" s="117">
        <f>IFERROR(Q2748/N2748,"0")</f>
        <v/>
      </c>
    </row>
    <row r="2749">
      <c r="A2749">
        <f>_xlfn.XLOOKUP(D2749,BN:BN,BO:BO)</f>
        <v/>
      </c>
      <c r="B2749" t="inlineStr">
        <is>
          <t>LLC</t>
        </is>
      </c>
      <c r="C2749" t="n">
        <v>421</v>
      </c>
      <c r="D2749">
        <f>_xlfn.XLOOKUP(C2749,BH:BH,BI:BI)</f>
        <v/>
      </c>
      <c r="E2749" t="n">
        <v>27301</v>
      </c>
      <c r="F2749" t="inlineStr">
        <is>
          <t>Vuelo MEX-CDG-JFK-MEX/Enrique Acevedo</t>
        </is>
      </c>
      <c r="G2749" s="234" t="n">
        <v>45861</v>
      </c>
      <c r="H2749" s="234" t="n">
        <v>45871</v>
      </c>
      <c r="I2749" t="inlineStr">
        <is>
          <t>VLO</t>
        </is>
      </c>
      <c r="J2749">
        <f>_xlfn.XLOOKUP(I2749,AS:AS,AU:AU)</f>
        <v/>
      </c>
      <c r="K2749" t="inlineStr">
        <is>
          <t>USD</t>
        </is>
      </c>
      <c r="L2749" s="238" t="n">
        <v>2252.88</v>
      </c>
      <c r="M2749">
        <f>L2749*_xlfn.XLOOKUP(K2749,AM:AM,AN:AN)</f>
        <v/>
      </c>
      <c r="N2749">
        <f>L2749*_xlfn.XLOOKUP(K2749,AM:AM,AO:AO)</f>
        <v/>
      </c>
      <c r="O2749" s="238" t="n">
        <v>0</v>
      </c>
      <c r="P2749">
        <f>O2749*_xlfn.XLOOKUP(K2749,AM:AM,AN:AN)</f>
        <v/>
      </c>
      <c r="Q2749">
        <f>O2749*_xlfn.XLOOKUP(K2749,AM:AM,AO:AO)</f>
        <v/>
      </c>
      <c r="R2749">
        <f>_xlfn.XLOOKUP(E2749,AF:AF,AG:AG)</f>
        <v/>
      </c>
      <c r="S2749">
        <f>_xlfn.XLOOKUP(E2749,AF:AF,AI:AI)</f>
        <v/>
      </c>
      <c r="T2749">
        <f>WEEKNUM(G2749)</f>
        <v/>
      </c>
      <c r="U2749">
        <f>YEAR(G2749)</f>
        <v/>
      </c>
      <c r="V2749" s="117">
        <f>IFERROR(Q2749/N2749,"0")</f>
        <v/>
      </c>
    </row>
    <row r="2750">
      <c r="A2750">
        <f>_xlfn.XLOOKUP(D2750,BN:BN,BO:BO)</f>
        <v/>
      </c>
      <c r="B2750" t="inlineStr">
        <is>
          <t>LLC</t>
        </is>
      </c>
      <c r="C2750" t="n">
        <v>421</v>
      </c>
      <c r="D2750">
        <f>_xlfn.XLOOKUP(C2750,BH:BH,BI:BI)</f>
        <v/>
      </c>
      <c r="E2750" t="n">
        <v>27301</v>
      </c>
      <c r="F2750" t="inlineStr">
        <is>
          <t>Vuelo MEX-CDG-JFK-MEX/Florentina Romo</t>
        </is>
      </c>
      <c r="G2750" s="234" t="n">
        <v>45861</v>
      </c>
      <c r="H2750" s="234" t="n">
        <v>45871</v>
      </c>
      <c r="I2750" t="inlineStr">
        <is>
          <t>VLO</t>
        </is>
      </c>
      <c r="J2750">
        <f>_xlfn.XLOOKUP(I2750,AS:AS,AU:AU)</f>
        <v/>
      </c>
      <c r="K2750" t="inlineStr">
        <is>
          <t>USD</t>
        </is>
      </c>
      <c r="L2750" s="238" t="n">
        <v>2252.88</v>
      </c>
      <c r="M2750">
        <f>L2750*_xlfn.XLOOKUP(K2750,AM:AM,AN:AN)</f>
        <v/>
      </c>
      <c r="N2750">
        <f>L2750*_xlfn.XLOOKUP(K2750,AM:AM,AO:AO)</f>
        <v/>
      </c>
      <c r="O2750" s="238" t="n">
        <v>0</v>
      </c>
      <c r="P2750">
        <f>O2750*_xlfn.XLOOKUP(K2750,AM:AM,AN:AN)</f>
        <v/>
      </c>
      <c r="Q2750">
        <f>O2750*_xlfn.XLOOKUP(K2750,AM:AM,AO:AO)</f>
        <v/>
      </c>
      <c r="R2750">
        <f>_xlfn.XLOOKUP(E2750,AF:AF,AG:AG)</f>
        <v/>
      </c>
      <c r="S2750">
        <f>_xlfn.XLOOKUP(E2750,AF:AF,AI:AI)</f>
        <v/>
      </c>
      <c r="T2750">
        <f>WEEKNUM(G2750)</f>
        <v/>
      </c>
      <c r="U2750">
        <f>YEAR(G2750)</f>
        <v/>
      </c>
      <c r="V2750" s="117">
        <f>IFERROR(Q2750/N2750,"0")</f>
        <v/>
      </c>
    </row>
    <row r="2751">
      <c r="A2751">
        <f>_xlfn.XLOOKUP(D2751,BN:BN,BO:BO)</f>
        <v/>
      </c>
      <c r="B2751" t="inlineStr">
        <is>
          <t>LLC</t>
        </is>
      </c>
      <c r="C2751" t="n">
        <v>421</v>
      </c>
      <c r="D2751">
        <f>_xlfn.XLOOKUP(C2751,BH:BH,BI:BI)</f>
        <v/>
      </c>
      <c r="E2751" t="n">
        <v>27301</v>
      </c>
      <c r="F2751" t="inlineStr">
        <is>
          <t>Vuelo MEX-CDG-JFK-MEX/Emilio Acevedo Romo</t>
        </is>
      </c>
      <c r="G2751" s="234" t="n">
        <v>45861</v>
      </c>
      <c r="H2751" s="234" t="n">
        <v>45871</v>
      </c>
      <c r="I2751" t="inlineStr">
        <is>
          <t>VLO</t>
        </is>
      </c>
      <c r="J2751">
        <f>_xlfn.XLOOKUP(I2751,AS:AS,AU:AU)</f>
        <v/>
      </c>
      <c r="K2751" t="inlineStr">
        <is>
          <t>USD</t>
        </is>
      </c>
      <c r="L2751" s="238" t="n">
        <v>2252.88</v>
      </c>
      <c r="M2751">
        <f>L2751*_xlfn.XLOOKUP(K2751,AM:AM,AN:AN)</f>
        <v/>
      </c>
      <c r="N2751">
        <f>L2751*_xlfn.XLOOKUP(K2751,AM:AM,AO:AO)</f>
        <v/>
      </c>
      <c r="O2751" s="238" t="n">
        <v>0</v>
      </c>
      <c r="P2751">
        <f>O2751*_xlfn.XLOOKUP(K2751,AM:AM,AN:AN)</f>
        <v/>
      </c>
      <c r="Q2751">
        <f>O2751*_xlfn.XLOOKUP(K2751,AM:AM,AO:AO)</f>
        <v/>
      </c>
      <c r="R2751">
        <f>_xlfn.XLOOKUP(E2751,AF:AF,AG:AG)</f>
        <v/>
      </c>
      <c r="S2751">
        <f>_xlfn.XLOOKUP(E2751,AF:AF,AI:AI)</f>
        <v/>
      </c>
      <c r="T2751">
        <f>WEEKNUM(G2751)</f>
        <v/>
      </c>
      <c r="U2751">
        <f>YEAR(G2751)</f>
        <v/>
      </c>
      <c r="V2751" s="117">
        <f>IFERROR(Q2751/N2751,"0")</f>
        <v/>
      </c>
    </row>
    <row r="2752">
      <c r="A2752">
        <f>_xlfn.XLOOKUP(D2752,BN:BN,BO:BO)</f>
        <v/>
      </c>
      <c r="B2752" t="inlineStr">
        <is>
          <t>LLC</t>
        </is>
      </c>
      <c r="C2752" t="n">
        <v>421</v>
      </c>
      <c r="D2752">
        <f>_xlfn.XLOOKUP(C2752,BH:BH,BI:BI)</f>
        <v/>
      </c>
      <c r="E2752" t="n">
        <v>27301</v>
      </c>
      <c r="F2752" t="inlineStr">
        <is>
          <t>Vuelo MEX-CDG-JFK-MEX/Patricio Romo</t>
        </is>
      </c>
      <c r="G2752" s="234" t="n">
        <v>45861</v>
      </c>
      <c r="H2752" s="234" t="n">
        <v>45871</v>
      </c>
      <c r="I2752" t="inlineStr">
        <is>
          <t>VLO</t>
        </is>
      </c>
      <c r="J2752">
        <f>_xlfn.XLOOKUP(I2752,AS:AS,AU:AU)</f>
        <v/>
      </c>
      <c r="K2752" t="inlineStr">
        <is>
          <t>USD</t>
        </is>
      </c>
      <c r="L2752" s="238" t="n">
        <v>2252.88</v>
      </c>
      <c r="M2752">
        <f>L2752*_xlfn.XLOOKUP(K2752,AM:AM,AN:AN)</f>
        <v/>
      </c>
      <c r="N2752">
        <f>L2752*_xlfn.XLOOKUP(K2752,AM:AM,AO:AO)</f>
        <v/>
      </c>
      <c r="O2752" s="238" t="n">
        <v>0</v>
      </c>
      <c r="P2752">
        <f>O2752*_xlfn.XLOOKUP(K2752,AM:AM,AN:AN)</f>
        <v/>
      </c>
      <c r="Q2752">
        <f>O2752*_xlfn.XLOOKUP(K2752,AM:AM,AO:AO)</f>
        <v/>
      </c>
      <c r="R2752">
        <f>_xlfn.XLOOKUP(E2752,AF:AF,AG:AG)</f>
        <v/>
      </c>
      <c r="S2752">
        <f>_xlfn.XLOOKUP(E2752,AF:AF,AI:AI)</f>
        <v/>
      </c>
      <c r="T2752">
        <f>WEEKNUM(G2752)</f>
        <v/>
      </c>
      <c r="U2752">
        <f>YEAR(G2752)</f>
        <v/>
      </c>
      <c r="V2752" s="117">
        <f>IFERROR(Q2752/N2752,"0")</f>
        <v/>
      </c>
    </row>
    <row r="2753">
      <c r="A2753">
        <f>_xlfn.XLOOKUP(D2753,BN:BN,BO:BO)</f>
        <v/>
      </c>
      <c r="B2753" t="inlineStr">
        <is>
          <t>LLC</t>
        </is>
      </c>
      <c r="C2753" t="n">
        <v>421</v>
      </c>
      <c r="D2753">
        <f>_xlfn.XLOOKUP(C2753,BH:BH,BI:BI)</f>
        <v/>
      </c>
      <c r="E2753" t="n">
        <v>0</v>
      </c>
      <c r="F2753" t="inlineStr">
        <is>
          <t>Fee de emisión IQFBXX</t>
        </is>
      </c>
      <c r="G2753" s="234" t="n">
        <v>45861</v>
      </c>
      <c r="H2753" s="234" t="n">
        <v>45871</v>
      </c>
      <c r="I2753" t="inlineStr">
        <is>
          <t>HPS</t>
        </is>
      </c>
      <c r="J2753">
        <f>_xlfn.XLOOKUP(I2753,AS:AS,AU:AU)</f>
        <v/>
      </c>
      <c r="K2753" t="inlineStr">
        <is>
          <t>USD</t>
        </is>
      </c>
      <c r="L2753" s="238" t="n">
        <v>200</v>
      </c>
      <c r="M2753">
        <f>L2753*_xlfn.XLOOKUP(K2753,AM:AM,AN:AN)</f>
        <v/>
      </c>
      <c r="N2753">
        <f>L2753*_xlfn.XLOOKUP(K2753,AM:AM,AO:AO)</f>
        <v/>
      </c>
      <c r="O2753" s="238" t="n">
        <v>200</v>
      </c>
      <c r="P2753">
        <f>O2753*_xlfn.XLOOKUP(K2753,AM:AM,AN:AN)</f>
        <v/>
      </c>
      <c r="Q2753">
        <f>O2753*_xlfn.XLOOKUP(K2753,AM:AM,AO:AO)</f>
        <v/>
      </c>
      <c r="R2753">
        <f>_xlfn.XLOOKUP(E2753,AF:AF,AG:AG)</f>
        <v/>
      </c>
      <c r="S2753">
        <f>_xlfn.XLOOKUP(E2753,AF:AF,AI:AI)</f>
        <v/>
      </c>
      <c r="T2753">
        <f>WEEKNUM(G2753)</f>
        <v/>
      </c>
      <c r="U2753">
        <f>YEAR(G2753)</f>
        <v/>
      </c>
      <c r="V2753" s="117">
        <f>IFERROR(Q2753/N2753,"0")</f>
        <v/>
      </c>
    </row>
    <row r="2754">
      <c r="A2754">
        <f>_xlfn.XLOOKUP(D2754,BN:BN,BO:BO)</f>
        <v/>
      </c>
      <c r="B2754" t="inlineStr">
        <is>
          <t>LLC</t>
        </is>
      </c>
      <c r="C2754" t="n">
        <v>421</v>
      </c>
      <c r="D2754">
        <f>_xlfn.XLOOKUP(C2754,BH:BH,BI:BI)</f>
        <v/>
      </c>
      <c r="E2754" t="n">
        <v>27301</v>
      </c>
      <c r="F2754" t="inlineStr">
        <is>
          <t>Revisado MEX-CDG-MEX/Enrique Acevedo</t>
        </is>
      </c>
      <c r="G2754" s="234" t="n">
        <v>45861</v>
      </c>
      <c r="H2754" s="234" t="n">
        <v>45871</v>
      </c>
      <c r="I2754" t="inlineStr">
        <is>
          <t>VLO</t>
        </is>
      </c>
      <c r="J2754">
        <f>_xlfn.XLOOKUP(I2754,AS:AS,AU:AU)</f>
        <v/>
      </c>
      <c r="K2754" t="inlineStr">
        <is>
          <t>USD</t>
        </is>
      </c>
      <c r="L2754" s="238" t="n">
        <v>1113.41</v>
      </c>
      <c r="M2754">
        <f>L2754*_xlfn.XLOOKUP(K2754,AM:AM,AN:AN)</f>
        <v/>
      </c>
      <c r="N2754">
        <f>L2754*_xlfn.XLOOKUP(K2754,AM:AM,AO:AO)</f>
        <v/>
      </c>
      <c r="O2754" s="238" t="n">
        <v>0</v>
      </c>
      <c r="P2754">
        <f>O2754*_xlfn.XLOOKUP(K2754,AM:AM,AN:AN)</f>
        <v/>
      </c>
      <c r="Q2754">
        <f>O2754*_xlfn.XLOOKUP(K2754,AM:AM,AO:AO)</f>
        <v/>
      </c>
      <c r="R2754">
        <f>_xlfn.XLOOKUP(E2754,AF:AF,AG:AG)</f>
        <v/>
      </c>
      <c r="S2754">
        <f>_xlfn.XLOOKUP(E2754,AF:AF,AI:AI)</f>
        <v/>
      </c>
      <c r="T2754">
        <f>WEEKNUM(G2754)</f>
        <v/>
      </c>
      <c r="U2754">
        <f>YEAR(G2754)</f>
        <v/>
      </c>
      <c r="V2754" s="117">
        <f>IFERROR(Q2754/N2754,"0")</f>
        <v/>
      </c>
    </row>
    <row r="2755">
      <c r="A2755">
        <f>_xlfn.XLOOKUP(D2755,BN:BN,BO:BO)</f>
        <v/>
      </c>
      <c r="B2755" t="inlineStr">
        <is>
          <t>LLC</t>
        </is>
      </c>
      <c r="C2755" t="n">
        <v>421</v>
      </c>
      <c r="D2755">
        <f>_xlfn.XLOOKUP(C2755,BH:BH,BI:BI)</f>
        <v/>
      </c>
      <c r="E2755" t="n">
        <v>27301</v>
      </c>
      <c r="F2755" t="inlineStr">
        <is>
          <t>Revisado MEX-CDG-MEX/Enrique Acevedo</t>
        </is>
      </c>
      <c r="G2755" s="234" t="n">
        <v>45861</v>
      </c>
      <c r="H2755" s="234" t="n">
        <v>45871</v>
      </c>
      <c r="I2755" t="inlineStr">
        <is>
          <t>VLO</t>
        </is>
      </c>
      <c r="J2755">
        <f>_xlfn.XLOOKUP(I2755,AS:AS,AU:AU)</f>
        <v/>
      </c>
      <c r="K2755" t="inlineStr">
        <is>
          <t>USD</t>
        </is>
      </c>
      <c r="L2755" s="238" t="n">
        <v>234.59</v>
      </c>
      <c r="M2755">
        <f>L2755*_xlfn.XLOOKUP(K2755,AM:AM,AN:AN)</f>
        <v/>
      </c>
      <c r="N2755">
        <f>L2755*_xlfn.XLOOKUP(K2755,AM:AM,AO:AO)</f>
        <v/>
      </c>
      <c r="O2755" s="238" t="n">
        <v>0</v>
      </c>
      <c r="P2755">
        <f>O2755*_xlfn.XLOOKUP(K2755,AM:AM,AN:AN)</f>
        <v/>
      </c>
      <c r="Q2755">
        <f>O2755*_xlfn.XLOOKUP(K2755,AM:AM,AO:AO)</f>
        <v/>
      </c>
      <c r="R2755">
        <f>_xlfn.XLOOKUP(E2755,AF:AF,AG:AG)</f>
        <v/>
      </c>
      <c r="S2755">
        <f>_xlfn.XLOOKUP(E2755,AF:AF,AI:AI)</f>
        <v/>
      </c>
      <c r="T2755">
        <f>WEEKNUM(G2755)</f>
        <v/>
      </c>
      <c r="U2755">
        <f>YEAR(G2755)</f>
        <v/>
      </c>
      <c r="V2755" s="117">
        <f>IFERROR(Q2755/N2755,"0")</f>
        <v/>
      </c>
    </row>
    <row r="2756">
      <c r="A2756">
        <f>_xlfn.XLOOKUP(D2756,BN:BN,BO:BO)</f>
        <v/>
      </c>
      <c r="B2756" t="inlineStr">
        <is>
          <t>LLC</t>
        </is>
      </c>
      <c r="C2756" t="n">
        <v>421</v>
      </c>
      <c r="D2756">
        <f>_xlfn.XLOOKUP(C2756,BH:BH,BI:BI)</f>
        <v/>
      </c>
      <c r="E2756" t="n">
        <v>27301</v>
      </c>
      <c r="F2756" t="inlineStr">
        <is>
          <t>Revisado MEX-CDG-MEX/Florentina Romo</t>
        </is>
      </c>
      <c r="G2756" s="234" t="n">
        <v>45861</v>
      </c>
      <c r="H2756" s="234" t="n">
        <v>45871</v>
      </c>
      <c r="I2756" t="inlineStr">
        <is>
          <t>VLO</t>
        </is>
      </c>
      <c r="J2756">
        <f>_xlfn.XLOOKUP(I2756,AS:AS,AU:AU)</f>
        <v/>
      </c>
      <c r="K2756" t="inlineStr">
        <is>
          <t>USD</t>
        </is>
      </c>
      <c r="L2756" s="238" t="n">
        <v>1113.4</v>
      </c>
      <c r="M2756">
        <f>L2756*_xlfn.XLOOKUP(K2756,AM:AM,AN:AN)</f>
        <v/>
      </c>
      <c r="N2756">
        <f>L2756*_xlfn.XLOOKUP(K2756,AM:AM,AO:AO)</f>
        <v/>
      </c>
      <c r="O2756" s="238" t="n">
        <v>0</v>
      </c>
      <c r="P2756">
        <f>O2756*_xlfn.XLOOKUP(K2756,AM:AM,AN:AN)</f>
        <v/>
      </c>
      <c r="Q2756">
        <f>O2756*_xlfn.XLOOKUP(K2756,AM:AM,AO:AO)</f>
        <v/>
      </c>
      <c r="R2756">
        <f>_xlfn.XLOOKUP(E2756,AF:AF,AG:AG)</f>
        <v/>
      </c>
      <c r="S2756">
        <f>_xlfn.XLOOKUP(E2756,AF:AF,AI:AI)</f>
        <v/>
      </c>
      <c r="T2756">
        <f>WEEKNUM(G2756)</f>
        <v/>
      </c>
      <c r="U2756">
        <f>YEAR(G2756)</f>
        <v/>
      </c>
      <c r="V2756" s="117">
        <f>IFERROR(Q2756/N2756,"0")</f>
        <v/>
      </c>
    </row>
    <row r="2757">
      <c r="A2757">
        <f>_xlfn.XLOOKUP(D2757,BN:BN,BO:BO)</f>
        <v/>
      </c>
      <c r="B2757" t="inlineStr">
        <is>
          <t>LLC</t>
        </is>
      </c>
      <c r="C2757" t="n">
        <v>421</v>
      </c>
      <c r="D2757">
        <f>_xlfn.XLOOKUP(C2757,BH:BH,BI:BI)</f>
        <v/>
      </c>
      <c r="E2757" t="n">
        <v>27301</v>
      </c>
      <c r="F2757" t="inlineStr">
        <is>
          <t>Revisado MEX-CDG-MEX/Florentina Romo</t>
        </is>
      </c>
      <c r="G2757" s="234" t="n">
        <v>45861</v>
      </c>
      <c r="H2757" s="234" t="n">
        <v>45871</v>
      </c>
      <c r="I2757" t="inlineStr">
        <is>
          <t>VLO</t>
        </is>
      </c>
      <c r="J2757">
        <f>_xlfn.XLOOKUP(I2757,AS:AS,AU:AU)</f>
        <v/>
      </c>
      <c r="K2757" t="inlineStr">
        <is>
          <t>USD</t>
        </is>
      </c>
      <c r="L2757" s="238" t="n">
        <v>234.59</v>
      </c>
      <c r="M2757">
        <f>L2757*_xlfn.XLOOKUP(K2757,AM:AM,AN:AN)</f>
        <v/>
      </c>
      <c r="N2757">
        <f>L2757*_xlfn.XLOOKUP(K2757,AM:AM,AO:AO)</f>
        <v/>
      </c>
      <c r="O2757" s="238" t="n">
        <v>0</v>
      </c>
      <c r="P2757">
        <f>O2757*_xlfn.XLOOKUP(K2757,AM:AM,AN:AN)</f>
        <v/>
      </c>
      <c r="Q2757">
        <f>O2757*_xlfn.XLOOKUP(K2757,AM:AM,AO:AO)</f>
        <v/>
      </c>
      <c r="R2757">
        <f>_xlfn.XLOOKUP(E2757,AF:AF,AG:AG)</f>
        <v/>
      </c>
      <c r="S2757">
        <f>_xlfn.XLOOKUP(E2757,AF:AF,AI:AI)</f>
        <v/>
      </c>
      <c r="T2757">
        <f>WEEKNUM(G2757)</f>
        <v/>
      </c>
      <c r="U2757">
        <f>YEAR(G2757)</f>
        <v/>
      </c>
      <c r="V2757" s="117">
        <f>IFERROR(Q2757/N2757,"0")</f>
        <v/>
      </c>
    </row>
    <row r="2758">
      <c r="A2758">
        <f>_xlfn.XLOOKUP(D2758,BN:BN,BO:BO)</f>
        <v/>
      </c>
      <c r="B2758" t="inlineStr">
        <is>
          <t>LLC</t>
        </is>
      </c>
      <c r="C2758" t="n">
        <v>421</v>
      </c>
      <c r="D2758">
        <f>_xlfn.XLOOKUP(C2758,BH:BH,BI:BI)</f>
        <v/>
      </c>
      <c r="E2758" t="n">
        <v>27301</v>
      </c>
      <c r="F2758" t="inlineStr">
        <is>
          <t>Revisado MEX-CDG-MEX/Emilio Acevedo</t>
        </is>
      </c>
      <c r="G2758" s="234" t="n">
        <v>45861</v>
      </c>
      <c r="H2758" s="234" t="n">
        <v>45871</v>
      </c>
      <c r="I2758" t="inlineStr">
        <is>
          <t>VLO</t>
        </is>
      </c>
      <c r="J2758">
        <f>_xlfn.XLOOKUP(I2758,AS:AS,AU:AU)</f>
        <v/>
      </c>
      <c r="K2758" t="inlineStr">
        <is>
          <t>USD</t>
        </is>
      </c>
      <c r="L2758" s="238" t="n">
        <v>1113.4</v>
      </c>
      <c r="M2758">
        <f>L2758*_xlfn.XLOOKUP(K2758,AM:AM,AN:AN)</f>
        <v/>
      </c>
      <c r="N2758">
        <f>L2758*_xlfn.XLOOKUP(K2758,AM:AM,AO:AO)</f>
        <v/>
      </c>
      <c r="O2758" s="238" t="n">
        <v>0</v>
      </c>
      <c r="P2758">
        <f>O2758*_xlfn.XLOOKUP(K2758,AM:AM,AN:AN)</f>
        <v/>
      </c>
      <c r="Q2758">
        <f>O2758*_xlfn.XLOOKUP(K2758,AM:AM,AO:AO)</f>
        <v/>
      </c>
      <c r="R2758">
        <f>_xlfn.XLOOKUP(E2758,AF:AF,AG:AG)</f>
        <v/>
      </c>
      <c r="S2758">
        <f>_xlfn.XLOOKUP(E2758,AF:AF,AI:AI)</f>
        <v/>
      </c>
      <c r="T2758">
        <f>WEEKNUM(G2758)</f>
        <v/>
      </c>
      <c r="U2758">
        <f>YEAR(G2758)</f>
        <v/>
      </c>
      <c r="V2758" s="117">
        <f>IFERROR(Q2758/N2758,"0")</f>
        <v/>
      </c>
    </row>
    <row r="2759">
      <c r="A2759">
        <f>_xlfn.XLOOKUP(D2759,BN:BN,BO:BO)</f>
        <v/>
      </c>
      <c r="B2759" t="inlineStr">
        <is>
          <t>LLC</t>
        </is>
      </c>
      <c r="C2759" t="n">
        <v>421</v>
      </c>
      <c r="D2759">
        <f>_xlfn.XLOOKUP(C2759,BH:BH,BI:BI)</f>
        <v/>
      </c>
      <c r="E2759" t="n">
        <v>27301</v>
      </c>
      <c r="F2759" t="inlineStr">
        <is>
          <t>Revisado MEX-CDG-MEX/Emilio Acevedo</t>
        </is>
      </c>
      <c r="G2759" s="234" t="n">
        <v>45861</v>
      </c>
      <c r="H2759" s="234" t="n">
        <v>45871</v>
      </c>
      <c r="I2759" t="inlineStr">
        <is>
          <t>VLO</t>
        </is>
      </c>
      <c r="J2759">
        <f>_xlfn.XLOOKUP(I2759,AS:AS,AU:AU)</f>
        <v/>
      </c>
      <c r="K2759" t="inlineStr">
        <is>
          <t>USD</t>
        </is>
      </c>
      <c r="L2759" s="238" t="n">
        <v>234.59</v>
      </c>
      <c r="M2759">
        <f>L2759*_xlfn.XLOOKUP(K2759,AM:AM,AN:AN)</f>
        <v/>
      </c>
      <c r="N2759">
        <f>L2759*_xlfn.XLOOKUP(K2759,AM:AM,AO:AO)</f>
        <v/>
      </c>
      <c r="O2759" s="238" t="n">
        <v>0</v>
      </c>
      <c r="P2759">
        <f>O2759*_xlfn.XLOOKUP(K2759,AM:AM,AN:AN)</f>
        <v/>
      </c>
      <c r="Q2759">
        <f>O2759*_xlfn.XLOOKUP(K2759,AM:AM,AO:AO)</f>
        <v/>
      </c>
      <c r="R2759">
        <f>_xlfn.XLOOKUP(E2759,AF:AF,AG:AG)</f>
        <v/>
      </c>
      <c r="S2759">
        <f>_xlfn.XLOOKUP(E2759,AF:AF,AI:AI)</f>
        <v/>
      </c>
      <c r="T2759">
        <f>WEEKNUM(G2759)</f>
        <v/>
      </c>
      <c r="U2759">
        <f>YEAR(G2759)</f>
        <v/>
      </c>
      <c r="V2759" s="117">
        <f>IFERROR(Q2759/N2759,"0")</f>
        <v/>
      </c>
    </row>
    <row r="2760">
      <c r="A2760">
        <f>_xlfn.XLOOKUP(D2760,BN:BN,BO:BO)</f>
        <v/>
      </c>
      <c r="B2760" t="inlineStr">
        <is>
          <t>LLC</t>
        </is>
      </c>
      <c r="C2760" t="n">
        <v>421</v>
      </c>
      <c r="D2760">
        <f>_xlfn.XLOOKUP(C2760,BH:BH,BI:BI)</f>
        <v/>
      </c>
      <c r="E2760" t="n">
        <v>27301</v>
      </c>
      <c r="F2760" t="inlineStr">
        <is>
          <t>Revisado MEX-CDG-MEX/Patricio Acevedo</t>
        </is>
      </c>
      <c r="G2760" s="234" t="n">
        <v>45861</v>
      </c>
      <c r="H2760" s="234" t="n">
        <v>45871</v>
      </c>
      <c r="I2760" t="inlineStr">
        <is>
          <t>VLO</t>
        </is>
      </c>
      <c r="J2760">
        <f>_xlfn.XLOOKUP(I2760,AS:AS,AU:AU)</f>
        <v/>
      </c>
      <c r="K2760" t="inlineStr">
        <is>
          <t>USD</t>
        </is>
      </c>
      <c r="L2760" s="238" t="n">
        <v>1113.4</v>
      </c>
      <c r="M2760">
        <f>L2760*_xlfn.XLOOKUP(K2760,AM:AM,AN:AN)</f>
        <v/>
      </c>
      <c r="N2760">
        <f>L2760*_xlfn.XLOOKUP(K2760,AM:AM,AO:AO)</f>
        <v/>
      </c>
      <c r="O2760" s="238" t="n">
        <v>0</v>
      </c>
      <c r="P2760">
        <f>O2760*_xlfn.XLOOKUP(K2760,AM:AM,AN:AN)</f>
        <v/>
      </c>
      <c r="Q2760">
        <f>O2760*_xlfn.XLOOKUP(K2760,AM:AM,AO:AO)</f>
        <v/>
      </c>
      <c r="R2760">
        <f>_xlfn.XLOOKUP(E2760,AF:AF,AG:AG)</f>
        <v/>
      </c>
      <c r="S2760">
        <f>_xlfn.XLOOKUP(E2760,AF:AF,AI:AI)</f>
        <v/>
      </c>
      <c r="T2760">
        <f>WEEKNUM(G2760)</f>
        <v/>
      </c>
      <c r="U2760">
        <f>YEAR(G2760)</f>
        <v/>
      </c>
      <c r="V2760" s="117">
        <f>IFERROR(Q2760/N2760,"0")</f>
        <v/>
      </c>
    </row>
    <row r="2761">
      <c r="A2761">
        <f>_xlfn.XLOOKUP(D2761,BN:BN,BO:BO)</f>
        <v/>
      </c>
      <c r="B2761" t="inlineStr">
        <is>
          <t>LLC</t>
        </is>
      </c>
      <c r="C2761" t="n">
        <v>421</v>
      </c>
      <c r="D2761">
        <f>_xlfn.XLOOKUP(C2761,BH:BH,BI:BI)</f>
        <v/>
      </c>
      <c r="E2761" t="n">
        <v>27301</v>
      </c>
      <c r="F2761" t="inlineStr">
        <is>
          <t>Revisado MEX-CDG-MEX/Patricio Acevedo</t>
        </is>
      </c>
      <c r="G2761" s="234" t="n">
        <v>45861</v>
      </c>
      <c r="H2761" s="234" t="n">
        <v>45871</v>
      </c>
      <c r="I2761" t="inlineStr">
        <is>
          <t>VLO</t>
        </is>
      </c>
      <c r="J2761">
        <f>_xlfn.XLOOKUP(I2761,AS:AS,AU:AU)</f>
        <v/>
      </c>
      <c r="K2761" t="inlineStr">
        <is>
          <t>USD</t>
        </is>
      </c>
      <c r="L2761" s="238" t="n">
        <v>234.59</v>
      </c>
      <c r="M2761">
        <f>L2761*_xlfn.XLOOKUP(K2761,AM:AM,AN:AN)</f>
        <v/>
      </c>
      <c r="N2761">
        <f>L2761*_xlfn.XLOOKUP(K2761,AM:AM,AO:AO)</f>
        <v/>
      </c>
      <c r="O2761" s="238" t="n">
        <v>0</v>
      </c>
      <c r="P2761">
        <f>O2761*_xlfn.XLOOKUP(K2761,AM:AM,AN:AN)</f>
        <v/>
      </c>
      <c r="Q2761">
        <f>O2761*_xlfn.XLOOKUP(K2761,AM:AM,AO:AO)</f>
        <v/>
      </c>
      <c r="R2761">
        <f>_xlfn.XLOOKUP(E2761,AF:AF,AG:AG)</f>
        <v/>
      </c>
      <c r="S2761">
        <f>_xlfn.XLOOKUP(E2761,AF:AF,AI:AI)</f>
        <v/>
      </c>
      <c r="T2761">
        <f>WEEKNUM(G2761)</f>
        <v/>
      </c>
      <c r="U2761">
        <f>YEAR(G2761)</f>
        <v/>
      </c>
      <c r="V2761" s="117">
        <f>IFERROR(Q2761/N2761,"0")</f>
        <v/>
      </c>
    </row>
    <row r="2762">
      <c r="A2762">
        <f>_xlfn.XLOOKUP(D2762,BN:BN,BO:BO)</f>
        <v/>
      </c>
      <c r="B2762" t="inlineStr">
        <is>
          <t>LLC</t>
        </is>
      </c>
      <c r="C2762" t="n">
        <v>421</v>
      </c>
      <c r="D2762">
        <f>_xlfn.XLOOKUP(C2762,BH:BH,BI:BI)</f>
        <v/>
      </c>
      <c r="E2762" t="n">
        <v>0</v>
      </c>
      <c r="F2762" t="inlineStr">
        <is>
          <t>Sobrecomisión</t>
        </is>
      </c>
      <c r="G2762" s="234" t="n">
        <v>45861</v>
      </c>
      <c r="H2762" s="234" t="n">
        <v>45871</v>
      </c>
      <c r="I2762" t="inlineStr">
        <is>
          <t>HPS</t>
        </is>
      </c>
      <c r="J2762">
        <f>_xlfn.XLOOKUP(I2762,AS:AS,AU:AU)</f>
        <v/>
      </c>
      <c r="K2762" t="inlineStr">
        <is>
          <t>USD</t>
        </is>
      </c>
      <c r="L2762" s="238" t="n">
        <v>367.48</v>
      </c>
      <c r="M2762">
        <f>L2762*_xlfn.XLOOKUP(K2762,AM:AM,AN:AN)</f>
        <v/>
      </c>
      <c r="N2762">
        <f>L2762*_xlfn.XLOOKUP(K2762,AM:AM,AO:AO)</f>
        <v/>
      </c>
      <c r="O2762" s="238" t="n">
        <v>367.48</v>
      </c>
      <c r="P2762">
        <f>O2762*_xlfn.XLOOKUP(K2762,AM:AM,AN:AN)</f>
        <v/>
      </c>
      <c r="Q2762">
        <f>O2762*_xlfn.XLOOKUP(K2762,AM:AM,AO:AO)</f>
        <v/>
      </c>
      <c r="R2762">
        <f>_xlfn.XLOOKUP(E2762,AF:AF,AG:AG)</f>
        <v/>
      </c>
      <c r="S2762">
        <f>_xlfn.XLOOKUP(E2762,AF:AF,AI:AI)</f>
        <v/>
      </c>
      <c r="T2762">
        <f>WEEKNUM(G2762)</f>
        <v/>
      </c>
      <c r="U2762">
        <f>YEAR(G2762)</f>
        <v/>
      </c>
      <c r="V2762" s="117">
        <f>IFERROR(Q2762/N2762,"0")</f>
        <v/>
      </c>
    </row>
    <row r="2763">
      <c r="A2763">
        <f>_xlfn.XLOOKUP(D2763,BN:BN,BO:BO)</f>
        <v/>
      </c>
      <c r="B2763" t="inlineStr">
        <is>
          <t>LLC</t>
        </is>
      </c>
      <c r="C2763" t="n">
        <v>421</v>
      </c>
      <c r="D2763">
        <f>_xlfn.XLOOKUP(C2763,BH:BH,BI:BI)</f>
        <v/>
      </c>
      <c r="E2763" t="n">
        <v>28934</v>
      </c>
      <c r="F2763" t="inlineStr">
        <is>
          <t>Vuelo CDG-FCO-ORY/Enrique Acevedo</t>
        </is>
      </c>
      <c r="G2763" s="234" t="n">
        <v>45986</v>
      </c>
      <c r="H2763" s="234" t="n">
        <v>45988</v>
      </c>
      <c r="I2763" t="inlineStr">
        <is>
          <t>VLO</t>
        </is>
      </c>
      <c r="J2763">
        <f>_xlfn.XLOOKUP(I2763,AS:AS,AU:AU)</f>
        <v/>
      </c>
      <c r="K2763" t="inlineStr">
        <is>
          <t>USD</t>
        </is>
      </c>
      <c r="L2763" s="238" t="n">
        <v>556</v>
      </c>
      <c r="M2763">
        <f>L2763*_xlfn.XLOOKUP(K2763,AM:AM,AN:AN)</f>
        <v/>
      </c>
      <c r="N2763">
        <f>L2763*_xlfn.XLOOKUP(K2763,AM:AM,AO:AO)</f>
        <v/>
      </c>
      <c r="O2763" s="238" t="n">
        <v>0</v>
      </c>
      <c r="P2763">
        <f>O2763*_xlfn.XLOOKUP(K2763,AM:AM,AN:AN)</f>
        <v/>
      </c>
      <c r="Q2763">
        <f>O2763*_xlfn.XLOOKUP(K2763,AM:AM,AO:AO)</f>
        <v/>
      </c>
      <c r="R2763">
        <f>_xlfn.XLOOKUP(E2763,AF:AF,AG:AG)</f>
        <v/>
      </c>
      <c r="S2763">
        <f>_xlfn.XLOOKUP(E2763,AF:AF,AI:AI)</f>
        <v/>
      </c>
      <c r="T2763">
        <f>WEEKNUM(G2763)</f>
        <v/>
      </c>
      <c r="U2763">
        <f>YEAR(G2763)</f>
        <v/>
      </c>
      <c r="V2763" s="117">
        <f>IFERROR(Q2763/N2763,"0")</f>
        <v/>
      </c>
    </row>
    <row r="2764">
      <c r="A2764">
        <f>_xlfn.XLOOKUP(D2764,BN:BN,BO:BO)</f>
        <v/>
      </c>
      <c r="B2764" t="inlineStr">
        <is>
          <t>LLC</t>
        </is>
      </c>
      <c r="C2764" t="n">
        <v>421</v>
      </c>
      <c r="D2764">
        <f>_xlfn.XLOOKUP(C2764,BH:BH,BI:BI)</f>
        <v/>
      </c>
      <c r="E2764" t="n">
        <v>28934</v>
      </c>
      <c r="F2764" t="inlineStr">
        <is>
          <t>Vuelo CDG-FCO-ORY/Florentina Romo</t>
        </is>
      </c>
      <c r="G2764" s="234" t="n">
        <v>45986</v>
      </c>
      <c r="H2764" s="234" t="n">
        <v>45988</v>
      </c>
      <c r="I2764" t="inlineStr">
        <is>
          <t>VLO</t>
        </is>
      </c>
      <c r="J2764">
        <f>_xlfn.XLOOKUP(I2764,AS:AS,AU:AU)</f>
        <v/>
      </c>
      <c r="K2764" t="inlineStr">
        <is>
          <t>USD</t>
        </is>
      </c>
      <c r="L2764" s="238" t="n">
        <v>556</v>
      </c>
      <c r="M2764">
        <f>L2764*_xlfn.XLOOKUP(K2764,AM:AM,AN:AN)</f>
        <v/>
      </c>
      <c r="N2764">
        <f>L2764*_xlfn.XLOOKUP(K2764,AM:AM,AO:AO)</f>
        <v/>
      </c>
      <c r="O2764" s="238" t="n">
        <v>0</v>
      </c>
      <c r="P2764">
        <f>O2764*_xlfn.XLOOKUP(K2764,AM:AM,AN:AN)</f>
        <v/>
      </c>
      <c r="Q2764">
        <f>O2764*_xlfn.XLOOKUP(K2764,AM:AM,AO:AO)</f>
        <v/>
      </c>
      <c r="R2764">
        <f>_xlfn.XLOOKUP(E2764,AF:AF,AG:AG)</f>
        <v/>
      </c>
      <c r="S2764">
        <f>_xlfn.XLOOKUP(E2764,AF:AF,AI:AI)</f>
        <v/>
      </c>
      <c r="T2764">
        <f>WEEKNUM(G2764)</f>
        <v/>
      </c>
      <c r="U2764">
        <f>YEAR(G2764)</f>
        <v/>
      </c>
      <c r="V2764" s="117">
        <f>IFERROR(Q2764/N2764,"0")</f>
        <v/>
      </c>
    </row>
    <row r="2765">
      <c r="A2765">
        <f>_xlfn.XLOOKUP(D2765,BN:BN,BO:BO)</f>
        <v/>
      </c>
      <c r="B2765" t="inlineStr">
        <is>
          <t>LLC</t>
        </is>
      </c>
      <c r="C2765" t="n">
        <v>421</v>
      </c>
      <c r="D2765">
        <f>_xlfn.XLOOKUP(C2765,BH:BH,BI:BI)</f>
        <v/>
      </c>
      <c r="E2765" t="n">
        <v>28934</v>
      </c>
      <c r="F2765" t="inlineStr">
        <is>
          <t>Vuelo CDG-FCO-ORY/Emilio Acevedo</t>
        </is>
      </c>
      <c r="G2765" s="234" t="n">
        <v>45986</v>
      </c>
      <c r="H2765" s="234" t="n">
        <v>45988</v>
      </c>
      <c r="I2765" t="inlineStr">
        <is>
          <t>VLO</t>
        </is>
      </c>
      <c r="J2765">
        <f>_xlfn.XLOOKUP(I2765,AS:AS,AU:AU)</f>
        <v/>
      </c>
      <c r="K2765" t="inlineStr">
        <is>
          <t>USD</t>
        </is>
      </c>
      <c r="L2765" s="238" t="n">
        <v>556</v>
      </c>
      <c r="M2765">
        <f>L2765*_xlfn.XLOOKUP(K2765,AM:AM,AN:AN)</f>
        <v/>
      </c>
      <c r="N2765">
        <f>L2765*_xlfn.XLOOKUP(K2765,AM:AM,AO:AO)</f>
        <v/>
      </c>
      <c r="O2765" s="238" t="n">
        <v>0</v>
      </c>
      <c r="P2765">
        <f>O2765*_xlfn.XLOOKUP(K2765,AM:AM,AN:AN)</f>
        <v/>
      </c>
      <c r="Q2765">
        <f>O2765*_xlfn.XLOOKUP(K2765,AM:AM,AO:AO)</f>
        <v/>
      </c>
      <c r="R2765">
        <f>_xlfn.XLOOKUP(E2765,AF:AF,AG:AG)</f>
        <v/>
      </c>
      <c r="S2765">
        <f>_xlfn.XLOOKUP(E2765,AF:AF,AI:AI)</f>
        <v/>
      </c>
      <c r="T2765">
        <f>WEEKNUM(G2765)</f>
        <v/>
      </c>
      <c r="U2765">
        <f>YEAR(G2765)</f>
        <v/>
      </c>
      <c r="V2765" s="117">
        <f>IFERROR(Q2765/N2765,"0")</f>
        <v/>
      </c>
    </row>
    <row r="2766">
      <c r="A2766">
        <f>_xlfn.XLOOKUP(D2766,BN:BN,BO:BO)</f>
        <v/>
      </c>
      <c r="B2766" t="inlineStr">
        <is>
          <t>LLC</t>
        </is>
      </c>
      <c r="C2766" t="n">
        <v>421</v>
      </c>
      <c r="D2766">
        <f>_xlfn.XLOOKUP(C2766,BH:BH,BI:BI)</f>
        <v/>
      </c>
      <c r="E2766" t="n">
        <v>28934</v>
      </c>
      <c r="F2766" t="inlineStr">
        <is>
          <t>Vuelo CDG-FCO-ORY/Patricio Acevedo</t>
        </is>
      </c>
      <c r="G2766" s="234" t="n">
        <v>45986</v>
      </c>
      <c r="H2766" s="234" t="n">
        <v>45988</v>
      </c>
      <c r="I2766" t="inlineStr">
        <is>
          <t>VLO</t>
        </is>
      </c>
      <c r="J2766">
        <f>_xlfn.XLOOKUP(I2766,AS:AS,AU:AU)</f>
        <v/>
      </c>
      <c r="K2766" t="inlineStr">
        <is>
          <t>USD</t>
        </is>
      </c>
      <c r="L2766" s="238" t="n">
        <v>556</v>
      </c>
      <c r="M2766">
        <f>L2766*_xlfn.XLOOKUP(K2766,AM:AM,AN:AN)</f>
        <v/>
      </c>
      <c r="N2766">
        <f>L2766*_xlfn.XLOOKUP(K2766,AM:AM,AO:AO)</f>
        <v/>
      </c>
      <c r="O2766" s="238" t="n">
        <v>0</v>
      </c>
      <c r="P2766">
        <f>O2766*_xlfn.XLOOKUP(K2766,AM:AM,AN:AN)</f>
        <v/>
      </c>
      <c r="Q2766">
        <f>O2766*_xlfn.XLOOKUP(K2766,AM:AM,AO:AO)</f>
        <v/>
      </c>
      <c r="R2766">
        <f>_xlfn.XLOOKUP(E2766,AF:AF,AG:AG)</f>
        <v/>
      </c>
      <c r="S2766">
        <f>_xlfn.XLOOKUP(E2766,AF:AF,AI:AI)</f>
        <v/>
      </c>
      <c r="T2766">
        <f>WEEKNUM(G2766)</f>
        <v/>
      </c>
      <c r="U2766">
        <f>YEAR(G2766)</f>
        <v/>
      </c>
      <c r="V2766" s="117">
        <f>IFERROR(Q2766/N2766,"0")</f>
        <v/>
      </c>
    </row>
    <row r="2767">
      <c r="A2767">
        <f>_xlfn.XLOOKUP(D2767,BN:BN,BO:BO)</f>
        <v/>
      </c>
      <c r="B2767" t="inlineStr">
        <is>
          <t>LLC</t>
        </is>
      </c>
      <c r="C2767" t="n">
        <v>421</v>
      </c>
      <c r="D2767">
        <f>_xlfn.XLOOKUP(C2767,BH:BH,BI:BI)</f>
        <v/>
      </c>
      <c r="E2767" t="n">
        <v>28934</v>
      </c>
      <c r="F2767" t="inlineStr">
        <is>
          <t>EMD Vuelo CDG-FCO-ORY/Enrique Acevedo</t>
        </is>
      </c>
      <c r="G2767" s="234" t="n">
        <v>45986</v>
      </c>
      <c r="H2767" s="234" t="n">
        <v>45988</v>
      </c>
      <c r="I2767" t="inlineStr">
        <is>
          <t>VLO</t>
        </is>
      </c>
      <c r="J2767">
        <f>_xlfn.XLOOKUP(I2767,AS:AS,AU:AU)</f>
        <v/>
      </c>
      <c r="K2767" t="inlineStr">
        <is>
          <t>USD</t>
        </is>
      </c>
      <c r="L2767" s="238" t="n">
        <v>137.5</v>
      </c>
      <c r="M2767">
        <f>L2767*_xlfn.XLOOKUP(K2767,AM:AM,AN:AN)</f>
        <v/>
      </c>
      <c r="N2767">
        <f>L2767*_xlfn.XLOOKUP(K2767,AM:AM,AO:AO)</f>
        <v/>
      </c>
      <c r="O2767" s="238" t="n">
        <v>0</v>
      </c>
      <c r="P2767">
        <f>O2767*_xlfn.XLOOKUP(K2767,AM:AM,AN:AN)</f>
        <v/>
      </c>
      <c r="Q2767">
        <f>O2767*_xlfn.XLOOKUP(K2767,AM:AM,AO:AO)</f>
        <v/>
      </c>
      <c r="R2767">
        <f>_xlfn.XLOOKUP(E2767,AF:AF,AG:AG)</f>
        <v/>
      </c>
      <c r="S2767">
        <f>_xlfn.XLOOKUP(E2767,AF:AF,AI:AI)</f>
        <v/>
      </c>
      <c r="T2767">
        <f>WEEKNUM(G2767)</f>
        <v/>
      </c>
      <c r="U2767">
        <f>YEAR(G2767)</f>
        <v/>
      </c>
      <c r="V2767" s="117">
        <f>IFERROR(Q2767/N2767,"0")</f>
        <v/>
      </c>
    </row>
    <row r="2768">
      <c r="A2768">
        <f>_xlfn.XLOOKUP(D2768,BN:BN,BO:BO)</f>
        <v/>
      </c>
      <c r="B2768" t="inlineStr">
        <is>
          <t>LLC</t>
        </is>
      </c>
      <c r="C2768" t="n">
        <v>421</v>
      </c>
      <c r="D2768">
        <f>_xlfn.XLOOKUP(C2768,BH:BH,BI:BI)</f>
        <v/>
      </c>
      <c r="E2768" t="n">
        <v>28934</v>
      </c>
      <c r="F2768" t="inlineStr">
        <is>
          <t>EMD Vuelo CDG-FCO-ORY/Florentina Romo</t>
        </is>
      </c>
      <c r="G2768" s="234" t="n">
        <v>45986</v>
      </c>
      <c r="H2768" s="234" t="n">
        <v>45988</v>
      </c>
      <c r="I2768" t="inlineStr">
        <is>
          <t>VLO</t>
        </is>
      </c>
      <c r="J2768">
        <f>_xlfn.XLOOKUP(I2768,AS:AS,AU:AU)</f>
        <v/>
      </c>
      <c r="K2768" t="inlineStr">
        <is>
          <t>USD</t>
        </is>
      </c>
      <c r="L2768" s="238" t="n">
        <v>137.5</v>
      </c>
      <c r="M2768">
        <f>L2768*_xlfn.XLOOKUP(K2768,AM:AM,AN:AN)</f>
        <v/>
      </c>
      <c r="N2768">
        <f>L2768*_xlfn.XLOOKUP(K2768,AM:AM,AO:AO)</f>
        <v/>
      </c>
      <c r="O2768" s="238" t="n">
        <v>0</v>
      </c>
      <c r="P2768">
        <f>O2768*_xlfn.XLOOKUP(K2768,AM:AM,AN:AN)</f>
        <v/>
      </c>
      <c r="Q2768">
        <f>O2768*_xlfn.XLOOKUP(K2768,AM:AM,AO:AO)</f>
        <v/>
      </c>
      <c r="R2768">
        <f>_xlfn.XLOOKUP(E2768,AF:AF,AG:AG)</f>
        <v/>
      </c>
      <c r="S2768">
        <f>_xlfn.XLOOKUP(E2768,AF:AF,AI:AI)</f>
        <v/>
      </c>
      <c r="T2768">
        <f>WEEKNUM(G2768)</f>
        <v/>
      </c>
      <c r="U2768">
        <f>YEAR(G2768)</f>
        <v/>
      </c>
      <c r="V2768" s="117">
        <f>IFERROR(Q2768/N2768,"0")</f>
        <v/>
      </c>
    </row>
    <row r="2769">
      <c r="A2769">
        <f>_xlfn.XLOOKUP(D2769,BN:BN,BO:BO)</f>
        <v/>
      </c>
      <c r="B2769" t="inlineStr">
        <is>
          <t>LLC</t>
        </is>
      </c>
      <c r="C2769" t="n">
        <v>421</v>
      </c>
      <c r="D2769">
        <f>_xlfn.XLOOKUP(C2769,BH:BH,BI:BI)</f>
        <v/>
      </c>
      <c r="E2769" t="n">
        <v>28934</v>
      </c>
      <c r="F2769" t="inlineStr">
        <is>
          <t>EMD Vuelo CDG-FCO-ORY/Emilio Acevedo</t>
        </is>
      </c>
      <c r="G2769" s="234" t="n">
        <v>45986</v>
      </c>
      <c r="H2769" s="234" t="n">
        <v>45988</v>
      </c>
      <c r="I2769" t="inlineStr">
        <is>
          <t>VLO</t>
        </is>
      </c>
      <c r="J2769">
        <f>_xlfn.XLOOKUP(I2769,AS:AS,AU:AU)</f>
        <v/>
      </c>
      <c r="K2769" t="inlineStr">
        <is>
          <t>USD</t>
        </is>
      </c>
      <c r="L2769" s="238" t="n">
        <v>137.5</v>
      </c>
      <c r="M2769">
        <f>L2769*_xlfn.XLOOKUP(K2769,AM:AM,AN:AN)</f>
        <v/>
      </c>
      <c r="N2769">
        <f>L2769*_xlfn.XLOOKUP(K2769,AM:AM,AO:AO)</f>
        <v/>
      </c>
      <c r="O2769" s="238" t="n">
        <v>0</v>
      </c>
      <c r="P2769">
        <f>O2769*_xlfn.XLOOKUP(K2769,AM:AM,AN:AN)</f>
        <v/>
      </c>
      <c r="Q2769">
        <f>O2769*_xlfn.XLOOKUP(K2769,AM:AM,AO:AO)</f>
        <v/>
      </c>
      <c r="R2769">
        <f>_xlfn.XLOOKUP(E2769,AF:AF,AG:AG)</f>
        <v/>
      </c>
      <c r="S2769">
        <f>_xlfn.XLOOKUP(E2769,AF:AF,AI:AI)</f>
        <v/>
      </c>
      <c r="T2769">
        <f>WEEKNUM(G2769)</f>
        <v/>
      </c>
      <c r="U2769">
        <f>YEAR(G2769)</f>
        <v/>
      </c>
      <c r="V2769" s="117">
        <f>IFERROR(Q2769/N2769,"0")</f>
        <v/>
      </c>
    </row>
    <row r="2770">
      <c r="A2770">
        <f>_xlfn.XLOOKUP(D2770,BN:BN,BO:BO)</f>
        <v/>
      </c>
      <c r="B2770" t="inlineStr">
        <is>
          <t>LLC</t>
        </is>
      </c>
      <c r="C2770" t="n">
        <v>421</v>
      </c>
      <c r="D2770">
        <f>_xlfn.XLOOKUP(C2770,BH:BH,BI:BI)</f>
        <v/>
      </c>
      <c r="E2770" t="n">
        <v>28934</v>
      </c>
      <c r="F2770" t="inlineStr">
        <is>
          <t>EMD Vuelo CDG-FCO-ORY/Patricio Acevedo</t>
        </is>
      </c>
      <c r="G2770" s="234" t="n">
        <v>45986</v>
      </c>
      <c r="H2770" s="234" t="n">
        <v>45988</v>
      </c>
      <c r="I2770" t="inlineStr">
        <is>
          <t>VLO</t>
        </is>
      </c>
      <c r="J2770">
        <f>_xlfn.XLOOKUP(I2770,AS:AS,AU:AU)</f>
        <v/>
      </c>
      <c r="K2770" t="inlineStr">
        <is>
          <t>USD</t>
        </is>
      </c>
      <c r="L2770" s="238" t="n">
        <v>137.5</v>
      </c>
      <c r="M2770">
        <f>L2770*_xlfn.XLOOKUP(K2770,AM:AM,AN:AN)</f>
        <v/>
      </c>
      <c r="N2770">
        <f>L2770*_xlfn.XLOOKUP(K2770,AM:AM,AO:AO)</f>
        <v/>
      </c>
      <c r="O2770" s="238" t="n">
        <v>0</v>
      </c>
      <c r="P2770">
        <f>O2770*_xlfn.XLOOKUP(K2770,AM:AM,AN:AN)</f>
        <v/>
      </c>
      <c r="Q2770">
        <f>O2770*_xlfn.XLOOKUP(K2770,AM:AM,AO:AO)</f>
        <v/>
      </c>
      <c r="R2770">
        <f>_xlfn.XLOOKUP(E2770,AF:AF,AG:AG)</f>
        <v/>
      </c>
      <c r="S2770">
        <f>_xlfn.XLOOKUP(E2770,AF:AF,AI:AI)</f>
        <v/>
      </c>
      <c r="T2770">
        <f>WEEKNUM(G2770)</f>
        <v/>
      </c>
      <c r="U2770">
        <f>YEAR(G2770)</f>
        <v/>
      </c>
      <c r="V2770" s="117">
        <f>IFERROR(Q2770/N2770,"0")</f>
        <v/>
      </c>
    </row>
    <row r="2771">
      <c r="A2771">
        <f>_xlfn.XLOOKUP(D2771,BN:BN,BO:BO)</f>
        <v/>
      </c>
      <c r="B2771" t="inlineStr">
        <is>
          <t>LLC</t>
        </is>
      </c>
      <c r="C2771" t="n">
        <v>421</v>
      </c>
      <c r="D2771">
        <f>_xlfn.XLOOKUP(C2771,BH:BH,BI:BI)</f>
        <v/>
      </c>
      <c r="E2771" t="n">
        <v>0</v>
      </c>
      <c r="F2771" t="inlineStr">
        <is>
          <t>Fee de emisión DOLBCD</t>
        </is>
      </c>
      <c r="G2771" s="234" t="n">
        <v>45986</v>
      </c>
      <c r="H2771" s="234" t="n">
        <v>45988</v>
      </c>
      <c r="I2771" t="inlineStr">
        <is>
          <t>HPS</t>
        </is>
      </c>
      <c r="J2771">
        <f>_xlfn.XLOOKUP(I2771,AS:AS,AU:AU)</f>
        <v/>
      </c>
      <c r="K2771" t="inlineStr">
        <is>
          <t>USD</t>
        </is>
      </c>
      <c r="L2771" s="238" t="n">
        <v>140</v>
      </c>
      <c r="M2771">
        <f>L2771*_xlfn.XLOOKUP(K2771,AM:AM,AN:AN)</f>
        <v/>
      </c>
      <c r="N2771">
        <f>L2771*_xlfn.XLOOKUP(K2771,AM:AM,AO:AO)</f>
        <v/>
      </c>
      <c r="O2771" s="238" t="n">
        <v>140</v>
      </c>
      <c r="P2771">
        <f>O2771*_xlfn.XLOOKUP(K2771,AM:AM,AN:AN)</f>
        <v/>
      </c>
      <c r="Q2771">
        <f>O2771*_xlfn.XLOOKUP(K2771,AM:AM,AO:AO)</f>
        <v/>
      </c>
      <c r="R2771">
        <f>_xlfn.XLOOKUP(E2771,AF:AF,AG:AG)</f>
        <v/>
      </c>
      <c r="S2771">
        <f>_xlfn.XLOOKUP(E2771,AF:AF,AI:AI)</f>
        <v/>
      </c>
      <c r="T2771">
        <f>WEEKNUM(G2771)</f>
        <v/>
      </c>
      <c r="U2771">
        <f>YEAR(G2771)</f>
        <v/>
      </c>
      <c r="V2771" s="117">
        <f>IFERROR(Q2771/N2771,"0")</f>
        <v/>
      </c>
    </row>
    <row r="2772">
      <c r="A2772">
        <f>_xlfn.XLOOKUP(D2772,BN:BN,BO:BO)</f>
        <v/>
      </c>
      <c r="B2772" t="inlineStr">
        <is>
          <t>LLC</t>
        </is>
      </c>
      <c r="C2772" t="n">
        <v>421</v>
      </c>
      <c r="D2772">
        <f>_xlfn.XLOOKUP(C2772,BH:BH,BI:BI)</f>
        <v/>
      </c>
      <c r="E2772" t="n">
        <v>0</v>
      </c>
      <c r="F2772" t="inlineStr">
        <is>
          <t>Sobrecomisión</t>
        </is>
      </c>
      <c r="G2772" s="234" t="n">
        <v>45861</v>
      </c>
      <c r="H2772" s="234" t="n">
        <v>45988</v>
      </c>
      <c r="I2772" t="inlineStr">
        <is>
          <t>HPS</t>
        </is>
      </c>
      <c r="J2772">
        <f>_xlfn.XLOOKUP(I2772,AS:AS,AU:AU)</f>
        <v/>
      </c>
      <c r="K2772" t="inlineStr">
        <is>
          <t>USD</t>
        </is>
      </c>
      <c r="L2772" s="238" t="n">
        <v>77.86</v>
      </c>
      <c r="M2772">
        <f>L2772*_xlfn.XLOOKUP(K2772,AM:AM,AN:AN)</f>
        <v/>
      </c>
      <c r="N2772">
        <f>L2772*_xlfn.XLOOKUP(K2772,AM:AM,AO:AO)</f>
        <v/>
      </c>
      <c r="O2772" s="238" t="n">
        <v>77.86</v>
      </c>
      <c r="P2772">
        <f>O2772*_xlfn.XLOOKUP(K2772,AM:AM,AN:AN)</f>
        <v/>
      </c>
      <c r="Q2772">
        <f>O2772*_xlfn.XLOOKUP(K2772,AM:AM,AO:AO)</f>
        <v/>
      </c>
      <c r="R2772">
        <f>_xlfn.XLOOKUP(E2772,AF:AF,AG:AG)</f>
        <v/>
      </c>
      <c r="S2772">
        <f>_xlfn.XLOOKUP(E2772,AF:AF,AI:AI)</f>
        <v/>
      </c>
      <c r="T2772">
        <f>WEEKNUM(G2772)</f>
        <v/>
      </c>
      <c r="U2772">
        <f>YEAR(G2772)</f>
        <v/>
      </c>
      <c r="V2772" s="117">
        <f>IFERROR(Q2772/N2772,"0")</f>
        <v/>
      </c>
    </row>
    <row r="2773">
      <c r="A2773">
        <f>_xlfn.XLOOKUP(D2773,BN:BN,BO:BO)</f>
        <v/>
      </c>
      <c r="B2773" t="inlineStr">
        <is>
          <t>LLC</t>
        </is>
      </c>
      <c r="C2773" t="n">
        <v>422</v>
      </c>
      <c r="D2773">
        <f>_xlfn.XLOOKUP(C2773,BH:BH,BI:BI)</f>
        <v/>
      </c>
      <c r="E2773" t="n">
        <v>27195</v>
      </c>
      <c r="F2773" t="inlineStr">
        <is>
          <t>Hospedaje en Italia</t>
        </is>
      </c>
      <c r="G2773" s="234" t="n">
        <v>45840</v>
      </c>
      <c r="H2773" s="234" t="n">
        <v>45843</v>
      </c>
      <c r="I2773" t="inlineStr">
        <is>
          <t>HTL</t>
        </is>
      </c>
      <c r="J2773">
        <f>_xlfn.XLOOKUP(I2773,AS:AS,AU:AU)</f>
        <v/>
      </c>
      <c r="K2773" t="inlineStr">
        <is>
          <t>EUR</t>
        </is>
      </c>
      <c r="L2773" s="238" t="n">
        <v>540</v>
      </c>
      <c r="M2773">
        <f>L2773*_xlfn.XLOOKUP(K2773,AM:AM,AN:AN)</f>
        <v/>
      </c>
      <c r="N2773">
        <f>L2773*_xlfn.XLOOKUP(K2773,AM:AM,AO:AO)</f>
        <v/>
      </c>
      <c r="O2773" s="238" t="n">
        <v>50.76</v>
      </c>
      <c r="P2773">
        <f>O2773*_xlfn.XLOOKUP(K2773,AM:AM,AN:AN)</f>
        <v/>
      </c>
      <c r="Q2773">
        <f>O2773*_xlfn.XLOOKUP(K2773,AM:AM,AO:AO)</f>
        <v/>
      </c>
      <c r="R2773">
        <f>_xlfn.XLOOKUP(E2773,AF:AF,AG:AG)</f>
        <v/>
      </c>
      <c r="S2773">
        <f>_xlfn.XLOOKUP(E2773,AF:AF,AI:AI)</f>
        <v/>
      </c>
      <c r="T2773">
        <f>WEEKNUM(G2773)</f>
        <v/>
      </c>
      <c r="U2773">
        <f>YEAR(G2773)</f>
        <v/>
      </c>
      <c r="V2773" s="117">
        <f>IFERROR(Q2773/N2773,"0")</f>
        <v/>
      </c>
    </row>
    <row r="2774">
      <c r="A2774">
        <f>_xlfn.XLOOKUP(D2774,BN:BN,BO:BO)</f>
        <v/>
      </c>
      <c r="B2774" t="inlineStr">
        <is>
          <t>LLC</t>
        </is>
      </c>
      <c r="C2774" t="n">
        <v>422</v>
      </c>
      <c r="D2774">
        <f>_xlfn.XLOOKUP(C2774,BH:BH,BI:BI)</f>
        <v/>
      </c>
      <c r="E2774" t="n">
        <v>29006</v>
      </c>
      <c r="F2774" t="inlineStr">
        <is>
          <t>Hospedaje en Londres</t>
        </is>
      </c>
      <c r="G2774" s="234" t="n">
        <v>45840</v>
      </c>
      <c r="H2774" s="234" t="n">
        <v>45843</v>
      </c>
      <c r="I2774" t="inlineStr">
        <is>
          <t>HTL</t>
        </is>
      </c>
      <c r="J2774">
        <f>_xlfn.XLOOKUP(I2774,AS:AS,AU:AU)</f>
        <v/>
      </c>
      <c r="K2774" t="inlineStr">
        <is>
          <t>EUR</t>
        </is>
      </c>
      <c r="L2774" s="238" t="n">
        <v>1248.96</v>
      </c>
      <c r="M2774">
        <f>L2774*_xlfn.XLOOKUP(K2774,AM:AM,AN:AN)</f>
        <v/>
      </c>
      <c r="N2774">
        <f>L2774*_xlfn.XLOOKUP(K2774,AM:AM,AO:AO)</f>
        <v/>
      </c>
      <c r="O2774" s="238" t="n">
        <v>125.96</v>
      </c>
      <c r="P2774">
        <f>O2774*_xlfn.XLOOKUP(K2774,AM:AM,AN:AN)</f>
        <v/>
      </c>
      <c r="Q2774">
        <f>O2774*_xlfn.XLOOKUP(K2774,AM:AM,AO:AO)</f>
        <v/>
      </c>
      <c r="R2774">
        <f>_xlfn.XLOOKUP(E2774,AF:AF,AG:AG)</f>
        <v/>
      </c>
      <c r="S2774">
        <f>_xlfn.XLOOKUP(E2774,AF:AF,AI:AI)</f>
        <v/>
      </c>
      <c r="T2774">
        <f>WEEKNUM(G2774)</f>
        <v/>
      </c>
      <c r="U2774">
        <f>YEAR(G2774)</f>
        <v/>
      </c>
      <c r="V2774" s="117">
        <f>IFERROR(Q2774/N2774,"0")</f>
        <v/>
      </c>
    </row>
    <row r="2775">
      <c r="A2775">
        <f>_xlfn.XLOOKUP(D2775,BN:BN,BO:BO)</f>
        <v/>
      </c>
      <c r="B2775" t="inlineStr">
        <is>
          <t>LLC</t>
        </is>
      </c>
      <c r="C2775" t="n">
        <v>423</v>
      </c>
      <c r="D2775">
        <f>_xlfn.XLOOKUP(C2775,BH:BH,BI:BI)</f>
        <v/>
      </c>
      <c r="E2775" t="n">
        <v>28604</v>
      </c>
      <c r="F2775" t="inlineStr">
        <is>
          <t>LODGE ELEVEN</t>
        </is>
      </c>
      <c r="G2775" s="234" t="n">
        <v>45847</v>
      </c>
      <c r="H2775" s="234" t="n">
        <v>45849</v>
      </c>
      <c r="I2775" t="inlineStr">
        <is>
          <t>HTL</t>
        </is>
      </c>
      <c r="J2775">
        <f>_xlfn.XLOOKUP(I2775,AS:AS,AU:AU)</f>
        <v/>
      </c>
      <c r="K2775" t="inlineStr">
        <is>
          <t>USD</t>
        </is>
      </c>
      <c r="L2775" s="238" t="n">
        <v>3657.6</v>
      </c>
      <c r="M2775">
        <f>L2775*_xlfn.XLOOKUP(K2775,AM:AM,AN:AN)</f>
        <v/>
      </c>
      <c r="N2775">
        <f>L2775*_xlfn.XLOOKUP(K2775,AM:AM,AO:AO)</f>
        <v/>
      </c>
      <c r="O2775" s="238" t="n">
        <v>478.7</v>
      </c>
      <c r="P2775">
        <f>O2775*_xlfn.XLOOKUP(K2775,AM:AM,AN:AN)</f>
        <v/>
      </c>
      <c r="Q2775">
        <f>O2775*_xlfn.XLOOKUP(K2775,AM:AM,AO:AO)</f>
        <v/>
      </c>
      <c r="R2775">
        <f>_xlfn.XLOOKUP(E2775,AF:AF,AG:AG)</f>
        <v/>
      </c>
      <c r="S2775">
        <f>_xlfn.XLOOKUP(E2775,AF:AF,AI:AI)</f>
        <v/>
      </c>
      <c r="T2775">
        <f>WEEKNUM(G2775)</f>
        <v/>
      </c>
      <c r="U2775">
        <f>YEAR(G2775)</f>
        <v/>
      </c>
      <c r="V2775" s="117">
        <f>IFERROR(Q2775/N2775,"0")</f>
        <v/>
      </c>
    </row>
    <row r="2776">
      <c r="A2776">
        <f>_xlfn.XLOOKUP(D2776,BN:BN,BO:BO)</f>
        <v/>
      </c>
      <c r="B2776" t="inlineStr">
        <is>
          <t>LLC</t>
        </is>
      </c>
      <c r="C2776" t="n">
        <v>424</v>
      </c>
      <c r="D2776">
        <f>_xlfn.XLOOKUP(C2776,BH:BH,BI:BI)</f>
        <v/>
      </c>
      <c r="E2776" t="n">
        <v>23527</v>
      </c>
      <c r="F2776" t="inlineStr">
        <is>
          <t>Hotel Milan</t>
        </is>
      </c>
      <c r="G2776" s="234" t="n">
        <v>45897</v>
      </c>
      <c r="H2776" s="234" t="n">
        <v>45907</v>
      </c>
      <c r="I2776" t="inlineStr">
        <is>
          <t>HTL</t>
        </is>
      </c>
      <c r="J2776">
        <f>_xlfn.XLOOKUP(I2776,AS:AS,AU:AU)</f>
        <v/>
      </c>
      <c r="K2776" t="inlineStr">
        <is>
          <t>EUR</t>
        </is>
      </c>
      <c r="L2776" s="238" t="n">
        <v>25326</v>
      </c>
      <c r="M2776">
        <f>L2776*_xlfn.XLOOKUP(K2776,AM:AM,AN:AN)</f>
        <v/>
      </c>
      <c r="N2776">
        <f>L2776*_xlfn.XLOOKUP(K2776,AM:AM,AO:AO)</f>
        <v/>
      </c>
      <c r="O2776" s="238" t="n">
        <v>1746</v>
      </c>
      <c r="P2776">
        <f>O2776*_xlfn.XLOOKUP(K2776,AM:AM,AN:AN)</f>
        <v/>
      </c>
      <c r="Q2776">
        <f>O2776*_xlfn.XLOOKUP(K2776,AM:AM,AO:AO)</f>
        <v/>
      </c>
      <c r="R2776">
        <f>_xlfn.XLOOKUP(E2776,AF:AF,AG:AG)</f>
        <v/>
      </c>
      <c r="S2776">
        <f>_xlfn.XLOOKUP(E2776,AF:AF,AI:AI)</f>
        <v/>
      </c>
      <c r="T2776">
        <f>WEEKNUM(G2776)</f>
        <v/>
      </c>
      <c r="U2776">
        <f>YEAR(G2776)</f>
        <v/>
      </c>
      <c r="V2776" s="117">
        <f>IFERROR(Q2776/N2776,"0")</f>
        <v/>
      </c>
    </row>
    <row r="2777">
      <c r="A2777">
        <f>_xlfn.XLOOKUP(D2777,BN:BN,BO:BO)</f>
        <v/>
      </c>
      <c r="B2777" t="inlineStr">
        <is>
          <t>LLC</t>
        </is>
      </c>
      <c r="C2777" t="n">
        <v>424</v>
      </c>
      <c r="D2777">
        <f>_xlfn.XLOOKUP(C2777,BH:BH,BI:BI)</f>
        <v/>
      </c>
      <c r="E2777" t="n">
        <v>27965</v>
      </c>
      <c r="F2777" t="inlineStr">
        <is>
          <t xml:space="preserve">Estancia Venecia </t>
        </is>
      </c>
      <c r="G2777" s="234" t="n">
        <v>45904</v>
      </c>
      <c r="H2777" s="234" t="n">
        <v>45907</v>
      </c>
      <c r="I2777" t="inlineStr">
        <is>
          <t>HTL</t>
        </is>
      </c>
      <c r="J2777">
        <f>_xlfn.XLOOKUP(I2777,AS:AS,AU:AU)</f>
        <v/>
      </c>
      <c r="K2777" t="inlineStr">
        <is>
          <t>EUR</t>
        </is>
      </c>
      <c r="L2777" s="238" t="n">
        <v>53209.5</v>
      </c>
      <c r="M2777">
        <f>L2777*_xlfn.XLOOKUP(K2777,AM:AM,AN:AN)</f>
        <v/>
      </c>
      <c r="N2777">
        <f>L2777*_xlfn.XLOOKUP(K2777,AM:AM,AO:AO)</f>
        <v/>
      </c>
      <c r="O2777" s="238" t="n">
        <v>4647.36</v>
      </c>
      <c r="P2777">
        <f>O2777*_xlfn.XLOOKUP(K2777,AM:AM,AN:AN)</f>
        <v/>
      </c>
      <c r="Q2777">
        <f>O2777*_xlfn.XLOOKUP(K2777,AM:AM,AO:AO)</f>
        <v/>
      </c>
      <c r="R2777">
        <f>_xlfn.XLOOKUP(E2777,AF:AF,AG:AG)</f>
        <v/>
      </c>
      <c r="S2777">
        <f>_xlfn.XLOOKUP(E2777,AF:AF,AI:AI)</f>
        <v/>
      </c>
      <c r="T2777">
        <f>WEEKNUM(G2777)</f>
        <v/>
      </c>
      <c r="U2777">
        <f>YEAR(G2777)</f>
        <v/>
      </c>
      <c r="V2777" s="117">
        <f>IFERROR(Q2777/N2777,"0")</f>
        <v/>
      </c>
    </row>
    <row r="2778">
      <c r="A2778">
        <f>_xlfn.XLOOKUP(D2778,BN:BN,BO:BO)</f>
        <v/>
      </c>
      <c r="B2778" t="inlineStr">
        <is>
          <t>LLC</t>
        </is>
      </c>
      <c r="C2778" t="n">
        <v>424</v>
      </c>
      <c r="D2778">
        <f>_xlfn.XLOOKUP(C2778,BH:BH,BI:BI)</f>
        <v/>
      </c>
      <c r="E2778" t="n">
        <v>29689</v>
      </c>
      <c r="F2778" t="inlineStr">
        <is>
          <t xml:space="preserve">Estancia Hotel La Palma Capri </t>
        </is>
      </c>
      <c r="G2778" s="234" t="n">
        <v>45897</v>
      </c>
      <c r="H2778" s="234" t="n">
        <v>45907</v>
      </c>
      <c r="I2778" t="inlineStr">
        <is>
          <t>HTL</t>
        </is>
      </c>
      <c r="J2778">
        <f>_xlfn.XLOOKUP(I2778,AS:AS,AU:AU)</f>
        <v/>
      </c>
      <c r="K2778" t="inlineStr">
        <is>
          <t>EUR</t>
        </is>
      </c>
      <c r="L2778" s="238" t="n">
        <v>50800</v>
      </c>
      <c r="M2778">
        <f>L2778*_xlfn.XLOOKUP(K2778,AM:AM,AN:AN)</f>
        <v/>
      </c>
      <c r="N2778">
        <f>L2778*_xlfn.XLOOKUP(K2778,AM:AM,AO:AO)</f>
        <v/>
      </c>
      <c r="O2778" s="238" t="n">
        <v>4604.04</v>
      </c>
      <c r="P2778">
        <f>O2778*_xlfn.XLOOKUP(K2778,AM:AM,AN:AN)</f>
        <v/>
      </c>
      <c r="Q2778">
        <f>O2778*_xlfn.XLOOKUP(K2778,AM:AM,AO:AO)</f>
        <v/>
      </c>
      <c r="R2778">
        <f>_xlfn.XLOOKUP(E2778,AF:AF,AG:AG)</f>
        <v/>
      </c>
      <c r="S2778">
        <f>_xlfn.XLOOKUP(E2778,AF:AF,AI:AI)</f>
        <v/>
      </c>
      <c r="T2778">
        <f>WEEKNUM(G2778)</f>
        <v/>
      </c>
      <c r="U2778">
        <f>YEAR(G2778)</f>
        <v/>
      </c>
      <c r="V2778" s="117">
        <f>IFERROR(Q2778/N2778,"0")</f>
        <v/>
      </c>
    </row>
    <row r="2779">
      <c r="A2779">
        <f>_xlfn.XLOOKUP(D2779,BN:BN,BO:BO)</f>
        <v/>
      </c>
      <c r="B2779" t="inlineStr">
        <is>
          <t>LLC</t>
        </is>
      </c>
      <c r="C2779" t="n">
        <v>424</v>
      </c>
      <c r="D2779">
        <f>_xlfn.XLOOKUP(C2779,BH:BH,BI:BI)</f>
        <v/>
      </c>
      <c r="E2779" t="n">
        <v>25247</v>
      </c>
      <c r="F2779" t="inlineStr">
        <is>
          <t>Estancia completa Fougere</t>
        </is>
      </c>
      <c r="G2779" s="234" t="n">
        <v>45897</v>
      </c>
      <c r="H2779" s="234" t="n">
        <v>45907</v>
      </c>
      <c r="I2779" t="inlineStr">
        <is>
          <t>HTL</t>
        </is>
      </c>
      <c r="J2779">
        <f>_xlfn.XLOOKUP(I2779,AS:AS,AU:AU)</f>
        <v/>
      </c>
      <c r="K2779" t="inlineStr">
        <is>
          <t>EUR</t>
        </is>
      </c>
      <c r="L2779" s="238" t="n">
        <v>1060</v>
      </c>
      <c r="M2779">
        <f>L2779*_xlfn.XLOOKUP(K2779,AM:AM,AN:AN)</f>
        <v/>
      </c>
      <c r="N2779">
        <f>L2779*_xlfn.XLOOKUP(K2779,AM:AM,AO:AO)</f>
        <v/>
      </c>
      <c r="O2779" s="238" t="n">
        <v>97.76000000000001</v>
      </c>
      <c r="P2779">
        <f>O2779*_xlfn.XLOOKUP(K2779,AM:AM,AN:AN)</f>
        <v/>
      </c>
      <c r="Q2779">
        <f>O2779*_xlfn.XLOOKUP(K2779,AM:AM,AO:AO)</f>
        <v/>
      </c>
      <c r="R2779">
        <f>_xlfn.XLOOKUP(E2779,AF:AF,AG:AG)</f>
        <v/>
      </c>
      <c r="S2779">
        <f>_xlfn.XLOOKUP(E2779,AF:AF,AI:AI)</f>
        <v/>
      </c>
      <c r="T2779">
        <f>WEEKNUM(G2779)</f>
        <v/>
      </c>
      <c r="U2779">
        <f>YEAR(G2779)</f>
        <v/>
      </c>
      <c r="V2779" s="117">
        <f>IFERROR(Q2779/N2779,"0")</f>
        <v/>
      </c>
    </row>
    <row r="2780">
      <c r="A2780">
        <f>_xlfn.XLOOKUP(D2780,BN:BN,BO:BO)</f>
        <v/>
      </c>
      <c r="B2780" t="inlineStr">
        <is>
          <t>LLC</t>
        </is>
      </c>
      <c r="C2780" t="n">
        <v>425</v>
      </c>
      <c r="D2780">
        <f>_xlfn.XLOOKUP(C2780,BH:BH,BI:BI)</f>
        <v/>
      </c>
      <c r="E2780" t="n">
        <v>25360</v>
      </c>
      <c r="F2780" t="inlineStr">
        <is>
          <t>Itinerario Japón 8 adultos</t>
        </is>
      </c>
      <c r="G2780" s="234" t="n">
        <v>45943</v>
      </c>
      <c r="H2780" s="234" t="n">
        <v>45955</v>
      </c>
      <c r="I2780" t="inlineStr">
        <is>
          <t>PKT</t>
        </is>
      </c>
      <c r="J2780">
        <f>_xlfn.XLOOKUP(I2780,AS:AS,AU:AU)</f>
        <v/>
      </c>
      <c r="K2780" t="inlineStr">
        <is>
          <t>USD</t>
        </is>
      </c>
      <c r="L2780" s="238" t="n">
        <v>68644</v>
      </c>
      <c r="M2780">
        <f>L2780*_xlfn.XLOOKUP(K2780,AM:AM,AN:AN)</f>
        <v/>
      </c>
      <c r="N2780">
        <f>L2780*_xlfn.XLOOKUP(K2780,AM:AM,AO:AO)</f>
        <v/>
      </c>
      <c r="O2780" s="238" t="n">
        <v>11137.22</v>
      </c>
      <c r="P2780">
        <f>O2780*_xlfn.XLOOKUP(K2780,AM:AM,AN:AN)</f>
        <v/>
      </c>
      <c r="Q2780">
        <f>O2780*_xlfn.XLOOKUP(K2780,AM:AM,AO:AO)</f>
        <v/>
      </c>
      <c r="R2780">
        <f>_xlfn.XLOOKUP(E2780,AF:AF,AG:AG)</f>
        <v/>
      </c>
      <c r="S2780">
        <f>_xlfn.XLOOKUP(E2780,AF:AF,AI:AI)</f>
        <v/>
      </c>
      <c r="T2780">
        <f>WEEKNUM(G2780)</f>
        <v/>
      </c>
      <c r="U2780">
        <f>YEAR(G2780)</f>
        <v/>
      </c>
      <c r="V2780" s="117">
        <f>IFERROR(Q2780/N2780,"0")</f>
        <v/>
      </c>
    </row>
    <row r="2781">
      <c r="A2781">
        <f>_xlfn.XLOOKUP(D2781,BN:BN,BO:BO)</f>
        <v/>
      </c>
      <c r="B2781" t="inlineStr">
        <is>
          <t>LLC</t>
        </is>
      </c>
      <c r="C2781" t="n">
        <v>425</v>
      </c>
      <c r="D2781">
        <f>_xlfn.XLOOKUP(C2781,BH:BH,BI:BI)</f>
        <v/>
      </c>
      <c r="E2781" t="n">
        <v>28491</v>
      </c>
      <c r="F2781" t="inlineStr">
        <is>
          <t xml:space="preserve">Seguro viaje </t>
        </is>
      </c>
      <c r="G2781" s="234" t="n">
        <v>45943</v>
      </c>
      <c r="H2781" s="234" t="n">
        <v>45955</v>
      </c>
      <c r="I2781" t="inlineStr">
        <is>
          <t>SEG</t>
        </is>
      </c>
      <c r="J2781">
        <f>_xlfn.XLOOKUP(I2781,AS:AS,AU:AU)</f>
        <v/>
      </c>
      <c r="K2781" t="inlineStr">
        <is>
          <t>USD</t>
        </is>
      </c>
      <c r="L2781" s="238" t="n">
        <v>1404</v>
      </c>
      <c r="M2781">
        <f>L2781*_xlfn.XLOOKUP(K2781,AM:AM,AN:AN)</f>
        <v/>
      </c>
      <c r="N2781">
        <f>L2781*_xlfn.XLOOKUP(K2781,AM:AM,AO:AO)</f>
        <v/>
      </c>
      <c r="O2781" s="238" t="n">
        <v>247</v>
      </c>
      <c r="P2781">
        <f>O2781*_xlfn.XLOOKUP(K2781,AM:AM,AN:AN)</f>
        <v/>
      </c>
      <c r="Q2781">
        <f>O2781*_xlfn.XLOOKUP(K2781,AM:AM,AO:AO)</f>
        <v/>
      </c>
      <c r="R2781">
        <f>_xlfn.XLOOKUP(E2781,AF:AF,AG:AG)</f>
        <v/>
      </c>
      <c r="S2781">
        <f>_xlfn.XLOOKUP(E2781,AF:AF,AI:AI)</f>
        <v/>
      </c>
      <c r="T2781">
        <f>WEEKNUM(G2781)</f>
        <v/>
      </c>
      <c r="U2781">
        <f>YEAR(G2781)</f>
        <v/>
      </c>
      <c r="V2781" s="117">
        <f>IFERROR(Q2781/N2781,"0")</f>
        <v/>
      </c>
    </row>
    <row r="2782">
      <c r="A2782">
        <f>_xlfn.XLOOKUP(D2782,BN:BN,BO:BO)</f>
        <v/>
      </c>
      <c r="B2782" t="inlineStr">
        <is>
          <t>LLC</t>
        </is>
      </c>
      <c r="C2782" t="n">
        <v>425</v>
      </c>
      <c r="D2782">
        <f>_xlfn.XLOOKUP(C2782,BH:BH,BI:BI)</f>
        <v/>
      </c>
      <c r="E2782" t="n">
        <v>0</v>
      </c>
      <c r="F2782" t="inlineStr">
        <is>
          <t>Fee terrestre</t>
        </is>
      </c>
      <c r="G2782" s="234" t="n">
        <v>45943</v>
      </c>
      <c r="H2782" s="234" t="n">
        <v>45955</v>
      </c>
      <c r="I2782" t="inlineStr">
        <is>
          <t>HPS</t>
        </is>
      </c>
      <c r="J2782">
        <f>_xlfn.XLOOKUP(I2782,AS:AS,AU:AU)</f>
        <v/>
      </c>
      <c r="K2782" t="inlineStr">
        <is>
          <t>USD</t>
        </is>
      </c>
      <c r="L2782" s="238" t="n">
        <v>818.55</v>
      </c>
      <c r="M2782">
        <f>L2782*_xlfn.XLOOKUP(K2782,AM:AM,AN:AN)</f>
        <v/>
      </c>
      <c r="N2782">
        <f>L2782*_xlfn.XLOOKUP(K2782,AM:AM,AO:AO)</f>
        <v/>
      </c>
      <c r="O2782" s="238" t="n">
        <v>818.55</v>
      </c>
      <c r="P2782">
        <f>O2782*_xlfn.XLOOKUP(K2782,AM:AM,AN:AN)</f>
        <v/>
      </c>
      <c r="Q2782">
        <f>O2782*_xlfn.XLOOKUP(K2782,AM:AM,AO:AO)</f>
        <v/>
      </c>
      <c r="R2782">
        <f>_xlfn.XLOOKUP(E2782,AF:AF,AG:AG)</f>
        <v/>
      </c>
      <c r="S2782">
        <f>_xlfn.XLOOKUP(E2782,AF:AF,AI:AI)</f>
        <v/>
      </c>
      <c r="T2782">
        <f>WEEKNUM(G2782)</f>
        <v/>
      </c>
      <c r="U2782">
        <f>YEAR(G2782)</f>
        <v/>
      </c>
      <c r="V2782" s="117">
        <f>IFERROR(Q2782/N2782,"0")</f>
        <v/>
      </c>
    </row>
    <row r="2783">
      <c r="A2783">
        <f>_xlfn.XLOOKUP(D2783,BN:BN,BO:BO)</f>
        <v/>
      </c>
      <c r="B2783" t="inlineStr">
        <is>
          <t>LLC</t>
        </is>
      </c>
      <c r="C2783" t="n">
        <v>425</v>
      </c>
      <c r="D2783">
        <f>_xlfn.XLOOKUP(C2783,BH:BH,BI:BI)</f>
        <v/>
      </c>
      <c r="E2783" t="n">
        <v>25360</v>
      </c>
      <c r="F2783" t="inlineStr">
        <is>
          <t>GASTOS EXTRAS</t>
        </is>
      </c>
      <c r="G2783" s="234" t="n">
        <v>45943</v>
      </c>
      <c r="H2783" s="234" t="n">
        <v>45955</v>
      </c>
      <c r="I2783" t="inlineStr">
        <is>
          <t>PKT</t>
        </is>
      </c>
      <c r="J2783">
        <f>_xlfn.XLOOKUP(I2783,AS:AS,AU:AU)</f>
        <v/>
      </c>
      <c r="K2783" t="inlineStr">
        <is>
          <t>USD</t>
        </is>
      </c>
      <c r="L2783" s="238" t="n">
        <v>2686</v>
      </c>
      <c r="M2783">
        <f>L2783*_xlfn.XLOOKUP(K2783,AM:AM,AN:AN)</f>
        <v/>
      </c>
      <c r="N2783">
        <f>L2783*_xlfn.XLOOKUP(K2783,AM:AM,AO:AO)</f>
        <v/>
      </c>
      <c r="O2783" s="238" t="n">
        <v>0</v>
      </c>
      <c r="P2783">
        <f>O2783*_xlfn.XLOOKUP(K2783,AM:AM,AN:AN)</f>
        <v/>
      </c>
      <c r="Q2783">
        <f>O2783*_xlfn.XLOOKUP(K2783,AM:AM,AO:AO)</f>
        <v/>
      </c>
      <c r="R2783">
        <f>_xlfn.XLOOKUP(E2783,AF:AF,AG:AG)</f>
        <v/>
      </c>
      <c r="S2783">
        <f>_xlfn.XLOOKUP(E2783,AF:AF,AI:AI)</f>
        <v/>
      </c>
      <c r="T2783">
        <f>WEEKNUM(G2783)</f>
        <v/>
      </c>
      <c r="U2783">
        <f>YEAR(G2783)</f>
        <v/>
      </c>
      <c r="V2783" s="117">
        <f>IFERROR(Q2783/N2783,"0")</f>
        <v/>
      </c>
    </row>
    <row r="2784">
      <c r="A2784">
        <f>_xlfn.XLOOKUP(D2784,BN:BN,BO:BO)</f>
        <v/>
      </c>
      <c r="B2784" t="inlineStr">
        <is>
          <t>LLC</t>
        </is>
      </c>
      <c r="C2784" t="n">
        <v>426</v>
      </c>
      <c r="D2784">
        <f>_xlfn.XLOOKUP(C2784,BH:BH,BI:BI)</f>
        <v/>
      </c>
      <c r="E2784" t="n">
        <v>23590</v>
      </c>
      <c r="F2784" t="inlineStr">
        <is>
          <t>Vuelo MEX-ZLO-MEX/Alfredo Brener</t>
        </is>
      </c>
      <c r="G2784" s="234" t="n">
        <v>45828</v>
      </c>
      <c r="H2784" s="234" t="n">
        <v>45830</v>
      </c>
      <c r="I2784" t="inlineStr">
        <is>
          <t>VLO</t>
        </is>
      </c>
      <c r="J2784">
        <f>_xlfn.XLOOKUP(I2784,AS:AS,AU:AU)</f>
        <v/>
      </c>
      <c r="K2784" t="inlineStr">
        <is>
          <t>MXN</t>
        </is>
      </c>
      <c r="L2784" s="238" t="n">
        <v>10714.73</v>
      </c>
      <c r="M2784">
        <f>L2784*_xlfn.XLOOKUP(K2784,AM:AM,AN:AN)</f>
        <v/>
      </c>
      <c r="N2784">
        <f>L2784*_xlfn.XLOOKUP(K2784,AM:AM,AO:AO)</f>
        <v/>
      </c>
      <c r="O2784" s="238" t="n">
        <v>0</v>
      </c>
      <c r="P2784">
        <f>O2784*_xlfn.XLOOKUP(K2784,AM:AM,AN:AN)</f>
        <v/>
      </c>
      <c r="Q2784">
        <f>O2784*_xlfn.XLOOKUP(K2784,AM:AM,AO:AO)</f>
        <v/>
      </c>
      <c r="R2784">
        <f>_xlfn.XLOOKUP(E2784,AF:AF,AG:AG)</f>
        <v/>
      </c>
      <c r="S2784">
        <f>_xlfn.XLOOKUP(E2784,AF:AF,AI:AI)</f>
        <v/>
      </c>
      <c r="T2784">
        <f>WEEKNUM(G2784)</f>
        <v/>
      </c>
      <c r="U2784">
        <f>YEAR(G2784)</f>
        <v/>
      </c>
      <c r="V2784" s="117">
        <f>IFERROR(Q2784/N2784,"0")</f>
        <v/>
      </c>
    </row>
    <row r="2785">
      <c r="A2785">
        <f>_xlfn.XLOOKUP(D2785,BN:BN,BO:BO)</f>
        <v/>
      </c>
      <c r="B2785" t="inlineStr">
        <is>
          <t>LLC</t>
        </is>
      </c>
      <c r="C2785" t="n">
        <v>426</v>
      </c>
      <c r="D2785">
        <f>_xlfn.XLOOKUP(C2785,BH:BH,BI:BI)</f>
        <v/>
      </c>
      <c r="E2785" t="n">
        <v>23590</v>
      </c>
      <c r="F2785" t="inlineStr">
        <is>
          <t>Vuelo MEX-ZLO-MEX/Alejandra Alemán</t>
        </is>
      </c>
      <c r="G2785" s="234" t="n">
        <v>45828</v>
      </c>
      <c r="H2785" s="234" t="n">
        <v>45830</v>
      </c>
      <c r="I2785" t="inlineStr">
        <is>
          <t>VLO</t>
        </is>
      </c>
      <c r="J2785">
        <f>_xlfn.XLOOKUP(I2785,AS:AS,AU:AU)</f>
        <v/>
      </c>
      <c r="K2785" t="inlineStr">
        <is>
          <t>MXN</t>
        </is>
      </c>
      <c r="L2785" s="238" t="n">
        <v>10714.73</v>
      </c>
      <c r="M2785">
        <f>L2785*_xlfn.XLOOKUP(K2785,AM:AM,AN:AN)</f>
        <v/>
      </c>
      <c r="N2785">
        <f>L2785*_xlfn.XLOOKUP(K2785,AM:AM,AO:AO)</f>
        <v/>
      </c>
      <c r="O2785" s="238" t="n">
        <v>0</v>
      </c>
      <c r="P2785">
        <f>O2785*_xlfn.XLOOKUP(K2785,AM:AM,AN:AN)</f>
        <v/>
      </c>
      <c r="Q2785">
        <f>O2785*_xlfn.XLOOKUP(K2785,AM:AM,AO:AO)</f>
        <v/>
      </c>
      <c r="R2785">
        <f>_xlfn.XLOOKUP(E2785,AF:AF,AG:AG)</f>
        <v/>
      </c>
      <c r="S2785">
        <f>_xlfn.XLOOKUP(E2785,AF:AF,AI:AI)</f>
        <v/>
      </c>
      <c r="T2785">
        <f>WEEKNUM(G2785)</f>
        <v/>
      </c>
      <c r="U2785">
        <f>YEAR(G2785)</f>
        <v/>
      </c>
      <c r="V2785" s="117">
        <f>IFERROR(Q2785/N2785,"0")</f>
        <v/>
      </c>
    </row>
    <row r="2786">
      <c r="A2786">
        <f>_xlfn.XLOOKUP(D2786,BN:BN,BO:BO)</f>
        <v/>
      </c>
      <c r="B2786" t="inlineStr">
        <is>
          <t>LLC</t>
        </is>
      </c>
      <c r="C2786" t="n">
        <v>426</v>
      </c>
      <c r="D2786">
        <f>_xlfn.XLOOKUP(C2786,BH:BH,BI:BI)</f>
        <v/>
      </c>
      <c r="E2786" t="n">
        <v>0</v>
      </c>
      <c r="F2786" t="inlineStr">
        <is>
          <t>Fee de emisión QWOSAX</t>
        </is>
      </c>
      <c r="G2786" s="234" t="n">
        <v>45828</v>
      </c>
      <c r="H2786" s="234" t="n">
        <v>45830</v>
      </c>
      <c r="I2786" t="inlineStr">
        <is>
          <t>HPS</t>
        </is>
      </c>
      <c r="J2786">
        <f>_xlfn.XLOOKUP(I2786,AS:AS,AU:AU)</f>
        <v/>
      </c>
      <c r="K2786" t="inlineStr">
        <is>
          <t>MXN</t>
        </is>
      </c>
      <c r="L2786" s="238" t="n">
        <v>1343.3</v>
      </c>
      <c r="M2786">
        <f>L2786*_xlfn.XLOOKUP(K2786,AM:AM,AN:AN)</f>
        <v/>
      </c>
      <c r="N2786">
        <f>L2786*_xlfn.XLOOKUP(K2786,AM:AM,AO:AO)</f>
        <v/>
      </c>
      <c r="O2786" s="238" t="n">
        <v>1343.3</v>
      </c>
      <c r="P2786">
        <f>O2786*_xlfn.XLOOKUP(K2786,AM:AM,AN:AN)</f>
        <v/>
      </c>
      <c r="Q2786">
        <f>O2786*_xlfn.XLOOKUP(K2786,AM:AM,AO:AO)</f>
        <v/>
      </c>
      <c r="R2786">
        <f>_xlfn.XLOOKUP(E2786,AF:AF,AG:AG)</f>
        <v/>
      </c>
      <c r="S2786">
        <f>_xlfn.XLOOKUP(E2786,AF:AF,AI:AI)</f>
        <v/>
      </c>
      <c r="T2786">
        <f>WEEKNUM(G2786)</f>
        <v/>
      </c>
      <c r="U2786">
        <f>YEAR(G2786)</f>
        <v/>
      </c>
      <c r="V2786" s="117">
        <f>IFERROR(Q2786/N2786,"0")</f>
        <v/>
      </c>
    </row>
    <row r="2787">
      <c r="A2787">
        <f>_xlfn.XLOOKUP(D2787,BN:BN,BO:BO)</f>
        <v/>
      </c>
      <c r="B2787" t="inlineStr">
        <is>
          <t>LLC</t>
        </is>
      </c>
      <c r="C2787" t="n">
        <v>426</v>
      </c>
      <c r="D2787">
        <f>_xlfn.XLOOKUP(C2787,BH:BH,BI:BI)</f>
        <v/>
      </c>
      <c r="E2787" t="n">
        <v>0</v>
      </c>
      <c r="F2787" t="inlineStr">
        <is>
          <t>Sobrecomisión</t>
        </is>
      </c>
      <c r="G2787" s="234" t="n">
        <v>45828</v>
      </c>
      <c r="H2787" s="234" t="n">
        <v>45830</v>
      </c>
      <c r="I2787" t="inlineStr">
        <is>
          <t>HPS</t>
        </is>
      </c>
      <c r="J2787">
        <f>_xlfn.XLOOKUP(I2787,AS:AS,AU:AU)</f>
        <v/>
      </c>
      <c r="K2787" t="inlineStr">
        <is>
          <t>MXN</t>
        </is>
      </c>
      <c r="L2787" s="238" t="n">
        <v>1004.8</v>
      </c>
      <c r="M2787">
        <f>L2787*_xlfn.XLOOKUP(K2787,AM:AM,AN:AN)</f>
        <v/>
      </c>
      <c r="N2787">
        <f>L2787*_xlfn.XLOOKUP(K2787,AM:AM,AO:AO)</f>
        <v/>
      </c>
      <c r="O2787" s="238" t="n">
        <v>1004.8</v>
      </c>
      <c r="P2787">
        <f>O2787*_xlfn.XLOOKUP(K2787,AM:AM,AN:AN)</f>
        <v/>
      </c>
      <c r="Q2787">
        <f>O2787*_xlfn.XLOOKUP(K2787,AM:AM,AO:AO)</f>
        <v/>
      </c>
      <c r="R2787">
        <f>_xlfn.XLOOKUP(E2787,AF:AF,AG:AG)</f>
        <v/>
      </c>
      <c r="S2787">
        <f>_xlfn.XLOOKUP(E2787,AF:AF,AI:AI)</f>
        <v/>
      </c>
      <c r="T2787">
        <f>WEEKNUM(G2787)</f>
        <v/>
      </c>
      <c r="U2787">
        <f>YEAR(G2787)</f>
        <v/>
      </c>
      <c r="V2787" s="117">
        <f>IFERROR(Q2787/N2787,"0")</f>
        <v/>
      </c>
    </row>
    <row r="2788">
      <c r="A2788">
        <f>_xlfn.XLOOKUP(D2788,BN:BN,BO:BO)</f>
        <v/>
      </c>
      <c r="B2788" t="inlineStr">
        <is>
          <t>LLC</t>
        </is>
      </c>
      <c r="C2788" t="n">
        <v>427</v>
      </c>
      <c r="D2788">
        <f>_xlfn.XLOOKUP(C2788,BH:BH,BI:BI)</f>
        <v/>
      </c>
      <c r="E2788" t="n">
        <v>25024</v>
      </c>
      <c r="F2788" t="inlineStr">
        <is>
          <t>Vuelo CDG-MAD-ATH/Jaime Gorozpe</t>
        </is>
      </c>
      <c r="G2788" s="234" t="n">
        <v>45827</v>
      </c>
      <c r="H2788" s="234" t="n">
        <v>45827</v>
      </c>
      <c r="I2788" t="inlineStr">
        <is>
          <t>VLO</t>
        </is>
      </c>
      <c r="J2788">
        <f>_xlfn.XLOOKUP(I2788,AS:AS,AU:AU)</f>
        <v/>
      </c>
      <c r="K2788" t="inlineStr">
        <is>
          <t>USD</t>
        </is>
      </c>
      <c r="L2788" s="238" t="n">
        <v>577.5</v>
      </c>
      <c r="M2788">
        <f>L2788*_xlfn.XLOOKUP(K2788,AM:AM,AN:AN)</f>
        <v/>
      </c>
      <c r="N2788">
        <f>L2788*_xlfn.XLOOKUP(K2788,AM:AM,AO:AO)</f>
        <v/>
      </c>
      <c r="O2788" s="238" t="n">
        <v>0</v>
      </c>
      <c r="P2788">
        <f>O2788*_xlfn.XLOOKUP(K2788,AM:AM,AN:AN)</f>
        <v/>
      </c>
      <c r="Q2788">
        <f>O2788*_xlfn.XLOOKUP(K2788,AM:AM,AO:AO)</f>
        <v/>
      </c>
      <c r="R2788">
        <f>_xlfn.XLOOKUP(E2788,AF:AF,AG:AG)</f>
        <v/>
      </c>
      <c r="S2788">
        <f>_xlfn.XLOOKUP(E2788,AF:AF,AI:AI)</f>
        <v/>
      </c>
      <c r="T2788">
        <f>WEEKNUM(G2788)</f>
        <v/>
      </c>
      <c r="U2788">
        <f>YEAR(G2788)</f>
        <v/>
      </c>
      <c r="V2788" s="117">
        <f>IFERROR(Q2788/N2788,"0")</f>
        <v/>
      </c>
    </row>
    <row r="2789">
      <c r="A2789">
        <f>_xlfn.XLOOKUP(D2789,BN:BN,BO:BO)</f>
        <v/>
      </c>
      <c r="B2789" t="inlineStr">
        <is>
          <t>LLC</t>
        </is>
      </c>
      <c r="C2789" t="n">
        <v>427</v>
      </c>
      <c r="D2789">
        <f>_xlfn.XLOOKUP(C2789,BH:BH,BI:BI)</f>
        <v/>
      </c>
      <c r="E2789" t="n">
        <v>27721</v>
      </c>
      <c r="F2789" t="inlineStr">
        <is>
          <t>VUELO  MEX CDG MEX CON AF</t>
        </is>
      </c>
      <c r="G2789" s="234" t="n">
        <v>45875</v>
      </c>
      <c r="H2789" s="234" t="n">
        <v>45890</v>
      </c>
      <c r="I2789" t="inlineStr">
        <is>
          <t>VLO</t>
        </is>
      </c>
      <c r="J2789">
        <f>_xlfn.XLOOKUP(I2789,AS:AS,AU:AU)</f>
        <v/>
      </c>
      <c r="K2789" t="inlineStr">
        <is>
          <t>USD</t>
        </is>
      </c>
      <c r="L2789" s="238" t="n">
        <v>2191.38</v>
      </c>
      <c r="M2789">
        <f>L2789*_xlfn.XLOOKUP(K2789,AM:AM,AN:AN)</f>
        <v/>
      </c>
      <c r="N2789">
        <f>L2789*_xlfn.XLOOKUP(K2789,AM:AM,AO:AO)</f>
        <v/>
      </c>
      <c r="O2789" s="238" t="n">
        <v>0</v>
      </c>
      <c r="P2789">
        <f>O2789*_xlfn.XLOOKUP(K2789,AM:AM,AN:AN)</f>
        <v/>
      </c>
      <c r="Q2789">
        <f>O2789*_xlfn.XLOOKUP(K2789,AM:AM,AO:AO)</f>
        <v/>
      </c>
      <c r="R2789">
        <f>_xlfn.XLOOKUP(E2789,AF:AF,AG:AG)</f>
        <v/>
      </c>
      <c r="S2789">
        <f>_xlfn.XLOOKUP(E2789,AF:AF,AI:AI)</f>
        <v/>
      </c>
      <c r="T2789">
        <f>WEEKNUM(G2789)</f>
        <v/>
      </c>
      <c r="U2789">
        <f>YEAR(G2789)</f>
        <v/>
      </c>
      <c r="V2789" s="117">
        <f>IFERROR(Q2789/N2789,"0")</f>
        <v/>
      </c>
    </row>
    <row r="2790">
      <c r="A2790">
        <f>_xlfn.XLOOKUP(D2790,BN:BN,BO:BO)</f>
        <v/>
      </c>
      <c r="B2790" t="inlineStr">
        <is>
          <t>LLC</t>
        </is>
      </c>
      <c r="C2790" t="n">
        <v>427</v>
      </c>
      <c r="D2790">
        <f>_xlfn.XLOOKUP(C2790,BH:BH,BI:BI)</f>
        <v/>
      </c>
      <c r="E2790" t="n">
        <v>27721</v>
      </c>
      <c r="F2790" t="inlineStr">
        <is>
          <t>VUELO MEX PAR MEX</t>
        </is>
      </c>
      <c r="G2790" s="234" t="n">
        <v>45875</v>
      </c>
      <c r="H2790" s="234" t="n">
        <v>45890</v>
      </c>
      <c r="I2790" t="inlineStr">
        <is>
          <t>VLO</t>
        </is>
      </c>
      <c r="J2790">
        <f>_xlfn.XLOOKUP(I2790,AS:AS,AU:AU)</f>
        <v/>
      </c>
      <c r="K2790" t="inlineStr">
        <is>
          <t>USD</t>
        </is>
      </c>
      <c r="L2790" s="238" t="n">
        <v>2191.38</v>
      </c>
      <c r="M2790">
        <f>L2790*_xlfn.XLOOKUP(K2790,AM:AM,AN:AN)</f>
        <v/>
      </c>
      <c r="N2790">
        <f>L2790*_xlfn.XLOOKUP(K2790,AM:AM,AO:AO)</f>
        <v/>
      </c>
      <c r="O2790" s="238" t="n">
        <v>0</v>
      </c>
      <c r="P2790">
        <f>O2790*_xlfn.XLOOKUP(K2790,AM:AM,AN:AN)</f>
        <v/>
      </c>
      <c r="Q2790">
        <f>O2790*_xlfn.XLOOKUP(K2790,AM:AM,AO:AO)</f>
        <v/>
      </c>
      <c r="R2790">
        <f>_xlfn.XLOOKUP(E2790,AF:AF,AG:AG)</f>
        <v/>
      </c>
      <c r="S2790">
        <f>_xlfn.XLOOKUP(E2790,AF:AF,AI:AI)</f>
        <v/>
      </c>
      <c r="T2790">
        <f>WEEKNUM(G2790)</f>
        <v/>
      </c>
      <c r="U2790">
        <f>YEAR(G2790)</f>
        <v/>
      </c>
      <c r="V2790" s="117">
        <f>IFERROR(Q2790/N2790,"0")</f>
        <v/>
      </c>
    </row>
    <row r="2791">
      <c r="A2791">
        <f>_xlfn.XLOOKUP(D2791,BN:BN,BO:BO)</f>
        <v/>
      </c>
      <c r="B2791" t="inlineStr">
        <is>
          <t>LLC</t>
        </is>
      </c>
      <c r="C2791" t="n">
        <v>427</v>
      </c>
      <c r="D2791">
        <f>_xlfn.XLOOKUP(C2791,BH:BH,BI:BI)</f>
        <v/>
      </c>
      <c r="E2791" t="n">
        <v>27888</v>
      </c>
      <c r="F2791" t="inlineStr">
        <is>
          <t>vuelo de KOS ATH</t>
        </is>
      </c>
      <c r="G2791" s="234" t="n">
        <v>45855</v>
      </c>
      <c r="H2791" s="63" t="n"/>
      <c r="I2791" t="inlineStr">
        <is>
          <t>ABC</t>
        </is>
      </c>
      <c r="J2791">
        <f>_xlfn.XLOOKUP(I2791,AS:AS,AU:AU)</f>
        <v/>
      </c>
      <c r="K2791" t="inlineStr">
        <is>
          <t>USD</t>
        </is>
      </c>
      <c r="L2791" s="238" t="n">
        <v>152.84</v>
      </c>
      <c r="M2791">
        <f>L2791*_xlfn.XLOOKUP(K2791,AM:AM,AN:AN)</f>
        <v/>
      </c>
      <c r="N2791">
        <f>L2791*_xlfn.XLOOKUP(K2791,AM:AM,AO:AO)</f>
        <v/>
      </c>
      <c r="O2791" s="238" t="n">
        <v>0</v>
      </c>
      <c r="P2791">
        <f>O2791*_xlfn.XLOOKUP(K2791,AM:AM,AN:AN)</f>
        <v/>
      </c>
      <c r="Q2791">
        <f>O2791*_xlfn.XLOOKUP(K2791,AM:AM,AO:AO)</f>
        <v/>
      </c>
      <c r="R2791">
        <f>_xlfn.XLOOKUP(E2791,AF:AF,AG:AG)</f>
        <v/>
      </c>
      <c r="S2791">
        <f>_xlfn.XLOOKUP(E2791,AF:AF,AI:AI)</f>
        <v/>
      </c>
      <c r="T2791">
        <f>WEEKNUM(G2791)</f>
        <v/>
      </c>
      <c r="U2791">
        <f>YEAR(G2791)</f>
        <v/>
      </c>
      <c r="V2791" s="117">
        <f>IFERROR(Q2791/N2791,"0")</f>
        <v/>
      </c>
    </row>
    <row r="2792">
      <c r="A2792">
        <f>_xlfn.XLOOKUP(D2792,BN:BN,BO:BO)</f>
        <v/>
      </c>
      <c r="B2792" t="inlineStr">
        <is>
          <t>LLC</t>
        </is>
      </c>
      <c r="C2792" t="n">
        <v>427</v>
      </c>
      <c r="D2792">
        <f>_xlfn.XLOOKUP(C2792,BH:BH,BI:BI)</f>
        <v/>
      </c>
      <c r="E2792" t="n">
        <v>29300</v>
      </c>
      <c r="F2792" t="inlineStr">
        <is>
          <t>FERRY DE  PIREO A PATMOS</t>
        </is>
      </c>
      <c r="G2792" s="234" t="n">
        <v>45852</v>
      </c>
      <c r="H2792" s="63" t="n"/>
      <c r="I2792" t="inlineStr">
        <is>
          <t>OTR</t>
        </is>
      </c>
      <c r="J2792">
        <f>_xlfn.XLOOKUP(I2792,AS:AS,AU:AU)</f>
        <v/>
      </c>
      <c r="K2792" t="inlineStr">
        <is>
          <t>USD</t>
        </is>
      </c>
      <c r="L2792" s="238" t="n">
        <v>225</v>
      </c>
      <c r="M2792">
        <f>L2792*_xlfn.XLOOKUP(K2792,AM:AM,AN:AN)</f>
        <v/>
      </c>
      <c r="N2792">
        <f>L2792*_xlfn.XLOOKUP(K2792,AM:AM,AO:AO)</f>
        <v/>
      </c>
      <c r="O2792" s="238" t="n">
        <v>0</v>
      </c>
      <c r="P2792">
        <f>O2792*_xlfn.XLOOKUP(K2792,AM:AM,AN:AN)</f>
        <v/>
      </c>
      <c r="Q2792">
        <f>O2792*_xlfn.XLOOKUP(K2792,AM:AM,AO:AO)</f>
        <v/>
      </c>
      <c r="R2792">
        <f>_xlfn.XLOOKUP(E2792,AF:AF,AG:AG)</f>
        <v/>
      </c>
      <c r="S2792">
        <f>_xlfn.XLOOKUP(E2792,AF:AF,AI:AI)</f>
        <v/>
      </c>
      <c r="T2792">
        <f>WEEKNUM(G2792)</f>
        <v/>
      </c>
      <c r="U2792">
        <f>YEAR(G2792)</f>
        <v/>
      </c>
      <c r="V2792" s="117">
        <f>IFERROR(Q2792/N2792,"0")</f>
        <v/>
      </c>
    </row>
    <row r="2793">
      <c r="A2793">
        <f>_xlfn.XLOOKUP(D2793,BN:BN,BO:BO)</f>
        <v/>
      </c>
      <c r="B2793" t="inlineStr">
        <is>
          <t>LLC</t>
        </is>
      </c>
      <c r="C2793" t="n">
        <v>427</v>
      </c>
      <c r="D2793">
        <f>_xlfn.XLOOKUP(C2793,BH:BH,BI:BI)</f>
        <v/>
      </c>
      <c r="E2793" t="n">
        <v>28934</v>
      </c>
      <c r="F2793" t="inlineStr">
        <is>
          <t>TE GOROZPE ALONSO JAIME</t>
        </is>
      </c>
      <c r="G2793" s="63" t="n"/>
      <c r="H2793" s="63" t="n"/>
      <c r="I2793" t="inlineStr">
        <is>
          <t>VLO</t>
        </is>
      </c>
      <c r="J2793">
        <f>_xlfn.XLOOKUP(I2793,AS:AS,AU:AU)</f>
        <v/>
      </c>
      <c r="K2793" t="inlineStr">
        <is>
          <t>USD</t>
        </is>
      </c>
      <c r="L2793" s="238" t="n">
        <v>956.37</v>
      </c>
      <c r="M2793">
        <f>L2793*_xlfn.XLOOKUP(K2793,AM:AM,AN:AN)</f>
        <v/>
      </c>
      <c r="N2793">
        <f>L2793*_xlfn.XLOOKUP(K2793,AM:AM,AO:AO)</f>
        <v/>
      </c>
      <c r="O2793" s="238" t="n">
        <v>0</v>
      </c>
      <c r="P2793">
        <f>O2793*_xlfn.XLOOKUP(K2793,AM:AM,AN:AN)</f>
        <v/>
      </c>
      <c r="Q2793">
        <f>O2793*_xlfn.XLOOKUP(K2793,AM:AM,AO:AO)</f>
        <v/>
      </c>
      <c r="R2793">
        <f>_xlfn.XLOOKUP(E2793,AF:AF,AG:AG)</f>
        <v/>
      </c>
      <c r="S2793">
        <f>_xlfn.XLOOKUP(E2793,AF:AF,AI:AI)</f>
        <v/>
      </c>
      <c r="T2793">
        <f>WEEKNUM(G2793)</f>
        <v/>
      </c>
      <c r="U2793">
        <f>YEAR(G2793)</f>
        <v/>
      </c>
      <c r="V2793" s="117">
        <f>IFERROR(Q2793/N2793,"0")</f>
        <v/>
      </c>
    </row>
    <row r="2794">
      <c r="A2794">
        <f>_xlfn.XLOOKUP(D2794,BN:BN,BO:BO)</f>
        <v/>
      </c>
      <c r="B2794" t="inlineStr">
        <is>
          <t>LLC</t>
        </is>
      </c>
      <c r="C2794" t="n">
        <v>427</v>
      </c>
      <c r="D2794">
        <f>_xlfn.XLOOKUP(C2794,BH:BH,BI:BI)</f>
        <v/>
      </c>
      <c r="E2794" t="n">
        <v>28934</v>
      </c>
      <c r="F2794" t="inlineStr">
        <is>
          <t>Reembolso TE GOROZPE ALONSO JAIME</t>
        </is>
      </c>
      <c r="G2794" s="234" t="n">
        <v>45861</v>
      </c>
      <c r="I2794" t="inlineStr">
        <is>
          <t>REE</t>
        </is>
      </c>
      <c r="J2794">
        <f>_xlfn.XLOOKUP(I2794,AS:AS,AU:AU)</f>
        <v/>
      </c>
      <c r="K2794" t="inlineStr">
        <is>
          <t>USD</t>
        </is>
      </c>
      <c r="L2794" s="238" t="n">
        <v>-856.37</v>
      </c>
      <c r="M2794">
        <f>L2794*_xlfn.XLOOKUP(K2794,AM:AM,AN:AN)</f>
        <v/>
      </c>
      <c r="N2794">
        <f>L2794*_xlfn.XLOOKUP(K2794,AM:AM,AO:AO)</f>
        <v/>
      </c>
      <c r="O2794" s="238" t="n">
        <v>0</v>
      </c>
      <c r="P2794">
        <f>O2794*_xlfn.XLOOKUP(K2794,AM:AM,AN:AN)</f>
        <v/>
      </c>
      <c r="Q2794">
        <f>O2794*_xlfn.XLOOKUP(K2794,AM:AM,AO:AO)</f>
        <v/>
      </c>
      <c r="R2794">
        <f>_xlfn.XLOOKUP(E2794,AF:AF,AG:AG)</f>
        <v/>
      </c>
      <c r="S2794">
        <f>_xlfn.XLOOKUP(E2794,AF:AF,AI:AI)</f>
        <v/>
      </c>
      <c r="T2794">
        <f>WEEKNUM(G2794)</f>
        <v/>
      </c>
      <c r="U2794">
        <f>YEAR(G2794)</f>
        <v/>
      </c>
      <c r="V2794" s="117">
        <f>IFERROR(Q2794/N2794,"0")</f>
        <v/>
      </c>
    </row>
    <row r="2795">
      <c r="A2795">
        <f>_xlfn.XLOOKUP(D2795,BN:BN,BO:BO)</f>
        <v/>
      </c>
      <c r="B2795" t="inlineStr">
        <is>
          <t>LLC</t>
        </is>
      </c>
      <c r="C2795" t="n">
        <v>427</v>
      </c>
      <c r="D2795">
        <f>_xlfn.XLOOKUP(C2795,BH:BH,BI:BI)</f>
        <v/>
      </c>
      <c r="E2795" t="n">
        <v>30368</v>
      </c>
      <c r="F2795" t="inlineStr">
        <is>
          <t>VUELO CON GEORGIAN AIRWAYS</t>
        </is>
      </c>
      <c r="G2795" s="234" t="n">
        <v>45877</v>
      </c>
      <c r="H2795" s="234" t="n">
        <v>45877</v>
      </c>
      <c r="I2795" t="inlineStr">
        <is>
          <t>ABC</t>
        </is>
      </c>
      <c r="J2795">
        <f>_xlfn.XLOOKUP(I2795,AS:AS,AU:AU)</f>
        <v/>
      </c>
      <c r="K2795" t="inlineStr">
        <is>
          <t>USD</t>
        </is>
      </c>
      <c r="L2795" s="238" t="n">
        <v>423.2</v>
      </c>
      <c r="M2795">
        <f>L2795*_xlfn.XLOOKUP(K2795,AM:AM,AN:AN)</f>
        <v/>
      </c>
      <c r="N2795">
        <f>L2795*_xlfn.XLOOKUP(K2795,AM:AM,AO:AO)</f>
        <v/>
      </c>
      <c r="O2795" s="238" t="n">
        <v>0</v>
      </c>
      <c r="P2795">
        <f>O2795*_xlfn.XLOOKUP(K2795,AM:AM,AN:AN)</f>
        <v/>
      </c>
      <c r="Q2795">
        <f>O2795*_xlfn.XLOOKUP(K2795,AM:AM,AO:AO)</f>
        <v/>
      </c>
      <c r="R2795">
        <f>_xlfn.XLOOKUP(E2795,AF:AF,AG:AG)</f>
        <v/>
      </c>
      <c r="S2795">
        <f>_xlfn.XLOOKUP(E2795,AF:AF,AI:AI)</f>
        <v/>
      </c>
      <c r="T2795">
        <f>WEEKNUM(G2795)</f>
        <v/>
      </c>
      <c r="U2795">
        <f>YEAR(G2795)</f>
        <v/>
      </c>
      <c r="V2795" s="117">
        <f>IFERROR(Q2795/N2795,"0")</f>
        <v/>
      </c>
    </row>
    <row r="2796">
      <c r="A2796">
        <f>_xlfn.XLOOKUP(D2796,BN:BN,BO:BO)</f>
        <v/>
      </c>
      <c r="B2796" t="inlineStr">
        <is>
          <t>LLC</t>
        </is>
      </c>
      <c r="C2796" t="n">
        <v>427</v>
      </c>
      <c r="D2796">
        <f>_xlfn.XLOOKUP(C2796,BH:BH,BI:BI)</f>
        <v/>
      </c>
      <c r="E2796" t="n">
        <v>27888</v>
      </c>
      <c r="F2796" t="inlineStr">
        <is>
          <t>VUELO CON AEROLINEA SKY EXPRESS</t>
        </is>
      </c>
      <c r="G2796" s="234" t="n">
        <v>45881</v>
      </c>
      <c r="H2796" s="234" t="n">
        <v>45881</v>
      </c>
      <c r="I2796" t="inlineStr">
        <is>
          <t>ABC</t>
        </is>
      </c>
      <c r="J2796">
        <f>_xlfn.XLOOKUP(I2796,AS:AS,AU:AU)</f>
        <v/>
      </c>
      <c r="K2796" t="inlineStr">
        <is>
          <t>USD</t>
        </is>
      </c>
      <c r="L2796" s="238" t="n">
        <v>167.36</v>
      </c>
      <c r="M2796">
        <f>L2796*_xlfn.XLOOKUP(K2796,AM:AM,AN:AN)</f>
        <v/>
      </c>
      <c r="N2796">
        <f>L2796*_xlfn.XLOOKUP(K2796,AM:AM,AO:AO)</f>
        <v/>
      </c>
      <c r="O2796" s="238" t="n">
        <v>0</v>
      </c>
      <c r="P2796">
        <f>O2796*_xlfn.XLOOKUP(K2796,AM:AM,AN:AN)</f>
        <v/>
      </c>
      <c r="Q2796">
        <f>O2796*_xlfn.XLOOKUP(K2796,AM:AM,AO:AO)</f>
        <v/>
      </c>
      <c r="R2796">
        <f>_xlfn.XLOOKUP(E2796,AF:AF,AG:AG)</f>
        <v/>
      </c>
      <c r="S2796">
        <f>_xlfn.XLOOKUP(E2796,AF:AF,AI:AI)</f>
        <v/>
      </c>
      <c r="T2796">
        <f>WEEKNUM(G2796)</f>
        <v/>
      </c>
      <c r="U2796">
        <f>YEAR(G2796)</f>
        <v/>
      </c>
      <c r="V2796" s="117">
        <f>IFERROR(Q2796/N2796,"0")</f>
        <v/>
      </c>
    </row>
    <row r="2797">
      <c r="A2797">
        <f>_xlfn.XLOOKUP(D2797,BN:BN,BO:BO)</f>
        <v/>
      </c>
      <c r="B2797" t="inlineStr">
        <is>
          <t>LLC</t>
        </is>
      </c>
      <c r="C2797" t="n">
        <v>427</v>
      </c>
      <c r="D2797">
        <f>_xlfn.XLOOKUP(C2797,BH:BH,BI:BI)</f>
        <v/>
      </c>
      <c r="E2797" t="n">
        <v>28021</v>
      </c>
      <c r="F2797" t="inlineStr">
        <is>
          <t>VUELO CON AEGEAN AIRLINES</t>
        </is>
      </c>
      <c r="G2797" s="234" t="n">
        <v>45880</v>
      </c>
      <c r="H2797" s="234" t="n">
        <v>45880</v>
      </c>
      <c r="I2797" t="inlineStr">
        <is>
          <t>ABC</t>
        </is>
      </c>
      <c r="J2797">
        <f>_xlfn.XLOOKUP(I2797,AS:AS,AU:AU)</f>
        <v/>
      </c>
      <c r="K2797" t="inlineStr">
        <is>
          <t>USD</t>
        </is>
      </c>
      <c r="L2797" s="238" t="n">
        <v>425.79</v>
      </c>
      <c r="M2797">
        <f>L2797*_xlfn.XLOOKUP(K2797,AM:AM,AN:AN)</f>
        <v/>
      </c>
      <c r="N2797">
        <f>L2797*_xlfn.XLOOKUP(K2797,AM:AM,AO:AO)</f>
        <v/>
      </c>
      <c r="O2797" s="238" t="n">
        <v>0</v>
      </c>
      <c r="P2797">
        <f>O2797*_xlfn.XLOOKUP(K2797,AM:AM,AN:AN)</f>
        <v/>
      </c>
      <c r="Q2797">
        <f>O2797*_xlfn.XLOOKUP(K2797,AM:AM,AO:AO)</f>
        <v/>
      </c>
      <c r="R2797">
        <f>_xlfn.XLOOKUP(E2797,AF:AF,AG:AG)</f>
        <v/>
      </c>
      <c r="S2797">
        <f>_xlfn.XLOOKUP(E2797,AF:AF,AI:AI)</f>
        <v/>
      </c>
      <c r="T2797">
        <f>WEEKNUM(G2797)</f>
        <v/>
      </c>
      <c r="U2797">
        <f>YEAR(G2797)</f>
        <v/>
      </c>
      <c r="V2797" s="117">
        <f>IFERROR(Q2797/N2797,"0")</f>
        <v/>
      </c>
    </row>
    <row r="2798">
      <c r="A2798">
        <f>_xlfn.XLOOKUP(D2798,BN:BN,BO:BO)</f>
        <v/>
      </c>
      <c r="B2798" t="inlineStr">
        <is>
          <t>LLC</t>
        </is>
      </c>
      <c r="C2798" t="n">
        <v>427</v>
      </c>
      <c r="D2798">
        <f>_xlfn.XLOOKUP(C2798,BH:BH,BI:BI)</f>
        <v/>
      </c>
      <c r="E2798" t="n">
        <v>27439</v>
      </c>
      <c r="F2798" t="inlineStr">
        <is>
          <t>BOLETO DE FERRY DE KOS  PATMOS</t>
        </is>
      </c>
      <c r="G2798" s="234" t="n">
        <v>45881</v>
      </c>
      <c r="H2798" s="234" t="n">
        <v>45881</v>
      </c>
      <c r="I2798" t="inlineStr">
        <is>
          <t>OTR</t>
        </is>
      </c>
      <c r="J2798">
        <f>_xlfn.XLOOKUP(I2798,AS:AS,AU:AU)</f>
        <v/>
      </c>
      <c r="K2798" t="inlineStr">
        <is>
          <t>USD</t>
        </is>
      </c>
      <c r="L2798" s="238" t="n">
        <v>55.55</v>
      </c>
      <c r="M2798">
        <f>L2798*_xlfn.XLOOKUP(K2798,AM:AM,AN:AN)</f>
        <v/>
      </c>
      <c r="N2798">
        <f>L2798*_xlfn.XLOOKUP(K2798,AM:AM,AO:AO)</f>
        <v/>
      </c>
      <c r="O2798" s="238" t="n">
        <v>0</v>
      </c>
      <c r="P2798">
        <f>O2798*_xlfn.XLOOKUP(K2798,AM:AM,AN:AN)</f>
        <v/>
      </c>
      <c r="Q2798">
        <f>O2798*_xlfn.XLOOKUP(K2798,AM:AM,AO:AO)</f>
        <v/>
      </c>
      <c r="R2798">
        <f>_xlfn.XLOOKUP(E2798,AF:AF,AG:AG)</f>
        <v/>
      </c>
      <c r="S2798">
        <f>_xlfn.XLOOKUP(E2798,AF:AF,AI:AI)</f>
        <v/>
      </c>
      <c r="T2798">
        <f>WEEKNUM(G2798)</f>
        <v/>
      </c>
      <c r="U2798">
        <f>YEAR(G2798)</f>
        <v/>
      </c>
      <c r="V2798" s="117">
        <f>IFERROR(Q2798/N2798,"0")</f>
        <v/>
      </c>
    </row>
    <row r="2799">
      <c r="A2799">
        <f>_xlfn.XLOOKUP(D2799,BN:BN,BO:BO)</f>
        <v/>
      </c>
      <c r="B2799" t="inlineStr">
        <is>
          <t>LLC</t>
        </is>
      </c>
      <c r="C2799" t="n">
        <v>427</v>
      </c>
      <c r="D2799">
        <f>_xlfn.XLOOKUP(C2799,BH:BH,BI:BI)</f>
        <v/>
      </c>
      <c r="E2799" t="n">
        <v>27721</v>
      </c>
      <c r="F2799" t="inlineStr">
        <is>
          <t>VUELO DE KLM ABZ-AMS-BIQ</t>
        </is>
      </c>
      <c r="G2799" s="234" t="n">
        <v>45865</v>
      </c>
      <c r="H2799" s="234" t="n">
        <v>45865</v>
      </c>
      <c r="I2799" t="inlineStr">
        <is>
          <t>VLO</t>
        </is>
      </c>
      <c r="J2799">
        <f>_xlfn.XLOOKUP(I2799,AS:AS,AU:AU)</f>
        <v/>
      </c>
      <c r="K2799" t="inlineStr">
        <is>
          <t>USD</t>
        </is>
      </c>
      <c r="L2799" s="238" t="n">
        <v>414.09</v>
      </c>
      <c r="M2799">
        <f>L2799*_xlfn.XLOOKUP(K2799,AM:AM,AN:AN)</f>
        <v/>
      </c>
      <c r="N2799">
        <f>L2799*_xlfn.XLOOKUP(K2799,AM:AM,AO:AO)</f>
        <v/>
      </c>
      <c r="O2799" s="238" t="n">
        <v>0</v>
      </c>
      <c r="P2799">
        <f>O2799*_xlfn.XLOOKUP(K2799,AM:AM,AN:AN)</f>
        <v/>
      </c>
      <c r="Q2799">
        <f>O2799*_xlfn.XLOOKUP(K2799,AM:AM,AO:AO)</f>
        <v/>
      </c>
      <c r="R2799">
        <f>_xlfn.XLOOKUP(E2799,AF:AF,AG:AG)</f>
        <v/>
      </c>
      <c r="S2799">
        <f>_xlfn.XLOOKUP(E2799,AF:AF,AI:AI)</f>
        <v/>
      </c>
      <c r="T2799">
        <f>WEEKNUM(G2799)</f>
        <v/>
      </c>
      <c r="U2799">
        <f>YEAR(G2799)</f>
        <v/>
      </c>
      <c r="V2799" s="117">
        <f>IFERROR(Q2799/N2799,"0")</f>
        <v/>
      </c>
    </row>
    <row r="2800">
      <c r="A2800">
        <f>_xlfn.XLOOKUP(D2800,BN:BN,BO:BO)</f>
        <v/>
      </c>
      <c r="B2800" t="inlineStr">
        <is>
          <t>LLC</t>
        </is>
      </c>
      <c r="C2800" t="n">
        <v>427</v>
      </c>
      <c r="D2800">
        <f>_xlfn.XLOOKUP(C2800,BH:BH,BI:BI)</f>
        <v/>
      </c>
      <c r="E2800" t="n">
        <v>28934</v>
      </c>
      <c r="F2800" t="inlineStr">
        <is>
          <t>TE GOROZPE ALONSO JAIME</t>
        </is>
      </c>
      <c r="G2800" s="234" t="n">
        <v>45929</v>
      </c>
      <c r="H2800" s="63" t="n"/>
      <c r="I2800" t="inlineStr">
        <is>
          <t>VLO</t>
        </is>
      </c>
      <c r="J2800">
        <f>_xlfn.XLOOKUP(I2800,AS:AS,AU:AU)</f>
        <v/>
      </c>
      <c r="K2800" t="inlineStr">
        <is>
          <t>USD</t>
        </is>
      </c>
      <c r="L2800" s="238" t="n">
        <v>567.09</v>
      </c>
      <c r="M2800">
        <f>L2800*_xlfn.XLOOKUP(K2800,AM:AM,AN:AN)</f>
        <v/>
      </c>
      <c r="N2800">
        <f>L2800*_xlfn.XLOOKUP(K2800,AM:AM,AO:AO)</f>
        <v/>
      </c>
      <c r="O2800" s="238" t="n">
        <v>0</v>
      </c>
      <c r="P2800">
        <f>O2800*_xlfn.XLOOKUP(K2800,AM:AM,AN:AN)</f>
        <v/>
      </c>
      <c r="Q2800">
        <f>O2800*_xlfn.XLOOKUP(K2800,AM:AM,AO:AO)</f>
        <v/>
      </c>
      <c r="R2800">
        <f>_xlfn.XLOOKUP(E2800,AF:AF,AG:AG)</f>
        <v/>
      </c>
      <c r="S2800">
        <f>_xlfn.XLOOKUP(E2800,AF:AF,AI:AI)</f>
        <v/>
      </c>
      <c r="T2800">
        <f>WEEKNUM(G2800)</f>
        <v/>
      </c>
      <c r="U2800">
        <f>YEAR(G2800)</f>
        <v/>
      </c>
      <c r="V2800" s="117">
        <f>IFERROR(Q2800/N2800,"0")</f>
        <v/>
      </c>
    </row>
    <row r="2801">
      <c r="A2801">
        <f>_xlfn.XLOOKUP(D2801,BN:BN,BO:BO)</f>
        <v/>
      </c>
      <c r="B2801" t="inlineStr">
        <is>
          <t>LLC</t>
        </is>
      </c>
      <c r="C2801" t="n">
        <v>427</v>
      </c>
      <c r="D2801">
        <f>_xlfn.XLOOKUP(C2801,BH:BH,BI:BI)</f>
        <v/>
      </c>
      <c r="E2801" t="n">
        <v>27721</v>
      </c>
      <c r="F2801" t="inlineStr">
        <is>
          <t>EMISION CON AEROMEXICO MEX CUN</t>
        </is>
      </c>
      <c r="G2801" s="234" t="n">
        <v>45892</v>
      </c>
      <c r="H2801" s="234" t="n">
        <v>45892</v>
      </c>
      <c r="I2801" t="inlineStr">
        <is>
          <t>VLO</t>
        </is>
      </c>
      <c r="J2801">
        <f>_xlfn.XLOOKUP(I2801,AS:AS,AU:AU)</f>
        <v/>
      </c>
      <c r="K2801" t="inlineStr">
        <is>
          <t>USD</t>
        </is>
      </c>
      <c r="L2801" s="238" t="n">
        <v>285.85</v>
      </c>
      <c r="M2801">
        <f>L2801*_xlfn.XLOOKUP(K2801,AM:AM,AN:AN)</f>
        <v/>
      </c>
      <c r="N2801">
        <f>L2801*_xlfn.XLOOKUP(K2801,AM:AM,AO:AO)</f>
        <v/>
      </c>
      <c r="O2801" s="238" t="n">
        <v>0</v>
      </c>
      <c r="P2801">
        <f>O2801*_xlfn.XLOOKUP(K2801,AM:AM,AN:AN)</f>
        <v/>
      </c>
      <c r="Q2801">
        <f>O2801*_xlfn.XLOOKUP(K2801,AM:AM,AO:AO)</f>
        <v/>
      </c>
      <c r="R2801">
        <f>_xlfn.XLOOKUP(E2801,AF:AF,AG:AG)</f>
        <v/>
      </c>
      <c r="S2801">
        <f>_xlfn.XLOOKUP(E2801,AF:AF,AI:AI)</f>
        <v/>
      </c>
      <c r="T2801">
        <f>WEEKNUM(G2801)</f>
        <v/>
      </c>
      <c r="U2801">
        <f>YEAR(G2801)</f>
        <v/>
      </c>
      <c r="V2801" s="117">
        <f>IFERROR(Q2801/N2801,"0")</f>
        <v/>
      </c>
    </row>
    <row r="2802">
      <c r="A2802">
        <f>_xlfn.XLOOKUP(D2802,BN:BN,BO:BO)</f>
        <v/>
      </c>
      <c r="B2802" t="inlineStr">
        <is>
          <t>LLC</t>
        </is>
      </c>
      <c r="C2802" t="n">
        <v>427</v>
      </c>
      <c r="D2802">
        <f>_xlfn.XLOOKUP(C2802,BH:BH,BI:BI)</f>
        <v/>
      </c>
      <c r="E2802" t="n">
        <v>27721</v>
      </c>
      <c r="F2802" t="inlineStr">
        <is>
          <t>VUELO CUN MEX</t>
        </is>
      </c>
      <c r="G2802" s="234" t="n">
        <v>45896</v>
      </c>
      <c r="H2802" s="234" t="n">
        <v>45896</v>
      </c>
      <c r="I2802" t="inlineStr">
        <is>
          <t>VLO</t>
        </is>
      </c>
      <c r="J2802">
        <f>_xlfn.XLOOKUP(I2802,AS:AS,AU:AU)</f>
        <v/>
      </c>
      <c r="K2802" t="inlineStr">
        <is>
          <t>USD</t>
        </is>
      </c>
      <c r="L2802" s="238" t="n">
        <v>282.98</v>
      </c>
      <c r="M2802">
        <f>L2802*_xlfn.XLOOKUP(K2802,AM:AM,AN:AN)</f>
        <v/>
      </c>
      <c r="N2802">
        <f>L2802*_xlfn.XLOOKUP(K2802,AM:AM,AO:AO)</f>
        <v/>
      </c>
      <c r="O2802" s="238" t="n">
        <v>0</v>
      </c>
      <c r="P2802">
        <f>O2802*_xlfn.XLOOKUP(K2802,AM:AM,AN:AN)</f>
        <v/>
      </c>
      <c r="Q2802">
        <f>O2802*_xlfn.XLOOKUP(K2802,AM:AM,AO:AO)</f>
        <v/>
      </c>
      <c r="R2802">
        <f>_xlfn.XLOOKUP(E2802,AF:AF,AG:AG)</f>
        <v/>
      </c>
      <c r="S2802">
        <f>_xlfn.XLOOKUP(E2802,AF:AF,AI:AI)</f>
        <v/>
      </c>
      <c r="T2802">
        <f>WEEKNUM(G2802)</f>
        <v/>
      </c>
      <c r="U2802">
        <f>YEAR(G2802)</f>
        <v/>
      </c>
      <c r="V2802" s="117">
        <f>IFERROR(Q2802/N2802,"0")</f>
        <v/>
      </c>
    </row>
    <row r="2803">
      <c r="A2803">
        <f>_xlfn.XLOOKUP(D2803,BN:BN,BO:BO)</f>
        <v/>
      </c>
      <c r="B2803" t="inlineStr">
        <is>
          <t>LLC</t>
        </is>
      </c>
      <c r="C2803" t="n">
        <v>427</v>
      </c>
      <c r="D2803">
        <f>_xlfn.XLOOKUP(C2803,BH:BH,BI:BI)</f>
        <v/>
      </c>
      <c r="E2803" t="n">
        <v>28934</v>
      </c>
      <c r="F2803" t="inlineStr">
        <is>
          <t>TE GOROZPE JAIME</t>
        </is>
      </c>
      <c r="G2803" s="234" t="n">
        <v>45905</v>
      </c>
      <c r="H2803" s="63" t="n"/>
      <c r="I2803" t="inlineStr">
        <is>
          <t>VLO</t>
        </is>
      </c>
      <c r="J2803">
        <f>_xlfn.XLOOKUP(I2803,AS:AS,AU:AU)</f>
        <v/>
      </c>
      <c r="K2803" t="inlineStr">
        <is>
          <t>USD</t>
        </is>
      </c>
      <c r="L2803" s="238" t="n">
        <v>284.2</v>
      </c>
      <c r="M2803">
        <f>L2803*_xlfn.XLOOKUP(K2803,AM:AM,AN:AN)</f>
        <v/>
      </c>
      <c r="N2803">
        <f>L2803*_xlfn.XLOOKUP(K2803,AM:AM,AO:AO)</f>
        <v/>
      </c>
      <c r="O2803" s="238" t="n">
        <v>0</v>
      </c>
      <c r="P2803">
        <f>O2803*_xlfn.XLOOKUP(K2803,AM:AM,AN:AN)</f>
        <v/>
      </c>
      <c r="Q2803">
        <f>O2803*_xlfn.XLOOKUP(K2803,AM:AM,AO:AO)</f>
        <v/>
      </c>
      <c r="R2803">
        <f>_xlfn.XLOOKUP(E2803,AF:AF,AG:AG)</f>
        <v/>
      </c>
      <c r="S2803">
        <f>_xlfn.XLOOKUP(E2803,AF:AF,AI:AI)</f>
        <v/>
      </c>
      <c r="T2803">
        <f>WEEKNUM(G2803)</f>
        <v/>
      </c>
      <c r="U2803">
        <f>YEAR(G2803)</f>
        <v/>
      </c>
      <c r="V2803" s="117">
        <f>IFERROR(Q2803/N2803,"0")</f>
        <v/>
      </c>
    </row>
    <row r="2804">
      <c r="A2804">
        <f>_xlfn.XLOOKUP(D2804,BN:BN,BO:BO)</f>
        <v/>
      </c>
      <c r="B2804" t="inlineStr">
        <is>
          <t>LLC</t>
        </is>
      </c>
      <c r="C2804" t="n">
        <v>427</v>
      </c>
      <c r="D2804">
        <f>_xlfn.XLOOKUP(C2804,BH:BH,BI:BI)</f>
        <v/>
      </c>
      <c r="E2804" t="n">
        <v>28934</v>
      </c>
      <c r="F2804" t="inlineStr">
        <is>
          <t>TE GOROZPE ALONSO JAIME</t>
        </is>
      </c>
      <c r="G2804" s="234" t="n">
        <v>45899</v>
      </c>
      <c r="H2804" s="63" t="n"/>
      <c r="I2804" t="inlineStr">
        <is>
          <t>VLO</t>
        </is>
      </c>
      <c r="J2804">
        <f>_xlfn.XLOOKUP(I2804,AS:AS,AU:AU)</f>
        <v/>
      </c>
      <c r="K2804" t="inlineStr">
        <is>
          <t>USD</t>
        </is>
      </c>
      <c r="L2804" s="238" t="n">
        <v>506.1</v>
      </c>
      <c r="M2804">
        <f>L2804*_xlfn.XLOOKUP(K2804,AM:AM,AN:AN)</f>
        <v/>
      </c>
      <c r="N2804">
        <f>L2804*_xlfn.XLOOKUP(K2804,AM:AM,AO:AO)</f>
        <v/>
      </c>
      <c r="O2804" s="238" t="n">
        <v>0</v>
      </c>
      <c r="P2804">
        <f>O2804*_xlfn.XLOOKUP(K2804,AM:AM,AN:AN)</f>
        <v/>
      </c>
      <c r="Q2804">
        <f>O2804*_xlfn.XLOOKUP(K2804,AM:AM,AO:AO)</f>
        <v/>
      </c>
      <c r="R2804">
        <f>_xlfn.XLOOKUP(E2804,AF:AF,AG:AG)</f>
        <v/>
      </c>
      <c r="S2804">
        <f>_xlfn.XLOOKUP(E2804,AF:AF,AI:AI)</f>
        <v/>
      </c>
      <c r="T2804">
        <f>WEEKNUM(G2804)</f>
        <v/>
      </c>
      <c r="U2804">
        <f>YEAR(G2804)</f>
        <v/>
      </c>
      <c r="V2804" s="117">
        <f>IFERROR(Q2804/N2804,"0")</f>
        <v/>
      </c>
    </row>
    <row r="2805">
      <c r="A2805">
        <f>_xlfn.XLOOKUP(D2805,BN:BN,BO:BO)</f>
        <v/>
      </c>
      <c r="B2805" t="inlineStr">
        <is>
          <t>LLC</t>
        </is>
      </c>
      <c r="C2805" t="n">
        <v>427</v>
      </c>
      <c r="D2805">
        <f>_xlfn.XLOOKUP(C2805,BH:BH,BI:BI)</f>
        <v/>
      </c>
      <c r="E2805" t="n">
        <v>28934</v>
      </c>
      <c r="F2805" t="inlineStr">
        <is>
          <t>TE GOROZPE ALONSO JAIME</t>
        </is>
      </c>
      <c r="G2805" s="234" t="n">
        <v>45915</v>
      </c>
      <c r="H2805" s="63" t="n"/>
      <c r="I2805" t="inlineStr">
        <is>
          <t>VLO</t>
        </is>
      </c>
      <c r="J2805">
        <f>_xlfn.XLOOKUP(I2805,AS:AS,AU:AU)</f>
        <v/>
      </c>
      <c r="K2805" t="inlineStr">
        <is>
          <t>USD</t>
        </is>
      </c>
      <c r="L2805" s="238" t="n">
        <v>772.78</v>
      </c>
      <c r="M2805">
        <f>L2805*_xlfn.XLOOKUP(K2805,AM:AM,AN:AN)</f>
        <v/>
      </c>
      <c r="N2805">
        <f>L2805*_xlfn.XLOOKUP(K2805,AM:AM,AO:AO)</f>
        <v/>
      </c>
      <c r="O2805" s="238" t="n">
        <v>0</v>
      </c>
      <c r="P2805">
        <f>O2805*_xlfn.XLOOKUP(K2805,AM:AM,AN:AN)</f>
        <v/>
      </c>
      <c r="Q2805">
        <f>O2805*_xlfn.XLOOKUP(K2805,AM:AM,AO:AO)</f>
        <v/>
      </c>
      <c r="R2805">
        <f>_xlfn.XLOOKUP(E2805,AF:AF,AG:AG)</f>
        <v/>
      </c>
      <c r="S2805">
        <f>_xlfn.XLOOKUP(E2805,AF:AF,AI:AI)</f>
        <v/>
      </c>
      <c r="T2805">
        <f>WEEKNUM(G2805)</f>
        <v/>
      </c>
      <c r="U2805">
        <f>YEAR(G2805)</f>
        <v/>
      </c>
      <c r="V2805" s="117">
        <f>IFERROR(Q2805/N2805,"0")</f>
        <v/>
      </c>
    </row>
    <row r="2806">
      <c r="A2806">
        <f>_xlfn.XLOOKUP(D2806,BN:BN,BO:BO)</f>
        <v/>
      </c>
      <c r="B2806" t="inlineStr">
        <is>
          <t>LLC</t>
        </is>
      </c>
      <c r="C2806" t="n">
        <v>427</v>
      </c>
      <c r="D2806">
        <f>_xlfn.XLOOKUP(C2806,BH:BH,BI:BI)</f>
        <v/>
      </c>
      <c r="E2806" t="n">
        <v>28934</v>
      </c>
      <c r="F2806" t="inlineStr">
        <is>
          <t>TE GOROZPE JAIME</t>
        </is>
      </c>
      <c r="G2806" s="234" t="n">
        <v>45910</v>
      </c>
      <c r="H2806" s="63" t="n"/>
      <c r="I2806" t="inlineStr">
        <is>
          <t>VLO</t>
        </is>
      </c>
      <c r="J2806">
        <f>_xlfn.XLOOKUP(I2806,AS:AS,AU:AU)</f>
        <v/>
      </c>
      <c r="K2806" t="inlineStr">
        <is>
          <t>USD</t>
        </is>
      </c>
      <c r="L2806" s="238" t="n">
        <v>283.9</v>
      </c>
      <c r="M2806">
        <f>L2806*_xlfn.XLOOKUP(K2806,AM:AM,AN:AN)</f>
        <v/>
      </c>
      <c r="N2806">
        <f>L2806*_xlfn.XLOOKUP(K2806,AM:AM,AO:AO)</f>
        <v/>
      </c>
      <c r="O2806" s="238" t="n">
        <v>0</v>
      </c>
      <c r="P2806">
        <f>O2806*_xlfn.XLOOKUP(K2806,AM:AM,AN:AN)</f>
        <v/>
      </c>
      <c r="Q2806">
        <f>O2806*_xlfn.XLOOKUP(K2806,AM:AM,AO:AO)</f>
        <v/>
      </c>
      <c r="R2806">
        <f>_xlfn.XLOOKUP(E2806,AF:AF,AG:AG)</f>
        <v/>
      </c>
      <c r="S2806">
        <f>_xlfn.XLOOKUP(E2806,AF:AF,AI:AI)</f>
        <v/>
      </c>
      <c r="T2806">
        <f>WEEKNUM(G2806)</f>
        <v/>
      </c>
      <c r="U2806">
        <f>YEAR(G2806)</f>
        <v/>
      </c>
      <c r="V2806" s="117">
        <f>IFERROR(Q2806/N2806,"0")</f>
        <v/>
      </c>
    </row>
    <row r="2807">
      <c r="A2807">
        <f>_xlfn.XLOOKUP(D2807,BN:BN,BO:BO)</f>
        <v/>
      </c>
      <c r="B2807" t="inlineStr">
        <is>
          <t>LLC</t>
        </is>
      </c>
      <c r="C2807" t="n">
        <v>427</v>
      </c>
      <c r="D2807">
        <f>_xlfn.XLOOKUP(C2807,BH:BH,BI:BI)</f>
        <v/>
      </c>
      <c r="E2807" t="n">
        <v>27721</v>
      </c>
      <c r="F2807" t="inlineStr">
        <is>
          <t>VUELO MEX CDG</t>
        </is>
      </c>
      <c r="G2807" s="234" t="n">
        <v>45918</v>
      </c>
      <c r="H2807" s="234" t="n">
        <v>45918</v>
      </c>
      <c r="I2807" t="inlineStr">
        <is>
          <t>VLO</t>
        </is>
      </c>
      <c r="J2807">
        <f>_xlfn.XLOOKUP(I2807,AS:AS,AU:AU)</f>
        <v/>
      </c>
      <c r="K2807" t="inlineStr">
        <is>
          <t>USD</t>
        </is>
      </c>
      <c r="L2807" s="238" t="n">
        <v>900.45</v>
      </c>
      <c r="M2807">
        <f>L2807*_xlfn.XLOOKUP(K2807,AM:AM,AN:AN)</f>
        <v/>
      </c>
      <c r="N2807">
        <f>L2807*_xlfn.XLOOKUP(K2807,AM:AM,AO:AO)</f>
        <v/>
      </c>
      <c r="O2807" s="238" t="n">
        <v>0</v>
      </c>
      <c r="P2807">
        <f>O2807*_xlfn.XLOOKUP(K2807,AM:AM,AN:AN)</f>
        <v/>
      </c>
      <c r="Q2807">
        <f>O2807*_xlfn.XLOOKUP(K2807,AM:AM,AO:AO)</f>
        <v/>
      </c>
      <c r="R2807">
        <f>_xlfn.XLOOKUP(E2807,AF:AF,AG:AG)</f>
        <v/>
      </c>
      <c r="S2807">
        <f>_xlfn.XLOOKUP(E2807,AF:AF,AI:AI)</f>
        <v/>
      </c>
      <c r="T2807">
        <f>WEEKNUM(G2807)</f>
        <v/>
      </c>
      <c r="U2807">
        <f>YEAR(G2807)</f>
        <v/>
      </c>
      <c r="V2807" s="117">
        <f>IFERROR(Q2807/N2807,"0")</f>
        <v/>
      </c>
    </row>
    <row r="2808">
      <c r="A2808">
        <f>_xlfn.XLOOKUP(D2808,BN:BN,BO:BO)</f>
        <v/>
      </c>
      <c r="B2808" t="inlineStr">
        <is>
          <t>LLC</t>
        </is>
      </c>
      <c r="C2808" t="n">
        <v>427</v>
      </c>
      <c r="D2808">
        <f>_xlfn.XLOOKUP(C2808,BH:BH,BI:BI)</f>
        <v/>
      </c>
      <c r="E2808" t="n">
        <v>27721</v>
      </c>
      <c r="F2808" t="inlineStr">
        <is>
          <t>Revisado MEX -CDG</t>
        </is>
      </c>
      <c r="G2808" s="234" t="n">
        <v>45973</v>
      </c>
      <c r="H2808" s="234" t="n">
        <v>45973</v>
      </c>
      <c r="I2808" t="inlineStr">
        <is>
          <t>VLO</t>
        </is>
      </c>
      <c r="J2808">
        <f>_xlfn.XLOOKUP(I2808,AS:AS,AU:AU)</f>
        <v/>
      </c>
      <c r="K2808" t="inlineStr">
        <is>
          <t>USD</t>
        </is>
      </c>
      <c r="L2808" s="238" t="n">
        <v>97.09999999999999</v>
      </c>
      <c r="M2808">
        <f>L2808*_xlfn.XLOOKUP(K2808,AM:AM,AN:AN)</f>
        <v/>
      </c>
      <c r="N2808">
        <f>L2808*_xlfn.XLOOKUP(K2808,AM:AM,AO:AO)</f>
        <v/>
      </c>
      <c r="O2808" s="238" t="n">
        <v>0</v>
      </c>
      <c r="P2808">
        <f>O2808*_xlfn.XLOOKUP(K2808,AM:AM,AN:AN)</f>
        <v/>
      </c>
      <c r="Q2808">
        <f>O2808*_xlfn.XLOOKUP(K2808,AM:AM,AO:AO)</f>
        <v/>
      </c>
      <c r="R2808">
        <f>_xlfn.XLOOKUP(E2808,AF:AF,AG:AG)</f>
        <v/>
      </c>
      <c r="S2808">
        <f>_xlfn.XLOOKUP(E2808,AF:AF,AI:AI)</f>
        <v/>
      </c>
      <c r="T2808">
        <f>WEEKNUM(G2808)</f>
        <v/>
      </c>
      <c r="U2808">
        <f>YEAR(G2808)</f>
        <v/>
      </c>
      <c r="V2808" s="117">
        <f>IFERROR(Q2808/N2808,"0")</f>
        <v/>
      </c>
    </row>
    <row r="2809">
      <c r="A2809">
        <f>_xlfn.XLOOKUP(D2809,BN:BN,BO:BO)</f>
        <v/>
      </c>
      <c r="B2809" t="inlineStr">
        <is>
          <t>LLC</t>
        </is>
      </c>
      <c r="C2809" t="n">
        <v>427</v>
      </c>
      <c r="D2809">
        <f>_xlfn.XLOOKUP(C2809,BH:BH,BI:BI)</f>
        <v/>
      </c>
      <c r="E2809" t="n">
        <v>27721</v>
      </c>
      <c r="F2809" t="inlineStr">
        <is>
          <t>CARGO POR CAMBIO</t>
        </is>
      </c>
      <c r="G2809" s="234" t="n">
        <v>45973</v>
      </c>
      <c r="H2809" s="234" t="n">
        <v>45973</v>
      </c>
      <c r="I2809" t="inlineStr">
        <is>
          <t>VLO</t>
        </is>
      </c>
      <c r="J2809">
        <f>_xlfn.XLOOKUP(I2809,AS:AS,AU:AU)</f>
        <v/>
      </c>
      <c r="K2809" t="inlineStr">
        <is>
          <t>USD</t>
        </is>
      </c>
      <c r="L2809" s="238" t="n">
        <v>230.9</v>
      </c>
      <c r="M2809">
        <f>L2809*_xlfn.XLOOKUP(K2809,AM:AM,AN:AN)</f>
        <v/>
      </c>
      <c r="N2809">
        <f>L2809*_xlfn.XLOOKUP(K2809,AM:AM,AO:AO)</f>
        <v/>
      </c>
      <c r="O2809" s="238" t="n">
        <v>0</v>
      </c>
      <c r="P2809">
        <f>O2809*_xlfn.XLOOKUP(K2809,AM:AM,AN:AN)</f>
        <v/>
      </c>
      <c r="Q2809">
        <f>O2809*_xlfn.XLOOKUP(K2809,AM:AM,AO:AO)</f>
        <v/>
      </c>
      <c r="R2809">
        <f>_xlfn.XLOOKUP(E2809,AF:AF,AG:AG)</f>
        <v/>
      </c>
      <c r="S2809">
        <f>_xlfn.XLOOKUP(E2809,AF:AF,AI:AI)</f>
        <v/>
      </c>
      <c r="T2809">
        <f>WEEKNUM(G2809)</f>
        <v/>
      </c>
      <c r="U2809">
        <f>YEAR(G2809)</f>
        <v/>
      </c>
      <c r="V2809" s="117">
        <f>IFERROR(Q2809/N2809,"0")</f>
        <v/>
      </c>
    </row>
    <row r="2810">
      <c r="A2810">
        <f>_xlfn.XLOOKUP(D2810,BN:BN,BO:BO)</f>
        <v/>
      </c>
      <c r="B2810" t="inlineStr">
        <is>
          <t>LLC</t>
        </is>
      </c>
      <c r="C2810" t="n">
        <v>427</v>
      </c>
      <c r="D2810">
        <f>_xlfn.XLOOKUP(C2810,BH:BH,BI:BI)</f>
        <v/>
      </c>
      <c r="E2810" t="n">
        <v>27301</v>
      </c>
      <c r="F2810" t="inlineStr">
        <is>
          <t>revisado de fecha</t>
        </is>
      </c>
      <c r="G2810" s="234" t="n">
        <v>46037</v>
      </c>
      <c r="H2810" s="234" t="n">
        <v>46037</v>
      </c>
      <c r="I2810" t="inlineStr">
        <is>
          <t>VLO</t>
        </is>
      </c>
      <c r="J2810">
        <f>_xlfn.XLOOKUP(I2810,AS:AS,AU:AU)</f>
        <v/>
      </c>
      <c r="K2810" t="inlineStr">
        <is>
          <t>USD</t>
        </is>
      </c>
      <c r="L2810" s="238" t="n">
        <v>9.65</v>
      </c>
      <c r="M2810">
        <f>L2810*_xlfn.XLOOKUP(K2810,AM:AM,AN:AN)</f>
        <v/>
      </c>
      <c r="N2810">
        <f>L2810*_xlfn.XLOOKUP(K2810,AM:AM,AO:AO)</f>
        <v/>
      </c>
      <c r="O2810" s="238" t="n">
        <v>0</v>
      </c>
      <c r="P2810">
        <f>O2810*_xlfn.XLOOKUP(K2810,AM:AM,AN:AN)</f>
        <v/>
      </c>
      <c r="Q2810">
        <f>O2810*_xlfn.XLOOKUP(K2810,AM:AM,AO:AO)</f>
        <v/>
      </c>
      <c r="R2810">
        <f>_xlfn.XLOOKUP(E2810,AF:AF,AG:AG)</f>
        <v/>
      </c>
      <c r="S2810">
        <f>_xlfn.XLOOKUP(E2810,AF:AF,AI:AI)</f>
        <v/>
      </c>
      <c r="T2810">
        <f>WEEKNUM(G2810)</f>
        <v/>
      </c>
      <c r="U2810">
        <f>YEAR(G2810)</f>
        <v/>
      </c>
      <c r="V2810" s="117">
        <f>IFERROR(Q2810/N2810,"0")</f>
        <v/>
      </c>
    </row>
    <row r="2811">
      <c r="A2811">
        <f>_xlfn.XLOOKUP(D2811,BN:BN,BO:BO)</f>
        <v/>
      </c>
      <c r="B2811" t="inlineStr">
        <is>
          <t>LLC</t>
        </is>
      </c>
      <c r="C2811" t="n">
        <v>427</v>
      </c>
      <c r="D2811">
        <f>_xlfn.XLOOKUP(C2811,BH:BH,BI:BI)</f>
        <v/>
      </c>
      <c r="E2811" t="n">
        <v>27301</v>
      </c>
      <c r="F2811" t="inlineStr">
        <is>
          <t>CARGO POR CAMBIO DE VUELO</t>
        </is>
      </c>
      <c r="G2811" s="234" t="n">
        <v>46037</v>
      </c>
      <c r="H2811" s="234" t="n">
        <v>46037</v>
      </c>
      <c r="I2811" t="inlineStr">
        <is>
          <t>VLO</t>
        </is>
      </c>
      <c r="J2811">
        <f>_xlfn.XLOOKUP(I2811,AS:AS,AU:AU)</f>
        <v/>
      </c>
      <c r="K2811" t="inlineStr">
        <is>
          <t>USD</t>
        </is>
      </c>
      <c r="L2811" s="238" t="n">
        <v>199.69</v>
      </c>
      <c r="M2811">
        <f>L2811*_xlfn.XLOOKUP(K2811,AM:AM,AN:AN)</f>
        <v/>
      </c>
      <c r="N2811">
        <f>L2811*_xlfn.XLOOKUP(K2811,AM:AM,AO:AO)</f>
        <v/>
      </c>
      <c r="O2811" s="238" t="n">
        <v>0</v>
      </c>
      <c r="P2811">
        <f>O2811*_xlfn.XLOOKUP(K2811,AM:AM,AN:AN)</f>
        <v/>
      </c>
      <c r="Q2811">
        <f>O2811*_xlfn.XLOOKUP(K2811,AM:AM,AO:AO)</f>
        <v/>
      </c>
      <c r="R2811">
        <f>_xlfn.XLOOKUP(E2811,AF:AF,AG:AG)</f>
        <v/>
      </c>
      <c r="S2811">
        <f>_xlfn.XLOOKUP(E2811,AF:AF,AI:AI)</f>
        <v/>
      </c>
      <c r="T2811">
        <f>WEEKNUM(G2811)</f>
        <v/>
      </c>
      <c r="U2811">
        <f>YEAR(G2811)</f>
        <v/>
      </c>
      <c r="V2811" s="117">
        <f>IFERROR(Q2811/N2811,"0")</f>
        <v/>
      </c>
    </row>
    <row r="2812">
      <c r="A2812">
        <f>_xlfn.XLOOKUP(D2812,BN:BN,BO:BO)</f>
        <v/>
      </c>
      <c r="B2812" t="inlineStr">
        <is>
          <t>LLC</t>
        </is>
      </c>
      <c r="C2812" t="n">
        <v>427</v>
      </c>
      <c r="D2812">
        <f>_xlfn.XLOOKUP(C2812,BH:BH,BI:BI)</f>
        <v/>
      </c>
      <c r="E2812" t="n">
        <v>27301</v>
      </c>
      <c r="F2812" t="inlineStr">
        <is>
          <t>VUELO CUN MEX</t>
        </is>
      </c>
      <c r="G2812" s="234" t="n">
        <v>45965</v>
      </c>
      <c r="H2812" s="234" t="n">
        <v>45965</v>
      </c>
      <c r="I2812" t="inlineStr">
        <is>
          <t>VLO</t>
        </is>
      </c>
      <c r="J2812">
        <f>_xlfn.XLOOKUP(I2812,AS:AS,AU:AU)</f>
        <v/>
      </c>
      <c r="K2812" t="inlineStr">
        <is>
          <t>USD</t>
        </is>
      </c>
      <c r="L2812" s="238" t="n">
        <v>247.03</v>
      </c>
      <c r="M2812">
        <f>L2812*_xlfn.XLOOKUP(K2812,AM:AM,AN:AN)</f>
        <v/>
      </c>
      <c r="N2812">
        <f>L2812*_xlfn.XLOOKUP(K2812,AM:AM,AO:AO)</f>
        <v/>
      </c>
      <c r="O2812" s="238" t="n">
        <v>0</v>
      </c>
      <c r="P2812">
        <f>O2812*_xlfn.XLOOKUP(K2812,AM:AM,AN:AN)</f>
        <v/>
      </c>
      <c r="Q2812">
        <f>O2812*_xlfn.XLOOKUP(K2812,AM:AM,AO:AO)</f>
        <v/>
      </c>
      <c r="R2812">
        <f>_xlfn.XLOOKUP(E2812,AF:AF,AG:AG)</f>
        <v/>
      </c>
      <c r="S2812">
        <f>_xlfn.XLOOKUP(E2812,AF:AF,AI:AI)</f>
        <v/>
      </c>
      <c r="T2812">
        <f>WEEKNUM(G2812)</f>
        <v/>
      </c>
      <c r="U2812">
        <f>YEAR(G2812)</f>
        <v/>
      </c>
      <c r="V2812" s="117">
        <f>IFERROR(Q2812/N2812,"0")</f>
        <v/>
      </c>
    </row>
    <row r="2813">
      <c r="A2813">
        <f>_xlfn.XLOOKUP(D2813,BN:BN,BO:BO)</f>
        <v/>
      </c>
      <c r="B2813" t="inlineStr">
        <is>
          <t>LLC</t>
        </is>
      </c>
      <c r="C2813" t="n">
        <v>427</v>
      </c>
      <c r="D2813">
        <f>_xlfn.XLOOKUP(C2813,BH:BH,BI:BI)</f>
        <v/>
      </c>
      <c r="E2813" t="n">
        <v>27301</v>
      </c>
      <c r="F2813" t="inlineStr">
        <is>
          <t>CAMBIO DE RUTA MEX PAR</t>
        </is>
      </c>
      <c r="G2813" s="234" t="n">
        <v>45827</v>
      </c>
      <c r="H2813" s="234" t="n">
        <v>46037</v>
      </c>
      <c r="I2813" t="inlineStr">
        <is>
          <t>VLO</t>
        </is>
      </c>
      <c r="J2813">
        <f>_xlfn.XLOOKUP(I2813,AS:AS,AU:AU)</f>
        <v/>
      </c>
      <c r="K2813" t="inlineStr">
        <is>
          <t>USD</t>
        </is>
      </c>
      <c r="L2813" s="238" t="n">
        <v>9.640000000000001</v>
      </c>
      <c r="M2813">
        <f>L2813*_xlfn.XLOOKUP(K2813,AM:AM,AN:AN)</f>
        <v/>
      </c>
      <c r="N2813">
        <f>L2813*_xlfn.XLOOKUP(K2813,AM:AM,AO:AO)</f>
        <v/>
      </c>
      <c r="O2813" s="238" t="n">
        <v>0</v>
      </c>
      <c r="P2813">
        <f>O2813*_xlfn.XLOOKUP(K2813,AM:AM,AN:AN)</f>
        <v/>
      </c>
      <c r="Q2813">
        <f>O2813*_xlfn.XLOOKUP(K2813,AM:AM,AO:AO)</f>
        <v/>
      </c>
      <c r="R2813">
        <f>_xlfn.XLOOKUP(E2813,AF:AF,AG:AG)</f>
        <v/>
      </c>
      <c r="S2813">
        <f>_xlfn.XLOOKUP(E2813,AF:AF,AI:AI)</f>
        <v/>
      </c>
      <c r="T2813">
        <f>WEEKNUM(G2813)</f>
        <v/>
      </c>
      <c r="U2813">
        <f>YEAR(G2813)</f>
        <v/>
      </c>
      <c r="V2813" s="117">
        <f>IFERROR(Q2813/N2813,"0")</f>
        <v/>
      </c>
    </row>
    <row r="2814">
      <c r="A2814">
        <f>_xlfn.XLOOKUP(D2814,BN:BN,BO:BO)</f>
        <v/>
      </c>
      <c r="B2814" t="inlineStr">
        <is>
          <t>LLC</t>
        </is>
      </c>
      <c r="C2814" t="n">
        <v>427</v>
      </c>
      <c r="D2814">
        <f>_xlfn.XLOOKUP(C2814,BH:BH,BI:BI)</f>
        <v/>
      </c>
      <c r="E2814" t="n">
        <v>27301</v>
      </c>
      <c r="F2814" t="inlineStr">
        <is>
          <t>CARGO POR CAMBIO</t>
        </is>
      </c>
      <c r="G2814" s="234" t="n">
        <v>45827</v>
      </c>
      <c r="H2814" s="234" t="n">
        <v>46037</v>
      </c>
      <c r="I2814" t="inlineStr">
        <is>
          <t>VLO</t>
        </is>
      </c>
      <c r="J2814">
        <f>_xlfn.XLOOKUP(I2814,AS:AS,AU:AU)</f>
        <v/>
      </c>
      <c r="K2814" t="inlineStr">
        <is>
          <t>USD</t>
        </is>
      </c>
      <c r="L2814" s="238" t="n">
        <v>199.4</v>
      </c>
      <c r="M2814">
        <f>L2814*_xlfn.XLOOKUP(K2814,AM:AM,AN:AN)</f>
        <v/>
      </c>
      <c r="N2814">
        <f>L2814*_xlfn.XLOOKUP(K2814,AM:AM,AO:AO)</f>
        <v/>
      </c>
      <c r="O2814" s="238" t="n">
        <v>0</v>
      </c>
      <c r="P2814">
        <f>O2814*_xlfn.XLOOKUP(K2814,AM:AM,AN:AN)</f>
        <v/>
      </c>
      <c r="Q2814">
        <f>O2814*_xlfn.XLOOKUP(K2814,AM:AM,AO:AO)</f>
        <v/>
      </c>
      <c r="R2814">
        <f>_xlfn.XLOOKUP(E2814,AF:AF,AG:AG)</f>
        <v/>
      </c>
      <c r="S2814">
        <f>_xlfn.XLOOKUP(E2814,AF:AF,AI:AI)</f>
        <v/>
      </c>
      <c r="T2814">
        <f>WEEKNUM(G2814)</f>
        <v/>
      </c>
      <c r="U2814">
        <f>YEAR(G2814)</f>
        <v/>
      </c>
      <c r="V2814" s="117">
        <f>IFERROR(Q2814/N2814,"0")</f>
        <v/>
      </c>
    </row>
    <row r="2815">
      <c r="A2815">
        <f>_xlfn.XLOOKUP(D2815,BN:BN,BO:BO)</f>
        <v/>
      </c>
      <c r="B2815" t="inlineStr">
        <is>
          <t>LLC</t>
        </is>
      </c>
      <c r="C2815" t="n">
        <v>427</v>
      </c>
      <c r="D2815">
        <f>_xlfn.XLOOKUP(C2815,BH:BH,BI:BI)</f>
        <v/>
      </c>
      <c r="E2815" t="n">
        <v>28934</v>
      </c>
      <c r="F2815" t="inlineStr">
        <is>
          <t>GOROZPE ALONSO JAIME</t>
        </is>
      </c>
      <c r="G2815" s="234" t="n">
        <v>45976</v>
      </c>
      <c r="H2815" s="234" t="n">
        <v>45976</v>
      </c>
      <c r="I2815" t="inlineStr">
        <is>
          <t>VLO</t>
        </is>
      </c>
      <c r="J2815">
        <f>_xlfn.XLOOKUP(I2815,AS:AS,AU:AU)</f>
        <v/>
      </c>
      <c r="K2815" t="inlineStr">
        <is>
          <t>USD</t>
        </is>
      </c>
      <c r="L2815" s="238" t="n">
        <v>265.6</v>
      </c>
      <c r="M2815">
        <f>L2815*_xlfn.XLOOKUP(K2815,AM:AM,AN:AN)</f>
        <v/>
      </c>
      <c r="N2815">
        <f>L2815*_xlfn.XLOOKUP(K2815,AM:AM,AO:AO)</f>
        <v/>
      </c>
      <c r="O2815" s="238" t="n">
        <v>0</v>
      </c>
      <c r="P2815">
        <f>O2815*_xlfn.XLOOKUP(K2815,AM:AM,AN:AN)</f>
        <v/>
      </c>
      <c r="Q2815">
        <f>O2815*_xlfn.XLOOKUP(K2815,AM:AM,AO:AO)</f>
        <v/>
      </c>
      <c r="R2815">
        <f>_xlfn.XLOOKUP(E2815,AF:AF,AG:AG)</f>
        <v/>
      </c>
      <c r="S2815">
        <f>_xlfn.XLOOKUP(E2815,AF:AF,AI:AI)</f>
        <v/>
      </c>
      <c r="T2815">
        <f>WEEKNUM(G2815)</f>
        <v/>
      </c>
      <c r="U2815">
        <f>YEAR(G2815)</f>
        <v/>
      </c>
      <c r="V2815" s="117">
        <f>IFERROR(Q2815/N2815,"0")</f>
        <v/>
      </c>
    </row>
    <row r="2816">
      <c r="A2816">
        <f>_xlfn.XLOOKUP(D2816,BN:BN,BO:BO)</f>
        <v/>
      </c>
      <c r="B2816" t="inlineStr">
        <is>
          <t>LLC</t>
        </is>
      </c>
      <c r="C2816" t="n">
        <v>427</v>
      </c>
      <c r="D2816">
        <f>_xlfn.XLOOKUP(C2816,BH:BH,BI:BI)</f>
        <v/>
      </c>
      <c r="E2816" t="n">
        <v>28934</v>
      </c>
      <c r="F2816" t="inlineStr">
        <is>
          <t>GOROZPE JAIME</t>
        </is>
      </c>
      <c r="G2816" s="234" t="n">
        <v>45962</v>
      </c>
      <c r="H2816" s="234" t="n">
        <v>45962</v>
      </c>
      <c r="I2816" t="inlineStr">
        <is>
          <t>VLO</t>
        </is>
      </c>
      <c r="J2816">
        <f>_xlfn.XLOOKUP(I2816,AS:AS,AU:AU)</f>
        <v/>
      </c>
      <c r="K2816" t="inlineStr">
        <is>
          <t>USD</t>
        </is>
      </c>
      <c r="L2816" s="238" t="n">
        <v>538.48</v>
      </c>
      <c r="M2816">
        <f>L2816*_xlfn.XLOOKUP(K2816,AM:AM,AN:AN)</f>
        <v/>
      </c>
      <c r="N2816">
        <f>L2816*_xlfn.XLOOKUP(K2816,AM:AM,AO:AO)</f>
        <v/>
      </c>
      <c r="O2816" s="238" t="n">
        <v>9.18</v>
      </c>
      <c r="P2816">
        <f>O2816*_xlfn.XLOOKUP(K2816,AM:AM,AN:AN)</f>
        <v/>
      </c>
      <c r="Q2816">
        <f>O2816*_xlfn.XLOOKUP(K2816,AM:AM,AO:AO)</f>
        <v/>
      </c>
      <c r="R2816">
        <f>_xlfn.XLOOKUP(E2816,AF:AF,AG:AG)</f>
        <v/>
      </c>
      <c r="S2816">
        <f>_xlfn.XLOOKUP(E2816,AF:AF,AI:AI)</f>
        <v/>
      </c>
      <c r="T2816">
        <f>WEEKNUM(G2816)</f>
        <v/>
      </c>
      <c r="U2816">
        <f>YEAR(G2816)</f>
        <v/>
      </c>
      <c r="V2816" s="117">
        <f>IFERROR(Q2816/N2816,"0")</f>
        <v/>
      </c>
    </row>
    <row r="2817">
      <c r="A2817">
        <f>_xlfn.XLOOKUP(D2817,BN:BN,BO:BO)</f>
        <v/>
      </c>
      <c r="B2817" t="inlineStr">
        <is>
          <t>LLC</t>
        </is>
      </c>
      <c r="C2817" t="n">
        <v>427</v>
      </c>
      <c r="D2817">
        <f>_xlfn.XLOOKUP(C2817,BH:BH,BI:BI)</f>
        <v/>
      </c>
      <c r="E2817" t="n">
        <v>28934</v>
      </c>
      <c r="F2817" t="inlineStr">
        <is>
          <t>GOROZPE ALONSO JAIME</t>
        </is>
      </c>
      <c r="G2817" s="234" t="n">
        <v>45992</v>
      </c>
      <c r="H2817" s="234" t="n">
        <v>45995</v>
      </c>
      <c r="I2817" t="inlineStr">
        <is>
          <t>VLO</t>
        </is>
      </c>
      <c r="J2817">
        <f>_xlfn.XLOOKUP(I2817,AS:AS,AU:AU)</f>
        <v/>
      </c>
      <c r="K2817" t="inlineStr">
        <is>
          <t>USD</t>
        </is>
      </c>
      <c r="L2817" s="238" t="n">
        <v>514.3</v>
      </c>
      <c r="M2817">
        <f>L2817*_xlfn.XLOOKUP(K2817,AM:AM,AN:AN)</f>
        <v/>
      </c>
      <c r="N2817">
        <f>L2817*_xlfn.XLOOKUP(K2817,AM:AM,AO:AO)</f>
        <v/>
      </c>
      <c r="O2817" s="238" t="n">
        <v>0</v>
      </c>
      <c r="P2817">
        <f>O2817*_xlfn.XLOOKUP(K2817,AM:AM,AN:AN)</f>
        <v/>
      </c>
      <c r="Q2817">
        <f>O2817*_xlfn.XLOOKUP(K2817,AM:AM,AO:AO)</f>
        <v/>
      </c>
      <c r="R2817">
        <f>_xlfn.XLOOKUP(E2817,AF:AF,AG:AG)</f>
        <v/>
      </c>
      <c r="S2817">
        <f>_xlfn.XLOOKUP(E2817,AF:AF,AI:AI)</f>
        <v/>
      </c>
      <c r="T2817">
        <f>WEEKNUM(G2817)</f>
        <v/>
      </c>
      <c r="U2817">
        <f>YEAR(G2817)</f>
        <v/>
      </c>
      <c r="V2817" s="117">
        <f>IFERROR(Q2817/N2817,"0")</f>
        <v/>
      </c>
    </row>
    <row r="2818">
      <c r="A2818">
        <f>_xlfn.XLOOKUP(D2818,BN:BN,BO:BO)</f>
        <v/>
      </c>
      <c r="B2818" t="inlineStr">
        <is>
          <t>LLC</t>
        </is>
      </c>
      <c r="C2818" t="n">
        <v>427</v>
      </c>
      <c r="D2818">
        <f>_xlfn.XLOOKUP(C2818,BH:BH,BI:BI)</f>
        <v/>
      </c>
      <c r="E2818" t="n">
        <v>26591</v>
      </c>
      <c r="F2818" t="inlineStr">
        <is>
          <t>VUELO DE ORY LIN</t>
        </is>
      </c>
      <c r="G2818" s="234" t="n">
        <v>45996</v>
      </c>
      <c r="H2818" s="234" t="n">
        <v>45996</v>
      </c>
      <c r="I2818" t="inlineStr">
        <is>
          <t>ABC</t>
        </is>
      </c>
      <c r="J2818">
        <f>_xlfn.XLOOKUP(I2818,AS:AS,AU:AU)</f>
        <v/>
      </c>
      <c r="K2818" t="inlineStr">
        <is>
          <t>USD</t>
        </is>
      </c>
      <c r="L2818" s="238" t="n">
        <v>217.16</v>
      </c>
      <c r="M2818">
        <f>L2818*_xlfn.XLOOKUP(K2818,AM:AM,AN:AN)</f>
        <v/>
      </c>
      <c r="N2818">
        <f>L2818*_xlfn.XLOOKUP(K2818,AM:AM,AO:AO)</f>
        <v/>
      </c>
      <c r="O2818" s="238" t="n">
        <v>0</v>
      </c>
      <c r="P2818">
        <f>O2818*_xlfn.XLOOKUP(K2818,AM:AM,AN:AN)</f>
        <v/>
      </c>
      <c r="Q2818">
        <f>O2818*_xlfn.XLOOKUP(K2818,AM:AM,AO:AO)</f>
        <v/>
      </c>
      <c r="R2818">
        <f>_xlfn.XLOOKUP(E2818,AF:AF,AG:AG)</f>
        <v/>
      </c>
      <c r="S2818">
        <f>_xlfn.XLOOKUP(E2818,AF:AF,AI:AI)</f>
        <v/>
      </c>
      <c r="T2818">
        <f>WEEKNUM(G2818)</f>
        <v/>
      </c>
      <c r="U2818">
        <f>YEAR(G2818)</f>
        <v/>
      </c>
      <c r="V2818" s="117">
        <f>IFERROR(Q2818/N2818,"0")</f>
        <v/>
      </c>
    </row>
    <row r="2819">
      <c r="A2819">
        <f>_xlfn.XLOOKUP(D2819,BN:BN,BO:BO)</f>
        <v/>
      </c>
      <c r="B2819" t="inlineStr">
        <is>
          <t>LLC</t>
        </is>
      </c>
      <c r="C2819" t="n">
        <v>427</v>
      </c>
      <c r="D2819">
        <f>_xlfn.XLOOKUP(C2819,BH:BH,BI:BI)</f>
        <v/>
      </c>
      <c r="E2819" t="n">
        <v>25024</v>
      </c>
      <c r="F2819" t="inlineStr">
        <is>
          <t>VUELO MIL MAD</t>
        </is>
      </c>
      <c r="G2819" s="234" t="n">
        <v>45998</v>
      </c>
      <c r="H2819" s="234" t="n">
        <v>45998</v>
      </c>
      <c r="I2819" t="inlineStr">
        <is>
          <t>ABC</t>
        </is>
      </c>
      <c r="J2819">
        <f>_xlfn.XLOOKUP(I2819,AS:AS,AU:AU)</f>
        <v/>
      </c>
      <c r="K2819" t="inlineStr">
        <is>
          <t>USD</t>
        </is>
      </c>
      <c r="L2819" s="238" t="n">
        <v>101.57</v>
      </c>
      <c r="M2819">
        <f>L2819*_xlfn.XLOOKUP(K2819,AM:AM,AN:AN)</f>
        <v/>
      </c>
      <c r="N2819">
        <f>L2819*_xlfn.XLOOKUP(K2819,AM:AM,AO:AO)</f>
        <v/>
      </c>
      <c r="O2819" s="238" t="n">
        <v>0</v>
      </c>
      <c r="P2819">
        <f>O2819*_xlfn.XLOOKUP(K2819,AM:AM,AN:AN)</f>
        <v/>
      </c>
      <c r="Q2819">
        <f>O2819*_xlfn.XLOOKUP(K2819,AM:AM,AO:AO)</f>
        <v/>
      </c>
      <c r="R2819">
        <f>_xlfn.XLOOKUP(E2819,AF:AF,AG:AG)</f>
        <v/>
      </c>
      <c r="S2819">
        <f>_xlfn.XLOOKUP(E2819,AF:AF,AI:AI)</f>
        <v/>
      </c>
      <c r="T2819">
        <f>WEEKNUM(G2819)</f>
        <v/>
      </c>
      <c r="U2819">
        <f>YEAR(G2819)</f>
        <v/>
      </c>
      <c r="V2819" s="117">
        <f>IFERROR(Q2819/N2819,"0")</f>
        <v/>
      </c>
    </row>
    <row r="2820">
      <c r="A2820">
        <f>_xlfn.XLOOKUP(D2820,BN:BN,BO:BO)</f>
        <v/>
      </c>
      <c r="B2820" t="inlineStr">
        <is>
          <t>LLC</t>
        </is>
      </c>
      <c r="C2820" t="n">
        <v>427</v>
      </c>
      <c r="D2820">
        <f>_xlfn.XLOOKUP(C2820,BH:BH,BI:BI)</f>
        <v/>
      </c>
      <c r="E2820" t="n">
        <v>28934</v>
      </c>
      <c r="F2820" t="inlineStr">
        <is>
          <t>GOROZPE JAIME</t>
        </is>
      </c>
      <c r="G2820" s="234" t="n">
        <v>46001</v>
      </c>
      <c r="H2820" s="234" t="n">
        <v>46001</v>
      </c>
      <c r="I2820" t="inlineStr">
        <is>
          <t>VLO</t>
        </is>
      </c>
      <c r="J2820">
        <f>_xlfn.XLOOKUP(I2820,AS:AS,AU:AU)</f>
        <v/>
      </c>
      <c r="K2820" t="inlineStr">
        <is>
          <t>USD</t>
        </is>
      </c>
      <c r="L2820" s="238" t="n">
        <v>233.5</v>
      </c>
      <c r="M2820">
        <f>L2820*_xlfn.XLOOKUP(K2820,AM:AM,AN:AN)</f>
        <v/>
      </c>
      <c r="N2820">
        <f>L2820*_xlfn.XLOOKUP(K2820,AM:AM,AO:AO)</f>
        <v/>
      </c>
      <c r="O2820" s="238" t="n">
        <v>0</v>
      </c>
      <c r="P2820">
        <f>O2820*_xlfn.XLOOKUP(K2820,AM:AM,AN:AN)</f>
        <v/>
      </c>
      <c r="Q2820">
        <f>O2820*_xlfn.XLOOKUP(K2820,AM:AM,AO:AO)</f>
        <v/>
      </c>
      <c r="R2820">
        <f>_xlfn.XLOOKUP(E2820,AF:AF,AG:AG)</f>
        <v/>
      </c>
      <c r="S2820">
        <f>_xlfn.XLOOKUP(E2820,AF:AF,AI:AI)</f>
        <v/>
      </c>
      <c r="T2820">
        <f>WEEKNUM(G2820)</f>
        <v/>
      </c>
      <c r="U2820">
        <f>YEAR(G2820)</f>
        <v/>
      </c>
      <c r="V2820" s="117">
        <f>IFERROR(Q2820/N2820,"0")</f>
        <v/>
      </c>
    </row>
    <row r="2821">
      <c r="A2821">
        <f>_xlfn.XLOOKUP(D2821,BN:BN,BO:BO)</f>
        <v/>
      </c>
      <c r="B2821" t="inlineStr">
        <is>
          <t>LLC</t>
        </is>
      </c>
      <c r="C2821" t="n">
        <v>427</v>
      </c>
      <c r="D2821">
        <f>_xlfn.XLOOKUP(C2821,BH:BH,BI:BI)</f>
        <v/>
      </c>
      <c r="E2821" t="n">
        <v>27301</v>
      </c>
      <c r="F2821" t="inlineStr">
        <is>
          <t>VUELO MEX PXM</t>
        </is>
      </c>
      <c r="G2821" s="234" t="n">
        <v>46019</v>
      </c>
      <c r="H2821" s="234" t="n">
        <v>46019</v>
      </c>
      <c r="I2821" t="inlineStr">
        <is>
          <t>VLO</t>
        </is>
      </c>
      <c r="J2821">
        <f>_xlfn.XLOOKUP(I2821,AS:AS,AU:AU)</f>
        <v/>
      </c>
      <c r="K2821" t="inlineStr">
        <is>
          <t>USD</t>
        </is>
      </c>
      <c r="L2821" s="238" t="n">
        <v>314.08</v>
      </c>
      <c r="M2821">
        <f>L2821*_xlfn.XLOOKUP(K2821,AM:AM,AN:AN)</f>
        <v/>
      </c>
      <c r="N2821">
        <f>L2821*_xlfn.XLOOKUP(K2821,AM:AM,AO:AO)</f>
        <v/>
      </c>
      <c r="O2821" s="238" t="n">
        <v>0</v>
      </c>
      <c r="P2821">
        <f>O2821*_xlfn.XLOOKUP(K2821,AM:AM,AN:AN)</f>
        <v/>
      </c>
      <c r="Q2821">
        <f>O2821*_xlfn.XLOOKUP(K2821,AM:AM,AO:AO)</f>
        <v/>
      </c>
      <c r="R2821">
        <f>_xlfn.XLOOKUP(E2821,AF:AF,AG:AG)</f>
        <v/>
      </c>
      <c r="S2821">
        <f>_xlfn.XLOOKUP(E2821,AF:AF,AI:AI)</f>
        <v/>
      </c>
      <c r="T2821">
        <f>WEEKNUM(G2821)</f>
        <v/>
      </c>
      <c r="U2821">
        <f>YEAR(G2821)</f>
        <v/>
      </c>
      <c r="V2821" s="117">
        <f>IFERROR(Q2821/N2821,"0")</f>
        <v/>
      </c>
    </row>
    <row r="2822">
      <c r="A2822">
        <f>_xlfn.XLOOKUP(D2822,BN:BN,BO:BO)</f>
        <v/>
      </c>
      <c r="B2822" t="inlineStr">
        <is>
          <t>LLC</t>
        </is>
      </c>
      <c r="C2822" t="n">
        <v>427</v>
      </c>
      <c r="D2822">
        <f>_xlfn.XLOOKUP(C2822,BH:BH,BI:BI)</f>
        <v/>
      </c>
      <c r="E2822" t="n">
        <v>27301</v>
      </c>
      <c r="F2822" t="inlineStr">
        <is>
          <t>VUELO MEX MID</t>
        </is>
      </c>
      <c r="G2822" s="234" t="n">
        <v>45827</v>
      </c>
      <c r="H2822" s="234" t="n">
        <v>46037</v>
      </c>
      <c r="I2822" t="inlineStr">
        <is>
          <t>VLO</t>
        </is>
      </c>
      <c r="J2822">
        <f>_xlfn.XLOOKUP(I2822,AS:AS,AU:AU)</f>
        <v/>
      </c>
      <c r="K2822" t="inlineStr">
        <is>
          <t>USD</t>
        </is>
      </c>
      <c r="L2822" s="238" t="n">
        <v>159.32</v>
      </c>
      <c r="M2822">
        <f>L2822*_xlfn.XLOOKUP(K2822,AM:AM,AN:AN)</f>
        <v/>
      </c>
      <c r="N2822">
        <f>L2822*_xlfn.XLOOKUP(K2822,AM:AM,AO:AO)</f>
        <v/>
      </c>
      <c r="O2822" s="238" t="n">
        <v>0</v>
      </c>
      <c r="P2822">
        <f>O2822*_xlfn.XLOOKUP(K2822,AM:AM,AN:AN)</f>
        <v/>
      </c>
      <c r="Q2822">
        <f>O2822*_xlfn.XLOOKUP(K2822,AM:AM,AO:AO)</f>
        <v/>
      </c>
      <c r="R2822">
        <f>_xlfn.XLOOKUP(E2822,AF:AF,AG:AG)</f>
        <v/>
      </c>
      <c r="S2822">
        <f>_xlfn.XLOOKUP(E2822,AF:AF,AI:AI)</f>
        <v/>
      </c>
      <c r="T2822">
        <f>WEEKNUM(G2822)</f>
        <v/>
      </c>
      <c r="U2822">
        <f>YEAR(G2822)</f>
        <v/>
      </c>
      <c r="V2822" s="117">
        <f>IFERROR(Q2822/N2822,"0")</f>
        <v/>
      </c>
    </row>
    <row r="2823">
      <c r="A2823">
        <f>_xlfn.XLOOKUP(D2823,BN:BN,BO:BO)</f>
        <v/>
      </c>
      <c r="B2823" t="inlineStr">
        <is>
          <t>LLC</t>
        </is>
      </c>
      <c r="C2823" t="n">
        <v>427</v>
      </c>
      <c r="D2823">
        <f>_xlfn.XLOOKUP(C2823,BH:BH,BI:BI)</f>
        <v/>
      </c>
      <c r="E2823" t="n">
        <v>27301</v>
      </c>
      <c r="F2823" t="inlineStr">
        <is>
          <t>VUELO CUN MEX</t>
        </is>
      </c>
      <c r="G2823" s="234" t="n">
        <v>45667</v>
      </c>
      <c r="H2823" s="234" t="n">
        <v>46032</v>
      </c>
      <c r="I2823" t="inlineStr">
        <is>
          <t>VLO</t>
        </is>
      </c>
      <c r="J2823">
        <f>_xlfn.XLOOKUP(I2823,AS:AS,AU:AU)</f>
        <v/>
      </c>
      <c r="K2823" t="inlineStr">
        <is>
          <t>USD</t>
        </is>
      </c>
      <c r="L2823" s="238" t="n">
        <v>489.68</v>
      </c>
      <c r="M2823">
        <f>L2823*_xlfn.XLOOKUP(K2823,AM:AM,AN:AN)</f>
        <v/>
      </c>
      <c r="N2823">
        <f>L2823*_xlfn.XLOOKUP(K2823,AM:AM,AO:AO)</f>
        <v/>
      </c>
      <c r="O2823" s="238" t="n">
        <v>0</v>
      </c>
      <c r="P2823">
        <f>O2823*_xlfn.XLOOKUP(K2823,AM:AM,AN:AN)</f>
        <v/>
      </c>
      <c r="Q2823">
        <f>O2823*_xlfn.XLOOKUP(K2823,AM:AM,AO:AO)</f>
        <v/>
      </c>
      <c r="R2823">
        <f>_xlfn.XLOOKUP(E2823,AF:AF,AG:AG)</f>
        <v/>
      </c>
      <c r="S2823">
        <f>_xlfn.XLOOKUP(E2823,AF:AF,AI:AI)</f>
        <v/>
      </c>
      <c r="T2823">
        <f>WEEKNUM(G2823)</f>
        <v/>
      </c>
      <c r="U2823">
        <f>YEAR(G2823)</f>
        <v/>
      </c>
      <c r="V2823" s="117">
        <f>IFERROR(Q2823/N2823,"0")</f>
        <v/>
      </c>
    </row>
    <row r="2824">
      <c r="A2824">
        <f>_xlfn.XLOOKUP(D2824,BN:BN,BO:BO)</f>
        <v/>
      </c>
      <c r="B2824" t="inlineStr">
        <is>
          <t>LLC</t>
        </is>
      </c>
      <c r="C2824" t="n">
        <v>428</v>
      </c>
      <c r="D2824">
        <f>_xlfn.XLOOKUP(C2824,BH:BH,BI:BI)</f>
        <v/>
      </c>
      <c r="E2824" t="n">
        <v>28033</v>
      </c>
      <c r="F2824" t="inlineStr">
        <is>
          <t>Billete MAD-FCO-BRI-MAD</t>
        </is>
      </c>
      <c r="G2824" s="234" t="n">
        <v>45928</v>
      </c>
      <c r="H2824" s="234" t="n">
        <v>45935</v>
      </c>
      <c r="I2824" t="inlineStr">
        <is>
          <t>VLO</t>
        </is>
      </c>
      <c r="J2824">
        <f>_xlfn.XLOOKUP(I2824,AS:AS,AU:AU)</f>
        <v/>
      </c>
      <c r="K2824" t="inlineStr">
        <is>
          <t>EUR</t>
        </is>
      </c>
      <c r="L2824" s="238" t="n">
        <v>862.16</v>
      </c>
      <c r="M2824">
        <f>L2824*_xlfn.XLOOKUP(K2824,AM:AM,AN:AN)</f>
        <v/>
      </c>
      <c r="N2824">
        <f>L2824*_xlfn.XLOOKUP(K2824,AM:AM,AO:AO)</f>
        <v/>
      </c>
      <c r="O2824" s="238" t="n">
        <v>0</v>
      </c>
      <c r="P2824">
        <f>O2824*_xlfn.XLOOKUP(K2824,AM:AM,AN:AN)</f>
        <v/>
      </c>
      <c r="Q2824">
        <f>O2824*_xlfn.XLOOKUP(K2824,AM:AM,AO:AO)</f>
        <v/>
      </c>
      <c r="R2824">
        <f>_xlfn.XLOOKUP(E2824,AF:AF,AG:AG)</f>
        <v/>
      </c>
      <c r="S2824">
        <f>_xlfn.XLOOKUP(E2824,AF:AF,AI:AI)</f>
        <v/>
      </c>
      <c r="T2824">
        <f>WEEKNUM(G2824)</f>
        <v/>
      </c>
      <c r="U2824">
        <f>YEAR(G2824)</f>
        <v/>
      </c>
      <c r="V2824" s="117">
        <f>IFERROR(Q2824/N2824,"0")</f>
        <v/>
      </c>
    </row>
    <row r="2825">
      <c r="A2825">
        <f>_xlfn.XLOOKUP(D2825,BN:BN,BO:BO)</f>
        <v/>
      </c>
      <c r="B2825" t="inlineStr">
        <is>
          <t>LLC</t>
        </is>
      </c>
      <c r="C2825" t="n">
        <v>428</v>
      </c>
      <c r="D2825">
        <f>_xlfn.XLOOKUP(C2825,BH:BH,BI:BI)</f>
        <v/>
      </c>
      <c r="E2825" t="n">
        <v>28033</v>
      </c>
      <c r="F2825" t="inlineStr">
        <is>
          <t>Billete MAD-FCO-BRI-MAD</t>
        </is>
      </c>
      <c r="G2825" s="234" t="n">
        <v>45928</v>
      </c>
      <c r="H2825" s="234" t="n">
        <v>45935</v>
      </c>
      <c r="I2825" t="inlineStr">
        <is>
          <t>VLO</t>
        </is>
      </c>
      <c r="J2825">
        <f>_xlfn.XLOOKUP(I2825,AS:AS,AU:AU)</f>
        <v/>
      </c>
      <c r="K2825" t="inlineStr">
        <is>
          <t>EUR</t>
        </is>
      </c>
      <c r="L2825" s="238" t="n">
        <v>862.16</v>
      </c>
      <c r="M2825">
        <f>L2825*_xlfn.XLOOKUP(K2825,AM:AM,AN:AN)</f>
        <v/>
      </c>
      <c r="N2825">
        <f>L2825*_xlfn.XLOOKUP(K2825,AM:AM,AO:AO)</f>
        <v/>
      </c>
      <c r="O2825" s="238" t="n">
        <v>0</v>
      </c>
      <c r="P2825">
        <f>O2825*_xlfn.XLOOKUP(K2825,AM:AM,AN:AN)</f>
        <v/>
      </c>
      <c r="Q2825">
        <f>O2825*_xlfn.XLOOKUP(K2825,AM:AM,AO:AO)</f>
        <v/>
      </c>
      <c r="R2825">
        <f>_xlfn.XLOOKUP(E2825,AF:AF,AG:AG)</f>
        <v/>
      </c>
      <c r="S2825">
        <f>_xlfn.XLOOKUP(E2825,AF:AF,AI:AI)</f>
        <v/>
      </c>
      <c r="T2825">
        <f>WEEKNUM(G2825)</f>
        <v/>
      </c>
      <c r="U2825">
        <f>YEAR(G2825)</f>
        <v/>
      </c>
      <c r="V2825" s="117">
        <f>IFERROR(Q2825/N2825,"0")</f>
        <v/>
      </c>
    </row>
    <row r="2826">
      <c r="A2826">
        <f>_xlfn.XLOOKUP(D2826,BN:BN,BO:BO)</f>
        <v/>
      </c>
      <c r="B2826" t="inlineStr">
        <is>
          <t>LLC</t>
        </is>
      </c>
      <c r="C2826" t="n">
        <v>428</v>
      </c>
      <c r="D2826">
        <f>_xlfn.XLOOKUP(C2826,BH:BH,BI:BI)</f>
        <v/>
      </c>
      <c r="E2826" t="n">
        <v>27589</v>
      </c>
      <c r="F2826" t="inlineStr">
        <is>
          <t>Hotel Casa Monti - 28SEP al 01OCT</t>
        </is>
      </c>
      <c r="G2826" s="234" t="n">
        <v>45928</v>
      </c>
      <c r="H2826" s="234" t="n">
        <v>45931</v>
      </c>
      <c r="I2826" t="inlineStr">
        <is>
          <t>HTL</t>
        </is>
      </c>
      <c r="J2826">
        <f>_xlfn.XLOOKUP(I2826,AS:AS,AU:AU)</f>
        <v/>
      </c>
      <c r="K2826" t="inlineStr">
        <is>
          <t>EUR</t>
        </is>
      </c>
      <c r="L2826" s="238" t="n">
        <v>2400</v>
      </c>
      <c r="M2826">
        <f>L2826*_xlfn.XLOOKUP(K2826,AM:AM,AN:AN)</f>
        <v/>
      </c>
      <c r="N2826">
        <f>L2826*_xlfn.XLOOKUP(K2826,AM:AM,AO:AO)</f>
        <v/>
      </c>
      <c r="O2826" s="238" t="n">
        <v>218.19</v>
      </c>
      <c r="P2826">
        <f>O2826*_xlfn.XLOOKUP(K2826,AM:AM,AN:AN)</f>
        <v/>
      </c>
      <c r="Q2826">
        <f>O2826*_xlfn.XLOOKUP(K2826,AM:AM,AO:AO)</f>
        <v/>
      </c>
      <c r="R2826">
        <f>_xlfn.XLOOKUP(E2826,AF:AF,AG:AG)</f>
        <v/>
      </c>
      <c r="S2826">
        <f>_xlfn.XLOOKUP(E2826,AF:AF,AI:AI)</f>
        <v/>
      </c>
      <c r="T2826">
        <f>WEEKNUM(G2826)</f>
        <v/>
      </c>
      <c r="U2826">
        <f>YEAR(G2826)</f>
        <v/>
      </c>
      <c r="V2826" s="117">
        <f>IFERROR(Q2826/N2826,"0")</f>
        <v/>
      </c>
    </row>
    <row r="2827">
      <c r="A2827">
        <f>_xlfn.XLOOKUP(D2827,BN:BN,BO:BO)</f>
        <v/>
      </c>
      <c r="B2827" t="inlineStr">
        <is>
          <t>LLC</t>
        </is>
      </c>
      <c r="C2827" t="n">
        <v>428</v>
      </c>
      <c r="D2827">
        <f>_xlfn.XLOOKUP(C2827,BH:BH,BI:BI)</f>
        <v/>
      </c>
      <c r="E2827" t="n">
        <v>30515</v>
      </c>
      <c r="F2827" t="inlineStr">
        <is>
          <t>Hotel Sextantio Matera - 01OCT al 02OCT</t>
        </is>
      </c>
      <c r="G2827" s="234" t="n">
        <v>45931</v>
      </c>
      <c r="H2827" s="234" t="n">
        <v>45932</v>
      </c>
      <c r="I2827" t="inlineStr">
        <is>
          <t>HTL</t>
        </is>
      </c>
      <c r="J2827">
        <f>_xlfn.XLOOKUP(I2827,AS:AS,AU:AU)</f>
        <v/>
      </c>
      <c r="K2827" t="inlineStr">
        <is>
          <t>EUR</t>
        </is>
      </c>
      <c r="L2827" s="238" t="n">
        <v>464</v>
      </c>
      <c r="M2827">
        <f>L2827*_xlfn.XLOOKUP(K2827,AM:AM,AN:AN)</f>
        <v/>
      </c>
      <c r="N2827">
        <f>L2827*_xlfn.XLOOKUP(K2827,AM:AM,AO:AO)</f>
        <v/>
      </c>
      <c r="O2827" s="238" t="n">
        <v>46.4</v>
      </c>
      <c r="P2827">
        <f>O2827*_xlfn.XLOOKUP(K2827,AM:AM,AN:AN)</f>
        <v/>
      </c>
      <c r="Q2827">
        <f>O2827*_xlfn.XLOOKUP(K2827,AM:AM,AO:AO)</f>
        <v/>
      </c>
      <c r="R2827">
        <f>_xlfn.XLOOKUP(E2827,AF:AF,AG:AG)</f>
        <v/>
      </c>
      <c r="S2827">
        <f>_xlfn.XLOOKUP(E2827,AF:AF,AI:AI)</f>
        <v/>
      </c>
      <c r="T2827">
        <f>WEEKNUM(G2827)</f>
        <v/>
      </c>
      <c r="U2827">
        <f>YEAR(G2827)</f>
        <v/>
      </c>
      <c r="V2827" s="117">
        <f>IFERROR(Q2827/N2827,"0")</f>
        <v/>
      </c>
    </row>
    <row r="2828">
      <c r="A2828">
        <f>_xlfn.XLOOKUP(D2828,BN:BN,BO:BO)</f>
        <v/>
      </c>
      <c r="B2828" t="inlineStr">
        <is>
          <t>LLC</t>
        </is>
      </c>
      <c r="C2828" t="n">
        <v>428</v>
      </c>
      <c r="D2828">
        <f>_xlfn.XLOOKUP(C2828,BH:BH,BI:BI)</f>
        <v/>
      </c>
      <c r="E2828" t="n">
        <v>28776</v>
      </c>
      <c r="F2828" t="inlineStr">
        <is>
          <t>Hotel Borgo Egnazia - 02OCT al 05OCT</t>
        </is>
      </c>
      <c r="G2828" s="234" t="n">
        <v>45932</v>
      </c>
      <c r="H2828" s="234" t="n">
        <v>45935</v>
      </c>
      <c r="I2828" t="inlineStr">
        <is>
          <t>HTL</t>
        </is>
      </c>
      <c r="J2828">
        <f>_xlfn.XLOOKUP(I2828,AS:AS,AU:AU)</f>
        <v/>
      </c>
      <c r="K2828" t="inlineStr">
        <is>
          <t>EUR</t>
        </is>
      </c>
      <c r="L2828" s="238" t="n">
        <v>4200</v>
      </c>
      <c r="M2828">
        <f>L2828*_xlfn.XLOOKUP(K2828,AM:AM,AN:AN)</f>
        <v/>
      </c>
      <c r="N2828">
        <f>L2828*_xlfn.XLOOKUP(K2828,AM:AM,AO:AO)</f>
        <v/>
      </c>
      <c r="O2828" s="238" t="n">
        <v>381.82</v>
      </c>
      <c r="P2828">
        <f>O2828*_xlfn.XLOOKUP(K2828,AM:AM,AN:AN)</f>
        <v/>
      </c>
      <c r="Q2828">
        <f>O2828*_xlfn.XLOOKUP(K2828,AM:AM,AO:AO)</f>
        <v/>
      </c>
      <c r="R2828">
        <f>_xlfn.XLOOKUP(E2828,AF:AF,AG:AG)</f>
        <v/>
      </c>
      <c r="S2828">
        <f>_xlfn.XLOOKUP(E2828,AF:AF,AI:AI)</f>
        <v/>
      </c>
      <c r="T2828">
        <f>WEEKNUM(G2828)</f>
        <v/>
      </c>
      <c r="U2828">
        <f>YEAR(G2828)</f>
        <v/>
      </c>
      <c r="V2828" s="117">
        <f>IFERROR(Q2828/N2828,"0")</f>
        <v/>
      </c>
    </row>
    <row r="2829">
      <c r="A2829">
        <f>_xlfn.XLOOKUP(D2829,BN:BN,BO:BO)</f>
        <v/>
      </c>
      <c r="B2829" t="inlineStr">
        <is>
          <t>LLC</t>
        </is>
      </c>
      <c r="C2829" t="n">
        <v>428</v>
      </c>
      <c r="D2829">
        <f>_xlfn.XLOOKUP(C2829,BH:BH,BI:BI)</f>
        <v/>
      </c>
      <c r="E2829" t="n">
        <v>0</v>
      </c>
      <c r="F2829" t="inlineStr">
        <is>
          <t>Fee aereos</t>
        </is>
      </c>
      <c r="G2829" s="234" t="n">
        <v>45928</v>
      </c>
      <c r="H2829" s="234" t="n">
        <v>45935</v>
      </c>
      <c r="I2829" t="inlineStr">
        <is>
          <t>HPS</t>
        </is>
      </c>
      <c r="J2829">
        <f>_xlfn.XLOOKUP(I2829,AS:AS,AU:AU)</f>
        <v/>
      </c>
      <c r="K2829" t="inlineStr">
        <is>
          <t>EUR</t>
        </is>
      </c>
      <c r="L2829" s="238" t="n">
        <v>70</v>
      </c>
      <c r="M2829">
        <f>L2829*_xlfn.XLOOKUP(K2829,AM:AM,AN:AN)</f>
        <v/>
      </c>
      <c r="N2829">
        <f>L2829*_xlfn.XLOOKUP(K2829,AM:AM,AO:AO)</f>
        <v/>
      </c>
      <c r="O2829" s="238" t="n">
        <v>70</v>
      </c>
      <c r="P2829">
        <f>O2829*_xlfn.XLOOKUP(K2829,AM:AM,AN:AN)</f>
        <v/>
      </c>
      <c r="Q2829">
        <f>O2829*_xlfn.XLOOKUP(K2829,AM:AM,AO:AO)</f>
        <v/>
      </c>
      <c r="R2829">
        <f>_xlfn.XLOOKUP(E2829,AF:AF,AG:AG)</f>
        <v/>
      </c>
      <c r="S2829">
        <f>_xlfn.XLOOKUP(E2829,AF:AF,AI:AI)</f>
        <v/>
      </c>
      <c r="T2829">
        <f>WEEKNUM(G2829)</f>
        <v/>
      </c>
      <c r="U2829">
        <f>YEAR(G2829)</f>
        <v/>
      </c>
      <c r="V2829" s="117">
        <f>IFERROR(Q2829/N2829,"0")</f>
        <v/>
      </c>
    </row>
    <row r="2830">
      <c r="A2830">
        <f>_xlfn.XLOOKUP(D2830,BN:BN,BO:BO)</f>
        <v/>
      </c>
      <c r="B2830" t="inlineStr">
        <is>
          <t>LLC</t>
        </is>
      </c>
      <c r="C2830" t="n">
        <v>428</v>
      </c>
      <c r="D2830">
        <f>_xlfn.XLOOKUP(C2830,BH:BH,BI:BI)</f>
        <v/>
      </c>
      <c r="E2830" t="n">
        <v>28420</v>
      </c>
      <c r="F2830" t="inlineStr">
        <is>
          <t>Alquiler coche Bari - 01 al 05 OCT - Tipo FFAR</t>
        </is>
      </c>
      <c r="G2830" s="234" t="n">
        <v>45931</v>
      </c>
      <c r="H2830" s="234" t="n">
        <v>45935</v>
      </c>
      <c r="I2830" t="inlineStr">
        <is>
          <t>AUT</t>
        </is>
      </c>
      <c r="J2830">
        <f>_xlfn.XLOOKUP(I2830,AS:AS,AU:AU)</f>
        <v/>
      </c>
      <c r="K2830" t="inlineStr">
        <is>
          <t>EUR</t>
        </is>
      </c>
      <c r="L2830" s="238" t="n">
        <v>637.96</v>
      </c>
      <c r="M2830">
        <f>L2830*_xlfn.XLOOKUP(K2830,AM:AM,AN:AN)</f>
        <v/>
      </c>
      <c r="N2830">
        <f>L2830*_xlfn.XLOOKUP(K2830,AM:AM,AO:AO)</f>
        <v/>
      </c>
      <c r="O2830" s="238" t="n">
        <v>63.8</v>
      </c>
      <c r="P2830">
        <f>O2830*_xlfn.XLOOKUP(K2830,AM:AM,AN:AN)</f>
        <v/>
      </c>
      <c r="Q2830">
        <f>O2830*_xlfn.XLOOKUP(K2830,AM:AM,AO:AO)</f>
        <v/>
      </c>
      <c r="R2830">
        <f>_xlfn.XLOOKUP(E2830,AF:AF,AG:AG)</f>
        <v/>
      </c>
      <c r="S2830">
        <f>_xlfn.XLOOKUP(E2830,AF:AF,AI:AI)</f>
        <v/>
      </c>
      <c r="T2830">
        <f>WEEKNUM(G2830)</f>
        <v/>
      </c>
      <c r="U2830">
        <f>YEAR(G2830)</f>
        <v/>
      </c>
      <c r="V2830" s="117">
        <f>IFERROR(Q2830/N2830,"0")</f>
        <v/>
      </c>
    </row>
    <row r="2831">
      <c r="A2831">
        <f>_xlfn.XLOOKUP(D2831,BN:BN,BO:BO)</f>
        <v/>
      </c>
      <c r="B2831" t="inlineStr">
        <is>
          <t>LLC</t>
        </is>
      </c>
      <c r="C2831" t="n">
        <v>428</v>
      </c>
      <c r="D2831">
        <f>_xlfn.XLOOKUP(C2831,BH:BH,BI:BI)</f>
        <v/>
      </c>
      <c r="E2831" t="n">
        <v>0</v>
      </c>
      <c r="F2831" t="inlineStr">
        <is>
          <t>Honorario</t>
        </is>
      </c>
      <c r="G2831" s="234" t="n">
        <v>45928</v>
      </c>
      <c r="H2831" s="234" t="n">
        <v>45935</v>
      </c>
      <c r="I2831" t="inlineStr">
        <is>
          <t>HPS</t>
        </is>
      </c>
      <c r="J2831">
        <f>_xlfn.XLOOKUP(I2831,AS:AS,AU:AU)</f>
        <v/>
      </c>
      <c r="K2831" t="inlineStr">
        <is>
          <t>EUR</t>
        </is>
      </c>
      <c r="L2831" s="238" t="n">
        <v>212.54</v>
      </c>
      <c r="M2831">
        <f>L2831*_xlfn.XLOOKUP(K2831,AM:AM,AN:AN)</f>
        <v/>
      </c>
      <c r="N2831">
        <f>L2831*_xlfn.XLOOKUP(K2831,AM:AM,AO:AO)</f>
        <v/>
      </c>
      <c r="O2831" s="238" t="n">
        <v>212.54</v>
      </c>
      <c r="P2831">
        <f>O2831*_xlfn.XLOOKUP(K2831,AM:AM,AN:AN)</f>
        <v/>
      </c>
      <c r="Q2831">
        <f>O2831*_xlfn.XLOOKUP(K2831,AM:AM,AO:AO)</f>
        <v/>
      </c>
      <c r="R2831">
        <f>_xlfn.XLOOKUP(E2831,AF:AF,AG:AG)</f>
        <v/>
      </c>
      <c r="S2831">
        <f>_xlfn.XLOOKUP(E2831,AF:AF,AI:AI)</f>
        <v/>
      </c>
      <c r="T2831">
        <f>WEEKNUM(G2831)</f>
        <v/>
      </c>
      <c r="U2831">
        <f>YEAR(G2831)</f>
        <v/>
      </c>
      <c r="V2831" s="117">
        <f>IFERROR(Q2831/N2831,"0")</f>
        <v/>
      </c>
    </row>
    <row r="2832">
      <c r="A2832">
        <f>_xlfn.XLOOKUP(D2832,BN:BN,BO:BO)</f>
        <v/>
      </c>
      <c r="B2832" t="inlineStr">
        <is>
          <t>LLC</t>
        </is>
      </c>
      <c r="C2832" t="n">
        <v>428</v>
      </c>
      <c r="D2832">
        <f>_xlfn.XLOOKUP(C2832,BH:BH,BI:BI)</f>
        <v/>
      </c>
      <c r="E2832" t="n">
        <v>28776</v>
      </c>
      <c r="F2832" t="inlineStr">
        <is>
          <t>Ajuste cambio</t>
        </is>
      </c>
      <c r="G2832" s="234" t="n">
        <v>45932</v>
      </c>
      <c r="H2832" s="234" t="n">
        <v>45935</v>
      </c>
      <c r="I2832" t="inlineStr">
        <is>
          <t>HTL</t>
        </is>
      </c>
      <c r="J2832">
        <f>_xlfn.XLOOKUP(I2832,AS:AS,AU:AU)</f>
        <v/>
      </c>
      <c r="K2832" t="inlineStr">
        <is>
          <t>EUR</t>
        </is>
      </c>
      <c r="L2832" s="238" t="n">
        <v>6.12</v>
      </c>
      <c r="M2832">
        <f>L2832*_xlfn.XLOOKUP(K2832,AM:AM,AN:AN)</f>
        <v/>
      </c>
      <c r="N2832">
        <f>L2832*_xlfn.XLOOKUP(K2832,AM:AM,AO:AO)</f>
        <v/>
      </c>
      <c r="O2832" s="238" t="n">
        <v>0</v>
      </c>
      <c r="P2832">
        <f>O2832*_xlfn.XLOOKUP(K2832,AM:AM,AN:AN)</f>
        <v/>
      </c>
      <c r="Q2832">
        <f>O2832*_xlfn.XLOOKUP(K2832,AM:AM,AO:AO)</f>
        <v/>
      </c>
      <c r="R2832">
        <f>_xlfn.XLOOKUP(E2832,AF:AF,AG:AG)</f>
        <v/>
      </c>
      <c r="S2832">
        <f>_xlfn.XLOOKUP(E2832,AF:AF,AI:AI)</f>
        <v/>
      </c>
      <c r="T2832">
        <f>WEEKNUM(G2832)</f>
        <v/>
      </c>
      <c r="U2832">
        <f>YEAR(G2832)</f>
        <v/>
      </c>
      <c r="V2832" s="117">
        <f>IFERROR(Q2832/N2832,"0")</f>
        <v/>
      </c>
    </row>
    <row r="2833">
      <c r="A2833">
        <f>_xlfn.XLOOKUP(D2833,BN:BN,BO:BO)</f>
        <v/>
      </c>
      <c r="B2833" t="inlineStr">
        <is>
          <t>LLC</t>
        </is>
      </c>
      <c r="C2833" t="n">
        <v>428</v>
      </c>
      <c r="D2833">
        <f>_xlfn.XLOOKUP(C2833,BH:BH,BI:BI)</f>
        <v/>
      </c>
      <c r="E2833" t="n">
        <v>0</v>
      </c>
      <c r="F2833" t="inlineStr">
        <is>
          <t>Ajuste por tipo de cambio Hotel Borgo Egnazia</t>
        </is>
      </c>
      <c r="G2833" s="234" t="n">
        <v>45928</v>
      </c>
      <c r="H2833" s="234" t="n">
        <v>45935</v>
      </c>
      <c r="I2833" t="inlineStr">
        <is>
          <t>DES</t>
        </is>
      </c>
      <c r="J2833">
        <f>_xlfn.XLOOKUP(I2833,AS:AS,AU:AU)</f>
        <v/>
      </c>
      <c r="K2833" t="inlineStr">
        <is>
          <t>EUR</t>
        </is>
      </c>
      <c r="L2833" s="238" t="n">
        <v>-6.12</v>
      </c>
      <c r="M2833">
        <f>L2833*_xlfn.XLOOKUP(K2833,AM:AM,AN:AN)</f>
        <v/>
      </c>
      <c r="N2833">
        <f>L2833*_xlfn.XLOOKUP(K2833,AM:AM,AO:AO)</f>
        <v/>
      </c>
      <c r="O2833" s="238" t="n">
        <v>-6.12</v>
      </c>
      <c r="P2833">
        <f>O2833*_xlfn.XLOOKUP(K2833,AM:AM,AN:AN)</f>
        <v/>
      </c>
      <c r="Q2833">
        <f>O2833*_xlfn.XLOOKUP(K2833,AM:AM,AO:AO)</f>
        <v/>
      </c>
      <c r="R2833">
        <f>_xlfn.XLOOKUP(E2833,AF:AF,AG:AG)</f>
        <v/>
      </c>
      <c r="S2833">
        <f>_xlfn.XLOOKUP(E2833,AF:AF,AI:AI)</f>
        <v/>
      </c>
      <c r="T2833">
        <f>WEEKNUM(G2833)</f>
        <v/>
      </c>
      <c r="U2833">
        <f>YEAR(G2833)</f>
        <v/>
      </c>
      <c r="V2833" s="117">
        <f>IFERROR(Q2833/N2833,"0")</f>
        <v/>
      </c>
    </row>
    <row r="2834">
      <c r="A2834">
        <f>_xlfn.XLOOKUP(D2834,BN:BN,BO:BO)</f>
        <v/>
      </c>
      <c r="B2834" t="inlineStr">
        <is>
          <t>LLC</t>
        </is>
      </c>
      <c r="C2834" t="n">
        <v>429</v>
      </c>
      <c r="D2834">
        <f>_xlfn.XLOOKUP(C2834,BH:BH,BI:BI)</f>
        <v/>
      </c>
      <c r="E2834" t="n">
        <v>27633</v>
      </c>
      <c r="F2834" t="inlineStr">
        <is>
          <t>Four Seasons Tamarindo</t>
        </is>
      </c>
      <c r="G2834" s="234" t="n">
        <v>45855</v>
      </c>
      <c r="H2834" s="234" t="n">
        <v>45858</v>
      </c>
      <c r="I2834" t="inlineStr">
        <is>
          <t>HTL</t>
        </is>
      </c>
      <c r="J2834">
        <f>_xlfn.XLOOKUP(I2834,AS:AS,AU:AU)</f>
        <v/>
      </c>
      <c r="K2834" t="inlineStr">
        <is>
          <t>USD</t>
        </is>
      </c>
      <c r="L2834" s="238" t="n">
        <v>3186.86</v>
      </c>
      <c r="M2834">
        <f>L2834*_xlfn.XLOOKUP(K2834,AM:AM,AN:AN)</f>
        <v/>
      </c>
      <c r="N2834">
        <f>L2834*_xlfn.XLOOKUP(K2834,AM:AM,AO:AO)</f>
        <v/>
      </c>
      <c r="O2834" s="238" t="n">
        <v>225</v>
      </c>
      <c r="P2834">
        <f>O2834*_xlfn.XLOOKUP(K2834,AM:AM,AN:AN)</f>
        <v/>
      </c>
      <c r="Q2834">
        <f>O2834*_xlfn.XLOOKUP(K2834,AM:AM,AO:AO)</f>
        <v/>
      </c>
      <c r="R2834">
        <f>_xlfn.XLOOKUP(E2834,AF:AF,AG:AG)</f>
        <v/>
      </c>
      <c r="S2834">
        <f>_xlfn.XLOOKUP(E2834,AF:AF,AI:AI)</f>
        <v/>
      </c>
      <c r="T2834">
        <f>WEEKNUM(G2834)</f>
        <v/>
      </c>
      <c r="U2834">
        <f>YEAR(G2834)</f>
        <v/>
      </c>
      <c r="V2834" s="117">
        <f>IFERROR(Q2834/N2834,"0")</f>
        <v/>
      </c>
    </row>
    <row r="2835">
      <c r="A2835">
        <f>_xlfn.XLOOKUP(D2835,BN:BN,BO:BO)</f>
        <v/>
      </c>
      <c r="B2835" t="inlineStr">
        <is>
          <t>LLC</t>
        </is>
      </c>
      <c r="C2835" t="n">
        <v>429</v>
      </c>
      <c r="D2835">
        <f>_xlfn.XLOOKUP(C2835,BH:BH,BI:BI)</f>
        <v/>
      </c>
      <c r="E2835" t="n">
        <v>27633</v>
      </c>
      <c r="F2835" t="inlineStr">
        <is>
          <t>Four Seasons Tamarindo</t>
        </is>
      </c>
      <c r="G2835" s="234" t="n">
        <v>45855</v>
      </c>
      <c r="H2835" s="234" t="n">
        <v>45858</v>
      </c>
      <c r="I2835" t="inlineStr">
        <is>
          <t>HTL</t>
        </is>
      </c>
      <c r="J2835">
        <f>_xlfn.XLOOKUP(I2835,AS:AS,AU:AU)</f>
        <v/>
      </c>
      <c r="K2835" t="inlineStr">
        <is>
          <t>USD</t>
        </is>
      </c>
      <c r="L2835" s="238" t="n">
        <v>3186.86</v>
      </c>
      <c r="M2835">
        <f>L2835*_xlfn.XLOOKUP(K2835,AM:AM,AN:AN)</f>
        <v/>
      </c>
      <c r="N2835">
        <f>L2835*_xlfn.XLOOKUP(K2835,AM:AM,AO:AO)</f>
        <v/>
      </c>
      <c r="O2835" s="238" t="n">
        <v>225</v>
      </c>
      <c r="P2835">
        <f>O2835*_xlfn.XLOOKUP(K2835,AM:AM,AN:AN)</f>
        <v/>
      </c>
      <c r="Q2835">
        <f>O2835*_xlfn.XLOOKUP(K2835,AM:AM,AO:AO)</f>
        <v/>
      </c>
      <c r="R2835">
        <f>_xlfn.XLOOKUP(E2835,AF:AF,AG:AG)</f>
        <v/>
      </c>
      <c r="S2835">
        <f>_xlfn.XLOOKUP(E2835,AF:AF,AI:AI)</f>
        <v/>
      </c>
      <c r="T2835">
        <f>WEEKNUM(G2835)</f>
        <v/>
      </c>
      <c r="U2835">
        <f>YEAR(G2835)</f>
        <v/>
      </c>
      <c r="V2835" s="117">
        <f>IFERROR(Q2835/N2835,"0")</f>
        <v/>
      </c>
    </row>
    <row r="2836">
      <c r="A2836">
        <f>_xlfn.XLOOKUP(D2836,BN:BN,BO:BO)</f>
        <v/>
      </c>
      <c r="B2836" t="inlineStr">
        <is>
          <t>LLC</t>
        </is>
      </c>
      <c r="C2836" t="n">
        <v>429</v>
      </c>
      <c r="D2836">
        <f>_xlfn.XLOOKUP(C2836,BH:BH,BI:BI)</f>
        <v/>
      </c>
      <c r="E2836" t="n">
        <v>27633</v>
      </c>
      <c r="F2836" t="inlineStr">
        <is>
          <t>Four Seasons Tamarindo</t>
        </is>
      </c>
      <c r="G2836" s="234" t="n">
        <v>45855</v>
      </c>
      <c r="H2836" s="234" t="n">
        <v>45858</v>
      </c>
      <c r="I2836" t="inlineStr">
        <is>
          <t>HTL</t>
        </is>
      </c>
      <c r="J2836">
        <f>_xlfn.XLOOKUP(I2836,AS:AS,AU:AU)</f>
        <v/>
      </c>
      <c r="K2836" t="inlineStr">
        <is>
          <t>USD</t>
        </is>
      </c>
      <c r="L2836" s="238" t="n">
        <v>3612.74</v>
      </c>
      <c r="M2836">
        <f>L2836*_xlfn.XLOOKUP(K2836,AM:AM,AN:AN)</f>
        <v/>
      </c>
      <c r="N2836">
        <f>L2836*_xlfn.XLOOKUP(K2836,AM:AM,AO:AO)</f>
        <v/>
      </c>
      <c r="O2836" s="238" t="n">
        <v>225</v>
      </c>
      <c r="P2836">
        <f>O2836*_xlfn.XLOOKUP(K2836,AM:AM,AN:AN)</f>
        <v/>
      </c>
      <c r="Q2836">
        <f>O2836*_xlfn.XLOOKUP(K2836,AM:AM,AO:AO)</f>
        <v/>
      </c>
      <c r="R2836">
        <f>_xlfn.XLOOKUP(E2836,AF:AF,AG:AG)</f>
        <v/>
      </c>
      <c r="S2836">
        <f>_xlfn.XLOOKUP(E2836,AF:AF,AI:AI)</f>
        <v/>
      </c>
      <c r="T2836">
        <f>WEEKNUM(G2836)</f>
        <v/>
      </c>
      <c r="U2836">
        <f>YEAR(G2836)</f>
        <v/>
      </c>
      <c r="V2836" s="117">
        <f>IFERROR(Q2836/N2836,"0")</f>
        <v/>
      </c>
    </row>
    <row r="2837">
      <c r="A2837">
        <f>_xlfn.XLOOKUP(D2837,BN:BN,BO:BO)</f>
        <v/>
      </c>
      <c r="B2837" t="inlineStr">
        <is>
          <t>LLC</t>
        </is>
      </c>
      <c r="C2837" t="n">
        <v>429</v>
      </c>
      <c r="D2837">
        <f>_xlfn.XLOOKUP(C2837,BH:BH,BI:BI)</f>
        <v/>
      </c>
      <c r="E2837" t="n">
        <v>27633</v>
      </c>
      <c r="F2837" t="inlineStr">
        <is>
          <t xml:space="preserve">Four Seasons Tamarindo </t>
        </is>
      </c>
      <c r="G2837" s="234" t="n">
        <v>45855</v>
      </c>
      <c r="H2837" s="234" t="n">
        <v>45858</v>
      </c>
      <c r="I2837" t="inlineStr">
        <is>
          <t>HTL</t>
        </is>
      </c>
      <c r="J2837">
        <f>_xlfn.XLOOKUP(I2837,AS:AS,AU:AU)</f>
        <v/>
      </c>
      <c r="K2837" t="inlineStr">
        <is>
          <t>USD</t>
        </is>
      </c>
      <c r="L2837" s="238" t="n">
        <v>3186.74</v>
      </c>
      <c r="M2837">
        <f>L2837*_xlfn.XLOOKUP(K2837,AM:AM,AN:AN)</f>
        <v/>
      </c>
      <c r="N2837">
        <f>L2837*_xlfn.XLOOKUP(K2837,AM:AM,AO:AO)</f>
        <v/>
      </c>
      <c r="O2837" s="238" t="n">
        <v>255</v>
      </c>
      <c r="P2837">
        <f>O2837*_xlfn.XLOOKUP(K2837,AM:AM,AN:AN)</f>
        <v/>
      </c>
      <c r="Q2837">
        <f>O2837*_xlfn.XLOOKUP(K2837,AM:AM,AO:AO)</f>
        <v/>
      </c>
      <c r="R2837">
        <f>_xlfn.XLOOKUP(E2837,AF:AF,AG:AG)</f>
        <v/>
      </c>
      <c r="S2837">
        <f>_xlfn.XLOOKUP(E2837,AF:AF,AI:AI)</f>
        <v/>
      </c>
      <c r="T2837">
        <f>WEEKNUM(G2837)</f>
        <v/>
      </c>
      <c r="U2837">
        <f>YEAR(G2837)</f>
        <v/>
      </c>
      <c r="V2837" s="117">
        <f>IFERROR(Q2837/N2837,"0")</f>
        <v/>
      </c>
    </row>
    <row r="2838">
      <c r="A2838">
        <f>_xlfn.XLOOKUP(D2838,BN:BN,BO:BO)</f>
        <v/>
      </c>
      <c r="B2838" t="inlineStr">
        <is>
          <t>LLC</t>
        </is>
      </c>
      <c r="C2838" t="n">
        <v>429</v>
      </c>
      <c r="D2838">
        <f>_xlfn.XLOOKUP(C2838,BH:BH,BI:BI)</f>
        <v/>
      </c>
      <c r="E2838" t="n">
        <v>27633</v>
      </c>
      <c r="F2838" t="inlineStr">
        <is>
          <t>Four Seasons Tamarindo</t>
        </is>
      </c>
      <c r="G2838" s="234" t="n">
        <v>45855</v>
      </c>
      <c r="H2838" s="234" t="n">
        <v>45858</v>
      </c>
      <c r="I2838" t="inlineStr">
        <is>
          <t>AYB</t>
        </is>
      </c>
      <c r="J2838">
        <f>_xlfn.XLOOKUP(I2838,AS:AS,AU:AU)</f>
        <v/>
      </c>
      <c r="K2838" t="inlineStr">
        <is>
          <t>USD</t>
        </is>
      </c>
      <c r="L2838" s="238" t="n">
        <v>4528.28</v>
      </c>
      <c r="M2838">
        <f>L2838*_xlfn.XLOOKUP(K2838,AM:AM,AN:AN)</f>
        <v/>
      </c>
      <c r="N2838">
        <f>L2838*_xlfn.XLOOKUP(K2838,AM:AM,AO:AO)</f>
        <v/>
      </c>
      <c r="O2838" s="238" t="n">
        <v>0</v>
      </c>
      <c r="P2838">
        <f>O2838*_xlfn.XLOOKUP(K2838,AM:AM,AN:AN)</f>
        <v/>
      </c>
      <c r="Q2838">
        <f>O2838*_xlfn.XLOOKUP(K2838,AM:AM,AO:AO)</f>
        <v/>
      </c>
      <c r="R2838">
        <f>_xlfn.XLOOKUP(E2838,AF:AF,AG:AG)</f>
        <v/>
      </c>
      <c r="S2838">
        <f>_xlfn.XLOOKUP(E2838,AF:AF,AI:AI)</f>
        <v/>
      </c>
      <c r="T2838">
        <f>WEEKNUM(G2838)</f>
        <v/>
      </c>
      <c r="U2838">
        <f>YEAR(G2838)</f>
        <v/>
      </c>
      <c r="V2838" s="117">
        <f>IFERROR(Q2838/N2838,"0")</f>
        <v/>
      </c>
    </row>
    <row r="2839">
      <c r="A2839">
        <f>_xlfn.XLOOKUP(D2839,BN:BN,BO:BO)</f>
        <v/>
      </c>
      <c r="B2839" t="inlineStr">
        <is>
          <t>LLC</t>
        </is>
      </c>
      <c r="C2839" t="n">
        <v>429</v>
      </c>
      <c r="D2839">
        <f>_xlfn.XLOOKUP(C2839,BH:BH,BI:BI)</f>
        <v/>
      </c>
      <c r="E2839" t="n">
        <v>27633</v>
      </c>
      <c r="F2839" t="inlineStr">
        <is>
          <t>Four Seasons Tamarindo</t>
        </is>
      </c>
      <c r="G2839" s="234" t="n">
        <v>45855</v>
      </c>
      <c r="H2839" s="234" t="n">
        <v>45858</v>
      </c>
      <c r="I2839" t="inlineStr">
        <is>
          <t>AYB</t>
        </is>
      </c>
      <c r="J2839">
        <f>_xlfn.XLOOKUP(I2839,AS:AS,AU:AU)</f>
        <v/>
      </c>
      <c r="K2839" t="inlineStr">
        <is>
          <t>USD</t>
        </is>
      </c>
      <c r="L2839" s="238" t="n">
        <v>1249.2</v>
      </c>
      <c r="M2839">
        <f>L2839*_xlfn.XLOOKUP(K2839,AM:AM,AN:AN)</f>
        <v/>
      </c>
      <c r="N2839">
        <f>L2839*_xlfn.XLOOKUP(K2839,AM:AM,AO:AO)</f>
        <v/>
      </c>
      <c r="O2839" s="238" t="n">
        <v>0</v>
      </c>
      <c r="P2839">
        <f>O2839*_xlfn.XLOOKUP(K2839,AM:AM,AN:AN)</f>
        <v/>
      </c>
      <c r="Q2839">
        <f>O2839*_xlfn.XLOOKUP(K2839,AM:AM,AO:AO)</f>
        <v/>
      </c>
      <c r="R2839">
        <f>_xlfn.XLOOKUP(E2839,AF:AF,AG:AG)</f>
        <v/>
      </c>
      <c r="S2839">
        <f>_xlfn.XLOOKUP(E2839,AF:AF,AI:AI)</f>
        <v/>
      </c>
      <c r="T2839">
        <f>WEEKNUM(G2839)</f>
        <v/>
      </c>
      <c r="U2839">
        <f>YEAR(G2839)</f>
        <v/>
      </c>
      <c r="V2839" s="117">
        <f>IFERROR(Q2839/N2839,"0")</f>
        <v/>
      </c>
    </row>
    <row r="2840">
      <c r="A2840">
        <f>_xlfn.XLOOKUP(D2840,BN:BN,BO:BO)</f>
        <v/>
      </c>
      <c r="B2840" t="inlineStr">
        <is>
          <t>LLC</t>
        </is>
      </c>
      <c r="C2840" t="n">
        <v>430</v>
      </c>
      <c r="D2840">
        <f>_xlfn.XLOOKUP(C2840,BH:BH,BI:BI)</f>
        <v/>
      </c>
      <c r="E2840" t="n">
        <v>23590</v>
      </c>
      <c r="F2840" t="inlineStr">
        <is>
          <t>VUELO MEX-NRT-MEX AM</t>
        </is>
      </c>
      <c r="G2840" s="234" t="n">
        <v>45875</v>
      </c>
      <c r="H2840" s="234" t="n">
        <v>45892</v>
      </c>
      <c r="I2840" t="inlineStr">
        <is>
          <t>VLO</t>
        </is>
      </c>
      <c r="J2840">
        <f>_xlfn.XLOOKUP(I2840,AS:AS,AU:AU)</f>
        <v/>
      </c>
      <c r="K2840" t="inlineStr">
        <is>
          <t>USD</t>
        </is>
      </c>
      <c r="L2840" s="238" t="n">
        <v>5518.51</v>
      </c>
      <c r="M2840">
        <f>L2840*_xlfn.XLOOKUP(K2840,AM:AM,AN:AN)</f>
        <v/>
      </c>
      <c r="N2840">
        <f>L2840*_xlfn.XLOOKUP(K2840,AM:AM,AO:AO)</f>
        <v/>
      </c>
      <c r="O2840" s="238" t="n">
        <v>0</v>
      </c>
      <c r="P2840">
        <f>O2840*_xlfn.XLOOKUP(K2840,AM:AM,AN:AN)</f>
        <v/>
      </c>
      <c r="Q2840">
        <f>O2840*_xlfn.XLOOKUP(K2840,AM:AM,AO:AO)</f>
        <v/>
      </c>
      <c r="R2840">
        <f>_xlfn.XLOOKUP(E2840,AF:AF,AG:AG)</f>
        <v/>
      </c>
      <c r="S2840">
        <f>_xlfn.XLOOKUP(E2840,AF:AF,AI:AI)</f>
        <v/>
      </c>
      <c r="T2840">
        <f>WEEKNUM(G2840)</f>
        <v/>
      </c>
      <c r="U2840">
        <f>YEAR(G2840)</f>
        <v/>
      </c>
      <c r="V2840" s="117">
        <f>IFERROR(Q2840/N2840,"0")</f>
        <v/>
      </c>
    </row>
    <row r="2841">
      <c r="A2841">
        <f>_xlfn.XLOOKUP(D2841,BN:BN,BO:BO)</f>
        <v/>
      </c>
      <c r="B2841" t="inlineStr">
        <is>
          <t>LLC</t>
        </is>
      </c>
      <c r="C2841" t="n">
        <v>430</v>
      </c>
      <c r="D2841">
        <f>_xlfn.XLOOKUP(C2841,BH:BH,BI:BI)</f>
        <v/>
      </c>
      <c r="E2841" t="n">
        <v>23590</v>
      </c>
      <c r="F2841" t="inlineStr">
        <is>
          <t>VUELO MEX-NRT-MEX AM</t>
        </is>
      </c>
      <c r="G2841" s="234" t="n">
        <v>45875</v>
      </c>
      <c r="H2841" s="234" t="n">
        <v>45892</v>
      </c>
      <c r="I2841" t="inlineStr">
        <is>
          <t>VLO</t>
        </is>
      </c>
      <c r="J2841">
        <f>_xlfn.XLOOKUP(I2841,AS:AS,AU:AU)</f>
        <v/>
      </c>
      <c r="K2841" t="inlineStr">
        <is>
          <t>USD</t>
        </is>
      </c>
      <c r="L2841" s="238" t="n">
        <v>5518.51</v>
      </c>
      <c r="M2841">
        <f>L2841*_xlfn.XLOOKUP(K2841,AM:AM,AN:AN)</f>
        <v/>
      </c>
      <c r="N2841">
        <f>L2841*_xlfn.XLOOKUP(K2841,AM:AM,AO:AO)</f>
        <v/>
      </c>
      <c r="O2841" s="238" t="n">
        <v>0</v>
      </c>
      <c r="P2841">
        <f>O2841*_xlfn.XLOOKUP(K2841,AM:AM,AN:AN)</f>
        <v/>
      </c>
      <c r="Q2841">
        <f>O2841*_xlfn.XLOOKUP(K2841,AM:AM,AO:AO)</f>
        <v/>
      </c>
      <c r="R2841">
        <f>_xlfn.XLOOKUP(E2841,AF:AF,AG:AG)</f>
        <v/>
      </c>
      <c r="S2841">
        <f>_xlfn.XLOOKUP(E2841,AF:AF,AI:AI)</f>
        <v/>
      </c>
      <c r="T2841">
        <f>WEEKNUM(G2841)</f>
        <v/>
      </c>
      <c r="U2841">
        <f>YEAR(G2841)</f>
        <v/>
      </c>
      <c r="V2841" s="117">
        <f>IFERROR(Q2841/N2841,"0")</f>
        <v/>
      </c>
    </row>
    <row r="2842">
      <c r="A2842">
        <f>_xlfn.XLOOKUP(D2842,BN:BN,BO:BO)</f>
        <v/>
      </c>
      <c r="B2842" t="inlineStr">
        <is>
          <t>LLC</t>
        </is>
      </c>
      <c r="C2842" t="n">
        <v>430</v>
      </c>
      <c r="D2842">
        <f>_xlfn.XLOOKUP(C2842,BH:BH,BI:BI)</f>
        <v/>
      </c>
      <c r="E2842" t="n">
        <v>23590</v>
      </c>
      <c r="F2842" t="inlineStr">
        <is>
          <t>VUELO MEX-NRT-MEX AM</t>
        </is>
      </c>
      <c r="G2842" s="234" t="n">
        <v>45875</v>
      </c>
      <c r="H2842" s="234" t="n">
        <v>45892</v>
      </c>
      <c r="I2842" t="inlineStr">
        <is>
          <t>VLO</t>
        </is>
      </c>
      <c r="J2842">
        <f>_xlfn.XLOOKUP(I2842,AS:AS,AU:AU)</f>
        <v/>
      </c>
      <c r="K2842" t="inlineStr">
        <is>
          <t>USD</t>
        </is>
      </c>
      <c r="L2842" s="238" t="n">
        <v>5518.51</v>
      </c>
      <c r="M2842">
        <f>L2842*_xlfn.XLOOKUP(K2842,AM:AM,AN:AN)</f>
        <v/>
      </c>
      <c r="N2842">
        <f>L2842*_xlfn.XLOOKUP(K2842,AM:AM,AO:AO)</f>
        <v/>
      </c>
      <c r="O2842" s="238" t="n">
        <v>0</v>
      </c>
      <c r="P2842">
        <f>O2842*_xlfn.XLOOKUP(K2842,AM:AM,AN:AN)</f>
        <v/>
      </c>
      <c r="Q2842">
        <f>O2842*_xlfn.XLOOKUP(K2842,AM:AM,AO:AO)</f>
        <v/>
      </c>
      <c r="R2842">
        <f>_xlfn.XLOOKUP(E2842,AF:AF,AG:AG)</f>
        <v/>
      </c>
      <c r="S2842">
        <f>_xlfn.XLOOKUP(E2842,AF:AF,AI:AI)</f>
        <v/>
      </c>
      <c r="T2842">
        <f>WEEKNUM(G2842)</f>
        <v/>
      </c>
      <c r="U2842">
        <f>YEAR(G2842)</f>
        <v/>
      </c>
      <c r="V2842" s="117">
        <f>IFERROR(Q2842/N2842,"0")</f>
        <v/>
      </c>
    </row>
    <row r="2843">
      <c r="A2843">
        <f>_xlfn.XLOOKUP(D2843,BN:BN,BO:BO)</f>
        <v/>
      </c>
      <c r="B2843" t="inlineStr">
        <is>
          <t>LLC</t>
        </is>
      </c>
      <c r="C2843" t="n">
        <v>430</v>
      </c>
      <c r="D2843">
        <f>_xlfn.XLOOKUP(C2843,BH:BH,BI:BI)</f>
        <v/>
      </c>
      <c r="E2843" t="n">
        <v>23590</v>
      </c>
      <c r="F2843" t="inlineStr">
        <is>
          <t>VUELO MEX-NRT-MEX AM</t>
        </is>
      </c>
      <c r="G2843" s="234" t="n">
        <v>45875</v>
      </c>
      <c r="H2843" s="234" t="n">
        <v>45892</v>
      </c>
      <c r="I2843" t="inlineStr">
        <is>
          <t>VLO</t>
        </is>
      </c>
      <c r="J2843">
        <f>_xlfn.XLOOKUP(I2843,AS:AS,AU:AU)</f>
        <v/>
      </c>
      <c r="K2843" t="inlineStr">
        <is>
          <t>USD</t>
        </is>
      </c>
      <c r="L2843" s="238" t="n">
        <v>5518.51</v>
      </c>
      <c r="M2843">
        <f>L2843*_xlfn.XLOOKUP(K2843,AM:AM,AN:AN)</f>
        <v/>
      </c>
      <c r="N2843">
        <f>L2843*_xlfn.XLOOKUP(K2843,AM:AM,AO:AO)</f>
        <v/>
      </c>
      <c r="O2843" s="238" t="n">
        <v>0</v>
      </c>
      <c r="P2843">
        <f>O2843*_xlfn.XLOOKUP(K2843,AM:AM,AN:AN)</f>
        <v/>
      </c>
      <c r="Q2843">
        <f>O2843*_xlfn.XLOOKUP(K2843,AM:AM,AO:AO)</f>
        <v/>
      </c>
      <c r="R2843">
        <f>_xlfn.XLOOKUP(E2843,AF:AF,AG:AG)</f>
        <v/>
      </c>
      <c r="S2843">
        <f>_xlfn.XLOOKUP(E2843,AF:AF,AI:AI)</f>
        <v/>
      </c>
      <c r="T2843">
        <f>WEEKNUM(G2843)</f>
        <v/>
      </c>
      <c r="U2843">
        <f>YEAR(G2843)</f>
        <v/>
      </c>
      <c r="V2843" s="117">
        <f>IFERROR(Q2843/N2843,"0")</f>
        <v/>
      </c>
    </row>
    <row r="2844">
      <c r="A2844">
        <f>_xlfn.XLOOKUP(D2844,BN:BN,BO:BO)</f>
        <v/>
      </c>
      <c r="B2844" t="inlineStr">
        <is>
          <t>LLC</t>
        </is>
      </c>
      <c r="C2844" t="n">
        <v>430</v>
      </c>
      <c r="D2844">
        <f>_xlfn.XLOOKUP(C2844,BH:BH,BI:BI)</f>
        <v/>
      </c>
      <c r="E2844" t="n">
        <v>0</v>
      </c>
      <c r="F2844" t="inlineStr">
        <is>
          <t>FEE TKT MEX-NRT-MEX X5</t>
        </is>
      </c>
      <c r="G2844" s="234" t="n">
        <v>45875</v>
      </c>
      <c r="H2844" s="234" t="n">
        <v>45892</v>
      </c>
      <c r="I2844" t="inlineStr">
        <is>
          <t>HPS</t>
        </is>
      </c>
      <c r="J2844">
        <f>_xlfn.XLOOKUP(I2844,AS:AS,AU:AU)</f>
        <v/>
      </c>
      <c r="K2844" t="inlineStr">
        <is>
          <t>USD</t>
        </is>
      </c>
      <c r="L2844" s="238" t="n">
        <v>175</v>
      </c>
      <c r="M2844">
        <f>L2844*_xlfn.XLOOKUP(K2844,AM:AM,AN:AN)</f>
        <v/>
      </c>
      <c r="N2844">
        <f>L2844*_xlfn.XLOOKUP(K2844,AM:AM,AO:AO)</f>
        <v/>
      </c>
      <c r="O2844" s="238" t="n">
        <v>175</v>
      </c>
      <c r="P2844">
        <f>O2844*_xlfn.XLOOKUP(K2844,AM:AM,AN:AN)</f>
        <v/>
      </c>
      <c r="Q2844">
        <f>O2844*_xlfn.XLOOKUP(K2844,AM:AM,AO:AO)</f>
        <v/>
      </c>
      <c r="R2844">
        <f>_xlfn.XLOOKUP(E2844,AF:AF,AG:AG)</f>
        <v/>
      </c>
      <c r="S2844">
        <f>_xlfn.XLOOKUP(E2844,AF:AF,AI:AI)</f>
        <v/>
      </c>
      <c r="T2844">
        <f>WEEKNUM(G2844)</f>
        <v/>
      </c>
      <c r="U2844">
        <f>YEAR(G2844)</f>
        <v/>
      </c>
      <c r="V2844" s="117">
        <f>IFERROR(Q2844/N2844,"0")</f>
        <v/>
      </c>
    </row>
    <row r="2845">
      <c r="A2845">
        <f>_xlfn.XLOOKUP(D2845,BN:BN,BO:BO)</f>
        <v/>
      </c>
      <c r="B2845" t="inlineStr">
        <is>
          <t>LLC</t>
        </is>
      </c>
      <c r="C2845" t="n">
        <v>430</v>
      </c>
      <c r="D2845">
        <f>_xlfn.XLOOKUP(C2845,BH:BH,BI:BI)</f>
        <v/>
      </c>
      <c r="E2845" t="n">
        <v>0</v>
      </c>
      <c r="F2845" t="inlineStr">
        <is>
          <t>FEE TKT ALEXIS CHAIN</t>
        </is>
      </c>
      <c r="G2845" s="234" t="n">
        <v>45875</v>
      </c>
      <c r="H2845" s="234" t="n">
        <v>45892</v>
      </c>
      <c r="I2845" t="inlineStr">
        <is>
          <t>HPS</t>
        </is>
      </c>
      <c r="J2845">
        <f>_xlfn.XLOOKUP(I2845,AS:AS,AU:AU)</f>
        <v/>
      </c>
      <c r="K2845" t="inlineStr">
        <is>
          <t>USD</t>
        </is>
      </c>
      <c r="L2845" s="238" t="n">
        <v>35</v>
      </c>
      <c r="M2845">
        <f>L2845*_xlfn.XLOOKUP(K2845,AM:AM,AN:AN)</f>
        <v/>
      </c>
      <c r="N2845">
        <f>L2845*_xlfn.XLOOKUP(K2845,AM:AM,AO:AO)</f>
        <v/>
      </c>
      <c r="O2845" s="238" t="n">
        <v>35</v>
      </c>
      <c r="P2845">
        <f>O2845*_xlfn.XLOOKUP(K2845,AM:AM,AN:AN)</f>
        <v/>
      </c>
      <c r="Q2845">
        <f>O2845*_xlfn.XLOOKUP(K2845,AM:AM,AO:AO)</f>
        <v/>
      </c>
      <c r="R2845">
        <f>_xlfn.XLOOKUP(E2845,AF:AF,AG:AG)</f>
        <v/>
      </c>
      <c r="S2845">
        <f>_xlfn.XLOOKUP(E2845,AF:AF,AI:AI)</f>
        <v/>
      </c>
      <c r="T2845">
        <f>WEEKNUM(G2845)</f>
        <v/>
      </c>
      <c r="U2845">
        <f>YEAR(G2845)</f>
        <v/>
      </c>
      <c r="V2845" s="117">
        <f>IFERROR(Q2845/N2845,"0")</f>
        <v/>
      </c>
    </row>
    <row r="2846">
      <c r="A2846">
        <f>_xlfn.XLOOKUP(D2846,BN:BN,BO:BO)</f>
        <v/>
      </c>
      <c r="B2846" t="inlineStr">
        <is>
          <t>LLC</t>
        </is>
      </c>
      <c r="C2846" t="n">
        <v>430</v>
      </c>
      <c r="D2846">
        <f>_xlfn.XLOOKUP(C2846,BH:BH,BI:BI)</f>
        <v/>
      </c>
      <c r="E2846" t="n">
        <v>28934</v>
      </c>
      <c r="F2846" t="inlineStr">
        <is>
          <t>TE CASO CASILDA MARIA MSS</t>
        </is>
      </c>
      <c r="G2846" s="234" t="n">
        <v>45879</v>
      </c>
      <c r="H2846" s="63" t="n"/>
      <c r="I2846" t="inlineStr">
        <is>
          <t>VLO</t>
        </is>
      </c>
      <c r="J2846">
        <f>_xlfn.XLOOKUP(I2846,AS:AS,AU:AU)</f>
        <v/>
      </c>
      <c r="K2846" t="inlineStr">
        <is>
          <t>USD</t>
        </is>
      </c>
      <c r="L2846" s="238" t="n">
        <v>9383.809999999999</v>
      </c>
      <c r="M2846">
        <f>L2846*_xlfn.XLOOKUP(K2846,AM:AM,AN:AN)</f>
        <v/>
      </c>
      <c r="N2846">
        <f>L2846*_xlfn.XLOOKUP(K2846,AM:AM,AO:AO)</f>
        <v/>
      </c>
      <c r="O2846" s="238" t="n">
        <v>998.46</v>
      </c>
      <c r="P2846">
        <f>O2846*_xlfn.XLOOKUP(K2846,AM:AM,AN:AN)</f>
        <v/>
      </c>
      <c r="Q2846">
        <f>O2846*_xlfn.XLOOKUP(K2846,AM:AM,AO:AO)</f>
        <v/>
      </c>
      <c r="R2846">
        <f>_xlfn.XLOOKUP(E2846,AF:AF,AG:AG)</f>
        <v/>
      </c>
      <c r="S2846">
        <f>_xlfn.XLOOKUP(E2846,AF:AF,AI:AI)</f>
        <v/>
      </c>
      <c r="T2846">
        <f>WEEKNUM(G2846)</f>
        <v/>
      </c>
      <c r="U2846">
        <f>YEAR(G2846)</f>
        <v/>
      </c>
      <c r="V2846" s="117">
        <f>IFERROR(Q2846/N2846,"0")</f>
        <v/>
      </c>
    </row>
    <row r="2847">
      <c r="A2847">
        <f>_xlfn.XLOOKUP(D2847,BN:BN,BO:BO)</f>
        <v/>
      </c>
      <c r="B2847" t="inlineStr">
        <is>
          <t>LLC</t>
        </is>
      </c>
      <c r="C2847" t="n">
        <v>430</v>
      </c>
      <c r="D2847">
        <f>_xlfn.XLOOKUP(C2847,BH:BH,BI:BI)</f>
        <v/>
      </c>
      <c r="E2847" t="n">
        <v>28934</v>
      </c>
      <c r="F2847" t="inlineStr">
        <is>
          <t>TE BARRIOS FRANCISCO XAVIER MR</t>
        </is>
      </c>
      <c r="G2847" s="234" t="n">
        <v>45876</v>
      </c>
      <c r="H2847" s="63" t="n"/>
      <c r="I2847" t="inlineStr">
        <is>
          <t>VLO</t>
        </is>
      </c>
      <c r="J2847">
        <f>_xlfn.XLOOKUP(I2847,AS:AS,AU:AU)</f>
        <v/>
      </c>
      <c r="K2847" t="inlineStr">
        <is>
          <t>USD</t>
        </is>
      </c>
      <c r="L2847" s="238" t="n">
        <v>7886.21</v>
      </c>
      <c r="M2847">
        <f>L2847*_xlfn.XLOOKUP(K2847,AM:AM,AN:AN)</f>
        <v/>
      </c>
      <c r="N2847">
        <f>L2847*_xlfn.XLOOKUP(K2847,AM:AM,AO:AO)</f>
        <v/>
      </c>
      <c r="O2847" s="238" t="n">
        <v>748.6</v>
      </c>
      <c r="P2847">
        <f>O2847*_xlfn.XLOOKUP(K2847,AM:AM,AN:AN)</f>
        <v/>
      </c>
      <c r="Q2847">
        <f>O2847*_xlfn.XLOOKUP(K2847,AM:AM,AO:AO)</f>
        <v/>
      </c>
      <c r="R2847">
        <f>_xlfn.XLOOKUP(E2847,AF:AF,AG:AG)</f>
        <v/>
      </c>
      <c r="S2847">
        <f>_xlfn.XLOOKUP(E2847,AF:AF,AI:AI)</f>
        <v/>
      </c>
      <c r="T2847">
        <f>WEEKNUM(G2847)</f>
        <v/>
      </c>
      <c r="U2847">
        <f>YEAR(G2847)</f>
        <v/>
      </c>
      <c r="V2847" s="117">
        <f>IFERROR(Q2847/N2847,"0")</f>
        <v/>
      </c>
    </row>
    <row r="2848">
      <c r="A2848">
        <f>_xlfn.XLOOKUP(D2848,BN:BN,BO:BO)</f>
        <v/>
      </c>
      <c r="B2848" t="inlineStr">
        <is>
          <t>LLC</t>
        </is>
      </c>
      <c r="C2848" t="n">
        <v>430</v>
      </c>
      <c r="D2848">
        <f>_xlfn.XLOOKUP(C2848,BH:BH,BI:BI)</f>
        <v/>
      </c>
      <c r="E2848" t="n">
        <v>0</v>
      </c>
      <c r="F2848" t="inlineStr">
        <is>
          <t>FEE TKT XAVIER BARRIOS</t>
        </is>
      </c>
      <c r="G2848" s="234" t="n">
        <v>45879</v>
      </c>
      <c r="I2848" t="inlineStr">
        <is>
          <t>HPS</t>
        </is>
      </c>
      <c r="J2848">
        <f>_xlfn.XLOOKUP(I2848,AS:AS,AU:AU)</f>
        <v/>
      </c>
      <c r="K2848" t="inlineStr">
        <is>
          <t>USD</t>
        </is>
      </c>
      <c r="L2848" s="238" t="n">
        <v>35</v>
      </c>
      <c r="M2848">
        <f>L2848*_xlfn.XLOOKUP(K2848,AM:AM,AN:AN)</f>
        <v/>
      </c>
      <c r="N2848">
        <f>L2848*_xlfn.XLOOKUP(K2848,AM:AM,AO:AO)</f>
        <v/>
      </c>
      <c r="O2848" s="238" t="n">
        <v>35</v>
      </c>
      <c r="P2848">
        <f>O2848*_xlfn.XLOOKUP(K2848,AM:AM,AN:AN)</f>
        <v/>
      </c>
      <c r="Q2848">
        <f>O2848*_xlfn.XLOOKUP(K2848,AM:AM,AO:AO)</f>
        <v/>
      </c>
      <c r="R2848">
        <f>_xlfn.XLOOKUP(E2848,AF:AF,AG:AG)</f>
        <v/>
      </c>
      <c r="S2848">
        <f>_xlfn.XLOOKUP(E2848,AF:AF,AI:AI)</f>
        <v/>
      </c>
      <c r="T2848">
        <f>WEEKNUM(G2848)</f>
        <v/>
      </c>
      <c r="U2848">
        <f>YEAR(G2848)</f>
        <v/>
      </c>
      <c r="V2848" s="117">
        <f>IFERROR(Q2848/N2848,"0")</f>
        <v/>
      </c>
    </row>
    <row r="2849">
      <c r="A2849">
        <f>_xlfn.XLOOKUP(D2849,BN:BN,BO:BO)</f>
        <v/>
      </c>
      <c r="B2849" t="inlineStr">
        <is>
          <t>LLC</t>
        </is>
      </c>
      <c r="C2849" t="n">
        <v>430</v>
      </c>
      <c r="D2849">
        <f>_xlfn.XLOOKUP(C2849,BH:BH,BI:BI)</f>
        <v/>
      </c>
      <c r="E2849" t="n">
        <v>0</v>
      </c>
      <c r="F2849" t="inlineStr">
        <is>
          <t>FEE TKT CASILDA CASO</t>
        </is>
      </c>
      <c r="G2849" s="234" t="n">
        <v>45879</v>
      </c>
      <c r="I2849" t="inlineStr">
        <is>
          <t>HPS</t>
        </is>
      </c>
      <c r="J2849">
        <f>_xlfn.XLOOKUP(I2849,AS:AS,AU:AU)</f>
        <v/>
      </c>
      <c r="K2849" t="inlineStr">
        <is>
          <t>USD</t>
        </is>
      </c>
      <c r="L2849" s="238" t="n">
        <v>35</v>
      </c>
      <c r="M2849">
        <f>L2849*_xlfn.XLOOKUP(K2849,AM:AM,AN:AN)</f>
        <v/>
      </c>
      <c r="N2849">
        <f>L2849*_xlfn.XLOOKUP(K2849,AM:AM,AO:AO)</f>
        <v/>
      </c>
      <c r="O2849" s="238" t="n">
        <v>35</v>
      </c>
      <c r="P2849">
        <f>O2849*_xlfn.XLOOKUP(K2849,AM:AM,AN:AN)</f>
        <v/>
      </c>
      <c r="Q2849">
        <f>O2849*_xlfn.XLOOKUP(K2849,AM:AM,AO:AO)</f>
        <v/>
      </c>
      <c r="R2849">
        <f>_xlfn.XLOOKUP(E2849,AF:AF,AG:AG)</f>
        <v/>
      </c>
      <c r="S2849">
        <f>_xlfn.XLOOKUP(E2849,AF:AF,AI:AI)</f>
        <v/>
      </c>
      <c r="T2849">
        <f>WEEKNUM(G2849)</f>
        <v/>
      </c>
      <c r="U2849">
        <f>YEAR(G2849)</f>
        <v/>
      </c>
      <c r="V2849" s="117">
        <f>IFERROR(Q2849/N2849,"0")</f>
        <v/>
      </c>
    </row>
    <row r="2850">
      <c r="A2850">
        <f>_xlfn.XLOOKUP(D2850,BN:BN,BO:BO)</f>
        <v/>
      </c>
      <c r="B2850" t="inlineStr">
        <is>
          <t>LLC</t>
        </is>
      </c>
      <c r="C2850" t="n">
        <v>431</v>
      </c>
      <c r="D2850">
        <f>_xlfn.XLOOKUP(C2850,BH:BH,BI:BI)</f>
        <v/>
      </c>
      <c r="E2850" t="n">
        <v>27301</v>
      </c>
      <c r="F2850" t="inlineStr">
        <is>
          <t>Vuelo MEX-CDG-NCE-CDG-MEX/Monica Berger</t>
        </is>
      </c>
      <c r="G2850" s="234" t="n">
        <v>45903</v>
      </c>
      <c r="H2850" s="234" t="n">
        <v>45913</v>
      </c>
      <c r="I2850" t="inlineStr">
        <is>
          <t>VLO</t>
        </is>
      </c>
      <c r="J2850">
        <f>_xlfn.XLOOKUP(I2850,AS:AS,AU:AU)</f>
        <v/>
      </c>
      <c r="K2850" t="inlineStr">
        <is>
          <t>USD</t>
        </is>
      </c>
      <c r="L2850" s="238" t="n">
        <v>2293.11</v>
      </c>
      <c r="M2850">
        <f>L2850*_xlfn.XLOOKUP(K2850,AM:AM,AN:AN)</f>
        <v/>
      </c>
      <c r="N2850">
        <f>L2850*_xlfn.XLOOKUP(K2850,AM:AM,AO:AO)</f>
        <v/>
      </c>
      <c r="O2850" s="238" t="n">
        <v>0</v>
      </c>
      <c r="P2850">
        <f>O2850*_xlfn.XLOOKUP(K2850,AM:AM,AN:AN)</f>
        <v/>
      </c>
      <c r="Q2850">
        <f>O2850*_xlfn.XLOOKUP(K2850,AM:AM,AO:AO)</f>
        <v/>
      </c>
      <c r="R2850">
        <f>_xlfn.XLOOKUP(E2850,AF:AF,AG:AG)</f>
        <v/>
      </c>
      <c r="S2850">
        <f>_xlfn.XLOOKUP(E2850,AF:AF,AI:AI)</f>
        <v/>
      </c>
      <c r="T2850">
        <f>WEEKNUM(G2850)</f>
        <v/>
      </c>
      <c r="U2850">
        <f>YEAR(G2850)</f>
        <v/>
      </c>
      <c r="V2850" s="117">
        <f>IFERROR(Q2850/N2850,"0")</f>
        <v/>
      </c>
    </row>
    <row r="2851">
      <c r="A2851">
        <f>_xlfn.XLOOKUP(D2851,BN:BN,BO:BO)</f>
        <v/>
      </c>
      <c r="B2851" t="inlineStr">
        <is>
          <t>LLC</t>
        </is>
      </c>
      <c r="C2851" t="n">
        <v>431</v>
      </c>
      <c r="D2851">
        <f>_xlfn.XLOOKUP(C2851,BH:BH,BI:BI)</f>
        <v/>
      </c>
      <c r="E2851" t="n">
        <v>27301</v>
      </c>
      <c r="F2851" t="inlineStr">
        <is>
          <t>Vuelo MEX-CDG-NCE-CDG-MEX/Jeannette Kurc</t>
        </is>
      </c>
      <c r="G2851" s="234" t="n">
        <v>45903</v>
      </c>
      <c r="H2851" s="234" t="n">
        <v>45913</v>
      </c>
      <c r="I2851" t="inlineStr">
        <is>
          <t>VLO</t>
        </is>
      </c>
      <c r="J2851">
        <f>_xlfn.XLOOKUP(I2851,AS:AS,AU:AU)</f>
        <v/>
      </c>
      <c r="K2851" t="inlineStr">
        <is>
          <t>USD</t>
        </is>
      </c>
      <c r="L2851" s="238" t="n">
        <v>2293.11</v>
      </c>
      <c r="M2851">
        <f>L2851*_xlfn.XLOOKUP(K2851,AM:AM,AN:AN)</f>
        <v/>
      </c>
      <c r="N2851">
        <f>L2851*_xlfn.XLOOKUP(K2851,AM:AM,AO:AO)</f>
        <v/>
      </c>
      <c r="O2851" s="238" t="n">
        <v>0</v>
      </c>
      <c r="P2851">
        <f>O2851*_xlfn.XLOOKUP(K2851,AM:AM,AN:AN)</f>
        <v/>
      </c>
      <c r="Q2851">
        <f>O2851*_xlfn.XLOOKUP(K2851,AM:AM,AO:AO)</f>
        <v/>
      </c>
      <c r="R2851">
        <f>_xlfn.XLOOKUP(E2851,AF:AF,AG:AG)</f>
        <v/>
      </c>
      <c r="S2851">
        <f>_xlfn.XLOOKUP(E2851,AF:AF,AI:AI)</f>
        <v/>
      </c>
      <c r="T2851">
        <f>WEEKNUM(G2851)</f>
        <v/>
      </c>
      <c r="U2851">
        <f>YEAR(G2851)</f>
        <v/>
      </c>
      <c r="V2851" s="117">
        <f>IFERROR(Q2851/N2851,"0")</f>
        <v/>
      </c>
    </row>
    <row r="2852">
      <c r="A2852">
        <f>_xlfn.XLOOKUP(D2852,BN:BN,BO:BO)</f>
        <v/>
      </c>
      <c r="B2852" t="inlineStr">
        <is>
          <t>LLC</t>
        </is>
      </c>
      <c r="C2852" t="n">
        <v>431</v>
      </c>
      <c r="D2852">
        <f>_xlfn.XLOOKUP(C2852,BH:BH,BI:BI)</f>
        <v/>
      </c>
      <c r="E2852" t="n">
        <v>0</v>
      </c>
      <c r="F2852" t="inlineStr">
        <is>
          <t>Fee de emisión Jeannette Kurc</t>
        </is>
      </c>
      <c r="G2852" s="234" t="n">
        <v>45903</v>
      </c>
      <c r="H2852" s="234" t="n">
        <v>45913</v>
      </c>
      <c r="I2852" t="inlineStr">
        <is>
          <t>HPS</t>
        </is>
      </c>
      <c r="J2852">
        <f>_xlfn.XLOOKUP(I2852,AS:AS,AU:AU)</f>
        <v/>
      </c>
      <c r="K2852" t="inlineStr">
        <is>
          <t>USD</t>
        </is>
      </c>
      <c r="L2852" s="238" t="n">
        <v>35</v>
      </c>
      <c r="M2852">
        <f>L2852*_xlfn.XLOOKUP(K2852,AM:AM,AN:AN)</f>
        <v/>
      </c>
      <c r="N2852">
        <f>L2852*_xlfn.XLOOKUP(K2852,AM:AM,AO:AO)</f>
        <v/>
      </c>
      <c r="O2852" s="238" t="n">
        <v>35</v>
      </c>
      <c r="P2852">
        <f>O2852*_xlfn.XLOOKUP(K2852,AM:AM,AN:AN)</f>
        <v/>
      </c>
      <c r="Q2852">
        <f>O2852*_xlfn.XLOOKUP(K2852,AM:AM,AO:AO)</f>
        <v/>
      </c>
      <c r="R2852">
        <f>_xlfn.XLOOKUP(E2852,AF:AF,AG:AG)</f>
        <v/>
      </c>
      <c r="S2852">
        <f>_xlfn.XLOOKUP(E2852,AF:AF,AI:AI)</f>
        <v/>
      </c>
      <c r="T2852">
        <f>WEEKNUM(G2852)</f>
        <v/>
      </c>
      <c r="U2852">
        <f>YEAR(G2852)</f>
        <v/>
      </c>
      <c r="V2852" s="117">
        <f>IFERROR(Q2852/N2852,"0")</f>
        <v/>
      </c>
    </row>
    <row r="2853">
      <c r="A2853">
        <f>_xlfn.XLOOKUP(D2853,BN:BN,BO:BO)</f>
        <v/>
      </c>
      <c r="B2853" t="inlineStr">
        <is>
          <t>LLC</t>
        </is>
      </c>
      <c r="C2853" t="n">
        <v>431</v>
      </c>
      <c r="D2853">
        <f>_xlfn.XLOOKUP(C2853,BH:BH,BI:BI)</f>
        <v/>
      </c>
      <c r="E2853" t="n">
        <v>27301</v>
      </c>
      <c r="F2853" t="inlineStr">
        <is>
          <t>Revisado MEX/CDG/MEX/Jeannette Kurc</t>
        </is>
      </c>
      <c r="G2853" s="234" t="n">
        <v>45903</v>
      </c>
      <c r="H2853" s="234" t="n">
        <v>45913</v>
      </c>
      <c r="I2853" t="inlineStr">
        <is>
          <t>VLO</t>
        </is>
      </c>
      <c r="J2853">
        <f>_xlfn.XLOOKUP(I2853,AS:AS,AU:AU)</f>
        <v/>
      </c>
      <c r="K2853" t="inlineStr">
        <is>
          <t>USD</t>
        </is>
      </c>
      <c r="L2853" s="238" t="n">
        <v>67.92</v>
      </c>
      <c r="M2853">
        <f>L2853*_xlfn.XLOOKUP(K2853,AM:AM,AN:AN)</f>
        <v/>
      </c>
      <c r="N2853">
        <f>L2853*_xlfn.XLOOKUP(K2853,AM:AM,AO:AO)</f>
        <v/>
      </c>
      <c r="O2853" s="238" t="n">
        <v>0</v>
      </c>
      <c r="P2853">
        <f>O2853*_xlfn.XLOOKUP(K2853,AM:AM,AN:AN)</f>
        <v/>
      </c>
      <c r="Q2853">
        <f>O2853*_xlfn.XLOOKUP(K2853,AM:AM,AO:AO)</f>
        <v/>
      </c>
      <c r="R2853">
        <f>_xlfn.XLOOKUP(E2853,AF:AF,AG:AG)</f>
        <v/>
      </c>
      <c r="S2853">
        <f>_xlfn.XLOOKUP(E2853,AF:AF,AI:AI)</f>
        <v/>
      </c>
      <c r="T2853">
        <f>WEEKNUM(G2853)</f>
        <v/>
      </c>
      <c r="U2853">
        <f>YEAR(G2853)</f>
        <v/>
      </c>
      <c r="V2853" s="117">
        <f>IFERROR(Q2853/N2853,"0")</f>
        <v/>
      </c>
    </row>
    <row r="2854">
      <c r="A2854">
        <f>_xlfn.XLOOKUP(D2854,BN:BN,BO:BO)</f>
        <v/>
      </c>
      <c r="B2854" t="inlineStr">
        <is>
          <t>LLC</t>
        </is>
      </c>
      <c r="C2854" t="n">
        <v>431</v>
      </c>
      <c r="D2854">
        <f>_xlfn.XLOOKUP(C2854,BH:BH,BI:BI)</f>
        <v/>
      </c>
      <c r="E2854" t="n">
        <v>27301</v>
      </c>
      <c r="F2854" t="inlineStr">
        <is>
          <t>Revisado MEX/CDG/MEX</t>
        </is>
      </c>
      <c r="G2854" s="234" t="n">
        <v>45903</v>
      </c>
      <c r="H2854" s="234" t="n">
        <v>45913</v>
      </c>
      <c r="I2854" t="inlineStr">
        <is>
          <t>VLO</t>
        </is>
      </c>
      <c r="J2854">
        <f>_xlfn.XLOOKUP(I2854,AS:AS,AU:AU)</f>
        <v/>
      </c>
      <c r="K2854" t="inlineStr">
        <is>
          <t>USD</t>
        </is>
      </c>
      <c r="L2854" s="238" t="n">
        <v>216.05</v>
      </c>
      <c r="M2854">
        <f>L2854*_xlfn.XLOOKUP(K2854,AM:AM,AN:AN)</f>
        <v/>
      </c>
      <c r="N2854">
        <f>L2854*_xlfn.XLOOKUP(K2854,AM:AM,AO:AO)</f>
        <v/>
      </c>
      <c r="O2854" s="238" t="n">
        <v>0</v>
      </c>
      <c r="P2854">
        <f>O2854*_xlfn.XLOOKUP(K2854,AM:AM,AN:AN)</f>
        <v/>
      </c>
      <c r="Q2854">
        <f>O2854*_xlfn.XLOOKUP(K2854,AM:AM,AO:AO)</f>
        <v/>
      </c>
      <c r="R2854">
        <f>_xlfn.XLOOKUP(E2854,AF:AF,AG:AG)</f>
        <v/>
      </c>
      <c r="S2854">
        <f>_xlfn.XLOOKUP(E2854,AF:AF,AI:AI)</f>
        <v/>
      </c>
      <c r="T2854">
        <f>WEEKNUM(G2854)</f>
        <v/>
      </c>
      <c r="U2854">
        <f>YEAR(G2854)</f>
        <v/>
      </c>
      <c r="V2854" s="117">
        <f>IFERROR(Q2854/N2854,"0")</f>
        <v/>
      </c>
    </row>
    <row r="2855">
      <c r="A2855">
        <f>_xlfn.XLOOKUP(D2855,BN:BN,BO:BO)</f>
        <v/>
      </c>
      <c r="B2855" t="inlineStr">
        <is>
          <t>LLC</t>
        </is>
      </c>
      <c r="C2855" t="n">
        <v>431</v>
      </c>
      <c r="D2855">
        <f>_xlfn.XLOOKUP(C2855,BH:BH,BI:BI)</f>
        <v/>
      </c>
      <c r="E2855" t="n">
        <v>27301</v>
      </c>
      <c r="F2855" t="inlineStr">
        <is>
          <t>Vuelo MEX-CDG-MEX/Mónica Berger</t>
        </is>
      </c>
      <c r="G2855" s="234" t="n">
        <v>45903</v>
      </c>
      <c r="H2855" s="234" t="n">
        <v>45913</v>
      </c>
      <c r="I2855" t="inlineStr">
        <is>
          <t>VLO</t>
        </is>
      </c>
      <c r="J2855">
        <f>_xlfn.XLOOKUP(I2855,AS:AS,AU:AU)</f>
        <v/>
      </c>
      <c r="K2855" t="inlineStr">
        <is>
          <t>USD</t>
        </is>
      </c>
      <c r="L2855" s="238" t="n">
        <v>51.91</v>
      </c>
      <c r="M2855">
        <f>L2855*_xlfn.XLOOKUP(K2855,AM:AM,AN:AN)</f>
        <v/>
      </c>
      <c r="N2855">
        <f>L2855*_xlfn.XLOOKUP(K2855,AM:AM,AO:AO)</f>
        <v/>
      </c>
      <c r="O2855" s="238" t="n">
        <v>0</v>
      </c>
      <c r="P2855">
        <f>O2855*_xlfn.XLOOKUP(K2855,AM:AM,AN:AN)</f>
        <v/>
      </c>
      <c r="Q2855">
        <f>O2855*_xlfn.XLOOKUP(K2855,AM:AM,AO:AO)</f>
        <v/>
      </c>
      <c r="R2855">
        <f>_xlfn.XLOOKUP(E2855,AF:AF,AG:AG)</f>
        <v/>
      </c>
      <c r="S2855">
        <f>_xlfn.XLOOKUP(E2855,AF:AF,AI:AI)</f>
        <v/>
      </c>
      <c r="T2855">
        <f>WEEKNUM(G2855)</f>
        <v/>
      </c>
      <c r="U2855">
        <f>YEAR(G2855)</f>
        <v/>
      </c>
      <c r="V2855" s="117">
        <f>IFERROR(Q2855/N2855,"0")</f>
        <v/>
      </c>
    </row>
    <row r="2856">
      <c r="A2856">
        <f>_xlfn.XLOOKUP(D2856,BN:BN,BO:BO)</f>
        <v/>
      </c>
      <c r="B2856" t="inlineStr">
        <is>
          <t>LLC</t>
        </is>
      </c>
      <c r="C2856" t="n">
        <v>431</v>
      </c>
      <c r="D2856">
        <f>_xlfn.XLOOKUP(C2856,BH:BH,BI:BI)</f>
        <v/>
      </c>
      <c r="E2856" t="n">
        <v>27301</v>
      </c>
      <c r="F2856" t="inlineStr">
        <is>
          <t>Vuelo MEX-CDG-MEX/Mónica Berger</t>
        </is>
      </c>
      <c r="G2856" s="234" t="n">
        <v>45903</v>
      </c>
      <c r="H2856" s="234" t="n">
        <v>45913</v>
      </c>
      <c r="I2856" t="inlineStr">
        <is>
          <t>VLO</t>
        </is>
      </c>
      <c r="J2856">
        <f>_xlfn.XLOOKUP(I2856,AS:AS,AU:AU)</f>
        <v/>
      </c>
      <c r="K2856" t="inlineStr">
        <is>
          <t>USD</t>
        </is>
      </c>
      <c r="L2856" s="238" t="n">
        <v>232.06</v>
      </c>
      <c r="M2856">
        <f>L2856*_xlfn.XLOOKUP(K2856,AM:AM,AN:AN)</f>
        <v/>
      </c>
      <c r="N2856">
        <f>L2856*_xlfn.XLOOKUP(K2856,AM:AM,AO:AO)</f>
        <v/>
      </c>
      <c r="O2856" s="238" t="n">
        <v>0</v>
      </c>
      <c r="P2856">
        <f>O2856*_xlfn.XLOOKUP(K2856,AM:AM,AN:AN)</f>
        <v/>
      </c>
      <c r="Q2856">
        <f>O2856*_xlfn.XLOOKUP(K2856,AM:AM,AO:AO)</f>
        <v/>
      </c>
      <c r="R2856">
        <f>_xlfn.XLOOKUP(E2856,AF:AF,AG:AG)</f>
        <v/>
      </c>
      <c r="S2856">
        <f>_xlfn.XLOOKUP(E2856,AF:AF,AI:AI)</f>
        <v/>
      </c>
      <c r="T2856">
        <f>WEEKNUM(G2856)</f>
        <v/>
      </c>
      <c r="U2856">
        <f>YEAR(G2856)</f>
        <v/>
      </c>
      <c r="V2856" s="117">
        <f>IFERROR(Q2856/N2856,"0")</f>
        <v/>
      </c>
    </row>
    <row r="2857">
      <c r="A2857">
        <f>_xlfn.XLOOKUP(D2857,BN:BN,BO:BO)</f>
        <v/>
      </c>
      <c r="B2857" t="inlineStr">
        <is>
          <t>LLC</t>
        </is>
      </c>
      <c r="C2857" t="n">
        <v>431</v>
      </c>
      <c r="D2857">
        <f>_xlfn.XLOOKUP(C2857,BH:BH,BI:BI)</f>
        <v/>
      </c>
      <c r="E2857" t="n">
        <v>28934</v>
      </c>
      <c r="F2857" t="inlineStr">
        <is>
          <t>TE BERGER ALAZRAKI MONICA RAQUEL</t>
        </is>
      </c>
      <c r="G2857" s="234" t="n">
        <v>45906</v>
      </c>
      <c r="H2857" s="63" t="n"/>
      <c r="I2857" t="inlineStr">
        <is>
          <t>VLO</t>
        </is>
      </c>
      <c r="J2857">
        <f>_xlfn.XLOOKUP(I2857,AS:AS,AU:AU)</f>
        <v/>
      </c>
      <c r="K2857" t="inlineStr">
        <is>
          <t>USD</t>
        </is>
      </c>
      <c r="L2857" s="238" t="n">
        <v>260</v>
      </c>
      <c r="M2857">
        <f>L2857*_xlfn.XLOOKUP(K2857,AM:AM,AN:AN)</f>
        <v/>
      </c>
      <c r="N2857">
        <f>L2857*_xlfn.XLOOKUP(K2857,AM:AM,AO:AO)</f>
        <v/>
      </c>
      <c r="O2857" s="238" t="n">
        <v>0</v>
      </c>
      <c r="P2857">
        <f>O2857*_xlfn.XLOOKUP(K2857,AM:AM,AN:AN)</f>
        <v/>
      </c>
      <c r="Q2857">
        <f>O2857*_xlfn.XLOOKUP(K2857,AM:AM,AO:AO)</f>
        <v/>
      </c>
      <c r="R2857">
        <f>_xlfn.XLOOKUP(E2857,AF:AF,AG:AG)</f>
        <v/>
      </c>
      <c r="S2857">
        <f>_xlfn.XLOOKUP(E2857,AF:AF,AI:AI)</f>
        <v/>
      </c>
      <c r="T2857">
        <f>WEEKNUM(G2857)</f>
        <v/>
      </c>
      <c r="U2857">
        <f>YEAR(G2857)</f>
        <v/>
      </c>
      <c r="V2857" s="117">
        <f>IFERROR(Q2857/N2857,"0")</f>
        <v/>
      </c>
    </row>
    <row r="2858">
      <c r="A2858">
        <f>_xlfn.XLOOKUP(D2858,BN:BN,BO:BO)</f>
        <v/>
      </c>
      <c r="B2858" t="inlineStr">
        <is>
          <t>LLC</t>
        </is>
      </c>
      <c r="C2858" t="n">
        <v>431</v>
      </c>
      <c r="D2858">
        <f>_xlfn.XLOOKUP(C2858,BH:BH,BI:BI)</f>
        <v/>
      </c>
      <c r="E2858" t="n">
        <v>28934</v>
      </c>
      <c r="F2858" t="inlineStr">
        <is>
          <t>TE BERGER ALAZRAKI MONICA RAQUEL</t>
        </is>
      </c>
      <c r="G2858" s="234" t="n">
        <v>45912</v>
      </c>
      <c r="H2858" s="63" t="n"/>
      <c r="I2858" t="inlineStr">
        <is>
          <t>VLO</t>
        </is>
      </c>
      <c r="J2858">
        <f>_xlfn.XLOOKUP(I2858,AS:AS,AU:AU)</f>
        <v/>
      </c>
      <c r="K2858" t="inlineStr">
        <is>
          <t>USD</t>
        </is>
      </c>
      <c r="L2858" s="238" t="n">
        <v>197</v>
      </c>
      <c r="M2858">
        <f>L2858*_xlfn.XLOOKUP(K2858,AM:AM,AN:AN)</f>
        <v/>
      </c>
      <c r="N2858">
        <f>L2858*_xlfn.XLOOKUP(K2858,AM:AM,AO:AO)</f>
        <v/>
      </c>
      <c r="O2858" s="238" t="n">
        <v>0</v>
      </c>
      <c r="P2858">
        <f>O2858*_xlfn.XLOOKUP(K2858,AM:AM,AN:AN)</f>
        <v/>
      </c>
      <c r="Q2858">
        <f>O2858*_xlfn.XLOOKUP(K2858,AM:AM,AO:AO)</f>
        <v/>
      </c>
      <c r="R2858">
        <f>_xlfn.XLOOKUP(E2858,AF:AF,AG:AG)</f>
        <v/>
      </c>
      <c r="S2858">
        <f>_xlfn.XLOOKUP(E2858,AF:AF,AI:AI)</f>
        <v/>
      </c>
      <c r="T2858">
        <f>WEEKNUM(G2858)</f>
        <v/>
      </c>
      <c r="U2858">
        <f>YEAR(G2858)</f>
        <v/>
      </c>
      <c r="V2858" s="117">
        <f>IFERROR(Q2858/N2858,"0")</f>
        <v/>
      </c>
    </row>
    <row r="2859">
      <c r="A2859">
        <f>_xlfn.XLOOKUP(D2859,BN:BN,BO:BO)</f>
        <v/>
      </c>
      <c r="B2859" t="inlineStr">
        <is>
          <t>LLC</t>
        </is>
      </c>
      <c r="C2859" t="n">
        <v>431</v>
      </c>
      <c r="D2859">
        <f>_xlfn.XLOOKUP(C2859,BH:BH,BI:BI)</f>
        <v/>
      </c>
      <c r="E2859" t="n">
        <v>28934</v>
      </c>
      <c r="F2859" t="inlineStr">
        <is>
          <t>TE KURC WELCH JEANNETTE</t>
        </is>
      </c>
      <c r="G2859" s="234" t="n">
        <v>45906</v>
      </c>
      <c r="H2859" s="63" t="n"/>
      <c r="I2859" t="inlineStr">
        <is>
          <t>VLO</t>
        </is>
      </c>
      <c r="J2859">
        <f>_xlfn.XLOOKUP(I2859,AS:AS,AU:AU)</f>
        <v/>
      </c>
      <c r="K2859" t="inlineStr">
        <is>
          <t>USD</t>
        </is>
      </c>
      <c r="L2859" s="238" t="n">
        <v>260</v>
      </c>
      <c r="M2859">
        <f>L2859*_xlfn.XLOOKUP(K2859,AM:AM,AN:AN)</f>
        <v/>
      </c>
      <c r="N2859">
        <f>L2859*_xlfn.XLOOKUP(K2859,AM:AM,AO:AO)</f>
        <v/>
      </c>
      <c r="O2859" s="238" t="n">
        <v>0</v>
      </c>
      <c r="P2859">
        <f>O2859*_xlfn.XLOOKUP(K2859,AM:AM,AN:AN)</f>
        <v/>
      </c>
      <c r="Q2859">
        <f>O2859*_xlfn.XLOOKUP(K2859,AM:AM,AO:AO)</f>
        <v/>
      </c>
      <c r="R2859">
        <f>_xlfn.XLOOKUP(E2859,AF:AF,AG:AG)</f>
        <v/>
      </c>
      <c r="S2859">
        <f>_xlfn.XLOOKUP(E2859,AF:AF,AI:AI)</f>
        <v/>
      </c>
      <c r="T2859">
        <f>WEEKNUM(G2859)</f>
        <v/>
      </c>
      <c r="U2859">
        <f>YEAR(G2859)</f>
        <v/>
      </c>
      <c r="V2859" s="117">
        <f>IFERROR(Q2859/N2859,"0")</f>
        <v/>
      </c>
    </row>
    <row r="2860">
      <c r="A2860">
        <f>_xlfn.XLOOKUP(D2860,BN:BN,BO:BO)</f>
        <v/>
      </c>
      <c r="B2860" t="inlineStr">
        <is>
          <t>LLC</t>
        </is>
      </c>
      <c r="C2860" t="n">
        <v>431</v>
      </c>
      <c r="D2860">
        <f>_xlfn.XLOOKUP(C2860,BH:BH,BI:BI)</f>
        <v/>
      </c>
      <c r="E2860" t="n">
        <v>28934</v>
      </c>
      <c r="F2860" t="inlineStr">
        <is>
          <t>TE KURC WELCH JEANNETTE</t>
        </is>
      </c>
      <c r="G2860" s="234" t="n">
        <v>45912</v>
      </c>
      <c r="H2860" s="63" t="n"/>
      <c r="I2860" t="inlineStr">
        <is>
          <t>VLO</t>
        </is>
      </c>
      <c r="J2860">
        <f>_xlfn.XLOOKUP(I2860,AS:AS,AU:AU)</f>
        <v/>
      </c>
      <c r="K2860" t="inlineStr">
        <is>
          <t>USD</t>
        </is>
      </c>
      <c r="L2860" s="238" t="n">
        <v>197</v>
      </c>
      <c r="M2860">
        <f>L2860*_xlfn.XLOOKUP(K2860,AM:AM,AN:AN)</f>
        <v/>
      </c>
      <c r="N2860">
        <f>L2860*_xlfn.XLOOKUP(K2860,AM:AM,AO:AO)</f>
        <v/>
      </c>
      <c r="O2860" s="238" t="n">
        <v>0</v>
      </c>
      <c r="P2860">
        <f>O2860*_xlfn.XLOOKUP(K2860,AM:AM,AN:AN)</f>
        <v/>
      </c>
      <c r="Q2860">
        <f>O2860*_xlfn.XLOOKUP(K2860,AM:AM,AO:AO)</f>
        <v/>
      </c>
      <c r="R2860">
        <f>_xlfn.XLOOKUP(E2860,AF:AF,AG:AG)</f>
        <v/>
      </c>
      <c r="S2860">
        <f>_xlfn.XLOOKUP(E2860,AF:AF,AI:AI)</f>
        <v/>
      </c>
      <c r="T2860">
        <f>WEEKNUM(G2860)</f>
        <v/>
      </c>
      <c r="U2860">
        <f>YEAR(G2860)</f>
        <v/>
      </c>
      <c r="V2860" s="117">
        <f>IFERROR(Q2860/N2860,"0")</f>
        <v/>
      </c>
    </row>
    <row r="2861">
      <c r="A2861">
        <f>_xlfn.XLOOKUP(D2861,BN:BN,BO:BO)</f>
        <v/>
      </c>
      <c r="B2861" t="inlineStr">
        <is>
          <t>LLC</t>
        </is>
      </c>
      <c r="C2861" t="n">
        <v>431</v>
      </c>
      <c r="D2861">
        <f>_xlfn.XLOOKUP(C2861,BH:BH,BI:BI)</f>
        <v/>
      </c>
      <c r="E2861" t="n">
        <v>28934</v>
      </c>
      <c r="F2861" t="inlineStr">
        <is>
          <t>Revisado Bastia-Orly/Mónica Berger</t>
        </is>
      </c>
      <c r="G2861" s="234" t="n">
        <v>45903</v>
      </c>
      <c r="H2861" s="234" t="n">
        <v>45913</v>
      </c>
      <c r="I2861" t="inlineStr">
        <is>
          <t>VLO</t>
        </is>
      </c>
      <c r="J2861">
        <f>_xlfn.XLOOKUP(I2861,AS:AS,AU:AU)</f>
        <v/>
      </c>
      <c r="K2861" t="inlineStr">
        <is>
          <t>USD</t>
        </is>
      </c>
      <c r="L2861" s="238" t="n">
        <v>97.7</v>
      </c>
      <c r="M2861">
        <f>L2861*_xlfn.XLOOKUP(K2861,AM:AM,AN:AN)</f>
        <v/>
      </c>
      <c r="N2861">
        <f>L2861*_xlfn.XLOOKUP(K2861,AM:AM,AO:AO)</f>
        <v/>
      </c>
      <c r="O2861" s="238" t="n">
        <v>0</v>
      </c>
      <c r="P2861">
        <f>O2861*_xlfn.XLOOKUP(K2861,AM:AM,AN:AN)</f>
        <v/>
      </c>
      <c r="Q2861">
        <f>O2861*_xlfn.XLOOKUP(K2861,AM:AM,AO:AO)</f>
        <v/>
      </c>
      <c r="R2861">
        <f>_xlfn.XLOOKUP(E2861,AF:AF,AG:AG)</f>
        <v/>
      </c>
      <c r="S2861">
        <f>_xlfn.XLOOKUP(E2861,AF:AF,AI:AI)</f>
        <v/>
      </c>
      <c r="T2861">
        <f>WEEKNUM(G2861)</f>
        <v/>
      </c>
      <c r="U2861">
        <f>YEAR(G2861)</f>
        <v/>
      </c>
      <c r="V2861" s="117">
        <f>IFERROR(Q2861/N2861,"0")</f>
        <v/>
      </c>
    </row>
    <row r="2862">
      <c r="A2862">
        <f>_xlfn.XLOOKUP(D2862,BN:BN,BO:BO)</f>
        <v/>
      </c>
      <c r="B2862" t="inlineStr">
        <is>
          <t>LLC</t>
        </is>
      </c>
      <c r="C2862" t="n">
        <v>431</v>
      </c>
      <c r="D2862">
        <f>_xlfn.XLOOKUP(C2862,BH:BH,BI:BI)</f>
        <v/>
      </c>
      <c r="E2862" t="n">
        <v>28934</v>
      </c>
      <c r="F2862" t="inlineStr">
        <is>
          <t>Revisado Bastia-Orly/Jeannette Kurc</t>
        </is>
      </c>
      <c r="G2862" s="234" t="n">
        <v>45903</v>
      </c>
      <c r="H2862" s="234" t="n">
        <v>45913</v>
      </c>
      <c r="I2862" t="inlineStr">
        <is>
          <t>VLO</t>
        </is>
      </c>
      <c r="J2862">
        <f>_xlfn.XLOOKUP(I2862,AS:AS,AU:AU)</f>
        <v/>
      </c>
      <c r="K2862" t="inlineStr">
        <is>
          <t>USD</t>
        </is>
      </c>
      <c r="L2862" s="238" t="n">
        <v>179.7</v>
      </c>
      <c r="M2862">
        <f>L2862*_xlfn.XLOOKUP(K2862,AM:AM,AN:AN)</f>
        <v/>
      </c>
      <c r="N2862">
        <f>L2862*_xlfn.XLOOKUP(K2862,AM:AM,AO:AO)</f>
        <v/>
      </c>
      <c r="O2862" s="238" t="n">
        <v>0</v>
      </c>
      <c r="P2862">
        <f>O2862*_xlfn.XLOOKUP(K2862,AM:AM,AN:AN)</f>
        <v/>
      </c>
      <c r="Q2862">
        <f>O2862*_xlfn.XLOOKUP(K2862,AM:AM,AO:AO)</f>
        <v/>
      </c>
      <c r="R2862">
        <f>_xlfn.XLOOKUP(E2862,AF:AF,AG:AG)</f>
        <v/>
      </c>
      <c r="S2862">
        <f>_xlfn.XLOOKUP(E2862,AF:AF,AI:AI)</f>
        <v/>
      </c>
      <c r="T2862">
        <f>WEEKNUM(G2862)</f>
        <v/>
      </c>
      <c r="U2862">
        <f>YEAR(G2862)</f>
        <v/>
      </c>
      <c r="V2862" s="117">
        <f>IFERROR(Q2862/N2862,"0")</f>
        <v/>
      </c>
    </row>
    <row r="2863">
      <c r="A2863">
        <f>_xlfn.XLOOKUP(D2863,BN:BN,BO:BO)</f>
        <v/>
      </c>
      <c r="B2863" t="inlineStr">
        <is>
          <t>LLC</t>
        </is>
      </c>
      <c r="C2863" t="n">
        <v>431</v>
      </c>
      <c r="D2863">
        <f>_xlfn.XLOOKUP(C2863,BH:BH,BI:BI)</f>
        <v/>
      </c>
      <c r="E2863" t="n">
        <v>29471</v>
      </c>
      <c r="F2863" t="inlineStr">
        <is>
          <t>Hospedaje</t>
        </is>
      </c>
      <c r="G2863" s="234" t="n">
        <v>45903</v>
      </c>
      <c r="H2863" s="234" t="n">
        <v>45906</v>
      </c>
      <c r="I2863" t="inlineStr">
        <is>
          <t>HTL</t>
        </is>
      </c>
      <c r="J2863">
        <f>_xlfn.XLOOKUP(I2863,AS:AS,AU:AU)</f>
        <v/>
      </c>
      <c r="K2863" t="inlineStr">
        <is>
          <t>USD</t>
        </is>
      </c>
      <c r="L2863" s="238" t="n">
        <v>2881.69</v>
      </c>
      <c r="M2863">
        <f>L2863*_xlfn.XLOOKUP(K2863,AM:AM,AN:AN)</f>
        <v/>
      </c>
      <c r="N2863">
        <f>L2863*_xlfn.XLOOKUP(K2863,AM:AM,AO:AO)</f>
        <v/>
      </c>
      <c r="O2863" s="238" t="n">
        <v>0</v>
      </c>
      <c r="P2863">
        <f>O2863*_xlfn.XLOOKUP(K2863,AM:AM,AN:AN)</f>
        <v/>
      </c>
      <c r="Q2863">
        <f>O2863*_xlfn.XLOOKUP(K2863,AM:AM,AO:AO)</f>
        <v/>
      </c>
      <c r="R2863">
        <f>_xlfn.XLOOKUP(E2863,AF:AF,AG:AG)</f>
        <v/>
      </c>
      <c r="S2863">
        <f>_xlfn.XLOOKUP(E2863,AF:AF,AI:AI)</f>
        <v/>
      </c>
      <c r="T2863">
        <f>WEEKNUM(G2863)</f>
        <v/>
      </c>
      <c r="U2863">
        <f>YEAR(G2863)</f>
        <v/>
      </c>
      <c r="V2863" s="117">
        <f>IFERROR(Q2863/N2863,"0")</f>
        <v/>
      </c>
    </row>
    <row r="2864">
      <c r="A2864">
        <f>_xlfn.XLOOKUP(D2864,BN:BN,BO:BO)</f>
        <v/>
      </c>
      <c r="B2864" t="inlineStr">
        <is>
          <t>LLC</t>
        </is>
      </c>
      <c r="C2864" t="n">
        <v>431</v>
      </c>
      <c r="D2864">
        <f>_xlfn.XLOOKUP(C2864,BH:BH,BI:BI)</f>
        <v/>
      </c>
      <c r="E2864" t="n">
        <v>30871</v>
      </c>
      <c r="F2864" t="inlineStr">
        <is>
          <t>Corsica Bike Tour</t>
        </is>
      </c>
      <c r="G2864" s="234" t="n">
        <v>45903</v>
      </c>
      <c r="H2864" s="234" t="n">
        <v>45913</v>
      </c>
      <c r="I2864" t="inlineStr">
        <is>
          <t>EXC</t>
        </is>
      </c>
      <c r="J2864">
        <f>_xlfn.XLOOKUP(I2864,AS:AS,AU:AU)</f>
        <v/>
      </c>
      <c r="K2864" t="inlineStr">
        <is>
          <t>USD</t>
        </is>
      </c>
      <c r="L2864" s="238" t="n">
        <v>13748.48</v>
      </c>
      <c r="M2864">
        <f>L2864*_xlfn.XLOOKUP(K2864,AM:AM,AN:AN)</f>
        <v/>
      </c>
      <c r="N2864">
        <f>L2864*_xlfn.XLOOKUP(K2864,AM:AM,AO:AO)</f>
        <v/>
      </c>
      <c r="O2864" s="238" t="n">
        <v>1329</v>
      </c>
      <c r="P2864">
        <f>O2864*_xlfn.XLOOKUP(K2864,AM:AM,AN:AN)</f>
        <v/>
      </c>
      <c r="Q2864">
        <f>O2864*_xlfn.XLOOKUP(K2864,AM:AM,AO:AO)</f>
        <v/>
      </c>
      <c r="R2864">
        <f>_xlfn.XLOOKUP(E2864,AF:AF,AG:AG)</f>
        <v/>
      </c>
      <c r="S2864">
        <f>_xlfn.XLOOKUP(E2864,AF:AF,AI:AI)</f>
        <v/>
      </c>
      <c r="T2864">
        <f>WEEKNUM(G2864)</f>
        <v/>
      </c>
      <c r="U2864">
        <f>YEAR(G2864)</f>
        <v/>
      </c>
      <c r="V2864" s="117">
        <f>IFERROR(Q2864/N2864,"0")</f>
        <v/>
      </c>
    </row>
    <row r="2865">
      <c r="A2865">
        <f>_xlfn.XLOOKUP(D2865,BN:BN,BO:BO)</f>
        <v/>
      </c>
      <c r="B2865" t="inlineStr">
        <is>
          <t>LLC</t>
        </is>
      </c>
      <c r="C2865" t="n">
        <v>431</v>
      </c>
      <c r="D2865">
        <f>_xlfn.XLOOKUP(C2865,BH:BH,BI:BI)</f>
        <v/>
      </c>
      <c r="E2865" t="n">
        <v>0</v>
      </c>
      <c r="F2865" t="inlineStr">
        <is>
          <t>Sobrecomisión</t>
        </is>
      </c>
      <c r="G2865" s="234" t="n">
        <v>45903</v>
      </c>
      <c r="H2865" s="234" t="n">
        <v>45913</v>
      </c>
      <c r="I2865" t="inlineStr">
        <is>
          <t>HPS</t>
        </is>
      </c>
      <c r="J2865">
        <f>_xlfn.XLOOKUP(I2865,AS:AS,AU:AU)</f>
        <v/>
      </c>
      <c r="K2865" t="inlineStr">
        <is>
          <t>USD</t>
        </is>
      </c>
      <c r="L2865" s="238" t="n">
        <v>692.1</v>
      </c>
      <c r="M2865">
        <f>L2865*_xlfn.XLOOKUP(K2865,AM:AM,AN:AN)</f>
        <v/>
      </c>
      <c r="N2865">
        <f>L2865*_xlfn.XLOOKUP(K2865,AM:AM,AO:AO)</f>
        <v/>
      </c>
      <c r="O2865" s="238" t="n">
        <v>692.1</v>
      </c>
      <c r="P2865">
        <f>O2865*_xlfn.XLOOKUP(K2865,AM:AM,AN:AN)</f>
        <v/>
      </c>
      <c r="Q2865">
        <f>O2865*_xlfn.XLOOKUP(K2865,AM:AM,AO:AO)</f>
        <v/>
      </c>
      <c r="R2865">
        <f>_xlfn.XLOOKUP(E2865,AF:AF,AG:AG)</f>
        <v/>
      </c>
      <c r="S2865">
        <f>_xlfn.XLOOKUP(E2865,AF:AF,AI:AI)</f>
        <v/>
      </c>
      <c r="T2865">
        <f>WEEKNUM(G2865)</f>
        <v/>
      </c>
      <c r="U2865">
        <f>YEAR(G2865)</f>
        <v/>
      </c>
      <c r="V2865" s="117">
        <f>IFERROR(Q2865/N2865,"0")</f>
        <v/>
      </c>
    </row>
    <row r="2866">
      <c r="A2866">
        <f>_xlfn.XLOOKUP(D2866,BN:BN,BO:BO)</f>
        <v/>
      </c>
      <c r="B2866" t="inlineStr">
        <is>
          <t>LLC</t>
        </is>
      </c>
      <c r="C2866" t="n">
        <v>432</v>
      </c>
      <c r="D2866">
        <f>_xlfn.XLOOKUP(C2866,BH:BH,BI:BI)</f>
        <v/>
      </c>
      <c r="E2866" t="n">
        <v>24224</v>
      </c>
      <c r="F2866" t="inlineStr">
        <is>
          <t>Vuelo MIA-LHR-MIA/Paola Martinez</t>
        </is>
      </c>
      <c r="G2866" s="234" t="n">
        <v>45847</v>
      </c>
      <c r="H2866" s="234" t="n">
        <v>45853</v>
      </c>
      <c r="I2866" t="inlineStr">
        <is>
          <t>VLO</t>
        </is>
      </c>
      <c r="J2866">
        <f>_xlfn.XLOOKUP(I2866,AS:AS,AU:AU)</f>
        <v/>
      </c>
      <c r="K2866" t="inlineStr">
        <is>
          <t>USD</t>
        </is>
      </c>
      <c r="L2866" s="238" t="n">
        <v>6687.31</v>
      </c>
      <c r="M2866">
        <f>L2866*_xlfn.XLOOKUP(K2866,AM:AM,AN:AN)</f>
        <v/>
      </c>
      <c r="N2866">
        <f>L2866*_xlfn.XLOOKUP(K2866,AM:AM,AO:AO)</f>
        <v/>
      </c>
      <c r="O2866" s="238" t="n">
        <v>834</v>
      </c>
      <c r="P2866">
        <f>O2866*_xlfn.XLOOKUP(K2866,AM:AM,AN:AN)</f>
        <v/>
      </c>
      <c r="Q2866">
        <f>O2866*_xlfn.XLOOKUP(K2866,AM:AM,AO:AO)</f>
        <v/>
      </c>
      <c r="R2866">
        <f>_xlfn.XLOOKUP(E2866,AF:AF,AG:AG)</f>
        <v/>
      </c>
      <c r="S2866">
        <f>_xlfn.XLOOKUP(E2866,AF:AF,AI:AI)</f>
        <v/>
      </c>
      <c r="T2866">
        <f>WEEKNUM(G2866)</f>
        <v/>
      </c>
      <c r="U2866">
        <f>YEAR(G2866)</f>
        <v/>
      </c>
      <c r="V2866" s="117">
        <f>IFERROR(Q2866/N2866,"0")</f>
        <v/>
      </c>
    </row>
    <row r="2867">
      <c r="A2867">
        <f>_xlfn.XLOOKUP(D2867,BN:BN,BO:BO)</f>
        <v/>
      </c>
      <c r="B2867" t="inlineStr">
        <is>
          <t>LLC</t>
        </is>
      </c>
      <c r="C2867" t="n">
        <v>432</v>
      </c>
      <c r="D2867">
        <f>_xlfn.XLOOKUP(C2867,BH:BH,BI:BI)</f>
        <v/>
      </c>
      <c r="E2867" t="n">
        <v>24224</v>
      </c>
      <c r="F2867" t="inlineStr">
        <is>
          <t>Vuelo MIA-LHR-MIA/Galia Jusidman</t>
        </is>
      </c>
      <c r="G2867" s="234" t="n">
        <v>45847</v>
      </c>
      <c r="H2867" s="234" t="n">
        <v>45853</v>
      </c>
      <c r="I2867" t="inlineStr">
        <is>
          <t>VLO</t>
        </is>
      </c>
      <c r="J2867">
        <f>_xlfn.XLOOKUP(I2867,AS:AS,AU:AU)</f>
        <v/>
      </c>
      <c r="K2867" t="inlineStr">
        <is>
          <t>USD</t>
        </is>
      </c>
      <c r="L2867" s="238" t="n">
        <v>6687.31</v>
      </c>
      <c r="M2867">
        <f>L2867*_xlfn.XLOOKUP(K2867,AM:AM,AN:AN)</f>
        <v/>
      </c>
      <c r="N2867">
        <f>L2867*_xlfn.XLOOKUP(K2867,AM:AM,AO:AO)</f>
        <v/>
      </c>
      <c r="O2867" s="238" t="n">
        <v>834</v>
      </c>
      <c r="P2867">
        <f>O2867*_xlfn.XLOOKUP(K2867,AM:AM,AN:AN)</f>
        <v/>
      </c>
      <c r="Q2867">
        <f>O2867*_xlfn.XLOOKUP(K2867,AM:AM,AO:AO)</f>
        <v/>
      </c>
      <c r="R2867">
        <f>_xlfn.XLOOKUP(E2867,AF:AF,AG:AG)</f>
        <v/>
      </c>
      <c r="S2867">
        <f>_xlfn.XLOOKUP(E2867,AF:AF,AI:AI)</f>
        <v/>
      </c>
      <c r="T2867">
        <f>WEEKNUM(G2867)</f>
        <v/>
      </c>
      <c r="U2867">
        <f>YEAR(G2867)</f>
        <v/>
      </c>
      <c r="V2867" s="117">
        <f>IFERROR(Q2867/N2867,"0")</f>
        <v/>
      </c>
    </row>
    <row r="2868">
      <c r="A2868">
        <f>_xlfn.XLOOKUP(D2868,BN:BN,BO:BO)</f>
        <v/>
      </c>
      <c r="B2868" t="inlineStr">
        <is>
          <t>LLC</t>
        </is>
      </c>
      <c r="C2868" t="n">
        <v>432</v>
      </c>
      <c r="D2868">
        <f>_xlfn.XLOOKUP(C2868,BH:BH,BI:BI)</f>
        <v/>
      </c>
      <c r="E2868" t="n">
        <v>24224</v>
      </c>
      <c r="F2868" t="inlineStr">
        <is>
          <t>Vuelo MIA-LHR-MIA/Camille Cortaux</t>
        </is>
      </c>
      <c r="G2868" s="234" t="n">
        <v>45847</v>
      </c>
      <c r="H2868" s="234" t="n">
        <v>45853</v>
      </c>
      <c r="I2868" t="inlineStr">
        <is>
          <t>VLO</t>
        </is>
      </c>
      <c r="J2868">
        <f>_xlfn.XLOOKUP(I2868,AS:AS,AU:AU)</f>
        <v/>
      </c>
      <c r="K2868" t="inlineStr">
        <is>
          <t>USD</t>
        </is>
      </c>
      <c r="L2868" s="238" t="n">
        <v>6687.31</v>
      </c>
      <c r="M2868">
        <f>L2868*_xlfn.XLOOKUP(K2868,AM:AM,AN:AN)</f>
        <v/>
      </c>
      <c r="N2868">
        <f>L2868*_xlfn.XLOOKUP(K2868,AM:AM,AO:AO)</f>
        <v/>
      </c>
      <c r="O2868" s="238" t="n">
        <v>834</v>
      </c>
      <c r="P2868">
        <f>O2868*_xlfn.XLOOKUP(K2868,AM:AM,AN:AN)</f>
        <v/>
      </c>
      <c r="Q2868">
        <f>O2868*_xlfn.XLOOKUP(K2868,AM:AM,AO:AO)</f>
        <v/>
      </c>
      <c r="R2868">
        <f>_xlfn.XLOOKUP(E2868,AF:AF,AG:AG)</f>
        <v/>
      </c>
      <c r="S2868">
        <f>_xlfn.XLOOKUP(E2868,AF:AF,AI:AI)</f>
        <v/>
      </c>
      <c r="T2868">
        <f>WEEKNUM(G2868)</f>
        <v/>
      </c>
      <c r="U2868">
        <f>YEAR(G2868)</f>
        <v/>
      </c>
      <c r="V2868" s="117">
        <f>IFERROR(Q2868/N2868,"0")</f>
        <v/>
      </c>
    </row>
    <row r="2869">
      <c r="A2869">
        <f>_xlfn.XLOOKUP(D2869,BN:BN,BO:BO)</f>
        <v/>
      </c>
      <c r="B2869" t="inlineStr">
        <is>
          <t>LLC</t>
        </is>
      </c>
      <c r="C2869" t="n">
        <v>432</v>
      </c>
      <c r="D2869">
        <f>_xlfn.XLOOKUP(C2869,BH:BH,BI:BI)</f>
        <v/>
      </c>
      <c r="E2869" t="n">
        <v>24224</v>
      </c>
      <c r="F2869" t="inlineStr">
        <is>
          <t>Vuelo MIA-LHR-MIA/Luisa Verswyvel</t>
        </is>
      </c>
      <c r="G2869" s="234" t="n">
        <v>45847</v>
      </c>
      <c r="H2869" s="234" t="n">
        <v>45853</v>
      </c>
      <c r="I2869" t="inlineStr">
        <is>
          <t>VLO</t>
        </is>
      </c>
      <c r="J2869">
        <f>_xlfn.XLOOKUP(I2869,AS:AS,AU:AU)</f>
        <v/>
      </c>
      <c r="K2869" t="inlineStr">
        <is>
          <t>USD</t>
        </is>
      </c>
      <c r="L2869" s="238" t="n">
        <v>6687.31</v>
      </c>
      <c r="M2869">
        <f>L2869*_xlfn.XLOOKUP(K2869,AM:AM,AN:AN)</f>
        <v/>
      </c>
      <c r="N2869">
        <f>L2869*_xlfn.XLOOKUP(K2869,AM:AM,AO:AO)</f>
        <v/>
      </c>
      <c r="O2869" s="238" t="n">
        <v>834</v>
      </c>
      <c r="P2869">
        <f>O2869*_xlfn.XLOOKUP(K2869,AM:AM,AN:AN)</f>
        <v/>
      </c>
      <c r="Q2869">
        <f>O2869*_xlfn.XLOOKUP(K2869,AM:AM,AO:AO)</f>
        <v/>
      </c>
      <c r="R2869">
        <f>_xlfn.XLOOKUP(E2869,AF:AF,AG:AG)</f>
        <v/>
      </c>
      <c r="S2869">
        <f>_xlfn.XLOOKUP(E2869,AF:AF,AI:AI)</f>
        <v/>
      </c>
      <c r="T2869">
        <f>WEEKNUM(G2869)</f>
        <v/>
      </c>
      <c r="U2869">
        <f>YEAR(G2869)</f>
        <v/>
      </c>
      <c r="V2869" s="117">
        <f>IFERROR(Q2869/N2869,"0")</f>
        <v/>
      </c>
    </row>
    <row r="2870">
      <c r="A2870">
        <f>_xlfn.XLOOKUP(D2870,BN:BN,BO:BO)</f>
        <v/>
      </c>
      <c r="B2870" t="inlineStr">
        <is>
          <t>LLC</t>
        </is>
      </c>
      <c r="C2870" t="n">
        <v>432</v>
      </c>
      <c r="D2870">
        <f>_xlfn.XLOOKUP(C2870,BH:BH,BI:BI)</f>
        <v/>
      </c>
      <c r="E2870" t="n">
        <v>0</v>
      </c>
      <c r="F2870" t="inlineStr">
        <is>
          <t>Fee de emisión JPGTGQ/KWNTHS</t>
        </is>
      </c>
      <c r="G2870" s="234" t="n">
        <v>45847</v>
      </c>
      <c r="H2870" s="234" t="n">
        <v>45853</v>
      </c>
      <c r="I2870" t="inlineStr">
        <is>
          <t>HPS</t>
        </is>
      </c>
      <c r="J2870">
        <f>_xlfn.XLOOKUP(I2870,AS:AS,AU:AU)</f>
        <v/>
      </c>
      <c r="K2870" t="inlineStr">
        <is>
          <t>USD</t>
        </is>
      </c>
      <c r="L2870" s="238" t="n">
        <v>200</v>
      </c>
      <c r="M2870">
        <f>L2870*_xlfn.XLOOKUP(K2870,AM:AM,AN:AN)</f>
        <v/>
      </c>
      <c r="N2870">
        <f>L2870*_xlfn.XLOOKUP(K2870,AM:AM,AO:AO)</f>
        <v/>
      </c>
      <c r="O2870" s="238" t="n">
        <v>200</v>
      </c>
      <c r="P2870">
        <f>O2870*_xlfn.XLOOKUP(K2870,AM:AM,AN:AN)</f>
        <v/>
      </c>
      <c r="Q2870">
        <f>O2870*_xlfn.XLOOKUP(K2870,AM:AM,AO:AO)</f>
        <v/>
      </c>
      <c r="R2870">
        <f>_xlfn.XLOOKUP(E2870,AF:AF,AG:AG)</f>
        <v/>
      </c>
      <c r="S2870">
        <f>_xlfn.XLOOKUP(E2870,AF:AF,AI:AI)</f>
        <v/>
      </c>
      <c r="T2870">
        <f>WEEKNUM(G2870)</f>
        <v/>
      </c>
      <c r="U2870">
        <f>YEAR(G2870)</f>
        <v/>
      </c>
      <c r="V2870" s="117">
        <f>IFERROR(Q2870/N2870,"0")</f>
        <v/>
      </c>
    </row>
    <row r="2871">
      <c r="A2871">
        <f>_xlfn.XLOOKUP(D2871,BN:BN,BO:BO)</f>
        <v/>
      </c>
      <c r="B2871" t="inlineStr">
        <is>
          <t>LLC</t>
        </is>
      </c>
      <c r="C2871" t="n">
        <v>433</v>
      </c>
      <c r="D2871">
        <f>_xlfn.XLOOKUP(C2871,BH:BH,BI:BI)</f>
        <v/>
      </c>
      <c r="E2871" t="n">
        <v>28779</v>
      </c>
      <c r="F2871" t="inlineStr">
        <is>
          <t>10-13 Hotel The Ivens - Capelo Room Lisboa</t>
        </is>
      </c>
      <c r="G2871" s="234" t="n">
        <v>45848</v>
      </c>
      <c r="H2871" s="234" t="n">
        <v>45851</v>
      </c>
      <c r="I2871" t="inlineStr">
        <is>
          <t>HTL</t>
        </is>
      </c>
      <c r="J2871">
        <f>_xlfn.XLOOKUP(I2871,AS:AS,AU:AU)</f>
        <v/>
      </c>
      <c r="K2871" t="inlineStr">
        <is>
          <t>EUR</t>
        </is>
      </c>
      <c r="L2871" s="238" t="n">
        <v>2397</v>
      </c>
      <c r="M2871">
        <f>L2871*_xlfn.XLOOKUP(K2871,AM:AM,AN:AN)</f>
        <v/>
      </c>
      <c r="N2871">
        <f>L2871*_xlfn.XLOOKUP(K2871,AM:AM,AO:AO)</f>
        <v/>
      </c>
      <c r="O2871" s="238" t="n">
        <v>216.76</v>
      </c>
      <c r="P2871">
        <f>O2871*_xlfn.XLOOKUP(K2871,AM:AM,AN:AN)</f>
        <v/>
      </c>
      <c r="Q2871">
        <f>O2871*_xlfn.XLOOKUP(K2871,AM:AM,AO:AO)</f>
        <v/>
      </c>
      <c r="R2871">
        <f>_xlfn.XLOOKUP(E2871,AF:AF,AG:AG)</f>
        <v/>
      </c>
      <c r="S2871">
        <f>_xlfn.XLOOKUP(E2871,AF:AF,AI:AI)</f>
        <v/>
      </c>
      <c r="T2871">
        <f>WEEKNUM(G2871)</f>
        <v/>
      </c>
      <c r="U2871">
        <f>YEAR(G2871)</f>
        <v/>
      </c>
      <c r="V2871" s="117">
        <f>IFERROR(Q2871/N2871,"0")</f>
        <v/>
      </c>
    </row>
    <row r="2872">
      <c r="A2872">
        <f>_xlfn.XLOOKUP(D2872,BN:BN,BO:BO)</f>
        <v/>
      </c>
      <c r="B2872" t="inlineStr">
        <is>
          <t>LLC</t>
        </is>
      </c>
      <c r="C2872" t="n">
        <v>433</v>
      </c>
      <c r="D2872">
        <f>_xlfn.XLOOKUP(C2872,BH:BH,BI:BI)</f>
        <v/>
      </c>
      <c r="E2872" t="n">
        <v>28749</v>
      </c>
      <c r="F2872" t="inlineStr">
        <is>
          <t xml:space="preserve">13 - 15 Julio San Lorenzo de Berrocal  Hotel &amp; Monte Alentejano -   Winery Room </t>
        </is>
      </c>
      <c r="G2872" s="234" t="n">
        <v>45848</v>
      </c>
      <c r="H2872" s="234" t="n">
        <v>45851</v>
      </c>
      <c r="I2872" t="inlineStr">
        <is>
          <t>HTL</t>
        </is>
      </c>
      <c r="J2872">
        <f>_xlfn.XLOOKUP(I2872,AS:AS,AU:AU)</f>
        <v/>
      </c>
      <c r="K2872" t="inlineStr">
        <is>
          <t>EUR</t>
        </is>
      </c>
      <c r="L2872" s="238" t="n">
        <v>1300</v>
      </c>
      <c r="M2872">
        <f>L2872*_xlfn.XLOOKUP(K2872,AM:AM,AN:AN)</f>
        <v/>
      </c>
      <c r="N2872">
        <f>L2872*_xlfn.XLOOKUP(K2872,AM:AM,AO:AO)</f>
        <v/>
      </c>
      <c r="O2872" s="238" t="n">
        <v>130</v>
      </c>
      <c r="P2872">
        <f>O2872*_xlfn.XLOOKUP(K2872,AM:AM,AN:AN)</f>
        <v/>
      </c>
      <c r="Q2872">
        <f>O2872*_xlfn.XLOOKUP(K2872,AM:AM,AO:AO)</f>
        <v/>
      </c>
      <c r="R2872">
        <f>_xlfn.XLOOKUP(E2872,AF:AF,AG:AG)</f>
        <v/>
      </c>
      <c r="S2872">
        <f>_xlfn.XLOOKUP(E2872,AF:AF,AI:AI)</f>
        <v/>
      </c>
      <c r="T2872">
        <f>WEEKNUM(G2872)</f>
        <v/>
      </c>
      <c r="U2872">
        <f>YEAR(G2872)</f>
        <v/>
      </c>
      <c r="V2872" s="117">
        <f>IFERROR(Q2872/N2872,"0")</f>
        <v/>
      </c>
    </row>
    <row r="2873">
      <c r="A2873">
        <f>_xlfn.XLOOKUP(D2873,BN:BN,BO:BO)</f>
        <v/>
      </c>
      <c r="B2873" t="inlineStr">
        <is>
          <t>LLC</t>
        </is>
      </c>
      <c r="C2873" t="n">
        <v>433</v>
      </c>
      <c r="D2873">
        <f>_xlfn.XLOOKUP(C2873,BH:BH,BI:BI)</f>
        <v/>
      </c>
      <c r="E2873" t="n">
        <v>28937</v>
      </c>
      <c r="F2873" t="inlineStr">
        <is>
          <t>15 - 18 Julio Comporta Hotel Spatia - Cabanas (Adults Only)</t>
        </is>
      </c>
      <c r="G2873" s="234" t="n">
        <v>45853</v>
      </c>
      <c r="H2873" s="234" t="n">
        <v>45856</v>
      </c>
      <c r="I2873" t="inlineStr">
        <is>
          <t>HTL</t>
        </is>
      </c>
      <c r="J2873">
        <f>_xlfn.XLOOKUP(I2873,AS:AS,AU:AU)</f>
        <v/>
      </c>
      <c r="K2873" t="inlineStr">
        <is>
          <t>EUR</t>
        </is>
      </c>
      <c r="L2873" s="238" t="n">
        <v>2346</v>
      </c>
      <c r="M2873">
        <f>L2873*_xlfn.XLOOKUP(K2873,AM:AM,AN:AN)</f>
        <v/>
      </c>
      <c r="N2873">
        <f>L2873*_xlfn.XLOOKUP(K2873,AM:AM,AO:AO)</f>
        <v/>
      </c>
      <c r="O2873" s="238" t="n">
        <v>221.32</v>
      </c>
      <c r="P2873">
        <f>O2873*_xlfn.XLOOKUP(K2873,AM:AM,AN:AN)</f>
        <v/>
      </c>
      <c r="Q2873">
        <f>O2873*_xlfn.XLOOKUP(K2873,AM:AM,AO:AO)</f>
        <v/>
      </c>
      <c r="R2873">
        <f>_xlfn.XLOOKUP(E2873,AF:AF,AG:AG)</f>
        <v/>
      </c>
      <c r="S2873">
        <f>_xlfn.XLOOKUP(E2873,AF:AF,AI:AI)</f>
        <v/>
      </c>
      <c r="T2873">
        <f>WEEKNUM(G2873)</f>
        <v/>
      </c>
      <c r="U2873">
        <f>YEAR(G2873)</f>
        <v/>
      </c>
      <c r="V2873" s="117">
        <f>IFERROR(Q2873/N2873,"0")</f>
        <v/>
      </c>
    </row>
    <row r="2874">
      <c r="A2874">
        <f>_xlfn.XLOOKUP(D2874,BN:BN,BO:BO)</f>
        <v/>
      </c>
      <c r="B2874" t="inlineStr">
        <is>
          <t>LLC</t>
        </is>
      </c>
      <c r="C2874" t="n">
        <v>433</v>
      </c>
      <c r="D2874">
        <f>_xlfn.XLOOKUP(C2874,BH:BH,BI:BI)</f>
        <v/>
      </c>
      <c r="E2874" t="n">
        <v>28799</v>
      </c>
      <c r="F2874" t="inlineStr">
        <is>
          <t>18 -20 Julio The Largo Suite Casa Suite</t>
        </is>
      </c>
      <c r="G2874" s="234" t="n">
        <v>45856</v>
      </c>
      <c r="H2874" s="234" t="n">
        <v>45858</v>
      </c>
      <c r="I2874" t="inlineStr">
        <is>
          <t>HTL</t>
        </is>
      </c>
      <c r="J2874">
        <f>_xlfn.XLOOKUP(I2874,AS:AS,AU:AU)</f>
        <v/>
      </c>
      <c r="K2874" t="inlineStr">
        <is>
          <t>EUR</t>
        </is>
      </c>
      <c r="L2874" s="238" t="n">
        <v>3060</v>
      </c>
      <c r="M2874">
        <f>L2874*_xlfn.XLOOKUP(K2874,AM:AM,AN:AN)</f>
        <v/>
      </c>
      <c r="N2874">
        <f>L2874*_xlfn.XLOOKUP(K2874,AM:AM,AO:AO)</f>
        <v/>
      </c>
      <c r="O2874" s="238" t="n">
        <v>306</v>
      </c>
      <c r="P2874">
        <f>O2874*_xlfn.XLOOKUP(K2874,AM:AM,AN:AN)</f>
        <v/>
      </c>
      <c r="Q2874">
        <f>O2874*_xlfn.XLOOKUP(K2874,AM:AM,AO:AO)</f>
        <v/>
      </c>
      <c r="R2874">
        <f>_xlfn.XLOOKUP(E2874,AF:AF,AG:AG)</f>
        <v/>
      </c>
      <c r="S2874">
        <f>_xlfn.XLOOKUP(E2874,AF:AF,AI:AI)</f>
        <v/>
      </c>
      <c r="T2874">
        <f>WEEKNUM(G2874)</f>
        <v/>
      </c>
      <c r="U2874">
        <f>YEAR(G2874)</f>
        <v/>
      </c>
      <c r="V2874" s="117">
        <f>IFERROR(Q2874/N2874,"0")</f>
        <v/>
      </c>
    </row>
    <row r="2875">
      <c r="A2875">
        <f>_xlfn.XLOOKUP(D2875,BN:BN,BO:BO)</f>
        <v/>
      </c>
      <c r="B2875" t="inlineStr">
        <is>
          <t>LLC</t>
        </is>
      </c>
      <c r="C2875" t="n">
        <v>433</v>
      </c>
      <c r="D2875">
        <f>_xlfn.XLOOKUP(C2875,BH:BH,BI:BI)</f>
        <v/>
      </c>
      <c r="E2875" t="n">
        <v>28751</v>
      </c>
      <c r="F2875" t="inlineStr">
        <is>
          <t>20 - 23 Julio  Villa Mabrouka - Suite Midelt</t>
        </is>
      </c>
      <c r="G2875" s="234" t="n">
        <v>45858</v>
      </c>
      <c r="H2875" s="234" t="n">
        <v>45861</v>
      </c>
      <c r="I2875" t="inlineStr">
        <is>
          <t>HTL</t>
        </is>
      </c>
      <c r="J2875">
        <f>_xlfn.XLOOKUP(I2875,AS:AS,AU:AU)</f>
        <v/>
      </c>
      <c r="K2875" t="inlineStr">
        <is>
          <t>EUR</t>
        </is>
      </c>
      <c r="L2875" s="238" t="n">
        <v>2160</v>
      </c>
      <c r="M2875">
        <f>L2875*_xlfn.XLOOKUP(K2875,AM:AM,AN:AN)</f>
        <v/>
      </c>
      <c r="N2875">
        <f>L2875*_xlfn.XLOOKUP(K2875,AM:AM,AO:AO)</f>
        <v/>
      </c>
      <c r="O2875" s="238" t="n">
        <v>0</v>
      </c>
      <c r="P2875">
        <f>O2875*_xlfn.XLOOKUP(K2875,AM:AM,AN:AN)</f>
        <v/>
      </c>
      <c r="Q2875">
        <f>O2875*_xlfn.XLOOKUP(K2875,AM:AM,AO:AO)</f>
        <v/>
      </c>
      <c r="R2875">
        <f>_xlfn.XLOOKUP(E2875,AF:AF,AG:AG)</f>
        <v/>
      </c>
      <c r="S2875">
        <f>_xlfn.XLOOKUP(E2875,AF:AF,AI:AI)</f>
        <v/>
      </c>
      <c r="T2875">
        <f>WEEKNUM(G2875)</f>
        <v/>
      </c>
      <c r="U2875">
        <f>YEAR(G2875)</f>
        <v/>
      </c>
      <c r="V2875" s="117">
        <f>IFERROR(Q2875/N2875,"0")</f>
        <v/>
      </c>
    </row>
    <row r="2876">
      <c r="A2876">
        <f>_xlfn.XLOOKUP(D2876,BN:BN,BO:BO)</f>
        <v/>
      </c>
      <c r="B2876" t="inlineStr">
        <is>
          <t>LLC</t>
        </is>
      </c>
      <c r="C2876" t="n">
        <v>433</v>
      </c>
      <c r="D2876">
        <f>_xlfn.XLOOKUP(C2876,BH:BH,BI:BI)</f>
        <v/>
      </c>
      <c r="E2876" t="n">
        <v>28934</v>
      </c>
      <c r="F2876" t="inlineStr">
        <is>
          <t>Billete DIB SCHEKAIBAN/EMILIO</t>
        </is>
      </c>
      <c r="G2876" s="234" t="n">
        <v>45858</v>
      </c>
      <c r="H2876" s="234" t="n">
        <v>45858</v>
      </c>
      <c r="I2876" t="inlineStr">
        <is>
          <t>VLO</t>
        </is>
      </c>
      <c r="J2876">
        <f>_xlfn.XLOOKUP(I2876,AS:AS,AU:AU)</f>
        <v/>
      </c>
      <c r="K2876" t="inlineStr">
        <is>
          <t>EUR</t>
        </is>
      </c>
      <c r="L2876" s="238" t="n">
        <v>218.74</v>
      </c>
      <c r="M2876">
        <f>L2876*_xlfn.XLOOKUP(K2876,AM:AM,AN:AN)</f>
        <v/>
      </c>
      <c r="N2876">
        <f>L2876*_xlfn.XLOOKUP(K2876,AM:AM,AO:AO)</f>
        <v/>
      </c>
      <c r="O2876" s="238" t="n">
        <v>0</v>
      </c>
      <c r="P2876">
        <f>O2876*_xlfn.XLOOKUP(K2876,AM:AM,AN:AN)</f>
        <v/>
      </c>
      <c r="Q2876">
        <f>O2876*_xlfn.XLOOKUP(K2876,AM:AM,AO:AO)</f>
        <v/>
      </c>
      <c r="R2876">
        <f>_xlfn.XLOOKUP(E2876,AF:AF,AG:AG)</f>
        <v/>
      </c>
      <c r="S2876">
        <f>_xlfn.XLOOKUP(E2876,AF:AF,AI:AI)</f>
        <v/>
      </c>
      <c r="T2876">
        <f>WEEKNUM(G2876)</f>
        <v/>
      </c>
      <c r="U2876">
        <f>YEAR(G2876)</f>
        <v/>
      </c>
      <c r="V2876" s="117">
        <f>IFERROR(Q2876/N2876,"0")</f>
        <v/>
      </c>
    </row>
    <row r="2877">
      <c r="A2877">
        <f>_xlfn.XLOOKUP(D2877,BN:BN,BO:BO)</f>
        <v/>
      </c>
      <c r="B2877" t="inlineStr">
        <is>
          <t>LLC</t>
        </is>
      </c>
      <c r="C2877" t="n">
        <v>433</v>
      </c>
      <c r="D2877">
        <f>_xlfn.XLOOKUP(C2877,BH:BH,BI:BI)</f>
        <v/>
      </c>
      <c r="E2877" t="n">
        <v>28934</v>
      </c>
      <c r="F2877" t="inlineStr">
        <is>
          <t>Billete GARCIA MACIAS/RAMON</t>
        </is>
      </c>
      <c r="G2877" s="234" t="n">
        <v>45858</v>
      </c>
      <c r="H2877" s="234" t="n">
        <v>45858</v>
      </c>
      <c r="I2877" t="inlineStr">
        <is>
          <t>VLO</t>
        </is>
      </c>
      <c r="J2877">
        <f>_xlfn.XLOOKUP(I2877,AS:AS,AU:AU)</f>
        <v/>
      </c>
      <c r="K2877" t="inlineStr">
        <is>
          <t>EUR</t>
        </is>
      </c>
      <c r="L2877" s="238" t="n">
        <v>218.74</v>
      </c>
      <c r="M2877">
        <f>L2877*_xlfn.XLOOKUP(K2877,AM:AM,AN:AN)</f>
        <v/>
      </c>
      <c r="N2877">
        <f>L2877*_xlfn.XLOOKUP(K2877,AM:AM,AO:AO)</f>
        <v/>
      </c>
      <c r="O2877" s="238" t="n">
        <v>0</v>
      </c>
      <c r="P2877">
        <f>O2877*_xlfn.XLOOKUP(K2877,AM:AM,AN:AN)</f>
        <v/>
      </c>
      <c r="Q2877">
        <f>O2877*_xlfn.XLOOKUP(K2877,AM:AM,AO:AO)</f>
        <v/>
      </c>
      <c r="R2877">
        <f>_xlfn.XLOOKUP(E2877,AF:AF,AG:AG)</f>
        <v/>
      </c>
      <c r="S2877">
        <f>_xlfn.XLOOKUP(E2877,AF:AF,AI:AI)</f>
        <v/>
      </c>
      <c r="T2877">
        <f>WEEKNUM(G2877)</f>
        <v/>
      </c>
      <c r="U2877">
        <f>YEAR(G2877)</f>
        <v/>
      </c>
      <c r="V2877" s="117">
        <f>IFERROR(Q2877/N2877,"0")</f>
        <v/>
      </c>
    </row>
    <row r="2878">
      <c r="A2878">
        <f>_xlfn.XLOOKUP(D2878,BN:BN,BO:BO)</f>
        <v/>
      </c>
      <c r="B2878" t="inlineStr">
        <is>
          <t>LLC</t>
        </is>
      </c>
      <c r="C2878" t="n">
        <v>433</v>
      </c>
      <c r="D2878">
        <f>_xlfn.XLOOKUP(C2878,BH:BH,BI:BI)</f>
        <v/>
      </c>
      <c r="E2878" t="n">
        <v>27914</v>
      </c>
      <c r="F2878" t="inlineStr">
        <is>
          <t>Emisión billete TNG-PAR - Garcia Macias, Ramon + Dib Schekaiban, Emilio</t>
        </is>
      </c>
      <c r="G2878" s="234" t="n">
        <v>45861</v>
      </c>
      <c r="H2878" s="234" t="n">
        <v>45861</v>
      </c>
      <c r="I2878" t="inlineStr">
        <is>
          <t>ABC</t>
        </is>
      </c>
      <c r="J2878">
        <f>_xlfn.XLOOKUP(I2878,AS:AS,AU:AU)</f>
        <v/>
      </c>
      <c r="K2878" t="inlineStr">
        <is>
          <t>EUR</t>
        </is>
      </c>
      <c r="L2878" s="238" t="n">
        <v>544.0599999999999</v>
      </c>
      <c r="M2878">
        <f>L2878*_xlfn.XLOOKUP(K2878,AM:AM,AN:AN)</f>
        <v/>
      </c>
      <c r="N2878">
        <f>L2878*_xlfn.XLOOKUP(K2878,AM:AM,AO:AO)</f>
        <v/>
      </c>
      <c r="O2878" s="238" t="n">
        <v>0</v>
      </c>
      <c r="P2878">
        <f>O2878*_xlfn.XLOOKUP(K2878,AM:AM,AN:AN)</f>
        <v/>
      </c>
      <c r="Q2878">
        <f>O2878*_xlfn.XLOOKUP(K2878,AM:AM,AO:AO)</f>
        <v/>
      </c>
      <c r="R2878">
        <f>_xlfn.XLOOKUP(E2878,AF:AF,AG:AG)</f>
        <v/>
      </c>
      <c r="S2878">
        <f>_xlfn.XLOOKUP(E2878,AF:AF,AI:AI)</f>
        <v/>
      </c>
      <c r="T2878">
        <f>WEEKNUM(G2878)</f>
        <v/>
      </c>
      <c r="U2878">
        <f>YEAR(G2878)</f>
        <v/>
      </c>
      <c r="V2878" s="117">
        <f>IFERROR(Q2878/N2878,"0")</f>
        <v/>
      </c>
    </row>
    <row r="2879">
      <c r="A2879">
        <f>_xlfn.XLOOKUP(D2879,BN:BN,BO:BO)</f>
        <v/>
      </c>
      <c r="B2879" t="inlineStr">
        <is>
          <t>LLC</t>
        </is>
      </c>
      <c r="C2879" t="n">
        <v>433</v>
      </c>
      <c r="D2879">
        <f>_xlfn.XLOOKUP(C2879,BH:BH,BI:BI)</f>
        <v/>
      </c>
      <c r="E2879" t="n">
        <v>0</v>
      </c>
      <c r="F2879" t="inlineStr">
        <is>
          <t xml:space="preserve">Fee emision aereos </t>
        </is>
      </c>
      <c r="G2879" s="234" t="n">
        <v>45861</v>
      </c>
      <c r="H2879" s="234" t="n">
        <v>45861</v>
      </c>
      <c r="I2879" t="inlineStr">
        <is>
          <t>HPS</t>
        </is>
      </c>
      <c r="J2879">
        <f>_xlfn.XLOOKUP(I2879,AS:AS,AU:AU)</f>
        <v/>
      </c>
      <c r="K2879" t="inlineStr">
        <is>
          <t>EUR</t>
        </is>
      </c>
      <c r="L2879" s="238" t="n">
        <v>1133</v>
      </c>
      <c r="M2879">
        <f>L2879*_xlfn.XLOOKUP(K2879,AM:AM,AN:AN)</f>
        <v/>
      </c>
      <c r="N2879">
        <f>L2879*_xlfn.XLOOKUP(K2879,AM:AM,AO:AO)</f>
        <v/>
      </c>
      <c r="O2879" s="238" t="n">
        <v>1133</v>
      </c>
      <c r="P2879">
        <f>O2879*_xlfn.XLOOKUP(K2879,AM:AM,AN:AN)</f>
        <v/>
      </c>
      <c r="Q2879">
        <f>O2879*_xlfn.XLOOKUP(K2879,AM:AM,AO:AO)</f>
        <v/>
      </c>
      <c r="R2879">
        <f>_xlfn.XLOOKUP(E2879,AF:AF,AG:AG)</f>
        <v/>
      </c>
      <c r="S2879">
        <f>_xlfn.XLOOKUP(E2879,AF:AF,AI:AI)</f>
        <v/>
      </c>
      <c r="T2879">
        <f>WEEKNUM(G2879)</f>
        <v/>
      </c>
      <c r="U2879">
        <f>YEAR(G2879)</f>
        <v/>
      </c>
      <c r="V2879" s="117">
        <f>IFERROR(Q2879/N2879,"0")</f>
        <v/>
      </c>
    </row>
    <row r="2880">
      <c r="A2880">
        <f>_xlfn.XLOOKUP(D2880,BN:BN,BO:BO)</f>
        <v/>
      </c>
      <c r="B2880" t="inlineStr">
        <is>
          <t>LLC</t>
        </is>
      </c>
      <c r="C2880" t="n">
        <v>434</v>
      </c>
      <c r="D2880">
        <f>_xlfn.XLOOKUP(C2880,BH:BH,BI:BI)</f>
        <v/>
      </c>
      <c r="E2880" t="n">
        <v>25643</v>
      </c>
      <c r="F2880" t="inlineStr">
        <is>
          <t>The Peninsula London</t>
        </is>
      </c>
      <c r="G2880" s="234" t="n">
        <v>45826</v>
      </c>
      <c r="H2880" s="234" t="n">
        <v>45827</v>
      </c>
      <c r="I2880" t="inlineStr">
        <is>
          <t>HTL</t>
        </is>
      </c>
      <c r="J2880">
        <f>_xlfn.XLOOKUP(I2880,AS:AS,AU:AU)</f>
        <v/>
      </c>
      <c r="K2880" t="inlineStr">
        <is>
          <t>GPB</t>
        </is>
      </c>
      <c r="L2880" s="238" t="n">
        <v>1445</v>
      </c>
      <c r="M2880">
        <f>L2880*_xlfn.XLOOKUP(K2880,AM:AM,AN:AN)</f>
        <v/>
      </c>
      <c r="N2880">
        <f>L2880*_xlfn.XLOOKUP(K2880,AM:AM,AO:AO)</f>
        <v/>
      </c>
      <c r="O2880" s="238" t="n">
        <v>113.2</v>
      </c>
      <c r="P2880">
        <f>O2880*_xlfn.XLOOKUP(K2880,AM:AM,AN:AN)</f>
        <v/>
      </c>
      <c r="Q2880">
        <f>O2880*_xlfn.XLOOKUP(K2880,AM:AM,AO:AO)</f>
        <v/>
      </c>
      <c r="R2880">
        <f>_xlfn.XLOOKUP(E2880,AF:AF,AG:AG)</f>
        <v/>
      </c>
      <c r="S2880">
        <f>_xlfn.XLOOKUP(E2880,AF:AF,AI:AI)</f>
        <v/>
      </c>
      <c r="T2880">
        <f>WEEKNUM(G2880)</f>
        <v/>
      </c>
      <c r="U2880">
        <f>YEAR(G2880)</f>
        <v/>
      </c>
      <c r="V2880" s="117">
        <f>IFERROR(Q2880/N2880,"0")</f>
        <v/>
      </c>
    </row>
    <row r="2881">
      <c r="A2881">
        <f>_xlfn.XLOOKUP(D2881,BN:BN,BO:BO)</f>
        <v/>
      </c>
      <c r="B2881" t="inlineStr">
        <is>
          <t>LLC</t>
        </is>
      </c>
      <c r="C2881" t="n">
        <v>435</v>
      </c>
      <c r="D2881">
        <f>_xlfn.XLOOKUP(C2881,BH:BH,BI:BI)</f>
        <v/>
      </c>
      <c r="E2881" t="n">
        <v>25409</v>
      </c>
      <c r="F2881" t="inlineStr">
        <is>
          <t xml:space="preserve">Crucero por el Nilo en Egipto </t>
        </is>
      </c>
      <c r="G2881" s="234" t="n">
        <v>45858</v>
      </c>
      <c r="H2881" s="234" t="n">
        <v>45866</v>
      </c>
      <c r="I2881" t="inlineStr">
        <is>
          <t>CRC</t>
        </is>
      </c>
      <c r="J2881">
        <f>_xlfn.XLOOKUP(I2881,AS:AS,AU:AU)</f>
        <v/>
      </c>
      <c r="K2881" t="inlineStr">
        <is>
          <t>USD</t>
        </is>
      </c>
      <c r="L2881" s="238" t="n">
        <v>21008.4</v>
      </c>
      <c r="M2881">
        <f>L2881*_xlfn.XLOOKUP(K2881,AM:AM,AN:AN)</f>
        <v/>
      </c>
      <c r="N2881">
        <f>L2881*_xlfn.XLOOKUP(K2881,AM:AM,AO:AO)</f>
        <v/>
      </c>
      <c r="O2881" s="238" t="n">
        <v>4760.4</v>
      </c>
      <c r="P2881">
        <f>O2881*_xlfn.XLOOKUP(K2881,AM:AM,AN:AN)</f>
        <v/>
      </c>
      <c r="Q2881">
        <f>O2881*_xlfn.XLOOKUP(K2881,AM:AM,AO:AO)</f>
        <v/>
      </c>
      <c r="R2881">
        <f>_xlfn.XLOOKUP(E2881,AF:AF,AG:AG)</f>
        <v/>
      </c>
      <c r="S2881">
        <f>_xlfn.XLOOKUP(E2881,AF:AF,AI:AI)</f>
        <v/>
      </c>
      <c r="T2881">
        <f>WEEKNUM(G2881)</f>
        <v/>
      </c>
      <c r="U2881">
        <f>YEAR(G2881)</f>
        <v/>
      </c>
      <c r="V2881" s="117">
        <f>IFERROR(Q2881/N2881,"0")</f>
        <v/>
      </c>
    </row>
    <row r="2882">
      <c r="A2882">
        <f>_xlfn.XLOOKUP(D2882,BN:BN,BO:BO)</f>
        <v/>
      </c>
      <c r="B2882" t="inlineStr">
        <is>
          <t>LLC</t>
        </is>
      </c>
      <c r="C2882" t="n">
        <v>435</v>
      </c>
      <c r="D2882">
        <f>_xlfn.XLOOKUP(C2882,BH:BH,BI:BI)</f>
        <v/>
      </c>
      <c r="E2882" t="n">
        <v>0</v>
      </c>
      <c r="F2882" t="inlineStr">
        <is>
          <t>Fee de emisión 8 boletos</t>
        </is>
      </c>
      <c r="G2882" s="234" t="n">
        <v>45848</v>
      </c>
      <c r="H2882" s="234" t="n">
        <v>45866</v>
      </c>
      <c r="I2882" t="inlineStr">
        <is>
          <t>HPS</t>
        </is>
      </c>
      <c r="J2882">
        <f>_xlfn.XLOOKUP(I2882,AS:AS,AU:AU)</f>
        <v/>
      </c>
      <c r="K2882" t="inlineStr">
        <is>
          <t>USD</t>
        </is>
      </c>
      <c r="L2882" s="238" t="n">
        <v>280</v>
      </c>
      <c r="M2882">
        <f>L2882*_xlfn.XLOOKUP(K2882,AM:AM,AN:AN)</f>
        <v/>
      </c>
      <c r="N2882">
        <f>L2882*_xlfn.XLOOKUP(K2882,AM:AM,AO:AO)</f>
        <v/>
      </c>
      <c r="O2882" s="238" t="n">
        <v>280</v>
      </c>
      <c r="P2882">
        <f>O2882*_xlfn.XLOOKUP(K2882,AM:AM,AN:AN)</f>
        <v/>
      </c>
      <c r="Q2882">
        <f>O2882*_xlfn.XLOOKUP(K2882,AM:AM,AO:AO)</f>
        <v/>
      </c>
      <c r="R2882">
        <f>_xlfn.XLOOKUP(E2882,AF:AF,AG:AG)</f>
        <v/>
      </c>
      <c r="S2882">
        <f>_xlfn.XLOOKUP(E2882,AF:AF,AI:AI)</f>
        <v/>
      </c>
      <c r="T2882">
        <f>WEEKNUM(G2882)</f>
        <v/>
      </c>
      <c r="U2882">
        <f>YEAR(G2882)</f>
        <v/>
      </c>
      <c r="V2882" s="117">
        <f>IFERROR(Q2882/N2882,"0")</f>
        <v/>
      </c>
    </row>
    <row r="2883">
      <c r="A2883">
        <f>_xlfn.XLOOKUP(D2883,BN:BN,BO:BO)</f>
        <v/>
      </c>
      <c r="B2883" t="inlineStr">
        <is>
          <t>LLC</t>
        </is>
      </c>
      <c r="C2883" t="n">
        <v>435</v>
      </c>
      <c r="D2883">
        <f>_xlfn.XLOOKUP(C2883,BH:BH,BI:BI)</f>
        <v/>
      </c>
      <c r="E2883" t="n">
        <v>28934</v>
      </c>
      <c r="F2883" t="inlineStr">
        <is>
          <t>TE CHAVEZ RAMIREZ ASTRID ROSALIA</t>
        </is>
      </c>
      <c r="G2883" s="234" t="n">
        <v>45848</v>
      </c>
      <c r="I2883" t="inlineStr">
        <is>
          <t>VLO</t>
        </is>
      </c>
      <c r="J2883">
        <f>_xlfn.XLOOKUP(I2883,AS:AS,AU:AU)</f>
        <v/>
      </c>
      <c r="K2883" t="inlineStr">
        <is>
          <t>USD</t>
        </is>
      </c>
      <c r="L2883" s="238" t="n">
        <v>7848.2</v>
      </c>
      <c r="M2883">
        <f>L2883*_xlfn.XLOOKUP(K2883,AM:AM,AN:AN)</f>
        <v/>
      </c>
      <c r="N2883">
        <f>L2883*_xlfn.XLOOKUP(K2883,AM:AM,AO:AO)</f>
        <v/>
      </c>
      <c r="O2883" s="238" t="n">
        <v>812.25</v>
      </c>
      <c r="P2883">
        <f>O2883*_xlfn.XLOOKUP(K2883,AM:AM,AN:AN)</f>
        <v/>
      </c>
      <c r="Q2883">
        <f>O2883*_xlfn.XLOOKUP(K2883,AM:AM,AO:AO)</f>
        <v/>
      </c>
      <c r="R2883">
        <f>_xlfn.XLOOKUP(E2883,AF:AF,AG:AG)</f>
        <v/>
      </c>
      <c r="S2883">
        <f>_xlfn.XLOOKUP(E2883,AF:AF,AI:AI)</f>
        <v/>
      </c>
      <c r="T2883">
        <f>WEEKNUM(G2883)</f>
        <v/>
      </c>
      <c r="U2883">
        <f>YEAR(G2883)</f>
        <v/>
      </c>
      <c r="V2883" s="117">
        <f>IFERROR(Q2883/N2883,"0")</f>
        <v/>
      </c>
    </row>
    <row r="2884">
      <c r="A2884">
        <f>_xlfn.XLOOKUP(D2884,BN:BN,BO:BO)</f>
        <v/>
      </c>
      <c r="B2884" t="inlineStr">
        <is>
          <t>LLC</t>
        </is>
      </c>
      <c r="C2884" t="n">
        <v>435</v>
      </c>
      <c r="D2884">
        <f>_xlfn.XLOOKUP(C2884,BH:BH,BI:BI)</f>
        <v/>
      </c>
      <c r="E2884" t="n">
        <v>28934</v>
      </c>
      <c r="F2884" t="inlineStr">
        <is>
          <t>TE NEGRETE CHAVEZ MALAIKA ESTEFANIA</t>
        </is>
      </c>
      <c r="G2884" s="234" t="n">
        <v>45848</v>
      </c>
      <c r="H2884" s="63" t="n"/>
      <c r="I2884" t="inlineStr">
        <is>
          <t>VLO</t>
        </is>
      </c>
      <c r="J2884">
        <f>_xlfn.XLOOKUP(I2884,AS:AS,AU:AU)</f>
        <v/>
      </c>
      <c r="K2884" t="inlineStr">
        <is>
          <t>USD</t>
        </is>
      </c>
      <c r="L2884" s="238" t="n">
        <v>7848.2</v>
      </c>
      <c r="M2884">
        <f>L2884*_xlfn.XLOOKUP(K2884,AM:AM,AN:AN)</f>
        <v/>
      </c>
      <c r="N2884">
        <f>L2884*_xlfn.XLOOKUP(K2884,AM:AM,AO:AO)</f>
        <v/>
      </c>
      <c r="O2884" s="238" t="n">
        <v>812.25</v>
      </c>
      <c r="P2884">
        <f>O2884*_xlfn.XLOOKUP(K2884,AM:AM,AN:AN)</f>
        <v/>
      </c>
      <c r="Q2884">
        <f>O2884*_xlfn.XLOOKUP(K2884,AM:AM,AO:AO)</f>
        <v/>
      </c>
      <c r="R2884">
        <f>_xlfn.XLOOKUP(E2884,AF:AF,AG:AG)</f>
        <v/>
      </c>
      <c r="S2884">
        <f>_xlfn.XLOOKUP(E2884,AF:AF,AI:AI)</f>
        <v/>
      </c>
      <c r="T2884">
        <f>WEEKNUM(G2884)</f>
        <v/>
      </c>
      <c r="U2884">
        <f>YEAR(G2884)</f>
        <v/>
      </c>
      <c r="V2884" s="117">
        <f>IFERROR(Q2884/N2884,"0")</f>
        <v/>
      </c>
    </row>
    <row r="2885">
      <c r="A2885">
        <f>_xlfn.XLOOKUP(D2885,BN:BN,BO:BO)</f>
        <v/>
      </c>
      <c r="B2885" t="inlineStr">
        <is>
          <t>LLC</t>
        </is>
      </c>
      <c r="C2885" t="n">
        <v>435</v>
      </c>
      <c r="D2885">
        <f>_xlfn.XLOOKUP(C2885,BH:BH,BI:BI)</f>
        <v/>
      </c>
      <c r="E2885" t="n">
        <v>28934</v>
      </c>
      <c r="F2885" t="inlineStr">
        <is>
          <t>TE NEGRETE CHAVEZ KIANA</t>
        </is>
      </c>
      <c r="G2885" s="234" t="n">
        <v>45848</v>
      </c>
      <c r="H2885" s="63" t="n"/>
      <c r="I2885" t="inlineStr">
        <is>
          <t>VLO</t>
        </is>
      </c>
      <c r="J2885">
        <f>_xlfn.XLOOKUP(I2885,AS:AS,AU:AU)</f>
        <v/>
      </c>
      <c r="K2885" t="inlineStr">
        <is>
          <t>USD</t>
        </is>
      </c>
      <c r="L2885" s="238" t="n">
        <v>7848.2</v>
      </c>
      <c r="M2885">
        <f>L2885*_xlfn.XLOOKUP(K2885,AM:AM,AN:AN)</f>
        <v/>
      </c>
      <c r="N2885">
        <f>L2885*_xlfn.XLOOKUP(K2885,AM:AM,AO:AO)</f>
        <v/>
      </c>
      <c r="O2885" s="238" t="n">
        <v>812.25</v>
      </c>
      <c r="P2885">
        <f>O2885*_xlfn.XLOOKUP(K2885,AM:AM,AN:AN)</f>
        <v/>
      </c>
      <c r="Q2885">
        <f>O2885*_xlfn.XLOOKUP(K2885,AM:AM,AO:AO)</f>
        <v/>
      </c>
      <c r="R2885">
        <f>_xlfn.XLOOKUP(E2885,AF:AF,AG:AG)</f>
        <v/>
      </c>
      <c r="S2885">
        <f>_xlfn.XLOOKUP(E2885,AF:AF,AI:AI)</f>
        <v/>
      </c>
      <c r="T2885">
        <f>WEEKNUM(G2885)</f>
        <v/>
      </c>
      <c r="U2885">
        <f>YEAR(G2885)</f>
        <v/>
      </c>
      <c r="V2885" s="117">
        <f>IFERROR(Q2885/N2885,"0")</f>
        <v/>
      </c>
    </row>
    <row r="2886">
      <c r="A2886">
        <f>_xlfn.XLOOKUP(D2886,BN:BN,BO:BO)</f>
        <v/>
      </c>
      <c r="B2886" t="inlineStr">
        <is>
          <t>LLC</t>
        </is>
      </c>
      <c r="C2886" t="n">
        <v>435</v>
      </c>
      <c r="D2886">
        <f>_xlfn.XLOOKUP(C2886,BH:BH,BI:BI)</f>
        <v/>
      </c>
      <c r="E2886" t="n">
        <v>28934</v>
      </c>
      <c r="F2886" t="inlineStr">
        <is>
          <t>TE CHAVEZ RAMIREZ ASTRID ROSALIA</t>
        </is>
      </c>
      <c r="G2886" s="234" t="n">
        <v>45854</v>
      </c>
      <c r="H2886" s="63" t="n"/>
      <c r="I2886" t="inlineStr">
        <is>
          <t>VLO</t>
        </is>
      </c>
      <c r="J2886">
        <f>_xlfn.XLOOKUP(I2886,AS:AS,AU:AU)</f>
        <v/>
      </c>
      <c r="K2886" t="inlineStr">
        <is>
          <t>USD</t>
        </is>
      </c>
      <c r="L2886" s="238" t="n">
        <v>700.4</v>
      </c>
      <c r="M2886">
        <f>L2886*_xlfn.XLOOKUP(K2886,AM:AM,AN:AN)</f>
        <v/>
      </c>
      <c r="N2886">
        <f>L2886*_xlfn.XLOOKUP(K2886,AM:AM,AO:AO)</f>
        <v/>
      </c>
      <c r="O2886" s="238" t="n">
        <v>0</v>
      </c>
      <c r="P2886">
        <f>O2886*_xlfn.XLOOKUP(K2886,AM:AM,AN:AN)</f>
        <v/>
      </c>
      <c r="Q2886">
        <f>O2886*_xlfn.XLOOKUP(K2886,AM:AM,AO:AO)</f>
        <v/>
      </c>
      <c r="R2886">
        <f>_xlfn.XLOOKUP(E2886,AF:AF,AG:AG)</f>
        <v/>
      </c>
      <c r="S2886">
        <f>_xlfn.XLOOKUP(E2886,AF:AF,AI:AI)</f>
        <v/>
      </c>
      <c r="T2886">
        <f>WEEKNUM(G2886)</f>
        <v/>
      </c>
      <c r="U2886">
        <f>YEAR(G2886)</f>
        <v/>
      </c>
      <c r="V2886" s="117">
        <f>IFERROR(Q2886/N2886,"0")</f>
        <v/>
      </c>
    </row>
    <row r="2887">
      <c r="A2887">
        <f>_xlfn.XLOOKUP(D2887,BN:BN,BO:BO)</f>
        <v/>
      </c>
      <c r="B2887" t="inlineStr">
        <is>
          <t>LLC</t>
        </is>
      </c>
      <c r="C2887" t="n">
        <v>435</v>
      </c>
      <c r="D2887">
        <f>_xlfn.XLOOKUP(C2887,BH:BH,BI:BI)</f>
        <v/>
      </c>
      <c r="E2887" t="n">
        <v>28934</v>
      </c>
      <c r="F2887" t="inlineStr">
        <is>
          <t>TE NEGRETE CHAVEZ MALAIKA ESTEFANIA</t>
        </is>
      </c>
      <c r="G2887" s="234" t="n">
        <v>45854</v>
      </c>
      <c r="H2887" s="63" t="n"/>
      <c r="I2887" t="inlineStr">
        <is>
          <t>VLO</t>
        </is>
      </c>
      <c r="J2887">
        <f>_xlfn.XLOOKUP(I2887,AS:AS,AU:AU)</f>
        <v/>
      </c>
      <c r="K2887" t="inlineStr">
        <is>
          <t>USD</t>
        </is>
      </c>
      <c r="L2887" s="238" t="n">
        <v>700.4</v>
      </c>
      <c r="M2887">
        <f>L2887*_xlfn.XLOOKUP(K2887,AM:AM,AN:AN)</f>
        <v/>
      </c>
      <c r="N2887">
        <f>L2887*_xlfn.XLOOKUP(K2887,AM:AM,AO:AO)</f>
        <v/>
      </c>
      <c r="O2887" s="238" t="n">
        <v>0</v>
      </c>
      <c r="P2887">
        <f>O2887*_xlfn.XLOOKUP(K2887,AM:AM,AN:AN)</f>
        <v/>
      </c>
      <c r="Q2887">
        <f>O2887*_xlfn.XLOOKUP(K2887,AM:AM,AO:AO)</f>
        <v/>
      </c>
      <c r="R2887">
        <f>_xlfn.XLOOKUP(E2887,AF:AF,AG:AG)</f>
        <v/>
      </c>
      <c r="S2887">
        <f>_xlfn.XLOOKUP(E2887,AF:AF,AI:AI)</f>
        <v/>
      </c>
      <c r="T2887">
        <f>WEEKNUM(G2887)</f>
        <v/>
      </c>
      <c r="U2887">
        <f>YEAR(G2887)</f>
        <v/>
      </c>
      <c r="V2887" s="117">
        <f>IFERROR(Q2887/N2887,"0")</f>
        <v/>
      </c>
    </row>
    <row r="2888">
      <c r="A2888">
        <f>_xlfn.XLOOKUP(D2888,BN:BN,BO:BO)</f>
        <v/>
      </c>
      <c r="B2888" t="inlineStr">
        <is>
          <t>LLC</t>
        </is>
      </c>
      <c r="C2888" t="n">
        <v>435</v>
      </c>
      <c r="D2888">
        <f>_xlfn.XLOOKUP(C2888,BH:BH,BI:BI)</f>
        <v/>
      </c>
      <c r="E2888" t="n">
        <v>28934</v>
      </c>
      <c r="F2888" t="inlineStr">
        <is>
          <t>TE NEGRETE CHAVEZ KIANA</t>
        </is>
      </c>
      <c r="G2888" s="234" t="n">
        <v>45854</v>
      </c>
      <c r="H2888" s="63" t="n"/>
      <c r="I2888" t="inlineStr">
        <is>
          <t>VLO</t>
        </is>
      </c>
      <c r="J2888">
        <f>_xlfn.XLOOKUP(I2888,AS:AS,AU:AU)</f>
        <v/>
      </c>
      <c r="K2888" t="inlineStr">
        <is>
          <t>USD</t>
        </is>
      </c>
      <c r="L2888" s="238" t="n">
        <v>700.4</v>
      </c>
      <c r="M2888">
        <f>L2888*_xlfn.XLOOKUP(K2888,AM:AM,AN:AN)</f>
        <v/>
      </c>
      <c r="N2888">
        <f>L2888*_xlfn.XLOOKUP(K2888,AM:AM,AO:AO)</f>
        <v/>
      </c>
      <c r="O2888" s="238" t="n">
        <v>0</v>
      </c>
      <c r="P2888">
        <f>O2888*_xlfn.XLOOKUP(K2888,AM:AM,AN:AN)</f>
        <v/>
      </c>
      <c r="Q2888">
        <f>O2888*_xlfn.XLOOKUP(K2888,AM:AM,AO:AO)</f>
        <v/>
      </c>
      <c r="R2888">
        <f>_xlfn.XLOOKUP(E2888,AF:AF,AG:AG)</f>
        <v/>
      </c>
      <c r="S2888">
        <f>_xlfn.XLOOKUP(E2888,AF:AF,AI:AI)</f>
        <v/>
      </c>
      <c r="T2888">
        <f>WEEKNUM(G2888)</f>
        <v/>
      </c>
      <c r="U2888">
        <f>YEAR(G2888)</f>
        <v/>
      </c>
      <c r="V2888" s="117">
        <f>IFERROR(Q2888/N2888,"0")</f>
        <v/>
      </c>
    </row>
    <row r="2889">
      <c r="A2889">
        <f>_xlfn.XLOOKUP(D2889,BN:BN,BO:BO)</f>
        <v/>
      </c>
      <c r="B2889" t="inlineStr">
        <is>
          <t>LLC</t>
        </is>
      </c>
      <c r="C2889" t="n">
        <v>435</v>
      </c>
      <c r="D2889">
        <f>_xlfn.XLOOKUP(C2889,BH:BH,BI:BI)</f>
        <v/>
      </c>
      <c r="E2889" t="n">
        <v>28934</v>
      </c>
      <c r="F2889" t="inlineStr">
        <is>
          <t>TE CHAVEZ RAMIREZ ASTRID ROSALIA</t>
        </is>
      </c>
      <c r="G2889" s="234" t="n">
        <v>45858</v>
      </c>
      <c r="H2889" s="63" t="n"/>
      <c r="I2889" t="inlineStr">
        <is>
          <t>VLO</t>
        </is>
      </c>
      <c r="J2889">
        <f>_xlfn.XLOOKUP(I2889,AS:AS,AU:AU)</f>
        <v/>
      </c>
      <c r="K2889" t="inlineStr">
        <is>
          <t>USD</t>
        </is>
      </c>
      <c r="L2889" s="238" t="n">
        <v>726.49</v>
      </c>
      <c r="M2889">
        <f>L2889*_xlfn.XLOOKUP(K2889,AM:AM,AN:AN)</f>
        <v/>
      </c>
      <c r="N2889">
        <f>L2889*_xlfn.XLOOKUP(K2889,AM:AM,AO:AO)</f>
        <v/>
      </c>
      <c r="O2889" s="238" t="n">
        <v>28.35</v>
      </c>
      <c r="P2889">
        <f>O2889*_xlfn.XLOOKUP(K2889,AM:AM,AN:AN)</f>
        <v/>
      </c>
      <c r="Q2889">
        <f>O2889*_xlfn.XLOOKUP(K2889,AM:AM,AO:AO)</f>
        <v/>
      </c>
      <c r="R2889">
        <f>_xlfn.XLOOKUP(E2889,AF:AF,AG:AG)</f>
        <v/>
      </c>
      <c r="S2889">
        <f>_xlfn.XLOOKUP(E2889,AF:AF,AI:AI)</f>
        <v/>
      </c>
      <c r="T2889">
        <f>WEEKNUM(G2889)</f>
        <v/>
      </c>
      <c r="U2889">
        <f>YEAR(G2889)</f>
        <v/>
      </c>
      <c r="V2889" s="117">
        <f>IFERROR(Q2889/N2889,"0")</f>
        <v/>
      </c>
    </row>
    <row r="2890">
      <c r="A2890">
        <f>_xlfn.XLOOKUP(D2890,BN:BN,BO:BO)</f>
        <v/>
      </c>
      <c r="B2890" t="inlineStr">
        <is>
          <t>LLC</t>
        </is>
      </c>
      <c r="C2890" t="n">
        <v>435</v>
      </c>
      <c r="D2890">
        <f>_xlfn.XLOOKUP(C2890,BH:BH,BI:BI)</f>
        <v/>
      </c>
      <c r="E2890" t="n">
        <v>28934</v>
      </c>
      <c r="F2890" t="inlineStr">
        <is>
          <t>TE NEGRETE CHAVEZ MALAIKA ESTEFANIA</t>
        </is>
      </c>
      <c r="G2890" s="234" t="n">
        <v>45858</v>
      </c>
      <c r="H2890" s="63" t="n"/>
      <c r="I2890" t="inlineStr">
        <is>
          <t>VLO</t>
        </is>
      </c>
      <c r="J2890">
        <f>_xlfn.XLOOKUP(I2890,AS:AS,AU:AU)</f>
        <v/>
      </c>
      <c r="K2890" t="inlineStr">
        <is>
          <t>USD</t>
        </is>
      </c>
      <c r="L2890" s="238" t="n">
        <v>726.49</v>
      </c>
      <c r="M2890">
        <f>L2890*_xlfn.XLOOKUP(K2890,AM:AM,AN:AN)</f>
        <v/>
      </c>
      <c r="N2890">
        <f>L2890*_xlfn.XLOOKUP(K2890,AM:AM,AO:AO)</f>
        <v/>
      </c>
      <c r="O2890" s="238" t="n">
        <v>28.35</v>
      </c>
      <c r="P2890">
        <f>O2890*_xlfn.XLOOKUP(K2890,AM:AM,AN:AN)</f>
        <v/>
      </c>
      <c r="Q2890">
        <f>O2890*_xlfn.XLOOKUP(K2890,AM:AM,AO:AO)</f>
        <v/>
      </c>
      <c r="R2890">
        <f>_xlfn.XLOOKUP(E2890,AF:AF,AG:AG)</f>
        <v/>
      </c>
      <c r="S2890">
        <f>_xlfn.XLOOKUP(E2890,AF:AF,AI:AI)</f>
        <v/>
      </c>
      <c r="T2890">
        <f>WEEKNUM(G2890)</f>
        <v/>
      </c>
      <c r="U2890">
        <f>YEAR(G2890)</f>
        <v/>
      </c>
      <c r="V2890" s="117">
        <f>IFERROR(Q2890/N2890,"0")</f>
        <v/>
      </c>
    </row>
    <row r="2891">
      <c r="A2891">
        <f>_xlfn.XLOOKUP(D2891,BN:BN,BO:BO)</f>
        <v/>
      </c>
      <c r="B2891" t="inlineStr">
        <is>
          <t>LLC</t>
        </is>
      </c>
      <c r="C2891" t="n">
        <v>435</v>
      </c>
      <c r="D2891">
        <f>_xlfn.XLOOKUP(C2891,BH:BH,BI:BI)</f>
        <v/>
      </c>
      <c r="E2891" t="n">
        <v>28934</v>
      </c>
      <c r="F2891" t="inlineStr">
        <is>
          <t>TE NEGRETE CHAVEZ KIANA</t>
        </is>
      </c>
      <c r="G2891" s="234" t="n">
        <v>45858</v>
      </c>
      <c r="H2891" s="63" t="n"/>
      <c r="I2891" t="inlineStr">
        <is>
          <t>VLO</t>
        </is>
      </c>
      <c r="J2891">
        <f>_xlfn.XLOOKUP(I2891,AS:AS,AU:AU)</f>
        <v/>
      </c>
      <c r="K2891" t="inlineStr">
        <is>
          <t>USD</t>
        </is>
      </c>
      <c r="L2891" s="238" t="n">
        <v>726.49</v>
      </c>
      <c r="M2891">
        <f>L2891*_xlfn.XLOOKUP(K2891,AM:AM,AN:AN)</f>
        <v/>
      </c>
      <c r="N2891">
        <f>L2891*_xlfn.XLOOKUP(K2891,AM:AM,AO:AO)</f>
        <v/>
      </c>
      <c r="O2891" s="238" t="n">
        <v>28.35</v>
      </c>
      <c r="P2891">
        <f>O2891*_xlfn.XLOOKUP(K2891,AM:AM,AN:AN)</f>
        <v/>
      </c>
      <c r="Q2891">
        <f>O2891*_xlfn.XLOOKUP(K2891,AM:AM,AO:AO)</f>
        <v/>
      </c>
      <c r="R2891">
        <f>_xlfn.XLOOKUP(E2891,AF:AF,AG:AG)</f>
        <v/>
      </c>
      <c r="S2891">
        <f>_xlfn.XLOOKUP(E2891,AF:AF,AI:AI)</f>
        <v/>
      </c>
      <c r="T2891">
        <f>WEEKNUM(G2891)</f>
        <v/>
      </c>
      <c r="U2891">
        <f>YEAR(G2891)</f>
        <v/>
      </c>
      <c r="V2891" s="117">
        <f>IFERROR(Q2891/N2891,"0")</f>
        <v/>
      </c>
    </row>
    <row r="2892">
      <c r="A2892">
        <f>_xlfn.XLOOKUP(D2892,BN:BN,BO:BO)</f>
        <v/>
      </c>
      <c r="B2892" t="inlineStr">
        <is>
          <t>LLC</t>
        </is>
      </c>
      <c r="C2892" t="n">
        <v>435</v>
      </c>
      <c r="D2892">
        <f>_xlfn.XLOOKUP(C2892,BH:BH,BI:BI)</f>
        <v/>
      </c>
      <c r="E2892" t="n">
        <v>28934</v>
      </c>
      <c r="F2892" t="inlineStr">
        <is>
          <t>TE NEGRETE FRANCO GERVASIO</t>
        </is>
      </c>
      <c r="G2892" s="234" t="n">
        <v>45866</v>
      </c>
      <c r="H2892" s="63" t="n"/>
      <c r="I2892" t="inlineStr">
        <is>
          <t>VLO</t>
        </is>
      </c>
      <c r="J2892">
        <f>_xlfn.XLOOKUP(I2892,AS:AS,AU:AU)</f>
        <v/>
      </c>
      <c r="K2892" t="inlineStr">
        <is>
          <t>USD</t>
        </is>
      </c>
      <c r="L2892" s="238" t="n">
        <v>4553.61</v>
      </c>
      <c r="M2892">
        <f>L2892*_xlfn.XLOOKUP(K2892,AM:AM,AN:AN)</f>
        <v/>
      </c>
      <c r="N2892">
        <f>L2892*_xlfn.XLOOKUP(K2892,AM:AM,AO:AO)</f>
        <v/>
      </c>
      <c r="O2892" s="238" t="n">
        <v>190.75</v>
      </c>
      <c r="P2892">
        <f>O2892*_xlfn.XLOOKUP(K2892,AM:AM,AN:AN)</f>
        <v/>
      </c>
      <c r="Q2892">
        <f>O2892*_xlfn.XLOOKUP(K2892,AM:AM,AO:AO)</f>
        <v/>
      </c>
      <c r="R2892">
        <f>_xlfn.XLOOKUP(E2892,AF:AF,AG:AG)</f>
        <v/>
      </c>
      <c r="S2892">
        <f>_xlfn.XLOOKUP(E2892,AF:AF,AI:AI)</f>
        <v/>
      </c>
      <c r="T2892">
        <f>WEEKNUM(G2892)</f>
        <v/>
      </c>
      <c r="U2892">
        <f>YEAR(G2892)</f>
        <v/>
      </c>
      <c r="V2892" s="117">
        <f>IFERROR(Q2892/N2892,"0")</f>
        <v/>
      </c>
    </row>
    <row r="2893">
      <c r="A2893">
        <f>_xlfn.XLOOKUP(D2893,BN:BN,BO:BO)</f>
        <v/>
      </c>
      <c r="B2893" t="inlineStr">
        <is>
          <t>LLC</t>
        </is>
      </c>
      <c r="C2893" t="n">
        <v>435</v>
      </c>
      <c r="D2893">
        <f>_xlfn.XLOOKUP(C2893,BH:BH,BI:BI)</f>
        <v/>
      </c>
      <c r="E2893" t="n">
        <v>28934</v>
      </c>
      <c r="F2893" t="inlineStr">
        <is>
          <t>TE NEGRETE CHAVEZ IKER XAVIER</t>
        </is>
      </c>
      <c r="G2893" s="234" t="n">
        <v>45866</v>
      </c>
      <c r="H2893" s="63" t="n"/>
      <c r="I2893" t="inlineStr">
        <is>
          <t>VLO</t>
        </is>
      </c>
      <c r="J2893">
        <f>_xlfn.XLOOKUP(I2893,AS:AS,AU:AU)</f>
        <v/>
      </c>
      <c r="K2893" t="inlineStr">
        <is>
          <t>USD</t>
        </is>
      </c>
      <c r="L2893" s="238" t="n">
        <v>3599.61</v>
      </c>
      <c r="M2893">
        <f>L2893*_xlfn.XLOOKUP(K2893,AM:AM,AN:AN)</f>
        <v/>
      </c>
      <c r="N2893">
        <f>L2893*_xlfn.XLOOKUP(K2893,AM:AM,AO:AO)</f>
        <v/>
      </c>
      <c r="O2893" s="238" t="n">
        <v>0</v>
      </c>
      <c r="P2893">
        <f>O2893*_xlfn.XLOOKUP(K2893,AM:AM,AN:AN)</f>
        <v/>
      </c>
      <c r="Q2893">
        <f>O2893*_xlfn.XLOOKUP(K2893,AM:AM,AO:AO)</f>
        <v/>
      </c>
      <c r="R2893">
        <f>_xlfn.XLOOKUP(E2893,AF:AF,AG:AG)</f>
        <v/>
      </c>
      <c r="S2893">
        <f>_xlfn.XLOOKUP(E2893,AF:AF,AI:AI)</f>
        <v/>
      </c>
      <c r="T2893">
        <f>WEEKNUM(G2893)</f>
        <v/>
      </c>
      <c r="U2893">
        <f>YEAR(G2893)</f>
        <v/>
      </c>
      <c r="V2893" s="117">
        <f>IFERROR(Q2893/N2893,"0")</f>
        <v/>
      </c>
    </row>
    <row r="2894">
      <c r="A2894">
        <f>_xlfn.XLOOKUP(D2894,BN:BN,BO:BO)</f>
        <v/>
      </c>
      <c r="B2894" t="inlineStr">
        <is>
          <t>LLC</t>
        </is>
      </c>
      <c r="C2894" t="n">
        <v>435</v>
      </c>
      <c r="D2894">
        <f>_xlfn.XLOOKUP(C2894,BH:BH,BI:BI)</f>
        <v/>
      </c>
      <c r="E2894" t="n">
        <v>29522</v>
      </c>
      <c r="F2894" t="inlineStr">
        <is>
          <t>Visita guiada Vaticano</t>
        </is>
      </c>
      <c r="G2894" s="234" t="n">
        <v>45856</v>
      </c>
      <c r="H2894" s="234" t="n">
        <v>45856</v>
      </c>
      <c r="I2894" t="inlineStr">
        <is>
          <t>GUI</t>
        </is>
      </c>
      <c r="J2894">
        <f>_xlfn.XLOOKUP(I2894,AS:AS,AU:AU)</f>
        <v/>
      </c>
      <c r="K2894" t="inlineStr">
        <is>
          <t>USD</t>
        </is>
      </c>
      <c r="L2894" s="238" t="n">
        <v>782.58</v>
      </c>
      <c r="M2894">
        <f>L2894*_xlfn.XLOOKUP(K2894,AM:AM,AN:AN)</f>
        <v/>
      </c>
      <c r="N2894">
        <f>L2894*_xlfn.XLOOKUP(K2894,AM:AM,AO:AO)</f>
        <v/>
      </c>
      <c r="O2894" s="238" t="n">
        <v>0</v>
      </c>
      <c r="P2894">
        <f>O2894*_xlfn.XLOOKUP(K2894,AM:AM,AN:AN)</f>
        <v/>
      </c>
      <c r="Q2894">
        <f>O2894*_xlfn.XLOOKUP(K2894,AM:AM,AO:AO)</f>
        <v/>
      </c>
      <c r="R2894">
        <f>_xlfn.XLOOKUP(E2894,AF:AF,AG:AG)</f>
        <v/>
      </c>
      <c r="S2894">
        <f>_xlfn.XLOOKUP(E2894,AF:AF,AI:AI)</f>
        <v/>
      </c>
      <c r="T2894">
        <f>WEEKNUM(G2894)</f>
        <v/>
      </c>
      <c r="U2894">
        <f>YEAR(G2894)</f>
        <v/>
      </c>
      <c r="V2894" s="117">
        <f>IFERROR(Q2894/N2894,"0")</f>
        <v/>
      </c>
    </row>
    <row r="2895">
      <c r="A2895">
        <f>_xlfn.XLOOKUP(D2895,BN:BN,BO:BO)</f>
        <v/>
      </c>
      <c r="B2895" t="inlineStr">
        <is>
          <t>LLC</t>
        </is>
      </c>
      <c r="C2895" t="n">
        <v>435</v>
      </c>
      <c r="D2895">
        <f>_xlfn.XLOOKUP(C2895,BH:BH,BI:BI)</f>
        <v/>
      </c>
      <c r="E2895" t="n">
        <v>27542</v>
      </c>
      <c r="F2895" t="inlineStr">
        <is>
          <t>Hospedaje  Astrid Chavez</t>
        </is>
      </c>
      <c r="G2895" s="234" t="n">
        <v>45850</v>
      </c>
      <c r="H2895" s="234" t="n">
        <v>45854</v>
      </c>
      <c r="I2895" t="inlineStr">
        <is>
          <t>HTL</t>
        </is>
      </c>
      <c r="J2895">
        <f>_xlfn.XLOOKUP(I2895,AS:AS,AU:AU)</f>
        <v/>
      </c>
      <c r="K2895" t="inlineStr">
        <is>
          <t>USD</t>
        </is>
      </c>
      <c r="L2895" s="238" t="n">
        <v>6532</v>
      </c>
      <c r="M2895">
        <f>L2895*_xlfn.XLOOKUP(K2895,AM:AM,AN:AN)</f>
        <v/>
      </c>
      <c r="N2895">
        <f>L2895*_xlfn.XLOOKUP(K2895,AM:AM,AO:AO)</f>
        <v/>
      </c>
      <c r="O2895" s="238" t="n">
        <v>653.26</v>
      </c>
      <c r="P2895">
        <f>O2895*_xlfn.XLOOKUP(K2895,AM:AM,AN:AN)</f>
        <v/>
      </c>
      <c r="Q2895">
        <f>O2895*_xlfn.XLOOKUP(K2895,AM:AM,AO:AO)</f>
        <v/>
      </c>
      <c r="R2895">
        <f>_xlfn.XLOOKUP(E2895,AF:AF,AG:AG)</f>
        <v/>
      </c>
      <c r="S2895">
        <f>_xlfn.XLOOKUP(E2895,AF:AF,AI:AI)</f>
        <v/>
      </c>
      <c r="T2895">
        <f>WEEKNUM(G2895)</f>
        <v/>
      </c>
      <c r="U2895">
        <f>YEAR(G2895)</f>
        <v/>
      </c>
      <c r="V2895" s="117">
        <f>IFERROR(Q2895/N2895,"0")</f>
        <v/>
      </c>
    </row>
    <row r="2896">
      <c r="A2896">
        <f>_xlfn.XLOOKUP(D2896,BN:BN,BO:BO)</f>
        <v/>
      </c>
      <c r="B2896" t="inlineStr">
        <is>
          <t>LLC</t>
        </is>
      </c>
      <c r="C2896" t="n">
        <v>435</v>
      </c>
      <c r="D2896">
        <f>_xlfn.XLOOKUP(C2896,BH:BH,BI:BI)</f>
        <v/>
      </c>
      <c r="E2896" t="n">
        <v>27937</v>
      </c>
      <c r="F2896" t="inlineStr">
        <is>
          <t>reservación hotel</t>
        </is>
      </c>
      <c r="G2896" s="234" t="n">
        <v>45854</v>
      </c>
      <c r="H2896" s="234" t="n">
        <v>45858</v>
      </c>
      <c r="I2896" t="inlineStr">
        <is>
          <t>HTL</t>
        </is>
      </c>
      <c r="J2896">
        <f>_xlfn.XLOOKUP(I2896,AS:AS,AU:AU)</f>
        <v/>
      </c>
      <c r="K2896" t="inlineStr">
        <is>
          <t>USD</t>
        </is>
      </c>
      <c r="L2896" s="238" t="n">
        <v>8000</v>
      </c>
      <c r="M2896">
        <f>L2896*_xlfn.XLOOKUP(K2896,AM:AM,AN:AN)</f>
        <v/>
      </c>
      <c r="N2896">
        <f>L2896*_xlfn.XLOOKUP(K2896,AM:AM,AO:AO)</f>
        <v/>
      </c>
      <c r="O2896" s="238" t="n">
        <v>800.84</v>
      </c>
      <c r="P2896">
        <f>O2896*_xlfn.XLOOKUP(K2896,AM:AM,AN:AN)</f>
        <v/>
      </c>
      <c r="Q2896">
        <f>O2896*_xlfn.XLOOKUP(K2896,AM:AM,AO:AO)</f>
        <v/>
      </c>
      <c r="R2896">
        <f>_xlfn.XLOOKUP(E2896,AF:AF,AG:AG)</f>
        <v/>
      </c>
      <c r="S2896">
        <f>_xlfn.XLOOKUP(E2896,AF:AF,AI:AI)</f>
        <v/>
      </c>
      <c r="T2896">
        <f>WEEKNUM(G2896)</f>
        <v/>
      </c>
      <c r="U2896">
        <f>YEAR(G2896)</f>
        <v/>
      </c>
      <c r="V2896" s="117">
        <f>IFERROR(Q2896/N2896,"0")</f>
        <v/>
      </c>
    </row>
    <row r="2897">
      <c r="A2897">
        <f>_xlfn.XLOOKUP(D2897,BN:BN,BO:BO)</f>
        <v/>
      </c>
      <c r="B2897" t="inlineStr">
        <is>
          <t>LLC</t>
        </is>
      </c>
      <c r="C2897" t="n">
        <v>435</v>
      </c>
      <c r="D2897">
        <f>_xlfn.XLOOKUP(C2897,BH:BH,BI:BI)</f>
        <v/>
      </c>
      <c r="E2897" t="n">
        <v>0</v>
      </c>
      <c r="F2897" t="inlineStr">
        <is>
          <t>servicios</t>
        </is>
      </c>
      <c r="G2897" s="234" t="n">
        <v>45848</v>
      </c>
      <c r="H2897" s="234" t="n">
        <v>45866</v>
      </c>
      <c r="I2897" t="inlineStr">
        <is>
          <t>HPS</t>
        </is>
      </c>
      <c r="J2897">
        <f>_xlfn.XLOOKUP(I2897,AS:AS,AU:AU)</f>
        <v/>
      </c>
      <c r="K2897" t="inlineStr">
        <is>
          <t>USD</t>
        </is>
      </c>
      <c r="L2897" s="238" t="n">
        <v>760.5</v>
      </c>
      <c r="M2897">
        <f>L2897*_xlfn.XLOOKUP(K2897,AM:AM,AN:AN)</f>
        <v/>
      </c>
      <c r="N2897">
        <f>L2897*_xlfn.XLOOKUP(K2897,AM:AM,AO:AO)</f>
        <v/>
      </c>
      <c r="O2897" s="238" t="n">
        <v>760.5</v>
      </c>
      <c r="P2897">
        <f>O2897*_xlfn.XLOOKUP(K2897,AM:AM,AN:AN)</f>
        <v/>
      </c>
      <c r="Q2897">
        <f>O2897*_xlfn.XLOOKUP(K2897,AM:AM,AO:AO)</f>
        <v/>
      </c>
      <c r="R2897">
        <f>_xlfn.XLOOKUP(E2897,AF:AF,AG:AG)</f>
        <v/>
      </c>
      <c r="S2897">
        <f>_xlfn.XLOOKUP(E2897,AF:AF,AI:AI)</f>
        <v/>
      </c>
      <c r="T2897">
        <f>WEEKNUM(G2897)</f>
        <v/>
      </c>
      <c r="U2897">
        <f>YEAR(G2897)</f>
        <v/>
      </c>
      <c r="V2897" s="117">
        <f>IFERROR(Q2897/N2897,"0")</f>
        <v/>
      </c>
    </row>
    <row r="2898">
      <c r="A2898">
        <f>_xlfn.XLOOKUP(D2898,BN:BN,BO:BO)</f>
        <v/>
      </c>
      <c r="B2898" t="inlineStr">
        <is>
          <t>LLC</t>
        </is>
      </c>
      <c r="C2898" t="n">
        <v>436</v>
      </c>
      <c r="D2898">
        <f>_xlfn.XLOOKUP(C2898,BH:BH,BI:BI)</f>
        <v/>
      </c>
      <c r="E2898" t="n">
        <v>23590</v>
      </c>
      <c r="F2898" t="inlineStr">
        <is>
          <t>VUELO MEX-NRT-MEX EXMAR AM</t>
        </is>
      </c>
      <c r="G2898" s="234" t="n">
        <v>45875</v>
      </c>
      <c r="H2898" s="234" t="n">
        <v>45892</v>
      </c>
      <c r="I2898" t="inlineStr">
        <is>
          <t>VLO</t>
        </is>
      </c>
      <c r="J2898">
        <f>_xlfn.XLOOKUP(I2898,AS:AS,AU:AU)</f>
        <v/>
      </c>
      <c r="K2898" t="inlineStr">
        <is>
          <t>MXN</t>
        </is>
      </c>
      <c r="L2898" s="238" t="n">
        <v>103672</v>
      </c>
      <c r="M2898">
        <f>L2898*_xlfn.XLOOKUP(K2898,AM:AM,AN:AN)</f>
        <v/>
      </c>
      <c r="N2898">
        <f>L2898*_xlfn.XLOOKUP(K2898,AM:AM,AO:AO)</f>
        <v/>
      </c>
      <c r="O2898" s="238" t="n">
        <v>0</v>
      </c>
      <c r="P2898">
        <f>O2898*_xlfn.XLOOKUP(K2898,AM:AM,AN:AN)</f>
        <v/>
      </c>
      <c r="Q2898">
        <f>O2898*_xlfn.XLOOKUP(K2898,AM:AM,AO:AO)</f>
        <v/>
      </c>
      <c r="R2898">
        <f>_xlfn.XLOOKUP(E2898,AF:AF,AG:AG)</f>
        <v/>
      </c>
      <c r="S2898">
        <f>_xlfn.XLOOKUP(E2898,AF:AF,AI:AI)</f>
        <v/>
      </c>
      <c r="T2898">
        <f>WEEKNUM(G2898)</f>
        <v/>
      </c>
      <c r="U2898">
        <f>YEAR(G2898)</f>
        <v/>
      </c>
      <c r="V2898" s="117">
        <f>IFERROR(Q2898/N2898,"0")</f>
        <v/>
      </c>
    </row>
    <row r="2899">
      <c r="A2899">
        <f>_xlfn.XLOOKUP(D2899,BN:BN,BO:BO)</f>
        <v/>
      </c>
      <c r="B2899" t="inlineStr">
        <is>
          <t>LLC</t>
        </is>
      </c>
      <c r="C2899" t="n">
        <v>436</v>
      </c>
      <c r="D2899">
        <f>_xlfn.XLOOKUP(C2899,BH:BH,BI:BI)</f>
        <v/>
      </c>
      <c r="E2899" t="n">
        <v>23590</v>
      </c>
      <c r="F2899" t="inlineStr">
        <is>
          <t>VUELO MEX-NRT-MEX EXMAR AM</t>
        </is>
      </c>
      <c r="G2899" s="234" t="n">
        <v>45875</v>
      </c>
      <c r="H2899" s="234" t="n">
        <v>45892</v>
      </c>
      <c r="I2899" t="inlineStr">
        <is>
          <t>VLO</t>
        </is>
      </c>
      <c r="J2899">
        <f>_xlfn.XLOOKUP(I2899,AS:AS,AU:AU)</f>
        <v/>
      </c>
      <c r="K2899" t="inlineStr">
        <is>
          <t>MXN</t>
        </is>
      </c>
      <c r="L2899" s="238" t="n">
        <v>103672</v>
      </c>
      <c r="M2899">
        <f>L2899*_xlfn.XLOOKUP(K2899,AM:AM,AN:AN)</f>
        <v/>
      </c>
      <c r="N2899">
        <f>L2899*_xlfn.XLOOKUP(K2899,AM:AM,AO:AO)</f>
        <v/>
      </c>
      <c r="O2899" s="238" t="n">
        <v>0</v>
      </c>
      <c r="P2899">
        <f>O2899*_xlfn.XLOOKUP(K2899,AM:AM,AN:AN)</f>
        <v/>
      </c>
      <c r="Q2899">
        <f>O2899*_xlfn.XLOOKUP(K2899,AM:AM,AO:AO)</f>
        <v/>
      </c>
      <c r="R2899">
        <f>_xlfn.XLOOKUP(E2899,AF:AF,AG:AG)</f>
        <v/>
      </c>
      <c r="S2899">
        <f>_xlfn.XLOOKUP(E2899,AF:AF,AI:AI)</f>
        <v/>
      </c>
      <c r="T2899">
        <f>WEEKNUM(G2899)</f>
        <v/>
      </c>
      <c r="U2899">
        <f>YEAR(G2899)</f>
        <v/>
      </c>
      <c r="V2899" s="117">
        <f>IFERROR(Q2899/N2899,"0")</f>
        <v/>
      </c>
    </row>
    <row r="2900">
      <c r="A2900">
        <f>_xlfn.XLOOKUP(D2900,BN:BN,BO:BO)</f>
        <v/>
      </c>
      <c r="B2900" t="inlineStr">
        <is>
          <t>LLC</t>
        </is>
      </c>
      <c r="C2900" t="n">
        <v>436</v>
      </c>
      <c r="D2900">
        <f>_xlfn.XLOOKUP(C2900,BH:BH,BI:BI)</f>
        <v/>
      </c>
      <c r="E2900" t="n">
        <v>27301</v>
      </c>
      <c r="F2900" t="inlineStr">
        <is>
          <t>TE ALEXIS CHAIN DE BARRIOS</t>
        </is>
      </c>
      <c r="G2900" s="234" t="n">
        <v>45875</v>
      </c>
      <c r="H2900" s="234" t="n">
        <v>45892</v>
      </c>
      <c r="I2900" t="inlineStr">
        <is>
          <t>VLO</t>
        </is>
      </c>
      <c r="J2900">
        <f>_xlfn.XLOOKUP(I2900,AS:AS,AU:AU)</f>
        <v/>
      </c>
      <c r="K2900" t="inlineStr">
        <is>
          <t>MXN</t>
        </is>
      </c>
      <c r="L2900" s="238" t="n">
        <v>46990</v>
      </c>
      <c r="M2900">
        <f>L2900*_xlfn.XLOOKUP(K2900,AM:AM,AN:AN)</f>
        <v/>
      </c>
      <c r="N2900">
        <f>L2900*_xlfn.XLOOKUP(K2900,AM:AM,AO:AO)</f>
        <v/>
      </c>
      <c r="O2900" s="238" t="n">
        <v>0</v>
      </c>
      <c r="P2900">
        <f>O2900*_xlfn.XLOOKUP(K2900,AM:AM,AN:AN)</f>
        <v/>
      </c>
      <c r="Q2900">
        <f>O2900*_xlfn.XLOOKUP(K2900,AM:AM,AO:AO)</f>
        <v/>
      </c>
      <c r="R2900">
        <f>_xlfn.XLOOKUP(E2900,AF:AF,AG:AG)</f>
        <v/>
      </c>
      <c r="S2900">
        <f>_xlfn.XLOOKUP(E2900,AF:AF,AI:AI)</f>
        <v/>
      </c>
      <c r="T2900">
        <f>WEEKNUM(G2900)</f>
        <v/>
      </c>
      <c r="U2900">
        <f>YEAR(G2900)</f>
        <v/>
      </c>
      <c r="V2900" s="117">
        <f>IFERROR(Q2900/N2900,"0")</f>
        <v/>
      </c>
    </row>
    <row r="2901">
      <c r="A2901">
        <f>_xlfn.XLOOKUP(D2901,BN:BN,BO:BO)</f>
        <v/>
      </c>
      <c r="B2901" t="inlineStr">
        <is>
          <t>LLC</t>
        </is>
      </c>
      <c r="C2901" t="n">
        <v>436</v>
      </c>
      <c r="D2901">
        <f>_xlfn.XLOOKUP(C2901,BH:BH,BI:BI)</f>
        <v/>
      </c>
      <c r="E2901" t="n">
        <v>0</v>
      </c>
      <c r="F2901" t="inlineStr">
        <is>
          <t xml:space="preserve">TKT FEE </t>
        </is>
      </c>
      <c r="G2901" s="234" t="n">
        <v>45875</v>
      </c>
      <c r="H2901" s="234" t="n">
        <v>45892</v>
      </c>
      <c r="I2901" t="inlineStr">
        <is>
          <t>HPS</t>
        </is>
      </c>
      <c r="J2901">
        <f>_xlfn.XLOOKUP(I2901,AS:AS,AU:AU)</f>
        <v/>
      </c>
      <c r="K2901" t="inlineStr">
        <is>
          <t>MXN</t>
        </is>
      </c>
      <c r="L2901" s="238" t="n">
        <v>600</v>
      </c>
      <c r="M2901">
        <f>L2901*_xlfn.XLOOKUP(K2901,AM:AM,AN:AN)</f>
        <v/>
      </c>
      <c r="N2901">
        <f>L2901*_xlfn.XLOOKUP(K2901,AM:AM,AO:AO)</f>
        <v/>
      </c>
      <c r="O2901" s="238" t="n">
        <v>600</v>
      </c>
      <c r="P2901">
        <f>O2901*_xlfn.XLOOKUP(K2901,AM:AM,AN:AN)</f>
        <v/>
      </c>
      <c r="Q2901">
        <f>O2901*_xlfn.XLOOKUP(K2901,AM:AM,AO:AO)</f>
        <v/>
      </c>
      <c r="R2901">
        <f>_xlfn.XLOOKUP(E2901,AF:AF,AG:AG)</f>
        <v/>
      </c>
      <c r="S2901">
        <f>_xlfn.XLOOKUP(E2901,AF:AF,AI:AI)</f>
        <v/>
      </c>
      <c r="T2901">
        <f>WEEKNUM(G2901)</f>
        <v/>
      </c>
      <c r="U2901">
        <f>YEAR(G2901)</f>
        <v/>
      </c>
      <c r="V2901" s="117">
        <f>IFERROR(Q2901/N2901,"0")</f>
        <v/>
      </c>
    </row>
    <row r="2902">
      <c r="A2902">
        <f>_xlfn.XLOOKUP(D2902,BN:BN,BO:BO)</f>
        <v/>
      </c>
      <c r="B2902" t="inlineStr">
        <is>
          <t>LLC</t>
        </is>
      </c>
      <c r="C2902" t="n">
        <v>437</v>
      </c>
      <c r="D2902">
        <f>_xlfn.XLOOKUP(C2902,BH:BH,BI:BI)</f>
        <v/>
      </c>
      <c r="E2902" t="n">
        <v>27721</v>
      </c>
      <c r="F2902" t="inlineStr">
        <is>
          <t>BILLETE MEX-IBZ//NCE-MEX</t>
        </is>
      </c>
      <c r="G2902" s="234" t="n">
        <v>45876</v>
      </c>
      <c r="H2902" s="234" t="n">
        <v>45892</v>
      </c>
      <c r="I2902" t="inlineStr">
        <is>
          <t>VLO</t>
        </is>
      </c>
      <c r="J2902">
        <f>_xlfn.XLOOKUP(I2902,AS:AS,AU:AU)</f>
        <v/>
      </c>
      <c r="K2902" t="inlineStr">
        <is>
          <t>EUR</t>
        </is>
      </c>
      <c r="L2902" s="238" t="n">
        <v>2248.74</v>
      </c>
      <c r="M2902">
        <f>L2902*_xlfn.XLOOKUP(K2902,AM:AM,AN:AN)</f>
        <v/>
      </c>
      <c r="N2902">
        <f>L2902*_xlfn.XLOOKUP(K2902,AM:AM,AO:AO)</f>
        <v/>
      </c>
      <c r="O2902" s="238" t="n">
        <v>13.5</v>
      </c>
      <c r="P2902">
        <f>O2902*_xlfn.XLOOKUP(K2902,AM:AM,AN:AN)</f>
        <v/>
      </c>
      <c r="Q2902">
        <f>O2902*_xlfn.XLOOKUP(K2902,AM:AM,AO:AO)</f>
        <v/>
      </c>
      <c r="R2902">
        <f>_xlfn.XLOOKUP(E2902,AF:AF,AG:AG)</f>
        <v/>
      </c>
      <c r="S2902">
        <f>_xlfn.XLOOKUP(E2902,AF:AF,AI:AI)</f>
        <v/>
      </c>
      <c r="T2902">
        <f>WEEKNUM(G2902)</f>
        <v/>
      </c>
      <c r="U2902">
        <f>YEAR(G2902)</f>
        <v/>
      </c>
      <c r="V2902" s="117">
        <f>IFERROR(Q2902/N2902,"0")</f>
        <v/>
      </c>
    </row>
    <row r="2903">
      <c r="A2903">
        <f>_xlfn.XLOOKUP(D2903,BN:BN,BO:BO)</f>
        <v/>
      </c>
      <c r="B2903" t="inlineStr">
        <is>
          <t>LLC</t>
        </is>
      </c>
      <c r="C2903" t="n">
        <v>437</v>
      </c>
      <c r="D2903">
        <f>_xlfn.XLOOKUP(C2903,BH:BH,BI:BI)</f>
        <v/>
      </c>
      <c r="E2903" t="n">
        <v>27721</v>
      </c>
      <c r="F2903" t="inlineStr">
        <is>
          <t>BILLETE MEX-IBZ//NCE-MEX</t>
        </is>
      </c>
      <c r="G2903" s="234" t="n">
        <v>45876</v>
      </c>
      <c r="H2903" s="234" t="n">
        <v>45892</v>
      </c>
      <c r="I2903" t="inlineStr">
        <is>
          <t>VLO</t>
        </is>
      </c>
      <c r="J2903">
        <f>_xlfn.XLOOKUP(I2903,AS:AS,AU:AU)</f>
        <v/>
      </c>
      <c r="K2903" t="inlineStr">
        <is>
          <t>EUR</t>
        </is>
      </c>
      <c r="L2903" s="238" t="n">
        <v>2248.74</v>
      </c>
      <c r="M2903">
        <f>L2903*_xlfn.XLOOKUP(K2903,AM:AM,AN:AN)</f>
        <v/>
      </c>
      <c r="N2903">
        <f>L2903*_xlfn.XLOOKUP(K2903,AM:AM,AO:AO)</f>
        <v/>
      </c>
      <c r="O2903" s="238" t="n">
        <v>13.5</v>
      </c>
      <c r="P2903">
        <f>O2903*_xlfn.XLOOKUP(K2903,AM:AM,AN:AN)</f>
        <v/>
      </c>
      <c r="Q2903">
        <f>O2903*_xlfn.XLOOKUP(K2903,AM:AM,AO:AO)</f>
        <v/>
      </c>
      <c r="R2903">
        <f>_xlfn.XLOOKUP(E2903,AF:AF,AG:AG)</f>
        <v/>
      </c>
      <c r="S2903">
        <f>_xlfn.XLOOKUP(E2903,AF:AF,AI:AI)</f>
        <v/>
      </c>
      <c r="T2903">
        <f>WEEKNUM(G2903)</f>
        <v/>
      </c>
      <c r="U2903">
        <f>YEAR(G2903)</f>
        <v/>
      </c>
      <c r="V2903" s="117">
        <f>IFERROR(Q2903/N2903,"0")</f>
        <v/>
      </c>
    </row>
    <row r="2904">
      <c r="A2904">
        <f>_xlfn.XLOOKUP(D2904,BN:BN,BO:BO)</f>
        <v/>
      </c>
      <c r="B2904" t="inlineStr">
        <is>
          <t>LLC</t>
        </is>
      </c>
      <c r="C2904" t="n">
        <v>437</v>
      </c>
      <c r="D2904">
        <f>_xlfn.XLOOKUP(C2904,BH:BH,BI:BI)</f>
        <v/>
      </c>
      <c r="E2904" t="n">
        <v>27721</v>
      </c>
      <c r="F2904" t="inlineStr">
        <is>
          <t>BILLETE MEX-IBZ//ROM-MEX</t>
        </is>
      </c>
      <c r="G2904" s="234" t="n">
        <v>45876</v>
      </c>
      <c r="H2904" s="234" t="n">
        <v>45895</v>
      </c>
      <c r="I2904" t="inlineStr">
        <is>
          <t>VLO</t>
        </is>
      </c>
      <c r="J2904">
        <f>_xlfn.XLOOKUP(I2904,AS:AS,AU:AU)</f>
        <v/>
      </c>
      <c r="K2904" t="inlineStr">
        <is>
          <t>EUR</t>
        </is>
      </c>
      <c r="L2904" s="238" t="n">
        <v>3423.77</v>
      </c>
      <c r="M2904">
        <f>L2904*_xlfn.XLOOKUP(K2904,AM:AM,AN:AN)</f>
        <v/>
      </c>
      <c r="N2904">
        <f>L2904*_xlfn.XLOOKUP(K2904,AM:AM,AO:AO)</f>
        <v/>
      </c>
      <c r="O2904" s="238" t="n">
        <v>22.55</v>
      </c>
      <c r="P2904">
        <f>O2904*_xlfn.XLOOKUP(K2904,AM:AM,AN:AN)</f>
        <v/>
      </c>
      <c r="Q2904">
        <f>O2904*_xlfn.XLOOKUP(K2904,AM:AM,AO:AO)</f>
        <v/>
      </c>
      <c r="R2904">
        <f>_xlfn.XLOOKUP(E2904,AF:AF,AG:AG)</f>
        <v/>
      </c>
      <c r="S2904">
        <f>_xlfn.XLOOKUP(E2904,AF:AF,AI:AI)</f>
        <v/>
      </c>
      <c r="T2904">
        <f>WEEKNUM(G2904)</f>
        <v/>
      </c>
      <c r="U2904">
        <f>YEAR(G2904)</f>
        <v/>
      </c>
      <c r="V2904" s="117">
        <f>IFERROR(Q2904/N2904,"0")</f>
        <v/>
      </c>
    </row>
    <row r="2905">
      <c r="A2905">
        <f>_xlfn.XLOOKUP(D2905,BN:BN,BO:BO)</f>
        <v/>
      </c>
      <c r="B2905" t="inlineStr">
        <is>
          <t>LLC</t>
        </is>
      </c>
      <c r="C2905" t="n">
        <v>437</v>
      </c>
      <c r="D2905">
        <f>_xlfn.XLOOKUP(C2905,BH:BH,BI:BI)</f>
        <v/>
      </c>
      <c r="E2905" t="n">
        <v>0</v>
      </c>
      <c r="F2905" t="inlineStr">
        <is>
          <t>FEE EMISION AEREOS</t>
        </is>
      </c>
      <c r="G2905" s="234" t="n">
        <v>45876</v>
      </c>
      <c r="H2905" s="234" t="n">
        <v>45895</v>
      </c>
      <c r="I2905" t="inlineStr">
        <is>
          <t>HPS</t>
        </is>
      </c>
      <c r="J2905">
        <f>_xlfn.XLOOKUP(I2905,AS:AS,AU:AU)</f>
        <v/>
      </c>
      <c r="K2905" t="inlineStr">
        <is>
          <t>EUR</t>
        </is>
      </c>
      <c r="L2905" s="238" t="n">
        <v>463</v>
      </c>
      <c r="M2905">
        <f>L2905*_xlfn.XLOOKUP(K2905,AM:AM,AN:AN)</f>
        <v/>
      </c>
      <c r="N2905">
        <f>L2905*_xlfn.XLOOKUP(K2905,AM:AM,AO:AO)</f>
        <v/>
      </c>
      <c r="O2905" s="238" t="n">
        <v>463</v>
      </c>
      <c r="P2905">
        <f>O2905*_xlfn.XLOOKUP(K2905,AM:AM,AN:AN)</f>
        <v/>
      </c>
      <c r="Q2905">
        <f>O2905*_xlfn.XLOOKUP(K2905,AM:AM,AO:AO)</f>
        <v/>
      </c>
      <c r="R2905">
        <f>_xlfn.XLOOKUP(E2905,AF:AF,AG:AG)</f>
        <v/>
      </c>
      <c r="S2905">
        <f>_xlfn.XLOOKUP(E2905,AF:AF,AI:AI)</f>
        <v/>
      </c>
      <c r="T2905">
        <f>WEEKNUM(G2905)</f>
        <v/>
      </c>
      <c r="U2905">
        <f>YEAR(G2905)</f>
        <v/>
      </c>
      <c r="V2905" s="117">
        <f>IFERROR(Q2905/N2905,"0")</f>
        <v/>
      </c>
    </row>
    <row r="2906">
      <c r="A2906">
        <f>_xlfn.XLOOKUP(D2906,BN:BN,BO:BO)</f>
        <v/>
      </c>
      <c r="B2906" t="inlineStr">
        <is>
          <t>LLC</t>
        </is>
      </c>
      <c r="C2906" t="n">
        <v>437</v>
      </c>
      <c r="D2906">
        <f>_xlfn.XLOOKUP(C2906,BH:BH,BI:BI)</f>
        <v/>
      </c>
      <c r="E2906" t="n">
        <v>27914</v>
      </c>
      <c r="F2906" t="inlineStr">
        <is>
          <t>BILLETE IBZ-MAH-PMI-NCE</t>
        </is>
      </c>
      <c r="G2906" s="234" t="n">
        <v>45880</v>
      </c>
      <c r="H2906" s="234" t="n">
        <v>45886</v>
      </c>
      <c r="I2906" t="inlineStr">
        <is>
          <t>ABC</t>
        </is>
      </c>
      <c r="J2906">
        <f>_xlfn.XLOOKUP(I2906,AS:AS,AU:AU)</f>
        <v/>
      </c>
      <c r="K2906" t="inlineStr">
        <is>
          <t>EUR</t>
        </is>
      </c>
      <c r="L2906" s="238" t="n">
        <v>540.72</v>
      </c>
      <c r="M2906">
        <f>L2906*_xlfn.XLOOKUP(K2906,AM:AM,AN:AN)</f>
        <v/>
      </c>
      <c r="N2906">
        <f>L2906*_xlfn.XLOOKUP(K2906,AM:AM,AO:AO)</f>
        <v/>
      </c>
      <c r="O2906" s="238" t="n">
        <v>0</v>
      </c>
      <c r="P2906">
        <f>O2906*_xlfn.XLOOKUP(K2906,AM:AM,AN:AN)</f>
        <v/>
      </c>
      <c r="Q2906">
        <f>O2906*_xlfn.XLOOKUP(K2906,AM:AM,AO:AO)</f>
        <v/>
      </c>
      <c r="R2906">
        <f>_xlfn.XLOOKUP(E2906,AF:AF,AG:AG)</f>
        <v/>
      </c>
      <c r="S2906">
        <f>_xlfn.XLOOKUP(E2906,AF:AF,AI:AI)</f>
        <v/>
      </c>
      <c r="T2906">
        <f>WEEKNUM(G2906)</f>
        <v/>
      </c>
      <c r="U2906">
        <f>YEAR(G2906)</f>
        <v/>
      </c>
      <c r="V2906" s="117">
        <f>IFERROR(Q2906/N2906,"0")</f>
        <v/>
      </c>
    </row>
    <row r="2907">
      <c r="A2907">
        <f>_xlfn.XLOOKUP(D2907,BN:BN,BO:BO)</f>
        <v/>
      </c>
      <c r="B2907" t="inlineStr">
        <is>
          <t>LLC</t>
        </is>
      </c>
      <c r="C2907" t="n">
        <v>437</v>
      </c>
      <c r="D2907">
        <f>_xlfn.XLOOKUP(C2907,BH:BH,BI:BI)</f>
        <v/>
      </c>
      <c r="E2907" t="n">
        <v>27914</v>
      </c>
      <c r="F2907" t="inlineStr">
        <is>
          <t>BILLETE IBZ-MAH-PMI-NCE</t>
        </is>
      </c>
      <c r="G2907" s="234" t="n">
        <v>45880</v>
      </c>
      <c r="H2907" s="234" t="n">
        <v>45886</v>
      </c>
      <c r="I2907" t="inlineStr">
        <is>
          <t>ABC</t>
        </is>
      </c>
      <c r="J2907">
        <f>_xlfn.XLOOKUP(I2907,AS:AS,AU:AU)</f>
        <v/>
      </c>
      <c r="K2907" t="inlineStr">
        <is>
          <t>EUR</t>
        </is>
      </c>
      <c r="L2907" s="238" t="n">
        <v>540.72</v>
      </c>
      <c r="M2907">
        <f>L2907*_xlfn.XLOOKUP(K2907,AM:AM,AN:AN)</f>
        <v/>
      </c>
      <c r="N2907">
        <f>L2907*_xlfn.XLOOKUP(K2907,AM:AM,AO:AO)</f>
        <v/>
      </c>
      <c r="O2907" s="238" t="n">
        <v>0</v>
      </c>
      <c r="P2907">
        <f>O2907*_xlfn.XLOOKUP(K2907,AM:AM,AN:AN)</f>
        <v/>
      </c>
      <c r="Q2907">
        <f>O2907*_xlfn.XLOOKUP(K2907,AM:AM,AO:AO)</f>
        <v/>
      </c>
      <c r="R2907">
        <f>_xlfn.XLOOKUP(E2907,AF:AF,AG:AG)</f>
        <v/>
      </c>
      <c r="S2907">
        <f>_xlfn.XLOOKUP(E2907,AF:AF,AI:AI)</f>
        <v/>
      </c>
      <c r="T2907">
        <f>WEEKNUM(G2907)</f>
        <v/>
      </c>
      <c r="U2907">
        <f>YEAR(G2907)</f>
        <v/>
      </c>
      <c r="V2907" s="117">
        <f>IFERROR(Q2907/N2907,"0")</f>
        <v/>
      </c>
    </row>
    <row r="2908">
      <c r="A2908">
        <f>_xlfn.XLOOKUP(D2908,BN:BN,BO:BO)</f>
        <v/>
      </c>
      <c r="B2908" t="inlineStr">
        <is>
          <t>LLC</t>
        </is>
      </c>
      <c r="C2908" t="n">
        <v>437</v>
      </c>
      <c r="D2908">
        <f>_xlfn.XLOOKUP(C2908,BH:BH,BI:BI)</f>
        <v/>
      </c>
      <c r="E2908" t="n">
        <v>28033</v>
      </c>
      <c r="F2908" t="inlineStr">
        <is>
          <t>BILLETE IBZ-MAH</t>
        </is>
      </c>
      <c r="G2908" s="234" t="n">
        <v>45880</v>
      </c>
      <c r="H2908" s="234" t="n">
        <v>45880</v>
      </c>
      <c r="I2908" t="inlineStr">
        <is>
          <t>VLO</t>
        </is>
      </c>
      <c r="J2908">
        <f>_xlfn.XLOOKUP(I2908,AS:AS,AU:AU)</f>
        <v/>
      </c>
      <c r="K2908" t="inlineStr">
        <is>
          <t>EUR</t>
        </is>
      </c>
      <c r="L2908" s="238" t="n">
        <v>137.51</v>
      </c>
      <c r="M2908">
        <f>L2908*_xlfn.XLOOKUP(K2908,AM:AM,AN:AN)</f>
        <v/>
      </c>
      <c r="N2908">
        <f>L2908*_xlfn.XLOOKUP(K2908,AM:AM,AO:AO)</f>
        <v/>
      </c>
      <c r="O2908" s="238" t="n">
        <v>0</v>
      </c>
      <c r="P2908">
        <f>O2908*_xlfn.XLOOKUP(K2908,AM:AM,AN:AN)</f>
        <v/>
      </c>
      <c r="Q2908">
        <f>O2908*_xlfn.XLOOKUP(K2908,AM:AM,AO:AO)</f>
        <v/>
      </c>
      <c r="R2908">
        <f>_xlfn.XLOOKUP(E2908,AF:AF,AG:AG)</f>
        <v/>
      </c>
      <c r="S2908">
        <f>_xlfn.XLOOKUP(E2908,AF:AF,AI:AI)</f>
        <v/>
      </c>
      <c r="T2908">
        <f>WEEKNUM(G2908)</f>
        <v/>
      </c>
      <c r="U2908">
        <f>YEAR(G2908)</f>
        <v/>
      </c>
      <c r="V2908" s="117">
        <f>IFERROR(Q2908/N2908,"0")</f>
        <v/>
      </c>
    </row>
    <row r="2909">
      <c r="A2909">
        <f>_xlfn.XLOOKUP(D2909,BN:BN,BO:BO)</f>
        <v/>
      </c>
      <c r="B2909" t="inlineStr">
        <is>
          <t>LLC</t>
        </is>
      </c>
      <c r="C2909" t="n">
        <v>437</v>
      </c>
      <c r="D2909">
        <f>_xlfn.XLOOKUP(C2909,BH:BH,BI:BI)</f>
        <v/>
      </c>
      <c r="E2909" t="n">
        <v>0</v>
      </c>
      <c r="F2909" t="inlineStr">
        <is>
          <t>FEE EMISION IBERIA</t>
        </is>
      </c>
      <c r="G2909" s="234" t="n">
        <v>45876</v>
      </c>
      <c r="H2909" s="234" t="n">
        <v>45895</v>
      </c>
      <c r="I2909" t="inlineStr">
        <is>
          <t>HPS</t>
        </is>
      </c>
      <c r="J2909">
        <f>_xlfn.XLOOKUP(I2909,AS:AS,AU:AU)</f>
        <v/>
      </c>
      <c r="K2909" t="inlineStr">
        <is>
          <t>EUR</t>
        </is>
      </c>
      <c r="L2909" s="238" t="n">
        <v>80</v>
      </c>
      <c r="M2909">
        <f>L2909*_xlfn.XLOOKUP(K2909,AM:AM,AN:AN)</f>
        <v/>
      </c>
      <c r="N2909">
        <f>L2909*_xlfn.XLOOKUP(K2909,AM:AM,AO:AO)</f>
        <v/>
      </c>
      <c r="O2909" s="238" t="n">
        <v>80</v>
      </c>
      <c r="P2909">
        <f>O2909*_xlfn.XLOOKUP(K2909,AM:AM,AN:AN)</f>
        <v/>
      </c>
      <c r="Q2909">
        <f>O2909*_xlfn.XLOOKUP(K2909,AM:AM,AO:AO)</f>
        <v/>
      </c>
      <c r="R2909">
        <f>_xlfn.XLOOKUP(E2909,AF:AF,AG:AG)</f>
        <v/>
      </c>
      <c r="S2909">
        <f>_xlfn.XLOOKUP(E2909,AF:AF,AI:AI)</f>
        <v/>
      </c>
      <c r="T2909">
        <f>WEEKNUM(G2909)</f>
        <v/>
      </c>
      <c r="U2909">
        <f>YEAR(G2909)</f>
        <v/>
      </c>
      <c r="V2909" s="117">
        <f>IFERROR(Q2909/N2909,"0")</f>
        <v/>
      </c>
    </row>
    <row r="2910">
      <c r="A2910">
        <f>_xlfn.XLOOKUP(D2910,BN:BN,BO:BO)</f>
        <v/>
      </c>
      <c r="B2910" t="inlineStr">
        <is>
          <t>LLC</t>
        </is>
      </c>
      <c r="C2910" t="n">
        <v>437</v>
      </c>
      <c r="D2910">
        <f>_xlfn.XLOOKUP(C2910,BH:BH,BI:BI)</f>
        <v/>
      </c>
      <c r="E2910" t="n">
        <v>28934</v>
      </c>
      <c r="F2910" t="inlineStr">
        <is>
          <t>TE COHEN ZAGA RAQUEL</t>
        </is>
      </c>
      <c r="G2910" s="234" t="n">
        <v>45892</v>
      </c>
      <c r="H2910" s="63" t="n"/>
      <c r="I2910" t="inlineStr">
        <is>
          <t>VLO</t>
        </is>
      </c>
      <c r="J2910">
        <f>_xlfn.XLOOKUP(I2910,AS:AS,AU:AU)</f>
        <v/>
      </c>
      <c r="K2910" t="inlineStr">
        <is>
          <t>EUR</t>
        </is>
      </c>
      <c r="L2910" s="238" t="n">
        <v>191.89</v>
      </c>
      <c r="M2910">
        <f>L2910*_xlfn.XLOOKUP(K2910,AM:AM,AN:AN)</f>
        <v/>
      </c>
      <c r="N2910">
        <f>L2910*_xlfn.XLOOKUP(K2910,AM:AM,AO:AO)</f>
        <v/>
      </c>
      <c r="O2910" s="238" t="n">
        <v>0</v>
      </c>
      <c r="P2910">
        <f>O2910*_xlfn.XLOOKUP(K2910,AM:AM,AN:AN)</f>
        <v/>
      </c>
      <c r="Q2910">
        <f>O2910*_xlfn.XLOOKUP(K2910,AM:AM,AO:AO)</f>
        <v/>
      </c>
      <c r="R2910">
        <f>_xlfn.XLOOKUP(E2910,AF:AF,AG:AG)</f>
        <v/>
      </c>
      <c r="S2910">
        <f>_xlfn.XLOOKUP(E2910,AF:AF,AI:AI)</f>
        <v/>
      </c>
      <c r="T2910">
        <f>WEEKNUM(G2910)</f>
        <v/>
      </c>
      <c r="U2910">
        <f>YEAR(G2910)</f>
        <v/>
      </c>
      <c r="V2910" s="117">
        <f>IFERROR(Q2910/N2910,"0")</f>
        <v/>
      </c>
    </row>
    <row r="2911">
      <c r="A2911">
        <f>_xlfn.XLOOKUP(D2911,BN:BN,BO:BO)</f>
        <v/>
      </c>
      <c r="B2911" t="inlineStr">
        <is>
          <t>LLC</t>
        </is>
      </c>
      <c r="C2911" t="n">
        <v>437</v>
      </c>
      <c r="D2911">
        <f>_xlfn.XLOOKUP(C2911,BH:BH,BI:BI)</f>
        <v/>
      </c>
      <c r="E2911" t="n">
        <v>29293</v>
      </c>
      <c r="F2911" t="inlineStr">
        <is>
          <t>Hotel Cala Saona Formentera - 08AGO al 11AGO - 2 DBL room</t>
        </is>
      </c>
      <c r="G2911" s="234" t="n">
        <v>45877</v>
      </c>
      <c r="H2911" s="234" t="n">
        <v>45880</v>
      </c>
      <c r="I2911" t="inlineStr">
        <is>
          <t>HTL</t>
        </is>
      </c>
      <c r="J2911">
        <f>_xlfn.XLOOKUP(I2911,AS:AS,AU:AU)</f>
        <v/>
      </c>
      <c r="K2911" t="inlineStr">
        <is>
          <t>EUR</t>
        </is>
      </c>
      <c r="L2911" s="238" t="n">
        <v>3623.4</v>
      </c>
      <c r="M2911">
        <f>L2911*_xlfn.XLOOKUP(K2911,AM:AM,AN:AN)</f>
        <v/>
      </c>
      <c r="N2911">
        <f>L2911*_xlfn.XLOOKUP(K2911,AM:AM,AO:AO)</f>
        <v/>
      </c>
      <c r="O2911" s="238" t="n">
        <v>653.4</v>
      </c>
      <c r="P2911">
        <f>O2911*_xlfn.XLOOKUP(K2911,AM:AM,AN:AN)</f>
        <v/>
      </c>
      <c r="Q2911">
        <f>O2911*_xlfn.XLOOKUP(K2911,AM:AM,AO:AO)</f>
        <v/>
      </c>
      <c r="R2911">
        <f>_xlfn.XLOOKUP(E2911,AF:AF,AG:AG)</f>
        <v/>
      </c>
      <c r="S2911">
        <f>_xlfn.XLOOKUP(E2911,AF:AF,AI:AI)</f>
        <v/>
      </c>
      <c r="T2911">
        <f>WEEKNUM(G2911)</f>
        <v/>
      </c>
      <c r="U2911">
        <f>YEAR(G2911)</f>
        <v/>
      </c>
      <c r="V2911" s="117">
        <f>IFERROR(Q2911/N2911,"0")</f>
        <v/>
      </c>
    </row>
    <row r="2912">
      <c r="A2912">
        <f>_xlfn.XLOOKUP(D2912,BN:BN,BO:BO)</f>
        <v/>
      </c>
      <c r="B2912" t="inlineStr">
        <is>
          <t>LLC</t>
        </is>
      </c>
      <c r="C2912" t="n">
        <v>437</v>
      </c>
      <c r="D2912">
        <f>_xlfn.XLOOKUP(C2912,BH:BH,BI:BI)</f>
        <v/>
      </c>
      <c r="E2912" t="n">
        <v>29298</v>
      </c>
      <c r="F2912" t="inlineStr">
        <is>
          <t>Hotel Meliá Villa Le Blanc Menorca - 11AGO al 15AGO - 2 DBL room</t>
        </is>
      </c>
      <c r="G2912" s="234" t="n">
        <v>45880</v>
      </c>
      <c r="H2912" s="234" t="n">
        <v>45884</v>
      </c>
      <c r="I2912" t="inlineStr">
        <is>
          <t>HTL</t>
        </is>
      </c>
      <c r="J2912">
        <f>_xlfn.XLOOKUP(I2912,AS:AS,AU:AU)</f>
        <v/>
      </c>
      <c r="K2912" t="inlineStr">
        <is>
          <t>EUR</t>
        </is>
      </c>
      <c r="L2912" s="238" t="n">
        <v>5712</v>
      </c>
      <c r="M2912">
        <f>L2912*_xlfn.XLOOKUP(K2912,AM:AM,AN:AN)</f>
        <v/>
      </c>
      <c r="N2912">
        <f>L2912*_xlfn.XLOOKUP(K2912,AM:AM,AO:AO)</f>
        <v/>
      </c>
      <c r="O2912" s="238" t="n">
        <v>1142.4</v>
      </c>
      <c r="P2912">
        <f>O2912*_xlfn.XLOOKUP(K2912,AM:AM,AN:AN)</f>
        <v/>
      </c>
      <c r="Q2912">
        <f>O2912*_xlfn.XLOOKUP(K2912,AM:AM,AO:AO)</f>
        <v/>
      </c>
      <c r="R2912">
        <f>_xlfn.XLOOKUP(E2912,AF:AF,AG:AG)</f>
        <v/>
      </c>
      <c r="S2912">
        <f>_xlfn.XLOOKUP(E2912,AF:AF,AI:AI)</f>
        <v/>
      </c>
      <c r="T2912">
        <f>WEEKNUM(G2912)</f>
        <v/>
      </c>
      <c r="U2912">
        <f>YEAR(G2912)</f>
        <v/>
      </c>
      <c r="V2912" s="117">
        <f>IFERROR(Q2912/N2912,"0")</f>
        <v/>
      </c>
    </row>
    <row r="2913">
      <c r="A2913">
        <f>_xlfn.XLOOKUP(D2913,BN:BN,BO:BO)</f>
        <v/>
      </c>
      <c r="B2913" t="inlineStr">
        <is>
          <t>LLC</t>
        </is>
      </c>
      <c r="C2913" t="n">
        <v>437</v>
      </c>
      <c r="D2913">
        <f>_xlfn.XLOOKUP(C2913,BH:BH,BI:BI)</f>
        <v/>
      </c>
      <c r="E2913" t="n">
        <v>28781</v>
      </c>
      <c r="F2913" t="inlineStr">
        <is>
          <t>Hotel Can Alomar Mallorca - 15AGO al 17AGO - 1SGL room + 1DBL room</t>
        </is>
      </c>
      <c r="G2913" s="234" t="n">
        <v>45884</v>
      </c>
      <c r="H2913" s="234" t="n">
        <v>45886</v>
      </c>
      <c r="I2913" t="inlineStr">
        <is>
          <t>HTL</t>
        </is>
      </c>
      <c r="J2913">
        <f>_xlfn.XLOOKUP(I2913,AS:AS,AU:AU)</f>
        <v/>
      </c>
      <c r="K2913" t="inlineStr">
        <is>
          <t>EUR</t>
        </is>
      </c>
      <c r="L2913" s="238" t="n">
        <v>2601</v>
      </c>
      <c r="M2913">
        <f>L2913*_xlfn.XLOOKUP(K2913,AM:AM,AN:AN)</f>
        <v/>
      </c>
      <c r="N2913">
        <f>L2913*_xlfn.XLOOKUP(K2913,AM:AM,AO:AO)</f>
        <v/>
      </c>
      <c r="O2913" s="238" t="n">
        <v>372.59</v>
      </c>
      <c r="P2913">
        <f>O2913*_xlfn.XLOOKUP(K2913,AM:AM,AN:AN)</f>
        <v/>
      </c>
      <c r="Q2913">
        <f>O2913*_xlfn.XLOOKUP(K2913,AM:AM,AO:AO)</f>
        <v/>
      </c>
      <c r="R2913">
        <f>_xlfn.XLOOKUP(E2913,AF:AF,AG:AG)</f>
        <v/>
      </c>
      <c r="S2913">
        <f>_xlfn.XLOOKUP(E2913,AF:AF,AI:AI)</f>
        <v/>
      </c>
      <c r="T2913">
        <f>WEEKNUM(G2913)</f>
        <v/>
      </c>
      <c r="U2913">
        <f>YEAR(G2913)</f>
        <v/>
      </c>
      <c r="V2913" s="117">
        <f>IFERROR(Q2913/N2913,"0")</f>
        <v/>
      </c>
    </row>
    <row r="2914">
      <c r="A2914">
        <f>_xlfn.XLOOKUP(D2914,BN:BN,BO:BO)</f>
        <v/>
      </c>
      <c r="B2914" t="inlineStr">
        <is>
          <t>LLC</t>
        </is>
      </c>
      <c r="C2914" t="n">
        <v>437</v>
      </c>
      <c r="D2914">
        <f>_xlfn.XLOOKUP(C2914,BH:BH,BI:BI)</f>
        <v/>
      </c>
      <c r="E2914" t="n">
        <v>28936</v>
      </c>
      <c r="F2914" t="inlineStr">
        <is>
          <t>Hotel La Ponche St Tropez - 17AGO al 20AGO - 1SGL room + 1 DBL room</t>
        </is>
      </c>
      <c r="G2914" s="234" t="n">
        <v>45889</v>
      </c>
      <c r="H2914" s="234" t="n">
        <v>45892</v>
      </c>
      <c r="I2914" t="inlineStr">
        <is>
          <t>HTL</t>
        </is>
      </c>
      <c r="J2914">
        <f>_xlfn.XLOOKUP(I2914,AS:AS,AU:AU)</f>
        <v/>
      </c>
      <c r="K2914" t="inlineStr">
        <is>
          <t>EUR</t>
        </is>
      </c>
      <c r="L2914" s="238" t="n">
        <v>7542</v>
      </c>
      <c r="M2914">
        <f>L2914*_xlfn.XLOOKUP(K2914,AM:AM,AN:AN)</f>
        <v/>
      </c>
      <c r="N2914">
        <f>L2914*_xlfn.XLOOKUP(K2914,AM:AM,AO:AO)</f>
        <v/>
      </c>
      <c r="O2914" s="238" t="n">
        <v>1014</v>
      </c>
      <c r="P2914">
        <f>O2914*_xlfn.XLOOKUP(K2914,AM:AM,AN:AN)</f>
        <v/>
      </c>
      <c r="Q2914">
        <f>O2914*_xlfn.XLOOKUP(K2914,AM:AM,AO:AO)</f>
        <v/>
      </c>
      <c r="R2914">
        <f>_xlfn.XLOOKUP(E2914,AF:AF,AG:AG)</f>
        <v/>
      </c>
      <c r="S2914">
        <f>_xlfn.XLOOKUP(E2914,AF:AF,AI:AI)</f>
        <v/>
      </c>
      <c r="T2914">
        <f>WEEKNUM(G2914)</f>
        <v/>
      </c>
      <c r="U2914">
        <f>YEAR(G2914)</f>
        <v/>
      </c>
      <c r="V2914" s="117">
        <f>IFERROR(Q2914/N2914,"0")</f>
        <v/>
      </c>
    </row>
    <row r="2915">
      <c r="A2915">
        <f>_xlfn.XLOOKUP(D2915,BN:BN,BO:BO)</f>
        <v/>
      </c>
      <c r="B2915" t="inlineStr">
        <is>
          <t>LLC</t>
        </is>
      </c>
      <c r="C2915" t="n">
        <v>437</v>
      </c>
      <c r="D2915">
        <f>_xlfn.XLOOKUP(C2915,BH:BH,BI:BI)</f>
        <v/>
      </c>
      <c r="E2915" t="n">
        <v>28838</v>
      </c>
      <c r="F2915" t="inlineStr">
        <is>
          <t>Hotel Juana Antibes - 20AGO al 23AGO - 1 SGL room + 1 DBL room</t>
        </is>
      </c>
      <c r="G2915" s="234" t="n">
        <v>45889</v>
      </c>
      <c r="H2915" s="234" t="n">
        <v>45892</v>
      </c>
      <c r="I2915" t="inlineStr">
        <is>
          <t>HTL</t>
        </is>
      </c>
      <c r="J2915">
        <f>_xlfn.XLOOKUP(I2915,AS:AS,AU:AU)</f>
        <v/>
      </c>
      <c r="K2915" t="inlineStr">
        <is>
          <t>EUR</t>
        </is>
      </c>
      <c r="L2915" s="238" t="n">
        <v>3708.5</v>
      </c>
      <c r="M2915">
        <f>L2915*_xlfn.XLOOKUP(K2915,AM:AM,AN:AN)</f>
        <v/>
      </c>
      <c r="N2915">
        <f>L2915*_xlfn.XLOOKUP(K2915,AM:AM,AO:AO)</f>
        <v/>
      </c>
      <c r="O2915" s="238" t="n">
        <v>533.95</v>
      </c>
      <c r="P2915">
        <f>O2915*_xlfn.XLOOKUP(K2915,AM:AM,AN:AN)</f>
        <v/>
      </c>
      <c r="Q2915">
        <f>O2915*_xlfn.XLOOKUP(K2915,AM:AM,AO:AO)</f>
        <v/>
      </c>
      <c r="R2915">
        <f>_xlfn.XLOOKUP(E2915,AF:AF,AG:AG)</f>
        <v/>
      </c>
      <c r="S2915">
        <f>_xlfn.XLOOKUP(E2915,AF:AF,AI:AI)</f>
        <v/>
      </c>
      <c r="T2915">
        <f>WEEKNUM(G2915)</f>
        <v/>
      </c>
      <c r="U2915">
        <f>YEAR(G2915)</f>
        <v/>
      </c>
      <c r="V2915" s="117">
        <f>IFERROR(Q2915/N2915,"0")</f>
        <v/>
      </c>
    </row>
    <row r="2916">
      <c r="A2916">
        <f>_xlfn.XLOOKUP(D2916,BN:BN,BO:BO)</f>
        <v/>
      </c>
      <c r="B2916" t="inlineStr">
        <is>
          <t>LLC</t>
        </is>
      </c>
      <c r="C2916" t="n">
        <v>437</v>
      </c>
      <c r="D2916">
        <f>_xlfn.XLOOKUP(C2916,BH:BH,BI:BI)</f>
        <v/>
      </c>
      <c r="E2916" t="n">
        <v>27589</v>
      </c>
      <c r="F2916" t="inlineStr">
        <is>
          <t>Casa Monti Roma - 23AGO al 26AGO - 1SGL</t>
        </is>
      </c>
      <c r="G2916" s="234" t="n">
        <v>45892</v>
      </c>
      <c r="H2916" s="234" t="n">
        <v>45895</v>
      </c>
      <c r="I2916" t="inlineStr">
        <is>
          <t>HTL</t>
        </is>
      </c>
      <c r="J2916">
        <f>_xlfn.XLOOKUP(I2916,AS:AS,AU:AU)</f>
        <v/>
      </c>
      <c r="K2916" t="inlineStr">
        <is>
          <t>EUR</t>
        </is>
      </c>
      <c r="L2916" s="238" t="n">
        <v>1179</v>
      </c>
      <c r="M2916">
        <f>L2916*_xlfn.XLOOKUP(K2916,AM:AM,AN:AN)</f>
        <v/>
      </c>
      <c r="N2916">
        <f>L2916*_xlfn.XLOOKUP(K2916,AM:AM,AO:AO)</f>
        <v/>
      </c>
      <c r="O2916" s="238" t="n">
        <v>0</v>
      </c>
      <c r="P2916">
        <f>O2916*_xlfn.XLOOKUP(K2916,AM:AM,AN:AN)</f>
        <v/>
      </c>
      <c r="Q2916">
        <f>O2916*_xlfn.XLOOKUP(K2916,AM:AM,AO:AO)</f>
        <v/>
      </c>
      <c r="R2916">
        <f>_xlfn.XLOOKUP(E2916,AF:AF,AG:AG)</f>
        <v/>
      </c>
      <c r="S2916">
        <f>_xlfn.XLOOKUP(E2916,AF:AF,AI:AI)</f>
        <v/>
      </c>
      <c r="T2916">
        <f>WEEKNUM(G2916)</f>
        <v/>
      </c>
      <c r="U2916">
        <f>YEAR(G2916)</f>
        <v/>
      </c>
      <c r="V2916" s="117">
        <f>IFERROR(Q2916/N2916,"0")</f>
        <v/>
      </c>
    </row>
    <row r="2917">
      <c r="A2917">
        <f>_xlfn.XLOOKUP(D2917,BN:BN,BO:BO)</f>
        <v/>
      </c>
      <c r="B2917" t="inlineStr">
        <is>
          <t>LLC</t>
        </is>
      </c>
      <c r="C2917" t="n">
        <v>437</v>
      </c>
      <c r="D2917">
        <f>_xlfn.XLOOKUP(C2917,BH:BH,BI:BI)</f>
        <v/>
      </c>
      <c r="E2917" t="n">
        <v>27704</v>
      </c>
      <c r="F2917" t="inlineStr">
        <is>
          <t>Traslado Aeropuerto Niza - Hotel La Ponche</t>
        </is>
      </c>
      <c r="G2917" s="234" t="n">
        <v>45886</v>
      </c>
      <c r="H2917" s="234" t="n">
        <v>45886</v>
      </c>
      <c r="I2917" t="inlineStr">
        <is>
          <t>TRF</t>
        </is>
      </c>
      <c r="J2917">
        <f>_xlfn.XLOOKUP(I2917,AS:AS,AU:AU)</f>
        <v/>
      </c>
      <c r="K2917" t="inlineStr">
        <is>
          <t>EUR</t>
        </is>
      </c>
      <c r="L2917" s="238" t="n">
        <v>474</v>
      </c>
      <c r="M2917">
        <f>L2917*_xlfn.XLOOKUP(K2917,AM:AM,AN:AN)</f>
        <v/>
      </c>
      <c r="N2917">
        <f>L2917*_xlfn.XLOOKUP(K2917,AM:AM,AO:AO)</f>
        <v/>
      </c>
      <c r="O2917" s="238" t="n">
        <v>64.23999999999999</v>
      </c>
      <c r="P2917">
        <f>O2917*_xlfn.XLOOKUP(K2917,AM:AM,AN:AN)</f>
        <v/>
      </c>
      <c r="Q2917">
        <f>O2917*_xlfn.XLOOKUP(K2917,AM:AM,AO:AO)</f>
        <v/>
      </c>
      <c r="R2917">
        <f>_xlfn.XLOOKUP(E2917,AF:AF,AG:AG)</f>
        <v/>
      </c>
      <c r="S2917">
        <f>_xlfn.XLOOKUP(E2917,AF:AF,AI:AI)</f>
        <v/>
      </c>
      <c r="T2917">
        <f>WEEKNUM(G2917)</f>
        <v/>
      </c>
      <c r="U2917">
        <f>YEAR(G2917)</f>
        <v/>
      </c>
      <c r="V2917" s="117">
        <f>IFERROR(Q2917/N2917,"0")</f>
        <v/>
      </c>
    </row>
    <row r="2918">
      <c r="A2918">
        <f>_xlfn.XLOOKUP(D2918,BN:BN,BO:BO)</f>
        <v/>
      </c>
      <c r="B2918" t="inlineStr">
        <is>
          <t>LLC</t>
        </is>
      </c>
      <c r="C2918" t="n">
        <v>437</v>
      </c>
      <c r="D2918">
        <f>_xlfn.XLOOKUP(C2918,BH:BH,BI:BI)</f>
        <v/>
      </c>
      <c r="E2918" t="n">
        <v>27704</v>
      </c>
      <c r="F2918" t="inlineStr">
        <is>
          <t>Hotel La Ponche - Hotel Juana</t>
        </is>
      </c>
      <c r="G2918" s="234" t="n">
        <v>45889</v>
      </c>
      <c r="H2918" s="234" t="n">
        <v>45889</v>
      </c>
      <c r="I2918" t="inlineStr">
        <is>
          <t>TRF</t>
        </is>
      </c>
      <c r="J2918">
        <f>_xlfn.XLOOKUP(I2918,AS:AS,AU:AU)</f>
        <v/>
      </c>
      <c r="K2918" t="inlineStr">
        <is>
          <t>EUR</t>
        </is>
      </c>
      <c r="L2918" s="238" t="n">
        <v>345</v>
      </c>
      <c r="M2918">
        <f>L2918*_xlfn.XLOOKUP(K2918,AM:AM,AN:AN)</f>
        <v/>
      </c>
      <c r="N2918">
        <f>L2918*_xlfn.XLOOKUP(K2918,AM:AM,AO:AO)</f>
        <v/>
      </c>
      <c r="O2918" s="238" t="n">
        <v>47.66</v>
      </c>
      <c r="P2918">
        <f>O2918*_xlfn.XLOOKUP(K2918,AM:AM,AN:AN)</f>
        <v/>
      </c>
      <c r="Q2918">
        <f>O2918*_xlfn.XLOOKUP(K2918,AM:AM,AO:AO)</f>
        <v/>
      </c>
      <c r="R2918">
        <f>_xlfn.XLOOKUP(E2918,AF:AF,AG:AG)</f>
        <v/>
      </c>
      <c r="S2918">
        <f>_xlfn.XLOOKUP(E2918,AF:AF,AI:AI)</f>
        <v/>
      </c>
      <c r="T2918">
        <f>WEEKNUM(G2918)</f>
        <v/>
      </c>
      <c r="U2918">
        <f>YEAR(G2918)</f>
        <v/>
      </c>
      <c r="V2918" s="117">
        <f>IFERROR(Q2918/N2918,"0")</f>
        <v/>
      </c>
    </row>
    <row r="2919">
      <c r="A2919">
        <f>_xlfn.XLOOKUP(D2919,BN:BN,BO:BO)</f>
        <v/>
      </c>
      <c r="B2919" t="inlineStr">
        <is>
          <t>LLC</t>
        </is>
      </c>
      <c r="C2919" t="n">
        <v>437</v>
      </c>
      <c r="D2919">
        <f>_xlfn.XLOOKUP(C2919,BH:BH,BI:BI)</f>
        <v/>
      </c>
      <c r="E2919" t="n">
        <v>27704</v>
      </c>
      <c r="F2919" t="inlineStr">
        <is>
          <t>Hotel Juana - Aeropuerto Niza</t>
        </is>
      </c>
      <c r="G2919" s="234" t="n">
        <v>45892</v>
      </c>
      <c r="H2919" s="234" t="n">
        <v>45892</v>
      </c>
      <c r="I2919" t="inlineStr">
        <is>
          <t>TRF</t>
        </is>
      </c>
      <c r="J2919">
        <f>_xlfn.XLOOKUP(I2919,AS:AS,AU:AU)</f>
        <v/>
      </c>
      <c r="K2919" t="inlineStr">
        <is>
          <t>EUR</t>
        </is>
      </c>
      <c r="L2919" s="238" t="n">
        <v>255</v>
      </c>
      <c r="M2919">
        <f>L2919*_xlfn.XLOOKUP(K2919,AM:AM,AN:AN)</f>
        <v/>
      </c>
      <c r="N2919">
        <f>L2919*_xlfn.XLOOKUP(K2919,AM:AM,AO:AO)</f>
        <v/>
      </c>
      <c r="O2919" s="238" t="n">
        <v>14.06</v>
      </c>
      <c r="P2919">
        <f>O2919*_xlfn.XLOOKUP(K2919,AM:AM,AN:AN)</f>
        <v/>
      </c>
      <c r="Q2919">
        <f>O2919*_xlfn.XLOOKUP(K2919,AM:AM,AO:AO)</f>
        <v/>
      </c>
      <c r="R2919">
        <f>_xlfn.XLOOKUP(E2919,AF:AF,AG:AG)</f>
        <v/>
      </c>
      <c r="S2919">
        <f>_xlfn.XLOOKUP(E2919,AF:AF,AI:AI)</f>
        <v/>
      </c>
      <c r="T2919">
        <f>WEEKNUM(G2919)</f>
        <v/>
      </c>
      <c r="U2919">
        <f>YEAR(G2919)</f>
        <v/>
      </c>
      <c r="V2919" s="117">
        <f>IFERROR(Q2919/N2919,"0")</f>
        <v/>
      </c>
    </row>
    <row r="2920">
      <c r="A2920">
        <f>_xlfn.XLOOKUP(D2920,BN:BN,BO:BO)</f>
        <v/>
      </c>
      <c r="B2920" t="inlineStr">
        <is>
          <t>LLC</t>
        </is>
      </c>
      <c r="C2920" t="n">
        <v>437</v>
      </c>
      <c r="D2920">
        <f>_xlfn.XLOOKUP(C2920,BH:BH,BI:BI)</f>
        <v/>
      </c>
      <c r="E2920" t="n">
        <v>29635</v>
      </c>
      <c r="F2920" t="inlineStr">
        <is>
          <t>Traslados en Baleares y ferry Ibiza - Formentera - Ibiza</t>
        </is>
      </c>
      <c r="G2920" s="234" t="n">
        <v>45877</v>
      </c>
      <c r="H2920" s="234" t="n">
        <v>45886</v>
      </c>
      <c r="I2920" t="inlineStr">
        <is>
          <t>ATR</t>
        </is>
      </c>
      <c r="J2920">
        <f>_xlfn.XLOOKUP(I2920,AS:AS,AU:AU)</f>
        <v/>
      </c>
      <c r="K2920" t="inlineStr">
        <is>
          <t>EUR</t>
        </is>
      </c>
      <c r="L2920" s="238" t="n">
        <v>1715.13</v>
      </c>
      <c r="M2920">
        <f>L2920*_xlfn.XLOOKUP(K2920,AM:AM,AN:AN)</f>
        <v/>
      </c>
      <c r="N2920">
        <f>L2920*_xlfn.XLOOKUP(K2920,AM:AM,AO:AO)</f>
        <v/>
      </c>
      <c r="O2920" s="238" t="n">
        <v>0</v>
      </c>
      <c r="P2920">
        <f>O2920*_xlfn.XLOOKUP(K2920,AM:AM,AN:AN)</f>
        <v/>
      </c>
      <c r="Q2920">
        <f>O2920*_xlfn.XLOOKUP(K2920,AM:AM,AO:AO)</f>
        <v/>
      </c>
      <c r="R2920">
        <f>_xlfn.XLOOKUP(E2920,AF:AF,AG:AG)</f>
        <v/>
      </c>
      <c r="S2920">
        <f>_xlfn.XLOOKUP(E2920,AF:AF,AI:AI)</f>
        <v/>
      </c>
      <c r="T2920">
        <f>WEEKNUM(G2920)</f>
        <v/>
      </c>
      <c r="U2920">
        <f>YEAR(G2920)</f>
        <v/>
      </c>
      <c r="V2920" s="117">
        <f>IFERROR(Q2920/N2920,"0")</f>
        <v/>
      </c>
    </row>
    <row r="2921">
      <c r="A2921">
        <f>_xlfn.XLOOKUP(D2921,BN:BN,BO:BO)</f>
        <v/>
      </c>
      <c r="B2921" t="inlineStr">
        <is>
          <t>LLC</t>
        </is>
      </c>
      <c r="C2921" t="n">
        <v>437</v>
      </c>
      <c r="D2921">
        <f>_xlfn.XLOOKUP(C2921,BH:BH,BI:BI)</f>
        <v/>
      </c>
      <c r="E2921" t="n">
        <v>29955</v>
      </c>
      <c r="F2921" t="inlineStr">
        <is>
          <t>Navegación privada en Menorca - 12AGO</t>
        </is>
      </c>
      <c r="G2921" s="234" t="n">
        <v>45881</v>
      </c>
      <c r="H2921" s="234" t="n">
        <v>45881</v>
      </c>
      <c r="I2921" t="inlineStr">
        <is>
          <t>EXC</t>
        </is>
      </c>
      <c r="J2921">
        <f>_xlfn.XLOOKUP(I2921,AS:AS,AU:AU)</f>
        <v/>
      </c>
      <c r="K2921" t="inlineStr">
        <is>
          <t>EUR</t>
        </is>
      </c>
      <c r="L2921" s="238" t="n">
        <v>1720</v>
      </c>
      <c r="M2921">
        <f>L2921*_xlfn.XLOOKUP(K2921,AM:AM,AN:AN)</f>
        <v/>
      </c>
      <c r="N2921">
        <f>L2921*_xlfn.XLOOKUP(K2921,AM:AM,AO:AO)</f>
        <v/>
      </c>
      <c r="O2921" s="238" t="n">
        <v>670</v>
      </c>
      <c r="P2921">
        <f>O2921*_xlfn.XLOOKUP(K2921,AM:AM,AN:AN)</f>
        <v/>
      </c>
      <c r="Q2921">
        <f>O2921*_xlfn.XLOOKUP(K2921,AM:AM,AO:AO)</f>
        <v/>
      </c>
      <c r="R2921">
        <f>_xlfn.XLOOKUP(E2921,AF:AF,AG:AG)</f>
        <v/>
      </c>
      <c r="S2921">
        <f>_xlfn.XLOOKUP(E2921,AF:AF,AI:AI)</f>
        <v/>
      </c>
      <c r="T2921">
        <f>WEEKNUM(G2921)</f>
        <v/>
      </c>
      <c r="U2921">
        <f>YEAR(G2921)</f>
        <v/>
      </c>
      <c r="V2921" s="117">
        <f>IFERROR(Q2921/N2921,"0")</f>
        <v/>
      </c>
    </row>
    <row r="2922">
      <c r="A2922">
        <f>_xlfn.XLOOKUP(D2922,BN:BN,BO:BO)</f>
        <v/>
      </c>
      <c r="B2922" t="inlineStr">
        <is>
          <t>LLC</t>
        </is>
      </c>
      <c r="C2922" t="n">
        <v>437</v>
      </c>
      <c r="D2922">
        <f>_xlfn.XLOOKUP(C2922,BH:BH,BI:BI)</f>
        <v/>
      </c>
      <c r="E2922" t="n">
        <v>0</v>
      </c>
      <c r="F2922" t="inlineStr">
        <is>
          <t>..</t>
        </is>
      </c>
      <c r="G2922" s="234" t="n">
        <v>45876</v>
      </c>
      <c r="H2922" s="234" t="n">
        <v>45895</v>
      </c>
      <c r="I2922" t="inlineStr">
        <is>
          <t>HPS</t>
        </is>
      </c>
      <c r="J2922">
        <f>_xlfn.XLOOKUP(I2922,AS:AS,AU:AU)</f>
        <v/>
      </c>
      <c r="K2922" t="inlineStr">
        <is>
          <t>EUR</t>
        </is>
      </c>
      <c r="L2922" s="238" t="n">
        <v>735.74</v>
      </c>
      <c r="M2922">
        <f>L2922*_xlfn.XLOOKUP(K2922,AM:AM,AN:AN)</f>
        <v/>
      </c>
      <c r="N2922">
        <f>L2922*_xlfn.XLOOKUP(K2922,AM:AM,AO:AO)</f>
        <v/>
      </c>
      <c r="O2922" s="238" t="n">
        <v>735.74</v>
      </c>
      <c r="P2922">
        <f>O2922*_xlfn.XLOOKUP(K2922,AM:AM,AN:AN)</f>
        <v/>
      </c>
      <c r="Q2922">
        <f>O2922*_xlfn.XLOOKUP(K2922,AM:AM,AO:AO)</f>
        <v/>
      </c>
      <c r="R2922">
        <f>_xlfn.XLOOKUP(E2922,AF:AF,AG:AG)</f>
        <v/>
      </c>
      <c r="S2922">
        <f>_xlfn.XLOOKUP(E2922,AF:AF,AI:AI)</f>
        <v/>
      </c>
      <c r="T2922">
        <f>WEEKNUM(G2922)</f>
        <v/>
      </c>
      <c r="U2922">
        <f>YEAR(G2922)</f>
        <v/>
      </c>
      <c r="V2922" s="117">
        <f>IFERROR(Q2922/N2922,"0")</f>
        <v/>
      </c>
    </row>
    <row r="2923">
      <c r="A2923">
        <f>_xlfn.XLOOKUP(D2923,BN:BN,BO:BO)</f>
        <v/>
      </c>
      <c r="B2923" t="inlineStr">
        <is>
          <t>LLC</t>
        </is>
      </c>
      <c r="C2923" t="n">
        <v>437</v>
      </c>
      <c r="D2923">
        <f>_xlfn.XLOOKUP(C2923,BH:BH,BI:BI)</f>
        <v/>
      </c>
      <c r="E2923" t="n">
        <v>29298</v>
      </c>
      <c r="F2923" t="inlineStr">
        <is>
          <t>Picnic navegacion 12AGO</t>
        </is>
      </c>
      <c r="G2923" s="234" t="n">
        <v>45876</v>
      </c>
      <c r="H2923" s="234" t="n">
        <v>45895</v>
      </c>
      <c r="I2923" t="inlineStr">
        <is>
          <t>AYB</t>
        </is>
      </c>
      <c r="J2923">
        <f>_xlfn.XLOOKUP(I2923,AS:AS,AU:AU)</f>
        <v/>
      </c>
      <c r="K2923" t="inlineStr">
        <is>
          <t>EUR</t>
        </is>
      </c>
      <c r="L2923" s="238" t="n">
        <v>412</v>
      </c>
      <c r="M2923">
        <f>L2923*_xlfn.XLOOKUP(K2923,AM:AM,AN:AN)</f>
        <v/>
      </c>
      <c r="N2923">
        <f>L2923*_xlfn.XLOOKUP(K2923,AM:AM,AO:AO)</f>
        <v/>
      </c>
      <c r="O2923" s="238" t="n">
        <v>0</v>
      </c>
      <c r="P2923">
        <f>O2923*_xlfn.XLOOKUP(K2923,AM:AM,AN:AN)</f>
        <v/>
      </c>
      <c r="Q2923">
        <f>O2923*_xlfn.XLOOKUP(K2923,AM:AM,AO:AO)</f>
        <v/>
      </c>
      <c r="R2923">
        <f>_xlfn.XLOOKUP(E2923,AF:AF,AG:AG)</f>
        <v/>
      </c>
      <c r="S2923">
        <f>_xlfn.XLOOKUP(E2923,AF:AF,AI:AI)</f>
        <v/>
      </c>
      <c r="T2923">
        <f>WEEKNUM(G2923)</f>
        <v/>
      </c>
      <c r="U2923">
        <f>YEAR(G2923)</f>
        <v/>
      </c>
      <c r="V2923" s="117">
        <f>IFERROR(Q2923/N2923,"0")</f>
        <v/>
      </c>
    </row>
    <row r="2924">
      <c r="A2924">
        <f>_xlfn.XLOOKUP(D2924,BN:BN,BO:BO)</f>
        <v/>
      </c>
      <c r="B2924" t="inlineStr">
        <is>
          <t>LLC</t>
        </is>
      </c>
      <c r="C2924" t="n">
        <v>437</v>
      </c>
      <c r="D2924">
        <f>_xlfn.XLOOKUP(C2924,BH:BH,BI:BI)</f>
        <v/>
      </c>
      <c r="E2924" t="n">
        <v>30296</v>
      </c>
      <c r="F2924" t="inlineStr">
        <is>
          <t>Reembolso 1000EUR atención comercial</t>
        </is>
      </c>
      <c r="G2924" s="234" t="n">
        <v>45883</v>
      </c>
      <c r="H2924" s="234" t="n">
        <v>45895</v>
      </c>
      <c r="I2924" t="inlineStr">
        <is>
          <t>OTR</t>
        </is>
      </c>
      <c r="J2924">
        <f>_xlfn.XLOOKUP(I2924,AS:AS,AU:AU)</f>
        <v/>
      </c>
      <c r="K2924" t="inlineStr">
        <is>
          <t>EUR</t>
        </is>
      </c>
      <c r="L2924" s="238" t="n">
        <v>1000</v>
      </c>
      <c r="M2924">
        <f>L2924*_xlfn.XLOOKUP(K2924,AM:AM,AN:AN)</f>
        <v/>
      </c>
      <c r="N2924">
        <f>L2924*_xlfn.XLOOKUP(K2924,AM:AM,AO:AO)</f>
        <v/>
      </c>
      <c r="O2924" s="238" t="n">
        <v>0</v>
      </c>
      <c r="P2924">
        <f>O2924*_xlfn.XLOOKUP(K2924,AM:AM,AN:AN)</f>
        <v/>
      </c>
      <c r="Q2924">
        <f>O2924*_xlfn.XLOOKUP(K2924,AM:AM,AO:AO)</f>
        <v/>
      </c>
      <c r="R2924">
        <f>_xlfn.XLOOKUP(E2924,AF:AF,AG:AG)</f>
        <v/>
      </c>
      <c r="S2924">
        <f>_xlfn.XLOOKUP(E2924,AF:AF,AI:AI)</f>
        <v/>
      </c>
      <c r="T2924">
        <f>WEEKNUM(G2924)</f>
        <v/>
      </c>
      <c r="U2924">
        <f>YEAR(G2924)</f>
        <v/>
      </c>
      <c r="V2924" s="117">
        <f>IFERROR(Q2924/N2924,"0")</f>
        <v/>
      </c>
    </row>
    <row r="2925">
      <c r="A2925">
        <f>_xlfn.XLOOKUP(D2925,BN:BN,BO:BO)</f>
        <v/>
      </c>
      <c r="B2925" t="inlineStr">
        <is>
          <t>LLC</t>
        </is>
      </c>
      <c r="C2925" t="n">
        <v>437</v>
      </c>
      <c r="D2925">
        <f>_xlfn.XLOOKUP(C2925,BH:BH,BI:BI)</f>
        <v/>
      </c>
      <c r="E2925" t="n">
        <v>27704</v>
      </c>
      <c r="F2925" t="inlineStr">
        <is>
          <t>Ajuste Blacklane</t>
        </is>
      </c>
      <c r="G2925" s="234" t="n">
        <v>45876</v>
      </c>
      <c r="H2925" s="234" t="n">
        <v>45895</v>
      </c>
      <c r="I2925" t="inlineStr">
        <is>
          <t>TRF</t>
        </is>
      </c>
      <c r="J2925">
        <f>_xlfn.XLOOKUP(I2925,AS:AS,AU:AU)</f>
        <v/>
      </c>
      <c r="K2925" t="inlineStr">
        <is>
          <t>EUR</t>
        </is>
      </c>
      <c r="L2925" s="238" t="n">
        <v>1.79</v>
      </c>
      <c r="M2925">
        <f>L2925*_xlfn.XLOOKUP(K2925,AM:AM,AN:AN)</f>
        <v/>
      </c>
      <c r="N2925">
        <f>L2925*_xlfn.XLOOKUP(K2925,AM:AM,AO:AO)</f>
        <v/>
      </c>
      <c r="O2925" s="238" t="n">
        <v>0</v>
      </c>
      <c r="P2925">
        <f>O2925*_xlfn.XLOOKUP(K2925,AM:AM,AN:AN)</f>
        <v/>
      </c>
      <c r="Q2925">
        <f>O2925*_xlfn.XLOOKUP(K2925,AM:AM,AO:AO)</f>
        <v/>
      </c>
      <c r="R2925">
        <f>_xlfn.XLOOKUP(E2925,AF:AF,AG:AG)</f>
        <v/>
      </c>
      <c r="S2925">
        <f>_xlfn.XLOOKUP(E2925,AF:AF,AI:AI)</f>
        <v/>
      </c>
      <c r="T2925">
        <f>WEEKNUM(G2925)</f>
        <v/>
      </c>
      <c r="U2925">
        <f>YEAR(G2925)</f>
        <v/>
      </c>
      <c r="V2925" s="117">
        <f>IFERROR(Q2925/N2925,"0")</f>
        <v/>
      </c>
    </row>
    <row r="2926">
      <c r="A2926">
        <f>_xlfn.XLOOKUP(D2926,BN:BN,BO:BO)</f>
        <v/>
      </c>
      <c r="B2926" t="inlineStr">
        <is>
          <t>LLC</t>
        </is>
      </c>
      <c r="C2926" t="n">
        <v>437</v>
      </c>
      <c r="D2926">
        <f>_xlfn.XLOOKUP(C2926,BH:BH,BI:BI)</f>
        <v/>
      </c>
      <c r="E2926" t="n">
        <v>0</v>
      </c>
      <c r="F2926" t="inlineStr">
        <is>
          <t>Ajuste por tipo de cambio Blacklane</t>
        </is>
      </c>
      <c r="G2926" s="234" t="n">
        <v>45876</v>
      </c>
      <c r="H2926" s="234" t="n">
        <v>45895</v>
      </c>
      <c r="I2926" t="inlineStr">
        <is>
          <t>DES</t>
        </is>
      </c>
      <c r="J2926">
        <f>_xlfn.XLOOKUP(I2926,AS:AS,AU:AU)</f>
        <v/>
      </c>
      <c r="K2926" t="inlineStr">
        <is>
          <t>EUR</t>
        </is>
      </c>
      <c r="L2926" s="238" t="n">
        <v>-1.79</v>
      </c>
      <c r="M2926">
        <f>L2926*_xlfn.XLOOKUP(K2926,AM:AM,AN:AN)</f>
        <v/>
      </c>
      <c r="N2926">
        <f>L2926*_xlfn.XLOOKUP(K2926,AM:AM,AO:AO)</f>
        <v/>
      </c>
      <c r="O2926" s="238" t="n">
        <v>-1.79</v>
      </c>
      <c r="P2926">
        <f>O2926*_xlfn.XLOOKUP(K2926,AM:AM,AN:AN)</f>
        <v/>
      </c>
      <c r="Q2926">
        <f>O2926*_xlfn.XLOOKUP(K2926,AM:AM,AO:AO)</f>
        <v/>
      </c>
      <c r="R2926">
        <f>_xlfn.XLOOKUP(E2926,AF:AF,AG:AG)</f>
        <v/>
      </c>
      <c r="S2926">
        <f>_xlfn.XLOOKUP(E2926,AF:AF,AI:AI)</f>
        <v/>
      </c>
      <c r="T2926">
        <f>WEEKNUM(G2926)</f>
        <v/>
      </c>
      <c r="U2926">
        <f>YEAR(G2926)</f>
        <v/>
      </c>
      <c r="V2926" s="117">
        <f>IFERROR(Q2926/N2926,"0")</f>
        <v/>
      </c>
    </row>
    <row r="2927">
      <c r="A2927">
        <f>_xlfn.XLOOKUP(D2927,BN:BN,BO:BO)</f>
        <v/>
      </c>
      <c r="B2927" t="inlineStr">
        <is>
          <t>LLC</t>
        </is>
      </c>
      <c r="C2927" t="n">
        <v>438</v>
      </c>
      <c r="D2927">
        <f>_xlfn.XLOOKUP(C2927,BH:BH,BI:BI)</f>
        <v/>
      </c>
      <c r="E2927" t="n">
        <v>25374</v>
      </c>
      <c r="F2927" t="inlineStr">
        <is>
          <t>7-9 JUL HECKFIELD PLACE  lake room 9 10 JUL Master Room</t>
        </is>
      </c>
      <c r="G2927" s="234" t="n">
        <v>45845</v>
      </c>
      <c r="H2927" s="234" t="n">
        <v>45848</v>
      </c>
      <c r="I2927" t="inlineStr">
        <is>
          <t>HTL</t>
        </is>
      </c>
      <c r="J2927">
        <f>_xlfn.XLOOKUP(I2927,AS:AS,AU:AU)</f>
        <v/>
      </c>
      <c r="K2927" t="inlineStr">
        <is>
          <t>USD</t>
        </is>
      </c>
      <c r="L2927" s="238" t="n">
        <v>12177.42</v>
      </c>
      <c r="M2927">
        <f>L2927*_xlfn.XLOOKUP(K2927,AM:AM,AN:AN)</f>
        <v/>
      </c>
      <c r="N2927">
        <f>L2927*_xlfn.XLOOKUP(K2927,AM:AM,AO:AO)</f>
        <v/>
      </c>
      <c r="O2927" s="238" t="n">
        <v>894.79</v>
      </c>
      <c r="P2927">
        <f>O2927*_xlfn.XLOOKUP(K2927,AM:AM,AN:AN)</f>
        <v/>
      </c>
      <c r="Q2927">
        <f>O2927*_xlfn.XLOOKUP(K2927,AM:AM,AO:AO)</f>
        <v/>
      </c>
      <c r="R2927">
        <f>_xlfn.XLOOKUP(E2927,AF:AF,AG:AG)</f>
        <v/>
      </c>
      <c r="S2927">
        <f>_xlfn.XLOOKUP(E2927,AF:AF,AI:AI)</f>
        <v/>
      </c>
      <c r="T2927">
        <f>WEEKNUM(G2927)</f>
        <v/>
      </c>
      <c r="U2927">
        <f>YEAR(G2927)</f>
        <v/>
      </c>
      <c r="V2927" s="117">
        <f>IFERROR(Q2927/N2927,"0")</f>
        <v/>
      </c>
    </row>
    <row r="2928">
      <c r="A2928">
        <f>_xlfn.XLOOKUP(D2928,BN:BN,BO:BO)</f>
        <v/>
      </c>
      <c r="B2928" t="inlineStr">
        <is>
          <t>LLC</t>
        </is>
      </c>
      <c r="C2928" t="n">
        <v>439</v>
      </c>
      <c r="D2928">
        <f>_xlfn.XLOOKUP(C2928,BH:BH,BI:BI)</f>
        <v/>
      </c>
      <c r="E2928" t="n">
        <v>27301</v>
      </c>
      <c r="F2928" t="inlineStr">
        <is>
          <t>MEX/ATL/CDG/MEX-Sofia Valanci</t>
        </is>
      </c>
      <c r="G2928" s="234" t="n">
        <v>45908</v>
      </c>
      <c r="H2928" s="234" t="n">
        <v>45918</v>
      </c>
      <c r="I2928" t="inlineStr">
        <is>
          <t>VLO</t>
        </is>
      </c>
      <c r="J2928">
        <f>_xlfn.XLOOKUP(I2928,AS:AS,AU:AU)</f>
        <v/>
      </c>
      <c r="K2928" t="inlineStr">
        <is>
          <t>USD</t>
        </is>
      </c>
      <c r="L2928" s="238" t="n">
        <v>2840.07</v>
      </c>
      <c r="M2928">
        <f>L2928*_xlfn.XLOOKUP(K2928,AM:AM,AN:AN)</f>
        <v/>
      </c>
      <c r="N2928">
        <f>L2928*_xlfn.XLOOKUP(K2928,AM:AM,AO:AO)</f>
        <v/>
      </c>
      <c r="O2928" s="238" t="n">
        <v>0</v>
      </c>
      <c r="P2928">
        <f>O2928*_xlfn.XLOOKUP(K2928,AM:AM,AN:AN)</f>
        <v/>
      </c>
      <c r="Q2928">
        <f>O2928*_xlfn.XLOOKUP(K2928,AM:AM,AO:AO)</f>
        <v/>
      </c>
      <c r="R2928">
        <f>_xlfn.XLOOKUP(E2928,AF:AF,AG:AG)</f>
        <v/>
      </c>
      <c r="S2928">
        <f>_xlfn.XLOOKUP(E2928,AF:AF,AI:AI)</f>
        <v/>
      </c>
      <c r="T2928">
        <f>WEEKNUM(G2928)</f>
        <v/>
      </c>
      <c r="U2928">
        <f>YEAR(G2928)</f>
        <v/>
      </c>
      <c r="V2928" s="117">
        <f>IFERROR(Q2928/N2928,"0")</f>
        <v/>
      </c>
    </row>
    <row r="2929">
      <c r="A2929">
        <f>_xlfn.XLOOKUP(D2929,BN:BN,BO:BO)</f>
        <v/>
      </c>
      <c r="B2929" t="inlineStr">
        <is>
          <t>LLC</t>
        </is>
      </c>
      <c r="C2929" t="n">
        <v>439</v>
      </c>
      <c r="D2929">
        <f>_xlfn.XLOOKUP(C2929,BH:BH,BI:BI)</f>
        <v/>
      </c>
      <c r="E2929" t="n">
        <v>27301</v>
      </c>
      <c r="F2929" t="inlineStr">
        <is>
          <t>MEX/ATL/CDG/MEX-Marc Kosberg</t>
        </is>
      </c>
      <c r="G2929" s="234" t="n">
        <v>45908</v>
      </c>
      <c r="H2929" s="234" t="n">
        <v>45918</v>
      </c>
      <c r="I2929" t="inlineStr">
        <is>
          <t>VLO</t>
        </is>
      </c>
      <c r="J2929">
        <f>_xlfn.XLOOKUP(I2929,AS:AS,AU:AU)</f>
        <v/>
      </c>
      <c r="K2929" t="inlineStr">
        <is>
          <t>USD</t>
        </is>
      </c>
      <c r="L2929" s="238" t="n">
        <v>2988.11</v>
      </c>
      <c r="M2929">
        <f>L2929*_xlfn.XLOOKUP(K2929,AM:AM,AN:AN)</f>
        <v/>
      </c>
      <c r="N2929">
        <f>L2929*_xlfn.XLOOKUP(K2929,AM:AM,AO:AO)</f>
        <v/>
      </c>
      <c r="O2929" s="238" t="n">
        <v>0</v>
      </c>
      <c r="P2929">
        <f>O2929*_xlfn.XLOOKUP(K2929,AM:AM,AN:AN)</f>
        <v/>
      </c>
      <c r="Q2929">
        <f>O2929*_xlfn.XLOOKUP(K2929,AM:AM,AO:AO)</f>
        <v/>
      </c>
      <c r="R2929">
        <f>_xlfn.XLOOKUP(E2929,AF:AF,AG:AG)</f>
        <v/>
      </c>
      <c r="S2929">
        <f>_xlfn.XLOOKUP(E2929,AF:AF,AI:AI)</f>
        <v/>
      </c>
      <c r="T2929">
        <f>WEEKNUM(G2929)</f>
        <v/>
      </c>
      <c r="U2929">
        <f>YEAR(G2929)</f>
        <v/>
      </c>
      <c r="V2929" s="117">
        <f>IFERROR(Q2929/N2929,"0")</f>
        <v/>
      </c>
    </row>
    <row r="2930">
      <c r="A2930">
        <f>_xlfn.XLOOKUP(D2930,BN:BN,BO:BO)</f>
        <v/>
      </c>
      <c r="B2930" t="inlineStr">
        <is>
          <t>LLC</t>
        </is>
      </c>
      <c r="C2930" t="n">
        <v>439</v>
      </c>
      <c r="D2930">
        <f>_xlfn.XLOOKUP(C2930,BH:BH,BI:BI)</f>
        <v/>
      </c>
      <c r="E2930" t="n">
        <v>27301</v>
      </c>
      <c r="F2930" t="inlineStr">
        <is>
          <t>Revisado MEX/ATL/CDG/MEX - Sofia Valanci</t>
        </is>
      </c>
      <c r="G2930" s="234" t="n">
        <v>45908</v>
      </c>
      <c r="H2930" s="234" t="n">
        <v>45918</v>
      </c>
      <c r="I2930" t="inlineStr">
        <is>
          <t>VLO</t>
        </is>
      </c>
      <c r="J2930">
        <f>_xlfn.XLOOKUP(I2930,AS:AS,AU:AU)</f>
        <v/>
      </c>
      <c r="K2930" t="inlineStr">
        <is>
          <t>USD</t>
        </is>
      </c>
      <c r="L2930" s="238" t="n">
        <v>0</v>
      </c>
      <c r="M2930">
        <f>L2930*_xlfn.XLOOKUP(K2930,AM:AM,AN:AN)</f>
        <v/>
      </c>
      <c r="N2930">
        <f>L2930*_xlfn.XLOOKUP(K2930,AM:AM,AO:AO)</f>
        <v/>
      </c>
      <c r="O2930" s="238" t="n">
        <v>0</v>
      </c>
      <c r="P2930">
        <f>O2930*_xlfn.XLOOKUP(K2930,AM:AM,AN:AN)</f>
        <v/>
      </c>
      <c r="Q2930">
        <f>O2930*_xlfn.XLOOKUP(K2930,AM:AM,AO:AO)</f>
        <v/>
      </c>
      <c r="R2930">
        <f>_xlfn.XLOOKUP(E2930,AF:AF,AG:AG)</f>
        <v/>
      </c>
      <c r="S2930">
        <f>_xlfn.XLOOKUP(E2930,AF:AF,AI:AI)</f>
        <v/>
      </c>
      <c r="T2930">
        <f>WEEKNUM(G2930)</f>
        <v/>
      </c>
      <c r="U2930">
        <f>YEAR(G2930)</f>
        <v/>
      </c>
      <c r="V2930" s="117">
        <f>IFERROR(Q2930/N2930,"0")</f>
        <v/>
      </c>
    </row>
    <row r="2931">
      <c r="A2931">
        <f>_xlfn.XLOOKUP(D2931,BN:BN,BO:BO)</f>
        <v/>
      </c>
      <c r="B2931" t="inlineStr">
        <is>
          <t>LLC</t>
        </is>
      </c>
      <c r="C2931" t="n">
        <v>439</v>
      </c>
      <c r="D2931">
        <f>_xlfn.XLOOKUP(C2931,BH:BH,BI:BI)</f>
        <v/>
      </c>
      <c r="E2931" t="n">
        <v>27301</v>
      </c>
      <c r="F2931" t="inlineStr">
        <is>
          <t>Revisado MEX/ATL/CDG/MEX - Sofia Valanci</t>
        </is>
      </c>
      <c r="G2931" s="234" t="n">
        <v>45908</v>
      </c>
      <c r="H2931" s="234" t="n">
        <v>45918</v>
      </c>
      <c r="I2931" t="inlineStr">
        <is>
          <t>VLO</t>
        </is>
      </c>
      <c r="J2931">
        <f>_xlfn.XLOOKUP(I2931,AS:AS,AU:AU)</f>
        <v/>
      </c>
      <c r="K2931" t="inlineStr">
        <is>
          <t>USD</t>
        </is>
      </c>
      <c r="L2931" s="238" t="n">
        <v>10.66</v>
      </c>
      <c r="M2931">
        <f>L2931*_xlfn.XLOOKUP(K2931,AM:AM,AN:AN)</f>
        <v/>
      </c>
      <c r="N2931">
        <f>L2931*_xlfn.XLOOKUP(K2931,AM:AM,AO:AO)</f>
        <v/>
      </c>
      <c r="O2931" s="238" t="n">
        <v>0</v>
      </c>
      <c r="P2931">
        <f>O2931*_xlfn.XLOOKUP(K2931,AM:AM,AN:AN)</f>
        <v/>
      </c>
      <c r="Q2931">
        <f>O2931*_xlfn.XLOOKUP(K2931,AM:AM,AO:AO)</f>
        <v/>
      </c>
      <c r="R2931">
        <f>_xlfn.XLOOKUP(E2931,AF:AF,AG:AG)</f>
        <v/>
      </c>
      <c r="S2931">
        <f>_xlfn.XLOOKUP(E2931,AF:AF,AI:AI)</f>
        <v/>
      </c>
      <c r="T2931">
        <f>WEEKNUM(G2931)</f>
        <v/>
      </c>
      <c r="U2931">
        <f>YEAR(G2931)</f>
        <v/>
      </c>
      <c r="V2931" s="117">
        <f>IFERROR(Q2931/N2931,"0")</f>
        <v/>
      </c>
    </row>
    <row r="2932">
      <c r="A2932">
        <f>_xlfn.XLOOKUP(D2932,BN:BN,BO:BO)</f>
        <v/>
      </c>
      <c r="B2932" t="inlineStr">
        <is>
          <t>LLC</t>
        </is>
      </c>
      <c r="C2932" t="n">
        <v>439</v>
      </c>
      <c r="D2932">
        <f>_xlfn.XLOOKUP(C2932,BH:BH,BI:BI)</f>
        <v/>
      </c>
      <c r="E2932" t="n">
        <v>27301</v>
      </c>
      <c r="F2932" t="inlineStr">
        <is>
          <t>Vuelo MEX-MAD/Marc Kosberg</t>
        </is>
      </c>
      <c r="G2932" s="234" t="n">
        <v>45908</v>
      </c>
      <c r="H2932" s="234" t="n">
        <v>45918</v>
      </c>
      <c r="I2932" t="inlineStr">
        <is>
          <t>VLO</t>
        </is>
      </c>
      <c r="J2932">
        <f>_xlfn.XLOOKUP(I2932,AS:AS,AU:AU)</f>
        <v/>
      </c>
      <c r="K2932" t="inlineStr">
        <is>
          <t>USD</t>
        </is>
      </c>
      <c r="L2932" s="238" t="n">
        <v>541.6900000000001</v>
      </c>
      <c r="M2932">
        <f>L2932*_xlfn.XLOOKUP(K2932,AM:AM,AN:AN)</f>
        <v/>
      </c>
      <c r="N2932">
        <f>L2932*_xlfn.XLOOKUP(K2932,AM:AM,AO:AO)</f>
        <v/>
      </c>
      <c r="O2932" s="238" t="n">
        <v>0</v>
      </c>
      <c r="P2932">
        <f>O2932*_xlfn.XLOOKUP(K2932,AM:AM,AN:AN)</f>
        <v/>
      </c>
      <c r="Q2932">
        <f>O2932*_xlfn.XLOOKUP(K2932,AM:AM,AO:AO)</f>
        <v/>
      </c>
      <c r="R2932">
        <f>_xlfn.XLOOKUP(E2932,AF:AF,AG:AG)</f>
        <v/>
      </c>
      <c r="S2932">
        <f>_xlfn.XLOOKUP(E2932,AF:AF,AI:AI)</f>
        <v/>
      </c>
      <c r="T2932">
        <f>WEEKNUM(G2932)</f>
        <v/>
      </c>
      <c r="U2932">
        <f>YEAR(G2932)</f>
        <v/>
      </c>
      <c r="V2932" s="117">
        <f>IFERROR(Q2932/N2932,"0")</f>
        <v/>
      </c>
    </row>
    <row r="2933">
      <c r="A2933">
        <f>_xlfn.XLOOKUP(D2933,BN:BN,BO:BO)</f>
        <v/>
      </c>
      <c r="B2933" t="inlineStr">
        <is>
          <t>LLC</t>
        </is>
      </c>
      <c r="C2933" t="n">
        <v>439</v>
      </c>
      <c r="D2933">
        <f>_xlfn.XLOOKUP(C2933,BH:BH,BI:BI)</f>
        <v/>
      </c>
      <c r="E2933" t="n">
        <v>27301</v>
      </c>
      <c r="F2933" t="inlineStr">
        <is>
          <t>Vuelo MEX-MIA-MEX/Sofia Valanci</t>
        </is>
      </c>
      <c r="G2933" s="234" t="n">
        <v>45908</v>
      </c>
      <c r="H2933" s="234" t="n">
        <v>45918</v>
      </c>
      <c r="I2933" t="inlineStr">
        <is>
          <t>VLO</t>
        </is>
      </c>
      <c r="J2933">
        <f>_xlfn.XLOOKUP(I2933,AS:AS,AU:AU)</f>
        <v/>
      </c>
      <c r="K2933" t="inlineStr">
        <is>
          <t>USD</t>
        </is>
      </c>
      <c r="L2933" s="238" t="n">
        <v>529.85</v>
      </c>
      <c r="M2933">
        <f>L2933*_xlfn.XLOOKUP(K2933,AM:AM,AN:AN)</f>
        <v/>
      </c>
      <c r="N2933">
        <f>L2933*_xlfn.XLOOKUP(K2933,AM:AM,AO:AO)</f>
        <v/>
      </c>
      <c r="O2933" s="238" t="n">
        <v>0</v>
      </c>
      <c r="P2933">
        <f>O2933*_xlfn.XLOOKUP(K2933,AM:AM,AN:AN)</f>
        <v/>
      </c>
      <c r="Q2933">
        <f>O2933*_xlfn.XLOOKUP(K2933,AM:AM,AO:AO)</f>
        <v/>
      </c>
      <c r="R2933">
        <f>_xlfn.XLOOKUP(E2933,AF:AF,AG:AG)</f>
        <v/>
      </c>
      <c r="S2933">
        <f>_xlfn.XLOOKUP(E2933,AF:AF,AI:AI)</f>
        <v/>
      </c>
      <c r="T2933">
        <f>WEEKNUM(G2933)</f>
        <v/>
      </c>
      <c r="U2933">
        <f>YEAR(G2933)</f>
        <v/>
      </c>
      <c r="V2933" s="117">
        <f>IFERROR(Q2933/N2933,"0")</f>
        <v/>
      </c>
    </row>
    <row r="2934">
      <c r="A2934">
        <f>_xlfn.XLOOKUP(D2934,BN:BN,BO:BO)</f>
        <v/>
      </c>
      <c r="B2934" t="inlineStr">
        <is>
          <t>LLC</t>
        </is>
      </c>
      <c r="C2934" t="n">
        <v>439</v>
      </c>
      <c r="D2934">
        <f>_xlfn.XLOOKUP(C2934,BH:BH,BI:BI)</f>
        <v/>
      </c>
      <c r="E2934" t="n">
        <v>27301</v>
      </c>
      <c r="F2934" t="inlineStr">
        <is>
          <t>Vuelo MEX-LAX-MEX/Sofia Valanci</t>
        </is>
      </c>
      <c r="G2934" s="234" t="n">
        <v>46006</v>
      </c>
      <c r="H2934" s="234" t="n">
        <v>46008</v>
      </c>
      <c r="I2934" t="inlineStr">
        <is>
          <t>VLO</t>
        </is>
      </c>
      <c r="J2934">
        <f>_xlfn.XLOOKUP(I2934,AS:AS,AU:AU)</f>
        <v/>
      </c>
      <c r="K2934" t="inlineStr">
        <is>
          <t>USD</t>
        </is>
      </c>
      <c r="L2934" s="238" t="n">
        <v>986.08</v>
      </c>
      <c r="M2934">
        <f>L2934*_xlfn.XLOOKUP(K2934,AM:AM,AN:AN)</f>
        <v/>
      </c>
      <c r="N2934">
        <f>L2934*_xlfn.XLOOKUP(K2934,AM:AM,AO:AO)</f>
        <v/>
      </c>
      <c r="O2934" s="238" t="n">
        <v>0</v>
      </c>
      <c r="P2934">
        <f>O2934*_xlfn.XLOOKUP(K2934,AM:AM,AN:AN)</f>
        <v/>
      </c>
      <c r="Q2934">
        <f>O2934*_xlfn.XLOOKUP(K2934,AM:AM,AO:AO)</f>
        <v/>
      </c>
      <c r="R2934">
        <f>_xlfn.XLOOKUP(E2934,AF:AF,AG:AG)</f>
        <v/>
      </c>
      <c r="S2934">
        <f>_xlfn.XLOOKUP(E2934,AF:AF,AI:AI)</f>
        <v/>
      </c>
      <c r="T2934">
        <f>WEEKNUM(G2934)</f>
        <v/>
      </c>
      <c r="U2934">
        <f>YEAR(G2934)</f>
        <v/>
      </c>
      <c r="V2934" s="117">
        <f>IFERROR(Q2934/N2934,"0")</f>
        <v/>
      </c>
    </row>
    <row r="2935">
      <c r="A2935">
        <f>_xlfn.XLOOKUP(D2935,BN:BN,BO:BO)</f>
        <v/>
      </c>
      <c r="B2935" t="inlineStr">
        <is>
          <t>LLC</t>
        </is>
      </c>
      <c r="C2935" t="n">
        <v>439</v>
      </c>
      <c r="D2935">
        <f>_xlfn.XLOOKUP(C2935,BH:BH,BI:BI)</f>
        <v/>
      </c>
      <c r="E2935" t="n">
        <v>27301</v>
      </c>
      <c r="F2935" t="inlineStr">
        <is>
          <t>Revisado MEX-LAX-MEX/Sofia Valanci</t>
        </is>
      </c>
      <c r="G2935" s="234" t="n">
        <v>46006</v>
      </c>
      <c r="H2935" s="234" t="n">
        <v>46008</v>
      </c>
      <c r="I2935" t="inlineStr">
        <is>
          <t>VLO</t>
        </is>
      </c>
      <c r="J2935">
        <f>_xlfn.XLOOKUP(I2935,AS:AS,AU:AU)</f>
        <v/>
      </c>
      <c r="K2935" t="inlineStr">
        <is>
          <t>USD</t>
        </is>
      </c>
      <c r="L2935" s="238" t="n">
        <v>27.08</v>
      </c>
      <c r="M2935">
        <f>L2935*_xlfn.XLOOKUP(K2935,AM:AM,AN:AN)</f>
        <v/>
      </c>
      <c r="N2935">
        <f>L2935*_xlfn.XLOOKUP(K2935,AM:AM,AO:AO)</f>
        <v/>
      </c>
      <c r="O2935" s="238" t="n">
        <v>0</v>
      </c>
      <c r="P2935">
        <f>O2935*_xlfn.XLOOKUP(K2935,AM:AM,AN:AN)</f>
        <v/>
      </c>
      <c r="Q2935">
        <f>O2935*_xlfn.XLOOKUP(K2935,AM:AM,AO:AO)</f>
        <v/>
      </c>
      <c r="R2935">
        <f>_xlfn.XLOOKUP(E2935,AF:AF,AG:AG)</f>
        <v/>
      </c>
      <c r="S2935">
        <f>_xlfn.XLOOKUP(E2935,AF:AF,AI:AI)</f>
        <v/>
      </c>
      <c r="T2935">
        <f>WEEKNUM(G2935)</f>
        <v/>
      </c>
      <c r="U2935">
        <f>YEAR(G2935)</f>
        <v/>
      </c>
      <c r="V2935" s="117">
        <f>IFERROR(Q2935/N2935,"0")</f>
        <v/>
      </c>
    </row>
    <row r="2936">
      <c r="A2936">
        <f>_xlfn.XLOOKUP(D2936,BN:BN,BO:BO)</f>
        <v/>
      </c>
      <c r="B2936" t="inlineStr">
        <is>
          <t>LLC</t>
        </is>
      </c>
      <c r="C2936" t="n">
        <v>440</v>
      </c>
      <c r="D2936">
        <f>_xlfn.XLOOKUP(C2936,BH:BH,BI:BI)</f>
        <v/>
      </c>
      <c r="E2936" t="n">
        <v>27301</v>
      </c>
      <c r="F2936" t="inlineStr">
        <is>
          <t>Vuelo MEX-CDG-LIN-FCO-MEX/Esteban Gonzalez</t>
        </is>
      </c>
      <c r="G2936" s="234" t="n">
        <v>45953</v>
      </c>
      <c r="H2936" s="234" t="n">
        <v>45969</v>
      </c>
      <c r="I2936" t="inlineStr">
        <is>
          <t>VLO</t>
        </is>
      </c>
      <c r="J2936">
        <f>_xlfn.XLOOKUP(I2936,AS:AS,AU:AU)</f>
        <v/>
      </c>
      <c r="K2936" t="inlineStr">
        <is>
          <t>MXN</t>
        </is>
      </c>
      <c r="L2936" s="238" t="n">
        <v>79908</v>
      </c>
      <c r="M2936">
        <f>L2936*_xlfn.XLOOKUP(K2936,AM:AM,AN:AN)</f>
        <v/>
      </c>
      <c r="N2936">
        <f>L2936*_xlfn.XLOOKUP(K2936,AM:AM,AO:AO)</f>
        <v/>
      </c>
      <c r="O2936" s="238" t="n">
        <v>0</v>
      </c>
      <c r="P2936">
        <f>O2936*_xlfn.XLOOKUP(K2936,AM:AM,AN:AN)</f>
        <v/>
      </c>
      <c r="Q2936">
        <f>O2936*_xlfn.XLOOKUP(K2936,AM:AM,AO:AO)</f>
        <v/>
      </c>
      <c r="R2936">
        <f>_xlfn.XLOOKUP(E2936,AF:AF,AG:AG)</f>
        <v/>
      </c>
      <c r="S2936">
        <f>_xlfn.XLOOKUP(E2936,AF:AF,AI:AI)</f>
        <v/>
      </c>
      <c r="T2936">
        <f>WEEKNUM(G2936)</f>
        <v/>
      </c>
      <c r="U2936">
        <f>YEAR(G2936)</f>
        <v/>
      </c>
      <c r="V2936" s="117">
        <f>IFERROR(Q2936/N2936,"0")</f>
        <v/>
      </c>
    </row>
    <row r="2937">
      <c r="A2937">
        <f>_xlfn.XLOOKUP(D2937,BN:BN,BO:BO)</f>
        <v/>
      </c>
      <c r="B2937" t="inlineStr">
        <is>
          <t>LLC</t>
        </is>
      </c>
      <c r="C2937" t="n">
        <v>440</v>
      </c>
      <c r="D2937">
        <f>_xlfn.XLOOKUP(C2937,BH:BH,BI:BI)</f>
        <v/>
      </c>
      <c r="E2937" t="n">
        <v>27301</v>
      </c>
      <c r="F2937" t="inlineStr">
        <is>
          <t>Vuelo MEX-CDG-LIN-FCO-MEX/Roberta Cannizzo</t>
        </is>
      </c>
      <c r="G2937" s="234" t="n">
        <v>45953</v>
      </c>
      <c r="H2937" s="234" t="n">
        <v>45969</v>
      </c>
      <c r="I2937" t="inlineStr">
        <is>
          <t>VLO</t>
        </is>
      </c>
      <c r="J2937">
        <f>_xlfn.XLOOKUP(I2937,AS:AS,AU:AU)</f>
        <v/>
      </c>
      <c r="K2937" t="inlineStr">
        <is>
          <t>MXN</t>
        </is>
      </c>
      <c r="L2937" s="238" t="n">
        <v>79908</v>
      </c>
      <c r="M2937">
        <f>L2937*_xlfn.XLOOKUP(K2937,AM:AM,AN:AN)</f>
        <v/>
      </c>
      <c r="N2937">
        <f>L2937*_xlfn.XLOOKUP(K2937,AM:AM,AO:AO)</f>
        <v/>
      </c>
      <c r="O2937" s="238" t="n">
        <v>0</v>
      </c>
      <c r="P2937">
        <f>O2937*_xlfn.XLOOKUP(K2937,AM:AM,AN:AN)</f>
        <v/>
      </c>
      <c r="Q2937">
        <f>O2937*_xlfn.XLOOKUP(K2937,AM:AM,AO:AO)</f>
        <v/>
      </c>
      <c r="R2937">
        <f>_xlfn.XLOOKUP(E2937,AF:AF,AG:AG)</f>
        <v/>
      </c>
      <c r="S2937">
        <f>_xlfn.XLOOKUP(E2937,AF:AF,AI:AI)</f>
        <v/>
      </c>
      <c r="T2937">
        <f>WEEKNUM(G2937)</f>
        <v/>
      </c>
      <c r="U2937">
        <f>YEAR(G2937)</f>
        <v/>
      </c>
      <c r="V2937" s="117">
        <f>IFERROR(Q2937/N2937,"0")</f>
        <v/>
      </c>
    </row>
    <row r="2938">
      <c r="A2938">
        <f>_xlfn.XLOOKUP(D2938,BN:BN,BO:BO)</f>
        <v/>
      </c>
      <c r="B2938" t="inlineStr">
        <is>
          <t>LLC</t>
        </is>
      </c>
      <c r="C2938" t="n">
        <v>440</v>
      </c>
      <c r="D2938">
        <f>_xlfn.XLOOKUP(C2938,BH:BH,BI:BI)</f>
        <v/>
      </c>
      <c r="E2938" t="n">
        <v>27301</v>
      </c>
      <c r="F2938" t="inlineStr">
        <is>
          <t>Vuelo MEX/CDG/LIN-FCO/MEX/FCO/Claudio Gonzalez</t>
        </is>
      </c>
      <c r="G2938" s="234" t="n">
        <v>45953</v>
      </c>
      <c r="H2938" s="234" t="n">
        <v>45969</v>
      </c>
      <c r="I2938" t="inlineStr">
        <is>
          <t>VLO</t>
        </is>
      </c>
      <c r="J2938">
        <f>_xlfn.XLOOKUP(I2938,AS:AS,AU:AU)</f>
        <v/>
      </c>
      <c r="K2938" t="inlineStr">
        <is>
          <t>MXN</t>
        </is>
      </c>
      <c r="L2938" s="238" t="n">
        <v>48989</v>
      </c>
      <c r="M2938">
        <f>L2938*_xlfn.XLOOKUP(K2938,AM:AM,AN:AN)</f>
        <v/>
      </c>
      <c r="N2938">
        <f>L2938*_xlfn.XLOOKUP(K2938,AM:AM,AO:AO)</f>
        <v/>
      </c>
      <c r="O2938" s="238" t="n">
        <v>0</v>
      </c>
      <c r="P2938">
        <f>O2938*_xlfn.XLOOKUP(K2938,AM:AM,AN:AN)</f>
        <v/>
      </c>
      <c r="Q2938">
        <f>O2938*_xlfn.XLOOKUP(K2938,AM:AM,AO:AO)</f>
        <v/>
      </c>
      <c r="R2938">
        <f>_xlfn.XLOOKUP(E2938,AF:AF,AG:AG)</f>
        <v/>
      </c>
      <c r="S2938">
        <f>_xlfn.XLOOKUP(E2938,AF:AF,AI:AI)</f>
        <v/>
      </c>
      <c r="T2938">
        <f>WEEKNUM(G2938)</f>
        <v/>
      </c>
      <c r="U2938">
        <f>YEAR(G2938)</f>
        <v/>
      </c>
      <c r="V2938" s="117">
        <f>IFERROR(Q2938/N2938,"0")</f>
        <v/>
      </c>
    </row>
    <row r="2939">
      <c r="A2939">
        <f>_xlfn.XLOOKUP(D2939,BN:BN,BO:BO)</f>
        <v/>
      </c>
      <c r="B2939" t="inlineStr">
        <is>
          <t>LLC</t>
        </is>
      </c>
      <c r="C2939" t="n">
        <v>440</v>
      </c>
      <c r="D2939">
        <f>_xlfn.XLOOKUP(C2939,BH:BH,BI:BI)</f>
        <v/>
      </c>
      <c r="E2939" t="n">
        <v>27301</v>
      </c>
      <c r="F2939" t="inlineStr">
        <is>
          <t>Vuelo MEX/CDG/LIN-FCO/MEX/FCO/Laura Caraza</t>
        </is>
      </c>
      <c r="G2939" s="234" t="n">
        <v>45953</v>
      </c>
      <c r="H2939" s="234" t="n">
        <v>45969</v>
      </c>
      <c r="I2939" t="inlineStr">
        <is>
          <t>VLO</t>
        </is>
      </c>
      <c r="J2939">
        <f>_xlfn.XLOOKUP(I2939,AS:AS,AU:AU)</f>
        <v/>
      </c>
      <c r="K2939" t="inlineStr">
        <is>
          <t>MXN</t>
        </is>
      </c>
      <c r="L2939" s="238" t="n">
        <v>48989</v>
      </c>
      <c r="M2939">
        <f>L2939*_xlfn.XLOOKUP(K2939,AM:AM,AN:AN)</f>
        <v/>
      </c>
      <c r="N2939">
        <f>L2939*_xlfn.XLOOKUP(K2939,AM:AM,AO:AO)</f>
        <v/>
      </c>
      <c r="O2939" s="238" t="n">
        <v>0</v>
      </c>
      <c r="P2939">
        <f>O2939*_xlfn.XLOOKUP(K2939,AM:AM,AN:AN)</f>
        <v/>
      </c>
      <c r="Q2939">
        <f>O2939*_xlfn.XLOOKUP(K2939,AM:AM,AO:AO)</f>
        <v/>
      </c>
      <c r="R2939">
        <f>_xlfn.XLOOKUP(E2939,AF:AF,AG:AG)</f>
        <v/>
      </c>
      <c r="S2939">
        <f>_xlfn.XLOOKUP(E2939,AF:AF,AI:AI)</f>
        <v/>
      </c>
      <c r="T2939">
        <f>WEEKNUM(G2939)</f>
        <v/>
      </c>
      <c r="U2939">
        <f>YEAR(G2939)</f>
        <v/>
      </c>
      <c r="V2939" s="117">
        <f>IFERROR(Q2939/N2939,"0")</f>
        <v/>
      </c>
    </row>
    <row r="2940">
      <c r="A2940">
        <f>_xlfn.XLOOKUP(D2940,BN:BN,BO:BO)</f>
        <v/>
      </c>
      <c r="B2940" t="inlineStr">
        <is>
          <t>LLC</t>
        </is>
      </c>
      <c r="C2940" t="n">
        <v>440</v>
      </c>
      <c r="D2940">
        <f>_xlfn.XLOOKUP(C2940,BH:BH,BI:BI)</f>
        <v/>
      </c>
      <c r="E2940" t="n">
        <v>27301</v>
      </c>
      <c r="F2940" t="inlineStr">
        <is>
          <t>Vuelo MEX/CDG/LIN-FCO/MEX/FCO/Claudio Gonzalez</t>
        </is>
      </c>
      <c r="G2940" s="234" t="n">
        <v>45953</v>
      </c>
      <c r="H2940" s="234" t="n">
        <v>45969</v>
      </c>
      <c r="I2940" t="inlineStr">
        <is>
          <t>VLO</t>
        </is>
      </c>
      <c r="J2940">
        <f>_xlfn.XLOOKUP(I2940,AS:AS,AU:AU)</f>
        <v/>
      </c>
      <c r="K2940" t="inlineStr">
        <is>
          <t>MXN</t>
        </is>
      </c>
      <c r="L2940" s="238" t="n">
        <v>62130</v>
      </c>
      <c r="M2940">
        <f>L2940*_xlfn.XLOOKUP(K2940,AM:AM,AN:AN)</f>
        <v/>
      </c>
      <c r="N2940">
        <f>L2940*_xlfn.XLOOKUP(K2940,AM:AM,AO:AO)</f>
        <v/>
      </c>
      <c r="O2940" s="238" t="n">
        <v>0</v>
      </c>
      <c r="P2940">
        <f>O2940*_xlfn.XLOOKUP(K2940,AM:AM,AN:AN)</f>
        <v/>
      </c>
      <c r="Q2940">
        <f>O2940*_xlfn.XLOOKUP(K2940,AM:AM,AO:AO)</f>
        <v/>
      </c>
      <c r="R2940">
        <f>_xlfn.XLOOKUP(E2940,AF:AF,AG:AG)</f>
        <v/>
      </c>
      <c r="S2940">
        <f>_xlfn.XLOOKUP(E2940,AF:AF,AI:AI)</f>
        <v/>
      </c>
      <c r="T2940">
        <f>WEEKNUM(G2940)</f>
        <v/>
      </c>
      <c r="U2940">
        <f>YEAR(G2940)</f>
        <v/>
      </c>
      <c r="V2940" s="117">
        <f>IFERROR(Q2940/N2940,"0")</f>
        <v/>
      </c>
    </row>
    <row r="2941">
      <c r="A2941">
        <f>_xlfn.XLOOKUP(D2941,BN:BN,BO:BO)</f>
        <v/>
      </c>
      <c r="B2941" t="inlineStr">
        <is>
          <t>LLC</t>
        </is>
      </c>
      <c r="C2941" t="n">
        <v>440</v>
      </c>
      <c r="D2941">
        <f>_xlfn.XLOOKUP(C2941,BH:BH,BI:BI)</f>
        <v/>
      </c>
      <c r="E2941" t="n">
        <v>27301</v>
      </c>
      <c r="F2941" t="inlineStr">
        <is>
          <t>Vuelo MEX/CDG/LIN-FCO/MEX/FCO/Laura Caraza</t>
        </is>
      </c>
      <c r="G2941" s="234" t="n">
        <v>45953</v>
      </c>
      <c r="H2941" s="234" t="n">
        <v>45969</v>
      </c>
      <c r="I2941" t="inlineStr">
        <is>
          <t>VLO</t>
        </is>
      </c>
      <c r="J2941">
        <f>_xlfn.XLOOKUP(I2941,AS:AS,AU:AU)</f>
        <v/>
      </c>
      <c r="K2941" t="inlineStr">
        <is>
          <t>MXN</t>
        </is>
      </c>
      <c r="L2941" s="238" t="n">
        <v>62130</v>
      </c>
      <c r="M2941">
        <f>L2941*_xlfn.XLOOKUP(K2941,AM:AM,AN:AN)</f>
        <v/>
      </c>
      <c r="N2941">
        <f>L2941*_xlfn.XLOOKUP(K2941,AM:AM,AO:AO)</f>
        <v/>
      </c>
      <c r="O2941" s="238" t="n">
        <v>0</v>
      </c>
      <c r="P2941">
        <f>O2941*_xlfn.XLOOKUP(K2941,AM:AM,AN:AN)</f>
        <v/>
      </c>
      <c r="Q2941">
        <f>O2941*_xlfn.XLOOKUP(K2941,AM:AM,AO:AO)</f>
        <v/>
      </c>
      <c r="R2941">
        <f>_xlfn.XLOOKUP(E2941,AF:AF,AG:AG)</f>
        <v/>
      </c>
      <c r="S2941">
        <f>_xlfn.XLOOKUP(E2941,AF:AF,AI:AI)</f>
        <v/>
      </c>
      <c r="T2941">
        <f>WEEKNUM(G2941)</f>
        <v/>
      </c>
      <c r="U2941">
        <f>YEAR(G2941)</f>
        <v/>
      </c>
      <c r="V2941" s="117">
        <f>IFERROR(Q2941/N2941,"0")</f>
        <v/>
      </c>
    </row>
    <row r="2942">
      <c r="A2942">
        <f>_xlfn.XLOOKUP(D2942,BN:BN,BO:BO)</f>
        <v/>
      </c>
      <c r="B2942" t="inlineStr">
        <is>
          <t>LLC</t>
        </is>
      </c>
      <c r="C2942" t="n">
        <v>440</v>
      </c>
      <c r="D2942">
        <f>_xlfn.XLOOKUP(C2942,BH:BH,BI:BI)</f>
        <v/>
      </c>
      <c r="E2942" t="n">
        <v>27301</v>
      </c>
      <c r="F2942" t="inlineStr">
        <is>
          <t>Vuelo MEX/CDG/LIN-FCO/MEX/ Alejandra Gonzalez</t>
        </is>
      </c>
      <c r="G2942" s="234" t="n">
        <v>45953</v>
      </c>
      <c r="H2942" s="234" t="n">
        <v>45969</v>
      </c>
      <c r="I2942" t="inlineStr">
        <is>
          <t>VLO</t>
        </is>
      </c>
      <c r="J2942">
        <f>_xlfn.XLOOKUP(I2942,AS:AS,AU:AU)</f>
        <v/>
      </c>
      <c r="K2942" t="inlineStr">
        <is>
          <t>MXN</t>
        </is>
      </c>
      <c r="L2942" s="238" t="n">
        <v>139262</v>
      </c>
      <c r="M2942">
        <f>L2942*_xlfn.XLOOKUP(K2942,AM:AM,AN:AN)</f>
        <v/>
      </c>
      <c r="N2942">
        <f>L2942*_xlfn.XLOOKUP(K2942,AM:AM,AO:AO)</f>
        <v/>
      </c>
      <c r="O2942" s="238" t="n">
        <v>0</v>
      </c>
      <c r="P2942">
        <f>O2942*_xlfn.XLOOKUP(K2942,AM:AM,AN:AN)</f>
        <v/>
      </c>
      <c r="Q2942">
        <f>O2942*_xlfn.XLOOKUP(K2942,AM:AM,AO:AO)</f>
        <v/>
      </c>
      <c r="R2942">
        <f>_xlfn.XLOOKUP(E2942,AF:AF,AG:AG)</f>
        <v/>
      </c>
      <c r="S2942">
        <f>_xlfn.XLOOKUP(E2942,AF:AF,AI:AI)</f>
        <v/>
      </c>
      <c r="T2942">
        <f>WEEKNUM(G2942)</f>
        <v/>
      </c>
      <c r="U2942">
        <f>YEAR(G2942)</f>
        <v/>
      </c>
      <c r="V2942" s="117">
        <f>IFERROR(Q2942/N2942,"0")</f>
        <v/>
      </c>
    </row>
    <row r="2943">
      <c r="A2943">
        <f>_xlfn.XLOOKUP(D2943,BN:BN,BO:BO)</f>
        <v/>
      </c>
      <c r="B2943" t="inlineStr">
        <is>
          <t>LLC</t>
        </is>
      </c>
      <c r="C2943" t="n">
        <v>440</v>
      </c>
      <c r="D2943">
        <f>_xlfn.XLOOKUP(C2943,BH:BH,BI:BI)</f>
        <v/>
      </c>
      <c r="E2943" t="n">
        <v>27301</v>
      </c>
      <c r="F2943" t="inlineStr">
        <is>
          <t>Vuelo MEX/CDG/LIN-FCO/MEX/ Ana Paula</t>
        </is>
      </c>
      <c r="G2943" s="234" t="n">
        <v>45953</v>
      </c>
      <c r="H2943" s="234" t="n">
        <v>45969</v>
      </c>
      <c r="I2943" t="inlineStr">
        <is>
          <t>VLO</t>
        </is>
      </c>
      <c r="J2943">
        <f>_xlfn.XLOOKUP(I2943,AS:AS,AU:AU)</f>
        <v/>
      </c>
      <c r="K2943" t="inlineStr">
        <is>
          <t>MXN</t>
        </is>
      </c>
      <c r="L2943" s="238" t="n">
        <v>139262</v>
      </c>
      <c r="M2943">
        <f>L2943*_xlfn.XLOOKUP(K2943,AM:AM,AN:AN)</f>
        <v/>
      </c>
      <c r="N2943">
        <f>L2943*_xlfn.XLOOKUP(K2943,AM:AM,AO:AO)</f>
        <v/>
      </c>
      <c r="O2943" s="238" t="n">
        <v>0</v>
      </c>
      <c r="P2943">
        <f>O2943*_xlfn.XLOOKUP(K2943,AM:AM,AN:AN)</f>
        <v/>
      </c>
      <c r="Q2943">
        <f>O2943*_xlfn.XLOOKUP(K2943,AM:AM,AO:AO)</f>
        <v/>
      </c>
      <c r="R2943">
        <f>_xlfn.XLOOKUP(E2943,AF:AF,AG:AG)</f>
        <v/>
      </c>
      <c r="S2943">
        <f>_xlfn.XLOOKUP(E2943,AF:AF,AI:AI)</f>
        <v/>
      </c>
      <c r="T2943">
        <f>WEEKNUM(G2943)</f>
        <v/>
      </c>
      <c r="U2943">
        <f>YEAR(G2943)</f>
        <v/>
      </c>
      <c r="V2943" s="117">
        <f>IFERROR(Q2943/N2943,"0")</f>
        <v/>
      </c>
    </row>
    <row r="2944">
      <c r="A2944">
        <f>_xlfn.XLOOKUP(D2944,BN:BN,BO:BO)</f>
        <v/>
      </c>
      <c r="B2944" t="inlineStr">
        <is>
          <t>LLC</t>
        </is>
      </c>
      <c r="C2944" t="n">
        <v>440</v>
      </c>
      <c r="D2944">
        <f>_xlfn.XLOOKUP(C2944,BH:BH,BI:BI)</f>
        <v/>
      </c>
      <c r="E2944" t="n">
        <v>27301</v>
      </c>
      <c r="F2944" t="inlineStr">
        <is>
          <t>Vuelo MEX/CDG/LIN-FCO/MEX/ María Luisa</t>
        </is>
      </c>
      <c r="G2944" s="234" t="n">
        <v>45953</v>
      </c>
      <c r="H2944" s="234" t="n">
        <v>45969</v>
      </c>
      <c r="I2944" t="inlineStr">
        <is>
          <t>VLO</t>
        </is>
      </c>
      <c r="J2944">
        <f>_xlfn.XLOOKUP(I2944,AS:AS,AU:AU)</f>
        <v/>
      </c>
      <c r="K2944" t="inlineStr">
        <is>
          <t>MXN</t>
        </is>
      </c>
      <c r="L2944" s="238" t="n">
        <v>133338</v>
      </c>
      <c r="M2944">
        <f>L2944*_xlfn.XLOOKUP(K2944,AM:AM,AN:AN)</f>
        <v/>
      </c>
      <c r="N2944">
        <f>L2944*_xlfn.XLOOKUP(K2944,AM:AM,AO:AO)</f>
        <v/>
      </c>
      <c r="O2944" s="238" t="n">
        <v>0</v>
      </c>
      <c r="P2944">
        <f>O2944*_xlfn.XLOOKUP(K2944,AM:AM,AN:AN)</f>
        <v/>
      </c>
      <c r="Q2944">
        <f>O2944*_xlfn.XLOOKUP(K2944,AM:AM,AO:AO)</f>
        <v/>
      </c>
      <c r="R2944">
        <f>_xlfn.XLOOKUP(E2944,AF:AF,AG:AG)</f>
        <v/>
      </c>
      <c r="S2944">
        <f>_xlfn.XLOOKUP(E2944,AF:AF,AI:AI)</f>
        <v/>
      </c>
      <c r="T2944">
        <f>WEEKNUM(G2944)</f>
        <v/>
      </c>
      <c r="U2944">
        <f>YEAR(G2944)</f>
        <v/>
      </c>
      <c r="V2944" s="117">
        <f>IFERROR(Q2944/N2944,"0")</f>
        <v/>
      </c>
    </row>
    <row r="2945">
      <c r="A2945">
        <f>_xlfn.XLOOKUP(D2945,BN:BN,BO:BO)</f>
        <v/>
      </c>
      <c r="B2945" t="inlineStr">
        <is>
          <t>LLC</t>
        </is>
      </c>
      <c r="C2945" t="n">
        <v>440</v>
      </c>
      <c r="D2945">
        <f>_xlfn.XLOOKUP(C2945,BH:BH,BI:BI)</f>
        <v/>
      </c>
      <c r="E2945" t="n">
        <v>27301</v>
      </c>
      <c r="F2945" t="inlineStr">
        <is>
          <t>Vuelo MEX/CDG/LIN-FCO/MEX/ Claudio XGL</t>
        </is>
      </c>
      <c r="G2945" s="234" t="n">
        <v>45953</v>
      </c>
      <c r="H2945" s="234" t="n">
        <v>45969</v>
      </c>
      <c r="I2945" t="inlineStr">
        <is>
          <t>VLO</t>
        </is>
      </c>
      <c r="J2945">
        <f>_xlfn.XLOOKUP(I2945,AS:AS,AU:AU)</f>
        <v/>
      </c>
      <c r="K2945" t="inlineStr">
        <is>
          <t>MXN</t>
        </is>
      </c>
      <c r="L2945" s="238" t="n">
        <v>133338</v>
      </c>
      <c r="M2945">
        <f>L2945*_xlfn.XLOOKUP(K2945,AM:AM,AN:AN)</f>
        <v/>
      </c>
      <c r="N2945">
        <f>L2945*_xlfn.XLOOKUP(K2945,AM:AM,AO:AO)</f>
        <v/>
      </c>
      <c r="O2945" s="238" t="n">
        <v>0</v>
      </c>
      <c r="P2945">
        <f>O2945*_xlfn.XLOOKUP(K2945,AM:AM,AN:AN)</f>
        <v/>
      </c>
      <c r="Q2945">
        <f>O2945*_xlfn.XLOOKUP(K2945,AM:AM,AO:AO)</f>
        <v/>
      </c>
      <c r="R2945">
        <f>_xlfn.XLOOKUP(E2945,AF:AF,AG:AG)</f>
        <v/>
      </c>
      <c r="S2945">
        <f>_xlfn.XLOOKUP(E2945,AF:AF,AI:AI)</f>
        <v/>
      </c>
      <c r="T2945">
        <f>WEEKNUM(G2945)</f>
        <v/>
      </c>
      <c r="U2945">
        <f>YEAR(G2945)</f>
        <v/>
      </c>
      <c r="V2945" s="117">
        <f>IFERROR(Q2945/N2945,"0")</f>
        <v/>
      </c>
    </row>
    <row r="2946">
      <c r="A2946">
        <f>_xlfn.XLOOKUP(D2946,BN:BN,BO:BO)</f>
        <v/>
      </c>
      <c r="B2946" t="inlineStr">
        <is>
          <t>LLC</t>
        </is>
      </c>
      <c r="C2946" t="n">
        <v>440</v>
      </c>
      <c r="D2946">
        <f>_xlfn.XLOOKUP(C2946,BH:BH,BI:BI)</f>
        <v/>
      </c>
      <c r="E2946" t="n">
        <v>27301</v>
      </c>
      <c r="F2946" t="inlineStr">
        <is>
          <t>Vuelo MEX/CDG/LIN-FCO/MEX/ Maria Elena JGL</t>
        </is>
      </c>
      <c r="G2946" s="234" t="n">
        <v>45953</v>
      </c>
      <c r="H2946" s="234" t="n">
        <v>45969</v>
      </c>
      <c r="I2946" t="inlineStr">
        <is>
          <t>VLO</t>
        </is>
      </c>
      <c r="J2946">
        <f>_xlfn.XLOOKUP(I2946,AS:AS,AU:AU)</f>
        <v/>
      </c>
      <c r="K2946" t="inlineStr">
        <is>
          <t>MXN</t>
        </is>
      </c>
      <c r="L2946" s="238" t="n">
        <v>133338</v>
      </c>
      <c r="M2946">
        <f>L2946*_xlfn.XLOOKUP(K2946,AM:AM,AN:AN)</f>
        <v/>
      </c>
      <c r="N2946">
        <f>L2946*_xlfn.XLOOKUP(K2946,AM:AM,AO:AO)</f>
        <v/>
      </c>
      <c r="O2946" s="238" t="n">
        <v>0</v>
      </c>
      <c r="P2946">
        <f>O2946*_xlfn.XLOOKUP(K2946,AM:AM,AN:AN)</f>
        <v/>
      </c>
      <c r="Q2946">
        <f>O2946*_xlfn.XLOOKUP(K2946,AM:AM,AO:AO)</f>
        <v/>
      </c>
      <c r="R2946">
        <f>_xlfn.XLOOKUP(E2946,AF:AF,AG:AG)</f>
        <v/>
      </c>
      <c r="S2946">
        <f>_xlfn.XLOOKUP(E2946,AF:AF,AI:AI)</f>
        <v/>
      </c>
      <c r="T2946">
        <f>WEEKNUM(G2946)</f>
        <v/>
      </c>
      <c r="U2946">
        <f>YEAR(G2946)</f>
        <v/>
      </c>
      <c r="V2946" s="117">
        <f>IFERROR(Q2946/N2946,"0")</f>
        <v/>
      </c>
    </row>
    <row r="2947">
      <c r="A2947">
        <f>_xlfn.XLOOKUP(D2947,BN:BN,BO:BO)</f>
        <v/>
      </c>
      <c r="B2947" t="inlineStr">
        <is>
          <t>LLC</t>
        </is>
      </c>
      <c r="C2947" t="n">
        <v>440</v>
      </c>
      <c r="D2947">
        <f>_xlfn.XLOOKUP(C2947,BH:BH,BI:BI)</f>
        <v/>
      </c>
      <c r="E2947" t="n">
        <v>27301</v>
      </c>
      <c r="F2947" t="inlineStr">
        <is>
          <t>MEX/CDG/VCE-FCO/MEX/FCO/Pablo Gonzalez</t>
        </is>
      </c>
      <c r="G2947" s="234" t="n">
        <v>45953</v>
      </c>
      <c r="H2947" s="234" t="n">
        <v>45969</v>
      </c>
      <c r="I2947" t="inlineStr">
        <is>
          <t>VLO</t>
        </is>
      </c>
      <c r="J2947">
        <f>_xlfn.XLOOKUP(I2947,AS:AS,AU:AU)</f>
        <v/>
      </c>
      <c r="K2947" t="inlineStr">
        <is>
          <t>MXN</t>
        </is>
      </c>
      <c r="L2947" s="238" t="n">
        <v>44002.5</v>
      </c>
      <c r="M2947">
        <f>L2947*_xlfn.XLOOKUP(K2947,AM:AM,AN:AN)</f>
        <v/>
      </c>
      <c r="N2947">
        <f>L2947*_xlfn.XLOOKUP(K2947,AM:AM,AO:AO)</f>
        <v/>
      </c>
      <c r="O2947" s="238" t="n">
        <v>0</v>
      </c>
      <c r="P2947">
        <f>O2947*_xlfn.XLOOKUP(K2947,AM:AM,AN:AN)</f>
        <v/>
      </c>
      <c r="Q2947">
        <f>O2947*_xlfn.XLOOKUP(K2947,AM:AM,AO:AO)</f>
        <v/>
      </c>
      <c r="R2947">
        <f>_xlfn.XLOOKUP(E2947,AF:AF,AG:AG)</f>
        <v/>
      </c>
      <c r="S2947">
        <f>_xlfn.XLOOKUP(E2947,AF:AF,AI:AI)</f>
        <v/>
      </c>
      <c r="T2947">
        <f>WEEKNUM(G2947)</f>
        <v/>
      </c>
      <c r="U2947">
        <f>YEAR(G2947)</f>
        <v/>
      </c>
      <c r="V2947" s="117">
        <f>IFERROR(Q2947/N2947,"0")</f>
        <v/>
      </c>
    </row>
    <row r="2948">
      <c r="A2948">
        <f>_xlfn.XLOOKUP(D2948,BN:BN,BO:BO)</f>
        <v/>
      </c>
      <c r="B2948" t="inlineStr">
        <is>
          <t>LLC</t>
        </is>
      </c>
      <c r="C2948" t="n">
        <v>440</v>
      </c>
      <c r="D2948">
        <f>_xlfn.XLOOKUP(C2948,BH:BH,BI:BI)</f>
        <v/>
      </c>
      <c r="E2948" t="n">
        <v>27301</v>
      </c>
      <c r="F2948" t="inlineStr">
        <is>
          <t>Vulo MEX/CDG/VCE-FCO/MEX/FCO/Ana Cecilia</t>
        </is>
      </c>
      <c r="G2948" s="234" t="n">
        <v>45953</v>
      </c>
      <c r="H2948" s="234" t="n">
        <v>45969</v>
      </c>
      <c r="I2948" t="inlineStr">
        <is>
          <t>VLO</t>
        </is>
      </c>
      <c r="J2948">
        <f>_xlfn.XLOOKUP(I2948,AS:AS,AU:AU)</f>
        <v/>
      </c>
      <c r="K2948" t="inlineStr">
        <is>
          <t>MXN</t>
        </is>
      </c>
      <c r="L2948" s="238" t="n">
        <v>44002.5</v>
      </c>
      <c r="M2948">
        <f>L2948*_xlfn.XLOOKUP(K2948,AM:AM,AN:AN)</f>
        <v/>
      </c>
      <c r="N2948">
        <f>L2948*_xlfn.XLOOKUP(K2948,AM:AM,AO:AO)</f>
        <v/>
      </c>
      <c r="O2948" s="238" t="n">
        <v>0</v>
      </c>
      <c r="P2948">
        <f>O2948*_xlfn.XLOOKUP(K2948,AM:AM,AN:AN)</f>
        <v/>
      </c>
      <c r="Q2948">
        <f>O2948*_xlfn.XLOOKUP(K2948,AM:AM,AO:AO)</f>
        <v/>
      </c>
      <c r="R2948">
        <f>_xlfn.XLOOKUP(E2948,AF:AF,AG:AG)</f>
        <v/>
      </c>
      <c r="S2948">
        <f>_xlfn.XLOOKUP(E2948,AF:AF,AI:AI)</f>
        <v/>
      </c>
      <c r="T2948">
        <f>WEEKNUM(G2948)</f>
        <v/>
      </c>
      <c r="U2948">
        <f>YEAR(G2948)</f>
        <v/>
      </c>
      <c r="V2948" s="117">
        <f>IFERROR(Q2948/N2948,"0")</f>
        <v/>
      </c>
    </row>
    <row r="2949">
      <c r="A2949">
        <f>_xlfn.XLOOKUP(D2949,BN:BN,BO:BO)</f>
        <v/>
      </c>
      <c r="B2949" t="inlineStr">
        <is>
          <t>LLC</t>
        </is>
      </c>
      <c r="C2949" t="n">
        <v>440</v>
      </c>
      <c r="D2949">
        <f>_xlfn.XLOOKUP(C2949,BH:BH,BI:BI)</f>
        <v/>
      </c>
      <c r="E2949" t="n">
        <v>27301</v>
      </c>
      <c r="F2949" t="inlineStr">
        <is>
          <t>Vuelo MEX/CDG/VCE-FCO/MEX/FCO/Pablo Gonzalez</t>
        </is>
      </c>
      <c r="G2949" s="234" t="n">
        <v>45953</v>
      </c>
      <c r="H2949" s="234" t="n">
        <v>45969</v>
      </c>
      <c r="I2949" t="inlineStr">
        <is>
          <t>VLO</t>
        </is>
      </c>
      <c r="J2949">
        <f>_xlfn.XLOOKUP(I2949,AS:AS,AU:AU)</f>
        <v/>
      </c>
      <c r="K2949" t="inlineStr">
        <is>
          <t>MXN</t>
        </is>
      </c>
      <c r="L2949" s="238" t="n">
        <v>49223.5</v>
      </c>
      <c r="M2949">
        <f>L2949*_xlfn.XLOOKUP(K2949,AM:AM,AN:AN)</f>
        <v/>
      </c>
      <c r="N2949">
        <f>L2949*_xlfn.XLOOKUP(K2949,AM:AM,AO:AO)</f>
        <v/>
      </c>
      <c r="O2949" s="238" t="n">
        <v>0</v>
      </c>
      <c r="P2949">
        <f>O2949*_xlfn.XLOOKUP(K2949,AM:AM,AN:AN)</f>
        <v/>
      </c>
      <c r="Q2949">
        <f>O2949*_xlfn.XLOOKUP(K2949,AM:AM,AO:AO)</f>
        <v/>
      </c>
      <c r="R2949">
        <f>_xlfn.XLOOKUP(E2949,AF:AF,AG:AG)</f>
        <v/>
      </c>
      <c r="S2949">
        <f>_xlfn.XLOOKUP(E2949,AF:AF,AI:AI)</f>
        <v/>
      </c>
      <c r="T2949">
        <f>WEEKNUM(G2949)</f>
        <v/>
      </c>
      <c r="U2949">
        <f>YEAR(G2949)</f>
        <v/>
      </c>
      <c r="V2949" s="117">
        <f>IFERROR(Q2949/N2949,"0")</f>
        <v/>
      </c>
    </row>
    <row r="2950">
      <c r="A2950">
        <f>_xlfn.XLOOKUP(D2950,BN:BN,BO:BO)</f>
        <v/>
      </c>
      <c r="B2950" t="inlineStr">
        <is>
          <t>LLC</t>
        </is>
      </c>
      <c r="C2950" t="n">
        <v>440</v>
      </c>
      <c r="D2950">
        <f>_xlfn.XLOOKUP(C2950,BH:BH,BI:BI)</f>
        <v/>
      </c>
      <c r="E2950" t="n">
        <v>27301</v>
      </c>
      <c r="F2950" t="inlineStr">
        <is>
          <t>Vuelo MEX/CDG/VCE-FCO/MEX/FCO/Ana Cecilia</t>
        </is>
      </c>
      <c r="G2950" s="234" t="n">
        <v>45953</v>
      </c>
      <c r="H2950" s="234" t="n">
        <v>45969</v>
      </c>
      <c r="I2950" t="inlineStr">
        <is>
          <t>VLO</t>
        </is>
      </c>
      <c r="J2950">
        <f>_xlfn.XLOOKUP(I2950,AS:AS,AU:AU)</f>
        <v/>
      </c>
      <c r="K2950" t="inlineStr">
        <is>
          <t>MXN</t>
        </is>
      </c>
      <c r="L2950" s="238" t="n">
        <v>49223.5</v>
      </c>
      <c r="M2950">
        <f>L2950*_xlfn.XLOOKUP(K2950,AM:AM,AN:AN)</f>
        <v/>
      </c>
      <c r="N2950">
        <f>L2950*_xlfn.XLOOKUP(K2950,AM:AM,AO:AO)</f>
        <v/>
      </c>
      <c r="O2950" s="238" t="n">
        <v>0</v>
      </c>
      <c r="P2950">
        <f>O2950*_xlfn.XLOOKUP(K2950,AM:AM,AN:AN)</f>
        <v/>
      </c>
      <c r="Q2950">
        <f>O2950*_xlfn.XLOOKUP(K2950,AM:AM,AO:AO)</f>
        <v/>
      </c>
      <c r="R2950">
        <f>_xlfn.XLOOKUP(E2950,AF:AF,AG:AG)</f>
        <v/>
      </c>
      <c r="S2950">
        <f>_xlfn.XLOOKUP(E2950,AF:AF,AI:AI)</f>
        <v/>
      </c>
      <c r="T2950">
        <f>WEEKNUM(G2950)</f>
        <v/>
      </c>
      <c r="U2950">
        <f>YEAR(G2950)</f>
        <v/>
      </c>
      <c r="V2950" s="117">
        <f>IFERROR(Q2950/N2950,"0")</f>
        <v/>
      </c>
    </row>
    <row r="2951">
      <c r="A2951">
        <f>_xlfn.XLOOKUP(D2951,BN:BN,BO:BO)</f>
        <v/>
      </c>
      <c r="B2951" t="inlineStr">
        <is>
          <t>LLC</t>
        </is>
      </c>
      <c r="C2951" t="n">
        <v>440</v>
      </c>
      <c r="D2951">
        <f>_xlfn.XLOOKUP(C2951,BH:BH,BI:BI)</f>
        <v/>
      </c>
      <c r="E2951" t="n">
        <v>27301</v>
      </c>
      <c r="F2951" t="inlineStr">
        <is>
          <t>Revisado MEX-CDG-MAD-CDG-MEX-FCO-MEX/Claudio Xavier</t>
        </is>
      </c>
      <c r="G2951" s="234" t="n">
        <v>45953</v>
      </c>
      <c r="H2951" s="234" t="n">
        <v>45969</v>
      </c>
      <c r="I2951" t="inlineStr">
        <is>
          <t>VLO</t>
        </is>
      </c>
      <c r="J2951">
        <f>_xlfn.XLOOKUP(I2951,AS:AS,AU:AU)</f>
        <v/>
      </c>
      <c r="K2951" t="inlineStr">
        <is>
          <t>MXN</t>
        </is>
      </c>
      <c r="L2951" s="238" t="n">
        <v>3406</v>
      </c>
      <c r="M2951">
        <f>L2951*_xlfn.XLOOKUP(K2951,AM:AM,AN:AN)</f>
        <v/>
      </c>
      <c r="N2951">
        <f>L2951*_xlfn.XLOOKUP(K2951,AM:AM,AO:AO)</f>
        <v/>
      </c>
      <c r="O2951" s="238" t="n">
        <v>0</v>
      </c>
      <c r="P2951">
        <f>O2951*_xlfn.XLOOKUP(K2951,AM:AM,AN:AN)</f>
        <v/>
      </c>
      <c r="Q2951">
        <f>O2951*_xlfn.XLOOKUP(K2951,AM:AM,AO:AO)</f>
        <v/>
      </c>
      <c r="R2951">
        <f>_xlfn.XLOOKUP(E2951,AF:AF,AG:AG)</f>
        <v/>
      </c>
      <c r="S2951">
        <f>_xlfn.XLOOKUP(E2951,AF:AF,AI:AI)</f>
        <v/>
      </c>
      <c r="T2951">
        <f>WEEKNUM(G2951)</f>
        <v/>
      </c>
      <c r="U2951">
        <f>YEAR(G2951)</f>
        <v/>
      </c>
      <c r="V2951" s="117">
        <f>IFERROR(Q2951/N2951,"0")</f>
        <v/>
      </c>
    </row>
    <row r="2952">
      <c r="A2952">
        <f>_xlfn.XLOOKUP(D2952,BN:BN,BO:BO)</f>
        <v/>
      </c>
      <c r="B2952" t="inlineStr">
        <is>
          <t>LLC</t>
        </is>
      </c>
      <c r="C2952" t="n">
        <v>440</v>
      </c>
      <c r="D2952">
        <f>_xlfn.XLOOKUP(C2952,BH:BH,BI:BI)</f>
        <v/>
      </c>
      <c r="E2952" t="n">
        <v>27301</v>
      </c>
      <c r="F2952" t="inlineStr">
        <is>
          <t>Revisado MEX-CDG-MAD-CDG-MEX-FCO-MEX/Claudio Xavier</t>
        </is>
      </c>
      <c r="G2952" s="234" t="n">
        <v>45953</v>
      </c>
      <c r="H2952" s="234" t="n">
        <v>45969</v>
      </c>
      <c r="I2952" t="inlineStr">
        <is>
          <t>VLO</t>
        </is>
      </c>
      <c r="J2952">
        <f>_xlfn.XLOOKUP(I2952,AS:AS,AU:AU)</f>
        <v/>
      </c>
      <c r="K2952" t="inlineStr">
        <is>
          <t>MXN</t>
        </is>
      </c>
      <c r="L2952" s="238" t="n">
        <v>4362</v>
      </c>
      <c r="M2952">
        <f>L2952*_xlfn.XLOOKUP(K2952,AM:AM,AN:AN)</f>
        <v/>
      </c>
      <c r="N2952">
        <f>L2952*_xlfn.XLOOKUP(K2952,AM:AM,AO:AO)</f>
        <v/>
      </c>
      <c r="O2952" s="238" t="n">
        <v>0</v>
      </c>
      <c r="P2952">
        <f>O2952*_xlfn.XLOOKUP(K2952,AM:AM,AN:AN)</f>
        <v/>
      </c>
      <c r="Q2952">
        <f>O2952*_xlfn.XLOOKUP(K2952,AM:AM,AO:AO)</f>
        <v/>
      </c>
      <c r="R2952">
        <f>_xlfn.XLOOKUP(E2952,AF:AF,AG:AG)</f>
        <v/>
      </c>
      <c r="S2952">
        <f>_xlfn.XLOOKUP(E2952,AF:AF,AI:AI)</f>
        <v/>
      </c>
      <c r="T2952">
        <f>WEEKNUM(G2952)</f>
        <v/>
      </c>
      <c r="U2952">
        <f>YEAR(G2952)</f>
        <v/>
      </c>
      <c r="V2952" s="117">
        <f>IFERROR(Q2952/N2952,"0")</f>
        <v/>
      </c>
    </row>
    <row r="2953">
      <c r="A2953">
        <f>_xlfn.XLOOKUP(D2953,BN:BN,BO:BO)</f>
        <v/>
      </c>
      <c r="B2953" t="inlineStr">
        <is>
          <t>LLC</t>
        </is>
      </c>
      <c r="C2953" t="n">
        <v>440</v>
      </c>
      <c r="D2953">
        <f>_xlfn.XLOOKUP(C2953,BH:BH,BI:BI)</f>
        <v/>
      </c>
      <c r="E2953" t="n">
        <v>27301</v>
      </c>
      <c r="F2953" t="inlineStr">
        <is>
          <t>Revisado MEX-CDG-MAD-CDG-MEX-FCO-MEX/Laura Caraza</t>
        </is>
      </c>
      <c r="G2953" s="234" t="n">
        <v>45953</v>
      </c>
      <c r="H2953" s="234" t="n">
        <v>45969</v>
      </c>
      <c r="I2953" t="inlineStr">
        <is>
          <t>VLO</t>
        </is>
      </c>
      <c r="J2953">
        <f>_xlfn.XLOOKUP(I2953,AS:AS,AU:AU)</f>
        <v/>
      </c>
      <c r="K2953" t="inlineStr">
        <is>
          <t>MXN</t>
        </is>
      </c>
      <c r="L2953" s="238" t="n">
        <v>3406</v>
      </c>
      <c r="M2953">
        <f>L2953*_xlfn.XLOOKUP(K2953,AM:AM,AN:AN)</f>
        <v/>
      </c>
      <c r="N2953">
        <f>L2953*_xlfn.XLOOKUP(K2953,AM:AM,AO:AO)</f>
        <v/>
      </c>
      <c r="O2953" s="238" t="n">
        <v>0</v>
      </c>
      <c r="P2953">
        <f>O2953*_xlfn.XLOOKUP(K2953,AM:AM,AN:AN)</f>
        <v/>
      </c>
      <c r="Q2953">
        <f>O2953*_xlfn.XLOOKUP(K2953,AM:AM,AO:AO)</f>
        <v/>
      </c>
      <c r="R2953">
        <f>_xlfn.XLOOKUP(E2953,AF:AF,AG:AG)</f>
        <v/>
      </c>
      <c r="S2953">
        <f>_xlfn.XLOOKUP(E2953,AF:AF,AI:AI)</f>
        <v/>
      </c>
      <c r="T2953">
        <f>WEEKNUM(G2953)</f>
        <v/>
      </c>
      <c r="U2953">
        <f>YEAR(G2953)</f>
        <v/>
      </c>
      <c r="V2953" s="117">
        <f>IFERROR(Q2953/N2953,"0")</f>
        <v/>
      </c>
    </row>
    <row r="2954">
      <c r="A2954">
        <f>_xlfn.XLOOKUP(D2954,BN:BN,BO:BO)</f>
        <v/>
      </c>
      <c r="B2954" t="inlineStr">
        <is>
          <t>LLC</t>
        </is>
      </c>
      <c r="C2954" t="n">
        <v>440</v>
      </c>
      <c r="D2954">
        <f>_xlfn.XLOOKUP(C2954,BH:BH,BI:BI)</f>
        <v/>
      </c>
      <c r="E2954" t="n">
        <v>27301</v>
      </c>
      <c r="F2954" t="inlineStr">
        <is>
          <t>Revisado MEX-CDG-MAD-CDG-MEX-FCO-MEX/Laura Caraza</t>
        </is>
      </c>
      <c r="G2954" s="234" t="n">
        <v>45953</v>
      </c>
      <c r="H2954" s="234" t="n">
        <v>45969</v>
      </c>
      <c r="I2954" t="inlineStr">
        <is>
          <t>VLO</t>
        </is>
      </c>
      <c r="J2954">
        <f>_xlfn.XLOOKUP(I2954,AS:AS,AU:AU)</f>
        <v/>
      </c>
      <c r="K2954" t="inlineStr">
        <is>
          <t>MXN</t>
        </is>
      </c>
      <c r="L2954" s="238" t="n">
        <v>4362</v>
      </c>
      <c r="M2954">
        <f>L2954*_xlfn.XLOOKUP(K2954,AM:AM,AN:AN)</f>
        <v/>
      </c>
      <c r="N2954">
        <f>L2954*_xlfn.XLOOKUP(K2954,AM:AM,AO:AO)</f>
        <v/>
      </c>
      <c r="O2954" s="238" t="n">
        <v>0</v>
      </c>
      <c r="P2954">
        <f>O2954*_xlfn.XLOOKUP(K2954,AM:AM,AN:AN)</f>
        <v/>
      </c>
      <c r="Q2954">
        <f>O2954*_xlfn.XLOOKUP(K2954,AM:AM,AO:AO)</f>
        <v/>
      </c>
      <c r="R2954">
        <f>_xlfn.XLOOKUP(E2954,AF:AF,AG:AG)</f>
        <v/>
      </c>
      <c r="S2954">
        <f>_xlfn.XLOOKUP(E2954,AF:AF,AI:AI)</f>
        <v/>
      </c>
      <c r="T2954">
        <f>WEEKNUM(G2954)</f>
        <v/>
      </c>
      <c r="U2954">
        <f>YEAR(G2954)</f>
        <v/>
      </c>
      <c r="V2954" s="117">
        <f>IFERROR(Q2954/N2954,"0")</f>
        <v/>
      </c>
    </row>
    <row r="2955">
      <c r="A2955">
        <f>_xlfn.XLOOKUP(D2955,BN:BN,BO:BO)</f>
        <v/>
      </c>
      <c r="B2955" t="inlineStr">
        <is>
          <t>LLC</t>
        </is>
      </c>
      <c r="C2955" t="n">
        <v>440</v>
      </c>
      <c r="D2955">
        <f>_xlfn.XLOOKUP(C2955,BH:BH,BI:BI)</f>
        <v/>
      </c>
      <c r="E2955" t="n">
        <v>0</v>
      </c>
      <c r="F2955" t="inlineStr">
        <is>
          <t>Fee de emisión</t>
        </is>
      </c>
      <c r="G2955" s="234" t="n">
        <v>45953</v>
      </c>
      <c r="H2955" s="234" t="n">
        <v>45969</v>
      </c>
      <c r="I2955" t="inlineStr">
        <is>
          <t>HPS</t>
        </is>
      </c>
      <c r="J2955">
        <f>_xlfn.XLOOKUP(I2955,AS:AS,AU:AU)</f>
        <v/>
      </c>
      <c r="K2955" t="inlineStr">
        <is>
          <t>MXN</t>
        </is>
      </c>
      <c r="L2955" s="238" t="n">
        <v>1339.1</v>
      </c>
      <c r="M2955">
        <f>L2955*_xlfn.XLOOKUP(K2955,AM:AM,AN:AN)</f>
        <v/>
      </c>
      <c r="N2955">
        <f>L2955*_xlfn.XLOOKUP(K2955,AM:AM,AO:AO)</f>
        <v/>
      </c>
      <c r="O2955" s="238" t="n">
        <v>1339.1</v>
      </c>
      <c r="P2955">
        <f>O2955*_xlfn.XLOOKUP(K2955,AM:AM,AN:AN)</f>
        <v/>
      </c>
      <c r="Q2955">
        <f>O2955*_xlfn.XLOOKUP(K2955,AM:AM,AO:AO)</f>
        <v/>
      </c>
      <c r="R2955">
        <f>_xlfn.XLOOKUP(E2955,AF:AF,AG:AG)</f>
        <v/>
      </c>
      <c r="S2955">
        <f>_xlfn.XLOOKUP(E2955,AF:AF,AI:AI)</f>
        <v/>
      </c>
      <c r="T2955">
        <f>WEEKNUM(G2955)</f>
        <v/>
      </c>
      <c r="U2955">
        <f>YEAR(G2955)</f>
        <v/>
      </c>
      <c r="V2955" s="117">
        <f>IFERROR(Q2955/N2955,"0")</f>
        <v/>
      </c>
    </row>
    <row r="2956">
      <c r="A2956">
        <f>_xlfn.XLOOKUP(D2956,BN:BN,BO:BO)</f>
        <v/>
      </c>
      <c r="B2956" t="inlineStr">
        <is>
          <t>LLC</t>
        </is>
      </c>
      <c r="C2956" t="n">
        <v>440</v>
      </c>
      <c r="D2956">
        <f>_xlfn.XLOOKUP(C2956,BH:BH,BI:BI)</f>
        <v/>
      </c>
      <c r="E2956" t="n">
        <v>27301</v>
      </c>
      <c r="F2956" t="inlineStr">
        <is>
          <t>Revisado FCO-MEX-FCO/Pablo Gonzalez</t>
        </is>
      </c>
      <c r="G2956" s="234" t="n">
        <v>45953</v>
      </c>
      <c r="H2956" s="234" t="n">
        <v>45969</v>
      </c>
      <c r="I2956" t="inlineStr">
        <is>
          <t>VLO</t>
        </is>
      </c>
      <c r="J2956">
        <f>_xlfn.XLOOKUP(I2956,AS:AS,AU:AU)</f>
        <v/>
      </c>
      <c r="K2956" t="inlineStr">
        <is>
          <t>MXN</t>
        </is>
      </c>
      <c r="L2956" s="238" t="n">
        <v>3717</v>
      </c>
      <c r="M2956">
        <f>L2956*_xlfn.XLOOKUP(K2956,AM:AM,AN:AN)</f>
        <v/>
      </c>
      <c r="N2956">
        <f>L2956*_xlfn.XLOOKUP(K2956,AM:AM,AO:AO)</f>
        <v/>
      </c>
      <c r="O2956" s="238" t="n">
        <v>0</v>
      </c>
      <c r="P2956">
        <f>O2956*_xlfn.XLOOKUP(K2956,AM:AM,AN:AN)</f>
        <v/>
      </c>
      <c r="Q2956">
        <f>O2956*_xlfn.XLOOKUP(K2956,AM:AM,AO:AO)</f>
        <v/>
      </c>
      <c r="R2956">
        <f>_xlfn.XLOOKUP(E2956,AF:AF,AG:AG)</f>
        <v/>
      </c>
      <c r="S2956">
        <f>_xlfn.XLOOKUP(E2956,AF:AF,AI:AI)</f>
        <v/>
      </c>
      <c r="T2956">
        <f>WEEKNUM(G2956)</f>
        <v/>
      </c>
      <c r="U2956">
        <f>YEAR(G2956)</f>
        <v/>
      </c>
      <c r="V2956" s="117">
        <f>IFERROR(Q2956/N2956,"0")</f>
        <v/>
      </c>
    </row>
    <row r="2957">
      <c r="A2957">
        <f>_xlfn.XLOOKUP(D2957,BN:BN,BO:BO)</f>
        <v/>
      </c>
      <c r="B2957" t="inlineStr">
        <is>
          <t>LLC</t>
        </is>
      </c>
      <c r="C2957" t="n">
        <v>440</v>
      </c>
      <c r="D2957">
        <f>_xlfn.XLOOKUP(C2957,BH:BH,BI:BI)</f>
        <v/>
      </c>
      <c r="E2957" t="n">
        <v>27301</v>
      </c>
      <c r="F2957" t="inlineStr">
        <is>
          <t>EMD Revisado FCO-MEX-FCO/Pablo Gonzalez</t>
        </is>
      </c>
      <c r="G2957" s="234" t="n">
        <v>45953</v>
      </c>
      <c r="H2957" s="234" t="n">
        <v>45969</v>
      </c>
      <c r="I2957" t="inlineStr">
        <is>
          <t>VLO</t>
        </is>
      </c>
      <c r="J2957">
        <f>_xlfn.XLOOKUP(I2957,AS:AS,AU:AU)</f>
        <v/>
      </c>
      <c r="K2957" t="inlineStr">
        <is>
          <t>MXN</t>
        </is>
      </c>
      <c r="L2957" s="238" t="n">
        <v>6489</v>
      </c>
      <c r="M2957">
        <f>L2957*_xlfn.XLOOKUP(K2957,AM:AM,AN:AN)</f>
        <v/>
      </c>
      <c r="N2957">
        <f>L2957*_xlfn.XLOOKUP(K2957,AM:AM,AO:AO)</f>
        <v/>
      </c>
      <c r="O2957" s="238" t="n">
        <v>0</v>
      </c>
      <c r="P2957">
        <f>O2957*_xlfn.XLOOKUP(K2957,AM:AM,AN:AN)</f>
        <v/>
      </c>
      <c r="Q2957">
        <f>O2957*_xlfn.XLOOKUP(K2957,AM:AM,AO:AO)</f>
        <v/>
      </c>
      <c r="R2957">
        <f>_xlfn.XLOOKUP(E2957,AF:AF,AG:AG)</f>
        <v/>
      </c>
      <c r="S2957">
        <f>_xlfn.XLOOKUP(E2957,AF:AF,AI:AI)</f>
        <v/>
      </c>
      <c r="T2957">
        <f>WEEKNUM(G2957)</f>
        <v/>
      </c>
      <c r="U2957">
        <f>YEAR(G2957)</f>
        <v/>
      </c>
      <c r="V2957" s="117">
        <f>IFERROR(Q2957/N2957,"0")</f>
        <v/>
      </c>
    </row>
    <row r="2958">
      <c r="A2958">
        <f>_xlfn.XLOOKUP(D2958,BN:BN,BO:BO)</f>
        <v/>
      </c>
      <c r="B2958" t="inlineStr">
        <is>
          <t>LLC</t>
        </is>
      </c>
      <c r="C2958" t="n">
        <v>440</v>
      </c>
      <c r="D2958">
        <f>_xlfn.XLOOKUP(C2958,BH:BH,BI:BI)</f>
        <v/>
      </c>
      <c r="E2958" t="n">
        <v>27301</v>
      </c>
      <c r="F2958" t="inlineStr">
        <is>
          <t>Revisado FCO-MEX-FCO/Ana Cecilia Galindo</t>
        </is>
      </c>
      <c r="G2958" s="234" t="n">
        <v>45953</v>
      </c>
      <c r="H2958" s="234" t="n">
        <v>45969</v>
      </c>
      <c r="I2958" t="inlineStr">
        <is>
          <t>VLO</t>
        </is>
      </c>
      <c r="J2958">
        <f>_xlfn.XLOOKUP(I2958,AS:AS,AU:AU)</f>
        <v/>
      </c>
      <c r="K2958" t="inlineStr">
        <is>
          <t>MXN</t>
        </is>
      </c>
      <c r="L2958" s="238" t="n">
        <v>3717</v>
      </c>
      <c r="M2958">
        <f>L2958*_xlfn.XLOOKUP(K2958,AM:AM,AN:AN)</f>
        <v/>
      </c>
      <c r="N2958">
        <f>L2958*_xlfn.XLOOKUP(K2958,AM:AM,AO:AO)</f>
        <v/>
      </c>
      <c r="O2958" s="238" t="n">
        <v>0</v>
      </c>
      <c r="P2958">
        <f>O2958*_xlfn.XLOOKUP(K2958,AM:AM,AN:AN)</f>
        <v/>
      </c>
      <c r="Q2958">
        <f>O2958*_xlfn.XLOOKUP(K2958,AM:AM,AO:AO)</f>
        <v/>
      </c>
      <c r="R2958">
        <f>_xlfn.XLOOKUP(E2958,AF:AF,AG:AG)</f>
        <v/>
      </c>
      <c r="S2958">
        <f>_xlfn.XLOOKUP(E2958,AF:AF,AI:AI)</f>
        <v/>
      </c>
      <c r="T2958">
        <f>WEEKNUM(G2958)</f>
        <v/>
      </c>
      <c r="U2958">
        <f>YEAR(G2958)</f>
        <v/>
      </c>
      <c r="V2958" s="117">
        <f>IFERROR(Q2958/N2958,"0")</f>
        <v/>
      </c>
    </row>
    <row r="2959">
      <c r="A2959">
        <f>_xlfn.XLOOKUP(D2959,BN:BN,BO:BO)</f>
        <v/>
      </c>
      <c r="B2959" t="inlineStr">
        <is>
          <t>LLC</t>
        </is>
      </c>
      <c r="C2959" t="n">
        <v>440</v>
      </c>
      <c r="D2959">
        <f>_xlfn.XLOOKUP(C2959,BH:BH,BI:BI)</f>
        <v/>
      </c>
      <c r="E2959" t="n">
        <v>27301</v>
      </c>
      <c r="F2959" t="inlineStr">
        <is>
          <t>EMD Revisado FCO-MEX-FCO/Ana Cecilia Galindo</t>
        </is>
      </c>
      <c r="G2959" s="234" t="n">
        <v>45953</v>
      </c>
      <c r="H2959" s="234" t="n">
        <v>45969</v>
      </c>
      <c r="I2959" t="inlineStr">
        <is>
          <t>VLO</t>
        </is>
      </c>
      <c r="J2959">
        <f>_xlfn.XLOOKUP(I2959,AS:AS,AU:AU)</f>
        <v/>
      </c>
      <c r="K2959" t="inlineStr">
        <is>
          <t>MXN</t>
        </is>
      </c>
      <c r="L2959" s="238" t="n">
        <v>6489</v>
      </c>
      <c r="M2959">
        <f>L2959*_xlfn.XLOOKUP(K2959,AM:AM,AN:AN)</f>
        <v/>
      </c>
      <c r="N2959">
        <f>L2959*_xlfn.XLOOKUP(K2959,AM:AM,AO:AO)</f>
        <v/>
      </c>
      <c r="O2959" s="238" t="n">
        <v>0</v>
      </c>
      <c r="P2959">
        <f>O2959*_xlfn.XLOOKUP(K2959,AM:AM,AN:AN)</f>
        <v/>
      </c>
      <c r="Q2959">
        <f>O2959*_xlfn.XLOOKUP(K2959,AM:AM,AO:AO)</f>
        <v/>
      </c>
      <c r="R2959">
        <f>_xlfn.XLOOKUP(E2959,AF:AF,AG:AG)</f>
        <v/>
      </c>
      <c r="S2959">
        <f>_xlfn.XLOOKUP(E2959,AF:AF,AI:AI)</f>
        <v/>
      </c>
      <c r="T2959">
        <f>WEEKNUM(G2959)</f>
        <v/>
      </c>
      <c r="U2959">
        <f>YEAR(G2959)</f>
        <v/>
      </c>
      <c r="V2959" s="117">
        <f>IFERROR(Q2959/N2959,"0")</f>
        <v/>
      </c>
    </row>
    <row r="2960">
      <c r="A2960">
        <f>_xlfn.XLOOKUP(D2960,BN:BN,BO:BO)</f>
        <v/>
      </c>
      <c r="B2960" t="inlineStr">
        <is>
          <t>LLC</t>
        </is>
      </c>
      <c r="C2960" t="n">
        <v>440</v>
      </c>
      <c r="D2960">
        <f>_xlfn.XLOOKUP(C2960,BH:BH,BI:BI)</f>
        <v/>
      </c>
      <c r="E2960" t="n">
        <v>27301</v>
      </c>
      <c r="F2960" t="inlineStr">
        <is>
          <t>Vuelo MAD-LIN/Claudio Gonzalez</t>
        </is>
      </c>
      <c r="G2960" s="234" t="n">
        <v>45953</v>
      </c>
      <c r="H2960" s="234" t="n">
        <v>45969</v>
      </c>
      <c r="I2960" t="inlineStr">
        <is>
          <t>VLO</t>
        </is>
      </c>
      <c r="J2960">
        <f>_xlfn.XLOOKUP(I2960,AS:AS,AU:AU)</f>
        <v/>
      </c>
      <c r="K2960" t="inlineStr">
        <is>
          <t>MXN</t>
        </is>
      </c>
      <c r="L2960" s="238" t="n">
        <v>6050</v>
      </c>
      <c r="M2960">
        <f>L2960*_xlfn.XLOOKUP(K2960,AM:AM,AN:AN)</f>
        <v/>
      </c>
      <c r="N2960">
        <f>L2960*_xlfn.XLOOKUP(K2960,AM:AM,AO:AO)</f>
        <v/>
      </c>
      <c r="O2960" s="238" t="n">
        <v>0</v>
      </c>
      <c r="P2960">
        <f>O2960*_xlfn.XLOOKUP(K2960,AM:AM,AN:AN)</f>
        <v/>
      </c>
      <c r="Q2960">
        <f>O2960*_xlfn.XLOOKUP(K2960,AM:AM,AO:AO)</f>
        <v/>
      </c>
      <c r="R2960">
        <f>_xlfn.XLOOKUP(E2960,AF:AF,AG:AG)</f>
        <v/>
      </c>
      <c r="S2960">
        <f>_xlfn.XLOOKUP(E2960,AF:AF,AI:AI)</f>
        <v/>
      </c>
      <c r="T2960">
        <f>WEEKNUM(G2960)</f>
        <v/>
      </c>
      <c r="U2960">
        <f>YEAR(G2960)</f>
        <v/>
      </c>
      <c r="V2960" s="117">
        <f>IFERROR(Q2960/N2960,"0")</f>
        <v/>
      </c>
    </row>
    <row r="2961">
      <c r="A2961">
        <f>_xlfn.XLOOKUP(D2961,BN:BN,BO:BO)</f>
        <v/>
      </c>
      <c r="B2961" t="inlineStr">
        <is>
          <t>LLC</t>
        </is>
      </c>
      <c r="C2961" t="n">
        <v>440</v>
      </c>
      <c r="D2961">
        <f>_xlfn.XLOOKUP(C2961,BH:BH,BI:BI)</f>
        <v/>
      </c>
      <c r="E2961" t="n">
        <v>27301</v>
      </c>
      <c r="F2961" t="inlineStr">
        <is>
          <t>Vuelo MAD-LIN/Laura Caraza</t>
        </is>
      </c>
      <c r="G2961" s="234" t="n">
        <v>45953</v>
      </c>
      <c r="H2961" s="234" t="n">
        <v>45969</v>
      </c>
      <c r="I2961" t="inlineStr">
        <is>
          <t>VLO</t>
        </is>
      </c>
      <c r="J2961">
        <f>_xlfn.XLOOKUP(I2961,AS:AS,AU:AU)</f>
        <v/>
      </c>
      <c r="K2961" t="inlineStr">
        <is>
          <t>MXN</t>
        </is>
      </c>
      <c r="L2961" s="238" t="n">
        <v>6050</v>
      </c>
      <c r="M2961">
        <f>L2961*_xlfn.XLOOKUP(K2961,AM:AM,AN:AN)</f>
        <v/>
      </c>
      <c r="N2961">
        <f>L2961*_xlfn.XLOOKUP(K2961,AM:AM,AO:AO)</f>
        <v/>
      </c>
      <c r="O2961" s="238" t="n">
        <v>0</v>
      </c>
      <c r="P2961">
        <f>O2961*_xlfn.XLOOKUP(K2961,AM:AM,AN:AN)</f>
        <v/>
      </c>
      <c r="Q2961">
        <f>O2961*_xlfn.XLOOKUP(K2961,AM:AM,AO:AO)</f>
        <v/>
      </c>
      <c r="R2961">
        <f>_xlfn.XLOOKUP(E2961,AF:AF,AG:AG)</f>
        <v/>
      </c>
      <c r="S2961">
        <f>_xlfn.XLOOKUP(E2961,AF:AF,AI:AI)</f>
        <v/>
      </c>
      <c r="T2961">
        <f>WEEKNUM(G2961)</f>
        <v/>
      </c>
      <c r="U2961">
        <f>YEAR(G2961)</f>
        <v/>
      </c>
      <c r="V2961" s="117">
        <f>IFERROR(Q2961/N2961,"0")</f>
        <v/>
      </c>
    </row>
    <row r="2962">
      <c r="A2962">
        <f>_xlfn.XLOOKUP(D2962,BN:BN,BO:BO)</f>
        <v/>
      </c>
      <c r="B2962" t="inlineStr">
        <is>
          <t>LLC</t>
        </is>
      </c>
      <c r="C2962" t="n">
        <v>440</v>
      </c>
      <c r="D2962">
        <f>_xlfn.XLOOKUP(C2962,BH:BH,BI:BI)</f>
        <v/>
      </c>
      <c r="E2962" t="n">
        <v>27301</v>
      </c>
      <c r="F2962" t="inlineStr">
        <is>
          <t>Vuelo MAD-LIN/Claudio Gonzalez</t>
        </is>
      </c>
      <c r="G2962" s="234" t="n">
        <v>45953</v>
      </c>
      <c r="H2962" s="234" t="n">
        <v>45969</v>
      </c>
      <c r="I2962" t="inlineStr">
        <is>
          <t>VLO</t>
        </is>
      </c>
      <c r="J2962">
        <f>_xlfn.XLOOKUP(I2962,AS:AS,AU:AU)</f>
        <v/>
      </c>
      <c r="K2962" t="inlineStr">
        <is>
          <t>MXN</t>
        </is>
      </c>
      <c r="L2962" s="238" t="n">
        <v>344</v>
      </c>
      <c r="M2962">
        <f>L2962*_xlfn.XLOOKUP(K2962,AM:AM,AN:AN)</f>
        <v/>
      </c>
      <c r="N2962">
        <f>L2962*_xlfn.XLOOKUP(K2962,AM:AM,AO:AO)</f>
        <v/>
      </c>
      <c r="O2962" s="238" t="n">
        <v>0</v>
      </c>
      <c r="P2962">
        <f>O2962*_xlfn.XLOOKUP(K2962,AM:AM,AN:AN)</f>
        <v/>
      </c>
      <c r="Q2962">
        <f>O2962*_xlfn.XLOOKUP(K2962,AM:AM,AO:AO)</f>
        <v/>
      </c>
      <c r="R2962">
        <f>_xlfn.XLOOKUP(E2962,AF:AF,AG:AG)</f>
        <v/>
      </c>
      <c r="S2962">
        <f>_xlfn.XLOOKUP(E2962,AF:AF,AI:AI)</f>
        <v/>
      </c>
      <c r="T2962">
        <f>WEEKNUM(G2962)</f>
        <v/>
      </c>
      <c r="U2962">
        <f>YEAR(G2962)</f>
        <v/>
      </c>
      <c r="V2962" s="117">
        <f>IFERROR(Q2962/N2962,"0")</f>
        <v/>
      </c>
    </row>
    <row r="2963">
      <c r="A2963">
        <f>_xlfn.XLOOKUP(D2963,BN:BN,BO:BO)</f>
        <v/>
      </c>
      <c r="B2963" t="inlineStr">
        <is>
          <t>LLC</t>
        </is>
      </c>
      <c r="C2963" t="n">
        <v>440</v>
      </c>
      <c r="D2963">
        <f>_xlfn.XLOOKUP(C2963,BH:BH,BI:BI)</f>
        <v/>
      </c>
      <c r="E2963" t="n">
        <v>27301</v>
      </c>
      <c r="F2963" t="inlineStr">
        <is>
          <t>Vuelo MAD-LIN/Laura Caraza</t>
        </is>
      </c>
      <c r="G2963" s="234" t="n">
        <v>45953</v>
      </c>
      <c r="H2963" s="234" t="n">
        <v>45969</v>
      </c>
      <c r="I2963" t="inlineStr">
        <is>
          <t>VLO</t>
        </is>
      </c>
      <c r="J2963">
        <f>_xlfn.XLOOKUP(I2963,AS:AS,AU:AU)</f>
        <v/>
      </c>
      <c r="K2963" t="inlineStr">
        <is>
          <t>MXN</t>
        </is>
      </c>
      <c r="L2963" s="238" t="n">
        <v>344</v>
      </c>
      <c r="M2963">
        <f>L2963*_xlfn.XLOOKUP(K2963,AM:AM,AN:AN)</f>
        <v/>
      </c>
      <c r="N2963">
        <f>L2963*_xlfn.XLOOKUP(K2963,AM:AM,AO:AO)</f>
        <v/>
      </c>
      <c r="O2963" s="238" t="n">
        <v>0</v>
      </c>
      <c r="P2963">
        <f>O2963*_xlfn.XLOOKUP(K2963,AM:AM,AN:AN)</f>
        <v/>
      </c>
      <c r="Q2963">
        <f>O2963*_xlfn.XLOOKUP(K2963,AM:AM,AO:AO)</f>
        <v/>
      </c>
      <c r="R2963">
        <f>_xlfn.XLOOKUP(E2963,AF:AF,AG:AG)</f>
        <v/>
      </c>
      <c r="S2963">
        <f>_xlfn.XLOOKUP(E2963,AF:AF,AI:AI)</f>
        <v/>
      </c>
      <c r="T2963">
        <f>WEEKNUM(G2963)</f>
        <v/>
      </c>
      <c r="U2963">
        <f>YEAR(G2963)</f>
        <v/>
      </c>
      <c r="V2963" s="117">
        <f>IFERROR(Q2963/N2963,"0")</f>
        <v/>
      </c>
    </row>
    <row r="2964">
      <c r="A2964">
        <f>_xlfn.XLOOKUP(D2964,BN:BN,BO:BO)</f>
        <v/>
      </c>
      <c r="B2964" t="inlineStr">
        <is>
          <t>LLC</t>
        </is>
      </c>
      <c r="C2964" t="n">
        <v>440</v>
      </c>
      <c r="D2964">
        <f>_xlfn.XLOOKUP(C2964,BH:BH,BI:BI)</f>
        <v/>
      </c>
      <c r="E2964" t="n">
        <v>0</v>
      </c>
      <c r="F2964" t="inlineStr">
        <is>
          <t>Fee de emisión ENSJZM</t>
        </is>
      </c>
      <c r="G2964" s="234" t="n">
        <v>45953</v>
      </c>
      <c r="H2964" s="234" t="n">
        <v>45969</v>
      </c>
      <c r="I2964" t="inlineStr">
        <is>
          <t>HPS</t>
        </is>
      </c>
      <c r="J2964">
        <f>_xlfn.XLOOKUP(I2964,AS:AS,AU:AU)</f>
        <v/>
      </c>
      <c r="K2964" t="inlineStr">
        <is>
          <t>MXN</t>
        </is>
      </c>
      <c r="L2964" s="238" t="n">
        <v>1339.1</v>
      </c>
      <c r="M2964">
        <f>L2964*_xlfn.XLOOKUP(K2964,AM:AM,AN:AN)</f>
        <v/>
      </c>
      <c r="N2964">
        <f>L2964*_xlfn.XLOOKUP(K2964,AM:AM,AO:AO)</f>
        <v/>
      </c>
      <c r="O2964" s="238" t="n">
        <v>1339.1</v>
      </c>
      <c r="P2964">
        <f>O2964*_xlfn.XLOOKUP(K2964,AM:AM,AN:AN)</f>
        <v/>
      </c>
      <c r="Q2964">
        <f>O2964*_xlfn.XLOOKUP(K2964,AM:AM,AO:AO)</f>
        <v/>
      </c>
      <c r="R2964">
        <f>_xlfn.XLOOKUP(E2964,AF:AF,AG:AG)</f>
        <v/>
      </c>
      <c r="S2964">
        <f>_xlfn.XLOOKUP(E2964,AF:AF,AI:AI)</f>
        <v/>
      </c>
      <c r="T2964">
        <f>WEEKNUM(G2964)</f>
        <v/>
      </c>
      <c r="U2964">
        <f>YEAR(G2964)</f>
        <v/>
      </c>
      <c r="V2964" s="117">
        <f>IFERROR(Q2964/N2964,"0")</f>
        <v/>
      </c>
    </row>
    <row r="2965">
      <c r="A2965">
        <f>_xlfn.XLOOKUP(D2965,BN:BN,BO:BO)</f>
        <v/>
      </c>
      <c r="B2965" t="inlineStr">
        <is>
          <t>LLC</t>
        </is>
      </c>
      <c r="C2965" t="n">
        <v>440</v>
      </c>
      <c r="D2965">
        <f>_xlfn.XLOOKUP(C2965,BH:BH,BI:BI)</f>
        <v/>
      </c>
      <c r="E2965" t="n">
        <v>27301</v>
      </c>
      <c r="F2965" t="inlineStr">
        <is>
          <t>Revisado MEX-CDG-FCO-MAD-CDG-MEX-FCO/Claudio XGG</t>
        </is>
      </c>
      <c r="G2965" s="234" t="n">
        <v>45953</v>
      </c>
      <c r="H2965" s="234" t="n">
        <v>45969</v>
      </c>
      <c r="I2965" t="inlineStr">
        <is>
          <t>VLO</t>
        </is>
      </c>
      <c r="J2965">
        <f>_xlfn.XLOOKUP(I2965,AS:AS,AU:AU)</f>
        <v/>
      </c>
      <c r="K2965" t="inlineStr">
        <is>
          <t>MXN</t>
        </is>
      </c>
      <c r="L2965" s="238" t="n">
        <v>21400</v>
      </c>
      <c r="M2965">
        <f>L2965*_xlfn.XLOOKUP(K2965,AM:AM,AN:AN)</f>
        <v/>
      </c>
      <c r="N2965">
        <f>L2965*_xlfn.XLOOKUP(K2965,AM:AM,AO:AO)</f>
        <v/>
      </c>
      <c r="O2965" s="238" t="n">
        <v>0</v>
      </c>
      <c r="P2965">
        <f>O2965*_xlfn.XLOOKUP(K2965,AM:AM,AN:AN)</f>
        <v/>
      </c>
      <c r="Q2965">
        <f>O2965*_xlfn.XLOOKUP(K2965,AM:AM,AO:AO)</f>
        <v/>
      </c>
      <c r="R2965">
        <f>_xlfn.XLOOKUP(E2965,AF:AF,AG:AG)</f>
        <v/>
      </c>
      <c r="S2965">
        <f>_xlfn.XLOOKUP(E2965,AF:AF,AI:AI)</f>
        <v/>
      </c>
      <c r="T2965">
        <f>WEEKNUM(G2965)</f>
        <v/>
      </c>
      <c r="U2965">
        <f>YEAR(G2965)</f>
        <v/>
      </c>
      <c r="V2965" s="117">
        <f>IFERROR(Q2965/N2965,"0")</f>
        <v/>
      </c>
    </row>
    <row r="2966">
      <c r="A2966">
        <f>_xlfn.XLOOKUP(D2966,BN:BN,BO:BO)</f>
        <v/>
      </c>
      <c r="B2966" t="inlineStr">
        <is>
          <t>LLC</t>
        </is>
      </c>
      <c r="C2966" t="n">
        <v>440</v>
      </c>
      <c r="D2966">
        <f>_xlfn.XLOOKUP(C2966,BH:BH,BI:BI)</f>
        <v/>
      </c>
      <c r="E2966" t="n">
        <v>27301</v>
      </c>
      <c r="F2966" t="inlineStr">
        <is>
          <t>Revisado MEX-CDG-FCO-MAD-CDG-MEX-FCO/Claudio XGG</t>
        </is>
      </c>
      <c r="G2966" s="234" t="n">
        <v>45953</v>
      </c>
      <c r="H2966" s="234" t="n">
        <v>45969</v>
      </c>
      <c r="I2966" t="inlineStr">
        <is>
          <t>VLO</t>
        </is>
      </c>
      <c r="J2966">
        <f>_xlfn.XLOOKUP(I2966,AS:AS,AU:AU)</f>
        <v/>
      </c>
      <c r="K2966" t="inlineStr">
        <is>
          <t>MXN</t>
        </is>
      </c>
      <c r="L2966" s="238" t="n">
        <v>0</v>
      </c>
      <c r="M2966">
        <f>L2966*_xlfn.XLOOKUP(K2966,AM:AM,AN:AN)</f>
        <v/>
      </c>
      <c r="N2966">
        <f>L2966*_xlfn.XLOOKUP(K2966,AM:AM,AO:AO)</f>
        <v/>
      </c>
      <c r="O2966" s="238" t="n">
        <v>0</v>
      </c>
      <c r="P2966">
        <f>O2966*_xlfn.XLOOKUP(K2966,AM:AM,AN:AN)</f>
        <v/>
      </c>
      <c r="Q2966">
        <f>O2966*_xlfn.XLOOKUP(K2966,AM:AM,AO:AO)</f>
        <v/>
      </c>
      <c r="R2966">
        <f>_xlfn.XLOOKUP(E2966,AF:AF,AG:AG)</f>
        <v/>
      </c>
      <c r="S2966">
        <f>_xlfn.XLOOKUP(E2966,AF:AF,AI:AI)</f>
        <v/>
      </c>
      <c r="T2966">
        <f>WEEKNUM(G2966)</f>
        <v/>
      </c>
      <c r="U2966">
        <f>YEAR(G2966)</f>
        <v/>
      </c>
      <c r="V2966" s="117">
        <f>IFERROR(Q2966/N2966,"0")</f>
        <v/>
      </c>
    </row>
    <row r="2967">
      <c r="A2967">
        <f>_xlfn.XLOOKUP(D2967,BN:BN,BO:BO)</f>
        <v/>
      </c>
      <c r="B2967" t="inlineStr">
        <is>
          <t>LLC</t>
        </is>
      </c>
      <c r="C2967" t="n">
        <v>440</v>
      </c>
      <c r="D2967">
        <f>_xlfn.XLOOKUP(C2967,BH:BH,BI:BI)</f>
        <v/>
      </c>
      <c r="E2967" t="n">
        <v>27301</v>
      </c>
      <c r="F2967" t="inlineStr">
        <is>
          <t>Revisado MEX-CDG-FCO-MAD-CDG-MEX-FCO/Claudio XGG</t>
        </is>
      </c>
      <c r="G2967" s="234" t="n">
        <v>45953</v>
      </c>
      <c r="H2967" s="234" t="n">
        <v>45969</v>
      </c>
      <c r="I2967" t="inlineStr">
        <is>
          <t>VLO</t>
        </is>
      </c>
      <c r="J2967">
        <f>_xlfn.XLOOKUP(I2967,AS:AS,AU:AU)</f>
        <v/>
      </c>
      <c r="K2967" t="inlineStr">
        <is>
          <t>MXN</t>
        </is>
      </c>
      <c r="L2967" s="238" t="n">
        <v>4334</v>
      </c>
      <c r="M2967">
        <f>L2967*_xlfn.XLOOKUP(K2967,AM:AM,AN:AN)</f>
        <v/>
      </c>
      <c r="N2967">
        <f>L2967*_xlfn.XLOOKUP(K2967,AM:AM,AO:AO)</f>
        <v/>
      </c>
      <c r="O2967" s="238" t="n">
        <v>0</v>
      </c>
      <c r="P2967">
        <f>O2967*_xlfn.XLOOKUP(K2967,AM:AM,AN:AN)</f>
        <v/>
      </c>
      <c r="Q2967">
        <f>O2967*_xlfn.XLOOKUP(K2967,AM:AM,AO:AO)</f>
        <v/>
      </c>
      <c r="R2967">
        <f>_xlfn.XLOOKUP(E2967,AF:AF,AG:AG)</f>
        <v/>
      </c>
      <c r="S2967">
        <f>_xlfn.XLOOKUP(E2967,AF:AF,AI:AI)</f>
        <v/>
      </c>
      <c r="T2967">
        <f>WEEKNUM(G2967)</f>
        <v/>
      </c>
      <c r="U2967">
        <f>YEAR(G2967)</f>
        <v/>
      </c>
      <c r="V2967" s="117">
        <f>IFERROR(Q2967/N2967,"0")</f>
        <v/>
      </c>
    </row>
    <row r="2968">
      <c r="A2968">
        <f>_xlfn.XLOOKUP(D2968,BN:BN,BO:BO)</f>
        <v/>
      </c>
      <c r="B2968" t="inlineStr">
        <is>
          <t>LLC</t>
        </is>
      </c>
      <c r="C2968" t="n">
        <v>440</v>
      </c>
      <c r="D2968">
        <f>_xlfn.XLOOKUP(C2968,BH:BH,BI:BI)</f>
        <v/>
      </c>
      <c r="E2968" t="n">
        <v>27301</v>
      </c>
      <c r="F2968" t="inlineStr">
        <is>
          <t>Revisado MEX-CDG-FCO-MAD-CDG-MEX-FCO/Claudio XGG</t>
        </is>
      </c>
      <c r="G2968" s="234" t="n">
        <v>45953</v>
      </c>
      <c r="H2968" s="234" t="n">
        <v>45969</v>
      </c>
      <c r="I2968" t="inlineStr">
        <is>
          <t>VLO</t>
        </is>
      </c>
      <c r="J2968">
        <f>_xlfn.XLOOKUP(I2968,AS:AS,AU:AU)</f>
        <v/>
      </c>
      <c r="K2968" t="inlineStr">
        <is>
          <t>MXN</t>
        </is>
      </c>
      <c r="L2968" s="238" t="n">
        <v>21400</v>
      </c>
      <c r="M2968">
        <f>L2968*_xlfn.XLOOKUP(K2968,AM:AM,AN:AN)</f>
        <v/>
      </c>
      <c r="N2968">
        <f>L2968*_xlfn.XLOOKUP(K2968,AM:AM,AO:AO)</f>
        <v/>
      </c>
      <c r="O2968" s="238" t="n">
        <v>0</v>
      </c>
      <c r="P2968">
        <f>O2968*_xlfn.XLOOKUP(K2968,AM:AM,AN:AN)</f>
        <v/>
      </c>
      <c r="Q2968">
        <f>O2968*_xlfn.XLOOKUP(K2968,AM:AM,AO:AO)</f>
        <v/>
      </c>
      <c r="R2968">
        <f>_xlfn.XLOOKUP(E2968,AF:AF,AG:AG)</f>
        <v/>
      </c>
      <c r="S2968">
        <f>_xlfn.XLOOKUP(E2968,AF:AF,AI:AI)</f>
        <v/>
      </c>
      <c r="T2968">
        <f>WEEKNUM(G2968)</f>
        <v/>
      </c>
      <c r="U2968">
        <f>YEAR(G2968)</f>
        <v/>
      </c>
      <c r="V2968" s="117">
        <f>IFERROR(Q2968/N2968,"0")</f>
        <v/>
      </c>
    </row>
    <row r="2969">
      <c r="A2969">
        <f>_xlfn.XLOOKUP(D2969,BN:BN,BO:BO)</f>
        <v/>
      </c>
      <c r="B2969" t="inlineStr">
        <is>
          <t>LLC</t>
        </is>
      </c>
      <c r="C2969" t="n">
        <v>440</v>
      </c>
      <c r="D2969">
        <f>_xlfn.XLOOKUP(C2969,BH:BH,BI:BI)</f>
        <v/>
      </c>
      <c r="E2969" t="n">
        <v>27301</v>
      </c>
      <c r="F2969" t="inlineStr">
        <is>
          <t>Revisado MEX-CDG-FCO-MAD-CDG-MEX-FCO/Claudio XGG</t>
        </is>
      </c>
      <c r="G2969" s="234" t="n">
        <v>45953</v>
      </c>
      <c r="H2969" s="234" t="n">
        <v>45969</v>
      </c>
      <c r="I2969" t="inlineStr">
        <is>
          <t>VLO</t>
        </is>
      </c>
      <c r="J2969">
        <f>_xlfn.XLOOKUP(I2969,AS:AS,AU:AU)</f>
        <v/>
      </c>
      <c r="K2969" t="inlineStr">
        <is>
          <t>MXN</t>
        </is>
      </c>
      <c r="L2969" s="238" t="n">
        <v>0</v>
      </c>
      <c r="M2969">
        <f>L2969*_xlfn.XLOOKUP(K2969,AM:AM,AN:AN)</f>
        <v/>
      </c>
      <c r="N2969">
        <f>L2969*_xlfn.XLOOKUP(K2969,AM:AM,AO:AO)</f>
        <v/>
      </c>
      <c r="O2969" s="238" t="n">
        <v>0</v>
      </c>
      <c r="P2969">
        <f>O2969*_xlfn.XLOOKUP(K2969,AM:AM,AN:AN)</f>
        <v/>
      </c>
      <c r="Q2969">
        <f>O2969*_xlfn.XLOOKUP(K2969,AM:AM,AO:AO)</f>
        <v/>
      </c>
      <c r="R2969">
        <f>_xlfn.XLOOKUP(E2969,AF:AF,AG:AG)</f>
        <v/>
      </c>
      <c r="S2969">
        <f>_xlfn.XLOOKUP(E2969,AF:AF,AI:AI)</f>
        <v/>
      </c>
      <c r="T2969">
        <f>WEEKNUM(G2969)</f>
        <v/>
      </c>
      <c r="U2969">
        <f>YEAR(G2969)</f>
        <v/>
      </c>
      <c r="V2969" s="117">
        <f>IFERROR(Q2969/N2969,"0")</f>
        <v/>
      </c>
    </row>
    <row r="2970">
      <c r="A2970">
        <f>_xlfn.XLOOKUP(D2970,BN:BN,BO:BO)</f>
        <v/>
      </c>
      <c r="B2970" t="inlineStr">
        <is>
          <t>LLC</t>
        </is>
      </c>
      <c r="C2970" t="n">
        <v>440</v>
      </c>
      <c r="D2970">
        <f>_xlfn.XLOOKUP(C2970,BH:BH,BI:BI)</f>
        <v/>
      </c>
      <c r="E2970" t="n">
        <v>27301</v>
      </c>
      <c r="F2970" t="inlineStr">
        <is>
          <t>Revisado MEX-CDG-FCO-MAD-CDG-MEX-FCO/Claudio XGG</t>
        </is>
      </c>
      <c r="G2970" s="234" t="n">
        <v>45953</v>
      </c>
      <c r="H2970" s="234" t="n">
        <v>45969</v>
      </c>
      <c r="I2970" t="inlineStr">
        <is>
          <t>VLO</t>
        </is>
      </c>
      <c r="J2970">
        <f>_xlfn.XLOOKUP(I2970,AS:AS,AU:AU)</f>
        <v/>
      </c>
      <c r="K2970" t="inlineStr">
        <is>
          <t>MXN</t>
        </is>
      </c>
      <c r="L2970" s="238" t="n">
        <v>4334</v>
      </c>
      <c r="M2970">
        <f>L2970*_xlfn.XLOOKUP(K2970,AM:AM,AN:AN)</f>
        <v/>
      </c>
      <c r="N2970">
        <f>L2970*_xlfn.XLOOKUP(K2970,AM:AM,AO:AO)</f>
        <v/>
      </c>
      <c r="O2970" s="238" t="n">
        <v>0</v>
      </c>
      <c r="P2970">
        <f>O2970*_xlfn.XLOOKUP(K2970,AM:AM,AN:AN)</f>
        <v/>
      </c>
      <c r="Q2970">
        <f>O2970*_xlfn.XLOOKUP(K2970,AM:AM,AO:AO)</f>
        <v/>
      </c>
      <c r="R2970">
        <f>_xlfn.XLOOKUP(E2970,AF:AF,AG:AG)</f>
        <v/>
      </c>
      <c r="S2970">
        <f>_xlfn.XLOOKUP(E2970,AF:AF,AI:AI)</f>
        <v/>
      </c>
      <c r="T2970">
        <f>WEEKNUM(G2970)</f>
        <v/>
      </c>
      <c r="U2970">
        <f>YEAR(G2970)</f>
        <v/>
      </c>
      <c r="V2970" s="117">
        <f>IFERROR(Q2970/N2970,"0")</f>
        <v/>
      </c>
    </row>
    <row r="2971">
      <c r="A2971">
        <f>_xlfn.XLOOKUP(D2971,BN:BN,BO:BO)</f>
        <v/>
      </c>
      <c r="B2971" t="inlineStr">
        <is>
          <t>LLC</t>
        </is>
      </c>
      <c r="C2971" t="n">
        <v>440</v>
      </c>
      <c r="D2971">
        <f>_xlfn.XLOOKUP(C2971,BH:BH,BI:BI)</f>
        <v/>
      </c>
      <c r="E2971" t="n">
        <v>27301</v>
      </c>
      <c r="F2971" t="inlineStr">
        <is>
          <t>Revisado MEX-CDG-FCO/MEX-MAD-CDG-MEX/Laura Caraza</t>
        </is>
      </c>
      <c r="G2971" s="234" t="n">
        <v>45953</v>
      </c>
      <c r="H2971" s="234" t="n">
        <v>45969</v>
      </c>
      <c r="I2971" t="inlineStr">
        <is>
          <t>VLO</t>
        </is>
      </c>
      <c r="J2971">
        <f>_xlfn.XLOOKUP(I2971,AS:AS,AU:AU)</f>
        <v/>
      </c>
      <c r="K2971" t="inlineStr">
        <is>
          <t>MXN</t>
        </is>
      </c>
      <c r="L2971" s="238" t="n">
        <v>0</v>
      </c>
      <c r="M2971">
        <f>L2971*_xlfn.XLOOKUP(K2971,AM:AM,AN:AN)</f>
        <v/>
      </c>
      <c r="N2971">
        <f>L2971*_xlfn.XLOOKUP(K2971,AM:AM,AO:AO)</f>
        <v/>
      </c>
      <c r="O2971" s="238" t="n">
        <v>0</v>
      </c>
      <c r="P2971">
        <f>O2971*_xlfn.XLOOKUP(K2971,AM:AM,AN:AN)</f>
        <v/>
      </c>
      <c r="Q2971">
        <f>O2971*_xlfn.XLOOKUP(K2971,AM:AM,AO:AO)</f>
        <v/>
      </c>
      <c r="R2971">
        <f>_xlfn.XLOOKUP(E2971,AF:AF,AG:AG)</f>
        <v/>
      </c>
      <c r="S2971">
        <f>_xlfn.XLOOKUP(E2971,AF:AF,AI:AI)</f>
        <v/>
      </c>
      <c r="T2971">
        <f>WEEKNUM(G2971)</f>
        <v/>
      </c>
      <c r="U2971">
        <f>YEAR(G2971)</f>
        <v/>
      </c>
      <c r="V2971" s="117">
        <f>IFERROR(Q2971/N2971,"0")</f>
        <v/>
      </c>
    </row>
    <row r="2972">
      <c r="A2972">
        <f>_xlfn.XLOOKUP(D2972,BN:BN,BO:BO)</f>
        <v/>
      </c>
      <c r="B2972" t="inlineStr">
        <is>
          <t>LLC</t>
        </is>
      </c>
      <c r="C2972" t="n">
        <v>440</v>
      </c>
      <c r="D2972">
        <f>_xlfn.XLOOKUP(C2972,BH:BH,BI:BI)</f>
        <v/>
      </c>
      <c r="E2972" t="n">
        <v>27301</v>
      </c>
      <c r="F2972" t="inlineStr">
        <is>
          <t>Revisado MEX-CDG-FCO/MEX-MAD-CDG-MEX/Laura Caraza</t>
        </is>
      </c>
      <c r="G2972" s="234" t="n">
        <v>45953</v>
      </c>
      <c r="H2972" s="234" t="n">
        <v>45969</v>
      </c>
      <c r="I2972" t="inlineStr">
        <is>
          <t>VLO</t>
        </is>
      </c>
      <c r="J2972">
        <f>_xlfn.XLOOKUP(I2972,AS:AS,AU:AU)</f>
        <v/>
      </c>
      <c r="K2972" t="inlineStr">
        <is>
          <t>MXN</t>
        </is>
      </c>
      <c r="L2972" s="238" t="n">
        <v>6449</v>
      </c>
      <c r="M2972">
        <f>L2972*_xlfn.XLOOKUP(K2972,AM:AM,AN:AN)</f>
        <v/>
      </c>
      <c r="N2972">
        <f>L2972*_xlfn.XLOOKUP(K2972,AM:AM,AO:AO)</f>
        <v/>
      </c>
      <c r="O2972" s="238" t="n">
        <v>0</v>
      </c>
      <c r="P2972">
        <f>O2972*_xlfn.XLOOKUP(K2972,AM:AM,AN:AN)</f>
        <v/>
      </c>
      <c r="Q2972">
        <f>O2972*_xlfn.XLOOKUP(K2972,AM:AM,AO:AO)</f>
        <v/>
      </c>
      <c r="R2972">
        <f>_xlfn.XLOOKUP(E2972,AF:AF,AG:AG)</f>
        <v/>
      </c>
      <c r="S2972">
        <f>_xlfn.XLOOKUP(E2972,AF:AF,AI:AI)</f>
        <v/>
      </c>
      <c r="T2972">
        <f>WEEKNUM(G2972)</f>
        <v/>
      </c>
      <c r="U2972">
        <f>YEAR(G2972)</f>
        <v/>
      </c>
      <c r="V2972" s="117">
        <f>IFERROR(Q2972/N2972,"0")</f>
        <v/>
      </c>
    </row>
    <row r="2973">
      <c r="A2973">
        <f>_xlfn.XLOOKUP(D2973,BN:BN,BO:BO)</f>
        <v/>
      </c>
      <c r="B2973" t="inlineStr">
        <is>
          <t>LLC</t>
        </is>
      </c>
      <c r="C2973" t="n">
        <v>440</v>
      </c>
      <c r="D2973">
        <f>_xlfn.XLOOKUP(C2973,BH:BH,BI:BI)</f>
        <v/>
      </c>
      <c r="E2973" t="n">
        <v>27301</v>
      </c>
      <c r="F2973" t="inlineStr">
        <is>
          <t>Revisado MEX/MAD/MEX - E. Patricio González</t>
        </is>
      </c>
      <c r="G2973" s="234" t="n">
        <v>45953</v>
      </c>
      <c r="H2973" s="234" t="n">
        <v>45969</v>
      </c>
      <c r="I2973" t="inlineStr">
        <is>
          <t>VLO</t>
        </is>
      </c>
      <c r="J2973">
        <f>_xlfn.XLOOKUP(I2973,AS:AS,AU:AU)</f>
        <v/>
      </c>
      <c r="K2973" t="inlineStr">
        <is>
          <t>MXN</t>
        </is>
      </c>
      <c r="L2973" s="238" t="n">
        <v>20705</v>
      </c>
      <c r="M2973">
        <f>L2973*_xlfn.XLOOKUP(K2973,AM:AM,AN:AN)</f>
        <v/>
      </c>
      <c r="N2973">
        <f>L2973*_xlfn.XLOOKUP(K2973,AM:AM,AO:AO)</f>
        <v/>
      </c>
      <c r="O2973" s="238" t="n">
        <v>0</v>
      </c>
      <c r="P2973">
        <f>O2973*_xlfn.XLOOKUP(K2973,AM:AM,AN:AN)</f>
        <v/>
      </c>
      <c r="Q2973">
        <f>O2973*_xlfn.XLOOKUP(K2973,AM:AM,AO:AO)</f>
        <v/>
      </c>
      <c r="R2973">
        <f>_xlfn.XLOOKUP(E2973,AF:AF,AG:AG)</f>
        <v/>
      </c>
      <c r="S2973">
        <f>_xlfn.XLOOKUP(E2973,AF:AF,AI:AI)</f>
        <v/>
      </c>
      <c r="T2973">
        <f>WEEKNUM(G2973)</f>
        <v/>
      </c>
      <c r="U2973">
        <f>YEAR(G2973)</f>
        <v/>
      </c>
      <c r="V2973" s="117">
        <f>IFERROR(Q2973/N2973,"0")</f>
        <v/>
      </c>
    </row>
    <row r="2974">
      <c r="A2974">
        <f>_xlfn.XLOOKUP(D2974,BN:BN,BO:BO)</f>
        <v/>
      </c>
      <c r="B2974" t="inlineStr">
        <is>
          <t>LLC</t>
        </is>
      </c>
      <c r="C2974" t="n">
        <v>440</v>
      </c>
      <c r="D2974">
        <f>_xlfn.XLOOKUP(C2974,BH:BH,BI:BI)</f>
        <v/>
      </c>
      <c r="E2974" t="n">
        <v>27301</v>
      </c>
      <c r="F2974" t="inlineStr">
        <is>
          <t>Revisado MEX/MAD/MEX - E. Patricio González</t>
        </is>
      </c>
      <c r="G2974" s="234" t="n">
        <v>45953</v>
      </c>
      <c r="H2974" s="234" t="n">
        <v>45969</v>
      </c>
      <c r="I2974" t="inlineStr">
        <is>
          <t>VLO</t>
        </is>
      </c>
      <c r="J2974">
        <f>_xlfn.XLOOKUP(I2974,AS:AS,AU:AU)</f>
        <v/>
      </c>
      <c r="K2974" t="inlineStr">
        <is>
          <t>MXN</t>
        </is>
      </c>
      <c r="L2974" s="238" t="n">
        <v>6420</v>
      </c>
      <c r="M2974">
        <f>L2974*_xlfn.XLOOKUP(K2974,AM:AM,AN:AN)</f>
        <v/>
      </c>
      <c r="N2974">
        <f>L2974*_xlfn.XLOOKUP(K2974,AM:AM,AO:AO)</f>
        <v/>
      </c>
      <c r="O2974" s="238" t="n">
        <v>0</v>
      </c>
      <c r="P2974">
        <f>O2974*_xlfn.XLOOKUP(K2974,AM:AM,AN:AN)</f>
        <v/>
      </c>
      <c r="Q2974">
        <f>O2974*_xlfn.XLOOKUP(K2974,AM:AM,AO:AO)</f>
        <v/>
      </c>
      <c r="R2974">
        <f>_xlfn.XLOOKUP(E2974,AF:AF,AG:AG)</f>
        <v/>
      </c>
      <c r="S2974">
        <f>_xlfn.XLOOKUP(E2974,AF:AF,AI:AI)</f>
        <v/>
      </c>
      <c r="T2974">
        <f>WEEKNUM(G2974)</f>
        <v/>
      </c>
      <c r="U2974">
        <f>YEAR(G2974)</f>
        <v/>
      </c>
      <c r="V2974" s="117">
        <f>IFERROR(Q2974/N2974,"0")</f>
        <v/>
      </c>
    </row>
    <row r="2975">
      <c r="A2975">
        <f>_xlfn.XLOOKUP(D2975,BN:BN,BO:BO)</f>
        <v/>
      </c>
      <c r="B2975" t="inlineStr">
        <is>
          <t>LLC</t>
        </is>
      </c>
      <c r="C2975" t="n">
        <v>440</v>
      </c>
      <c r="D2975">
        <f>_xlfn.XLOOKUP(C2975,BH:BH,BI:BI)</f>
        <v/>
      </c>
      <c r="E2975" t="n">
        <v>27301</v>
      </c>
      <c r="F2975" t="inlineStr">
        <is>
          <t>Revisado MEX/MAD/MEX - Roberta Cannizzo</t>
        </is>
      </c>
      <c r="G2975" s="234" t="n">
        <v>45953</v>
      </c>
      <c r="H2975" s="234" t="n">
        <v>45969</v>
      </c>
      <c r="I2975" t="inlineStr">
        <is>
          <t>VLO</t>
        </is>
      </c>
      <c r="J2975">
        <f>_xlfn.XLOOKUP(I2975,AS:AS,AU:AU)</f>
        <v/>
      </c>
      <c r="K2975" t="inlineStr">
        <is>
          <t>MXN</t>
        </is>
      </c>
      <c r="L2975" s="238" t="n">
        <v>20705</v>
      </c>
      <c r="M2975">
        <f>L2975*_xlfn.XLOOKUP(K2975,AM:AM,AN:AN)</f>
        <v/>
      </c>
      <c r="N2975">
        <f>L2975*_xlfn.XLOOKUP(K2975,AM:AM,AO:AO)</f>
        <v/>
      </c>
      <c r="O2975" s="238" t="n">
        <v>0</v>
      </c>
      <c r="P2975">
        <f>O2975*_xlfn.XLOOKUP(K2975,AM:AM,AN:AN)</f>
        <v/>
      </c>
      <c r="Q2975">
        <f>O2975*_xlfn.XLOOKUP(K2975,AM:AM,AO:AO)</f>
        <v/>
      </c>
      <c r="R2975">
        <f>_xlfn.XLOOKUP(E2975,AF:AF,AG:AG)</f>
        <v/>
      </c>
      <c r="S2975">
        <f>_xlfn.XLOOKUP(E2975,AF:AF,AI:AI)</f>
        <v/>
      </c>
      <c r="T2975">
        <f>WEEKNUM(G2975)</f>
        <v/>
      </c>
      <c r="U2975">
        <f>YEAR(G2975)</f>
        <v/>
      </c>
      <c r="V2975" s="117">
        <f>IFERROR(Q2975/N2975,"0")</f>
        <v/>
      </c>
    </row>
    <row r="2976">
      <c r="A2976">
        <f>_xlfn.XLOOKUP(D2976,BN:BN,BO:BO)</f>
        <v/>
      </c>
      <c r="B2976" t="inlineStr">
        <is>
          <t>LLC</t>
        </is>
      </c>
      <c r="C2976" t="n">
        <v>440</v>
      </c>
      <c r="D2976">
        <f>_xlfn.XLOOKUP(C2976,BH:BH,BI:BI)</f>
        <v/>
      </c>
      <c r="E2976" t="n">
        <v>27301</v>
      </c>
      <c r="F2976" t="inlineStr">
        <is>
          <t>Revisado MEX/MAD/MEX - Roberta Cannizzo</t>
        </is>
      </c>
      <c r="G2976" s="234" t="n">
        <v>45953</v>
      </c>
      <c r="H2976" s="234" t="n">
        <v>45969</v>
      </c>
      <c r="I2976" t="inlineStr">
        <is>
          <t>VLO</t>
        </is>
      </c>
      <c r="J2976">
        <f>_xlfn.XLOOKUP(I2976,AS:AS,AU:AU)</f>
        <v/>
      </c>
      <c r="K2976" t="inlineStr">
        <is>
          <t>MXN</t>
        </is>
      </c>
      <c r="L2976" s="238" t="n">
        <v>6420</v>
      </c>
      <c r="M2976">
        <f>L2976*_xlfn.XLOOKUP(K2976,AM:AM,AN:AN)</f>
        <v/>
      </c>
      <c r="N2976">
        <f>L2976*_xlfn.XLOOKUP(K2976,AM:AM,AO:AO)</f>
        <v/>
      </c>
      <c r="O2976" s="238" t="n">
        <v>0</v>
      </c>
      <c r="P2976">
        <f>O2976*_xlfn.XLOOKUP(K2976,AM:AM,AN:AN)</f>
        <v/>
      </c>
      <c r="Q2976">
        <f>O2976*_xlfn.XLOOKUP(K2976,AM:AM,AO:AO)</f>
        <v/>
      </c>
      <c r="R2976">
        <f>_xlfn.XLOOKUP(E2976,AF:AF,AG:AG)</f>
        <v/>
      </c>
      <c r="S2976">
        <f>_xlfn.XLOOKUP(E2976,AF:AF,AI:AI)</f>
        <v/>
      </c>
      <c r="T2976">
        <f>WEEKNUM(G2976)</f>
        <v/>
      </c>
      <c r="U2976">
        <f>YEAR(G2976)</f>
        <v/>
      </c>
      <c r="V2976" s="117">
        <f>IFERROR(Q2976/N2976,"0")</f>
        <v/>
      </c>
    </row>
    <row r="2977">
      <c r="A2977">
        <f>_xlfn.XLOOKUP(D2977,BN:BN,BO:BO)</f>
        <v/>
      </c>
      <c r="B2977" t="inlineStr">
        <is>
          <t>LLC</t>
        </is>
      </c>
      <c r="C2977" t="n">
        <v>440</v>
      </c>
      <c r="D2977">
        <f>_xlfn.XLOOKUP(C2977,BH:BH,BI:BI)</f>
        <v/>
      </c>
      <c r="E2977" t="n">
        <v>28934</v>
      </c>
      <c r="F2977" t="inlineStr">
        <is>
          <t>Vuelo LAX-LHR-LIN/VCE-LHR-LAX/Guillermo González</t>
        </is>
      </c>
      <c r="G2977" s="234" t="n">
        <v>45954</v>
      </c>
      <c r="H2977" s="234" t="n">
        <v>45964</v>
      </c>
      <c r="I2977" t="inlineStr">
        <is>
          <t>VLO</t>
        </is>
      </c>
      <c r="J2977">
        <f>_xlfn.XLOOKUP(I2977,AS:AS,AU:AU)</f>
        <v/>
      </c>
      <c r="K2977" t="inlineStr">
        <is>
          <t>MXN</t>
        </is>
      </c>
      <c r="L2977" s="238" t="n">
        <v>92676.72</v>
      </c>
      <c r="M2977">
        <f>L2977*_xlfn.XLOOKUP(K2977,AM:AM,AN:AN)</f>
        <v/>
      </c>
      <c r="N2977">
        <f>L2977*_xlfn.XLOOKUP(K2977,AM:AM,AO:AO)</f>
        <v/>
      </c>
      <c r="O2977" s="238" t="n">
        <v>4285.44</v>
      </c>
      <c r="P2977">
        <f>O2977*_xlfn.XLOOKUP(K2977,AM:AM,AN:AN)</f>
        <v/>
      </c>
      <c r="Q2977">
        <f>O2977*_xlfn.XLOOKUP(K2977,AM:AM,AO:AO)</f>
        <v/>
      </c>
      <c r="R2977">
        <f>_xlfn.XLOOKUP(E2977,AF:AF,AG:AG)</f>
        <v/>
      </c>
      <c r="S2977">
        <f>_xlfn.XLOOKUP(E2977,AF:AF,AI:AI)</f>
        <v/>
      </c>
      <c r="T2977">
        <f>WEEKNUM(G2977)</f>
        <v/>
      </c>
      <c r="U2977">
        <f>YEAR(G2977)</f>
        <v/>
      </c>
      <c r="V2977" s="117">
        <f>IFERROR(Q2977/N2977,"0")</f>
        <v/>
      </c>
    </row>
    <row r="2978">
      <c r="A2978">
        <f>_xlfn.XLOOKUP(D2978,BN:BN,BO:BO)</f>
        <v/>
      </c>
      <c r="B2978" t="inlineStr">
        <is>
          <t>LLC</t>
        </is>
      </c>
      <c r="C2978" t="n">
        <v>440</v>
      </c>
      <c r="D2978">
        <f>_xlfn.XLOOKUP(C2978,BH:BH,BI:BI)</f>
        <v/>
      </c>
      <c r="E2978" t="n">
        <v>28934</v>
      </c>
      <c r="F2978" t="inlineStr">
        <is>
          <t>Revisado LAX-LHR-LIN/VCE-LHR-LAX/Guillermo González</t>
        </is>
      </c>
      <c r="G2978" s="234" t="n">
        <v>45954</v>
      </c>
      <c r="H2978" s="234" t="n">
        <v>45964</v>
      </c>
      <c r="I2978" t="inlineStr">
        <is>
          <t>VLO</t>
        </is>
      </c>
      <c r="J2978">
        <f>_xlfn.XLOOKUP(I2978,AS:AS,AU:AU)</f>
        <v/>
      </c>
      <c r="K2978" t="inlineStr">
        <is>
          <t>MXN</t>
        </is>
      </c>
      <c r="L2978" s="238" t="n">
        <v>39819.18</v>
      </c>
      <c r="M2978">
        <f>L2978*_xlfn.XLOOKUP(K2978,AM:AM,AN:AN)</f>
        <v/>
      </c>
      <c r="N2978">
        <f>L2978*_xlfn.XLOOKUP(K2978,AM:AM,AO:AO)</f>
        <v/>
      </c>
      <c r="O2978" s="238" t="n">
        <v>20460.29</v>
      </c>
      <c r="P2978">
        <f>O2978*_xlfn.XLOOKUP(K2978,AM:AM,AN:AN)</f>
        <v/>
      </c>
      <c r="Q2978">
        <f>O2978*_xlfn.XLOOKUP(K2978,AM:AM,AO:AO)</f>
        <v/>
      </c>
      <c r="R2978">
        <f>_xlfn.XLOOKUP(E2978,AF:AF,AG:AG)</f>
        <v/>
      </c>
      <c r="S2978">
        <f>_xlfn.XLOOKUP(E2978,AF:AF,AI:AI)</f>
        <v/>
      </c>
      <c r="T2978">
        <f>WEEKNUM(G2978)</f>
        <v/>
      </c>
      <c r="U2978">
        <f>YEAR(G2978)</f>
        <v/>
      </c>
      <c r="V2978" s="117">
        <f>IFERROR(Q2978/N2978,"0")</f>
        <v/>
      </c>
    </row>
    <row r="2979">
      <c r="A2979">
        <f>_xlfn.XLOOKUP(D2979,BN:BN,BO:BO)</f>
        <v/>
      </c>
      <c r="B2979" t="inlineStr">
        <is>
          <t>LLC</t>
        </is>
      </c>
      <c r="C2979" t="n">
        <v>440</v>
      </c>
      <c r="D2979">
        <f>_xlfn.XLOOKUP(C2979,BH:BH,BI:BI)</f>
        <v/>
      </c>
      <c r="E2979" t="n">
        <v>28934</v>
      </c>
      <c r="F2979" t="inlineStr">
        <is>
          <t>Vuelo JFK-FCO-VCE/FCO-JFK/Pablo González</t>
        </is>
      </c>
      <c r="G2979" s="234" t="n">
        <v>45959</v>
      </c>
      <c r="H2979" s="234" t="n">
        <v>45967</v>
      </c>
      <c r="I2979" t="inlineStr">
        <is>
          <t>VLO</t>
        </is>
      </c>
      <c r="J2979">
        <f>_xlfn.XLOOKUP(I2979,AS:AS,AU:AU)</f>
        <v/>
      </c>
      <c r="K2979" t="inlineStr">
        <is>
          <t>MXN</t>
        </is>
      </c>
      <c r="L2979" s="238" t="n">
        <v>55803.96</v>
      </c>
      <c r="M2979">
        <f>L2979*_xlfn.XLOOKUP(K2979,AM:AM,AN:AN)</f>
        <v/>
      </c>
      <c r="N2979">
        <f>L2979*_xlfn.XLOOKUP(K2979,AM:AM,AO:AO)</f>
        <v/>
      </c>
      <c r="O2979" s="238" t="n">
        <v>2966.07</v>
      </c>
      <c r="P2979">
        <f>O2979*_xlfn.XLOOKUP(K2979,AM:AM,AN:AN)</f>
        <v/>
      </c>
      <c r="Q2979">
        <f>O2979*_xlfn.XLOOKUP(K2979,AM:AM,AO:AO)</f>
        <v/>
      </c>
      <c r="R2979">
        <f>_xlfn.XLOOKUP(E2979,AF:AF,AG:AG)</f>
        <v/>
      </c>
      <c r="S2979">
        <f>_xlfn.XLOOKUP(E2979,AF:AF,AI:AI)</f>
        <v/>
      </c>
      <c r="T2979">
        <f>WEEKNUM(G2979)</f>
        <v/>
      </c>
      <c r="U2979">
        <f>YEAR(G2979)</f>
        <v/>
      </c>
      <c r="V2979" s="117">
        <f>IFERROR(Q2979/N2979,"0")</f>
        <v/>
      </c>
    </row>
    <row r="2980">
      <c r="A2980">
        <f>_xlfn.XLOOKUP(D2980,BN:BN,BO:BO)</f>
        <v/>
      </c>
      <c r="B2980" t="inlineStr">
        <is>
          <t>LLC</t>
        </is>
      </c>
      <c r="C2980" t="n">
        <v>440</v>
      </c>
      <c r="D2980">
        <f>_xlfn.XLOOKUP(C2980,BH:BH,BI:BI)</f>
        <v/>
      </c>
      <c r="E2980" t="n">
        <v>28934</v>
      </c>
      <c r="F2980" t="inlineStr">
        <is>
          <t>Vuelo JFK-FCO-VCE/FCO-JFK/Ana Galindo</t>
        </is>
      </c>
      <c r="G2980" s="234" t="n">
        <v>45959</v>
      </c>
      <c r="H2980" s="234" t="n">
        <v>45967</v>
      </c>
      <c r="I2980" t="inlineStr">
        <is>
          <t>VLO</t>
        </is>
      </c>
      <c r="J2980">
        <f>_xlfn.XLOOKUP(I2980,AS:AS,AU:AU)</f>
        <v/>
      </c>
      <c r="K2980" t="inlineStr">
        <is>
          <t>MXN</t>
        </is>
      </c>
      <c r="L2980" s="238" t="n">
        <v>55803.96</v>
      </c>
      <c r="M2980">
        <f>L2980*_xlfn.XLOOKUP(K2980,AM:AM,AN:AN)</f>
        <v/>
      </c>
      <c r="N2980">
        <f>L2980*_xlfn.XLOOKUP(K2980,AM:AM,AO:AO)</f>
        <v/>
      </c>
      <c r="O2980" s="238" t="n">
        <v>2966.07</v>
      </c>
      <c r="P2980">
        <f>O2980*_xlfn.XLOOKUP(K2980,AM:AM,AN:AN)</f>
        <v/>
      </c>
      <c r="Q2980">
        <f>O2980*_xlfn.XLOOKUP(K2980,AM:AM,AO:AO)</f>
        <v/>
      </c>
      <c r="R2980">
        <f>_xlfn.XLOOKUP(E2980,AF:AF,AG:AG)</f>
        <v/>
      </c>
      <c r="S2980">
        <f>_xlfn.XLOOKUP(E2980,AF:AF,AI:AI)</f>
        <v/>
      </c>
      <c r="T2980">
        <f>WEEKNUM(G2980)</f>
        <v/>
      </c>
      <c r="U2980">
        <f>YEAR(G2980)</f>
        <v/>
      </c>
      <c r="V2980" s="117">
        <f>IFERROR(Q2980/N2980,"0")</f>
        <v/>
      </c>
    </row>
    <row r="2981">
      <c r="A2981">
        <f>_xlfn.XLOOKUP(D2981,BN:BN,BO:BO)</f>
        <v/>
      </c>
      <c r="B2981" t="inlineStr">
        <is>
          <t>LLC</t>
        </is>
      </c>
      <c r="C2981" t="n">
        <v>440</v>
      </c>
      <c r="D2981">
        <f>_xlfn.XLOOKUP(C2981,BH:BH,BI:BI)</f>
        <v/>
      </c>
      <c r="E2981" t="n">
        <v>0</v>
      </c>
      <c r="F2981" t="inlineStr">
        <is>
          <t>Fee de emisión HYAQWE</t>
        </is>
      </c>
      <c r="G2981" s="234" t="n">
        <v>45959</v>
      </c>
      <c r="H2981" s="234" t="n">
        <v>45967</v>
      </c>
      <c r="I2981" t="inlineStr">
        <is>
          <t>HPS</t>
        </is>
      </c>
      <c r="J2981">
        <f>_xlfn.XLOOKUP(I2981,AS:AS,AU:AU)</f>
        <v/>
      </c>
      <c r="K2981" t="inlineStr">
        <is>
          <t>MXN</t>
        </is>
      </c>
      <c r="L2981" s="238" t="n">
        <v>1302</v>
      </c>
      <c r="M2981">
        <f>L2981*_xlfn.XLOOKUP(K2981,AM:AM,AN:AN)</f>
        <v/>
      </c>
      <c r="N2981">
        <f>L2981*_xlfn.XLOOKUP(K2981,AM:AM,AO:AO)</f>
        <v/>
      </c>
      <c r="O2981" s="238" t="n">
        <v>1302</v>
      </c>
      <c r="P2981">
        <f>O2981*_xlfn.XLOOKUP(K2981,AM:AM,AN:AN)</f>
        <v/>
      </c>
      <c r="Q2981">
        <f>O2981*_xlfn.XLOOKUP(K2981,AM:AM,AO:AO)</f>
        <v/>
      </c>
      <c r="R2981">
        <f>_xlfn.XLOOKUP(E2981,AF:AF,AG:AG)</f>
        <v/>
      </c>
      <c r="S2981">
        <f>_xlfn.XLOOKUP(E2981,AF:AF,AI:AI)</f>
        <v/>
      </c>
      <c r="T2981">
        <f>WEEKNUM(G2981)</f>
        <v/>
      </c>
      <c r="U2981">
        <f>YEAR(G2981)</f>
        <v/>
      </c>
      <c r="V2981" s="117">
        <f>IFERROR(Q2981/N2981,"0")</f>
        <v/>
      </c>
    </row>
    <row r="2982">
      <c r="A2982">
        <f>_xlfn.XLOOKUP(D2982,BN:BN,BO:BO)</f>
        <v/>
      </c>
      <c r="B2982" t="inlineStr">
        <is>
          <t>LLC</t>
        </is>
      </c>
      <c r="C2982" t="n">
        <v>440</v>
      </c>
      <c r="D2982">
        <f>_xlfn.XLOOKUP(C2982,BH:BH,BI:BI)</f>
        <v/>
      </c>
      <c r="E2982" t="n">
        <v>28934</v>
      </c>
      <c r="F2982" t="inlineStr">
        <is>
          <t>Vuelo MEX-FRA-FLR/VCE-FRA/Esteban González</t>
        </is>
      </c>
      <c r="G2982" s="234" t="n">
        <v>45951</v>
      </c>
      <c r="H2982" s="234" t="n">
        <v>45964</v>
      </c>
      <c r="I2982" t="inlineStr">
        <is>
          <t>VLO</t>
        </is>
      </c>
      <c r="J2982">
        <f>_xlfn.XLOOKUP(I2982,AS:AS,AU:AU)</f>
        <v/>
      </c>
      <c r="K2982" t="inlineStr">
        <is>
          <t>MXN</t>
        </is>
      </c>
      <c r="L2982" s="238" t="n">
        <v>102402.04</v>
      </c>
      <c r="M2982">
        <f>L2982*_xlfn.XLOOKUP(K2982,AM:AM,AN:AN)</f>
        <v/>
      </c>
      <c r="N2982">
        <f>L2982*_xlfn.XLOOKUP(K2982,AM:AM,AO:AO)</f>
        <v/>
      </c>
      <c r="O2982" s="238" t="n">
        <v>1493.18</v>
      </c>
      <c r="P2982">
        <f>O2982*_xlfn.XLOOKUP(K2982,AM:AM,AN:AN)</f>
        <v/>
      </c>
      <c r="Q2982">
        <f>O2982*_xlfn.XLOOKUP(K2982,AM:AM,AO:AO)</f>
        <v/>
      </c>
      <c r="R2982">
        <f>_xlfn.XLOOKUP(E2982,AF:AF,AG:AG)</f>
        <v/>
      </c>
      <c r="S2982">
        <f>_xlfn.XLOOKUP(E2982,AF:AF,AI:AI)</f>
        <v/>
      </c>
      <c r="T2982">
        <f>WEEKNUM(G2982)</f>
        <v/>
      </c>
      <c r="U2982">
        <f>YEAR(G2982)</f>
        <v/>
      </c>
      <c r="V2982" s="117">
        <f>IFERROR(Q2982/N2982,"0")</f>
        <v/>
      </c>
    </row>
    <row r="2983">
      <c r="A2983">
        <f>_xlfn.XLOOKUP(D2983,BN:BN,BO:BO)</f>
        <v/>
      </c>
      <c r="B2983" t="inlineStr">
        <is>
          <t>LLC</t>
        </is>
      </c>
      <c r="C2983" t="n">
        <v>440</v>
      </c>
      <c r="D2983">
        <f>_xlfn.XLOOKUP(C2983,BH:BH,BI:BI)</f>
        <v/>
      </c>
      <c r="E2983" t="n">
        <v>28934</v>
      </c>
      <c r="F2983" t="inlineStr">
        <is>
          <t>Vuelo MEX-FRA-FLR/VCE-FRA/Daniela Cannizzo</t>
        </is>
      </c>
      <c r="G2983" s="234" t="n">
        <v>45951</v>
      </c>
      <c r="H2983" s="234" t="n">
        <v>45964</v>
      </c>
      <c r="I2983" t="inlineStr">
        <is>
          <t>VLO</t>
        </is>
      </c>
      <c r="J2983">
        <f>_xlfn.XLOOKUP(I2983,AS:AS,AU:AU)</f>
        <v/>
      </c>
      <c r="K2983" t="inlineStr">
        <is>
          <t>MXN</t>
        </is>
      </c>
      <c r="L2983" s="238" t="n">
        <v>102402.04</v>
      </c>
      <c r="M2983">
        <f>L2983*_xlfn.XLOOKUP(K2983,AM:AM,AN:AN)</f>
        <v/>
      </c>
      <c r="N2983">
        <f>L2983*_xlfn.XLOOKUP(K2983,AM:AM,AO:AO)</f>
        <v/>
      </c>
      <c r="O2983" s="238" t="n">
        <v>1493.18</v>
      </c>
      <c r="P2983">
        <f>O2983*_xlfn.XLOOKUP(K2983,AM:AM,AN:AN)</f>
        <v/>
      </c>
      <c r="Q2983">
        <f>O2983*_xlfn.XLOOKUP(K2983,AM:AM,AO:AO)</f>
        <v/>
      </c>
      <c r="R2983">
        <f>_xlfn.XLOOKUP(E2983,AF:AF,AG:AG)</f>
        <v/>
      </c>
      <c r="S2983">
        <f>_xlfn.XLOOKUP(E2983,AF:AF,AI:AI)</f>
        <v/>
      </c>
      <c r="T2983">
        <f>WEEKNUM(G2983)</f>
        <v/>
      </c>
      <c r="U2983">
        <f>YEAR(G2983)</f>
        <v/>
      </c>
      <c r="V2983" s="117">
        <f>IFERROR(Q2983/N2983,"0")</f>
        <v/>
      </c>
    </row>
    <row r="2984">
      <c r="A2984">
        <f>_xlfn.XLOOKUP(D2984,BN:BN,BO:BO)</f>
        <v/>
      </c>
      <c r="B2984" t="inlineStr">
        <is>
          <t>LLC</t>
        </is>
      </c>
      <c r="C2984" t="n">
        <v>440</v>
      </c>
      <c r="D2984">
        <f>_xlfn.XLOOKUP(C2984,BH:BH,BI:BI)</f>
        <v/>
      </c>
      <c r="E2984" t="n">
        <v>0</v>
      </c>
      <c r="F2984" t="inlineStr">
        <is>
          <t>Fee de emisión FLPMBZ</t>
        </is>
      </c>
      <c r="G2984" s="234" t="n">
        <v>45951</v>
      </c>
      <c r="H2984" s="234" t="n">
        <v>45969</v>
      </c>
      <c r="I2984" t="inlineStr">
        <is>
          <t>HPS</t>
        </is>
      </c>
      <c r="J2984">
        <f>_xlfn.XLOOKUP(I2984,AS:AS,AU:AU)</f>
        <v/>
      </c>
      <c r="K2984" t="inlineStr">
        <is>
          <t>MXN</t>
        </is>
      </c>
      <c r="L2984" s="238" t="n">
        <v>1302</v>
      </c>
      <c r="M2984">
        <f>L2984*_xlfn.XLOOKUP(K2984,AM:AM,AN:AN)</f>
        <v/>
      </c>
      <c r="N2984">
        <f>L2984*_xlfn.XLOOKUP(K2984,AM:AM,AO:AO)</f>
        <v/>
      </c>
      <c r="O2984" s="238" t="n">
        <v>1302</v>
      </c>
      <c r="P2984">
        <f>O2984*_xlfn.XLOOKUP(K2984,AM:AM,AN:AN)</f>
        <v/>
      </c>
      <c r="Q2984">
        <f>O2984*_xlfn.XLOOKUP(K2984,AM:AM,AO:AO)</f>
        <v/>
      </c>
      <c r="R2984">
        <f>_xlfn.XLOOKUP(E2984,AF:AF,AG:AG)</f>
        <v/>
      </c>
      <c r="S2984">
        <f>_xlfn.XLOOKUP(E2984,AF:AF,AI:AI)</f>
        <v/>
      </c>
      <c r="T2984">
        <f>WEEKNUM(G2984)</f>
        <v/>
      </c>
      <c r="U2984">
        <f>YEAR(G2984)</f>
        <v/>
      </c>
      <c r="V2984" s="117">
        <f>IFERROR(Q2984/N2984,"0")</f>
        <v/>
      </c>
    </row>
    <row r="2985">
      <c r="A2985">
        <f>_xlfn.XLOOKUP(D2985,BN:BN,BO:BO)</f>
        <v/>
      </c>
      <c r="B2985" t="inlineStr">
        <is>
          <t>LLC</t>
        </is>
      </c>
      <c r="C2985" t="n">
        <v>440</v>
      </c>
      <c r="D2985">
        <f>_xlfn.XLOOKUP(C2985,BH:BH,BI:BI)</f>
        <v/>
      </c>
      <c r="E2985" t="n">
        <v>28934</v>
      </c>
      <c r="F2985" t="inlineStr">
        <is>
          <t>Vuelo LHR-FCO-LHR/Guillermo González</t>
        </is>
      </c>
      <c r="G2985" s="234" t="n">
        <v>45964</v>
      </c>
      <c r="H2985" s="234" t="n">
        <v>45969</v>
      </c>
      <c r="I2985" t="inlineStr">
        <is>
          <t>VLO</t>
        </is>
      </c>
      <c r="J2985">
        <f>_xlfn.XLOOKUP(I2985,AS:AS,AU:AU)</f>
        <v/>
      </c>
      <c r="K2985" t="inlineStr">
        <is>
          <t>MXN</t>
        </is>
      </c>
      <c r="L2985" s="238" t="n">
        <v>9726.120000000001</v>
      </c>
      <c r="M2985">
        <f>L2985*_xlfn.XLOOKUP(K2985,AM:AM,AN:AN)</f>
        <v/>
      </c>
      <c r="N2985">
        <f>L2985*_xlfn.XLOOKUP(K2985,AM:AM,AO:AO)</f>
        <v/>
      </c>
      <c r="O2985" s="238" t="n">
        <v>0</v>
      </c>
      <c r="P2985">
        <f>O2985*_xlfn.XLOOKUP(K2985,AM:AM,AN:AN)</f>
        <v/>
      </c>
      <c r="Q2985">
        <f>O2985*_xlfn.XLOOKUP(K2985,AM:AM,AO:AO)</f>
        <v/>
      </c>
      <c r="R2985">
        <f>_xlfn.XLOOKUP(E2985,AF:AF,AG:AG)</f>
        <v/>
      </c>
      <c r="S2985">
        <f>_xlfn.XLOOKUP(E2985,AF:AF,AI:AI)</f>
        <v/>
      </c>
      <c r="T2985">
        <f>WEEKNUM(G2985)</f>
        <v/>
      </c>
      <c r="U2985">
        <f>YEAR(G2985)</f>
        <v/>
      </c>
      <c r="V2985" s="117">
        <f>IFERROR(Q2985/N2985,"0")</f>
        <v/>
      </c>
    </row>
    <row r="2986">
      <c r="A2986">
        <f>_xlfn.XLOOKUP(D2986,BN:BN,BO:BO)</f>
        <v/>
      </c>
      <c r="B2986" t="inlineStr">
        <is>
          <t>LLC</t>
        </is>
      </c>
      <c r="C2986" t="n">
        <v>440</v>
      </c>
      <c r="D2986">
        <f>_xlfn.XLOOKUP(C2986,BH:BH,BI:BI)</f>
        <v/>
      </c>
      <c r="E2986" t="n">
        <v>28934</v>
      </c>
      <c r="F2986" t="inlineStr">
        <is>
          <t>Vuelo LHR-FCO-LHR/Alejandra García</t>
        </is>
      </c>
      <c r="G2986" s="234" t="n">
        <v>45964</v>
      </c>
      <c r="H2986" s="234" t="n">
        <v>45969</v>
      </c>
      <c r="I2986" t="inlineStr">
        <is>
          <t>VLO</t>
        </is>
      </c>
      <c r="J2986">
        <f>_xlfn.XLOOKUP(I2986,AS:AS,AU:AU)</f>
        <v/>
      </c>
      <c r="K2986" t="inlineStr">
        <is>
          <t>MXN</t>
        </is>
      </c>
      <c r="L2986" s="238" t="n">
        <v>9726.120000000001</v>
      </c>
      <c r="M2986">
        <f>L2986*_xlfn.XLOOKUP(K2986,AM:AM,AN:AN)</f>
        <v/>
      </c>
      <c r="N2986">
        <f>L2986*_xlfn.XLOOKUP(K2986,AM:AM,AO:AO)</f>
        <v/>
      </c>
      <c r="O2986" s="238" t="n">
        <v>0</v>
      </c>
      <c r="P2986">
        <f>O2986*_xlfn.XLOOKUP(K2986,AM:AM,AN:AN)</f>
        <v/>
      </c>
      <c r="Q2986">
        <f>O2986*_xlfn.XLOOKUP(K2986,AM:AM,AO:AO)</f>
        <v/>
      </c>
      <c r="R2986">
        <f>_xlfn.XLOOKUP(E2986,AF:AF,AG:AG)</f>
        <v/>
      </c>
      <c r="S2986">
        <f>_xlfn.XLOOKUP(E2986,AF:AF,AI:AI)</f>
        <v/>
      </c>
      <c r="T2986">
        <f>WEEKNUM(G2986)</f>
        <v/>
      </c>
      <c r="U2986">
        <f>YEAR(G2986)</f>
        <v/>
      </c>
      <c r="V2986" s="117">
        <f>IFERROR(Q2986/N2986,"0")</f>
        <v/>
      </c>
    </row>
    <row r="2987">
      <c r="A2987">
        <f>_xlfn.XLOOKUP(D2987,BN:BN,BO:BO)</f>
        <v/>
      </c>
      <c r="B2987" t="inlineStr">
        <is>
          <t>LLC</t>
        </is>
      </c>
      <c r="C2987" t="n">
        <v>440</v>
      </c>
      <c r="D2987">
        <f>_xlfn.XLOOKUP(C2987,BH:BH,BI:BI)</f>
        <v/>
      </c>
      <c r="E2987" t="n">
        <v>0</v>
      </c>
      <c r="F2987" t="inlineStr">
        <is>
          <t>Fee de emisión KCYXQJ</t>
        </is>
      </c>
      <c r="G2987" s="234" t="n">
        <v>45964</v>
      </c>
      <c r="H2987" s="234" t="n">
        <v>45969</v>
      </c>
      <c r="I2987" t="inlineStr">
        <is>
          <t>HPS</t>
        </is>
      </c>
      <c r="J2987">
        <f>_xlfn.XLOOKUP(I2987,AS:AS,AU:AU)</f>
        <v/>
      </c>
      <c r="K2987" t="inlineStr">
        <is>
          <t>MXN</t>
        </is>
      </c>
      <c r="L2987" s="238" t="n">
        <v>1304.1</v>
      </c>
      <c r="M2987">
        <f>L2987*_xlfn.XLOOKUP(K2987,AM:AM,AN:AN)</f>
        <v/>
      </c>
      <c r="N2987">
        <f>L2987*_xlfn.XLOOKUP(K2987,AM:AM,AO:AO)</f>
        <v/>
      </c>
      <c r="O2987" s="238" t="n">
        <v>1304.1</v>
      </c>
      <c r="P2987">
        <f>O2987*_xlfn.XLOOKUP(K2987,AM:AM,AN:AN)</f>
        <v/>
      </c>
      <c r="Q2987">
        <f>O2987*_xlfn.XLOOKUP(K2987,AM:AM,AO:AO)</f>
        <v/>
      </c>
      <c r="R2987">
        <f>_xlfn.XLOOKUP(E2987,AF:AF,AG:AG)</f>
        <v/>
      </c>
      <c r="S2987">
        <f>_xlfn.XLOOKUP(E2987,AF:AF,AI:AI)</f>
        <v/>
      </c>
      <c r="T2987">
        <f>WEEKNUM(G2987)</f>
        <v/>
      </c>
      <c r="U2987">
        <f>YEAR(G2987)</f>
        <v/>
      </c>
      <c r="V2987" s="117">
        <f>IFERROR(Q2987/N2987,"0")</f>
        <v/>
      </c>
    </row>
    <row r="2988">
      <c r="A2988">
        <f>_xlfn.XLOOKUP(D2988,BN:BN,BO:BO)</f>
        <v/>
      </c>
      <c r="B2988" t="inlineStr">
        <is>
          <t>LLC</t>
        </is>
      </c>
      <c r="C2988" t="n">
        <v>440</v>
      </c>
      <c r="D2988">
        <f>_xlfn.XLOOKUP(C2988,BH:BH,BI:BI)</f>
        <v/>
      </c>
      <c r="E2988" t="n">
        <v>28934</v>
      </c>
      <c r="F2988" t="inlineStr">
        <is>
          <t>GONZALEZ GUAJARDO PABLO ROBERTO</t>
        </is>
      </c>
      <c r="G2988" s="234" t="n">
        <v>45959</v>
      </c>
      <c r="H2988" s="234" t="n">
        <v>45967</v>
      </c>
      <c r="I2988" t="inlineStr">
        <is>
          <t>VLO</t>
        </is>
      </c>
      <c r="J2988">
        <f>_xlfn.XLOOKUP(I2988,AS:AS,AU:AU)</f>
        <v/>
      </c>
      <c r="K2988" t="inlineStr">
        <is>
          <t>MXN</t>
        </is>
      </c>
      <c r="L2988" s="238" t="n">
        <v>6128.27</v>
      </c>
      <c r="M2988">
        <f>L2988*_xlfn.XLOOKUP(K2988,AM:AM,AN:AN)</f>
        <v/>
      </c>
      <c r="N2988">
        <f>L2988*_xlfn.XLOOKUP(K2988,AM:AM,AO:AO)</f>
        <v/>
      </c>
      <c r="O2988" s="238" t="n">
        <v>0</v>
      </c>
      <c r="P2988">
        <f>O2988*_xlfn.XLOOKUP(K2988,AM:AM,AN:AN)</f>
        <v/>
      </c>
      <c r="Q2988">
        <f>O2988*_xlfn.XLOOKUP(K2988,AM:AM,AO:AO)</f>
        <v/>
      </c>
      <c r="R2988">
        <f>_xlfn.XLOOKUP(E2988,AF:AF,AG:AG)</f>
        <v/>
      </c>
      <c r="S2988">
        <f>_xlfn.XLOOKUP(E2988,AF:AF,AI:AI)</f>
        <v/>
      </c>
      <c r="T2988">
        <f>WEEKNUM(G2988)</f>
        <v/>
      </c>
      <c r="U2988">
        <f>YEAR(G2988)</f>
        <v/>
      </c>
      <c r="V2988" s="117">
        <f>IFERROR(Q2988/N2988,"0")</f>
        <v/>
      </c>
    </row>
    <row r="2989">
      <c r="A2989">
        <f>_xlfn.XLOOKUP(D2989,BN:BN,BO:BO)</f>
        <v/>
      </c>
      <c r="B2989" t="inlineStr">
        <is>
          <t>LLC</t>
        </is>
      </c>
      <c r="C2989" t="n">
        <v>440</v>
      </c>
      <c r="D2989">
        <f>_xlfn.XLOOKUP(C2989,BH:BH,BI:BI)</f>
        <v/>
      </c>
      <c r="E2989" t="n">
        <v>28934</v>
      </c>
      <c r="F2989" t="inlineStr">
        <is>
          <t>GALINDO OGARRIO ANA CECILIA</t>
        </is>
      </c>
      <c r="G2989" s="234" t="n">
        <v>45959</v>
      </c>
      <c r="H2989" s="234" t="n">
        <v>45967</v>
      </c>
      <c r="I2989" t="inlineStr">
        <is>
          <t>VLO</t>
        </is>
      </c>
      <c r="J2989">
        <f>_xlfn.XLOOKUP(I2989,AS:AS,AU:AU)</f>
        <v/>
      </c>
      <c r="K2989" t="inlineStr">
        <is>
          <t>MXN</t>
        </is>
      </c>
      <c r="L2989" s="238" t="n">
        <v>6128.27</v>
      </c>
      <c r="M2989">
        <f>L2989*_xlfn.XLOOKUP(K2989,AM:AM,AN:AN)</f>
        <v/>
      </c>
      <c r="N2989">
        <f>L2989*_xlfn.XLOOKUP(K2989,AM:AM,AO:AO)</f>
        <v/>
      </c>
      <c r="O2989" s="238" t="n">
        <v>0</v>
      </c>
      <c r="P2989">
        <f>O2989*_xlfn.XLOOKUP(K2989,AM:AM,AN:AN)</f>
        <v/>
      </c>
      <c r="Q2989">
        <f>O2989*_xlfn.XLOOKUP(K2989,AM:AM,AO:AO)</f>
        <v/>
      </c>
      <c r="R2989">
        <f>_xlfn.XLOOKUP(E2989,AF:AF,AG:AG)</f>
        <v/>
      </c>
      <c r="S2989">
        <f>_xlfn.XLOOKUP(E2989,AF:AF,AI:AI)</f>
        <v/>
      </c>
      <c r="T2989">
        <f>WEEKNUM(G2989)</f>
        <v/>
      </c>
      <c r="U2989">
        <f>YEAR(G2989)</f>
        <v/>
      </c>
      <c r="V2989" s="117">
        <f>IFERROR(Q2989/N2989,"0")</f>
        <v/>
      </c>
    </row>
    <row r="2990">
      <c r="A2990">
        <f>_xlfn.XLOOKUP(D2990,BN:BN,BO:BO)</f>
        <v/>
      </c>
      <c r="B2990" t="inlineStr">
        <is>
          <t>LLC</t>
        </is>
      </c>
      <c r="C2990" t="n">
        <v>440</v>
      </c>
      <c r="D2990">
        <f>_xlfn.XLOOKUP(C2990,BH:BH,BI:BI)</f>
        <v/>
      </c>
      <c r="E2990" t="n">
        <v>27301</v>
      </c>
      <c r="F2990" t="inlineStr">
        <is>
          <t>Revisado FCO-MEX-FCO-MEX-CDG-MEX/Pablo Gonzalez</t>
        </is>
      </c>
      <c r="G2990" s="234" t="n">
        <v>45951</v>
      </c>
      <c r="H2990" s="234" t="n">
        <v>45969</v>
      </c>
      <c r="I2990" t="inlineStr">
        <is>
          <t>VLO</t>
        </is>
      </c>
      <c r="J2990">
        <f>_xlfn.XLOOKUP(I2990,AS:AS,AU:AU)</f>
        <v/>
      </c>
      <c r="K2990" t="inlineStr">
        <is>
          <t>MXN</t>
        </is>
      </c>
      <c r="L2990" s="238" t="n">
        <v>47182</v>
      </c>
      <c r="M2990">
        <f>L2990*_xlfn.XLOOKUP(K2990,AM:AM,AN:AN)</f>
        <v/>
      </c>
      <c r="N2990">
        <f>L2990*_xlfn.XLOOKUP(K2990,AM:AM,AO:AO)</f>
        <v/>
      </c>
      <c r="O2990" s="238" t="n">
        <v>0</v>
      </c>
      <c r="P2990">
        <f>O2990*_xlfn.XLOOKUP(K2990,AM:AM,AN:AN)</f>
        <v/>
      </c>
      <c r="Q2990">
        <f>O2990*_xlfn.XLOOKUP(K2990,AM:AM,AO:AO)</f>
        <v/>
      </c>
      <c r="R2990">
        <f>_xlfn.XLOOKUP(E2990,AF:AF,AG:AG)</f>
        <v/>
      </c>
      <c r="S2990">
        <f>_xlfn.XLOOKUP(E2990,AF:AF,AI:AI)</f>
        <v/>
      </c>
      <c r="T2990">
        <f>WEEKNUM(G2990)</f>
        <v/>
      </c>
      <c r="U2990">
        <f>YEAR(G2990)</f>
        <v/>
      </c>
      <c r="V2990" s="117">
        <f>IFERROR(Q2990/N2990,"0")</f>
        <v/>
      </c>
    </row>
    <row r="2991">
      <c r="A2991">
        <f>_xlfn.XLOOKUP(D2991,BN:BN,BO:BO)</f>
        <v/>
      </c>
      <c r="B2991" t="inlineStr">
        <is>
          <t>LLC</t>
        </is>
      </c>
      <c r="C2991" t="n">
        <v>440</v>
      </c>
      <c r="D2991">
        <f>_xlfn.XLOOKUP(C2991,BH:BH,BI:BI)</f>
        <v/>
      </c>
      <c r="E2991" t="n">
        <v>27301</v>
      </c>
      <c r="F2991" t="inlineStr">
        <is>
          <t>Revisado FCO-MEX-FCO-MEX-CDG-MEX/Pablo Gonzalez</t>
        </is>
      </c>
      <c r="G2991" s="234" t="n">
        <v>45951</v>
      </c>
      <c r="H2991" s="234" t="n">
        <v>45969</v>
      </c>
      <c r="I2991" t="inlineStr">
        <is>
          <t>VLO</t>
        </is>
      </c>
      <c r="J2991">
        <f>_xlfn.XLOOKUP(I2991,AS:AS,AU:AU)</f>
        <v/>
      </c>
      <c r="K2991" t="inlineStr">
        <is>
          <t>MXN</t>
        </is>
      </c>
      <c r="L2991" s="238" t="n">
        <v>4268</v>
      </c>
      <c r="M2991">
        <f>L2991*_xlfn.XLOOKUP(K2991,AM:AM,AN:AN)</f>
        <v/>
      </c>
      <c r="N2991">
        <f>L2991*_xlfn.XLOOKUP(K2991,AM:AM,AO:AO)</f>
        <v/>
      </c>
      <c r="O2991" s="238" t="n">
        <v>0</v>
      </c>
      <c r="P2991">
        <f>O2991*_xlfn.XLOOKUP(K2991,AM:AM,AN:AN)</f>
        <v/>
      </c>
      <c r="Q2991">
        <f>O2991*_xlfn.XLOOKUP(K2991,AM:AM,AO:AO)</f>
        <v/>
      </c>
      <c r="R2991">
        <f>_xlfn.XLOOKUP(E2991,AF:AF,AG:AG)</f>
        <v/>
      </c>
      <c r="S2991">
        <f>_xlfn.XLOOKUP(E2991,AF:AF,AI:AI)</f>
        <v/>
      </c>
      <c r="T2991">
        <f>WEEKNUM(G2991)</f>
        <v/>
      </c>
      <c r="U2991">
        <f>YEAR(G2991)</f>
        <v/>
      </c>
      <c r="V2991" s="117">
        <f>IFERROR(Q2991/N2991,"0")</f>
        <v/>
      </c>
    </row>
    <row r="2992">
      <c r="A2992">
        <f>_xlfn.XLOOKUP(D2992,BN:BN,BO:BO)</f>
        <v/>
      </c>
      <c r="B2992" t="inlineStr">
        <is>
          <t>LLC</t>
        </is>
      </c>
      <c r="C2992" t="n">
        <v>440</v>
      </c>
      <c r="D2992">
        <f>_xlfn.XLOOKUP(C2992,BH:BH,BI:BI)</f>
        <v/>
      </c>
      <c r="E2992" t="n">
        <v>27301</v>
      </c>
      <c r="F2992" t="inlineStr">
        <is>
          <t>Revisado FCO-MEX-FCO-MEX-CDG-MEX/Ana Cecilia Galindo</t>
        </is>
      </c>
      <c r="G2992" s="234" t="n">
        <v>45951</v>
      </c>
      <c r="H2992" s="234" t="n">
        <v>45969</v>
      </c>
      <c r="I2992" t="inlineStr">
        <is>
          <t>VLO</t>
        </is>
      </c>
      <c r="J2992">
        <f>_xlfn.XLOOKUP(I2992,AS:AS,AU:AU)</f>
        <v/>
      </c>
      <c r="K2992" t="inlineStr">
        <is>
          <t>MXN</t>
        </is>
      </c>
      <c r="L2992" s="238" t="n">
        <v>47182</v>
      </c>
      <c r="M2992">
        <f>L2992*_xlfn.XLOOKUP(K2992,AM:AM,AN:AN)</f>
        <v/>
      </c>
      <c r="N2992">
        <f>L2992*_xlfn.XLOOKUP(K2992,AM:AM,AO:AO)</f>
        <v/>
      </c>
      <c r="O2992" s="238" t="n">
        <v>0</v>
      </c>
      <c r="P2992">
        <f>O2992*_xlfn.XLOOKUP(K2992,AM:AM,AN:AN)</f>
        <v/>
      </c>
      <c r="Q2992">
        <f>O2992*_xlfn.XLOOKUP(K2992,AM:AM,AO:AO)</f>
        <v/>
      </c>
      <c r="R2992">
        <f>_xlfn.XLOOKUP(E2992,AF:AF,AG:AG)</f>
        <v/>
      </c>
      <c r="S2992">
        <f>_xlfn.XLOOKUP(E2992,AF:AF,AI:AI)</f>
        <v/>
      </c>
      <c r="T2992">
        <f>WEEKNUM(G2992)</f>
        <v/>
      </c>
      <c r="U2992">
        <f>YEAR(G2992)</f>
        <v/>
      </c>
      <c r="V2992" s="117">
        <f>IFERROR(Q2992/N2992,"0")</f>
        <v/>
      </c>
    </row>
    <row r="2993">
      <c r="A2993">
        <f>_xlfn.XLOOKUP(D2993,BN:BN,BO:BO)</f>
        <v/>
      </c>
      <c r="B2993" t="inlineStr">
        <is>
          <t>LLC</t>
        </is>
      </c>
      <c r="C2993" t="n">
        <v>440</v>
      </c>
      <c r="D2993">
        <f>_xlfn.XLOOKUP(C2993,BH:BH,BI:BI)</f>
        <v/>
      </c>
      <c r="E2993" t="n">
        <v>27301</v>
      </c>
      <c r="F2993" t="inlineStr">
        <is>
          <t>Revisado FCO-MEX-FCO-MEX-CDG-MEX/Ana Cecilia Galindo</t>
        </is>
      </c>
      <c r="G2993" s="234" t="n">
        <v>45951</v>
      </c>
      <c r="H2993" s="234" t="n">
        <v>45969</v>
      </c>
      <c r="I2993" t="inlineStr">
        <is>
          <t>VLO</t>
        </is>
      </c>
      <c r="J2993">
        <f>_xlfn.XLOOKUP(I2993,AS:AS,AU:AU)</f>
        <v/>
      </c>
      <c r="K2993" t="inlineStr">
        <is>
          <t>MXN</t>
        </is>
      </c>
      <c r="L2993" s="238" t="n">
        <v>4268</v>
      </c>
      <c r="M2993">
        <f>L2993*_xlfn.XLOOKUP(K2993,AM:AM,AN:AN)</f>
        <v/>
      </c>
      <c r="N2993">
        <f>L2993*_xlfn.XLOOKUP(K2993,AM:AM,AO:AO)</f>
        <v/>
      </c>
      <c r="O2993" s="238" t="n">
        <v>0</v>
      </c>
      <c r="P2993">
        <f>O2993*_xlfn.XLOOKUP(K2993,AM:AM,AN:AN)</f>
        <v/>
      </c>
      <c r="Q2993">
        <f>O2993*_xlfn.XLOOKUP(K2993,AM:AM,AO:AO)</f>
        <v/>
      </c>
      <c r="R2993">
        <f>_xlfn.XLOOKUP(E2993,AF:AF,AG:AG)</f>
        <v/>
      </c>
      <c r="S2993">
        <f>_xlfn.XLOOKUP(E2993,AF:AF,AI:AI)</f>
        <v/>
      </c>
      <c r="T2993">
        <f>WEEKNUM(G2993)</f>
        <v/>
      </c>
      <c r="U2993">
        <f>YEAR(G2993)</f>
        <v/>
      </c>
      <c r="V2993" s="117">
        <f>IFERROR(Q2993/N2993,"0")</f>
        <v/>
      </c>
    </row>
    <row r="2994">
      <c r="A2994">
        <f>_xlfn.XLOOKUP(D2994,BN:BN,BO:BO)</f>
        <v/>
      </c>
      <c r="B2994" t="inlineStr">
        <is>
          <t>LLC</t>
        </is>
      </c>
      <c r="C2994" t="n">
        <v>440</v>
      </c>
      <c r="D2994">
        <f>_xlfn.XLOOKUP(C2994,BH:BH,BI:BI)</f>
        <v/>
      </c>
      <c r="E2994" t="n">
        <v>0</v>
      </c>
      <c r="F2994" t="inlineStr">
        <is>
          <t>Sobrecomisión</t>
        </is>
      </c>
      <c r="G2994" s="234" t="n">
        <v>45951</v>
      </c>
      <c r="H2994" s="234" t="n">
        <v>45969</v>
      </c>
      <c r="I2994" t="inlineStr">
        <is>
          <t>HPS</t>
        </is>
      </c>
      <c r="J2994">
        <f>_xlfn.XLOOKUP(I2994,AS:AS,AU:AU)</f>
        <v/>
      </c>
      <c r="K2994" t="inlineStr">
        <is>
          <t>MXN</t>
        </is>
      </c>
      <c r="L2994" s="238" t="n">
        <v>50534.5</v>
      </c>
      <c r="M2994">
        <f>L2994*_xlfn.XLOOKUP(K2994,AM:AM,AN:AN)</f>
        <v/>
      </c>
      <c r="N2994">
        <f>L2994*_xlfn.XLOOKUP(K2994,AM:AM,AO:AO)</f>
        <v/>
      </c>
      <c r="O2994" s="238" t="n">
        <v>50534.5</v>
      </c>
      <c r="P2994">
        <f>O2994*_xlfn.XLOOKUP(K2994,AM:AM,AN:AN)</f>
        <v/>
      </c>
      <c r="Q2994">
        <f>O2994*_xlfn.XLOOKUP(K2994,AM:AM,AO:AO)</f>
        <v/>
      </c>
      <c r="R2994">
        <f>_xlfn.XLOOKUP(E2994,AF:AF,AG:AG)</f>
        <v/>
      </c>
      <c r="S2994">
        <f>_xlfn.XLOOKUP(E2994,AF:AF,AI:AI)</f>
        <v/>
      </c>
      <c r="T2994">
        <f>WEEKNUM(G2994)</f>
        <v/>
      </c>
      <c r="U2994">
        <f>YEAR(G2994)</f>
        <v/>
      </c>
      <c r="V2994" s="117">
        <f>IFERROR(Q2994/N2994,"0")</f>
        <v/>
      </c>
    </row>
    <row r="2995">
      <c r="A2995">
        <f>_xlfn.XLOOKUP(D2995,BN:BN,BO:BO)</f>
        <v/>
      </c>
      <c r="B2995" t="inlineStr">
        <is>
          <t>LLC</t>
        </is>
      </c>
      <c r="C2995" t="n">
        <v>441</v>
      </c>
      <c r="D2995">
        <f>_xlfn.XLOOKUP(C2995,BH:BH,BI:BI)</f>
        <v/>
      </c>
      <c r="E2995" t="n">
        <v>23590</v>
      </c>
      <c r="F2995" t="inlineStr">
        <is>
          <t>Vuelo MEX-OAX-MEX/Arturo Kam</t>
        </is>
      </c>
      <c r="G2995" s="234" t="n">
        <v>45828</v>
      </c>
      <c r="H2995" s="234" t="n">
        <v>45830</v>
      </c>
      <c r="I2995" t="inlineStr">
        <is>
          <t>VLO</t>
        </is>
      </c>
      <c r="J2995">
        <f>_xlfn.XLOOKUP(I2995,AS:AS,AU:AU)</f>
        <v/>
      </c>
      <c r="K2995" t="inlineStr">
        <is>
          <t>USD</t>
        </is>
      </c>
      <c r="L2995" s="238" t="n">
        <v>611.54</v>
      </c>
      <c r="M2995">
        <f>L2995*_xlfn.XLOOKUP(K2995,AM:AM,AN:AN)</f>
        <v/>
      </c>
      <c r="N2995">
        <f>L2995*_xlfn.XLOOKUP(K2995,AM:AM,AO:AO)</f>
        <v/>
      </c>
      <c r="O2995" s="238" t="n">
        <v>0</v>
      </c>
      <c r="P2995">
        <f>O2995*_xlfn.XLOOKUP(K2995,AM:AM,AN:AN)</f>
        <v/>
      </c>
      <c r="Q2995">
        <f>O2995*_xlfn.XLOOKUP(K2995,AM:AM,AO:AO)</f>
        <v/>
      </c>
      <c r="R2995">
        <f>_xlfn.XLOOKUP(E2995,AF:AF,AG:AG)</f>
        <v/>
      </c>
      <c r="S2995">
        <f>_xlfn.XLOOKUP(E2995,AF:AF,AI:AI)</f>
        <v/>
      </c>
      <c r="T2995">
        <f>WEEKNUM(G2995)</f>
        <v/>
      </c>
      <c r="U2995">
        <f>YEAR(G2995)</f>
        <v/>
      </c>
      <c r="V2995" s="117">
        <f>IFERROR(Q2995/N2995,"0")</f>
        <v/>
      </c>
    </row>
    <row r="2996">
      <c r="A2996">
        <f>_xlfn.XLOOKUP(D2996,BN:BN,BO:BO)</f>
        <v/>
      </c>
      <c r="B2996" t="inlineStr">
        <is>
          <t>LLC</t>
        </is>
      </c>
      <c r="C2996" t="n">
        <v>441</v>
      </c>
      <c r="D2996">
        <f>_xlfn.XLOOKUP(C2996,BH:BH,BI:BI)</f>
        <v/>
      </c>
      <c r="E2996" t="n">
        <v>23590</v>
      </c>
      <c r="F2996" t="inlineStr">
        <is>
          <t>Vuelo MEX-OAX-MEX/Gavriella Smith</t>
        </is>
      </c>
      <c r="G2996" s="234" t="n">
        <v>45828</v>
      </c>
      <c r="H2996" s="234" t="n">
        <v>45830</v>
      </c>
      <c r="I2996" t="inlineStr">
        <is>
          <t>VLO</t>
        </is>
      </c>
      <c r="J2996">
        <f>_xlfn.XLOOKUP(I2996,AS:AS,AU:AU)</f>
        <v/>
      </c>
      <c r="K2996" t="inlineStr">
        <is>
          <t>USD</t>
        </is>
      </c>
      <c r="L2996" s="238" t="n">
        <v>611.54</v>
      </c>
      <c r="M2996">
        <f>L2996*_xlfn.XLOOKUP(K2996,AM:AM,AN:AN)</f>
        <v/>
      </c>
      <c r="N2996">
        <f>L2996*_xlfn.XLOOKUP(K2996,AM:AM,AO:AO)</f>
        <v/>
      </c>
      <c r="O2996" s="238" t="n">
        <v>0</v>
      </c>
      <c r="P2996">
        <f>O2996*_xlfn.XLOOKUP(K2996,AM:AM,AN:AN)</f>
        <v/>
      </c>
      <c r="Q2996">
        <f>O2996*_xlfn.XLOOKUP(K2996,AM:AM,AO:AO)</f>
        <v/>
      </c>
      <c r="R2996">
        <f>_xlfn.XLOOKUP(E2996,AF:AF,AG:AG)</f>
        <v/>
      </c>
      <c r="S2996">
        <f>_xlfn.XLOOKUP(E2996,AF:AF,AI:AI)</f>
        <v/>
      </c>
      <c r="T2996">
        <f>WEEKNUM(G2996)</f>
        <v/>
      </c>
      <c r="U2996">
        <f>YEAR(G2996)</f>
        <v/>
      </c>
      <c r="V2996" s="117">
        <f>IFERROR(Q2996/N2996,"0")</f>
        <v/>
      </c>
    </row>
    <row r="2997">
      <c r="A2997">
        <f>_xlfn.XLOOKUP(D2997,BN:BN,BO:BO)</f>
        <v/>
      </c>
      <c r="B2997" t="inlineStr">
        <is>
          <t>LLC</t>
        </is>
      </c>
      <c r="C2997" t="n">
        <v>441</v>
      </c>
      <c r="D2997">
        <f>_xlfn.XLOOKUP(C2997,BH:BH,BI:BI)</f>
        <v/>
      </c>
      <c r="E2997" t="n">
        <v>0</v>
      </c>
      <c r="F2997" t="inlineStr">
        <is>
          <t>Fee de emisión UXDLFJ</t>
        </is>
      </c>
      <c r="G2997" s="234" t="n">
        <v>45828</v>
      </c>
      <c r="H2997" s="234" t="n">
        <v>45830</v>
      </c>
      <c r="I2997" t="inlineStr">
        <is>
          <t>HPS</t>
        </is>
      </c>
      <c r="J2997">
        <f>_xlfn.XLOOKUP(I2997,AS:AS,AU:AU)</f>
        <v/>
      </c>
      <c r="K2997" t="inlineStr">
        <is>
          <t>USD</t>
        </is>
      </c>
      <c r="L2997" s="238" t="n">
        <v>100</v>
      </c>
      <c r="M2997">
        <f>L2997*_xlfn.XLOOKUP(K2997,AM:AM,AN:AN)</f>
        <v/>
      </c>
      <c r="N2997">
        <f>L2997*_xlfn.XLOOKUP(K2997,AM:AM,AO:AO)</f>
        <v/>
      </c>
      <c r="O2997" s="238" t="n">
        <v>100</v>
      </c>
      <c r="P2997">
        <f>O2997*_xlfn.XLOOKUP(K2997,AM:AM,AN:AN)</f>
        <v/>
      </c>
      <c r="Q2997">
        <f>O2997*_xlfn.XLOOKUP(K2997,AM:AM,AO:AO)</f>
        <v/>
      </c>
      <c r="R2997">
        <f>_xlfn.XLOOKUP(E2997,AF:AF,AG:AG)</f>
        <v/>
      </c>
      <c r="S2997">
        <f>_xlfn.XLOOKUP(E2997,AF:AF,AI:AI)</f>
        <v/>
      </c>
      <c r="T2997">
        <f>WEEKNUM(G2997)</f>
        <v/>
      </c>
      <c r="U2997">
        <f>YEAR(G2997)</f>
        <v/>
      </c>
      <c r="V2997" s="117">
        <f>IFERROR(Q2997/N2997,"0")</f>
        <v/>
      </c>
    </row>
    <row r="2998">
      <c r="A2998">
        <f>_xlfn.XLOOKUP(D2998,BN:BN,BO:BO)</f>
        <v/>
      </c>
      <c r="B2998" t="inlineStr">
        <is>
          <t>LLC</t>
        </is>
      </c>
      <c r="C2998" t="n">
        <v>441</v>
      </c>
      <c r="D2998">
        <f>_xlfn.XLOOKUP(C2998,BH:BH,BI:BI)</f>
        <v/>
      </c>
      <c r="E2998" t="n">
        <v>28854</v>
      </c>
      <c r="F2998" t="inlineStr">
        <is>
          <t>Hospedaje en Hotel Escondido Oaxaca</t>
        </is>
      </c>
      <c r="G2998" s="234" t="n">
        <v>45828</v>
      </c>
      <c r="H2998" s="234" t="n">
        <v>45830</v>
      </c>
      <c r="I2998" t="inlineStr">
        <is>
          <t>HTL</t>
        </is>
      </c>
      <c r="J2998">
        <f>_xlfn.XLOOKUP(I2998,AS:AS,AU:AU)</f>
        <v/>
      </c>
      <c r="K2998" t="inlineStr">
        <is>
          <t>USD</t>
        </is>
      </c>
      <c r="L2998" s="238" t="n">
        <v>895.99</v>
      </c>
      <c r="M2998">
        <f>L2998*_xlfn.XLOOKUP(K2998,AM:AM,AN:AN)</f>
        <v/>
      </c>
      <c r="N2998">
        <f>L2998*_xlfn.XLOOKUP(K2998,AM:AM,AO:AO)</f>
        <v/>
      </c>
      <c r="O2998" s="238" t="n">
        <v>102.93</v>
      </c>
      <c r="P2998">
        <f>O2998*_xlfn.XLOOKUP(K2998,AM:AM,AN:AN)</f>
        <v/>
      </c>
      <c r="Q2998">
        <f>O2998*_xlfn.XLOOKUP(K2998,AM:AM,AO:AO)</f>
        <v/>
      </c>
      <c r="R2998">
        <f>_xlfn.XLOOKUP(E2998,AF:AF,AG:AG)</f>
        <v/>
      </c>
      <c r="S2998">
        <f>_xlfn.XLOOKUP(E2998,AF:AF,AI:AI)</f>
        <v/>
      </c>
      <c r="T2998">
        <f>WEEKNUM(G2998)</f>
        <v/>
      </c>
      <c r="U2998">
        <f>YEAR(G2998)</f>
        <v/>
      </c>
      <c r="V2998" s="117">
        <f>IFERROR(Q2998/N2998,"0")</f>
        <v/>
      </c>
    </row>
    <row r="2999">
      <c r="A2999">
        <f>_xlfn.XLOOKUP(D2999,BN:BN,BO:BO)</f>
        <v/>
      </c>
      <c r="B2999" t="inlineStr">
        <is>
          <t>LLC</t>
        </is>
      </c>
      <c r="C2999" t="n">
        <v>441</v>
      </c>
      <c r="D2999">
        <f>_xlfn.XLOOKUP(C2999,BH:BH,BI:BI)</f>
        <v/>
      </c>
      <c r="E2999" t="n">
        <v>0</v>
      </c>
      <c r="F2999" t="inlineStr">
        <is>
          <t>Sobrecomisión</t>
        </is>
      </c>
      <c r="G2999" s="234" t="n">
        <v>45828</v>
      </c>
      <c r="H2999" s="234" t="n">
        <v>45830</v>
      </c>
      <c r="I2999" t="inlineStr">
        <is>
          <t>HPS</t>
        </is>
      </c>
      <c r="J2999">
        <f>_xlfn.XLOOKUP(I2999,AS:AS,AU:AU)</f>
        <v/>
      </c>
      <c r="K2999" t="inlineStr">
        <is>
          <t>USD</t>
        </is>
      </c>
      <c r="L2999" s="238" t="n">
        <v>144.73</v>
      </c>
      <c r="M2999">
        <f>L2999*_xlfn.XLOOKUP(K2999,AM:AM,AN:AN)</f>
        <v/>
      </c>
      <c r="N2999">
        <f>L2999*_xlfn.XLOOKUP(K2999,AM:AM,AO:AO)</f>
        <v/>
      </c>
      <c r="O2999" s="238" t="n">
        <v>144.73</v>
      </c>
      <c r="P2999">
        <f>O2999*_xlfn.XLOOKUP(K2999,AM:AM,AN:AN)</f>
        <v/>
      </c>
      <c r="Q2999">
        <f>O2999*_xlfn.XLOOKUP(K2999,AM:AM,AO:AO)</f>
        <v/>
      </c>
      <c r="R2999">
        <f>_xlfn.XLOOKUP(E2999,AF:AF,AG:AG)</f>
        <v/>
      </c>
      <c r="S2999">
        <f>_xlfn.XLOOKUP(E2999,AF:AF,AI:AI)</f>
        <v/>
      </c>
      <c r="T2999">
        <f>WEEKNUM(G2999)</f>
        <v/>
      </c>
      <c r="U2999">
        <f>YEAR(G2999)</f>
        <v/>
      </c>
      <c r="V2999" s="117">
        <f>IFERROR(Q2999/N2999,"0")</f>
        <v/>
      </c>
    </row>
    <row r="3000">
      <c r="A3000">
        <f>_xlfn.XLOOKUP(D3000,BN:BN,BO:BO)</f>
        <v/>
      </c>
      <c r="B3000" t="inlineStr">
        <is>
          <t>LLC</t>
        </is>
      </c>
      <c r="C3000" t="n">
        <v>442</v>
      </c>
      <c r="D3000">
        <f>_xlfn.XLOOKUP(C3000,BH:BH,BI:BI)</f>
        <v/>
      </c>
      <c r="E3000" t="n">
        <v>28747</v>
      </c>
      <c r="F3000" t="inlineStr">
        <is>
          <t>VATICANO</t>
        </is>
      </c>
      <c r="G3000" s="234" t="n">
        <v>45838</v>
      </c>
      <c r="H3000" s="234" t="n">
        <v>45838</v>
      </c>
      <c r="I3000" t="inlineStr">
        <is>
          <t>ATR</t>
        </is>
      </c>
      <c r="J3000">
        <f>_xlfn.XLOOKUP(I3000,AS:AS,AU:AU)</f>
        <v/>
      </c>
      <c r="K3000" t="inlineStr">
        <is>
          <t>EUR</t>
        </is>
      </c>
      <c r="L3000" s="238" t="n">
        <v>672.41</v>
      </c>
      <c r="M3000">
        <f>L3000*_xlfn.XLOOKUP(K3000,AM:AM,AN:AN)</f>
        <v/>
      </c>
      <c r="N3000">
        <f>L3000*_xlfn.XLOOKUP(K3000,AM:AM,AO:AO)</f>
        <v/>
      </c>
      <c r="O3000" s="238" t="n">
        <v>82.41</v>
      </c>
      <c r="P3000">
        <f>O3000*_xlfn.XLOOKUP(K3000,AM:AM,AN:AN)</f>
        <v/>
      </c>
      <c r="Q3000">
        <f>O3000*_xlfn.XLOOKUP(K3000,AM:AM,AO:AO)</f>
        <v/>
      </c>
      <c r="R3000">
        <f>_xlfn.XLOOKUP(E3000,AF:AF,AG:AG)</f>
        <v/>
      </c>
      <c r="S3000">
        <f>_xlfn.XLOOKUP(E3000,AF:AF,AI:AI)</f>
        <v/>
      </c>
      <c r="T3000">
        <f>WEEKNUM(G3000)</f>
        <v/>
      </c>
      <c r="U3000">
        <f>YEAR(G3000)</f>
        <v/>
      </c>
      <c r="V3000" s="117">
        <f>IFERROR(Q3000/N3000,"0")</f>
        <v/>
      </c>
    </row>
    <row r="3001">
      <c r="A3001">
        <f>_xlfn.XLOOKUP(D3001,BN:BN,BO:BO)</f>
        <v/>
      </c>
      <c r="B3001" t="inlineStr">
        <is>
          <t>LLC</t>
        </is>
      </c>
      <c r="C3001" t="n">
        <v>443</v>
      </c>
      <c r="D3001">
        <f>_xlfn.XLOOKUP(C3001,BH:BH,BI:BI)</f>
        <v/>
      </c>
      <c r="E3001" t="n">
        <v>27301</v>
      </c>
      <c r="F3001" t="inlineStr">
        <is>
          <t>Vuelo TGZ-MEX/Simón Valanci</t>
        </is>
      </c>
      <c r="G3001" s="234" t="n">
        <v>45831</v>
      </c>
      <c r="H3001" s="234" t="n">
        <v>45831</v>
      </c>
      <c r="I3001" t="inlineStr">
        <is>
          <t>VLO</t>
        </is>
      </c>
      <c r="J3001">
        <f>_xlfn.XLOOKUP(I3001,AS:AS,AU:AU)</f>
        <v/>
      </c>
      <c r="K3001" t="inlineStr">
        <is>
          <t>MXN</t>
        </is>
      </c>
      <c r="L3001" s="238" t="n">
        <v>5666</v>
      </c>
      <c r="M3001">
        <f>L3001*_xlfn.XLOOKUP(K3001,AM:AM,AN:AN)</f>
        <v/>
      </c>
      <c r="N3001">
        <f>L3001*_xlfn.XLOOKUP(K3001,AM:AM,AO:AO)</f>
        <v/>
      </c>
      <c r="O3001" s="238" t="n">
        <v>0</v>
      </c>
      <c r="P3001">
        <f>O3001*_xlfn.XLOOKUP(K3001,AM:AM,AN:AN)</f>
        <v/>
      </c>
      <c r="Q3001">
        <f>O3001*_xlfn.XLOOKUP(K3001,AM:AM,AO:AO)</f>
        <v/>
      </c>
      <c r="R3001">
        <f>_xlfn.XLOOKUP(E3001,AF:AF,AG:AG)</f>
        <v/>
      </c>
      <c r="S3001">
        <f>_xlfn.XLOOKUP(E3001,AF:AF,AI:AI)</f>
        <v/>
      </c>
      <c r="T3001">
        <f>WEEKNUM(G3001)</f>
        <v/>
      </c>
      <c r="U3001">
        <f>YEAR(G3001)</f>
        <v/>
      </c>
      <c r="V3001" s="117">
        <f>IFERROR(Q3001/N3001,"0")</f>
        <v/>
      </c>
    </row>
    <row r="3002">
      <c r="A3002">
        <f>_xlfn.XLOOKUP(D3002,BN:BN,BO:BO)</f>
        <v/>
      </c>
      <c r="B3002" t="inlineStr">
        <is>
          <t>LLC</t>
        </is>
      </c>
      <c r="C3002" t="n">
        <v>443</v>
      </c>
      <c r="D3002">
        <f>_xlfn.XLOOKUP(C3002,BH:BH,BI:BI)</f>
        <v/>
      </c>
      <c r="E3002" t="n">
        <v>27301</v>
      </c>
      <c r="F3002" t="inlineStr">
        <is>
          <t>Vuelo TGZ-MEX/Rocio Penagos</t>
        </is>
      </c>
      <c r="G3002" s="234" t="n">
        <v>45831</v>
      </c>
      <c r="H3002" s="234" t="n">
        <v>45831</v>
      </c>
      <c r="I3002" t="inlineStr">
        <is>
          <t>VLO</t>
        </is>
      </c>
      <c r="J3002">
        <f>_xlfn.XLOOKUP(I3002,AS:AS,AU:AU)</f>
        <v/>
      </c>
      <c r="K3002" t="inlineStr">
        <is>
          <t>MXN</t>
        </is>
      </c>
      <c r="L3002" s="238" t="n">
        <v>5666</v>
      </c>
      <c r="M3002">
        <f>L3002*_xlfn.XLOOKUP(K3002,AM:AM,AN:AN)</f>
        <v/>
      </c>
      <c r="N3002">
        <f>L3002*_xlfn.XLOOKUP(K3002,AM:AM,AO:AO)</f>
        <v/>
      </c>
      <c r="O3002" s="238" t="n">
        <v>0</v>
      </c>
      <c r="P3002">
        <f>O3002*_xlfn.XLOOKUP(K3002,AM:AM,AN:AN)</f>
        <v/>
      </c>
      <c r="Q3002">
        <f>O3002*_xlfn.XLOOKUP(K3002,AM:AM,AO:AO)</f>
        <v/>
      </c>
      <c r="R3002">
        <f>_xlfn.XLOOKUP(E3002,AF:AF,AG:AG)</f>
        <v/>
      </c>
      <c r="S3002">
        <f>_xlfn.XLOOKUP(E3002,AF:AF,AI:AI)</f>
        <v/>
      </c>
      <c r="T3002">
        <f>WEEKNUM(G3002)</f>
        <v/>
      </c>
      <c r="U3002">
        <f>YEAR(G3002)</f>
        <v/>
      </c>
      <c r="V3002" s="117">
        <f>IFERROR(Q3002/N3002,"0")</f>
        <v/>
      </c>
    </row>
    <row r="3003">
      <c r="A3003">
        <f>_xlfn.XLOOKUP(D3003,BN:BN,BO:BO)</f>
        <v/>
      </c>
      <c r="B3003" t="inlineStr">
        <is>
          <t>LLC</t>
        </is>
      </c>
      <c r="C3003" t="n">
        <v>443</v>
      </c>
      <c r="D3003">
        <f>_xlfn.XLOOKUP(C3003,BH:BH,BI:BI)</f>
        <v/>
      </c>
      <c r="E3003" t="n">
        <v>27301</v>
      </c>
      <c r="F3003" t="inlineStr">
        <is>
          <t>Vuelo TGZ-MEX/Silvia Santiz</t>
        </is>
      </c>
      <c r="G3003" s="234" t="n">
        <v>45831</v>
      </c>
      <c r="H3003" s="234" t="n">
        <v>45831</v>
      </c>
      <c r="I3003" t="inlineStr">
        <is>
          <t>VLO</t>
        </is>
      </c>
      <c r="J3003">
        <f>_xlfn.XLOOKUP(I3003,AS:AS,AU:AU)</f>
        <v/>
      </c>
      <c r="K3003" t="inlineStr">
        <is>
          <t>MXN</t>
        </is>
      </c>
      <c r="L3003" s="238" t="n">
        <v>3581</v>
      </c>
      <c r="M3003">
        <f>L3003*_xlfn.XLOOKUP(K3003,AM:AM,AN:AN)</f>
        <v/>
      </c>
      <c r="N3003">
        <f>L3003*_xlfn.XLOOKUP(K3003,AM:AM,AO:AO)</f>
        <v/>
      </c>
      <c r="O3003" s="238" t="n">
        <v>0</v>
      </c>
      <c r="P3003">
        <f>O3003*_xlfn.XLOOKUP(K3003,AM:AM,AN:AN)</f>
        <v/>
      </c>
      <c r="Q3003">
        <f>O3003*_xlfn.XLOOKUP(K3003,AM:AM,AO:AO)</f>
        <v/>
      </c>
      <c r="R3003">
        <f>_xlfn.XLOOKUP(E3003,AF:AF,AG:AG)</f>
        <v/>
      </c>
      <c r="S3003">
        <f>_xlfn.XLOOKUP(E3003,AF:AF,AI:AI)</f>
        <v/>
      </c>
      <c r="T3003">
        <f>WEEKNUM(G3003)</f>
        <v/>
      </c>
      <c r="U3003">
        <f>YEAR(G3003)</f>
        <v/>
      </c>
      <c r="V3003" s="117">
        <f>IFERROR(Q3003/N3003,"0")</f>
        <v/>
      </c>
    </row>
    <row r="3004">
      <c r="A3004">
        <f>_xlfn.XLOOKUP(D3004,BN:BN,BO:BO)</f>
        <v/>
      </c>
      <c r="B3004" t="inlineStr">
        <is>
          <t>LLC</t>
        </is>
      </c>
      <c r="C3004" t="n">
        <v>443</v>
      </c>
      <c r="D3004">
        <f>_xlfn.XLOOKUP(C3004,BH:BH,BI:BI)</f>
        <v/>
      </c>
      <c r="E3004" t="n">
        <v>27301</v>
      </c>
      <c r="F3004" t="inlineStr">
        <is>
          <t>VUELO MEX-TGZ/Rocío Penagos</t>
        </is>
      </c>
      <c r="G3004" s="234" t="n">
        <v>45831</v>
      </c>
      <c r="H3004" s="234" t="n">
        <v>45831</v>
      </c>
      <c r="I3004" t="inlineStr">
        <is>
          <t>VLO</t>
        </is>
      </c>
      <c r="J3004">
        <f>_xlfn.XLOOKUP(I3004,AS:AS,AU:AU)</f>
        <v/>
      </c>
      <c r="K3004" t="inlineStr">
        <is>
          <t>MXN</t>
        </is>
      </c>
      <c r="L3004" s="238" t="n">
        <v>3897</v>
      </c>
      <c r="M3004">
        <f>L3004*_xlfn.XLOOKUP(K3004,AM:AM,AN:AN)</f>
        <v/>
      </c>
      <c r="N3004">
        <f>L3004*_xlfn.XLOOKUP(K3004,AM:AM,AO:AO)</f>
        <v/>
      </c>
      <c r="O3004" s="238" t="n">
        <v>0</v>
      </c>
      <c r="P3004">
        <f>O3004*_xlfn.XLOOKUP(K3004,AM:AM,AN:AN)</f>
        <v/>
      </c>
      <c r="Q3004">
        <f>O3004*_xlfn.XLOOKUP(K3004,AM:AM,AO:AO)</f>
        <v/>
      </c>
      <c r="R3004">
        <f>_xlfn.XLOOKUP(E3004,AF:AF,AG:AG)</f>
        <v/>
      </c>
      <c r="S3004">
        <f>_xlfn.XLOOKUP(E3004,AF:AF,AI:AI)</f>
        <v/>
      </c>
      <c r="T3004">
        <f>WEEKNUM(G3004)</f>
        <v/>
      </c>
      <c r="U3004">
        <f>YEAR(G3004)</f>
        <v/>
      </c>
      <c r="V3004" s="117">
        <f>IFERROR(Q3004/N3004,"0")</f>
        <v/>
      </c>
    </row>
    <row r="3005">
      <c r="A3005">
        <f>_xlfn.XLOOKUP(D3005,BN:BN,BO:BO)</f>
        <v/>
      </c>
      <c r="B3005" t="inlineStr">
        <is>
          <t>LLC</t>
        </is>
      </c>
      <c r="C3005" t="n">
        <v>443</v>
      </c>
      <c r="D3005">
        <f>_xlfn.XLOOKUP(C3005,BH:BH,BI:BI)</f>
        <v/>
      </c>
      <c r="E3005" t="n">
        <v>27301</v>
      </c>
      <c r="F3005" t="inlineStr">
        <is>
          <t>Vuelo MEX/TGZ/Silvia Santiz</t>
        </is>
      </c>
      <c r="G3005" s="234" t="n">
        <v>45831</v>
      </c>
      <c r="H3005" s="234" t="n">
        <v>45831</v>
      </c>
      <c r="I3005" t="inlineStr">
        <is>
          <t>VLO</t>
        </is>
      </c>
      <c r="J3005">
        <f>_xlfn.XLOOKUP(I3005,AS:AS,AU:AU)</f>
        <v/>
      </c>
      <c r="K3005" t="inlineStr">
        <is>
          <t>MXN</t>
        </is>
      </c>
      <c r="L3005" s="238" t="n">
        <v>4050</v>
      </c>
      <c r="M3005">
        <f>L3005*_xlfn.XLOOKUP(K3005,AM:AM,AN:AN)</f>
        <v/>
      </c>
      <c r="N3005">
        <f>L3005*_xlfn.XLOOKUP(K3005,AM:AM,AO:AO)</f>
        <v/>
      </c>
      <c r="O3005" s="238" t="n">
        <v>0</v>
      </c>
      <c r="P3005">
        <f>O3005*_xlfn.XLOOKUP(K3005,AM:AM,AN:AN)</f>
        <v/>
      </c>
      <c r="Q3005">
        <f>O3005*_xlfn.XLOOKUP(K3005,AM:AM,AO:AO)</f>
        <v/>
      </c>
      <c r="R3005">
        <f>_xlfn.XLOOKUP(E3005,AF:AF,AG:AG)</f>
        <v/>
      </c>
      <c r="S3005">
        <f>_xlfn.XLOOKUP(E3005,AF:AF,AI:AI)</f>
        <v/>
      </c>
      <c r="T3005">
        <f>WEEKNUM(G3005)</f>
        <v/>
      </c>
      <c r="U3005">
        <f>YEAR(G3005)</f>
        <v/>
      </c>
      <c r="V3005" s="117">
        <f>IFERROR(Q3005/N3005,"0")</f>
        <v/>
      </c>
    </row>
    <row r="3006">
      <c r="A3006">
        <f>_xlfn.XLOOKUP(D3006,BN:BN,BO:BO)</f>
        <v/>
      </c>
      <c r="B3006" t="inlineStr">
        <is>
          <t>LLC</t>
        </is>
      </c>
      <c r="C3006" t="n">
        <v>443</v>
      </c>
      <c r="D3006">
        <f>_xlfn.XLOOKUP(C3006,BH:BH,BI:BI)</f>
        <v/>
      </c>
      <c r="E3006" t="n">
        <v>0</v>
      </c>
      <c r="F3006" t="inlineStr">
        <is>
          <t>Fee de emisión</t>
        </is>
      </c>
      <c r="G3006" s="234" t="n">
        <v>45831</v>
      </c>
      <c r="H3006" s="234" t="n">
        <v>45831</v>
      </c>
      <c r="I3006" t="inlineStr">
        <is>
          <t>HPS</t>
        </is>
      </c>
      <c r="J3006">
        <f>_xlfn.XLOOKUP(I3006,AS:AS,AU:AU)</f>
        <v/>
      </c>
      <c r="K3006" t="inlineStr">
        <is>
          <t>MXN</t>
        </is>
      </c>
      <c r="L3006" s="238" t="n">
        <v>1329.3</v>
      </c>
      <c r="M3006">
        <f>L3006*_xlfn.XLOOKUP(K3006,AM:AM,AN:AN)</f>
        <v/>
      </c>
      <c r="N3006">
        <f>L3006*_xlfn.XLOOKUP(K3006,AM:AM,AO:AO)</f>
        <v/>
      </c>
      <c r="O3006" s="238" t="n">
        <v>1329.3</v>
      </c>
      <c r="P3006">
        <f>O3006*_xlfn.XLOOKUP(K3006,AM:AM,AN:AN)</f>
        <v/>
      </c>
      <c r="Q3006">
        <f>O3006*_xlfn.XLOOKUP(K3006,AM:AM,AO:AO)</f>
        <v/>
      </c>
      <c r="R3006">
        <f>_xlfn.XLOOKUP(E3006,AF:AF,AG:AG)</f>
        <v/>
      </c>
      <c r="S3006">
        <f>_xlfn.XLOOKUP(E3006,AF:AF,AI:AI)</f>
        <v/>
      </c>
      <c r="T3006">
        <f>WEEKNUM(G3006)</f>
        <v/>
      </c>
      <c r="U3006">
        <f>YEAR(G3006)</f>
        <v/>
      </c>
      <c r="V3006" s="117">
        <f>IFERROR(Q3006/N3006,"0")</f>
        <v/>
      </c>
    </row>
    <row r="3007">
      <c r="A3007">
        <f>_xlfn.XLOOKUP(D3007,BN:BN,BO:BO)</f>
        <v/>
      </c>
      <c r="B3007" t="inlineStr">
        <is>
          <t>LLC</t>
        </is>
      </c>
      <c r="C3007" t="n">
        <v>443</v>
      </c>
      <c r="D3007">
        <f>_xlfn.XLOOKUP(C3007,BH:BH,BI:BI)</f>
        <v/>
      </c>
      <c r="E3007" t="n">
        <v>27301</v>
      </c>
      <c r="F3007" t="inlineStr">
        <is>
          <t>Vuelo TGZ-MEX/Simon Valanci</t>
        </is>
      </c>
      <c r="G3007" s="234" t="n">
        <v>45831</v>
      </c>
      <c r="H3007" s="234" t="n">
        <v>45831</v>
      </c>
      <c r="I3007" t="inlineStr">
        <is>
          <t>VLO</t>
        </is>
      </c>
      <c r="J3007">
        <f>_xlfn.XLOOKUP(I3007,AS:AS,AU:AU)</f>
        <v/>
      </c>
      <c r="K3007" t="inlineStr">
        <is>
          <t>MXN</t>
        </is>
      </c>
      <c r="L3007" s="238" t="n">
        <v>8061</v>
      </c>
      <c r="M3007">
        <f>L3007*_xlfn.XLOOKUP(K3007,AM:AM,AN:AN)</f>
        <v/>
      </c>
      <c r="N3007">
        <f>L3007*_xlfn.XLOOKUP(K3007,AM:AM,AO:AO)</f>
        <v/>
      </c>
      <c r="O3007" s="238" t="n">
        <v>0</v>
      </c>
      <c r="P3007">
        <f>O3007*_xlfn.XLOOKUP(K3007,AM:AM,AN:AN)</f>
        <v/>
      </c>
      <c r="Q3007">
        <f>O3007*_xlfn.XLOOKUP(K3007,AM:AM,AO:AO)</f>
        <v/>
      </c>
      <c r="R3007">
        <f>_xlfn.XLOOKUP(E3007,AF:AF,AG:AG)</f>
        <v/>
      </c>
      <c r="S3007">
        <f>_xlfn.XLOOKUP(E3007,AF:AF,AI:AI)</f>
        <v/>
      </c>
      <c r="T3007">
        <f>WEEKNUM(G3007)</f>
        <v/>
      </c>
      <c r="U3007">
        <f>YEAR(G3007)</f>
        <v/>
      </c>
      <c r="V3007" s="117">
        <f>IFERROR(Q3007/N3007,"0")</f>
        <v/>
      </c>
    </row>
    <row r="3008">
      <c r="A3008">
        <f>_xlfn.XLOOKUP(D3008,BN:BN,BO:BO)</f>
        <v/>
      </c>
      <c r="B3008" t="inlineStr">
        <is>
          <t>LLC</t>
        </is>
      </c>
      <c r="C3008" t="n">
        <v>443</v>
      </c>
      <c r="D3008">
        <f>_xlfn.XLOOKUP(C3008,BH:BH,BI:BI)</f>
        <v/>
      </c>
      <c r="E3008" t="n">
        <v>27301</v>
      </c>
      <c r="F3008" t="inlineStr">
        <is>
          <t>Vuelo TGZ-MEX/Rocio Penagos</t>
        </is>
      </c>
      <c r="G3008" s="234" t="n">
        <v>45831</v>
      </c>
      <c r="H3008" s="234" t="n">
        <v>45831</v>
      </c>
      <c r="I3008" t="inlineStr">
        <is>
          <t>VLO</t>
        </is>
      </c>
      <c r="J3008">
        <f>_xlfn.XLOOKUP(I3008,AS:AS,AU:AU)</f>
        <v/>
      </c>
      <c r="K3008" t="inlineStr">
        <is>
          <t>MXN</t>
        </is>
      </c>
      <c r="L3008" s="238" t="n">
        <v>8061</v>
      </c>
      <c r="M3008">
        <f>L3008*_xlfn.XLOOKUP(K3008,AM:AM,AN:AN)</f>
        <v/>
      </c>
      <c r="N3008">
        <f>L3008*_xlfn.XLOOKUP(K3008,AM:AM,AO:AO)</f>
        <v/>
      </c>
      <c r="O3008" s="238" t="n">
        <v>0</v>
      </c>
      <c r="P3008">
        <f>O3008*_xlfn.XLOOKUP(K3008,AM:AM,AN:AN)</f>
        <v/>
      </c>
      <c r="Q3008">
        <f>O3008*_xlfn.XLOOKUP(K3008,AM:AM,AO:AO)</f>
        <v/>
      </c>
      <c r="R3008">
        <f>_xlfn.XLOOKUP(E3008,AF:AF,AG:AG)</f>
        <v/>
      </c>
      <c r="S3008">
        <f>_xlfn.XLOOKUP(E3008,AF:AF,AI:AI)</f>
        <v/>
      </c>
      <c r="T3008">
        <f>WEEKNUM(G3008)</f>
        <v/>
      </c>
      <c r="U3008">
        <f>YEAR(G3008)</f>
        <v/>
      </c>
      <c r="V3008" s="117">
        <f>IFERROR(Q3008/N3008,"0")</f>
        <v/>
      </c>
    </row>
    <row r="3009">
      <c r="A3009">
        <f>_xlfn.XLOOKUP(D3009,BN:BN,BO:BO)</f>
        <v/>
      </c>
      <c r="B3009" t="inlineStr">
        <is>
          <t>LLC</t>
        </is>
      </c>
      <c r="C3009" t="n">
        <v>443</v>
      </c>
      <c r="D3009">
        <f>_xlfn.XLOOKUP(C3009,BH:BH,BI:BI)</f>
        <v/>
      </c>
      <c r="E3009" t="n">
        <v>0</v>
      </c>
      <c r="F3009" t="inlineStr">
        <is>
          <t>Fee de emisión</t>
        </is>
      </c>
      <c r="G3009" s="234" t="n">
        <v>45831</v>
      </c>
      <c r="H3009" s="234" t="n">
        <v>45831</v>
      </c>
      <c r="I3009" t="inlineStr">
        <is>
          <t>HPS</t>
        </is>
      </c>
      <c r="J3009">
        <f>_xlfn.XLOOKUP(I3009,AS:AS,AU:AU)</f>
        <v/>
      </c>
      <c r="K3009" t="inlineStr">
        <is>
          <t>MXN</t>
        </is>
      </c>
      <c r="L3009" s="238" t="n">
        <v>1339.1</v>
      </c>
      <c r="M3009">
        <f>L3009*_xlfn.XLOOKUP(K3009,AM:AM,AN:AN)</f>
        <v/>
      </c>
      <c r="N3009">
        <f>L3009*_xlfn.XLOOKUP(K3009,AM:AM,AO:AO)</f>
        <v/>
      </c>
      <c r="O3009" s="238" t="n">
        <v>1339.1</v>
      </c>
      <c r="P3009">
        <f>O3009*_xlfn.XLOOKUP(K3009,AM:AM,AN:AN)</f>
        <v/>
      </c>
      <c r="Q3009">
        <f>O3009*_xlfn.XLOOKUP(K3009,AM:AM,AO:AO)</f>
        <v/>
      </c>
      <c r="R3009">
        <f>_xlfn.XLOOKUP(E3009,AF:AF,AG:AG)</f>
        <v/>
      </c>
      <c r="S3009">
        <f>_xlfn.XLOOKUP(E3009,AF:AF,AI:AI)</f>
        <v/>
      </c>
      <c r="T3009">
        <f>WEEKNUM(G3009)</f>
        <v/>
      </c>
      <c r="U3009">
        <f>YEAR(G3009)</f>
        <v/>
      </c>
      <c r="V3009" s="117">
        <f>IFERROR(Q3009/N3009,"0")</f>
        <v/>
      </c>
    </row>
    <row r="3010">
      <c r="A3010">
        <f>_xlfn.XLOOKUP(D3010,BN:BN,BO:BO)</f>
        <v/>
      </c>
      <c r="B3010" t="inlineStr">
        <is>
          <t>LLC</t>
        </is>
      </c>
      <c r="C3010" t="n">
        <v>444</v>
      </c>
      <c r="D3010">
        <f>_xlfn.XLOOKUP(C3010,BH:BH,BI:BI)</f>
        <v/>
      </c>
      <c r="E3010" t="n">
        <v>27721</v>
      </c>
      <c r="F3010" t="inlineStr">
        <is>
          <t>VUELO CUN LGW CUN</t>
        </is>
      </c>
      <c r="G3010" s="234" t="n">
        <v>45840</v>
      </c>
      <c r="H3010" s="234" t="n">
        <v>45845</v>
      </c>
      <c r="I3010" t="inlineStr">
        <is>
          <t>VLO</t>
        </is>
      </c>
      <c r="J3010">
        <f>_xlfn.XLOOKUP(I3010,AS:AS,AU:AU)</f>
        <v/>
      </c>
      <c r="K3010" t="inlineStr">
        <is>
          <t>MXN</t>
        </is>
      </c>
      <c r="L3010" s="238" t="n">
        <v>113199</v>
      </c>
      <c r="M3010">
        <f>L3010*_xlfn.XLOOKUP(K3010,AM:AM,AN:AN)</f>
        <v/>
      </c>
      <c r="N3010">
        <f>L3010*_xlfn.XLOOKUP(K3010,AM:AM,AO:AO)</f>
        <v/>
      </c>
      <c r="O3010" s="238" t="n">
        <v>0</v>
      </c>
      <c r="P3010">
        <f>O3010*_xlfn.XLOOKUP(K3010,AM:AM,AN:AN)</f>
        <v/>
      </c>
      <c r="Q3010">
        <f>O3010*_xlfn.XLOOKUP(K3010,AM:AM,AO:AO)</f>
        <v/>
      </c>
      <c r="R3010">
        <f>_xlfn.XLOOKUP(E3010,AF:AF,AG:AG)</f>
        <v/>
      </c>
      <c r="S3010">
        <f>_xlfn.XLOOKUP(E3010,AF:AF,AI:AI)</f>
        <v/>
      </c>
      <c r="T3010">
        <f>WEEKNUM(G3010)</f>
        <v/>
      </c>
      <c r="U3010">
        <f>YEAR(G3010)</f>
        <v/>
      </c>
      <c r="V3010" s="117">
        <f>IFERROR(Q3010/N3010,"0")</f>
        <v/>
      </c>
    </row>
    <row r="3011">
      <c r="A3011">
        <f>_xlfn.XLOOKUP(D3011,BN:BN,BO:BO)</f>
        <v/>
      </c>
      <c r="B3011" t="inlineStr">
        <is>
          <t>LLC</t>
        </is>
      </c>
      <c r="C3011" t="n">
        <v>444</v>
      </c>
      <c r="D3011">
        <f>_xlfn.XLOOKUP(C3011,BH:BH,BI:BI)</f>
        <v/>
      </c>
      <c r="E3011" t="n">
        <v>0</v>
      </c>
      <c r="F3011" t="inlineStr">
        <is>
          <t>emision de boleto</t>
        </is>
      </c>
      <c r="G3011" s="234" t="n">
        <v>45840</v>
      </c>
      <c r="H3011" s="234" t="n">
        <v>45845</v>
      </c>
      <c r="I3011" t="inlineStr">
        <is>
          <t>HPS</t>
        </is>
      </c>
      <c r="J3011">
        <f>_xlfn.XLOOKUP(I3011,AS:AS,AU:AU)</f>
        <v/>
      </c>
      <c r="K3011" t="inlineStr">
        <is>
          <t>MXN</t>
        </is>
      </c>
      <c r="L3011" s="238" t="n">
        <v>650</v>
      </c>
      <c r="M3011">
        <f>L3011*_xlfn.XLOOKUP(K3011,AM:AM,AN:AN)</f>
        <v/>
      </c>
      <c r="N3011">
        <f>L3011*_xlfn.XLOOKUP(K3011,AM:AM,AO:AO)</f>
        <v/>
      </c>
      <c r="O3011" s="238" t="n">
        <v>650</v>
      </c>
      <c r="P3011">
        <f>O3011*_xlfn.XLOOKUP(K3011,AM:AM,AN:AN)</f>
        <v/>
      </c>
      <c r="Q3011">
        <f>O3011*_xlfn.XLOOKUP(K3011,AM:AM,AO:AO)</f>
        <v/>
      </c>
      <c r="R3011">
        <f>_xlfn.XLOOKUP(E3011,AF:AF,AG:AG)</f>
        <v/>
      </c>
      <c r="S3011">
        <f>_xlfn.XLOOKUP(E3011,AF:AF,AI:AI)</f>
        <v/>
      </c>
      <c r="T3011">
        <f>WEEKNUM(G3011)</f>
        <v/>
      </c>
      <c r="U3011">
        <f>YEAR(G3011)</f>
        <v/>
      </c>
      <c r="V3011" s="117">
        <f>IFERROR(Q3011/N3011,"0")</f>
        <v/>
      </c>
    </row>
    <row r="3012">
      <c r="A3012">
        <f>_xlfn.XLOOKUP(D3012,BN:BN,BO:BO)</f>
        <v/>
      </c>
      <c r="B3012" t="inlineStr">
        <is>
          <t>LLC</t>
        </is>
      </c>
      <c r="C3012" t="n">
        <v>445</v>
      </c>
      <c r="D3012">
        <f>_xlfn.XLOOKUP(C3012,BH:BH,BI:BI)</f>
        <v/>
      </c>
      <c r="E3012" t="n">
        <v>24006</v>
      </c>
      <c r="F3012" t="inlineStr">
        <is>
          <t xml:space="preserve">Hospedaje en Londres </t>
        </is>
      </c>
      <c r="G3012" s="234" t="n">
        <v>45956</v>
      </c>
      <c r="H3012" s="234" t="n">
        <v>45957</v>
      </c>
      <c r="I3012" t="inlineStr">
        <is>
          <t>HTL</t>
        </is>
      </c>
      <c r="J3012">
        <f>_xlfn.XLOOKUP(I3012,AS:AS,AU:AU)</f>
        <v/>
      </c>
      <c r="K3012" t="inlineStr">
        <is>
          <t>USD</t>
        </is>
      </c>
      <c r="L3012" s="238" t="n">
        <v>2004.45</v>
      </c>
      <c r="M3012">
        <f>L3012*_xlfn.XLOOKUP(K3012,AM:AM,AN:AN)</f>
        <v/>
      </c>
      <c r="N3012">
        <f>L3012*_xlfn.XLOOKUP(K3012,AM:AM,AO:AO)</f>
        <v/>
      </c>
      <c r="O3012" s="238" t="n">
        <v>0</v>
      </c>
      <c r="P3012">
        <f>O3012*_xlfn.XLOOKUP(K3012,AM:AM,AN:AN)</f>
        <v/>
      </c>
      <c r="Q3012">
        <f>O3012*_xlfn.XLOOKUP(K3012,AM:AM,AO:AO)</f>
        <v/>
      </c>
      <c r="R3012">
        <f>_xlfn.XLOOKUP(E3012,AF:AF,AG:AG)</f>
        <v/>
      </c>
      <c r="S3012">
        <f>_xlfn.XLOOKUP(E3012,AF:AF,AI:AI)</f>
        <v/>
      </c>
      <c r="T3012">
        <f>WEEKNUM(G3012)</f>
        <v/>
      </c>
      <c r="U3012">
        <f>YEAR(G3012)</f>
        <v/>
      </c>
      <c r="V3012" s="117">
        <f>IFERROR(Q3012/N3012,"0")</f>
        <v/>
      </c>
    </row>
    <row r="3013">
      <c r="A3013">
        <f>_xlfn.XLOOKUP(D3013,BN:BN,BO:BO)</f>
        <v/>
      </c>
      <c r="B3013" t="inlineStr">
        <is>
          <t>LLC</t>
        </is>
      </c>
      <c r="C3013" t="n">
        <v>445</v>
      </c>
      <c r="D3013">
        <f>_xlfn.XLOOKUP(C3013,BH:BH,BI:BI)</f>
        <v/>
      </c>
      <c r="E3013" t="n">
        <v>28996</v>
      </c>
      <c r="F3013" t="inlineStr">
        <is>
          <t>Villa del 01-05 enero para toda la Familia González ( Four Bedroom Villa )</t>
        </is>
      </c>
      <c r="G3013" s="234" t="n">
        <v>46023</v>
      </c>
      <c r="H3013" s="234" t="n">
        <v>46027</v>
      </c>
      <c r="I3013" t="inlineStr">
        <is>
          <t>HTL</t>
        </is>
      </c>
      <c r="J3013">
        <f>_xlfn.XLOOKUP(I3013,AS:AS,AU:AU)</f>
        <v/>
      </c>
      <c r="K3013" t="inlineStr">
        <is>
          <t>USD</t>
        </is>
      </c>
      <c r="L3013" s="238" t="n">
        <v>20299</v>
      </c>
      <c r="M3013">
        <f>L3013*_xlfn.XLOOKUP(K3013,AM:AM,AN:AN)</f>
        <v/>
      </c>
      <c r="N3013">
        <f>L3013*_xlfn.XLOOKUP(K3013,AM:AM,AO:AO)</f>
        <v/>
      </c>
      <c r="O3013" s="238" t="n">
        <v>3044.85</v>
      </c>
      <c r="P3013">
        <f>O3013*_xlfn.XLOOKUP(K3013,AM:AM,AN:AN)</f>
        <v/>
      </c>
      <c r="Q3013">
        <f>O3013*_xlfn.XLOOKUP(K3013,AM:AM,AO:AO)</f>
        <v/>
      </c>
      <c r="R3013">
        <f>_xlfn.XLOOKUP(E3013,AF:AF,AG:AG)</f>
        <v/>
      </c>
      <c r="S3013">
        <f>_xlfn.XLOOKUP(E3013,AF:AF,AI:AI)</f>
        <v/>
      </c>
      <c r="T3013">
        <f>WEEKNUM(G3013)</f>
        <v/>
      </c>
      <c r="U3013">
        <f>YEAR(G3013)</f>
        <v/>
      </c>
      <c r="V3013" s="117">
        <f>IFERROR(Q3013/N3013,"0")</f>
        <v/>
      </c>
    </row>
    <row r="3014">
      <c r="A3014">
        <f>_xlfn.XLOOKUP(D3014,BN:BN,BO:BO)</f>
        <v/>
      </c>
      <c r="B3014" t="inlineStr">
        <is>
          <t>LLC</t>
        </is>
      </c>
      <c r="C3014" t="n">
        <v>445</v>
      </c>
      <c r="D3014">
        <f>_xlfn.XLOOKUP(C3014,BH:BH,BI:BI)</f>
        <v/>
      </c>
      <c r="E3014" t="n">
        <v>0</v>
      </c>
      <c r="F3014" t="inlineStr">
        <is>
          <t xml:space="preserve">Fee de emision de todos los boletos aereos, 1 ra ronda de vuelos </t>
        </is>
      </c>
      <c r="G3014" s="234" t="n">
        <v>45956</v>
      </c>
      <c r="H3014" s="234" t="n">
        <v>46046</v>
      </c>
      <c r="I3014" t="inlineStr">
        <is>
          <t>HPS</t>
        </is>
      </c>
      <c r="J3014">
        <f>_xlfn.XLOOKUP(I3014,AS:AS,AU:AU)</f>
        <v/>
      </c>
      <c r="K3014" t="inlineStr">
        <is>
          <t>USD</t>
        </is>
      </c>
      <c r="L3014" s="238" t="n">
        <v>250</v>
      </c>
      <c r="M3014">
        <f>L3014*_xlfn.XLOOKUP(K3014,AM:AM,AN:AN)</f>
        <v/>
      </c>
      <c r="N3014">
        <f>L3014*_xlfn.XLOOKUP(K3014,AM:AM,AO:AO)</f>
        <v/>
      </c>
      <c r="O3014" s="238" t="n">
        <v>250</v>
      </c>
      <c r="P3014">
        <f>O3014*_xlfn.XLOOKUP(K3014,AM:AM,AN:AN)</f>
        <v/>
      </c>
      <c r="Q3014">
        <f>O3014*_xlfn.XLOOKUP(K3014,AM:AM,AO:AO)</f>
        <v/>
      </c>
      <c r="R3014">
        <f>_xlfn.XLOOKUP(E3014,AF:AF,AG:AG)</f>
        <v/>
      </c>
      <c r="S3014">
        <f>_xlfn.XLOOKUP(E3014,AF:AF,AI:AI)</f>
        <v/>
      </c>
      <c r="T3014">
        <f>WEEKNUM(G3014)</f>
        <v/>
      </c>
      <c r="U3014">
        <f>YEAR(G3014)</f>
        <v/>
      </c>
      <c r="V3014" s="117">
        <f>IFERROR(Q3014/N3014,"0")</f>
        <v/>
      </c>
    </row>
    <row r="3015">
      <c r="A3015">
        <f>_xlfn.XLOOKUP(D3015,BN:BN,BO:BO)</f>
        <v/>
      </c>
      <c r="B3015" t="inlineStr">
        <is>
          <t>LLC</t>
        </is>
      </c>
      <c r="C3015" t="n">
        <v>445</v>
      </c>
      <c r="D3015">
        <f>_xlfn.XLOOKUP(C3015,BH:BH,BI:BI)</f>
        <v/>
      </c>
      <c r="E3015" t="n">
        <v>0</v>
      </c>
      <c r="F3015" t="inlineStr">
        <is>
          <t>Fee de emisión de boletos aereos ( Jerónimo Gonzalez  y familia ) DZAPDF</t>
        </is>
      </c>
      <c r="G3015" s="63" t="n"/>
      <c r="H3015" s="63" t="n"/>
      <c r="I3015" t="inlineStr">
        <is>
          <t>HPS</t>
        </is>
      </c>
      <c r="J3015">
        <f>_xlfn.XLOOKUP(I3015,AS:AS,AU:AU)</f>
        <v/>
      </c>
      <c r="K3015" t="inlineStr">
        <is>
          <t>USD</t>
        </is>
      </c>
      <c r="L3015" s="238" t="n">
        <v>70</v>
      </c>
      <c r="M3015">
        <f>L3015*_xlfn.XLOOKUP(K3015,AM:AM,AN:AN)</f>
        <v/>
      </c>
      <c r="N3015">
        <f>L3015*_xlfn.XLOOKUP(K3015,AM:AM,AO:AO)</f>
        <v/>
      </c>
      <c r="O3015" s="238" t="n">
        <v>70</v>
      </c>
      <c r="P3015">
        <f>O3015*_xlfn.XLOOKUP(K3015,AM:AM,AN:AN)</f>
        <v/>
      </c>
      <c r="Q3015">
        <f>O3015*_xlfn.XLOOKUP(K3015,AM:AM,AO:AO)</f>
        <v/>
      </c>
      <c r="R3015">
        <f>_xlfn.XLOOKUP(E3015,AF:AF,AG:AG)</f>
        <v/>
      </c>
      <c r="S3015">
        <f>_xlfn.XLOOKUP(E3015,AF:AF,AI:AI)</f>
        <v/>
      </c>
      <c r="T3015">
        <f>WEEKNUM(G3015)</f>
        <v/>
      </c>
      <c r="U3015">
        <f>YEAR(G3015)</f>
        <v/>
      </c>
      <c r="V3015" s="117">
        <f>IFERROR(Q3015/N3015,"0")</f>
        <v/>
      </c>
    </row>
    <row r="3016">
      <c r="A3016">
        <f>_xlfn.XLOOKUP(D3016,BN:BN,BO:BO)</f>
        <v/>
      </c>
      <c r="B3016" t="inlineStr">
        <is>
          <t>LLC</t>
        </is>
      </c>
      <c r="C3016" t="n">
        <v>445</v>
      </c>
      <c r="D3016">
        <f>_xlfn.XLOOKUP(C3016,BH:BH,BI:BI)</f>
        <v/>
      </c>
      <c r="E3016" t="n">
        <v>0</v>
      </c>
      <c r="F3016" t="inlineStr">
        <is>
          <t>Fee emisión boletos de Claudio Hijo y Familia, PNR = IMTBOC   1447</t>
        </is>
      </c>
      <c r="G3016" s="234" t="n">
        <v>46023</v>
      </c>
      <c r="H3016" s="234" t="n">
        <v>46033</v>
      </c>
      <c r="I3016" t="inlineStr">
        <is>
          <t>HPS</t>
        </is>
      </c>
      <c r="J3016">
        <f>_xlfn.XLOOKUP(I3016,AS:AS,AU:AU)</f>
        <v/>
      </c>
      <c r="K3016" t="inlineStr">
        <is>
          <t>USD</t>
        </is>
      </c>
      <c r="L3016" s="238" t="n">
        <v>70</v>
      </c>
      <c r="M3016">
        <f>L3016*_xlfn.XLOOKUP(K3016,AM:AM,AN:AN)</f>
        <v/>
      </c>
      <c r="N3016">
        <f>L3016*_xlfn.XLOOKUP(K3016,AM:AM,AO:AO)</f>
        <v/>
      </c>
      <c r="O3016" s="238" t="n">
        <v>70</v>
      </c>
      <c r="P3016">
        <f>O3016*_xlfn.XLOOKUP(K3016,AM:AM,AN:AN)</f>
        <v/>
      </c>
      <c r="Q3016">
        <f>O3016*_xlfn.XLOOKUP(K3016,AM:AM,AO:AO)</f>
        <v/>
      </c>
      <c r="R3016">
        <f>_xlfn.XLOOKUP(E3016,AF:AF,AG:AG)</f>
        <v/>
      </c>
      <c r="S3016">
        <f>_xlfn.XLOOKUP(E3016,AF:AF,AI:AI)</f>
        <v/>
      </c>
      <c r="T3016">
        <f>WEEKNUM(G3016)</f>
        <v/>
      </c>
      <c r="U3016">
        <f>YEAR(G3016)</f>
        <v/>
      </c>
      <c r="V3016" s="117">
        <f>IFERROR(Q3016/N3016,"0")</f>
        <v/>
      </c>
    </row>
    <row r="3017">
      <c r="A3017">
        <f>_xlfn.XLOOKUP(D3017,BN:BN,BO:BO)</f>
        <v/>
      </c>
      <c r="B3017" t="inlineStr">
        <is>
          <t>LLC</t>
        </is>
      </c>
      <c r="C3017" t="n">
        <v>445</v>
      </c>
      <c r="D3017">
        <f>_xlfn.XLOOKUP(C3017,BH:BH,BI:BI)</f>
        <v/>
      </c>
      <c r="E3017" t="n">
        <v>0</v>
      </c>
      <c r="F3017" t="inlineStr">
        <is>
          <t xml:space="preserve">Fee de Emisión Boleto Aereo de Paula Torrado OHBYYR, Novia de Patricio </t>
        </is>
      </c>
      <c r="G3017" s="234" t="n">
        <v>45956</v>
      </c>
      <c r="H3017" s="234" t="n">
        <v>46046</v>
      </c>
      <c r="I3017" t="inlineStr">
        <is>
          <t>HPS</t>
        </is>
      </c>
      <c r="J3017">
        <f>_xlfn.XLOOKUP(I3017,AS:AS,AU:AU)</f>
        <v/>
      </c>
      <c r="K3017" t="inlineStr">
        <is>
          <t>USD</t>
        </is>
      </c>
      <c r="L3017" s="238" t="n">
        <v>35</v>
      </c>
      <c r="M3017">
        <f>L3017*_xlfn.XLOOKUP(K3017,AM:AM,AN:AN)</f>
        <v/>
      </c>
      <c r="N3017">
        <f>L3017*_xlfn.XLOOKUP(K3017,AM:AM,AO:AO)</f>
        <v/>
      </c>
      <c r="O3017" s="238" t="n">
        <v>35</v>
      </c>
      <c r="P3017">
        <f>O3017*_xlfn.XLOOKUP(K3017,AM:AM,AN:AN)</f>
        <v/>
      </c>
      <c r="Q3017">
        <f>O3017*_xlfn.XLOOKUP(K3017,AM:AM,AO:AO)</f>
        <v/>
      </c>
      <c r="R3017">
        <f>_xlfn.XLOOKUP(E3017,AF:AF,AG:AG)</f>
        <v/>
      </c>
      <c r="S3017">
        <f>_xlfn.XLOOKUP(E3017,AF:AF,AI:AI)</f>
        <v/>
      </c>
      <c r="T3017">
        <f>WEEKNUM(G3017)</f>
        <v/>
      </c>
      <c r="U3017">
        <f>YEAR(G3017)</f>
        <v/>
      </c>
      <c r="V3017" s="117">
        <f>IFERROR(Q3017/N3017,"0")</f>
        <v/>
      </c>
    </row>
    <row r="3018">
      <c r="A3018">
        <f>_xlfn.XLOOKUP(D3018,BN:BN,BO:BO)</f>
        <v/>
      </c>
      <c r="B3018" t="inlineStr">
        <is>
          <t>LLC</t>
        </is>
      </c>
      <c r="C3018" t="n">
        <v>445</v>
      </c>
      <c r="D3018">
        <f>_xlfn.XLOOKUP(C3018,BH:BH,BI:BI)</f>
        <v/>
      </c>
      <c r="E3018" t="n">
        <v>0</v>
      </c>
      <c r="F3018" t="inlineStr">
        <is>
          <t>Fee de emisión de boleto de Turista a Business, Claudio y Laura 2426</t>
        </is>
      </c>
      <c r="G3018" s="234" t="n">
        <v>45956</v>
      </c>
      <c r="H3018" s="234" t="n">
        <v>46046</v>
      </c>
      <c r="I3018" t="inlineStr">
        <is>
          <t>HPS</t>
        </is>
      </c>
      <c r="J3018">
        <f>_xlfn.XLOOKUP(I3018,AS:AS,AU:AU)</f>
        <v/>
      </c>
      <c r="K3018" t="inlineStr">
        <is>
          <t>USD</t>
        </is>
      </c>
      <c r="L3018" s="238" t="n">
        <v>70</v>
      </c>
      <c r="M3018">
        <f>L3018*_xlfn.XLOOKUP(K3018,AM:AM,AN:AN)</f>
        <v/>
      </c>
      <c r="N3018">
        <f>L3018*_xlfn.XLOOKUP(K3018,AM:AM,AO:AO)</f>
        <v/>
      </c>
      <c r="O3018" s="238" t="n">
        <v>70</v>
      </c>
      <c r="P3018">
        <f>O3018*_xlfn.XLOOKUP(K3018,AM:AM,AN:AN)</f>
        <v/>
      </c>
      <c r="Q3018">
        <f>O3018*_xlfn.XLOOKUP(K3018,AM:AM,AO:AO)</f>
        <v/>
      </c>
      <c r="R3018">
        <f>_xlfn.XLOOKUP(E3018,AF:AF,AG:AG)</f>
        <v/>
      </c>
      <c r="S3018">
        <f>_xlfn.XLOOKUP(E3018,AF:AF,AI:AI)</f>
        <v/>
      </c>
      <c r="T3018">
        <f>WEEKNUM(G3018)</f>
        <v/>
      </c>
      <c r="U3018">
        <f>YEAR(G3018)</f>
        <v/>
      </c>
      <c r="V3018" s="117">
        <f>IFERROR(Q3018/N3018,"0")</f>
        <v/>
      </c>
    </row>
    <row r="3019">
      <c r="A3019">
        <f>_xlfn.XLOOKUP(D3019,BN:BN,BO:BO)</f>
        <v/>
      </c>
      <c r="B3019" t="inlineStr">
        <is>
          <t>LLC</t>
        </is>
      </c>
      <c r="C3019" t="n">
        <v>445</v>
      </c>
      <c r="D3019">
        <f>_xlfn.XLOOKUP(C3019,BH:BH,BI:BI)</f>
        <v/>
      </c>
      <c r="E3019" t="n">
        <v>30349</v>
      </c>
      <c r="F3019" t="inlineStr">
        <is>
          <t xml:space="preserve">Boletos Aéreos  con  Lion Air / Denpasar to Sorong </t>
        </is>
      </c>
      <c r="G3019" s="234" t="n">
        <v>46027</v>
      </c>
      <c r="H3019" s="234" t="n">
        <v>46027</v>
      </c>
      <c r="I3019" t="inlineStr">
        <is>
          <t>ABC</t>
        </is>
      </c>
      <c r="J3019">
        <f>_xlfn.XLOOKUP(I3019,AS:AS,AU:AU)</f>
        <v/>
      </c>
      <c r="K3019" t="inlineStr">
        <is>
          <t>USD</t>
        </is>
      </c>
      <c r="L3019" s="238" t="n">
        <v>560.72</v>
      </c>
      <c r="M3019">
        <f>L3019*_xlfn.XLOOKUP(K3019,AM:AM,AN:AN)</f>
        <v/>
      </c>
      <c r="N3019">
        <f>L3019*_xlfn.XLOOKUP(K3019,AM:AM,AO:AO)</f>
        <v/>
      </c>
      <c r="O3019" s="238" t="n">
        <v>0</v>
      </c>
      <c r="P3019">
        <f>O3019*_xlfn.XLOOKUP(K3019,AM:AM,AN:AN)</f>
        <v/>
      </c>
      <c r="Q3019">
        <f>O3019*_xlfn.XLOOKUP(K3019,AM:AM,AO:AO)</f>
        <v/>
      </c>
      <c r="R3019">
        <f>_xlfn.XLOOKUP(E3019,AF:AF,AG:AG)</f>
        <v/>
      </c>
      <c r="S3019">
        <f>_xlfn.XLOOKUP(E3019,AF:AF,AI:AI)</f>
        <v/>
      </c>
      <c r="T3019">
        <f>WEEKNUM(G3019)</f>
        <v/>
      </c>
      <c r="U3019">
        <f>YEAR(G3019)</f>
        <v/>
      </c>
      <c r="V3019" s="117">
        <f>IFERROR(Q3019/N3019,"0")</f>
        <v/>
      </c>
    </row>
    <row r="3020">
      <c r="A3020">
        <f>_xlfn.XLOOKUP(D3020,BN:BN,BO:BO)</f>
        <v/>
      </c>
      <c r="B3020" t="inlineStr">
        <is>
          <t>LLC</t>
        </is>
      </c>
      <c r="C3020" t="n">
        <v>445</v>
      </c>
      <c r="D3020">
        <f>_xlfn.XLOOKUP(C3020,BH:BH,BI:BI)</f>
        <v/>
      </c>
      <c r="E3020" t="n">
        <v>26070</v>
      </c>
      <c r="F3020" t="inlineStr">
        <is>
          <t xml:space="preserve">Alojamiento Four Seasons Seoul, Familia González Caraza, 2 habitaciones </t>
        </is>
      </c>
      <c r="G3020" s="234" t="n">
        <v>46010</v>
      </c>
      <c r="H3020" s="234" t="n">
        <v>46013</v>
      </c>
      <c r="I3020" t="inlineStr">
        <is>
          <t>HTL</t>
        </is>
      </c>
      <c r="J3020">
        <f>_xlfn.XLOOKUP(I3020,AS:AS,AU:AU)</f>
        <v/>
      </c>
      <c r="K3020" t="inlineStr">
        <is>
          <t>USD</t>
        </is>
      </c>
      <c r="L3020" s="238" t="n">
        <v>6099</v>
      </c>
      <c r="M3020">
        <f>L3020*_xlfn.XLOOKUP(K3020,AM:AM,AN:AN)</f>
        <v/>
      </c>
      <c r="N3020">
        <f>L3020*_xlfn.XLOOKUP(K3020,AM:AM,AO:AO)</f>
        <v/>
      </c>
      <c r="O3020" s="238" t="n">
        <v>609.9</v>
      </c>
      <c r="P3020">
        <f>O3020*_xlfn.XLOOKUP(K3020,AM:AM,AN:AN)</f>
        <v/>
      </c>
      <c r="Q3020">
        <f>O3020*_xlfn.XLOOKUP(K3020,AM:AM,AO:AO)</f>
        <v/>
      </c>
      <c r="R3020">
        <f>_xlfn.XLOOKUP(E3020,AF:AF,AG:AG)</f>
        <v/>
      </c>
      <c r="S3020">
        <f>_xlfn.XLOOKUP(E3020,AF:AF,AI:AI)</f>
        <v/>
      </c>
      <c r="T3020">
        <f>WEEKNUM(G3020)</f>
        <v/>
      </c>
      <c r="U3020">
        <f>YEAR(G3020)</f>
        <v/>
      </c>
      <c r="V3020" s="117">
        <f>IFERROR(Q3020/N3020,"0")</f>
        <v/>
      </c>
    </row>
    <row r="3021">
      <c r="A3021">
        <f>_xlfn.XLOOKUP(D3021,BN:BN,BO:BO)</f>
        <v/>
      </c>
      <c r="B3021" t="inlineStr">
        <is>
          <t>LLC</t>
        </is>
      </c>
      <c r="C3021" t="n">
        <v>445</v>
      </c>
      <c r="D3021">
        <f>_xlfn.XLOOKUP(C3021,BH:BH,BI:BI)</f>
        <v/>
      </c>
      <c r="E3021" t="n">
        <v>25057</v>
      </c>
      <c r="F3021" t="inlineStr">
        <is>
          <t xml:space="preserve">Alojamiento Hotel Mitsui Kyoto, Familia González Caraza, 2 habitaciones </t>
        </is>
      </c>
      <c r="G3021" s="234" t="n">
        <v>46015</v>
      </c>
      <c r="H3021" s="234" t="n">
        <v>46019</v>
      </c>
      <c r="I3021" t="inlineStr">
        <is>
          <t>HTL</t>
        </is>
      </c>
      <c r="J3021">
        <f>_xlfn.XLOOKUP(I3021,AS:AS,AU:AU)</f>
        <v/>
      </c>
      <c r="K3021" t="inlineStr">
        <is>
          <t>USD</t>
        </is>
      </c>
      <c r="L3021" s="238" t="n">
        <v>14073</v>
      </c>
      <c r="M3021">
        <f>L3021*_xlfn.XLOOKUP(K3021,AM:AM,AN:AN)</f>
        <v/>
      </c>
      <c r="N3021">
        <f>L3021*_xlfn.XLOOKUP(K3021,AM:AM,AO:AO)</f>
        <v/>
      </c>
      <c r="O3021" s="238" t="n">
        <v>1407.3</v>
      </c>
      <c r="P3021">
        <f>O3021*_xlfn.XLOOKUP(K3021,AM:AM,AN:AN)</f>
        <v/>
      </c>
      <c r="Q3021">
        <f>O3021*_xlfn.XLOOKUP(K3021,AM:AM,AO:AO)</f>
        <v/>
      </c>
      <c r="R3021">
        <f>_xlfn.XLOOKUP(E3021,AF:AF,AG:AG)</f>
        <v/>
      </c>
      <c r="S3021">
        <f>_xlfn.XLOOKUP(E3021,AF:AF,AI:AI)</f>
        <v/>
      </c>
      <c r="T3021">
        <f>WEEKNUM(G3021)</f>
        <v/>
      </c>
      <c r="U3021">
        <f>YEAR(G3021)</f>
        <v/>
      </c>
      <c r="V3021" s="117">
        <f>IFERROR(Q3021/N3021,"0")</f>
        <v/>
      </c>
    </row>
    <row r="3022">
      <c r="A3022">
        <f>_xlfn.XLOOKUP(D3022,BN:BN,BO:BO)</f>
        <v/>
      </c>
      <c r="B3022" t="inlineStr">
        <is>
          <t>LLC</t>
        </is>
      </c>
      <c r="C3022" t="n">
        <v>445</v>
      </c>
      <c r="D3022">
        <f>_xlfn.XLOOKUP(C3022,BH:BH,BI:BI)</f>
        <v/>
      </c>
      <c r="E3022" t="n">
        <v>25022</v>
      </c>
      <c r="F3022" t="inlineStr">
        <is>
          <t xml:space="preserve">Alojamiento Hotel Peninsula Tokio, Familia González Caraza, 3 habitaciones- 1er estancía </t>
        </is>
      </c>
      <c r="G3022" s="234" t="n">
        <v>46019</v>
      </c>
      <c r="H3022" s="234" t="n">
        <v>46023</v>
      </c>
      <c r="I3022" t="inlineStr">
        <is>
          <t>HTL</t>
        </is>
      </c>
      <c r="J3022">
        <f>_xlfn.XLOOKUP(I3022,AS:AS,AU:AU)</f>
        <v/>
      </c>
      <c r="K3022" t="inlineStr">
        <is>
          <t>USD</t>
        </is>
      </c>
      <c r="L3022" s="238" t="n">
        <v>4974.1</v>
      </c>
      <c r="M3022">
        <f>L3022*_xlfn.XLOOKUP(K3022,AM:AM,AN:AN)</f>
        <v/>
      </c>
      <c r="N3022">
        <f>L3022*_xlfn.XLOOKUP(K3022,AM:AM,AO:AO)</f>
        <v/>
      </c>
      <c r="O3022" s="238" t="n">
        <v>497.41</v>
      </c>
      <c r="P3022">
        <f>O3022*_xlfn.XLOOKUP(K3022,AM:AM,AN:AN)</f>
        <v/>
      </c>
      <c r="Q3022">
        <f>O3022*_xlfn.XLOOKUP(K3022,AM:AM,AO:AO)</f>
        <v/>
      </c>
      <c r="R3022">
        <f>_xlfn.XLOOKUP(E3022,AF:AF,AG:AG)</f>
        <v/>
      </c>
      <c r="S3022">
        <f>_xlfn.XLOOKUP(E3022,AF:AF,AI:AI)</f>
        <v/>
      </c>
      <c r="T3022">
        <f>WEEKNUM(G3022)</f>
        <v/>
      </c>
      <c r="U3022">
        <f>YEAR(G3022)</f>
        <v/>
      </c>
      <c r="V3022" s="117">
        <f>IFERROR(Q3022/N3022,"0")</f>
        <v/>
      </c>
    </row>
    <row r="3023">
      <c r="A3023">
        <f>_xlfn.XLOOKUP(D3023,BN:BN,BO:BO)</f>
        <v/>
      </c>
      <c r="B3023" t="inlineStr">
        <is>
          <t>LLC</t>
        </is>
      </c>
      <c r="C3023" t="n">
        <v>445</v>
      </c>
      <c r="D3023">
        <f>_xlfn.XLOOKUP(C3023,BH:BH,BI:BI)</f>
        <v/>
      </c>
      <c r="E3023" t="n">
        <v>25022</v>
      </c>
      <c r="F3023" t="inlineStr">
        <is>
          <t xml:space="preserve">Alojamiento Hotel Peninsula Tokio, Familia González Caraza, 3 habitaciones- 1er estancía </t>
        </is>
      </c>
      <c r="G3023" s="234" t="n">
        <v>46034</v>
      </c>
      <c r="H3023" s="234" t="n">
        <v>46035</v>
      </c>
      <c r="I3023" t="inlineStr">
        <is>
          <t>HTL</t>
        </is>
      </c>
      <c r="J3023">
        <f>_xlfn.XLOOKUP(I3023,AS:AS,AU:AU)</f>
        <v/>
      </c>
      <c r="K3023" t="inlineStr">
        <is>
          <t>USD</t>
        </is>
      </c>
      <c r="L3023" s="238" t="n">
        <v>4974.1</v>
      </c>
      <c r="M3023">
        <f>L3023*_xlfn.XLOOKUP(K3023,AM:AM,AN:AN)</f>
        <v/>
      </c>
      <c r="N3023">
        <f>L3023*_xlfn.XLOOKUP(K3023,AM:AM,AO:AO)</f>
        <v/>
      </c>
      <c r="O3023" s="238" t="n">
        <v>497.41</v>
      </c>
      <c r="P3023">
        <f>O3023*_xlfn.XLOOKUP(K3023,AM:AM,AN:AN)</f>
        <v/>
      </c>
      <c r="Q3023">
        <f>O3023*_xlfn.XLOOKUP(K3023,AM:AM,AO:AO)</f>
        <v/>
      </c>
      <c r="R3023">
        <f>_xlfn.XLOOKUP(E3023,AF:AF,AG:AG)</f>
        <v/>
      </c>
      <c r="S3023">
        <f>_xlfn.XLOOKUP(E3023,AF:AF,AI:AI)</f>
        <v/>
      </c>
      <c r="T3023">
        <f>WEEKNUM(G3023)</f>
        <v/>
      </c>
      <c r="U3023">
        <f>YEAR(G3023)</f>
        <v/>
      </c>
      <c r="V3023" s="117">
        <f>IFERROR(Q3023/N3023,"0")</f>
        <v/>
      </c>
    </row>
    <row r="3024">
      <c r="A3024">
        <f>_xlfn.XLOOKUP(D3024,BN:BN,BO:BO)</f>
        <v/>
      </c>
      <c r="B3024" t="inlineStr">
        <is>
          <t>LLC</t>
        </is>
      </c>
      <c r="C3024" t="n">
        <v>445</v>
      </c>
      <c r="D3024">
        <f>_xlfn.XLOOKUP(C3024,BH:BH,BI:BI)</f>
        <v/>
      </c>
      <c r="E3024" t="n">
        <v>25022</v>
      </c>
      <c r="F3024" t="inlineStr">
        <is>
          <t xml:space="preserve">Alojamiento Hotel Peninsula Tokio, Familia González Caraza, 3 habitaciones- 1er estancía </t>
        </is>
      </c>
      <c r="G3024" s="234" t="n">
        <v>46034</v>
      </c>
      <c r="H3024" s="234" t="n">
        <v>46035</v>
      </c>
      <c r="I3024" t="inlineStr">
        <is>
          <t>HTL</t>
        </is>
      </c>
      <c r="J3024">
        <f>_xlfn.XLOOKUP(I3024,AS:AS,AU:AU)</f>
        <v/>
      </c>
      <c r="K3024" t="inlineStr">
        <is>
          <t>USD</t>
        </is>
      </c>
      <c r="L3024" s="238" t="n">
        <v>4974.1</v>
      </c>
      <c r="M3024">
        <f>L3024*_xlfn.XLOOKUP(K3024,AM:AM,AN:AN)</f>
        <v/>
      </c>
      <c r="N3024">
        <f>L3024*_xlfn.XLOOKUP(K3024,AM:AM,AO:AO)</f>
        <v/>
      </c>
      <c r="O3024" s="238" t="n">
        <v>497.41</v>
      </c>
      <c r="P3024">
        <f>O3024*_xlfn.XLOOKUP(K3024,AM:AM,AN:AN)</f>
        <v/>
      </c>
      <c r="Q3024">
        <f>O3024*_xlfn.XLOOKUP(K3024,AM:AM,AO:AO)</f>
        <v/>
      </c>
      <c r="R3024">
        <f>_xlfn.XLOOKUP(E3024,AF:AF,AG:AG)</f>
        <v/>
      </c>
      <c r="S3024">
        <f>_xlfn.XLOOKUP(E3024,AF:AF,AI:AI)</f>
        <v/>
      </c>
      <c r="T3024">
        <f>WEEKNUM(G3024)</f>
        <v/>
      </c>
      <c r="U3024">
        <f>YEAR(G3024)</f>
        <v/>
      </c>
      <c r="V3024" s="117">
        <f>IFERROR(Q3024/N3024,"0")</f>
        <v/>
      </c>
    </row>
    <row r="3025">
      <c r="A3025">
        <f>_xlfn.XLOOKUP(D3025,BN:BN,BO:BO)</f>
        <v/>
      </c>
      <c r="B3025" t="inlineStr">
        <is>
          <t>LLC</t>
        </is>
      </c>
      <c r="C3025" t="n">
        <v>445</v>
      </c>
      <c r="D3025">
        <f>_xlfn.XLOOKUP(C3025,BH:BH,BI:BI)</f>
        <v/>
      </c>
      <c r="E3025" t="n">
        <v>30499</v>
      </c>
      <c r="F3025" t="inlineStr">
        <is>
          <t>Alojamiento Hotel Capella Taipei, Familia González Caraza, 2 habitaciones</t>
        </is>
      </c>
      <c r="G3025" s="234" t="n">
        <v>46044</v>
      </c>
      <c r="H3025" s="234" t="n">
        <v>46046</v>
      </c>
      <c r="I3025" t="inlineStr">
        <is>
          <t>HTL</t>
        </is>
      </c>
      <c r="J3025">
        <f>_xlfn.XLOOKUP(I3025,AS:AS,AU:AU)</f>
        <v/>
      </c>
      <c r="K3025" t="inlineStr">
        <is>
          <t>USD</t>
        </is>
      </c>
      <c r="L3025" s="238" t="n">
        <v>3578</v>
      </c>
      <c r="M3025">
        <f>L3025*_xlfn.XLOOKUP(K3025,AM:AM,AN:AN)</f>
        <v/>
      </c>
      <c r="N3025">
        <f>L3025*_xlfn.XLOOKUP(K3025,AM:AM,AO:AO)</f>
        <v/>
      </c>
      <c r="O3025" s="238" t="n">
        <v>357.8</v>
      </c>
      <c r="P3025">
        <f>O3025*_xlfn.XLOOKUP(K3025,AM:AM,AN:AN)</f>
        <v/>
      </c>
      <c r="Q3025">
        <f>O3025*_xlfn.XLOOKUP(K3025,AM:AM,AO:AO)</f>
        <v/>
      </c>
      <c r="R3025">
        <f>_xlfn.XLOOKUP(E3025,AF:AF,AG:AG)</f>
        <v/>
      </c>
      <c r="S3025">
        <f>_xlfn.XLOOKUP(E3025,AF:AF,AI:AI)</f>
        <v/>
      </c>
      <c r="T3025">
        <f>WEEKNUM(G3025)</f>
        <v/>
      </c>
      <c r="U3025">
        <f>YEAR(G3025)</f>
        <v/>
      </c>
      <c r="V3025" s="117">
        <f>IFERROR(Q3025/N3025,"0")</f>
        <v/>
      </c>
    </row>
    <row r="3026">
      <c r="A3026">
        <f>_xlfn.XLOOKUP(D3026,BN:BN,BO:BO)</f>
        <v/>
      </c>
      <c r="B3026" t="inlineStr">
        <is>
          <t>LLC</t>
        </is>
      </c>
      <c r="C3026" t="n">
        <v>445</v>
      </c>
      <c r="D3026">
        <f>_xlfn.XLOOKUP(C3026,BH:BH,BI:BI)</f>
        <v/>
      </c>
      <c r="E3026" t="n">
        <v>28934</v>
      </c>
      <c r="F3026" t="inlineStr">
        <is>
          <t>Reembolso de aerolínea</t>
        </is>
      </c>
      <c r="G3026" s="234" t="n">
        <v>46010</v>
      </c>
      <c r="H3026" s="234" t="n">
        <v>46044</v>
      </c>
      <c r="I3026" t="inlineStr">
        <is>
          <t>VLO</t>
        </is>
      </c>
      <c r="J3026">
        <f>_xlfn.XLOOKUP(I3026,AS:AS,AU:AU)</f>
        <v/>
      </c>
      <c r="K3026" t="inlineStr">
        <is>
          <t>USD</t>
        </is>
      </c>
      <c r="L3026" s="238" t="n">
        <v>-441.3</v>
      </c>
      <c r="M3026">
        <f>L3026*_xlfn.XLOOKUP(K3026,AM:AM,AN:AN)</f>
        <v/>
      </c>
      <c r="N3026">
        <f>L3026*_xlfn.XLOOKUP(K3026,AM:AM,AO:AO)</f>
        <v/>
      </c>
      <c r="O3026" s="238" t="n">
        <v>0</v>
      </c>
      <c r="P3026">
        <f>O3026*_xlfn.XLOOKUP(K3026,AM:AM,AN:AN)</f>
        <v/>
      </c>
      <c r="Q3026">
        <f>O3026*_xlfn.XLOOKUP(K3026,AM:AM,AO:AO)</f>
        <v/>
      </c>
      <c r="R3026">
        <f>_xlfn.XLOOKUP(E3026,AF:AF,AG:AG)</f>
        <v/>
      </c>
      <c r="S3026">
        <f>_xlfn.XLOOKUP(E3026,AF:AF,AI:AI)</f>
        <v/>
      </c>
      <c r="T3026">
        <f>WEEKNUM(G3026)</f>
        <v/>
      </c>
      <c r="U3026">
        <f>YEAR(G3026)</f>
        <v/>
      </c>
      <c r="V3026" s="117">
        <f>IFERROR(Q3026/N3026,"0")</f>
        <v/>
      </c>
    </row>
    <row r="3027">
      <c r="A3027">
        <f>_xlfn.XLOOKUP(D3027,BN:BN,BO:BO)</f>
        <v/>
      </c>
      <c r="B3027" t="inlineStr">
        <is>
          <t>LLC</t>
        </is>
      </c>
      <c r="C3027" t="n">
        <v>445</v>
      </c>
      <c r="D3027">
        <f>_xlfn.XLOOKUP(C3027,BH:BH,BI:BI)</f>
        <v/>
      </c>
      <c r="E3027" t="n">
        <v>28934</v>
      </c>
      <c r="F3027" t="inlineStr">
        <is>
          <t>Reembolso de aerolínea</t>
        </is>
      </c>
      <c r="G3027" s="234" t="n">
        <v>46010</v>
      </c>
      <c r="H3027" s="234" t="n">
        <v>46044</v>
      </c>
      <c r="I3027" t="inlineStr">
        <is>
          <t>VLO</t>
        </is>
      </c>
      <c r="J3027">
        <f>_xlfn.XLOOKUP(I3027,AS:AS,AU:AU)</f>
        <v/>
      </c>
      <c r="K3027" t="inlineStr">
        <is>
          <t>USD</t>
        </is>
      </c>
      <c r="L3027" s="238" t="n">
        <v>-441.3</v>
      </c>
      <c r="M3027">
        <f>L3027*_xlfn.XLOOKUP(K3027,AM:AM,AN:AN)</f>
        <v/>
      </c>
      <c r="N3027">
        <f>L3027*_xlfn.XLOOKUP(K3027,AM:AM,AO:AO)</f>
        <v/>
      </c>
      <c r="O3027" s="238" t="n">
        <v>0</v>
      </c>
      <c r="P3027">
        <f>O3027*_xlfn.XLOOKUP(K3027,AM:AM,AN:AN)</f>
        <v/>
      </c>
      <c r="Q3027">
        <f>O3027*_xlfn.XLOOKUP(K3027,AM:AM,AO:AO)</f>
        <v/>
      </c>
      <c r="R3027">
        <f>_xlfn.XLOOKUP(E3027,AF:AF,AG:AG)</f>
        <v/>
      </c>
      <c r="S3027">
        <f>_xlfn.XLOOKUP(E3027,AF:AF,AI:AI)</f>
        <v/>
      </c>
      <c r="T3027">
        <f>WEEKNUM(G3027)</f>
        <v/>
      </c>
      <c r="U3027">
        <f>YEAR(G3027)</f>
        <v/>
      </c>
      <c r="V3027" s="117">
        <f>IFERROR(Q3027/N3027,"0")</f>
        <v/>
      </c>
    </row>
    <row r="3028">
      <c r="A3028">
        <f>_xlfn.XLOOKUP(D3028,BN:BN,BO:BO)</f>
        <v/>
      </c>
      <c r="B3028" t="inlineStr">
        <is>
          <t>LLC</t>
        </is>
      </c>
      <c r="C3028" t="n">
        <v>445</v>
      </c>
      <c r="D3028">
        <f>_xlfn.XLOOKUP(C3028,BH:BH,BI:BI)</f>
        <v/>
      </c>
      <c r="E3028" t="n">
        <v>28934</v>
      </c>
      <c r="F3028" t="inlineStr">
        <is>
          <t>Reembolso de aerolínea</t>
        </is>
      </c>
      <c r="G3028" s="234" t="n">
        <v>46010</v>
      </c>
      <c r="H3028" s="234" t="n">
        <v>46044</v>
      </c>
      <c r="I3028" t="inlineStr">
        <is>
          <t>VLO</t>
        </is>
      </c>
      <c r="J3028">
        <f>_xlfn.XLOOKUP(I3028,AS:AS,AU:AU)</f>
        <v/>
      </c>
      <c r="K3028" t="inlineStr">
        <is>
          <t>USD</t>
        </is>
      </c>
      <c r="L3028" s="238" t="n">
        <v>-286.3</v>
      </c>
      <c r="M3028">
        <f>L3028*_xlfn.XLOOKUP(K3028,AM:AM,AN:AN)</f>
        <v/>
      </c>
      <c r="N3028">
        <f>L3028*_xlfn.XLOOKUP(K3028,AM:AM,AO:AO)</f>
        <v/>
      </c>
      <c r="O3028" s="238" t="n">
        <v>0</v>
      </c>
      <c r="P3028">
        <f>O3028*_xlfn.XLOOKUP(K3028,AM:AM,AN:AN)</f>
        <v/>
      </c>
      <c r="Q3028">
        <f>O3028*_xlfn.XLOOKUP(K3028,AM:AM,AO:AO)</f>
        <v/>
      </c>
      <c r="R3028">
        <f>_xlfn.XLOOKUP(E3028,AF:AF,AG:AG)</f>
        <v/>
      </c>
      <c r="S3028">
        <f>_xlfn.XLOOKUP(E3028,AF:AF,AI:AI)</f>
        <v/>
      </c>
      <c r="T3028">
        <f>WEEKNUM(G3028)</f>
        <v/>
      </c>
      <c r="U3028">
        <f>YEAR(G3028)</f>
        <v/>
      </c>
      <c r="V3028" s="117">
        <f>IFERROR(Q3028/N3028,"0")</f>
        <v/>
      </c>
    </row>
    <row r="3029">
      <c r="A3029">
        <f>_xlfn.XLOOKUP(D3029,BN:BN,BO:BO)</f>
        <v/>
      </c>
      <c r="B3029" t="inlineStr">
        <is>
          <t>LLC</t>
        </is>
      </c>
      <c r="C3029" t="n">
        <v>445</v>
      </c>
      <c r="D3029">
        <f>_xlfn.XLOOKUP(C3029,BH:BH,BI:BI)</f>
        <v/>
      </c>
      <c r="E3029" t="n">
        <v>28934</v>
      </c>
      <c r="F3029" t="inlineStr">
        <is>
          <t>Reembolso de aerolínea</t>
        </is>
      </c>
      <c r="G3029" s="234" t="n">
        <v>46010</v>
      </c>
      <c r="H3029" s="234" t="n">
        <v>46044</v>
      </c>
      <c r="I3029" t="inlineStr">
        <is>
          <t>VLO</t>
        </is>
      </c>
      <c r="J3029">
        <f>_xlfn.XLOOKUP(I3029,AS:AS,AU:AU)</f>
        <v/>
      </c>
      <c r="K3029" t="inlineStr">
        <is>
          <t>USD</t>
        </is>
      </c>
      <c r="L3029" s="238" t="n">
        <v>-286.3</v>
      </c>
      <c r="M3029">
        <f>L3029*_xlfn.XLOOKUP(K3029,AM:AM,AN:AN)</f>
        <v/>
      </c>
      <c r="N3029">
        <f>L3029*_xlfn.XLOOKUP(K3029,AM:AM,AO:AO)</f>
        <v/>
      </c>
      <c r="O3029" s="238" t="n">
        <v>0</v>
      </c>
      <c r="P3029">
        <f>O3029*_xlfn.XLOOKUP(K3029,AM:AM,AN:AN)</f>
        <v/>
      </c>
      <c r="Q3029">
        <f>O3029*_xlfn.XLOOKUP(K3029,AM:AM,AO:AO)</f>
        <v/>
      </c>
      <c r="R3029">
        <f>_xlfn.XLOOKUP(E3029,AF:AF,AG:AG)</f>
        <v/>
      </c>
      <c r="S3029">
        <f>_xlfn.XLOOKUP(E3029,AF:AF,AI:AI)</f>
        <v/>
      </c>
      <c r="T3029">
        <f>WEEKNUM(G3029)</f>
        <v/>
      </c>
      <c r="U3029">
        <f>YEAR(G3029)</f>
        <v/>
      </c>
      <c r="V3029" s="117">
        <f>IFERROR(Q3029/N3029,"0")</f>
        <v/>
      </c>
    </row>
    <row r="3030">
      <c r="A3030">
        <f>_xlfn.XLOOKUP(D3030,BN:BN,BO:BO)</f>
        <v/>
      </c>
      <c r="B3030" t="inlineStr">
        <is>
          <t>LLC</t>
        </is>
      </c>
      <c r="C3030" t="n">
        <v>445</v>
      </c>
      <c r="D3030">
        <f>_xlfn.XLOOKUP(C3030,BH:BH,BI:BI)</f>
        <v/>
      </c>
      <c r="E3030" t="n">
        <v>32071</v>
      </c>
      <c r="F3030" t="inlineStr">
        <is>
          <t>Private Charter on SY Vela (5?11 January 2026) Familia Gonzalez Caraza</t>
        </is>
      </c>
      <c r="G3030" s="234" t="n">
        <v>46027</v>
      </c>
      <c r="H3030" s="234" t="n">
        <v>46033</v>
      </c>
      <c r="I3030" t="inlineStr">
        <is>
          <t>CRC</t>
        </is>
      </c>
      <c r="J3030">
        <f>_xlfn.XLOOKUP(I3030,AS:AS,AU:AU)</f>
        <v/>
      </c>
      <c r="K3030" t="inlineStr">
        <is>
          <t>USD</t>
        </is>
      </c>
      <c r="L3030" s="238" t="n">
        <v>73155</v>
      </c>
      <c r="M3030">
        <f>L3030*_xlfn.XLOOKUP(K3030,AM:AM,AN:AN)</f>
        <v/>
      </c>
      <c r="N3030">
        <f>L3030*_xlfn.XLOOKUP(K3030,AM:AM,AO:AO)</f>
        <v/>
      </c>
      <c r="O3030" s="238" t="n">
        <v>19200</v>
      </c>
      <c r="P3030">
        <f>O3030*_xlfn.XLOOKUP(K3030,AM:AM,AN:AN)</f>
        <v/>
      </c>
      <c r="Q3030">
        <f>O3030*_xlfn.XLOOKUP(K3030,AM:AM,AO:AO)</f>
        <v/>
      </c>
      <c r="R3030">
        <f>_xlfn.XLOOKUP(E3030,AF:AF,AG:AG)</f>
        <v/>
      </c>
      <c r="S3030">
        <f>_xlfn.XLOOKUP(E3030,AF:AF,AI:AI)</f>
        <v/>
      </c>
      <c r="T3030">
        <f>WEEKNUM(G3030)</f>
        <v/>
      </c>
      <c r="U3030">
        <f>YEAR(G3030)</f>
        <v/>
      </c>
      <c r="V3030" s="117">
        <f>IFERROR(Q3030/N3030,"0")</f>
        <v/>
      </c>
    </row>
    <row r="3031">
      <c r="A3031">
        <f>_xlfn.XLOOKUP(D3031,BN:BN,BO:BO)</f>
        <v/>
      </c>
      <c r="B3031" t="inlineStr">
        <is>
          <t>LLC</t>
        </is>
      </c>
      <c r="C3031" t="n">
        <v>445</v>
      </c>
      <c r="D3031">
        <f>_xlfn.XLOOKUP(C3031,BH:BH,BI:BI)</f>
        <v/>
      </c>
      <c r="E3031" t="n">
        <v>33686</v>
      </c>
      <c r="F3031" t="inlineStr">
        <is>
          <t>Tour Esencia de Seoul Gangbuk</t>
        </is>
      </c>
      <c r="G3031" s="234" t="n">
        <v>46011</v>
      </c>
      <c r="H3031" s="234" t="n">
        <v>46376</v>
      </c>
      <c r="I3031" t="inlineStr">
        <is>
          <t>PKT</t>
        </is>
      </c>
      <c r="J3031">
        <f>_xlfn.XLOOKUP(I3031,AS:AS,AU:AU)</f>
        <v/>
      </c>
      <c r="K3031" t="inlineStr">
        <is>
          <t>USD</t>
        </is>
      </c>
      <c r="L3031" s="238" t="n">
        <v>1250</v>
      </c>
      <c r="M3031">
        <f>L3031*_xlfn.XLOOKUP(K3031,AM:AM,AN:AN)</f>
        <v/>
      </c>
      <c r="N3031">
        <f>L3031*_xlfn.XLOOKUP(K3031,AM:AM,AO:AO)</f>
        <v/>
      </c>
      <c r="O3031" s="238" t="n">
        <v>260</v>
      </c>
      <c r="P3031">
        <f>O3031*_xlfn.XLOOKUP(K3031,AM:AM,AN:AN)</f>
        <v/>
      </c>
      <c r="Q3031">
        <f>O3031*_xlfn.XLOOKUP(K3031,AM:AM,AO:AO)</f>
        <v/>
      </c>
      <c r="R3031">
        <f>_xlfn.XLOOKUP(E3031,AF:AF,AG:AG)</f>
        <v/>
      </c>
      <c r="S3031">
        <f>_xlfn.XLOOKUP(E3031,AF:AF,AI:AI)</f>
        <v/>
      </c>
      <c r="T3031">
        <f>WEEKNUM(G3031)</f>
        <v/>
      </c>
      <c r="U3031">
        <f>YEAR(G3031)</f>
        <v/>
      </c>
      <c r="V3031" s="117">
        <f>IFERROR(Q3031/N3031,"0")</f>
        <v/>
      </c>
    </row>
    <row r="3032">
      <c r="A3032">
        <f>_xlfn.XLOOKUP(D3032,BN:BN,BO:BO)</f>
        <v/>
      </c>
      <c r="B3032" t="inlineStr">
        <is>
          <t>LLC</t>
        </is>
      </c>
      <c r="C3032" t="n">
        <v>445</v>
      </c>
      <c r="D3032">
        <f>_xlfn.XLOOKUP(C3032,BH:BH,BI:BI)</f>
        <v/>
      </c>
      <c r="E3032" t="n">
        <v>29670</v>
      </c>
      <c r="F3032" t="inlineStr">
        <is>
          <t xml:space="preserve">Auto a disposición en Jakarta Indonesia </t>
        </is>
      </c>
      <c r="G3032" s="234" t="n">
        <v>46034</v>
      </c>
      <c r="H3032" s="234" t="n">
        <v>46034</v>
      </c>
      <c r="I3032" t="inlineStr">
        <is>
          <t>PKT</t>
        </is>
      </c>
      <c r="J3032">
        <f>_xlfn.XLOOKUP(I3032,AS:AS,AU:AU)</f>
        <v/>
      </c>
      <c r="K3032" t="inlineStr">
        <is>
          <t>USD</t>
        </is>
      </c>
      <c r="L3032" s="238" t="n">
        <v>1128</v>
      </c>
      <c r="M3032">
        <f>L3032*_xlfn.XLOOKUP(K3032,AM:AM,AN:AN)</f>
        <v/>
      </c>
      <c r="N3032">
        <f>L3032*_xlfn.XLOOKUP(K3032,AM:AM,AO:AO)</f>
        <v/>
      </c>
      <c r="O3032" s="238" t="n">
        <v>0</v>
      </c>
      <c r="P3032">
        <f>O3032*_xlfn.XLOOKUP(K3032,AM:AM,AN:AN)</f>
        <v/>
      </c>
      <c r="Q3032">
        <f>O3032*_xlfn.XLOOKUP(K3032,AM:AM,AO:AO)</f>
        <v/>
      </c>
      <c r="R3032">
        <f>_xlfn.XLOOKUP(E3032,AF:AF,AG:AG)</f>
        <v/>
      </c>
      <c r="S3032">
        <f>_xlfn.XLOOKUP(E3032,AF:AF,AI:AI)</f>
        <v/>
      </c>
      <c r="T3032">
        <f>WEEKNUM(G3032)</f>
        <v/>
      </c>
      <c r="U3032">
        <f>YEAR(G3032)</f>
        <v/>
      </c>
      <c r="V3032" s="117">
        <f>IFERROR(Q3032/N3032,"0")</f>
        <v/>
      </c>
    </row>
    <row r="3033">
      <c r="A3033">
        <f>_xlfn.XLOOKUP(D3033,BN:BN,BO:BO)</f>
        <v/>
      </c>
      <c r="B3033" t="inlineStr">
        <is>
          <t>LLC</t>
        </is>
      </c>
      <c r="C3033" t="n">
        <v>445</v>
      </c>
      <c r="D3033">
        <f>_xlfn.XLOOKUP(C3033,BH:BH,BI:BI)</f>
        <v/>
      </c>
      <c r="E3033" t="n">
        <v>33705</v>
      </c>
      <c r="F3033" t="inlineStr">
        <is>
          <t xml:space="preserve">Pago de fotos digitales para visa de Taiwan </t>
        </is>
      </c>
      <c r="G3033" s="234" t="n">
        <v>46013</v>
      </c>
      <c r="H3033" s="234" t="n">
        <v>46378</v>
      </c>
      <c r="I3033" t="inlineStr">
        <is>
          <t>VIS</t>
        </is>
      </c>
      <c r="J3033">
        <f>_xlfn.XLOOKUP(I3033,AS:AS,AU:AU)</f>
        <v/>
      </c>
      <c r="K3033" t="inlineStr">
        <is>
          <t>USD</t>
        </is>
      </c>
      <c r="L3033" s="238" t="n">
        <v>11</v>
      </c>
      <c r="M3033">
        <f>L3033*_xlfn.XLOOKUP(K3033,AM:AM,AN:AN)</f>
        <v/>
      </c>
      <c r="N3033">
        <f>L3033*_xlfn.XLOOKUP(K3033,AM:AM,AO:AO)</f>
        <v/>
      </c>
      <c r="O3033" s="238" t="n">
        <v>0</v>
      </c>
      <c r="P3033">
        <f>O3033*_xlfn.XLOOKUP(K3033,AM:AM,AN:AN)</f>
        <v/>
      </c>
      <c r="Q3033">
        <f>O3033*_xlfn.XLOOKUP(K3033,AM:AM,AO:AO)</f>
        <v/>
      </c>
      <c r="R3033">
        <f>_xlfn.XLOOKUP(E3033,AF:AF,AG:AG)</f>
        <v/>
      </c>
      <c r="S3033">
        <f>_xlfn.XLOOKUP(E3033,AF:AF,AI:AI)</f>
        <v/>
      </c>
      <c r="T3033">
        <f>WEEKNUM(G3033)</f>
        <v/>
      </c>
      <c r="U3033">
        <f>YEAR(G3033)</f>
        <v/>
      </c>
      <c r="V3033" s="117">
        <f>IFERROR(Q3033/N3033,"0")</f>
        <v/>
      </c>
    </row>
    <row r="3034">
      <c r="A3034">
        <f>_xlfn.XLOOKUP(D3034,BN:BN,BO:BO)</f>
        <v/>
      </c>
      <c r="B3034" t="inlineStr">
        <is>
          <t>LLC</t>
        </is>
      </c>
      <c r="C3034" t="n">
        <v>445</v>
      </c>
      <c r="D3034">
        <f>_xlfn.XLOOKUP(C3034,BH:BH,BI:BI)</f>
        <v/>
      </c>
      <c r="E3034" t="n">
        <v>25057</v>
      </c>
      <c r="F3034" t="inlineStr">
        <is>
          <t xml:space="preserve">Compra de 4 tickets de Tren de Kyoto a Tokyo 28 diciembre </t>
        </is>
      </c>
      <c r="G3034" s="234" t="n">
        <v>45989</v>
      </c>
      <c r="H3034" s="234" t="n">
        <v>46354</v>
      </c>
      <c r="I3034" t="inlineStr">
        <is>
          <t>TRN</t>
        </is>
      </c>
      <c r="J3034">
        <f>_xlfn.XLOOKUP(I3034,AS:AS,AU:AU)</f>
        <v/>
      </c>
      <c r="K3034" t="inlineStr">
        <is>
          <t>USD</t>
        </is>
      </c>
      <c r="L3034" s="238" t="n">
        <v>540</v>
      </c>
      <c r="M3034">
        <f>L3034*_xlfn.XLOOKUP(K3034,AM:AM,AN:AN)</f>
        <v/>
      </c>
      <c r="N3034">
        <f>L3034*_xlfn.XLOOKUP(K3034,AM:AM,AO:AO)</f>
        <v/>
      </c>
      <c r="O3034" s="238" t="n">
        <v>140</v>
      </c>
      <c r="P3034">
        <f>O3034*_xlfn.XLOOKUP(K3034,AM:AM,AN:AN)</f>
        <v/>
      </c>
      <c r="Q3034">
        <f>O3034*_xlfn.XLOOKUP(K3034,AM:AM,AO:AO)</f>
        <v/>
      </c>
      <c r="R3034">
        <f>_xlfn.XLOOKUP(E3034,AF:AF,AG:AG)</f>
        <v/>
      </c>
      <c r="S3034">
        <f>_xlfn.XLOOKUP(E3034,AF:AF,AI:AI)</f>
        <v/>
      </c>
      <c r="T3034">
        <f>WEEKNUM(G3034)</f>
        <v/>
      </c>
      <c r="U3034">
        <f>YEAR(G3034)</f>
        <v/>
      </c>
      <c r="V3034" s="117">
        <f>IFERROR(Q3034/N3034,"0")</f>
        <v/>
      </c>
    </row>
    <row r="3035">
      <c r="A3035">
        <f>_xlfn.XLOOKUP(D3035,BN:BN,BO:BO)</f>
        <v/>
      </c>
      <c r="B3035" t="inlineStr">
        <is>
          <t>LLC</t>
        </is>
      </c>
      <c r="C3035" t="n">
        <v>445</v>
      </c>
      <c r="D3035">
        <f>_xlfn.XLOOKUP(C3035,BH:BH,BI:BI)</f>
        <v/>
      </c>
      <c r="E3035" t="n">
        <v>25726</v>
      </c>
      <c r="F3035" t="inlineStr">
        <is>
          <t xml:space="preserve">Gestión de Visa de Taiwan 2 personas </t>
        </is>
      </c>
      <c r="G3035" s="234" t="n">
        <v>45956</v>
      </c>
      <c r="H3035" s="234" t="n">
        <v>46378</v>
      </c>
      <c r="I3035" t="inlineStr">
        <is>
          <t>VIS</t>
        </is>
      </c>
      <c r="J3035">
        <f>_xlfn.XLOOKUP(I3035,AS:AS,AU:AU)</f>
        <v/>
      </c>
      <c r="K3035" t="inlineStr">
        <is>
          <t>USD</t>
        </is>
      </c>
      <c r="L3035" s="238" t="n">
        <v>316.73</v>
      </c>
      <c r="M3035">
        <f>L3035*_xlfn.XLOOKUP(K3035,AM:AM,AN:AN)</f>
        <v/>
      </c>
      <c r="N3035">
        <f>L3035*_xlfn.XLOOKUP(K3035,AM:AM,AO:AO)</f>
        <v/>
      </c>
      <c r="O3035" s="238" t="n">
        <v>0</v>
      </c>
      <c r="P3035">
        <f>O3035*_xlfn.XLOOKUP(K3035,AM:AM,AN:AN)</f>
        <v/>
      </c>
      <c r="Q3035">
        <f>O3035*_xlfn.XLOOKUP(K3035,AM:AM,AO:AO)</f>
        <v/>
      </c>
      <c r="R3035">
        <f>_xlfn.XLOOKUP(E3035,AF:AF,AG:AG)</f>
        <v/>
      </c>
      <c r="S3035">
        <f>_xlfn.XLOOKUP(E3035,AF:AF,AI:AI)</f>
        <v/>
      </c>
      <c r="T3035">
        <f>WEEKNUM(G3035)</f>
        <v/>
      </c>
      <c r="U3035">
        <f>YEAR(G3035)</f>
        <v/>
      </c>
      <c r="V3035" s="117">
        <f>IFERROR(Q3035/N3035,"0")</f>
        <v/>
      </c>
    </row>
    <row r="3036">
      <c r="A3036">
        <f>_xlfn.XLOOKUP(D3036,BN:BN,BO:BO)</f>
        <v/>
      </c>
      <c r="B3036" t="inlineStr">
        <is>
          <t>LLC</t>
        </is>
      </c>
      <c r="C3036" t="n">
        <v>445</v>
      </c>
      <c r="D3036">
        <f>_xlfn.XLOOKUP(C3036,BH:BH,BI:BI)</f>
        <v/>
      </c>
      <c r="E3036" t="n">
        <v>29648</v>
      </c>
      <c r="F3036" t="inlineStr">
        <is>
          <t xml:space="preserve">Tramite de la K-ETA de entrada para corea para 2 pasajeros </t>
        </is>
      </c>
      <c r="G3036" s="234" t="n">
        <v>45956</v>
      </c>
      <c r="H3036" s="234" t="n">
        <v>46378</v>
      </c>
      <c r="I3036" t="inlineStr">
        <is>
          <t>VIS</t>
        </is>
      </c>
      <c r="J3036">
        <f>_xlfn.XLOOKUP(I3036,AS:AS,AU:AU)</f>
        <v/>
      </c>
      <c r="K3036" t="inlineStr">
        <is>
          <t>USD</t>
        </is>
      </c>
      <c r="L3036" s="238" t="n">
        <v>13.92</v>
      </c>
      <c r="M3036">
        <f>L3036*_xlfn.XLOOKUP(K3036,AM:AM,AN:AN)</f>
        <v/>
      </c>
      <c r="N3036">
        <f>L3036*_xlfn.XLOOKUP(K3036,AM:AM,AO:AO)</f>
        <v/>
      </c>
      <c r="O3036" s="238" t="n">
        <v>0</v>
      </c>
      <c r="P3036">
        <f>O3036*_xlfn.XLOOKUP(K3036,AM:AM,AN:AN)</f>
        <v/>
      </c>
      <c r="Q3036">
        <f>O3036*_xlfn.XLOOKUP(K3036,AM:AM,AO:AO)</f>
        <v/>
      </c>
      <c r="R3036">
        <f>_xlfn.XLOOKUP(E3036,AF:AF,AG:AG)</f>
        <v/>
      </c>
      <c r="S3036">
        <f>_xlfn.XLOOKUP(E3036,AF:AF,AI:AI)</f>
        <v/>
      </c>
      <c r="T3036">
        <f>WEEKNUM(G3036)</f>
        <v/>
      </c>
      <c r="U3036">
        <f>YEAR(G3036)</f>
        <v/>
      </c>
      <c r="V3036" s="117">
        <f>IFERROR(Q3036/N3036,"0")</f>
        <v/>
      </c>
    </row>
    <row r="3037">
      <c r="A3037">
        <f>_xlfn.XLOOKUP(D3037,BN:BN,BO:BO)</f>
        <v/>
      </c>
      <c r="B3037" t="inlineStr">
        <is>
          <t>LLC</t>
        </is>
      </c>
      <c r="C3037" t="n">
        <v>445</v>
      </c>
      <c r="D3037">
        <f>_xlfn.XLOOKUP(C3037,BH:BH,BI:BI)</f>
        <v/>
      </c>
      <c r="E3037" t="n">
        <v>29059</v>
      </c>
      <c r="F3037" t="inlineStr">
        <is>
          <t xml:space="preserve">Tramite de visas de indonesia, Arrival card y impuestos de Bali </t>
        </is>
      </c>
      <c r="G3037" s="234" t="n">
        <v>46027</v>
      </c>
      <c r="H3037" s="234" t="n">
        <v>46033</v>
      </c>
      <c r="I3037" t="inlineStr">
        <is>
          <t>VIS</t>
        </is>
      </c>
      <c r="J3037">
        <f>_xlfn.XLOOKUP(I3037,AS:AS,AU:AU)</f>
        <v/>
      </c>
      <c r="K3037" t="inlineStr">
        <is>
          <t>USD</t>
        </is>
      </c>
      <c r="L3037" s="238" t="n">
        <v>446.99</v>
      </c>
      <c r="M3037">
        <f>L3037*_xlfn.XLOOKUP(K3037,AM:AM,AN:AN)</f>
        <v/>
      </c>
      <c r="N3037">
        <f>L3037*_xlfn.XLOOKUP(K3037,AM:AM,AO:AO)</f>
        <v/>
      </c>
      <c r="O3037" s="238" t="n">
        <v>0</v>
      </c>
      <c r="P3037">
        <f>O3037*_xlfn.XLOOKUP(K3037,AM:AM,AN:AN)</f>
        <v/>
      </c>
      <c r="Q3037">
        <f>O3037*_xlfn.XLOOKUP(K3037,AM:AM,AO:AO)</f>
        <v/>
      </c>
      <c r="R3037">
        <f>_xlfn.XLOOKUP(E3037,AF:AF,AG:AG)</f>
        <v/>
      </c>
      <c r="S3037">
        <f>_xlfn.XLOOKUP(E3037,AF:AF,AI:AI)</f>
        <v/>
      </c>
      <c r="T3037">
        <f>WEEKNUM(G3037)</f>
        <v/>
      </c>
      <c r="U3037">
        <f>YEAR(G3037)</f>
        <v/>
      </c>
      <c r="V3037" s="117">
        <f>IFERROR(Q3037/N3037,"0")</f>
        <v/>
      </c>
    </row>
    <row r="3038">
      <c r="A3038">
        <f>_xlfn.XLOOKUP(D3038,BN:BN,BO:BO)</f>
        <v/>
      </c>
      <c r="B3038" t="inlineStr">
        <is>
          <t>LLC</t>
        </is>
      </c>
      <c r="C3038" t="n">
        <v>445</v>
      </c>
      <c r="D3038">
        <f>_xlfn.XLOOKUP(C3038,BH:BH,BI:BI)</f>
        <v/>
      </c>
      <c r="E3038" t="n">
        <v>25022</v>
      </c>
      <c r="F3038" t="inlineStr">
        <is>
          <t>Hospedaje Tokyo Segunda Estancia</t>
        </is>
      </c>
      <c r="G3038" s="234" t="n">
        <v>46033</v>
      </c>
      <c r="H3038" s="234" t="n">
        <v>46034</v>
      </c>
      <c r="I3038" t="inlineStr">
        <is>
          <t>HTL</t>
        </is>
      </c>
      <c r="J3038">
        <f>_xlfn.XLOOKUP(I3038,AS:AS,AU:AU)</f>
        <v/>
      </c>
      <c r="K3038" t="inlineStr">
        <is>
          <t>USD</t>
        </is>
      </c>
      <c r="L3038" s="238" t="n">
        <v>676</v>
      </c>
      <c r="M3038">
        <f>L3038*_xlfn.XLOOKUP(K3038,AM:AM,AN:AN)</f>
        <v/>
      </c>
      <c r="N3038">
        <f>L3038*_xlfn.XLOOKUP(K3038,AM:AM,AO:AO)</f>
        <v/>
      </c>
      <c r="O3038" s="238" t="n">
        <v>67.59999999999999</v>
      </c>
      <c r="P3038">
        <f>O3038*_xlfn.XLOOKUP(K3038,AM:AM,AN:AN)</f>
        <v/>
      </c>
      <c r="Q3038">
        <f>O3038*_xlfn.XLOOKUP(K3038,AM:AM,AO:AO)</f>
        <v/>
      </c>
      <c r="R3038">
        <f>_xlfn.XLOOKUP(E3038,AF:AF,AG:AG)</f>
        <v/>
      </c>
      <c r="S3038">
        <f>_xlfn.XLOOKUP(E3038,AF:AF,AI:AI)</f>
        <v/>
      </c>
      <c r="T3038">
        <f>WEEKNUM(G3038)</f>
        <v/>
      </c>
      <c r="U3038">
        <f>YEAR(G3038)</f>
        <v/>
      </c>
      <c r="V3038" s="117">
        <f>IFERROR(Q3038/N3038,"0")</f>
        <v/>
      </c>
    </row>
    <row r="3039">
      <c r="A3039">
        <f>_xlfn.XLOOKUP(D3039,BN:BN,BO:BO)</f>
        <v/>
      </c>
      <c r="B3039" t="inlineStr">
        <is>
          <t>LLC</t>
        </is>
      </c>
      <c r="C3039" t="n">
        <v>445</v>
      </c>
      <c r="D3039">
        <f>_xlfn.XLOOKUP(C3039,BH:BH,BI:BI)</f>
        <v/>
      </c>
      <c r="E3039" t="n">
        <v>25022</v>
      </c>
      <c r="F3039" t="inlineStr">
        <is>
          <t>Hospedaje Tokyo Segunda Estancia</t>
        </is>
      </c>
      <c r="G3039" s="234" t="n">
        <v>46033</v>
      </c>
      <c r="H3039" s="234" t="n">
        <v>46034</v>
      </c>
      <c r="I3039" t="inlineStr">
        <is>
          <t>HTL</t>
        </is>
      </c>
      <c r="J3039">
        <f>_xlfn.XLOOKUP(I3039,AS:AS,AU:AU)</f>
        <v/>
      </c>
      <c r="K3039" t="inlineStr">
        <is>
          <t>USD</t>
        </is>
      </c>
      <c r="L3039" s="238" t="n">
        <v>676</v>
      </c>
      <c r="M3039">
        <f>L3039*_xlfn.XLOOKUP(K3039,AM:AM,AN:AN)</f>
        <v/>
      </c>
      <c r="N3039">
        <f>L3039*_xlfn.XLOOKUP(K3039,AM:AM,AO:AO)</f>
        <v/>
      </c>
      <c r="O3039" s="238" t="n">
        <v>67.59999999999999</v>
      </c>
      <c r="P3039">
        <f>O3039*_xlfn.XLOOKUP(K3039,AM:AM,AN:AN)</f>
        <v/>
      </c>
      <c r="Q3039">
        <f>O3039*_xlfn.XLOOKUP(K3039,AM:AM,AO:AO)</f>
        <v/>
      </c>
      <c r="R3039">
        <f>_xlfn.XLOOKUP(E3039,AF:AF,AG:AG)</f>
        <v/>
      </c>
      <c r="S3039">
        <f>_xlfn.XLOOKUP(E3039,AF:AF,AI:AI)</f>
        <v/>
      </c>
      <c r="T3039">
        <f>WEEKNUM(G3039)</f>
        <v/>
      </c>
      <c r="U3039">
        <f>YEAR(G3039)</f>
        <v/>
      </c>
      <c r="V3039" s="117">
        <f>IFERROR(Q3039/N3039,"0")</f>
        <v/>
      </c>
    </row>
    <row r="3040">
      <c r="A3040">
        <f>_xlfn.XLOOKUP(D3040,BN:BN,BO:BO)</f>
        <v/>
      </c>
      <c r="B3040" t="inlineStr">
        <is>
          <t>LLC</t>
        </is>
      </c>
      <c r="C3040" t="n">
        <v>445</v>
      </c>
      <c r="D3040">
        <f>_xlfn.XLOOKUP(C3040,BH:BH,BI:BI)</f>
        <v/>
      </c>
      <c r="E3040" t="n">
        <v>25022</v>
      </c>
      <c r="F3040" t="inlineStr">
        <is>
          <t>Hospedaje Tokyo Segunda Estancia</t>
        </is>
      </c>
      <c r="G3040" s="234" t="n">
        <v>46033</v>
      </c>
      <c r="H3040" s="234" t="n">
        <v>46034</v>
      </c>
      <c r="I3040" t="inlineStr">
        <is>
          <t>HTL</t>
        </is>
      </c>
      <c r="J3040">
        <f>_xlfn.XLOOKUP(I3040,AS:AS,AU:AU)</f>
        <v/>
      </c>
      <c r="K3040" t="inlineStr">
        <is>
          <t>USD</t>
        </is>
      </c>
      <c r="L3040" s="238" t="n">
        <v>676</v>
      </c>
      <c r="M3040">
        <f>L3040*_xlfn.XLOOKUP(K3040,AM:AM,AN:AN)</f>
        <v/>
      </c>
      <c r="N3040">
        <f>L3040*_xlfn.XLOOKUP(K3040,AM:AM,AO:AO)</f>
        <v/>
      </c>
      <c r="O3040" s="238" t="n">
        <v>67.59999999999999</v>
      </c>
      <c r="P3040">
        <f>O3040*_xlfn.XLOOKUP(K3040,AM:AM,AN:AN)</f>
        <v/>
      </c>
      <c r="Q3040">
        <f>O3040*_xlfn.XLOOKUP(K3040,AM:AM,AO:AO)</f>
        <v/>
      </c>
      <c r="R3040">
        <f>_xlfn.XLOOKUP(E3040,AF:AF,AG:AG)</f>
        <v/>
      </c>
      <c r="S3040">
        <f>_xlfn.XLOOKUP(E3040,AF:AF,AI:AI)</f>
        <v/>
      </c>
      <c r="T3040">
        <f>WEEKNUM(G3040)</f>
        <v/>
      </c>
      <c r="U3040">
        <f>YEAR(G3040)</f>
        <v/>
      </c>
      <c r="V3040" s="117">
        <f>IFERROR(Q3040/N3040,"0")</f>
        <v/>
      </c>
    </row>
    <row r="3041">
      <c r="A3041">
        <f>_xlfn.XLOOKUP(D3041,BN:BN,BO:BO)</f>
        <v/>
      </c>
      <c r="B3041" t="inlineStr">
        <is>
          <t>LLC</t>
        </is>
      </c>
      <c r="C3041" t="n">
        <v>445</v>
      </c>
      <c r="D3041">
        <f>_xlfn.XLOOKUP(C3041,BH:BH,BI:BI)</f>
        <v/>
      </c>
      <c r="E3041" t="n">
        <v>28934</v>
      </c>
      <c r="F3041" t="inlineStr">
        <is>
          <t>GONZALEZ CARAZA CAMPOS JERONIMO</t>
        </is>
      </c>
      <c r="G3041" s="234" t="n">
        <v>46022</v>
      </c>
      <c r="H3041" s="234" t="n">
        <v>46035</v>
      </c>
      <c r="I3041" t="inlineStr">
        <is>
          <t>VLO</t>
        </is>
      </c>
      <c r="J3041">
        <f>_xlfn.XLOOKUP(I3041,AS:AS,AU:AU)</f>
        <v/>
      </c>
      <c r="K3041" t="inlineStr">
        <is>
          <t>USD</t>
        </is>
      </c>
      <c r="L3041" s="238" t="n">
        <v>5195.5</v>
      </c>
      <c r="M3041">
        <f>L3041*_xlfn.XLOOKUP(K3041,AM:AM,AN:AN)</f>
        <v/>
      </c>
      <c r="N3041">
        <f>L3041*_xlfn.XLOOKUP(K3041,AM:AM,AO:AO)</f>
        <v/>
      </c>
      <c r="O3041" s="238" t="n">
        <v>0</v>
      </c>
      <c r="P3041">
        <f>O3041*_xlfn.XLOOKUP(K3041,AM:AM,AN:AN)</f>
        <v/>
      </c>
      <c r="Q3041">
        <f>O3041*_xlfn.XLOOKUP(K3041,AM:AM,AO:AO)</f>
        <v/>
      </c>
      <c r="R3041">
        <f>_xlfn.XLOOKUP(E3041,AF:AF,AG:AG)</f>
        <v/>
      </c>
      <c r="S3041">
        <f>_xlfn.XLOOKUP(E3041,AF:AF,AI:AI)</f>
        <v/>
      </c>
      <c r="T3041">
        <f>WEEKNUM(G3041)</f>
        <v/>
      </c>
      <c r="U3041">
        <f>YEAR(G3041)</f>
        <v/>
      </c>
      <c r="V3041" s="117">
        <f>IFERROR(Q3041/N3041,"0")</f>
        <v/>
      </c>
    </row>
    <row r="3042">
      <c r="A3042">
        <f>_xlfn.XLOOKUP(D3042,BN:BN,BO:BO)</f>
        <v/>
      </c>
      <c r="B3042" t="inlineStr">
        <is>
          <t>LLC</t>
        </is>
      </c>
      <c r="C3042" t="n">
        <v>445</v>
      </c>
      <c r="D3042">
        <f>_xlfn.XLOOKUP(C3042,BH:BH,BI:BI)</f>
        <v/>
      </c>
      <c r="E3042" t="n">
        <v>28934</v>
      </c>
      <c r="F3042" t="inlineStr">
        <is>
          <t>LOPEZ PANI FRANCISCA</t>
        </is>
      </c>
      <c r="G3042" s="234" t="n">
        <v>46022</v>
      </c>
      <c r="H3042" s="234" t="n">
        <v>46035</v>
      </c>
      <c r="I3042" t="inlineStr">
        <is>
          <t>VLO</t>
        </is>
      </c>
      <c r="J3042">
        <f>_xlfn.XLOOKUP(I3042,AS:AS,AU:AU)</f>
        <v/>
      </c>
      <c r="K3042" t="inlineStr">
        <is>
          <t>USD</t>
        </is>
      </c>
      <c r="L3042" s="238" t="n">
        <v>5195.5</v>
      </c>
      <c r="M3042">
        <f>L3042*_xlfn.XLOOKUP(K3042,AM:AM,AN:AN)</f>
        <v/>
      </c>
      <c r="N3042">
        <f>L3042*_xlfn.XLOOKUP(K3042,AM:AM,AO:AO)</f>
        <v/>
      </c>
      <c r="O3042" s="238" t="n">
        <v>0</v>
      </c>
      <c r="P3042">
        <f>O3042*_xlfn.XLOOKUP(K3042,AM:AM,AN:AN)</f>
        <v/>
      </c>
      <c r="Q3042">
        <f>O3042*_xlfn.XLOOKUP(K3042,AM:AM,AO:AO)</f>
        <v/>
      </c>
      <c r="R3042">
        <f>_xlfn.XLOOKUP(E3042,AF:AF,AG:AG)</f>
        <v/>
      </c>
      <c r="S3042">
        <f>_xlfn.XLOOKUP(E3042,AF:AF,AI:AI)</f>
        <v/>
      </c>
      <c r="T3042">
        <f>WEEKNUM(G3042)</f>
        <v/>
      </c>
      <c r="U3042">
        <f>YEAR(G3042)</f>
        <v/>
      </c>
      <c r="V3042" s="117">
        <f>IFERROR(Q3042/N3042,"0")</f>
        <v/>
      </c>
    </row>
    <row r="3043">
      <c r="A3043">
        <f>_xlfn.XLOOKUP(D3043,BN:BN,BO:BO)</f>
        <v/>
      </c>
      <c r="B3043" t="inlineStr">
        <is>
          <t>LLC</t>
        </is>
      </c>
      <c r="C3043" t="n">
        <v>445</v>
      </c>
      <c r="D3043">
        <f>_xlfn.XLOOKUP(C3043,BH:BH,BI:BI)</f>
        <v/>
      </c>
      <c r="E3043" t="n">
        <v>28934</v>
      </c>
      <c r="F3043" t="inlineStr">
        <is>
          <t>I GONZALEZ LOPEZ LORENZO INF</t>
        </is>
      </c>
      <c r="G3043" s="234" t="n">
        <v>46022</v>
      </c>
      <c r="H3043" s="234" t="n">
        <v>46035</v>
      </c>
      <c r="I3043" t="inlineStr">
        <is>
          <t>VLO</t>
        </is>
      </c>
      <c r="J3043">
        <f>_xlfn.XLOOKUP(I3043,AS:AS,AU:AU)</f>
        <v/>
      </c>
      <c r="K3043" t="inlineStr">
        <is>
          <t>USD</t>
        </is>
      </c>
      <c r="L3043" s="238" t="n">
        <v>351</v>
      </c>
      <c r="M3043">
        <f>L3043*_xlfn.XLOOKUP(K3043,AM:AM,AN:AN)</f>
        <v/>
      </c>
      <c r="N3043">
        <f>L3043*_xlfn.XLOOKUP(K3043,AM:AM,AO:AO)</f>
        <v/>
      </c>
      <c r="O3043" s="238" t="n">
        <v>0</v>
      </c>
      <c r="P3043">
        <f>O3043*_xlfn.XLOOKUP(K3043,AM:AM,AN:AN)</f>
        <v/>
      </c>
      <c r="Q3043">
        <f>O3043*_xlfn.XLOOKUP(K3043,AM:AM,AO:AO)</f>
        <v/>
      </c>
      <c r="R3043">
        <f>_xlfn.XLOOKUP(E3043,AF:AF,AG:AG)</f>
        <v/>
      </c>
      <c r="S3043">
        <f>_xlfn.XLOOKUP(E3043,AF:AF,AI:AI)</f>
        <v/>
      </c>
      <c r="T3043">
        <f>WEEKNUM(G3043)</f>
        <v/>
      </c>
      <c r="U3043">
        <f>YEAR(G3043)</f>
        <v/>
      </c>
      <c r="V3043" s="117">
        <f>IFERROR(Q3043/N3043,"0")</f>
        <v/>
      </c>
    </row>
    <row r="3044">
      <c r="A3044">
        <f>_xlfn.XLOOKUP(D3044,BN:BN,BO:BO)</f>
        <v/>
      </c>
      <c r="B3044" t="inlineStr">
        <is>
          <t>LLC</t>
        </is>
      </c>
      <c r="C3044" t="n">
        <v>445</v>
      </c>
      <c r="D3044">
        <f>_xlfn.XLOOKUP(C3044,BH:BH,BI:BI)</f>
        <v/>
      </c>
      <c r="E3044" t="n">
        <v>28934</v>
      </c>
      <c r="F3044" t="inlineStr">
        <is>
          <t>GONZALEZ CARAZA CAMPOS JERONIMO</t>
        </is>
      </c>
      <c r="G3044" s="234" t="n">
        <v>46022</v>
      </c>
      <c r="H3044" s="234" t="n">
        <v>46035</v>
      </c>
      <c r="I3044" t="inlineStr">
        <is>
          <t>VLO</t>
        </is>
      </c>
      <c r="J3044">
        <f>_xlfn.XLOOKUP(I3044,AS:AS,AU:AU)</f>
        <v/>
      </c>
      <c r="K3044" t="inlineStr">
        <is>
          <t>USD</t>
        </is>
      </c>
      <c r="L3044" s="238" t="n">
        <v>354.2</v>
      </c>
      <c r="M3044">
        <f>L3044*_xlfn.XLOOKUP(K3044,AM:AM,AN:AN)</f>
        <v/>
      </c>
      <c r="N3044">
        <f>L3044*_xlfn.XLOOKUP(K3044,AM:AM,AO:AO)</f>
        <v/>
      </c>
      <c r="O3044" s="238" t="n">
        <v>0</v>
      </c>
      <c r="P3044">
        <f>O3044*_xlfn.XLOOKUP(K3044,AM:AM,AN:AN)</f>
        <v/>
      </c>
      <c r="Q3044">
        <f>O3044*_xlfn.XLOOKUP(K3044,AM:AM,AO:AO)</f>
        <v/>
      </c>
      <c r="R3044">
        <f>_xlfn.XLOOKUP(E3044,AF:AF,AG:AG)</f>
        <v/>
      </c>
      <c r="S3044">
        <f>_xlfn.XLOOKUP(E3044,AF:AF,AI:AI)</f>
        <v/>
      </c>
      <c r="T3044">
        <f>WEEKNUM(G3044)</f>
        <v/>
      </c>
      <c r="U3044">
        <f>YEAR(G3044)</f>
        <v/>
      </c>
      <c r="V3044" s="117">
        <f>IFERROR(Q3044/N3044,"0")</f>
        <v/>
      </c>
    </row>
    <row r="3045">
      <c r="A3045">
        <f>_xlfn.XLOOKUP(D3045,BN:BN,BO:BO)</f>
        <v/>
      </c>
      <c r="B3045" t="inlineStr">
        <is>
          <t>LLC</t>
        </is>
      </c>
      <c r="C3045" t="n">
        <v>445</v>
      </c>
      <c r="D3045">
        <f>_xlfn.XLOOKUP(C3045,BH:BH,BI:BI)</f>
        <v/>
      </c>
      <c r="E3045" t="n">
        <v>28934</v>
      </c>
      <c r="F3045" t="inlineStr">
        <is>
          <t>LOPEZ PANI FRANCISCA</t>
        </is>
      </c>
      <c r="G3045" s="234" t="n">
        <v>46022</v>
      </c>
      <c r="H3045" s="234" t="n">
        <v>46035</v>
      </c>
      <c r="I3045" t="inlineStr">
        <is>
          <t>VLO</t>
        </is>
      </c>
      <c r="J3045">
        <f>_xlfn.XLOOKUP(I3045,AS:AS,AU:AU)</f>
        <v/>
      </c>
      <c r="K3045" t="inlineStr">
        <is>
          <t>USD</t>
        </is>
      </c>
      <c r="L3045" s="238" t="n">
        <v>354.2</v>
      </c>
      <c r="M3045">
        <f>L3045*_xlfn.XLOOKUP(K3045,AM:AM,AN:AN)</f>
        <v/>
      </c>
      <c r="N3045">
        <f>L3045*_xlfn.XLOOKUP(K3045,AM:AM,AO:AO)</f>
        <v/>
      </c>
      <c r="O3045" s="238" t="n">
        <v>0</v>
      </c>
      <c r="P3045">
        <f>O3045*_xlfn.XLOOKUP(K3045,AM:AM,AN:AN)</f>
        <v/>
      </c>
      <c r="Q3045">
        <f>O3045*_xlfn.XLOOKUP(K3045,AM:AM,AO:AO)</f>
        <v/>
      </c>
      <c r="R3045">
        <f>_xlfn.XLOOKUP(E3045,AF:AF,AG:AG)</f>
        <v/>
      </c>
      <c r="S3045">
        <f>_xlfn.XLOOKUP(E3045,AF:AF,AI:AI)</f>
        <v/>
      </c>
      <c r="T3045">
        <f>WEEKNUM(G3045)</f>
        <v/>
      </c>
      <c r="U3045">
        <f>YEAR(G3045)</f>
        <v/>
      </c>
      <c r="V3045" s="117">
        <f>IFERROR(Q3045/N3045,"0")</f>
        <v/>
      </c>
    </row>
    <row r="3046">
      <c r="A3046">
        <f>_xlfn.XLOOKUP(D3046,BN:BN,BO:BO)</f>
        <v/>
      </c>
      <c r="B3046" t="inlineStr">
        <is>
          <t>LLC</t>
        </is>
      </c>
      <c r="C3046" t="n">
        <v>445</v>
      </c>
      <c r="D3046">
        <f>_xlfn.XLOOKUP(C3046,BH:BH,BI:BI)</f>
        <v/>
      </c>
      <c r="E3046" t="n">
        <v>28934</v>
      </c>
      <c r="F3046" t="inlineStr">
        <is>
          <t>I GONZALEZ LOPEZ LORENZO INF</t>
        </is>
      </c>
      <c r="G3046" s="234" t="n">
        <v>46022</v>
      </c>
      <c r="H3046" s="234" t="n">
        <v>46035</v>
      </c>
      <c r="I3046" t="inlineStr">
        <is>
          <t>VLO</t>
        </is>
      </c>
      <c r="J3046">
        <f>_xlfn.XLOOKUP(I3046,AS:AS,AU:AU)</f>
        <v/>
      </c>
      <c r="K3046" t="inlineStr">
        <is>
          <t>USD</t>
        </is>
      </c>
      <c r="L3046" s="238" t="n">
        <v>33</v>
      </c>
      <c r="M3046">
        <f>L3046*_xlfn.XLOOKUP(K3046,AM:AM,AN:AN)</f>
        <v/>
      </c>
      <c r="N3046">
        <f>L3046*_xlfn.XLOOKUP(K3046,AM:AM,AO:AO)</f>
        <v/>
      </c>
      <c r="O3046" s="238" t="n">
        <v>0</v>
      </c>
      <c r="P3046">
        <f>O3046*_xlfn.XLOOKUP(K3046,AM:AM,AN:AN)</f>
        <v/>
      </c>
      <c r="Q3046">
        <f>O3046*_xlfn.XLOOKUP(K3046,AM:AM,AO:AO)</f>
        <v/>
      </c>
      <c r="R3046">
        <f>_xlfn.XLOOKUP(E3046,AF:AF,AG:AG)</f>
        <v/>
      </c>
      <c r="S3046">
        <f>_xlfn.XLOOKUP(E3046,AF:AF,AI:AI)</f>
        <v/>
      </c>
      <c r="T3046">
        <f>WEEKNUM(G3046)</f>
        <v/>
      </c>
      <c r="U3046">
        <f>YEAR(G3046)</f>
        <v/>
      </c>
      <c r="V3046" s="117">
        <f>IFERROR(Q3046/N3046,"0")</f>
        <v/>
      </c>
    </row>
    <row r="3047">
      <c r="A3047">
        <f>_xlfn.XLOOKUP(D3047,BN:BN,BO:BO)</f>
        <v/>
      </c>
      <c r="B3047" t="inlineStr">
        <is>
          <t>LLC</t>
        </is>
      </c>
      <c r="C3047" t="n">
        <v>446</v>
      </c>
      <c r="D3047">
        <f>_xlfn.XLOOKUP(C3047,BH:BH,BI:BI)</f>
        <v/>
      </c>
      <c r="E3047" t="n">
        <v>27723</v>
      </c>
      <c r="F3047" t="inlineStr">
        <is>
          <t>Hospedaje en Forestis</t>
        </is>
      </c>
      <c r="G3047" s="234" t="n">
        <v>45790</v>
      </c>
      <c r="H3047" s="234" t="n">
        <v>45802</v>
      </c>
      <c r="I3047" t="inlineStr">
        <is>
          <t>HTL</t>
        </is>
      </c>
      <c r="J3047">
        <f>_xlfn.XLOOKUP(I3047,AS:AS,AU:AU)</f>
        <v/>
      </c>
      <c r="K3047" t="inlineStr">
        <is>
          <t>USD</t>
        </is>
      </c>
      <c r="L3047" s="238" t="n">
        <v>5836</v>
      </c>
      <c r="M3047">
        <f>L3047*_xlfn.XLOOKUP(K3047,AM:AM,AN:AN)</f>
        <v/>
      </c>
      <c r="N3047">
        <f>L3047*_xlfn.XLOOKUP(K3047,AM:AM,AO:AO)</f>
        <v/>
      </c>
      <c r="O3047" s="238" t="n">
        <v>583.6</v>
      </c>
      <c r="P3047">
        <f>O3047*_xlfn.XLOOKUP(K3047,AM:AM,AN:AN)</f>
        <v/>
      </c>
      <c r="Q3047">
        <f>O3047*_xlfn.XLOOKUP(K3047,AM:AM,AO:AO)</f>
        <v/>
      </c>
      <c r="R3047">
        <f>_xlfn.XLOOKUP(E3047,AF:AF,AG:AG)</f>
        <v/>
      </c>
      <c r="S3047">
        <f>_xlfn.XLOOKUP(E3047,AF:AF,AI:AI)</f>
        <v/>
      </c>
      <c r="T3047">
        <f>WEEKNUM(G3047)</f>
        <v/>
      </c>
      <c r="U3047">
        <f>YEAR(G3047)</f>
        <v/>
      </c>
      <c r="V3047" s="117">
        <f>IFERROR(Q3047/N3047,"0")</f>
        <v/>
      </c>
    </row>
    <row r="3048">
      <c r="A3048">
        <f>_xlfn.XLOOKUP(D3048,BN:BN,BO:BO)</f>
        <v/>
      </c>
      <c r="B3048" t="inlineStr">
        <is>
          <t>LLC</t>
        </is>
      </c>
      <c r="C3048" t="n">
        <v>446</v>
      </c>
      <c r="D3048">
        <f>_xlfn.XLOOKUP(C3048,BH:BH,BI:BI)</f>
        <v/>
      </c>
      <c r="E3048" t="n">
        <v>27115</v>
      </c>
      <c r="F3048" t="inlineStr">
        <is>
          <t>Hospedaje en Reschio</t>
        </is>
      </c>
      <c r="G3048" s="234" t="n">
        <v>45790</v>
      </c>
      <c r="H3048" s="234" t="n">
        <v>45802</v>
      </c>
      <c r="I3048" t="inlineStr">
        <is>
          <t>HTL</t>
        </is>
      </c>
      <c r="J3048">
        <f>_xlfn.XLOOKUP(I3048,AS:AS,AU:AU)</f>
        <v/>
      </c>
      <c r="K3048" t="inlineStr">
        <is>
          <t>USD</t>
        </is>
      </c>
      <c r="L3048" s="238" t="n">
        <v>6175</v>
      </c>
      <c r="M3048">
        <f>L3048*_xlfn.XLOOKUP(K3048,AM:AM,AN:AN)</f>
        <v/>
      </c>
      <c r="N3048">
        <f>L3048*_xlfn.XLOOKUP(K3048,AM:AM,AO:AO)</f>
        <v/>
      </c>
      <c r="O3048" s="238" t="n">
        <v>617.58</v>
      </c>
      <c r="P3048">
        <f>O3048*_xlfn.XLOOKUP(K3048,AM:AM,AN:AN)</f>
        <v/>
      </c>
      <c r="Q3048">
        <f>O3048*_xlfn.XLOOKUP(K3048,AM:AM,AO:AO)</f>
        <v/>
      </c>
      <c r="R3048">
        <f>_xlfn.XLOOKUP(E3048,AF:AF,AG:AG)</f>
        <v/>
      </c>
      <c r="S3048">
        <f>_xlfn.XLOOKUP(E3048,AF:AF,AI:AI)</f>
        <v/>
      </c>
      <c r="T3048">
        <f>WEEKNUM(G3048)</f>
        <v/>
      </c>
      <c r="U3048">
        <f>YEAR(G3048)</f>
        <v/>
      </c>
      <c r="V3048" s="117">
        <f>IFERROR(Q3048/N3048,"0")</f>
        <v/>
      </c>
    </row>
    <row r="3049">
      <c r="A3049">
        <f>_xlfn.XLOOKUP(D3049,BN:BN,BO:BO)</f>
        <v/>
      </c>
      <c r="B3049" t="inlineStr">
        <is>
          <t>LLC</t>
        </is>
      </c>
      <c r="C3049" t="n">
        <v>446</v>
      </c>
      <c r="D3049">
        <f>_xlfn.XLOOKUP(C3049,BH:BH,BI:BI)</f>
        <v/>
      </c>
      <c r="E3049" t="n">
        <v>28943</v>
      </c>
      <c r="F3049" t="inlineStr">
        <is>
          <t>Hospedaje en Cayre</t>
        </is>
      </c>
      <c r="G3049" s="234" t="n">
        <v>45798</v>
      </c>
      <c r="H3049" s="234" t="n">
        <v>45802</v>
      </c>
      <c r="I3049" t="inlineStr">
        <is>
          <t>HTL</t>
        </is>
      </c>
      <c r="J3049">
        <f>_xlfn.XLOOKUP(I3049,AS:AS,AU:AU)</f>
        <v/>
      </c>
      <c r="K3049" t="inlineStr">
        <is>
          <t>USD</t>
        </is>
      </c>
      <c r="L3049" s="238" t="n">
        <v>2945.51</v>
      </c>
      <c r="M3049">
        <f>L3049*_xlfn.XLOOKUP(K3049,AM:AM,AN:AN)</f>
        <v/>
      </c>
      <c r="N3049">
        <f>L3049*_xlfn.XLOOKUP(K3049,AM:AM,AO:AO)</f>
        <v/>
      </c>
      <c r="O3049" s="238" t="n">
        <v>249.01</v>
      </c>
      <c r="P3049">
        <f>O3049*_xlfn.XLOOKUP(K3049,AM:AM,AN:AN)</f>
        <v/>
      </c>
      <c r="Q3049">
        <f>O3049*_xlfn.XLOOKUP(K3049,AM:AM,AO:AO)</f>
        <v/>
      </c>
      <c r="R3049">
        <f>_xlfn.XLOOKUP(E3049,AF:AF,AG:AG)</f>
        <v/>
      </c>
      <c r="S3049">
        <f>_xlfn.XLOOKUP(E3049,AF:AF,AI:AI)</f>
        <v/>
      </c>
      <c r="T3049">
        <f>WEEKNUM(G3049)</f>
        <v/>
      </c>
      <c r="U3049">
        <f>YEAR(G3049)</f>
        <v/>
      </c>
      <c r="V3049" s="117">
        <f>IFERROR(Q3049/N3049,"0")</f>
        <v/>
      </c>
    </row>
    <row r="3050">
      <c r="A3050">
        <f>_xlfn.XLOOKUP(D3050,BN:BN,BO:BO)</f>
        <v/>
      </c>
      <c r="B3050" t="inlineStr">
        <is>
          <t>LLC</t>
        </is>
      </c>
      <c r="C3050" t="n">
        <v>446</v>
      </c>
      <c r="D3050">
        <f>_xlfn.XLOOKUP(C3050,BH:BH,BI:BI)</f>
        <v/>
      </c>
      <c r="E3050" t="n">
        <v>27723</v>
      </c>
      <c r="F3050" t="inlineStr">
        <is>
          <t>Hospedaje</t>
        </is>
      </c>
      <c r="G3050" s="234" t="n">
        <v>45790</v>
      </c>
      <c r="H3050" s="234" t="n">
        <v>45802</v>
      </c>
      <c r="I3050" t="inlineStr">
        <is>
          <t>HTL</t>
        </is>
      </c>
      <c r="J3050">
        <f>_xlfn.XLOOKUP(I3050,AS:AS,AU:AU)</f>
        <v/>
      </c>
      <c r="K3050" t="inlineStr">
        <is>
          <t>USD</t>
        </is>
      </c>
      <c r="L3050" s="238" t="n">
        <v>5203</v>
      </c>
      <c r="M3050">
        <f>L3050*_xlfn.XLOOKUP(K3050,AM:AM,AN:AN)</f>
        <v/>
      </c>
      <c r="N3050">
        <f>L3050*_xlfn.XLOOKUP(K3050,AM:AM,AO:AO)</f>
        <v/>
      </c>
      <c r="O3050" s="238" t="n">
        <v>520.3</v>
      </c>
      <c r="P3050">
        <f>O3050*_xlfn.XLOOKUP(K3050,AM:AM,AN:AN)</f>
        <v/>
      </c>
      <c r="Q3050">
        <f>O3050*_xlfn.XLOOKUP(K3050,AM:AM,AO:AO)</f>
        <v/>
      </c>
      <c r="R3050">
        <f>_xlfn.XLOOKUP(E3050,AF:AF,AG:AG)</f>
        <v/>
      </c>
      <c r="S3050">
        <f>_xlfn.XLOOKUP(E3050,AF:AF,AI:AI)</f>
        <v/>
      </c>
      <c r="T3050">
        <f>WEEKNUM(G3050)</f>
        <v/>
      </c>
      <c r="U3050">
        <f>YEAR(G3050)</f>
        <v/>
      </c>
      <c r="V3050" s="117">
        <f>IFERROR(Q3050/N3050,"0")</f>
        <v/>
      </c>
    </row>
    <row r="3051">
      <c r="A3051">
        <f>_xlfn.XLOOKUP(D3051,BN:BN,BO:BO)</f>
        <v/>
      </c>
      <c r="B3051" t="inlineStr">
        <is>
          <t>LLC</t>
        </is>
      </c>
      <c r="C3051" t="n">
        <v>447</v>
      </c>
      <c r="D3051">
        <f>_xlfn.XLOOKUP(C3051,BH:BH,BI:BI)</f>
        <v/>
      </c>
      <c r="E3051" t="n">
        <v>28934</v>
      </c>
      <c r="F3051" t="inlineStr">
        <is>
          <t>TE LITTMAN ALAN MR</t>
        </is>
      </c>
      <c r="G3051" s="63" t="n"/>
      <c r="H3051" s="63" t="n"/>
      <c r="I3051" t="inlineStr">
        <is>
          <t>VLO</t>
        </is>
      </c>
      <c r="J3051">
        <f>_xlfn.XLOOKUP(I3051,AS:AS,AU:AU)</f>
        <v/>
      </c>
      <c r="K3051" t="inlineStr">
        <is>
          <t>USD</t>
        </is>
      </c>
      <c r="L3051" s="238" t="n">
        <v>545.3</v>
      </c>
      <c r="M3051">
        <f>L3051*_xlfn.XLOOKUP(K3051,AM:AM,AN:AN)</f>
        <v/>
      </c>
      <c r="N3051">
        <f>L3051*_xlfn.XLOOKUP(K3051,AM:AM,AO:AO)</f>
        <v/>
      </c>
      <c r="O3051" s="238" t="n">
        <v>0</v>
      </c>
      <c r="P3051">
        <f>O3051*_xlfn.XLOOKUP(K3051,AM:AM,AN:AN)</f>
        <v/>
      </c>
      <c r="Q3051">
        <f>O3051*_xlfn.XLOOKUP(K3051,AM:AM,AO:AO)</f>
        <v/>
      </c>
      <c r="R3051">
        <f>_xlfn.XLOOKUP(E3051,AF:AF,AG:AG)</f>
        <v/>
      </c>
      <c r="S3051">
        <f>_xlfn.XLOOKUP(E3051,AF:AF,AI:AI)</f>
        <v/>
      </c>
      <c r="T3051">
        <f>WEEKNUM(G3051)</f>
        <v/>
      </c>
      <c r="U3051">
        <f>YEAR(G3051)</f>
        <v/>
      </c>
      <c r="V3051" s="117">
        <f>IFERROR(Q3051/N3051,"0")</f>
        <v/>
      </c>
    </row>
    <row r="3052">
      <c r="A3052">
        <f>_xlfn.XLOOKUP(D3052,BN:BN,BO:BO)</f>
        <v/>
      </c>
      <c r="B3052" t="inlineStr">
        <is>
          <t>LLC</t>
        </is>
      </c>
      <c r="C3052" t="n">
        <v>447</v>
      </c>
      <c r="D3052">
        <f>_xlfn.XLOOKUP(C3052,BH:BH,BI:BI)</f>
        <v/>
      </c>
      <c r="E3052" t="n">
        <v>28934</v>
      </c>
      <c r="F3052" t="inlineStr">
        <is>
          <t>TE LITTMAN AMY BETH MRS</t>
        </is>
      </c>
      <c r="G3052" s="63" t="n"/>
      <c r="H3052" s="63" t="n"/>
      <c r="I3052" t="inlineStr">
        <is>
          <t>VLO</t>
        </is>
      </c>
      <c r="J3052">
        <f>_xlfn.XLOOKUP(I3052,AS:AS,AU:AU)</f>
        <v/>
      </c>
      <c r="K3052" t="inlineStr">
        <is>
          <t>USD</t>
        </is>
      </c>
      <c r="L3052" s="238" t="n">
        <v>545.3</v>
      </c>
      <c r="M3052">
        <f>L3052*_xlfn.XLOOKUP(K3052,AM:AM,AN:AN)</f>
        <v/>
      </c>
      <c r="N3052">
        <f>L3052*_xlfn.XLOOKUP(K3052,AM:AM,AO:AO)</f>
        <v/>
      </c>
      <c r="O3052" s="238" t="n">
        <v>0</v>
      </c>
      <c r="P3052">
        <f>O3052*_xlfn.XLOOKUP(K3052,AM:AM,AN:AN)</f>
        <v/>
      </c>
      <c r="Q3052">
        <f>O3052*_xlfn.XLOOKUP(K3052,AM:AM,AO:AO)</f>
        <v/>
      </c>
      <c r="R3052">
        <f>_xlfn.XLOOKUP(E3052,AF:AF,AG:AG)</f>
        <v/>
      </c>
      <c r="S3052">
        <f>_xlfn.XLOOKUP(E3052,AF:AF,AI:AI)</f>
        <v/>
      </c>
      <c r="T3052">
        <f>WEEKNUM(G3052)</f>
        <v/>
      </c>
      <c r="U3052">
        <f>YEAR(G3052)</f>
        <v/>
      </c>
      <c r="V3052" s="117">
        <f>IFERROR(Q3052/N3052,"0")</f>
        <v/>
      </c>
    </row>
    <row r="3053">
      <c r="A3053">
        <f>_xlfn.XLOOKUP(D3053,BN:BN,BO:BO)</f>
        <v/>
      </c>
      <c r="B3053" t="inlineStr">
        <is>
          <t>LLC</t>
        </is>
      </c>
      <c r="C3053" t="n">
        <v>447</v>
      </c>
      <c r="D3053">
        <f>_xlfn.XLOOKUP(C3053,BH:BH,BI:BI)</f>
        <v/>
      </c>
      <c r="E3053" t="n">
        <v>28934</v>
      </c>
      <c r="F3053" t="inlineStr">
        <is>
          <t>TE VIGNEAUX PEPPER EDUARDO RICARDO MR</t>
        </is>
      </c>
      <c r="G3053" s="234" t="n">
        <v>45872</v>
      </c>
      <c r="H3053" s="63" t="n"/>
      <c r="I3053" t="inlineStr">
        <is>
          <t>VLO</t>
        </is>
      </c>
      <c r="J3053">
        <f>_xlfn.XLOOKUP(I3053,AS:AS,AU:AU)</f>
        <v/>
      </c>
      <c r="K3053" t="inlineStr">
        <is>
          <t>USD</t>
        </is>
      </c>
      <c r="L3053" s="238" t="n">
        <v>4097.06</v>
      </c>
      <c r="M3053">
        <f>L3053*_xlfn.XLOOKUP(K3053,AM:AM,AN:AN)</f>
        <v/>
      </c>
      <c r="N3053">
        <f>L3053*_xlfn.XLOOKUP(K3053,AM:AM,AO:AO)</f>
        <v/>
      </c>
      <c r="O3053" s="238" t="n">
        <v>0</v>
      </c>
      <c r="P3053">
        <f>O3053*_xlfn.XLOOKUP(K3053,AM:AM,AN:AN)</f>
        <v/>
      </c>
      <c r="Q3053">
        <f>O3053*_xlfn.XLOOKUP(K3053,AM:AM,AO:AO)</f>
        <v/>
      </c>
      <c r="R3053">
        <f>_xlfn.XLOOKUP(E3053,AF:AF,AG:AG)</f>
        <v/>
      </c>
      <c r="S3053">
        <f>_xlfn.XLOOKUP(E3053,AF:AF,AI:AI)</f>
        <v/>
      </c>
      <c r="T3053">
        <f>WEEKNUM(G3053)</f>
        <v/>
      </c>
      <c r="U3053">
        <f>YEAR(G3053)</f>
        <v/>
      </c>
      <c r="V3053" s="117">
        <f>IFERROR(Q3053/N3053,"0")</f>
        <v/>
      </c>
    </row>
    <row r="3054">
      <c r="A3054">
        <f>_xlfn.XLOOKUP(D3054,BN:BN,BO:BO)</f>
        <v/>
      </c>
      <c r="B3054" t="inlineStr">
        <is>
          <t>LLC</t>
        </is>
      </c>
      <c r="C3054" t="n">
        <v>447</v>
      </c>
      <c r="D3054">
        <f>_xlfn.XLOOKUP(C3054,BH:BH,BI:BI)</f>
        <v/>
      </c>
      <c r="E3054" t="n">
        <v>28934</v>
      </c>
      <c r="F3054" t="inlineStr">
        <is>
          <t>ME VIGNEAUX PEPPER EDUARDO RICARDO MR</t>
        </is>
      </c>
      <c r="G3054" s="234" t="n">
        <v>45852</v>
      </c>
      <c r="H3054" s="63" t="n"/>
      <c r="I3054" t="inlineStr">
        <is>
          <t>VLO</t>
        </is>
      </c>
      <c r="J3054">
        <f>_xlfn.XLOOKUP(I3054,AS:AS,AU:AU)</f>
        <v/>
      </c>
      <c r="K3054" t="inlineStr">
        <is>
          <t>USD</t>
        </is>
      </c>
      <c r="L3054" s="238" t="n">
        <v>46.9</v>
      </c>
      <c r="M3054">
        <f>L3054*_xlfn.XLOOKUP(K3054,AM:AM,AN:AN)</f>
        <v/>
      </c>
      <c r="N3054">
        <f>L3054*_xlfn.XLOOKUP(K3054,AM:AM,AO:AO)</f>
        <v/>
      </c>
      <c r="O3054" s="238" t="n">
        <v>0</v>
      </c>
      <c r="P3054">
        <f>O3054*_xlfn.XLOOKUP(K3054,AM:AM,AN:AN)</f>
        <v/>
      </c>
      <c r="Q3054">
        <f>O3054*_xlfn.XLOOKUP(K3054,AM:AM,AO:AO)</f>
        <v/>
      </c>
      <c r="R3054">
        <f>_xlfn.XLOOKUP(E3054,AF:AF,AG:AG)</f>
        <v/>
      </c>
      <c r="S3054">
        <f>_xlfn.XLOOKUP(E3054,AF:AF,AI:AI)</f>
        <v/>
      </c>
      <c r="T3054">
        <f>WEEKNUM(G3054)</f>
        <v/>
      </c>
      <c r="U3054">
        <f>YEAR(G3054)</f>
        <v/>
      </c>
      <c r="V3054" s="117">
        <f>IFERROR(Q3054/N3054,"0")</f>
        <v/>
      </c>
    </row>
    <row r="3055">
      <c r="A3055">
        <f>_xlfn.XLOOKUP(D3055,BN:BN,BO:BO)</f>
        <v/>
      </c>
      <c r="B3055" t="inlineStr">
        <is>
          <t>LLC</t>
        </is>
      </c>
      <c r="C3055" t="n">
        <v>447</v>
      </c>
      <c r="D3055">
        <f>_xlfn.XLOOKUP(C3055,BH:BH,BI:BI)</f>
        <v/>
      </c>
      <c r="E3055" t="n">
        <v>28934</v>
      </c>
      <c r="F3055" t="inlineStr">
        <is>
          <t>TE LITTMAN ALAN MR</t>
        </is>
      </c>
      <c r="G3055" s="234" t="n">
        <v>45846</v>
      </c>
      <c r="H3055" s="63" t="n"/>
      <c r="I3055" t="inlineStr">
        <is>
          <t>VLO</t>
        </is>
      </c>
      <c r="J3055">
        <f>_xlfn.XLOOKUP(I3055,AS:AS,AU:AU)</f>
        <v/>
      </c>
      <c r="K3055" t="inlineStr">
        <is>
          <t>USD</t>
        </is>
      </c>
      <c r="L3055" s="238" t="n">
        <v>304.9</v>
      </c>
      <c r="M3055">
        <f>L3055*_xlfn.XLOOKUP(K3055,AM:AM,AN:AN)</f>
        <v/>
      </c>
      <c r="N3055">
        <f>L3055*_xlfn.XLOOKUP(K3055,AM:AM,AO:AO)</f>
        <v/>
      </c>
      <c r="O3055" s="238" t="n">
        <v>0</v>
      </c>
      <c r="P3055">
        <f>O3055*_xlfn.XLOOKUP(K3055,AM:AM,AN:AN)</f>
        <v/>
      </c>
      <c r="Q3055">
        <f>O3055*_xlfn.XLOOKUP(K3055,AM:AM,AO:AO)</f>
        <v/>
      </c>
      <c r="R3055">
        <f>_xlfn.XLOOKUP(E3055,AF:AF,AG:AG)</f>
        <v/>
      </c>
      <c r="S3055">
        <f>_xlfn.XLOOKUP(E3055,AF:AF,AI:AI)</f>
        <v/>
      </c>
      <c r="T3055">
        <f>WEEKNUM(G3055)</f>
        <v/>
      </c>
      <c r="U3055">
        <f>YEAR(G3055)</f>
        <v/>
      </c>
      <c r="V3055" s="117">
        <f>IFERROR(Q3055/N3055,"0")</f>
        <v/>
      </c>
    </row>
    <row r="3056">
      <c r="A3056">
        <f>_xlfn.XLOOKUP(D3056,BN:BN,BO:BO)</f>
        <v/>
      </c>
      <c r="B3056" t="inlineStr">
        <is>
          <t>LLC</t>
        </is>
      </c>
      <c r="C3056" t="n">
        <v>447</v>
      </c>
      <c r="D3056">
        <f>_xlfn.XLOOKUP(C3056,BH:BH,BI:BI)</f>
        <v/>
      </c>
      <c r="E3056" t="n">
        <v>28934</v>
      </c>
      <c r="F3056" t="inlineStr">
        <is>
          <t>TE LITTMAN AMY BETH MRS</t>
        </is>
      </c>
      <c r="G3056" s="234" t="n">
        <v>45846</v>
      </c>
      <c r="H3056" s="63" t="n"/>
      <c r="I3056" t="inlineStr">
        <is>
          <t>VLO</t>
        </is>
      </c>
      <c r="J3056">
        <f>_xlfn.XLOOKUP(I3056,AS:AS,AU:AU)</f>
        <v/>
      </c>
      <c r="K3056" t="inlineStr">
        <is>
          <t>USD</t>
        </is>
      </c>
      <c r="L3056" s="238" t="n">
        <v>304.9</v>
      </c>
      <c r="M3056">
        <f>L3056*_xlfn.XLOOKUP(K3056,AM:AM,AN:AN)</f>
        <v/>
      </c>
      <c r="N3056">
        <f>L3056*_xlfn.XLOOKUP(K3056,AM:AM,AO:AO)</f>
        <v/>
      </c>
      <c r="O3056" s="238" t="n">
        <v>0</v>
      </c>
      <c r="P3056">
        <f>O3056*_xlfn.XLOOKUP(K3056,AM:AM,AN:AN)</f>
        <v/>
      </c>
      <c r="Q3056">
        <f>O3056*_xlfn.XLOOKUP(K3056,AM:AM,AO:AO)</f>
        <v/>
      </c>
      <c r="R3056">
        <f>_xlfn.XLOOKUP(E3056,AF:AF,AG:AG)</f>
        <v/>
      </c>
      <c r="S3056">
        <f>_xlfn.XLOOKUP(E3056,AF:AF,AI:AI)</f>
        <v/>
      </c>
      <c r="T3056">
        <f>WEEKNUM(G3056)</f>
        <v/>
      </c>
      <c r="U3056">
        <f>YEAR(G3056)</f>
        <v/>
      </c>
      <c r="V3056" s="117">
        <f>IFERROR(Q3056/N3056,"0")</f>
        <v/>
      </c>
    </row>
    <row r="3057">
      <c r="A3057">
        <f>_xlfn.XLOOKUP(D3057,BN:BN,BO:BO)</f>
        <v/>
      </c>
      <c r="B3057" t="inlineStr">
        <is>
          <t>LLC</t>
        </is>
      </c>
      <c r="C3057" t="n">
        <v>447</v>
      </c>
      <c r="D3057">
        <f>_xlfn.XLOOKUP(C3057,BH:BH,BI:BI)</f>
        <v/>
      </c>
      <c r="E3057" t="n">
        <v>25514</v>
      </c>
      <c r="F3057" t="inlineStr">
        <is>
          <t>MAISON ALBAL LE MONUMENTAL PALACE</t>
        </is>
      </c>
      <c r="G3057" s="234" t="n">
        <v>45842</v>
      </c>
      <c r="H3057" s="234" t="n">
        <v>45844</v>
      </c>
      <c r="I3057" t="inlineStr">
        <is>
          <t>HTL</t>
        </is>
      </c>
      <c r="J3057">
        <f>_xlfn.XLOOKUP(I3057,AS:AS,AU:AU)</f>
        <v/>
      </c>
      <c r="K3057" t="inlineStr">
        <is>
          <t>USD</t>
        </is>
      </c>
      <c r="L3057" s="238" t="n">
        <v>2023</v>
      </c>
      <c r="M3057">
        <f>L3057*_xlfn.XLOOKUP(K3057,AM:AM,AN:AN)</f>
        <v/>
      </c>
      <c r="N3057">
        <f>L3057*_xlfn.XLOOKUP(K3057,AM:AM,AO:AO)</f>
        <v/>
      </c>
      <c r="O3057" s="238" t="n">
        <v>166.39</v>
      </c>
      <c r="P3057">
        <f>O3057*_xlfn.XLOOKUP(K3057,AM:AM,AN:AN)</f>
        <v/>
      </c>
      <c r="Q3057">
        <f>O3057*_xlfn.XLOOKUP(K3057,AM:AM,AO:AO)</f>
        <v/>
      </c>
      <c r="R3057">
        <f>_xlfn.XLOOKUP(E3057,AF:AF,AG:AG)</f>
        <v/>
      </c>
      <c r="S3057">
        <f>_xlfn.XLOOKUP(E3057,AF:AF,AI:AI)</f>
        <v/>
      </c>
      <c r="T3057">
        <f>WEEKNUM(G3057)</f>
        <v/>
      </c>
      <c r="U3057">
        <f>YEAR(G3057)</f>
        <v/>
      </c>
      <c r="V3057" s="117">
        <f>IFERROR(Q3057/N3057,"0")</f>
        <v/>
      </c>
    </row>
    <row r="3058">
      <c r="A3058">
        <f>_xlfn.XLOOKUP(D3058,BN:BN,BO:BO)</f>
        <v/>
      </c>
      <c r="B3058" t="inlineStr">
        <is>
          <t>LLC</t>
        </is>
      </c>
      <c r="C3058" t="n">
        <v>447</v>
      </c>
      <c r="D3058">
        <f>_xlfn.XLOOKUP(C3058,BH:BH,BI:BI)</f>
        <v/>
      </c>
      <c r="E3058" t="n">
        <v>25780</v>
      </c>
      <c r="F3058" t="inlineStr">
        <is>
          <t>ROLZO 143867-R</t>
        </is>
      </c>
      <c r="G3058" s="234" t="n">
        <v>45846</v>
      </c>
      <c r="H3058" s="234" t="n">
        <v>45846</v>
      </c>
      <c r="I3058" t="inlineStr">
        <is>
          <t>TRF</t>
        </is>
      </c>
      <c r="J3058">
        <f>_xlfn.XLOOKUP(I3058,AS:AS,AU:AU)</f>
        <v/>
      </c>
      <c r="K3058" t="inlineStr">
        <is>
          <t>USD</t>
        </is>
      </c>
      <c r="L3058" s="238" t="n">
        <v>345</v>
      </c>
      <c r="M3058">
        <f>L3058*_xlfn.XLOOKUP(K3058,AM:AM,AN:AN)</f>
        <v/>
      </c>
      <c r="N3058">
        <f>L3058*_xlfn.XLOOKUP(K3058,AM:AM,AO:AO)</f>
        <v/>
      </c>
      <c r="O3058" s="238" t="n">
        <v>51.75</v>
      </c>
      <c r="P3058">
        <f>O3058*_xlfn.XLOOKUP(K3058,AM:AM,AN:AN)</f>
        <v/>
      </c>
      <c r="Q3058">
        <f>O3058*_xlfn.XLOOKUP(K3058,AM:AM,AO:AO)</f>
        <v/>
      </c>
      <c r="R3058">
        <f>_xlfn.XLOOKUP(E3058,AF:AF,AG:AG)</f>
        <v/>
      </c>
      <c r="S3058">
        <f>_xlfn.XLOOKUP(E3058,AF:AF,AI:AI)</f>
        <v/>
      </c>
      <c r="T3058">
        <f>WEEKNUM(G3058)</f>
        <v/>
      </c>
      <c r="U3058">
        <f>YEAR(G3058)</f>
        <v/>
      </c>
      <c r="V3058" s="117">
        <f>IFERROR(Q3058/N3058,"0")</f>
        <v/>
      </c>
    </row>
    <row r="3059">
      <c r="A3059">
        <f>_xlfn.XLOOKUP(D3059,BN:BN,BO:BO)</f>
        <v/>
      </c>
      <c r="B3059" t="inlineStr">
        <is>
          <t>LLC</t>
        </is>
      </c>
      <c r="C3059" t="n">
        <v>447</v>
      </c>
      <c r="D3059">
        <f>_xlfn.XLOOKUP(C3059,BH:BH,BI:BI)</f>
        <v/>
      </c>
      <c r="E3059" t="n">
        <v>31085</v>
      </c>
      <c r="F3059" t="inlineStr">
        <is>
          <t>HOTEL LES LUMIARES</t>
        </is>
      </c>
      <c r="G3059" s="234" t="n">
        <v>45844</v>
      </c>
      <c r="H3059" s="234" t="n">
        <v>45846</v>
      </c>
      <c r="I3059" t="inlineStr">
        <is>
          <t>HTL</t>
        </is>
      </c>
      <c r="J3059">
        <f>_xlfn.XLOOKUP(I3059,AS:AS,AU:AU)</f>
        <v/>
      </c>
      <c r="K3059" t="inlineStr">
        <is>
          <t>USD</t>
        </is>
      </c>
      <c r="L3059" s="238" t="n">
        <v>1466</v>
      </c>
      <c r="M3059">
        <f>L3059*_xlfn.XLOOKUP(K3059,AM:AM,AN:AN)</f>
        <v/>
      </c>
      <c r="N3059">
        <f>L3059*_xlfn.XLOOKUP(K3059,AM:AM,AO:AO)</f>
        <v/>
      </c>
      <c r="O3059" s="238" t="n">
        <v>177.7</v>
      </c>
      <c r="P3059">
        <f>O3059*_xlfn.XLOOKUP(K3059,AM:AM,AN:AN)</f>
        <v/>
      </c>
      <c r="Q3059">
        <f>O3059*_xlfn.XLOOKUP(K3059,AM:AM,AO:AO)</f>
        <v/>
      </c>
      <c r="R3059">
        <f>_xlfn.XLOOKUP(E3059,AF:AF,AG:AG)</f>
        <v/>
      </c>
      <c r="S3059">
        <f>_xlfn.XLOOKUP(E3059,AF:AF,AI:AI)</f>
        <v/>
      </c>
      <c r="T3059">
        <f>WEEKNUM(G3059)</f>
        <v/>
      </c>
      <c r="U3059">
        <f>YEAR(G3059)</f>
        <v/>
      </c>
      <c r="V3059" s="117">
        <f>IFERROR(Q3059/N3059,"0")</f>
        <v/>
      </c>
    </row>
    <row r="3060">
      <c r="A3060">
        <f>_xlfn.XLOOKUP(D3060,BN:BN,BO:BO)</f>
        <v/>
      </c>
      <c r="B3060" t="inlineStr">
        <is>
          <t>LLC</t>
        </is>
      </c>
      <c r="C3060" t="n">
        <v>447</v>
      </c>
      <c r="D3060">
        <f>_xlfn.XLOOKUP(C3060,BH:BH,BI:BI)</f>
        <v/>
      </c>
      <c r="E3060" t="n">
        <v>31215</v>
      </c>
      <c r="F3060" t="inlineStr">
        <is>
          <t>AUREA CONVENTO CAPUCHINO EUROSTARS HOTEL</t>
        </is>
      </c>
      <c r="G3060" s="234" t="n">
        <v>45846</v>
      </c>
      <c r="H3060" s="234" t="n">
        <v>45848</v>
      </c>
      <c r="I3060" t="inlineStr">
        <is>
          <t>HTL</t>
        </is>
      </c>
      <c r="J3060">
        <f>_xlfn.XLOOKUP(I3060,AS:AS,AU:AU)</f>
        <v/>
      </c>
      <c r="K3060" t="inlineStr">
        <is>
          <t>USD</t>
        </is>
      </c>
      <c r="L3060" s="238" t="n">
        <v>1410</v>
      </c>
      <c r="M3060">
        <f>L3060*_xlfn.XLOOKUP(K3060,AM:AM,AN:AN)</f>
        <v/>
      </c>
      <c r="N3060">
        <f>L3060*_xlfn.XLOOKUP(K3060,AM:AM,AO:AO)</f>
        <v/>
      </c>
      <c r="O3060" s="238" t="n">
        <v>104.58</v>
      </c>
      <c r="P3060">
        <f>O3060*_xlfn.XLOOKUP(K3060,AM:AM,AN:AN)</f>
        <v/>
      </c>
      <c r="Q3060">
        <f>O3060*_xlfn.XLOOKUP(K3060,AM:AM,AO:AO)</f>
        <v/>
      </c>
      <c r="R3060">
        <f>_xlfn.XLOOKUP(E3060,AF:AF,AG:AG)</f>
        <v/>
      </c>
      <c r="S3060">
        <f>_xlfn.XLOOKUP(E3060,AF:AF,AI:AI)</f>
        <v/>
      </c>
      <c r="T3060">
        <f>WEEKNUM(G3060)</f>
        <v/>
      </c>
      <c r="U3060">
        <f>YEAR(G3060)</f>
        <v/>
      </c>
      <c r="V3060" s="117">
        <f>IFERROR(Q3060/N3060,"0")</f>
        <v/>
      </c>
    </row>
    <row r="3061">
      <c r="A3061">
        <f>_xlfn.XLOOKUP(D3061,BN:BN,BO:BO)</f>
        <v/>
      </c>
      <c r="B3061" t="inlineStr">
        <is>
          <t>LLC</t>
        </is>
      </c>
      <c r="C3061" t="n">
        <v>447</v>
      </c>
      <c r="D3061">
        <f>_xlfn.XLOOKUP(C3061,BH:BH,BI:BI)</f>
        <v/>
      </c>
      <c r="E3061" t="n">
        <v>0</v>
      </c>
      <c r="F3061" t="inlineStr">
        <is>
          <t>FEE TKT</t>
        </is>
      </c>
      <c r="G3061" s="63" t="n"/>
      <c r="H3061" s="63" t="n"/>
      <c r="I3061" t="inlineStr">
        <is>
          <t>HPS</t>
        </is>
      </c>
      <c r="J3061">
        <f>_xlfn.XLOOKUP(I3061,AS:AS,AU:AU)</f>
        <v/>
      </c>
      <c r="K3061" t="inlineStr">
        <is>
          <t>USD</t>
        </is>
      </c>
      <c r="L3061" s="238" t="n">
        <v>35</v>
      </c>
      <c r="M3061">
        <f>L3061*_xlfn.XLOOKUP(K3061,AM:AM,AN:AN)</f>
        <v/>
      </c>
      <c r="N3061">
        <f>L3061*_xlfn.XLOOKUP(K3061,AM:AM,AO:AO)</f>
        <v/>
      </c>
      <c r="O3061" s="238" t="n">
        <v>35</v>
      </c>
      <c r="P3061">
        <f>O3061*_xlfn.XLOOKUP(K3061,AM:AM,AN:AN)</f>
        <v/>
      </c>
      <c r="Q3061">
        <f>O3061*_xlfn.XLOOKUP(K3061,AM:AM,AO:AO)</f>
        <v/>
      </c>
      <c r="R3061">
        <f>_xlfn.XLOOKUP(E3061,AF:AF,AG:AG)</f>
        <v/>
      </c>
      <c r="S3061">
        <f>_xlfn.XLOOKUP(E3061,AF:AF,AI:AI)</f>
        <v/>
      </c>
      <c r="T3061">
        <f>WEEKNUM(G3061)</f>
        <v/>
      </c>
      <c r="U3061">
        <f>YEAR(G3061)</f>
        <v/>
      </c>
      <c r="V3061" s="117">
        <f>IFERROR(Q3061/N3061,"0")</f>
        <v/>
      </c>
    </row>
    <row r="3062">
      <c r="A3062">
        <f>_xlfn.XLOOKUP(D3062,BN:BN,BO:BO)</f>
        <v/>
      </c>
      <c r="B3062" t="inlineStr">
        <is>
          <t>LLC</t>
        </is>
      </c>
      <c r="C3062" t="n">
        <v>448</v>
      </c>
      <c r="D3062">
        <f>_xlfn.XLOOKUP(C3062,BH:BH,BI:BI)</f>
        <v/>
      </c>
      <c r="E3062" t="n">
        <v>27301</v>
      </c>
      <c r="F3062" t="inlineStr">
        <is>
          <t>Vuelo MEX/CDG/MEX/Alan Becker</t>
        </is>
      </c>
      <c r="G3062" s="234" t="n">
        <v>45844</v>
      </c>
      <c r="H3062" s="234" t="n">
        <v>45871</v>
      </c>
      <c r="I3062" t="inlineStr">
        <is>
          <t>VLO</t>
        </is>
      </c>
      <c r="J3062">
        <f>_xlfn.XLOOKUP(I3062,AS:AS,AU:AU)</f>
        <v/>
      </c>
      <c r="K3062" t="inlineStr">
        <is>
          <t>USD</t>
        </is>
      </c>
      <c r="L3062" s="238" t="n">
        <v>5983.71</v>
      </c>
      <c r="M3062">
        <f>L3062*_xlfn.XLOOKUP(K3062,AM:AM,AN:AN)</f>
        <v/>
      </c>
      <c r="N3062">
        <f>L3062*_xlfn.XLOOKUP(K3062,AM:AM,AO:AO)</f>
        <v/>
      </c>
      <c r="O3062" s="238" t="n">
        <v>0</v>
      </c>
      <c r="P3062">
        <f>O3062*_xlfn.XLOOKUP(K3062,AM:AM,AN:AN)</f>
        <v/>
      </c>
      <c r="Q3062">
        <f>O3062*_xlfn.XLOOKUP(K3062,AM:AM,AO:AO)</f>
        <v/>
      </c>
      <c r="R3062">
        <f>_xlfn.XLOOKUP(E3062,AF:AF,AG:AG)</f>
        <v/>
      </c>
      <c r="S3062">
        <f>_xlfn.XLOOKUP(E3062,AF:AF,AI:AI)</f>
        <v/>
      </c>
      <c r="T3062">
        <f>WEEKNUM(G3062)</f>
        <v/>
      </c>
      <c r="U3062">
        <f>YEAR(G3062)</f>
        <v/>
      </c>
      <c r="V3062" s="117">
        <f>IFERROR(Q3062/N3062,"0")</f>
        <v/>
      </c>
    </row>
    <row r="3063">
      <c r="A3063">
        <f>_xlfn.XLOOKUP(D3063,BN:BN,BO:BO)</f>
        <v/>
      </c>
      <c r="B3063" t="inlineStr">
        <is>
          <t>LLC</t>
        </is>
      </c>
      <c r="C3063" t="n">
        <v>448</v>
      </c>
      <c r="D3063">
        <f>_xlfn.XLOOKUP(C3063,BH:BH,BI:BI)</f>
        <v/>
      </c>
      <c r="E3063" t="n">
        <v>29496</v>
      </c>
      <c r="F3063" t="inlineStr">
        <is>
          <t>Hospedaje en Monte-Carlo</t>
        </is>
      </c>
      <c r="G3063" s="234" t="n">
        <v>45854</v>
      </c>
      <c r="H3063" s="234" t="n">
        <v>45856</v>
      </c>
      <c r="I3063" t="inlineStr">
        <is>
          <t>HTL</t>
        </is>
      </c>
      <c r="J3063">
        <f>_xlfn.XLOOKUP(I3063,AS:AS,AU:AU)</f>
        <v/>
      </c>
      <c r="K3063" t="inlineStr">
        <is>
          <t>USD</t>
        </is>
      </c>
      <c r="L3063" s="238" t="n">
        <v>4922.19</v>
      </c>
      <c r="M3063">
        <f>L3063*_xlfn.XLOOKUP(K3063,AM:AM,AN:AN)</f>
        <v/>
      </c>
      <c r="N3063">
        <f>L3063*_xlfn.XLOOKUP(K3063,AM:AM,AO:AO)</f>
        <v/>
      </c>
      <c r="O3063" s="238" t="n">
        <v>492.22</v>
      </c>
      <c r="P3063">
        <f>O3063*_xlfn.XLOOKUP(K3063,AM:AM,AN:AN)</f>
        <v/>
      </c>
      <c r="Q3063">
        <f>O3063*_xlfn.XLOOKUP(K3063,AM:AM,AO:AO)</f>
        <v/>
      </c>
      <c r="R3063">
        <f>_xlfn.XLOOKUP(E3063,AF:AF,AG:AG)</f>
        <v/>
      </c>
      <c r="S3063">
        <f>_xlfn.XLOOKUP(E3063,AF:AF,AI:AI)</f>
        <v/>
      </c>
      <c r="T3063">
        <f>WEEKNUM(G3063)</f>
        <v/>
      </c>
      <c r="U3063">
        <f>YEAR(G3063)</f>
        <v/>
      </c>
      <c r="V3063" s="117">
        <f>IFERROR(Q3063/N3063,"0")</f>
        <v/>
      </c>
    </row>
    <row r="3064">
      <c r="A3064">
        <f>_xlfn.XLOOKUP(D3064,BN:BN,BO:BO)</f>
        <v/>
      </c>
      <c r="B3064" t="inlineStr">
        <is>
          <t>LLC</t>
        </is>
      </c>
      <c r="C3064" t="n">
        <v>448</v>
      </c>
      <c r="D3064">
        <f>_xlfn.XLOOKUP(C3064,BH:BH,BI:BI)</f>
        <v/>
      </c>
      <c r="E3064" t="n">
        <v>29499</v>
      </c>
      <c r="F3064" t="inlineStr">
        <is>
          <t>Vuelo Privado</t>
        </is>
      </c>
      <c r="G3064" s="234" t="n">
        <v>45844</v>
      </c>
      <c r="H3064" s="234" t="n">
        <v>45871</v>
      </c>
      <c r="I3064" t="inlineStr">
        <is>
          <t>OTR</t>
        </is>
      </c>
      <c r="J3064">
        <f>_xlfn.XLOOKUP(I3064,AS:AS,AU:AU)</f>
        <v/>
      </c>
      <c r="K3064" t="inlineStr">
        <is>
          <t>USD</t>
        </is>
      </c>
      <c r="L3064" s="238" t="n">
        <v>2444.45</v>
      </c>
      <c r="M3064">
        <f>L3064*_xlfn.XLOOKUP(K3064,AM:AM,AN:AN)</f>
        <v/>
      </c>
      <c r="N3064">
        <f>L3064*_xlfn.XLOOKUP(K3064,AM:AM,AO:AO)</f>
        <v/>
      </c>
      <c r="O3064" s="238" t="n">
        <v>242.98</v>
      </c>
      <c r="P3064">
        <f>O3064*_xlfn.XLOOKUP(K3064,AM:AM,AN:AN)</f>
        <v/>
      </c>
      <c r="Q3064">
        <f>O3064*_xlfn.XLOOKUP(K3064,AM:AM,AO:AO)</f>
        <v/>
      </c>
      <c r="R3064">
        <f>_xlfn.XLOOKUP(E3064,AF:AF,AG:AG)</f>
        <v/>
      </c>
      <c r="S3064">
        <f>_xlfn.XLOOKUP(E3064,AF:AF,AI:AI)</f>
        <v/>
      </c>
      <c r="T3064">
        <f>WEEKNUM(G3064)</f>
        <v/>
      </c>
      <c r="U3064">
        <f>YEAR(G3064)</f>
        <v/>
      </c>
      <c r="V3064" s="117">
        <f>IFERROR(Q3064/N3064,"0")</f>
        <v/>
      </c>
    </row>
    <row r="3065">
      <c r="A3065">
        <f>_xlfn.XLOOKUP(D3065,BN:BN,BO:BO)</f>
        <v/>
      </c>
      <c r="B3065" t="inlineStr">
        <is>
          <t>LLC</t>
        </is>
      </c>
      <c r="C3065" t="n">
        <v>448</v>
      </c>
      <c r="D3065">
        <f>_xlfn.XLOOKUP(C3065,BH:BH,BI:BI)</f>
        <v/>
      </c>
      <c r="E3065" t="n">
        <v>0</v>
      </c>
      <c r="F3065" t="inlineStr">
        <is>
          <t xml:space="preserve">Fee de emisión </t>
        </is>
      </c>
      <c r="G3065" s="234" t="n">
        <v>45844</v>
      </c>
      <c r="H3065" s="234" t="n">
        <v>45871</v>
      </c>
      <c r="I3065" t="inlineStr">
        <is>
          <t>HPS</t>
        </is>
      </c>
      <c r="J3065">
        <f>_xlfn.XLOOKUP(I3065,AS:AS,AU:AU)</f>
        <v/>
      </c>
      <c r="K3065" t="inlineStr">
        <is>
          <t>USD</t>
        </is>
      </c>
      <c r="L3065" s="238" t="n">
        <v>35</v>
      </c>
      <c r="M3065">
        <f>L3065*_xlfn.XLOOKUP(K3065,AM:AM,AN:AN)</f>
        <v/>
      </c>
      <c r="N3065">
        <f>L3065*_xlfn.XLOOKUP(K3065,AM:AM,AO:AO)</f>
        <v/>
      </c>
      <c r="O3065" s="238" t="n">
        <v>35</v>
      </c>
      <c r="P3065">
        <f>O3065*_xlfn.XLOOKUP(K3065,AM:AM,AN:AN)</f>
        <v/>
      </c>
      <c r="Q3065">
        <f>O3065*_xlfn.XLOOKUP(K3065,AM:AM,AO:AO)</f>
        <v/>
      </c>
      <c r="R3065">
        <f>_xlfn.XLOOKUP(E3065,AF:AF,AG:AG)</f>
        <v/>
      </c>
      <c r="S3065">
        <f>_xlfn.XLOOKUP(E3065,AF:AF,AI:AI)</f>
        <v/>
      </c>
      <c r="T3065">
        <f>WEEKNUM(G3065)</f>
        <v/>
      </c>
      <c r="U3065">
        <f>YEAR(G3065)</f>
        <v/>
      </c>
      <c r="V3065" s="117">
        <f>IFERROR(Q3065/N3065,"0")</f>
        <v/>
      </c>
    </row>
    <row r="3066">
      <c r="A3066">
        <f>_xlfn.XLOOKUP(D3066,BN:BN,BO:BO)</f>
        <v/>
      </c>
      <c r="B3066" t="inlineStr">
        <is>
          <t>LLC</t>
        </is>
      </c>
      <c r="C3066" t="n">
        <v>448</v>
      </c>
      <c r="D3066">
        <f>_xlfn.XLOOKUP(C3066,BH:BH,BI:BI)</f>
        <v/>
      </c>
      <c r="E3066" t="n">
        <v>0</v>
      </c>
      <c r="F3066" t="inlineStr">
        <is>
          <t>Fee de emisión EOAPSM</t>
        </is>
      </c>
      <c r="G3066" s="234" t="n">
        <v>45844</v>
      </c>
      <c r="H3066" s="234" t="n">
        <v>45871</v>
      </c>
      <c r="I3066" t="inlineStr">
        <is>
          <t>HPS</t>
        </is>
      </c>
      <c r="J3066">
        <f>_xlfn.XLOOKUP(I3066,AS:AS,AU:AU)</f>
        <v/>
      </c>
      <c r="K3066" t="inlineStr">
        <is>
          <t>USD</t>
        </is>
      </c>
      <c r="L3066" s="238" t="n">
        <v>70</v>
      </c>
      <c r="M3066">
        <f>L3066*_xlfn.XLOOKUP(K3066,AM:AM,AN:AN)</f>
        <v/>
      </c>
      <c r="N3066">
        <f>L3066*_xlfn.XLOOKUP(K3066,AM:AM,AO:AO)</f>
        <v/>
      </c>
      <c r="O3066" s="238" t="n">
        <v>70</v>
      </c>
      <c r="P3066">
        <f>O3066*_xlfn.XLOOKUP(K3066,AM:AM,AN:AN)</f>
        <v/>
      </c>
      <c r="Q3066">
        <f>O3066*_xlfn.XLOOKUP(K3066,AM:AM,AO:AO)</f>
        <v/>
      </c>
      <c r="R3066">
        <f>_xlfn.XLOOKUP(E3066,AF:AF,AG:AG)</f>
        <v/>
      </c>
      <c r="S3066">
        <f>_xlfn.XLOOKUP(E3066,AF:AF,AI:AI)</f>
        <v/>
      </c>
      <c r="T3066">
        <f>WEEKNUM(G3066)</f>
        <v/>
      </c>
      <c r="U3066">
        <f>YEAR(G3066)</f>
        <v/>
      </c>
      <c r="V3066" s="117">
        <f>IFERROR(Q3066/N3066,"0")</f>
        <v/>
      </c>
    </row>
    <row r="3067">
      <c r="A3067">
        <f>_xlfn.XLOOKUP(D3067,BN:BN,BO:BO)</f>
        <v/>
      </c>
      <c r="B3067" t="inlineStr">
        <is>
          <t>LLC</t>
        </is>
      </c>
      <c r="C3067" t="n">
        <v>448</v>
      </c>
      <c r="D3067">
        <f>_xlfn.XLOOKUP(C3067,BH:BH,BI:BI)</f>
        <v/>
      </c>
      <c r="E3067" t="n">
        <v>28934</v>
      </c>
      <c r="F3067" t="inlineStr">
        <is>
          <t>TE BECKER SCHWARZ ALAN</t>
        </is>
      </c>
      <c r="G3067" s="234" t="n">
        <v>45864</v>
      </c>
      <c r="H3067" s="63" t="n"/>
      <c r="I3067" t="inlineStr">
        <is>
          <t>VLO</t>
        </is>
      </c>
      <c r="J3067">
        <f>_xlfn.XLOOKUP(I3067,AS:AS,AU:AU)</f>
        <v/>
      </c>
      <c r="K3067" t="inlineStr">
        <is>
          <t>USD</t>
        </is>
      </c>
      <c r="L3067" s="238" t="n">
        <v>6755.41</v>
      </c>
      <c r="M3067">
        <f>L3067*_xlfn.XLOOKUP(K3067,AM:AM,AN:AN)</f>
        <v/>
      </c>
      <c r="N3067">
        <f>L3067*_xlfn.XLOOKUP(K3067,AM:AM,AO:AO)</f>
        <v/>
      </c>
      <c r="O3067" s="238" t="n">
        <v>290.9</v>
      </c>
      <c r="P3067">
        <f>O3067*_xlfn.XLOOKUP(K3067,AM:AM,AN:AN)</f>
        <v/>
      </c>
      <c r="Q3067">
        <f>O3067*_xlfn.XLOOKUP(K3067,AM:AM,AO:AO)</f>
        <v/>
      </c>
      <c r="R3067">
        <f>_xlfn.XLOOKUP(E3067,AF:AF,AG:AG)</f>
        <v/>
      </c>
      <c r="S3067">
        <f>_xlfn.XLOOKUP(E3067,AF:AF,AI:AI)</f>
        <v/>
      </c>
      <c r="T3067">
        <f>WEEKNUM(G3067)</f>
        <v/>
      </c>
      <c r="U3067">
        <f>YEAR(G3067)</f>
        <v/>
      </c>
      <c r="V3067" s="117">
        <f>IFERROR(Q3067/N3067,"0")</f>
        <v/>
      </c>
    </row>
    <row r="3068">
      <c r="A3068">
        <f>_xlfn.XLOOKUP(D3068,BN:BN,BO:BO)</f>
        <v/>
      </c>
      <c r="B3068" t="inlineStr">
        <is>
          <t>LLC</t>
        </is>
      </c>
      <c r="C3068" t="n">
        <v>448</v>
      </c>
      <c r="D3068">
        <f>_xlfn.XLOOKUP(C3068,BH:BH,BI:BI)</f>
        <v/>
      </c>
      <c r="E3068" t="n">
        <v>29689</v>
      </c>
      <c r="F3068" t="inlineStr">
        <is>
          <t>Hospedaje</t>
        </is>
      </c>
      <c r="G3068" s="234" t="n">
        <v>45844</v>
      </c>
      <c r="H3068" s="234" t="n">
        <v>45871</v>
      </c>
      <c r="I3068" t="inlineStr">
        <is>
          <t>HTL</t>
        </is>
      </c>
      <c r="J3068">
        <f>_xlfn.XLOOKUP(I3068,AS:AS,AU:AU)</f>
        <v/>
      </c>
      <c r="K3068" t="inlineStr">
        <is>
          <t>USD</t>
        </is>
      </c>
      <c r="L3068" s="238" t="n">
        <v>4390.3</v>
      </c>
      <c r="M3068">
        <f>L3068*_xlfn.XLOOKUP(K3068,AM:AM,AN:AN)</f>
        <v/>
      </c>
      <c r="N3068">
        <f>L3068*_xlfn.XLOOKUP(K3068,AM:AM,AO:AO)</f>
        <v/>
      </c>
      <c r="O3068" s="238" t="n">
        <v>439.03</v>
      </c>
      <c r="P3068">
        <f>O3068*_xlfn.XLOOKUP(K3068,AM:AM,AN:AN)</f>
        <v/>
      </c>
      <c r="Q3068">
        <f>O3068*_xlfn.XLOOKUP(K3068,AM:AM,AO:AO)</f>
        <v/>
      </c>
      <c r="R3068">
        <f>_xlfn.XLOOKUP(E3068,AF:AF,AG:AG)</f>
        <v/>
      </c>
      <c r="S3068">
        <f>_xlfn.XLOOKUP(E3068,AF:AF,AI:AI)</f>
        <v/>
      </c>
      <c r="T3068">
        <f>WEEKNUM(G3068)</f>
        <v/>
      </c>
      <c r="U3068">
        <f>YEAR(G3068)</f>
        <v/>
      </c>
      <c r="V3068" s="117">
        <f>IFERROR(Q3068/N3068,"0")</f>
        <v/>
      </c>
    </row>
    <row r="3069">
      <c r="A3069">
        <f>_xlfn.XLOOKUP(D3069,BN:BN,BO:BO)</f>
        <v/>
      </c>
      <c r="B3069" t="inlineStr">
        <is>
          <t>LLC</t>
        </is>
      </c>
      <c r="C3069" t="n">
        <v>448</v>
      </c>
      <c r="D3069">
        <f>_xlfn.XLOOKUP(C3069,BH:BH,BI:BI)</f>
        <v/>
      </c>
      <c r="E3069" t="n">
        <v>30351</v>
      </c>
      <c r="F3069" t="inlineStr">
        <is>
          <t>Hospedaje</t>
        </is>
      </c>
      <c r="G3069" s="234" t="n">
        <v>45844</v>
      </c>
      <c r="H3069" s="234" t="n">
        <v>45871</v>
      </c>
      <c r="I3069" t="inlineStr">
        <is>
          <t>HTL</t>
        </is>
      </c>
      <c r="J3069">
        <f>_xlfn.XLOOKUP(I3069,AS:AS,AU:AU)</f>
        <v/>
      </c>
      <c r="K3069" t="inlineStr">
        <is>
          <t>USD</t>
        </is>
      </c>
      <c r="L3069" s="238" t="n">
        <v>22865.4</v>
      </c>
      <c r="M3069">
        <f>L3069*_xlfn.XLOOKUP(K3069,AM:AM,AN:AN)</f>
        <v/>
      </c>
      <c r="N3069">
        <f>L3069*_xlfn.XLOOKUP(K3069,AM:AM,AO:AO)</f>
        <v/>
      </c>
      <c r="O3069" s="238" t="n">
        <v>2286.54</v>
      </c>
      <c r="P3069">
        <f>O3069*_xlfn.XLOOKUP(K3069,AM:AM,AN:AN)</f>
        <v/>
      </c>
      <c r="Q3069">
        <f>O3069*_xlfn.XLOOKUP(K3069,AM:AM,AO:AO)</f>
        <v/>
      </c>
      <c r="R3069">
        <f>_xlfn.XLOOKUP(E3069,AF:AF,AG:AG)</f>
        <v/>
      </c>
      <c r="S3069">
        <f>_xlfn.XLOOKUP(E3069,AF:AF,AI:AI)</f>
        <v/>
      </c>
      <c r="T3069">
        <f>WEEKNUM(G3069)</f>
        <v/>
      </c>
      <c r="U3069">
        <f>YEAR(G3069)</f>
        <v/>
      </c>
      <c r="V3069" s="117">
        <f>IFERROR(Q3069/N3069,"0")</f>
        <v/>
      </c>
    </row>
    <row r="3070">
      <c r="A3070">
        <f>_xlfn.XLOOKUP(D3070,BN:BN,BO:BO)</f>
        <v/>
      </c>
      <c r="B3070" t="inlineStr">
        <is>
          <t>LLC</t>
        </is>
      </c>
      <c r="C3070" t="n">
        <v>448</v>
      </c>
      <c r="D3070">
        <f>_xlfn.XLOOKUP(C3070,BH:BH,BI:BI)</f>
        <v/>
      </c>
      <c r="E3070" t="n">
        <v>27301</v>
      </c>
      <c r="F3070" t="inlineStr">
        <is>
          <t>CDG/MEX - Alan Becker</t>
        </is>
      </c>
      <c r="G3070" s="234" t="n">
        <v>45844</v>
      </c>
      <c r="H3070" s="234" t="n">
        <v>45871</v>
      </c>
      <c r="I3070" t="inlineStr">
        <is>
          <t>VLO</t>
        </is>
      </c>
      <c r="J3070">
        <f>_xlfn.XLOOKUP(I3070,AS:AS,AU:AU)</f>
        <v/>
      </c>
      <c r="K3070" t="inlineStr">
        <is>
          <t>USD</t>
        </is>
      </c>
      <c r="L3070" s="238" t="n">
        <v>0</v>
      </c>
      <c r="M3070">
        <f>L3070*_xlfn.XLOOKUP(K3070,AM:AM,AN:AN)</f>
        <v/>
      </c>
      <c r="N3070">
        <f>L3070*_xlfn.XLOOKUP(K3070,AM:AM,AO:AO)</f>
        <v/>
      </c>
      <c r="O3070" s="238" t="n">
        <v>0</v>
      </c>
      <c r="P3070">
        <f>O3070*_xlfn.XLOOKUP(K3070,AM:AM,AN:AN)</f>
        <v/>
      </c>
      <c r="Q3070">
        <f>O3070*_xlfn.XLOOKUP(K3070,AM:AM,AO:AO)</f>
        <v/>
      </c>
      <c r="R3070">
        <f>_xlfn.XLOOKUP(E3070,AF:AF,AG:AG)</f>
        <v/>
      </c>
      <c r="S3070">
        <f>_xlfn.XLOOKUP(E3070,AF:AF,AI:AI)</f>
        <v/>
      </c>
      <c r="T3070">
        <f>WEEKNUM(G3070)</f>
        <v/>
      </c>
      <c r="U3070">
        <f>YEAR(G3070)</f>
        <v/>
      </c>
      <c r="V3070" s="117">
        <f>IFERROR(Q3070/N3070,"0")</f>
        <v/>
      </c>
    </row>
    <row r="3071">
      <c r="A3071">
        <f>_xlfn.XLOOKUP(D3071,BN:BN,BO:BO)</f>
        <v/>
      </c>
      <c r="B3071" t="inlineStr">
        <is>
          <t>LLC</t>
        </is>
      </c>
      <c r="C3071" t="n">
        <v>448</v>
      </c>
      <c r="D3071">
        <f>_xlfn.XLOOKUP(C3071,BH:BH,BI:BI)</f>
        <v/>
      </c>
      <c r="E3071" t="n">
        <v>27301</v>
      </c>
      <c r="F3071" t="inlineStr">
        <is>
          <t>CDG/MEX - Alan Becker revisado</t>
        </is>
      </c>
      <c r="G3071" s="234" t="n">
        <v>45844</v>
      </c>
      <c r="H3071" s="234" t="n">
        <v>45871</v>
      </c>
      <c r="I3071" t="inlineStr">
        <is>
          <t>VLO</t>
        </is>
      </c>
      <c r="J3071">
        <f>_xlfn.XLOOKUP(I3071,AS:AS,AU:AU)</f>
        <v/>
      </c>
      <c r="K3071" t="inlineStr">
        <is>
          <t>USD</t>
        </is>
      </c>
      <c r="L3071" s="238" t="n">
        <v>232.04</v>
      </c>
      <c r="M3071">
        <f>L3071*_xlfn.XLOOKUP(K3071,AM:AM,AN:AN)</f>
        <v/>
      </c>
      <c r="N3071">
        <f>L3071*_xlfn.XLOOKUP(K3071,AM:AM,AO:AO)</f>
        <v/>
      </c>
      <c r="O3071" s="238" t="n">
        <v>0</v>
      </c>
      <c r="P3071">
        <f>O3071*_xlfn.XLOOKUP(K3071,AM:AM,AN:AN)</f>
        <v/>
      </c>
      <c r="Q3071">
        <f>O3071*_xlfn.XLOOKUP(K3071,AM:AM,AO:AO)</f>
        <v/>
      </c>
      <c r="R3071">
        <f>_xlfn.XLOOKUP(E3071,AF:AF,AG:AG)</f>
        <v/>
      </c>
      <c r="S3071">
        <f>_xlfn.XLOOKUP(E3071,AF:AF,AI:AI)</f>
        <v/>
      </c>
      <c r="T3071">
        <f>WEEKNUM(G3071)</f>
        <v/>
      </c>
      <c r="U3071">
        <f>YEAR(G3071)</f>
        <v/>
      </c>
      <c r="V3071" s="117">
        <f>IFERROR(Q3071/N3071,"0")</f>
        <v/>
      </c>
    </row>
    <row r="3072">
      <c r="A3072">
        <f>_xlfn.XLOOKUP(D3072,BN:BN,BO:BO)</f>
        <v/>
      </c>
      <c r="B3072" t="inlineStr">
        <is>
          <t>LLC</t>
        </is>
      </c>
      <c r="C3072" t="n">
        <v>448</v>
      </c>
      <c r="D3072">
        <f>_xlfn.XLOOKUP(C3072,BH:BH,BI:BI)</f>
        <v/>
      </c>
      <c r="E3072" t="n">
        <v>27301</v>
      </c>
      <c r="F3072" t="inlineStr">
        <is>
          <t>Revisado</t>
        </is>
      </c>
      <c r="G3072" s="234" t="n">
        <v>45844</v>
      </c>
      <c r="H3072" s="234" t="n">
        <v>45871</v>
      </c>
      <c r="I3072" t="inlineStr">
        <is>
          <t>VLO</t>
        </is>
      </c>
      <c r="J3072">
        <f>_xlfn.XLOOKUP(I3072,AS:AS,AU:AU)</f>
        <v/>
      </c>
      <c r="K3072" t="inlineStr">
        <is>
          <t>USD</t>
        </is>
      </c>
      <c r="L3072" s="238" t="n">
        <v>0</v>
      </c>
      <c r="M3072">
        <f>L3072*_xlfn.XLOOKUP(K3072,AM:AM,AN:AN)</f>
        <v/>
      </c>
      <c r="N3072">
        <f>L3072*_xlfn.XLOOKUP(K3072,AM:AM,AO:AO)</f>
        <v/>
      </c>
      <c r="O3072" s="238" t="n">
        <v>0</v>
      </c>
      <c r="P3072">
        <f>O3072*_xlfn.XLOOKUP(K3072,AM:AM,AN:AN)</f>
        <v/>
      </c>
      <c r="Q3072">
        <f>O3072*_xlfn.XLOOKUP(K3072,AM:AM,AO:AO)</f>
        <v/>
      </c>
      <c r="R3072">
        <f>_xlfn.XLOOKUP(E3072,AF:AF,AG:AG)</f>
        <v/>
      </c>
      <c r="S3072">
        <f>_xlfn.XLOOKUP(E3072,AF:AF,AI:AI)</f>
        <v/>
      </c>
      <c r="T3072">
        <f>WEEKNUM(G3072)</f>
        <v/>
      </c>
      <c r="U3072">
        <f>YEAR(G3072)</f>
        <v/>
      </c>
      <c r="V3072" s="117">
        <f>IFERROR(Q3072/N3072,"0")</f>
        <v/>
      </c>
    </row>
    <row r="3073">
      <c r="A3073">
        <f>_xlfn.XLOOKUP(D3073,BN:BN,BO:BO)</f>
        <v/>
      </c>
      <c r="B3073" t="inlineStr">
        <is>
          <t>LLC</t>
        </is>
      </c>
      <c r="C3073" t="n">
        <v>448</v>
      </c>
      <c r="D3073">
        <f>_xlfn.XLOOKUP(C3073,BH:BH,BI:BI)</f>
        <v/>
      </c>
      <c r="E3073" t="n">
        <v>24236</v>
      </c>
      <c r="F3073" t="inlineStr">
        <is>
          <t>Renta de auto</t>
        </is>
      </c>
      <c r="G3073" s="234" t="n">
        <v>45844</v>
      </c>
      <c r="H3073" s="234" t="n">
        <v>45871</v>
      </c>
      <c r="I3073" t="inlineStr">
        <is>
          <t>AUT</t>
        </is>
      </c>
      <c r="J3073">
        <f>_xlfn.XLOOKUP(I3073,AS:AS,AU:AU)</f>
        <v/>
      </c>
      <c r="K3073" t="inlineStr">
        <is>
          <t>USD</t>
        </is>
      </c>
      <c r="L3073" s="238" t="n">
        <v>9915.200000000001</v>
      </c>
      <c r="M3073">
        <f>L3073*_xlfn.XLOOKUP(K3073,AM:AM,AN:AN)</f>
        <v/>
      </c>
      <c r="N3073">
        <f>L3073*_xlfn.XLOOKUP(K3073,AM:AM,AO:AO)</f>
        <v/>
      </c>
      <c r="O3073" s="238" t="n">
        <v>880.28</v>
      </c>
      <c r="P3073">
        <f>O3073*_xlfn.XLOOKUP(K3073,AM:AM,AN:AN)</f>
        <v/>
      </c>
      <c r="Q3073">
        <f>O3073*_xlfn.XLOOKUP(K3073,AM:AM,AO:AO)</f>
        <v/>
      </c>
      <c r="R3073">
        <f>_xlfn.XLOOKUP(E3073,AF:AF,AG:AG)</f>
        <v/>
      </c>
      <c r="S3073">
        <f>_xlfn.XLOOKUP(E3073,AF:AF,AI:AI)</f>
        <v/>
      </c>
      <c r="T3073">
        <f>WEEKNUM(G3073)</f>
        <v/>
      </c>
      <c r="U3073">
        <f>YEAR(G3073)</f>
        <v/>
      </c>
      <c r="V3073" s="117">
        <f>IFERROR(Q3073/N3073,"0")</f>
        <v/>
      </c>
    </row>
    <row r="3074">
      <c r="A3074">
        <f>_xlfn.XLOOKUP(D3074,BN:BN,BO:BO)</f>
        <v/>
      </c>
      <c r="B3074" t="inlineStr">
        <is>
          <t>LLC</t>
        </is>
      </c>
      <c r="C3074" t="n">
        <v>449</v>
      </c>
      <c r="D3074">
        <f>_xlfn.XLOOKUP(C3074,BH:BH,BI:BI)</f>
        <v/>
      </c>
      <c r="E3074" t="n">
        <v>23789</v>
      </c>
      <c r="F3074" t="inlineStr">
        <is>
          <t>AFRICA</t>
        </is>
      </c>
      <c r="G3074" s="234" t="n">
        <v>45973</v>
      </c>
      <c r="H3074" s="234" t="n">
        <v>46008</v>
      </c>
      <c r="I3074" t="inlineStr">
        <is>
          <t>PKT</t>
        </is>
      </c>
      <c r="J3074">
        <f>_xlfn.XLOOKUP(I3074,AS:AS,AU:AU)</f>
        <v/>
      </c>
      <c r="K3074" t="inlineStr">
        <is>
          <t>USD</t>
        </is>
      </c>
      <c r="L3074" s="238" t="n">
        <v>169957.99</v>
      </c>
      <c r="M3074">
        <f>L3074*_xlfn.XLOOKUP(K3074,AM:AM,AN:AN)</f>
        <v/>
      </c>
      <c r="N3074">
        <f>L3074*_xlfn.XLOOKUP(K3074,AM:AM,AO:AO)</f>
        <v/>
      </c>
      <c r="O3074" s="238" t="n">
        <v>19793.99</v>
      </c>
      <c r="P3074">
        <f>O3074*_xlfn.XLOOKUP(K3074,AM:AM,AN:AN)</f>
        <v/>
      </c>
      <c r="Q3074">
        <f>O3074*_xlfn.XLOOKUP(K3074,AM:AM,AO:AO)</f>
        <v/>
      </c>
      <c r="R3074">
        <f>_xlfn.XLOOKUP(E3074,AF:AF,AG:AG)</f>
        <v/>
      </c>
      <c r="S3074">
        <f>_xlfn.XLOOKUP(E3074,AF:AF,AI:AI)</f>
        <v/>
      </c>
      <c r="T3074">
        <f>WEEKNUM(G3074)</f>
        <v/>
      </c>
      <c r="U3074">
        <f>YEAR(G3074)</f>
        <v/>
      </c>
      <c r="V3074" s="117">
        <f>IFERROR(Q3074/N3074,"0")</f>
        <v/>
      </c>
    </row>
    <row r="3075">
      <c r="A3075">
        <f>_xlfn.XLOOKUP(D3075,BN:BN,BO:BO)</f>
        <v/>
      </c>
      <c r="B3075" t="inlineStr">
        <is>
          <t>LLC</t>
        </is>
      </c>
      <c r="C3075" t="n">
        <v>449</v>
      </c>
      <c r="D3075">
        <f>_xlfn.XLOOKUP(C3075,BH:BH,BI:BI)</f>
        <v/>
      </c>
      <c r="E3075" t="n">
        <v>0</v>
      </c>
      <c r="F3075" t="inlineStr">
        <is>
          <t>FEE STRIPE Y CASH</t>
        </is>
      </c>
      <c r="G3075" s="234" t="n">
        <v>45973</v>
      </c>
      <c r="H3075" s="234" t="n">
        <v>45987</v>
      </c>
      <c r="I3075" t="inlineStr">
        <is>
          <t>HPS</t>
        </is>
      </c>
      <c r="J3075">
        <f>_xlfn.XLOOKUP(I3075,AS:AS,AU:AU)</f>
        <v/>
      </c>
      <c r="K3075" t="inlineStr">
        <is>
          <t>USD</t>
        </is>
      </c>
      <c r="L3075" s="238" t="n">
        <v>5562.28</v>
      </c>
      <c r="M3075">
        <f>L3075*_xlfn.XLOOKUP(K3075,AM:AM,AN:AN)</f>
        <v/>
      </c>
      <c r="N3075">
        <f>L3075*_xlfn.XLOOKUP(K3075,AM:AM,AO:AO)</f>
        <v/>
      </c>
      <c r="O3075" s="238" t="n">
        <v>5562.28</v>
      </c>
      <c r="P3075">
        <f>O3075*_xlfn.XLOOKUP(K3075,AM:AM,AN:AN)</f>
        <v/>
      </c>
      <c r="Q3075">
        <f>O3075*_xlfn.XLOOKUP(K3075,AM:AM,AO:AO)</f>
        <v/>
      </c>
      <c r="R3075">
        <f>_xlfn.XLOOKUP(E3075,AF:AF,AG:AG)</f>
        <v/>
      </c>
      <c r="S3075">
        <f>_xlfn.XLOOKUP(E3075,AF:AF,AI:AI)</f>
        <v/>
      </c>
      <c r="T3075">
        <f>WEEKNUM(G3075)</f>
        <v/>
      </c>
      <c r="U3075">
        <f>YEAR(G3075)</f>
        <v/>
      </c>
      <c r="V3075" s="117">
        <f>IFERROR(Q3075/N3075,"0")</f>
        <v/>
      </c>
    </row>
    <row r="3076">
      <c r="A3076">
        <f>_xlfn.XLOOKUP(D3076,BN:BN,BO:BO)</f>
        <v/>
      </c>
      <c r="B3076" t="inlineStr">
        <is>
          <t>LLC</t>
        </is>
      </c>
      <c r="C3076" t="n">
        <v>451</v>
      </c>
      <c r="D3076">
        <f>_xlfn.XLOOKUP(C3076,BH:BH,BI:BI)</f>
        <v/>
      </c>
      <c r="E3076" t="n">
        <v>28934</v>
      </c>
      <c r="F3076" t="inlineStr">
        <is>
          <t>TE TURBIDE FELIPA MRS</t>
        </is>
      </c>
      <c r="G3076" s="234" t="n">
        <v>45870</v>
      </c>
      <c r="H3076" s="234" t="n">
        <v>45875</v>
      </c>
      <c r="I3076" t="inlineStr">
        <is>
          <t>VLO</t>
        </is>
      </c>
      <c r="J3076">
        <f>_xlfn.XLOOKUP(I3076,AS:AS,AU:AU)</f>
        <v/>
      </c>
      <c r="K3076" t="inlineStr">
        <is>
          <t>USD</t>
        </is>
      </c>
      <c r="L3076" s="238" t="n">
        <v>567.23</v>
      </c>
      <c r="M3076">
        <f>L3076*_xlfn.XLOOKUP(K3076,AM:AM,AN:AN)</f>
        <v/>
      </c>
      <c r="N3076">
        <f>L3076*_xlfn.XLOOKUP(K3076,AM:AM,AO:AO)</f>
        <v/>
      </c>
      <c r="O3076" s="238" t="n">
        <v>9.800000000000001</v>
      </c>
      <c r="P3076">
        <f>O3076*_xlfn.XLOOKUP(K3076,AM:AM,AN:AN)</f>
        <v/>
      </c>
      <c r="Q3076">
        <f>O3076*_xlfn.XLOOKUP(K3076,AM:AM,AO:AO)</f>
        <v/>
      </c>
      <c r="R3076">
        <f>_xlfn.XLOOKUP(E3076,AF:AF,AG:AG)</f>
        <v/>
      </c>
      <c r="S3076">
        <f>_xlfn.XLOOKUP(E3076,AF:AF,AI:AI)</f>
        <v/>
      </c>
      <c r="T3076">
        <f>WEEKNUM(G3076)</f>
        <v/>
      </c>
      <c r="U3076">
        <f>YEAR(G3076)</f>
        <v/>
      </c>
      <c r="V3076" s="117">
        <f>IFERROR(Q3076/N3076,"0")</f>
        <v/>
      </c>
    </row>
    <row r="3077">
      <c r="A3077">
        <f>_xlfn.XLOOKUP(D3077,BN:BN,BO:BO)</f>
        <v/>
      </c>
      <c r="B3077" t="inlineStr">
        <is>
          <t>LLC</t>
        </is>
      </c>
      <c r="C3077" t="n">
        <v>451</v>
      </c>
      <c r="D3077">
        <f>_xlfn.XLOOKUP(C3077,BH:BH,BI:BI)</f>
        <v/>
      </c>
      <c r="E3077" t="n">
        <v>28934</v>
      </c>
      <c r="F3077" t="inlineStr">
        <is>
          <t>TE TURBIDE FELIPA MRS</t>
        </is>
      </c>
      <c r="G3077" s="234" t="n">
        <v>45855</v>
      </c>
      <c r="H3077" s="63" t="n"/>
      <c r="I3077" t="inlineStr">
        <is>
          <t>VLO</t>
        </is>
      </c>
      <c r="J3077">
        <f>_xlfn.XLOOKUP(I3077,AS:AS,AU:AU)</f>
        <v/>
      </c>
      <c r="K3077" t="inlineStr">
        <is>
          <t>USD</t>
        </is>
      </c>
      <c r="L3077" s="238" t="n">
        <v>229.85</v>
      </c>
      <c r="M3077">
        <f>L3077*_xlfn.XLOOKUP(K3077,AM:AM,AN:AN)</f>
        <v/>
      </c>
      <c r="N3077">
        <f>L3077*_xlfn.XLOOKUP(K3077,AM:AM,AO:AO)</f>
        <v/>
      </c>
      <c r="O3077" s="238" t="n">
        <v>0</v>
      </c>
      <c r="P3077">
        <f>O3077*_xlfn.XLOOKUP(K3077,AM:AM,AN:AN)</f>
        <v/>
      </c>
      <c r="Q3077">
        <f>O3077*_xlfn.XLOOKUP(K3077,AM:AM,AO:AO)</f>
        <v/>
      </c>
      <c r="R3077">
        <f>_xlfn.XLOOKUP(E3077,AF:AF,AG:AG)</f>
        <v/>
      </c>
      <c r="S3077">
        <f>_xlfn.XLOOKUP(E3077,AF:AF,AI:AI)</f>
        <v/>
      </c>
      <c r="T3077">
        <f>WEEKNUM(G3077)</f>
        <v/>
      </c>
      <c r="U3077">
        <f>YEAR(G3077)</f>
        <v/>
      </c>
      <c r="V3077" s="117">
        <f>IFERROR(Q3077/N3077,"0")</f>
        <v/>
      </c>
    </row>
    <row r="3078">
      <c r="A3078">
        <f>_xlfn.XLOOKUP(D3078,BN:BN,BO:BO)</f>
        <v/>
      </c>
      <c r="B3078" t="inlineStr">
        <is>
          <t>LLC</t>
        </is>
      </c>
      <c r="C3078" t="n">
        <v>451</v>
      </c>
      <c r="D3078">
        <f>_xlfn.XLOOKUP(C3078,BH:BH,BI:BI)</f>
        <v/>
      </c>
      <c r="E3078" t="n">
        <v>28934</v>
      </c>
      <c r="F3078" t="inlineStr">
        <is>
          <t>TE TURBIDE FELIPA MRS</t>
        </is>
      </c>
      <c r="G3078" s="234" t="n">
        <v>45851</v>
      </c>
      <c r="H3078" s="63" t="n"/>
      <c r="I3078" t="inlineStr">
        <is>
          <t>VLO</t>
        </is>
      </c>
      <c r="J3078">
        <f>_xlfn.XLOOKUP(I3078,AS:AS,AU:AU)</f>
        <v/>
      </c>
      <c r="K3078" t="inlineStr">
        <is>
          <t>USD</t>
        </is>
      </c>
      <c r="L3078" s="238" t="n">
        <v>300.18</v>
      </c>
      <c r="M3078">
        <f>L3078*_xlfn.XLOOKUP(K3078,AM:AM,AN:AN)</f>
        <v/>
      </c>
      <c r="N3078">
        <f>L3078*_xlfn.XLOOKUP(K3078,AM:AM,AO:AO)</f>
        <v/>
      </c>
      <c r="O3078" s="238" t="n">
        <v>13.25</v>
      </c>
      <c r="P3078">
        <f>O3078*_xlfn.XLOOKUP(K3078,AM:AM,AN:AN)</f>
        <v/>
      </c>
      <c r="Q3078">
        <f>O3078*_xlfn.XLOOKUP(K3078,AM:AM,AO:AO)</f>
        <v/>
      </c>
      <c r="R3078">
        <f>_xlfn.XLOOKUP(E3078,AF:AF,AG:AG)</f>
        <v/>
      </c>
      <c r="S3078">
        <f>_xlfn.XLOOKUP(E3078,AF:AF,AI:AI)</f>
        <v/>
      </c>
      <c r="T3078">
        <f>WEEKNUM(G3078)</f>
        <v/>
      </c>
      <c r="U3078">
        <f>YEAR(G3078)</f>
        <v/>
      </c>
      <c r="V3078" s="117">
        <f>IFERROR(Q3078/N3078,"0")</f>
        <v/>
      </c>
    </row>
    <row r="3079">
      <c r="A3079">
        <f>_xlfn.XLOOKUP(D3079,BN:BN,BO:BO)</f>
        <v/>
      </c>
      <c r="B3079" t="inlineStr">
        <is>
          <t>LLC</t>
        </is>
      </c>
      <c r="C3079" t="n">
        <v>451</v>
      </c>
      <c r="D3079">
        <f>_xlfn.XLOOKUP(C3079,BH:BH,BI:BI)</f>
        <v/>
      </c>
      <c r="E3079" t="n">
        <v>28934</v>
      </c>
      <c r="F3079" t="inlineStr">
        <is>
          <t>TE REUTER CALA PHILIPPA MILAZZO MSS</t>
        </is>
      </c>
      <c r="G3079" s="234" t="n">
        <v>45875</v>
      </c>
      <c r="H3079" s="63" t="n"/>
      <c r="I3079" t="inlineStr">
        <is>
          <t>VLO</t>
        </is>
      </c>
      <c r="J3079">
        <f>_xlfn.XLOOKUP(I3079,AS:AS,AU:AU)</f>
        <v/>
      </c>
      <c r="K3079" t="inlineStr">
        <is>
          <t>USD</t>
        </is>
      </c>
      <c r="L3079" s="238" t="n">
        <v>397.23</v>
      </c>
      <c r="M3079">
        <f>L3079*_xlfn.XLOOKUP(K3079,AM:AM,AN:AN)</f>
        <v/>
      </c>
      <c r="N3079">
        <f>L3079*_xlfn.XLOOKUP(K3079,AM:AM,AO:AO)</f>
        <v/>
      </c>
      <c r="O3079" s="238" t="n">
        <v>6.4</v>
      </c>
      <c r="P3079">
        <f>O3079*_xlfn.XLOOKUP(K3079,AM:AM,AN:AN)</f>
        <v/>
      </c>
      <c r="Q3079">
        <f>O3079*_xlfn.XLOOKUP(K3079,AM:AM,AO:AO)</f>
        <v/>
      </c>
      <c r="R3079">
        <f>_xlfn.XLOOKUP(E3079,AF:AF,AG:AG)</f>
        <v/>
      </c>
      <c r="S3079">
        <f>_xlfn.XLOOKUP(E3079,AF:AF,AI:AI)</f>
        <v/>
      </c>
      <c r="T3079">
        <f>WEEKNUM(G3079)</f>
        <v/>
      </c>
      <c r="U3079">
        <f>YEAR(G3079)</f>
        <v/>
      </c>
      <c r="V3079" s="117">
        <f>IFERROR(Q3079/N3079,"0")</f>
        <v/>
      </c>
    </row>
    <row r="3080">
      <c r="A3080">
        <f>_xlfn.XLOOKUP(D3080,BN:BN,BO:BO)</f>
        <v/>
      </c>
      <c r="B3080" t="inlineStr">
        <is>
          <t>LLC</t>
        </is>
      </c>
      <c r="C3080" t="n">
        <v>452</v>
      </c>
      <c r="D3080">
        <f>_xlfn.XLOOKUP(C3080,BH:BH,BI:BI)</f>
        <v/>
      </c>
      <c r="E3080" t="n">
        <v>24922</v>
      </c>
      <c r="F3080" t="inlineStr">
        <is>
          <t>ARGENTINA</t>
        </is>
      </c>
      <c r="G3080" s="234" t="n">
        <v>46009</v>
      </c>
      <c r="H3080" s="234" t="n">
        <v>46020</v>
      </c>
      <c r="I3080" t="inlineStr">
        <is>
          <t>PKT</t>
        </is>
      </c>
      <c r="J3080">
        <f>_xlfn.XLOOKUP(I3080,AS:AS,AU:AU)</f>
        <v/>
      </c>
      <c r="K3080" t="inlineStr">
        <is>
          <t>USD</t>
        </is>
      </c>
      <c r="L3080" s="238" t="n">
        <v>52158.67</v>
      </c>
      <c r="M3080">
        <f>L3080*_xlfn.XLOOKUP(K3080,AM:AM,AN:AN)</f>
        <v/>
      </c>
      <c r="N3080">
        <f>L3080*_xlfn.XLOOKUP(K3080,AM:AM,AO:AO)</f>
        <v/>
      </c>
      <c r="O3080" s="238" t="n">
        <v>4509.42</v>
      </c>
      <c r="P3080">
        <f>O3080*_xlfn.XLOOKUP(K3080,AM:AM,AN:AN)</f>
        <v/>
      </c>
      <c r="Q3080">
        <f>O3080*_xlfn.XLOOKUP(K3080,AM:AM,AO:AO)</f>
        <v/>
      </c>
      <c r="R3080">
        <f>_xlfn.XLOOKUP(E3080,AF:AF,AG:AG)</f>
        <v/>
      </c>
      <c r="S3080">
        <f>_xlfn.XLOOKUP(E3080,AF:AF,AI:AI)</f>
        <v/>
      </c>
      <c r="T3080">
        <f>WEEKNUM(G3080)</f>
        <v/>
      </c>
      <c r="U3080">
        <f>YEAR(G3080)</f>
        <v/>
      </c>
      <c r="V3080" s="117">
        <f>IFERROR(Q3080/N3080,"0")</f>
        <v/>
      </c>
    </row>
    <row r="3081">
      <c r="A3081">
        <f>_xlfn.XLOOKUP(D3081,BN:BN,BO:BO)</f>
        <v/>
      </c>
      <c r="B3081" t="inlineStr">
        <is>
          <t>LLC</t>
        </is>
      </c>
      <c r="C3081" t="n">
        <v>452</v>
      </c>
      <c r="D3081">
        <f>_xlfn.XLOOKUP(C3081,BH:BH,BI:BI)</f>
        <v/>
      </c>
      <c r="E3081" t="n">
        <v>28934</v>
      </c>
      <c r="F3081" t="inlineStr">
        <is>
          <t>DE DIEGO BRODA MARIANA MRS</t>
        </is>
      </c>
      <c r="G3081" s="234" t="n">
        <v>46018</v>
      </c>
      <c r="H3081" s="234" t="n">
        <v>46018</v>
      </c>
      <c r="I3081" t="inlineStr">
        <is>
          <t>VLO</t>
        </is>
      </c>
      <c r="J3081">
        <f>_xlfn.XLOOKUP(I3081,AS:AS,AU:AU)</f>
        <v/>
      </c>
      <c r="K3081" t="inlineStr">
        <is>
          <t>USD</t>
        </is>
      </c>
      <c r="L3081" s="238" t="n">
        <v>307.7</v>
      </c>
      <c r="M3081">
        <f>L3081*_xlfn.XLOOKUP(K3081,AM:AM,AN:AN)</f>
        <v/>
      </c>
      <c r="N3081">
        <f>L3081*_xlfn.XLOOKUP(K3081,AM:AM,AO:AO)</f>
        <v/>
      </c>
      <c r="O3081" s="238" t="n">
        <v>0</v>
      </c>
      <c r="P3081">
        <f>O3081*_xlfn.XLOOKUP(K3081,AM:AM,AN:AN)</f>
        <v/>
      </c>
      <c r="Q3081">
        <f>O3081*_xlfn.XLOOKUP(K3081,AM:AM,AO:AO)</f>
        <v/>
      </c>
      <c r="R3081">
        <f>_xlfn.XLOOKUP(E3081,AF:AF,AG:AG)</f>
        <v/>
      </c>
      <c r="S3081">
        <f>_xlfn.XLOOKUP(E3081,AF:AF,AI:AI)</f>
        <v/>
      </c>
      <c r="T3081">
        <f>WEEKNUM(G3081)</f>
        <v/>
      </c>
      <c r="U3081">
        <f>YEAR(G3081)</f>
        <v/>
      </c>
      <c r="V3081" s="117">
        <f>IFERROR(Q3081/N3081,"0")</f>
        <v/>
      </c>
    </row>
    <row r="3082">
      <c r="A3082">
        <f>_xlfn.XLOOKUP(D3082,BN:BN,BO:BO)</f>
        <v/>
      </c>
      <c r="B3082" t="inlineStr">
        <is>
          <t>LLC</t>
        </is>
      </c>
      <c r="C3082" t="n">
        <v>452</v>
      </c>
      <c r="D3082">
        <f>_xlfn.XLOOKUP(C3082,BH:BH,BI:BI)</f>
        <v/>
      </c>
      <c r="E3082" t="n">
        <v>28934</v>
      </c>
      <c r="F3082" t="inlineStr">
        <is>
          <t>BRODA AGUSTIN MR</t>
        </is>
      </c>
      <c r="G3082" s="234" t="n">
        <v>46018</v>
      </c>
      <c r="H3082" s="234" t="n">
        <v>46018</v>
      </c>
      <c r="I3082" t="inlineStr">
        <is>
          <t>VLO</t>
        </is>
      </c>
      <c r="J3082">
        <f>_xlfn.XLOOKUP(I3082,AS:AS,AU:AU)</f>
        <v/>
      </c>
      <c r="K3082" t="inlineStr">
        <is>
          <t>USD</t>
        </is>
      </c>
      <c r="L3082" s="238" t="n">
        <v>307.7</v>
      </c>
      <c r="M3082">
        <f>L3082*_xlfn.XLOOKUP(K3082,AM:AM,AN:AN)</f>
        <v/>
      </c>
      <c r="N3082">
        <f>L3082*_xlfn.XLOOKUP(K3082,AM:AM,AO:AO)</f>
        <v/>
      </c>
      <c r="O3082" s="238" t="n">
        <v>0</v>
      </c>
      <c r="P3082">
        <f>O3082*_xlfn.XLOOKUP(K3082,AM:AM,AN:AN)</f>
        <v/>
      </c>
      <c r="Q3082">
        <f>O3082*_xlfn.XLOOKUP(K3082,AM:AM,AO:AO)</f>
        <v/>
      </c>
      <c r="R3082">
        <f>_xlfn.XLOOKUP(E3082,AF:AF,AG:AG)</f>
        <v/>
      </c>
      <c r="S3082">
        <f>_xlfn.XLOOKUP(E3082,AF:AF,AI:AI)</f>
        <v/>
      </c>
      <c r="T3082">
        <f>WEEKNUM(G3082)</f>
        <v/>
      </c>
      <c r="U3082">
        <f>YEAR(G3082)</f>
        <v/>
      </c>
      <c r="V3082" s="117">
        <f>IFERROR(Q3082/N3082,"0")</f>
        <v/>
      </c>
    </row>
    <row r="3083">
      <c r="A3083">
        <f>_xlfn.XLOOKUP(D3083,BN:BN,BO:BO)</f>
        <v/>
      </c>
      <c r="B3083" t="inlineStr">
        <is>
          <t>LLC</t>
        </is>
      </c>
      <c r="C3083" t="n">
        <v>452</v>
      </c>
      <c r="D3083">
        <f>_xlfn.XLOOKUP(C3083,BH:BH,BI:BI)</f>
        <v/>
      </c>
      <c r="E3083" t="n">
        <v>28934</v>
      </c>
      <c r="F3083" t="inlineStr">
        <is>
          <t>TSITIRIDIS ALEXANDER PETER MR</t>
        </is>
      </c>
      <c r="G3083" s="234" t="n">
        <v>46018</v>
      </c>
      <c r="H3083" s="234" t="n">
        <v>46018</v>
      </c>
      <c r="I3083" t="inlineStr">
        <is>
          <t>VLO</t>
        </is>
      </c>
      <c r="J3083">
        <f>_xlfn.XLOOKUP(I3083,AS:AS,AU:AU)</f>
        <v/>
      </c>
      <c r="K3083" t="inlineStr">
        <is>
          <t>USD</t>
        </is>
      </c>
      <c r="L3083" s="238" t="n">
        <v>307.7</v>
      </c>
      <c r="M3083">
        <f>L3083*_xlfn.XLOOKUP(K3083,AM:AM,AN:AN)</f>
        <v/>
      </c>
      <c r="N3083">
        <f>L3083*_xlfn.XLOOKUP(K3083,AM:AM,AO:AO)</f>
        <v/>
      </c>
      <c r="O3083" s="238" t="n">
        <v>0</v>
      </c>
      <c r="P3083">
        <f>O3083*_xlfn.XLOOKUP(K3083,AM:AM,AN:AN)</f>
        <v/>
      </c>
      <c r="Q3083">
        <f>O3083*_xlfn.XLOOKUP(K3083,AM:AM,AO:AO)</f>
        <v/>
      </c>
      <c r="R3083">
        <f>_xlfn.XLOOKUP(E3083,AF:AF,AG:AG)</f>
        <v/>
      </c>
      <c r="S3083">
        <f>_xlfn.XLOOKUP(E3083,AF:AF,AI:AI)</f>
        <v/>
      </c>
      <c r="T3083">
        <f>WEEKNUM(G3083)</f>
        <v/>
      </c>
      <c r="U3083">
        <f>YEAR(G3083)</f>
        <v/>
      </c>
      <c r="V3083" s="117">
        <f>IFERROR(Q3083/N3083,"0")</f>
        <v/>
      </c>
    </row>
    <row r="3084">
      <c r="A3084">
        <f>_xlfn.XLOOKUP(D3084,BN:BN,BO:BO)</f>
        <v/>
      </c>
      <c r="B3084" t="inlineStr">
        <is>
          <t>LLC</t>
        </is>
      </c>
      <c r="C3084" t="n">
        <v>452</v>
      </c>
      <c r="D3084">
        <f>_xlfn.XLOOKUP(C3084,BH:BH,BI:BI)</f>
        <v/>
      </c>
      <c r="E3084" t="n">
        <v>0</v>
      </c>
      <c r="F3084" t="inlineStr">
        <is>
          <t>FEE TICKET</t>
        </is>
      </c>
      <c r="G3084" s="234" t="n">
        <v>46009</v>
      </c>
      <c r="H3084" s="234" t="n">
        <v>46020</v>
      </c>
      <c r="I3084" t="inlineStr">
        <is>
          <t>HPS</t>
        </is>
      </c>
      <c r="J3084">
        <f>_xlfn.XLOOKUP(I3084,AS:AS,AU:AU)</f>
        <v/>
      </c>
      <c r="K3084" t="inlineStr">
        <is>
          <t>USD</t>
        </is>
      </c>
      <c r="L3084" s="238" t="n">
        <v>150</v>
      </c>
      <c r="M3084">
        <f>L3084*_xlfn.XLOOKUP(K3084,AM:AM,AN:AN)</f>
        <v/>
      </c>
      <c r="N3084">
        <f>L3084*_xlfn.XLOOKUP(K3084,AM:AM,AO:AO)</f>
        <v/>
      </c>
      <c r="O3084" s="238" t="n">
        <v>150</v>
      </c>
      <c r="P3084">
        <f>O3084*_xlfn.XLOOKUP(K3084,AM:AM,AN:AN)</f>
        <v/>
      </c>
      <c r="Q3084">
        <f>O3084*_xlfn.XLOOKUP(K3084,AM:AM,AO:AO)</f>
        <v/>
      </c>
      <c r="R3084">
        <f>_xlfn.XLOOKUP(E3084,AF:AF,AG:AG)</f>
        <v/>
      </c>
      <c r="S3084">
        <f>_xlfn.XLOOKUP(E3084,AF:AF,AI:AI)</f>
        <v/>
      </c>
      <c r="T3084">
        <f>WEEKNUM(G3084)</f>
        <v/>
      </c>
      <c r="U3084">
        <f>YEAR(G3084)</f>
        <v/>
      </c>
      <c r="V3084" s="117">
        <f>IFERROR(Q3084/N3084,"0")</f>
        <v/>
      </c>
    </row>
    <row r="3085">
      <c r="A3085">
        <f>_xlfn.XLOOKUP(D3085,BN:BN,BO:BO)</f>
        <v/>
      </c>
      <c r="B3085" t="inlineStr">
        <is>
          <t>LLC</t>
        </is>
      </c>
      <c r="C3085" t="n">
        <v>452</v>
      </c>
      <c r="D3085">
        <f>_xlfn.XLOOKUP(C3085,BH:BH,BI:BI)</f>
        <v/>
      </c>
      <c r="E3085" t="n">
        <v>0</v>
      </c>
      <c r="F3085" t="inlineStr">
        <is>
          <t>FEE STRIPE</t>
        </is>
      </c>
      <c r="G3085" s="234" t="n">
        <v>46009</v>
      </c>
      <c r="H3085" s="234" t="n">
        <v>46020</v>
      </c>
      <c r="I3085" t="inlineStr">
        <is>
          <t>HPS</t>
        </is>
      </c>
      <c r="J3085">
        <f>_xlfn.XLOOKUP(I3085,AS:AS,AU:AU)</f>
        <v/>
      </c>
      <c r="K3085" t="inlineStr">
        <is>
          <t>USD</t>
        </is>
      </c>
      <c r="L3085" s="238" t="n">
        <v>1333.4</v>
      </c>
      <c r="M3085">
        <f>L3085*_xlfn.XLOOKUP(K3085,AM:AM,AN:AN)</f>
        <v/>
      </c>
      <c r="N3085">
        <f>L3085*_xlfn.XLOOKUP(K3085,AM:AM,AO:AO)</f>
        <v/>
      </c>
      <c r="O3085" s="238" t="n">
        <v>1333.4</v>
      </c>
      <c r="P3085">
        <f>O3085*_xlfn.XLOOKUP(K3085,AM:AM,AN:AN)</f>
        <v/>
      </c>
      <c r="Q3085">
        <f>O3085*_xlfn.XLOOKUP(K3085,AM:AM,AO:AO)</f>
        <v/>
      </c>
      <c r="R3085">
        <f>_xlfn.XLOOKUP(E3085,AF:AF,AG:AG)</f>
        <v/>
      </c>
      <c r="S3085">
        <f>_xlfn.XLOOKUP(E3085,AF:AF,AI:AI)</f>
        <v/>
      </c>
      <c r="T3085">
        <f>WEEKNUM(G3085)</f>
        <v/>
      </c>
      <c r="U3085">
        <f>YEAR(G3085)</f>
        <v/>
      </c>
      <c r="V3085" s="117">
        <f>IFERROR(Q3085/N3085,"0")</f>
        <v/>
      </c>
    </row>
    <row r="3086">
      <c r="A3086">
        <f>_xlfn.XLOOKUP(D3086,BN:BN,BO:BO)</f>
        <v/>
      </c>
      <c r="B3086" t="inlineStr">
        <is>
          <t>LLC</t>
        </is>
      </c>
      <c r="C3086" t="n">
        <v>452</v>
      </c>
      <c r="D3086">
        <f>_xlfn.XLOOKUP(C3086,BH:BH,BI:BI)</f>
        <v/>
      </c>
      <c r="E3086" t="n">
        <v>26085</v>
      </c>
      <c r="F3086" t="inlineStr">
        <is>
          <t>MALETAS Y ASIENTOS</t>
        </is>
      </c>
      <c r="G3086" s="234" t="n">
        <v>46009</v>
      </c>
      <c r="H3086" s="234" t="n">
        <v>46020</v>
      </c>
      <c r="I3086" t="inlineStr">
        <is>
          <t>ABC</t>
        </is>
      </c>
      <c r="J3086">
        <f>_xlfn.XLOOKUP(I3086,AS:AS,AU:AU)</f>
        <v/>
      </c>
      <c r="K3086" t="inlineStr">
        <is>
          <t>USD</t>
        </is>
      </c>
      <c r="L3086" s="238" t="n">
        <v>795.13</v>
      </c>
      <c r="M3086">
        <f>L3086*_xlfn.XLOOKUP(K3086,AM:AM,AN:AN)</f>
        <v/>
      </c>
      <c r="N3086">
        <f>L3086*_xlfn.XLOOKUP(K3086,AM:AM,AO:AO)</f>
        <v/>
      </c>
      <c r="O3086" s="238" t="n">
        <v>0</v>
      </c>
      <c r="P3086">
        <f>O3086*_xlfn.XLOOKUP(K3086,AM:AM,AN:AN)</f>
        <v/>
      </c>
      <c r="Q3086">
        <f>O3086*_xlfn.XLOOKUP(K3086,AM:AM,AO:AO)</f>
        <v/>
      </c>
      <c r="R3086">
        <f>_xlfn.XLOOKUP(E3086,AF:AF,AG:AG)</f>
        <v/>
      </c>
      <c r="S3086">
        <f>_xlfn.XLOOKUP(E3086,AF:AF,AI:AI)</f>
        <v/>
      </c>
      <c r="T3086">
        <f>WEEKNUM(G3086)</f>
        <v/>
      </c>
      <c r="U3086">
        <f>YEAR(G3086)</f>
        <v/>
      </c>
      <c r="V3086" s="117">
        <f>IFERROR(Q3086/N3086,"0")</f>
        <v/>
      </c>
    </row>
    <row r="3087">
      <c r="A3087">
        <f>_xlfn.XLOOKUP(D3087,BN:BN,BO:BO)</f>
        <v/>
      </c>
      <c r="B3087" t="inlineStr">
        <is>
          <t>LLC</t>
        </is>
      </c>
      <c r="C3087" t="n">
        <v>452</v>
      </c>
      <c r="D3087">
        <f>_xlfn.XLOOKUP(C3087,BH:BH,BI:BI)</f>
        <v/>
      </c>
      <c r="E3087" t="n">
        <v>28890</v>
      </c>
      <c r="F3087" t="inlineStr">
        <is>
          <t>HOTEL LA CONCHA</t>
        </is>
      </c>
      <c r="G3087" s="234" t="n">
        <v>46009</v>
      </c>
      <c r="H3087" s="234" t="n">
        <v>46020</v>
      </c>
      <c r="I3087" t="inlineStr">
        <is>
          <t>HTL</t>
        </is>
      </c>
      <c r="J3087">
        <f>_xlfn.XLOOKUP(I3087,AS:AS,AU:AU)</f>
        <v/>
      </c>
      <c r="K3087" t="inlineStr">
        <is>
          <t>USD</t>
        </is>
      </c>
      <c r="L3087" s="238" t="n">
        <v>1455.96</v>
      </c>
      <c r="M3087">
        <f>L3087*_xlfn.XLOOKUP(K3087,AM:AM,AN:AN)</f>
        <v/>
      </c>
      <c r="N3087">
        <f>L3087*_xlfn.XLOOKUP(K3087,AM:AM,AO:AO)</f>
        <v/>
      </c>
      <c r="O3087" s="238" t="n">
        <v>145.6</v>
      </c>
      <c r="P3087">
        <f>O3087*_xlfn.XLOOKUP(K3087,AM:AM,AN:AN)</f>
        <v/>
      </c>
      <c r="Q3087">
        <f>O3087*_xlfn.XLOOKUP(K3087,AM:AM,AO:AO)</f>
        <v/>
      </c>
      <c r="R3087">
        <f>_xlfn.XLOOKUP(E3087,AF:AF,AG:AG)</f>
        <v/>
      </c>
      <c r="S3087">
        <f>_xlfn.XLOOKUP(E3087,AF:AF,AI:AI)</f>
        <v/>
      </c>
      <c r="T3087">
        <f>WEEKNUM(G3087)</f>
        <v/>
      </c>
      <c r="U3087">
        <f>YEAR(G3087)</f>
        <v/>
      </c>
      <c r="V3087" s="117">
        <f>IFERROR(Q3087/N3087,"0")</f>
        <v/>
      </c>
    </row>
    <row r="3088">
      <c r="A3088">
        <f>_xlfn.XLOOKUP(D3088,BN:BN,BO:BO)</f>
        <v/>
      </c>
      <c r="B3088" t="inlineStr">
        <is>
          <t>LLC</t>
        </is>
      </c>
      <c r="C3088" t="n">
        <v>452</v>
      </c>
      <c r="D3088">
        <f>_xlfn.XLOOKUP(C3088,BH:BH,BI:BI)</f>
        <v/>
      </c>
      <c r="E3088" t="n">
        <v>33077</v>
      </c>
      <c r="F3088" t="inlineStr">
        <is>
          <t xml:space="preserve">TOUR </t>
        </is>
      </c>
      <c r="G3088" s="234" t="n">
        <v>46009</v>
      </c>
      <c r="H3088" s="234" t="n">
        <v>46020</v>
      </c>
      <c r="I3088" t="inlineStr">
        <is>
          <t>PKT</t>
        </is>
      </c>
      <c r="J3088">
        <f>_xlfn.XLOOKUP(I3088,AS:AS,AU:AU)</f>
        <v/>
      </c>
      <c r="K3088" t="inlineStr">
        <is>
          <t>USD</t>
        </is>
      </c>
      <c r="L3088" s="238" t="n">
        <v>2000</v>
      </c>
      <c r="M3088">
        <f>L3088*_xlfn.XLOOKUP(K3088,AM:AM,AN:AN)</f>
        <v/>
      </c>
      <c r="N3088">
        <f>L3088*_xlfn.XLOOKUP(K3088,AM:AM,AO:AO)</f>
        <v/>
      </c>
      <c r="O3088" s="238" t="n">
        <v>0</v>
      </c>
      <c r="P3088">
        <f>O3088*_xlfn.XLOOKUP(K3088,AM:AM,AN:AN)</f>
        <v/>
      </c>
      <c r="Q3088">
        <f>O3088*_xlfn.XLOOKUP(K3088,AM:AM,AO:AO)</f>
        <v/>
      </c>
      <c r="R3088">
        <f>_xlfn.XLOOKUP(E3088,AF:AF,AG:AG)</f>
        <v/>
      </c>
      <c r="S3088">
        <f>_xlfn.XLOOKUP(E3088,AF:AF,AI:AI)</f>
        <v/>
      </c>
      <c r="T3088">
        <f>WEEKNUM(G3088)</f>
        <v/>
      </c>
      <c r="U3088">
        <f>YEAR(G3088)</f>
        <v/>
      </c>
      <c r="V3088" s="117">
        <f>IFERROR(Q3088/N3088,"0")</f>
        <v/>
      </c>
    </row>
    <row r="3089">
      <c r="A3089">
        <f>_xlfn.XLOOKUP(D3089,BN:BN,BO:BO)</f>
        <v/>
      </c>
      <c r="B3089" t="inlineStr">
        <is>
          <t>LLC</t>
        </is>
      </c>
      <c r="C3089" t="n">
        <v>452</v>
      </c>
      <c r="D3089">
        <f>_xlfn.XLOOKUP(C3089,BH:BH,BI:BI)</f>
        <v/>
      </c>
      <c r="E3089" t="n">
        <v>28934</v>
      </c>
      <c r="F3089" t="inlineStr">
        <is>
          <t>MOSCHINI ALDO FLAVIO MR</t>
        </is>
      </c>
      <c r="G3089" s="234" t="n">
        <v>46014</v>
      </c>
      <c r="H3089" s="234" t="n">
        <v>46018</v>
      </c>
      <c r="I3089" t="inlineStr">
        <is>
          <t>VLO</t>
        </is>
      </c>
      <c r="J3089">
        <f>_xlfn.XLOOKUP(I3089,AS:AS,AU:AU)</f>
        <v/>
      </c>
      <c r="K3089" t="inlineStr">
        <is>
          <t>USD</t>
        </is>
      </c>
      <c r="L3089" s="238" t="n">
        <v>518.3</v>
      </c>
      <c r="M3089">
        <f>L3089*_xlfn.XLOOKUP(K3089,AM:AM,AN:AN)</f>
        <v/>
      </c>
      <c r="N3089">
        <f>L3089*_xlfn.XLOOKUP(K3089,AM:AM,AO:AO)</f>
        <v/>
      </c>
      <c r="O3089" s="238" t="n">
        <v>0</v>
      </c>
      <c r="P3089">
        <f>O3089*_xlfn.XLOOKUP(K3089,AM:AM,AN:AN)</f>
        <v/>
      </c>
      <c r="Q3089">
        <f>O3089*_xlfn.XLOOKUP(K3089,AM:AM,AO:AO)</f>
        <v/>
      </c>
      <c r="R3089">
        <f>_xlfn.XLOOKUP(E3089,AF:AF,AG:AG)</f>
        <v/>
      </c>
      <c r="S3089">
        <f>_xlfn.XLOOKUP(E3089,AF:AF,AI:AI)</f>
        <v/>
      </c>
      <c r="T3089">
        <f>WEEKNUM(G3089)</f>
        <v/>
      </c>
      <c r="U3089">
        <f>YEAR(G3089)</f>
        <v/>
      </c>
      <c r="V3089" s="117">
        <f>IFERROR(Q3089/N3089,"0")</f>
        <v/>
      </c>
    </row>
    <row r="3090">
      <c r="A3090">
        <f>_xlfn.XLOOKUP(D3090,BN:BN,BO:BO)</f>
        <v/>
      </c>
      <c r="B3090" t="inlineStr">
        <is>
          <t>LLC</t>
        </is>
      </c>
      <c r="C3090" t="n">
        <v>452</v>
      </c>
      <c r="D3090">
        <f>_xlfn.XLOOKUP(C3090,BH:BH,BI:BI)</f>
        <v/>
      </c>
      <c r="E3090" t="n">
        <v>28934</v>
      </c>
      <c r="F3090" t="inlineStr">
        <is>
          <t>BOSCH MOSCHINI ANTHEA DIANA MRS</t>
        </is>
      </c>
      <c r="G3090" s="234" t="n">
        <v>46014</v>
      </c>
      <c r="H3090" s="234" t="n">
        <v>46018</v>
      </c>
      <c r="I3090" t="inlineStr">
        <is>
          <t>VLO</t>
        </is>
      </c>
      <c r="J3090">
        <f>_xlfn.XLOOKUP(I3090,AS:AS,AU:AU)</f>
        <v/>
      </c>
      <c r="K3090" t="inlineStr">
        <is>
          <t>USD</t>
        </is>
      </c>
      <c r="L3090" s="238" t="n">
        <v>518.3</v>
      </c>
      <c r="M3090">
        <f>L3090*_xlfn.XLOOKUP(K3090,AM:AM,AN:AN)</f>
        <v/>
      </c>
      <c r="N3090">
        <f>L3090*_xlfn.XLOOKUP(K3090,AM:AM,AO:AO)</f>
        <v/>
      </c>
      <c r="O3090" s="238" t="n">
        <v>0</v>
      </c>
      <c r="P3090">
        <f>O3090*_xlfn.XLOOKUP(K3090,AM:AM,AN:AN)</f>
        <v/>
      </c>
      <c r="Q3090">
        <f>O3090*_xlfn.XLOOKUP(K3090,AM:AM,AO:AO)</f>
        <v/>
      </c>
      <c r="R3090">
        <f>_xlfn.XLOOKUP(E3090,AF:AF,AG:AG)</f>
        <v/>
      </c>
      <c r="S3090">
        <f>_xlfn.XLOOKUP(E3090,AF:AF,AI:AI)</f>
        <v/>
      </c>
      <c r="T3090">
        <f>WEEKNUM(G3090)</f>
        <v/>
      </c>
      <c r="U3090">
        <f>YEAR(G3090)</f>
        <v/>
      </c>
      <c r="V3090" s="117">
        <f>IFERROR(Q3090/N3090,"0")</f>
        <v/>
      </c>
    </row>
    <row r="3091">
      <c r="A3091">
        <f>_xlfn.XLOOKUP(D3091,BN:BN,BO:BO)</f>
        <v/>
      </c>
      <c r="B3091" t="inlineStr">
        <is>
          <t>LLC</t>
        </is>
      </c>
      <c r="C3091" t="n">
        <v>452</v>
      </c>
      <c r="D3091">
        <f>_xlfn.XLOOKUP(C3091,BH:BH,BI:BI)</f>
        <v/>
      </c>
      <c r="E3091" t="n">
        <v>28934</v>
      </c>
      <c r="F3091" t="inlineStr">
        <is>
          <t>MOSCHINI MAXIMILIAN MR</t>
        </is>
      </c>
      <c r="G3091" s="234" t="n">
        <v>46014</v>
      </c>
      <c r="H3091" s="234" t="n">
        <v>46018</v>
      </c>
      <c r="I3091" t="inlineStr">
        <is>
          <t>VLO</t>
        </is>
      </c>
      <c r="J3091">
        <f>_xlfn.XLOOKUP(I3091,AS:AS,AU:AU)</f>
        <v/>
      </c>
      <c r="K3091" t="inlineStr">
        <is>
          <t>USD</t>
        </is>
      </c>
      <c r="L3091" s="238" t="n">
        <v>518.3</v>
      </c>
      <c r="M3091">
        <f>L3091*_xlfn.XLOOKUP(K3091,AM:AM,AN:AN)</f>
        <v/>
      </c>
      <c r="N3091">
        <f>L3091*_xlfn.XLOOKUP(K3091,AM:AM,AO:AO)</f>
        <v/>
      </c>
      <c r="O3091" s="238" t="n">
        <v>0</v>
      </c>
      <c r="P3091">
        <f>O3091*_xlfn.XLOOKUP(K3091,AM:AM,AN:AN)</f>
        <v/>
      </c>
      <c r="Q3091">
        <f>O3091*_xlfn.XLOOKUP(K3091,AM:AM,AO:AO)</f>
        <v/>
      </c>
      <c r="R3091">
        <f>_xlfn.XLOOKUP(E3091,AF:AF,AG:AG)</f>
        <v/>
      </c>
      <c r="S3091">
        <f>_xlfn.XLOOKUP(E3091,AF:AF,AI:AI)</f>
        <v/>
      </c>
      <c r="T3091">
        <f>WEEKNUM(G3091)</f>
        <v/>
      </c>
      <c r="U3091">
        <f>YEAR(G3091)</f>
        <v/>
      </c>
      <c r="V3091" s="117">
        <f>IFERROR(Q3091/N3091,"0")</f>
        <v/>
      </c>
    </row>
    <row r="3092">
      <c r="A3092">
        <f>_xlfn.XLOOKUP(D3092,BN:BN,BO:BO)</f>
        <v/>
      </c>
      <c r="B3092" t="inlineStr">
        <is>
          <t>LLC</t>
        </is>
      </c>
      <c r="C3092" t="n">
        <v>452</v>
      </c>
      <c r="D3092">
        <f>_xlfn.XLOOKUP(C3092,BH:BH,BI:BI)</f>
        <v/>
      </c>
      <c r="E3092" t="n">
        <v>28934</v>
      </c>
      <c r="F3092" t="inlineStr">
        <is>
          <t>MOSCHINI ALEXANDER MR</t>
        </is>
      </c>
      <c r="G3092" s="234" t="n">
        <v>46014</v>
      </c>
      <c r="H3092" s="234" t="n">
        <v>46018</v>
      </c>
      <c r="I3092" t="inlineStr">
        <is>
          <t>VLO</t>
        </is>
      </c>
      <c r="J3092">
        <f>_xlfn.XLOOKUP(I3092,AS:AS,AU:AU)</f>
        <v/>
      </c>
      <c r="K3092" t="inlineStr">
        <is>
          <t>USD</t>
        </is>
      </c>
      <c r="L3092" s="238" t="n">
        <v>518.3</v>
      </c>
      <c r="M3092">
        <f>L3092*_xlfn.XLOOKUP(K3092,AM:AM,AN:AN)</f>
        <v/>
      </c>
      <c r="N3092">
        <f>L3092*_xlfn.XLOOKUP(K3092,AM:AM,AO:AO)</f>
        <v/>
      </c>
      <c r="O3092" s="238" t="n">
        <v>0</v>
      </c>
      <c r="P3092">
        <f>O3092*_xlfn.XLOOKUP(K3092,AM:AM,AN:AN)</f>
        <v/>
      </c>
      <c r="Q3092">
        <f>O3092*_xlfn.XLOOKUP(K3092,AM:AM,AO:AO)</f>
        <v/>
      </c>
      <c r="R3092">
        <f>_xlfn.XLOOKUP(E3092,AF:AF,AG:AG)</f>
        <v/>
      </c>
      <c r="S3092">
        <f>_xlfn.XLOOKUP(E3092,AF:AF,AI:AI)</f>
        <v/>
      </c>
      <c r="T3092">
        <f>WEEKNUM(G3092)</f>
        <v/>
      </c>
      <c r="U3092">
        <f>YEAR(G3092)</f>
        <v/>
      </c>
      <c r="V3092" s="117">
        <f>IFERROR(Q3092/N3092,"0")</f>
        <v/>
      </c>
    </row>
    <row r="3093">
      <c r="A3093">
        <f>_xlfn.XLOOKUP(D3093,BN:BN,BO:BO)</f>
        <v/>
      </c>
      <c r="B3093" t="inlineStr">
        <is>
          <t>LLC</t>
        </is>
      </c>
      <c r="C3093" t="n">
        <v>453</v>
      </c>
      <c r="D3093">
        <f>_xlfn.XLOOKUP(C3093,BH:BH,BI:BI)</f>
        <v/>
      </c>
      <c r="E3093" t="n">
        <v>24995</v>
      </c>
      <c r="F3093" t="inlineStr">
        <is>
          <t>Crucero, hospedaje y tours</t>
        </is>
      </c>
      <c r="G3093" s="234" t="n">
        <v>46013</v>
      </c>
      <c r="H3093" s="234" t="n">
        <v>46019</v>
      </c>
      <c r="I3093" t="inlineStr">
        <is>
          <t>PKT</t>
        </is>
      </c>
      <c r="J3093">
        <f>_xlfn.XLOOKUP(I3093,AS:AS,AU:AU)</f>
        <v/>
      </c>
      <c r="K3093" t="inlineStr">
        <is>
          <t>USD</t>
        </is>
      </c>
      <c r="L3093" s="238" t="n">
        <v>76356</v>
      </c>
      <c r="M3093">
        <f>L3093*_xlfn.XLOOKUP(K3093,AM:AM,AN:AN)</f>
        <v/>
      </c>
      <c r="N3093">
        <f>L3093*_xlfn.XLOOKUP(K3093,AM:AM,AO:AO)</f>
        <v/>
      </c>
      <c r="O3093" s="238" t="n">
        <v>14206</v>
      </c>
      <c r="P3093">
        <f>O3093*_xlfn.XLOOKUP(K3093,AM:AM,AN:AN)</f>
        <v/>
      </c>
      <c r="Q3093">
        <f>O3093*_xlfn.XLOOKUP(K3093,AM:AM,AO:AO)</f>
        <v/>
      </c>
      <c r="R3093">
        <f>_xlfn.XLOOKUP(E3093,AF:AF,AG:AG)</f>
        <v/>
      </c>
      <c r="S3093">
        <f>_xlfn.XLOOKUP(E3093,AF:AF,AI:AI)</f>
        <v/>
      </c>
      <c r="T3093">
        <f>WEEKNUM(G3093)</f>
        <v/>
      </c>
      <c r="U3093">
        <f>YEAR(G3093)</f>
        <v/>
      </c>
      <c r="V3093" s="117">
        <f>IFERROR(Q3093/N3093,"0")</f>
        <v/>
      </c>
    </row>
    <row r="3094">
      <c r="A3094">
        <f>_xlfn.XLOOKUP(D3094,BN:BN,BO:BO)</f>
        <v/>
      </c>
      <c r="B3094" t="inlineStr">
        <is>
          <t>LLC</t>
        </is>
      </c>
      <c r="C3094" t="n">
        <v>453</v>
      </c>
      <c r="D3094">
        <f>_xlfn.XLOOKUP(C3094,BH:BH,BI:BI)</f>
        <v/>
      </c>
      <c r="E3094" t="n">
        <v>0</v>
      </c>
      <c r="F3094" t="inlineStr">
        <is>
          <t>Sobrecomisión</t>
        </is>
      </c>
      <c r="G3094" s="234" t="n">
        <v>46013</v>
      </c>
      <c r="H3094" s="234" t="n">
        <v>46019</v>
      </c>
      <c r="I3094" t="inlineStr">
        <is>
          <t>HPS</t>
        </is>
      </c>
      <c r="J3094">
        <f>_xlfn.XLOOKUP(I3094,AS:AS,AU:AU)</f>
        <v/>
      </c>
      <c r="K3094" t="inlineStr">
        <is>
          <t>USD</t>
        </is>
      </c>
      <c r="L3094" s="238" t="n">
        <v>5887</v>
      </c>
      <c r="M3094">
        <f>L3094*_xlfn.XLOOKUP(K3094,AM:AM,AN:AN)</f>
        <v/>
      </c>
      <c r="N3094">
        <f>L3094*_xlfn.XLOOKUP(K3094,AM:AM,AO:AO)</f>
        <v/>
      </c>
      <c r="O3094" s="238" t="n">
        <v>5887</v>
      </c>
      <c r="P3094">
        <f>O3094*_xlfn.XLOOKUP(K3094,AM:AM,AN:AN)</f>
        <v/>
      </c>
      <c r="Q3094">
        <f>O3094*_xlfn.XLOOKUP(K3094,AM:AM,AO:AO)</f>
        <v/>
      </c>
      <c r="R3094">
        <f>_xlfn.XLOOKUP(E3094,AF:AF,AG:AG)</f>
        <v/>
      </c>
      <c r="S3094">
        <f>_xlfn.XLOOKUP(E3094,AF:AF,AI:AI)</f>
        <v/>
      </c>
      <c r="T3094">
        <f>WEEKNUM(G3094)</f>
        <v/>
      </c>
      <c r="U3094">
        <f>YEAR(G3094)</f>
        <v/>
      </c>
      <c r="V3094" s="117">
        <f>IFERROR(Q3094/N3094,"0")</f>
        <v/>
      </c>
    </row>
    <row r="3095">
      <c r="A3095">
        <f>_xlfn.XLOOKUP(D3095,BN:BN,BO:BO)</f>
        <v/>
      </c>
      <c r="B3095" t="inlineStr">
        <is>
          <t>LLC</t>
        </is>
      </c>
      <c r="C3095" t="n">
        <v>454</v>
      </c>
      <c r="D3095">
        <f>_xlfn.XLOOKUP(C3095,BH:BH,BI:BI)</f>
        <v/>
      </c>
      <c r="E3095" t="n">
        <v>28894</v>
      </c>
      <c r="F3095" t="inlineStr">
        <is>
          <t>Crucero Explora I</t>
        </is>
      </c>
      <c r="G3095" s="234" t="n">
        <v>45871</v>
      </c>
      <c r="H3095" s="234" t="n">
        <v>45878</v>
      </c>
      <c r="I3095" t="inlineStr">
        <is>
          <t>CRC</t>
        </is>
      </c>
      <c r="J3095">
        <f>_xlfn.XLOOKUP(I3095,AS:AS,AU:AU)</f>
        <v/>
      </c>
      <c r="K3095" t="inlineStr">
        <is>
          <t>USD</t>
        </is>
      </c>
      <c r="L3095" s="238" t="n">
        <v>34210</v>
      </c>
      <c r="M3095">
        <f>L3095*_xlfn.XLOOKUP(K3095,AM:AM,AN:AN)</f>
        <v/>
      </c>
      <c r="N3095">
        <f>L3095*_xlfn.XLOOKUP(K3095,AM:AM,AO:AO)</f>
        <v/>
      </c>
      <c r="O3095" s="238" t="n">
        <v>6157.8</v>
      </c>
      <c r="P3095">
        <f>O3095*_xlfn.XLOOKUP(K3095,AM:AM,AN:AN)</f>
        <v/>
      </c>
      <c r="Q3095">
        <f>O3095*_xlfn.XLOOKUP(K3095,AM:AM,AO:AO)</f>
        <v/>
      </c>
      <c r="R3095">
        <f>_xlfn.XLOOKUP(E3095,AF:AF,AG:AG)</f>
        <v/>
      </c>
      <c r="S3095">
        <f>_xlfn.XLOOKUP(E3095,AF:AF,AI:AI)</f>
        <v/>
      </c>
      <c r="T3095">
        <f>WEEKNUM(G3095)</f>
        <v/>
      </c>
      <c r="U3095">
        <f>YEAR(G3095)</f>
        <v/>
      </c>
      <c r="V3095" s="117">
        <f>IFERROR(Q3095/N3095,"0")</f>
        <v/>
      </c>
    </row>
    <row r="3096">
      <c r="A3096">
        <f>_xlfn.XLOOKUP(D3096,BN:BN,BO:BO)</f>
        <v/>
      </c>
      <c r="B3096" t="inlineStr">
        <is>
          <t>LLC</t>
        </is>
      </c>
      <c r="C3096" t="n">
        <v>454</v>
      </c>
      <c r="D3096">
        <f>_xlfn.XLOOKUP(C3096,BH:BH,BI:BI)</f>
        <v/>
      </c>
      <c r="E3096" t="n">
        <v>24236</v>
      </c>
      <c r="F3096" t="inlineStr">
        <is>
          <t>Servicios terrestres con Privilege</t>
        </is>
      </c>
      <c r="G3096" s="234" t="n">
        <v>45871</v>
      </c>
      <c r="H3096" s="234" t="n">
        <v>45878</v>
      </c>
      <c r="I3096" t="inlineStr">
        <is>
          <t>TRF</t>
        </is>
      </c>
      <c r="J3096">
        <f>_xlfn.XLOOKUP(I3096,AS:AS,AU:AU)</f>
        <v/>
      </c>
      <c r="K3096" t="inlineStr">
        <is>
          <t>USD</t>
        </is>
      </c>
      <c r="L3096" s="238" t="n">
        <v>4610.05</v>
      </c>
      <c r="M3096">
        <f>L3096*_xlfn.XLOOKUP(K3096,AM:AM,AN:AN)</f>
        <v/>
      </c>
      <c r="N3096">
        <f>L3096*_xlfn.XLOOKUP(K3096,AM:AM,AO:AO)</f>
        <v/>
      </c>
      <c r="O3096" s="238" t="n">
        <v>0</v>
      </c>
      <c r="P3096">
        <f>O3096*_xlfn.XLOOKUP(K3096,AM:AM,AN:AN)</f>
        <v/>
      </c>
      <c r="Q3096">
        <f>O3096*_xlfn.XLOOKUP(K3096,AM:AM,AO:AO)</f>
        <v/>
      </c>
      <c r="R3096">
        <f>_xlfn.XLOOKUP(E3096,AF:AF,AG:AG)</f>
        <v/>
      </c>
      <c r="S3096">
        <f>_xlfn.XLOOKUP(E3096,AF:AF,AI:AI)</f>
        <v/>
      </c>
      <c r="T3096">
        <f>WEEKNUM(G3096)</f>
        <v/>
      </c>
      <c r="U3096">
        <f>YEAR(G3096)</f>
        <v/>
      </c>
      <c r="V3096" s="117">
        <f>IFERROR(Q3096/N3096,"0")</f>
        <v/>
      </c>
    </row>
    <row r="3097">
      <c r="A3097">
        <f>_xlfn.XLOOKUP(D3097,BN:BN,BO:BO)</f>
        <v/>
      </c>
      <c r="B3097" t="inlineStr">
        <is>
          <t>LLC</t>
        </is>
      </c>
      <c r="C3097" t="n">
        <v>454</v>
      </c>
      <c r="D3097">
        <f>_xlfn.XLOOKUP(C3097,BH:BH,BI:BI)</f>
        <v/>
      </c>
      <c r="E3097" t="n">
        <v>25386</v>
      </c>
      <c r="F3097" t="inlineStr">
        <is>
          <t>Hospedaje en Londres</t>
        </is>
      </c>
      <c r="G3097" s="234" t="n">
        <v>45871</v>
      </c>
      <c r="H3097" s="234" t="n">
        <v>45878</v>
      </c>
      <c r="I3097" t="inlineStr">
        <is>
          <t>HTL</t>
        </is>
      </c>
      <c r="J3097">
        <f>_xlfn.XLOOKUP(I3097,AS:AS,AU:AU)</f>
        <v/>
      </c>
      <c r="K3097" t="inlineStr">
        <is>
          <t>USD</t>
        </is>
      </c>
      <c r="L3097" s="238" t="n">
        <v>2000</v>
      </c>
      <c r="M3097">
        <f>L3097*_xlfn.XLOOKUP(K3097,AM:AM,AN:AN)</f>
        <v/>
      </c>
      <c r="N3097">
        <f>L3097*_xlfn.XLOOKUP(K3097,AM:AM,AO:AO)</f>
        <v/>
      </c>
      <c r="O3097" s="238" t="n">
        <v>370.41</v>
      </c>
      <c r="P3097">
        <f>O3097*_xlfn.XLOOKUP(K3097,AM:AM,AN:AN)</f>
        <v/>
      </c>
      <c r="Q3097">
        <f>O3097*_xlfn.XLOOKUP(K3097,AM:AM,AO:AO)</f>
        <v/>
      </c>
      <c r="R3097">
        <f>_xlfn.XLOOKUP(E3097,AF:AF,AG:AG)</f>
        <v/>
      </c>
      <c r="S3097">
        <f>_xlfn.XLOOKUP(E3097,AF:AF,AI:AI)</f>
        <v/>
      </c>
      <c r="T3097">
        <f>WEEKNUM(G3097)</f>
        <v/>
      </c>
      <c r="U3097">
        <f>YEAR(G3097)</f>
        <v/>
      </c>
      <c r="V3097" s="117">
        <f>IFERROR(Q3097/N3097,"0")</f>
        <v/>
      </c>
    </row>
    <row r="3098">
      <c r="A3098">
        <f>_xlfn.XLOOKUP(D3098,BN:BN,BO:BO)</f>
        <v/>
      </c>
      <c r="B3098" t="inlineStr">
        <is>
          <t>LLC</t>
        </is>
      </c>
      <c r="C3098" t="n">
        <v>454</v>
      </c>
      <c r="D3098">
        <f>_xlfn.XLOOKUP(C3098,BH:BH,BI:BI)</f>
        <v/>
      </c>
      <c r="E3098" t="n">
        <v>29196</v>
      </c>
      <c r="F3098" t="inlineStr">
        <is>
          <t>Guía turístico a disposición</t>
        </is>
      </c>
      <c r="G3098" s="234" t="n">
        <v>45871</v>
      </c>
      <c r="H3098" s="234" t="n">
        <v>45878</v>
      </c>
      <c r="I3098" t="inlineStr">
        <is>
          <t>ATR</t>
        </is>
      </c>
      <c r="J3098">
        <f>_xlfn.XLOOKUP(I3098,AS:AS,AU:AU)</f>
        <v/>
      </c>
      <c r="K3098" t="inlineStr">
        <is>
          <t>USD</t>
        </is>
      </c>
      <c r="L3098" s="238" t="n">
        <v>330.8</v>
      </c>
      <c r="M3098">
        <f>L3098*_xlfn.XLOOKUP(K3098,AM:AM,AN:AN)</f>
        <v/>
      </c>
      <c r="N3098">
        <f>L3098*_xlfn.XLOOKUP(K3098,AM:AM,AO:AO)</f>
        <v/>
      </c>
      <c r="O3098" s="238" t="n">
        <v>95.45999999999999</v>
      </c>
      <c r="P3098">
        <f>O3098*_xlfn.XLOOKUP(K3098,AM:AM,AN:AN)</f>
        <v/>
      </c>
      <c r="Q3098">
        <f>O3098*_xlfn.XLOOKUP(K3098,AM:AM,AO:AO)</f>
        <v/>
      </c>
      <c r="R3098">
        <f>_xlfn.XLOOKUP(E3098,AF:AF,AG:AG)</f>
        <v/>
      </c>
      <c r="S3098">
        <f>_xlfn.XLOOKUP(E3098,AF:AF,AI:AI)</f>
        <v/>
      </c>
      <c r="T3098">
        <f>WEEKNUM(G3098)</f>
        <v/>
      </c>
      <c r="U3098">
        <f>YEAR(G3098)</f>
        <v/>
      </c>
      <c r="V3098" s="117">
        <f>IFERROR(Q3098/N3098,"0")</f>
        <v/>
      </c>
    </row>
    <row r="3099">
      <c r="A3099">
        <f>_xlfn.XLOOKUP(D3099,BN:BN,BO:BO)</f>
        <v/>
      </c>
      <c r="B3099" t="inlineStr">
        <is>
          <t>LLC</t>
        </is>
      </c>
      <c r="C3099" t="n">
        <v>454</v>
      </c>
      <c r="D3099">
        <f>_xlfn.XLOOKUP(C3099,BH:BH,BI:BI)</f>
        <v/>
      </c>
      <c r="E3099" t="n">
        <v>27945</v>
      </c>
      <c r="F3099" t="inlineStr">
        <is>
          <t>Tour Privado en Londres 2 horas</t>
        </is>
      </c>
      <c r="G3099" s="234" t="n">
        <v>45871</v>
      </c>
      <c r="H3099" s="234" t="n">
        <v>45878</v>
      </c>
      <c r="I3099" t="inlineStr">
        <is>
          <t>TRF</t>
        </is>
      </c>
      <c r="J3099">
        <f>_xlfn.XLOOKUP(I3099,AS:AS,AU:AU)</f>
        <v/>
      </c>
      <c r="K3099" t="inlineStr">
        <is>
          <t>USD</t>
        </is>
      </c>
      <c r="L3099" s="238" t="n">
        <v>1397.98</v>
      </c>
      <c r="M3099">
        <f>L3099*_xlfn.XLOOKUP(K3099,AM:AM,AN:AN)</f>
        <v/>
      </c>
      <c r="N3099">
        <f>L3099*_xlfn.XLOOKUP(K3099,AM:AM,AO:AO)</f>
        <v/>
      </c>
      <c r="O3099" s="238" t="n">
        <v>0</v>
      </c>
      <c r="P3099">
        <f>O3099*_xlfn.XLOOKUP(K3099,AM:AM,AN:AN)</f>
        <v/>
      </c>
      <c r="Q3099">
        <f>O3099*_xlfn.XLOOKUP(K3099,AM:AM,AO:AO)</f>
        <v/>
      </c>
      <c r="R3099">
        <f>_xlfn.XLOOKUP(E3099,AF:AF,AG:AG)</f>
        <v/>
      </c>
      <c r="S3099">
        <f>_xlfn.XLOOKUP(E3099,AF:AF,AI:AI)</f>
        <v/>
      </c>
      <c r="T3099">
        <f>WEEKNUM(G3099)</f>
        <v/>
      </c>
      <c r="U3099">
        <f>YEAR(G3099)</f>
        <v/>
      </c>
      <c r="V3099" s="117">
        <f>IFERROR(Q3099/N3099,"0")</f>
        <v/>
      </c>
    </row>
    <row r="3100">
      <c r="A3100">
        <f>_xlfn.XLOOKUP(D3100,BN:BN,BO:BO)</f>
        <v/>
      </c>
      <c r="B3100" t="inlineStr">
        <is>
          <t>LLC</t>
        </is>
      </c>
      <c r="C3100" t="n">
        <v>454</v>
      </c>
      <c r="D3100">
        <f>_xlfn.XLOOKUP(C3100,BH:BH,BI:BI)</f>
        <v/>
      </c>
      <c r="E3100" t="n">
        <v>0</v>
      </c>
      <c r="F3100" t="inlineStr">
        <is>
          <t>Sobrecomisión</t>
        </is>
      </c>
      <c r="G3100" s="234" t="n">
        <v>45871</v>
      </c>
      <c r="H3100" s="234" t="n">
        <v>45878</v>
      </c>
      <c r="I3100" t="inlineStr">
        <is>
          <t>HPS</t>
        </is>
      </c>
      <c r="J3100">
        <f>_xlfn.XLOOKUP(I3100,AS:AS,AU:AU)</f>
        <v/>
      </c>
      <c r="K3100" t="inlineStr">
        <is>
          <t>USD</t>
        </is>
      </c>
      <c r="L3100" s="238" t="n">
        <v>1453.97</v>
      </c>
      <c r="M3100">
        <f>L3100*_xlfn.XLOOKUP(K3100,AM:AM,AN:AN)</f>
        <v/>
      </c>
      <c r="N3100">
        <f>L3100*_xlfn.XLOOKUP(K3100,AM:AM,AO:AO)</f>
        <v/>
      </c>
      <c r="O3100" s="238" t="n">
        <v>1453.97</v>
      </c>
      <c r="P3100">
        <f>O3100*_xlfn.XLOOKUP(K3100,AM:AM,AN:AN)</f>
        <v/>
      </c>
      <c r="Q3100">
        <f>O3100*_xlfn.XLOOKUP(K3100,AM:AM,AO:AO)</f>
        <v/>
      </c>
      <c r="R3100">
        <f>_xlfn.XLOOKUP(E3100,AF:AF,AG:AG)</f>
        <v/>
      </c>
      <c r="S3100">
        <f>_xlfn.XLOOKUP(E3100,AF:AF,AI:AI)</f>
        <v/>
      </c>
      <c r="T3100">
        <f>WEEKNUM(G3100)</f>
        <v/>
      </c>
      <c r="U3100">
        <f>YEAR(G3100)</f>
        <v/>
      </c>
      <c r="V3100" s="117">
        <f>IFERROR(Q3100/N3100,"0")</f>
        <v/>
      </c>
    </row>
    <row r="3101">
      <c r="A3101">
        <f>_xlfn.XLOOKUP(D3101,BN:BN,BO:BO)</f>
        <v/>
      </c>
      <c r="B3101" t="inlineStr">
        <is>
          <t>LLC</t>
        </is>
      </c>
      <c r="C3101" t="n">
        <v>455</v>
      </c>
      <c r="D3101">
        <f>_xlfn.XLOOKUP(C3101,BH:BH,BI:BI)</f>
        <v/>
      </c>
      <c r="E3101" t="n">
        <v>28894</v>
      </c>
      <c r="F3101" t="inlineStr">
        <is>
          <t xml:space="preserve">A Journey of Golden Coastlines &amp; Ancient Wonders -  Explora II - Juan Pablo Penagos Meneses </t>
        </is>
      </c>
      <c r="G3101" s="234" t="n">
        <v>46137</v>
      </c>
      <c r="H3101" s="234" t="n">
        <v>46146</v>
      </c>
      <c r="I3101" t="inlineStr">
        <is>
          <t>CRC</t>
        </is>
      </c>
      <c r="J3101">
        <f>_xlfn.XLOOKUP(I3101,AS:AS,AU:AU)</f>
        <v/>
      </c>
      <c r="K3101" t="inlineStr">
        <is>
          <t>USD</t>
        </is>
      </c>
      <c r="L3101" s="238" t="n">
        <v>11100</v>
      </c>
      <c r="M3101">
        <f>L3101*_xlfn.XLOOKUP(K3101,AM:AM,AN:AN)</f>
        <v/>
      </c>
      <c r="N3101">
        <f>L3101*_xlfn.XLOOKUP(K3101,AM:AM,AO:AO)</f>
        <v/>
      </c>
      <c r="O3101" s="238" t="n">
        <v>1998</v>
      </c>
      <c r="P3101">
        <f>O3101*_xlfn.XLOOKUP(K3101,AM:AM,AN:AN)</f>
        <v/>
      </c>
      <c r="Q3101">
        <f>O3101*_xlfn.XLOOKUP(K3101,AM:AM,AO:AO)</f>
        <v/>
      </c>
      <c r="R3101">
        <f>_xlfn.XLOOKUP(E3101,AF:AF,AG:AG)</f>
        <v/>
      </c>
      <c r="S3101">
        <f>_xlfn.XLOOKUP(E3101,AF:AF,AI:AI)</f>
        <v/>
      </c>
      <c r="T3101">
        <f>WEEKNUM(G3101)</f>
        <v/>
      </c>
      <c r="U3101">
        <f>YEAR(G3101)</f>
        <v/>
      </c>
      <c r="V3101" s="117">
        <f>IFERROR(Q3101/N3101,"0")</f>
        <v/>
      </c>
    </row>
    <row r="3102">
      <c r="A3102">
        <f>_xlfn.XLOOKUP(D3102,BN:BN,BO:BO)</f>
        <v/>
      </c>
      <c r="B3102" t="inlineStr">
        <is>
          <t>LLC</t>
        </is>
      </c>
      <c r="C3102" t="n">
        <v>455</v>
      </c>
      <c r="D3102">
        <f>_xlfn.XLOOKUP(C3102,BH:BH,BI:BI)</f>
        <v/>
      </c>
      <c r="E3102" t="n">
        <v>0</v>
      </c>
      <c r="F3102" t="inlineStr">
        <is>
          <t>Fee por emision de vuelo</t>
        </is>
      </c>
      <c r="G3102" s="234" t="n">
        <v>46137</v>
      </c>
      <c r="H3102" s="234" t="n">
        <v>46146</v>
      </c>
      <c r="I3102" t="inlineStr">
        <is>
          <t>HPS</t>
        </is>
      </c>
      <c r="J3102">
        <f>_xlfn.XLOOKUP(I3102,AS:AS,AU:AU)</f>
        <v/>
      </c>
      <c r="K3102" t="inlineStr">
        <is>
          <t>USD</t>
        </is>
      </c>
      <c r="L3102" s="238" t="n">
        <v>70</v>
      </c>
      <c r="M3102">
        <f>L3102*_xlfn.XLOOKUP(K3102,AM:AM,AN:AN)</f>
        <v/>
      </c>
      <c r="N3102">
        <f>L3102*_xlfn.XLOOKUP(K3102,AM:AM,AO:AO)</f>
        <v/>
      </c>
      <c r="O3102" s="238" t="n">
        <v>70</v>
      </c>
      <c r="P3102">
        <f>O3102*_xlfn.XLOOKUP(K3102,AM:AM,AN:AN)</f>
        <v/>
      </c>
      <c r="Q3102">
        <f>O3102*_xlfn.XLOOKUP(K3102,AM:AM,AO:AO)</f>
        <v/>
      </c>
      <c r="R3102">
        <f>_xlfn.XLOOKUP(E3102,AF:AF,AG:AG)</f>
        <v/>
      </c>
      <c r="S3102">
        <f>_xlfn.XLOOKUP(E3102,AF:AF,AI:AI)</f>
        <v/>
      </c>
      <c r="T3102">
        <f>WEEKNUM(G3102)</f>
        <v/>
      </c>
      <c r="U3102">
        <f>YEAR(G3102)</f>
        <v/>
      </c>
      <c r="V3102" s="117">
        <f>IFERROR(Q3102/N3102,"0")</f>
        <v/>
      </c>
    </row>
    <row r="3103">
      <c r="A3103">
        <f>_xlfn.XLOOKUP(D3103,BN:BN,BO:BO)</f>
        <v/>
      </c>
      <c r="B3103" t="inlineStr">
        <is>
          <t>LLC</t>
        </is>
      </c>
      <c r="C3103" t="n">
        <v>455</v>
      </c>
      <c r="D3103">
        <f>_xlfn.XLOOKUP(C3103,BH:BH,BI:BI)</f>
        <v/>
      </c>
      <c r="E3103" t="n">
        <v>23921</v>
      </c>
      <c r="F3103" t="inlineStr">
        <is>
          <t>Emision vuelo Atenas a Paris</t>
        </is>
      </c>
      <c r="G3103" s="234" t="n">
        <v>46146</v>
      </c>
      <c r="H3103" s="234" t="n">
        <v>46146</v>
      </c>
      <c r="I3103" t="inlineStr">
        <is>
          <t>VLO</t>
        </is>
      </c>
      <c r="J3103">
        <f>_xlfn.XLOOKUP(I3103,AS:AS,AU:AU)</f>
        <v/>
      </c>
      <c r="K3103" t="inlineStr">
        <is>
          <t>USD</t>
        </is>
      </c>
      <c r="L3103" s="238" t="n">
        <v>1343</v>
      </c>
      <c r="M3103">
        <f>L3103*_xlfn.XLOOKUP(K3103,AM:AM,AN:AN)</f>
        <v/>
      </c>
      <c r="N3103">
        <f>L3103*_xlfn.XLOOKUP(K3103,AM:AM,AO:AO)</f>
        <v/>
      </c>
      <c r="O3103" s="238" t="n">
        <v>0</v>
      </c>
      <c r="P3103">
        <f>O3103*_xlfn.XLOOKUP(K3103,AM:AM,AN:AN)</f>
        <v/>
      </c>
      <c r="Q3103">
        <f>O3103*_xlfn.XLOOKUP(K3103,AM:AM,AO:AO)</f>
        <v/>
      </c>
      <c r="R3103">
        <f>_xlfn.XLOOKUP(E3103,AF:AF,AG:AG)</f>
        <v/>
      </c>
      <c r="S3103">
        <f>_xlfn.XLOOKUP(E3103,AF:AF,AI:AI)</f>
        <v/>
      </c>
      <c r="T3103">
        <f>WEEKNUM(G3103)</f>
        <v/>
      </c>
      <c r="U3103">
        <f>YEAR(G3103)</f>
        <v/>
      </c>
      <c r="V3103" s="117">
        <f>IFERROR(Q3103/N3103,"0")</f>
        <v/>
      </c>
    </row>
    <row r="3104">
      <c r="A3104">
        <f>_xlfn.XLOOKUP(D3104,BN:BN,BO:BO)</f>
        <v/>
      </c>
      <c r="B3104" t="inlineStr">
        <is>
          <t>LLC</t>
        </is>
      </c>
      <c r="C3104" t="n">
        <v>455</v>
      </c>
      <c r="D3104">
        <f>_xlfn.XLOOKUP(C3104,BH:BH,BI:BI)</f>
        <v/>
      </c>
      <c r="E3104" t="n">
        <v>23921</v>
      </c>
      <c r="F3104" t="inlineStr">
        <is>
          <t>Impuestos bebe</t>
        </is>
      </c>
      <c r="G3104" s="234" t="n">
        <v>46146</v>
      </c>
      <c r="H3104" s="234" t="n">
        <v>46146</v>
      </c>
      <c r="I3104" t="inlineStr">
        <is>
          <t>VLO</t>
        </is>
      </c>
      <c r="J3104">
        <f>_xlfn.XLOOKUP(I3104,AS:AS,AU:AU)</f>
        <v/>
      </c>
      <c r="K3104" t="inlineStr">
        <is>
          <t>USD</t>
        </is>
      </c>
      <c r="L3104" s="238" t="n">
        <v>62</v>
      </c>
      <c r="M3104">
        <f>L3104*_xlfn.XLOOKUP(K3104,AM:AM,AN:AN)</f>
        <v/>
      </c>
      <c r="N3104">
        <f>L3104*_xlfn.XLOOKUP(K3104,AM:AM,AO:AO)</f>
        <v/>
      </c>
      <c r="O3104" s="238" t="n">
        <v>0</v>
      </c>
      <c r="P3104">
        <f>O3104*_xlfn.XLOOKUP(K3104,AM:AM,AN:AN)</f>
        <v/>
      </c>
      <c r="Q3104">
        <f>O3104*_xlfn.XLOOKUP(K3104,AM:AM,AO:AO)</f>
        <v/>
      </c>
      <c r="R3104">
        <f>_xlfn.XLOOKUP(E3104,AF:AF,AG:AG)</f>
        <v/>
      </c>
      <c r="S3104">
        <f>_xlfn.XLOOKUP(E3104,AF:AF,AI:AI)</f>
        <v/>
      </c>
      <c r="T3104">
        <f>WEEKNUM(G3104)</f>
        <v/>
      </c>
      <c r="U3104">
        <f>YEAR(G3104)</f>
        <v/>
      </c>
      <c r="V3104" s="117">
        <f>IFERROR(Q3104/N3104,"0")</f>
        <v/>
      </c>
    </row>
    <row r="3105">
      <c r="A3105">
        <f>_xlfn.XLOOKUP(D3105,BN:BN,BO:BO)</f>
        <v/>
      </c>
      <c r="B3105" t="inlineStr">
        <is>
          <t>LLC</t>
        </is>
      </c>
      <c r="C3105" t="n">
        <v>456</v>
      </c>
      <c r="D3105">
        <f>_xlfn.XLOOKUP(C3105,BH:BH,BI:BI)</f>
        <v/>
      </c>
      <c r="E3105" t="n">
        <v>25780</v>
      </c>
      <c r="F3105" t="inlineStr">
        <is>
          <t>ROLZO 120136-R</t>
        </is>
      </c>
      <c r="G3105" s="234" t="n">
        <v>45721</v>
      </c>
      <c r="H3105" s="234" t="n">
        <v>45721</v>
      </c>
      <c r="I3105" t="inlineStr">
        <is>
          <t>TRF</t>
        </is>
      </c>
      <c r="J3105">
        <f>_xlfn.XLOOKUP(I3105,AS:AS,AU:AU)</f>
        <v/>
      </c>
      <c r="K3105" t="inlineStr">
        <is>
          <t>USD</t>
        </is>
      </c>
      <c r="L3105" s="238" t="n">
        <v>205</v>
      </c>
      <c r="M3105">
        <f>L3105*_xlfn.XLOOKUP(K3105,AM:AM,AN:AN)</f>
        <v/>
      </c>
      <c r="N3105">
        <f>L3105*_xlfn.XLOOKUP(K3105,AM:AM,AO:AO)</f>
        <v/>
      </c>
      <c r="O3105" s="238" t="n">
        <v>30.75</v>
      </c>
      <c r="P3105">
        <f>O3105*_xlfn.XLOOKUP(K3105,AM:AM,AN:AN)</f>
        <v/>
      </c>
      <c r="Q3105">
        <f>O3105*_xlfn.XLOOKUP(K3105,AM:AM,AO:AO)</f>
        <v/>
      </c>
      <c r="R3105">
        <f>_xlfn.XLOOKUP(E3105,AF:AF,AG:AG)</f>
        <v/>
      </c>
      <c r="S3105">
        <f>_xlfn.XLOOKUP(E3105,AF:AF,AI:AI)</f>
        <v/>
      </c>
      <c r="T3105">
        <f>WEEKNUM(G3105)</f>
        <v/>
      </c>
      <c r="U3105">
        <f>YEAR(G3105)</f>
        <v/>
      </c>
      <c r="V3105" s="117">
        <f>IFERROR(Q3105/N3105,"0")</f>
        <v/>
      </c>
    </row>
    <row r="3106">
      <c r="A3106">
        <f>_xlfn.XLOOKUP(D3106,BN:BN,BO:BO)</f>
        <v/>
      </c>
      <c r="B3106" t="inlineStr">
        <is>
          <t>LLC</t>
        </is>
      </c>
      <c r="C3106" t="n">
        <v>456</v>
      </c>
      <c r="D3106">
        <f>_xlfn.XLOOKUP(C3106,BH:BH,BI:BI)</f>
        <v/>
      </c>
      <c r="E3106" t="n">
        <v>25780</v>
      </c>
      <c r="F3106" t="inlineStr">
        <is>
          <t>ROLZO 117711-R</t>
        </is>
      </c>
      <c r="G3106" s="234" t="n">
        <v>45723</v>
      </c>
      <c r="H3106" s="234" t="n">
        <v>45723</v>
      </c>
      <c r="I3106" t="inlineStr">
        <is>
          <t>TRF</t>
        </is>
      </c>
      <c r="J3106">
        <f>_xlfn.XLOOKUP(I3106,AS:AS,AU:AU)</f>
        <v/>
      </c>
      <c r="K3106" t="inlineStr">
        <is>
          <t>USD</t>
        </is>
      </c>
      <c r="L3106" s="238" t="n">
        <v>1000</v>
      </c>
      <c r="M3106">
        <f>L3106*_xlfn.XLOOKUP(K3106,AM:AM,AN:AN)</f>
        <v/>
      </c>
      <c r="N3106">
        <f>L3106*_xlfn.XLOOKUP(K3106,AM:AM,AO:AO)</f>
        <v/>
      </c>
      <c r="O3106" s="238" t="n">
        <v>150</v>
      </c>
      <c r="P3106">
        <f>O3106*_xlfn.XLOOKUP(K3106,AM:AM,AN:AN)</f>
        <v/>
      </c>
      <c r="Q3106">
        <f>O3106*_xlfn.XLOOKUP(K3106,AM:AM,AO:AO)</f>
        <v/>
      </c>
      <c r="R3106">
        <f>_xlfn.XLOOKUP(E3106,AF:AF,AG:AG)</f>
        <v/>
      </c>
      <c r="S3106">
        <f>_xlfn.XLOOKUP(E3106,AF:AF,AI:AI)</f>
        <v/>
      </c>
      <c r="T3106">
        <f>WEEKNUM(G3106)</f>
        <v/>
      </c>
      <c r="U3106">
        <f>YEAR(G3106)</f>
        <v/>
      </c>
      <c r="V3106" s="117">
        <f>IFERROR(Q3106/N3106,"0")</f>
        <v/>
      </c>
    </row>
    <row r="3107">
      <c r="A3107">
        <f>_xlfn.XLOOKUP(D3107,BN:BN,BO:BO)</f>
        <v/>
      </c>
      <c r="B3107" t="inlineStr">
        <is>
          <t>LLC</t>
        </is>
      </c>
      <c r="C3107" t="n">
        <v>457</v>
      </c>
      <c r="D3107">
        <f>_xlfn.XLOOKUP(C3107,BH:BH,BI:BI)</f>
        <v/>
      </c>
      <c r="E3107" t="n">
        <v>25780</v>
      </c>
      <c r="F3107" t="inlineStr">
        <is>
          <t>ROLZO 126364-R</t>
        </is>
      </c>
      <c r="G3107" s="234" t="n">
        <v>45754</v>
      </c>
      <c r="H3107" s="234" t="n">
        <v>45754</v>
      </c>
      <c r="I3107" t="inlineStr">
        <is>
          <t>TRF</t>
        </is>
      </c>
      <c r="J3107">
        <f>_xlfn.XLOOKUP(I3107,AS:AS,AU:AU)</f>
        <v/>
      </c>
      <c r="K3107" t="inlineStr">
        <is>
          <t>USD</t>
        </is>
      </c>
      <c r="L3107" s="238" t="n">
        <v>195</v>
      </c>
      <c r="M3107">
        <f>L3107*_xlfn.XLOOKUP(K3107,AM:AM,AN:AN)</f>
        <v/>
      </c>
      <c r="N3107">
        <f>L3107*_xlfn.XLOOKUP(K3107,AM:AM,AO:AO)</f>
        <v/>
      </c>
      <c r="O3107" s="238" t="n">
        <v>29.25</v>
      </c>
      <c r="P3107">
        <f>O3107*_xlfn.XLOOKUP(K3107,AM:AM,AN:AN)</f>
        <v/>
      </c>
      <c r="Q3107">
        <f>O3107*_xlfn.XLOOKUP(K3107,AM:AM,AO:AO)</f>
        <v/>
      </c>
      <c r="R3107">
        <f>_xlfn.XLOOKUP(E3107,AF:AF,AG:AG)</f>
        <v/>
      </c>
      <c r="S3107">
        <f>_xlfn.XLOOKUP(E3107,AF:AF,AI:AI)</f>
        <v/>
      </c>
      <c r="T3107">
        <f>WEEKNUM(G3107)</f>
        <v/>
      </c>
      <c r="U3107">
        <f>YEAR(G3107)</f>
        <v/>
      </c>
      <c r="V3107" s="117">
        <f>IFERROR(Q3107/N3107,"0")</f>
        <v/>
      </c>
    </row>
    <row r="3108">
      <c r="A3108">
        <f>_xlfn.XLOOKUP(D3108,BN:BN,BO:BO)</f>
        <v/>
      </c>
      <c r="B3108" t="inlineStr">
        <is>
          <t>LLC</t>
        </is>
      </c>
      <c r="C3108" t="n">
        <v>457</v>
      </c>
      <c r="D3108">
        <f>_xlfn.XLOOKUP(C3108,BH:BH,BI:BI)</f>
        <v/>
      </c>
      <c r="E3108" t="n">
        <v>25780</v>
      </c>
      <c r="F3108" t="inlineStr">
        <is>
          <t>ROLZO 126366-R</t>
        </is>
      </c>
      <c r="G3108" s="234" t="n">
        <v>45754</v>
      </c>
      <c r="H3108" s="234" t="n">
        <v>45754</v>
      </c>
      <c r="I3108" t="inlineStr">
        <is>
          <t>TRF</t>
        </is>
      </c>
      <c r="J3108">
        <f>_xlfn.XLOOKUP(I3108,AS:AS,AU:AU)</f>
        <v/>
      </c>
      <c r="K3108" t="inlineStr">
        <is>
          <t>USD</t>
        </is>
      </c>
      <c r="L3108" s="238" t="n">
        <v>195</v>
      </c>
      <c r="M3108">
        <f>L3108*_xlfn.XLOOKUP(K3108,AM:AM,AN:AN)</f>
        <v/>
      </c>
      <c r="N3108">
        <f>L3108*_xlfn.XLOOKUP(K3108,AM:AM,AO:AO)</f>
        <v/>
      </c>
      <c r="O3108" s="238" t="n">
        <v>29.25</v>
      </c>
      <c r="P3108">
        <f>O3108*_xlfn.XLOOKUP(K3108,AM:AM,AN:AN)</f>
        <v/>
      </c>
      <c r="Q3108">
        <f>O3108*_xlfn.XLOOKUP(K3108,AM:AM,AO:AO)</f>
        <v/>
      </c>
      <c r="R3108">
        <f>_xlfn.XLOOKUP(E3108,AF:AF,AG:AG)</f>
        <v/>
      </c>
      <c r="S3108">
        <f>_xlfn.XLOOKUP(E3108,AF:AF,AI:AI)</f>
        <v/>
      </c>
      <c r="T3108">
        <f>WEEKNUM(G3108)</f>
        <v/>
      </c>
      <c r="U3108">
        <f>YEAR(G3108)</f>
        <v/>
      </c>
      <c r="V3108" s="117">
        <f>IFERROR(Q3108/N3108,"0")</f>
        <v/>
      </c>
    </row>
    <row r="3109">
      <c r="A3109">
        <f>_xlfn.XLOOKUP(D3109,BN:BN,BO:BO)</f>
        <v/>
      </c>
      <c r="B3109" t="inlineStr">
        <is>
          <t>LLC</t>
        </is>
      </c>
      <c r="C3109" t="n">
        <v>457</v>
      </c>
      <c r="D3109">
        <f>_xlfn.XLOOKUP(C3109,BH:BH,BI:BI)</f>
        <v/>
      </c>
      <c r="E3109" t="n">
        <v>25780</v>
      </c>
      <c r="F3109" t="inlineStr">
        <is>
          <t>ROLZO 126593-R</t>
        </is>
      </c>
      <c r="G3109" s="234" t="n">
        <v>45757</v>
      </c>
      <c r="H3109" s="234" t="n">
        <v>45757</v>
      </c>
      <c r="I3109" t="inlineStr">
        <is>
          <t>TRF</t>
        </is>
      </c>
      <c r="J3109">
        <f>_xlfn.XLOOKUP(I3109,AS:AS,AU:AU)</f>
        <v/>
      </c>
      <c r="K3109" t="inlineStr">
        <is>
          <t>USD</t>
        </is>
      </c>
      <c r="L3109" s="238" t="n">
        <v>195</v>
      </c>
      <c r="M3109">
        <f>L3109*_xlfn.XLOOKUP(K3109,AM:AM,AN:AN)</f>
        <v/>
      </c>
      <c r="N3109">
        <f>L3109*_xlfn.XLOOKUP(K3109,AM:AM,AO:AO)</f>
        <v/>
      </c>
      <c r="O3109" s="238" t="n">
        <v>29.25</v>
      </c>
      <c r="P3109">
        <f>O3109*_xlfn.XLOOKUP(K3109,AM:AM,AN:AN)</f>
        <v/>
      </c>
      <c r="Q3109">
        <f>O3109*_xlfn.XLOOKUP(K3109,AM:AM,AO:AO)</f>
        <v/>
      </c>
      <c r="R3109">
        <f>_xlfn.XLOOKUP(E3109,AF:AF,AG:AG)</f>
        <v/>
      </c>
      <c r="S3109">
        <f>_xlfn.XLOOKUP(E3109,AF:AF,AI:AI)</f>
        <v/>
      </c>
      <c r="T3109">
        <f>WEEKNUM(G3109)</f>
        <v/>
      </c>
      <c r="U3109">
        <f>YEAR(G3109)</f>
        <v/>
      </c>
      <c r="V3109" s="117">
        <f>IFERROR(Q3109/N3109,"0")</f>
        <v/>
      </c>
    </row>
    <row r="3110">
      <c r="A3110">
        <f>_xlfn.XLOOKUP(D3110,BN:BN,BO:BO)</f>
        <v/>
      </c>
      <c r="B3110" t="inlineStr">
        <is>
          <t>LLC</t>
        </is>
      </c>
      <c r="C3110" t="n">
        <v>457</v>
      </c>
      <c r="D3110">
        <f>_xlfn.XLOOKUP(C3110,BH:BH,BI:BI)</f>
        <v/>
      </c>
      <c r="E3110" t="n">
        <v>25780</v>
      </c>
      <c r="F3110" t="inlineStr">
        <is>
          <t>ROLZO 126594-R</t>
        </is>
      </c>
      <c r="G3110" s="234" t="n">
        <v>45758</v>
      </c>
      <c r="H3110" s="234" t="n">
        <v>45758</v>
      </c>
      <c r="I3110" t="inlineStr">
        <is>
          <t>TRF</t>
        </is>
      </c>
      <c r="J3110">
        <f>_xlfn.XLOOKUP(I3110,AS:AS,AU:AU)</f>
        <v/>
      </c>
      <c r="K3110" t="inlineStr">
        <is>
          <t>USD</t>
        </is>
      </c>
      <c r="L3110" s="238" t="n">
        <v>195</v>
      </c>
      <c r="M3110">
        <f>L3110*_xlfn.XLOOKUP(K3110,AM:AM,AN:AN)</f>
        <v/>
      </c>
      <c r="N3110">
        <f>L3110*_xlfn.XLOOKUP(K3110,AM:AM,AO:AO)</f>
        <v/>
      </c>
      <c r="O3110" s="238" t="n">
        <v>29.25</v>
      </c>
      <c r="P3110">
        <f>O3110*_xlfn.XLOOKUP(K3110,AM:AM,AN:AN)</f>
        <v/>
      </c>
      <c r="Q3110">
        <f>O3110*_xlfn.XLOOKUP(K3110,AM:AM,AO:AO)</f>
        <v/>
      </c>
      <c r="R3110">
        <f>_xlfn.XLOOKUP(E3110,AF:AF,AG:AG)</f>
        <v/>
      </c>
      <c r="S3110">
        <f>_xlfn.XLOOKUP(E3110,AF:AF,AI:AI)</f>
        <v/>
      </c>
      <c r="T3110">
        <f>WEEKNUM(G3110)</f>
        <v/>
      </c>
      <c r="U3110">
        <f>YEAR(G3110)</f>
        <v/>
      </c>
      <c r="V3110" s="117">
        <f>IFERROR(Q3110/N3110,"0")</f>
        <v/>
      </c>
    </row>
    <row r="3111">
      <c r="A3111">
        <f>_xlfn.XLOOKUP(D3111,BN:BN,BO:BO)</f>
        <v/>
      </c>
      <c r="B3111" t="inlineStr">
        <is>
          <t>LLC</t>
        </is>
      </c>
      <c r="C3111" t="n">
        <v>458</v>
      </c>
      <c r="D3111">
        <f>_xlfn.XLOOKUP(C3111,BH:BH,BI:BI)</f>
        <v/>
      </c>
      <c r="E3111" t="n">
        <v>25780</v>
      </c>
      <c r="F3111" t="inlineStr">
        <is>
          <t>ROLZO 133438-R</t>
        </is>
      </c>
      <c r="G3111" s="234" t="n">
        <v>45795</v>
      </c>
      <c r="H3111" s="234" t="n">
        <v>45826</v>
      </c>
      <c r="I3111" t="inlineStr">
        <is>
          <t>TRF</t>
        </is>
      </c>
      <c r="J3111">
        <f>_xlfn.XLOOKUP(I3111,AS:AS,AU:AU)</f>
        <v/>
      </c>
      <c r="K3111" t="inlineStr">
        <is>
          <t>USD</t>
        </is>
      </c>
      <c r="L3111" s="238" t="n">
        <v>1465</v>
      </c>
      <c r="M3111">
        <f>L3111*_xlfn.XLOOKUP(K3111,AM:AM,AN:AN)</f>
        <v/>
      </c>
      <c r="N3111">
        <f>L3111*_xlfn.XLOOKUP(K3111,AM:AM,AO:AO)</f>
        <v/>
      </c>
      <c r="O3111" s="238" t="n">
        <v>150.75</v>
      </c>
      <c r="P3111">
        <f>O3111*_xlfn.XLOOKUP(K3111,AM:AM,AN:AN)</f>
        <v/>
      </c>
      <c r="Q3111">
        <f>O3111*_xlfn.XLOOKUP(K3111,AM:AM,AO:AO)</f>
        <v/>
      </c>
      <c r="R3111">
        <f>_xlfn.XLOOKUP(E3111,AF:AF,AG:AG)</f>
        <v/>
      </c>
      <c r="S3111">
        <f>_xlfn.XLOOKUP(E3111,AF:AF,AI:AI)</f>
        <v/>
      </c>
      <c r="T3111">
        <f>WEEKNUM(G3111)</f>
        <v/>
      </c>
      <c r="U3111">
        <f>YEAR(G3111)</f>
        <v/>
      </c>
      <c r="V3111" s="117">
        <f>IFERROR(Q3111/N3111,"0")</f>
        <v/>
      </c>
    </row>
    <row r="3112">
      <c r="A3112">
        <f>_xlfn.XLOOKUP(D3112,BN:BN,BO:BO)</f>
        <v/>
      </c>
      <c r="B3112" t="inlineStr">
        <is>
          <t>LLC</t>
        </is>
      </c>
      <c r="C3112" t="n">
        <v>459</v>
      </c>
      <c r="D3112">
        <f>_xlfn.XLOOKUP(C3112,BH:BH,BI:BI)</f>
        <v/>
      </c>
      <c r="E3112" t="n">
        <v>25780</v>
      </c>
      <c r="F3112" t="inlineStr">
        <is>
          <t>ROLZO 134820-R</t>
        </is>
      </c>
      <c r="G3112" s="234" t="n">
        <v>45804</v>
      </c>
      <c r="H3112" s="234" t="n">
        <v>45804</v>
      </c>
      <c r="I3112" t="inlineStr">
        <is>
          <t>TRF</t>
        </is>
      </c>
      <c r="J3112">
        <f>_xlfn.XLOOKUP(I3112,AS:AS,AU:AU)</f>
        <v/>
      </c>
      <c r="K3112" t="inlineStr">
        <is>
          <t>USD</t>
        </is>
      </c>
      <c r="L3112" s="238" t="n">
        <v>305</v>
      </c>
      <c r="M3112">
        <f>L3112*_xlfn.XLOOKUP(K3112,AM:AM,AN:AN)</f>
        <v/>
      </c>
      <c r="N3112">
        <f>L3112*_xlfn.XLOOKUP(K3112,AM:AM,AO:AO)</f>
        <v/>
      </c>
      <c r="O3112" s="238" t="n">
        <v>45.75</v>
      </c>
      <c r="P3112">
        <f>O3112*_xlfn.XLOOKUP(K3112,AM:AM,AN:AN)</f>
        <v/>
      </c>
      <c r="Q3112">
        <f>O3112*_xlfn.XLOOKUP(K3112,AM:AM,AO:AO)</f>
        <v/>
      </c>
      <c r="R3112">
        <f>_xlfn.XLOOKUP(E3112,AF:AF,AG:AG)</f>
        <v/>
      </c>
      <c r="S3112">
        <f>_xlfn.XLOOKUP(E3112,AF:AF,AI:AI)</f>
        <v/>
      </c>
      <c r="T3112">
        <f>WEEKNUM(G3112)</f>
        <v/>
      </c>
      <c r="U3112">
        <f>YEAR(G3112)</f>
        <v/>
      </c>
      <c r="V3112" s="117">
        <f>IFERROR(Q3112/N3112,"0")</f>
        <v/>
      </c>
    </row>
    <row r="3113">
      <c r="A3113">
        <f>_xlfn.XLOOKUP(D3113,BN:BN,BO:BO)</f>
        <v/>
      </c>
      <c r="B3113" t="inlineStr">
        <is>
          <t>LLC</t>
        </is>
      </c>
      <c r="C3113" t="n">
        <v>460</v>
      </c>
      <c r="D3113">
        <f>_xlfn.XLOOKUP(C3113,BH:BH,BI:BI)</f>
        <v/>
      </c>
      <c r="E3113" t="n">
        <v>28913</v>
      </c>
      <c r="F3113" t="inlineStr">
        <is>
          <t xml:space="preserve">Reserva Hotel Casa Lucia - Habitación Deluxe </t>
        </is>
      </c>
      <c r="G3113" s="234" t="n">
        <v>45840</v>
      </c>
      <c r="H3113" s="234" t="n">
        <v>45844</v>
      </c>
      <c r="I3113" t="inlineStr">
        <is>
          <t>HTL</t>
        </is>
      </c>
      <c r="J3113">
        <f>_xlfn.XLOOKUP(I3113,AS:AS,AU:AU)</f>
        <v/>
      </c>
      <c r="K3113" t="inlineStr">
        <is>
          <t>USD</t>
        </is>
      </c>
      <c r="L3113" s="238" t="n">
        <v>1416</v>
      </c>
      <c r="M3113">
        <f>L3113*_xlfn.XLOOKUP(K3113,AM:AM,AN:AN)</f>
        <v/>
      </c>
      <c r="N3113">
        <f>L3113*_xlfn.XLOOKUP(K3113,AM:AM,AO:AO)</f>
        <v/>
      </c>
      <c r="O3113" s="238" t="n">
        <v>109.98</v>
      </c>
      <c r="P3113">
        <f>O3113*_xlfn.XLOOKUP(K3113,AM:AM,AN:AN)</f>
        <v/>
      </c>
      <c r="Q3113">
        <f>O3113*_xlfn.XLOOKUP(K3113,AM:AM,AO:AO)</f>
        <v/>
      </c>
      <c r="R3113">
        <f>_xlfn.XLOOKUP(E3113,AF:AF,AG:AG)</f>
        <v/>
      </c>
      <c r="S3113">
        <f>_xlfn.XLOOKUP(E3113,AF:AF,AI:AI)</f>
        <v/>
      </c>
      <c r="T3113">
        <f>WEEKNUM(G3113)</f>
        <v/>
      </c>
      <c r="U3113">
        <f>YEAR(G3113)</f>
        <v/>
      </c>
      <c r="V3113" s="117">
        <f>IFERROR(Q3113/N3113,"0")</f>
        <v/>
      </c>
    </row>
    <row r="3114">
      <c r="A3114">
        <f>_xlfn.XLOOKUP(D3114,BN:BN,BO:BO)</f>
        <v/>
      </c>
      <c r="B3114" t="inlineStr">
        <is>
          <t>LLC</t>
        </is>
      </c>
      <c r="C3114" t="n">
        <v>460</v>
      </c>
      <c r="D3114">
        <f>_xlfn.XLOOKUP(C3114,BH:BH,BI:BI)</f>
        <v/>
      </c>
      <c r="E3114" t="n">
        <v>28913</v>
      </c>
      <c r="F3114" t="inlineStr">
        <is>
          <t xml:space="preserve">Reserva Hotel Casa Lucia - Habitación Deluxe </t>
        </is>
      </c>
      <c r="G3114" s="234" t="n">
        <v>45840</v>
      </c>
      <c r="H3114" s="234" t="n">
        <v>45844</v>
      </c>
      <c r="I3114" t="inlineStr">
        <is>
          <t>HTL</t>
        </is>
      </c>
      <c r="J3114">
        <f>_xlfn.XLOOKUP(I3114,AS:AS,AU:AU)</f>
        <v/>
      </c>
      <c r="K3114" t="inlineStr">
        <is>
          <t>USD</t>
        </is>
      </c>
      <c r="L3114" s="238" t="n">
        <v>1416</v>
      </c>
      <c r="M3114">
        <f>L3114*_xlfn.XLOOKUP(K3114,AM:AM,AN:AN)</f>
        <v/>
      </c>
      <c r="N3114">
        <f>L3114*_xlfn.XLOOKUP(K3114,AM:AM,AO:AO)</f>
        <v/>
      </c>
      <c r="O3114" s="238" t="n">
        <v>109.98</v>
      </c>
      <c r="P3114">
        <f>O3114*_xlfn.XLOOKUP(K3114,AM:AM,AN:AN)</f>
        <v/>
      </c>
      <c r="Q3114">
        <f>O3114*_xlfn.XLOOKUP(K3114,AM:AM,AO:AO)</f>
        <v/>
      </c>
      <c r="R3114">
        <f>_xlfn.XLOOKUP(E3114,AF:AF,AG:AG)</f>
        <v/>
      </c>
      <c r="S3114">
        <f>_xlfn.XLOOKUP(E3114,AF:AF,AI:AI)</f>
        <v/>
      </c>
      <c r="T3114">
        <f>WEEKNUM(G3114)</f>
        <v/>
      </c>
      <c r="U3114">
        <f>YEAR(G3114)</f>
        <v/>
      </c>
      <c r="V3114" s="117">
        <f>IFERROR(Q3114/N3114,"0")</f>
        <v/>
      </c>
    </row>
    <row r="3115">
      <c r="A3115">
        <f>_xlfn.XLOOKUP(D3115,BN:BN,BO:BO)</f>
        <v/>
      </c>
      <c r="B3115" t="inlineStr">
        <is>
          <t>LLC</t>
        </is>
      </c>
      <c r="C3115" t="n">
        <v>461</v>
      </c>
      <c r="D3115">
        <f>_xlfn.XLOOKUP(C3115,BH:BH,BI:BI)</f>
        <v/>
      </c>
      <c r="E3115" t="n">
        <v>27721</v>
      </c>
      <c r="F3115" t="inlineStr">
        <is>
          <t>VUELO MEX LAP</t>
        </is>
      </c>
      <c r="G3115" s="234" t="n">
        <v>45862</v>
      </c>
      <c r="H3115" s="234" t="n">
        <v>45862</v>
      </c>
      <c r="I3115" t="inlineStr">
        <is>
          <t>VLO</t>
        </is>
      </c>
      <c r="J3115">
        <f>_xlfn.XLOOKUP(I3115,AS:AS,AU:AU)</f>
        <v/>
      </c>
      <c r="K3115" t="inlineStr">
        <is>
          <t>MXN</t>
        </is>
      </c>
      <c r="L3115" s="238" t="n">
        <v>3638</v>
      </c>
      <c r="M3115">
        <f>L3115*_xlfn.XLOOKUP(K3115,AM:AM,AN:AN)</f>
        <v/>
      </c>
      <c r="N3115">
        <f>L3115*_xlfn.XLOOKUP(K3115,AM:AM,AO:AO)</f>
        <v/>
      </c>
      <c r="O3115" s="238" t="n">
        <v>0</v>
      </c>
      <c r="P3115">
        <f>O3115*_xlfn.XLOOKUP(K3115,AM:AM,AN:AN)</f>
        <v/>
      </c>
      <c r="Q3115">
        <f>O3115*_xlfn.XLOOKUP(K3115,AM:AM,AO:AO)</f>
        <v/>
      </c>
      <c r="R3115">
        <f>_xlfn.XLOOKUP(E3115,AF:AF,AG:AG)</f>
        <v/>
      </c>
      <c r="S3115">
        <f>_xlfn.XLOOKUP(E3115,AF:AF,AI:AI)</f>
        <v/>
      </c>
      <c r="T3115">
        <f>WEEKNUM(G3115)</f>
        <v/>
      </c>
      <c r="U3115">
        <f>YEAR(G3115)</f>
        <v/>
      </c>
      <c r="V3115" s="117">
        <f>IFERROR(Q3115/N3115,"0")</f>
        <v/>
      </c>
    </row>
    <row r="3116">
      <c r="A3116">
        <f>_xlfn.XLOOKUP(D3116,BN:BN,BO:BO)</f>
        <v/>
      </c>
      <c r="B3116" t="inlineStr">
        <is>
          <t>LLC</t>
        </is>
      </c>
      <c r="C3116" t="n">
        <v>461</v>
      </c>
      <c r="D3116">
        <f>_xlfn.XLOOKUP(C3116,BH:BH,BI:BI)</f>
        <v/>
      </c>
      <c r="E3116" t="n">
        <v>27721</v>
      </c>
      <c r="F3116" t="inlineStr">
        <is>
          <t>asignacion de asiento</t>
        </is>
      </c>
      <c r="G3116" s="234" t="n">
        <v>45862</v>
      </c>
      <c r="H3116" s="234" t="n">
        <v>45862</v>
      </c>
      <c r="I3116" t="inlineStr">
        <is>
          <t>VLO</t>
        </is>
      </c>
      <c r="J3116">
        <f>_xlfn.XLOOKUP(I3116,AS:AS,AU:AU)</f>
        <v/>
      </c>
      <c r="K3116" t="inlineStr">
        <is>
          <t>MXN</t>
        </is>
      </c>
      <c r="L3116" s="238" t="n">
        <v>560</v>
      </c>
      <c r="M3116">
        <f>L3116*_xlfn.XLOOKUP(K3116,AM:AM,AN:AN)</f>
        <v/>
      </c>
      <c r="N3116">
        <f>L3116*_xlfn.XLOOKUP(K3116,AM:AM,AO:AO)</f>
        <v/>
      </c>
      <c r="O3116" s="238" t="n">
        <v>0</v>
      </c>
      <c r="P3116">
        <f>O3116*_xlfn.XLOOKUP(K3116,AM:AM,AN:AN)</f>
        <v/>
      </c>
      <c r="Q3116">
        <f>O3116*_xlfn.XLOOKUP(K3116,AM:AM,AO:AO)</f>
        <v/>
      </c>
      <c r="R3116">
        <f>_xlfn.XLOOKUP(E3116,AF:AF,AG:AG)</f>
        <v/>
      </c>
      <c r="S3116">
        <f>_xlfn.XLOOKUP(E3116,AF:AF,AI:AI)</f>
        <v/>
      </c>
      <c r="T3116">
        <f>WEEKNUM(G3116)</f>
        <v/>
      </c>
      <c r="U3116">
        <f>YEAR(G3116)</f>
        <v/>
      </c>
      <c r="V3116" s="117">
        <f>IFERROR(Q3116/N3116,"0")</f>
        <v/>
      </c>
    </row>
    <row r="3117">
      <c r="A3117">
        <f>_xlfn.XLOOKUP(D3117,BN:BN,BO:BO)</f>
        <v/>
      </c>
      <c r="B3117" t="inlineStr">
        <is>
          <t>LLC</t>
        </is>
      </c>
      <c r="C3117" t="n">
        <v>461</v>
      </c>
      <c r="D3117">
        <f>_xlfn.XLOOKUP(C3117,BH:BH,BI:BI)</f>
        <v/>
      </c>
      <c r="E3117" t="n">
        <v>27721</v>
      </c>
      <c r="F3117" t="inlineStr">
        <is>
          <t>VUELO SJD MEX</t>
        </is>
      </c>
      <c r="G3117" s="234" t="n">
        <v>45870</v>
      </c>
      <c r="H3117" s="234" t="n">
        <v>45870</v>
      </c>
      <c r="I3117" t="inlineStr">
        <is>
          <t>VLO</t>
        </is>
      </c>
      <c r="J3117">
        <f>_xlfn.XLOOKUP(I3117,AS:AS,AU:AU)</f>
        <v/>
      </c>
      <c r="K3117" t="inlineStr">
        <is>
          <t>MXN</t>
        </is>
      </c>
      <c r="L3117" s="238" t="n">
        <v>6024</v>
      </c>
      <c r="M3117">
        <f>L3117*_xlfn.XLOOKUP(K3117,AM:AM,AN:AN)</f>
        <v/>
      </c>
      <c r="N3117">
        <f>L3117*_xlfn.XLOOKUP(K3117,AM:AM,AO:AO)</f>
        <v/>
      </c>
      <c r="O3117" s="238" t="n">
        <v>0</v>
      </c>
      <c r="P3117">
        <f>O3117*_xlfn.XLOOKUP(K3117,AM:AM,AN:AN)</f>
        <v/>
      </c>
      <c r="Q3117">
        <f>O3117*_xlfn.XLOOKUP(K3117,AM:AM,AO:AO)</f>
        <v/>
      </c>
      <c r="R3117">
        <f>_xlfn.XLOOKUP(E3117,AF:AF,AG:AG)</f>
        <v/>
      </c>
      <c r="S3117">
        <f>_xlfn.XLOOKUP(E3117,AF:AF,AI:AI)</f>
        <v/>
      </c>
      <c r="T3117">
        <f>WEEKNUM(G3117)</f>
        <v/>
      </c>
      <c r="U3117">
        <f>YEAR(G3117)</f>
        <v/>
      </c>
      <c r="V3117" s="117">
        <f>IFERROR(Q3117/N3117,"0")</f>
        <v/>
      </c>
    </row>
    <row r="3118">
      <c r="A3118">
        <f>_xlfn.XLOOKUP(D3118,BN:BN,BO:BO)</f>
        <v/>
      </c>
      <c r="B3118" t="inlineStr">
        <is>
          <t>LLC</t>
        </is>
      </c>
      <c r="C3118" t="n">
        <v>462</v>
      </c>
      <c r="D3118">
        <f>_xlfn.XLOOKUP(C3118,BH:BH,BI:BI)</f>
        <v/>
      </c>
      <c r="E3118" t="n">
        <v>23590</v>
      </c>
      <c r="F3118" t="inlineStr">
        <is>
          <t>VUELO KOREA-CHINA</t>
        </is>
      </c>
      <c r="G3118" s="234" t="n">
        <v>45902</v>
      </c>
      <c r="H3118" s="234" t="n">
        <v>45920</v>
      </c>
      <c r="I3118" t="inlineStr">
        <is>
          <t>VLO</t>
        </is>
      </c>
      <c r="J3118">
        <f>_xlfn.XLOOKUP(I3118,AS:AS,AU:AU)</f>
        <v/>
      </c>
      <c r="K3118" t="inlineStr">
        <is>
          <t>USD</t>
        </is>
      </c>
      <c r="L3118" s="238" t="n">
        <v>4344.78</v>
      </c>
      <c r="M3118">
        <f>L3118*_xlfn.XLOOKUP(K3118,AM:AM,AN:AN)</f>
        <v/>
      </c>
      <c r="N3118">
        <f>L3118*_xlfn.XLOOKUP(K3118,AM:AM,AO:AO)</f>
        <v/>
      </c>
      <c r="O3118" s="238" t="n">
        <v>0</v>
      </c>
      <c r="P3118">
        <f>O3118*_xlfn.XLOOKUP(K3118,AM:AM,AN:AN)</f>
        <v/>
      </c>
      <c r="Q3118">
        <f>O3118*_xlfn.XLOOKUP(K3118,AM:AM,AO:AO)</f>
        <v/>
      </c>
      <c r="R3118">
        <f>_xlfn.XLOOKUP(E3118,AF:AF,AG:AG)</f>
        <v/>
      </c>
      <c r="S3118">
        <f>_xlfn.XLOOKUP(E3118,AF:AF,AI:AI)</f>
        <v/>
      </c>
      <c r="T3118">
        <f>WEEKNUM(G3118)</f>
        <v/>
      </c>
      <c r="U3118">
        <f>YEAR(G3118)</f>
        <v/>
      </c>
      <c r="V3118" s="117">
        <f>IFERROR(Q3118/N3118,"0")</f>
        <v/>
      </c>
    </row>
    <row r="3119">
      <c r="A3119">
        <f>_xlfn.XLOOKUP(D3119,BN:BN,BO:BO)</f>
        <v/>
      </c>
      <c r="B3119" t="inlineStr">
        <is>
          <t>LLC</t>
        </is>
      </c>
      <c r="C3119" t="n">
        <v>462</v>
      </c>
      <c r="D3119">
        <f>_xlfn.XLOOKUP(C3119,BH:BH,BI:BI)</f>
        <v/>
      </c>
      <c r="E3119" t="n">
        <v>23590</v>
      </c>
      <c r="F3119" t="inlineStr">
        <is>
          <t>VUELO KOREA</t>
        </is>
      </c>
      <c r="G3119" s="234" t="n">
        <v>45902</v>
      </c>
      <c r="H3119" s="234" t="n">
        <v>45920</v>
      </c>
      <c r="I3119" t="inlineStr">
        <is>
          <t>VLO</t>
        </is>
      </c>
      <c r="J3119">
        <f>_xlfn.XLOOKUP(I3119,AS:AS,AU:AU)</f>
        <v/>
      </c>
      <c r="K3119" t="inlineStr">
        <is>
          <t>USD</t>
        </is>
      </c>
      <c r="L3119" s="238" t="n">
        <v>4344.78</v>
      </c>
      <c r="M3119">
        <f>L3119*_xlfn.XLOOKUP(K3119,AM:AM,AN:AN)</f>
        <v/>
      </c>
      <c r="N3119">
        <f>L3119*_xlfn.XLOOKUP(K3119,AM:AM,AO:AO)</f>
        <v/>
      </c>
      <c r="O3119" s="238" t="n">
        <v>0</v>
      </c>
      <c r="P3119">
        <f>O3119*_xlfn.XLOOKUP(K3119,AM:AM,AN:AN)</f>
        <v/>
      </c>
      <c r="Q3119">
        <f>O3119*_xlfn.XLOOKUP(K3119,AM:AM,AO:AO)</f>
        <v/>
      </c>
      <c r="R3119">
        <f>_xlfn.XLOOKUP(E3119,AF:AF,AG:AG)</f>
        <v/>
      </c>
      <c r="S3119">
        <f>_xlfn.XLOOKUP(E3119,AF:AF,AI:AI)</f>
        <v/>
      </c>
      <c r="T3119">
        <f>WEEKNUM(G3119)</f>
        <v/>
      </c>
      <c r="U3119">
        <f>YEAR(G3119)</f>
        <v/>
      </c>
      <c r="V3119" s="117">
        <f>IFERROR(Q3119/N3119,"0")</f>
        <v/>
      </c>
    </row>
    <row r="3120">
      <c r="A3120">
        <f>_xlfn.XLOOKUP(D3120,BN:BN,BO:BO)</f>
        <v/>
      </c>
      <c r="B3120" t="inlineStr">
        <is>
          <t>LLC</t>
        </is>
      </c>
      <c r="C3120" t="n">
        <v>462</v>
      </c>
      <c r="D3120">
        <f>_xlfn.XLOOKUP(C3120,BH:BH,BI:BI)</f>
        <v/>
      </c>
      <c r="E3120" t="n">
        <v>23590</v>
      </c>
      <c r="F3120" t="inlineStr">
        <is>
          <t>VUELO CHINA EASTERN</t>
        </is>
      </c>
      <c r="G3120" s="234" t="n">
        <v>45902</v>
      </c>
      <c r="H3120" s="234" t="n">
        <v>45920</v>
      </c>
      <c r="I3120" t="inlineStr">
        <is>
          <t>VLO</t>
        </is>
      </c>
      <c r="J3120">
        <f>_xlfn.XLOOKUP(I3120,AS:AS,AU:AU)</f>
        <v/>
      </c>
      <c r="K3120" t="inlineStr">
        <is>
          <t>USD</t>
        </is>
      </c>
      <c r="L3120" s="238" t="n">
        <v>3871.44</v>
      </c>
      <c r="M3120">
        <f>L3120*_xlfn.XLOOKUP(K3120,AM:AM,AN:AN)</f>
        <v/>
      </c>
      <c r="N3120">
        <f>L3120*_xlfn.XLOOKUP(K3120,AM:AM,AO:AO)</f>
        <v/>
      </c>
      <c r="O3120" s="238" t="n">
        <v>0</v>
      </c>
      <c r="P3120">
        <f>O3120*_xlfn.XLOOKUP(K3120,AM:AM,AN:AN)</f>
        <v/>
      </c>
      <c r="Q3120">
        <f>O3120*_xlfn.XLOOKUP(K3120,AM:AM,AO:AO)</f>
        <v/>
      </c>
      <c r="R3120">
        <f>_xlfn.XLOOKUP(E3120,AF:AF,AG:AG)</f>
        <v/>
      </c>
      <c r="S3120">
        <f>_xlfn.XLOOKUP(E3120,AF:AF,AI:AI)</f>
        <v/>
      </c>
      <c r="T3120">
        <f>WEEKNUM(G3120)</f>
        <v/>
      </c>
      <c r="U3120">
        <f>YEAR(G3120)</f>
        <v/>
      </c>
      <c r="V3120" s="117">
        <f>IFERROR(Q3120/N3120,"0")</f>
        <v/>
      </c>
    </row>
    <row r="3121">
      <c r="A3121">
        <f>_xlfn.XLOOKUP(D3121,BN:BN,BO:BO)</f>
        <v/>
      </c>
      <c r="B3121" t="inlineStr">
        <is>
          <t>LLC</t>
        </is>
      </c>
      <c r="C3121" t="n">
        <v>462</v>
      </c>
      <c r="D3121">
        <f>_xlfn.XLOOKUP(C3121,BH:BH,BI:BI)</f>
        <v/>
      </c>
      <c r="E3121" t="n">
        <v>23590</v>
      </c>
      <c r="F3121" t="inlineStr">
        <is>
          <t>CHINA EASTERN AIRLINES</t>
        </is>
      </c>
      <c r="G3121" s="234" t="n">
        <v>45902</v>
      </c>
      <c r="H3121" s="234" t="n">
        <v>45920</v>
      </c>
      <c r="I3121" t="inlineStr">
        <is>
          <t>VLO</t>
        </is>
      </c>
      <c r="J3121">
        <f>_xlfn.XLOOKUP(I3121,AS:AS,AU:AU)</f>
        <v/>
      </c>
      <c r="K3121" t="inlineStr">
        <is>
          <t>USD</t>
        </is>
      </c>
      <c r="L3121" s="238" t="n">
        <v>3871.44</v>
      </c>
      <c r="M3121">
        <f>L3121*_xlfn.XLOOKUP(K3121,AM:AM,AN:AN)</f>
        <v/>
      </c>
      <c r="N3121">
        <f>L3121*_xlfn.XLOOKUP(K3121,AM:AM,AO:AO)</f>
        <v/>
      </c>
      <c r="O3121" s="238" t="n">
        <v>0</v>
      </c>
      <c r="P3121">
        <f>O3121*_xlfn.XLOOKUP(K3121,AM:AM,AN:AN)</f>
        <v/>
      </c>
      <c r="Q3121">
        <f>O3121*_xlfn.XLOOKUP(K3121,AM:AM,AO:AO)</f>
        <v/>
      </c>
      <c r="R3121">
        <f>_xlfn.XLOOKUP(E3121,AF:AF,AG:AG)</f>
        <v/>
      </c>
      <c r="S3121">
        <f>_xlfn.XLOOKUP(E3121,AF:AF,AI:AI)</f>
        <v/>
      </c>
      <c r="T3121">
        <f>WEEKNUM(G3121)</f>
        <v/>
      </c>
      <c r="U3121">
        <f>YEAR(G3121)</f>
        <v/>
      </c>
      <c r="V3121" s="117">
        <f>IFERROR(Q3121/N3121,"0")</f>
        <v/>
      </c>
    </row>
    <row r="3122">
      <c r="A3122">
        <f>_xlfn.XLOOKUP(D3122,BN:BN,BO:BO)</f>
        <v/>
      </c>
      <c r="B3122" t="inlineStr">
        <is>
          <t>LLC</t>
        </is>
      </c>
      <c r="C3122" t="n">
        <v>462</v>
      </c>
      <c r="D3122">
        <f>_xlfn.XLOOKUP(C3122,BH:BH,BI:BI)</f>
        <v/>
      </c>
      <c r="E3122" t="n">
        <v>26070</v>
      </c>
      <c r="F3122" t="inlineStr">
        <is>
          <t>FOUR SEASONS SEOUL</t>
        </is>
      </c>
      <c r="G3122" s="234" t="n">
        <v>45957</v>
      </c>
      <c r="H3122" s="234" t="n">
        <v>45961</v>
      </c>
      <c r="I3122" t="inlineStr">
        <is>
          <t>HTL</t>
        </is>
      </c>
      <c r="J3122">
        <f>_xlfn.XLOOKUP(I3122,AS:AS,AU:AU)</f>
        <v/>
      </c>
      <c r="K3122" t="inlineStr">
        <is>
          <t>USD</t>
        </is>
      </c>
      <c r="L3122" s="238" t="n">
        <v>2817</v>
      </c>
      <c r="M3122">
        <f>L3122*_xlfn.XLOOKUP(K3122,AM:AM,AN:AN)</f>
        <v/>
      </c>
      <c r="N3122">
        <f>L3122*_xlfn.XLOOKUP(K3122,AM:AM,AO:AO)</f>
        <v/>
      </c>
      <c r="O3122" s="238" t="n">
        <v>281.7</v>
      </c>
      <c r="P3122">
        <f>O3122*_xlfn.XLOOKUP(K3122,AM:AM,AN:AN)</f>
        <v/>
      </c>
      <c r="Q3122">
        <f>O3122*_xlfn.XLOOKUP(K3122,AM:AM,AO:AO)</f>
        <v/>
      </c>
      <c r="R3122">
        <f>_xlfn.XLOOKUP(E3122,AF:AF,AG:AG)</f>
        <v/>
      </c>
      <c r="S3122">
        <f>_xlfn.XLOOKUP(E3122,AF:AF,AI:AI)</f>
        <v/>
      </c>
      <c r="T3122">
        <f>WEEKNUM(G3122)</f>
        <v/>
      </c>
      <c r="U3122">
        <f>YEAR(G3122)</f>
        <v/>
      </c>
      <c r="V3122" s="117">
        <f>IFERROR(Q3122/N3122,"0")</f>
        <v/>
      </c>
    </row>
    <row r="3123">
      <c r="A3123">
        <f>_xlfn.XLOOKUP(D3123,BN:BN,BO:BO)</f>
        <v/>
      </c>
      <c r="B3123" t="inlineStr">
        <is>
          <t>LLC</t>
        </is>
      </c>
      <c r="C3123" t="n">
        <v>462</v>
      </c>
      <c r="D3123">
        <f>_xlfn.XLOOKUP(C3123,BH:BH,BI:BI)</f>
        <v/>
      </c>
      <c r="E3123" t="n">
        <v>28934</v>
      </c>
      <c r="F3123" t="inlineStr">
        <is>
          <t>TE FENTON VELASCO ANA SOFIA MRS</t>
        </is>
      </c>
      <c r="G3123" s="234" t="n">
        <v>45902</v>
      </c>
      <c r="H3123" s="63" t="n"/>
      <c r="I3123" t="inlineStr">
        <is>
          <t>VLO</t>
        </is>
      </c>
      <c r="J3123">
        <f>_xlfn.XLOOKUP(I3123,AS:AS,AU:AU)</f>
        <v/>
      </c>
      <c r="K3123" t="inlineStr">
        <is>
          <t>USD</t>
        </is>
      </c>
      <c r="L3123" s="238" t="n">
        <v>3.55</v>
      </c>
      <c r="M3123">
        <f>L3123*_xlfn.XLOOKUP(K3123,AM:AM,AN:AN)</f>
        <v/>
      </c>
      <c r="N3123">
        <f>L3123*_xlfn.XLOOKUP(K3123,AM:AM,AO:AO)</f>
        <v/>
      </c>
      <c r="O3123" s="238" t="n">
        <v>0</v>
      </c>
      <c r="P3123">
        <f>O3123*_xlfn.XLOOKUP(K3123,AM:AM,AN:AN)</f>
        <v/>
      </c>
      <c r="Q3123">
        <f>O3123*_xlfn.XLOOKUP(K3123,AM:AM,AO:AO)</f>
        <v/>
      </c>
      <c r="R3123">
        <f>_xlfn.XLOOKUP(E3123,AF:AF,AG:AG)</f>
        <v/>
      </c>
      <c r="S3123">
        <f>_xlfn.XLOOKUP(E3123,AF:AF,AI:AI)</f>
        <v/>
      </c>
      <c r="T3123">
        <f>WEEKNUM(G3123)</f>
        <v/>
      </c>
      <c r="U3123">
        <f>YEAR(G3123)</f>
        <v/>
      </c>
      <c r="V3123" s="117">
        <f>IFERROR(Q3123/N3123,"0")</f>
        <v/>
      </c>
    </row>
    <row r="3124">
      <c r="A3124">
        <f>_xlfn.XLOOKUP(D3124,BN:BN,BO:BO)</f>
        <v/>
      </c>
      <c r="B3124" t="inlineStr">
        <is>
          <t>LLC</t>
        </is>
      </c>
      <c r="C3124" t="n">
        <v>462</v>
      </c>
      <c r="D3124">
        <f>_xlfn.XLOOKUP(C3124,BH:BH,BI:BI)</f>
        <v/>
      </c>
      <c r="E3124" t="n">
        <v>28934</v>
      </c>
      <c r="F3124" t="inlineStr">
        <is>
          <t>ME FENTON VELASCO ANA SOFIA MRS</t>
        </is>
      </c>
      <c r="G3124" s="234" t="n">
        <v>45902</v>
      </c>
      <c r="H3124" s="63" t="n"/>
      <c r="I3124" t="inlineStr">
        <is>
          <t>VLO</t>
        </is>
      </c>
      <c r="J3124">
        <f>_xlfn.XLOOKUP(I3124,AS:AS,AU:AU)</f>
        <v/>
      </c>
      <c r="K3124" t="inlineStr">
        <is>
          <t>USD</t>
        </is>
      </c>
      <c r="L3124" s="238" t="n">
        <v>140</v>
      </c>
      <c r="M3124">
        <f>L3124*_xlfn.XLOOKUP(K3124,AM:AM,AN:AN)</f>
        <v/>
      </c>
      <c r="N3124">
        <f>L3124*_xlfn.XLOOKUP(K3124,AM:AM,AO:AO)</f>
        <v/>
      </c>
      <c r="O3124" s="238" t="n">
        <v>0</v>
      </c>
      <c r="P3124">
        <f>O3124*_xlfn.XLOOKUP(K3124,AM:AM,AN:AN)</f>
        <v/>
      </c>
      <c r="Q3124">
        <f>O3124*_xlfn.XLOOKUP(K3124,AM:AM,AO:AO)</f>
        <v/>
      </c>
      <c r="R3124">
        <f>_xlfn.XLOOKUP(E3124,AF:AF,AG:AG)</f>
        <v/>
      </c>
      <c r="S3124">
        <f>_xlfn.XLOOKUP(E3124,AF:AF,AI:AI)</f>
        <v/>
      </c>
      <c r="T3124">
        <f>WEEKNUM(G3124)</f>
        <v/>
      </c>
      <c r="U3124">
        <f>YEAR(G3124)</f>
        <v/>
      </c>
      <c r="V3124" s="117">
        <f>IFERROR(Q3124/N3124,"0")</f>
        <v/>
      </c>
    </row>
    <row r="3125">
      <c r="A3125">
        <f>_xlfn.XLOOKUP(D3125,BN:BN,BO:BO)</f>
        <v/>
      </c>
      <c r="B3125" t="inlineStr">
        <is>
          <t>LLC</t>
        </is>
      </c>
      <c r="C3125" t="n">
        <v>462</v>
      </c>
      <c r="D3125">
        <f>_xlfn.XLOOKUP(C3125,BH:BH,BI:BI)</f>
        <v/>
      </c>
      <c r="E3125" t="n">
        <v>28934</v>
      </c>
      <c r="F3125" t="inlineStr">
        <is>
          <t>TE GONZALEZ CIMADEVILLA FERNANDO MR</t>
        </is>
      </c>
      <c r="G3125" s="234" t="n">
        <v>45902</v>
      </c>
      <c r="H3125" s="63" t="n"/>
      <c r="I3125" t="inlineStr">
        <is>
          <t>VLO</t>
        </is>
      </c>
      <c r="J3125">
        <f>_xlfn.XLOOKUP(I3125,AS:AS,AU:AU)</f>
        <v/>
      </c>
      <c r="K3125" t="inlineStr">
        <is>
          <t>USD</t>
        </is>
      </c>
      <c r="L3125" s="238" t="n">
        <v>0</v>
      </c>
      <c r="M3125">
        <f>L3125*_xlfn.XLOOKUP(K3125,AM:AM,AN:AN)</f>
        <v/>
      </c>
      <c r="N3125">
        <f>L3125*_xlfn.XLOOKUP(K3125,AM:AM,AO:AO)</f>
        <v/>
      </c>
      <c r="O3125" s="238" t="n">
        <v>0</v>
      </c>
      <c r="P3125">
        <f>O3125*_xlfn.XLOOKUP(K3125,AM:AM,AN:AN)</f>
        <v/>
      </c>
      <c r="Q3125">
        <f>O3125*_xlfn.XLOOKUP(K3125,AM:AM,AO:AO)</f>
        <v/>
      </c>
      <c r="R3125">
        <f>_xlfn.XLOOKUP(E3125,AF:AF,AG:AG)</f>
        <v/>
      </c>
      <c r="S3125">
        <f>_xlfn.XLOOKUP(E3125,AF:AF,AI:AI)</f>
        <v/>
      </c>
      <c r="T3125">
        <f>WEEKNUM(G3125)</f>
        <v/>
      </c>
      <c r="U3125">
        <f>YEAR(G3125)</f>
        <v/>
      </c>
      <c r="V3125" s="117">
        <f>IFERROR(Q3125/N3125,"0")</f>
        <v/>
      </c>
    </row>
    <row r="3126">
      <c r="A3126">
        <f>_xlfn.XLOOKUP(D3126,BN:BN,BO:BO)</f>
        <v/>
      </c>
      <c r="B3126" t="inlineStr">
        <is>
          <t>LLC</t>
        </is>
      </c>
      <c r="C3126" t="n">
        <v>462</v>
      </c>
      <c r="D3126">
        <f>_xlfn.XLOOKUP(C3126,BH:BH,BI:BI)</f>
        <v/>
      </c>
      <c r="E3126" t="n">
        <v>28934</v>
      </c>
      <c r="F3126" t="inlineStr">
        <is>
          <t>ME GONZALEZ CIMADEVILLA FERNANDO MR</t>
        </is>
      </c>
      <c r="G3126" s="234" t="n">
        <v>45902</v>
      </c>
      <c r="H3126" s="63" t="n"/>
      <c r="I3126" t="inlineStr">
        <is>
          <t>VLO</t>
        </is>
      </c>
      <c r="J3126">
        <f>_xlfn.XLOOKUP(I3126,AS:AS,AU:AU)</f>
        <v/>
      </c>
      <c r="K3126" t="inlineStr">
        <is>
          <t>USD</t>
        </is>
      </c>
      <c r="L3126" s="238" t="n">
        <v>140</v>
      </c>
      <c r="M3126">
        <f>L3126*_xlfn.XLOOKUP(K3126,AM:AM,AN:AN)</f>
        <v/>
      </c>
      <c r="N3126">
        <f>L3126*_xlfn.XLOOKUP(K3126,AM:AM,AO:AO)</f>
        <v/>
      </c>
      <c r="O3126" s="238" t="n">
        <v>0</v>
      </c>
      <c r="P3126">
        <f>O3126*_xlfn.XLOOKUP(K3126,AM:AM,AN:AN)</f>
        <v/>
      </c>
      <c r="Q3126">
        <f>O3126*_xlfn.XLOOKUP(K3126,AM:AM,AO:AO)</f>
        <v/>
      </c>
      <c r="R3126">
        <f>_xlfn.XLOOKUP(E3126,AF:AF,AG:AG)</f>
        <v/>
      </c>
      <c r="S3126">
        <f>_xlfn.XLOOKUP(E3126,AF:AF,AI:AI)</f>
        <v/>
      </c>
      <c r="T3126">
        <f>WEEKNUM(G3126)</f>
        <v/>
      </c>
      <c r="U3126">
        <f>YEAR(G3126)</f>
        <v/>
      </c>
      <c r="V3126" s="117">
        <f>IFERROR(Q3126/N3126,"0")</f>
        <v/>
      </c>
    </row>
    <row r="3127">
      <c r="A3127">
        <f>_xlfn.XLOOKUP(D3127,BN:BN,BO:BO)</f>
        <v/>
      </c>
      <c r="B3127" t="inlineStr">
        <is>
          <t>LLC</t>
        </is>
      </c>
      <c r="C3127" t="n">
        <v>462</v>
      </c>
      <c r="D3127">
        <f>_xlfn.XLOOKUP(C3127,BH:BH,BI:BI)</f>
        <v/>
      </c>
      <c r="E3127" t="n">
        <v>28934</v>
      </c>
      <c r="F3127" t="inlineStr">
        <is>
          <t>TE FERNANDO GONZALEZ CIMADEVILLA</t>
        </is>
      </c>
      <c r="G3127" s="234" t="n">
        <v>45957</v>
      </c>
      <c r="H3127" s="234" t="n">
        <v>45969</v>
      </c>
      <c r="I3127" t="inlineStr">
        <is>
          <t>VLO</t>
        </is>
      </c>
      <c r="J3127">
        <f>_xlfn.XLOOKUP(I3127,AS:AS,AU:AU)</f>
        <v/>
      </c>
      <c r="K3127" t="inlineStr">
        <is>
          <t>USD</t>
        </is>
      </c>
      <c r="L3127" s="238" t="n">
        <v>0.45</v>
      </c>
      <c r="M3127">
        <f>L3127*_xlfn.XLOOKUP(K3127,AM:AM,AN:AN)</f>
        <v/>
      </c>
      <c r="N3127">
        <f>L3127*_xlfn.XLOOKUP(K3127,AM:AM,AO:AO)</f>
        <v/>
      </c>
      <c r="O3127" s="238" t="n">
        <v>0</v>
      </c>
      <c r="P3127">
        <f>O3127*_xlfn.XLOOKUP(K3127,AM:AM,AN:AN)</f>
        <v/>
      </c>
      <c r="Q3127">
        <f>O3127*_xlfn.XLOOKUP(K3127,AM:AM,AO:AO)</f>
        <v/>
      </c>
      <c r="R3127">
        <f>_xlfn.XLOOKUP(E3127,AF:AF,AG:AG)</f>
        <v/>
      </c>
      <c r="S3127">
        <f>_xlfn.XLOOKUP(E3127,AF:AF,AI:AI)</f>
        <v/>
      </c>
      <c r="T3127">
        <f>WEEKNUM(G3127)</f>
        <v/>
      </c>
      <c r="U3127">
        <f>YEAR(G3127)</f>
        <v/>
      </c>
      <c r="V3127" s="117">
        <f>IFERROR(Q3127/N3127,"0")</f>
        <v/>
      </c>
    </row>
    <row r="3128">
      <c r="A3128">
        <f>_xlfn.XLOOKUP(D3128,BN:BN,BO:BO)</f>
        <v/>
      </c>
      <c r="B3128" t="inlineStr">
        <is>
          <t>LLC</t>
        </is>
      </c>
      <c r="C3128" t="n">
        <v>462</v>
      </c>
      <c r="D3128">
        <f>_xlfn.XLOOKUP(C3128,BH:BH,BI:BI)</f>
        <v/>
      </c>
      <c r="E3128" t="n">
        <v>28934</v>
      </c>
      <c r="F3128" t="inlineStr">
        <is>
          <t>TE FERNANDO GONZALEZ CIMADEVILLA</t>
        </is>
      </c>
      <c r="G3128" s="234" t="n">
        <v>45957</v>
      </c>
      <c r="H3128" s="234" t="n">
        <v>45969</v>
      </c>
      <c r="I3128" t="inlineStr">
        <is>
          <t>VLO</t>
        </is>
      </c>
      <c r="J3128">
        <f>_xlfn.XLOOKUP(I3128,AS:AS,AU:AU)</f>
        <v/>
      </c>
      <c r="K3128" t="inlineStr">
        <is>
          <t>USD</t>
        </is>
      </c>
      <c r="L3128" s="238" t="n">
        <v>0</v>
      </c>
      <c r="M3128">
        <f>L3128*_xlfn.XLOOKUP(K3128,AM:AM,AN:AN)</f>
        <v/>
      </c>
      <c r="N3128">
        <f>L3128*_xlfn.XLOOKUP(K3128,AM:AM,AO:AO)</f>
        <v/>
      </c>
      <c r="O3128" s="238" t="n">
        <v>0</v>
      </c>
      <c r="P3128">
        <f>O3128*_xlfn.XLOOKUP(K3128,AM:AM,AN:AN)</f>
        <v/>
      </c>
      <c r="Q3128">
        <f>O3128*_xlfn.XLOOKUP(K3128,AM:AM,AO:AO)</f>
        <v/>
      </c>
      <c r="R3128">
        <f>_xlfn.XLOOKUP(E3128,AF:AF,AG:AG)</f>
        <v/>
      </c>
      <c r="S3128">
        <f>_xlfn.XLOOKUP(E3128,AF:AF,AI:AI)</f>
        <v/>
      </c>
      <c r="T3128">
        <f>WEEKNUM(G3128)</f>
        <v/>
      </c>
      <c r="U3128">
        <f>YEAR(G3128)</f>
        <v/>
      </c>
      <c r="V3128" s="117">
        <f>IFERROR(Q3128/N3128,"0")</f>
        <v/>
      </c>
    </row>
    <row r="3129">
      <c r="A3129">
        <f>_xlfn.XLOOKUP(D3129,BN:BN,BO:BO)</f>
        <v/>
      </c>
      <c r="B3129" t="inlineStr">
        <is>
          <t>LLC</t>
        </is>
      </c>
      <c r="C3129" t="n">
        <v>462</v>
      </c>
      <c r="D3129">
        <f>_xlfn.XLOOKUP(C3129,BH:BH,BI:BI)</f>
        <v/>
      </c>
      <c r="E3129" t="n">
        <v>28934</v>
      </c>
      <c r="F3129" t="inlineStr">
        <is>
          <t>TE ANA SOFIA FENTON</t>
        </is>
      </c>
      <c r="G3129" s="234" t="n">
        <v>45957</v>
      </c>
      <c r="H3129" s="234" t="n">
        <v>45969</v>
      </c>
      <c r="I3129" t="inlineStr">
        <is>
          <t>VLO</t>
        </is>
      </c>
      <c r="J3129">
        <f>_xlfn.XLOOKUP(I3129,AS:AS,AU:AU)</f>
        <v/>
      </c>
      <c r="K3129" t="inlineStr">
        <is>
          <t>USD</t>
        </is>
      </c>
      <c r="L3129" s="238" t="n">
        <v>0.45</v>
      </c>
      <c r="M3129">
        <f>L3129*_xlfn.XLOOKUP(K3129,AM:AM,AN:AN)</f>
        <v/>
      </c>
      <c r="N3129">
        <f>L3129*_xlfn.XLOOKUP(K3129,AM:AM,AO:AO)</f>
        <v/>
      </c>
      <c r="O3129" s="238" t="n">
        <v>0</v>
      </c>
      <c r="P3129">
        <f>O3129*_xlfn.XLOOKUP(K3129,AM:AM,AN:AN)</f>
        <v/>
      </c>
      <c r="Q3129">
        <f>O3129*_xlfn.XLOOKUP(K3129,AM:AM,AO:AO)</f>
        <v/>
      </c>
      <c r="R3129">
        <f>_xlfn.XLOOKUP(E3129,AF:AF,AG:AG)</f>
        <v/>
      </c>
      <c r="S3129">
        <f>_xlfn.XLOOKUP(E3129,AF:AF,AI:AI)</f>
        <v/>
      </c>
      <c r="T3129">
        <f>WEEKNUM(G3129)</f>
        <v/>
      </c>
      <c r="U3129">
        <f>YEAR(G3129)</f>
        <v/>
      </c>
      <c r="V3129" s="117">
        <f>IFERROR(Q3129/N3129,"0")</f>
        <v/>
      </c>
    </row>
    <row r="3130">
      <c r="A3130">
        <f>_xlfn.XLOOKUP(D3130,BN:BN,BO:BO)</f>
        <v/>
      </c>
      <c r="B3130" t="inlineStr">
        <is>
          <t>LLC</t>
        </is>
      </c>
      <c r="C3130" t="n">
        <v>462</v>
      </c>
      <c r="D3130">
        <f>_xlfn.XLOOKUP(C3130,BH:BH,BI:BI)</f>
        <v/>
      </c>
      <c r="E3130" t="n">
        <v>28934</v>
      </c>
      <c r="F3130" t="inlineStr">
        <is>
          <t>TE ANA SOFIA FENTON VELASCO</t>
        </is>
      </c>
      <c r="G3130" s="234" t="n">
        <v>45957</v>
      </c>
      <c r="H3130" s="234" t="n">
        <v>45969</v>
      </c>
      <c r="I3130" t="inlineStr">
        <is>
          <t>VLO</t>
        </is>
      </c>
      <c r="J3130">
        <f>_xlfn.XLOOKUP(I3130,AS:AS,AU:AU)</f>
        <v/>
      </c>
      <c r="K3130" t="inlineStr">
        <is>
          <t>USD</t>
        </is>
      </c>
      <c r="L3130" s="238" t="n">
        <v>0</v>
      </c>
      <c r="M3130">
        <f>L3130*_xlfn.XLOOKUP(K3130,AM:AM,AN:AN)</f>
        <v/>
      </c>
      <c r="N3130">
        <f>L3130*_xlfn.XLOOKUP(K3130,AM:AM,AO:AO)</f>
        <v/>
      </c>
      <c r="O3130" s="238" t="n">
        <v>0</v>
      </c>
      <c r="P3130">
        <f>O3130*_xlfn.XLOOKUP(K3130,AM:AM,AN:AN)</f>
        <v/>
      </c>
      <c r="Q3130">
        <f>O3130*_xlfn.XLOOKUP(K3130,AM:AM,AO:AO)</f>
        <v/>
      </c>
      <c r="R3130">
        <f>_xlfn.XLOOKUP(E3130,AF:AF,AG:AG)</f>
        <v/>
      </c>
      <c r="S3130">
        <f>_xlfn.XLOOKUP(E3130,AF:AF,AI:AI)</f>
        <v/>
      </c>
      <c r="T3130">
        <f>WEEKNUM(G3130)</f>
        <v/>
      </c>
      <c r="U3130">
        <f>YEAR(G3130)</f>
        <v/>
      </c>
      <c r="V3130" s="117">
        <f>IFERROR(Q3130/N3130,"0")</f>
        <v/>
      </c>
    </row>
    <row r="3131">
      <c r="A3131">
        <f>_xlfn.XLOOKUP(D3131,BN:BN,BO:BO)</f>
        <v/>
      </c>
      <c r="B3131" t="inlineStr">
        <is>
          <t>LLC</t>
        </is>
      </c>
      <c r="C3131" t="n">
        <v>462</v>
      </c>
      <c r="D3131">
        <f>_xlfn.XLOOKUP(C3131,BH:BH,BI:BI)</f>
        <v/>
      </c>
      <c r="E3131" t="n">
        <v>28934</v>
      </c>
      <c r="F3131" t="inlineStr">
        <is>
          <t>ME FERNANDO GONZALEZ CIMADEVILLA</t>
        </is>
      </c>
      <c r="G3131" s="234" t="n">
        <v>45957</v>
      </c>
      <c r="H3131" s="63" t="n"/>
      <c r="I3131" t="inlineStr">
        <is>
          <t>VLO</t>
        </is>
      </c>
      <c r="J3131">
        <f>_xlfn.XLOOKUP(I3131,AS:AS,AU:AU)</f>
        <v/>
      </c>
      <c r="K3131" t="inlineStr">
        <is>
          <t>USD</t>
        </is>
      </c>
      <c r="L3131" s="238" t="n">
        <v>310</v>
      </c>
      <c r="M3131">
        <f>L3131*_xlfn.XLOOKUP(K3131,AM:AM,AN:AN)</f>
        <v/>
      </c>
      <c r="N3131">
        <f>L3131*_xlfn.XLOOKUP(K3131,AM:AM,AO:AO)</f>
        <v/>
      </c>
      <c r="O3131" s="238" t="n">
        <v>0</v>
      </c>
      <c r="P3131">
        <f>O3131*_xlfn.XLOOKUP(K3131,AM:AM,AN:AN)</f>
        <v/>
      </c>
      <c r="Q3131">
        <f>O3131*_xlfn.XLOOKUP(K3131,AM:AM,AO:AO)</f>
        <v/>
      </c>
      <c r="R3131">
        <f>_xlfn.XLOOKUP(E3131,AF:AF,AG:AG)</f>
        <v/>
      </c>
      <c r="S3131">
        <f>_xlfn.XLOOKUP(E3131,AF:AF,AI:AI)</f>
        <v/>
      </c>
      <c r="T3131">
        <f>WEEKNUM(G3131)</f>
        <v/>
      </c>
      <c r="U3131">
        <f>YEAR(G3131)</f>
        <v/>
      </c>
      <c r="V3131" s="117">
        <f>IFERROR(Q3131/N3131,"0")</f>
        <v/>
      </c>
    </row>
    <row r="3132">
      <c r="A3132">
        <f>_xlfn.XLOOKUP(D3132,BN:BN,BO:BO)</f>
        <v/>
      </c>
      <c r="B3132" t="inlineStr">
        <is>
          <t>LLC</t>
        </is>
      </c>
      <c r="C3132" t="n">
        <v>462</v>
      </c>
      <c r="D3132">
        <f>_xlfn.XLOOKUP(C3132,BH:BH,BI:BI)</f>
        <v/>
      </c>
      <c r="E3132" t="n">
        <v>28934</v>
      </c>
      <c r="F3132" t="inlineStr">
        <is>
          <t>ME FERNANDO GONZALEZ CIMADEVILLA</t>
        </is>
      </c>
      <c r="G3132" s="234" t="n">
        <v>45957</v>
      </c>
      <c r="H3132" s="63" t="n"/>
      <c r="I3132" t="inlineStr">
        <is>
          <t>VLO</t>
        </is>
      </c>
      <c r="J3132">
        <f>_xlfn.XLOOKUP(I3132,AS:AS,AU:AU)</f>
        <v/>
      </c>
      <c r="K3132" t="inlineStr">
        <is>
          <t>USD</t>
        </is>
      </c>
      <c r="L3132" s="238" t="n">
        <v>140</v>
      </c>
      <c r="M3132">
        <f>L3132*_xlfn.XLOOKUP(K3132,AM:AM,AN:AN)</f>
        <v/>
      </c>
      <c r="N3132">
        <f>L3132*_xlfn.XLOOKUP(K3132,AM:AM,AO:AO)</f>
        <v/>
      </c>
      <c r="O3132" s="238" t="n">
        <v>0</v>
      </c>
      <c r="P3132">
        <f>O3132*_xlfn.XLOOKUP(K3132,AM:AM,AN:AN)</f>
        <v/>
      </c>
      <c r="Q3132">
        <f>O3132*_xlfn.XLOOKUP(K3132,AM:AM,AO:AO)</f>
        <v/>
      </c>
      <c r="R3132">
        <f>_xlfn.XLOOKUP(E3132,AF:AF,AG:AG)</f>
        <v/>
      </c>
      <c r="S3132">
        <f>_xlfn.XLOOKUP(E3132,AF:AF,AI:AI)</f>
        <v/>
      </c>
      <c r="T3132">
        <f>WEEKNUM(G3132)</f>
        <v/>
      </c>
      <c r="U3132">
        <f>YEAR(G3132)</f>
        <v/>
      </c>
      <c r="V3132" s="117">
        <f>IFERROR(Q3132/N3132,"0")</f>
        <v/>
      </c>
    </row>
    <row r="3133">
      <c r="A3133">
        <f>_xlfn.XLOOKUP(D3133,BN:BN,BO:BO)</f>
        <v/>
      </c>
      <c r="B3133" t="inlineStr">
        <is>
          <t>LLC</t>
        </is>
      </c>
      <c r="C3133" t="n">
        <v>462</v>
      </c>
      <c r="D3133">
        <f>_xlfn.XLOOKUP(C3133,BH:BH,BI:BI)</f>
        <v/>
      </c>
      <c r="E3133" t="n">
        <v>28934</v>
      </c>
      <c r="F3133" t="inlineStr">
        <is>
          <t>ME ANA SOFIA FENTON VELASCO</t>
        </is>
      </c>
      <c r="G3133" s="234" t="n">
        <v>45957</v>
      </c>
      <c r="H3133" s="63" t="n"/>
      <c r="I3133" t="inlineStr">
        <is>
          <t>VLO</t>
        </is>
      </c>
      <c r="J3133">
        <f>_xlfn.XLOOKUP(I3133,AS:AS,AU:AU)</f>
        <v/>
      </c>
      <c r="K3133" t="inlineStr">
        <is>
          <t>USD</t>
        </is>
      </c>
      <c r="L3133" s="238" t="n">
        <v>310</v>
      </c>
      <c r="M3133">
        <f>L3133*_xlfn.XLOOKUP(K3133,AM:AM,AN:AN)</f>
        <v/>
      </c>
      <c r="N3133">
        <f>L3133*_xlfn.XLOOKUP(K3133,AM:AM,AO:AO)</f>
        <v/>
      </c>
      <c r="O3133" s="238" t="n">
        <v>0</v>
      </c>
      <c r="P3133">
        <f>O3133*_xlfn.XLOOKUP(K3133,AM:AM,AN:AN)</f>
        <v/>
      </c>
      <c r="Q3133">
        <f>O3133*_xlfn.XLOOKUP(K3133,AM:AM,AO:AO)</f>
        <v/>
      </c>
      <c r="R3133">
        <f>_xlfn.XLOOKUP(E3133,AF:AF,AG:AG)</f>
        <v/>
      </c>
      <c r="S3133">
        <f>_xlfn.XLOOKUP(E3133,AF:AF,AI:AI)</f>
        <v/>
      </c>
      <c r="T3133">
        <f>WEEKNUM(G3133)</f>
        <v/>
      </c>
      <c r="U3133">
        <f>YEAR(G3133)</f>
        <v/>
      </c>
      <c r="V3133" s="117">
        <f>IFERROR(Q3133/N3133,"0")</f>
        <v/>
      </c>
    </row>
    <row r="3134">
      <c r="A3134">
        <f>_xlfn.XLOOKUP(D3134,BN:BN,BO:BO)</f>
        <v/>
      </c>
      <c r="B3134" t="inlineStr">
        <is>
          <t>LLC</t>
        </is>
      </c>
      <c r="C3134" t="n">
        <v>462</v>
      </c>
      <c r="D3134">
        <f>_xlfn.XLOOKUP(C3134,BH:BH,BI:BI)</f>
        <v/>
      </c>
      <c r="E3134" t="n">
        <v>0</v>
      </c>
      <c r="F3134" t="inlineStr">
        <is>
          <t>FEE TKT</t>
        </is>
      </c>
      <c r="G3134" s="63" t="n"/>
      <c r="H3134" s="63" t="n"/>
      <c r="I3134" t="inlineStr">
        <is>
          <t>HPS</t>
        </is>
      </c>
      <c r="J3134">
        <f>_xlfn.XLOOKUP(I3134,AS:AS,AU:AU)</f>
        <v/>
      </c>
      <c r="K3134" t="inlineStr">
        <is>
          <t>USD</t>
        </is>
      </c>
      <c r="L3134" s="238" t="n">
        <v>70</v>
      </c>
      <c r="M3134">
        <f>L3134*_xlfn.XLOOKUP(K3134,AM:AM,AN:AN)</f>
        <v/>
      </c>
      <c r="N3134">
        <f>L3134*_xlfn.XLOOKUP(K3134,AM:AM,AO:AO)</f>
        <v/>
      </c>
      <c r="O3134" s="238" t="n">
        <v>70</v>
      </c>
      <c r="P3134">
        <f>O3134*_xlfn.XLOOKUP(K3134,AM:AM,AN:AN)</f>
        <v/>
      </c>
      <c r="Q3134">
        <f>O3134*_xlfn.XLOOKUP(K3134,AM:AM,AO:AO)</f>
        <v/>
      </c>
      <c r="R3134">
        <f>_xlfn.XLOOKUP(E3134,AF:AF,AG:AG)</f>
        <v/>
      </c>
      <c r="S3134">
        <f>_xlfn.XLOOKUP(E3134,AF:AF,AI:AI)</f>
        <v/>
      </c>
      <c r="T3134">
        <f>WEEKNUM(G3134)</f>
        <v/>
      </c>
      <c r="U3134">
        <f>YEAR(G3134)</f>
        <v/>
      </c>
      <c r="V3134" s="117">
        <f>IFERROR(Q3134/N3134,"0")</f>
        <v/>
      </c>
    </row>
    <row r="3135">
      <c r="A3135">
        <f>_xlfn.XLOOKUP(D3135,BN:BN,BO:BO)</f>
        <v/>
      </c>
      <c r="B3135" t="inlineStr">
        <is>
          <t>LLC</t>
        </is>
      </c>
      <c r="C3135" t="n">
        <v>462</v>
      </c>
      <c r="D3135">
        <f>_xlfn.XLOOKUP(C3135,BH:BH,BI:BI)</f>
        <v/>
      </c>
      <c r="E3135" t="n">
        <v>34323</v>
      </c>
      <c r="F3135" t="inlineStr">
        <is>
          <t>PARK HYATT BUSAN</t>
        </is>
      </c>
      <c r="G3135" s="234" t="n">
        <v>45961</v>
      </c>
      <c r="H3135" s="234" t="n">
        <v>45964</v>
      </c>
      <c r="I3135" t="inlineStr">
        <is>
          <t>HTL</t>
        </is>
      </c>
      <c r="J3135">
        <f>_xlfn.XLOOKUP(I3135,AS:AS,AU:AU)</f>
        <v/>
      </c>
      <c r="K3135" t="inlineStr">
        <is>
          <t>USD</t>
        </is>
      </c>
      <c r="L3135" s="238" t="n">
        <v>1846</v>
      </c>
      <c r="M3135">
        <f>L3135*_xlfn.XLOOKUP(K3135,AM:AM,AN:AN)</f>
        <v/>
      </c>
      <c r="N3135">
        <f>L3135*_xlfn.XLOOKUP(K3135,AM:AM,AO:AO)</f>
        <v/>
      </c>
      <c r="O3135" s="238" t="n">
        <v>184.6</v>
      </c>
      <c r="P3135">
        <f>O3135*_xlfn.XLOOKUP(K3135,AM:AM,AN:AN)</f>
        <v/>
      </c>
      <c r="Q3135">
        <f>O3135*_xlfn.XLOOKUP(K3135,AM:AM,AO:AO)</f>
        <v/>
      </c>
      <c r="R3135">
        <f>_xlfn.XLOOKUP(E3135,AF:AF,AG:AG)</f>
        <v/>
      </c>
      <c r="S3135">
        <f>_xlfn.XLOOKUP(E3135,AF:AF,AI:AI)</f>
        <v/>
      </c>
      <c r="T3135">
        <f>WEEKNUM(G3135)</f>
        <v/>
      </c>
      <c r="U3135">
        <f>YEAR(G3135)</f>
        <v/>
      </c>
      <c r="V3135" s="117">
        <f>IFERROR(Q3135/N3135,"0")</f>
        <v/>
      </c>
    </row>
    <row r="3136">
      <c r="A3136">
        <f>_xlfn.XLOOKUP(D3136,BN:BN,BO:BO)</f>
        <v/>
      </c>
      <c r="B3136" t="inlineStr">
        <is>
          <t>LLC</t>
        </is>
      </c>
      <c r="C3136" t="n">
        <v>462</v>
      </c>
      <c r="D3136">
        <f>_xlfn.XLOOKUP(C3136,BH:BH,BI:BI)</f>
        <v/>
      </c>
      <c r="E3136" t="n">
        <v>34321</v>
      </c>
      <c r="F3136" t="inlineStr">
        <is>
          <t>ROSEWOOD BEIJING</t>
        </is>
      </c>
      <c r="G3136" s="234" t="n">
        <v>45964</v>
      </c>
      <c r="H3136" s="234" t="n">
        <v>45968</v>
      </c>
      <c r="I3136" t="inlineStr">
        <is>
          <t>HTL</t>
        </is>
      </c>
      <c r="J3136">
        <f>_xlfn.XLOOKUP(I3136,AS:AS,AU:AU)</f>
        <v/>
      </c>
      <c r="K3136" t="inlineStr">
        <is>
          <t>USD</t>
        </is>
      </c>
      <c r="L3136" s="238" t="n">
        <v>2272</v>
      </c>
      <c r="M3136">
        <f>L3136*_xlfn.XLOOKUP(K3136,AM:AM,AN:AN)</f>
        <v/>
      </c>
      <c r="N3136">
        <f>L3136*_xlfn.XLOOKUP(K3136,AM:AM,AO:AO)</f>
        <v/>
      </c>
      <c r="O3136" s="238" t="n">
        <v>227.2</v>
      </c>
      <c r="P3136">
        <f>O3136*_xlfn.XLOOKUP(K3136,AM:AM,AN:AN)</f>
        <v/>
      </c>
      <c r="Q3136">
        <f>O3136*_xlfn.XLOOKUP(K3136,AM:AM,AO:AO)</f>
        <v/>
      </c>
      <c r="R3136">
        <f>_xlfn.XLOOKUP(E3136,AF:AF,AG:AG)</f>
        <v/>
      </c>
      <c r="S3136">
        <f>_xlfn.XLOOKUP(E3136,AF:AF,AI:AI)</f>
        <v/>
      </c>
      <c r="T3136">
        <f>WEEKNUM(G3136)</f>
        <v/>
      </c>
      <c r="U3136">
        <f>YEAR(G3136)</f>
        <v/>
      </c>
      <c r="V3136" s="117">
        <f>IFERROR(Q3136/N3136,"0")</f>
        <v/>
      </c>
    </row>
    <row r="3137">
      <c r="A3137">
        <f>_xlfn.XLOOKUP(D3137,BN:BN,BO:BO)</f>
        <v/>
      </c>
      <c r="B3137" t="inlineStr">
        <is>
          <t>LLC</t>
        </is>
      </c>
      <c r="C3137" t="n">
        <v>462</v>
      </c>
      <c r="D3137">
        <f>_xlfn.XLOOKUP(C3137,BH:BH,BI:BI)</f>
        <v/>
      </c>
      <c r="E3137" t="n">
        <v>34442</v>
      </c>
      <c r="F3137" t="inlineStr">
        <is>
          <t>SOFITEL LEGEND XIAN</t>
        </is>
      </c>
      <c r="G3137" s="234" t="n">
        <v>45968</v>
      </c>
      <c r="H3137" s="234" t="n">
        <v>45970</v>
      </c>
      <c r="I3137" t="inlineStr">
        <is>
          <t>HTL</t>
        </is>
      </c>
      <c r="J3137">
        <f>_xlfn.XLOOKUP(I3137,AS:AS,AU:AU)</f>
        <v/>
      </c>
      <c r="K3137" t="inlineStr">
        <is>
          <t>USD</t>
        </is>
      </c>
      <c r="L3137" s="238" t="n">
        <v>561</v>
      </c>
      <c r="M3137">
        <f>L3137*_xlfn.XLOOKUP(K3137,AM:AM,AN:AN)</f>
        <v/>
      </c>
      <c r="N3137">
        <f>L3137*_xlfn.XLOOKUP(K3137,AM:AM,AO:AO)</f>
        <v/>
      </c>
      <c r="O3137" s="238" t="n">
        <v>0</v>
      </c>
      <c r="P3137">
        <f>O3137*_xlfn.XLOOKUP(K3137,AM:AM,AN:AN)</f>
        <v/>
      </c>
      <c r="Q3137">
        <f>O3137*_xlfn.XLOOKUP(K3137,AM:AM,AO:AO)</f>
        <v/>
      </c>
      <c r="R3137">
        <f>_xlfn.XLOOKUP(E3137,AF:AF,AG:AG)</f>
        <v/>
      </c>
      <c r="S3137">
        <f>_xlfn.XLOOKUP(E3137,AF:AF,AI:AI)</f>
        <v/>
      </c>
      <c r="T3137">
        <f>WEEKNUM(G3137)</f>
        <v/>
      </c>
      <c r="U3137">
        <f>YEAR(G3137)</f>
        <v/>
      </c>
      <c r="V3137" s="117">
        <f>IFERROR(Q3137/N3137,"0")</f>
        <v/>
      </c>
    </row>
    <row r="3138">
      <c r="A3138">
        <f>_xlfn.XLOOKUP(D3138,BN:BN,BO:BO)</f>
        <v/>
      </c>
      <c r="B3138" t="inlineStr">
        <is>
          <t>LLC</t>
        </is>
      </c>
      <c r="C3138" t="n">
        <v>462</v>
      </c>
      <c r="D3138">
        <f>_xlfn.XLOOKUP(C3138,BH:BH,BI:BI)</f>
        <v/>
      </c>
      <c r="E3138" t="n">
        <v>34320</v>
      </c>
      <c r="F3138" t="inlineStr">
        <is>
          <t>FOUR SEASONS HANGZHOU</t>
        </is>
      </c>
      <c r="G3138" s="234" t="n">
        <v>45970</v>
      </c>
      <c r="H3138" s="234" t="n">
        <v>45972</v>
      </c>
      <c r="I3138" t="inlineStr">
        <is>
          <t>HTL</t>
        </is>
      </c>
      <c r="J3138">
        <f>_xlfn.XLOOKUP(I3138,AS:AS,AU:AU)</f>
        <v/>
      </c>
      <c r="K3138" t="inlineStr">
        <is>
          <t>USD</t>
        </is>
      </c>
      <c r="L3138" s="238" t="n">
        <v>1361</v>
      </c>
      <c r="M3138">
        <f>L3138*_xlfn.XLOOKUP(K3138,AM:AM,AN:AN)</f>
        <v/>
      </c>
      <c r="N3138">
        <f>L3138*_xlfn.XLOOKUP(K3138,AM:AM,AO:AO)</f>
        <v/>
      </c>
      <c r="O3138" s="238" t="n">
        <v>136.1</v>
      </c>
      <c r="P3138">
        <f>O3138*_xlfn.XLOOKUP(K3138,AM:AM,AN:AN)</f>
        <v/>
      </c>
      <c r="Q3138">
        <f>O3138*_xlfn.XLOOKUP(K3138,AM:AM,AO:AO)</f>
        <v/>
      </c>
      <c r="R3138">
        <f>_xlfn.XLOOKUP(E3138,AF:AF,AG:AG)</f>
        <v/>
      </c>
      <c r="S3138">
        <f>_xlfn.XLOOKUP(E3138,AF:AF,AI:AI)</f>
        <v/>
      </c>
      <c r="T3138">
        <f>WEEKNUM(G3138)</f>
        <v/>
      </c>
      <c r="U3138">
        <f>YEAR(G3138)</f>
        <v/>
      </c>
      <c r="V3138" s="117">
        <f>IFERROR(Q3138/N3138,"0")</f>
        <v/>
      </c>
    </row>
    <row r="3139">
      <c r="A3139">
        <f>_xlfn.XLOOKUP(D3139,BN:BN,BO:BO)</f>
        <v/>
      </c>
      <c r="B3139" t="inlineStr">
        <is>
          <t>LLC</t>
        </is>
      </c>
      <c r="C3139" t="n">
        <v>462</v>
      </c>
      <c r="D3139">
        <f>_xlfn.XLOOKUP(C3139,BH:BH,BI:BI)</f>
        <v/>
      </c>
      <c r="E3139" t="n">
        <v>34318</v>
      </c>
      <c r="F3139" t="inlineStr">
        <is>
          <t>J HOTEL SHANGHAI TOWER</t>
        </is>
      </c>
      <c r="G3139" s="234" t="n">
        <v>45972</v>
      </c>
      <c r="H3139" s="234" t="n">
        <v>45975</v>
      </c>
      <c r="I3139" t="inlineStr">
        <is>
          <t>HTL</t>
        </is>
      </c>
      <c r="J3139">
        <f>_xlfn.XLOOKUP(I3139,AS:AS,AU:AU)</f>
        <v/>
      </c>
      <c r="K3139" t="inlineStr">
        <is>
          <t>USD</t>
        </is>
      </c>
      <c r="L3139" s="238" t="n">
        <v>1929</v>
      </c>
      <c r="M3139">
        <f>L3139*_xlfn.XLOOKUP(K3139,AM:AM,AN:AN)</f>
        <v/>
      </c>
      <c r="N3139">
        <f>L3139*_xlfn.XLOOKUP(K3139,AM:AM,AO:AO)</f>
        <v/>
      </c>
      <c r="O3139" s="238" t="n">
        <v>192.9</v>
      </c>
      <c r="P3139">
        <f>O3139*_xlfn.XLOOKUP(K3139,AM:AM,AN:AN)</f>
        <v/>
      </c>
      <c r="Q3139">
        <f>O3139*_xlfn.XLOOKUP(K3139,AM:AM,AO:AO)</f>
        <v/>
      </c>
      <c r="R3139">
        <f>_xlfn.XLOOKUP(E3139,AF:AF,AG:AG)</f>
        <v/>
      </c>
      <c r="S3139">
        <f>_xlfn.XLOOKUP(E3139,AF:AF,AI:AI)</f>
        <v/>
      </c>
      <c r="T3139">
        <f>WEEKNUM(G3139)</f>
        <v/>
      </c>
      <c r="U3139">
        <f>YEAR(G3139)</f>
        <v/>
      </c>
      <c r="V3139" s="117">
        <f>IFERROR(Q3139/N3139,"0")</f>
        <v/>
      </c>
    </row>
    <row r="3140">
      <c r="A3140">
        <f>_xlfn.XLOOKUP(D3140,BN:BN,BO:BO)</f>
        <v/>
      </c>
      <c r="B3140" t="inlineStr">
        <is>
          <t>LLC</t>
        </is>
      </c>
      <c r="C3140" t="n">
        <v>463</v>
      </c>
      <c r="D3140">
        <f>_xlfn.XLOOKUP(C3140,BH:BH,BI:BI)</f>
        <v/>
      </c>
      <c r="E3140" t="n">
        <v>27301</v>
      </c>
      <c r="F3140" t="inlineStr">
        <is>
          <t>Vuelo MEX/LAX/MEX/Simon Valanci</t>
        </is>
      </c>
      <c r="G3140" s="234" t="n">
        <v>45847</v>
      </c>
      <c r="H3140" s="234" t="n">
        <v>45850</v>
      </c>
      <c r="I3140" t="inlineStr">
        <is>
          <t>VLO</t>
        </is>
      </c>
      <c r="J3140">
        <f>_xlfn.XLOOKUP(I3140,AS:AS,AU:AU)</f>
        <v/>
      </c>
      <c r="K3140" t="inlineStr">
        <is>
          <t>MXN</t>
        </is>
      </c>
      <c r="L3140" s="238" t="n">
        <v>17433</v>
      </c>
      <c r="M3140">
        <f>L3140*_xlfn.XLOOKUP(K3140,AM:AM,AN:AN)</f>
        <v/>
      </c>
      <c r="N3140">
        <f>L3140*_xlfn.XLOOKUP(K3140,AM:AM,AO:AO)</f>
        <v/>
      </c>
      <c r="O3140" s="238" t="n">
        <v>0</v>
      </c>
      <c r="P3140">
        <f>O3140*_xlfn.XLOOKUP(K3140,AM:AM,AN:AN)</f>
        <v/>
      </c>
      <c r="Q3140">
        <f>O3140*_xlfn.XLOOKUP(K3140,AM:AM,AO:AO)</f>
        <v/>
      </c>
      <c r="R3140">
        <f>_xlfn.XLOOKUP(E3140,AF:AF,AG:AG)</f>
        <v/>
      </c>
      <c r="S3140">
        <f>_xlfn.XLOOKUP(E3140,AF:AF,AI:AI)</f>
        <v/>
      </c>
      <c r="T3140">
        <f>WEEKNUM(G3140)</f>
        <v/>
      </c>
      <c r="U3140">
        <f>YEAR(G3140)</f>
        <v/>
      </c>
      <c r="V3140" s="117">
        <f>IFERROR(Q3140/N3140,"0")</f>
        <v/>
      </c>
    </row>
    <row r="3141">
      <c r="A3141">
        <f>_xlfn.XLOOKUP(D3141,BN:BN,BO:BO)</f>
        <v/>
      </c>
      <c r="B3141" t="inlineStr">
        <is>
          <t>LLC</t>
        </is>
      </c>
      <c r="C3141" t="n">
        <v>463</v>
      </c>
      <c r="D3141">
        <f>_xlfn.XLOOKUP(C3141,BH:BH,BI:BI)</f>
        <v/>
      </c>
      <c r="E3141" t="n">
        <v>27301</v>
      </c>
      <c r="F3141" t="inlineStr">
        <is>
          <t>Vuelo MEX/LAX/MEX/Rocio Penagos</t>
        </is>
      </c>
      <c r="G3141" s="234" t="n">
        <v>45847</v>
      </c>
      <c r="H3141" s="234" t="n">
        <v>45850</v>
      </c>
      <c r="I3141" t="inlineStr">
        <is>
          <t>VLO</t>
        </is>
      </c>
      <c r="J3141">
        <f>_xlfn.XLOOKUP(I3141,AS:AS,AU:AU)</f>
        <v/>
      </c>
      <c r="K3141" t="inlineStr">
        <is>
          <t>MXN</t>
        </is>
      </c>
      <c r="L3141" s="238" t="n">
        <v>17433</v>
      </c>
      <c r="M3141">
        <f>L3141*_xlfn.XLOOKUP(K3141,AM:AM,AN:AN)</f>
        <v/>
      </c>
      <c r="N3141">
        <f>L3141*_xlfn.XLOOKUP(K3141,AM:AM,AO:AO)</f>
        <v/>
      </c>
      <c r="O3141" s="238" t="n">
        <v>0</v>
      </c>
      <c r="P3141">
        <f>O3141*_xlfn.XLOOKUP(K3141,AM:AM,AN:AN)</f>
        <v/>
      </c>
      <c r="Q3141">
        <f>O3141*_xlfn.XLOOKUP(K3141,AM:AM,AO:AO)</f>
        <v/>
      </c>
      <c r="R3141">
        <f>_xlfn.XLOOKUP(E3141,AF:AF,AG:AG)</f>
        <v/>
      </c>
      <c r="S3141">
        <f>_xlfn.XLOOKUP(E3141,AF:AF,AI:AI)</f>
        <v/>
      </c>
      <c r="T3141">
        <f>WEEKNUM(G3141)</f>
        <v/>
      </c>
      <c r="U3141">
        <f>YEAR(G3141)</f>
        <v/>
      </c>
      <c r="V3141" s="117">
        <f>IFERROR(Q3141/N3141,"0")</f>
        <v/>
      </c>
    </row>
    <row r="3142">
      <c r="A3142">
        <f>_xlfn.XLOOKUP(D3142,BN:BN,BO:BO)</f>
        <v/>
      </c>
      <c r="B3142" t="inlineStr">
        <is>
          <t>LLC</t>
        </is>
      </c>
      <c r="C3142" t="n">
        <v>464</v>
      </c>
      <c r="D3142">
        <f>_xlfn.XLOOKUP(C3142,BH:BH,BI:BI)</f>
        <v/>
      </c>
      <c r="E3142" t="n">
        <v>28934</v>
      </c>
      <c r="F3142" t="inlineStr">
        <is>
          <t>Billete GOROZPE ALONSO/JAVIER</t>
        </is>
      </c>
      <c r="G3142" s="234" t="n">
        <v>45838</v>
      </c>
      <c r="H3142" s="234" t="n">
        <v>45838</v>
      </c>
      <c r="I3142" t="inlineStr">
        <is>
          <t>VLO</t>
        </is>
      </c>
      <c r="J3142">
        <f>_xlfn.XLOOKUP(I3142,AS:AS,AU:AU)</f>
        <v/>
      </c>
      <c r="K3142" t="inlineStr">
        <is>
          <t>USD</t>
        </is>
      </c>
      <c r="L3142" s="238" t="n">
        <v>481.5</v>
      </c>
      <c r="M3142">
        <f>L3142*_xlfn.XLOOKUP(K3142,AM:AM,AN:AN)</f>
        <v/>
      </c>
      <c r="N3142">
        <f>L3142*_xlfn.XLOOKUP(K3142,AM:AM,AO:AO)</f>
        <v/>
      </c>
      <c r="O3142" s="238" t="n">
        <v>0</v>
      </c>
      <c r="P3142">
        <f>O3142*_xlfn.XLOOKUP(K3142,AM:AM,AN:AN)</f>
        <v/>
      </c>
      <c r="Q3142">
        <f>O3142*_xlfn.XLOOKUP(K3142,AM:AM,AO:AO)</f>
        <v/>
      </c>
      <c r="R3142">
        <f>_xlfn.XLOOKUP(E3142,AF:AF,AG:AG)</f>
        <v/>
      </c>
      <c r="S3142">
        <f>_xlfn.XLOOKUP(E3142,AF:AF,AI:AI)</f>
        <v/>
      </c>
      <c r="T3142">
        <f>WEEKNUM(G3142)</f>
        <v/>
      </c>
      <c r="U3142">
        <f>YEAR(G3142)</f>
        <v/>
      </c>
      <c r="V3142" s="117">
        <f>IFERROR(Q3142/N3142,"0")</f>
        <v/>
      </c>
    </row>
    <row r="3143">
      <c r="A3143">
        <f>_xlfn.XLOOKUP(D3143,BN:BN,BO:BO)</f>
        <v/>
      </c>
      <c r="B3143" t="inlineStr">
        <is>
          <t>LLC</t>
        </is>
      </c>
      <c r="C3143" t="n">
        <v>464</v>
      </c>
      <c r="D3143">
        <f>_xlfn.XLOOKUP(C3143,BH:BH,BI:BI)</f>
        <v/>
      </c>
      <c r="E3143" t="n">
        <v>28934</v>
      </c>
      <c r="F3143" t="inlineStr">
        <is>
          <t>Billete LANDUCCI BILBAO/SIMONA</t>
        </is>
      </c>
      <c r="G3143" s="234" t="n">
        <v>45838</v>
      </c>
      <c r="H3143" s="234" t="n">
        <v>45838</v>
      </c>
      <c r="I3143" t="inlineStr">
        <is>
          <t>VLO</t>
        </is>
      </c>
      <c r="J3143">
        <f>_xlfn.XLOOKUP(I3143,AS:AS,AU:AU)</f>
        <v/>
      </c>
      <c r="K3143" t="inlineStr">
        <is>
          <t>USD</t>
        </is>
      </c>
      <c r="L3143" s="238" t="n">
        <v>481.5</v>
      </c>
      <c r="M3143">
        <f>L3143*_xlfn.XLOOKUP(K3143,AM:AM,AN:AN)</f>
        <v/>
      </c>
      <c r="N3143">
        <f>L3143*_xlfn.XLOOKUP(K3143,AM:AM,AO:AO)</f>
        <v/>
      </c>
      <c r="O3143" s="238" t="n">
        <v>0</v>
      </c>
      <c r="P3143">
        <f>O3143*_xlfn.XLOOKUP(K3143,AM:AM,AN:AN)</f>
        <v/>
      </c>
      <c r="Q3143">
        <f>O3143*_xlfn.XLOOKUP(K3143,AM:AM,AO:AO)</f>
        <v/>
      </c>
      <c r="R3143">
        <f>_xlfn.XLOOKUP(E3143,AF:AF,AG:AG)</f>
        <v/>
      </c>
      <c r="S3143">
        <f>_xlfn.XLOOKUP(E3143,AF:AF,AI:AI)</f>
        <v/>
      </c>
      <c r="T3143">
        <f>WEEKNUM(G3143)</f>
        <v/>
      </c>
      <c r="U3143">
        <f>YEAR(G3143)</f>
        <v/>
      </c>
      <c r="V3143" s="117">
        <f>IFERROR(Q3143/N3143,"0")</f>
        <v/>
      </c>
    </row>
    <row r="3144">
      <c r="A3144">
        <f>_xlfn.XLOOKUP(D3144,BN:BN,BO:BO)</f>
        <v/>
      </c>
      <c r="B3144" t="inlineStr">
        <is>
          <t>LLC</t>
        </is>
      </c>
      <c r="C3144" t="n">
        <v>464</v>
      </c>
      <c r="D3144">
        <f>_xlfn.XLOOKUP(C3144,BH:BH,BI:BI)</f>
        <v/>
      </c>
      <c r="E3144" t="n">
        <v>28934</v>
      </c>
      <c r="F3144" t="inlineStr">
        <is>
          <t>Billete GOROZPE MORANDI/PIA</t>
        </is>
      </c>
      <c r="G3144" s="234" t="n">
        <v>45838</v>
      </c>
      <c r="H3144" s="234" t="n">
        <v>45838</v>
      </c>
      <c r="I3144" t="inlineStr">
        <is>
          <t>VLO</t>
        </is>
      </c>
      <c r="J3144">
        <f>_xlfn.XLOOKUP(I3144,AS:AS,AU:AU)</f>
        <v/>
      </c>
      <c r="K3144" t="inlineStr">
        <is>
          <t>USD</t>
        </is>
      </c>
      <c r="L3144" s="238" t="n">
        <v>481.5</v>
      </c>
      <c r="M3144">
        <f>L3144*_xlfn.XLOOKUP(K3144,AM:AM,AN:AN)</f>
        <v/>
      </c>
      <c r="N3144">
        <f>L3144*_xlfn.XLOOKUP(K3144,AM:AM,AO:AO)</f>
        <v/>
      </c>
      <c r="O3144" s="238" t="n">
        <v>0</v>
      </c>
      <c r="P3144">
        <f>O3144*_xlfn.XLOOKUP(K3144,AM:AM,AN:AN)</f>
        <v/>
      </c>
      <c r="Q3144">
        <f>O3144*_xlfn.XLOOKUP(K3144,AM:AM,AO:AO)</f>
        <v/>
      </c>
      <c r="R3144">
        <f>_xlfn.XLOOKUP(E3144,AF:AF,AG:AG)</f>
        <v/>
      </c>
      <c r="S3144">
        <f>_xlfn.XLOOKUP(E3144,AF:AF,AI:AI)</f>
        <v/>
      </c>
      <c r="T3144">
        <f>WEEKNUM(G3144)</f>
        <v/>
      </c>
      <c r="U3144">
        <f>YEAR(G3144)</f>
        <v/>
      </c>
      <c r="V3144" s="117">
        <f>IFERROR(Q3144/N3144,"0")</f>
        <v/>
      </c>
    </row>
    <row r="3145">
      <c r="A3145">
        <f>_xlfn.XLOOKUP(D3145,BN:BN,BO:BO)</f>
        <v/>
      </c>
      <c r="B3145" t="inlineStr">
        <is>
          <t>LLC</t>
        </is>
      </c>
      <c r="C3145" t="n">
        <v>464</v>
      </c>
      <c r="D3145">
        <f>_xlfn.XLOOKUP(C3145,BH:BH,BI:BI)</f>
        <v/>
      </c>
      <c r="E3145" t="n">
        <v>28934</v>
      </c>
      <c r="F3145" t="inlineStr">
        <is>
          <t>Billete GOROZPE MORANDI/CLARA</t>
        </is>
      </c>
      <c r="G3145" s="234" t="n">
        <v>45838</v>
      </c>
      <c r="H3145" s="234" t="n">
        <v>45838</v>
      </c>
      <c r="I3145" t="inlineStr">
        <is>
          <t>VLO</t>
        </is>
      </c>
      <c r="J3145">
        <f>_xlfn.XLOOKUP(I3145,AS:AS,AU:AU)</f>
        <v/>
      </c>
      <c r="K3145" t="inlineStr">
        <is>
          <t>USD</t>
        </is>
      </c>
      <c r="L3145" s="238" t="n">
        <v>398.5</v>
      </c>
      <c r="M3145">
        <f>L3145*_xlfn.XLOOKUP(K3145,AM:AM,AN:AN)</f>
        <v/>
      </c>
      <c r="N3145">
        <f>L3145*_xlfn.XLOOKUP(K3145,AM:AM,AO:AO)</f>
        <v/>
      </c>
      <c r="O3145" s="238" t="n">
        <v>0</v>
      </c>
      <c r="P3145">
        <f>O3145*_xlfn.XLOOKUP(K3145,AM:AM,AN:AN)</f>
        <v/>
      </c>
      <c r="Q3145">
        <f>O3145*_xlfn.XLOOKUP(K3145,AM:AM,AO:AO)</f>
        <v/>
      </c>
      <c r="R3145">
        <f>_xlfn.XLOOKUP(E3145,AF:AF,AG:AG)</f>
        <v/>
      </c>
      <c r="S3145">
        <f>_xlfn.XLOOKUP(E3145,AF:AF,AI:AI)</f>
        <v/>
      </c>
      <c r="T3145">
        <f>WEEKNUM(G3145)</f>
        <v/>
      </c>
      <c r="U3145">
        <f>YEAR(G3145)</f>
        <v/>
      </c>
      <c r="V3145" s="117">
        <f>IFERROR(Q3145/N3145,"0")</f>
        <v/>
      </c>
    </row>
    <row r="3146">
      <c r="A3146">
        <f>_xlfn.XLOOKUP(D3146,BN:BN,BO:BO)</f>
        <v/>
      </c>
      <c r="B3146" t="inlineStr">
        <is>
          <t>LLC</t>
        </is>
      </c>
      <c r="C3146" t="n">
        <v>464</v>
      </c>
      <c r="D3146">
        <f>_xlfn.XLOOKUP(C3146,BH:BH,BI:BI)</f>
        <v/>
      </c>
      <c r="E3146" t="n">
        <v>28934</v>
      </c>
      <c r="F3146" t="inlineStr">
        <is>
          <t>Billete MORANDI/MARIA LAURA</t>
        </is>
      </c>
      <c r="G3146" s="234" t="n">
        <v>45838</v>
      </c>
      <c r="H3146" s="234" t="n">
        <v>45838</v>
      </c>
      <c r="I3146" t="inlineStr">
        <is>
          <t>VLO</t>
        </is>
      </c>
      <c r="J3146">
        <f>_xlfn.XLOOKUP(I3146,AS:AS,AU:AU)</f>
        <v/>
      </c>
      <c r="K3146" t="inlineStr">
        <is>
          <t>USD</t>
        </is>
      </c>
      <c r="L3146" s="238" t="n">
        <v>424.5</v>
      </c>
      <c r="M3146">
        <f>L3146*_xlfn.XLOOKUP(K3146,AM:AM,AN:AN)</f>
        <v/>
      </c>
      <c r="N3146">
        <f>L3146*_xlfn.XLOOKUP(K3146,AM:AM,AO:AO)</f>
        <v/>
      </c>
      <c r="O3146" s="238" t="n">
        <v>0</v>
      </c>
      <c r="P3146">
        <f>O3146*_xlfn.XLOOKUP(K3146,AM:AM,AN:AN)</f>
        <v/>
      </c>
      <c r="Q3146">
        <f>O3146*_xlfn.XLOOKUP(K3146,AM:AM,AO:AO)</f>
        <v/>
      </c>
      <c r="R3146">
        <f>_xlfn.XLOOKUP(E3146,AF:AF,AG:AG)</f>
        <v/>
      </c>
      <c r="S3146">
        <f>_xlfn.XLOOKUP(E3146,AF:AF,AI:AI)</f>
        <v/>
      </c>
      <c r="T3146">
        <f>WEEKNUM(G3146)</f>
        <v/>
      </c>
      <c r="U3146">
        <f>YEAR(G3146)</f>
        <v/>
      </c>
      <c r="V3146" s="117">
        <f>IFERROR(Q3146/N3146,"0")</f>
        <v/>
      </c>
    </row>
    <row r="3147">
      <c r="A3147">
        <f>_xlfn.XLOOKUP(D3147,BN:BN,BO:BO)</f>
        <v/>
      </c>
      <c r="B3147" t="inlineStr">
        <is>
          <t>LLC</t>
        </is>
      </c>
      <c r="C3147" t="n">
        <v>465</v>
      </c>
      <c r="D3147">
        <f>_xlfn.XLOOKUP(C3147,BH:BH,BI:BI)</f>
        <v/>
      </c>
      <c r="E3147" t="n">
        <v>28776</v>
      </c>
      <c r="F3147" t="inlineStr">
        <is>
          <t>Hotel Borgo Egnazia</t>
        </is>
      </c>
      <c r="G3147" s="234" t="n">
        <v>45869</v>
      </c>
      <c r="H3147" s="234" t="n">
        <v>45874</v>
      </c>
      <c r="I3147" t="inlineStr">
        <is>
          <t>HTL</t>
        </is>
      </c>
      <c r="J3147">
        <f>_xlfn.XLOOKUP(I3147,AS:AS,AU:AU)</f>
        <v/>
      </c>
      <c r="K3147" t="inlineStr">
        <is>
          <t>EUR</t>
        </is>
      </c>
      <c r="L3147" s="238" t="n">
        <v>9065</v>
      </c>
      <c r="M3147">
        <f>L3147*_xlfn.XLOOKUP(K3147,AM:AM,AN:AN)</f>
        <v/>
      </c>
      <c r="N3147">
        <f>L3147*_xlfn.XLOOKUP(K3147,AM:AM,AO:AO)</f>
        <v/>
      </c>
      <c r="O3147" s="238" t="n">
        <v>774.64</v>
      </c>
      <c r="P3147">
        <f>O3147*_xlfn.XLOOKUP(K3147,AM:AM,AN:AN)</f>
        <v/>
      </c>
      <c r="Q3147">
        <f>O3147*_xlfn.XLOOKUP(K3147,AM:AM,AO:AO)</f>
        <v/>
      </c>
      <c r="R3147">
        <f>_xlfn.XLOOKUP(E3147,AF:AF,AG:AG)</f>
        <v/>
      </c>
      <c r="S3147">
        <f>_xlfn.XLOOKUP(E3147,AF:AF,AI:AI)</f>
        <v/>
      </c>
      <c r="T3147">
        <f>WEEKNUM(G3147)</f>
        <v/>
      </c>
      <c r="U3147">
        <f>YEAR(G3147)</f>
        <v/>
      </c>
      <c r="V3147" s="117">
        <f>IFERROR(Q3147/N3147,"0")</f>
        <v/>
      </c>
    </row>
    <row r="3148">
      <c r="A3148">
        <f>_xlfn.XLOOKUP(D3148,BN:BN,BO:BO)</f>
        <v/>
      </c>
      <c r="B3148" t="inlineStr">
        <is>
          <t>LLC</t>
        </is>
      </c>
      <c r="C3148" t="n">
        <v>466</v>
      </c>
      <c r="D3148">
        <f>_xlfn.XLOOKUP(C3148,BH:BH,BI:BI)</f>
        <v/>
      </c>
      <c r="E3148" t="n">
        <v>25360</v>
      </c>
      <c r="F3148" t="inlineStr">
        <is>
          <t>SERVICIOS TERRESTRES + GORA KADAN LUX JAPAN</t>
        </is>
      </c>
      <c r="G3148" s="234" t="n">
        <v>45950</v>
      </c>
      <c r="H3148" s="234" t="n">
        <v>45960</v>
      </c>
      <c r="I3148" t="inlineStr">
        <is>
          <t>PKT</t>
        </is>
      </c>
      <c r="J3148">
        <f>_xlfn.XLOOKUP(I3148,AS:AS,AU:AU)</f>
        <v/>
      </c>
      <c r="K3148" t="inlineStr">
        <is>
          <t>USD</t>
        </is>
      </c>
      <c r="L3148" s="238" t="n">
        <v>7004</v>
      </c>
      <c r="M3148">
        <f>L3148*_xlfn.XLOOKUP(K3148,AM:AM,AN:AN)</f>
        <v/>
      </c>
      <c r="N3148">
        <f>L3148*_xlfn.XLOOKUP(K3148,AM:AM,AO:AO)</f>
        <v/>
      </c>
      <c r="O3148" s="238" t="n">
        <v>1030.15</v>
      </c>
      <c r="P3148">
        <f>O3148*_xlfn.XLOOKUP(K3148,AM:AM,AN:AN)</f>
        <v/>
      </c>
      <c r="Q3148">
        <f>O3148*_xlfn.XLOOKUP(K3148,AM:AM,AO:AO)</f>
        <v/>
      </c>
      <c r="R3148">
        <f>_xlfn.XLOOKUP(E3148,AF:AF,AG:AG)</f>
        <v/>
      </c>
      <c r="S3148">
        <f>_xlfn.XLOOKUP(E3148,AF:AF,AI:AI)</f>
        <v/>
      </c>
      <c r="T3148">
        <f>WEEKNUM(G3148)</f>
        <v/>
      </c>
      <c r="U3148">
        <f>YEAR(G3148)</f>
        <v/>
      </c>
      <c r="V3148" s="117">
        <f>IFERROR(Q3148/N3148,"0")</f>
        <v/>
      </c>
    </row>
    <row r="3149">
      <c r="A3149">
        <f>_xlfn.XLOOKUP(D3149,BN:BN,BO:BO)</f>
        <v/>
      </c>
      <c r="B3149" t="inlineStr">
        <is>
          <t>LLC</t>
        </is>
      </c>
      <c r="C3149" t="n">
        <v>466</v>
      </c>
      <c r="D3149">
        <f>_xlfn.XLOOKUP(C3149,BH:BH,BI:BI)</f>
        <v/>
      </c>
      <c r="E3149" t="n">
        <v>0</v>
      </c>
      <c r="F3149" t="inlineStr">
        <is>
          <t>LUX JAPAN</t>
        </is>
      </c>
      <c r="G3149" s="234" t="n">
        <v>45950</v>
      </c>
      <c r="H3149" s="234" t="n">
        <v>45960</v>
      </c>
      <c r="I3149" t="inlineStr">
        <is>
          <t>HPS</t>
        </is>
      </c>
      <c r="J3149">
        <f>_xlfn.XLOOKUP(I3149,AS:AS,AU:AU)</f>
        <v/>
      </c>
      <c r="K3149" t="inlineStr">
        <is>
          <t>USD</t>
        </is>
      </c>
      <c r="L3149" s="238" t="n">
        <v>932.29</v>
      </c>
      <c r="M3149">
        <f>L3149*_xlfn.XLOOKUP(K3149,AM:AM,AN:AN)</f>
        <v/>
      </c>
      <c r="N3149">
        <f>L3149*_xlfn.XLOOKUP(K3149,AM:AM,AO:AO)</f>
        <v/>
      </c>
      <c r="O3149" s="238" t="n">
        <v>932.29</v>
      </c>
      <c r="P3149">
        <f>O3149*_xlfn.XLOOKUP(K3149,AM:AM,AN:AN)</f>
        <v/>
      </c>
      <c r="Q3149">
        <f>O3149*_xlfn.XLOOKUP(K3149,AM:AM,AO:AO)</f>
        <v/>
      </c>
      <c r="R3149">
        <f>_xlfn.XLOOKUP(E3149,AF:AF,AG:AG)</f>
        <v/>
      </c>
      <c r="S3149">
        <f>_xlfn.XLOOKUP(E3149,AF:AF,AI:AI)</f>
        <v/>
      </c>
      <c r="T3149">
        <f>WEEKNUM(G3149)</f>
        <v/>
      </c>
      <c r="U3149">
        <f>YEAR(G3149)</f>
        <v/>
      </c>
      <c r="V3149" s="117">
        <f>IFERROR(Q3149/N3149,"0")</f>
        <v/>
      </c>
    </row>
    <row r="3150">
      <c r="A3150">
        <f>_xlfn.XLOOKUP(D3150,BN:BN,BO:BO)</f>
        <v/>
      </c>
      <c r="B3150" t="inlineStr">
        <is>
          <t>LLC</t>
        </is>
      </c>
      <c r="C3150" t="n">
        <v>467</v>
      </c>
      <c r="D3150">
        <f>_xlfn.XLOOKUP(C3150,BH:BH,BI:BI)</f>
        <v/>
      </c>
      <c r="E3150" t="n">
        <v>28228</v>
      </c>
      <c r="F3150" t="inlineStr">
        <is>
          <t>Presidente Intercontinental Cozumel</t>
        </is>
      </c>
      <c r="G3150" s="234" t="n">
        <v>45805</v>
      </c>
      <c r="H3150" s="234" t="n">
        <v>45810</v>
      </c>
      <c r="I3150" t="inlineStr">
        <is>
          <t>HTL</t>
        </is>
      </c>
      <c r="J3150">
        <f>_xlfn.XLOOKUP(I3150,AS:AS,AU:AU)</f>
        <v/>
      </c>
      <c r="K3150" t="inlineStr">
        <is>
          <t>MXN</t>
        </is>
      </c>
      <c r="L3150" s="238" t="n">
        <v>80360.45</v>
      </c>
      <c r="M3150">
        <f>L3150*_xlfn.XLOOKUP(K3150,AM:AM,AN:AN)</f>
        <v/>
      </c>
      <c r="N3150">
        <f>L3150*_xlfn.XLOOKUP(K3150,AM:AM,AO:AO)</f>
        <v/>
      </c>
      <c r="O3150" s="238" t="n">
        <v>5800.4</v>
      </c>
      <c r="P3150">
        <f>O3150*_xlfn.XLOOKUP(K3150,AM:AM,AN:AN)</f>
        <v/>
      </c>
      <c r="Q3150">
        <f>O3150*_xlfn.XLOOKUP(K3150,AM:AM,AO:AO)</f>
        <v/>
      </c>
      <c r="R3150">
        <f>_xlfn.XLOOKUP(E3150,AF:AF,AG:AG)</f>
        <v/>
      </c>
      <c r="S3150">
        <f>_xlfn.XLOOKUP(E3150,AF:AF,AI:AI)</f>
        <v/>
      </c>
      <c r="T3150">
        <f>WEEKNUM(G3150)</f>
        <v/>
      </c>
      <c r="U3150">
        <f>YEAR(G3150)</f>
        <v/>
      </c>
      <c r="V3150" s="117">
        <f>IFERROR(Q3150/N3150,"0")</f>
        <v/>
      </c>
    </row>
    <row r="3151">
      <c r="A3151">
        <f>_xlfn.XLOOKUP(D3151,BN:BN,BO:BO)</f>
        <v/>
      </c>
      <c r="B3151" t="inlineStr">
        <is>
          <t>LLC</t>
        </is>
      </c>
      <c r="C3151" t="n">
        <v>468</v>
      </c>
      <c r="D3151">
        <f>_xlfn.XLOOKUP(C3151,BH:BH,BI:BI)</f>
        <v/>
      </c>
      <c r="E3151" t="n">
        <v>27301</v>
      </c>
      <c r="F3151" t="inlineStr">
        <is>
          <t>MEX-CDG-HAN-SGN-CDG-MEX/Max Gutmann</t>
        </is>
      </c>
      <c r="G3151" s="234" t="n">
        <v>45945</v>
      </c>
      <c r="H3151" s="234" t="n">
        <v>45966</v>
      </c>
      <c r="I3151" t="inlineStr">
        <is>
          <t>VLO</t>
        </is>
      </c>
      <c r="J3151">
        <f>_xlfn.XLOOKUP(I3151,AS:AS,AU:AU)</f>
        <v/>
      </c>
      <c r="K3151" t="inlineStr">
        <is>
          <t>USD</t>
        </is>
      </c>
      <c r="L3151" s="238" t="n">
        <v>6447.98</v>
      </c>
      <c r="M3151">
        <f>L3151*_xlfn.XLOOKUP(K3151,AM:AM,AN:AN)</f>
        <v/>
      </c>
      <c r="N3151">
        <f>L3151*_xlfn.XLOOKUP(K3151,AM:AM,AO:AO)</f>
        <v/>
      </c>
      <c r="O3151" s="238" t="n">
        <v>0</v>
      </c>
      <c r="P3151">
        <f>O3151*_xlfn.XLOOKUP(K3151,AM:AM,AN:AN)</f>
        <v/>
      </c>
      <c r="Q3151">
        <f>O3151*_xlfn.XLOOKUP(K3151,AM:AM,AO:AO)</f>
        <v/>
      </c>
      <c r="R3151">
        <f>_xlfn.XLOOKUP(E3151,AF:AF,AG:AG)</f>
        <v/>
      </c>
      <c r="S3151">
        <f>_xlfn.XLOOKUP(E3151,AF:AF,AI:AI)</f>
        <v/>
      </c>
      <c r="T3151">
        <f>WEEKNUM(G3151)</f>
        <v/>
      </c>
      <c r="U3151">
        <f>YEAR(G3151)</f>
        <v/>
      </c>
      <c r="V3151" s="117">
        <f>IFERROR(Q3151/N3151,"0")</f>
        <v/>
      </c>
    </row>
    <row r="3152">
      <c r="A3152">
        <f>_xlfn.XLOOKUP(D3152,BN:BN,BO:BO)</f>
        <v/>
      </c>
      <c r="B3152" t="inlineStr">
        <is>
          <t>LLC</t>
        </is>
      </c>
      <c r="C3152" t="n">
        <v>468</v>
      </c>
      <c r="D3152">
        <f>_xlfn.XLOOKUP(C3152,BH:BH,BI:BI)</f>
        <v/>
      </c>
      <c r="E3152" t="n">
        <v>27301</v>
      </c>
      <c r="F3152" t="inlineStr">
        <is>
          <t>MEX-CDG-HAN-SGN-CDG-MEX/Jeanette Gutmann</t>
        </is>
      </c>
      <c r="G3152" s="234" t="n">
        <v>45945</v>
      </c>
      <c r="H3152" s="234" t="n">
        <v>45966</v>
      </c>
      <c r="I3152" t="inlineStr">
        <is>
          <t>VLO</t>
        </is>
      </c>
      <c r="J3152">
        <f>_xlfn.XLOOKUP(I3152,AS:AS,AU:AU)</f>
        <v/>
      </c>
      <c r="K3152" t="inlineStr">
        <is>
          <t>USD</t>
        </is>
      </c>
      <c r="L3152" s="238" t="n">
        <v>6447.98</v>
      </c>
      <c r="M3152">
        <f>L3152*_xlfn.XLOOKUP(K3152,AM:AM,AN:AN)</f>
        <v/>
      </c>
      <c r="N3152">
        <f>L3152*_xlfn.XLOOKUP(K3152,AM:AM,AO:AO)</f>
        <v/>
      </c>
      <c r="O3152" s="238" t="n">
        <v>0</v>
      </c>
      <c r="P3152">
        <f>O3152*_xlfn.XLOOKUP(K3152,AM:AM,AN:AN)</f>
        <v/>
      </c>
      <c r="Q3152">
        <f>O3152*_xlfn.XLOOKUP(K3152,AM:AM,AO:AO)</f>
        <v/>
      </c>
      <c r="R3152">
        <f>_xlfn.XLOOKUP(E3152,AF:AF,AG:AG)</f>
        <v/>
      </c>
      <c r="S3152">
        <f>_xlfn.XLOOKUP(E3152,AF:AF,AI:AI)</f>
        <v/>
      </c>
      <c r="T3152">
        <f>WEEKNUM(G3152)</f>
        <v/>
      </c>
      <c r="U3152">
        <f>YEAR(G3152)</f>
        <v/>
      </c>
      <c r="V3152" s="117">
        <f>IFERROR(Q3152/N3152,"0")</f>
        <v/>
      </c>
    </row>
    <row r="3153">
      <c r="A3153">
        <f>_xlfn.XLOOKUP(D3153,BN:BN,BO:BO)</f>
        <v/>
      </c>
      <c r="B3153" t="inlineStr">
        <is>
          <t>LLC</t>
        </is>
      </c>
      <c r="C3153" t="n">
        <v>468</v>
      </c>
      <c r="D3153">
        <f>_xlfn.XLOOKUP(C3153,BH:BH,BI:BI)</f>
        <v/>
      </c>
      <c r="E3153" t="n">
        <v>27301</v>
      </c>
      <c r="F3153" t="inlineStr">
        <is>
          <t>Boleto en conjunto</t>
        </is>
      </c>
      <c r="G3153" s="234" t="n">
        <v>45945</v>
      </c>
      <c r="H3153" s="234" t="n">
        <v>45966</v>
      </c>
      <c r="I3153" t="inlineStr">
        <is>
          <t>VLO</t>
        </is>
      </c>
      <c r="J3153">
        <f>_xlfn.XLOOKUP(I3153,AS:AS,AU:AU)</f>
        <v/>
      </c>
      <c r="K3153" t="inlineStr">
        <is>
          <t>USD</t>
        </is>
      </c>
      <c r="L3153" s="238" t="n">
        <v>0</v>
      </c>
      <c r="M3153">
        <f>L3153*_xlfn.XLOOKUP(K3153,AM:AM,AN:AN)</f>
        <v/>
      </c>
      <c r="N3153">
        <f>L3153*_xlfn.XLOOKUP(K3153,AM:AM,AO:AO)</f>
        <v/>
      </c>
      <c r="O3153" s="238" t="n">
        <v>0</v>
      </c>
      <c r="P3153">
        <f>O3153*_xlfn.XLOOKUP(K3153,AM:AM,AN:AN)</f>
        <v/>
      </c>
      <c r="Q3153">
        <f>O3153*_xlfn.XLOOKUP(K3153,AM:AM,AO:AO)</f>
        <v/>
      </c>
      <c r="R3153">
        <f>_xlfn.XLOOKUP(E3153,AF:AF,AG:AG)</f>
        <v/>
      </c>
      <c r="S3153">
        <f>_xlfn.XLOOKUP(E3153,AF:AF,AI:AI)</f>
        <v/>
      </c>
      <c r="T3153">
        <f>WEEKNUM(G3153)</f>
        <v/>
      </c>
      <c r="U3153">
        <f>YEAR(G3153)</f>
        <v/>
      </c>
      <c r="V3153" s="117">
        <f>IFERROR(Q3153/N3153,"0")</f>
        <v/>
      </c>
    </row>
    <row r="3154">
      <c r="A3154">
        <f>_xlfn.XLOOKUP(D3154,BN:BN,BO:BO)</f>
        <v/>
      </c>
      <c r="B3154" t="inlineStr">
        <is>
          <t>LLC</t>
        </is>
      </c>
      <c r="C3154" t="n">
        <v>468</v>
      </c>
      <c r="D3154">
        <f>_xlfn.XLOOKUP(C3154,BH:BH,BI:BI)</f>
        <v/>
      </c>
      <c r="E3154" t="n">
        <v>27301</v>
      </c>
      <c r="F3154" t="inlineStr">
        <is>
          <t>Boleto en conjunto</t>
        </is>
      </c>
      <c r="G3154" s="234" t="n">
        <v>45945</v>
      </c>
      <c r="H3154" s="234" t="n">
        <v>45966</v>
      </c>
      <c r="I3154" t="inlineStr">
        <is>
          <t>VLO</t>
        </is>
      </c>
      <c r="J3154">
        <f>_xlfn.XLOOKUP(I3154,AS:AS,AU:AU)</f>
        <v/>
      </c>
      <c r="K3154" t="inlineStr">
        <is>
          <t>USD</t>
        </is>
      </c>
      <c r="L3154" s="238" t="n">
        <v>0</v>
      </c>
      <c r="M3154">
        <f>L3154*_xlfn.XLOOKUP(K3154,AM:AM,AN:AN)</f>
        <v/>
      </c>
      <c r="N3154">
        <f>L3154*_xlfn.XLOOKUP(K3154,AM:AM,AO:AO)</f>
        <v/>
      </c>
      <c r="O3154" s="238" t="n">
        <v>0</v>
      </c>
      <c r="P3154">
        <f>O3154*_xlfn.XLOOKUP(K3154,AM:AM,AN:AN)</f>
        <v/>
      </c>
      <c r="Q3154">
        <f>O3154*_xlfn.XLOOKUP(K3154,AM:AM,AO:AO)</f>
        <v/>
      </c>
      <c r="R3154">
        <f>_xlfn.XLOOKUP(E3154,AF:AF,AG:AG)</f>
        <v/>
      </c>
      <c r="S3154">
        <f>_xlfn.XLOOKUP(E3154,AF:AF,AI:AI)</f>
        <v/>
      </c>
      <c r="T3154">
        <f>WEEKNUM(G3154)</f>
        <v/>
      </c>
      <c r="U3154">
        <f>YEAR(G3154)</f>
        <v/>
      </c>
      <c r="V3154" s="117">
        <f>IFERROR(Q3154/N3154,"0")</f>
        <v/>
      </c>
    </row>
    <row r="3155">
      <c r="A3155">
        <f>_xlfn.XLOOKUP(D3155,BN:BN,BO:BO)</f>
        <v/>
      </c>
      <c r="B3155" t="inlineStr">
        <is>
          <t>LLC</t>
        </is>
      </c>
      <c r="C3155" t="n">
        <v>468</v>
      </c>
      <c r="D3155">
        <f>_xlfn.XLOOKUP(C3155,BH:BH,BI:BI)</f>
        <v/>
      </c>
      <c r="E3155" t="n">
        <v>24166</v>
      </c>
      <c r="F3155" t="inlineStr">
        <is>
          <t>Hospedaje en París</t>
        </is>
      </c>
      <c r="G3155" s="234" t="n">
        <v>45946</v>
      </c>
      <c r="H3155" s="234" t="n">
        <v>45949</v>
      </c>
      <c r="I3155" t="inlineStr">
        <is>
          <t>HTL</t>
        </is>
      </c>
      <c r="J3155">
        <f>_xlfn.XLOOKUP(I3155,AS:AS,AU:AU)</f>
        <v/>
      </c>
      <c r="K3155" t="inlineStr">
        <is>
          <t>USD</t>
        </is>
      </c>
      <c r="L3155" s="238" t="n">
        <v>10186.1</v>
      </c>
      <c r="M3155">
        <f>L3155*_xlfn.XLOOKUP(K3155,AM:AM,AN:AN)</f>
        <v/>
      </c>
      <c r="N3155">
        <f>L3155*_xlfn.XLOOKUP(K3155,AM:AM,AO:AO)</f>
        <v/>
      </c>
      <c r="O3155" s="238" t="n">
        <v>938.88</v>
      </c>
      <c r="P3155">
        <f>O3155*_xlfn.XLOOKUP(K3155,AM:AM,AN:AN)</f>
        <v/>
      </c>
      <c r="Q3155">
        <f>O3155*_xlfn.XLOOKUP(K3155,AM:AM,AO:AO)</f>
        <v/>
      </c>
      <c r="R3155">
        <f>_xlfn.XLOOKUP(E3155,AF:AF,AG:AG)</f>
        <v/>
      </c>
      <c r="S3155">
        <f>_xlfn.XLOOKUP(E3155,AF:AF,AI:AI)</f>
        <v/>
      </c>
      <c r="T3155">
        <f>WEEKNUM(G3155)</f>
        <v/>
      </c>
      <c r="U3155">
        <f>YEAR(G3155)</f>
        <v/>
      </c>
      <c r="V3155" s="117">
        <f>IFERROR(Q3155/N3155,"0")</f>
        <v/>
      </c>
    </row>
    <row r="3156">
      <c r="A3156">
        <f>_xlfn.XLOOKUP(D3156,BN:BN,BO:BO)</f>
        <v/>
      </c>
      <c r="B3156" t="inlineStr">
        <is>
          <t>LLC</t>
        </is>
      </c>
      <c r="C3156" t="n">
        <v>468</v>
      </c>
      <c r="D3156">
        <f>_xlfn.XLOOKUP(C3156,BH:BH,BI:BI)</f>
        <v/>
      </c>
      <c r="E3156" t="n">
        <v>28494</v>
      </c>
      <c r="F3156" t="inlineStr">
        <is>
          <t>Hospedaje en Francia</t>
        </is>
      </c>
      <c r="G3156" s="234" t="n">
        <v>45964</v>
      </c>
      <c r="H3156" s="234" t="n">
        <v>45966</v>
      </c>
      <c r="I3156" t="inlineStr">
        <is>
          <t>HTL</t>
        </is>
      </c>
      <c r="J3156">
        <f>_xlfn.XLOOKUP(I3156,AS:AS,AU:AU)</f>
        <v/>
      </c>
      <c r="K3156" t="inlineStr">
        <is>
          <t>USD</t>
        </is>
      </c>
      <c r="L3156" s="238" t="n">
        <v>5993.76</v>
      </c>
      <c r="M3156">
        <f>L3156*_xlfn.XLOOKUP(K3156,AM:AM,AN:AN)</f>
        <v/>
      </c>
      <c r="N3156">
        <f>L3156*_xlfn.XLOOKUP(K3156,AM:AM,AO:AO)</f>
        <v/>
      </c>
      <c r="O3156" s="238" t="n">
        <v>413.98</v>
      </c>
      <c r="P3156">
        <f>O3156*_xlfn.XLOOKUP(K3156,AM:AM,AN:AN)</f>
        <v/>
      </c>
      <c r="Q3156">
        <f>O3156*_xlfn.XLOOKUP(K3156,AM:AM,AO:AO)</f>
        <v/>
      </c>
      <c r="R3156">
        <f>_xlfn.XLOOKUP(E3156,AF:AF,AG:AG)</f>
        <v/>
      </c>
      <c r="S3156">
        <f>_xlfn.XLOOKUP(E3156,AF:AF,AI:AI)</f>
        <v/>
      </c>
      <c r="T3156">
        <f>WEEKNUM(G3156)</f>
        <v/>
      </c>
      <c r="U3156">
        <f>YEAR(G3156)</f>
        <v/>
      </c>
      <c r="V3156" s="117">
        <f>IFERROR(Q3156/N3156,"0")</f>
        <v/>
      </c>
    </row>
    <row r="3157">
      <c r="A3157">
        <f>_xlfn.XLOOKUP(D3157,BN:BN,BO:BO)</f>
        <v/>
      </c>
      <c r="B3157" t="inlineStr">
        <is>
          <t>LLC</t>
        </is>
      </c>
      <c r="C3157" t="n">
        <v>468</v>
      </c>
      <c r="D3157">
        <f>_xlfn.XLOOKUP(C3157,BH:BH,BI:BI)</f>
        <v/>
      </c>
      <c r="E3157" t="n">
        <v>25780</v>
      </c>
      <c r="F3157" t="inlineStr">
        <is>
          <t>Traslado CDG-Airelles Chateau de Versailles</t>
        </is>
      </c>
      <c r="G3157" s="234" t="n">
        <v>45965</v>
      </c>
      <c r="H3157" s="234" t="n">
        <v>45965</v>
      </c>
      <c r="I3157" t="inlineStr">
        <is>
          <t>TRF</t>
        </is>
      </c>
      <c r="J3157">
        <f>_xlfn.XLOOKUP(I3157,AS:AS,AU:AU)</f>
        <v/>
      </c>
      <c r="K3157" t="inlineStr">
        <is>
          <t>USD</t>
        </is>
      </c>
      <c r="L3157" s="238" t="n">
        <v>462.31</v>
      </c>
      <c r="M3157">
        <f>L3157*_xlfn.XLOOKUP(K3157,AM:AM,AN:AN)</f>
        <v/>
      </c>
      <c r="N3157">
        <f>L3157*_xlfn.XLOOKUP(K3157,AM:AM,AO:AO)</f>
        <v/>
      </c>
      <c r="O3157" s="238" t="n">
        <v>68.53</v>
      </c>
      <c r="P3157">
        <f>O3157*_xlfn.XLOOKUP(K3157,AM:AM,AN:AN)</f>
        <v/>
      </c>
      <c r="Q3157">
        <f>O3157*_xlfn.XLOOKUP(K3157,AM:AM,AO:AO)</f>
        <v/>
      </c>
      <c r="R3157">
        <f>_xlfn.XLOOKUP(E3157,AF:AF,AG:AG)</f>
        <v/>
      </c>
      <c r="S3157">
        <f>_xlfn.XLOOKUP(E3157,AF:AF,AI:AI)</f>
        <v/>
      </c>
      <c r="T3157">
        <f>WEEKNUM(G3157)</f>
        <v/>
      </c>
      <c r="U3157">
        <f>YEAR(G3157)</f>
        <v/>
      </c>
      <c r="V3157" s="117">
        <f>IFERROR(Q3157/N3157,"0")</f>
        <v/>
      </c>
    </row>
    <row r="3158">
      <c r="A3158">
        <f>_xlfn.XLOOKUP(D3158,BN:BN,BO:BO)</f>
        <v/>
      </c>
      <c r="B3158" t="inlineStr">
        <is>
          <t>LLC</t>
        </is>
      </c>
      <c r="C3158" t="n">
        <v>468</v>
      </c>
      <c r="D3158">
        <f>_xlfn.XLOOKUP(C3158,BH:BH,BI:BI)</f>
        <v/>
      </c>
      <c r="E3158" t="n">
        <v>25780</v>
      </c>
      <c r="F3158" t="inlineStr">
        <is>
          <t>Traslado Le Bristol - CDG</t>
        </is>
      </c>
      <c r="G3158" s="234" t="n">
        <v>45949</v>
      </c>
      <c r="H3158" s="234" t="n">
        <v>45949</v>
      </c>
      <c r="I3158" t="inlineStr">
        <is>
          <t>TRF</t>
        </is>
      </c>
      <c r="J3158">
        <f>_xlfn.XLOOKUP(I3158,AS:AS,AU:AU)</f>
        <v/>
      </c>
      <c r="K3158" t="inlineStr">
        <is>
          <t>USD</t>
        </is>
      </c>
      <c r="L3158" s="238" t="n">
        <v>286.75</v>
      </c>
      <c r="M3158">
        <f>L3158*_xlfn.XLOOKUP(K3158,AM:AM,AN:AN)</f>
        <v/>
      </c>
      <c r="N3158">
        <f>L3158*_xlfn.XLOOKUP(K3158,AM:AM,AO:AO)</f>
        <v/>
      </c>
      <c r="O3158" s="238" t="n">
        <v>42.5</v>
      </c>
      <c r="P3158">
        <f>O3158*_xlfn.XLOOKUP(K3158,AM:AM,AN:AN)</f>
        <v/>
      </c>
      <c r="Q3158">
        <f>O3158*_xlfn.XLOOKUP(K3158,AM:AM,AO:AO)</f>
        <v/>
      </c>
      <c r="R3158">
        <f>_xlfn.XLOOKUP(E3158,AF:AF,AG:AG)</f>
        <v/>
      </c>
      <c r="S3158">
        <f>_xlfn.XLOOKUP(E3158,AF:AF,AI:AI)</f>
        <v/>
      </c>
      <c r="T3158">
        <f>WEEKNUM(G3158)</f>
        <v/>
      </c>
      <c r="U3158">
        <f>YEAR(G3158)</f>
        <v/>
      </c>
      <c r="V3158" s="117">
        <f>IFERROR(Q3158/N3158,"0")</f>
        <v/>
      </c>
    </row>
    <row r="3159">
      <c r="A3159">
        <f>_xlfn.XLOOKUP(D3159,BN:BN,BO:BO)</f>
        <v/>
      </c>
      <c r="B3159" t="inlineStr">
        <is>
          <t>LLC</t>
        </is>
      </c>
      <c r="C3159" t="n">
        <v>468</v>
      </c>
      <c r="D3159">
        <f>_xlfn.XLOOKUP(C3159,BH:BH,BI:BI)</f>
        <v/>
      </c>
      <c r="E3159" t="n">
        <v>25780</v>
      </c>
      <c r="F3159" t="inlineStr">
        <is>
          <t>Traslado Airelles Chetau - Aeropuerto de París</t>
        </is>
      </c>
      <c r="G3159" s="234" t="n">
        <v>45966</v>
      </c>
      <c r="H3159" s="234" t="n">
        <v>45966</v>
      </c>
      <c r="I3159" t="inlineStr">
        <is>
          <t>TRF</t>
        </is>
      </c>
      <c r="J3159">
        <f>_xlfn.XLOOKUP(I3159,AS:AS,AU:AU)</f>
        <v/>
      </c>
      <c r="K3159" t="inlineStr">
        <is>
          <t>USD</t>
        </is>
      </c>
      <c r="L3159" s="238" t="n">
        <v>462.19</v>
      </c>
      <c r="M3159">
        <f>L3159*_xlfn.XLOOKUP(K3159,AM:AM,AN:AN)</f>
        <v/>
      </c>
      <c r="N3159">
        <f>L3159*_xlfn.XLOOKUP(K3159,AM:AM,AO:AO)</f>
        <v/>
      </c>
      <c r="O3159" s="238" t="n">
        <v>68.53</v>
      </c>
      <c r="P3159">
        <f>O3159*_xlfn.XLOOKUP(K3159,AM:AM,AN:AN)</f>
        <v/>
      </c>
      <c r="Q3159">
        <f>O3159*_xlfn.XLOOKUP(K3159,AM:AM,AO:AO)</f>
        <v/>
      </c>
      <c r="R3159">
        <f>_xlfn.XLOOKUP(E3159,AF:AF,AG:AG)</f>
        <v/>
      </c>
      <c r="S3159">
        <f>_xlfn.XLOOKUP(E3159,AF:AF,AI:AI)</f>
        <v/>
      </c>
      <c r="T3159">
        <f>WEEKNUM(G3159)</f>
        <v/>
      </c>
      <c r="U3159">
        <f>YEAR(G3159)</f>
        <v/>
      </c>
      <c r="V3159" s="117">
        <f>IFERROR(Q3159/N3159,"0")</f>
        <v/>
      </c>
    </row>
    <row r="3160">
      <c r="A3160">
        <f>_xlfn.XLOOKUP(D3160,BN:BN,BO:BO)</f>
        <v/>
      </c>
      <c r="B3160" t="inlineStr">
        <is>
          <t>LLC</t>
        </is>
      </c>
      <c r="C3160" t="n">
        <v>468</v>
      </c>
      <c r="D3160">
        <f>_xlfn.XLOOKUP(C3160,BH:BH,BI:BI)</f>
        <v/>
      </c>
      <c r="E3160" t="n">
        <v>25780</v>
      </c>
      <c r="F3160" t="inlineStr">
        <is>
          <t>Traslado CDG - Le Bristol</t>
        </is>
      </c>
      <c r="G3160" s="234" t="n">
        <v>45946</v>
      </c>
      <c r="H3160" s="234" t="n">
        <v>45946</v>
      </c>
      <c r="I3160" t="inlineStr">
        <is>
          <t>TRF</t>
        </is>
      </c>
      <c r="J3160">
        <f>_xlfn.XLOOKUP(I3160,AS:AS,AU:AU)</f>
        <v/>
      </c>
      <c r="K3160" t="inlineStr">
        <is>
          <t>USD</t>
        </is>
      </c>
      <c r="L3160" s="238" t="n">
        <v>286.75</v>
      </c>
      <c r="M3160">
        <f>L3160*_xlfn.XLOOKUP(K3160,AM:AM,AN:AN)</f>
        <v/>
      </c>
      <c r="N3160">
        <f>L3160*_xlfn.XLOOKUP(K3160,AM:AM,AO:AO)</f>
        <v/>
      </c>
      <c r="O3160" s="238" t="n">
        <v>42.5</v>
      </c>
      <c r="P3160">
        <f>O3160*_xlfn.XLOOKUP(K3160,AM:AM,AN:AN)</f>
        <v/>
      </c>
      <c r="Q3160">
        <f>O3160*_xlfn.XLOOKUP(K3160,AM:AM,AO:AO)</f>
        <v/>
      </c>
      <c r="R3160">
        <f>_xlfn.XLOOKUP(E3160,AF:AF,AG:AG)</f>
        <v/>
      </c>
      <c r="S3160">
        <f>_xlfn.XLOOKUP(E3160,AF:AF,AI:AI)</f>
        <v/>
      </c>
      <c r="T3160">
        <f>WEEKNUM(G3160)</f>
        <v/>
      </c>
      <c r="U3160">
        <f>YEAR(G3160)</f>
        <v/>
      </c>
      <c r="V3160" s="117">
        <f>IFERROR(Q3160/N3160,"0")</f>
        <v/>
      </c>
    </row>
    <row r="3161">
      <c r="A3161">
        <f>_xlfn.XLOOKUP(D3161,BN:BN,BO:BO)</f>
        <v/>
      </c>
      <c r="B3161" t="inlineStr">
        <is>
          <t>LLC</t>
        </is>
      </c>
      <c r="C3161" t="n">
        <v>468</v>
      </c>
      <c r="D3161">
        <f>_xlfn.XLOOKUP(C3161,BH:BH,BI:BI)</f>
        <v/>
      </c>
      <c r="E3161" t="n">
        <v>25780</v>
      </c>
      <c r="F3161" t="inlineStr">
        <is>
          <t>Servicio de Meet &amp; Greet Apto CDG</t>
        </is>
      </c>
      <c r="G3161" s="234" t="n">
        <v>45946</v>
      </c>
      <c r="H3161" s="234" t="n">
        <v>45946</v>
      </c>
      <c r="I3161" t="inlineStr">
        <is>
          <t>TRF</t>
        </is>
      </c>
      <c r="J3161">
        <f>_xlfn.XLOOKUP(I3161,AS:AS,AU:AU)</f>
        <v/>
      </c>
      <c r="K3161" t="inlineStr">
        <is>
          <t>USD</t>
        </is>
      </c>
      <c r="L3161" s="238" t="n">
        <v>344.61</v>
      </c>
      <c r="M3161">
        <f>L3161*_xlfn.XLOOKUP(K3161,AM:AM,AN:AN)</f>
        <v/>
      </c>
      <c r="N3161">
        <f>L3161*_xlfn.XLOOKUP(K3161,AM:AM,AO:AO)</f>
        <v/>
      </c>
      <c r="O3161" s="238" t="n">
        <v>51.33</v>
      </c>
      <c r="P3161">
        <f>O3161*_xlfn.XLOOKUP(K3161,AM:AM,AN:AN)</f>
        <v/>
      </c>
      <c r="Q3161">
        <f>O3161*_xlfn.XLOOKUP(K3161,AM:AM,AO:AO)</f>
        <v/>
      </c>
      <c r="R3161">
        <f>_xlfn.XLOOKUP(E3161,AF:AF,AG:AG)</f>
        <v/>
      </c>
      <c r="S3161">
        <f>_xlfn.XLOOKUP(E3161,AF:AF,AI:AI)</f>
        <v/>
      </c>
      <c r="T3161">
        <f>WEEKNUM(G3161)</f>
        <v/>
      </c>
      <c r="U3161">
        <f>YEAR(G3161)</f>
        <v/>
      </c>
      <c r="V3161" s="117">
        <f>IFERROR(Q3161/N3161,"0")</f>
        <v/>
      </c>
    </row>
    <row r="3162">
      <c r="A3162">
        <f>_xlfn.XLOOKUP(D3162,BN:BN,BO:BO)</f>
        <v/>
      </c>
      <c r="B3162" t="inlineStr">
        <is>
          <t>LLC</t>
        </is>
      </c>
      <c r="C3162" t="n">
        <v>468</v>
      </c>
      <c r="D3162">
        <f>_xlfn.XLOOKUP(C3162,BH:BH,BI:BI)</f>
        <v/>
      </c>
      <c r="E3162" t="n">
        <v>25780</v>
      </c>
      <c r="F3162" t="inlineStr">
        <is>
          <t>Servicio Meet &amp; Greet Apto CDG</t>
        </is>
      </c>
      <c r="G3162" s="234" t="n">
        <v>45965</v>
      </c>
      <c r="H3162" s="234" t="n">
        <v>45965</v>
      </c>
      <c r="I3162" t="inlineStr">
        <is>
          <t>TRF</t>
        </is>
      </c>
      <c r="J3162">
        <f>_xlfn.XLOOKUP(I3162,AS:AS,AU:AU)</f>
        <v/>
      </c>
      <c r="K3162" t="inlineStr">
        <is>
          <t>USD</t>
        </is>
      </c>
      <c r="L3162" s="238" t="n">
        <v>344.61</v>
      </c>
      <c r="M3162">
        <f>L3162*_xlfn.XLOOKUP(K3162,AM:AM,AN:AN)</f>
        <v/>
      </c>
      <c r="N3162">
        <f>L3162*_xlfn.XLOOKUP(K3162,AM:AM,AO:AO)</f>
        <v/>
      </c>
      <c r="O3162" s="238" t="n">
        <v>51.33</v>
      </c>
      <c r="P3162">
        <f>O3162*_xlfn.XLOOKUP(K3162,AM:AM,AN:AN)</f>
        <v/>
      </c>
      <c r="Q3162">
        <f>O3162*_xlfn.XLOOKUP(K3162,AM:AM,AO:AO)</f>
        <v/>
      </c>
      <c r="R3162">
        <f>_xlfn.XLOOKUP(E3162,AF:AF,AG:AG)</f>
        <v/>
      </c>
      <c r="S3162">
        <f>_xlfn.XLOOKUP(E3162,AF:AF,AI:AI)</f>
        <v/>
      </c>
      <c r="T3162">
        <f>WEEKNUM(G3162)</f>
        <v/>
      </c>
      <c r="U3162">
        <f>YEAR(G3162)</f>
        <v/>
      </c>
      <c r="V3162" s="117">
        <f>IFERROR(Q3162/N3162,"0")</f>
        <v/>
      </c>
    </row>
    <row r="3163">
      <c r="A3163">
        <f>_xlfn.XLOOKUP(D3163,BN:BN,BO:BO)</f>
        <v/>
      </c>
      <c r="B3163" t="inlineStr">
        <is>
          <t>LLC</t>
        </is>
      </c>
      <c r="C3163" t="n">
        <v>468</v>
      </c>
      <c r="D3163">
        <f>_xlfn.XLOOKUP(C3163,BH:BH,BI:BI)</f>
        <v/>
      </c>
      <c r="E3163" t="n">
        <v>0</v>
      </c>
      <c r="F3163" t="inlineStr">
        <is>
          <t>Fee emision visas de Vietnam</t>
        </is>
      </c>
      <c r="G3163" s="234" t="n">
        <v>45949</v>
      </c>
      <c r="H3163" s="234" t="n">
        <v>45966</v>
      </c>
      <c r="I3163" t="inlineStr">
        <is>
          <t>HPS</t>
        </is>
      </c>
      <c r="J3163">
        <f>_xlfn.XLOOKUP(I3163,AS:AS,AU:AU)</f>
        <v/>
      </c>
      <c r="K3163" t="inlineStr">
        <is>
          <t>USD</t>
        </is>
      </c>
      <c r="L3163" s="238" t="n">
        <v>72.8</v>
      </c>
      <c r="M3163">
        <f>L3163*_xlfn.XLOOKUP(K3163,AM:AM,AN:AN)</f>
        <v/>
      </c>
      <c r="N3163">
        <f>L3163*_xlfn.XLOOKUP(K3163,AM:AM,AO:AO)</f>
        <v/>
      </c>
      <c r="O3163" s="238" t="n">
        <v>72.8</v>
      </c>
      <c r="P3163">
        <f>O3163*_xlfn.XLOOKUP(K3163,AM:AM,AN:AN)</f>
        <v/>
      </c>
      <c r="Q3163">
        <f>O3163*_xlfn.XLOOKUP(K3163,AM:AM,AO:AO)</f>
        <v/>
      </c>
      <c r="R3163">
        <f>_xlfn.XLOOKUP(E3163,AF:AF,AG:AG)</f>
        <v/>
      </c>
      <c r="S3163">
        <f>_xlfn.XLOOKUP(E3163,AF:AF,AI:AI)</f>
        <v/>
      </c>
      <c r="T3163">
        <f>WEEKNUM(G3163)</f>
        <v/>
      </c>
      <c r="U3163">
        <f>YEAR(G3163)</f>
        <v/>
      </c>
      <c r="V3163" s="117">
        <f>IFERROR(Q3163/N3163,"0")</f>
        <v/>
      </c>
    </row>
    <row r="3164">
      <c r="A3164">
        <f>_xlfn.XLOOKUP(D3164,BN:BN,BO:BO)</f>
        <v/>
      </c>
      <c r="B3164" t="inlineStr">
        <is>
          <t>LLC</t>
        </is>
      </c>
      <c r="C3164" t="n">
        <v>469</v>
      </c>
      <c r="D3164">
        <f>_xlfn.XLOOKUP(C3164,BH:BH,BI:BI)</f>
        <v/>
      </c>
      <c r="E3164" t="n">
        <v>28940</v>
      </c>
      <c r="F3164" t="inlineStr">
        <is>
          <t>HOTEL DEL CORONADO</t>
        </is>
      </c>
      <c r="G3164" s="234" t="n">
        <v>45766</v>
      </c>
      <c r="H3164" s="234" t="n">
        <v>45767</v>
      </c>
      <c r="I3164" t="inlineStr">
        <is>
          <t>HTL</t>
        </is>
      </c>
      <c r="J3164">
        <f>_xlfn.XLOOKUP(I3164,AS:AS,AU:AU)</f>
        <v/>
      </c>
      <c r="K3164" t="inlineStr">
        <is>
          <t>USD</t>
        </is>
      </c>
      <c r="L3164" s="238" t="n">
        <v>670.22</v>
      </c>
      <c r="M3164">
        <f>L3164*_xlfn.XLOOKUP(K3164,AM:AM,AN:AN)</f>
        <v/>
      </c>
      <c r="N3164">
        <f>L3164*_xlfn.XLOOKUP(K3164,AM:AM,AO:AO)</f>
        <v/>
      </c>
      <c r="O3164" s="238" t="n">
        <v>67.02</v>
      </c>
      <c r="P3164">
        <f>O3164*_xlfn.XLOOKUP(K3164,AM:AM,AN:AN)</f>
        <v/>
      </c>
      <c r="Q3164">
        <f>O3164*_xlfn.XLOOKUP(K3164,AM:AM,AO:AO)</f>
        <v/>
      </c>
      <c r="R3164">
        <f>_xlfn.XLOOKUP(E3164,AF:AF,AG:AG)</f>
        <v/>
      </c>
      <c r="S3164">
        <f>_xlfn.XLOOKUP(E3164,AF:AF,AI:AI)</f>
        <v/>
      </c>
      <c r="T3164">
        <f>WEEKNUM(G3164)</f>
        <v/>
      </c>
      <c r="U3164">
        <f>YEAR(G3164)</f>
        <v/>
      </c>
      <c r="V3164" s="117">
        <f>IFERROR(Q3164/N3164,"0")</f>
        <v/>
      </c>
    </row>
    <row r="3165">
      <c r="A3165">
        <f>_xlfn.XLOOKUP(D3165,BN:BN,BO:BO)</f>
        <v/>
      </c>
      <c r="B3165" t="inlineStr">
        <is>
          <t>LLC</t>
        </is>
      </c>
      <c r="C3165" t="n">
        <v>470</v>
      </c>
      <c r="D3165">
        <f>_xlfn.XLOOKUP(C3165,BH:BH,BI:BI)</f>
        <v/>
      </c>
      <c r="E3165" t="n">
        <v>25049</v>
      </c>
      <c r="F3165" t="inlineStr">
        <is>
          <t>PAQUETE DE VIAJE SELF DRIVE 4PAX</t>
        </is>
      </c>
      <c r="G3165" s="234" t="n">
        <v>45958</v>
      </c>
      <c r="H3165" s="234" t="n">
        <v>45963</v>
      </c>
      <c r="I3165" t="inlineStr">
        <is>
          <t>PKT</t>
        </is>
      </c>
      <c r="J3165">
        <f>_xlfn.XLOOKUP(I3165,AS:AS,AU:AU)</f>
        <v/>
      </c>
      <c r="K3165" t="inlineStr">
        <is>
          <t>USD</t>
        </is>
      </c>
      <c r="L3165" s="238" t="n">
        <v>10192.46</v>
      </c>
      <c r="M3165">
        <f>L3165*_xlfn.XLOOKUP(K3165,AM:AM,AN:AN)</f>
        <v/>
      </c>
      <c r="N3165">
        <f>L3165*_xlfn.XLOOKUP(K3165,AM:AM,AO:AO)</f>
        <v/>
      </c>
      <c r="O3165" s="238" t="n">
        <v>1597.53</v>
      </c>
      <c r="P3165">
        <f>O3165*_xlfn.XLOOKUP(K3165,AM:AM,AN:AN)</f>
        <v/>
      </c>
      <c r="Q3165">
        <f>O3165*_xlfn.XLOOKUP(K3165,AM:AM,AO:AO)</f>
        <v/>
      </c>
      <c r="R3165">
        <f>_xlfn.XLOOKUP(E3165,AF:AF,AG:AG)</f>
        <v/>
      </c>
      <c r="S3165">
        <f>_xlfn.XLOOKUP(E3165,AF:AF,AI:AI)</f>
        <v/>
      </c>
      <c r="T3165">
        <f>WEEKNUM(G3165)</f>
        <v/>
      </c>
      <c r="U3165">
        <f>YEAR(G3165)</f>
        <v/>
      </c>
      <c r="V3165" s="117">
        <f>IFERROR(Q3165/N3165,"0")</f>
        <v/>
      </c>
    </row>
    <row r="3166">
      <c r="A3166">
        <f>_xlfn.XLOOKUP(D3166,BN:BN,BO:BO)</f>
        <v/>
      </c>
      <c r="B3166" t="inlineStr">
        <is>
          <t>LLC</t>
        </is>
      </c>
      <c r="C3166" t="n">
        <v>470</v>
      </c>
      <c r="D3166">
        <f>_xlfn.XLOOKUP(C3166,BH:BH,BI:BI)</f>
        <v/>
      </c>
      <c r="E3166" t="n">
        <v>28934</v>
      </c>
      <c r="F3166" t="inlineStr">
        <is>
          <t>TE ALBARRAN MADERO GEORGINA</t>
        </is>
      </c>
      <c r="G3166" s="234" t="n">
        <v>45957</v>
      </c>
      <c r="H3166" s="63" t="n"/>
      <c r="I3166" t="inlineStr">
        <is>
          <t>VLO</t>
        </is>
      </c>
      <c r="J3166">
        <f>_xlfn.XLOOKUP(I3166,AS:AS,AU:AU)</f>
        <v/>
      </c>
      <c r="K3166" t="inlineStr">
        <is>
          <t>USD</t>
        </is>
      </c>
      <c r="L3166" s="238" t="n">
        <v>578.41</v>
      </c>
      <c r="M3166">
        <f>L3166*_xlfn.XLOOKUP(K3166,AM:AM,AN:AN)</f>
        <v/>
      </c>
      <c r="N3166">
        <f>L3166*_xlfn.XLOOKUP(K3166,AM:AM,AO:AO)</f>
        <v/>
      </c>
      <c r="O3166" s="238" t="n">
        <v>8.550000000000001</v>
      </c>
      <c r="P3166">
        <f>O3166*_xlfn.XLOOKUP(K3166,AM:AM,AN:AN)</f>
        <v/>
      </c>
      <c r="Q3166">
        <f>O3166*_xlfn.XLOOKUP(K3166,AM:AM,AO:AO)</f>
        <v/>
      </c>
      <c r="R3166">
        <f>_xlfn.XLOOKUP(E3166,AF:AF,AG:AG)</f>
        <v/>
      </c>
      <c r="S3166">
        <f>_xlfn.XLOOKUP(E3166,AF:AF,AI:AI)</f>
        <v/>
      </c>
      <c r="T3166">
        <f>WEEKNUM(G3166)</f>
        <v/>
      </c>
      <c r="U3166">
        <f>YEAR(G3166)</f>
        <v/>
      </c>
      <c r="V3166" s="117">
        <f>IFERROR(Q3166/N3166,"0")</f>
        <v/>
      </c>
    </row>
    <row r="3167">
      <c r="A3167">
        <f>_xlfn.XLOOKUP(D3167,BN:BN,BO:BO)</f>
        <v/>
      </c>
      <c r="B3167" t="inlineStr">
        <is>
          <t>LLC</t>
        </is>
      </c>
      <c r="C3167" t="n">
        <v>470</v>
      </c>
      <c r="D3167">
        <f>_xlfn.XLOOKUP(C3167,BH:BH,BI:BI)</f>
        <v/>
      </c>
      <c r="E3167" t="n">
        <v>28934</v>
      </c>
      <c r="F3167" t="inlineStr">
        <is>
          <t>ME ALBARRAN MADERO GEORGINA</t>
        </is>
      </c>
      <c r="G3167" s="234" t="n">
        <v>45847</v>
      </c>
      <c r="H3167" s="63" t="n"/>
      <c r="I3167" t="inlineStr">
        <is>
          <t>VLO</t>
        </is>
      </c>
      <c r="J3167">
        <f>_xlfn.XLOOKUP(I3167,AS:AS,AU:AU)</f>
        <v/>
      </c>
      <c r="K3167" t="inlineStr">
        <is>
          <t>USD</t>
        </is>
      </c>
      <c r="L3167" s="238" t="n">
        <v>90</v>
      </c>
      <c r="M3167">
        <f>L3167*_xlfn.XLOOKUP(K3167,AM:AM,AN:AN)</f>
        <v/>
      </c>
      <c r="N3167">
        <f>L3167*_xlfn.XLOOKUP(K3167,AM:AM,AO:AO)</f>
        <v/>
      </c>
      <c r="O3167" s="238" t="n">
        <v>0</v>
      </c>
      <c r="P3167">
        <f>O3167*_xlfn.XLOOKUP(K3167,AM:AM,AN:AN)</f>
        <v/>
      </c>
      <c r="Q3167">
        <f>O3167*_xlfn.XLOOKUP(K3167,AM:AM,AO:AO)</f>
        <v/>
      </c>
      <c r="R3167">
        <f>_xlfn.XLOOKUP(E3167,AF:AF,AG:AG)</f>
        <v/>
      </c>
      <c r="S3167">
        <f>_xlfn.XLOOKUP(E3167,AF:AF,AI:AI)</f>
        <v/>
      </c>
      <c r="T3167">
        <f>WEEKNUM(G3167)</f>
        <v/>
      </c>
      <c r="U3167">
        <f>YEAR(G3167)</f>
        <v/>
      </c>
      <c r="V3167" s="117">
        <f>IFERROR(Q3167/N3167,"0")</f>
        <v/>
      </c>
    </row>
    <row r="3168">
      <c r="A3168">
        <f>_xlfn.XLOOKUP(D3168,BN:BN,BO:BO)</f>
        <v/>
      </c>
      <c r="B3168" t="inlineStr">
        <is>
          <t>LLC</t>
        </is>
      </c>
      <c r="C3168" t="n">
        <v>470</v>
      </c>
      <c r="D3168">
        <f>_xlfn.XLOOKUP(C3168,BH:BH,BI:BI)</f>
        <v/>
      </c>
      <c r="E3168" t="n">
        <v>28934</v>
      </c>
      <c r="F3168" t="inlineStr">
        <is>
          <t>ME ALBARRAN MADERO GEORGINA</t>
        </is>
      </c>
      <c r="G3168" s="234" t="n">
        <v>45847</v>
      </c>
      <c r="H3168" s="63" t="n"/>
      <c r="I3168" t="inlineStr">
        <is>
          <t>VLO</t>
        </is>
      </c>
      <c r="J3168">
        <f>_xlfn.XLOOKUP(I3168,AS:AS,AU:AU)</f>
        <v/>
      </c>
      <c r="K3168" t="inlineStr">
        <is>
          <t>USD</t>
        </is>
      </c>
      <c r="L3168" s="238" t="n">
        <v>90</v>
      </c>
      <c r="M3168">
        <f>L3168*_xlfn.XLOOKUP(K3168,AM:AM,AN:AN)</f>
        <v/>
      </c>
      <c r="N3168">
        <f>L3168*_xlfn.XLOOKUP(K3168,AM:AM,AO:AO)</f>
        <v/>
      </c>
      <c r="O3168" s="238" t="n">
        <v>0</v>
      </c>
      <c r="P3168">
        <f>O3168*_xlfn.XLOOKUP(K3168,AM:AM,AN:AN)</f>
        <v/>
      </c>
      <c r="Q3168">
        <f>O3168*_xlfn.XLOOKUP(K3168,AM:AM,AO:AO)</f>
        <v/>
      </c>
      <c r="R3168">
        <f>_xlfn.XLOOKUP(E3168,AF:AF,AG:AG)</f>
        <v/>
      </c>
      <c r="S3168">
        <f>_xlfn.XLOOKUP(E3168,AF:AF,AI:AI)</f>
        <v/>
      </c>
      <c r="T3168">
        <f>WEEKNUM(G3168)</f>
        <v/>
      </c>
      <c r="U3168">
        <f>YEAR(G3168)</f>
        <v/>
      </c>
      <c r="V3168" s="117">
        <f>IFERROR(Q3168/N3168,"0")</f>
        <v/>
      </c>
    </row>
    <row r="3169">
      <c r="A3169">
        <f>_xlfn.XLOOKUP(D3169,BN:BN,BO:BO)</f>
        <v/>
      </c>
      <c r="B3169" t="inlineStr">
        <is>
          <t>LLC</t>
        </is>
      </c>
      <c r="C3169" t="n">
        <v>470</v>
      </c>
      <c r="D3169">
        <f>_xlfn.XLOOKUP(C3169,BH:BH,BI:BI)</f>
        <v/>
      </c>
      <c r="E3169" t="n">
        <v>28934</v>
      </c>
      <c r="F3169" t="inlineStr">
        <is>
          <t>TE MENDIZABAL GARCIA MARIA DE LA LUZ</t>
        </is>
      </c>
      <c r="G3169" s="234" t="n">
        <v>45957</v>
      </c>
      <c r="H3169" s="63" t="n"/>
      <c r="I3169" t="inlineStr">
        <is>
          <t>VLO</t>
        </is>
      </c>
      <c r="J3169">
        <f>_xlfn.XLOOKUP(I3169,AS:AS,AU:AU)</f>
        <v/>
      </c>
      <c r="K3169" t="inlineStr">
        <is>
          <t>USD</t>
        </is>
      </c>
      <c r="L3169" s="238" t="n">
        <v>578.41</v>
      </c>
      <c r="M3169">
        <f>L3169*_xlfn.XLOOKUP(K3169,AM:AM,AN:AN)</f>
        <v/>
      </c>
      <c r="N3169">
        <f>L3169*_xlfn.XLOOKUP(K3169,AM:AM,AO:AO)</f>
        <v/>
      </c>
      <c r="O3169" s="238" t="n">
        <v>8.550000000000001</v>
      </c>
      <c r="P3169">
        <f>O3169*_xlfn.XLOOKUP(K3169,AM:AM,AN:AN)</f>
        <v/>
      </c>
      <c r="Q3169">
        <f>O3169*_xlfn.XLOOKUP(K3169,AM:AM,AO:AO)</f>
        <v/>
      </c>
      <c r="R3169">
        <f>_xlfn.XLOOKUP(E3169,AF:AF,AG:AG)</f>
        <v/>
      </c>
      <c r="S3169">
        <f>_xlfn.XLOOKUP(E3169,AF:AF,AI:AI)</f>
        <v/>
      </c>
      <c r="T3169">
        <f>WEEKNUM(G3169)</f>
        <v/>
      </c>
      <c r="U3169">
        <f>YEAR(G3169)</f>
        <v/>
      </c>
      <c r="V3169" s="117">
        <f>IFERROR(Q3169/N3169,"0")</f>
        <v/>
      </c>
    </row>
    <row r="3170">
      <c r="A3170">
        <f>_xlfn.XLOOKUP(D3170,BN:BN,BO:BO)</f>
        <v/>
      </c>
      <c r="B3170" t="inlineStr">
        <is>
          <t>LLC</t>
        </is>
      </c>
      <c r="C3170" t="n">
        <v>470</v>
      </c>
      <c r="D3170">
        <f>_xlfn.XLOOKUP(C3170,BH:BH,BI:BI)</f>
        <v/>
      </c>
      <c r="E3170" t="n">
        <v>28934</v>
      </c>
      <c r="F3170" t="inlineStr">
        <is>
          <t>TE ALBARRAN DE CALZADA ROSA MARIA SANDRA</t>
        </is>
      </c>
      <c r="G3170" s="234" t="n">
        <v>45957</v>
      </c>
      <c r="H3170" s="63" t="n"/>
      <c r="I3170" t="inlineStr">
        <is>
          <t>VLO</t>
        </is>
      </c>
      <c r="J3170">
        <f>_xlfn.XLOOKUP(I3170,AS:AS,AU:AU)</f>
        <v/>
      </c>
      <c r="K3170" t="inlineStr">
        <is>
          <t>USD</t>
        </is>
      </c>
      <c r="L3170" s="238" t="n">
        <v>578.41</v>
      </c>
      <c r="M3170">
        <f>L3170*_xlfn.XLOOKUP(K3170,AM:AM,AN:AN)</f>
        <v/>
      </c>
      <c r="N3170">
        <f>L3170*_xlfn.XLOOKUP(K3170,AM:AM,AO:AO)</f>
        <v/>
      </c>
      <c r="O3170" s="238" t="n">
        <v>8.550000000000001</v>
      </c>
      <c r="P3170">
        <f>O3170*_xlfn.XLOOKUP(K3170,AM:AM,AN:AN)</f>
        <v/>
      </c>
      <c r="Q3170">
        <f>O3170*_xlfn.XLOOKUP(K3170,AM:AM,AO:AO)</f>
        <v/>
      </c>
      <c r="R3170">
        <f>_xlfn.XLOOKUP(E3170,AF:AF,AG:AG)</f>
        <v/>
      </c>
      <c r="S3170">
        <f>_xlfn.XLOOKUP(E3170,AF:AF,AI:AI)</f>
        <v/>
      </c>
      <c r="T3170">
        <f>WEEKNUM(G3170)</f>
        <v/>
      </c>
      <c r="U3170">
        <f>YEAR(G3170)</f>
        <v/>
      </c>
      <c r="V3170" s="117">
        <f>IFERROR(Q3170/N3170,"0")</f>
        <v/>
      </c>
    </row>
    <row r="3171">
      <c r="A3171">
        <f>_xlfn.XLOOKUP(D3171,BN:BN,BO:BO)</f>
        <v/>
      </c>
      <c r="B3171" t="inlineStr">
        <is>
          <t>LLC</t>
        </is>
      </c>
      <c r="C3171" t="n">
        <v>470</v>
      </c>
      <c r="D3171">
        <f>_xlfn.XLOOKUP(C3171,BH:BH,BI:BI)</f>
        <v/>
      </c>
      <c r="E3171" t="n">
        <v>28934</v>
      </c>
      <c r="F3171" t="inlineStr">
        <is>
          <t>TE REGALADO BARRERA LORENA</t>
        </is>
      </c>
      <c r="G3171" s="234" t="n">
        <v>45957</v>
      </c>
      <c r="H3171" s="63" t="n"/>
      <c r="I3171" t="inlineStr">
        <is>
          <t>VLO</t>
        </is>
      </c>
      <c r="J3171">
        <f>_xlfn.XLOOKUP(I3171,AS:AS,AU:AU)</f>
        <v/>
      </c>
      <c r="K3171" t="inlineStr">
        <is>
          <t>USD</t>
        </is>
      </c>
      <c r="L3171" s="238" t="n">
        <v>578.41</v>
      </c>
      <c r="M3171">
        <f>L3171*_xlfn.XLOOKUP(K3171,AM:AM,AN:AN)</f>
        <v/>
      </c>
      <c r="N3171">
        <f>L3171*_xlfn.XLOOKUP(K3171,AM:AM,AO:AO)</f>
        <v/>
      </c>
      <c r="O3171" s="238" t="n">
        <v>8.550000000000001</v>
      </c>
      <c r="P3171">
        <f>O3171*_xlfn.XLOOKUP(K3171,AM:AM,AN:AN)</f>
        <v/>
      </c>
      <c r="Q3171">
        <f>O3171*_xlfn.XLOOKUP(K3171,AM:AM,AO:AO)</f>
        <v/>
      </c>
      <c r="R3171">
        <f>_xlfn.XLOOKUP(E3171,AF:AF,AG:AG)</f>
        <v/>
      </c>
      <c r="S3171">
        <f>_xlfn.XLOOKUP(E3171,AF:AF,AI:AI)</f>
        <v/>
      </c>
      <c r="T3171">
        <f>WEEKNUM(G3171)</f>
        <v/>
      </c>
      <c r="U3171">
        <f>YEAR(G3171)</f>
        <v/>
      </c>
      <c r="V3171" s="117">
        <f>IFERROR(Q3171/N3171,"0")</f>
        <v/>
      </c>
    </row>
    <row r="3172">
      <c r="A3172">
        <f>_xlfn.XLOOKUP(D3172,BN:BN,BO:BO)</f>
        <v/>
      </c>
      <c r="B3172" t="inlineStr">
        <is>
          <t>LLC</t>
        </is>
      </c>
      <c r="C3172" t="n">
        <v>470</v>
      </c>
      <c r="D3172">
        <f>_xlfn.XLOOKUP(C3172,BH:BH,BI:BI)</f>
        <v/>
      </c>
      <c r="E3172" t="n">
        <v>28934</v>
      </c>
      <c r="F3172" t="inlineStr">
        <is>
          <t>ME MENDIZABAL GARCIA MARIA DE LA LUZ</t>
        </is>
      </c>
      <c r="G3172" s="234" t="n">
        <v>45847</v>
      </c>
      <c r="H3172" s="63" t="n"/>
      <c r="I3172" t="inlineStr">
        <is>
          <t>VLO</t>
        </is>
      </c>
      <c r="J3172">
        <f>_xlfn.XLOOKUP(I3172,AS:AS,AU:AU)</f>
        <v/>
      </c>
      <c r="K3172" t="inlineStr">
        <is>
          <t>USD</t>
        </is>
      </c>
      <c r="L3172" s="238" t="n">
        <v>90</v>
      </c>
      <c r="M3172">
        <f>L3172*_xlfn.XLOOKUP(K3172,AM:AM,AN:AN)</f>
        <v/>
      </c>
      <c r="N3172">
        <f>L3172*_xlfn.XLOOKUP(K3172,AM:AM,AO:AO)</f>
        <v/>
      </c>
      <c r="O3172" s="238" t="n">
        <v>0</v>
      </c>
      <c r="P3172">
        <f>O3172*_xlfn.XLOOKUP(K3172,AM:AM,AN:AN)</f>
        <v/>
      </c>
      <c r="Q3172">
        <f>O3172*_xlfn.XLOOKUP(K3172,AM:AM,AO:AO)</f>
        <v/>
      </c>
      <c r="R3172">
        <f>_xlfn.XLOOKUP(E3172,AF:AF,AG:AG)</f>
        <v/>
      </c>
      <c r="S3172">
        <f>_xlfn.XLOOKUP(E3172,AF:AF,AI:AI)</f>
        <v/>
      </c>
      <c r="T3172">
        <f>WEEKNUM(G3172)</f>
        <v/>
      </c>
      <c r="U3172">
        <f>YEAR(G3172)</f>
        <v/>
      </c>
      <c r="V3172" s="117">
        <f>IFERROR(Q3172/N3172,"0")</f>
        <v/>
      </c>
    </row>
    <row r="3173">
      <c r="A3173">
        <f>_xlfn.XLOOKUP(D3173,BN:BN,BO:BO)</f>
        <v/>
      </c>
      <c r="B3173" t="inlineStr">
        <is>
          <t>LLC</t>
        </is>
      </c>
      <c r="C3173" t="n">
        <v>470</v>
      </c>
      <c r="D3173">
        <f>_xlfn.XLOOKUP(C3173,BH:BH,BI:BI)</f>
        <v/>
      </c>
      <c r="E3173" t="n">
        <v>28934</v>
      </c>
      <c r="F3173" t="inlineStr">
        <is>
          <t>ME ALBARRAN DE CALZADA ROSA MARIA SANDRA</t>
        </is>
      </c>
      <c r="G3173" s="234" t="n">
        <v>45847</v>
      </c>
      <c r="H3173" s="63" t="n"/>
      <c r="I3173" t="inlineStr">
        <is>
          <t>VLO</t>
        </is>
      </c>
      <c r="J3173">
        <f>_xlfn.XLOOKUP(I3173,AS:AS,AU:AU)</f>
        <v/>
      </c>
      <c r="K3173" t="inlineStr">
        <is>
          <t>USD</t>
        </is>
      </c>
      <c r="L3173" s="238" t="n">
        <v>90</v>
      </c>
      <c r="M3173">
        <f>L3173*_xlfn.XLOOKUP(K3173,AM:AM,AN:AN)</f>
        <v/>
      </c>
      <c r="N3173">
        <f>L3173*_xlfn.XLOOKUP(K3173,AM:AM,AO:AO)</f>
        <v/>
      </c>
      <c r="O3173" s="238" t="n">
        <v>0</v>
      </c>
      <c r="P3173">
        <f>O3173*_xlfn.XLOOKUP(K3173,AM:AM,AN:AN)</f>
        <v/>
      </c>
      <c r="Q3173">
        <f>O3173*_xlfn.XLOOKUP(K3173,AM:AM,AO:AO)</f>
        <v/>
      </c>
      <c r="R3173">
        <f>_xlfn.XLOOKUP(E3173,AF:AF,AG:AG)</f>
        <v/>
      </c>
      <c r="S3173">
        <f>_xlfn.XLOOKUP(E3173,AF:AF,AI:AI)</f>
        <v/>
      </c>
      <c r="T3173">
        <f>WEEKNUM(G3173)</f>
        <v/>
      </c>
      <c r="U3173">
        <f>YEAR(G3173)</f>
        <v/>
      </c>
      <c r="V3173" s="117">
        <f>IFERROR(Q3173/N3173,"0")</f>
        <v/>
      </c>
    </row>
    <row r="3174">
      <c r="A3174">
        <f>_xlfn.XLOOKUP(D3174,BN:BN,BO:BO)</f>
        <v/>
      </c>
      <c r="B3174" t="inlineStr">
        <is>
          <t>LLC</t>
        </is>
      </c>
      <c r="C3174" t="n">
        <v>470</v>
      </c>
      <c r="D3174">
        <f>_xlfn.XLOOKUP(C3174,BH:BH,BI:BI)</f>
        <v/>
      </c>
      <c r="E3174" t="n">
        <v>28934</v>
      </c>
      <c r="F3174" t="inlineStr">
        <is>
          <t>ME MENDIZABAL GARCIA MARIA DE LA LUZ</t>
        </is>
      </c>
      <c r="G3174" s="234" t="n">
        <v>45847</v>
      </c>
      <c r="H3174" s="63" t="n"/>
      <c r="I3174" t="inlineStr">
        <is>
          <t>VLO</t>
        </is>
      </c>
      <c r="J3174">
        <f>_xlfn.XLOOKUP(I3174,AS:AS,AU:AU)</f>
        <v/>
      </c>
      <c r="K3174" t="inlineStr">
        <is>
          <t>USD</t>
        </is>
      </c>
      <c r="L3174" s="238" t="n">
        <v>90</v>
      </c>
      <c r="M3174">
        <f>L3174*_xlfn.XLOOKUP(K3174,AM:AM,AN:AN)</f>
        <v/>
      </c>
      <c r="N3174">
        <f>L3174*_xlfn.XLOOKUP(K3174,AM:AM,AO:AO)</f>
        <v/>
      </c>
      <c r="O3174" s="238" t="n">
        <v>0</v>
      </c>
      <c r="P3174">
        <f>O3174*_xlfn.XLOOKUP(K3174,AM:AM,AN:AN)</f>
        <v/>
      </c>
      <c r="Q3174">
        <f>O3174*_xlfn.XLOOKUP(K3174,AM:AM,AO:AO)</f>
        <v/>
      </c>
      <c r="R3174">
        <f>_xlfn.XLOOKUP(E3174,AF:AF,AG:AG)</f>
        <v/>
      </c>
      <c r="S3174">
        <f>_xlfn.XLOOKUP(E3174,AF:AF,AI:AI)</f>
        <v/>
      </c>
      <c r="T3174">
        <f>WEEKNUM(G3174)</f>
        <v/>
      </c>
      <c r="U3174">
        <f>YEAR(G3174)</f>
        <v/>
      </c>
      <c r="V3174" s="117">
        <f>IFERROR(Q3174/N3174,"0")</f>
        <v/>
      </c>
    </row>
    <row r="3175">
      <c r="A3175">
        <f>_xlfn.XLOOKUP(D3175,BN:BN,BO:BO)</f>
        <v/>
      </c>
      <c r="B3175" t="inlineStr">
        <is>
          <t>LLC</t>
        </is>
      </c>
      <c r="C3175" t="n">
        <v>470</v>
      </c>
      <c r="D3175">
        <f>_xlfn.XLOOKUP(C3175,BH:BH,BI:BI)</f>
        <v/>
      </c>
      <c r="E3175" t="n">
        <v>28934</v>
      </c>
      <c r="F3175" t="inlineStr">
        <is>
          <t>ME ALBARRAN DE CALZADA ROSA MARIA SANDRA</t>
        </is>
      </c>
      <c r="G3175" s="234" t="n">
        <v>45847</v>
      </c>
      <c r="H3175" s="63" t="n"/>
      <c r="I3175" t="inlineStr">
        <is>
          <t>VLO</t>
        </is>
      </c>
      <c r="J3175">
        <f>_xlfn.XLOOKUP(I3175,AS:AS,AU:AU)</f>
        <v/>
      </c>
      <c r="K3175" t="inlineStr">
        <is>
          <t>USD</t>
        </is>
      </c>
      <c r="L3175" s="238" t="n">
        <v>90</v>
      </c>
      <c r="M3175">
        <f>L3175*_xlfn.XLOOKUP(K3175,AM:AM,AN:AN)</f>
        <v/>
      </c>
      <c r="N3175">
        <f>L3175*_xlfn.XLOOKUP(K3175,AM:AM,AO:AO)</f>
        <v/>
      </c>
      <c r="O3175" s="238" t="n">
        <v>0</v>
      </c>
      <c r="P3175">
        <f>O3175*_xlfn.XLOOKUP(K3175,AM:AM,AN:AN)</f>
        <v/>
      </c>
      <c r="Q3175">
        <f>O3175*_xlfn.XLOOKUP(K3175,AM:AM,AO:AO)</f>
        <v/>
      </c>
      <c r="R3175">
        <f>_xlfn.XLOOKUP(E3175,AF:AF,AG:AG)</f>
        <v/>
      </c>
      <c r="S3175">
        <f>_xlfn.XLOOKUP(E3175,AF:AF,AI:AI)</f>
        <v/>
      </c>
      <c r="T3175">
        <f>WEEKNUM(G3175)</f>
        <v/>
      </c>
      <c r="U3175">
        <f>YEAR(G3175)</f>
        <v/>
      </c>
      <c r="V3175" s="117">
        <f>IFERROR(Q3175/N3175,"0")</f>
        <v/>
      </c>
    </row>
    <row r="3176">
      <c r="A3176">
        <f>_xlfn.XLOOKUP(D3176,BN:BN,BO:BO)</f>
        <v/>
      </c>
      <c r="B3176" t="inlineStr">
        <is>
          <t>LLC</t>
        </is>
      </c>
      <c r="C3176" t="n">
        <v>470</v>
      </c>
      <c r="D3176">
        <f>_xlfn.XLOOKUP(C3176,BH:BH,BI:BI)</f>
        <v/>
      </c>
      <c r="E3176" t="n">
        <v>28934</v>
      </c>
      <c r="F3176" t="inlineStr">
        <is>
          <t>ME REGALADO BARRERA LORENA</t>
        </is>
      </c>
      <c r="G3176" s="234" t="n">
        <v>45847</v>
      </c>
      <c r="H3176" s="63" t="n"/>
      <c r="I3176" t="inlineStr">
        <is>
          <t>VLO</t>
        </is>
      </c>
      <c r="J3176">
        <f>_xlfn.XLOOKUP(I3176,AS:AS,AU:AU)</f>
        <v/>
      </c>
      <c r="K3176" t="inlineStr">
        <is>
          <t>USD</t>
        </is>
      </c>
      <c r="L3176" s="238" t="n">
        <v>90</v>
      </c>
      <c r="M3176">
        <f>L3176*_xlfn.XLOOKUP(K3176,AM:AM,AN:AN)</f>
        <v/>
      </c>
      <c r="N3176">
        <f>L3176*_xlfn.XLOOKUP(K3176,AM:AM,AO:AO)</f>
        <v/>
      </c>
      <c r="O3176" s="238" t="n">
        <v>0</v>
      </c>
      <c r="P3176">
        <f>O3176*_xlfn.XLOOKUP(K3176,AM:AM,AN:AN)</f>
        <v/>
      </c>
      <c r="Q3176">
        <f>O3176*_xlfn.XLOOKUP(K3176,AM:AM,AO:AO)</f>
        <v/>
      </c>
      <c r="R3176">
        <f>_xlfn.XLOOKUP(E3176,AF:AF,AG:AG)</f>
        <v/>
      </c>
      <c r="S3176">
        <f>_xlfn.XLOOKUP(E3176,AF:AF,AI:AI)</f>
        <v/>
      </c>
      <c r="T3176">
        <f>WEEKNUM(G3176)</f>
        <v/>
      </c>
      <c r="U3176">
        <f>YEAR(G3176)</f>
        <v/>
      </c>
      <c r="V3176" s="117">
        <f>IFERROR(Q3176/N3176,"0")</f>
        <v/>
      </c>
    </row>
    <row r="3177">
      <c r="A3177">
        <f>_xlfn.XLOOKUP(D3177,BN:BN,BO:BO)</f>
        <v/>
      </c>
      <c r="B3177" t="inlineStr">
        <is>
          <t>LLC</t>
        </is>
      </c>
      <c r="C3177" t="n">
        <v>470</v>
      </c>
      <c r="D3177">
        <f>_xlfn.XLOOKUP(C3177,BH:BH,BI:BI)</f>
        <v/>
      </c>
      <c r="E3177" t="n">
        <v>28934</v>
      </c>
      <c r="F3177" t="inlineStr">
        <is>
          <t>ME REGALADO BARRERA LORENA</t>
        </is>
      </c>
      <c r="G3177" s="234" t="n">
        <v>45847</v>
      </c>
      <c r="H3177" s="63" t="n"/>
      <c r="I3177" t="inlineStr">
        <is>
          <t>VLO</t>
        </is>
      </c>
      <c r="J3177">
        <f>_xlfn.XLOOKUP(I3177,AS:AS,AU:AU)</f>
        <v/>
      </c>
      <c r="K3177" t="inlineStr">
        <is>
          <t>USD</t>
        </is>
      </c>
      <c r="L3177" s="238" t="n">
        <v>90</v>
      </c>
      <c r="M3177">
        <f>L3177*_xlfn.XLOOKUP(K3177,AM:AM,AN:AN)</f>
        <v/>
      </c>
      <c r="N3177">
        <f>L3177*_xlfn.XLOOKUP(K3177,AM:AM,AO:AO)</f>
        <v/>
      </c>
      <c r="O3177" s="238" t="n">
        <v>0</v>
      </c>
      <c r="P3177">
        <f>O3177*_xlfn.XLOOKUP(K3177,AM:AM,AN:AN)</f>
        <v/>
      </c>
      <c r="Q3177">
        <f>O3177*_xlfn.XLOOKUP(K3177,AM:AM,AO:AO)</f>
        <v/>
      </c>
      <c r="R3177">
        <f>_xlfn.XLOOKUP(E3177,AF:AF,AG:AG)</f>
        <v/>
      </c>
      <c r="S3177">
        <f>_xlfn.XLOOKUP(E3177,AF:AF,AI:AI)</f>
        <v/>
      </c>
      <c r="T3177">
        <f>WEEKNUM(G3177)</f>
        <v/>
      </c>
      <c r="U3177">
        <f>YEAR(G3177)</f>
        <v/>
      </c>
      <c r="V3177" s="117">
        <f>IFERROR(Q3177/N3177,"0")</f>
        <v/>
      </c>
    </row>
    <row r="3178">
      <c r="A3178">
        <f>_xlfn.XLOOKUP(D3178,BN:BN,BO:BO)</f>
        <v/>
      </c>
      <c r="B3178" t="inlineStr">
        <is>
          <t>LLC</t>
        </is>
      </c>
      <c r="C3178" t="n">
        <v>470</v>
      </c>
      <c r="D3178">
        <f>_xlfn.XLOOKUP(C3178,BH:BH,BI:BI)</f>
        <v/>
      </c>
      <c r="E3178" t="n">
        <v>0</v>
      </c>
      <c r="F3178" t="inlineStr">
        <is>
          <t>FEE DE EMISION</t>
        </is>
      </c>
      <c r="G3178" s="234" t="n">
        <v>45958</v>
      </c>
      <c r="H3178" s="234" t="n">
        <v>45963</v>
      </c>
      <c r="I3178" t="inlineStr">
        <is>
          <t>HPS</t>
        </is>
      </c>
      <c r="J3178">
        <f>_xlfn.XLOOKUP(I3178,AS:AS,AU:AU)</f>
        <v/>
      </c>
      <c r="K3178" t="inlineStr">
        <is>
          <t>USD</t>
        </is>
      </c>
      <c r="L3178" s="238" t="n">
        <v>140</v>
      </c>
      <c r="M3178">
        <f>L3178*_xlfn.XLOOKUP(K3178,AM:AM,AN:AN)</f>
        <v/>
      </c>
      <c r="N3178">
        <f>L3178*_xlfn.XLOOKUP(K3178,AM:AM,AO:AO)</f>
        <v/>
      </c>
      <c r="O3178" s="238" t="n">
        <v>140</v>
      </c>
      <c r="P3178">
        <f>O3178*_xlfn.XLOOKUP(K3178,AM:AM,AN:AN)</f>
        <v/>
      </c>
      <c r="Q3178">
        <f>O3178*_xlfn.XLOOKUP(K3178,AM:AM,AO:AO)</f>
        <v/>
      </c>
      <c r="R3178">
        <f>_xlfn.XLOOKUP(E3178,AF:AF,AG:AG)</f>
        <v/>
      </c>
      <c r="S3178">
        <f>_xlfn.XLOOKUP(E3178,AF:AF,AI:AI)</f>
        <v/>
      </c>
      <c r="T3178">
        <f>WEEKNUM(G3178)</f>
        <v/>
      </c>
      <c r="U3178">
        <f>YEAR(G3178)</f>
        <v/>
      </c>
      <c r="V3178" s="117">
        <f>IFERROR(Q3178/N3178,"0")</f>
        <v/>
      </c>
    </row>
    <row r="3179">
      <c r="A3179">
        <f>_xlfn.XLOOKUP(D3179,BN:BN,BO:BO)</f>
        <v/>
      </c>
      <c r="B3179" t="inlineStr">
        <is>
          <t>LLC</t>
        </is>
      </c>
      <c r="C3179" t="n">
        <v>470</v>
      </c>
      <c r="D3179">
        <f>_xlfn.XLOOKUP(C3179,BH:BH,BI:BI)</f>
        <v/>
      </c>
      <c r="E3179" t="n">
        <v>30958</v>
      </c>
      <c r="F3179" t="inlineStr">
        <is>
          <t>HILTON NEWARK - LORENA 2-3 NOV</t>
        </is>
      </c>
      <c r="G3179" s="234" t="n">
        <v>45963</v>
      </c>
      <c r="H3179" s="234" t="n">
        <v>45964</v>
      </c>
      <c r="I3179" t="inlineStr">
        <is>
          <t>HTL</t>
        </is>
      </c>
      <c r="J3179">
        <f>_xlfn.XLOOKUP(I3179,AS:AS,AU:AU)</f>
        <v/>
      </c>
      <c r="K3179" t="inlineStr">
        <is>
          <t>USD</t>
        </is>
      </c>
      <c r="L3179" s="238" t="n">
        <v>230.92</v>
      </c>
      <c r="M3179">
        <f>L3179*_xlfn.XLOOKUP(K3179,AM:AM,AN:AN)</f>
        <v/>
      </c>
      <c r="N3179">
        <f>L3179*_xlfn.XLOOKUP(K3179,AM:AM,AO:AO)</f>
        <v/>
      </c>
      <c r="O3179" s="238" t="n">
        <v>19.9</v>
      </c>
      <c r="P3179">
        <f>O3179*_xlfn.XLOOKUP(K3179,AM:AM,AN:AN)</f>
        <v/>
      </c>
      <c r="Q3179">
        <f>O3179*_xlfn.XLOOKUP(K3179,AM:AM,AO:AO)</f>
        <v/>
      </c>
      <c r="R3179">
        <f>_xlfn.XLOOKUP(E3179,AF:AF,AG:AG)</f>
        <v/>
      </c>
      <c r="S3179">
        <f>_xlfn.XLOOKUP(E3179,AF:AF,AI:AI)</f>
        <v/>
      </c>
      <c r="T3179">
        <f>WEEKNUM(G3179)</f>
        <v/>
      </c>
      <c r="U3179">
        <f>YEAR(G3179)</f>
        <v/>
      </c>
      <c r="V3179" s="117">
        <f>IFERROR(Q3179/N3179,"0")</f>
        <v/>
      </c>
    </row>
    <row r="3180">
      <c r="A3180">
        <f>_xlfn.XLOOKUP(D3180,BN:BN,BO:BO)</f>
        <v/>
      </c>
      <c r="B3180" t="inlineStr">
        <is>
          <t>LLC</t>
        </is>
      </c>
      <c r="C3180" t="n">
        <v>470</v>
      </c>
      <c r="D3180">
        <f>_xlfn.XLOOKUP(C3180,BH:BH,BI:BI)</f>
        <v/>
      </c>
      <c r="E3180" t="n">
        <v>30958</v>
      </c>
      <c r="F3180" t="inlineStr">
        <is>
          <t>HILTON NEWARK - GEORGINA 2-3 NOV</t>
        </is>
      </c>
      <c r="G3180" s="234" t="n">
        <v>45963</v>
      </c>
      <c r="H3180" s="234" t="n">
        <v>45964</v>
      </c>
      <c r="I3180" t="inlineStr">
        <is>
          <t>HTL</t>
        </is>
      </c>
      <c r="J3180">
        <f>_xlfn.XLOOKUP(I3180,AS:AS,AU:AU)</f>
        <v/>
      </c>
      <c r="K3180" t="inlineStr">
        <is>
          <t>USD</t>
        </is>
      </c>
      <c r="L3180" s="238" t="n">
        <v>230.92</v>
      </c>
      <c r="M3180">
        <f>L3180*_xlfn.XLOOKUP(K3180,AM:AM,AN:AN)</f>
        <v/>
      </c>
      <c r="N3180">
        <f>L3180*_xlfn.XLOOKUP(K3180,AM:AM,AO:AO)</f>
        <v/>
      </c>
      <c r="O3180" s="238" t="n">
        <v>19.9</v>
      </c>
      <c r="P3180">
        <f>O3180*_xlfn.XLOOKUP(K3180,AM:AM,AN:AN)</f>
        <v/>
      </c>
      <c r="Q3180">
        <f>O3180*_xlfn.XLOOKUP(K3180,AM:AM,AO:AO)</f>
        <v/>
      </c>
      <c r="R3180">
        <f>_xlfn.XLOOKUP(E3180,AF:AF,AG:AG)</f>
        <v/>
      </c>
      <c r="S3180">
        <f>_xlfn.XLOOKUP(E3180,AF:AF,AI:AI)</f>
        <v/>
      </c>
      <c r="T3180">
        <f>WEEKNUM(G3180)</f>
        <v/>
      </c>
      <c r="U3180">
        <f>YEAR(G3180)</f>
        <v/>
      </c>
      <c r="V3180" s="117">
        <f>IFERROR(Q3180/N3180,"0")</f>
        <v/>
      </c>
    </row>
    <row r="3181">
      <c r="A3181">
        <f>_xlfn.XLOOKUP(D3181,BN:BN,BO:BO)</f>
        <v/>
      </c>
      <c r="B3181" t="inlineStr">
        <is>
          <t>LLC</t>
        </is>
      </c>
      <c r="C3181" t="n">
        <v>470</v>
      </c>
      <c r="D3181">
        <f>_xlfn.XLOOKUP(C3181,BH:BH,BI:BI)</f>
        <v/>
      </c>
      <c r="E3181" t="n">
        <v>30959</v>
      </c>
      <c r="F3181" t="inlineStr">
        <is>
          <t>INTERCONTINENTAL 25-27 OCT - LORENA</t>
        </is>
      </c>
      <c r="G3181" s="234" t="n">
        <v>45955</v>
      </c>
      <c r="H3181" s="234" t="n">
        <v>45957</v>
      </c>
      <c r="I3181" t="inlineStr">
        <is>
          <t>HTL</t>
        </is>
      </c>
      <c r="J3181">
        <f>_xlfn.XLOOKUP(I3181,AS:AS,AU:AU)</f>
        <v/>
      </c>
      <c r="K3181" t="inlineStr">
        <is>
          <t>USD</t>
        </is>
      </c>
      <c r="L3181" s="238" t="n">
        <v>1092.52</v>
      </c>
      <c r="M3181">
        <f>L3181*_xlfn.XLOOKUP(K3181,AM:AM,AN:AN)</f>
        <v/>
      </c>
      <c r="N3181">
        <f>L3181*_xlfn.XLOOKUP(K3181,AM:AM,AO:AO)</f>
        <v/>
      </c>
      <c r="O3181" s="238" t="n">
        <v>80.45999999999999</v>
      </c>
      <c r="P3181">
        <f>O3181*_xlfn.XLOOKUP(K3181,AM:AM,AN:AN)</f>
        <v/>
      </c>
      <c r="Q3181">
        <f>O3181*_xlfn.XLOOKUP(K3181,AM:AM,AO:AO)</f>
        <v/>
      </c>
      <c r="R3181">
        <f>_xlfn.XLOOKUP(E3181,AF:AF,AG:AG)</f>
        <v/>
      </c>
      <c r="S3181">
        <f>_xlfn.XLOOKUP(E3181,AF:AF,AI:AI)</f>
        <v/>
      </c>
      <c r="T3181">
        <f>WEEKNUM(G3181)</f>
        <v/>
      </c>
      <c r="U3181">
        <f>YEAR(G3181)</f>
        <v/>
      </c>
      <c r="V3181" s="117">
        <f>IFERROR(Q3181/N3181,"0")</f>
        <v/>
      </c>
    </row>
    <row r="3182">
      <c r="A3182">
        <f>_xlfn.XLOOKUP(D3182,BN:BN,BO:BO)</f>
        <v/>
      </c>
      <c r="B3182" t="inlineStr">
        <is>
          <t>LLC</t>
        </is>
      </c>
      <c r="C3182" t="n">
        <v>470</v>
      </c>
      <c r="D3182">
        <f>_xlfn.XLOOKUP(C3182,BH:BH,BI:BI)</f>
        <v/>
      </c>
      <c r="E3182" t="n">
        <v>30959</v>
      </c>
      <c r="F3182" t="inlineStr">
        <is>
          <t>INTERCONTINENTAL 25-27 OCT - GEORGINA</t>
        </is>
      </c>
      <c r="G3182" s="234" t="n">
        <v>45955</v>
      </c>
      <c r="H3182" s="234" t="n">
        <v>45957</v>
      </c>
      <c r="I3182" t="inlineStr">
        <is>
          <t>HTL</t>
        </is>
      </c>
      <c r="J3182">
        <f>_xlfn.XLOOKUP(I3182,AS:AS,AU:AU)</f>
        <v/>
      </c>
      <c r="K3182" t="inlineStr">
        <is>
          <t>USD</t>
        </is>
      </c>
      <c r="L3182" s="238" t="n">
        <v>1092.52</v>
      </c>
      <c r="M3182">
        <f>L3182*_xlfn.XLOOKUP(K3182,AM:AM,AN:AN)</f>
        <v/>
      </c>
      <c r="N3182">
        <f>L3182*_xlfn.XLOOKUP(K3182,AM:AM,AO:AO)</f>
        <v/>
      </c>
      <c r="O3182" s="238" t="n">
        <v>80.45999999999999</v>
      </c>
      <c r="P3182">
        <f>O3182*_xlfn.XLOOKUP(K3182,AM:AM,AN:AN)</f>
        <v/>
      </c>
      <c r="Q3182">
        <f>O3182*_xlfn.XLOOKUP(K3182,AM:AM,AO:AO)</f>
        <v/>
      </c>
      <c r="R3182">
        <f>_xlfn.XLOOKUP(E3182,AF:AF,AG:AG)</f>
        <v/>
      </c>
      <c r="S3182">
        <f>_xlfn.XLOOKUP(E3182,AF:AF,AI:AI)</f>
        <v/>
      </c>
      <c r="T3182">
        <f>WEEKNUM(G3182)</f>
        <v/>
      </c>
      <c r="U3182">
        <f>YEAR(G3182)</f>
        <v/>
      </c>
      <c r="V3182" s="117">
        <f>IFERROR(Q3182/N3182,"0")</f>
        <v/>
      </c>
    </row>
    <row r="3183">
      <c r="A3183">
        <f>_xlfn.XLOOKUP(D3183,BN:BN,BO:BO)</f>
        <v/>
      </c>
      <c r="B3183" t="inlineStr">
        <is>
          <t>LLC</t>
        </is>
      </c>
      <c r="C3183" t="n">
        <v>470</v>
      </c>
      <c r="D3183">
        <f>_xlfn.XLOOKUP(C3183,BH:BH,BI:BI)</f>
        <v/>
      </c>
      <c r="E3183" t="n">
        <v>25049</v>
      </c>
      <c r="F3183" t="inlineStr">
        <is>
          <t>pago tour auroras extra</t>
        </is>
      </c>
      <c r="G3183" s="234" t="n">
        <v>45958</v>
      </c>
      <c r="H3183" s="234" t="n">
        <v>45963</v>
      </c>
      <c r="I3183" t="inlineStr">
        <is>
          <t>PKT</t>
        </is>
      </c>
      <c r="J3183">
        <f>_xlfn.XLOOKUP(I3183,AS:AS,AU:AU)</f>
        <v/>
      </c>
      <c r="K3183" t="inlineStr">
        <is>
          <t>USD</t>
        </is>
      </c>
      <c r="L3183" s="238" t="n">
        <v>749</v>
      </c>
      <c r="M3183">
        <f>L3183*_xlfn.XLOOKUP(K3183,AM:AM,AN:AN)</f>
        <v/>
      </c>
      <c r="N3183">
        <f>L3183*_xlfn.XLOOKUP(K3183,AM:AM,AO:AO)</f>
        <v/>
      </c>
      <c r="O3183" s="238" t="n">
        <v>0</v>
      </c>
      <c r="P3183">
        <f>O3183*_xlfn.XLOOKUP(K3183,AM:AM,AN:AN)</f>
        <v/>
      </c>
      <c r="Q3183">
        <f>O3183*_xlfn.XLOOKUP(K3183,AM:AM,AO:AO)</f>
        <v/>
      </c>
      <c r="R3183">
        <f>_xlfn.XLOOKUP(E3183,AF:AF,AG:AG)</f>
        <v/>
      </c>
      <c r="S3183">
        <f>_xlfn.XLOOKUP(E3183,AF:AF,AI:AI)</f>
        <v/>
      </c>
      <c r="T3183">
        <f>WEEKNUM(G3183)</f>
        <v/>
      </c>
      <c r="U3183">
        <f>YEAR(G3183)</f>
        <v/>
      </c>
      <c r="V3183" s="117">
        <f>IFERROR(Q3183/N3183,"0")</f>
        <v/>
      </c>
    </row>
    <row r="3184">
      <c r="A3184">
        <f>_xlfn.XLOOKUP(D3184,BN:BN,BO:BO)</f>
        <v/>
      </c>
      <c r="B3184" t="inlineStr">
        <is>
          <t>LLC</t>
        </is>
      </c>
      <c r="C3184" t="n">
        <v>471</v>
      </c>
      <c r="D3184">
        <f>_xlfn.XLOOKUP(C3184,BH:BH,BI:BI)</f>
        <v/>
      </c>
      <c r="E3184" t="n">
        <v>25022</v>
      </c>
      <c r="F3184" t="inlineStr">
        <is>
          <t>HOTEL PENINSULA TOKYO</t>
        </is>
      </c>
      <c r="G3184" s="234" t="n">
        <v>45773</v>
      </c>
      <c r="H3184" s="234" t="n">
        <v>45777</v>
      </c>
      <c r="I3184" t="inlineStr">
        <is>
          <t>HTL</t>
        </is>
      </c>
      <c r="J3184">
        <f>_xlfn.XLOOKUP(I3184,AS:AS,AU:AU)</f>
        <v/>
      </c>
      <c r="K3184" t="inlineStr">
        <is>
          <t>USD</t>
        </is>
      </c>
      <c r="L3184" s="238" t="n">
        <v>4760</v>
      </c>
      <c r="M3184">
        <f>L3184*_xlfn.XLOOKUP(K3184,AM:AM,AN:AN)</f>
        <v/>
      </c>
      <c r="N3184">
        <f>L3184*_xlfn.XLOOKUP(K3184,AM:AM,AO:AO)</f>
        <v/>
      </c>
      <c r="O3184" s="238" t="n">
        <v>496.65</v>
      </c>
      <c r="P3184">
        <f>O3184*_xlfn.XLOOKUP(K3184,AM:AM,AN:AN)</f>
        <v/>
      </c>
      <c r="Q3184">
        <f>O3184*_xlfn.XLOOKUP(K3184,AM:AM,AO:AO)</f>
        <v/>
      </c>
      <c r="R3184">
        <f>_xlfn.XLOOKUP(E3184,AF:AF,AG:AG)</f>
        <v/>
      </c>
      <c r="S3184">
        <f>_xlfn.XLOOKUP(E3184,AF:AF,AI:AI)</f>
        <v/>
      </c>
      <c r="T3184">
        <f>WEEKNUM(G3184)</f>
        <v/>
      </c>
      <c r="U3184">
        <f>YEAR(G3184)</f>
        <v/>
      </c>
      <c r="V3184" s="117">
        <f>IFERROR(Q3184/N3184,"0")</f>
        <v/>
      </c>
    </row>
    <row r="3185">
      <c r="A3185">
        <f>_xlfn.XLOOKUP(D3185,BN:BN,BO:BO)</f>
        <v/>
      </c>
      <c r="B3185" t="inlineStr">
        <is>
          <t>LLC</t>
        </is>
      </c>
      <c r="C3185" t="n">
        <v>471</v>
      </c>
      <c r="D3185">
        <f>_xlfn.XLOOKUP(C3185,BH:BH,BI:BI)</f>
        <v/>
      </c>
      <c r="E3185" t="n">
        <v>25022</v>
      </c>
      <c r="F3185" t="inlineStr">
        <is>
          <t>HOTEL PENINSULA TOKYO</t>
        </is>
      </c>
      <c r="G3185" s="234" t="n">
        <v>45773</v>
      </c>
      <c r="H3185" s="234" t="n">
        <v>45777</v>
      </c>
      <c r="I3185" t="inlineStr">
        <is>
          <t>HTL</t>
        </is>
      </c>
      <c r="J3185">
        <f>_xlfn.XLOOKUP(I3185,AS:AS,AU:AU)</f>
        <v/>
      </c>
      <c r="K3185" t="inlineStr">
        <is>
          <t>USD</t>
        </is>
      </c>
      <c r="L3185" s="238" t="n">
        <v>4760</v>
      </c>
      <c r="M3185">
        <f>L3185*_xlfn.XLOOKUP(K3185,AM:AM,AN:AN)</f>
        <v/>
      </c>
      <c r="N3185">
        <f>L3185*_xlfn.XLOOKUP(K3185,AM:AM,AO:AO)</f>
        <v/>
      </c>
      <c r="O3185" s="238" t="n">
        <v>496.65</v>
      </c>
      <c r="P3185">
        <f>O3185*_xlfn.XLOOKUP(K3185,AM:AM,AN:AN)</f>
        <v/>
      </c>
      <c r="Q3185">
        <f>O3185*_xlfn.XLOOKUP(K3185,AM:AM,AO:AO)</f>
        <v/>
      </c>
      <c r="R3185">
        <f>_xlfn.XLOOKUP(E3185,AF:AF,AG:AG)</f>
        <v/>
      </c>
      <c r="S3185">
        <f>_xlfn.XLOOKUP(E3185,AF:AF,AI:AI)</f>
        <v/>
      </c>
      <c r="T3185">
        <f>WEEKNUM(G3185)</f>
        <v/>
      </c>
      <c r="U3185">
        <f>YEAR(G3185)</f>
        <v/>
      </c>
      <c r="V3185" s="117">
        <f>IFERROR(Q3185/N3185,"0")</f>
        <v/>
      </c>
    </row>
    <row r="3186">
      <c r="A3186">
        <f>_xlfn.XLOOKUP(D3186,BN:BN,BO:BO)</f>
        <v/>
      </c>
      <c r="B3186" t="inlineStr">
        <is>
          <t>LLC</t>
        </is>
      </c>
      <c r="C3186" t="n">
        <v>471</v>
      </c>
      <c r="D3186">
        <f>_xlfn.XLOOKUP(C3186,BH:BH,BI:BI)</f>
        <v/>
      </c>
      <c r="E3186" t="n">
        <v>25022</v>
      </c>
      <c r="F3186" t="inlineStr">
        <is>
          <t>HOTEL PENINSULA TOKYO</t>
        </is>
      </c>
      <c r="G3186" s="234" t="n">
        <v>45783</v>
      </c>
      <c r="H3186" s="234" t="n">
        <v>45786</v>
      </c>
      <c r="I3186" t="inlineStr">
        <is>
          <t>HTL</t>
        </is>
      </c>
      <c r="J3186">
        <f>_xlfn.XLOOKUP(I3186,AS:AS,AU:AU)</f>
        <v/>
      </c>
      <c r="K3186" t="inlineStr">
        <is>
          <t>USD</t>
        </is>
      </c>
      <c r="L3186" s="238" t="n">
        <v>3440</v>
      </c>
      <c r="M3186">
        <f>L3186*_xlfn.XLOOKUP(K3186,AM:AM,AN:AN)</f>
        <v/>
      </c>
      <c r="N3186">
        <f>L3186*_xlfn.XLOOKUP(K3186,AM:AM,AO:AO)</f>
        <v/>
      </c>
      <c r="O3186" s="238" t="n">
        <v>238.71</v>
      </c>
      <c r="P3186">
        <f>O3186*_xlfn.XLOOKUP(K3186,AM:AM,AN:AN)</f>
        <v/>
      </c>
      <c r="Q3186">
        <f>O3186*_xlfn.XLOOKUP(K3186,AM:AM,AO:AO)</f>
        <v/>
      </c>
      <c r="R3186">
        <f>_xlfn.XLOOKUP(E3186,AF:AF,AG:AG)</f>
        <v/>
      </c>
      <c r="S3186">
        <f>_xlfn.XLOOKUP(E3186,AF:AF,AI:AI)</f>
        <v/>
      </c>
      <c r="T3186">
        <f>WEEKNUM(G3186)</f>
        <v/>
      </c>
      <c r="U3186">
        <f>YEAR(G3186)</f>
        <v/>
      </c>
      <c r="V3186" s="117">
        <f>IFERROR(Q3186/N3186,"0")</f>
        <v/>
      </c>
    </row>
    <row r="3187">
      <c r="A3187">
        <f>_xlfn.XLOOKUP(D3187,BN:BN,BO:BO)</f>
        <v/>
      </c>
      <c r="B3187" t="inlineStr">
        <is>
          <t>LLC</t>
        </is>
      </c>
      <c r="C3187" t="n">
        <v>471</v>
      </c>
      <c r="D3187">
        <f>_xlfn.XLOOKUP(C3187,BH:BH,BI:BI)</f>
        <v/>
      </c>
      <c r="E3187" t="n">
        <v>25022</v>
      </c>
      <c r="F3187" t="inlineStr">
        <is>
          <t>HOTEL PENINSULA TOKYO</t>
        </is>
      </c>
      <c r="G3187" s="234" t="n">
        <v>45784</v>
      </c>
      <c r="H3187" s="234" t="n">
        <v>45786</v>
      </c>
      <c r="I3187" t="inlineStr">
        <is>
          <t>HTL</t>
        </is>
      </c>
      <c r="J3187">
        <f>_xlfn.XLOOKUP(I3187,AS:AS,AU:AU)</f>
        <v/>
      </c>
      <c r="K3187" t="inlineStr">
        <is>
          <t>USD</t>
        </is>
      </c>
      <c r="L3187" s="238" t="n">
        <v>1809</v>
      </c>
      <c r="M3187">
        <f>L3187*_xlfn.XLOOKUP(K3187,AM:AM,AN:AN)</f>
        <v/>
      </c>
      <c r="N3187">
        <f>L3187*_xlfn.XLOOKUP(K3187,AM:AM,AO:AO)</f>
        <v/>
      </c>
      <c r="O3187" s="238" t="n">
        <v>159.14</v>
      </c>
      <c r="P3187">
        <f>O3187*_xlfn.XLOOKUP(K3187,AM:AM,AN:AN)</f>
        <v/>
      </c>
      <c r="Q3187">
        <f>O3187*_xlfn.XLOOKUP(K3187,AM:AM,AO:AO)</f>
        <v/>
      </c>
      <c r="R3187">
        <f>_xlfn.XLOOKUP(E3187,AF:AF,AG:AG)</f>
        <v/>
      </c>
      <c r="S3187">
        <f>_xlfn.XLOOKUP(E3187,AF:AF,AI:AI)</f>
        <v/>
      </c>
      <c r="T3187">
        <f>WEEKNUM(G3187)</f>
        <v/>
      </c>
      <c r="U3187">
        <f>YEAR(G3187)</f>
        <v/>
      </c>
      <c r="V3187" s="117">
        <f>IFERROR(Q3187/N3187,"0")</f>
        <v/>
      </c>
    </row>
    <row r="3188">
      <c r="A3188">
        <f>_xlfn.XLOOKUP(D3188,BN:BN,BO:BO)</f>
        <v/>
      </c>
      <c r="B3188" t="inlineStr">
        <is>
          <t>LLC</t>
        </is>
      </c>
      <c r="C3188" t="n">
        <v>471</v>
      </c>
      <c r="D3188">
        <f>_xlfn.XLOOKUP(C3188,BH:BH,BI:BI)</f>
        <v/>
      </c>
      <c r="E3188" t="n">
        <v>25053</v>
      </c>
      <c r="F3188" t="inlineStr">
        <is>
          <t>HOTEL THE RITZ CARLTON NIKKO</t>
        </is>
      </c>
      <c r="G3188" s="234" t="n">
        <v>45770</v>
      </c>
      <c r="H3188" s="234" t="n">
        <v>45773</v>
      </c>
      <c r="I3188" t="inlineStr">
        <is>
          <t>HTL</t>
        </is>
      </c>
      <c r="J3188">
        <f>_xlfn.XLOOKUP(I3188,AS:AS,AU:AU)</f>
        <v/>
      </c>
      <c r="K3188" t="inlineStr">
        <is>
          <t>USD</t>
        </is>
      </c>
      <c r="L3188" s="238" t="n">
        <v>4140</v>
      </c>
      <c r="M3188">
        <f>L3188*_xlfn.XLOOKUP(K3188,AM:AM,AN:AN)</f>
        <v/>
      </c>
      <c r="N3188">
        <f>L3188*_xlfn.XLOOKUP(K3188,AM:AM,AO:AO)</f>
        <v/>
      </c>
      <c r="O3188" s="238" t="n">
        <v>391.98</v>
      </c>
      <c r="P3188">
        <f>O3188*_xlfn.XLOOKUP(K3188,AM:AM,AN:AN)</f>
        <v/>
      </c>
      <c r="Q3188">
        <f>O3188*_xlfn.XLOOKUP(K3188,AM:AM,AO:AO)</f>
        <v/>
      </c>
      <c r="R3188">
        <f>_xlfn.XLOOKUP(E3188,AF:AF,AG:AG)</f>
        <v/>
      </c>
      <c r="S3188">
        <f>_xlfn.XLOOKUP(E3188,AF:AF,AI:AI)</f>
        <v/>
      </c>
      <c r="T3188">
        <f>WEEKNUM(G3188)</f>
        <v/>
      </c>
      <c r="U3188">
        <f>YEAR(G3188)</f>
        <v/>
      </c>
      <c r="V3188" s="117">
        <f>IFERROR(Q3188/N3188,"0")</f>
        <v/>
      </c>
    </row>
    <row r="3189">
      <c r="A3189">
        <f>_xlfn.XLOOKUP(D3189,BN:BN,BO:BO)</f>
        <v/>
      </c>
      <c r="B3189" t="inlineStr">
        <is>
          <t>LLC</t>
        </is>
      </c>
      <c r="C3189" t="n">
        <v>471</v>
      </c>
      <c r="D3189">
        <f>_xlfn.XLOOKUP(C3189,BH:BH,BI:BI)</f>
        <v/>
      </c>
      <c r="E3189" t="n">
        <v>25053</v>
      </c>
      <c r="F3189" t="inlineStr">
        <is>
          <t>HOTEL THE RITZ CARLTON NIKKO</t>
        </is>
      </c>
      <c r="G3189" s="234" t="n">
        <v>45770</v>
      </c>
      <c r="H3189" s="234" t="n">
        <v>45773</v>
      </c>
      <c r="I3189" t="inlineStr">
        <is>
          <t>HTL</t>
        </is>
      </c>
      <c r="J3189">
        <f>_xlfn.XLOOKUP(I3189,AS:AS,AU:AU)</f>
        <v/>
      </c>
      <c r="K3189" t="inlineStr">
        <is>
          <t>USD</t>
        </is>
      </c>
      <c r="L3189" s="238" t="n">
        <v>4140</v>
      </c>
      <c r="M3189">
        <f>L3189*_xlfn.XLOOKUP(K3189,AM:AM,AN:AN)</f>
        <v/>
      </c>
      <c r="N3189">
        <f>L3189*_xlfn.XLOOKUP(K3189,AM:AM,AO:AO)</f>
        <v/>
      </c>
      <c r="O3189" s="238" t="n">
        <v>391.98</v>
      </c>
      <c r="P3189">
        <f>O3189*_xlfn.XLOOKUP(K3189,AM:AM,AN:AN)</f>
        <v/>
      </c>
      <c r="Q3189">
        <f>O3189*_xlfn.XLOOKUP(K3189,AM:AM,AO:AO)</f>
        <v/>
      </c>
      <c r="R3189">
        <f>_xlfn.XLOOKUP(E3189,AF:AF,AG:AG)</f>
        <v/>
      </c>
      <c r="S3189">
        <f>_xlfn.XLOOKUP(E3189,AF:AF,AI:AI)</f>
        <v/>
      </c>
      <c r="T3189">
        <f>WEEKNUM(G3189)</f>
        <v/>
      </c>
      <c r="U3189">
        <f>YEAR(G3189)</f>
        <v/>
      </c>
      <c r="V3189" s="117">
        <f>IFERROR(Q3189/N3189,"0")</f>
        <v/>
      </c>
    </row>
    <row r="3190">
      <c r="A3190">
        <f>_xlfn.XLOOKUP(D3190,BN:BN,BO:BO)</f>
        <v/>
      </c>
      <c r="B3190" t="inlineStr">
        <is>
          <t>LLC</t>
        </is>
      </c>
      <c r="C3190" t="n">
        <v>471</v>
      </c>
      <c r="D3190">
        <f>_xlfn.XLOOKUP(C3190,BH:BH,BI:BI)</f>
        <v/>
      </c>
      <c r="E3190" t="n">
        <v>29027</v>
      </c>
      <c r="F3190" t="inlineStr">
        <is>
          <t>ROSEWOOD MIYAKOJIMA</t>
        </is>
      </c>
      <c r="G3190" s="234" t="n">
        <v>45777</v>
      </c>
      <c r="H3190" s="234" t="n">
        <v>45781</v>
      </c>
      <c r="I3190" t="inlineStr">
        <is>
          <t>HTL</t>
        </is>
      </c>
      <c r="J3190">
        <f>_xlfn.XLOOKUP(I3190,AS:AS,AU:AU)</f>
        <v/>
      </c>
      <c r="K3190" t="inlineStr">
        <is>
          <t>USD</t>
        </is>
      </c>
      <c r="L3190" s="238" t="n">
        <v>10750</v>
      </c>
      <c r="M3190">
        <f>L3190*_xlfn.XLOOKUP(K3190,AM:AM,AN:AN)</f>
        <v/>
      </c>
      <c r="N3190">
        <f>L3190*_xlfn.XLOOKUP(K3190,AM:AM,AO:AO)</f>
        <v/>
      </c>
      <c r="O3190" s="238" t="n">
        <v>1149.65</v>
      </c>
      <c r="P3190">
        <f>O3190*_xlfn.XLOOKUP(K3190,AM:AM,AN:AN)</f>
        <v/>
      </c>
      <c r="Q3190">
        <f>O3190*_xlfn.XLOOKUP(K3190,AM:AM,AO:AO)</f>
        <v/>
      </c>
      <c r="R3190">
        <f>_xlfn.XLOOKUP(E3190,AF:AF,AG:AG)</f>
        <v/>
      </c>
      <c r="S3190">
        <f>_xlfn.XLOOKUP(E3190,AF:AF,AI:AI)</f>
        <v/>
      </c>
      <c r="T3190">
        <f>WEEKNUM(G3190)</f>
        <v/>
      </c>
      <c r="U3190">
        <f>YEAR(G3190)</f>
        <v/>
      </c>
      <c r="V3190" s="117">
        <f>IFERROR(Q3190/N3190,"0")</f>
        <v/>
      </c>
    </row>
    <row r="3191">
      <c r="A3191">
        <f>_xlfn.XLOOKUP(D3191,BN:BN,BO:BO)</f>
        <v/>
      </c>
      <c r="B3191" t="inlineStr">
        <is>
          <t>LLC</t>
        </is>
      </c>
      <c r="C3191" t="n">
        <v>471</v>
      </c>
      <c r="D3191">
        <f>_xlfn.XLOOKUP(C3191,BH:BH,BI:BI)</f>
        <v/>
      </c>
      <c r="E3191" t="n">
        <v>29027</v>
      </c>
      <c r="F3191" t="inlineStr">
        <is>
          <t>ROSEWOOD MIYAKOJIMA</t>
        </is>
      </c>
      <c r="G3191" s="234" t="n">
        <v>45777</v>
      </c>
      <c r="H3191" s="234" t="n">
        <v>45781</v>
      </c>
      <c r="I3191" t="inlineStr">
        <is>
          <t>HTL</t>
        </is>
      </c>
      <c r="J3191">
        <f>_xlfn.XLOOKUP(I3191,AS:AS,AU:AU)</f>
        <v/>
      </c>
      <c r="K3191" t="inlineStr">
        <is>
          <t>USD</t>
        </is>
      </c>
      <c r="L3191" s="238" t="n">
        <v>10750</v>
      </c>
      <c r="M3191">
        <f>L3191*_xlfn.XLOOKUP(K3191,AM:AM,AN:AN)</f>
        <v/>
      </c>
      <c r="N3191">
        <f>L3191*_xlfn.XLOOKUP(K3191,AM:AM,AO:AO)</f>
        <v/>
      </c>
      <c r="O3191" s="238" t="n">
        <v>1149.65</v>
      </c>
      <c r="P3191">
        <f>O3191*_xlfn.XLOOKUP(K3191,AM:AM,AN:AN)</f>
        <v/>
      </c>
      <c r="Q3191">
        <f>O3191*_xlfn.XLOOKUP(K3191,AM:AM,AO:AO)</f>
        <v/>
      </c>
      <c r="R3191">
        <f>_xlfn.XLOOKUP(E3191,AF:AF,AG:AG)</f>
        <v/>
      </c>
      <c r="S3191">
        <f>_xlfn.XLOOKUP(E3191,AF:AF,AI:AI)</f>
        <v/>
      </c>
      <c r="T3191">
        <f>WEEKNUM(G3191)</f>
        <v/>
      </c>
      <c r="U3191">
        <f>YEAR(G3191)</f>
        <v/>
      </c>
      <c r="V3191" s="117">
        <f>IFERROR(Q3191/N3191,"0")</f>
        <v/>
      </c>
    </row>
    <row r="3192">
      <c r="A3192">
        <f>_xlfn.XLOOKUP(D3192,BN:BN,BO:BO)</f>
        <v/>
      </c>
      <c r="B3192" t="inlineStr">
        <is>
          <t>LLC</t>
        </is>
      </c>
      <c r="C3192" t="n">
        <v>471</v>
      </c>
      <c r="D3192">
        <f>_xlfn.XLOOKUP(C3192,BH:BH,BI:BI)</f>
        <v/>
      </c>
      <c r="E3192" t="n">
        <v>29026</v>
      </c>
      <c r="F3192" t="inlineStr">
        <is>
          <t>PARK HYAT KYOTO</t>
        </is>
      </c>
      <c r="G3192" s="234" t="n">
        <v>45767</v>
      </c>
      <c r="H3192" s="234" t="n">
        <v>45770</v>
      </c>
      <c r="I3192" t="inlineStr">
        <is>
          <t>HTL</t>
        </is>
      </c>
      <c r="J3192">
        <f>_xlfn.XLOOKUP(I3192,AS:AS,AU:AU)</f>
        <v/>
      </c>
      <c r="K3192" t="inlineStr">
        <is>
          <t>USD</t>
        </is>
      </c>
      <c r="L3192" s="238" t="n">
        <v>9036</v>
      </c>
      <c r="M3192">
        <f>L3192*_xlfn.XLOOKUP(K3192,AM:AM,AN:AN)</f>
        <v/>
      </c>
      <c r="N3192">
        <f>L3192*_xlfn.XLOOKUP(K3192,AM:AM,AO:AO)</f>
        <v/>
      </c>
      <c r="O3192" s="238" t="n">
        <v>634.42</v>
      </c>
      <c r="P3192">
        <f>O3192*_xlfn.XLOOKUP(K3192,AM:AM,AN:AN)</f>
        <v/>
      </c>
      <c r="Q3192">
        <f>O3192*_xlfn.XLOOKUP(K3192,AM:AM,AO:AO)</f>
        <v/>
      </c>
      <c r="R3192">
        <f>_xlfn.XLOOKUP(E3192,AF:AF,AG:AG)</f>
        <v/>
      </c>
      <c r="S3192">
        <f>_xlfn.XLOOKUP(E3192,AF:AF,AI:AI)</f>
        <v/>
      </c>
      <c r="T3192">
        <f>WEEKNUM(G3192)</f>
        <v/>
      </c>
      <c r="U3192">
        <f>YEAR(G3192)</f>
        <v/>
      </c>
      <c r="V3192" s="117">
        <f>IFERROR(Q3192/N3192,"0")</f>
        <v/>
      </c>
    </row>
    <row r="3193">
      <c r="A3193">
        <f>_xlfn.XLOOKUP(D3193,BN:BN,BO:BO)</f>
        <v/>
      </c>
      <c r="B3193" t="inlineStr">
        <is>
          <t>LLC</t>
        </is>
      </c>
      <c r="C3193" t="n">
        <v>471</v>
      </c>
      <c r="D3193">
        <f>_xlfn.XLOOKUP(C3193,BH:BH,BI:BI)</f>
        <v/>
      </c>
      <c r="E3193" t="n">
        <v>29026</v>
      </c>
      <c r="F3193" t="inlineStr">
        <is>
          <t>PARK HYATT KYOTO</t>
        </is>
      </c>
      <c r="G3193" s="234" t="n">
        <v>45767</v>
      </c>
      <c r="H3193" s="234" t="n">
        <v>45770</v>
      </c>
      <c r="I3193" t="inlineStr">
        <is>
          <t>HTL</t>
        </is>
      </c>
      <c r="J3193">
        <f>_xlfn.XLOOKUP(I3193,AS:AS,AU:AU)</f>
        <v/>
      </c>
      <c r="K3193" t="inlineStr">
        <is>
          <t>USD</t>
        </is>
      </c>
      <c r="L3193" s="238" t="n">
        <v>9036</v>
      </c>
      <c r="M3193">
        <f>L3193*_xlfn.XLOOKUP(K3193,AM:AM,AN:AN)</f>
        <v/>
      </c>
      <c r="N3193">
        <f>L3193*_xlfn.XLOOKUP(K3193,AM:AM,AO:AO)</f>
        <v/>
      </c>
      <c r="O3193" s="238" t="n">
        <v>634.42</v>
      </c>
      <c r="P3193">
        <f>O3193*_xlfn.XLOOKUP(K3193,AM:AM,AN:AN)</f>
        <v/>
      </c>
      <c r="Q3193">
        <f>O3193*_xlfn.XLOOKUP(K3193,AM:AM,AO:AO)</f>
        <v/>
      </c>
      <c r="R3193">
        <f>_xlfn.XLOOKUP(E3193,AF:AF,AG:AG)</f>
        <v/>
      </c>
      <c r="S3193">
        <f>_xlfn.XLOOKUP(E3193,AF:AF,AI:AI)</f>
        <v/>
      </c>
      <c r="T3193">
        <f>WEEKNUM(G3193)</f>
        <v/>
      </c>
      <c r="U3193">
        <f>YEAR(G3193)</f>
        <v/>
      </c>
      <c r="V3193" s="117">
        <f>IFERROR(Q3193/N3193,"0")</f>
        <v/>
      </c>
    </row>
    <row r="3194">
      <c r="A3194">
        <f>_xlfn.XLOOKUP(D3194,BN:BN,BO:BO)</f>
        <v/>
      </c>
      <c r="B3194" t="inlineStr">
        <is>
          <t>LLC</t>
        </is>
      </c>
      <c r="C3194" t="n">
        <v>472</v>
      </c>
      <c r="D3194">
        <f>_xlfn.XLOOKUP(C3194,BH:BH,BI:BI)</f>
        <v/>
      </c>
      <c r="E3194" t="n">
        <v>25386</v>
      </c>
      <c r="F3194" t="inlineStr">
        <is>
          <t>The Connaught</t>
        </is>
      </c>
      <c r="G3194" s="234" t="n">
        <v>45712</v>
      </c>
      <c r="H3194" s="234" t="n">
        <v>45714</v>
      </c>
      <c r="I3194" t="inlineStr">
        <is>
          <t>HTL</t>
        </is>
      </c>
      <c r="J3194">
        <f>_xlfn.XLOOKUP(I3194,AS:AS,AU:AU)</f>
        <v/>
      </c>
      <c r="K3194" t="inlineStr">
        <is>
          <t>USD</t>
        </is>
      </c>
      <c r="L3194" s="238" t="n">
        <v>3214</v>
      </c>
      <c r="M3194">
        <f>L3194*_xlfn.XLOOKUP(K3194,AM:AM,AN:AN)</f>
        <v/>
      </c>
      <c r="N3194">
        <f>L3194*_xlfn.XLOOKUP(K3194,AM:AM,AO:AO)</f>
        <v/>
      </c>
      <c r="O3194" s="238" t="n">
        <v>224.4</v>
      </c>
      <c r="P3194">
        <f>O3194*_xlfn.XLOOKUP(K3194,AM:AM,AN:AN)</f>
        <v/>
      </c>
      <c r="Q3194">
        <f>O3194*_xlfn.XLOOKUP(K3194,AM:AM,AO:AO)</f>
        <v/>
      </c>
      <c r="R3194">
        <f>_xlfn.XLOOKUP(E3194,AF:AF,AG:AG)</f>
        <v/>
      </c>
      <c r="S3194">
        <f>_xlfn.XLOOKUP(E3194,AF:AF,AI:AI)</f>
        <v/>
      </c>
      <c r="T3194">
        <f>WEEKNUM(G3194)</f>
        <v/>
      </c>
      <c r="U3194">
        <f>YEAR(G3194)</f>
        <v/>
      </c>
      <c r="V3194" s="117">
        <f>IFERROR(Q3194/N3194,"0")</f>
        <v/>
      </c>
    </row>
    <row r="3195">
      <c r="A3195">
        <f>_xlfn.XLOOKUP(D3195,BN:BN,BO:BO)</f>
        <v/>
      </c>
      <c r="B3195" t="inlineStr">
        <is>
          <t>LLC</t>
        </is>
      </c>
      <c r="C3195" t="n">
        <v>472</v>
      </c>
      <c r="D3195">
        <f>_xlfn.XLOOKUP(C3195,BH:BH,BI:BI)</f>
        <v/>
      </c>
      <c r="E3195" t="n">
        <v>25514</v>
      </c>
      <c r="F3195" t="inlineStr">
        <is>
          <t>HOTEL W SOUTH BEACH</t>
        </is>
      </c>
      <c r="G3195" s="234" t="n">
        <v>45769</v>
      </c>
      <c r="H3195" s="234" t="n">
        <v>45771</v>
      </c>
      <c r="I3195" t="inlineStr">
        <is>
          <t>HTL</t>
        </is>
      </c>
      <c r="J3195">
        <f>_xlfn.XLOOKUP(I3195,AS:AS,AU:AU)</f>
        <v/>
      </c>
      <c r="K3195" t="inlineStr">
        <is>
          <t>USD</t>
        </is>
      </c>
      <c r="L3195" s="238" t="n">
        <v>2106.72</v>
      </c>
      <c r="M3195">
        <f>L3195*_xlfn.XLOOKUP(K3195,AM:AM,AN:AN)</f>
        <v/>
      </c>
      <c r="N3195">
        <f>L3195*_xlfn.XLOOKUP(K3195,AM:AM,AO:AO)</f>
        <v/>
      </c>
      <c r="O3195" s="238" t="n">
        <v>159.61</v>
      </c>
      <c r="P3195">
        <f>O3195*_xlfn.XLOOKUP(K3195,AM:AM,AN:AN)</f>
        <v/>
      </c>
      <c r="Q3195">
        <f>O3195*_xlfn.XLOOKUP(K3195,AM:AM,AO:AO)</f>
        <v/>
      </c>
      <c r="R3195">
        <f>_xlfn.XLOOKUP(E3195,AF:AF,AG:AG)</f>
        <v/>
      </c>
      <c r="S3195">
        <f>_xlfn.XLOOKUP(E3195,AF:AF,AI:AI)</f>
        <v/>
      </c>
      <c r="T3195">
        <f>WEEKNUM(G3195)</f>
        <v/>
      </c>
      <c r="U3195">
        <f>YEAR(G3195)</f>
        <v/>
      </c>
      <c r="V3195" s="117">
        <f>IFERROR(Q3195/N3195,"0")</f>
        <v/>
      </c>
    </row>
    <row r="3196">
      <c r="A3196">
        <f>_xlfn.XLOOKUP(D3196,BN:BN,BO:BO)</f>
        <v/>
      </c>
      <c r="B3196" t="inlineStr">
        <is>
          <t>LLC</t>
        </is>
      </c>
      <c r="C3196" t="n">
        <v>473</v>
      </c>
      <c r="D3196">
        <f>_xlfn.XLOOKUP(C3196,BH:BH,BI:BI)</f>
        <v/>
      </c>
      <c r="E3196" t="n">
        <v>28991</v>
      </c>
      <c r="F3196" t="inlineStr">
        <is>
          <t>xenodocheio Milos</t>
        </is>
      </c>
      <c r="G3196" s="234" t="n">
        <v>45839</v>
      </c>
      <c r="H3196" s="234" t="n">
        <v>45840</v>
      </c>
      <c r="I3196" t="inlineStr">
        <is>
          <t>HTL</t>
        </is>
      </c>
      <c r="J3196">
        <f>_xlfn.XLOOKUP(I3196,AS:AS,AU:AU)</f>
        <v/>
      </c>
      <c r="K3196" t="inlineStr">
        <is>
          <t>EUR</t>
        </is>
      </c>
      <c r="L3196" s="238" t="n">
        <v>570</v>
      </c>
      <c r="M3196">
        <f>L3196*_xlfn.XLOOKUP(K3196,AM:AM,AN:AN)</f>
        <v/>
      </c>
      <c r="N3196">
        <f>L3196*_xlfn.XLOOKUP(K3196,AM:AM,AO:AO)</f>
        <v/>
      </c>
      <c r="O3196" s="238" t="n">
        <v>85.5</v>
      </c>
      <c r="P3196">
        <f>O3196*_xlfn.XLOOKUP(K3196,AM:AM,AN:AN)</f>
        <v/>
      </c>
      <c r="Q3196">
        <f>O3196*_xlfn.XLOOKUP(K3196,AM:AM,AO:AO)</f>
        <v/>
      </c>
      <c r="R3196">
        <f>_xlfn.XLOOKUP(E3196,AF:AF,AG:AG)</f>
        <v/>
      </c>
      <c r="S3196">
        <f>_xlfn.XLOOKUP(E3196,AF:AF,AI:AI)</f>
        <v/>
      </c>
      <c r="T3196">
        <f>WEEKNUM(G3196)</f>
        <v/>
      </c>
      <c r="U3196">
        <f>YEAR(G3196)</f>
        <v/>
      </c>
      <c r="V3196" s="117">
        <f>IFERROR(Q3196/N3196,"0")</f>
        <v/>
      </c>
    </row>
    <row r="3197">
      <c r="A3197">
        <f>_xlfn.XLOOKUP(D3197,BN:BN,BO:BO)</f>
        <v/>
      </c>
      <c r="B3197" t="inlineStr">
        <is>
          <t>LLC</t>
        </is>
      </c>
      <c r="C3197" t="n">
        <v>474</v>
      </c>
      <c r="D3197">
        <f>_xlfn.XLOOKUP(C3197,BH:BH,BI:BI)</f>
        <v/>
      </c>
      <c r="E3197" t="n">
        <v>23966</v>
      </c>
      <c r="F3197" t="inlineStr">
        <is>
          <t>British Airways</t>
        </is>
      </c>
      <c r="G3197" s="234" t="n">
        <v>45896</v>
      </c>
      <c r="H3197" s="234" t="n">
        <v>45909</v>
      </c>
      <c r="I3197" t="inlineStr">
        <is>
          <t>VLO</t>
        </is>
      </c>
      <c r="J3197">
        <f>_xlfn.XLOOKUP(I3197,AS:AS,AU:AU)</f>
        <v/>
      </c>
      <c r="K3197" t="inlineStr">
        <is>
          <t>USD</t>
        </is>
      </c>
      <c r="L3197" s="238" t="n">
        <v>5334.66</v>
      </c>
      <c r="M3197">
        <f>L3197*_xlfn.XLOOKUP(K3197,AM:AM,AN:AN)</f>
        <v/>
      </c>
      <c r="N3197">
        <f>L3197*_xlfn.XLOOKUP(K3197,AM:AM,AO:AO)</f>
        <v/>
      </c>
      <c r="O3197" s="238" t="n">
        <v>0</v>
      </c>
      <c r="P3197">
        <f>O3197*_xlfn.XLOOKUP(K3197,AM:AM,AN:AN)</f>
        <v/>
      </c>
      <c r="Q3197">
        <f>O3197*_xlfn.XLOOKUP(K3197,AM:AM,AO:AO)</f>
        <v/>
      </c>
      <c r="R3197">
        <f>_xlfn.XLOOKUP(E3197,AF:AF,AG:AG)</f>
        <v/>
      </c>
      <c r="S3197">
        <f>_xlfn.XLOOKUP(E3197,AF:AF,AI:AI)</f>
        <v/>
      </c>
      <c r="T3197">
        <f>WEEKNUM(G3197)</f>
        <v/>
      </c>
      <c r="U3197">
        <f>YEAR(G3197)</f>
        <v/>
      </c>
      <c r="V3197" s="117">
        <f>IFERROR(Q3197/N3197,"0")</f>
        <v/>
      </c>
    </row>
    <row r="3198">
      <c r="A3198">
        <f>_xlfn.XLOOKUP(D3198,BN:BN,BO:BO)</f>
        <v/>
      </c>
      <c r="B3198" t="inlineStr">
        <is>
          <t>LLC</t>
        </is>
      </c>
      <c r="C3198" t="n">
        <v>477</v>
      </c>
      <c r="D3198">
        <f>_xlfn.XLOOKUP(C3198,BH:BH,BI:BI)</f>
        <v/>
      </c>
      <c r="E3198" t="n">
        <v>29070</v>
      </c>
      <c r="F3198" t="inlineStr">
        <is>
          <t>Reserva 2 noches habitación single - Sin desayuno</t>
        </is>
      </c>
      <c r="G3198" s="234" t="n">
        <v>45854</v>
      </c>
      <c r="H3198" s="234" t="n">
        <v>45856</v>
      </c>
      <c r="I3198" t="inlineStr">
        <is>
          <t>HTL</t>
        </is>
      </c>
      <c r="J3198">
        <f>_xlfn.XLOOKUP(I3198,AS:AS,AU:AU)</f>
        <v/>
      </c>
      <c r="K3198" t="inlineStr">
        <is>
          <t>EUR</t>
        </is>
      </c>
      <c r="L3198" s="238" t="n">
        <v>1437.5</v>
      </c>
      <c r="M3198">
        <f>L3198*_xlfn.XLOOKUP(K3198,AM:AM,AN:AN)</f>
        <v/>
      </c>
      <c r="N3198">
        <f>L3198*_xlfn.XLOOKUP(K3198,AM:AM,AO:AO)</f>
        <v/>
      </c>
      <c r="O3198" s="238" t="n">
        <v>810.5</v>
      </c>
      <c r="P3198">
        <f>O3198*_xlfn.XLOOKUP(K3198,AM:AM,AN:AN)</f>
        <v/>
      </c>
      <c r="Q3198">
        <f>O3198*_xlfn.XLOOKUP(K3198,AM:AM,AO:AO)</f>
        <v/>
      </c>
      <c r="R3198">
        <f>_xlfn.XLOOKUP(E3198,AF:AF,AG:AG)</f>
        <v/>
      </c>
      <c r="S3198">
        <f>_xlfn.XLOOKUP(E3198,AF:AF,AI:AI)</f>
        <v/>
      </c>
      <c r="T3198">
        <f>WEEKNUM(G3198)</f>
        <v/>
      </c>
      <c r="U3198">
        <f>YEAR(G3198)</f>
        <v/>
      </c>
      <c r="V3198" s="117">
        <f>IFERROR(Q3198/N3198,"0")</f>
        <v/>
      </c>
    </row>
    <row r="3199">
      <c r="A3199">
        <f>_xlfn.XLOOKUP(D3199,BN:BN,BO:BO)</f>
        <v/>
      </c>
      <c r="B3199" t="inlineStr">
        <is>
          <t>LLC</t>
        </is>
      </c>
      <c r="C3199" t="n">
        <v>478</v>
      </c>
      <c r="D3199">
        <f>_xlfn.XLOOKUP(C3199,BH:BH,BI:BI)</f>
        <v/>
      </c>
      <c r="E3199" t="n">
        <v>24991</v>
      </c>
      <c r="F3199" t="inlineStr">
        <is>
          <t>Hotel Sanders</t>
        </is>
      </c>
      <c r="G3199" s="234" t="n">
        <v>45851</v>
      </c>
      <c r="H3199" s="234" t="n">
        <v>45855</v>
      </c>
      <c r="I3199" t="inlineStr">
        <is>
          <t>HTL</t>
        </is>
      </c>
      <c r="J3199">
        <f>_xlfn.XLOOKUP(I3199,AS:AS,AU:AU)</f>
        <v/>
      </c>
      <c r="K3199" t="inlineStr">
        <is>
          <t>USD</t>
        </is>
      </c>
      <c r="L3199" s="238" t="n">
        <v>8311</v>
      </c>
      <c r="M3199">
        <f>L3199*_xlfn.XLOOKUP(K3199,AM:AM,AN:AN)</f>
        <v/>
      </c>
      <c r="N3199">
        <f>L3199*_xlfn.XLOOKUP(K3199,AM:AM,AO:AO)</f>
        <v/>
      </c>
      <c r="O3199" s="238" t="n">
        <v>696.84</v>
      </c>
      <c r="P3199">
        <f>O3199*_xlfn.XLOOKUP(K3199,AM:AM,AN:AN)</f>
        <v/>
      </c>
      <c r="Q3199">
        <f>O3199*_xlfn.XLOOKUP(K3199,AM:AM,AO:AO)</f>
        <v/>
      </c>
      <c r="R3199">
        <f>_xlfn.XLOOKUP(E3199,AF:AF,AG:AG)</f>
        <v/>
      </c>
      <c r="S3199">
        <f>_xlfn.XLOOKUP(E3199,AF:AF,AI:AI)</f>
        <v/>
      </c>
      <c r="T3199">
        <f>WEEKNUM(G3199)</f>
        <v/>
      </c>
      <c r="U3199">
        <f>YEAR(G3199)</f>
        <v/>
      </c>
      <c r="V3199" s="117">
        <f>IFERROR(Q3199/N3199,"0")</f>
        <v/>
      </c>
    </row>
    <row r="3200">
      <c r="A3200">
        <f>_xlfn.XLOOKUP(D3200,BN:BN,BO:BO)</f>
        <v/>
      </c>
      <c r="B3200" t="inlineStr">
        <is>
          <t>LLC</t>
        </is>
      </c>
      <c r="C3200" t="n">
        <v>479</v>
      </c>
      <c r="D3200">
        <f>_xlfn.XLOOKUP(C3200,BH:BH,BI:BI)</f>
        <v/>
      </c>
      <c r="E3200" t="n">
        <v>27719</v>
      </c>
      <c r="F3200" t="inlineStr">
        <is>
          <t xml:space="preserve">Hotel Stockholm Stadshotell </t>
        </is>
      </c>
      <c r="G3200" s="234" t="n">
        <v>45855</v>
      </c>
      <c r="H3200" s="234" t="n">
        <v>45857</v>
      </c>
      <c r="I3200" t="inlineStr">
        <is>
          <t>HTL</t>
        </is>
      </c>
      <c r="J3200">
        <f>_xlfn.XLOOKUP(I3200,AS:AS,AU:AU)</f>
        <v/>
      </c>
      <c r="K3200" t="inlineStr">
        <is>
          <t>USD</t>
        </is>
      </c>
      <c r="L3200" s="238" t="n">
        <v>3878</v>
      </c>
      <c r="M3200">
        <f>L3200*_xlfn.XLOOKUP(K3200,AM:AM,AN:AN)</f>
        <v/>
      </c>
      <c r="N3200">
        <f>L3200*_xlfn.XLOOKUP(K3200,AM:AM,AO:AO)</f>
        <v/>
      </c>
      <c r="O3200" s="238" t="n">
        <v>341.94</v>
      </c>
      <c r="P3200">
        <f>O3200*_xlfn.XLOOKUP(K3200,AM:AM,AN:AN)</f>
        <v/>
      </c>
      <c r="Q3200">
        <f>O3200*_xlfn.XLOOKUP(K3200,AM:AM,AO:AO)</f>
        <v/>
      </c>
      <c r="R3200">
        <f>_xlfn.XLOOKUP(E3200,AF:AF,AG:AG)</f>
        <v/>
      </c>
      <c r="S3200">
        <f>_xlfn.XLOOKUP(E3200,AF:AF,AI:AI)</f>
        <v/>
      </c>
      <c r="T3200">
        <f>WEEKNUM(G3200)</f>
        <v/>
      </c>
      <c r="U3200">
        <f>YEAR(G3200)</f>
        <v/>
      </c>
      <c r="V3200" s="117">
        <f>IFERROR(Q3200/N3200,"0")</f>
        <v/>
      </c>
    </row>
    <row r="3201">
      <c r="A3201">
        <f>_xlfn.XLOOKUP(D3201,BN:BN,BO:BO)</f>
        <v/>
      </c>
      <c r="B3201" t="inlineStr">
        <is>
          <t>LLC</t>
        </is>
      </c>
      <c r="C3201" t="n">
        <v>480</v>
      </c>
      <c r="D3201">
        <f>_xlfn.XLOOKUP(C3201,BH:BH,BI:BI)</f>
        <v/>
      </c>
      <c r="E3201" t="n">
        <v>24991</v>
      </c>
      <c r="F3201" t="inlineStr">
        <is>
          <t>Hotel Sanders</t>
        </is>
      </c>
      <c r="G3201" s="234" t="n">
        <v>45863</v>
      </c>
      <c r="H3201" s="234" t="n">
        <v>45865</v>
      </c>
      <c r="I3201" t="inlineStr">
        <is>
          <t>HTL</t>
        </is>
      </c>
      <c r="J3201">
        <f>_xlfn.XLOOKUP(I3201,AS:AS,AU:AU)</f>
        <v/>
      </c>
      <c r="K3201" t="inlineStr">
        <is>
          <t>USD</t>
        </is>
      </c>
      <c r="L3201" s="238" t="n">
        <v>4998</v>
      </c>
      <c r="M3201">
        <f>L3201*_xlfn.XLOOKUP(K3201,AM:AM,AN:AN)</f>
        <v/>
      </c>
      <c r="N3201">
        <f>L3201*_xlfn.XLOOKUP(K3201,AM:AM,AO:AO)</f>
        <v/>
      </c>
      <c r="O3201" s="238" t="n">
        <v>390.33</v>
      </c>
      <c r="P3201">
        <f>O3201*_xlfn.XLOOKUP(K3201,AM:AM,AN:AN)</f>
        <v/>
      </c>
      <c r="Q3201">
        <f>O3201*_xlfn.XLOOKUP(K3201,AM:AM,AO:AO)</f>
        <v/>
      </c>
      <c r="R3201">
        <f>_xlfn.XLOOKUP(E3201,AF:AF,AG:AG)</f>
        <v/>
      </c>
      <c r="S3201">
        <f>_xlfn.XLOOKUP(E3201,AF:AF,AI:AI)</f>
        <v/>
      </c>
      <c r="T3201">
        <f>WEEKNUM(G3201)</f>
        <v/>
      </c>
      <c r="U3201">
        <f>YEAR(G3201)</f>
        <v/>
      </c>
      <c r="V3201" s="117">
        <f>IFERROR(Q3201/N3201,"0")</f>
        <v/>
      </c>
    </row>
    <row r="3202">
      <c r="A3202">
        <f>_xlfn.XLOOKUP(D3202,BN:BN,BO:BO)</f>
        <v/>
      </c>
      <c r="B3202" t="inlineStr">
        <is>
          <t>LLC</t>
        </is>
      </c>
      <c r="C3202" t="n">
        <v>481</v>
      </c>
      <c r="D3202">
        <f>_xlfn.XLOOKUP(C3202,BH:BH,BI:BI)</f>
        <v/>
      </c>
      <c r="E3202" t="n">
        <v>23590</v>
      </c>
      <c r="F3202" t="inlineStr">
        <is>
          <t>VUELOS USA - ORTIZ MONASTERIO PRIETO/PATRICIA</t>
        </is>
      </c>
      <c r="G3202" s="234" t="n">
        <v>45860</v>
      </c>
      <c r="H3202" s="234" t="n">
        <v>45872</v>
      </c>
      <c r="I3202" t="inlineStr">
        <is>
          <t>VLO</t>
        </is>
      </c>
      <c r="J3202">
        <f>_xlfn.XLOOKUP(I3202,AS:AS,AU:AU)</f>
        <v/>
      </c>
      <c r="K3202" t="inlineStr">
        <is>
          <t>USD</t>
        </is>
      </c>
      <c r="L3202" s="238" t="n">
        <v>2526.38</v>
      </c>
      <c r="M3202">
        <f>L3202*_xlfn.XLOOKUP(K3202,AM:AM,AN:AN)</f>
        <v/>
      </c>
      <c r="N3202">
        <f>L3202*_xlfn.XLOOKUP(K3202,AM:AM,AO:AO)</f>
        <v/>
      </c>
      <c r="O3202" s="238" t="n">
        <v>44.32</v>
      </c>
      <c r="P3202">
        <f>O3202*_xlfn.XLOOKUP(K3202,AM:AM,AN:AN)</f>
        <v/>
      </c>
      <c r="Q3202">
        <f>O3202*_xlfn.XLOOKUP(K3202,AM:AM,AO:AO)</f>
        <v/>
      </c>
      <c r="R3202">
        <f>_xlfn.XLOOKUP(E3202,AF:AF,AG:AG)</f>
        <v/>
      </c>
      <c r="S3202">
        <f>_xlfn.XLOOKUP(E3202,AF:AF,AI:AI)</f>
        <v/>
      </c>
      <c r="T3202">
        <f>WEEKNUM(G3202)</f>
        <v/>
      </c>
      <c r="U3202">
        <f>YEAR(G3202)</f>
        <v/>
      </c>
      <c r="V3202" s="117">
        <f>IFERROR(Q3202/N3202,"0")</f>
        <v/>
      </c>
    </row>
    <row r="3203">
      <c r="A3203">
        <f>_xlfn.XLOOKUP(D3203,BN:BN,BO:BO)</f>
        <v/>
      </c>
      <c r="B3203" t="inlineStr">
        <is>
          <t>LLC</t>
        </is>
      </c>
      <c r="C3203" t="n">
        <v>481</v>
      </c>
      <c r="D3203">
        <f>_xlfn.XLOOKUP(C3203,BH:BH,BI:BI)</f>
        <v/>
      </c>
      <c r="E3203" t="n">
        <v>23590</v>
      </c>
      <c r="F3203" t="inlineStr">
        <is>
          <t>VUELOS USA - RIESTRA ORTIZ/JOSE JAIME</t>
        </is>
      </c>
      <c r="G3203" s="234" t="n">
        <v>45860</v>
      </c>
      <c r="H3203" s="234" t="n">
        <v>45872</v>
      </c>
      <c r="I3203" t="inlineStr">
        <is>
          <t>VLO</t>
        </is>
      </c>
      <c r="J3203">
        <f>_xlfn.XLOOKUP(I3203,AS:AS,AU:AU)</f>
        <v/>
      </c>
      <c r="K3203" t="inlineStr">
        <is>
          <t>USD</t>
        </is>
      </c>
      <c r="L3203" s="238" t="n">
        <v>2526.38</v>
      </c>
      <c r="M3203">
        <f>L3203*_xlfn.XLOOKUP(K3203,AM:AM,AN:AN)</f>
        <v/>
      </c>
      <c r="N3203">
        <f>L3203*_xlfn.XLOOKUP(K3203,AM:AM,AO:AO)</f>
        <v/>
      </c>
      <c r="O3203" s="238" t="n">
        <v>44.32</v>
      </c>
      <c r="P3203">
        <f>O3203*_xlfn.XLOOKUP(K3203,AM:AM,AN:AN)</f>
        <v/>
      </c>
      <c r="Q3203">
        <f>O3203*_xlfn.XLOOKUP(K3203,AM:AM,AO:AO)</f>
        <v/>
      </c>
      <c r="R3203">
        <f>_xlfn.XLOOKUP(E3203,AF:AF,AG:AG)</f>
        <v/>
      </c>
      <c r="S3203">
        <f>_xlfn.XLOOKUP(E3203,AF:AF,AI:AI)</f>
        <v/>
      </c>
      <c r="T3203">
        <f>WEEKNUM(G3203)</f>
        <v/>
      </c>
      <c r="U3203">
        <f>YEAR(G3203)</f>
        <v/>
      </c>
      <c r="V3203" s="117">
        <f>IFERROR(Q3203/N3203,"0")</f>
        <v/>
      </c>
    </row>
    <row r="3204">
      <c r="A3204">
        <f>_xlfn.XLOOKUP(D3204,BN:BN,BO:BO)</f>
        <v/>
      </c>
      <c r="B3204" t="inlineStr">
        <is>
          <t>LLC</t>
        </is>
      </c>
      <c r="C3204" t="n">
        <v>481</v>
      </c>
      <c r="D3204">
        <f>_xlfn.XLOOKUP(C3204,BH:BH,BI:BI)</f>
        <v/>
      </c>
      <c r="E3204" t="n">
        <v>0</v>
      </c>
      <c r="F3204" t="inlineStr">
        <is>
          <t>FEE DE EMISION</t>
        </is>
      </c>
      <c r="G3204" s="234" t="n">
        <v>45860</v>
      </c>
      <c r="H3204" s="234" t="n">
        <v>45872</v>
      </c>
      <c r="I3204" t="inlineStr">
        <is>
          <t>HPS</t>
        </is>
      </c>
      <c r="J3204">
        <f>_xlfn.XLOOKUP(I3204,AS:AS,AU:AU)</f>
        <v/>
      </c>
      <c r="K3204" t="inlineStr">
        <is>
          <t>USD</t>
        </is>
      </c>
      <c r="L3204" s="238" t="n">
        <v>70</v>
      </c>
      <c r="M3204">
        <f>L3204*_xlfn.XLOOKUP(K3204,AM:AM,AN:AN)</f>
        <v/>
      </c>
      <c r="N3204">
        <f>L3204*_xlfn.XLOOKUP(K3204,AM:AM,AO:AO)</f>
        <v/>
      </c>
      <c r="O3204" s="238" t="n">
        <v>70</v>
      </c>
      <c r="P3204">
        <f>O3204*_xlfn.XLOOKUP(K3204,AM:AM,AN:AN)</f>
        <v/>
      </c>
      <c r="Q3204">
        <f>O3204*_xlfn.XLOOKUP(K3204,AM:AM,AO:AO)</f>
        <v/>
      </c>
      <c r="R3204">
        <f>_xlfn.XLOOKUP(E3204,AF:AF,AG:AG)</f>
        <v/>
      </c>
      <c r="S3204">
        <f>_xlfn.XLOOKUP(E3204,AF:AF,AI:AI)</f>
        <v/>
      </c>
      <c r="T3204">
        <f>WEEKNUM(G3204)</f>
        <v/>
      </c>
      <c r="U3204">
        <f>YEAR(G3204)</f>
        <v/>
      </c>
      <c r="V3204" s="117">
        <f>IFERROR(Q3204/N3204,"0")</f>
        <v/>
      </c>
    </row>
    <row r="3205">
      <c r="A3205">
        <f>_xlfn.XLOOKUP(D3205,BN:BN,BO:BO)</f>
        <v/>
      </c>
      <c r="B3205" t="inlineStr">
        <is>
          <t>LLC</t>
        </is>
      </c>
      <c r="C3205" t="n">
        <v>482</v>
      </c>
      <c r="D3205">
        <f>_xlfn.XLOOKUP(C3205,BH:BH,BI:BI)</f>
        <v/>
      </c>
      <c r="E3205" t="n">
        <v>23527</v>
      </c>
      <c r="F3205" t="inlineStr">
        <is>
          <t>ALOJAMIENTO PORTRAIT MILANO</t>
        </is>
      </c>
      <c r="G3205" s="234" t="n">
        <v>45843</v>
      </c>
      <c r="H3205" s="234" t="n">
        <v>45845</v>
      </c>
      <c r="I3205" t="inlineStr">
        <is>
          <t>HTL</t>
        </is>
      </c>
      <c r="J3205">
        <f>_xlfn.XLOOKUP(I3205,AS:AS,AU:AU)</f>
        <v/>
      </c>
      <c r="K3205" t="inlineStr">
        <is>
          <t>EUR</t>
        </is>
      </c>
      <c r="L3205" s="238" t="n">
        <v>3878</v>
      </c>
      <c r="M3205">
        <f>L3205*_xlfn.XLOOKUP(K3205,AM:AM,AN:AN)</f>
        <v/>
      </c>
      <c r="N3205">
        <f>L3205*_xlfn.XLOOKUP(K3205,AM:AM,AO:AO)</f>
        <v/>
      </c>
      <c r="O3205" s="238" t="n">
        <v>329</v>
      </c>
      <c r="P3205">
        <f>O3205*_xlfn.XLOOKUP(K3205,AM:AM,AN:AN)</f>
        <v/>
      </c>
      <c r="Q3205">
        <f>O3205*_xlfn.XLOOKUP(K3205,AM:AM,AO:AO)</f>
        <v/>
      </c>
      <c r="R3205">
        <f>_xlfn.XLOOKUP(E3205,AF:AF,AG:AG)</f>
        <v/>
      </c>
      <c r="S3205">
        <f>_xlfn.XLOOKUP(E3205,AF:AF,AI:AI)</f>
        <v/>
      </c>
      <c r="T3205">
        <f>WEEKNUM(G3205)</f>
        <v/>
      </c>
      <c r="U3205">
        <f>YEAR(G3205)</f>
        <v/>
      </c>
      <c r="V3205" s="117">
        <f>IFERROR(Q3205/N3205,"0")</f>
        <v/>
      </c>
    </row>
    <row r="3206">
      <c r="A3206">
        <f>_xlfn.XLOOKUP(D3206,BN:BN,BO:BO)</f>
        <v/>
      </c>
      <c r="B3206" t="inlineStr">
        <is>
          <t>LLC</t>
        </is>
      </c>
      <c r="C3206" t="n">
        <v>482</v>
      </c>
      <c r="D3206">
        <f>_xlfn.XLOOKUP(C3206,BH:BH,BI:BI)</f>
        <v/>
      </c>
      <c r="E3206" t="n">
        <v>23527</v>
      </c>
      <c r="F3206" t="inlineStr">
        <is>
          <t>ALOJAMIENTO HOTEL MILAN</t>
        </is>
      </c>
      <c r="G3206" s="234" t="n">
        <v>45849</v>
      </c>
      <c r="H3206" s="234" t="n">
        <v>45850</v>
      </c>
      <c r="I3206" t="inlineStr">
        <is>
          <t>HTL</t>
        </is>
      </c>
      <c r="J3206">
        <f>_xlfn.XLOOKUP(I3206,AS:AS,AU:AU)</f>
        <v/>
      </c>
      <c r="K3206" t="inlineStr">
        <is>
          <t>EUR</t>
        </is>
      </c>
      <c r="L3206" s="238" t="n">
        <v>1884</v>
      </c>
      <c r="M3206">
        <f>L3206*_xlfn.XLOOKUP(K3206,AM:AM,AN:AN)</f>
        <v/>
      </c>
      <c r="N3206">
        <f>L3206*_xlfn.XLOOKUP(K3206,AM:AM,AO:AO)</f>
        <v/>
      </c>
      <c r="O3206" s="238" t="n">
        <v>282</v>
      </c>
      <c r="P3206">
        <f>O3206*_xlfn.XLOOKUP(K3206,AM:AM,AN:AN)</f>
        <v/>
      </c>
      <c r="Q3206">
        <f>O3206*_xlfn.XLOOKUP(K3206,AM:AM,AO:AO)</f>
        <v/>
      </c>
      <c r="R3206">
        <f>_xlfn.XLOOKUP(E3206,AF:AF,AG:AG)</f>
        <v/>
      </c>
      <c r="S3206">
        <f>_xlfn.XLOOKUP(E3206,AF:AF,AI:AI)</f>
        <v/>
      </c>
      <c r="T3206">
        <f>WEEKNUM(G3206)</f>
        <v/>
      </c>
      <c r="U3206">
        <f>YEAR(G3206)</f>
        <v/>
      </c>
      <c r="V3206" s="117">
        <f>IFERROR(Q3206/N3206,"0")</f>
        <v/>
      </c>
    </row>
    <row r="3207">
      <c r="A3207">
        <f>_xlfn.XLOOKUP(D3207,BN:BN,BO:BO)</f>
        <v/>
      </c>
      <c r="B3207" t="inlineStr">
        <is>
          <t>LLC</t>
        </is>
      </c>
      <c r="C3207" t="n">
        <v>482</v>
      </c>
      <c r="D3207">
        <f>_xlfn.XLOOKUP(C3207,BH:BH,BI:BI)</f>
        <v/>
      </c>
      <c r="E3207" t="n">
        <v>23527</v>
      </c>
      <c r="F3207" t="inlineStr">
        <is>
          <t>HOSPEDAJE HOTEL PORTRAIT MILANO</t>
        </is>
      </c>
      <c r="G3207" s="234" t="n">
        <v>45849</v>
      </c>
      <c r="H3207" s="234" t="n">
        <v>45850</v>
      </c>
      <c r="I3207" t="inlineStr">
        <is>
          <t>HTL</t>
        </is>
      </c>
      <c r="J3207">
        <f>_xlfn.XLOOKUP(I3207,AS:AS,AU:AU)</f>
        <v/>
      </c>
      <c r="K3207" t="inlineStr">
        <is>
          <t>EUR</t>
        </is>
      </c>
      <c r="L3207" s="238" t="n">
        <v>1884</v>
      </c>
      <c r="M3207">
        <f>L3207*_xlfn.XLOOKUP(K3207,AM:AM,AN:AN)</f>
        <v/>
      </c>
      <c r="N3207">
        <f>L3207*_xlfn.XLOOKUP(K3207,AM:AM,AO:AO)</f>
        <v/>
      </c>
      <c r="O3207" s="238" t="n">
        <v>282</v>
      </c>
      <c r="P3207">
        <f>O3207*_xlfn.XLOOKUP(K3207,AM:AM,AN:AN)</f>
        <v/>
      </c>
      <c r="Q3207">
        <f>O3207*_xlfn.XLOOKUP(K3207,AM:AM,AO:AO)</f>
        <v/>
      </c>
      <c r="R3207">
        <f>_xlfn.XLOOKUP(E3207,AF:AF,AG:AG)</f>
        <v/>
      </c>
      <c r="S3207">
        <f>_xlfn.XLOOKUP(E3207,AF:AF,AI:AI)</f>
        <v/>
      </c>
      <c r="T3207">
        <f>WEEKNUM(G3207)</f>
        <v/>
      </c>
      <c r="U3207">
        <f>YEAR(G3207)</f>
        <v/>
      </c>
      <c r="V3207" s="117">
        <f>IFERROR(Q3207/N3207,"0")</f>
        <v/>
      </c>
    </row>
    <row r="3208">
      <c r="A3208">
        <f>_xlfn.XLOOKUP(D3208,BN:BN,BO:BO)</f>
        <v/>
      </c>
      <c r="B3208" t="inlineStr">
        <is>
          <t>LLC</t>
        </is>
      </c>
      <c r="C3208" t="n">
        <v>482</v>
      </c>
      <c r="D3208">
        <f>_xlfn.XLOOKUP(C3208,BH:BH,BI:BI)</f>
        <v/>
      </c>
      <c r="E3208" t="n">
        <v>23527</v>
      </c>
      <c r="F3208" t="inlineStr">
        <is>
          <t>hotel portrait milan</t>
        </is>
      </c>
      <c r="G3208" s="234" t="n">
        <v>45850</v>
      </c>
      <c r="H3208" s="234" t="n">
        <v>45851</v>
      </c>
      <c r="I3208" t="inlineStr">
        <is>
          <t>HTL</t>
        </is>
      </c>
      <c r="J3208">
        <f>_xlfn.XLOOKUP(I3208,AS:AS,AU:AU)</f>
        <v/>
      </c>
      <c r="K3208" t="inlineStr">
        <is>
          <t>EUR</t>
        </is>
      </c>
      <c r="L3208" s="238" t="n">
        <v>1484</v>
      </c>
      <c r="M3208">
        <f>L3208*_xlfn.XLOOKUP(K3208,AM:AM,AN:AN)</f>
        <v/>
      </c>
      <c r="N3208">
        <f>L3208*_xlfn.XLOOKUP(K3208,AM:AM,AO:AO)</f>
        <v/>
      </c>
      <c r="O3208" s="238" t="n">
        <v>130</v>
      </c>
      <c r="P3208">
        <f>O3208*_xlfn.XLOOKUP(K3208,AM:AM,AN:AN)</f>
        <v/>
      </c>
      <c r="Q3208">
        <f>O3208*_xlfn.XLOOKUP(K3208,AM:AM,AO:AO)</f>
        <v/>
      </c>
      <c r="R3208">
        <f>_xlfn.XLOOKUP(E3208,AF:AF,AG:AG)</f>
        <v/>
      </c>
      <c r="S3208">
        <f>_xlfn.XLOOKUP(E3208,AF:AF,AI:AI)</f>
        <v/>
      </c>
      <c r="T3208">
        <f>WEEKNUM(G3208)</f>
        <v/>
      </c>
      <c r="U3208">
        <f>YEAR(G3208)</f>
        <v/>
      </c>
      <c r="V3208" s="117">
        <f>IFERROR(Q3208/N3208,"0")</f>
        <v/>
      </c>
    </row>
    <row r="3209">
      <c r="A3209">
        <f>_xlfn.XLOOKUP(D3209,BN:BN,BO:BO)</f>
        <v/>
      </c>
      <c r="B3209" t="inlineStr">
        <is>
          <t>LLC</t>
        </is>
      </c>
      <c r="C3209" t="n">
        <v>482</v>
      </c>
      <c r="D3209">
        <f>_xlfn.XLOOKUP(C3209,BH:BH,BI:BI)</f>
        <v/>
      </c>
      <c r="E3209" t="n">
        <v>23527</v>
      </c>
      <c r="F3209" t="inlineStr">
        <is>
          <t>ALOJAMIENTO HOTEL PORTRAIT MILAN</t>
        </is>
      </c>
      <c r="G3209" s="234" t="n">
        <v>45850</v>
      </c>
      <c r="H3209" s="234" t="n">
        <v>45851</v>
      </c>
      <c r="I3209" t="inlineStr">
        <is>
          <t>HTL</t>
        </is>
      </c>
      <c r="J3209">
        <f>_xlfn.XLOOKUP(I3209,AS:AS,AU:AU)</f>
        <v/>
      </c>
      <c r="K3209" t="inlineStr">
        <is>
          <t>EUR</t>
        </is>
      </c>
      <c r="L3209" s="238" t="n">
        <v>1484</v>
      </c>
      <c r="M3209">
        <f>L3209*_xlfn.XLOOKUP(K3209,AM:AM,AN:AN)</f>
        <v/>
      </c>
      <c r="N3209">
        <f>L3209*_xlfn.XLOOKUP(K3209,AM:AM,AO:AO)</f>
        <v/>
      </c>
      <c r="O3209" s="238" t="n">
        <v>130</v>
      </c>
      <c r="P3209">
        <f>O3209*_xlfn.XLOOKUP(K3209,AM:AM,AN:AN)</f>
        <v/>
      </c>
      <c r="Q3209">
        <f>O3209*_xlfn.XLOOKUP(K3209,AM:AM,AO:AO)</f>
        <v/>
      </c>
      <c r="R3209">
        <f>_xlfn.XLOOKUP(E3209,AF:AF,AG:AG)</f>
        <v/>
      </c>
      <c r="S3209">
        <f>_xlfn.XLOOKUP(E3209,AF:AF,AI:AI)</f>
        <v/>
      </c>
      <c r="T3209">
        <f>WEEKNUM(G3209)</f>
        <v/>
      </c>
      <c r="U3209">
        <f>YEAR(G3209)</f>
        <v/>
      </c>
      <c r="V3209" s="117">
        <f>IFERROR(Q3209/N3209,"0")</f>
        <v/>
      </c>
    </row>
    <row r="3210">
      <c r="A3210">
        <f>_xlfn.XLOOKUP(D3210,BN:BN,BO:BO)</f>
        <v/>
      </c>
      <c r="B3210" t="inlineStr">
        <is>
          <t>LLC</t>
        </is>
      </c>
      <c r="C3210" t="n">
        <v>482</v>
      </c>
      <c r="D3210">
        <f>_xlfn.XLOOKUP(C3210,BH:BH,BI:BI)</f>
        <v/>
      </c>
      <c r="E3210" t="n">
        <v>31817</v>
      </c>
      <c r="F3210" t="inlineStr">
        <is>
          <t>ALOJAMIENTO  MANDARIN ORIENTAL GENEVA</t>
        </is>
      </c>
      <c r="G3210" s="234" t="n">
        <v>45884</v>
      </c>
      <c r="H3210" s="234" t="n">
        <v>45885</v>
      </c>
      <c r="I3210" t="inlineStr">
        <is>
          <t>HTL</t>
        </is>
      </c>
      <c r="J3210">
        <f>_xlfn.XLOOKUP(I3210,AS:AS,AU:AU)</f>
        <v/>
      </c>
      <c r="K3210" t="inlineStr">
        <is>
          <t>EUR</t>
        </is>
      </c>
      <c r="L3210" s="238" t="n">
        <v>1056.4</v>
      </c>
      <c r="M3210">
        <f>L3210*_xlfn.XLOOKUP(K3210,AM:AM,AN:AN)</f>
        <v/>
      </c>
      <c r="N3210">
        <f>L3210*_xlfn.XLOOKUP(K3210,AM:AM,AO:AO)</f>
        <v/>
      </c>
      <c r="O3210" s="238" t="n">
        <v>145.36</v>
      </c>
      <c r="P3210">
        <f>O3210*_xlfn.XLOOKUP(K3210,AM:AM,AN:AN)</f>
        <v/>
      </c>
      <c r="Q3210">
        <f>O3210*_xlfn.XLOOKUP(K3210,AM:AM,AO:AO)</f>
        <v/>
      </c>
      <c r="R3210">
        <f>_xlfn.XLOOKUP(E3210,AF:AF,AG:AG)</f>
        <v/>
      </c>
      <c r="S3210">
        <f>_xlfn.XLOOKUP(E3210,AF:AF,AI:AI)</f>
        <v/>
      </c>
      <c r="T3210">
        <f>WEEKNUM(G3210)</f>
        <v/>
      </c>
      <c r="U3210">
        <f>YEAR(G3210)</f>
        <v/>
      </c>
      <c r="V3210" s="117">
        <f>IFERROR(Q3210/N3210,"0")</f>
        <v/>
      </c>
    </row>
    <row r="3211">
      <c r="A3211">
        <f>_xlfn.XLOOKUP(D3211,BN:BN,BO:BO)</f>
        <v/>
      </c>
      <c r="B3211" t="inlineStr">
        <is>
          <t>LLC</t>
        </is>
      </c>
      <c r="C3211" t="n">
        <v>482</v>
      </c>
      <c r="D3211">
        <f>_xlfn.XLOOKUP(C3211,BH:BH,BI:BI)</f>
        <v/>
      </c>
      <c r="E3211" t="n">
        <v>31817</v>
      </c>
      <c r="F3211" t="inlineStr">
        <is>
          <t>ALOJAMIENTO EN EL MANDARIN GENEVA</t>
        </is>
      </c>
      <c r="G3211" s="234" t="n">
        <v>45884</v>
      </c>
      <c r="H3211" s="234" t="n">
        <v>45885</v>
      </c>
      <c r="I3211" t="inlineStr">
        <is>
          <t>HTL</t>
        </is>
      </c>
      <c r="J3211">
        <f>_xlfn.XLOOKUP(I3211,AS:AS,AU:AU)</f>
        <v/>
      </c>
      <c r="K3211" t="inlineStr">
        <is>
          <t>EUR</t>
        </is>
      </c>
      <c r="L3211" s="238" t="n">
        <v>1448</v>
      </c>
      <c r="M3211">
        <f>L3211*_xlfn.XLOOKUP(K3211,AM:AM,AN:AN)</f>
        <v/>
      </c>
      <c r="N3211">
        <f>L3211*_xlfn.XLOOKUP(K3211,AM:AM,AO:AO)</f>
        <v/>
      </c>
      <c r="O3211" s="238" t="n">
        <v>199.45</v>
      </c>
      <c r="P3211">
        <f>O3211*_xlfn.XLOOKUP(K3211,AM:AM,AN:AN)</f>
        <v/>
      </c>
      <c r="Q3211">
        <f>O3211*_xlfn.XLOOKUP(K3211,AM:AM,AO:AO)</f>
        <v/>
      </c>
      <c r="R3211">
        <f>_xlfn.XLOOKUP(E3211,AF:AF,AG:AG)</f>
        <v/>
      </c>
      <c r="S3211">
        <f>_xlfn.XLOOKUP(E3211,AF:AF,AI:AI)</f>
        <v/>
      </c>
      <c r="T3211">
        <f>WEEKNUM(G3211)</f>
        <v/>
      </c>
      <c r="U3211">
        <f>YEAR(G3211)</f>
        <v/>
      </c>
      <c r="V3211" s="117">
        <f>IFERROR(Q3211/N3211,"0")</f>
        <v/>
      </c>
    </row>
    <row r="3212">
      <c r="A3212">
        <f>_xlfn.XLOOKUP(D3212,BN:BN,BO:BO)</f>
        <v/>
      </c>
      <c r="B3212" t="inlineStr">
        <is>
          <t>LLC</t>
        </is>
      </c>
      <c r="C3212" t="n">
        <v>483</v>
      </c>
      <c r="D3212">
        <f>_xlfn.XLOOKUP(C3212,BH:BH,BI:BI)</f>
        <v/>
      </c>
      <c r="E3212" t="n">
        <v>27779</v>
      </c>
      <c r="F3212" t="inlineStr">
        <is>
          <t>ALOJAMIENTO EN LANESBOROUGH LON</t>
        </is>
      </c>
      <c r="G3212" s="234" t="n">
        <v>45845</v>
      </c>
      <c r="H3212" s="234" t="n">
        <v>45849</v>
      </c>
      <c r="I3212" t="inlineStr">
        <is>
          <t>HTL</t>
        </is>
      </c>
      <c r="J3212">
        <f>_xlfn.XLOOKUP(I3212,AS:AS,AU:AU)</f>
        <v/>
      </c>
      <c r="K3212" t="inlineStr">
        <is>
          <t>GPB</t>
        </is>
      </c>
      <c r="L3212" s="238" t="n">
        <v>5585</v>
      </c>
      <c r="M3212">
        <f>L3212*_xlfn.XLOOKUP(K3212,AM:AM,AN:AN)</f>
        <v/>
      </c>
      <c r="N3212">
        <f>L3212*_xlfn.XLOOKUP(K3212,AM:AM,AO:AO)</f>
        <v/>
      </c>
      <c r="O3212" s="238" t="n">
        <v>465.42</v>
      </c>
      <c r="P3212">
        <f>O3212*_xlfn.XLOOKUP(K3212,AM:AM,AN:AN)</f>
        <v/>
      </c>
      <c r="Q3212">
        <f>O3212*_xlfn.XLOOKUP(K3212,AM:AM,AO:AO)</f>
        <v/>
      </c>
      <c r="R3212">
        <f>_xlfn.XLOOKUP(E3212,AF:AF,AG:AG)</f>
        <v/>
      </c>
      <c r="S3212">
        <f>_xlfn.XLOOKUP(E3212,AF:AF,AI:AI)</f>
        <v/>
      </c>
      <c r="T3212">
        <f>WEEKNUM(G3212)</f>
        <v/>
      </c>
      <c r="U3212">
        <f>YEAR(G3212)</f>
        <v/>
      </c>
      <c r="V3212" s="117">
        <f>IFERROR(Q3212/N3212,"0")</f>
        <v/>
      </c>
    </row>
    <row r="3213">
      <c r="A3213">
        <f>_xlfn.XLOOKUP(D3213,BN:BN,BO:BO)</f>
        <v/>
      </c>
      <c r="B3213" t="inlineStr">
        <is>
          <t>LLC</t>
        </is>
      </c>
      <c r="C3213" t="n">
        <v>483</v>
      </c>
      <c r="D3213">
        <f>_xlfn.XLOOKUP(C3213,BH:BH,BI:BI)</f>
        <v/>
      </c>
      <c r="E3213" t="n">
        <v>27779</v>
      </c>
      <c r="F3213" t="inlineStr">
        <is>
          <t>HOSPEDAJE LON HOTL.E LANESBOROUGH</t>
        </is>
      </c>
      <c r="G3213" s="234" t="n">
        <v>45845</v>
      </c>
      <c r="H3213" s="234" t="n">
        <v>45849</v>
      </c>
      <c r="I3213" t="inlineStr">
        <is>
          <t>HTL</t>
        </is>
      </c>
      <c r="J3213">
        <f>_xlfn.XLOOKUP(I3213,AS:AS,AU:AU)</f>
        <v/>
      </c>
      <c r="K3213" t="inlineStr">
        <is>
          <t>GPB</t>
        </is>
      </c>
      <c r="L3213" s="238" t="n">
        <v>5585</v>
      </c>
      <c r="M3213">
        <f>L3213*_xlfn.XLOOKUP(K3213,AM:AM,AN:AN)</f>
        <v/>
      </c>
      <c r="N3213">
        <f>L3213*_xlfn.XLOOKUP(K3213,AM:AM,AO:AO)</f>
        <v/>
      </c>
      <c r="O3213" s="238" t="n">
        <v>465.42</v>
      </c>
      <c r="P3213">
        <f>O3213*_xlfn.XLOOKUP(K3213,AM:AM,AN:AN)</f>
        <v/>
      </c>
      <c r="Q3213">
        <f>O3213*_xlfn.XLOOKUP(K3213,AM:AM,AO:AO)</f>
        <v/>
      </c>
      <c r="R3213">
        <f>_xlfn.XLOOKUP(E3213,AF:AF,AG:AG)</f>
        <v/>
      </c>
      <c r="S3213">
        <f>_xlfn.XLOOKUP(E3213,AF:AF,AI:AI)</f>
        <v/>
      </c>
      <c r="T3213">
        <f>WEEKNUM(G3213)</f>
        <v/>
      </c>
      <c r="U3213">
        <f>YEAR(G3213)</f>
        <v/>
      </c>
      <c r="V3213" s="117">
        <f>IFERROR(Q3213/N3213,"0")</f>
        <v/>
      </c>
    </row>
    <row r="3214">
      <c r="A3214">
        <f>_xlfn.XLOOKUP(D3214,BN:BN,BO:BO)</f>
        <v/>
      </c>
      <c r="B3214" t="inlineStr">
        <is>
          <t>LLC</t>
        </is>
      </c>
      <c r="C3214" t="n">
        <v>484</v>
      </c>
      <c r="D3214">
        <f>_xlfn.XLOOKUP(C3214,BH:BH,BI:BI)</f>
        <v/>
      </c>
      <c r="E3214" t="n">
        <v>25822</v>
      </c>
      <c r="F3214" t="inlineStr">
        <is>
          <t>Hospedaje en Alemania</t>
        </is>
      </c>
      <c r="G3214" s="234" t="n">
        <v>45825</v>
      </c>
      <c r="H3214" s="234" t="n">
        <v>45826</v>
      </c>
      <c r="I3214" t="inlineStr">
        <is>
          <t>HTL</t>
        </is>
      </c>
      <c r="J3214">
        <f>_xlfn.XLOOKUP(I3214,AS:AS,AU:AU)</f>
        <v/>
      </c>
      <c r="K3214" t="inlineStr">
        <is>
          <t>USD</t>
        </is>
      </c>
      <c r="L3214" s="238" t="n">
        <v>1091.01</v>
      </c>
      <c r="M3214">
        <f>L3214*_xlfn.XLOOKUP(K3214,AM:AM,AN:AN)</f>
        <v/>
      </c>
      <c r="N3214">
        <f>L3214*_xlfn.XLOOKUP(K3214,AM:AM,AO:AO)</f>
        <v/>
      </c>
      <c r="O3214" s="238" t="n">
        <v>146.21</v>
      </c>
      <c r="P3214">
        <f>O3214*_xlfn.XLOOKUP(K3214,AM:AM,AN:AN)</f>
        <v/>
      </c>
      <c r="Q3214">
        <f>O3214*_xlfn.XLOOKUP(K3214,AM:AM,AO:AO)</f>
        <v/>
      </c>
      <c r="R3214">
        <f>_xlfn.XLOOKUP(E3214,AF:AF,AG:AG)</f>
        <v/>
      </c>
      <c r="S3214">
        <f>_xlfn.XLOOKUP(E3214,AF:AF,AI:AI)</f>
        <v/>
      </c>
      <c r="T3214">
        <f>WEEKNUM(G3214)</f>
        <v/>
      </c>
      <c r="U3214">
        <f>YEAR(G3214)</f>
        <v/>
      </c>
      <c r="V3214" s="117">
        <f>IFERROR(Q3214/N3214,"0")</f>
        <v/>
      </c>
    </row>
    <row r="3215">
      <c r="A3215">
        <f>_xlfn.XLOOKUP(D3215,BN:BN,BO:BO)</f>
        <v/>
      </c>
      <c r="B3215" t="inlineStr">
        <is>
          <t>LLC</t>
        </is>
      </c>
      <c r="C3215" t="n">
        <v>484</v>
      </c>
      <c r="D3215">
        <f>_xlfn.XLOOKUP(C3215,BH:BH,BI:BI)</f>
        <v/>
      </c>
      <c r="E3215" t="n">
        <v>25704</v>
      </c>
      <c r="F3215" t="inlineStr">
        <is>
          <t>Hospedaje en Austria</t>
        </is>
      </c>
      <c r="G3215" s="234" t="n">
        <v>45832</v>
      </c>
      <c r="H3215" s="234" t="n">
        <v>45835</v>
      </c>
      <c r="I3215" t="inlineStr">
        <is>
          <t>HTL</t>
        </is>
      </c>
      <c r="J3215">
        <f>_xlfn.XLOOKUP(I3215,AS:AS,AU:AU)</f>
        <v/>
      </c>
      <c r="K3215" t="inlineStr">
        <is>
          <t>USD</t>
        </is>
      </c>
      <c r="L3215" s="238" t="n">
        <v>3002.79</v>
      </c>
      <c r="M3215">
        <f>L3215*_xlfn.XLOOKUP(K3215,AM:AM,AN:AN)</f>
        <v/>
      </c>
      <c r="N3215">
        <f>L3215*_xlfn.XLOOKUP(K3215,AM:AM,AO:AO)</f>
        <v/>
      </c>
      <c r="O3215" s="238" t="n">
        <v>356.33</v>
      </c>
      <c r="P3215">
        <f>O3215*_xlfn.XLOOKUP(K3215,AM:AM,AN:AN)</f>
        <v/>
      </c>
      <c r="Q3215">
        <f>O3215*_xlfn.XLOOKUP(K3215,AM:AM,AO:AO)</f>
        <v/>
      </c>
      <c r="R3215">
        <f>_xlfn.XLOOKUP(E3215,AF:AF,AG:AG)</f>
        <v/>
      </c>
      <c r="S3215">
        <f>_xlfn.XLOOKUP(E3215,AF:AF,AI:AI)</f>
        <v/>
      </c>
      <c r="T3215">
        <f>WEEKNUM(G3215)</f>
        <v/>
      </c>
      <c r="U3215">
        <f>YEAR(G3215)</f>
        <v/>
      </c>
      <c r="V3215" s="117">
        <f>IFERROR(Q3215/N3215,"0")</f>
        <v/>
      </c>
    </row>
    <row r="3216">
      <c r="A3216">
        <f>_xlfn.XLOOKUP(D3216,BN:BN,BO:BO)</f>
        <v/>
      </c>
      <c r="B3216" t="inlineStr">
        <is>
          <t>LLC</t>
        </is>
      </c>
      <c r="C3216" t="n">
        <v>484</v>
      </c>
      <c r="D3216">
        <f>_xlfn.XLOOKUP(C3216,BH:BH,BI:BI)</f>
        <v/>
      </c>
      <c r="E3216" t="n">
        <v>29142</v>
      </c>
      <c r="F3216" t="inlineStr">
        <is>
          <t>Hospedaje en Austria</t>
        </is>
      </c>
      <c r="G3216" s="234" t="n">
        <v>45825</v>
      </c>
      <c r="H3216" s="234" t="n">
        <v>45835</v>
      </c>
      <c r="I3216" t="inlineStr">
        <is>
          <t>HTL</t>
        </is>
      </c>
      <c r="J3216">
        <f>_xlfn.XLOOKUP(I3216,AS:AS,AU:AU)</f>
        <v/>
      </c>
      <c r="K3216" t="inlineStr">
        <is>
          <t>USD</t>
        </is>
      </c>
      <c r="L3216" s="238" t="n">
        <v>2807.25</v>
      </c>
      <c r="M3216">
        <f>L3216*_xlfn.XLOOKUP(K3216,AM:AM,AN:AN)</f>
        <v/>
      </c>
      <c r="N3216">
        <f>L3216*_xlfn.XLOOKUP(K3216,AM:AM,AO:AO)</f>
        <v/>
      </c>
      <c r="O3216" s="238" t="n">
        <v>340.68</v>
      </c>
      <c r="P3216">
        <f>O3216*_xlfn.XLOOKUP(K3216,AM:AM,AN:AN)</f>
        <v/>
      </c>
      <c r="Q3216">
        <f>O3216*_xlfn.XLOOKUP(K3216,AM:AM,AO:AO)</f>
        <v/>
      </c>
      <c r="R3216">
        <f>_xlfn.XLOOKUP(E3216,AF:AF,AG:AG)</f>
        <v/>
      </c>
      <c r="S3216">
        <f>_xlfn.XLOOKUP(E3216,AF:AF,AI:AI)</f>
        <v/>
      </c>
      <c r="T3216">
        <f>WEEKNUM(G3216)</f>
        <v/>
      </c>
      <c r="U3216">
        <f>YEAR(G3216)</f>
        <v/>
      </c>
      <c r="V3216" s="117">
        <f>IFERROR(Q3216/N3216,"0")</f>
        <v/>
      </c>
    </row>
    <row r="3217">
      <c r="A3217">
        <f>_xlfn.XLOOKUP(D3217,BN:BN,BO:BO)</f>
        <v/>
      </c>
      <c r="B3217" t="inlineStr">
        <is>
          <t>LLC</t>
        </is>
      </c>
      <c r="C3217" t="n">
        <v>485</v>
      </c>
      <c r="D3217">
        <f>_xlfn.XLOOKUP(C3217,BH:BH,BI:BI)</f>
        <v/>
      </c>
      <c r="E3217" t="n">
        <v>29394</v>
      </c>
      <c r="F3217" t="inlineStr">
        <is>
          <t>Servicios en Perú</t>
        </is>
      </c>
      <c r="G3217" s="234" t="n">
        <v>45874</v>
      </c>
      <c r="H3217" s="234" t="n">
        <v>45881</v>
      </c>
      <c r="I3217" t="inlineStr">
        <is>
          <t>ATR</t>
        </is>
      </c>
      <c r="J3217">
        <f>_xlfn.XLOOKUP(I3217,AS:AS,AU:AU)</f>
        <v/>
      </c>
      <c r="K3217" t="inlineStr">
        <is>
          <t>USD</t>
        </is>
      </c>
      <c r="L3217" s="238" t="n">
        <v>13303.2</v>
      </c>
      <c r="M3217">
        <f>L3217*_xlfn.XLOOKUP(K3217,AM:AM,AN:AN)</f>
        <v/>
      </c>
      <c r="N3217">
        <f>L3217*_xlfn.XLOOKUP(K3217,AM:AM,AO:AO)</f>
        <v/>
      </c>
      <c r="O3217" s="238" t="n">
        <v>1721.2</v>
      </c>
      <c r="P3217">
        <f>O3217*_xlfn.XLOOKUP(K3217,AM:AM,AN:AN)</f>
        <v/>
      </c>
      <c r="Q3217">
        <f>O3217*_xlfn.XLOOKUP(K3217,AM:AM,AO:AO)</f>
        <v/>
      </c>
      <c r="R3217">
        <f>_xlfn.XLOOKUP(E3217,AF:AF,AG:AG)</f>
        <v/>
      </c>
      <c r="S3217">
        <f>_xlfn.XLOOKUP(E3217,AF:AF,AI:AI)</f>
        <v/>
      </c>
      <c r="T3217">
        <f>WEEKNUM(G3217)</f>
        <v/>
      </c>
      <c r="U3217">
        <f>YEAR(G3217)</f>
        <v/>
      </c>
      <c r="V3217" s="117">
        <f>IFERROR(Q3217/N3217,"0")</f>
        <v/>
      </c>
    </row>
    <row r="3218">
      <c r="A3218">
        <f>_xlfn.XLOOKUP(D3218,BN:BN,BO:BO)</f>
        <v/>
      </c>
      <c r="B3218" t="inlineStr">
        <is>
          <t>LLC</t>
        </is>
      </c>
      <c r="C3218" t="n">
        <v>486</v>
      </c>
      <c r="D3218">
        <f>_xlfn.XLOOKUP(C3218,BH:BH,BI:BI)</f>
        <v/>
      </c>
      <c r="E3218" t="n">
        <v>27858</v>
      </c>
      <c r="F3218" t="inlineStr">
        <is>
          <t>Hotel Italia</t>
        </is>
      </c>
      <c r="G3218" s="234" t="n">
        <v>45866</v>
      </c>
      <c r="H3218" s="234" t="n">
        <v>45869</v>
      </c>
      <c r="I3218" t="inlineStr">
        <is>
          <t>HTL</t>
        </is>
      </c>
      <c r="J3218">
        <f>_xlfn.XLOOKUP(I3218,AS:AS,AU:AU)</f>
        <v/>
      </c>
      <c r="K3218" t="inlineStr">
        <is>
          <t>EUR</t>
        </is>
      </c>
      <c r="L3218" s="238" t="n">
        <v>7500</v>
      </c>
      <c r="M3218">
        <f>L3218*_xlfn.XLOOKUP(K3218,AM:AM,AN:AN)</f>
        <v/>
      </c>
      <c r="N3218">
        <f>L3218*_xlfn.XLOOKUP(K3218,AM:AM,AO:AO)</f>
        <v/>
      </c>
      <c r="O3218" s="238" t="n">
        <v>600</v>
      </c>
      <c r="P3218">
        <f>O3218*_xlfn.XLOOKUP(K3218,AM:AM,AN:AN)</f>
        <v/>
      </c>
      <c r="Q3218">
        <f>O3218*_xlfn.XLOOKUP(K3218,AM:AM,AO:AO)</f>
        <v/>
      </c>
      <c r="R3218">
        <f>_xlfn.XLOOKUP(E3218,AF:AF,AG:AG)</f>
        <v/>
      </c>
      <c r="S3218">
        <f>_xlfn.XLOOKUP(E3218,AF:AF,AI:AI)</f>
        <v/>
      </c>
      <c r="T3218">
        <f>WEEKNUM(G3218)</f>
        <v/>
      </c>
      <c r="U3218">
        <f>YEAR(G3218)</f>
        <v/>
      </c>
      <c r="V3218" s="117">
        <f>IFERROR(Q3218/N3218,"0")</f>
        <v/>
      </c>
    </row>
    <row r="3219">
      <c r="A3219">
        <f>_xlfn.XLOOKUP(D3219,BN:BN,BO:BO)</f>
        <v/>
      </c>
      <c r="B3219" t="inlineStr">
        <is>
          <t>LLC</t>
        </is>
      </c>
      <c r="C3219" t="n">
        <v>486</v>
      </c>
      <c r="D3219">
        <f>_xlfn.XLOOKUP(C3219,BH:BH,BI:BI)</f>
        <v/>
      </c>
      <c r="E3219" t="n">
        <v>24825</v>
      </c>
      <c r="F3219" t="inlineStr">
        <is>
          <t>The Peninsula IST</t>
        </is>
      </c>
      <c r="G3219" s="234" t="n">
        <v>45869</v>
      </c>
      <c r="H3219" s="234" t="n">
        <v>45872</v>
      </c>
      <c r="I3219" t="inlineStr">
        <is>
          <t>HTL</t>
        </is>
      </c>
      <c r="J3219">
        <f>_xlfn.XLOOKUP(I3219,AS:AS,AU:AU)</f>
        <v/>
      </c>
      <c r="K3219" t="inlineStr">
        <is>
          <t>EUR</t>
        </is>
      </c>
      <c r="L3219" s="238" t="n">
        <v>2824</v>
      </c>
      <c r="M3219">
        <f>L3219*_xlfn.XLOOKUP(K3219,AM:AM,AN:AN)</f>
        <v/>
      </c>
      <c r="N3219">
        <f>L3219*_xlfn.XLOOKUP(K3219,AM:AM,AO:AO)</f>
        <v/>
      </c>
      <c r="O3219" s="238" t="n">
        <v>240</v>
      </c>
      <c r="P3219">
        <f>O3219*_xlfn.XLOOKUP(K3219,AM:AM,AN:AN)</f>
        <v/>
      </c>
      <c r="Q3219">
        <f>O3219*_xlfn.XLOOKUP(K3219,AM:AM,AO:AO)</f>
        <v/>
      </c>
      <c r="R3219">
        <f>_xlfn.XLOOKUP(E3219,AF:AF,AG:AG)</f>
        <v/>
      </c>
      <c r="S3219">
        <f>_xlfn.XLOOKUP(E3219,AF:AF,AI:AI)</f>
        <v/>
      </c>
      <c r="T3219">
        <f>WEEKNUM(G3219)</f>
        <v/>
      </c>
      <c r="U3219">
        <f>YEAR(G3219)</f>
        <v/>
      </c>
      <c r="V3219" s="117">
        <f>IFERROR(Q3219/N3219,"0")</f>
        <v/>
      </c>
    </row>
    <row r="3220">
      <c r="A3220">
        <f>_xlfn.XLOOKUP(D3220,BN:BN,BO:BO)</f>
        <v/>
      </c>
      <c r="B3220" t="inlineStr">
        <is>
          <t>LLC</t>
        </is>
      </c>
      <c r="C3220" t="n">
        <v>486</v>
      </c>
      <c r="D3220">
        <f>_xlfn.XLOOKUP(C3220,BH:BH,BI:BI)</f>
        <v/>
      </c>
      <c r="E3220" t="n">
        <v>25024</v>
      </c>
      <c r="F3220" t="inlineStr">
        <is>
          <t>vuelo MAD NCE</t>
        </is>
      </c>
      <c r="G3220" s="234" t="n">
        <v>45861</v>
      </c>
      <c r="H3220" s="234" t="n">
        <v>45861</v>
      </c>
      <c r="I3220" t="inlineStr">
        <is>
          <t>VLO</t>
        </is>
      </c>
      <c r="J3220">
        <f>_xlfn.XLOOKUP(I3220,AS:AS,AU:AU)</f>
        <v/>
      </c>
      <c r="K3220" t="inlineStr">
        <is>
          <t>EUR</t>
        </is>
      </c>
      <c r="L3220" s="238" t="n">
        <v>427</v>
      </c>
      <c r="M3220">
        <f>L3220*_xlfn.XLOOKUP(K3220,AM:AM,AN:AN)</f>
        <v/>
      </c>
      <c r="N3220">
        <f>L3220*_xlfn.XLOOKUP(K3220,AM:AM,AO:AO)</f>
        <v/>
      </c>
      <c r="O3220" s="238" t="n">
        <v>0</v>
      </c>
      <c r="P3220">
        <f>O3220*_xlfn.XLOOKUP(K3220,AM:AM,AN:AN)</f>
        <v/>
      </c>
      <c r="Q3220">
        <f>O3220*_xlfn.XLOOKUP(K3220,AM:AM,AO:AO)</f>
        <v/>
      </c>
      <c r="R3220">
        <f>_xlfn.XLOOKUP(E3220,AF:AF,AG:AG)</f>
        <v/>
      </c>
      <c r="S3220">
        <f>_xlfn.XLOOKUP(E3220,AF:AF,AI:AI)</f>
        <v/>
      </c>
      <c r="T3220">
        <f>WEEKNUM(G3220)</f>
        <v/>
      </c>
      <c r="U3220">
        <f>YEAR(G3220)</f>
        <v/>
      </c>
      <c r="V3220" s="117">
        <f>IFERROR(Q3220/N3220,"0")</f>
        <v/>
      </c>
    </row>
    <row r="3221">
      <c r="A3221">
        <f>_xlfn.XLOOKUP(D3221,BN:BN,BO:BO)</f>
        <v/>
      </c>
      <c r="B3221" t="inlineStr">
        <is>
          <t>LLC</t>
        </is>
      </c>
      <c r="C3221" t="n">
        <v>486</v>
      </c>
      <c r="D3221">
        <f>_xlfn.XLOOKUP(C3221,BH:BH,BI:BI)</f>
        <v/>
      </c>
      <c r="E3221" t="n">
        <v>25024</v>
      </c>
      <c r="F3221" t="inlineStr">
        <is>
          <t>vuelo MAD NCE</t>
        </is>
      </c>
      <c r="G3221" s="234" t="n">
        <v>45861</v>
      </c>
      <c r="H3221" s="234" t="n">
        <v>45861</v>
      </c>
      <c r="I3221" t="inlineStr">
        <is>
          <t>VLO</t>
        </is>
      </c>
      <c r="J3221">
        <f>_xlfn.XLOOKUP(I3221,AS:AS,AU:AU)</f>
        <v/>
      </c>
      <c r="K3221" t="inlineStr">
        <is>
          <t>EUR</t>
        </is>
      </c>
      <c r="L3221" s="238" t="n">
        <v>427</v>
      </c>
      <c r="M3221">
        <f>L3221*_xlfn.XLOOKUP(K3221,AM:AM,AN:AN)</f>
        <v/>
      </c>
      <c r="N3221">
        <f>L3221*_xlfn.XLOOKUP(K3221,AM:AM,AO:AO)</f>
        <v/>
      </c>
      <c r="O3221" s="238" t="n">
        <v>0</v>
      </c>
      <c r="P3221">
        <f>O3221*_xlfn.XLOOKUP(K3221,AM:AM,AN:AN)</f>
        <v/>
      </c>
      <c r="Q3221">
        <f>O3221*_xlfn.XLOOKUP(K3221,AM:AM,AO:AO)</f>
        <v/>
      </c>
      <c r="R3221">
        <f>_xlfn.XLOOKUP(E3221,AF:AF,AG:AG)</f>
        <v/>
      </c>
      <c r="S3221">
        <f>_xlfn.XLOOKUP(E3221,AF:AF,AI:AI)</f>
        <v/>
      </c>
      <c r="T3221">
        <f>WEEKNUM(G3221)</f>
        <v/>
      </c>
      <c r="U3221">
        <f>YEAR(G3221)</f>
        <v/>
      </c>
      <c r="V3221" s="117">
        <f>IFERROR(Q3221/N3221,"0")</f>
        <v/>
      </c>
    </row>
    <row r="3222">
      <c r="A3222">
        <f>_xlfn.XLOOKUP(D3222,BN:BN,BO:BO)</f>
        <v/>
      </c>
      <c r="B3222" t="inlineStr">
        <is>
          <t>LLC</t>
        </is>
      </c>
      <c r="C3222" t="n">
        <v>486</v>
      </c>
      <c r="D3222">
        <f>_xlfn.XLOOKUP(C3222,BH:BH,BI:BI)</f>
        <v/>
      </c>
      <c r="E3222" t="n">
        <v>24263</v>
      </c>
      <c r="F3222" t="inlineStr">
        <is>
          <t>Vuelos turkish</t>
        </is>
      </c>
      <c r="G3222" s="234" t="n">
        <v>45869</v>
      </c>
      <c r="H3222" s="234" t="n">
        <v>45876</v>
      </c>
      <c r="I3222" t="inlineStr">
        <is>
          <t>VLO</t>
        </is>
      </c>
      <c r="J3222">
        <f>_xlfn.XLOOKUP(I3222,AS:AS,AU:AU)</f>
        <v/>
      </c>
      <c r="K3222" t="inlineStr">
        <is>
          <t>EUR</t>
        </is>
      </c>
      <c r="L3222" s="238" t="n">
        <v>1125</v>
      </c>
      <c r="M3222">
        <f>L3222*_xlfn.XLOOKUP(K3222,AM:AM,AN:AN)</f>
        <v/>
      </c>
      <c r="N3222">
        <f>L3222*_xlfn.XLOOKUP(K3222,AM:AM,AO:AO)</f>
        <v/>
      </c>
      <c r="O3222" s="238" t="n">
        <v>0</v>
      </c>
      <c r="P3222">
        <f>O3222*_xlfn.XLOOKUP(K3222,AM:AM,AN:AN)</f>
        <v/>
      </c>
      <c r="Q3222">
        <f>O3222*_xlfn.XLOOKUP(K3222,AM:AM,AO:AO)</f>
        <v/>
      </c>
      <c r="R3222">
        <f>_xlfn.XLOOKUP(E3222,AF:AF,AG:AG)</f>
        <v/>
      </c>
      <c r="S3222">
        <f>_xlfn.XLOOKUP(E3222,AF:AF,AI:AI)</f>
        <v/>
      </c>
      <c r="T3222">
        <f>WEEKNUM(G3222)</f>
        <v/>
      </c>
      <c r="U3222">
        <f>YEAR(G3222)</f>
        <v/>
      </c>
      <c r="V3222" s="117">
        <f>IFERROR(Q3222/N3222,"0")</f>
        <v/>
      </c>
    </row>
    <row r="3223">
      <c r="A3223">
        <f>_xlfn.XLOOKUP(D3223,BN:BN,BO:BO)</f>
        <v/>
      </c>
      <c r="B3223" t="inlineStr">
        <is>
          <t>LLC</t>
        </is>
      </c>
      <c r="C3223" t="n">
        <v>486</v>
      </c>
      <c r="D3223">
        <f>_xlfn.XLOOKUP(C3223,BH:BH,BI:BI)</f>
        <v/>
      </c>
      <c r="E3223" t="n">
        <v>24263</v>
      </c>
      <c r="F3223" t="inlineStr">
        <is>
          <t>Vuelos turkish</t>
        </is>
      </c>
      <c r="G3223" s="234" t="n">
        <v>45869</v>
      </c>
      <c r="H3223" s="234" t="n">
        <v>45876</v>
      </c>
      <c r="I3223" t="inlineStr">
        <is>
          <t>VLO</t>
        </is>
      </c>
      <c r="J3223">
        <f>_xlfn.XLOOKUP(I3223,AS:AS,AU:AU)</f>
        <v/>
      </c>
      <c r="K3223" t="inlineStr">
        <is>
          <t>EUR</t>
        </is>
      </c>
      <c r="L3223" s="238" t="n">
        <v>1125</v>
      </c>
      <c r="M3223">
        <f>L3223*_xlfn.XLOOKUP(K3223,AM:AM,AN:AN)</f>
        <v/>
      </c>
      <c r="N3223">
        <f>L3223*_xlfn.XLOOKUP(K3223,AM:AM,AO:AO)</f>
        <v/>
      </c>
      <c r="O3223" s="238" t="n">
        <v>0</v>
      </c>
      <c r="P3223">
        <f>O3223*_xlfn.XLOOKUP(K3223,AM:AM,AN:AN)</f>
        <v/>
      </c>
      <c r="Q3223">
        <f>O3223*_xlfn.XLOOKUP(K3223,AM:AM,AO:AO)</f>
        <v/>
      </c>
      <c r="R3223">
        <f>_xlfn.XLOOKUP(E3223,AF:AF,AG:AG)</f>
        <v/>
      </c>
      <c r="S3223">
        <f>_xlfn.XLOOKUP(E3223,AF:AF,AI:AI)</f>
        <v/>
      </c>
      <c r="T3223">
        <f>WEEKNUM(G3223)</f>
        <v/>
      </c>
      <c r="U3223">
        <f>YEAR(G3223)</f>
        <v/>
      </c>
      <c r="V3223" s="117">
        <f>IFERROR(Q3223/N3223,"0")</f>
        <v/>
      </c>
    </row>
    <row r="3224">
      <c r="A3224">
        <f>_xlfn.XLOOKUP(D3224,BN:BN,BO:BO)</f>
        <v/>
      </c>
      <c r="B3224" t="inlineStr">
        <is>
          <t>LLC</t>
        </is>
      </c>
      <c r="C3224" t="n">
        <v>486</v>
      </c>
      <c r="D3224">
        <f>_xlfn.XLOOKUP(C3224,BH:BH,BI:BI)</f>
        <v/>
      </c>
      <c r="E3224" t="n">
        <v>0</v>
      </c>
      <c r="F3224" t="inlineStr">
        <is>
          <t>VUELOS</t>
        </is>
      </c>
      <c r="G3224" s="63" t="n"/>
      <c r="H3224" s="63" t="n"/>
      <c r="I3224" t="inlineStr">
        <is>
          <t>HPS</t>
        </is>
      </c>
      <c r="J3224">
        <f>_xlfn.XLOOKUP(I3224,AS:AS,AU:AU)</f>
        <v/>
      </c>
      <c r="K3224" t="inlineStr">
        <is>
          <t>EUR</t>
        </is>
      </c>
      <c r="L3224" s="238" t="n">
        <v>210</v>
      </c>
      <c r="M3224">
        <f>L3224*_xlfn.XLOOKUP(K3224,AM:AM,AN:AN)</f>
        <v/>
      </c>
      <c r="N3224">
        <f>L3224*_xlfn.XLOOKUP(K3224,AM:AM,AO:AO)</f>
        <v/>
      </c>
      <c r="O3224" s="238" t="n">
        <v>210</v>
      </c>
      <c r="P3224">
        <f>O3224*_xlfn.XLOOKUP(K3224,AM:AM,AN:AN)</f>
        <v/>
      </c>
      <c r="Q3224">
        <f>O3224*_xlfn.XLOOKUP(K3224,AM:AM,AO:AO)</f>
        <v/>
      </c>
      <c r="R3224">
        <f>_xlfn.XLOOKUP(E3224,AF:AF,AG:AG)</f>
        <v/>
      </c>
      <c r="S3224">
        <f>_xlfn.XLOOKUP(E3224,AF:AF,AI:AI)</f>
        <v/>
      </c>
      <c r="T3224">
        <f>WEEKNUM(G3224)</f>
        <v/>
      </c>
      <c r="U3224">
        <f>YEAR(G3224)</f>
        <v/>
      </c>
      <c r="V3224" s="117">
        <f>IFERROR(Q3224/N3224,"0")</f>
        <v/>
      </c>
    </row>
    <row r="3225">
      <c r="A3225">
        <f>_xlfn.XLOOKUP(D3225,BN:BN,BO:BO)</f>
        <v/>
      </c>
      <c r="B3225" t="inlineStr">
        <is>
          <t>LLC</t>
        </is>
      </c>
      <c r="C3225" t="n">
        <v>486</v>
      </c>
      <c r="D3225">
        <f>_xlfn.XLOOKUP(C3225,BH:BH,BI:BI)</f>
        <v/>
      </c>
      <c r="E3225" t="n">
        <v>0</v>
      </c>
      <c r="F3225" t="inlineStr">
        <is>
          <t>PLANNING FEE</t>
        </is>
      </c>
      <c r="G3225" s="63" t="n"/>
      <c r="H3225" s="63" t="n"/>
      <c r="I3225" t="inlineStr">
        <is>
          <t>HPS</t>
        </is>
      </c>
      <c r="J3225">
        <f>_xlfn.XLOOKUP(I3225,AS:AS,AU:AU)</f>
        <v/>
      </c>
      <c r="K3225" t="inlineStr">
        <is>
          <t>EUR</t>
        </is>
      </c>
      <c r="L3225" s="238" t="n">
        <v>271.6</v>
      </c>
      <c r="M3225">
        <f>L3225*_xlfn.XLOOKUP(K3225,AM:AM,AN:AN)</f>
        <v/>
      </c>
      <c r="N3225">
        <f>L3225*_xlfn.XLOOKUP(K3225,AM:AM,AO:AO)</f>
        <v/>
      </c>
      <c r="O3225" s="238" t="n">
        <v>271.6</v>
      </c>
      <c r="P3225">
        <f>O3225*_xlfn.XLOOKUP(K3225,AM:AM,AN:AN)</f>
        <v/>
      </c>
      <c r="Q3225">
        <f>O3225*_xlfn.XLOOKUP(K3225,AM:AM,AO:AO)</f>
        <v/>
      </c>
      <c r="R3225">
        <f>_xlfn.XLOOKUP(E3225,AF:AF,AG:AG)</f>
        <v/>
      </c>
      <c r="S3225">
        <f>_xlfn.XLOOKUP(E3225,AF:AF,AI:AI)</f>
        <v/>
      </c>
      <c r="T3225">
        <f>WEEKNUM(G3225)</f>
        <v/>
      </c>
      <c r="U3225">
        <f>YEAR(G3225)</f>
        <v/>
      </c>
      <c r="V3225" s="117">
        <f>IFERROR(Q3225/N3225,"0")</f>
        <v/>
      </c>
    </row>
    <row r="3226">
      <c r="A3226">
        <f>_xlfn.XLOOKUP(D3226,BN:BN,BO:BO)</f>
        <v/>
      </c>
      <c r="B3226" t="inlineStr">
        <is>
          <t>LLC</t>
        </is>
      </c>
      <c r="C3226" t="n">
        <v>486</v>
      </c>
      <c r="D3226">
        <f>_xlfn.XLOOKUP(C3226,BH:BH,BI:BI)</f>
        <v/>
      </c>
      <c r="E3226" t="n">
        <v>29154</v>
      </c>
      <c r="F3226" t="inlineStr">
        <is>
          <t>SOF Hotel</t>
        </is>
      </c>
      <c r="G3226" s="234" t="n">
        <v>45861</v>
      </c>
      <c r="H3226" s="234" t="n">
        <v>45865</v>
      </c>
      <c r="I3226" t="inlineStr">
        <is>
          <t>HTL</t>
        </is>
      </c>
      <c r="J3226">
        <f>_xlfn.XLOOKUP(I3226,AS:AS,AU:AU)</f>
        <v/>
      </c>
      <c r="K3226" t="inlineStr">
        <is>
          <t>EUR</t>
        </is>
      </c>
      <c r="L3226" s="238" t="n">
        <v>10000</v>
      </c>
      <c r="M3226">
        <f>L3226*_xlfn.XLOOKUP(K3226,AM:AM,AN:AN)</f>
        <v/>
      </c>
      <c r="N3226">
        <f>L3226*_xlfn.XLOOKUP(K3226,AM:AM,AO:AO)</f>
        <v/>
      </c>
      <c r="O3226" s="238" t="n">
        <v>854.54</v>
      </c>
      <c r="P3226">
        <f>O3226*_xlfn.XLOOKUP(K3226,AM:AM,AN:AN)</f>
        <v/>
      </c>
      <c r="Q3226">
        <f>O3226*_xlfn.XLOOKUP(K3226,AM:AM,AO:AO)</f>
        <v/>
      </c>
      <c r="R3226">
        <f>_xlfn.XLOOKUP(E3226,AF:AF,AG:AG)</f>
        <v/>
      </c>
      <c r="S3226">
        <f>_xlfn.XLOOKUP(E3226,AF:AF,AI:AI)</f>
        <v/>
      </c>
      <c r="T3226">
        <f>WEEKNUM(G3226)</f>
        <v/>
      </c>
      <c r="U3226">
        <f>YEAR(G3226)</f>
        <v/>
      </c>
      <c r="V3226" s="117">
        <f>IFERROR(Q3226/N3226,"0")</f>
        <v/>
      </c>
    </row>
    <row r="3227">
      <c r="A3227">
        <f>_xlfn.XLOOKUP(D3227,BN:BN,BO:BO)</f>
        <v/>
      </c>
      <c r="B3227" t="inlineStr">
        <is>
          <t>LLC</t>
        </is>
      </c>
      <c r="C3227" t="n">
        <v>486</v>
      </c>
      <c r="D3227">
        <f>_xlfn.XLOOKUP(C3227,BH:BH,BI:BI)</f>
        <v/>
      </c>
      <c r="E3227" t="n">
        <v>29156</v>
      </c>
      <c r="F3227" t="inlineStr">
        <is>
          <t>NCE - MXP</t>
        </is>
      </c>
      <c r="G3227" s="234" t="n">
        <v>45865</v>
      </c>
      <c r="H3227" s="234" t="n">
        <v>45865</v>
      </c>
      <c r="I3227" t="inlineStr">
        <is>
          <t>VLO</t>
        </is>
      </c>
      <c r="J3227">
        <f>_xlfn.XLOOKUP(I3227,AS:AS,AU:AU)</f>
        <v/>
      </c>
      <c r="K3227" t="inlineStr">
        <is>
          <t>EUR</t>
        </is>
      </c>
      <c r="L3227" s="238" t="n">
        <v>185</v>
      </c>
      <c r="M3227">
        <f>L3227*_xlfn.XLOOKUP(K3227,AM:AM,AN:AN)</f>
        <v/>
      </c>
      <c r="N3227">
        <f>L3227*_xlfn.XLOOKUP(K3227,AM:AM,AO:AO)</f>
        <v/>
      </c>
      <c r="O3227" s="238" t="n">
        <v>0</v>
      </c>
      <c r="P3227">
        <f>O3227*_xlfn.XLOOKUP(K3227,AM:AM,AN:AN)</f>
        <v/>
      </c>
      <c r="Q3227">
        <f>O3227*_xlfn.XLOOKUP(K3227,AM:AM,AO:AO)</f>
        <v/>
      </c>
      <c r="R3227">
        <f>_xlfn.XLOOKUP(E3227,AF:AF,AG:AG)</f>
        <v/>
      </c>
      <c r="S3227">
        <f>_xlfn.XLOOKUP(E3227,AF:AF,AI:AI)</f>
        <v/>
      </c>
      <c r="T3227">
        <f>WEEKNUM(G3227)</f>
        <v/>
      </c>
      <c r="U3227">
        <f>YEAR(G3227)</f>
        <v/>
      </c>
      <c r="V3227" s="117">
        <f>IFERROR(Q3227/N3227,"0")</f>
        <v/>
      </c>
    </row>
    <row r="3228">
      <c r="A3228">
        <f>_xlfn.XLOOKUP(D3228,BN:BN,BO:BO)</f>
        <v/>
      </c>
      <c r="B3228" t="inlineStr">
        <is>
          <t>LLC</t>
        </is>
      </c>
      <c r="C3228" t="n">
        <v>486</v>
      </c>
      <c r="D3228">
        <f>_xlfn.XLOOKUP(C3228,BH:BH,BI:BI)</f>
        <v/>
      </c>
      <c r="E3228" t="n">
        <v>29156</v>
      </c>
      <c r="F3228" t="inlineStr">
        <is>
          <t>NCE - MXP</t>
        </is>
      </c>
      <c r="G3228" s="234" t="n">
        <v>45865</v>
      </c>
      <c r="H3228" s="234" t="n">
        <v>45865</v>
      </c>
      <c r="I3228" t="inlineStr">
        <is>
          <t>VLO</t>
        </is>
      </c>
      <c r="J3228">
        <f>_xlfn.XLOOKUP(I3228,AS:AS,AU:AU)</f>
        <v/>
      </c>
      <c r="K3228" t="inlineStr">
        <is>
          <t>EUR</t>
        </is>
      </c>
      <c r="L3228" s="238" t="n">
        <v>185</v>
      </c>
      <c r="M3228">
        <f>L3228*_xlfn.XLOOKUP(K3228,AM:AM,AN:AN)</f>
        <v/>
      </c>
      <c r="N3228">
        <f>L3228*_xlfn.XLOOKUP(K3228,AM:AM,AO:AO)</f>
        <v/>
      </c>
      <c r="O3228" s="238" t="n">
        <v>0</v>
      </c>
      <c r="P3228">
        <f>O3228*_xlfn.XLOOKUP(K3228,AM:AM,AN:AN)</f>
        <v/>
      </c>
      <c r="Q3228">
        <f>O3228*_xlfn.XLOOKUP(K3228,AM:AM,AO:AO)</f>
        <v/>
      </c>
      <c r="R3228">
        <f>_xlfn.XLOOKUP(E3228,AF:AF,AG:AG)</f>
        <v/>
      </c>
      <c r="S3228">
        <f>_xlfn.XLOOKUP(E3228,AF:AF,AI:AI)</f>
        <v/>
      </c>
      <c r="T3228">
        <f>WEEKNUM(G3228)</f>
        <v/>
      </c>
      <c r="U3228">
        <f>YEAR(G3228)</f>
        <v/>
      </c>
      <c r="V3228" s="117">
        <f>IFERROR(Q3228/N3228,"0")</f>
        <v/>
      </c>
    </row>
    <row r="3229">
      <c r="A3229">
        <f>_xlfn.XLOOKUP(D3229,BN:BN,BO:BO)</f>
        <v/>
      </c>
      <c r="B3229" t="inlineStr">
        <is>
          <t>LLC</t>
        </is>
      </c>
      <c r="C3229" t="n">
        <v>486</v>
      </c>
      <c r="D3229">
        <f>_xlfn.XLOOKUP(C3229,BH:BH,BI:BI)</f>
        <v/>
      </c>
      <c r="E3229" t="n">
        <v>29215</v>
      </c>
      <c r="F3229" t="inlineStr">
        <is>
          <t>Hotel Bodrum</t>
        </is>
      </c>
      <c r="G3229" s="234" t="n">
        <v>45872</v>
      </c>
      <c r="H3229" s="234" t="n">
        <v>45876</v>
      </c>
      <c r="I3229" t="inlineStr">
        <is>
          <t>HTL</t>
        </is>
      </c>
      <c r="J3229">
        <f>_xlfn.XLOOKUP(I3229,AS:AS,AU:AU)</f>
        <v/>
      </c>
      <c r="K3229" t="inlineStr">
        <is>
          <t>EUR</t>
        </is>
      </c>
      <c r="L3229" s="238" t="n">
        <v>5200</v>
      </c>
      <c r="M3229">
        <f>L3229*_xlfn.XLOOKUP(K3229,AM:AM,AN:AN)</f>
        <v/>
      </c>
      <c r="N3229">
        <f>L3229*_xlfn.XLOOKUP(K3229,AM:AM,AO:AO)</f>
        <v/>
      </c>
      <c r="O3229" s="238" t="n">
        <v>520</v>
      </c>
      <c r="P3229">
        <f>O3229*_xlfn.XLOOKUP(K3229,AM:AM,AN:AN)</f>
        <v/>
      </c>
      <c r="Q3229">
        <f>O3229*_xlfn.XLOOKUP(K3229,AM:AM,AO:AO)</f>
        <v/>
      </c>
      <c r="R3229">
        <f>_xlfn.XLOOKUP(E3229,AF:AF,AG:AG)</f>
        <v/>
      </c>
      <c r="S3229">
        <f>_xlfn.XLOOKUP(E3229,AF:AF,AI:AI)</f>
        <v/>
      </c>
      <c r="T3229">
        <f>WEEKNUM(G3229)</f>
        <v/>
      </c>
      <c r="U3229">
        <f>YEAR(G3229)</f>
        <v/>
      </c>
      <c r="V3229" s="117">
        <f>IFERROR(Q3229/N3229,"0")</f>
        <v/>
      </c>
    </row>
    <row r="3230">
      <c r="A3230">
        <f>_xlfn.XLOOKUP(D3230,BN:BN,BO:BO)</f>
        <v/>
      </c>
      <c r="B3230" t="inlineStr">
        <is>
          <t>LLC</t>
        </is>
      </c>
      <c r="C3230" t="n">
        <v>486</v>
      </c>
      <c r="D3230">
        <f>_xlfn.XLOOKUP(C3230,BH:BH,BI:BI)</f>
        <v/>
      </c>
      <c r="E3230" t="n">
        <v>29154</v>
      </c>
      <c r="F3230" t="inlineStr">
        <is>
          <t>Traslados Lily of the Valley</t>
        </is>
      </c>
      <c r="G3230" s="234" t="n">
        <v>45861</v>
      </c>
      <c r="H3230" s="234" t="n">
        <v>45876</v>
      </c>
      <c r="I3230" t="inlineStr">
        <is>
          <t>TRF</t>
        </is>
      </c>
      <c r="J3230">
        <f>_xlfn.XLOOKUP(I3230,AS:AS,AU:AU)</f>
        <v/>
      </c>
      <c r="K3230" t="inlineStr">
        <is>
          <t>EUR</t>
        </is>
      </c>
      <c r="L3230" s="238" t="n">
        <v>660</v>
      </c>
      <c r="M3230">
        <f>L3230*_xlfn.XLOOKUP(K3230,AM:AM,AN:AN)</f>
        <v/>
      </c>
      <c r="N3230">
        <f>L3230*_xlfn.XLOOKUP(K3230,AM:AM,AO:AO)</f>
        <v/>
      </c>
      <c r="O3230" s="238" t="n">
        <v>0</v>
      </c>
      <c r="P3230">
        <f>O3230*_xlfn.XLOOKUP(K3230,AM:AM,AN:AN)</f>
        <v/>
      </c>
      <c r="Q3230">
        <f>O3230*_xlfn.XLOOKUP(K3230,AM:AM,AO:AO)</f>
        <v/>
      </c>
      <c r="R3230">
        <f>_xlfn.XLOOKUP(E3230,AF:AF,AG:AG)</f>
        <v/>
      </c>
      <c r="S3230">
        <f>_xlfn.XLOOKUP(E3230,AF:AF,AI:AI)</f>
        <v/>
      </c>
      <c r="T3230">
        <f>WEEKNUM(G3230)</f>
        <v/>
      </c>
      <c r="U3230">
        <f>YEAR(G3230)</f>
        <v/>
      </c>
      <c r="V3230" s="117">
        <f>IFERROR(Q3230/N3230,"0")</f>
        <v/>
      </c>
    </row>
    <row r="3231">
      <c r="A3231">
        <f>_xlfn.XLOOKUP(D3231,BN:BN,BO:BO)</f>
        <v/>
      </c>
      <c r="B3231" t="inlineStr">
        <is>
          <t>LLC</t>
        </is>
      </c>
      <c r="C3231" t="n">
        <v>486</v>
      </c>
      <c r="D3231">
        <f>_xlfn.XLOOKUP(C3231,BH:BH,BI:BI)</f>
        <v/>
      </c>
      <c r="E3231" t="n">
        <v>25780</v>
      </c>
      <c r="F3231" t="inlineStr">
        <is>
          <t>Traslado Milano</t>
        </is>
      </c>
      <c r="G3231" s="234" t="n">
        <v>45865</v>
      </c>
      <c r="H3231" s="234" t="n">
        <v>45865</v>
      </c>
      <c r="I3231" t="inlineStr">
        <is>
          <t>TRF</t>
        </is>
      </c>
      <c r="J3231">
        <f>_xlfn.XLOOKUP(I3231,AS:AS,AU:AU)</f>
        <v/>
      </c>
      <c r="K3231" t="inlineStr">
        <is>
          <t>EUR</t>
        </is>
      </c>
      <c r="L3231" s="238" t="n">
        <v>375</v>
      </c>
      <c r="M3231">
        <f>L3231*_xlfn.XLOOKUP(K3231,AM:AM,AN:AN)</f>
        <v/>
      </c>
      <c r="N3231">
        <f>L3231*_xlfn.XLOOKUP(K3231,AM:AM,AO:AO)</f>
        <v/>
      </c>
      <c r="O3231" s="238" t="n">
        <v>56.25</v>
      </c>
      <c r="P3231">
        <f>O3231*_xlfn.XLOOKUP(K3231,AM:AM,AN:AN)</f>
        <v/>
      </c>
      <c r="Q3231">
        <f>O3231*_xlfn.XLOOKUP(K3231,AM:AM,AO:AO)</f>
        <v/>
      </c>
      <c r="R3231">
        <f>_xlfn.XLOOKUP(E3231,AF:AF,AG:AG)</f>
        <v/>
      </c>
      <c r="S3231">
        <f>_xlfn.XLOOKUP(E3231,AF:AF,AI:AI)</f>
        <v/>
      </c>
      <c r="T3231">
        <f>WEEKNUM(G3231)</f>
        <v/>
      </c>
      <c r="U3231">
        <f>YEAR(G3231)</f>
        <v/>
      </c>
      <c r="V3231" s="117">
        <f>IFERROR(Q3231/N3231,"0")</f>
        <v/>
      </c>
    </row>
    <row r="3232">
      <c r="A3232">
        <f>_xlfn.XLOOKUP(D3232,BN:BN,BO:BO)</f>
        <v/>
      </c>
      <c r="B3232" t="inlineStr">
        <is>
          <t>LLC</t>
        </is>
      </c>
      <c r="C3232" t="n">
        <v>486</v>
      </c>
      <c r="D3232">
        <f>_xlfn.XLOOKUP(C3232,BH:BH,BI:BI)</f>
        <v/>
      </c>
      <c r="E3232" t="n">
        <v>25780</v>
      </c>
      <c r="F3232" t="inlineStr">
        <is>
          <t>Traslado Aeropuerto Estambul - The Peninsula Estambul</t>
        </is>
      </c>
      <c r="G3232" s="234" t="n">
        <v>45869</v>
      </c>
      <c r="H3232" s="234" t="n">
        <v>45869</v>
      </c>
      <c r="I3232" t="inlineStr">
        <is>
          <t>TRF</t>
        </is>
      </c>
      <c r="J3232">
        <f>_xlfn.XLOOKUP(I3232,AS:AS,AU:AU)</f>
        <v/>
      </c>
      <c r="K3232" t="inlineStr">
        <is>
          <t>EUR</t>
        </is>
      </c>
      <c r="L3232" s="238" t="n">
        <v>260</v>
      </c>
      <c r="M3232">
        <f>L3232*_xlfn.XLOOKUP(K3232,AM:AM,AN:AN)</f>
        <v/>
      </c>
      <c r="N3232">
        <f>L3232*_xlfn.XLOOKUP(K3232,AM:AM,AO:AO)</f>
        <v/>
      </c>
      <c r="O3232" s="238" t="n">
        <v>39</v>
      </c>
      <c r="P3232">
        <f>O3232*_xlfn.XLOOKUP(K3232,AM:AM,AN:AN)</f>
        <v/>
      </c>
      <c r="Q3232">
        <f>O3232*_xlfn.XLOOKUP(K3232,AM:AM,AO:AO)</f>
        <v/>
      </c>
      <c r="R3232">
        <f>_xlfn.XLOOKUP(E3232,AF:AF,AG:AG)</f>
        <v/>
      </c>
      <c r="S3232">
        <f>_xlfn.XLOOKUP(E3232,AF:AF,AI:AI)</f>
        <v/>
      </c>
      <c r="T3232">
        <f>WEEKNUM(G3232)</f>
        <v/>
      </c>
      <c r="U3232">
        <f>YEAR(G3232)</f>
        <v/>
      </c>
      <c r="V3232" s="117">
        <f>IFERROR(Q3232/N3232,"0")</f>
        <v/>
      </c>
    </row>
    <row r="3233">
      <c r="A3233">
        <f>_xlfn.XLOOKUP(D3233,BN:BN,BO:BO)</f>
        <v/>
      </c>
      <c r="B3233" t="inlineStr">
        <is>
          <t>LLC</t>
        </is>
      </c>
      <c r="C3233" t="n">
        <v>486</v>
      </c>
      <c r="D3233">
        <f>_xlfn.XLOOKUP(C3233,BH:BH,BI:BI)</f>
        <v/>
      </c>
      <c r="E3233" t="n">
        <v>25780</v>
      </c>
      <c r="F3233" t="inlineStr">
        <is>
          <t xml:space="preserve">Traslado The Peninsula Estambul - Aeropuerto Estambul </t>
        </is>
      </c>
      <c r="G3233" s="234" t="n">
        <v>45869</v>
      </c>
      <c r="H3233" s="234" t="n">
        <v>45869</v>
      </c>
      <c r="I3233" t="inlineStr">
        <is>
          <t>TRF</t>
        </is>
      </c>
      <c r="J3233">
        <f>_xlfn.XLOOKUP(I3233,AS:AS,AU:AU)</f>
        <v/>
      </c>
      <c r="K3233" t="inlineStr">
        <is>
          <t>EUR</t>
        </is>
      </c>
      <c r="L3233" s="238" t="n">
        <v>260</v>
      </c>
      <c r="M3233">
        <f>L3233*_xlfn.XLOOKUP(K3233,AM:AM,AN:AN)</f>
        <v/>
      </c>
      <c r="N3233">
        <f>L3233*_xlfn.XLOOKUP(K3233,AM:AM,AO:AO)</f>
        <v/>
      </c>
      <c r="O3233" s="238" t="n">
        <v>39</v>
      </c>
      <c r="P3233">
        <f>O3233*_xlfn.XLOOKUP(K3233,AM:AM,AN:AN)</f>
        <v/>
      </c>
      <c r="Q3233">
        <f>O3233*_xlfn.XLOOKUP(K3233,AM:AM,AO:AO)</f>
        <v/>
      </c>
      <c r="R3233">
        <f>_xlfn.XLOOKUP(E3233,AF:AF,AG:AG)</f>
        <v/>
      </c>
      <c r="S3233">
        <f>_xlfn.XLOOKUP(E3233,AF:AF,AI:AI)</f>
        <v/>
      </c>
      <c r="T3233">
        <f>WEEKNUM(G3233)</f>
        <v/>
      </c>
      <c r="U3233">
        <f>YEAR(G3233)</f>
        <v/>
      </c>
      <c r="V3233" s="117">
        <f>IFERROR(Q3233/N3233,"0")</f>
        <v/>
      </c>
    </row>
    <row r="3234">
      <c r="A3234">
        <f>_xlfn.XLOOKUP(D3234,BN:BN,BO:BO)</f>
        <v/>
      </c>
      <c r="B3234" t="inlineStr">
        <is>
          <t>LLC</t>
        </is>
      </c>
      <c r="C3234" t="n">
        <v>486</v>
      </c>
      <c r="D3234">
        <f>_xlfn.XLOOKUP(C3234,BH:BH,BI:BI)</f>
        <v/>
      </c>
      <c r="E3234" t="n">
        <v>27858</v>
      </c>
      <c r="F3234" t="inlineStr">
        <is>
          <t>TRASLADOS VILLA FELTRINELLI - MILANO</t>
        </is>
      </c>
      <c r="G3234" s="234" t="n">
        <v>45866</v>
      </c>
      <c r="H3234" s="234" t="n">
        <v>45869</v>
      </c>
      <c r="I3234" t="inlineStr">
        <is>
          <t>TRF</t>
        </is>
      </c>
      <c r="J3234">
        <f>_xlfn.XLOOKUP(I3234,AS:AS,AU:AU)</f>
        <v/>
      </c>
      <c r="K3234" t="inlineStr">
        <is>
          <t>EUR</t>
        </is>
      </c>
      <c r="L3234" s="238" t="n">
        <v>1350</v>
      </c>
      <c r="M3234">
        <f>L3234*_xlfn.XLOOKUP(K3234,AM:AM,AN:AN)</f>
        <v/>
      </c>
      <c r="N3234">
        <f>L3234*_xlfn.XLOOKUP(K3234,AM:AM,AO:AO)</f>
        <v/>
      </c>
      <c r="O3234" s="238" t="n">
        <v>0</v>
      </c>
      <c r="P3234">
        <f>O3234*_xlfn.XLOOKUP(K3234,AM:AM,AN:AN)</f>
        <v/>
      </c>
      <c r="Q3234">
        <f>O3234*_xlfn.XLOOKUP(K3234,AM:AM,AO:AO)</f>
        <v/>
      </c>
      <c r="R3234">
        <f>_xlfn.XLOOKUP(E3234,AF:AF,AG:AG)</f>
        <v/>
      </c>
      <c r="S3234">
        <f>_xlfn.XLOOKUP(E3234,AF:AF,AI:AI)</f>
        <v/>
      </c>
      <c r="T3234">
        <f>WEEKNUM(G3234)</f>
        <v/>
      </c>
      <c r="U3234">
        <f>YEAR(G3234)</f>
        <v/>
      </c>
      <c r="V3234" s="117">
        <f>IFERROR(Q3234/N3234,"0")</f>
        <v/>
      </c>
    </row>
    <row r="3235">
      <c r="A3235">
        <f>_xlfn.XLOOKUP(D3235,BN:BN,BO:BO)</f>
        <v/>
      </c>
      <c r="B3235" t="inlineStr">
        <is>
          <t>LLC</t>
        </is>
      </c>
      <c r="C3235" t="n">
        <v>486</v>
      </c>
      <c r="D3235">
        <f>_xlfn.XLOOKUP(C3235,BH:BH,BI:BI)</f>
        <v/>
      </c>
      <c r="E3235" t="n">
        <v>30984</v>
      </c>
      <c r="F3235" t="inlineStr">
        <is>
          <t>traslados en madrid</t>
        </is>
      </c>
      <c r="G3235" s="234" t="n">
        <v>45861</v>
      </c>
      <c r="H3235" s="234" t="n">
        <v>45876</v>
      </c>
      <c r="I3235" t="inlineStr">
        <is>
          <t>TRF</t>
        </is>
      </c>
      <c r="J3235">
        <f>_xlfn.XLOOKUP(I3235,AS:AS,AU:AU)</f>
        <v/>
      </c>
      <c r="K3235" t="inlineStr">
        <is>
          <t>EUR</t>
        </is>
      </c>
      <c r="L3235" s="238" t="n">
        <v>433.4</v>
      </c>
      <c r="M3235">
        <f>L3235*_xlfn.XLOOKUP(K3235,AM:AM,AN:AN)</f>
        <v/>
      </c>
      <c r="N3235">
        <f>L3235*_xlfn.XLOOKUP(K3235,AM:AM,AO:AO)</f>
        <v/>
      </c>
      <c r="O3235" s="238" t="n">
        <v>0</v>
      </c>
      <c r="P3235">
        <f>O3235*_xlfn.XLOOKUP(K3235,AM:AM,AN:AN)</f>
        <v/>
      </c>
      <c r="Q3235">
        <f>O3235*_xlfn.XLOOKUP(K3235,AM:AM,AO:AO)</f>
        <v/>
      </c>
      <c r="R3235">
        <f>_xlfn.XLOOKUP(E3235,AF:AF,AG:AG)</f>
        <v/>
      </c>
      <c r="S3235">
        <f>_xlfn.XLOOKUP(E3235,AF:AF,AI:AI)</f>
        <v/>
      </c>
      <c r="T3235">
        <f>WEEKNUM(G3235)</f>
        <v/>
      </c>
      <c r="U3235">
        <f>YEAR(G3235)</f>
        <v/>
      </c>
      <c r="V3235" s="117">
        <f>IFERROR(Q3235/N3235,"0")</f>
        <v/>
      </c>
    </row>
    <row r="3236">
      <c r="A3236">
        <f>_xlfn.XLOOKUP(D3236,BN:BN,BO:BO)</f>
        <v/>
      </c>
      <c r="B3236" t="inlineStr">
        <is>
          <t>LLC</t>
        </is>
      </c>
      <c r="C3236" t="n">
        <v>486</v>
      </c>
      <c r="D3236">
        <f>_xlfn.XLOOKUP(C3236,BH:BH,BI:BI)</f>
        <v/>
      </c>
      <c r="E3236" t="n">
        <v>25780</v>
      </c>
      <c r="F3236" t="inlineStr">
        <is>
          <t>extra de rolzo + upgrade coche</t>
        </is>
      </c>
      <c r="G3236" s="234" t="n">
        <v>45861</v>
      </c>
      <c r="H3236" s="234" t="n">
        <v>45876</v>
      </c>
      <c r="I3236" t="inlineStr">
        <is>
          <t>TRF</t>
        </is>
      </c>
      <c r="J3236">
        <f>_xlfn.XLOOKUP(I3236,AS:AS,AU:AU)</f>
        <v/>
      </c>
      <c r="K3236" t="inlineStr">
        <is>
          <t>EUR</t>
        </is>
      </c>
      <c r="L3236" s="238" t="n">
        <v>60</v>
      </c>
      <c r="M3236">
        <f>L3236*_xlfn.XLOOKUP(K3236,AM:AM,AN:AN)</f>
        <v/>
      </c>
      <c r="N3236">
        <f>L3236*_xlfn.XLOOKUP(K3236,AM:AM,AO:AO)</f>
        <v/>
      </c>
      <c r="O3236" s="238" t="n">
        <v>0</v>
      </c>
      <c r="P3236">
        <f>O3236*_xlfn.XLOOKUP(K3236,AM:AM,AN:AN)</f>
        <v/>
      </c>
      <c r="Q3236">
        <f>O3236*_xlfn.XLOOKUP(K3236,AM:AM,AO:AO)</f>
        <v/>
      </c>
      <c r="R3236">
        <f>_xlfn.XLOOKUP(E3236,AF:AF,AG:AG)</f>
        <v/>
      </c>
      <c r="S3236">
        <f>_xlfn.XLOOKUP(E3236,AF:AF,AI:AI)</f>
        <v/>
      </c>
      <c r="T3236">
        <f>WEEKNUM(G3236)</f>
        <v/>
      </c>
      <c r="U3236">
        <f>YEAR(G3236)</f>
        <v/>
      </c>
      <c r="V3236" s="117">
        <f>IFERROR(Q3236/N3236,"0")</f>
        <v/>
      </c>
    </row>
    <row r="3237">
      <c r="A3237">
        <f>_xlfn.XLOOKUP(D3237,BN:BN,BO:BO)</f>
        <v/>
      </c>
      <c r="B3237" t="inlineStr">
        <is>
          <t>LLC</t>
        </is>
      </c>
      <c r="C3237" t="n">
        <v>487</v>
      </c>
      <c r="D3237">
        <f>_xlfn.XLOOKUP(C3237,BH:BH,BI:BI)</f>
        <v/>
      </c>
      <c r="E3237" t="n">
        <v>28934</v>
      </c>
      <c r="F3237" t="inlineStr">
        <is>
          <t>TE SANCHE RIVAS ALONSO MR</t>
        </is>
      </c>
      <c r="G3237" s="234" t="n">
        <v>45846</v>
      </c>
      <c r="H3237" s="63" t="n"/>
      <c r="I3237" t="inlineStr">
        <is>
          <t>VLO</t>
        </is>
      </c>
      <c r="J3237">
        <f>_xlfn.XLOOKUP(I3237,AS:AS,AU:AU)</f>
        <v/>
      </c>
      <c r="K3237" t="inlineStr">
        <is>
          <t>USD</t>
        </is>
      </c>
      <c r="L3237" s="238" t="n">
        <v>747.12</v>
      </c>
      <c r="M3237">
        <f>L3237*_xlfn.XLOOKUP(K3237,AM:AM,AN:AN)</f>
        <v/>
      </c>
      <c r="N3237">
        <f>L3237*_xlfn.XLOOKUP(K3237,AM:AM,AO:AO)</f>
        <v/>
      </c>
      <c r="O3237" s="238" t="n">
        <v>12.1</v>
      </c>
      <c r="P3237">
        <f>O3237*_xlfn.XLOOKUP(K3237,AM:AM,AN:AN)</f>
        <v/>
      </c>
      <c r="Q3237">
        <f>O3237*_xlfn.XLOOKUP(K3237,AM:AM,AO:AO)</f>
        <v/>
      </c>
      <c r="R3237">
        <f>_xlfn.XLOOKUP(E3237,AF:AF,AG:AG)</f>
        <v/>
      </c>
      <c r="S3237">
        <f>_xlfn.XLOOKUP(E3237,AF:AF,AI:AI)</f>
        <v/>
      </c>
      <c r="T3237">
        <f>WEEKNUM(G3237)</f>
        <v/>
      </c>
      <c r="U3237">
        <f>YEAR(G3237)</f>
        <v/>
      </c>
      <c r="V3237" s="117">
        <f>IFERROR(Q3237/N3237,"0")</f>
        <v/>
      </c>
    </row>
    <row r="3238">
      <c r="A3238">
        <f>_xlfn.XLOOKUP(D3238,BN:BN,BO:BO)</f>
        <v/>
      </c>
      <c r="B3238" t="inlineStr">
        <is>
          <t>LLC</t>
        </is>
      </c>
      <c r="C3238" t="n">
        <v>487</v>
      </c>
      <c r="D3238">
        <f>_xlfn.XLOOKUP(C3238,BH:BH,BI:BI)</f>
        <v/>
      </c>
      <c r="E3238" t="n">
        <v>28934</v>
      </c>
      <c r="F3238" t="inlineStr">
        <is>
          <t>ME SANCHE RIVAS ALONSO MR</t>
        </is>
      </c>
      <c r="G3238" s="234" t="n">
        <v>45845</v>
      </c>
      <c r="H3238" s="63" t="n"/>
      <c r="I3238" t="inlineStr">
        <is>
          <t>VLO</t>
        </is>
      </c>
      <c r="J3238">
        <f>_xlfn.XLOOKUP(I3238,AS:AS,AU:AU)</f>
        <v/>
      </c>
      <c r="K3238" t="inlineStr">
        <is>
          <t>USD</t>
        </is>
      </c>
      <c r="L3238" s="238" t="n">
        <v>36.4</v>
      </c>
      <c r="M3238">
        <f>L3238*_xlfn.XLOOKUP(K3238,AM:AM,AN:AN)</f>
        <v/>
      </c>
      <c r="N3238">
        <f>L3238*_xlfn.XLOOKUP(K3238,AM:AM,AO:AO)</f>
        <v/>
      </c>
      <c r="O3238" s="238" t="n">
        <v>0</v>
      </c>
      <c r="P3238">
        <f>O3238*_xlfn.XLOOKUP(K3238,AM:AM,AN:AN)</f>
        <v/>
      </c>
      <c r="Q3238">
        <f>O3238*_xlfn.XLOOKUP(K3238,AM:AM,AO:AO)</f>
        <v/>
      </c>
      <c r="R3238">
        <f>_xlfn.XLOOKUP(E3238,AF:AF,AG:AG)</f>
        <v/>
      </c>
      <c r="S3238">
        <f>_xlfn.XLOOKUP(E3238,AF:AF,AI:AI)</f>
        <v/>
      </c>
      <c r="T3238">
        <f>WEEKNUM(G3238)</f>
        <v/>
      </c>
      <c r="U3238">
        <f>YEAR(G3238)</f>
        <v/>
      </c>
      <c r="V3238" s="117">
        <f>IFERROR(Q3238/N3238,"0")</f>
        <v/>
      </c>
    </row>
    <row r="3239">
      <c r="A3239">
        <f>_xlfn.XLOOKUP(D3239,BN:BN,BO:BO)</f>
        <v/>
      </c>
      <c r="B3239" t="inlineStr">
        <is>
          <t>LLC</t>
        </is>
      </c>
      <c r="C3239" t="n">
        <v>487</v>
      </c>
      <c r="D3239">
        <f>_xlfn.XLOOKUP(C3239,BH:BH,BI:BI)</f>
        <v/>
      </c>
      <c r="E3239" t="n">
        <v>28934</v>
      </c>
      <c r="F3239" t="inlineStr">
        <is>
          <t>ME SANCHE RIVAS ALONSO MR</t>
        </is>
      </c>
      <c r="G3239" s="234" t="n">
        <v>45845</v>
      </c>
      <c r="H3239" s="63" t="n"/>
      <c r="I3239" t="inlineStr">
        <is>
          <t>VLO</t>
        </is>
      </c>
      <c r="J3239">
        <f>_xlfn.XLOOKUP(I3239,AS:AS,AU:AU)</f>
        <v/>
      </c>
      <c r="K3239" t="inlineStr">
        <is>
          <t>USD</t>
        </is>
      </c>
      <c r="L3239" s="238" t="n">
        <v>25</v>
      </c>
      <c r="M3239">
        <f>L3239*_xlfn.XLOOKUP(K3239,AM:AM,AN:AN)</f>
        <v/>
      </c>
      <c r="N3239">
        <f>L3239*_xlfn.XLOOKUP(K3239,AM:AM,AO:AO)</f>
        <v/>
      </c>
      <c r="O3239" s="238" t="n">
        <v>0</v>
      </c>
      <c r="P3239">
        <f>O3239*_xlfn.XLOOKUP(K3239,AM:AM,AN:AN)</f>
        <v/>
      </c>
      <c r="Q3239">
        <f>O3239*_xlfn.XLOOKUP(K3239,AM:AM,AO:AO)</f>
        <v/>
      </c>
      <c r="R3239">
        <f>_xlfn.XLOOKUP(E3239,AF:AF,AG:AG)</f>
        <v/>
      </c>
      <c r="S3239">
        <f>_xlfn.XLOOKUP(E3239,AF:AF,AI:AI)</f>
        <v/>
      </c>
      <c r="T3239">
        <f>WEEKNUM(G3239)</f>
        <v/>
      </c>
      <c r="U3239">
        <f>YEAR(G3239)</f>
        <v/>
      </c>
      <c r="V3239" s="117">
        <f>IFERROR(Q3239/N3239,"0")</f>
        <v/>
      </c>
    </row>
    <row r="3240">
      <c r="A3240">
        <f>_xlfn.XLOOKUP(D3240,BN:BN,BO:BO)</f>
        <v/>
      </c>
      <c r="B3240" t="inlineStr">
        <is>
          <t>LLC</t>
        </is>
      </c>
      <c r="C3240" t="n">
        <v>487</v>
      </c>
      <c r="D3240">
        <f>_xlfn.XLOOKUP(C3240,BH:BH,BI:BI)</f>
        <v/>
      </c>
      <c r="E3240" t="n">
        <v>28934</v>
      </c>
      <c r="F3240" t="inlineStr">
        <is>
          <t>TE SANCHE DEL HOYO PABLO MR</t>
        </is>
      </c>
      <c r="G3240" s="234" t="n">
        <v>45846</v>
      </c>
      <c r="H3240" s="63" t="n"/>
      <c r="I3240" t="inlineStr">
        <is>
          <t>VLO</t>
        </is>
      </c>
      <c r="J3240">
        <f>_xlfn.XLOOKUP(I3240,AS:AS,AU:AU)</f>
        <v/>
      </c>
      <c r="K3240" t="inlineStr">
        <is>
          <t>USD</t>
        </is>
      </c>
      <c r="L3240" s="238" t="n">
        <v>944.72</v>
      </c>
      <c r="M3240">
        <f>L3240*_xlfn.XLOOKUP(K3240,AM:AM,AN:AN)</f>
        <v/>
      </c>
      <c r="N3240">
        <f>L3240*_xlfn.XLOOKUP(K3240,AM:AM,AO:AO)</f>
        <v/>
      </c>
      <c r="O3240" s="238" t="n">
        <v>15.9</v>
      </c>
      <c r="P3240">
        <f>O3240*_xlfn.XLOOKUP(K3240,AM:AM,AN:AN)</f>
        <v/>
      </c>
      <c r="Q3240">
        <f>O3240*_xlfn.XLOOKUP(K3240,AM:AM,AO:AO)</f>
        <v/>
      </c>
      <c r="R3240">
        <f>_xlfn.XLOOKUP(E3240,AF:AF,AG:AG)</f>
        <v/>
      </c>
      <c r="S3240">
        <f>_xlfn.XLOOKUP(E3240,AF:AF,AI:AI)</f>
        <v/>
      </c>
      <c r="T3240">
        <f>WEEKNUM(G3240)</f>
        <v/>
      </c>
      <c r="U3240">
        <f>YEAR(G3240)</f>
        <v/>
      </c>
      <c r="V3240" s="117">
        <f>IFERROR(Q3240/N3240,"0")</f>
        <v/>
      </c>
    </row>
    <row r="3241">
      <c r="A3241">
        <f>_xlfn.XLOOKUP(D3241,BN:BN,BO:BO)</f>
        <v/>
      </c>
      <c r="B3241" t="inlineStr">
        <is>
          <t>LLC</t>
        </is>
      </c>
      <c r="C3241" t="n">
        <v>487</v>
      </c>
      <c r="D3241">
        <f>_xlfn.XLOOKUP(C3241,BH:BH,BI:BI)</f>
        <v/>
      </c>
      <c r="E3241" t="n">
        <v>28934</v>
      </c>
      <c r="F3241" t="inlineStr">
        <is>
          <t>TE RIVAS CAPDEVIELLE MARIA GUADALUPE MRS</t>
        </is>
      </c>
      <c r="G3241" s="234" t="n">
        <v>45846</v>
      </c>
      <c r="H3241" s="63" t="n"/>
      <c r="I3241" t="inlineStr">
        <is>
          <t>VLO</t>
        </is>
      </c>
      <c r="J3241">
        <f>_xlfn.XLOOKUP(I3241,AS:AS,AU:AU)</f>
        <v/>
      </c>
      <c r="K3241" t="inlineStr">
        <is>
          <t>USD</t>
        </is>
      </c>
      <c r="L3241" s="238" t="n">
        <v>944.72</v>
      </c>
      <c r="M3241">
        <f>L3241*_xlfn.XLOOKUP(K3241,AM:AM,AN:AN)</f>
        <v/>
      </c>
      <c r="N3241">
        <f>L3241*_xlfn.XLOOKUP(K3241,AM:AM,AO:AO)</f>
        <v/>
      </c>
      <c r="O3241" s="238" t="n">
        <v>15.9</v>
      </c>
      <c r="P3241">
        <f>O3241*_xlfn.XLOOKUP(K3241,AM:AM,AN:AN)</f>
        <v/>
      </c>
      <c r="Q3241">
        <f>O3241*_xlfn.XLOOKUP(K3241,AM:AM,AO:AO)</f>
        <v/>
      </c>
      <c r="R3241">
        <f>_xlfn.XLOOKUP(E3241,AF:AF,AG:AG)</f>
        <v/>
      </c>
      <c r="S3241">
        <f>_xlfn.XLOOKUP(E3241,AF:AF,AI:AI)</f>
        <v/>
      </c>
      <c r="T3241">
        <f>WEEKNUM(G3241)</f>
        <v/>
      </c>
      <c r="U3241">
        <f>YEAR(G3241)</f>
        <v/>
      </c>
      <c r="V3241" s="117">
        <f>IFERROR(Q3241/N3241,"0")</f>
        <v/>
      </c>
    </row>
    <row r="3242">
      <c r="A3242">
        <f>_xlfn.XLOOKUP(D3242,BN:BN,BO:BO)</f>
        <v/>
      </c>
      <c r="B3242" t="inlineStr">
        <is>
          <t>LLC</t>
        </is>
      </c>
      <c r="C3242" t="n">
        <v>487</v>
      </c>
      <c r="D3242">
        <f>_xlfn.XLOOKUP(C3242,BH:BH,BI:BI)</f>
        <v/>
      </c>
      <c r="E3242" t="n">
        <v>0</v>
      </c>
      <c r="F3242" t="inlineStr">
        <is>
          <t>TKT FEE PAUL SANCHEX3</t>
        </is>
      </c>
      <c r="G3242" s="234" t="n">
        <v>45846</v>
      </c>
      <c r="H3242" s="63" t="n"/>
      <c r="I3242" t="inlineStr">
        <is>
          <t>HPS</t>
        </is>
      </c>
      <c r="J3242">
        <f>_xlfn.XLOOKUP(I3242,AS:AS,AU:AU)</f>
        <v/>
      </c>
      <c r="K3242" t="inlineStr">
        <is>
          <t>USD</t>
        </is>
      </c>
      <c r="L3242" s="238" t="n">
        <v>105</v>
      </c>
      <c r="M3242">
        <f>L3242*_xlfn.XLOOKUP(K3242,AM:AM,AN:AN)</f>
        <v/>
      </c>
      <c r="N3242">
        <f>L3242*_xlfn.XLOOKUP(K3242,AM:AM,AO:AO)</f>
        <v/>
      </c>
      <c r="O3242" s="238" t="n">
        <v>105</v>
      </c>
      <c r="P3242">
        <f>O3242*_xlfn.XLOOKUP(K3242,AM:AM,AN:AN)</f>
        <v/>
      </c>
      <c r="Q3242">
        <f>O3242*_xlfn.XLOOKUP(K3242,AM:AM,AO:AO)</f>
        <v/>
      </c>
      <c r="R3242">
        <f>_xlfn.XLOOKUP(E3242,AF:AF,AG:AG)</f>
        <v/>
      </c>
      <c r="S3242">
        <f>_xlfn.XLOOKUP(E3242,AF:AF,AI:AI)</f>
        <v/>
      </c>
      <c r="T3242">
        <f>WEEKNUM(G3242)</f>
        <v/>
      </c>
      <c r="U3242">
        <f>YEAR(G3242)</f>
        <v/>
      </c>
      <c r="V3242" s="117">
        <f>IFERROR(Q3242/N3242,"0")</f>
        <v/>
      </c>
    </row>
    <row r="3243">
      <c r="A3243">
        <f>_xlfn.XLOOKUP(D3243,BN:BN,BO:BO)</f>
        <v/>
      </c>
      <c r="B3243" t="inlineStr">
        <is>
          <t>LLC</t>
        </is>
      </c>
      <c r="C3243" t="n">
        <v>487</v>
      </c>
      <c r="D3243">
        <f>_xlfn.XLOOKUP(C3243,BH:BH,BI:BI)</f>
        <v/>
      </c>
      <c r="E3243" t="n">
        <v>28934</v>
      </c>
      <c r="F3243" t="inlineStr">
        <is>
          <t>TE SANCHE DEL HOYO PABLO MR</t>
        </is>
      </c>
      <c r="G3243" s="234" t="n">
        <v>45852</v>
      </c>
      <c r="H3243" s="63" t="n"/>
      <c r="I3243" t="inlineStr">
        <is>
          <t>VLO</t>
        </is>
      </c>
      <c r="J3243">
        <f>_xlfn.XLOOKUP(I3243,AS:AS,AU:AU)</f>
        <v/>
      </c>
      <c r="K3243" t="inlineStr">
        <is>
          <t>USD</t>
        </is>
      </c>
      <c r="L3243" s="238" t="n">
        <v>2404.15</v>
      </c>
      <c r="M3243">
        <f>L3243*_xlfn.XLOOKUP(K3243,AM:AM,AN:AN)</f>
        <v/>
      </c>
      <c r="N3243">
        <f>L3243*_xlfn.XLOOKUP(K3243,AM:AM,AO:AO)</f>
        <v/>
      </c>
      <c r="O3243" s="238" t="n">
        <v>418.68</v>
      </c>
      <c r="P3243">
        <f>O3243*_xlfn.XLOOKUP(K3243,AM:AM,AN:AN)</f>
        <v/>
      </c>
      <c r="Q3243">
        <f>O3243*_xlfn.XLOOKUP(K3243,AM:AM,AO:AO)</f>
        <v/>
      </c>
      <c r="R3243">
        <f>_xlfn.XLOOKUP(E3243,AF:AF,AG:AG)</f>
        <v/>
      </c>
      <c r="S3243">
        <f>_xlfn.XLOOKUP(E3243,AF:AF,AI:AI)</f>
        <v/>
      </c>
      <c r="T3243">
        <f>WEEKNUM(G3243)</f>
        <v/>
      </c>
      <c r="U3243">
        <f>YEAR(G3243)</f>
        <v/>
      </c>
      <c r="V3243" s="117">
        <f>IFERROR(Q3243/N3243,"0")</f>
        <v/>
      </c>
    </row>
    <row r="3244">
      <c r="A3244">
        <f>_xlfn.XLOOKUP(D3244,BN:BN,BO:BO)</f>
        <v/>
      </c>
      <c r="B3244" t="inlineStr">
        <is>
          <t>LLC</t>
        </is>
      </c>
      <c r="C3244" t="n">
        <v>487</v>
      </c>
      <c r="D3244">
        <f>_xlfn.XLOOKUP(C3244,BH:BH,BI:BI)</f>
        <v/>
      </c>
      <c r="E3244" t="n">
        <v>27301</v>
      </c>
      <c r="F3244" t="inlineStr">
        <is>
          <t>TKT RIVAS CAPDEVIELLE/MARIA GUADALUPE</t>
        </is>
      </c>
      <c r="G3244" s="234" t="n">
        <v>45852</v>
      </c>
      <c r="H3244" s="234" t="n">
        <v>45852</v>
      </c>
      <c r="I3244" t="inlineStr">
        <is>
          <t>VLO</t>
        </is>
      </c>
      <c r="J3244">
        <f>_xlfn.XLOOKUP(I3244,AS:AS,AU:AU)</f>
        <v/>
      </c>
      <c r="K3244" t="inlineStr">
        <is>
          <t>USD</t>
        </is>
      </c>
      <c r="L3244" s="238" t="n">
        <v>1035</v>
      </c>
      <c r="M3244">
        <f>L3244*_xlfn.XLOOKUP(K3244,AM:AM,AN:AN)</f>
        <v/>
      </c>
      <c r="N3244">
        <f>L3244*_xlfn.XLOOKUP(K3244,AM:AM,AO:AO)</f>
        <v/>
      </c>
      <c r="O3244" s="238" t="n">
        <v>0</v>
      </c>
      <c r="P3244">
        <f>O3244*_xlfn.XLOOKUP(K3244,AM:AM,AN:AN)</f>
        <v/>
      </c>
      <c r="Q3244">
        <f>O3244*_xlfn.XLOOKUP(K3244,AM:AM,AO:AO)</f>
        <v/>
      </c>
      <c r="R3244">
        <f>_xlfn.XLOOKUP(E3244,AF:AF,AG:AG)</f>
        <v/>
      </c>
      <c r="S3244">
        <f>_xlfn.XLOOKUP(E3244,AF:AF,AI:AI)</f>
        <v/>
      </c>
      <c r="T3244">
        <f>WEEKNUM(G3244)</f>
        <v/>
      </c>
      <c r="U3244">
        <f>YEAR(G3244)</f>
        <v/>
      </c>
      <c r="V3244" s="117">
        <f>IFERROR(Q3244/N3244,"0")</f>
        <v/>
      </c>
    </row>
    <row r="3245">
      <c r="A3245">
        <f>_xlfn.XLOOKUP(D3245,BN:BN,BO:BO)</f>
        <v/>
      </c>
      <c r="B3245" t="inlineStr">
        <is>
          <t>LLC</t>
        </is>
      </c>
      <c r="C3245" t="n">
        <v>487</v>
      </c>
      <c r="D3245">
        <f>_xlfn.XLOOKUP(C3245,BH:BH,BI:BI)</f>
        <v/>
      </c>
      <c r="E3245" t="n">
        <v>27301</v>
      </c>
      <c r="F3245" t="inlineStr">
        <is>
          <t>TKT SANCHE RIVAS ALONSO</t>
        </is>
      </c>
      <c r="G3245" s="234" t="n">
        <v>45852</v>
      </c>
      <c r="H3245" s="234" t="n">
        <v>45852</v>
      </c>
      <c r="I3245" t="inlineStr">
        <is>
          <t>VLO</t>
        </is>
      </c>
      <c r="J3245">
        <f>_xlfn.XLOOKUP(I3245,AS:AS,AU:AU)</f>
        <v/>
      </c>
      <c r="K3245" t="inlineStr">
        <is>
          <t>USD</t>
        </is>
      </c>
      <c r="L3245" s="238" t="n">
        <v>1035</v>
      </c>
      <c r="M3245">
        <f>L3245*_xlfn.XLOOKUP(K3245,AM:AM,AN:AN)</f>
        <v/>
      </c>
      <c r="N3245">
        <f>L3245*_xlfn.XLOOKUP(K3245,AM:AM,AO:AO)</f>
        <v/>
      </c>
      <c r="O3245" s="238" t="n">
        <v>0</v>
      </c>
      <c r="P3245">
        <f>O3245*_xlfn.XLOOKUP(K3245,AM:AM,AN:AN)</f>
        <v/>
      </c>
      <c r="Q3245">
        <f>O3245*_xlfn.XLOOKUP(K3245,AM:AM,AO:AO)</f>
        <v/>
      </c>
      <c r="R3245">
        <f>_xlfn.XLOOKUP(E3245,AF:AF,AG:AG)</f>
        <v/>
      </c>
      <c r="S3245">
        <f>_xlfn.XLOOKUP(E3245,AF:AF,AI:AI)</f>
        <v/>
      </c>
      <c r="T3245">
        <f>WEEKNUM(G3245)</f>
        <v/>
      </c>
      <c r="U3245">
        <f>YEAR(G3245)</f>
        <v/>
      </c>
      <c r="V3245" s="117">
        <f>IFERROR(Q3245/N3245,"0")</f>
        <v/>
      </c>
    </row>
    <row r="3246">
      <c r="A3246">
        <f>_xlfn.XLOOKUP(D3246,BN:BN,BO:BO)</f>
        <v/>
      </c>
      <c r="B3246" t="inlineStr">
        <is>
          <t>LLC</t>
        </is>
      </c>
      <c r="C3246" t="n">
        <v>487</v>
      </c>
      <c r="D3246">
        <f>_xlfn.XLOOKUP(C3246,BH:BH,BI:BI)</f>
        <v/>
      </c>
      <c r="E3246" t="n">
        <v>27301</v>
      </c>
      <c r="F3246" t="inlineStr">
        <is>
          <t>TKT SANCHE RIVAS ANDREA</t>
        </is>
      </c>
      <c r="G3246" s="234" t="n">
        <v>45852</v>
      </c>
      <c r="H3246" s="234" t="n">
        <v>45852</v>
      </c>
      <c r="I3246" t="inlineStr">
        <is>
          <t>VLO</t>
        </is>
      </c>
      <c r="J3246">
        <f>_xlfn.XLOOKUP(I3246,AS:AS,AU:AU)</f>
        <v/>
      </c>
      <c r="K3246" t="inlineStr">
        <is>
          <t>USD</t>
        </is>
      </c>
      <c r="L3246" s="238" t="n">
        <v>1035</v>
      </c>
      <c r="M3246">
        <f>L3246*_xlfn.XLOOKUP(K3246,AM:AM,AN:AN)</f>
        <v/>
      </c>
      <c r="N3246">
        <f>L3246*_xlfn.XLOOKUP(K3246,AM:AM,AO:AO)</f>
        <v/>
      </c>
      <c r="O3246" s="238" t="n">
        <v>0</v>
      </c>
      <c r="P3246">
        <f>O3246*_xlfn.XLOOKUP(K3246,AM:AM,AN:AN)</f>
        <v/>
      </c>
      <c r="Q3246">
        <f>O3246*_xlfn.XLOOKUP(K3246,AM:AM,AO:AO)</f>
        <v/>
      </c>
      <c r="R3246">
        <f>_xlfn.XLOOKUP(E3246,AF:AF,AG:AG)</f>
        <v/>
      </c>
      <c r="S3246">
        <f>_xlfn.XLOOKUP(E3246,AF:AF,AI:AI)</f>
        <v/>
      </c>
      <c r="T3246">
        <f>WEEKNUM(G3246)</f>
        <v/>
      </c>
      <c r="U3246">
        <f>YEAR(G3246)</f>
        <v/>
      </c>
      <c r="V3246" s="117">
        <f>IFERROR(Q3246/N3246,"0")</f>
        <v/>
      </c>
    </row>
    <row r="3247">
      <c r="A3247">
        <f>_xlfn.XLOOKUP(D3247,BN:BN,BO:BO)</f>
        <v/>
      </c>
      <c r="B3247" t="inlineStr">
        <is>
          <t>LLC</t>
        </is>
      </c>
      <c r="C3247" t="n">
        <v>487</v>
      </c>
      <c r="D3247">
        <f>_xlfn.XLOOKUP(C3247,BH:BH,BI:BI)</f>
        <v/>
      </c>
      <c r="E3247" t="n">
        <v>27301</v>
      </c>
      <c r="F3247" t="inlineStr">
        <is>
          <t>TKT SANCHE RIVAS PAUL</t>
        </is>
      </c>
      <c r="G3247" s="234" t="n">
        <v>45852</v>
      </c>
      <c r="H3247" s="234" t="n">
        <v>45852</v>
      </c>
      <c r="I3247" t="inlineStr">
        <is>
          <t>VLO</t>
        </is>
      </c>
      <c r="J3247">
        <f>_xlfn.XLOOKUP(I3247,AS:AS,AU:AU)</f>
        <v/>
      </c>
      <c r="K3247" t="inlineStr">
        <is>
          <t>USD</t>
        </is>
      </c>
      <c r="L3247" s="238" t="n">
        <v>1035</v>
      </c>
      <c r="M3247">
        <f>L3247*_xlfn.XLOOKUP(K3247,AM:AM,AN:AN)</f>
        <v/>
      </c>
      <c r="N3247">
        <f>L3247*_xlfn.XLOOKUP(K3247,AM:AM,AO:AO)</f>
        <v/>
      </c>
      <c r="O3247" s="238" t="n">
        <v>0</v>
      </c>
      <c r="P3247">
        <f>O3247*_xlfn.XLOOKUP(K3247,AM:AM,AN:AN)</f>
        <v/>
      </c>
      <c r="Q3247">
        <f>O3247*_xlfn.XLOOKUP(K3247,AM:AM,AO:AO)</f>
        <v/>
      </c>
      <c r="R3247">
        <f>_xlfn.XLOOKUP(E3247,AF:AF,AG:AG)</f>
        <v/>
      </c>
      <c r="S3247">
        <f>_xlfn.XLOOKUP(E3247,AF:AF,AI:AI)</f>
        <v/>
      </c>
      <c r="T3247">
        <f>WEEKNUM(G3247)</f>
        <v/>
      </c>
      <c r="U3247">
        <f>YEAR(G3247)</f>
        <v/>
      </c>
      <c r="V3247" s="117">
        <f>IFERROR(Q3247/N3247,"0")</f>
        <v/>
      </c>
    </row>
    <row r="3248">
      <c r="A3248">
        <f>_xlfn.XLOOKUP(D3248,BN:BN,BO:BO)</f>
        <v/>
      </c>
      <c r="B3248" t="inlineStr">
        <is>
          <t>LLC</t>
        </is>
      </c>
      <c r="C3248" t="n">
        <v>487</v>
      </c>
      <c r="D3248">
        <f>_xlfn.XLOOKUP(C3248,BH:BH,BI:BI)</f>
        <v/>
      </c>
      <c r="E3248" t="n">
        <v>27301</v>
      </c>
      <c r="F3248" t="inlineStr">
        <is>
          <t>ME RIVAS CAPDEVIELLE/MARIA GUADALUPE</t>
        </is>
      </c>
      <c r="G3248" s="234" t="n">
        <v>45852</v>
      </c>
      <c r="H3248" s="234" t="n">
        <v>45852</v>
      </c>
      <c r="I3248" t="inlineStr">
        <is>
          <t>VLO</t>
        </is>
      </c>
      <c r="J3248">
        <f>_xlfn.XLOOKUP(I3248,AS:AS,AU:AU)</f>
        <v/>
      </c>
      <c r="K3248" t="inlineStr">
        <is>
          <t>USD</t>
        </is>
      </c>
      <c r="L3248" s="238" t="n">
        <v>37</v>
      </c>
      <c r="M3248">
        <f>L3248*_xlfn.XLOOKUP(K3248,AM:AM,AN:AN)</f>
        <v/>
      </c>
      <c r="N3248">
        <f>L3248*_xlfn.XLOOKUP(K3248,AM:AM,AO:AO)</f>
        <v/>
      </c>
      <c r="O3248" s="238" t="n">
        <v>0</v>
      </c>
      <c r="P3248">
        <f>O3248*_xlfn.XLOOKUP(K3248,AM:AM,AN:AN)</f>
        <v/>
      </c>
      <c r="Q3248">
        <f>O3248*_xlfn.XLOOKUP(K3248,AM:AM,AO:AO)</f>
        <v/>
      </c>
      <c r="R3248">
        <f>_xlfn.XLOOKUP(E3248,AF:AF,AG:AG)</f>
        <v/>
      </c>
      <c r="S3248">
        <f>_xlfn.XLOOKUP(E3248,AF:AF,AI:AI)</f>
        <v/>
      </c>
      <c r="T3248">
        <f>WEEKNUM(G3248)</f>
        <v/>
      </c>
      <c r="U3248">
        <f>YEAR(G3248)</f>
        <v/>
      </c>
      <c r="V3248" s="117">
        <f>IFERROR(Q3248/N3248,"0")</f>
        <v/>
      </c>
    </row>
    <row r="3249">
      <c r="A3249">
        <f>_xlfn.XLOOKUP(D3249,BN:BN,BO:BO)</f>
        <v/>
      </c>
      <c r="B3249" t="inlineStr">
        <is>
          <t>LLC</t>
        </is>
      </c>
      <c r="C3249" t="n">
        <v>487</v>
      </c>
      <c r="D3249">
        <f>_xlfn.XLOOKUP(C3249,BH:BH,BI:BI)</f>
        <v/>
      </c>
      <c r="E3249" t="n">
        <v>27301</v>
      </c>
      <c r="F3249" t="inlineStr">
        <is>
          <t>ME SANCHE RIVAS ANDREA</t>
        </is>
      </c>
      <c r="G3249" s="234" t="n">
        <v>45852</v>
      </c>
      <c r="H3249" s="234" t="n">
        <v>45852</v>
      </c>
      <c r="I3249" t="inlineStr">
        <is>
          <t>VLO</t>
        </is>
      </c>
      <c r="J3249">
        <f>_xlfn.XLOOKUP(I3249,AS:AS,AU:AU)</f>
        <v/>
      </c>
      <c r="K3249" t="inlineStr">
        <is>
          <t>USD</t>
        </is>
      </c>
      <c r="L3249" s="238" t="n">
        <v>37</v>
      </c>
      <c r="M3249">
        <f>L3249*_xlfn.XLOOKUP(K3249,AM:AM,AN:AN)</f>
        <v/>
      </c>
      <c r="N3249">
        <f>L3249*_xlfn.XLOOKUP(K3249,AM:AM,AO:AO)</f>
        <v/>
      </c>
      <c r="O3249" s="238" t="n">
        <v>0</v>
      </c>
      <c r="P3249">
        <f>O3249*_xlfn.XLOOKUP(K3249,AM:AM,AN:AN)</f>
        <v/>
      </c>
      <c r="Q3249">
        <f>O3249*_xlfn.XLOOKUP(K3249,AM:AM,AO:AO)</f>
        <v/>
      </c>
      <c r="R3249">
        <f>_xlfn.XLOOKUP(E3249,AF:AF,AG:AG)</f>
        <v/>
      </c>
      <c r="S3249">
        <f>_xlfn.XLOOKUP(E3249,AF:AF,AI:AI)</f>
        <v/>
      </c>
      <c r="T3249">
        <f>WEEKNUM(G3249)</f>
        <v/>
      </c>
      <c r="U3249">
        <f>YEAR(G3249)</f>
        <v/>
      </c>
      <c r="V3249" s="117">
        <f>IFERROR(Q3249/N3249,"0")</f>
        <v/>
      </c>
    </row>
    <row r="3250">
      <c r="A3250">
        <f>_xlfn.XLOOKUP(D3250,BN:BN,BO:BO)</f>
        <v/>
      </c>
      <c r="B3250" t="inlineStr">
        <is>
          <t>LLC</t>
        </is>
      </c>
      <c r="C3250" t="n">
        <v>487</v>
      </c>
      <c r="D3250">
        <f>_xlfn.XLOOKUP(C3250,BH:BH,BI:BI)</f>
        <v/>
      </c>
      <c r="E3250" t="n">
        <v>27301</v>
      </c>
      <c r="F3250" t="inlineStr">
        <is>
          <t>ME SANCHE RIVAS PAUL</t>
        </is>
      </c>
      <c r="G3250" s="234" t="n">
        <v>45852</v>
      </c>
      <c r="H3250" s="234" t="n">
        <v>45852</v>
      </c>
      <c r="I3250" t="inlineStr">
        <is>
          <t>VLO</t>
        </is>
      </c>
      <c r="J3250">
        <f>_xlfn.XLOOKUP(I3250,AS:AS,AU:AU)</f>
        <v/>
      </c>
      <c r="K3250" t="inlineStr">
        <is>
          <t>USD</t>
        </is>
      </c>
      <c r="L3250" s="238" t="n">
        <v>37</v>
      </c>
      <c r="M3250">
        <f>L3250*_xlfn.XLOOKUP(K3250,AM:AM,AN:AN)</f>
        <v/>
      </c>
      <c r="N3250">
        <f>L3250*_xlfn.XLOOKUP(K3250,AM:AM,AO:AO)</f>
        <v/>
      </c>
      <c r="O3250" s="238" t="n">
        <v>0</v>
      </c>
      <c r="P3250">
        <f>O3250*_xlfn.XLOOKUP(K3250,AM:AM,AN:AN)</f>
        <v/>
      </c>
      <c r="Q3250">
        <f>O3250*_xlfn.XLOOKUP(K3250,AM:AM,AO:AO)</f>
        <v/>
      </c>
      <c r="R3250">
        <f>_xlfn.XLOOKUP(E3250,AF:AF,AG:AG)</f>
        <v/>
      </c>
      <c r="S3250">
        <f>_xlfn.XLOOKUP(E3250,AF:AF,AI:AI)</f>
        <v/>
      </c>
      <c r="T3250">
        <f>WEEKNUM(G3250)</f>
        <v/>
      </c>
      <c r="U3250">
        <f>YEAR(G3250)</f>
        <v/>
      </c>
      <c r="V3250" s="117">
        <f>IFERROR(Q3250/N3250,"0")</f>
        <v/>
      </c>
    </row>
    <row r="3251">
      <c r="A3251">
        <f>_xlfn.XLOOKUP(D3251,BN:BN,BO:BO)</f>
        <v/>
      </c>
      <c r="B3251" t="inlineStr">
        <is>
          <t>LLC</t>
        </is>
      </c>
      <c r="C3251" t="n">
        <v>487</v>
      </c>
      <c r="D3251">
        <f>_xlfn.XLOOKUP(C3251,BH:BH,BI:BI)</f>
        <v/>
      </c>
      <c r="E3251" t="n">
        <v>27301</v>
      </c>
      <c r="F3251" t="inlineStr">
        <is>
          <t>ME RIVAS CAPDEVIELLE MARIA GUADALUPE</t>
        </is>
      </c>
      <c r="G3251" s="234" t="n">
        <v>45852</v>
      </c>
      <c r="H3251" s="234" t="n">
        <v>45852</v>
      </c>
      <c r="I3251" t="inlineStr">
        <is>
          <t>VLO</t>
        </is>
      </c>
      <c r="J3251">
        <f>_xlfn.XLOOKUP(I3251,AS:AS,AU:AU)</f>
        <v/>
      </c>
      <c r="K3251" t="inlineStr">
        <is>
          <t>USD</t>
        </is>
      </c>
      <c r="L3251" s="238" t="n">
        <v>25</v>
      </c>
      <c r="M3251">
        <f>L3251*_xlfn.XLOOKUP(K3251,AM:AM,AN:AN)</f>
        <v/>
      </c>
      <c r="N3251">
        <f>L3251*_xlfn.XLOOKUP(K3251,AM:AM,AO:AO)</f>
        <v/>
      </c>
      <c r="O3251" s="238" t="n">
        <v>0</v>
      </c>
      <c r="P3251">
        <f>O3251*_xlfn.XLOOKUP(K3251,AM:AM,AN:AN)</f>
        <v/>
      </c>
      <c r="Q3251">
        <f>O3251*_xlfn.XLOOKUP(K3251,AM:AM,AO:AO)</f>
        <v/>
      </c>
      <c r="R3251">
        <f>_xlfn.XLOOKUP(E3251,AF:AF,AG:AG)</f>
        <v/>
      </c>
      <c r="S3251">
        <f>_xlfn.XLOOKUP(E3251,AF:AF,AI:AI)</f>
        <v/>
      </c>
      <c r="T3251">
        <f>WEEKNUM(G3251)</f>
        <v/>
      </c>
      <c r="U3251">
        <f>YEAR(G3251)</f>
        <v/>
      </c>
      <c r="V3251" s="117">
        <f>IFERROR(Q3251/N3251,"0")</f>
        <v/>
      </c>
    </row>
    <row r="3252">
      <c r="A3252">
        <f>_xlfn.XLOOKUP(D3252,BN:BN,BO:BO)</f>
        <v/>
      </c>
      <c r="B3252" t="inlineStr">
        <is>
          <t>LLC</t>
        </is>
      </c>
      <c r="C3252" t="n">
        <v>487</v>
      </c>
      <c r="D3252">
        <f>_xlfn.XLOOKUP(C3252,BH:BH,BI:BI)</f>
        <v/>
      </c>
      <c r="E3252" t="n">
        <v>27301</v>
      </c>
      <c r="F3252" t="inlineStr">
        <is>
          <t>ME SANCHE RIVAS ANDREA</t>
        </is>
      </c>
      <c r="G3252" s="234" t="n">
        <v>45852</v>
      </c>
      <c r="H3252" s="234" t="n">
        <v>45852</v>
      </c>
      <c r="I3252" t="inlineStr">
        <is>
          <t>VLO</t>
        </is>
      </c>
      <c r="J3252">
        <f>_xlfn.XLOOKUP(I3252,AS:AS,AU:AU)</f>
        <v/>
      </c>
      <c r="K3252" t="inlineStr">
        <is>
          <t>USD</t>
        </is>
      </c>
      <c r="L3252" s="238" t="n">
        <v>25</v>
      </c>
      <c r="M3252">
        <f>L3252*_xlfn.XLOOKUP(K3252,AM:AM,AN:AN)</f>
        <v/>
      </c>
      <c r="N3252">
        <f>L3252*_xlfn.XLOOKUP(K3252,AM:AM,AO:AO)</f>
        <v/>
      </c>
      <c r="O3252" s="238" t="n">
        <v>0</v>
      </c>
      <c r="P3252">
        <f>O3252*_xlfn.XLOOKUP(K3252,AM:AM,AN:AN)</f>
        <v/>
      </c>
      <c r="Q3252">
        <f>O3252*_xlfn.XLOOKUP(K3252,AM:AM,AO:AO)</f>
        <v/>
      </c>
      <c r="R3252">
        <f>_xlfn.XLOOKUP(E3252,AF:AF,AG:AG)</f>
        <v/>
      </c>
      <c r="S3252">
        <f>_xlfn.XLOOKUP(E3252,AF:AF,AI:AI)</f>
        <v/>
      </c>
      <c r="T3252">
        <f>WEEKNUM(G3252)</f>
        <v/>
      </c>
      <c r="U3252">
        <f>YEAR(G3252)</f>
        <v/>
      </c>
      <c r="V3252" s="117">
        <f>IFERROR(Q3252/N3252,"0")</f>
        <v/>
      </c>
    </row>
    <row r="3253">
      <c r="A3253">
        <f>_xlfn.XLOOKUP(D3253,BN:BN,BO:BO)</f>
        <v/>
      </c>
      <c r="B3253" t="inlineStr">
        <is>
          <t>LLC</t>
        </is>
      </c>
      <c r="C3253" t="n">
        <v>487</v>
      </c>
      <c r="D3253">
        <f>_xlfn.XLOOKUP(C3253,BH:BH,BI:BI)</f>
        <v/>
      </c>
      <c r="E3253" t="n">
        <v>27301</v>
      </c>
      <c r="F3253" t="inlineStr">
        <is>
          <t>ME SANCHE RIVAS PAUL</t>
        </is>
      </c>
      <c r="G3253" s="234" t="n">
        <v>45852</v>
      </c>
      <c r="H3253" s="234" t="n">
        <v>45852</v>
      </c>
      <c r="I3253" t="inlineStr">
        <is>
          <t>VLO</t>
        </is>
      </c>
      <c r="J3253">
        <f>_xlfn.XLOOKUP(I3253,AS:AS,AU:AU)</f>
        <v/>
      </c>
      <c r="K3253" t="inlineStr">
        <is>
          <t>USD</t>
        </is>
      </c>
      <c r="L3253" s="238" t="n">
        <v>25</v>
      </c>
      <c r="M3253">
        <f>L3253*_xlfn.XLOOKUP(K3253,AM:AM,AN:AN)</f>
        <v/>
      </c>
      <c r="N3253">
        <f>L3253*_xlfn.XLOOKUP(K3253,AM:AM,AO:AO)</f>
        <v/>
      </c>
      <c r="O3253" s="238" t="n">
        <v>0</v>
      </c>
      <c r="P3253">
        <f>O3253*_xlfn.XLOOKUP(K3253,AM:AM,AN:AN)</f>
        <v/>
      </c>
      <c r="Q3253">
        <f>O3253*_xlfn.XLOOKUP(K3253,AM:AM,AO:AO)</f>
        <v/>
      </c>
      <c r="R3253">
        <f>_xlfn.XLOOKUP(E3253,AF:AF,AG:AG)</f>
        <v/>
      </c>
      <c r="S3253">
        <f>_xlfn.XLOOKUP(E3253,AF:AF,AI:AI)</f>
        <v/>
      </c>
      <c r="T3253">
        <f>WEEKNUM(G3253)</f>
        <v/>
      </c>
      <c r="U3253">
        <f>YEAR(G3253)</f>
        <v/>
      </c>
      <c r="V3253" s="117">
        <f>IFERROR(Q3253/N3253,"0")</f>
        <v/>
      </c>
    </row>
    <row r="3254">
      <c r="A3254">
        <f>_xlfn.XLOOKUP(D3254,BN:BN,BO:BO)</f>
        <v/>
      </c>
      <c r="B3254" t="inlineStr">
        <is>
          <t>LLC</t>
        </is>
      </c>
      <c r="C3254" t="n">
        <v>487</v>
      </c>
      <c r="D3254">
        <f>_xlfn.XLOOKUP(C3254,BH:BH,BI:BI)</f>
        <v/>
      </c>
      <c r="E3254" t="n">
        <v>27301</v>
      </c>
      <c r="F3254" t="inlineStr">
        <is>
          <t>ME SANCHE RIVAS ALONSO</t>
        </is>
      </c>
      <c r="G3254" s="234" t="n">
        <v>45852</v>
      </c>
      <c r="H3254" s="234" t="n">
        <v>45852</v>
      </c>
      <c r="I3254" t="inlineStr">
        <is>
          <t>VLO</t>
        </is>
      </c>
      <c r="J3254">
        <f>_xlfn.XLOOKUP(I3254,AS:AS,AU:AU)</f>
        <v/>
      </c>
      <c r="K3254" t="inlineStr">
        <is>
          <t>USD</t>
        </is>
      </c>
      <c r="L3254" s="238" t="n">
        <v>25</v>
      </c>
      <c r="M3254">
        <f>L3254*_xlfn.XLOOKUP(K3254,AM:AM,AN:AN)</f>
        <v/>
      </c>
      <c r="N3254">
        <f>L3254*_xlfn.XLOOKUP(K3254,AM:AM,AO:AO)</f>
        <v/>
      </c>
      <c r="O3254" s="238" t="n">
        <v>0</v>
      </c>
      <c r="P3254">
        <f>O3254*_xlfn.XLOOKUP(K3254,AM:AM,AN:AN)</f>
        <v/>
      </c>
      <c r="Q3254">
        <f>O3254*_xlfn.XLOOKUP(K3254,AM:AM,AO:AO)</f>
        <v/>
      </c>
      <c r="R3254">
        <f>_xlfn.XLOOKUP(E3254,AF:AF,AG:AG)</f>
        <v/>
      </c>
      <c r="S3254">
        <f>_xlfn.XLOOKUP(E3254,AF:AF,AI:AI)</f>
        <v/>
      </c>
      <c r="T3254">
        <f>WEEKNUM(G3254)</f>
        <v/>
      </c>
      <c r="U3254">
        <f>YEAR(G3254)</f>
        <v/>
      </c>
      <c r="V3254" s="117">
        <f>IFERROR(Q3254/N3254,"0")</f>
        <v/>
      </c>
    </row>
    <row r="3255">
      <c r="A3255">
        <f>_xlfn.XLOOKUP(D3255,BN:BN,BO:BO)</f>
        <v/>
      </c>
      <c r="B3255" t="inlineStr">
        <is>
          <t>LLC</t>
        </is>
      </c>
      <c r="C3255" t="n">
        <v>487</v>
      </c>
      <c r="D3255">
        <f>_xlfn.XLOOKUP(C3255,BH:BH,BI:BI)</f>
        <v/>
      </c>
      <c r="E3255" t="n">
        <v>0</v>
      </c>
      <c r="F3255" t="inlineStr">
        <is>
          <t>TKT FEE X2</t>
        </is>
      </c>
      <c r="G3255" s="234" t="n">
        <v>45845</v>
      </c>
      <c r="H3255" s="234" t="n">
        <v>45852</v>
      </c>
      <c r="I3255" t="inlineStr">
        <is>
          <t>HPS</t>
        </is>
      </c>
      <c r="J3255">
        <f>_xlfn.XLOOKUP(I3255,AS:AS,AU:AU)</f>
        <v/>
      </c>
      <c r="K3255" t="inlineStr">
        <is>
          <t>USD</t>
        </is>
      </c>
      <c r="L3255" s="238" t="n">
        <v>70</v>
      </c>
      <c r="M3255">
        <f>L3255*_xlfn.XLOOKUP(K3255,AM:AM,AN:AN)</f>
        <v/>
      </c>
      <c r="N3255">
        <f>L3255*_xlfn.XLOOKUP(K3255,AM:AM,AO:AO)</f>
        <v/>
      </c>
      <c r="O3255" s="238" t="n">
        <v>70</v>
      </c>
      <c r="P3255">
        <f>O3255*_xlfn.XLOOKUP(K3255,AM:AM,AN:AN)</f>
        <v/>
      </c>
      <c r="Q3255">
        <f>O3255*_xlfn.XLOOKUP(K3255,AM:AM,AO:AO)</f>
        <v/>
      </c>
      <c r="R3255">
        <f>_xlfn.XLOOKUP(E3255,AF:AF,AG:AG)</f>
        <v/>
      </c>
      <c r="S3255">
        <f>_xlfn.XLOOKUP(E3255,AF:AF,AI:AI)</f>
        <v/>
      </c>
      <c r="T3255">
        <f>WEEKNUM(G3255)</f>
        <v/>
      </c>
      <c r="U3255">
        <f>YEAR(G3255)</f>
        <v/>
      </c>
      <c r="V3255" s="117">
        <f>IFERROR(Q3255/N3255,"0")</f>
        <v/>
      </c>
    </row>
    <row r="3256">
      <c r="A3256">
        <f>_xlfn.XLOOKUP(D3256,BN:BN,BO:BO)</f>
        <v/>
      </c>
      <c r="B3256" t="inlineStr">
        <is>
          <t>LLC</t>
        </is>
      </c>
      <c r="C3256" t="n">
        <v>488</v>
      </c>
      <c r="D3256">
        <f>_xlfn.XLOOKUP(C3256,BH:BH,BI:BI)</f>
        <v/>
      </c>
      <c r="E3256" t="n">
        <v>24811</v>
      </c>
      <c r="F3256" t="inlineStr">
        <is>
          <t xml:space="preserve">DMC Nordic Luxury </t>
        </is>
      </c>
      <c r="G3256" s="234" t="n">
        <v>46012</v>
      </c>
      <c r="H3256" s="234" t="n">
        <v>46018</v>
      </c>
      <c r="I3256" t="inlineStr">
        <is>
          <t>HTL</t>
        </is>
      </c>
      <c r="J3256">
        <f>_xlfn.XLOOKUP(I3256,AS:AS,AU:AU)</f>
        <v/>
      </c>
      <c r="K3256" t="inlineStr">
        <is>
          <t>EUR</t>
        </is>
      </c>
      <c r="L3256" s="238" t="n">
        <v>68221.3</v>
      </c>
      <c r="M3256">
        <f>L3256*_xlfn.XLOOKUP(K3256,AM:AM,AN:AN)</f>
        <v/>
      </c>
      <c r="N3256">
        <f>L3256*_xlfn.XLOOKUP(K3256,AM:AM,AO:AO)</f>
        <v/>
      </c>
      <c r="O3256" s="238" t="n">
        <v>12491.3</v>
      </c>
      <c r="P3256">
        <f>O3256*_xlfn.XLOOKUP(K3256,AM:AM,AN:AN)</f>
        <v/>
      </c>
      <c r="Q3256">
        <f>O3256*_xlfn.XLOOKUP(K3256,AM:AM,AO:AO)</f>
        <v/>
      </c>
      <c r="R3256">
        <f>_xlfn.XLOOKUP(E3256,AF:AF,AG:AG)</f>
        <v/>
      </c>
      <c r="S3256">
        <f>_xlfn.XLOOKUP(E3256,AF:AF,AI:AI)</f>
        <v/>
      </c>
      <c r="T3256">
        <f>WEEKNUM(G3256)</f>
        <v/>
      </c>
      <c r="U3256">
        <f>YEAR(G3256)</f>
        <v/>
      </c>
      <c r="V3256" s="117">
        <f>IFERROR(Q3256/N3256,"0")</f>
        <v/>
      </c>
    </row>
    <row r="3257">
      <c r="A3257">
        <f>_xlfn.XLOOKUP(D3257,BN:BN,BO:BO)</f>
        <v/>
      </c>
      <c r="B3257" t="inlineStr">
        <is>
          <t>LLC</t>
        </is>
      </c>
      <c r="C3257" t="n">
        <v>488</v>
      </c>
      <c r="D3257">
        <f>_xlfn.XLOOKUP(C3257,BH:BH,BI:BI)</f>
        <v/>
      </c>
      <c r="E3257" t="n">
        <v>27447</v>
      </c>
      <c r="F3257" t="inlineStr">
        <is>
          <t>VUELOS BUSINESS</t>
        </is>
      </c>
      <c r="G3257" s="234" t="n">
        <v>46012</v>
      </c>
      <c r="H3257" s="234" t="n">
        <v>46018</v>
      </c>
      <c r="I3257" t="inlineStr">
        <is>
          <t>VLO</t>
        </is>
      </c>
      <c r="J3257">
        <f>_xlfn.XLOOKUP(I3257,AS:AS,AU:AU)</f>
        <v/>
      </c>
      <c r="K3257" t="inlineStr">
        <is>
          <t>EUR</t>
        </is>
      </c>
      <c r="L3257" s="238" t="n">
        <v>1553</v>
      </c>
      <c r="M3257">
        <f>L3257*_xlfn.XLOOKUP(K3257,AM:AM,AN:AN)</f>
        <v/>
      </c>
      <c r="N3257">
        <f>L3257*_xlfn.XLOOKUP(K3257,AM:AM,AO:AO)</f>
        <v/>
      </c>
      <c r="O3257" s="238" t="n">
        <v>0</v>
      </c>
      <c r="P3257">
        <f>O3257*_xlfn.XLOOKUP(K3257,AM:AM,AN:AN)</f>
        <v/>
      </c>
      <c r="Q3257">
        <f>O3257*_xlfn.XLOOKUP(K3257,AM:AM,AO:AO)</f>
        <v/>
      </c>
      <c r="R3257">
        <f>_xlfn.XLOOKUP(E3257,AF:AF,AG:AG)</f>
        <v/>
      </c>
      <c r="S3257">
        <f>_xlfn.XLOOKUP(E3257,AF:AF,AI:AI)</f>
        <v/>
      </c>
      <c r="T3257">
        <f>WEEKNUM(G3257)</f>
        <v/>
      </c>
      <c r="U3257">
        <f>YEAR(G3257)</f>
        <v/>
      </c>
      <c r="V3257" s="117">
        <f>IFERROR(Q3257/N3257,"0")</f>
        <v/>
      </c>
    </row>
    <row r="3258">
      <c r="A3258">
        <f>_xlfn.XLOOKUP(D3258,BN:BN,BO:BO)</f>
        <v/>
      </c>
      <c r="B3258" t="inlineStr">
        <is>
          <t>LLC</t>
        </is>
      </c>
      <c r="C3258" t="n">
        <v>488</v>
      </c>
      <c r="D3258">
        <f>_xlfn.XLOOKUP(C3258,BH:BH,BI:BI)</f>
        <v/>
      </c>
      <c r="E3258" t="n">
        <v>27447</v>
      </c>
      <c r="F3258" t="inlineStr">
        <is>
          <t>VUELOS BUSINESS</t>
        </is>
      </c>
      <c r="G3258" s="234" t="n">
        <v>46012</v>
      </c>
      <c r="H3258" s="234" t="n">
        <v>46018</v>
      </c>
      <c r="I3258" t="inlineStr">
        <is>
          <t>VLO</t>
        </is>
      </c>
      <c r="J3258">
        <f>_xlfn.XLOOKUP(I3258,AS:AS,AU:AU)</f>
        <v/>
      </c>
      <c r="K3258" t="inlineStr">
        <is>
          <t>EUR</t>
        </is>
      </c>
      <c r="L3258" s="238" t="n">
        <v>1553</v>
      </c>
      <c r="M3258">
        <f>L3258*_xlfn.XLOOKUP(K3258,AM:AM,AN:AN)</f>
        <v/>
      </c>
      <c r="N3258">
        <f>L3258*_xlfn.XLOOKUP(K3258,AM:AM,AO:AO)</f>
        <v/>
      </c>
      <c r="O3258" s="238" t="n">
        <v>0</v>
      </c>
      <c r="P3258">
        <f>O3258*_xlfn.XLOOKUP(K3258,AM:AM,AN:AN)</f>
        <v/>
      </c>
      <c r="Q3258">
        <f>O3258*_xlfn.XLOOKUP(K3258,AM:AM,AO:AO)</f>
        <v/>
      </c>
      <c r="R3258">
        <f>_xlfn.XLOOKUP(E3258,AF:AF,AG:AG)</f>
        <v/>
      </c>
      <c r="S3258">
        <f>_xlfn.XLOOKUP(E3258,AF:AF,AI:AI)</f>
        <v/>
      </c>
      <c r="T3258">
        <f>WEEKNUM(G3258)</f>
        <v/>
      </c>
      <c r="U3258">
        <f>YEAR(G3258)</f>
        <v/>
      </c>
      <c r="V3258" s="117">
        <f>IFERROR(Q3258/N3258,"0")</f>
        <v/>
      </c>
    </row>
    <row r="3259">
      <c r="A3259">
        <f>_xlfn.XLOOKUP(D3259,BN:BN,BO:BO)</f>
        <v/>
      </c>
      <c r="B3259" t="inlineStr">
        <is>
          <t>LLC</t>
        </is>
      </c>
      <c r="C3259" t="n">
        <v>488</v>
      </c>
      <c r="D3259">
        <f>_xlfn.XLOOKUP(C3259,BH:BH,BI:BI)</f>
        <v/>
      </c>
      <c r="E3259" t="n">
        <v>27447</v>
      </c>
      <c r="F3259" t="inlineStr">
        <is>
          <t>VUELOS BUSINESS</t>
        </is>
      </c>
      <c r="G3259" s="234" t="n">
        <v>46012</v>
      </c>
      <c r="H3259" s="234" t="n">
        <v>46018</v>
      </c>
      <c r="I3259" t="inlineStr">
        <is>
          <t>VLO</t>
        </is>
      </c>
      <c r="J3259">
        <f>_xlfn.XLOOKUP(I3259,AS:AS,AU:AU)</f>
        <v/>
      </c>
      <c r="K3259" t="inlineStr">
        <is>
          <t>EUR</t>
        </is>
      </c>
      <c r="L3259" s="238" t="n">
        <v>1553</v>
      </c>
      <c r="M3259">
        <f>L3259*_xlfn.XLOOKUP(K3259,AM:AM,AN:AN)</f>
        <v/>
      </c>
      <c r="N3259">
        <f>L3259*_xlfn.XLOOKUP(K3259,AM:AM,AO:AO)</f>
        <v/>
      </c>
      <c r="O3259" s="238" t="n">
        <v>0</v>
      </c>
      <c r="P3259">
        <f>O3259*_xlfn.XLOOKUP(K3259,AM:AM,AN:AN)</f>
        <v/>
      </c>
      <c r="Q3259">
        <f>O3259*_xlfn.XLOOKUP(K3259,AM:AM,AO:AO)</f>
        <v/>
      </c>
      <c r="R3259">
        <f>_xlfn.XLOOKUP(E3259,AF:AF,AG:AG)</f>
        <v/>
      </c>
      <c r="S3259">
        <f>_xlfn.XLOOKUP(E3259,AF:AF,AI:AI)</f>
        <v/>
      </c>
      <c r="T3259">
        <f>WEEKNUM(G3259)</f>
        <v/>
      </c>
      <c r="U3259">
        <f>YEAR(G3259)</f>
        <v/>
      </c>
      <c r="V3259" s="117">
        <f>IFERROR(Q3259/N3259,"0")</f>
        <v/>
      </c>
    </row>
    <row r="3260">
      <c r="A3260">
        <f>_xlfn.XLOOKUP(D3260,BN:BN,BO:BO)</f>
        <v/>
      </c>
      <c r="B3260" t="inlineStr">
        <is>
          <t>LLC</t>
        </is>
      </c>
      <c r="C3260" t="n">
        <v>488</v>
      </c>
      <c r="D3260">
        <f>_xlfn.XLOOKUP(C3260,BH:BH,BI:BI)</f>
        <v/>
      </c>
      <c r="E3260" t="n">
        <v>0</v>
      </c>
      <c r="F3260" t="inlineStr">
        <is>
          <t>honorarios vuelos</t>
        </is>
      </c>
      <c r="G3260" s="63" t="n"/>
      <c r="H3260" s="63" t="n"/>
      <c r="I3260" t="inlineStr">
        <is>
          <t>HPS</t>
        </is>
      </c>
      <c r="J3260">
        <f>_xlfn.XLOOKUP(I3260,AS:AS,AU:AU)</f>
        <v/>
      </c>
      <c r="K3260" t="inlineStr">
        <is>
          <t>EUR</t>
        </is>
      </c>
      <c r="L3260" s="238" t="n">
        <v>105</v>
      </c>
      <c r="M3260">
        <f>L3260*_xlfn.XLOOKUP(K3260,AM:AM,AN:AN)</f>
        <v/>
      </c>
      <c r="N3260">
        <f>L3260*_xlfn.XLOOKUP(K3260,AM:AM,AO:AO)</f>
        <v/>
      </c>
      <c r="O3260" s="238" t="n">
        <v>105</v>
      </c>
      <c r="P3260">
        <f>O3260*_xlfn.XLOOKUP(K3260,AM:AM,AN:AN)</f>
        <v/>
      </c>
      <c r="Q3260">
        <f>O3260*_xlfn.XLOOKUP(K3260,AM:AM,AO:AO)</f>
        <v/>
      </c>
      <c r="R3260">
        <f>_xlfn.XLOOKUP(E3260,AF:AF,AG:AG)</f>
        <v/>
      </c>
      <c r="S3260">
        <f>_xlfn.XLOOKUP(E3260,AF:AF,AI:AI)</f>
        <v/>
      </c>
      <c r="T3260">
        <f>WEEKNUM(G3260)</f>
        <v/>
      </c>
      <c r="U3260">
        <f>YEAR(G3260)</f>
        <v/>
      </c>
      <c r="V3260" s="117">
        <f>IFERROR(Q3260/N3260,"0")</f>
        <v/>
      </c>
    </row>
    <row r="3261">
      <c r="A3261">
        <f>_xlfn.XLOOKUP(D3261,BN:BN,BO:BO)</f>
        <v/>
      </c>
      <c r="B3261" t="inlineStr">
        <is>
          <t>LLC</t>
        </is>
      </c>
      <c r="C3261" t="n">
        <v>488</v>
      </c>
      <c r="D3261">
        <f>_xlfn.XLOOKUP(C3261,BH:BH,BI:BI)</f>
        <v/>
      </c>
      <c r="E3261" t="n">
        <v>25857</v>
      </c>
      <c r="F3261" t="inlineStr">
        <is>
          <t xml:space="preserve">regalos </t>
        </is>
      </c>
      <c r="G3261" s="234" t="n">
        <v>46012</v>
      </c>
      <c r="H3261" s="234" t="n">
        <v>46018</v>
      </c>
      <c r="I3261" t="inlineStr">
        <is>
          <t>OTR</t>
        </is>
      </c>
      <c r="J3261">
        <f>_xlfn.XLOOKUP(I3261,AS:AS,AU:AU)</f>
        <v/>
      </c>
      <c r="K3261" t="inlineStr">
        <is>
          <t>EUR</t>
        </is>
      </c>
      <c r="L3261" s="238" t="n">
        <v>408</v>
      </c>
      <c r="M3261">
        <f>L3261*_xlfn.XLOOKUP(K3261,AM:AM,AN:AN)</f>
        <v/>
      </c>
      <c r="N3261">
        <f>L3261*_xlfn.XLOOKUP(K3261,AM:AM,AO:AO)</f>
        <v/>
      </c>
      <c r="O3261" s="238" t="n">
        <v>0</v>
      </c>
      <c r="P3261">
        <f>O3261*_xlfn.XLOOKUP(K3261,AM:AM,AN:AN)</f>
        <v/>
      </c>
      <c r="Q3261">
        <f>O3261*_xlfn.XLOOKUP(K3261,AM:AM,AO:AO)</f>
        <v/>
      </c>
      <c r="R3261">
        <f>_xlfn.XLOOKUP(E3261,AF:AF,AG:AG)</f>
        <v/>
      </c>
      <c r="S3261">
        <f>_xlfn.XLOOKUP(E3261,AF:AF,AI:AI)</f>
        <v/>
      </c>
      <c r="T3261">
        <f>WEEKNUM(G3261)</f>
        <v/>
      </c>
      <c r="U3261">
        <f>YEAR(G3261)</f>
        <v/>
      </c>
      <c r="V3261" s="117">
        <f>IFERROR(Q3261/N3261,"0")</f>
        <v/>
      </c>
    </row>
    <row r="3262">
      <c r="A3262">
        <f>_xlfn.XLOOKUP(D3262,BN:BN,BO:BO)</f>
        <v/>
      </c>
      <c r="B3262" t="inlineStr">
        <is>
          <t>LLC</t>
        </is>
      </c>
      <c r="C3262" t="n">
        <v>488</v>
      </c>
      <c r="D3262">
        <f>_xlfn.XLOOKUP(C3262,BH:BH,BI:BI)</f>
        <v/>
      </c>
      <c r="E3262" t="n">
        <v>30984</v>
      </c>
      <c r="F3262" t="inlineStr">
        <is>
          <t>traslados madrid</t>
        </is>
      </c>
      <c r="G3262" s="234" t="n">
        <v>46012</v>
      </c>
      <c r="H3262" s="234" t="n">
        <v>46018</v>
      </c>
      <c r="I3262" t="inlineStr">
        <is>
          <t>TRF</t>
        </is>
      </c>
      <c r="J3262">
        <f>_xlfn.XLOOKUP(I3262,AS:AS,AU:AU)</f>
        <v/>
      </c>
      <c r="K3262" t="inlineStr">
        <is>
          <t>EUR</t>
        </is>
      </c>
      <c r="L3262" s="238" t="n">
        <v>282.7</v>
      </c>
      <c r="M3262">
        <f>L3262*_xlfn.XLOOKUP(K3262,AM:AM,AN:AN)</f>
        <v/>
      </c>
      <c r="N3262">
        <f>L3262*_xlfn.XLOOKUP(K3262,AM:AM,AO:AO)</f>
        <v/>
      </c>
      <c r="O3262" s="238" t="n">
        <v>0</v>
      </c>
      <c r="P3262">
        <f>O3262*_xlfn.XLOOKUP(K3262,AM:AM,AN:AN)</f>
        <v/>
      </c>
      <c r="Q3262">
        <f>O3262*_xlfn.XLOOKUP(K3262,AM:AM,AO:AO)</f>
        <v/>
      </c>
      <c r="R3262">
        <f>_xlfn.XLOOKUP(E3262,AF:AF,AG:AG)</f>
        <v/>
      </c>
      <c r="S3262">
        <f>_xlfn.XLOOKUP(E3262,AF:AF,AI:AI)</f>
        <v/>
      </c>
      <c r="T3262">
        <f>WEEKNUM(G3262)</f>
        <v/>
      </c>
      <c r="U3262">
        <f>YEAR(G3262)</f>
        <v/>
      </c>
      <c r="V3262" s="117">
        <f>IFERROR(Q3262/N3262,"0")</f>
        <v/>
      </c>
    </row>
    <row r="3263">
      <c r="A3263">
        <f>_xlfn.XLOOKUP(D3263,BN:BN,BO:BO)</f>
        <v/>
      </c>
      <c r="B3263" t="inlineStr">
        <is>
          <t>LLC</t>
        </is>
      </c>
      <c r="C3263" t="n">
        <v>489</v>
      </c>
      <c r="D3263">
        <f>_xlfn.XLOOKUP(C3263,BH:BH,BI:BI)</f>
        <v/>
      </c>
      <c r="E3263" t="n">
        <v>28934</v>
      </c>
      <c r="F3263" t="inlineStr">
        <is>
          <t>Vuelo MAD-VCE-LIN-MAD/Jose Luis Acuña</t>
        </is>
      </c>
      <c r="G3263" s="234" t="n">
        <v>45906</v>
      </c>
      <c r="H3263" s="63" t="n"/>
      <c r="I3263" t="inlineStr">
        <is>
          <t>VLO</t>
        </is>
      </c>
      <c r="J3263">
        <f>_xlfn.XLOOKUP(I3263,AS:AS,AU:AU)</f>
        <v/>
      </c>
      <c r="K3263" t="inlineStr">
        <is>
          <t>USD</t>
        </is>
      </c>
      <c r="L3263" s="238" t="n">
        <v>682</v>
      </c>
      <c r="M3263">
        <f>L3263*_xlfn.XLOOKUP(K3263,AM:AM,AN:AN)</f>
        <v/>
      </c>
      <c r="N3263">
        <f>L3263*_xlfn.XLOOKUP(K3263,AM:AM,AO:AO)</f>
        <v/>
      </c>
      <c r="O3263" s="238" t="n">
        <v>0</v>
      </c>
      <c r="P3263">
        <f>O3263*_xlfn.XLOOKUP(K3263,AM:AM,AN:AN)</f>
        <v/>
      </c>
      <c r="Q3263">
        <f>O3263*_xlfn.XLOOKUP(K3263,AM:AM,AO:AO)</f>
        <v/>
      </c>
      <c r="R3263">
        <f>_xlfn.XLOOKUP(E3263,AF:AF,AG:AG)</f>
        <v/>
      </c>
      <c r="S3263">
        <f>_xlfn.XLOOKUP(E3263,AF:AF,AI:AI)</f>
        <v/>
      </c>
      <c r="T3263">
        <f>WEEKNUM(G3263)</f>
        <v/>
      </c>
      <c r="U3263">
        <f>YEAR(G3263)</f>
        <v/>
      </c>
      <c r="V3263" s="117">
        <f>IFERROR(Q3263/N3263,"0")</f>
        <v/>
      </c>
    </row>
    <row r="3264">
      <c r="A3264">
        <f>_xlfn.XLOOKUP(D3264,BN:BN,BO:BO)</f>
        <v/>
      </c>
      <c r="B3264" t="inlineStr">
        <is>
          <t>LLC</t>
        </is>
      </c>
      <c r="C3264" t="n">
        <v>489</v>
      </c>
      <c r="D3264">
        <f>_xlfn.XLOOKUP(C3264,BH:BH,BI:BI)</f>
        <v/>
      </c>
      <c r="E3264" t="n">
        <v>28934</v>
      </c>
      <c r="F3264" t="inlineStr">
        <is>
          <t>Vuelo MAD-VCE-LIN-MAD/Verónica Acuña</t>
        </is>
      </c>
      <c r="G3264" s="234" t="n">
        <v>45906</v>
      </c>
      <c r="H3264" s="63" t="n"/>
      <c r="I3264" t="inlineStr">
        <is>
          <t>VLO</t>
        </is>
      </c>
      <c r="J3264">
        <f>_xlfn.XLOOKUP(I3264,AS:AS,AU:AU)</f>
        <v/>
      </c>
      <c r="K3264" t="inlineStr">
        <is>
          <t>USD</t>
        </is>
      </c>
      <c r="L3264" s="238" t="n">
        <v>682</v>
      </c>
      <c r="M3264">
        <f>L3264*_xlfn.XLOOKUP(K3264,AM:AM,AN:AN)</f>
        <v/>
      </c>
      <c r="N3264">
        <f>L3264*_xlfn.XLOOKUP(K3264,AM:AM,AO:AO)</f>
        <v/>
      </c>
      <c r="O3264" s="238" t="n">
        <v>0</v>
      </c>
      <c r="P3264">
        <f>O3264*_xlfn.XLOOKUP(K3264,AM:AM,AN:AN)</f>
        <v/>
      </c>
      <c r="Q3264">
        <f>O3264*_xlfn.XLOOKUP(K3264,AM:AM,AO:AO)</f>
        <v/>
      </c>
      <c r="R3264">
        <f>_xlfn.XLOOKUP(E3264,AF:AF,AG:AG)</f>
        <v/>
      </c>
      <c r="S3264">
        <f>_xlfn.XLOOKUP(E3264,AF:AF,AI:AI)</f>
        <v/>
      </c>
      <c r="T3264">
        <f>WEEKNUM(G3264)</f>
        <v/>
      </c>
      <c r="U3264">
        <f>YEAR(G3264)</f>
        <v/>
      </c>
      <c r="V3264" s="117">
        <f>IFERROR(Q3264/N3264,"0")</f>
        <v/>
      </c>
    </row>
    <row r="3265">
      <c r="A3265">
        <f>_xlfn.XLOOKUP(D3265,BN:BN,BO:BO)</f>
        <v/>
      </c>
      <c r="B3265" t="inlineStr">
        <is>
          <t>LLC</t>
        </is>
      </c>
      <c r="C3265" t="n">
        <v>489</v>
      </c>
      <c r="D3265">
        <f>_xlfn.XLOOKUP(C3265,BH:BH,BI:BI)</f>
        <v/>
      </c>
      <c r="E3265" t="n">
        <v>28934</v>
      </c>
      <c r="F3265" t="inlineStr">
        <is>
          <t>EMD MAD-VCE-LIN-MAD/Jose Luis Acuña</t>
        </is>
      </c>
      <c r="G3265" s="234" t="n">
        <v>45901</v>
      </c>
      <c r="H3265" s="234" t="n">
        <v>45925</v>
      </c>
      <c r="I3265" t="inlineStr">
        <is>
          <t>VLO</t>
        </is>
      </c>
      <c r="J3265">
        <f>_xlfn.XLOOKUP(I3265,AS:AS,AU:AU)</f>
        <v/>
      </c>
      <c r="K3265" t="inlineStr">
        <is>
          <t>USD</t>
        </is>
      </c>
      <c r="L3265" s="238" t="n">
        <v>47.1</v>
      </c>
      <c r="M3265">
        <f>L3265*_xlfn.XLOOKUP(K3265,AM:AM,AN:AN)</f>
        <v/>
      </c>
      <c r="N3265">
        <f>L3265*_xlfn.XLOOKUP(K3265,AM:AM,AO:AO)</f>
        <v/>
      </c>
      <c r="O3265" s="238" t="n">
        <v>0</v>
      </c>
      <c r="P3265">
        <f>O3265*_xlfn.XLOOKUP(K3265,AM:AM,AN:AN)</f>
        <v/>
      </c>
      <c r="Q3265">
        <f>O3265*_xlfn.XLOOKUP(K3265,AM:AM,AO:AO)</f>
        <v/>
      </c>
      <c r="R3265">
        <f>_xlfn.XLOOKUP(E3265,AF:AF,AG:AG)</f>
        <v/>
      </c>
      <c r="S3265">
        <f>_xlfn.XLOOKUP(E3265,AF:AF,AI:AI)</f>
        <v/>
      </c>
      <c r="T3265">
        <f>WEEKNUM(G3265)</f>
        <v/>
      </c>
      <c r="U3265">
        <f>YEAR(G3265)</f>
        <v/>
      </c>
      <c r="V3265" s="117">
        <f>IFERROR(Q3265/N3265,"0")</f>
        <v/>
      </c>
    </row>
    <row r="3266">
      <c r="A3266">
        <f>_xlfn.XLOOKUP(D3266,BN:BN,BO:BO)</f>
        <v/>
      </c>
      <c r="B3266" t="inlineStr">
        <is>
          <t>LLC</t>
        </is>
      </c>
      <c r="C3266" t="n">
        <v>489</v>
      </c>
      <c r="D3266">
        <f>_xlfn.XLOOKUP(C3266,BH:BH,BI:BI)</f>
        <v/>
      </c>
      <c r="E3266" t="n">
        <v>28934</v>
      </c>
      <c r="F3266" t="inlineStr">
        <is>
          <t>EMD MAD-VCE-LIN-MAD/Verónica Acuña</t>
        </is>
      </c>
      <c r="G3266" s="234" t="n">
        <v>45901</v>
      </c>
      <c r="H3266" s="234" t="n">
        <v>45925</v>
      </c>
      <c r="I3266" t="inlineStr">
        <is>
          <t>VLO</t>
        </is>
      </c>
      <c r="J3266">
        <f>_xlfn.XLOOKUP(I3266,AS:AS,AU:AU)</f>
        <v/>
      </c>
      <c r="K3266" t="inlineStr">
        <is>
          <t>USD</t>
        </is>
      </c>
      <c r="L3266" s="238" t="n">
        <v>47.1</v>
      </c>
      <c r="M3266">
        <f>L3266*_xlfn.XLOOKUP(K3266,AM:AM,AN:AN)</f>
        <v/>
      </c>
      <c r="N3266">
        <f>L3266*_xlfn.XLOOKUP(K3266,AM:AM,AO:AO)</f>
        <v/>
      </c>
      <c r="O3266" s="238" t="n">
        <v>0</v>
      </c>
      <c r="P3266">
        <f>O3266*_xlfn.XLOOKUP(K3266,AM:AM,AN:AN)</f>
        <v/>
      </c>
      <c r="Q3266">
        <f>O3266*_xlfn.XLOOKUP(K3266,AM:AM,AO:AO)</f>
        <v/>
      </c>
      <c r="R3266">
        <f>_xlfn.XLOOKUP(E3266,AF:AF,AG:AG)</f>
        <v/>
      </c>
      <c r="S3266">
        <f>_xlfn.XLOOKUP(E3266,AF:AF,AI:AI)</f>
        <v/>
      </c>
      <c r="T3266">
        <f>WEEKNUM(G3266)</f>
        <v/>
      </c>
      <c r="U3266">
        <f>YEAR(G3266)</f>
        <v/>
      </c>
      <c r="V3266" s="117">
        <f>IFERROR(Q3266/N3266,"0")</f>
        <v/>
      </c>
    </row>
    <row r="3267">
      <c r="A3267">
        <f>_xlfn.XLOOKUP(D3267,BN:BN,BO:BO)</f>
        <v/>
      </c>
      <c r="B3267" t="inlineStr">
        <is>
          <t>LLC</t>
        </is>
      </c>
      <c r="C3267" t="n">
        <v>489</v>
      </c>
      <c r="D3267">
        <f>_xlfn.XLOOKUP(C3267,BH:BH,BI:BI)</f>
        <v/>
      </c>
      <c r="E3267" t="n">
        <v>0</v>
      </c>
      <c r="F3267" t="inlineStr">
        <is>
          <t>Fee de emisión OVAZJX</t>
        </is>
      </c>
      <c r="G3267" s="63" t="n"/>
      <c r="H3267" s="63" t="n"/>
      <c r="I3267" t="inlineStr">
        <is>
          <t>HPS</t>
        </is>
      </c>
      <c r="J3267">
        <f>_xlfn.XLOOKUP(I3267,AS:AS,AU:AU)</f>
        <v/>
      </c>
      <c r="K3267" t="inlineStr">
        <is>
          <t>USD</t>
        </is>
      </c>
      <c r="L3267" s="238" t="n">
        <v>70</v>
      </c>
      <c r="M3267">
        <f>L3267*_xlfn.XLOOKUP(K3267,AM:AM,AN:AN)</f>
        <v/>
      </c>
      <c r="N3267">
        <f>L3267*_xlfn.XLOOKUP(K3267,AM:AM,AO:AO)</f>
        <v/>
      </c>
      <c r="O3267" s="238" t="n">
        <v>70</v>
      </c>
      <c r="P3267">
        <f>O3267*_xlfn.XLOOKUP(K3267,AM:AM,AN:AN)</f>
        <v/>
      </c>
      <c r="Q3267">
        <f>O3267*_xlfn.XLOOKUP(K3267,AM:AM,AO:AO)</f>
        <v/>
      </c>
      <c r="R3267">
        <f>_xlfn.XLOOKUP(E3267,AF:AF,AG:AG)</f>
        <v/>
      </c>
      <c r="S3267">
        <f>_xlfn.XLOOKUP(E3267,AF:AF,AI:AI)</f>
        <v/>
      </c>
      <c r="T3267">
        <f>WEEKNUM(G3267)</f>
        <v/>
      </c>
      <c r="U3267">
        <f>YEAR(G3267)</f>
        <v/>
      </c>
      <c r="V3267" s="117">
        <f>IFERROR(Q3267/N3267,"0")</f>
        <v/>
      </c>
    </row>
    <row r="3268">
      <c r="A3268">
        <f>_xlfn.XLOOKUP(D3268,BN:BN,BO:BO)</f>
        <v/>
      </c>
      <c r="B3268" t="inlineStr">
        <is>
          <t>LLC</t>
        </is>
      </c>
      <c r="C3268" t="n">
        <v>489</v>
      </c>
      <c r="D3268">
        <f>_xlfn.XLOOKUP(C3268,BH:BH,BI:BI)</f>
        <v/>
      </c>
      <c r="E3268" t="n">
        <v>25363</v>
      </c>
      <c r="F3268" t="inlineStr">
        <is>
          <t>Estadia Madrid</t>
        </is>
      </c>
      <c r="G3268" s="234" t="n">
        <v>45901</v>
      </c>
      <c r="H3268" s="234" t="n">
        <v>45906</v>
      </c>
      <c r="I3268" t="inlineStr">
        <is>
          <t>HTL</t>
        </is>
      </c>
      <c r="J3268">
        <f>_xlfn.XLOOKUP(I3268,AS:AS,AU:AU)</f>
        <v/>
      </c>
      <c r="K3268" t="inlineStr">
        <is>
          <t>USD</t>
        </is>
      </c>
      <c r="L3268" s="238" t="n">
        <v>6712.26</v>
      </c>
      <c r="M3268">
        <f>L3268*_xlfn.XLOOKUP(K3268,AM:AM,AN:AN)</f>
        <v/>
      </c>
      <c r="N3268">
        <f>L3268*_xlfn.XLOOKUP(K3268,AM:AM,AO:AO)</f>
        <v/>
      </c>
      <c r="O3268" s="238" t="n">
        <v>716.8</v>
      </c>
      <c r="P3268">
        <f>O3268*_xlfn.XLOOKUP(K3268,AM:AM,AN:AN)</f>
        <v/>
      </c>
      <c r="Q3268">
        <f>O3268*_xlfn.XLOOKUP(K3268,AM:AM,AO:AO)</f>
        <v/>
      </c>
      <c r="R3268">
        <f>_xlfn.XLOOKUP(E3268,AF:AF,AG:AG)</f>
        <v/>
      </c>
      <c r="S3268">
        <f>_xlfn.XLOOKUP(E3268,AF:AF,AI:AI)</f>
        <v/>
      </c>
      <c r="T3268">
        <f>WEEKNUM(G3268)</f>
        <v/>
      </c>
      <c r="U3268">
        <f>YEAR(G3268)</f>
        <v/>
      </c>
      <c r="V3268" s="117">
        <f>IFERROR(Q3268/N3268,"0")</f>
        <v/>
      </c>
    </row>
    <row r="3269">
      <c r="A3269">
        <f>_xlfn.XLOOKUP(D3269,BN:BN,BO:BO)</f>
        <v/>
      </c>
      <c r="B3269" t="inlineStr">
        <is>
          <t>LLC</t>
        </is>
      </c>
      <c r="C3269" t="n">
        <v>489</v>
      </c>
      <c r="D3269">
        <f>_xlfn.XLOOKUP(C3269,BH:BH,BI:BI)</f>
        <v/>
      </c>
      <c r="E3269" t="n">
        <v>23527</v>
      </c>
      <c r="F3269" t="inlineStr">
        <is>
          <t>Estadia Milan</t>
        </is>
      </c>
      <c r="G3269" s="234" t="n">
        <v>45909</v>
      </c>
      <c r="H3269" s="234" t="n">
        <v>45913</v>
      </c>
      <c r="I3269" t="inlineStr">
        <is>
          <t>HTL</t>
        </is>
      </c>
      <c r="J3269">
        <f>_xlfn.XLOOKUP(I3269,AS:AS,AU:AU)</f>
        <v/>
      </c>
      <c r="K3269" t="inlineStr">
        <is>
          <t>USD</t>
        </is>
      </c>
      <c r="L3269" s="238" t="n">
        <v>10460.45</v>
      </c>
      <c r="M3269">
        <f>L3269*_xlfn.XLOOKUP(K3269,AM:AM,AN:AN)</f>
        <v/>
      </c>
      <c r="N3269">
        <f>L3269*_xlfn.XLOOKUP(K3269,AM:AM,AO:AO)</f>
        <v/>
      </c>
      <c r="O3269" s="238" t="n">
        <v>935.41</v>
      </c>
      <c r="P3269">
        <f>O3269*_xlfn.XLOOKUP(K3269,AM:AM,AN:AN)</f>
        <v/>
      </c>
      <c r="Q3269">
        <f>O3269*_xlfn.XLOOKUP(K3269,AM:AM,AO:AO)</f>
        <v/>
      </c>
      <c r="R3269">
        <f>_xlfn.XLOOKUP(E3269,AF:AF,AG:AG)</f>
        <v/>
      </c>
      <c r="S3269">
        <f>_xlfn.XLOOKUP(E3269,AF:AF,AI:AI)</f>
        <v/>
      </c>
      <c r="T3269">
        <f>WEEKNUM(G3269)</f>
        <v/>
      </c>
      <c r="U3269">
        <f>YEAR(G3269)</f>
        <v/>
      </c>
      <c r="V3269" s="117">
        <f>IFERROR(Q3269/N3269,"0")</f>
        <v/>
      </c>
    </row>
    <row r="3270">
      <c r="A3270">
        <f>_xlfn.XLOOKUP(D3270,BN:BN,BO:BO)</f>
        <v/>
      </c>
      <c r="B3270" t="inlineStr">
        <is>
          <t>LLC</t>
        </is>
      </c>
      <c r="C3270" t="n">
        <v>489</v>
      </c>
      <c r="D3270">
        <f>_xlfn.XLOOKUP(C3270,BH:BH,BI:BI)</f>
        <v/>
      </c>
      <c r="E3270" t="n">
        <v>25799</v>
      </c>
      <c r="F3270" t="inlineStr">
        <is>
          <t>Estadia Portofino</t>
        </is>
      </c>
      <c r="G3270" s="234" t="n">
        <v>45913</v>
      </c>
      <c r="H3270" s="234" t="n">
        <v>45917</v>
      </c>
      <c r="I3270" t="inlineStr">
        <is>
          <t>HTL</t>
        </is>
      </c>
      <c r="J3270">
        <f>_xlfn.XLOOKUP(I3270,AS:AS,AU:AU)</f>
        <v/>
      </c>
      <c r="K3270" t="inlineStr">
        <is>
          <t>USD</t>
        </is>
      </c>
      <c r="L3270" s="238" t="n">
        <v>25348.6</v>
      </c>
      <c r="M3270">
        <f>L3270*_xlfn.XLOOKUP(K3270,AM:AM,AN:AN)</f>
        <v/>
      </c>
      <c r="N3270">
        <f>L3270*_xlfn.XLOOKUP(K3270,AM:AM,AO:AO)</f>
        <v/>
      </c>
      <c r="O3270" s="238" t="n">
        <v>2035.56</v>
      </c>
      <c r="P3270">
        <f>O3270*_xlfn.XLOOKUP(K3270,AM:AM,AN:AN)</f>
        <v/>
      </c>
      <c r="Q3270">
        <f>O3270*_xlfn.XLOOKUP(K3270,AM:AM,AO:AO)</f>
        <v/>
      </c>
      <c r="R3270">
        <f>_xlfn.XLOOKUP(E3270,AF:AF,AG:AG)</f>
        <v/>
      </c>
      <c r="S3270">
        <f>_xlfn.XLOOKUP(E3270,AF:AF,AI:AI)</f>
        <v/>
      </c>
      <c r="T3270">
        <f>WEEKNUM(G3270)</f>
        <v/>
      </c>
      <c r="U3270">
        <f>YEAR(G3270)</f>
        <v/>
      </c>
      <c r="V3270" s="117">
        <f>IFERROR(Q3270/N3270,"0")</f>
        <v/>
      </c>
    </row>
    <row r="3271">
      <c r="A3271">
        <f>_xlfn.XLOOKUP(D3271,BN:BN,BO:BO)</f>
        <v/>
      </c>
      <c r="B3271" t="inlineStr">
        <is>
          <t>LLC</t>
        </is>
      </c>
      <c r="C3271" t="n">
        <v>489</v>
      </c>
      <c r="D3271">
        <f>_xlfn.XLOOKUP(C3271,BH:BH,BI:BI)</f>
        <v/>
      </c>
      <c r="E3271" t="n">
        <v>25363</v>
      </c>
      <c r="F3271" t="inlineStr">
        <is>
          <t xml:space="preserve">Estadia Madrid </t>
        </is>
      </c>
      <c r="G3271" s="234" t="n">
        <v>45917</v>
      </c>
      <c r="H3271" s="234" t="n">
        <v>45919</v>
      </c>
      <c r="I3271" t="inlineStr">
        <is>
          <t>HTL</t>
        </is>
      </c>
      <c r="J3271">
        <f>_xlfn.XLOOKUP(I3271,AS:AS,AU:AU)</f>
        <v/>
      </c>
      <c r="K3271" t="inlineStr">
        <is>
          <t>USD</t>
        </is>
      </c>
      <c r="L3271" s="238" t="n">
        <v>3337.72</v>
      </c>
      <c r="M3271">
        <f>L3271*_xlfn.XLOOKUP(K3271,AM:AM,AN:AN)</f>
        <v/>
      </c>
      <c r="N3271">
        <f>L3271*_xlfn.XLOOKUP(K3271,AM:AM,AO:AO)</f>
        <v/>
      </c>
      <c r="O3271" s="238" t="n">
        <v>405.15</v>
      </c>
      <c r="P3271">
        <f>O3271*_xlfn.XLOOKUP(K3271,AM:AM,AN:AN)</f>
        <v/>
      </c>
      <c r="Q3271">
        <f>O3271*_xlfn.XLOOKUP(K3271,AM:AM,AO:AO)</f>
        <v/>
      </c>
      <c r="R3271">
        <f>_xlfn.XLOOKUP(E3271,AF:AF,AG:AG)</f>
        <v/>
      </c>
      <c r="S3271">
        <f>_xlfn.XLOOKUP(E3271,AF:AF,AI:AI)</f>
        <v/>
      </c>
      <c r="T3271">
        <f>WEEKNUM(G3271)</f>
        <v/>
      </c>
      <c r="U3271">
        <f>YEAR(G3271)</f>
        <v/>
      </c>
      <c r="V3271" s="117">
        <f>IFERROR(Q3271/N3271,"0")</f>
        <v/>
      </c>
    </row>
    <row r="3272">
      <c r="A3272">
        <f>_xlfn.XLOOKUP(D3272,BN:BN,BO:BO)</f>
        <v/>
      </c>
      <c r="B3272" t="inlineStr">
        <is>
          <t>LLC</t>
        </is>
      </c>
      <c r="C3272" t="n">
        <v>489</v>
      </c>
      <c r="D3272">
        <f>_xlfn.XLOOKUP(C3272,BH:BH,BI:BI)</f>
        <v/>
      </c>
      <c r="E3272" t="n">
        <v>25363</v>
      </c>
      <c r="F3272" t="inlineStr">
        <is>
          <t>Estadia Madrid</t>
        </is>
      </c>
      <c r="G3272" s="234" t="n">
        <v>45923</v>
      </c>
      <c r="H3272" s="234" t="n">
        <v>45925</v>
      </c>
      <c r="I3272" t="inlineStr">
        <is>
          <t>HTL</t>
        </is>
      </c>
      <c r="J3272">
        <f>_xlfn.XLOOKUP(I3272,AS:AS,AU:AU)</f>
        <v/>
      </c>
      <c r="K3272" t="inlineStr">
        <is>
          <t>USD</t>
        </is>
      </c>
      <c r="L3272" s="238" t="n">
        <v>3337.72</v>
      </c>
      <c r="M3272">
        <f>L3272*_xlfn.XLOOKUP(K3272,AM:AM,AN:AN)</f>
        <v/>
      </c>
      <c r="N3272">
        <f>L3272*_xlfn.XLOOKUP(K3272,AM:AM,AO:AO)</f>
        <v/>
      </c>
      <c r="O3272" s="238" t="n">
        <v>0</v>
      </c>
      <c r="P3272">
        <f>O3272*_xlfn.XLOOKUP(K3272,AM:AM,AN:AN)</f>
        <v/>
      </c>
      <c r="Q3272">
        <f>O3272*_xlfn.XLOOKUP(K3272,AM:AM,AO:AO)</f>
        <v/>
      </c>
      <c r="R3272">
        <f>_xlfn.XLOOKUP(E3272,AF:AF,AG:AG)</f>
        <v/>
      </c>
      <c r="S3272">
        <f>_xlfn.XLOOKUP(E3272,AF:AF,AI:AI)</f>
        <v/>
      </c>
      <c r="T3272">
        <f>WEEKNUM(G3272)</f>
        <v/>
      </c>
      <c r="U3272">
        <f>YEAR(G3272)</f>
        <v/>
      </c>
      <c r="V3272" s="117">
        <f>IFERROR(Q3272/N3272,"0")</f>
        <v/>
      </c>
    </row>
    <row r="3273">
      <c r="A3273">
        <f>_xlfn.XLOOKUP(D3273,BN:BN,BO:BO)</f>
        <v/>
      </c>
      <c r="B3273" t="inlineStr">
        <is>
          <t>LLC</t>
        </is>
      </c>
      <c r="C3273" t="n">
        <v>489</v>
      </c>
      <c r="D3273">
        <f>_xlfn.XLOOKUP(C3273,BH:BH,BI:BI)</f>
        <v/>
      </c>
      <c r="E3273" t="n">
        <v>24236</v>
      </c>
      <c r="F3273" t="inlineStr">
        <is>
          <t>Servicios en Italia</t>
        </is>
      </c>
      <c r="G3273" s="234" t="n">
        <v>45906</v>
      </c>
      <c r="H3273" s="234" t="n">
        <v>45917</v>
      </c>
      <c r="I3273" t="inlineStr">
        <is>
          <t>PKT</t>
        </is>
      </c>
      <c r="J3273">
        <f>_xlfn.XLOOKUP(I3273,AS:AS,AU:AU)</f>
        <v/>
      </c>
      <c r="K3273" t="inlineStr">
        <is>
          <t>USD</t>
        </is>
      </c>
      <c r="L3273" s="238" t="n">
        <v>9172.58</v>
      </c>
      <c r="M3273">
        <f>L3273*_xlfn.XLOOKUP(K3273,AM:AM,AN:AN)</f>
        <v/>
      </c>
      <c r="N3273">
        <f>L3273*_xlfn.XLOOKUP(K3273,AM:AM,AO:AO)</f>
        <v/>
      </c>
      <c r="O3273" s="238" t="n">
        <v>1376.4</v>
      </c>
      <c r="P3273">
        <f>O3273*_xlfn.XLOOKUP(K3273,AM:AM,AN:AN)</f>
        <v/>
      </c>
      <c r="Q3273">
        <f>O3273*_xlfn.XLOOKUP(K3273,AM:AM,AO:AO)</f>
        <v/>
      </c>
      <c r="R3273">
        <f>_xlfn.XLOOKUP(E3273,AF:AF,AG:AG)</f>
        <v/>
      </c>
      <c r="S3273">
        <f>_xlfn.XLOOKUP(E3273,AF:AF,AI:AI)</f>
        <v/>
      </c>
      <c r="T3273">
        <f>WEEKNUM(G3273)</f>
        <v/>
      </c>
      <c r="U3273">
        <f>YEAR(G3273)</f>
        <v/>
      </c>
      <c r="V3273" s="117">
        <f>IFERROR(Q3273/N3273,"0")</f>
        <v/>
      </c>
    </row>
    <row r="3274">
      <c r="A3274">
        <f>_xlfn.XLOOKUP(D3274,BN:BN,BO:BO)</f>
        <v/>
      </c>
      <c r="B3274" t="inlineStr">
        <is>
          <t>LLC</t>
        </is>
      </c>
      <c r="C3274" t="n">
        <v>489</v>
      </c>
      <c r="D3274">
        <f>_xlfn.XLOOKUP(C3274,BH:BH,BI:BI)</f>
        <v/>
      </c>
      <c r="E3274" t="n">
        <v>24490</v>
      </c>
      <c r="F3274" t="inlineStr">
        <is>
          <t>Servicio de llegada y salida Aeropuerto</t>
        </is>
      </c>
      <c r="G3274" s="234" t="n">
        <v>45901</v>
      </c>
      <c r="H3274" s="234" t="n">
        <v>45925</v>
      </c>
      <c r="I3274" t="inlineStr">
        <is>
          <t>OTR</t>
        </is>
      </c>
      <c r="J3274">
        <f>_xlfn.XLOOKUP(I3274,AS:AS,AU:AU)</f>
        <v/>
      </c>
      <c r="K3274" t="inlineStr">
        <is>
          <t>USD</t>
        </is>
      </c>
      <c r="L3274" s="238" t="n">
        <v>4745.43</v>
      </c>
      <c r="M3274">
        <f>L3274*_xlfn.XLOOKUP(K3274,AM:AM,AN:AN)</f>
        <v/>
      </c>
      <c r="N3274">
        <f>L3274*_xlfn.XLOOKUP(K3274,AM:AM,AO:AO)</f>
        <v/>
      </c>
      <c r="O3274" s="238" t="n">
        <v>810.5</v>
      </c>
      <c r="P3274">
        <f>O3274*_xlfn.XLOOKUP(K3274,AM:AM,AN:AN)</f>
        <v/>
      </c>
      <c r="Q3274">
        <f>O3274*_xlfn.XLOOKUP(K3274,AM:AM,AO:AO)</f>
        <v/>
      </c>
      <c r="R3274">
        <f>_xlfn.XLOOKUP(E3274,AF:AF,AG:AG)</f>
        <v/>
      </c>
      <c r="S3274">
        <f>_xlfn.XLOOKUP(E3274,AF:AF,AI:AI)</f>
        <v/>
      </c>
      <c r="T3274">
        <f>WEEKNUM(G3274)</f>
        <v/>
      </c>
      <c r="U3274">
        <f>YEAR(G3274)</f>
        <v/>
      </c>
      <c r="V3274" s="117">
        <f>IFERROR(Q3274/N3274,"0")</f>
        <v/>
      </c>
    </row>
    <row r="3275">
      <c r="A3275">
        <f>_xlfn.XLOOKUP(D3275,BN:BN,BO:BO)</f>
        <v/>
      </c>
      <c r="B3275" t="inlineStr">
        <is>
          <t>LLC</t>
        </is>
      </c>
      <c r="C3275" t="n">
        <v>489</v>
      </c>
      <c r="D3275">
        <f>_xlfn.XLOOKUP(C3275,BH:BH,BI:BI)</f>
        <v/>
      </c>
      <c r="E3275" t="n">
        <v>30694</v>
      </c>
      <c r="F3275" t="inlineStr">
        <is>
          <t>Estadia Dolomitas</t>
        </is>
      </c>
      <c r="G3275" s="234" t="n">
        <v>45906</v>
      </c>
      <c r="H3275" s="234" t="n">
        <v>45909</v>
      </c>
      <c r="I3275" t="inlineStr">
        <is>
          <t>HTL</t>
        </is>
      </c>
      <c r="J3275">
        <f>_xlfn.XLOOKUP(I3275,AS:AS,AU:AU)</f>
        <v/>
      </c>
      <c r="K3275" t="inlineStr">
        <is>
          <t>USD</t>
        </is>
      </c>
      <c r="L3275" s="238" t="n">
        <v>6167.13</v>
      </c>
      <c r="M3275">
        <f>L3275*_xlfn.XLOOKUP(K3275,AM:AM,AN:AN)</f>
        <v/>
      </c>
      <c r="N3275">
        <f>L3275*_xlfn.XLOOKUP(K3275,AM:AM,AO:AO)</f>
        <v/>
      </c>
      <c r="O3275" s="238" t="n">
        <v>668</v>
      </c>
      <c r="P3275">
        <f>O3275*_xlfn.XLOOKUP(K3275,AM:AM,AN:AN)</f>
        <v/>
      </c>
      <c r="Q3275">
        <f>O3275*_xlfn.XLOOKUP(K3275,AM:AM,AO:AO)</f>
        <v/>
      </c>
      <c r="R3275">
        <f>_xlfn.XLOOKUP(E3275,AF:AF,AG:AG)</f>
        <v/>
      </c>
      <c r="S3275">
        <f>_xlfn.XLOOKUP(E3275,AF:AF,AI:AI)</f>
        <v/>
      </c>
      <c r="T3275">
        <f>WEEKNUM(G3275)</f>
        <v/>
      </c>
      <c r="U3275">
        <f>YEAR(G3275)</f>
        <v/>
      </c>
      <c r="V3275" s="117">
        <f>IFERROR(Q3275/N3275,"0")</f>
        <v/>
      </c>
    </row>
    <row r="3276">
      <c r="A3276">
        <f>_xlfn.XLOOKUP(D3276,BN:BN,BO:BO)</f>
        <v/>
      </c>
      <c r="B3276" t="inlineStr">
        <is>
          <t>LLC</t>
        </is>
      </c>
      <c r="C3276" t="n">
        <v>489</v>
      </c>
      <c r="D3276">
        <f>_xlfn.XLOOKUP(C3276,BH:BH,BI:BI)</f>
        <v/>
      </c>
      <c r="E3276" t="n">
        <v>25780</v>
      </c>
      <c r="F3276" t="inlineStr">
        <is>
          <t>Traslado Rosewood Villa Magna - Aeropuerto Adolfo Suárez</t>
        </is>
      </c>
      <c r="G3276" s="234" t="n">
        <v>45906</v>
      </c>
      <c r="H3276" s="234" t="n">
        <v>45906</v>
      </c>
      <c r="I3276" t="inlineStr">
        <is>
          <t>TRF</t>
        </is>
      </c>
      <c r="J3276">
        <f>_xlfn.XLOOKUP(I3276,AS:AS,AU:AU)</f>
        <v/>
      </c>
      <c r="K3276" t="inlineStr">
        <is>
          <t>USD</t>
        </is>
      </c>
      <c r="L3276" s="238" t="n">
        <v>149.31</v>
      </c>
      <c r="M3276">
        <f>L3276*_xlfn.XLOOKUP(K3276,AM:AM,AN:AN)</f>
        <v/>
      </c>
      <c r="N3276">
        <f>L3276*_xlfn.XLOOKUP(K3276,AM:AM,AO:AO)</f>
        <v/>
      </c>
      <c r="O3276" s="238" t="n">
        <v>22.55</v>
      </c>
      <c r="P3276">
        <f>O3276*_xlfn.XLOOKUP(K3276,AM:AM,AN:AN)</f>
        <v/>
      </c>
      <c r="Q3276">
        <f>O3276*_xlfn.XLOOKUP(K3276,AM:AM,AO:AO)</f>
        <v/>
      </c>
      <c r="R3276">
        <f>_xlfn.XLOOKUP(E3276,AF:AF,AG:AG)</f>
        <v/>
      </c>
      <c r="S3276">
        <f>_xlfn.XLOOKUP(E3276,AF:AF,AI:AI)</f>
        <v/>
      </c>
      <c r="T3276">
        <f>WEEKNUM(G3276)</f>
        <v/>
      </c>
      <c r="U3276">
        <f>YEAR(G3276)</f>
        <v/>
      </c>
      <c r="V3276" s="117">
        <f>IFERROR(Q3276/N3276,"0")</f>
        <v/>
      </c>
    </row>
    <row r="3277">
      <c r="A3277">
        <f>_xlfn.XLOOKUP(D3277,BN:BN,BO:BO)</f>
        <v/>
      </c>
      <c r="B3277" t="inlineStr">
        <is>
          <t>LLC</t>
        </is>
      </c>
      <c r="C3277" t="n">
        <v>489</v>
      </c>
      <c r="D3277">
        <f>_xlfn.XLOOKUP(C3277,BH:BH,BI:BI)</f>
        <v/>
      </c>
      <c r="E3277" t="n">
        <v>25780</v>
      </c>
      <c r="F3277" t="inlineStr">
        <is>
          <t>Traslado Aeropuerto Adolfo Suárez - Rosewood Villa Magna</t>
        </is>
      </c>
      <c r="G3277" s="234" t="n">
        <v>45917</v>
      </c>
      <c r="H3277" s="234" t="n">
        <v>45917</v>
      </c>
      <c r="I3277" t="inlineStr">
        <is>
          <t>TRF</t>
        </is>
      </c>
      <c r="J3277">
        <f>_xlfn.XLOOKUP(I3277,AS:AS,AU:AU)</f>
        <v/>
      </c>
      <c r="K3277" t="inlineStr">
        <is>
          <t>USD</t>
        </is>
      </c>
      <c r="L3277" s="238" t="n">
        <v>149.31</v>
      </c>
      <c r="M3277">
        <f>L3277*_xlfn.XLOOKUP(K3277,AM:AM,AN:AN)</f>
        <v/>
      </c>
      <c r="N3277">
        <f>L3277*_xlfn.XLOOKUP(K3277,AM:AM,AO:AO)</f>
        <v/>
      </c>
      <c r="O3277" s="238" t="n">
        <v>22.55</v>
      </c>
      <c r="P3277">
        <f>O3277*_xlfn.XLOOKUP(K3277,AM:AM,AN:AN)</f>
        <v/>
      </c>
      <c r="Q3277">
        <f>O3277*_xlfn.XLOOKUP(K3277,AM:AM,AO:AO)</f>
        <v/>
      </c>
      <c r="R3277">
        <f>_xlfn.XLOOKUP(E3277,AF:AF,AG:AG)</f>
        <v/>
      </c>
      <c r="S3277">
        <f>_xlfn.XLOOKUP(E3277,AF:AF,AI:AI)</f>
        <v/>
      </c>
      <c r="T3277">
        <f>WEEKNUM(G3277)</f>
        <v/>
      </c>
      <c r="U3277">
        <f>YEAR(G3277)</f>
        <v/>
      </c>
      <c r="V3277" s="117">
        <f>IFERROR(Q3277/N3277,"0")</f>
        <v/>
      </c>
    </row>
    <row r="3278">
      <c r="A3278">
        <f>_xlfn.XLOOKUP(D3278,BN:BN,BO:BO)</f>
        <v/>
      </c>
      <c r="B3278" t="inlineStr">
        <is>
          <t>LLC</t>
        </is>
      </c>
      <c r="C3278" t="n">
        <v>489</v>
      </c>
      <c r="D3278">
        <f>_xlfn.XLOOKUP(C3278,BH:BH,BI:BI)</f>
        <v/>
      </c>
      <c r="E3278" t="n">
        <v>25780</v>
      </c>
      <c r="F3278" t="inlineStr">
        <is>
          <t>Traslado Rosewood Villa Magna - Chamartín</t>
        </is>
      </c>
      <c r="G3278" s="234" t="n">
        <v>45919</v>
      </c>
      <c r="H3278" s="234" t="n">
        <v>45919</v>
      </c>
      <c r="I3278" t="inlineStr">
        <is>
          <t>TRF</t>
        </is>
      </c>
      <c r="J3278">
        <f>_xlfn.XLOOKUP(I3278,AS:AS,AU:AU)</f>
        <v/>
      </c>
      <c r="K3278" t="inlineStr">
        <is>
          <t>USD</t>
        </is>
      </c>
      <c r="L3278" s="238" t="n">
        <v>96.98</v>
      </c>
      <c r="M3278">
        <f>L3278*_xlfn.XLOOKUP(K3278,AM:AM,AN:AN)</f>
        <v/>
      </c>
      <c r="N3278">
        <f>L3278*_xlfn.XLOOKUP(K3278,AM:AM,AO:AO)</f>
        <v/>
      </c>
      <c r="O3278" s="238" t="n">
        <v>14.75</v>
      </c>
      <c r="P3278">
        <f>O3278*_xlfn.XLOOKUP(K3278,AM:AM,AN:AN)</f>
        <v/>
      </c>
      <c r="Q3278">
        <f>O3278*_xlfn.XLOOKUP(K3278,AM:AM,AO:AO)</f>
        <v/>
      </c>
      <c r="R3278">
        <f>_xlfn.XLOOKUP(E3278,AF:AF,AG:AG)</f>
        <v/>
      </c>
      <c r="S3278">
        <f>_xlfn.XLOOKUP(E3278,AF:AF,AI:AI)</f>
        <v/>
      </c>
      <c r="T3278">
        <f>WEEKNUM(G3278)</f>
        <v/>
      </c>
      <c r="U3278">
        <f>YEAR(G3278)</f>
        <v/>
      </c>
      <c r="V3278" s="117">
        <f>IFERROR(Q3278/N3278,"0")</f>
        <v/>
      </c>
    </row>
    <row r="3279">
      <c r="A3279">
        <f>_xlfn.XLOOKUP(D3279,BN:BN,BO:BO)</f>
        <v/>
      </c>
      <c r="B3279" t="inlineStr">
        <is>
          <t>LLC</t>
        </is>
      </c>
      <c r="C3279" t="n">
        <v>489</v>
      </c>
      <c r="D3279">
        <f>_xlfn.XLOOKUP(C3279,BH:BH,BI:BI)</f>
        <v/>
      </c>
      <c r="E3279" t="n">
        <v>25780</v>
      </c>
      <c r="F3279" t="inlineStr">
        <is>
          <t>Traslado Chamartín - Rosewood Villa Magna</t>
        </is>
      </c>
      <c r="G3279" s="234" t="n">
        <v>45923</v>
      </c>
      <c r="H3279" s="234" t="n">
        <v>45923</v>
      </c>
      <c r="I3279" t="inlineStr">
        <is>
          <t>TRF</t>
        </is>
      </c>
      <c r="J3279">
        <f>_xlfn.XLOOKUP(I3279,AS:AS,AU:AU)</f>
        <v/>
      </c>
      <c r="K3279" t="inlineStr">
        <is>
          <t>USD</t>
        </is>
      </c>
      <c r="L3279" s="238" t="n">
        <v>96.98</v>
      </c>
      <c r="M3279">
        <f>L3279*_xlfn.XLOOKUP(K3279,AM:AM,AN:AN)</f>
        <v/>
      </c>
      <c r="N3279">
        <f>L3279*_xlfn.XLOOKUP(K3279,AM:AM,AO:AO)</f>
        <v/>
      </c>
      <c r="O3279" s="238" t="n">
        <v>14.75</v>
      </c>
      <c r="P3279">
        <f>O3279*_xlfn.XLOOKUP(K3279,AM:AM,AN:AN)</f>
        <v/>
      </c>
      <c r="Q3279">
        <f>O3279*_xlfn.XLOOKUP(K3279,AM:AM,AO:AO)</f>
        <v/>
      </c>
      <c r="R3279">
        <f>_xlfn.XLOOKUP(E3279,AF:AF,AG:AG)</f>
        <v/>
      </c>
      <c r="S3279">
        <f>_xlfn.XLOOKUP(E3279,AF:AF,AI:AI)</f>
        <v/>
      </c>
      <c r="T3279">
        <f>WEEKNUM(G3279)</f>
        <v/>
      </c>
      <c r="U3279">
        <f>YEAR(G3279)</f>
        <v/>
      </c>
      <c r="V3279" s="117">
        <f>IFERROR(Q3279/N3279,"0")</f>
        <v/>
      </c>
    </row>
    <row r="3280">
      <c r="A3280">
        <f>_xlfn.XLOOKUP(D3280,BN:BN,BO:BO)</f>
        <v/>
      </c>
      <c r="B3280" t="inlineStr">
        <is>
          <t>LLC</t>
        </is>
      </c>
      <c r="C3280" t="n">
        <v>489</v>
      </c>
      <c r="D3280">
        <f>_xlfn.XLOOKUP(C3280,BH:BH,BI:BI)</f>
        <v/>
      </c>
      <c r="E3280" t="n">
        <v>0</v>
      </c>
      <c r="F3280" t="inlineStr">
        <is>
          <t>Sobrecomisión</t>
        </is>
      </c>
      <c r="G3280" s="234" t="n">
        <v>45901</v>
      </c>
      <c r="H3280" s="234" t="n">
        <v>45925</v>
      </c>
      <c r="I3280" t="inlineStr">
        <is>
          <t>HPS</t>
        </is>
      </c>
      <c r="J3280">
        <f>_xlfn.XLOOKUP(I3280,AS:AS,AU:AU)</f>
        <v/>
      </c>
      <c r="K3280" t="inlineStr">
        <is>
          <t>USD</t>
        </is>
      </c>
      <c r="L3280" s="238" t="n">
        <v>362.5</v>
      </c>
      <c r="M3280">
        <f>L3280*_xlfn.XLOOKUP(K3280,AM:AM,AN:AN)</f>
        <v/>
      </c>
      <c r="N3280">
        <f>L3280*_xlfn.XLOOKUP(K3280,AM:AM,AO:AO)</f>
        <v/>
      </c>
      <c r="O3280" s="238" t="n">
        <v>362.5</v>
      </c>
      <c r="P3280">
        <f>O3280*_xlfn.XLOOKUP(K3280,AM:AM,AN:AN)</f>
        <v/>
      </c>
      <c r="Q3280">
        <f>O3280*_xlfn.XLOOKUP(K3280,AM:AM,AO:AO)</f>
        <v/>
      </c>
      <c r="R3280">
        <f>_xlfn.XLOOKUP(E3280,AF:AF,AG:AG)</f>
        <v/>
      </c>
      <c r="S3280">
        <f>_xlfn.XLOOKUP(E3280,AF:AF,AI:AI)</f>
        <v/>
      </c>
      <c r="T3280">
        <f>WEEKNUM(G3280)</f>
        <v/>
      </c>
      <c r="U3280">
        <f>YEAR(G3280)</f>
        <v/>
      </c>
      <c r="V3280" s="117">
        <f>IFERROR(Q3280/N3280,"0")</f>
        <v/>
      </c>
    </row>
    <row r="3281">
      <c r="A3281">
        <f>_xlfn.XLOOKUP(D3281,BN:BN,BO:BO)</f>
        <v/>
      </c>
      <c r="B3281" t="inlineStr">
        <is>
          <t>LLC</t>
        </is>
      </c>
      <c r="C3281" t="n">
        <v>489</v>
      </c>
      <c r="D3281">
        <f>_xlfn.XLOOKUP(C3281,BH:BH,BI:BI)</f>
        <v/>
      </c>
      <c r="E3281" t="n">
        <v>25363</v>
      </c>
      <c r="F3281" t="inlineStr">
        <is>
          <t>Estadia Madrid</t>
        </is>
      </c>
      <c r="G3281" s="234" t="n">
        <v>45901</v>
      </c>
      <c r="H3281" s="234" t="n">
        <v>45925</v>
      </c>
      <c r="I3281" t="inlineStr">
        <is>
          <t>HTL</t>
        </is>
      </c>
      <c r="J3281">
        <f>_xlfn.XLOOKUP(I3281,AS:AS,AU:AU)</f>
        <v/>
      </c>
      <c r="K3281" t="inlineStr">
        <is>
          <t>USD</t>
        </is>
      </c>
      <c r="L3281" s="238" t="n">
        <v>4077.2</v>
      </c>
      <c r="M3281">
        <f>L3281*_xlfn.XLOOKUP(K3281,AM:AM,AN:AN)</f>
        <v/>
      </c>
      <c r="N3281">
        <f>L3281*_xlfn.XLOOKUP(K3281,AM:AM,AO:AO)</f>
        <v/>
      </c>
      <c r="O3281" s="238" t="n">
        <v>407.72</v>
      </c>
      <c r="P3281">
        <f>O3281*_xlfn.XLOOKUP(K3281,AM:AM,AN:AN)</f>
        <v/>
      </c>
      <c r="Q3281">
        <f>O3281*_xlfn.XLOOKUP(K3281,AM:AM,AO:AO)</f>
        <v/>
      </c>
      <c r="R3281">
        <f>_xlfn.XLOOKUP(E3281,AF:AF,AG:AG)</f>
        <v/>
      </c>
      <c r="S3281">
        <f>_xlfn.XLOOKUP(E3281,AF:AF,AI:AI)</f>
        <v/>
      </c>
      <c r="T3281">
        <f>WEEKNUM(G3281)</f>
        <v/>
      </c>
      <c r="U3281">
        <f>YEAR(G3281)</f>
        <v/>
      </c>
      <c r="V3281" s="117">
        <f>IFERROR(Q3281/N3281,"0")</f>
        <v/>
      </c>
    </row>
    <row r="3282">
      <c r="A3282">
        <f>_xlfn.XLOOKUP(D3282,BN:BN,BO:BO)</f>
        <v/>
      </c>
      <c r="B3282" t="inlineStr">
        <is>
          <t>LLC</t>
        </is>
      </c>
      <c r="C3282" t="n">
        <v>490</v>
      </c>
      <c r="D3282">
        <f>_xlfn.XLOOKUP(C3282,BH:BH,BI:BI)</f>
        <v/>
      </c>
      <c r="E3282" t="n">
        <v>29220</v>
      </c>
      <c r="F3282" t="inlineStr">
        <is>
          <t>Falsled Kor</t>
        </is>
      </c>
      <c r="G3282" s="234" t="n">
        <v>45865</v>
      </c>
      <c r="H3282" s="234" t="n">
        <v>45867</v>
      </c>
      <c r="I3282" t="inlineStr">
        <is>
          <t>HTL</t>
        </is>
      </c>
      <c r="J3282">
        <f>_xlfn.XLOOKUP(I3282,AS:AS,AU:AU)</f>
        <v/>
      </c>
      <c r="K3282" t="inlineStr">
        <is>
          <t>USD</t>
        </is>
      </c>
      <c r="L3282" s="238" t="n">
        <v>2648</v>
      </c>
      <c r="M3282">
        <f>L3282*_xlfn.XLOOKUP(K3282,AM:AM,AN:AN)</f>
        <v/>
      </c>
      <c r="N3282">
        <f>L3282*_xlfn.XLOOKUP(K3282,AM:AM,AO:AO)</f>
        <v/>
      </c>
      <c r="O3282" s="238" t="n">
        <v>264.8</v>
      </c>
      <c r="P3282">
        <f>O3282*_xlfn.XLOOKUP(K3282,AM:AM,AN:AN)</f>
        <v/>
      </c>
      <c r="Q3282">
        <f>O3282*_xlfn.XLOOKUP(K3282,AM:AM,AO:AO)</f>
        <v/>
      </c>
      <c r="R3282">
        <f>_xlfn.XLOOKUP(E3282,AF:AF,AG:AG)</f>
        <v/>
      </c>
      <c r="S3282">
        <f>_xlfn.XLOOKUP(E3282,AF:AF,AI:AI)</f>
        <v/>
      </c>
      <c r="T3282">
        <f>WEEKNUM(G3282)</f>
        <v/>
      </c>
      <c r="U3282">
        <f>YEAR(G3282)</f>
        <v/>
      </c>
      <c r="V3282" s="117">
        <f>IFERROR(Q3282/N3282,"0")</f>
        <v/>
      </c>
    </row>
    <row r="3283">
      <c r="A3283">
        <f>_xlfn.XLOOKUP(D3283,BN:BN,BO:BO)</f>
        <v/>
      </c>
      <c r="B3283" t="inlineStr">
        <is>
          <t>LLC</t>
        </is>
      </c>
      <c r="C3283" t="n">
        <v>491</v>
      </c>
      <c r="D3283">
        <f>_xlfn.XLOOKUP(C3283,BH:BH,BI:BI)</f>
        <v/>
      </c>
      <c r="E3283" t="n">
        <v>27238</v>
      </c>
      <c r="F3283" t="inlineStr">
        <is>
          <t>Ett Hem</t>
        </is>
      </c>
      <c r="G3283" s="234" t="n">
        <v>45867</v>
      </c>
      <c r="H3283" s="234" t="n">
        <v>45870</v>
      </c>
      <c r="I3283" t="inlineStr">
        <is>
          <t>HTL</t>
        </is>
      </c>
      <c r="J3283">
        <f>_xlfn.XLOOKUP(I3283,AS:AS,AU:AU)</f>
        <v/>
      </c>
      <c r="K3283" t="inlineStr">
        <is>
          <t>USD</t>
        </is>
      </c>
      <c r="L3283" s="238" t="n">
        <v>5691</v>
      </c>
      <c r="M3283">
        <f>L3283*_xlfn.XLOOKUP(K3283,AM:AM,AN:AN)</f>
        <v/>
      </c>
      <c r="N3283">
        <f>L3283*_xlfn.XLOOKUP(K3283,AM:AM,AO:AO)</f>
        <v/>
      </c>
      <c r="O3283" s="238" t="n">
        <v>464.61</v>
      </c>
      <c r="P3283">
        <f>O3283*_xlfn.XLOOKUP(K3283,AM:AM,AN:AN)</f>
        <v/>
      </c>
      <c r="Q3283">
        <f>O3283*_xlfn.XLOOKUP(K3283,AM:AM,AO:AO)</f>
        <v/>
      </c>
      <c r="R3283">
        <f>_xlfn.XLOOKUP(E3283,AF:AF,AG:AG)</f>
        <v/>
      </c>
      <c r="S3283">
        <f>_xlfn.XLOOKUP(E3283,AF:AF,AI:AI)</f>
        <v/>
      </c>
      <c r="T3283">
        <f>WEEKNUM(G3283)</f>
        <v/>
      </c>
      <c r="U3283">
        <f>YEAR(G3283)</f>
        <v/>
      </c>
      <c r="V3283" s="117">
        <f>IFERROR(Q3283/N3283,"0")</f>
        <v/>
      </c>
    </row>
    <row r="3284">
      <c r="A3284">
        <f>_xlfn.XLOOKUP(D3284,BN:BN,BO:BO)</f>
        <v/>
      </c>
      <c r="B3284" t="inlineStr">
        <is>
          <t>LLC</t>
        </is>
      </c>
      <c r="C3284" t="n">
        <v>492</v>
      </c>
      <c r="D3284">
        <f>_xlfn.XLOOKUP(C3284,BH:BH,BI:BI)</f>
        <v/>
      </c>
      <c r="E3284" t="n">
        <v>27721</v>
      </c>
      <c r="F3284" t="inlineStr">
        <is>
          <t>vuelo mex par mex</t>
        </is>
      </c>
      <c r="G3284" s="234" t="n">
        <v>45848</v>
      </c>
      <c r="H3284" s="234" t="n">
        <v>45853</v>
      </c>
      <c r="I3284" t="inlineStr">
        <is>
          <t>VLO</t>
        </is>
      </c>
      <c r="J3284">
        <f>_xlfn.XLOOKUP(I3284,AS:AS,AU:AU)</f>
        <v/>
      </c>
      <c r="K3284" t="inlineStr">
        <is>
          <t>MXN</t>
        </is>
      </c>
      <c r="L3284" s="238" t="n">
        <v>84307</v>
      </c>
      <c r="M3284">
        <f>L3284*_xlfn.XLOOKUP(K3284,AM:AM,AN:AN)</f>
        <v/>
      </c>
      <c r="N3284">
        <f>L3284*_xlfn.XLOOKUP(K3284,AM:AM,AO:AO)</f>
        <v/>
      </c>
      <c r="O3284" s="238" t="n">
        <v>0</v>
      </c>
      <c r="P3284">
        <f>O3284*_xlfn.XLOOKUP(K3284,AM:AM,AN:AN)</f>
        <v/>
      </c>
      <c r="Q3284">
        <f>O3284*_xlfn.XLOOKUP(K3284,AM:AM,AO:AO)</f>
        <v/>
      </c>
      <c r="R3284">
        <f>_xlfn.XLOOKUP(E3284,AF:AF,AG:AG)</f>
        <v/>
      </c>
      <c r="S3284">
        <f>_xlfn.XLOOKUP(E3284,AF:AF,AI:AI)</f>
        <v/>
      </c>
      <c r="T3284">
        <f>WEEKNUM(G3284)</f>
        <v/>
      </c>
      <c r="U3284">
        <f>YEAR(G3284)</f>
        <v/>
      </c>
      <c r="V3284" s="117">
        <f>IFERROR(Q3284/N3284,"0")</f>
        <v/>
      </c>
    </row>
    <row r="3285">
      <c r="A3285">
        <f>_xlfn.XLOOKUP(D3285,BN:BN,BO:BO)</f>
        <v/>
      </c>
      <c r="B3285" t="inlineStr">
        <is>
          <t>LLC</t>
        </is>
      </c>
      <c r="C3285" t="n">
        <v>492</v>
      </c>
      <c r="D3285">
        <f>_xlfn.XLOOKUP(C3285,BH:BH,BI:BI)</f>
        <v/>
      </c>
      <c r="E3285" t="n">
        <v>0</v>
      </c>
      <c r="F3285" t="inlineStr">
        <is>
          <t>EMISION DE BOLETO</t>
        </is>
      </c>
      <c r="G3285" s="234" t="n">
        <v>45848</v>
      </c>
      <c r="H3285" s="234" t="n">
        <v>45853</v>
      </c>
      <c r="I3285" t="inlineStr">
        <is>
          <t>HPS</t>
        </is>
      </c>
      <c r="J3285">
        <f>_xlfn.XLOOKUP(I3285,AS:AS,AU:AU)</f>
        <v/>
      </c>
      <c r="K3285" t="inlineStr">
        <is>
          <t>MXN</t>
        </is>
      </c>
      <c r="L3285" s="238" t="n">
        <v>746.78</v>
      </c>
      <c r="M3285">
        <f>L3285*_xlfn.XLOOKUP(K3285,AM:AM,AN:AN)</f>
        <v/>
      </c>
      <c r="N3285">
        <f>L3285*_xlfn.XLOOKUP(K3285,AM:AM,AO:AO)</f>
        <v/>
      </c>
      <c r="O3285" s="238" t="n">
        <v>746.78</v>
      </c>
      <c r="P3285">
        <f>O3285*_xlfn.XLOOKUP(K3285,AM:AM,AN:AN)</f>
        <v/>
      </c>
      <c r="Q3285">
        <f>O3285*_xlfn.XLOOKUP(K3285,AM:AM,AO:AO)</f>
        <v/>
      </c>
      <c r="R3285">
        <f>_xlfn.XLOOKUP(E3285,AF:AF,AG:AG)</f>
        <v/>
      </c>
      <c r="S3285">
        <f>_xlfn.XLOOKUP(E3285,AF:AF,AI:AI)</f>
        <v/>
      </c>
      <c r="T3285">
        <f>WEEKNUM(G3285)</f>
        <v/>
      </c>
      <c r="U3285">
        <f>YEAR(G3285)</f>
        <v/>
      </c>
      <c r="V3285" s="117">
        <f>IFERROR(Q3285/N3285,"0")</f>
        <v/>
      </c>
    </row>
    <row r="3286">
      <c r="A3286">
        <f>_xlfn.XLOOKUP(D3286,BN:BN,BO:BO)</f>
        <v/>
      </c>
      <c r="B3286" t="inlineStr">
        <is>
          <t>LLC</t>
        </is>
      </c>
      <c r="C3286" t="n">
        <v>493</v>
      </c>
      <c r="D3286">
        <f>_xlfn.XLOOKUP(C3286,BH:BH,BI:BI)</f>
        <v/>
      </c>
      <c r="E3286" t="n">
        <v>28934</v>
      </c>
      <c r="F3286" t="inlineStr">
        <is>
          <t>Vuelo LAX-CUN/Simon Valanci</t>
        </is>
      </c>
      <c r="G3286" s="234" t="n">
        <v>45850</v>
      </c>
      <c r="H3286" s="234" t="n">
        <v>45850</v>
      </c>
      <c r="I3286" t="inlineStr">
        <is>
          <t>VLO</t>
        </is>
      </c>
      <c r="J3286">
        <f>_xlfn.XLOOKUP(I3286,AS:AS,AU:AU)</f>
        <v/>
      </c>
      <c r="K3286" t="inlineStr">
        <is>
          <t>USD</t>
        </is>
      </c>
      <c r="L3286" s="238" t="n">
        <v>610.15</v>
      </c>
      <c r="M3286">
        <f>L3286*_xlfn.XLOOKUP(K3286,AM:AM,AN:AN)</f>
        <v/>
      </c>
      <c r="N3286">
        <f>L3286*_xlfn.XLOOKUP(K3286,AM:AM,AO:AO)</f>
        <v/>
      </c>
      <c r="O3286" s="238" t="n">
        <v>0</v>
      </c>
      <c r="P3286">
        <f>O3286*_xlfn.XLOOKUP(K3286,AM:AM,AN:AN)</f>
        <v/>
      </c>
      <c r="Q3286">
        <f>O3286*_xlfn.XLOOKUP(K3286,AM:AM,AO:AO)</f>
        <v/>
      </c>
      <c r="R3286">
        <f>_xlfn.XLOOKUP(E3286,AF:AF,AG:AG)</f>
        <v/>
      </c>
      <c r="S3286">
        <f>_xlfn.XLOOKUP(E3286,AF:AF,AI:AI)</f>
        <v/>
      </c>
      <c r="T3286">
        <f>WEEKNUM(G3286)</f>
        <v/>
      </c>
      <c r="U3286">
        <f>YEAR(G3286)</f>
        <v/>
      </c>
      <c r="V3286" s="117">
        <f>IFERROR(Q3286/N3286,"0")</f>
        <v/>
      </c>
    </row>
    <row r="3287">
      <c r="A3287">
        <f>_xlfn.XLOOKUP(D3287,BN:BN,BO:BO)</f>
        <v/>
      </c>
      <c r="B3287" t="inlineStr">
        <is>
          <t>LLC</t>
        </is>
      </c>
      <c r="C3287" t="n">
        <v>493</v>
      </c>
      <c r="D3287">
        <f>_xlfn.XLOOKUP(C3287,BH:BH,BI:BI)</f>
        <v/>
      </c>
      <c r="E3287" t="n">
        <v>0</v>
      </c>
      <c r="F3287" t="inlineStr">
        <is>
          <t>Fee de emisión FYOEQX</t>
        </is>
      </c>
      <c r="G3287" s="234" t="n">
        <v>45850</v>
      </c>
      <c r="H3287" s="63" t="n"/>
      <c r="I3287" t="inlineStr">
        <is>
          <t>HPS</t>
        </is>
      </c>
      <c r="J3287">
        <f>_xlfn.XLOOKUP(I3287,AS:AS,AU:AU)</f>
        <v/>
      </c>
      <c r="K3287" t="inlineStr">
        <is>
          <t>USD</t>
        </is>
      </c>
      <c r="L3287" s="238" t="n">
        <v>35</v>
      </c>
      <c r="M3287">
        <f>L3287*_xlfn.XLOOKUP(K3287,AM:AM,AN:AN)</f>
        <v/>
      </c>
      <c r="N3287">
        <f>L3287*_xlfn.XLOOKUP(K3287,AM:AM,AO:AO)</f>
        <v/>
      </c>
      <c r="O3287" s="238" t="n">
        <v>35</v>
      </c>
      <c r="P3287">
        <f>O3287*_xlfn.XLOOKUP(K3287,AM:AM,AN:AN)</f>
        <v/>
      </c>
      <c r="Q3287">
        <f>O3287*_xlfn.XLOOKUP(K3287,AM:AM,AO:AO)</f>
        <v/>
      </c>
      <c r="R3287">
        <f>_xlfn.XLOOKUP(E3287,AF:AF,AG:AG)</f>
        <v/>
      </c>
      <c r="S3287">
        <f>_xlfn.XLOOKUP(E3287,AF:AF,AI:AI)</f>
        <v/>
      </c>
      <c r="T3287">
        <f>WEEKNUM(G3287)</f>
        <v/>
      </c>
      <c r="U3287">
        <f>YEAR(G3287)</f>
        <v/>
      </c>
      <c r="V3287" s="117">
        <f>IFERROR(Q3287/N3287,"0")</f>
        <v/>
      </c>
    </row>
    <row r="3288">
      <c r="A3288">
        <f>_xlfn.XLOOKUP(D3288,BN:BN,BO:BO)</f>
        <v/>
      </c>
      <c r="B3288" t="inlineStr">
        <is>
          <t>LLC</t>
        </is>
      </c>
      <c r="C3288" t="n">
        <v>494</v>
      </c>
      <c r="D3288">
        <f>_xlfn.XLOOKUP(C3288,BH:BH,BI:BI)</f>
        <v/>
      </c>
      <c r="E3288" t="n">
        <v>24995</v>
      </c>
      <c r="F3288" t="inlineStr">
        <is>
          <t xml:space="preserve">HISTORIA BARCO </t>
        </is>
      </c>
      <c r="G3288" s="234" t="n">
        <v>45935</v>
      </c>
      <c r="H3288" s="234" t="n">
        <v>45942</v>
      </c>
      <c r="I3288" t="inlineStr">
        <is>
          <t>CRC</t>
        </is>
      </c>
      <c r="J3288">
        <f>_xlfn.XLOOKUP(I3288,AS:AS,AU:AU)</f>
        <v/>
      </c>
      <c r="K3288" t="inlineStr">
        <is>
          <t>USD</t>
        </is>
      </c>
      <c r="L3288" s="238" t="n">
        <v>27084.16</v>
      </c>
      <c r="M3288">
        <f>L3288*_xlfn.XLOOKUP(K3288,AM:AM,AN:AN)</f>
        <v/>
      </c>
      <c r="N3288">
        <f>L3288*_xlfn.XLOOKUP(K3288,AM:AM,AO:AO)</f>
        <v/>
      </c>
      <c r="O3288" s="238" t="n">
        <v>4174.16</v>
      </c>
      <c r="P3288">
        <f>O3288*_xlfn.XLOOKUP(K3288,AM:AM,AN:AN)</f>
        <v/>
      </c>
      <c r="Q3288">
        <f>O3288*_xlfn.XLOOKUP(K3288,AM:AM,AO:AO)</f>
        <v/>
      </c>
      <c r="R3288">
        <f>_xlfn.XLOOKUP(E3288,AF:AF,AG:AG)</f>
        <v/>
      </c>
      <c r="S3288">
        <f>_xlfn.XLOOKUP(E3288,AF:AF,AI:AI)</f>
        <v/>
      </c>
      <c r="T3288">
        <f>WEEKNUM(G3288)</f>
        <v/>
      </c>
      <c r="U3288">
        <f>YEAR(G3288)</f>
        <v/>
      </c>
      <c r="V3288" s="117">
        <f>IFERROR(Q3288/N3288,"0")</f>
        <v/>
      </c>
    </row>
    <row r="3289">
      <c r="A3289">
        <f>_xlfn.XLOOKUP(D3289,BN:BN,BO:BO)</f>
        <v/>
      </c>
      <c r="B3289" t="inlineStr">
        <is>
          <t>LLC</t>
        </is>
      </c>
      <c r="C3289" t="n">
        <v>494</v>
      </c>
      <c r="D3289">
        <f>_xlfn.XLOOKUP(C3289,BH:BH,BI:BI)</f>
        <v/>
      </c>
      <c r="E3289" t="n">
        <v>0</v>
      </c>
      <c r="F3289" t="inlineStr">
        <is>
          <t>Gastos Operación</t>
        </is>
      </c>
      <c r="G3289" s="234" t="n">
        <v>45935</v>
      </c>
      <c r="H3289" s="234" t="n">
        <v>45942</v>
      </c>
      <c r="I3289" t="inlineStr">
        <is>
          <t>HPS</t>
        </is>
      </c>
      <c r="J3289">
        <f>_xlfn.XLOOKUP(I3289,AS:AS,AU:AU)</f>
        <v/>
      </c>
      <c r="K3289" t="inlineStr">
        <is>
          <t>USD</t>
        </is>
      </c>
      <c r="L3289" s="238" t="n">
        <v>330.02</v>
      </c>
      <c r="M3289">
        <f>L3289*_xlfn.XLOOKUP(K3289,AM:AM,AN:AN)</f>
        <v/>
      </c>
      <c r="N3289">
        <f>L3289*_xlfn.XLOOKUP(K3289,AM:AM,AO:AO)</f>
        <v/>
      </c>
      <c r="O3289" s="238" t="n">
        <v>330.02</v>
      </c>
      <c r="P3289">
        <f>O3289*_xlfn.XLOOKUP(K3289,AM:AM,AN:AN)</f>
        <v/>
      </c>
      <c r="Q3289">
        <f>O3289*_xlfn.XLOOKUP(K3289,AM:AM,AO:AO)</f>
        <v/>
      </c>
      <c r="R3289">
        <f>_xlfn.XLOOKUP(E3289,AF:AF,AG:AG)</f>
        <v/>
      </c>
      <c r="S3289">
        <f>_xlfn.XLOOKUP(E3289,AF:AF,AI:AI)</f>
        <v/>
      </c>
      <c r="T3289">
        <f>WEEKNUM(G3289)</f>
        <v/>
      </c>
      <c r="U3289">
        <f>YEAR(G3289)</f>
        <v/>
      </c>
      <c r="V3289" s="117">
        <f>IFERROR(Q3289/N3289,"0")</f>
        <v/>
      </c>
    </row>
    <row r="3290">
      <c r="A3290">
        <f>_xlfn.XLOOKUP(D3290,BN:BN,BO:BO)</f>
        <v/>
      </c>
      <c r="B3290" t="inlineStr">
        <is>
          <t>LLC</t>
        </is>
      </c>
      <c r="C3290" t="n">
        <v>495</v>
      </c>
      <c r="D3290">
        <f>_xlfn.XLOOKUP(C3290,BH:BH,BI:BI)</f>
        <v/>
      </c>
      <c r="E3290" t="n">
        <v>0</v>
      </c>
      <c r="F3290" t="inlineStr">
        <is>
          <t>EMISION DE BOLETOS CLAVES IXLUCR/IAYWIH</t>
        </is>
      </c>
      <c r="G3290" s="234" t="n">
        <v>46016</v>
      </c>
      <c r="H3290" s="234" t="n">
        <v>46026</v>
      </c>
      <c r="I3290" t="inlineStr">
        <is>
          <t>HPS</t>
        </is>
      </c>
      <c r="J3290">
        <f>_xlfn.XLOOKUP(I3290,AS:AS,AU:AU)</f>
        <v/>
      </c>
      <c r="K3290" t="inlineStr">
        <is>
          <t>USD</t>
        </is>
      </c>
      <c r="L3290" s="238" t="n">
        <v>175</v>
      </c>
      <c r="M3290">
        <f>L3290*_xlfn.XLOOKUP(K3290,AM:AM,AN:AN)</f>
        <v/>
      </c>
      <c r="N3290">
        <f>L3290*_xlfn.XLOOKUP(K3290,AM:AM,AO:AO)</f>
        <v/>
      </c>
      <c r="O3290" s="238" t="n">
        <v>175</v>
      </c>
      <c r="P3290">
        <f>O3290*_xlfn.XLOOKUP(K3290,AM:AM,AN:AN)</f>
        <v/>
      </c>
      <c r="Q3290">
        <f>O3290*_xlfn.XLOOKUP(K3290,AM:AM,AO:AO)</f>
        <v/>
      </c>
      <c r="R3290">
        <f>_xlfn.XLOOKUP(E3290,AF:AF,AG:AG)</f>
        <v/>
      </c>
      <c r="S3290">
        <f>_xlfn.XLOOKUP(E3290,AF:AF,AI:AI)</f>
        <v/>
      </c>
      <c r="T3290">
        <f>WEEKNUM(G3290)</f>
        <v/>
      </c>
      <c r="U3290">
        <f>YEAR(G3290)</f>
        <v/>
      </c>
      <c r="V3290" s="117">
        <f>IFERROR(Q3290/N3290,"0")</f>
        <v/>
      </c>
    </row>
    <row r="3291">
      <c r="A3291">
        <f>_xlfn.XLOOKUP(D3291,BN:BN,BO:BO)</f>
        <v/>
      </c>
      <c r="B3291" t="inlineStr">
        <is>
          <t>LLC</t>
        </is>
      </c>
      <c r="C3291" t="n">
        <v>495</v>
      </c>
      <c r="D3291">
        <f>_xlfn.XLOOKUP(C3291,BH:BH,BI:BI)</f>
        <v/>
      </c>
      <c r="E3291" t="n">
        <v>23789</v>
      </c>
      <c r="F3291" t="inlineStr">
        <is>
          <t>SERVICIOS EN SUDAFRICA CON TRIUMPH</t>
        </is>
      </c>
      <c r="G3291" s="234" t="n">
        <v>46016</v>
      </c>
      <c r="H3291" s="234" t="n">
        <v>46026</v>
      </c>
      <c r="I3291" t="inlineStr">
        <is>
          <t>PKT</t>
        </is>
      </c>
      <c r="J3291">
        <f>_xlfn.XLOOKUP(I3291,AS:AS,AU:AU)</f>
        <v/>
      </c>
      <c r="K3291" t="inlineStr">
        <is>
          <t>USD</t>
        </is>
      </c>
      <c r="L3291" s="238" t="n">
        <v>51855</v>
      </c>
      <c r="M3291">
        <f>L3291*_xlfn.XLOOKUP(K3291,AM:AM,AN:AN)</f>
        <v/>
      </c>
      <c r="N3291">
        <f>L3291*_xlfn.XLOOKUP(K3291,AM:AM,AO:AO)</f>
        <v/>
      </c>
      <c r="O3291" s="238" t="n">
        <v>9590</v>
      </c>
      <c r="P3291">
        <f>O3291*_xlfn.XLOOKUP(K3291,AM:AM,AN:AN)</f>
        <v/>
      </c>
      <c r="Q3291">
        <f>O3291*_xlfn.XLOOKUP(K3291,AM:AM,AO:AO)</f>
        <v/>
      </c>
      <c r="R3291">
        <f>_xlfn.XLOOKUP(E3291,AF:AF,AG:AG)</f>
        <v/>
      </c>
      <c r="S3291">
        <f>_xlfn.XLOOKUP(E3291,AF:AF,AI:AI)</f>
        <v/>
      </c>
      <c r="T3291">
        <f>WEEKNUM(G3291)</f>
        <v/>
      </c>
      <c r="U3291">
        <f>YEAR(G3291)</f>
        <v/>
      </c>
      <c r="V3291" s="117">
        <f>IFERROR(Q3291/N3291,"0")</f>
        <v/>
      </c>
    </row>
    <row r="3292">
      <c r="A3292">
        <f>_xlfn.XLOOKUP(D3292,BN:BN,BO:BO)</f>
        <v/>
      </c>
      <c r="B3292" t="inlineStr">
        <is>
          <t>LLC</t>
        </is>
      </c>
      <c r="C3292" t="n">
        <v>495</v>
      </c>
      <c r="D3292">
        <f>_xlfn.XLOOKUP(C3292,BH:BH,BI:BI)</f>
        <v/>
      </c>
      <c r="E3292" t="n">
        <v>25726</v>
      </c>
      <c r="F3292" t="inlineStr">
        <is>
          <t>TRAMITE DE VISAS SUDAFRICA</t>
        </is>
      </c>
      <c r="G3292" s="234" t="n">
        <v>46016</v>
      </c>
      <c r="H3292" s="234" t="n">
        <v>46026</v>
      </c>
      <c r="I3292" t="inlineStr">
        <is>
          <t>VIS</t>
        </is>
      </c>
      <c r="J3292">
        <f>_xlfn.XLOOKUP(I3292,AS:AS,AU:AU)</f>
        <v/>
      </c>
      <c r="K3292" t="inlineStr">
        <is>
          <t>USD</t>
        </is>
      </c>
      <c r="L3292" s="238" t="n">
        <v>113.46</v>
      </c>
      <c r="M3292">
        <f>L3292*_xlfn.XLOOKUP(K3292,AM:AM,AN:AN)</f>
        <v/>
      </c>
      <c r="N3292">
        <f>L3292*_xlfn.XLOOKUP(K3292,AM:AM,AO:AO)</f>
        <v/>
      </c>
      <c r="O3292" s="238" t="n">
        <v>32.23</v>
      </c>
      <c r="P3292">
        <f>O3292*_xlfn.XLOOKUP(K3292,AM:AM,AN:AN)</f>
        <v/>
      </c>
      <c r="Q3292">
        <f>O3292*_xlfn.XLOOKUP(K3292,AM:AM,AO:AO)</f>
        <v/>
      </c>
      <c r="R3292">
        <f>_xlfn.XLOOKUP(E3292,AF:AF,AG:AG)</f>
        <v/>
      </c>
      <c r="S3292">
        <f>_xlfn.XLOOKUP(E3292,AF:AF,AI:AI)</f>
        <v/>
      </c>
      <c r="T3292">
        <f>WEEKNUM(G3292)</f>
        <v/>
      </c>
      <c r="U3292">
        <f>YEAR(G3292)</f>
        <v/>
      </c>
      <c r="V3292" s="117">
        <f>IFERROR(Q3292/N3292,"0")</f>
        <v/>
      </c>
    </row>
    <row r="3293">
      <c r="A3293">
        <f>_xlfn.XLOOKUP(D3293,BN:BN,BO:BO)</f>
        <v/>
      </c>
      <c r="B3293" t="inlineStr">
        <is>
          <t>LLC</t>
        </is>
      </c>
      <c r="C3293" t="n">
        <v>495</v>
      </c>
      <c r="D3293">
        <f>_xlfn.XLOOKUP(C3293,BH:BH,BI:BI)</f>
        <v/>
      </c>
      <c r="E3293" t="n">
        <v>34233</v>
      </c>
      <c r="F3293" t="inlineStr">
        <is>
          <t>REEMBOLSO CLIENTE</t>
        </is>
      </c>
      <c r="G3293" s="234" t="n">
        <v>46016</v>
      </c>
      <c r="H3293" s="234" t="n">
        <v>46026</v>
      </c>
      <c r="I3293" t="inlineStr">
        <is>
          <t>OTR</t>
        </is>
      </c>
      <c r="J3293">
        <f>_xlfn.XLOOKUP(I3293,AS:AS,AU:AU)</f>
        <v/>
      </c>
      <c r="K3293" t="inlineStr">
        <is>
          <t>USD</t>
        </is>
      </c>
      <c r="L3293" s="238" t="n">
        <v>768.34</v>
      </c>
      <c r="M3293">
        <f>L3293*_xlfn.XLOOKUP(K3293,AM:AM,AN:AN)</f>
        <v/>
      </c>
      <c r="N3293">
        <f>L3293*_xlfn.XLOOKUP(K3293,AM:AM,AO:AO)</f>
        <v/>
      </c>
      <c r="O3293" s="238" t="n">
        <v>0</v>
      </c>
      <c r="P3293">
        <f>O3293*_xlfn.XLOOKUP(K3293,AM:AM,AN:AN)</f>
        <v/>
      </c>
      <c r="Q3293">
        <f>O3293*_xlfn.XLOOKUP(K3293,AM:AM,AO:AO)</f>
        <v/>
      </c>
      <c r="R3293">
        <f>_xlfn.XLOOKUP(E3293,AF:AF,AG:AG)</f>
        <v/>
      </c>
      <c r="S3293">
        <f>_xlfn.XLOOKUP(E3293,AF:AF,AI:AI)</f>
        <v/>
      </c>
      <c r="T3293">
        <f>WEEKNUM(G3293)</f>
        <v/>
      </c>
      <c r="U3293">
        <f>YEAR(G3293)</f>
        <v/>
      </c>
      <c r="V3293" s="117">
        <f>IFERROR(Q3293/N3293,"0")</f>
        <v/>
      </c>
    </row>
    <row r="3294">
      <c r="A3294">
        <f>_xlfn.XLOOKUP(D3294,BN:BN,BO:BO)</f>
        <v/>
      </c>
      <c r="B3294" t="inlineStr">
        <is>
          <t>LLC</t>
        </is>
      </c>
      <c r="C3294" t="n">
        <v>495</v>
      </c>
      <c r="D3294">
        <f>_xlfn.XLOOKUP(C3294,BH:BH,BI:BI)</f>
        <v/>
      </c>
      <c r="E3294" t="n">
        <v>28934</v>
      </c>
      <c r="F3294" t="inlineStr">
        <is>
          <t>GARCIA MUNOZ MARIA MS</t>
        </is>
      </c>
      <c r="G3294" s="234" t="n">
        <v>46016</v>
      </c>
      <c r="H3294" s="234" t="n">
        <v>46027</v>
      </c>
      <c r="I3294" t="inlineStr">
        <is>
          <t>VLO</t>
        </is>
      </c>
      <c r="J3294">
        <f>_xlfn.XLOOKUP(I3294,AS:AS,AU:AU)</f>
        <v/>
      </c>
      <c r="K3294" t="inlineStr">
        <is>
          <t>USD</t>
        </is>
      </c>
      <c r="L3294" s="238" t="n">
        <v>2508.7</v>
      </c>
      <c r="M3294">
        <f>L3294*_xlfn.XLOOKUP(K3294,AM:AM,AN:AN)</f>
        <v/>
      </c>
      <c r="N3294">
        <f>L3294*_xlfn.XLOOKUP(K3294,AM:AM,AO:AO)</f>
        <v/>
      </c>
      <c r="O3294" s="238" t="n">
        <v>0</v>
      </c>
      <c r="P3294">
        <f>O3294*_xlfn.XLOOKUP(K3294,AM:AM,AN:AN)</f>
        <v/>
      </c>
      <c r="Q3294">
        <f>O3294*_xlfn.XLOOKUP(K3294,AM:AM,AO:AO)</f>
        <v/>
      </c>
      <c r="R3294">
        <f>_xlfn.XLOOKUP(E3294,AF:AF,AG:AG)</f>
        <v/>
      </c>
      <c r="S3294">
        <f>_xlfn.XLOOKUP(E3294,AF:AF,AI:AI)</f>
        <v/>
      </c>
      <c r="T3294">
        <f>WEEKNUM(G3294)</f>
        <v/>
      </c>
      <c r="U3294">
        <f>YEAR(G3294)</f>
        <v/>
      </c>
      <c r="V3294" s="117">
        <f>IFERROR(Q3294/N3294,"0")</f>
        <v/>
      </c>
    </row>
    <row r="3295">
      <c r="A3295">
        <f>_xlfn.XLOOKUP(D3295,BN:BN,BO:BO)</f>
        <v/>
      </c>
      <c r="B3295" t="inlineStr">
        <is>
          <t>LLC</t>
        </is>
      </c>
      <c r="C3295" t="n">
        <v>495</v>
      </c>
      <c r="D3295">
        <f>_xlfn.XLOOKUP(C3295,BH:BH,BI:BI)</f>
        <v/>
      </c>
      <c r="E3295" t="n">
        <v>28934</v>
      </c>
      <c r="F3295" t="inlineStr">
        <is>
          <t>GARCIA MUNOZ CAMILA MS</t>
        </is>
      </c>
      <c r="G3295" s="234" t="n">
        <v>46016</v>
      </c>
      <c r="H3295" s="234" t="n">
        <v>46027</v>
      </c>
      <c r="I3295" t="inlineStr">
        <is>
          <t>VLO</t>
        </is>
      </c>
      <c r="J3295">
        <f>_xlfn.XLOOKUP(I3295,AS:AS,AU:AU)</f>
        <v/>
      </c>
      <c r="K3295" t="inlineStr">
        <is>
          <t>USD</t>
        </is>
      </c>
      <c r="L3295" s="238" t="n">
        <v>2508.7</v>
      </c>
      <c r="M3295">
        <f>L3295*_xlfn.XLOOKUP(K3295,AM:AM,AN:AN)</f>
        <v/>
      </c>
      <c r="N3295">
        <f>L3295*_xlfn.XLOOKUP(K3295,AM:AM,AO:AO)</f>
        <v/>
      </c>
      <c r="O3295" s="238" t="n">
        <v>0</v>
      </c>
      <c r="P3295">
        <f>O3295*_xlfn.XLOOKUP(K3295,AM:AM,AN:AN)</f>
        <v/>
      </c>
      <c r="Q3295">
        <f>O3295*_xlfn.XLOOKUP(K3295,AM:AM,AO:AO)</f>
        <v/>
      </c>
      <c r="R3295">
        <f>_xlfn.XLOOKUP(E3295,AF:AF,AG:AG)</f>
        <v/>
      </c>
      <c r="S3295">
        <f>_xlfn.XLOOKUP(E3295,AF:AF,AI:AI)</f>
        <v/>
      </c>
      <c r="T3295">
        <f>WEEKNUM(G3295)</f>
        <v/>
      </c>
      <c r="U3295">
        <f>YEAR(G3295)</f>
        <v/>
      </c>
      <c r="V3295" s="117">
        <f>IFERROR(Q3295/N3295,"0")</f>
        <v/>
      </c>
    </row>
    <row r="3296">
      <c r="A3296">
        <f>_xlfn.XLOOKUP(D3296,BN:BN,BO:BO)</f>
        <v/>
      </c>
      <c r="B3296" t="inlineStr">
        <is>
          <t>LLC</t>
        </is>
      </c>
      <c r="C3296" t="n">
        <v>495</v>
      </c>
      <c r="D3296">
        <f>_xlfn.XLOOKUP(C3296,BH:BH,BI:BI)</f>
        <v/>
      </c>
      <c r="E3296" t="n">
        <v>28934</v>
      </c>
      <c r="F3296" t="inlineStr">
        <is>
          <t>GARCIA MUNOZ LUCIA MISS</t>
        </is>
      </c>
      <c r="G3296" s="234" t="n">
        <v>46016</v>
      </c>
      <c r="H3296" s="234" t="n">
        <v>46027</v>
      </c>
      <c r="I3296" t="inlineStr">
        <is>
          <t>VLO</t>
        </is>
      </c>
      <c r="J3296">
        <f>_xlfn.XLOOKUP(I3296,AS:AS,AU:AU)</f>
        <v/>
      </c>
      <c r="K3296" t="inlineStr">
        <is>
          <t>USD</t>
        </is>
      </c>
      <c r="L3296" s="238" t="n">
        <v>2508.7</v>
      </c>
      <c r="M3296">
        <f>L3296*_xlfn.XLOOKUP(K3296,AM:AM,AN:AN)</f>
        <v/>
      </c>
      <c r="N3296">
        <f>L3296*_xlfn.XLOOKUP(K3296,AM:AM,AO:AO)</f>
        <v/>
      </c>
      <c r="O3296" s="238" t="n">
        <v>0</v>
      </c>
      <c r="P3296">
        <f>O3296*_xlfn.XLOOKUP(K3296,AM:AM,AN:AN)</f>
        <v/>
      </c>
      <c r="Q3296">
        <f>O3296*_xlfn.XLOOKUP(K3296,AM:AM,AO:AO)</f>
        <v/>
      </c>
      <c r="R3296">
        <f>_xlfn.XLOOKUP(E3296,AF:AF,AG:AG)</f>
        <v/>
      </c>
      <c r="S3296">
        <f>_xlfn.XLOOKUP(E3296,AF:AF,AI:AI)</f>
        <v/>
      </c>
      <c r="T3296">
        <f>WEEKNUM(G3296)</f>
        <v/>
      </c>
      <c r="U3296">
        <f>YEAR(G3296)</f>
        <v/>
      </c>
      <c r="V3296" s="117">
        <f>IFERROR(Q3296/N3296,"0")</f>
        <v/>
      </c>
    </row>
    <row r="3297">
      <c r="A3297">
        <f>_xlfn.XLOOKUP(D3297,BN:BN,BO:BO)</f>
        <v/>
      </c>
      <c r="B3297" t="inlineStr">
        <is>
          <t>LLC</t>
        </is>
      </c>
      <c r="C3297" t="n">
        <v>495</v>
      </c>
      <c r="D3297">
        <f>_xlfn.XLOOKUP(C3297,BH:BH,BI:BI)</f>
        <v/>
      </c>
      <c r="E3297" t="n">
        <v>28934</v>
      </c>
      <c r="F3297" t="inlineStr">
        <is>
          <t>GARCIA MUNOZ MARIA MS</t>
        </is>
      </c>
      <c r="G3297" s="234" t="n">
        <v>46016</v>
      </c>
      <c r="H3297" s="234" t="n">
        <v>46027</v>
      </c>
      <c r="I3297" t="inlineStr">
        <is>
          <t>VLO</t>
        </is>
      </c>
      <c r="J3297">
        <f>_xlfn.XLOOKUP(I3297,AS:AS,AU:AU)</f>
        <v/>
      </c>
      <c r="K3297" t="inlineStr">
        <is>
          <t>USD</t>
        </is>
      </c>
      <c r="L3297" s="238" t="n">
        <v>383.4</v>
      </c>
      <c r="M3297">
        <f>L3297*_xlfn.XLOOKUP(K3297,AM:AM,AN:AN)</f>
        <v/>
      </c>
      <c r="N3297">
        <f>L3297*_xlfn.XLOOKUP(K3297,AM:AM,AO:AO)</f>
        <v/>
      </c>
      <c r="O3297" s="238" t="n">
        <v>0</v>
      </c>
      <c r="P3297">
        <f>O3297*_xlfn.XLOOKUP(K3297,AM:AM,AN:AN)</f>
        <v/>
      </c>
      <c r="Q3297">
        <f>O3297*_xlfn.XLOOKUP(K3297,AM:AM,AO:AO)</f>
        <v/>
      </c>
      <c r="R3297">
        <f>_xlfn.XLOOKUP(E3297,AF:AF,AG:AG)</f>
        <v/>
      </c>
      <c r="S3297">
        <f>_xlfn.XLOOKUP(E3297,AF:AF,AI:AI)</f>
        <v/>
      </c>
      <c r="T3297">
        <f>WEEKNUM(G3297)</f>
        <v/>
      </c>
      <c r="U3297">
        <f>YEAR(G3297)</f>
        <v/>
      </c>
      <c r="V3297" s="117">
        <f>IFERROR(Q3297/N3297,"0")</f>
        <v/>
      </c>
    </row>
    <row r="3298">
      <c r="A3298">
        <f>_xlfn.XLOOKUP(D3298,BN:BN,BO:BO)</f>
        <v/>
      </c>
      <c r="B3298" t="inlineStr">
        <is>
          <t>LLC</t>
        </is>
      </c>
      <c r="C3298" t="n">
        <v>495</v>
      </c>
      <c r="D3298">
        <f>_xlfn.XLOOKUP(C3298,BH:BH,BI:BI)</f>
        <v/>
      </c>
      <c r="E3298" t="n">
        <v>28934</v>
      </c>
      <c r="F3298" t="inlineStr">
        <is>
          <t>GARCIA MUNOZ CAMILA MS</t>
        </is>
      </c>
      <c r="G3298" s="234" t="n">
        <v>46016</v>
      </c>
      <c r="H3298" s="234" t="n">
        <v>46027</v>
      </c>
      <c r="I3298" t="inlineStr">
        <is>
          <t>VLO</t>
        </is>
      </c>
      <c r="J3298">
        <f>_xlfn.XLOOKUP(I3298,AS:AS,AU:AU)</f>
        <v/>
      </c>
      <c r="K3298" t="inlineStr">
        <is>
          <t>USD</t>
        </is>
      </c>
      <c r="L3298" s="238" t="n">
        <v>383.4</v>
      </c>
      <c r="M3298">
        <f>L3298*_xlfn.XLOOKUP(K3298,AM:AM,AN:AN)</f>
        <v/>
      </c>
      <c r="N3298">
        <f>L3298*_xlfn.XLOOKUP(K3298,AM:AM,AO:AO)</f>
        <v/>
      </c>
      <c r="O3298" s="238" t="n">
        <v>0</v>
      </c>
      <c r="P3298">
        <f>O3298*_xlfn.XLOOKUP(K3298,AM:AM,AN:AN)</f>
        <v/>
      </c>
      <c r="Q3298">
        <f>O3298*_xlfn.XLOOKUP(K3298,AM:AM,AO:AO)</f>
        <v/>
      </c>
      <c r="R3298">
        <f>_xlfn.XLOOKUP(E3298,AF:AF,AG:AG)</f>
        <v/>
      </c>
      <c r="S3298">
        <f>_xlfn.XLOOKUP(E3298,AF:AF,AI:AI)</f>
        <v/>
      </c>
      <c r="T3298">
        <f>WEEKNUM(G3298)</f>
        <v/>
      </c>
      <c r="U3298">
        <f>YEAR(G3298)</f>
        <v/>
      </c>
      <c r="V3298" s="117">
        <f>IFERROR(Q3298/N3298,"0")</f>
        <v/>
      </c>
    </row>
    <row r="3299">
      <c r="A3299">
        <f>_xlfn.XLOOKUP(D3299,BN:BN,BO:BO)</f>
        <v/>
      </c>
      <c r="B3299" t="inlineStr">
        <is>
          <t>LLC</t>
        </is>
      </c>
      <c r="C3299" t="n">
        <v>495</v>
      </c>
      <c r="D3299">
        <f>_xlfn.XLOOKUP(C3299,BH:BH,BI:BI)</f>
        <v/>
      </c>
      <c r="E3299" t="n">
        <v>28934</v>
      </c>
      <c r="F3299" t="inlineStr">
        <is>
          <t>GARCIA MUNOZ LUCIA MS</t>
        </is>
      </c>
      <c r="G3299" s="234" t="n">
        <v>46016</v>
      </c>
      <c r="H3299" s="234" t="n">
        <v>46027</v>
      </c>
      <c r="I3299" t="inlineStr">
        <is>
          <t>VLO</t>
        </is>
      </c>
      <c r="J3299">
        <f>_xlfn.XLOOKUP(I3299,AS:AS,AU:AU)</f>
        <v/>
      </c>
      <c r="K3299" t="inlineStr">
        <is>
          <t>USD</t>
        </is>
      </c>
      <c r="L3299" s="238" t="n">
        <v>383.4</v>
      </c>
      <c r="M3299">
        <f>L3299*_xlfn.XLOOKUP(K3299,AM:AM,AN:AN)</f>
        <v/>
      </c>
      <c r="N3299">
        <f>L3299*_xlfn.XLOOKUP(K3299,AM:AM,AO:AO)</f>
        <v/>
      </c>
      <c r="O3299" s="238" t="n">
        <v>0</v>
      </c>
      <c r="P3299">
        <f>O3299*_xlfn.XLOOKUP(K3299,AM:AM,AN:AN)</f>
        <v/>
      </c>
      <c r="Q3299">
        <f>O3299*_xlfn.XLOOKUP(K3299,AM:AM,AO:AO)</f>
        <v/>
      </c>
      <c r="R3299">
        <f>_xlfn.XLOOKUP(E3299,AF:AF,AG:AG)</f>
        <v/>
      </c>
      <c r="S3299">
        <f>_xlfn.XLOOKUP(E3299,AF:AF,AI:AI)</f>
        <v/>
      </c>
      <c r="T3299">
        <f>WEEKNUM(G3299)</f>
        <v/>
      </c>
      <c r="U3299">
        <f>YEAR(G3299)</f>
        <v/>
      </c>
      <c r="V3299" s="117">
        <f>IFERROR(Q3299/N3299,"0")</f>
        <v/>
      </c>
    </row>
    <row r="3300">
      <c r="A3300">
        <f>_xlfn.XLOOKUP(D3300,BN:BN,BO:BO)</f>
        <v/>
      </c>
      <c r="B3300" t="inlineStr">
        <is>
          <t>LLC</t>
        </is>
      </c>
      <c r="C3300" t="n">
        <v>495</v>
      </c>
      <c r="D3300">
        <f>_xlfn.XLOOKUP(C3300,BH:BH,BI:BI)</f>
        <v/>
      </c>
      <c r="E3300" t="n">
        <v>28934</v>
      </c>
      <c r="F3300" t="inlineStr">
        <is>
          <t>GARCIA MUNOZ MARIA MS</t>
        </is>
      </c>
      <c r="G3300" s="234" t="n">
        <v>46016</v>
      </c>
      <c r="H3300" s="234" t="n">
        <v>46027</v>
      </c>
      <c r="I3300" t="inlineStr">
        <is>
          <t>VLO</t>
        </is>
      </c>
      <c r="J3300">
        <f>_xlfn.XLOOKUP(I3300,AS:AS,AU:AU)</f>
        <v/>
      </c>
      <c r="K3300" t="inlineStr">
        <is>
          <t>USD</t>
        </is>
      </c>
      <c r="L3300" s="238" t="n">
        <v>90</v>
      </c>
      <c r="M3300">
        <f>L3300*_xlfn.XLOOKUP(K3300,AM:AM,AN:AN)</f>
        <v/>
      </c>
      <c r="N3300">
        <f>L3300*_xlfn.XLOOKUP(K3300,AM:AM,AO:AO)</f>
        <v/>
      </c>
      <c r="O3300" s="238" t="n">
        <v>0</v>
      </c>
      <c r="P3300">
        <f>O3300*_xlfn.XLOOKUP(K3300,AM:AM,AN:AN)</f>
        <v/>
      </c>
      <c r="Q3300">
        <f>O3300*_xlfn.XLOOKUP(K3300,AM:AM,AO:AO)</f>
        <v/>
      </c>
      <c r="R3300">
        <f>_xlfn.XLOOKUP(E3300,AF:AF,AG:AG)</f>
        <v/>
      </c>
      <c r="S3300">
        <f>_xlfn.XLOOKUP(E3300,AF:AF,AI:AI)</f>
        <v/>
      </c>
      <c r="T3300">
        <f>WEEKNUM(G3300)</f>
        <v/>
      </c>
      <c r="U3300">
        <f>YEAR(G3300)</f>
        <v/>
      </c>
      <c r="V3300" s="117">
        <f>IFERROR(Q3300/N3300,"0")</f>
        <v/>
      </c>
    </row>
    <row r="3301">
      <c r="A3301">
        <f>_xlfn.XLOOKUP(D3301,BN:BN,BO:BO)</f>
        <v/>
      </c>
      <c r="B3301" t="inlineStr">
        <is>
          <t>LLC</t>
        </is>
      </c>
      <c r="C3301" t="n">
        <v>495</v>
      </c>
      <c r="D3301">
        <f>_xlfn.XLOOKUP(C3301,BH:BH,BI:BI)</f>
        <v/>
      </c>
      <c r="E3301" t="n">
        <v>28934</v>
      </c>
      <c r="F3301" t="inlineStr">
        <is>
          <t>GARCIA SANTOS COY LUIS GERARDO MR</t>
        </is>
      </c>
      <c r="G3301" s="234" t="n">
        <v>46016</v>
      </c>
      <c r="H3301" s="234" t="n">
        <v>46026</v>
      </c>
      <c r="I3301" t="inlineStr">
        <is>
          <t>VLO</t>
        </is>
      </c>
      <c r="J3301">
        <f>_xlfn.XLOOKUP(I3301,AS:AS,AU:AU)</f>
        <v/>
      </c>
      <c r="K3301" t="inlineStr">
        <is>
          <t>USD</t>
        </is>
      </c>
      <c r="L3301" s="238" t="n">
        <v>6179</v>
      </c>
      <c r="M3301">
        <f>L3301*_xlfn.XLOOKUP(K3301,AM:AM,AN:AN)</f>
        <v/>
      </c>
      <c r="N3301">
        <f>L3301*_xlfn.XLOOKUP(K3301,AM:AM,AO:AO)</f>
        <v/>
      </c>
      <c r="O3301" s="238" t="n">
        <v>0</v>
      </c>
      <c r="P3301">
        <f>O3301*_xlfn.XLOOKUP(K3301,AM:AM,AN:AN)</f>
        <v/>
      </c>
      <c r="Q3301">
        <f>O3301*_xlfn.XLOOKUP(K3301,AM:AM,AO:AO)</f>
        <v/>
      </c>
      <c r="R3301">
        <f>_xlfn.XLOOKUP(E3301,AF:AF,AG:AG)</f>
        <v/>
      </c>
      <c r="S3301">
        <f>_xlfn.XLOOKUP(E3301,AF:AF,AI:AI)</f>
        <v/>
      </c>
      <c r="T3301">
        <f>WEEKNUM(G3301)</f>
        <v/>
      </c>
      <c r="U3301">
        <f>YEAR(G3301)</f>
        <v/>
      </c>
      <c r="V3301" s="117">
        <f>IFERROR(Q3301/N3301,"0")</f>
        <v/>
      </c>
    </row>
    <row r="3302">
      <c r="A3302">
        <f>_xlfn.XLOOKUP(D3302,BN:BN,BO:BO)</f>
        <v/>
      </c>
      <c r="B3302" t="inlineStr">
        <is>
          <t>LLC</t>
        </is>
      </c>
      <c r="C3302" t="n">
        <v>495</v>
      </c>
      <c r="D3302">
        <f>_xlfn.XLOOKUP(C3302,BH:BH,BI:BI)</f>
        <v/>
      </c>
      <c r="E3302" t="n">
        <v>28934</v>
      </c>
      <c r="F3302" t="inlineStr">
        <is>
          <t>MUNOZ GOMEZ HILDA CAMILA</t>
        </is>
      </c>
      <c r="G3302" s="234" t="n">
        <v>46016</v>
      </c>
      <c r="H3302" s="234" t="n">
        <v>46026</v>
      </c>
      <c r="I3302" t="inlineStr">
        <is>
          <t>VLO</t>
        </is>
      </c>
      <c r="J3302">
        <f>_xlfn.XLOOKUP(I3302,AS:AS,AU:AU)</f>
        <v/>
      </c>
      <c r="K3302" t="inlineStr">
        <is>
          <t>USD</t>
        </is>
      </c>
      <c r="L3302" s="238" t="n">
        <v>6179</v>
      </c>
      <c r="M3302">
        <f>L3302*_xlfn.XLOOKUP(K3302,AM:AM,AN:AN)</f>
        <v/>
      </c>
      <c r="N3302">
        <f>L3302*_xlfn.XLOOKUP(K3302,AM:AM,AO:AO)</f>
        <v/>
      </c>
      <c r="O3302" s="238" t="n">
        <v>0</v>
      </c>
      <c r="P3302">
        <f>O3302*_xlfn.XLOOKUP(K3302,AM:AM,AN:AN)</f>
        <v/>
      </c>
      <c r="Q3302">
        <f>O3302*_xlfn.XLOOKUP(K3302,AM:AM,AO:AO)</f>
        <v/>
      </c>
      <c r="R3302">
        <f>_xlfn.XLOOKUP(E3302,AF:AF,AG:AG)</f>
        <v/>
      </c>
      <c r="S3302">
        <f>_xlfn.XLOOKUP(E3302,AF:AF,AI:AI)</f>
        <v/>
      </c>
      <c r="T3302">
        <f>WEEKNUM(G3302)</f>
        <v/>
      </c>
      <c r="U3302">
        <f>YEAR(G3302)</f>
        <v/>
      </c>
      <c r="V3302" s="117">
        <f>IFERROR(Q3302/N3302,"0")</f>
        <v/>
      </c>
    </row>
    <row r="3303">
      <c r="A3303">
        <f>_xlfn.XLOOKUP(D3303,BN:BN,BO:BO)</f>
        <v/>
      </c>
      <c r="B3303" t="inlineStr">
        <is>
          <t>LLC</t>
        </is>
      </c>
      <c r="C3303" t="n">
        <v>495</v>
      </c>
      <c r="D3303">
        <f>_xlfn.XLOOKUP(C3303,BH:BH,BI:BI)</f>
        <v/>
      </c>
      <c r="E3303" t="n">
        <v>28934</v>
      </c>
      <c r="F3303" t="inlineStr">
        <is>
          <t>GARCIA SANTOS COY LUIS GERARDO MR</t>
        </is>
      </c>
      <c r="G3303" s="234" t="n">
        <v>46016</v>
      </c>
      <c r="H3303" s="234" t="n">
        <v>46026</v>
      </c>
      <c r="I3303" t="inlineStr">
        <is>
          <t>VLO</t>
        </is>
      </c>
      <c r="J3303">
        <f>_xlfn.XLOOKUP(I3303,AS:AS,AU:AU)</f>
        <v/>
      </c>
      <c r="K3303" t="inlineStr">
        <is>
          <t>USD</t>
        </is>
      </c>
      <c r="L3303" s="238" t="n">
        <v>467.6</v>
      </c>
      <c r="M3303">
        <f>L3303*_xlfn.XLOOKUP(K3303,AM:AM,AN:AN)</f>
        <v/>
      </c>
      <c r="N3303">
        <f>L3303*_xlfn.XLOOKUP(K3303,AM:AM,AO:AO)</f>
        <v/>
      </c>
      <c r="O3303" s="238" t="n">
        <v>0</v>
      </c>
      <c r="P3303">
        <f>O3303*_xlfn.XLOOKUP(K3303,AM:AM,AN:AN)</f>
        <v/>
      </c>
      <c r="Q3303">
        <f>O3303*_xlfn.XLOOKUP(K3303,AM:AM,AO:AO)</f>
        <v/>
      </c>
      <c r="R3303">
        <f>_xlfn.XLOOKUP(E3303,AF:AF,AG:AG)</f>
        <v/>
      </c>
      <c r="S3303">
        <f>_xlfn.XLOOKUP(E3303,AF:AF,AI:AI)</f>
        <v/>
      </c>
      <c r="T3303">
        <f>WEEKNUM(G3303)</f>
        <v/>
      </c>
      <c r="U3303">
        <f>YEAR(G3303)</f>
        <v/>
      </c>
      <c r="V3303" s="117">
        <f>IFERROR(Q3303/N3303,"0")</f>
        <v/>
      </c>
    </row>
    <row r="3304">
      <c r="A3304">
        <f>_xlfn.XLOOKUP(D3304,BN:BN,BO:BO)</f>
        <v/>
      </c>
      <c r="B3304" t="inlineStr">
        <is>
          <t>LLC</t>
        </is>
      </c>
      <c r="C3304" t="n">
        <v>495</v>
      </c>
      <c r="D3304">
        <f>_xlfn.XLOOKUP(C3304,BH:BH,BI:BI)</f>
        <v/>
      </c>
      <c r="E3304" t="n">
        <v>28934</v>
      </c>
      <c r="F3304" t="inlineStr">
        <is>
          <t>MUNOZ GOMEZ HILDA CAMILA</t>
        </is>
      </c>
      <c r="G3304" s="234" t="n">
        <v>46016</v>
      </c>
      <c r="H3304" s="234" t="n">
        <v>46026</v>
      </c>
      <c r="I3304" t="inlineStr">
        <is>
          <t>VLO</t>
        </is>
      </c>
      <c r="J3304">
        <f>_xlfn.XLOOKUP(I3304,AS:AS,AU:AU)</f>
        <v/>
      </c>
      <c r="K3304" t="inlineStr">
        <is>
          <t>USD</t>
        </is>
      </c>
      <c r="L3304" s="238" t="n">
        <v>467.6</v>
      </c>
      <c r="M3304">
        <f>L3304*_xlfn.XLOOKUP(K3304,AM:AM,AN:AN)</f>
        <v/>
      </c>
      <c r="N3304">
        <f>L3304*_xlfn.XLOOKUP(K3304,AM:AM,AO:AO)</f>
        <v/>
      </c>
      <c r="O3304" s="238" t="n">
        <v>0</v>
      </c>
      <c r="P3304">
        <f>O3304*_xlfn.XLOOKUP(K3304,AM:AM,AN:AN)</f>
        <v/>
      </c>
      <c r="Q3304">
        <f>O3304*_xlfn.XLOOKUP(K3304,AM:AM,AO:AO)</f>
        <v/>
      </c>
      <c r="R3304">
        <f>_xlfn.XLOOKUP(E3304,AF:AF,AG:AG)</f>
        <v/>
      </c>
      <c r="S3304">
        <f>_xlfn.XLOOKUP(E3304,AF:AF,AI:AI)</f>
        <v/>
      </c>
      <c r="T3304">
        <f>WEEKNUM(G3304)</f>
        <v/>
      </c>
      <c r="U3304">
        <f>YEAR(G3304)</f>
        <v/>
      </c>
      <c r="V3304" s="117">
        <f>IFERROR(Q3304/N3304,"0")</f>
        <v/>
      </c>
    </row>
    <row r="3305">
      <c r="A3305">
        <f>_xlfn.XLOOKUP(D3305,BN:BN,BO:BO)</f>
        <v/>
      </c>
      <c r="B3305" t="inlineStr">
        <is>
          <t>LLC</t>
        </is>
      </c>
      <c r="C3305" t="n">
        <v>496</v>
      </c>
      <c r="D3305">
        <f>_xlfn.XLOOKUP(C3305,BH:BH,BI:BI)</f>
        <v/>
      </c>
      <c r="E3305" t="n">
        <v>28934</v>
      </c>
      <c r="F3305" t="inlineStr">
        <is>
          <t>TE ACEVEDO QUINTANA ENRIQUE</t>
        </is>
      </c>
      <c r="G3305" s="234" t="n">
        <v>45864</v>
      </c>
      <c r="H3305" s="63" t="n"/>
      <c r="I3305" t="inlineStr">
        <is>
          <t>VLO</t>
        </is>
      </c>
      <c r="J3305">
        <f>_xlfn.XLOOKUP(I3305,AS:AS,AU:AU)</f>
        <v/>
      </c>
      <c r="K3305" t="inlineStr">
        <is>
          <t>USD</t>
        </is>
      </c>
      <c r="L3305" s="238" t="n">
        <v>1072.77</v>
      </c>
      <c r="M3305">
        <f>L3305*_xlfn.XLOOKUP(K3305,AM:AM,AN:AN)</f>
        <v/>
      </c>
      <c r="N3305">
        <f>L3305*_xlfn.XLOOKUP(K3305,AM:AM,AO:AO)</f>
        <v/>
      </c>
      <c r="O3305" s="238" t="n">
        <v>16.86</v>
      </c>
      <c r="P3305">
        <f>O3305*_xlfn.XLOOKUP(K3305,AM:AM,AN:AN)</f>
        <v/>
      </c>
      <c r="Q3305">
        <f>O3305*_xlfn.XLOOKUP(K3305,AM:AM,AO:AO)</f>
        <v/>
      </c>
      <c r="R3305">
        <f>_xlfn.XLOOKUP(E3305,AF:AF,AG:AG)</f>
        <v/>
      </c>
      <c r="S3305">
        <f>_xlfn.XLOOKUP(E3305,AF:AF,AI:AI)</f>
        <v/>
      </c>
      <c r="T3305">
        <f>WEEKNUM(G3305)</f>
        <v/>
      </c>
      <c r="U3305">
        <f>YEAR(G3305)</f>
        <v/>
      </c>
      <c r="V3305" s="117">
        <f>IFERROR(Q3305/N3305,"0")</f>
        <v/>
      </c>
    </row>
    <row r="3306">
      <c r="A3306">
        <f>_xlfn.XLOOKUP(D3306,BN:BN,BO:BO)</f>
        <v/>
      </c>
      <c r="B3306" t="inlineStr">
        <is>
          <t>LLC</t>
        </is>
      </c>
      <c r="C3306" t="n">
        <v>496</v>
      </c>
      <c r="D3306">
        <f>_xlfn.XLOOKUP(C3306,BH:BH,BI:BI)</f>
        <v/>
      </c>
      <c r="E3306" t="n">
        <v>28934</v>
      </c>
      <c r="F3306" t="inlineStr">
        <is>
          <t>TE ROMO DE VIVAR DAVILA FLORENTINA</t>
        </is>
      </c>
      <c r="G3306" s="234" t="n">
        <v>45864</v>
      </c>
      <c r="H3306" s="63" t="n"/>
      <c r="I3306" t="inlineStr">
        <is>
          <t>VLO</t>
        </is>
      </c>
      <c r="J3306">
        <f>_xlfn.XLOOKUP(I3306,AS:AS,AU:AU)</f>
        <v/>
      </c>
      <c r="K3306" t="inlineStr">
        <is>
          <t>USD</t>
        </is>
      </c>
      <c r="L3306" s="238" t="n">
        <v>1072.77</v>
      </c>
      <c r="M3306">
        <f>L3306*_xlfn.XLOOKUP(K3306,AM:AM,AN:AN)</f>
        <v/>
      </c>
      <c r="N3306">
        <f>L3306*_xlfn.XLOOKUP(K3306,AM:AM,AO:AO)</f>
        <v/>
      </c>
      <c r="O3306" s="238" t="n">
        <v>16.86</v>
      </c>
      <c r="P3306">
        <f>O3306*_xlfn.XLOOKUP(K3306,AM:AM,AN:AN)</f>
        <v/>
      </c>
      <c r="Q3306">
        <f>O3306*_xlfn.XLOOKUP(K3306,AM:AM,AO:AO)</f>
        <v/>
      </c>
      <c r="R3306">
        <f>_xlfn.XLOOKUP(E3306,AF:AF,AG:AG)</f>
        <v/>
      </c>
      <c r="S3306">
        <f>_xlfn.XLOOKUP(E3306,AF:AF,AI:AI)</f>
        <v/>
      </c>
      <c r="T3306">
        <f>WEEKNUM(G3306)</f>
        <v/>
      </c>
      <c r="U3306">
        <f>YEAR(G3306)</f>
        <v/>
      </c>
      <c r="V3306" s="117">
        <f>IFERROR(Q3306/N3306,"0")</f>
        <v/>
      </c>
    </row>
    <row r="3307">
      <c r="A3307">
        <f>_xlfn.XLOOKUP(D3307,BN:BN,BO:BO)</f>
        <v/>
      </c>
      <c r="B3307" t="inlineStr">
        <is>
          <t>LLC</t>
        </is>
      </c>
      <c r="C3307" t="n">
        <v>496</v>
      </c>
      <c r="D3307">
        <f>_xlfn.XLOOKUP(C3307,BH:BH,BI:BI)</f>
        <v/>
      </c>
      <c r="E3307" t="n">
        <v>28934</v>
      </c>
      <c r="F3307" t="inlineStr">
        <is>
          <t>TE ACEVEDO ROMO EMILIO</t>
        </is>
      </c>
      <c r="G3307" s="234" t="n">
        <v>45864</v>
      </c>
      <c r="H3307" s="63" t="n"/>
      <c r="I3307" t="inlineStr">
        <is>
          <t>VLO</t>
        </is>
      </c>
      <c r="J3307">
        <f>_xlfn.XLOOKUP(I3307,AS:AS,AU:AU)</f>
        <v/>
      </c>
      <c r="K3307" t="inlineStr">
        <is>
          <t>USD</t>
        </is>
      </c>
      <c r="L3307" s="238" t="n">
        <v>1072.77</v>
      </c>
      <c r="M3307">
        <f>L3307*_xlfn.XLOOKUP(K3307,AM:AM,AN:AN)</f>
        <v/>
      </c>
      <c r="N3307">
        <f>L3307*_xlfn.XLOOKUP(K3307,AM:AM,AO:AO)</f>
        <v/>
      </c>
      <c r="O3307" s="238" t="n">
        <v>16.86</v>
      </c>
      <c r="P3307">
        <f>O3307*_xlfn.XLOOKUP(K3307,AM:AM,AN:AN)</f>
        <v/>
      </c>
      <c r="Q3307">
        <f>O3307*_xlfn.XLOOKUP(K3307,AM:AM,AO:AO)</f>
        <v/>
      </c>
      <c r="R3307">
        <f>_xlfn.XLOOKUP(E3307,AF:AF,AG:AG)</f>
        <v/>
      </c>
      <c r="S3307">
        <f>_xlfn.XLOOKUP(E3307,AF:AF,AI:AI)</f>
        <v/>
      </c>
      <c r="T3307">
        <f>WEEKNUM(G3307)</f>
        <v/>
      </c>
      <c r="U3307">
        <f>YEAR(G3307)</f>
        <v/>
      </c>
      <c r="V3307" s="117">
        <f>IFERROR(Q3307/N3307,"0")</f>
        <v/>
      </c>
    </row>
    <row r="3308">
      <c r="A3308">
        <f>_xlfn.XLOOKUP(D3308,BN:BN,BO:BO)</f>
        <v/>
      </c>
      <c r="B3308" t="inlineStr">
        <is>
          <t>LLC</t>
        </is>
      </c>
      <c r="C3308" t="n">
        <v>496</v>
      </c>
      <c r="D3308">
        <f>_xlfn.XLOOKUP(C3308,BH:BH,BI:BI)</f>
        <v/>
      </c>
      <c r="E3308" t="n">
        <v>28934</v>
      </c>
      <c r="F3308" t="inlineStr">
        <is>
          <t>TE ACEVEDO ROMO PATRICIO</t>
        </is>
      </c>
      <c r="G3308" s="234" t="n">
        <v>45864</v>
      </c>
      <c r="H3308" s="63" t="n"/>
      <c r="I3308" t="inlineStr">
        <is>
          <t>VLO</t>
        </is>
      </c>
      <c r="J3308">
        <f>_xlfn.XLOOKUP(I3308,AS:AS,AU:AU)</f>
        <v/>
      </c>
      <c r="K3308" t="inlineStr">
        <is>
          <t>USD</t>
        </is>
      </c>
      <c r="L3308" s="238" t="n">
        <v>1072.77</v>
      </c>
      <c r="M3308">
        <f>L3308*_xlfn.XLOOKUP(K3308,AM:AM,AN:AN)</f>
        <v/>
      </c>
      <c r="N3308">
        <f>L3308*_xlfn.XLOOKUP(K3308,AM:AM,AO:AO)</f>
        <v/>
      </c>
      <c r="O3308" s="238" t="n">
        <v>16.86</v>
      </c>
      <c r="P3308">
        <f>O3308*_xlfn.XLOOKUP(K3308,AM:AM,AN:AN)</f>
        <v/>
      </c>
      <c r="Q3308">
        <f>O3308*_xlfn.XLOOKUP(K3308,AM:AM,AO:AO)</f>
        <v/>
      </c>
      <c r="R3308">
        <f>_xlfn.XLOOKUP(E3308,AF:AF,AG:AG)</f>
        <v/>
      </c>
      <c r="S3308">
        <f>_xlfn.XLOOKUP(E3308,AF:AF,AI:AI)</f>
        <v/>
      </c>
      <c r="T3308">
        <f>WEEKNUM(G3308)</f>
        <v/>
      </c>
      <c r="U3308">
        <f>YEAR(G3308)</f>
        <v/>
      </c>
      <c r="V3308" s="117">
        <f>IFERROR(Q3308/N3308,"0")</f>
        <v/>
      </c>
    </row>
    <row r="3309">
      <c r="A3309">
        <f>_xlfn.XLOOKUP(D3309,BN:BN,BO:BO)</f>
        <v/>
      </c>
      <c r="B3309" t="inlineStr">
        <is>
          <t>LLC</t>
        </is>
      </c>
      <c r="C3309" t="n">
        <v>496</v>
      </c>
      <c r="D3309">
        <f>_xlfn.XLOOKUP(C3309,BH:BH,BI:BI)</f>
        <v/>
      </c>
      <c r="E3309" t="n">
        <v>0</v>
      </c>
      <c r="F3309" t="inlineStr">
        <is>
          <t>Fee de emisión GPMBXY</t>
        </is>
      </c>
      <c r="G3309" s="234" t="n">
        <v>45864</v>
      </c>
      <c r="H3309" s="234" t="n">
        <v>45869</v>
      </c>
      <c r="I3309" t="inlineStr">
        <is>
          <t>HPS</t>
        </is>
      </c>
      <c r="J3309">
        <f>_xlfn.XLOOKUP(I3309,AS:AS,AU:AU)</f>
        <v/>
      </c>
      <c r="K3309" t="inlineStr">
        <is>
          <t>USD</t>
        </is>
      </c>
      <c r="L3309" s="238" t="n">
        <v>140</v>
      </c>
      <c r="M3309">
        <f>L3309*_xlfn.XLOOKUP(K3309,AM:AM,AN:AN)</f>
        <v/>
      </c>
      <c r="N3309">
        <f>L3309*_xlfn.XLOOKUP(K3309,AM:AM,AO:AO)</f>
        <v/>
      </c>
      <c r="O3309" s="238" t="n">
        <v>140</v>
      </c>
      <c r="P3309">
        <f>O3309*_xlfn.XLOOKUP(K3309,AM:AM,AN:AN)</f>
        <v/>
      </c>
      <c r="Q3309">
        <f>O3309*_xlfn.XLOOKUP(K3309,AM:AM,AO:AO)</f>
        <v/>
      </c>
      <c r="R3309">
        <f>_xlfn.XLOOKUP(E3309,AF:AF,AG:AG)</f>
        <v/>
      </c>
      <c r="S3309">
        <f>_xlfn.XLOOKUP(E3309,AF:AF,AI:AI)</f>
        <v/>
      </c>
      <c r="T3309">
        <f>WEEKNUM(G3309)</f>
        <v/>
      </c>
      <c r="U3309">
        <f>YEAR(G3309)</f>
        <v/>
      </c>
      <c r="V3309" s="117">
        <f>IFERROR(Q3309/N3309,"0")</f>
        <v/>
      </c>
    </row>
    <row r="3310">
      <c r="A3310">
        <f>_xlfn.XLOOKUP(D3310,BN:BN,BO:BO)</f>
        <v/>
      </c>
      <c r="B3310" t="inlineStr">
        <is>
          <t>LLC</t>
        </is>
      </c>
      <c r="C3310" t="n">
        <v>496</v>
      </c>
      <c r="D3310">
        <f>_xlfn.XLOOKUP(C3310,BH:BH,BI:BI)</f>
        <v/>
      </c>
      <c r="E3310" t="n">
        <v>27766</v>
      </c>
      <c r="F3310" t="inlineStr">
        <is>
          <t xml:space="preserve">Hospedaje </t>
        </is>
      </c>
      <c r="G3310" s="234" t="n">
        <v>45864</v>
      </c>
      <c r="H3310" s="234" t="n">
        <v>45869</v>
      </c>
      <c r="I3310" t="inlineStr">
        <is>
          <t>HTL</t>
        </is>
      </c>
      <c r="J3310">
        <f>_xlfn.XLOOKUP(I3310,AS:AS,AU:AU)</f>
        <v/>
      </c>
      <c r="K3310" t="inlineStr">
        <is>
          <t>USD</t>
        </is>
      </c>
      <c r="L3310" s="238" t="n">
        <v>6947.73</v>
      </c>
      <c r="M3310">
        <f>L3310*_xlfn.XLOOKUP(K3310,AM:AM,AN:AN)</f>
        <v/>
      </c>
      <c r="N3310">
        <f>L3310*_xlfn.XLOOKUP(K3310,AM:AM,AO:AO)</f>
        <v/>
      </c>
      <c r="O3310" s="238" t="n">
        <v>561.65</v>
      </c>
      <c r="P3310">
        <f>O3310*_xlfn.XLOOKUP(K3310,AM:AM,AN:AN)</f>
        <v/>
      </c>
      <c r="Q3310">
        <f>O3310*_xlfn.XLOOKUP(K3310,AM:AM,AO:AO)</f>
        <v/>
      </c>
      <c r="R3310">
        <f>_xlfn.XLOOKUP(E3310,AF:AF,AG:AG)</f>
        <v/>
      </c>
      <c r="S3310">
        <f>_xlfn.XLOOKUP(E3310,AF:AF,AI:AI)</f>
        <v/>
      </c>
      <c r="T3310">
        <f>WEEKNUM(G3310)</f>
        <v/>
      </c>
      <c r="U3310">
        <f>YEAR(G3310)</f>
        <v/>
      </c>
      <c r="V3310" s="117">
        <f>IFERROR(Q3310/N3310,"0")</f>
        <v/>
      </c>
    </row>
    <row r="3311">
      <c r="A3311">
        <f>_xlfn.XLOOKUP(D3311,BN:BN,BO:BO)</f>
        <v/>
      </c>
      <c r="B3311" t="inlineStr">
        <is>
          <t>LLC</t>
        </is>
      </c>
      <c r="C3311" t="n">
        <v>496</v>
      </c>
      <c r="D3311">
        <f>_xlfn.XLOOKUP(C3311,BH:BH,BI:BI)</f>
        <v/>
      </c>
      <c r="E3311" t="n">
        <v>0</v>
      </c>
      <c r="F3311" t="inlineStr">
        <is>
          <t>Sobrecomisión</t>
        </is>
      </c>
      <c r="G3311" s="234" t="n">
        <v>45864</v>
      </c>
      <c r="H3311" s="234" t="n">
        <v>45869</v>
      </c>
      <c r="I3311" t="inlineStr">
        <is>
          <t>HPS</t>
        </is>
      </c>
      <c r="J3311">
        <f>_xlfn.XLOOKUP(I3311,AS:AS,AU:AU)</f>
        <v/>
      </c>
      <c r="K3311" t="inlineStr">
        <is>
          <t>USD</t>
        </is>
      </c>
      <c r="L3311" s="238" t="n">
        <v>83.18000000000001</v>
      </c>
      <c r="M3311">
        <f>L3311*_xlfn.XLOOKUP(K3311,AM:AM,AN:AN)</f>
        <v/>
      </c>
      <c r="N3311">
        <f>L3311*_xlfn.XLOOKUP(K3311,AM:AM,AO:AO)</f>
        <v/>
      </c>
      <c r="O3311" s="238" t="n">
        <v>83.18000000000001</v>
      </c>
      <c r="P3311">
        <f>O3311*_xlfn.XLOOKUP(K3311,AM:AM,AN:AN)</f>
        <v/>
      </c>
      <c r="Q3311">
        <f>O3311*_xlfn.XLOOKUP(K3311,AM:AM,AO:AO)</f>
        <v/>
      </c>
      <c r="R3311">
        <f>_xlfn.XLOOKUP(E3311,AF:AF,AG:AG)</f>
        <v/>
      </c>
      <c r="S3311">
        <f>_xlfn.XLOOKUP(E3311,AF:AF,AI:AI)</f>
        <v/>
      </c>
      <c r="T3311">
        <f>WEEKNUM(G3311)</f>
        <v/>
      </c>
      <c r="U3311">
        <f>YEAR(G3311)</f>
        <v/>
      </c>
      <c r="V3311" s="117">
        <f>IFERROR(Q3311/N3311,"0")</f>
        <v/>
      </c>
    </row>
    <row r="3312">
      <c r="A3312">
        <f>_xlfn.XLOOKUP(D3312,BN:BN,BO:BO)</f>
        <v/>
      </c>
      <c r="B3312" t="inlineStr">
        <is>
          <t>LLC</t>
        </is>
      </c>
      <c r="C3312" t="n">
        <v>497</v>
      </c>
      <c r="D3312">
        <f>_xlfn.XLOOKUP(C3312,BH:BH,BI:BI)</f>
        <v/>
      </c>
      <c r="E3312" t="n">
        <v>23590</v>
      </c>
      <c r="F3312" t="inlineStr">
        <is>
          <t>VUELO MORELIA - MEX</t>
        </is>
      </c>
      <c r="G3312" s="234" t="n">
        <v>45850</v>
      </c>
      <c r="H3312" s="234" t="n">
        <v>45850</v>
      </c>
      <c r="I3312" t="inlineStr">
        <is>
          <t>VLO</t>
        </is>
      </c>
      <c r="J3312">
        <f>_xlfn.XLOOKUP(I3312,AS:AS,AU:AU)</f>
        <v/>
      </c>
      <c r="K3312" t="inlineStr">
        <is>
          <t>MXN</t>
        </is>
      </c>
      <c r="L3312" s="238" t="n">
        <v>4438</v>
      </c>
      <c r="M3312">
        <f>L3312*_xlfn.XLOOKUP(K3312,AM:AM,AN:AN)</f>
        <v/>
      </c>
      <c r="N3312">
        <f>L3312*_xlfn.XLOOKUP(K3312,AM:AM,AO:AO)</f>
        <v/>
      </c>
      <c r="O3312" s="238" t="n">
        <v>0</v>
      </c>
      <c r="P3312">
        <f>O3312*_xlfn.XLOOKUP(K3312,AM:AM,AN:AN)</f>
        <v/>
      </c>
      <c r="Q3312">
        <f>O3312*_xlfn.XLOOKUP(K3312,AM:AM,AO:AO)</f>
        <v/>
      </c>
      <c r="R3312">
        <f>_xlfn.XLOOKUP(E3312,AF:AF,AG:AG)</f>
        <v/>
      </c>
      <c r="S3312">
        <f>_xlfn.XLOOKUP(E3312,AF:AF,AI:AI)</f>
        <v/>
      </c>
      <c r="T3312">
        <f>WEEKNUM(G3312)</f>
        <v/>
      </c>
      <c r="U3312">
        <f>YEAR(G3312)</f>
        <v/>
      </c>
      <c r="V3312" s="117">
        <f>IFERROR(Q3312/N3312,"0")</f>
        <v/>
      </c>
    </row>
    <row r="3313">
      <c r="A3313">
        <f>_xlfn.XLOOKUP(D3313,BN:BN,BO:BO)</f>
        <v/>
      </c>
      <c r="B3313" t="inlineStr">
        <is>
          <t>LLC</t>
        </is>
      </c>
      <c r="C3313" t="n">
        <v>497</v>
      </c>
      <c r="D3313">
        <f>_xlfn.XLOOKUP(C3313,BH:BH,BI:BI)</f>
        <v/>
      </c>
      <c r="E3313" t="n">
        <v>0</v>
      </c>
      <c r="F3313" t="inlineStr">
        <is>
          <t>FEE DE EMISION</t>
        </is>
      </c>
      <c r="G3313" s="234" t="n">
        <v>45850</v>
      </c>
      <c r="H3313" s="234" t="n">
        <v>45850</v>
      </c>
      <c r="I3313" t="inlineStr">
        <is>
          <t>HPS</t>
        </is>
      </c>
      <c r="J3313">
        <f>_xlfn.XLOOKUP(I3313,AS:AS,AU:AU)</f>
        <v/>
      </c>
      <c r="K3313" t="inlineStr">
        <is>
          <t>MXN</t>
        </is>
      </c>
      <c r="L3313" s="238" t="n">
        <v>664.3</v>
      </c>
      <c r="M3313">
        <f>L3313*_xlfn.XLOOKUP(K3313,AM:AM,AN:AN)</f>
        <v/>
      </c>
      <c r="N3313">
        <f>L3313*_xlfn.XLOOKUP(K3313,AM:AM,AO:AO)</f>
        <v/>
      </c>
      <c r="O3313" s="238" t="n">
        <v>664.3</v>
      </c>
      <c r="P3313">
        <f>O3313*_xlfn.XLOOKUP(K3313,AM:AM,AN:AN)</f>
        <v/>
      </c>
      <c r="Q3313">
        <f>O3313*_xlfn.XLOOKUP(K3313,AM:AM,AO:AO)</f>
        <v/>
      </c>
      <c r="R3313">
        <f>_xlfn.XLOOKUP(E3313,AF:AF,AG:AG)</f>
        <v/>
      </c>
      <c r="S3313">
        <f>_xlfn.XLOOKUP(E3313,AF:AF,AI:AI)</f>
        <v/>
      </c>
      <c r="T3313">
        <f>WEEKNUM(G3313)</f>
        <v/>
      </c>
      <c r="U3313">
        <f>YEAR(G3313)</f>
        <v/>
      </c>
      <c r="V3313" s="117">
        <f>IFERROR(Q3313/N3313,"0")</f>
        <v/>
      </c>
    </row>
    <row r="3314">
      <c r="A3314">
        <f>_xlfn.XLOOKUP(D3314,BN:BN,BO:BO)</f>
        <v/>
      </c>
      <c r="B3314" t="inlineStr">
        <is>
          <t>LLC</t>
        </is>
      </c>
      <c r="C3314" t="n">
        <v>498</v>
      </c>
      <c r="D3314">
        <f>_xlfn.XLOOKUP(C3314,BH:BH,BI:BI)</f>
        <v/>
      </c>
      <c r="E3314" t="n">
        <v>25372</v>
      </c>
      <c r="F3314" t="inlineStr">
        <is>
          <t>LONDON QUEEN OF CLUBS</t>
        </is>
      </c>
      <c r="G3314" s="234" t="n">
        <v>45850</v>
      </c>
      <c r="H3314" s="234" t="n">
        <v>45855</v>
      </c>
      <c r="I3314" t="inlineStr">
        <is>
          <t>PKT</t>
        </is>
      </c>
      <c r="J3314">
        <f>_xlfn.XLOOKUP(I3314,AS:AS,AU:AU)</f>
        <v/>
      </c>
      <c r="K3314" t="inlineStr">
        <is>
          <t>GPB</t>
        </is>
      </c>
      <c r="L3314" s="238" t="n">
        <v>2135</v>
      </c>
      <c r="M3314">
        <f>L3314*_xlfn.XLOOKUP(K3314,AM:AM,AN:AN)</f>
        <v/>
      </c>
      <c r="N3314">
        <f>L3314*_xlfn.XLOOKUP(K3314,AM:AM,AO:AO)</f>
        <v/>
      </c>
      <c r="O3314" s="238" t="n">
        <v>177.92</v>
      </c>
      <c r="P3314">
        <f>O3314*_xlfn.XLOOKUP(K3314,AM:AM,AN:AN)</f>
        <v/>
      </c>
      <c r="Q3314">
        <f>O3314*_xlfn.XLOOKUP(K3314,AM:AM,AO:AO)</f>
        <v/>
      </c>
      <c r="R3314">
        <f>_xlfn.XLOOKUP(E3314,AF:AF,AG:AG)</f>
        <v/>
      </c>
      <c r="S3314">
        <f>_xlfn.XLOOKUP(E3314,AF:AF,AI:AI)</f>
        <v/>
      </c>
      <c r="T3314">
        <f>WEEKNUM(G3314)</f>
        <v/>
      </c>
      <c r="U3314">
        <f>YEAR(G3314)</f>
        <v/>
      </c>
      <c r="V3314" s="117">
        <f>IFERROR(Q3314/N3314,"0")</f>
        <v/>
      </c>
    </row>
    <row r="3315">
      <c r="A3315">
        <f>_xlfn.XLOOKUP(D3315,BN:BN,BO:BO)</f>
        <v/>
      </c>
      <c r="B3315" t="inlineStr">
        <is>
          <t>LLC</t>
        </is>
      </c>
      <c r="C3315" t="n">
        <v>498</v>
      </c>
      <c r="D3315">
        <f>_xlfn.XLOOKUP(C3315,BH:BH,BI:BI)</f>
        <v/>
      </c>
      <c r="E3315" t="n">
        <v>25643</v>
      </c>
      <c r="F3315" t="inlineStr">
        <is>
          <t>PENINSULA LONDRES</t>
        </is>
      </c>
      <c r="G3315" s="234" t="n">
        <v>45850</v>
      </c>
      <c r="H3315" s="234" t="n">
        <v>45855</v>
      </c>
      <c r="I3315" t="inlineStr">
        <is>
          <t>HTL</t>
        </is>
      </c>
      <c r="J3315">
        <f>_xlfn.XLOOKUP(I3315,AS:AS,AU:AU)</f>
        <v/>
      </c>
      <c r="K3315" t="inlineStr">
        <is>
          <t>GPB</t>
        </is>
      </c>
      <c r="L3315" s="238" t="n">
        <v>14499.35</v>
      </c>
      <c r="M3315">
        <f>L3315*_xlfn.XLOOKUP(K3315,AM:AM,AN:AN)</f>
        <v/>
      </c>
      <c r="N3315">
        <f>L3315*_xlfn.XLOOKUP(K3315,AM:AM,AO:AO)</f>
        <v/>
      </c>
      <c r="O3315" s="238" t="n">
        <v>1135.84</v>
      </c>
      <c r="P3315">
        <f>O3315*_xlfn.XLOOKUP(K3315,AM:AM,AN:AN)</f>
        <v/>
      </c>
      <c r="Q3315">
        <f>O3315*_xlfn.XLOOKUP(K3315,AM:AM,AO:AO)</f>
        <v/>
      </c>
      <c r="R3315">
        <f>_xlfn.XLOOKUP(E3315,AF:AF,AG:AG)</f>
        <v/>
      </c>
      <c r="S3315">
        <f>_xlfn.XLOOKUP(E3315,AF:AF,AI:AI)</f>
        <v/>
      </c>
      <c r="T3315">
        <f>WEEKNUM(G3315)</f>
        <v/>
      </c>
      <c r="U3315">
        <f>YEAR(G3315)</f>
        <v/>
      </c>
      <c r="V3315" s="117">
        <f>IFERROR(Q3315/N3315,"0")</f>
        <v/>
      </c>
    </row>
    <row r="3316">
      <c r="A3316">
        <f>_xlfn.XLOOKUP(D3316,BN:BN,BO:BO)</f>
        <v/>
      </c>
      <c r="B3316" t="inlineStr">
        <is>
          <t>LLC</t>
        </is>
      </c>
      <c r="C3316" t="n">
        <v>498</v>
      </c>
      <c r="D3316">
        <f>_xlfn.XLOOKUP(C3316,BH:BH,BI:BI)</f>
        <v/>
      </c>
      <c r="E3316" t="n">
        <v>25643</v>
      </c>
      <c r="F3316" t="inlineStr">
        <is>
          <t>PENINSULA LONDRES</t>
        </is>
      </c>
      <c r="G3316" s="234" t="n">
        <v>45850</v>
      </c>
      <c r="H3316" s="234" t="n">
        <v>45855</v>
      </c>
      <c r="I3316" t="inlineStr">
        <is>
          <t>HTL</t>
        </is>
      </c>
      <c r="J3316">
        <f>_xlfn.XLOOKUP(I3316,AS:AS,AU:AU)</f>
        <v/>
      </c>
      <c r="K3316" t="inlineStr">
        <is>
          <t>GPB</t>
        </is>
      </c>
      <c r="L3316" s="238" t="n">
        <v>9250</v>
      </c>
      <c r="M3316">
        <f>L3316*_xlfn.XLOOKUP(K3316,AM:AM,AN:AN)</f>
        <v/>
      </c>
      <c r="N3316">
        <f>L3316*_xlfn.XLOOKUP(K3316,AM:AM,AO:AO)</f>
        <v/>
      </c>
      <c r="O3316" s="238" t="n">
        <v>724.59</v>
      </c>
      <c r="P3316">
        <f>O3316*_xlfn.XLOOKUP(K3316,AM:AM,AN:AN)</f>
        <v/>
      </c>
      <c r="Q3316">
        <f>O3316*_xlfn.XLOOKUP(K3316,AM:AM,AO:AO)</f>
        <v/>
      </c>
      <c r="R3316">
        <f>_xlfn.XLOOKUP(E3316,AF:AF,AG:AG)</f>
        <v/>
      </c>
      <c r="S3316">
        <f>_xlfn.XLOOKUP(E3316,AF:AF,AI:AI)</f>
        <v/>
      </c>
      <c r="T3316">
        <f>WEEKNUM(G3316)</f>
        <v/>
      </c>
      <c r="U3316">
        <f>YEAR(G3316)</f>
        <v/>
      </c>
      <c r="V3316" s="117">
        <f>IFERROR(Q3316/N3316,"0")</f>
        <v/>
      </c>
    </row>
    <row r="3317">
      <c r="A3317">
        <f>_xlfn.XLOOKUP(D3317,BN:BN,BO:BO)</f>
        <v/>
      </c>
      <c r="B3317" t="inlineStr">
        <is>
          <t>LLC</t>
        </is>
      </c>
      <c r="C3317" t="n">
        <v>499</v>
      </c>
      <c r="D3317">
        <f>_xlfn.XLOOKUP(C3317,BH:BH,BI:BI)</f>
        <v/>
      </c>
      <c r="E3317" t="n">
        <v>29025</v>
      </c>
      <c r="F3317" t="inlineStr">
        <is>
          <t>LEFAY DOLOMITI</t>
        </is>
      </c>
      <c r="G3317" s="234" t="n">
        <v>45805</v>
      </c>
      <c r="H3317" s="234" t="n">
        <v>45867</v>
      </c>
      <c r="I3317" t="inlineStr">
        <is>
          <t>HTL</t>
        </is>
      </c>
      <c r="J3317">
        <f>_xlfn.XLOOKUP(I3317,AS:AS,AU:AU)</f>
        <v/>
      </c>
      <c r="K3317" t="inlineStr">
        <is>
          <t>USD</t>
        </is>
      </c>
      <c r="L3317" s="238" t="n">
        <v>827</v>
      </c>
      <c r="M3317">
        <f>L3317*_xlfn.XLOOKUP(K3317,AM:AM,AN:AN)</f>
        <v/>
      </c>
      <c r="N3317">
        <f>L3317*_xlfn.XLOOKUP(K3317,AM:AM,AO:AO)</f>
        <v/>
      </c>
      <c r="O3317" s="238" t="n">
        <v>65.40000000000001</v>
      </c>
      <c r="P3317">
        <f>O3317*_xlfn.XLOOKUP(K3317,AM:AM,AN:AN)</f>
        <v/>
      </c>
      <c r="Q3317">
        <f>O3317*_xlfn.XLOOKUP(K3317,AM:AM,AO:AO)</f>
        <v/>
      </c>
      <c r="R3317">
        <f>_xlfn.XLOOKUP(E3317,AF:AF,AG:AG)</f>
        <v/>
      </c>
      <c r="S3317">
        <f>_xlfn.XLOOKUP(E3317,AF:AF,AI:AI)</f>
        <v/>
      </c>
      <c r="T3317">
        <f>WEEKNUM(G3317)</f>
        <v/>
      </c>
      <c r="U3317">
        <f>YEAR(G3317)</f>
        <v/>
      </c>
      <c r="V3317" s="117">
        <f>IFERROR(Q3317/N3317,"0")</f>
        <v/>
      </c>
    </row>
    <row r="3318">
      <c r="A3318">
        <f>_xlfn.XLOOKUP(D3318,BN:BN,BO:BO)</f>
        <v/>
      </c>
      <c r="B3318" t="inlineStr">
        <is>
          <t>LLC</t>
        </is>
      </c>
      <c r="C3318" t="n">
        <v>499</v>
      </c>
      <c r="D3318">
        <f>_xlfn.XLOOKUP(C3318,BH:BH,BI:BI)</f>
        <v/>
      </c>
      <c r="E3318" t="n">
        <v>29024</v>
      </c>
      <c r="F3318" t="inlineStr">
        <is>
          <t>LEFAY LAGO DI GARDA</t>
        </is>
      </c>
      <c r="G3318" s="234" t="n">
        <v>45803</v>
      </c>
      <c r="H3318" s="234" t="n">
        <v>45866</v>
      </c>
      <c r="I3318" t="inlineStr">
        <is>
          <t>HTL</t>
        </is>
      </c>
      <c r="J3318">
        <f>_xlfn.XLOOKUP(I3318,AS:AS,AU:AU)</f>
        <v/>
      </c>
      <c r="K3318" t="inlineStr">
        <is>
          <t>USD</t>
        </is>
      </c>
      <c r="L3318" s="238" t="n">
        <v>1630</v>
      </c>
      <c r="M3318">
        <f>L3318*_xlfn.XLOOKUP(K3318,AM:AM,AN:AN)</f>
        <v/>
      </c>
      <c r="N3318">
        <f>L3318*_xlfn.XLOOKUP(K3318,AM:AM,AO:AO)</f>
        <v/>
      </c>
      <c r="O3318" s="238" t="n">
        <v>122.39</v>
      </c>
      <c r="P3318">
        <f>O3318*_xlfn.XLOOKUP(K3318,AM:AM,AN:AN)</f>
        <v/>
      </c>
      <c r="Q3318">
        <f>O3318*_xlfn.XLOOKUP(K3318,AM:AM,AO:AO)</f>
        <v/>
      </c>
      <c r="R3318">
        <f>_xlfn.XLOOKUP(E3318,AF:AF,AG:AG)</f>
        <v/>
      </c>
      <c r="S3318">
        <f>_xlfn.XLOOKUP(E3318,AF:AF,AI:AI)</f>
        <v/>
      </c>
      <c r="T3318">
        <f>WEEKNUM(G3318)</f>
        <v/>
      </c>
      <c r="U3318">
        <f>YEAR(G3318)</f>
        <v/>
      </c>
      <c r="V3318" s="117">
        <f>IFERROR(Q3318/N3318,"0")</f>
        <v/>
      </c>
    </row>
    <row r="3319">
      <c r="A3319">
        <f>_xlfn.XLOOKUP(D3319,BN:BN,BO:BO)</f>
        <v/>
      </c>
      <c r="B3319" t="inlineStr">
        <is>
          <t>LLC</t>
        </is>
      </c>
      <c r="C3319" t="n">
        <v>499</v>
      </c>
      <c r="D3319">
        <f>_xlfn.XLOOKUP(C3319,BH:BH,BI:BI)</f>
        <v/>
      </c>
      <c r="E3319" t="n">
        <v>25247</v>
      </c>
      <c r="F3319" t="inlineStr">
        <is>
          <t>HOTELFOUGERE</t>
        </is>
      </c>
      <c r="G3319" s="234" t="n">
        <v>45782</v>
      </c>
      <c r="H3319" s="234" t="n">
        <v>45846</v>
      </c>
      <c r="I3319" t="inlineStr">
        <is>
          <t>HTL</t>
        </is>
      </c>
      <c r="J3319">
        <f>_xlfn.XLOOKUP(I3319,AS:AS,AU:AU)</f>
        <v/>
      </c>
      <c r="K3319" t="inlineStr">
        <is>
          <t>USD</t>
        </is>
      </c>
      <c r="L3319" s="238" t="n">
        <v>1642</v>
      </c>
      <c r="M3319">
        <f>L3319*_xlfn.XLOOKUP(K3319,AM:AM,AN:AN)</f>
        <v/>
      </c>
      <c r="N3319">
        <f>L3319*_xlfn.XLOOKUP(K3319,AM:AM,AO:AO)</f>
        <v/>
      </c>
      <c r="O3319" s="238" t="n">
        <v>132.97</v>
      </c>
      <c r="P3319">
        <f>O3319*_xlfn.XLOOKUP(K3319,AM:AM,AN:AN)</f>
        <v/>
      </c>
      <c r="Q3319">
        <f>O3319*_xlfn.XLOOKUP(K3319,AM:AM,AO:AO)</f>
        <v/>
      </c>
      <c r="R3319">
        <f>_xlfn.XLOOKUP(E3319,AF:AF,AG:AG)</f>
        <v/>
      </c>
      <c r="S3319">
        <f>_xlfn.XLOOKUP(E3319,AF:AF,AI:AI)</f>
        <v/>
      </c>
      <c r="T3319">
        <f>WEEKNUM(G3319)</f>
        <v/>
      </c>
      <c r="U3319">
        <f>YEAR(G3319)</f>
        <v/>
      </c>
      <c r="V3319" s="117">
        <f>IFERROR(Q3319/N3319,"0")</f>
        <v/>
      </c>
    </row>
    <row r="3320">
      <c r="A3320">
        <f>_xlfn.XLOOKUP(D3320,BN:BN,BO:BO)</f>
        <v/>
      </c>
      <c r="B3320" t="inlineStr">
        <is>
          <t>LLC</t>
        </is>
      </c>
      <c r="C3320" t="n">
        <v>499</v>
      </c>
      <c r="D3320">
        <f>_xlfn.XLOOKUP(C3320,BH:BH,BI:BI)</f>
        <v/>
      </c>
      <c r="E3320" t="n">
        <v>25247</v>
      </c>
      <c r="F3320" t="inlineStr">
        <is>
          <t>HOTEL FOUGERE</t>
        </is>
      </c>
      <c r="G3320" s="234" t="n">
        <v>45783</v>
      </c>
      <c r="H3320" s="234" t="n">
        <v>45785</v>
      </c>
      <c r="I3320" t="inlineStr">
        <is>
          <t>HTL</t>
        </is>
      </c>
      <c r="J3320">
        <f>_xlfn.XLOOKUP(I3320,AS:AS,AU:AU)</f>
        <v/>
      </c>
      <c r="K3320" t="inlineStr">
        <is>
          <t>USD</t>
        </is>
      </c>
      <c r="L3320" s="238" t="n">
        <v>1017</v>
      </c>
      <c r="M3320">
        <f>L3320*_xlfn.XLOOKUP(K3320,AM:AM,AN:AN)</f>
        <v/>
      </c>
      <c r="N3320">
        <f>L3320*_xlfn.XLOOKUP(K3320,AM:AM,AO:AO)</f>
        <v/>
      </c>
      <c r="O3320" s="238" t="n">
        <v>0</v>
      </c>
      <c r="P3320">
        <f>O3320*_xlfn.XLOOKUP(K3320,AM:AM,AN:AN)</f>
        <v/>
      </c>
      <c r="Q3320">
        <f>O3320*_xlfn.XLOOKUP(K3320,AM:AM,AO:AO)</f>
        <v/>
      </c>
      <c r="R3320">
        <f>_xlfn.XLOOKUP(E3320,AF:AF,AG:AG)</f>
        <v/>
      </c>
      <c r="S3320">
        <f>_xlfn.XLOOKUP(E3320,AF:AF,AI:AI)</f>
        <v/>
      </c>
      <c r="T3320">
        <f>WEEKNUM(G3320)</f>
        <v/>
      </c>
      <c r="U3320">
        <f>YEAR(G3320)</f>
        <v/>
      </c>
      <c r="V3320" s="117">
        <f>IFERROR(Q3320/N3320,"0")</f>
        <v/>
      </c>
    </row>
    <row r="3321">
      <c r="A3321">
        <f>_xlfn.XLOOKUP(D3321,BN:BN,BO:BO)</f>
        <v/>
      </c>
      <c r="B3321" t="inlineStr">
        <is>
          <t>LLC</t>
        </is>
      </c>
      <c r="C3321" t="n">
        <v>499</v>
      </c>
      <c r="D3321">
        <f>_xlfn.XLOOKUP(C3321,BH:BH,BI:BI)</f>
        <v/>
      </c>
      <c r="E3321" t="n">
        <v>29943</v>
      </c>
      <c r="F3321" t="inlineStr">
        <is>
          <t>W AMSTERDAM</t>
        </is>
      </c>
      <c r="G3321" s="234" t="n">
        <v>45767</v>
      </c>
      <c r="H3321" s="234" t="n">
        <v>45768</v>
      </c>
      <c r="I3321" t="inlineStr">
        <is>
          <t>HTL</t>
        </is>
      </c>
      <c r="J3321">
        <f>_xlfn.XLOOKUP(I3321,AS:AS,AU:AU)</f>
        <v/>
      </c>
      <c r="K3321" t="inlineStr">
        <is>
          <t>USD</t>
        </is>
      </c>
      <c r="L3321" s="238" t="n">
        <v>1365</v>
      </c>
      <c r="M3321">
        <f>L3321*_xlfn.XLOOKUP(K3321,AM:AM,AN:AN)</f>
        <v/>
      </c>
      <c r="N3321">
        <f>L3321*_xlfn.XLOOKUP(K3321,AM:AM,AO:AO)</f>
        <v/>
      </c>
      <c r="O3321" s="238" t="n">
        <v>105.26</v>
      </c>
      <c r="P3321">
        <f>O3321*_xlfn.XLOOKUP(K3321,AM:AM,AN:AN)</f>
        <v/>
      </c>
      <c r="Q3321">
        <f>O3321*_xlfn.XLOOKUP(K3321,AM:AM,AO:AO)</f>
        <v/>
      </c>
      <c r="R3321">
        <f>_xlfn.XLOOKUP(E3321,AF:AF,AG:AG)</f>
        <v/>
      </c>
      <c r="S3321">
        <f>_xlfn.XLOOKUP(E3321,AF:AF,AI:AI)</f>
        <v/>
      </c>
      <c r="T3321">
        <f>WEEKNUM(G3321)</f>
        <v/>
      </c>
      <c r="U3321">
        <f>YEAR(G3321)</f>
        <v/>
      </c>
      <c r="V3321" s="117">
        <f>IFERROR(Q3321/N3321,"0")</f>
        <v/>
      </c>
    </row>
    <row r="3322">
      <c r="A3322">
        <f>_xlfn.XLOOKUP(D3322,BN:BN,BO:BO)</f>
        <v/>
      </c>
      <c r="B3322" t="inlineStr">
        <is>
          <t>LLC</t>
        </is>
      </c>
      <c r="C3322" t="n">
        <v>499</v>
      </c>
      <c r="D3322">
        <f>_xlfn.XLOOKUP(C3322,BH:BH,BI:BI)</f>
        <v/>
      </c>
      <c r="E3322" t="n">
        <v>29023</v>
      </c>
      <c r="F3322" t="inlineStr">
        <is>
          <t>THE DYLAN AMSTERDAM</t>
        </is>
      </c>
      <c r="G3322" s="234" t="n">
        <v>45753</v>
      </c>
      <c r="H3322" s="234" t="n">
        <v>45754</v>
      </c>
      <c r="I3322" t="inlineStr">
        <is>
          <t>HTL</t>
        </is>
      </c>
      <c r="J3322">
        <f>_xlfn.XLOOKUP(I3322,AS:AS,AU:AU)</f>
        <v/>
      </c>
      <c r="K3322" t="inlineStr">
        <is>
          <t>USD</t>
        </is>
      </c>
      <c r="L3322" s="238" t="n">
        <v>708</v>
      </c>
      <c r="M3322">
        <f>L3322*_xlfn.XLOOKUP(K3322,AM:AM,AN:AN)</f>
        <v/>
      </c>
      <c r="N3322">
        <f>L3322*_xlfn.XLOOKUP(K3322,AM:AM,AO:AO)</f>
        <v/>
      </c>
      <c r="O3322" s="238" t="n">
        <v>59.82</v>
      </c>
      <c r="P3322">
        <f>O3322*_xlfn.XLOOKUP(K3322,AM:AM,AN:AN)</f>
        <v/>
      </c>
      <c r="Q3322">
        <f>O3322*_xlfn.XLOOKUP(K3322,AM:AM,AO:AO)</f>
        <v/>
      </c>
      <c r="R3322">
        <f>_xlfn.XLOOKUP(E3322,AF:AF,AG:AG)</f>
        <v/>
      </c>
      <c r="S3322">
        <f>_xlfn.XLOOKUP(E3322,AF:AF,AI:AI)</f>
        <v/>
      </c>
      <c r="T3322">
        <f>WEEKNUM(G3322)</f>
        <v/>
      </c>
      <c r="U3322">
        <f>YEAR(G3322)</f>
        <v/>
      </c>
      <c r="V3322" s="117">
        <f>IFERROR(Q3322/N3322,"0")</f>
        <v/>
      </c>
    </row>
    <row r="3323">
      <c r="A3323">
        <f>_xlfn.XLOOKUP(D3323,BN:BN,BO:BO)</f>
        <v/>
      </c>
      <c r="B3323" t="inlineStr">
        <is>
          <t>LLC</t>
        </is>
      </c>
      <c r="C3323" t="n">
        <v>499</v>
      </c>
      <c r="D3323">
        <f>_xlfn.XLOOKUP(C3323,BH:BH,BI:BI)</f>
        <v/>
      </c>
      <c r="E3323" t="n">
        <v>29472</v>
      </c>
      <c r="F3323" t="inlineStr">
        <is>
          <t>D L'EUROPE AMSTERDAM</t>
        </is>
      </c>
      <c r="G3323" s="234" t="n">
        <v>45757</v>
      </c>
      <c r="H3323" s="234" t="n">
        <v>45761</v>
      </c>
      <c r="I3323" t="inlineStr">
        <is>
          <t>HTL</t>
        </is>
      </c>
      <c r="J3323">
        <f>_xlfn.XLOOKUP(I3323,AS:AS,AU:AU)</f>
        <v/>
      </c>
      <c r="K3323" t="inlineStr">
        <is>
          <t>USD</t>
        </is>
      </c>
      <c r="L3323" s="238" t="n">
        <v>6465.6</v>
      </c>
      <c r="M3323">
        <f>L3323*_xlfn.XLOOKUP(K3323,AM:AM,AN:AN)</f>
        <v/>
      </c>
      <c r="N3323">
        <f>L3323*_xlfn.XLOOKUP(K3323,AM:AM,AO:AO)</f>
        <v/>
      </c>
      <c r="O3323" s="238" t="n">
        <v>485.48</v>
      </c>
      <c r="P3323">
        <f>O3323*_xlfn.XLOOKUP(K3323,AM:AM,AN:AN)</f>
        <v/>
      </c>
      <c r="Q3323">
        <f>O3323*_xlfn.XLOOKUP(K3323,AM:AM,AO:AO)</f>
        <v/>
      </c>
      <c r="R3323">
        <f>_xlfn.XLOOKUP(E3323,AF:AF,AG:AG)</f>
        <v/>
      </c>
      <c r="S3323">
        <f>_xlfn.XLOOKUP(E3323,AF:AF,AI:AI)</f>
        <v/>
      </c>
      <c r="T3323">
        <f>WEEKNUM(G3323)</f>
        <v/>
      </c>
      <c r="U3323">
        <f>YEAR(G3323)</f>
        <v/>
      </c>
      <c r="V3323" s="117">
        <f>IFERROR(Q3323/N3323,"0")</f>
        <v/>
      </c>
    </row>
    <row r="3324">
      <c r="A3324">
        <f>_xlfn.XLOOKUP(D3324,BN:BN,BO:BO)</f>
        <v/>
      </c>
      <c r="B3324" t="inlineStr">
        <is>
          <t>LLC</t>
        </is>
      </c>
      <c r="C3324" t="n">
        <v>499</v>
      </c>
      <c r="D3324">
        <f>_xlfn.XLOOKUP(C3324,BH:BH,BI:BI)</f>
        <v/>
      </c>
      <c r="E3324" t="n">
        <v>29472</v>
      </c>
      <c r="F3324" t="inlineStr">
        <is>
          <t>DE L'EUROPE AMSTERDAM</t>
        </is>
      </c>
      <c r="G3324" s="234" t="n">
        <v>45757</v>
      </c>
      <c r="H3324" s="234" t="n">
        <v>45761</v>
      </c>
      <c r="I3324" t="inlineStr">
        <is>
          <t>HTL</t>
        </is>
      </c>
      <c r="J3324">
        <f>_xlfn.XLOOKUP(I3324,AS:AS,AU:AU)</f>
        <v/>
      </c>
      <c r="K3324" t="inlineStr">
        <is>
          <t>USD</t>
        </is>
      </c>
      <c r="L3324" s="238" t="n">
        <v>6028</v>
      </c>
      <c r="M3324">
        <f>L3324*_xlfn.XLOOKUP(K3324,AM:AM,AN:AN)</f>
        <v/>
      </c>
      <c r="N3324">
        <f>L3324*_xlfn.XLOOKUP(K3324,AM:AM,AO:AO)</f>
        <v/>
      </c>
      <c r="O3324" s="238" t="n">
        <v>0</v>
      </c>
      <c r="P3324">
        <f>O3324*_xlfn.XLOOKUP(K3324,AM:AM,AN:AN)</f>
        <v/>
      </c>
      <c r="Q3324">
        <f>O3324*_xlfn.XLOOKUP(K3324,AM:AM,AO:AO)</f>
        <v/>
      </c>
      <c r="R3324">
        <f>_xlfn.XLOOKUP(E3324,AF:AF,AG:AG)</f>
        <v/>
      </c>
      <c r="S3324">
        <f>_xlfn.XLOOKUP(E3324,AF:AF,AI:AI)</f>
        <v/>
      </c>
      <c r="T3324">
        <f>WEEKNUM(G3324)</f>
        <v/>
      </c>
      <c r="U3324">
        <f>YEAR(G3324)</f>
        <v/>
      </c>
      <c r="V3324" s="117">
        <f>IFERROR(Q3324/N3324,"0")</f>
        <v/>
      </c>
    </row>
    <row r="3325">
      <c r="A3325">
        <f>_xlfn.XLOOKUP(D3325,BN:BN,BO:BO)</f>
        <v/>
      </c>
      <c r="B3325" t="inlineStr">
        <is>
          <t>LLC</t>
        </is>
      </c>
      <c r="C3325" t="n">
        <v>500</v>
      </c>
      <c r="D3325">
        <f>_xlfn.XLOOKUP(C3325,BH:BH,BI:BI)</f>
        <v/>
      </c>
      <c r="E3325" t="n">
        <v>28494</v>
      </c>
      <c r="F3325" t="inlineStr">
        <is>
          <t>Le Grand Controle</t>
        </is>
      </c>
      <c r="G3325" s="234" t="n">
        <v>45937</v>
      </c>
      <c r="H3325" s="234" t="n">
        <v>45938</v>
      </c>
      <c r="I3325" t="inlineStr">
        <is>
          <t>HTL</t>
        </is>
      </c>
      <c r="J3325">
        <f>_xlfn.XLOOKUP(I3325,AS:AS,AU:AU)</f>
        <v/>
      </c>
      <c r="K3325" t="inlineStr">
        <is>
          <t>EUR</t>
        </is>
      </c>
      <c r="L3325" s="238" t="n">
        <v>3242.76</v>
      </c>
      <c r="M3325">
        <f>L3325*_xlfn.XLOOKUP(K3325,AM:AM,AN:AN)</f>
        <v/>
      </c>
      <c r="N3325">
        <f>L3325*_xlfn.XLOOKUP(K3325,AM:AM,AO:AO)</f>
        <v/>
      </c>
      <c r="O3325" s="238" t="n">
        <v>239.7</v>
      </c>
      <c r="P3325">
        <f>O3325*_xlfn.XLOOKUP(K3325,AM:AM,AN:AN)</f>
        <v/>
      </c>
      <c r="Q3325">
        <f>O3325*_xlfn.XLOOKUP(K3325,AM:AM,AO:AO)</f>
        <v/>
      </c>
      <c r="R3325">
        <f>_xlfn.XLOOKUP(E3325,AF:AF,AG:AG)</f>
        <v/>
      </c>
      <c r="S3325">
        <f>_xlfn.XLOOKUP(E3325,AF:AF,AI:AI)</f>
        <v/>
      </c>
      <c r="T3325">
        <f>WEEKNUM(G3325)</f>
        <v/>
      </c>
      <c r="U3325">
        <f>YEAR(G3325)</f>
        <v/>
      </c>
      <c r="V3325" s="117">
        <f>IFERROR(Q3325/N3325,"0")</f>
        <v/>
      </c>
    </row>
    <row r="3326">
      <c r="A3326">
        <f>_xlfn.XLOOKUP(D3326,BN:BN,BO:BO)</f>
        <v/>
      </c>
      <c r="B3326" t="inlineStr">
        <is>
          <t>LLC</t>
        </is>
      </c>
      <c r="C3326" t="n">
        <v>500</v>
      </c>
      <c r="D3326">
        <f>_xlfn.XLOOKUP(C3326,BH:BH,BI:BI)</f>
        <v/>
      </c>
      <c r="E3326" t="n">
        <v>29467</v>
      </c>
      <c r="F3326" t="inlineStr">
        <is>
          <t>Hotel de Pavie</t>
        </is>
      </c>
      <c r="G3326" s="234" t="n">
        <v>45941</v>
      </c>
      <c r="H3326" s="234" t="n">
        <v>45943</v>
      </c>
      <c r="I3326" t="inlineStr">
        <is>
          <t>HTL</t>
        </is>
      </c>
      <c r="J3326">
        <f>_xlfn.XLOOKUP(I3326,AS:AS,AU:AU)</f>
        <v/>
      </c>
      <c r="K3326" t="inlineStr">
        <is>
          <t>EUR</t>
        </is>
      </c>
      <c r="L3326" s="238" t="n">
        <v>2390.32</v>
      </c>
      <c r="M3326">
        <f>L3326*_xlfn.XLOOKUP(K3326,AM:AM,AN:AN)</f>
        <v/>
      </c>
      <c r="N3326">
        <f>L3326*_xlfn.XLOOKUP(K3326,AM:AM,AO:AO)</f>
        <v/>
      </c>
      <c r="O3326" s="238" t="n">
        <v>222.96</v>
      </c>
      <c r="P3326">
        <f>O3326*_xlfn.XLOOKUP(K3326,AM:AM,AN:AN)</f>
        <v/>
      </c>
      <c r="Q3326">
        <f>O3326*_xlfn.XLOOKUP(K3326,AM:AM,AO:AO)</f>
        <v/>
      </c>
      <c r="R3326">
        <f>_xlfn.XLOOKUP(E3326,AF:AF,AG:AG)</f>
        <v/>
      </c>
      <c r="S3326">
        <f>_xlfn.XLOOKUP(E3326,AF:AF,AI:AI)</f>
        <v/>
      </c>
      <c r="T3326">
        <f>WEEKNUM(G3326)</f>
        <v/>
      </c>
      <c r="U3326">
        <f>YEAR(G3326)</f>
        <v/>
      </c>
      <c r="V3326" s="117">
        <f>IFERROR(Q3326/N3326,"0")</f>
        <v/>
      </c>
    </row>
    <row r="3327">
      <c r="A3327">
        <f>_xlfn.XLOOKUP(D3327,BN:BN,BO:BO)</f>
        <v/>
      </c>
      <c r="B3327" t="inlineStr">
        <is>
          <t>LLC</t>
        </is>
      </c>
      <c r="C3327" t="n">
        <v>500</v>
      </c>
      <c r="D3327">
        <f>_xlfn.XLOOKUP(C3327,BH:BH,BI:BI)</f>
        <v/>
      </c>
      <c r="E3327" t="n">
        <v>29468</v>
      </c>
      <c r="F3327" t="inlineStr">
        <is>
          <t>Yndo Hotels</t>
        </is>
      </c>
      <c r="G3327" s="234" t="n">
        <v>45938</v>
      </c>
      <c r="H3327" s="234" t="n">
        <v>45939</v>
      </c>
      <c r="I3327" t="inlineStr">
        <is>
          <t>HTL</t>
        </is>
      </c>
      <c r="J3327">
        <f>_xlfn.XLOOKUP(I3327,AS:AS,AU:AU)</f>
        <v/>
      </c>
      <c r="K3327" t="inlineStr">
        <is>
          <t>EUR</t>
        </is>
      </c>
      <c r="L3327" s="238" t="n">
        <v>670</v>
      </c>
      <c r="M3327">
        <f>L3327*_xlfn.XLOOKUP(K3327,AM:AM,AN:AN)</f>
        <v/>
      </c>
      <c r="N3327">
        <f>L3327*_xlfn.XLOOKUP(K3327,AM:AM,AO:AO)</f>
        <v/>
      </c>
      <c r="O3327" s="238" t="n">
        <v>62.98</v>
      </c>
      <c r="P3327">
        <f>O3327*_xlfn.XLOOKUP(K3327,AM:AM,AN:AN)</f>
        <v/>
      </c>
      <c r="Q3327">
        <f>O3327*_xlfn.XLOOKUP(K3327,AM:AM,AO:AO)</f>
        <v/>
      </c>
      <c r="R3327">
        <f>_xlfn.XLOOKUP(E3327,AF:AF,AG:AG)</f>
        <v/>
      </c>
      <c r="S3327">
        <f>_xlfn.XLOOKUP(E3327,AF:AF,AI:AI)</f>
        <v/>
      </c>
      <c r="T3327">
        <f>WEEKNUM(G3327)</f>
        <v/>
      </c>
      <c r="U3327">
        <f>YEAR(G3327)</f>
        <v/>
      </c>
      <c r="V3327" s="117">
        <f>IFERROR(Q3327/N3327,"0")</f>
        <v/>
      </c>
    </row>
    <row r="3328">
      <c r="A3328">
        <f>_xlfn.XLOOKUP(D3328,BN:BN,BO:BO)</f>
        <v/>
      </c>
      <c r="B3328" t="inlineStr">
        <is>
          <t>LLC</t>
        </is>
      </c>
      <c r="C3328" t="n">
        <v>500</v>
      </c>
      <c r="D3328">
        <f>_xlfn.XLOOKUP(C3328,BH:BH,BI:BI)</f>
        <v/>
      </c>
      <c r="E3328" t="n">
        <v>30614</v>
      </c>
      <c r="F3328" t="inlineStr">
        <is>
          <t xml:space="preserve">Villa des Prés </t>
        </is>
      </c>
      <c r="G3328" s="234" t="n">
        <v>45943</v>
      </c>
      <c r="H3328" s="234" t="n">
        <v>45946</v>
      </c>
      <c r="I3328" t="inlineStr">
        <is>
          <t>HTL</t>
        </is>
      </c>
      <c r="J3328">
        <f>_xlfn.XLOOKUP(I3328,AS:AS,AU:AU)</f>
        <v/>
      </c>
      <c r="K3328" t="inlineStr">
        <is>
          <t>EUR</t>
        </is>
      </c>
      <c r="L3328" s="238" t="n">
        <v>2679</v>
      </c>
      <c r="M3328">
        <f>L3328*_xlfn.XLOOKUP(K3328,AM:AM,AN:AN)</f>
        <v/>
      </c>
      <c r="N3328">
        <f>L3328*_xlfn.XLOOKUP(K3328,AM:AM,AO:AO)</f>
        <v/>
      </c>
      <c r="O3328" s="238" t="n">
        <v>251.83</v>
      </c>
      <c r="P3328">
        <f>O3328*_xlfn.XLOOKUP(K3328,AM:AM,AN:AN)</f>
        <v/>
      </c>
      <c r="Q3328">
        <f>O3328*_xlfn.XLOOKUP(K3328,AM:AM,AO:AO)</f>
        <v/>
      </c>
      <c r="R3328">
        <f>_xlfn.XLOOKUP(E3328,AF:AF,AG:AG)</f>
        <v/>
      </c>
      <c r="S3328">
        <f>_xlfn.XLOOKUP(E3328,AF:AF,AI:AI)</f>
        <v/>
      </c>
      <c r="T3328">
        <f>WEEKNUM(G3328)</f>
        <v/>
      </c>
      <c r="U3328">
        <f>YEAR(G3328)</f>
        <v/>
      </c>
      <c r="V3328" s="117">
        <f>IFERROR(Q3328/N3328,"0")</f>
        <v/>
      </c>
    </row>
    <row r="3329">
      <c r="A3329">
        <f>_xlfn.XLOOKUP(D3329,BN:BN,BO:BO)</f>
        <v/>
      </c>
      <c r="B3329" t="inlineStr">
        <is>
          <t>LLC</t>
        </is>
      </c>
      <c r="C3329" t="n">
        <v>500</v>
      </c>
      <c r="D3329">
        <f>_xlfn.XLOOKUP(C3329,BH:BH,BI:BI)</f>
        <v/>
      </c>
      <c r="E3329" t="n">
        <v>29469</v>
      </c>
      <c r="F3329" t="inlineStr">
        <is>
          <t>La Maison d´Estournel</t>
        </is>
      </c>
      <c r="G3329" s="234" t="n">
        <v>45939</v>
      </c>
      <c r="H3329" s="234" t="n">
        <v>45941</v>
      </c>
      <c r="I3329" t="inlineStr">
        <is>
          <t>HTL</t>
        </is>
      </c>
      <c r="J3329">
        <f>_xlfn.XLOOKUP(I3329,AS:AS,AU:AU)</f>
        <v/>
      </c>
      <c r="K3329" t="inlineStr">
        <is>
          <t>EUR</t>
        </is>
      </c>
      <c r="L3329" s="238" t="n">
        <v>1292.4</v>
      </c>
      <c r="M3329">
        <f>L3329*_xlfn.XLOOKUP(K3329,AM:AM,AN:AN)</f>
        <v/>
      </c>
      <c r="N3329">
        <f>L3329*_xlfn.XLOOKUP(K3329,AM:AM,AO:AO)</f>
        <v/>
      </c>
      <c r="O3329" s="238" t="n">
        <v>116.36</v>
      </c>
      <c r="P3329">
        <f>O3329*_xlfn.XLOOKUP(K3329,AM:AM,AN:AN)</f>
        <v/>
      </c>
      <c r="Q3329">
        <f>O3329*_xlfn.XLOOKUP(K3329,AM:AM,AO:AO)</f>
        <v/>
      </c>
      <c r="R3329">
        <f>_xlfn.XLOOKUP(E3329,AF:AF,AG:AG)</f>
        <v/>
      </c>
      <c r="S3329">
        <f>_xlfn.XLOOKUP(E3329,AF:AF,AI:AI)</f>
        <v/>
      </c>
      <c r="T3329">
        <f>WEEKNUM(G3329)</f>
        <v/>
      </c>
      <c r="U3329">
        <f>YEAR(G3329)</f>
        <v/>
      </c>
      <c r="V3329" s="117">
        <f>IFERROR(Q3329/N3329,"0")</f>
        <v/>
      </c>
    </row>
    <row r="3330">
      <c r="A3330">
        <f>_xlfn.XLOOKUP(D3330,BN:BN,BO:BO)</f>
        <v/>
      </c>
      <c r="B3330" t="inlineStr">
        <is>
          <t>LLC</t>
        </is>
      </c>
      <c r="C3330" t="n">
        <v>500</v>
      </c>
      <c r="D3330">
        <f>_xlfn.XLOOKUP(C3330,BH:BH,BI:BI)</f>
        <v/>
      </c>
      <c r="E3330" t="n">
        <v>25780</v>
      </c>
      <c r="F3330" t="inlineStr">
        <is>
          <t>Rolzo</t>
        </is>
      </c>
      <c r="G3330" s="234" t="n">
        <v>45937</v>
      </c>
      <c r="H3330" s="234" t="n">
        <v>45937</v>
      </c>
      <c r="I3330" t="inlineStr">
        <is>
          <t>TRF</t>
        </is>
      </c>
      <c r="J3330">
        <f>_xlfn.XLOOKUP(I3330,AS:AS,AU:AU)</f>
        <v/>
      </c>
      <c r="K3330" t="inlineStr">
        <is>
          <t>EUR</t>
        </is>
      </c>
      <c r="L3330" s="238" t="n">
        <v>295</v>
      </c>
      <c r="M3330">
        <f>L3330*_xlfn.XLOOKUP(K3330,AM:AM,AN:AN)</f>
        <v/>
      </c>
      <c r="N3330">
        <f>L3330*_xlfn.XLOOKUP(K3330,AM:AM,AO:AO)</f>
        <v/>
      </c>
      <c r="O3330" s="238" t="n">
        <v>44.25</v>
      </c>
      <c r="P3330">
        <f>O3330*_xlfn.XLOOKUP(K3330,AM:AM,AN:AN)</f>
        <v/>
      </c>
      <c r="Q3330">
        <f>O3330*_xlfn.XLOOKUP(K3330,AM:AM,AO:AO)</f>
        <v/>
      </c>
      <c r="R3330">
        <f>_xlfn.XLOOKUP(E3330,AF:AF,AG:AG)</f>
        <v/>
      </c>
      <c r="S3330">
        <f>_xlfn.XLOOKUP(E3330,AF:AF,AI:AI)</f>
        <v/>
      </c>
      <c r="T3330">
        <f>WEEKNUM(G3330)</f>
        <v/>
      </c>
      <c r="U3330">
        <f>YEAR(G3330)</f>
        <v/>
      </c>
      <c r="V3330" s="117">
        <f>IFERROR(Q3330/N3330,"0")</f>
        <v/>
      </c>
    </row>
    <row r="3331">
      <c r="A3331">
        <f>_xlfn.XLOOKUP(D3331,BN:BN,BO:BO)</f>
        <v/>
      </c>
      <c r="B3331" t="inlineStr">
        <is>
          <t>LLC</t>
        </is>
      </c>
      <c r="C3331" t="n">
        <v>500</v>
      </c>
      <c r="D3331">
        <f>_xlfn.XLOOKUP(C3331,BH:BH,BI:BI)</f>
        <v/>
      </c>
      <c r="E3331" t="n">
        <v>28420</v>
      </c>
      <c r="F3331" t="inlineStr">
        <is>
          <t xml:space="preserve">Sixt </t>
        </is>
      </c>
      <c r="G3331" s="234" t="n">
        <v>45939</v>
      </c>
      <c r="H3331" s="234" t="n">
        <v>45943</v>
      </c>
      <c r="I3331" t="inlineStr">
        <is>
          <t>AUT</t>
        </is>
      </c>
      <c r="J3331">
        <f>_xlfn.XLOOKUP(I3331,AS:AS,AU:AU)</f>
        <v/>
      </c>
      <c r="K3331" t="inlineStr">
        <is>
          <t>EUR</t>
        </is>
      </c>
      <c r="L3331" s="238" t="n">
        <v>485.39</v>
      </c>
      <c r="M3331">
        <f>L3331*_xlfn.XLOOKUP(K3331,AM:AM,AN:AN)</f>
        <v/>
      </c>
      <c r="N3331">
        <f>L3331*_xlfn.XLOOKUP(K3331,AM:AM,AO:AO)</f>
        <v/>
      </c>
      <c r="O3331" s="238" t="n">
        <v>0</v>
      </c>
      <c r="P3331">
        <f>O3331*_xlfn.XLOOKUP(K3331,AM:AM,AN:AN)</f>
        <v/>
      </c>
      <c r="Q3331">
        <f>O3331*_xlfn.XLOOKUP(K3331,AM:AM,AO:AO)</f>
        <v/>
      </c>
      <c r="R3331">
        <f>_xlfn.XLOOKUP(E3331,AF:AF,AG:AG)</f>
        <v/>
      </c>
      <c r="S3331">
        <f>_xlfn.XLOOKUP(E3331,AF:AF,AI:AI)</f>
        <v/>
      </c>
      <c r="T3331">
        <f>WEEKNUM(G3331)</f>
        <v/>
      </c>
      <c r="U3331">
        <f>YEAR(G3331)</f>
        <v/>
      </c>
      <c r="V3331" s="117">
        <f>IFERROR(Q3331/N3331,"0")</f>
        <v/>
      </c>
    </row>
    <row r="3332">
      <c r="A3332">
        <f>_xlfn.XLOOKUP(D3332,BN:BN,BO:BO)</f>
        <v/>
      </c>
      <c r="B3332" t="inlineStr">
        <is>
          <t>LLC</t>
        </is>
      </c>
      <c r="C3332" t="n">
        <v>501</v>
      </c>
      <c r="D3332">
        <f>_xlfn.XLOOKUP(C3332,BH:BH,BI:BI)</f>
        <v/>
      </c>
      <c r="E3332" t="n">
        <v>29251</v>
      </c>
      <c r="F3332" t="inlineStr">
        <is>
          <t>EDITION Tokyo Toranomon</t>
        </is>
      </c>
      <c r="G3332" s="234" t="n">
        <v>46111</v>
      </c>
      <c r="H3332" s="234" t="n">
        <v>46116</v>
      </c>
      <c r="I3332" t="inlineStr">
        <is>
          <t>HTL</t>
        </is>
      </c>
      <c r="J3332">
        <f>_xlfn.XLOOKUP(I3332,AS:AS,AU:AU)</f>
        <v/>
      </c>
      <c r="K3332" t="inlineStr">
        <is>
          <t>USD</t>
        </is>
      </c>
      <c r="L3332" s="238" t="n">
        <v>11490</v>
      </c>
      <c r="M3332">
        <f>L3332*_xlfn.XLOOKUP(K3332,AM:AM,AN:AN)</f>
        <v/>
      </c>
      <c r="N3332">
        <f>L3332*_xlfn.XLOOKUP(K3332,AM:AM,AO:AO)</f>
        <v/>
      </c>
      <c r="O3332" s="238" t="n">
        <v>1149</v>
      </c>
      <c r="P3332">
        <f>O3332*_xlfn.XLOOKUP(K3332,AM:AM,AN:AN)</f>
        <v/>
      </c>
      <c r="Q3332">
        <f>O3332*_xlfn.XLOOKUP(K3332,AM:AM,AO:AO)</f>
        <v/>
      </c>
      <c r="R3332">
        <f>_xlfn.XLOOKUP(E3332,AF:AF,AG:AG)</f>
        <v/>
      </c>
      <c r="S3332">
        <f>_xlfn.XLOOKUP(E3332,AF:AF,AI:AI)</f>
        <v/>
      </c>
      <c r="T3332">
        <f>WEEKNUM(G3332)</f>
        <v/>
      </c>
      <c r="U3332">
        <f>YEAR(G3332)</f>
        <v/>
      </c>
      <c r="V3332" s="117">
        <f>IFERROR(Q3332/N3332,"0")</f>
        <v/>
      </c>
    </row>
    <row r="3333">
      <c r="A3333">
        <f>_xlfn.XLOOKUP(D3333,BN:BN,BO:BO)</f>
        <v/>
      </c>
      <c r="B3333" t="inlineStr">
        <is>
          <t>LLC</t>
        </is>
      </c>
      <c r="C3333" t="n">
        <v>502</v>
      </c>
      <c r="D3333">
        <f>_xlfn.XLOOKUP(C3333,BH:BH,BI:BI)</f>
        <v/>
      </c>
      <c r="E3333" t="n">
        <v>0</v>
      </c>
      <c r="F3333" t="inlineStr">
        <is>
          <t>FEE TKT</t>
        </is>
      </c>
      <c r="G3333" s="234" t="n">
        <v>45956</v>
      </c>
      <c r="H3333" s="234" t="n">
        <v>45966</v>
      </c>
      <c r="I3333" t="inlineStr">
        <is>
          <t>HPS</t>
        </is>
      </c>
      <c r="J3333">
        <f>_xlfn.XLOOKUP(I3333,AS:AS,AU:AU)</f>
        <v/>
      </c>
      <c r="K3333" t="inlineStr">
        <is>
          <t>USD</t>
        </is>
      </c>
      <c r="L3333" s="238" t="n">
        <v>140</v>
      </c>
      <c r="M3333">
        <f>L3333*_xlfn.XLOOKUP(K3333,AM:AM,AN:AN)</f>
        <v/>
      </c>
      <c r="N3333">
        <f>L3333*_xlfn.XLOOKUP(K3333,AM:AM,AO:AO)</f>
        <v/>
      </c>
      <c r="O3333" s="238" t="n">
        <v>140</v>
      </c>
      <c r="P3333">
        <f>O3333*_xlfn.XLOOKUP(K3333,AM:AM,AN:AN)</f>
        <v/>
      </c>
      <c r="Q3333">
        <f>O3333*_xlfn.XLOOKUP(K3333,AM:AM,AO:AO)</f>
        <v/>
      </c>
      <c r="R3333">
        <f>_xlfn.XLOOKUP(E3333,AF:AF,AG:AG)</f>
        <v/>
      </c>
      <c r="S3333">
        <f>_xlfn.XLOOKUP(E3333,AF:AF,AI:AI)</f>
        <v/>
      </c>
      <c r="T3333">
        <f>WEEKNUM(G3333)</f>
        <v/>
      </c>
      <c r="U3333">
        <f>YEAR(G3333)</f>
        <v/>
      </c>
      <c r="V3333" s="117">
        <f>IFERROR(Q3333/N3333,"0")</f>
        <v/>
      </c>
    </row>
    <row r="3334">
      <c r="A3334">
        <f>_xlfn.XLOOKUP(D3334,BN:BN,BO:BO)</f>
        <v/>
      </c>
      <c r="B3334" t="inlineStr">
        <is>
          <t>LLC</t>
        </is>
      </c>
      <c r="C3334" t="n">
        <v>502</v>
      </c>
      <c r="D3334">
        <f>_xlfn.XLOOKUP(C3334,BH:BH,BI:BI)</f>
        <v/>
      </c>
      <c r="E3334" t="n">
        <v>28934</v>
      </c>
      <c r="F3334" t="inlineStr">
        <is>
          <t>TE ESCUDERO MORALES PABLO MR</t>
        </is>
      </c>
      <c r="G3334" s="234" t="n">
        <v>45961</v>
      </c>
      <c r="H3334" s="63" t="n"/>
      <c r="I3334" t="inlineStr">
        <is>
          <t>VLO</t>
        </is>
      </c>
      <c r="J3334">
        <f>_xlfn.XLOOKUP(I3334,AS:AS,AU:AU)</f>
        <v/>
      </c>
      <c r="K3334" t="inlineStr">
        <is>
          <t>USD</t>
        </is>
      </c>
      <c r="L3334" s="238" t="n">
        <v>334.8</v>
      </c>
      <c r="M3334">
        <f>L3334*_xlfn.XLOOKUP(K3334,AM:AM,AN:AN)</f>
        <v/>
      </c>
      <c r="N3334">
        <f>L3334*_xlfn.XLOOKUP(K3334,AM:AM,AO:AO)</f>
        <v/>
      </c>
      <c r="O3334" s="238" t="n">
        <v>0</v>
      </c>
      <c r="P3334">
        <f>O3334*_xlfn.XLOOKUP(K3334,AM:AM,AN:AN)</f>
        <v/>
      </c>
      <c r="Q3334">
        <f>O3334*_xlfn.XLOOKUP(K3334,AM:AM,AO:AO)</f>
        <v/>
      </c>
      <c r="R3334">
        <f>_xlfn.XLOOKUP(E3334,AF:AF,AG:AG)</f>
        <v/>
      </c>
      <c r="S3334">
        <f>_xlfn.XLOOKUP(E3334,AF:AF,AI:AI)</f>
        <v/>
      </c>
      <c r="T3334">
        <f>WEEKNUM(G3334)</f>
        <v/>
      </c>
      <c r="U3334">
        <f>YEAR(G3334)</f>
        <v/>
      </c>
      <c r="V3334" s="117">
        <f>IFERROR(Q3334/N3334,"0")</f>
        <v/>
      </c>
    </row>
    <row r="3335">
      <c r="A3335">
        <f>_xlfn.XLOOKUP(D3335,BN:BN,BO:BO)</f>
        <v/>
      </c>
      <c r="B3335" t="inlineStr">
        <is>
          <t>LLC</t>
        </is>
      </c>
      <c r="C3335" t="n">
        <v>502</v>
      </c>
      <c r="D3335">
        <f>_xlfn.XLOOKUP(C3335,BH:BH,BI:BI)</f>
        <v/>
      </c>
      <c r="E3335" t="n">
        <v>28934</v>
      </c>
      <c r="F3335" t="inlineStr">
        <is>
          <t>TE BELTRONES SANCHEZ SYLVANA MRS</t>
        </is>
      </c>
      <c r="G3335" s="234" t="n">
        <v>45961</v>
      </c>
      <c r="H3335" s="63" t="n"/>
      <c r="I3335" t="inlineStr">
        <is>
          <t>VLO</t>
        </is>
      </c>
      <c r="J3335">
        <f>_xlfn.XLOOKUP(I3335,AS:AS,AU:AU)</f>
        <v/>
      </c>
      <c r="K3335" t="inlineStr">
        <is>
          <t>USD</t>
        </is>
      </c>
      <c r="L3335" s="238" t="n">
        <v>334.8</v>
      </c>
      <c r="M3335">
        <f>L3335*_xlfn.XLOOKUP(K3335,AM:AM,AN:AN)</f>
        <v/>
      </c>
      <c r="N3335">
        <f>L3335*_xlfn.XLOOKUP(K3335,AM:AM,AO:AO)</f>
        <v/>
      </c>
      <c r="O3335" s="238" t="n">
        <v>0</v>
      </c>
      <c r="P3335">
        <f>O3335*_xlfn.XLOOKUP(K3335,AM:AM,AN:AN)</f>
        <v/>
      </c>
      <c r="Q3335">
        <f>O3335*_xlfn.XLOOKUP(K3335,AM:AM,AO:AO)</f>
        <v/>
      </c>
      <c r="R3335">
        <f>_xlfn.XLOOKUP(E3335,AF:AF,AG:AG)</f>
        <v/>
      </c>
      <c r="S3335">
        <f>_xlfn.XLOOKUP(E3335,AF:AF,AI:AI)</f>
        <v/>
      </c>
      <c r="T3335">
        <f>WEEKNUM(G3335)</f>
        <v/>
      </c>
      <c r="U3335">
        <f>YEAR(G3335)</f>
        <v/>
      </c>
      <c r="V3335" s="117">
        <f>IFERROR(Q3335/N3335,"0")</f>
        <v/>
      </c>
    </row>
    <row r="3336">
      <c r="A3336">
        <f>_xlfn.XLOOKUP(D3336,BN:BN,BO:BO)</f>
        <v/>
      </c>
      <c r="B3336" t="inlineStr">
        <is>
          <t>LLC</t>
        </is>
      </c>
      <c r="C3336" t="n">
        <v>502</v>
      </c>
      <c r="D3336">
        <f>_xlfn.XLOOKUP(C3336,BH:BH,BI:BI)</f>
        <v/>
      </c>
      <c r="E3336" t="n">
        <v>28934</v>
      </c>
      <c r="F3336" t="inlineStr">
        <is>
          <t>TE ESCUDERO BELTRONES ROBERTA MSS</t>
        </is>
      </c>
      <c r="G3336" s="234" t="n">
        <v>45961</v>
      </c>
      <c r="H3336" s="63" t="n"/>
      <c r="I3336" t="inlineStr">
        <is>
          <t>VLO</t>
        </is>
      </c>
      <c r="J3336">
        <f>_xlfn.XLOOKUP(I3336,AS:AS,AU:AU)</f>
        <v/>
      </c>
      <c r="K3336" t="inlineStr">
        <is>
          <t>USD</t>
        </is>
      </c>
      <c r="L3336" s="238" t="n">
        <v>334.8</v>
      </c>
      <c r="M3336">
        <f>L3336*_xlfn.XLOOKUP(K3336,AM:AM,AN:AN)</f>
        <v/>
      </c>
      <c r="N3336">
        <f>L3336*_xlfn.XLOOKUP(K3336,AM:AM,AO:AO)</f>
        <v/>
      </c>
      <c r="O3336" s="238" t="n">
        <v>0</v>
      </c>
      <c r="P3336">
        <f>O3336*_xlfn.XLOOKUP(K3336,AM:AM,AN:AN)</f>
        <v/>
      </c>
      <c r="Q3336">
        <f>O3336*_xlfn.XLOOKUP(K3336,AM:AM,AO:AO)</f>
        <v/>
      </c>
      <c r="R3336">
        <f>_xlfn.XLOOKUP(E3336,AF:AF,AG:AG)</f>
        <v/>
      </c>
      <c r="S3336">
        <f>_xlfn.XLOOKUP(E3336,AF:AF,AI:AI)</f>
        <v/>
      </c>
      <c r="T3336">
        <f>WEEKNUM(G3336)</f>
        <v/>
      </c>
      <c r="U3336">
        <f>YEAR(G3336)</f>
        <v/>
      </c>
      <c r="V3336" s="117">
        <f>IFERROR(Q3336/N3336,"0")</f>
        <v/>
      </c>
    </row>
    <row r="3337">
      <c r="A3337">
        <f>_xlfn.XLOOKUP(D3337,BN:BN,BO:BO)</f>
        <v/>
      </c>
      <c r="B3337" t="inlineStr">
        <is>
          <t>LLC</t>
        </is>
      </c>
      <c r="C3337" t="n">
        <v>502</v>
      </c>
      <c r="D3337">
        <f>_xlfn.XLOOKUP(C3337,BH:BH,BI:BI)</f>
        <v/>
      </c>
      <c r="E3337" t="n">
        <v>28934</v>
      </c>
      <c r="F3337" t="inlineStr">
        <is>
          <t>TE ESCUDERO BELTRONES SYLVANA MSS</t>
        </is>
      </c>
      <c r="G3337" s="234" t="n">
        <v>45961</v>
      </c>
      <c r="H3337" s="63" t="n"/>
      <c r="I3337" t="inlineStr">
        <is>
          <t>VLO</t>
        </is>
      </c>
      <c r="J3337">
        <f>_xlfn.XLOOKUP(I3337,AS:AS,AU:AU)</f>
        <v/>
      </c>
      <c r="K3337" t="inlineStr">
        <is>
          <t>USD</t>
        </is>
      </c>
      <c r="L3337" s="238" t="n">
        <v>334.8</v>
      </c>
      <c r="M3337">
        <f>L3337*_xlfn.XLOOKUP(K3337,AM:AM,AN:AN)</f>
        <v/>
      </c>
      <c r="N3337">
        <f>L3337*_xlfn.XLOOKUP(K3337,AM:AM,AO:AO)</f>
        <v/>
      </c>
      <c r="O3337" s="238" t="n">
        <v>0</v>
      </c>
      <c r="P3337">
        <f>O3337*_xlfn.XLOOKUP(K3337,AM:AM,AN:AN)</f>
        <v/>
      </c>
      <c r="Q3337">
        <f>O3337*_xlfn.XLOOKUP(K3337,AM:AM,AO:AO)</f>
        <v/>
      </c>
      <c r="R3337">
        <f>_xlfn.XLOOKUP(E3337,AF:AF,AG:AG)</f>
        <v/>
      </c>
      <c r="S3337">
        <f>_xlfn.XLOOKUP(E3337,AF:AF,AI:AI)</f>
        <v/>
      </c>
      <c r="T3337">
        <f>WEEKNUM(G3337)</f>
        <v/>
      </c>
      <c r="U3337">
        <f>YEAR(G3337)</f>
        <v/>
      </c>
      <c r="V3337" s="117">
        <f>IFERROR(Q3337/N3337,"0")</f>
        <v/>
      </c>
    </row>
    <row r="3338">
      <c r="A3338">
        <f>_xlfn.XLOOKUP(D3338,BN:BN,BO:BO)</f>
        <v/>
      </c>
      <c r="B3338" t="inlineStr">
        <is>
          <t>LLC</t>
        </is>
      </c>
      <c r="C3338" t="n">
        <v>502</v>
      </c>
      <c r="D3338">
        <f>_xlfn.XLOOKUP(C3338,BH:BH,BI:BI)</f>
        <v/>
      </c>
      <c r="E3338" t="n">
        <v>31465</v>
      </c>
      <c r="F3338" t="inlineStr">
        <is>
          <t>ROCCO FORTE DE RUSSIE</t>
        </is>
      </c>
      <c r="G3338" s="234" t="n">
        <v>45957</v>
      </c>
      <c r="H3338" s="234" t="n">
        <v>45961</v>
      </c>
      <c r="I3338" t="inlineStr">
        <is>
          <t>HTL</t>
        </is>
      </c>
      <c r="J3338">
        <f>_xlfn.XLOOKUP(I3338,AS:AS,AU:AU)</f>
        <v/>
      </c>
      <c r="K3338" t="inlineStr">
        <is>
          <t>USD</t>
        </is>
      </c>
      <c r="L3338" s="238" t="n">
        <v>14135.36</v>
      </c>
      <c r="M3338">
        <f>L3338*_xlfn.XLOOKUP(K3338,AM:AM,AN:AN)</f>
        <v/>
      </c>
      <c r="N3338">
        <f>L3338*_xlfn.XLOOKUP(K3338,AM:AM,AO:AO)</f>
        <v/>
      </c>
      <c r="O3338" s="238" t="n">
        <v>1128.09</v>
      </c>
      <c r="P3338">
        <f>O3338*_xlfn.XLOOKUP(K3338,AM:AM,AN:AN)</f>
        <v/>
      </c>
      <c r="Q3338">
        <f>O3338*_xlfn.XLOOKUP(K3338,AM:AM,AO:AO)</f>
        <v/>
      </c>
      <c r="R3338">
        <f>_xlfn.XLOOKUP(E3338,AF:AF,AG:AG)</f>
        <v/>
      </c>
      <c r="S3338">
        <f>_xlfn.XLOOKUP(E3338,AF:AF,AI:AI)</f>
        <v/>
      </c>
      <c r="T3338">
        <f>WEEKNUM(G3338)</f>
        <v/>
      </c>
      <c r="U3338">
        <f>YEAR(G3338)</f>
        <v/>
      </c>
      <c r="V3338" s="117">
        <f>IFERROR(Q3338/N3338,"0")</f>
        <v/>
      </c>
    </row>
    <row r="3339">
      <c r="A3339">
        <f>_xlfn.XLOOKUP(D3339,BN:BN,BO:BO)</f>
        <v/>
      </c>
      <c r="B3339" t="inlineStr">
        <is>
          <t>LLC</t>
        </is>
      </c>
      <c r="C3339" t="n">
        <v>502</v>
      </c>
      <c r="D3339">
        <f>_xlfn.XLOOKUP(C3339,BH:BH,BI:BI)</f>
        <v/>
      </c>
      <c r="E3339" t="n">
        <v>0</v>
      </c>
      <c r="F3339" t="inlineStr">
        <is>
          <t>FEE CASH</t>
        </is>
      </c>
      <c r="G3339" s="234" t="n">
        <v>45957</v>
      </c>
      <c r="H3339" s="234" t="n">
        <v>45961</v>
      </c>
      <c r="I3339" t="inlineStr">
        <is>
          <t>HPS</t>
        </is>
      </c>
      <c r="J3339">
        <f>_xlfn.XLOOKUP(I3339,AS:AS,AU:AU)</f>
        <v/>
      </c>
      <c r="K3339" t="inlineStr">
        <is>
          <t>USD</t>
        </is>
      </c>
      <c r="L3339" s="238" t="n">
        <v>769.99</v>
      </c>
      <c r="M3339">
        <f>L3339*_xlfn.XLOOKUP(K3339,AM:AM,AN:AN)</f>
        <v/>
      </c>
      <c r="N3339">
        <f>L3339*_xlfn.XLOOKUP(K3339,AM:AM,AO:AO)</f>
        <v/>
      </c>
      <c r="O3339" s="238" t="n">
        <v>769.99</v>
      </c>
      <c r="P3339">
        <f>O3339*_xlfn.XLOOKUP(K3339,AM:AM,AN:AN)</f>
        <v/>
      </c>
      <c r="Q3339">
        <f>O3339*_xlfn.XLOOKUP(K3339,AM:AM,AO:AO)</f>
        <v/>
      </c>
      <c r="R3339">
        <f>_xlfn.XLOOKUP(E3339,AF:AF,AG:AG)</f>
        <v/>
      </c>
      <c r="S3339">
        <f>_xlfn.XLOOKUP(E3339,AF:AF,AI:AI)</f>
        <v/>
      </c>
      <c r="T3339">
        <f>WEEKNUM(G3339)</f>
        <v/>
      </c>
      <c r="U3339">
        <f>YEAR(G3339)</f>
        <v/>
      </c>
      <c r="V3339" s="117">
        <f>IFERROR(Q3339/N3339,"0")</f>
        <v/>
      </c>
    </row>
    <row r="3340">
      <c r="A3340">
        <f>_xlfn.XLOOKUP(D3340,BN:BN,BO:BO)</f>
        <v/>
      </c>
      <c r="B3340" t="inlineStr">
        <is>
          <t>LLC</t>
        </is>
      </c>
      <c r="C3340" t="n">
        <v>503</v>
      </c>
      <c r="D3340">
        <f>_xlfn.XLOOKUP(C3340,BH:BH,BI:BI)</f>
        <v/>
      </c>
      <c r="E3340" t="n">
        <v>28934</v>
      </c>
      <c r="F3340" t="inlineStr">
        <is>
          <t>TE CHEDRAUI EGUIA/JOSE ANTONIO</t>
        </is>
      </c>
      <c r="G3340" s="234" t="n">
        <v>45756</v>
      </c>
      <c r="H3340" s="234" t="n">
        <v>45862</v>
      </c>
      <c r="I3340" t="inlineStr">
        <is>
          <t>VLO</t>
        </is>
      </c>
      <c r="J3340">
        <f>_xlfn.XLOOKUP(I3340,AS:AS,AU:AU)</f>
        <v/>
      </c>
      <c r="K3340" t="inlineStr">
        <is>
          <t>USD</t>
        </is>
      </c>
      <c r="L3340" s="238" t="n">
        <v>11709.53</v>
      </c>
      <c r="M3340">
        <f>L3340*_xlfn.XLOOKUP(K3340,AM:AM,AN:AN)</f>
        <v/>
      </c>
      <c r="N3340">
        <f>L3340*_xlfn.XLOOKUP(K3340,AM:AM,AO:AO)</f>
        <v/>
      </c>
      <c r="O3340" s="238" t="n">
        <v>513.15</v>
      </c>
      <c r="P3340">
        <f>O3340*_xlfn.XLOOKUP(K3340,AM:AM,AN:AN)</f>
        <v/>
      </c>
      <c r="Q3340">
        <f>O3340*_xlfn.XLOOKUP(K3340,AM:AM,AO:AO)</f>
        <v/>
      </c>
      <c r="R3340">
        <f>_xlfn.XLOOKUP(E3340,AF:AF,AG:AG)</f>
        <v/>
      </c>
      <c r="S3340">
        <f>_xlfn.XLOOKUP(E3340,AF:AF,AI:AI)</f>
        <v/>
      </c>
      <c r="T3340">
        <f>WEEKNUM(G3340)</f>
        <v/>
      </c>
      <c r="U3340">
        <f>YEAR(G3340)</f>
        <v/>
      </c>
      <c r="V3340" s="117">
        <f>IFERROR(Q3340/N3340,"0")</f>
        <v/>
      </c>
    </row>
    <row r="3341">
      <c r="A3341">
        <f>_xlfn.XLOOKUP(D3341,BN:BN,BO:BO)</f>
        <v/>
      </c>
      <c r="B3341" t="inlineStr">
        <is>
          <t>LLC</t>
        </is>
      </c>
      <c r="C3341" t="n">
        <v>503</v>
      </c>
      <c r="D3341">
        <f>_xlfn.XLOOKUP(C3341,BH:BH,BI:BI)</f>
        <v/>
      </c>
      <c r="E3341" t="n">
        <v>28934</v>
      </c>
      <c r="F3341" t="inlineStr">
        <is>
          <t>TE PROM CROCHE/MARA PAOLA</t>
        </is>
      </c>
      <c r="G3341" s="234" t="n">
        <v>45756</v>
      </c>
      <c r="H3341" s="234" t="n">
        <v>45862</v>
      </c>
      <c r="I3341" t="inlineStr">
        <is>
          <t>VLO</t>
        </is>
      </c>
      <c r="J3341">
        <f>_xlfn.XLOOKUP(I3341,AS:AS,AU:AU)</f>
        <v/>
      </c>
      <c r="K3341" t="inlineStr">
        <is>
          <t>USD</t>
        </is>
      </c>
      <c r="L3341" s="238" t="n">
        <v>11709.53</v>
      </c>
      <c r="M3341">
        <f>L3341*_xlfn.XLOOKUP(K3341,AM:AM,AN:AN)</f>
        <v/>
      </c>
      <c r="N3341">
        <f>L3341*_xlfn.XLOOKUP(K3341,AM:AM,AO:AO)</f>
        <v/>
      </c>
      <c r="O3341" s="238" t="n">
        <v>513.15</v>
      </c>
      <c r="P3341">
        <f>O3341*_xlfn.XLOOKUP(K3341,AM:AM,AN:AN)</f>
        <v/>
      </c>
      <c r="Q3341">
        <f>O3341*_xlfn.XLOOKUP(K3341,AM:AM,AO:AO)</f>
        <v/>
      </c>
      <c r="R3341">
        <f>_xlfn.XLOOKUP(E3341,AF:AF,AG:AG)</f>
        <v/>
      </c>
      <c r="S3341">
        <f>_xlfn.XLOOKUP(E3341,AF:AF,AI:AI)</f>
        <v/>
      </c>
      <c r="T3341">
        <f>WEEKNUM(G3341)</f>
        <v/>
      </c>
      <c r="U3341">
        <f>YEAR(G3341)</f>
        <v/>
      </c>
      <c r="V3341" s="117">
        <f>IFERROR(Q3341/N3341,"0")</f>
        <v/>
      </c>
    </row>
    <row r="3342">
      <c r="A3342">
        <f>_xlfn.XLOOKUP(D3342,BN:BN,BO:BO)</f>
        <v/>
      </c>
      <c r="B3342" t="inlineStr">
        <is>
          <t>LLC</t>
        </is>
      </c>
      <c r="C3342" t="n">
        <v>503</v>
      </c>
      <c r="D3342">
        <f>_xlfn.XLOOKUP(C3342,BH:BH,BI:BI)</f>
        <v/>
      </c>
      <c r="E3342" t="n">
        <v>28934</v>
      </c>
      <c r="F3342" t="inlineStr">
        <is>
          <t>TE CHEDRAUI PROM/PAOLA</t>
        </is>
      </c>
      <c r="G3342" s="234" t="n">
        <v>45756</v>
      </c>
      <c r="H3342" s="234" t="n">
        <v>45862</v>
      </c>
      <c r="I3342" t="inlineStr">
        <is>
          <t>VLO</t>
        </is>
      </c>
      <c r="J3342">
        <f>_xlfn.XLOOKUP(I3342,AS:AS,AU:AU)</f>
        <v/>
      </c>
      <c r="K3342" t="inlineStr">
        <is>
          <t>USD</t>
        </is>
      </c>
      <c r="L3342" s="238" t="n">
        <v>11709.53</v>
      </c>
      <c r="M3342">
        <f>L3342*_xlfn.XLOOKUP(K3342,AM:AM,AN:AN)</f>
        <v/>
      </c>
      <c r="N3342">
        <f>L3342*_xlfn.XLOOKUP(K3342,AM:AM,AO:AO)</f>
        <v/>
      </c>
      <c r="O3342" s="238" t="n">
        <v>513.15</v>
      </c>
      <c r="P3342">
        <f>O3342*_xlfn.XLOOKUP(K3342,AM:AM,AN:AN)</f>
        <v/>
      </c>
      <c r="Q3342">
        <f>O3342*_xlfn.XLOOKUP(K3342,AM:AM,AO:AO)</f>
        <v/>
      </c>
      <c r="R3342">
        <f>_xlfn.XLOOKUP(E3342,AF:AF,AG:AG)</f>
        <v/>
      </c>
      <c r="S3342">
        <f>_xlfn.XLOOKUP(E3342,AF:AF,AI:AI)</f>
        <v/>
      </c>
      <c r="T3342">
        <f>WEEKNUM(G3342)</f>
        <v/>
      </c>
      <c r="U3342">
        <f>YEAR(G3342)</f>
        <v/>
      </c>
      <c r="V3342" s="117">
        <f>IFERROR(Q3342/N3342,"0")</f>
        <v/>
      </c>
    </row>
    <row r="3343">
      <c r="A3343">
        <f>_xlfn.XLOOKUP(D3343,BN:BN,BO:BO)</f>
        <v/>
      </c>
      <c r="B3343" t="inlineStr">
        <is>
          <t>LLC</t>
        </is>
      </c>
      <c r="C3343" t="n">
        <v>503</v>
      </c>
      <c r="D3343">
        <f>_xlfn.XLOOKUP(C3343,BH:BH,BI:BI)</f>
        <v/>
      </c>
      <c r="E3343" t="n">
        <v>28934</v>
      </c>
      <c r="F3343" t="inlineStr">
        <is>
          <t>TE CHEDRAUI PROM/JUAN PABLO</t>
        </is>
      </c>
      <c r="G3343" s="234" t="n">
        <v>45756</v>
      </c>
      <c r="H3343" s="234" t="n">
        <v>45862</v>
      </c>
      <c r="I3343" t="inlineStr">
        <is>
          <t>VLO</t>
        </is>
      </c>
      <c r="J3343">
        <f>_xlfn.XLOOKUP(I3343,AS:AS,AU:AU)</f>
        <v/>
      </c>
      <c r="K3343" t="inlineStr">
        <is>
          <t>USD</t>
        </is>
      </c>
      <c r="L3343" s="238" t="n">
        <v>11709.53</v>
      </c>
      <c r="M3343">
        <f>L3343*_xlfn.XLOOKUP(K3343,AM:AM,AN:AN)</f>
        <v/>
      </c>
      <c r="N3343">
        <f>L3343*_xlfn.XLOOKUP(K3343,AM:AM,AO:AO)</f>
        <v/>
      </c>
      <c r="O3343" s="238" t="n">
        <v>513.15</v>
      </c>
      <c r="P3343">
        <f>O3343*_xlfn.XLOOKUP(K3343,AM:AM,AN:AN)</f>
        <v/>
      </c>
      <c r="Q3343">
        <f>O3343*_xlfn.XLOOKUP(K3343,AM:AM,AO:AO)</f>
        <v/>
      </c>
      <c r="R3343">
        <f>_xlfn.XLOOKUP(E3343,AF:AF,AG:AG)</f>
        <v/>
      </c>
      <c r="S3343">
        <f>_xlfn.XLOOKUP(E3343,AF:AF,AI:AI)</f>
        <v/>
      </c>
      <c r="T3343">
        <f>WEEKNUM(G3343)</f>
        <v/>
      </c>
      <c r="U3343">
        <f>YEAR(G3343)</f>
        <v/>
      </c>
      <c r="V3343" s="117">
        <f>IFERROR(Q3343/N3343,"0")</f>
        <v/>
      </c>
    </row>
    <row r="3344">
      <c r="A3344">
        <f>_xlfn.XLOOKUP(D3344,BN:BN,BO:BO)</f>
        <v/>
      </c>
      <c r="B3344" t="inlineStr">
        <is>
          <t>LLC</t>
        </is>
      </c>
      <c r="C3344" t="n">
        <v>503</v>
      </c>
      <c r="D3344">
        <f>_xlfn.XLOOKUP(C3344,BH:BH,BI:BI)</f>
        <v/>
      </c>
      <c r="E3344" t="n">
        <v>28934</v>
      </c>
      <c r="F3344" t="inlineStr">
        <is>
          <t>TE CHEDRAUI PROM/JOSE ANTONIO</t>
        </is>
      </c>
      <c r="G3344" s="234" t="n">
        <v>45756</v>
      </c>
      <c r="H3344" s="234" t="n">
        <v>45862</v>
      </c>
      <c r="I3344" t="inlineStr">
        <is>
          <t>VLO</t>
        </is>
      </c>
      <c r="J3344">
        <f>_xlfn.XLOOKUP(I3344,AS:AS,AU:AU)</f>
        <v/>
      </c>
      <c r="K3344" t="inlineStr">
        <is>
          <t>USD</t>
        </is>
      </c>
      <c r="L3344" s="238" t="n">
        <v>11709.53</v>
      </c>
      <c r="M3344">
        <f>L3344*_xlfn.XLOOKUP(K3344,AM:AM,AN:AN)</f>
        <v/>
      </c>
      <c r="N3344">
        <f>L3344*_xlfn.XLOOKUP(K3344,AM:AM,AO:AO)</f>
        <v/>
      </c>
      <c r="O3344" s="238" t="n">
        <v>513.15</v>
      </c>
      <c r="P3344">
        <f>O3344*_xlfn.XLOOKUP(K3344,AM:AM,AN:AN)</f>
        <v/>
      </c>
      <c r="Q3344">
        <f>O3344*_xlfn.XLOOKUP(K3344,AM:AM,AO:AO)</f>
        <v/>
      </c>
      <c r="R3344">
        <f>_xlfn.XLOOKUP(E3344,AF:AF,AG:AG)</f>
        <v/>
      </c>
      <c r="S3344">
        <f>_xlfn.XLOOKUP(E3344,AF:AF,AI:AI)</f>
        <v/>
      </c>
      <c r="T3344">
        <f>WEEKNUM(G3344)</f>
        <v/>
      </c>
      <c r="U3344">
        <f>YEAR(G3344)</f>
        <v/>
      </c>
      <c r="V3344" s="117">
        <f>IFERROR(Q3344/N3344,"0")</f>
        <v/>
      </c>
    </row>
    <row r="3345">
      <c r="A3345">
        <f>_xlfn.XLOOKUP(D3345,BN:BN,BO:BO)</f>
        <v/>
      </c>
      <c r="B3345" t="inlineStr">
        <is>
          <t>LLC</t>
        </is>
      </c>
      <c r="C3345" t="n">
        <v>503</v>
      </c>
      <c r="D3345">
        <f>_xlfn.XLOOKUP(C3345,BH:BH,BI:BI)</f>
        <v/>
      </c>
      <c r="E3345" t="n">
        <v>28934</v>
      </c>
      <c r="F3345" t="inlineStr">
        <is>
          <t>TE CHEDRAUI EGUIA/JOSE ANTONIO</t>
        </is>
      </c>
      <c r="G3345" s="234" t="n">
        <v>45756</v>
      </c>
      <c r="H3345" s="234" t="n">
        <v>45862</v>
      </c>
      <c r="I3345" t="inlineStr">
        <is>
          <t>VLO</t>
        </is>
      </c>
      <c r="J3345">
        <f>_xlfn.XLOOKUP(I3345,AS:AS,AU:AU)</f>
        <v/>
      </c>
      <c r="K3345" t="inlineStr">
        <is>
          <t>USD</t>
        </is>
      </c>
      <c r="L3345" s="238" t="n">
        <v>3046.33</v>
      </c>
      <c r="M3345">
        <f>L3345*_xlfn.XLOOKUP(K3345,AM:AM,AN:AN)</f>
        <v/>
      </c>
      <c r="N3345">
        <f>L3345*_xlfn.XLOOKUP(K3345,AM:AM,AO:AO)</f>
        <v/>
      </c>
      <c r="O3345" s="238" t="n">
        <v>0</v>
      </c>
      <c r="P3345">
        <f>O3345*_xlfn.XLOOKUP(K3345,AM:AM,AN:AN)</f>
        <v/>
      </c>
      <c r="Q3345">
        <f>O3345*_xlfn.XLOOKUP(K3345,AM:AM,AO:AO)</f>
        <v/>
      </c>
      <c r="R3345">
        <f>_xlfn.XLOOKUP(E3345,AF:AF,AG:AG)</f>
        <v/>
      </c>
      <c r="S3345">
        <f>_xlfn.XLOOKUP(E3345,AF:AF,AI:AI)</f>
        <v/>
      </c>
      <c r="T3345">
        <f>WEEKNUM(G3345)</f>
        <v/>
      </c>
      <c r="U3345">
        <f>YEAR(G3345)</f>
        <v/>
      </c>
      <c r="V3345" s="117">
        <f>IFERROR(Q3345/N3345,"0")</f>
        <v/>
      </c>
    </row>
    <row r="3346">
      <c r="A3346">
        <f>_xlfn.XLOOKUP(D3346,BN:BN,BO:BO)</f>
        <v/>
      </c>
      <c r="B3346" t="inlineStr">
        <is>
          <t>LLC</t>
        </is>
      </c>
      <c r="C3346" t="n">
        <v>503</v>
      </c>
      <c r="D3346">
        <f>_xlfn.XLOOKUP(C3346,BH:BH,BI:BI)</f>
        <v/>
      </c>
      <c r="E3346" t="n">
        <v>28934</v>
      </c>
      <c r="F3346" t="inlineStr">
        <is>
          <t>TE PROM CROCHE/MARA PAOLA</t>
        </is>
      </c>
      <c r="G3346" s="234" t="n">
        <v>45756</v>
      </c>
      <c r="H3346" s="234" t="n">
        <v>45862</v>
      </c>
      <c r="I3346" t="inlineStr">
        <is>
          <t>VLO</t>
        </is>
      </c>
      <c r="J3346">
        <f>_xlfn.XLOOKUP(I3346,AS:AS,AU:AU)</f>
        <v/>
      </c>
      <c r="K3346" t="inlineStr">
        <is>
          <t>USD</t>
        </is>
      </c>
      <c r="L3346" s="238" t="n">
        <v>3046.33</v>
      </c>
      <c r="M3346">
        <f>L3346*_xlfn.XLOOKUP(K3346,AM:AM,AN:AN)</f>
        <v/>
      </c>
      <c r="N3346">
        <f>L3346*_xlfn.XLOOKUP(K3346,AM:AM,AO:AO)</f>
        <v/>
      </c>
      <c r="O3346" s="238" t="n">
        <v>0</v>
      </c>
      <c r="P3346">
        <f>O3346*_xlfn.XLOOKUP(K3346,AM:AM,AN:AN)</f>
        <v/>
      </c>
      <c r="Q3346">
        <f>O3346*_xlfn.XLOOKUP(K3346,AM:AM,AO:AO)</f>
        <v/>
      </c>
      <c r="R3346">
        <f>_xlfn.XLOOKUP(E3346,AF:AF,AG:AG)</f>
        <v/>
      </c>
      <c r="S3346">
        <f>_xlfn.XLOOKUP(E3346,AF:AF,AI:AI)</f>
        <v/>
      </c>
      <c r="T3346">
        <f>WEEKNUM(G3346)</f>
        <v/>
      </c>
      <c r="U3346">
        <f>YEAR(G3346)</f>
        <v/>
      </c>
      <c r="V3346" s="117">
        <f>IFERROR(Q3346/N3346,"0")</f>
        <v/>
      </c>
    </row>
    <row r="3347">
      <c r="A3347">
        <f>_xlfn.XLOOKUP(D3347,BN:BN,BO:BO)</f>
        <v/>
      </c>
      <c r="B3347" t="inlineStr">
        <is>
          <t>LLC</t>
        </is>
      </c>
      <c r="C3347" t="n">
        <v>503</v>
      </c>
      <c r="D3347">
        <f>_xlfn.XLOOKUP(C3347,BH:BH,BI:BI)</f>
        <v/>
      </c>
      <c r="E3347" t="n">
        <v>28934</v>
      </c>
      <c r="F3347" t="inlineStr">
        <is>
          <t>TE CHEDRAUI PROM/PAOLA</t>
        </is>
      </c>
      <c r="G3347" s="234" t="n">
        <v>45756</v>
      </c>
      <c r="H3347" s="234" t="n">
        <v>45862</v>
      </c>
      <c r="I3347" t="inlineStr">
        <is>
          <t>VLO</t>
        </is>
      </c>
      <c r="J3347">
        <f>_xlfn.XLOOKUP(I3347,AS:AS,AU:AU)</f>
        <v/>
      </c>
      <c r="K3347" t="inlineStr">
        <is>
          <t>USD</t>
        </is>
      </c>
      <c r="L3347" s="238" t="n">
        <v>3046.33</v>
      </c>
      <c r="M3347">
        <f>L3347*_xlfn.XLOOKUP(K3347,AM:AM,AN:AN)</f>
        <v/>
      </c>
      <c r="N3347">
        <f>L3347*_xlfn.XLOOKUP(K3347,AM:AM,AO:AO)</f>
        <v/>
      </c>
      <c r="O3347" s="238" t="n">
        <v>0</v>
      </c>
      <c r="P3347">
        <f>O3347*_xlfn.XLOOKUP(K3347,AM:AM,AN:AN)</f>
        <v/>
      </c>
      <c r="Q3347">
        <f>O3347*_xlfn.XLOOKUP(K3347,AM:AM,AO:AO)</f>
        <v/>
      </c>
      <c r="R3347">
        <f>_xlfn.XLOOKUP(E3347,AF:AF,AG:AG)</f>
        <v/>
      </c>
      <c r="S3347">
        <f>_xlfn.XLOOKUP(E3347,AF:AF,AI:AI)</f>
        <v/>
      </c>
      <c r="T3347">
        <f>WEEKNUM(G3347)</f>
        <v/>
      </c>
      <c r="U3347">
        <f>YEAR(G3347)</f>
        <v/>
      </c>
      <c r="V3347" s="117">
        <f>IFERROR(Q3347/N3347,"0")</f>
        <v/>
      </c>
    </row>
    <row r="3348">
      <c r="A3348">
        <f>_xlfn.XLOOKUP(D3348,BN:BN,BO:BO)</f>
        <v/>
      </c>
      <c r="B3348" t="inlineStr">
        <is>
          <t>LLC</t>
        </is>
      </c>
      <c r="C3348" t="n">
        <v>503</v>
      </c>
      <c r="D3348">
        <f>_xlfn.XLOOKUP(C3348,BH:BH,BI:BI)</f>
        <v/>
      </c>
      <c r="E3348" t="n">
        <v>28934</v>
      </c>
      <c r="F3348" t="inlineStr">
        <is>
          <t>TE CHEDRAUI PROM/JUAN PABLO</t>
        </is>
      </c>
      <c r="G3348" s="234" t="n">
        <v>45756</v>
      </c>
      <c r="H3348" s="234" t="n">
        <v>45862</v>
      </c>
      <c r="I3348" t="inlineStr">
        <is>
          <t>VLO</t>
        </is>
      </c>
      <c r="J3348">
        <f>_xlfn.XLOOKUP(I3348,AS:AS,AU:AU)</f>
        <v/>
      </c>
      <c r="K3348" t="inlineStr">
        <is>
          <t>USD</t>
        </is>
      </c>
      <c r="L3348" s="238" t="n">
        <v>3046.33</v>
      </c>
      <c r="M3348">
        <f>L3348*_xlfn.XLOOKUP(K3348,AM:AM,AN:AN)</f>
        <v/>
      </c>
      <c r="N3348">
        <f>L3348*_xlfn.XLOOKUP(K3348,AM:AM,AO:AO)</f>
        <v/>
      </c>
      <c r="O3348" s="238" t="n">
        <v>0</v>
      </c>
      <c r="P3348">
        <f>O3348*_xlfn.XLOOKUP(K3348,AM:AM,AN:AN)</f>
        <v/>
      </c>
      <c r="Q3348">
        <f>O3348*_xlfn.XLOOKUP(K3348,AM:AM,AO:AO)</f>
        <v/>
      </c>
      <c r="R3348">
        <f>_xlfn.XLOOKUP(E3348,AF:AF,AG:AG)</f>
        <v/>
      </c>
      <c r="S3348">
        <f>_xlfn.XLOOKUP(E3348,AF:AF,AI:AI)</f>
        <v/>
      </c>
      <c r="T3348">
        <f>WEEKNUM(G3348)</f>
        <v/>
      </c>
      <c r="U3348">
        <f>YEAR(G3348)</f>
        <v/>
      </c>
      <c r="V3348" s="117">
        <f>IFERROR(Q3348/N3348,"0")</f>
        <v/>
      </c>
    </row>
    <row r="3349">
      <c r="A3349">
        <f>_xlfn.XLOOKUP(D3349,BN:BN,BO:BO)</f>
        <v/>
      </c>
      <c r="B3349" t="inlineStr">
        <is>
          <t>LLC</t>
        </is>
      </c>
      <c r="C3349" t="n">
        <v>503</v>
      </c>
      <c r="D3349">
        <f>_xlfn.XLOOKUP(C3349,BH:BH,BI:BI)</f>
        <v/>
      </c>
      <c r="E3349" t="n">
        <v>28934</v>
      </c>
      <c r="F3349" t="inlineStr">
        <is>
          <t>TE CHEDRAUI PROM/JOSE ANTONIO</t>
        </is>
      </c>
      <c r="G3349" s="234" t="n">
        <v>45756</v>
      </c>
      <c r="H3349" s="234" t="n">
        <v>45862</v>
      </c>
      <c r="I3349" t="inlineStr">
        <is>
          <t>VLO</t>
        </is>
      </c>
      <c r="J3349">
        <f>_xlfn.XLOOKUP(I3349,AS:AS,AU:AU)</f>
        <v/>
      </c>
      <c r="K3349" t="inlineStr">
        <is>
          <t>USD</t>
        </is>
      </c>
      <c r="L3349" s="238" t="n">
        <v>2374.44</v>
      </c>
      <c r="M3349">
        <f>L3349*_xlfn.XLOOKUP(K3349,AM:AM,AN:AN)</f>
        <v/>
      </c>
      <c r="N3349">
        <f>L3349*_xlfn.XLOOKUP(K3349,AM:AM,AO:AO)</f>
        <v/>
      </c>
      <c r="O3349" s="238" t="n">
        <v>0</v>
      </c>
      <c r="P3349">
        <f>O3349*_xlfn.XLOOKUP(K3349,AM:AM,AN:AN)</f>
        <v/>
      </c>
      <c r="Q3349">
        <f>O3349*_xlfn.XLOOKUP(K3349,AM:AM,AO:AO)</f>
        <v/>
      </c>
      <c r="R3349">
        <f>_xlfn.XLOOKUP(E3349,AF:AF,AG:AG)</f>
        <v/>
      </c>
      <c r="S3349">
        <f>_xlfn.XLOOKUP(E3349,AF:AF,AI:AI)</f>
        <v/>
      </c>
      <c r="T3349">
        <f>WEEKNUM(G3349)</f>
        <v/>
      </c>
      <c r="U3349">
        <f>YEAR(G3349)</f>
        <v/>
      </c>
      <c r="V3349" s="117">
        <f>IFERROR(Q3349/N3349,"0")</f>
        <v/>
      </c>
    </row>
    <row r="3350">
      <c r="A3350">
        <f>_xlfn.XLOOKUP(D3350,BN:BN,BO:BO)</f>
        <v/>
      </c>
      <c r="B3350" t="inlineStr">
        <is>
          <t>LLC</t>
        </is>
      </c>
      <c r="C3350" t="n">
        <v>503</v>
      </c>
      <c r="D3350">
        <f>_xlfn.XLOOKUP(C3350,BH:BH,BI:BI)</f>
        <v/>
      </c>
      <c r="E3350" t="n">
        <v>28934</v>
      </c>
      <c r="F3350" t="inlineStr">
        <is>
          <t>TE CHEDRAUI PROM/JOSE ANTONIO</t>
        </is>
      </c>
      <c r="G3350" s="234" t="n">
        <v>45756</v>
      </c>
      <c r="H3350" s="234" t="n">
        <v>45862</v>
      </c>
      <c r="I3350" t="inlineStr">
        <is>
          <t>VLO</t>
        </is>
      </c>
      <c r="J3350">
        <f>_xlfn.XLOOKUP(I3350,AS:AS,AU:AU)</f>
        <v/>
      </c>
      <c r="K3350" t="inlineStr">
        <is>
          <t>USD</t>
        </is>
      </c>
      <c r="L3350" s="238" t="n">
        <v>848.59</v>
      </c>
      <c r="M3350">
        <f>L3350*_xlfn.XLOOKUP(K3350,AM:AM,AN:AN)</f>
        <v/>
      </c>
      <c r="N3350">
        <f>L3350*_xlfn.XLOOKUP(K3350,AM:AM,AO:AO)</f>
        <v/>
      </c>
      <c r="O3350" s="238" t="n">
        <v>33.9</v>
      </c>
      <c r="P3350">
        <f>O3350*_xlfn.XLOOKUP(K3350,AM:AM,AN:AN)</f>
        <v/>
      </c>
      <c r="Q3350">
        <f>O3350*_xlfn.XLOOKUP(K3350,AM:AM,AO:AO)</f>
        <v/>
      </c>
      <c r="R3350">
        <f>_xlfn.XLOOKUP(E3350,AF:AF,AG:AG)</f>
        <v/>
      </c>
      <c r="S3350">
        <f>_xlfn.XLOOKUP(E3350,AF:AF,AI:AI)</f>
        <v/>
      </c>
      <c r="T3350">
        <f>WEEKNUM(G3350)</f>
        <v/>
      </c>
      <c r="U3350">
        <f>YEAR(G3350)</f>
        <v/>
      </c>
      <c r="V3350" s="117">
        <f>IFERROR(Q3350/N3350,"0")</f>
        <v/>
      </c>
    </row>
    <row r="3351">
      <c r="A3351">
        <f>_xlfn.XLOOKUP(D3351,BN:BN,BO:BO)</f>
        <v/>
      </c>
      <c r="B3351" t="inlineStr">
        <is>
          <t>LLC</t>
        </is>
      </c>
      <c r="C3351" t="n">
        <v>503</v>
      </c>
      <c r="D3351">
        <f>_xlfn.XLOOKUP(C3351,BH:BH,BI:BI)</f>
        <v/>
      </c>
      <c r="E3351" t="n">
        <v>0</v>
      </c>
      <c r="F3351" t="inlineStr">
        <is>
          <t>FEE TKT CHEDRAUI</t>
        </is>
      </c>
      <c r="G3351" s="234" t="n">
        <v>45756</v>
      </c>
      <c r="H3351" s="234" t="n">
        <v>45862</v>
      </c>
      <c r="I3351" t="inlineStr">
        <is>
          <t>HPS</t>
        </is>
      </c>
      <c r="J3351">
        <f>_xlfn.XLOOKUP(I3351,AS:AS,AU:AU)</f>
        <v/>
      </c>
      <c r="K3351" t="inlineStr">
        <is>
          <t>USD</t>
        </is>
      </c>
      <c r="L3351" s="238" t="n">
        <v>35</v>
      </c>
      <c r="M3351">
        <f>L3351*_xlfn.XLOOKUP(K3351,AM:AM,AN:AN)</f>
        <v/>
      </c>
      <c r="N3351">
        <f>L3351*_xlfn.XLOOKUP(K3351,AM:AM,AO:AO)</f>
        <v/>
      </c>
      <c r="O3351" s="238" t="n">
        <v>35</v>
      </c>
      <c r="P3351">
        <f>O3351*_xlfn.XLOOKUP(K3351,AM:AM,AN:AN)</f>
        <v/>
      </c>
      <c r="Q3351">
        <f>O3351*_xlfn.XLOOKUP(K3351,AM:AM,AO:AO)</f>
        <v/>
      </c>
      <c r="R3351">
        <f>_xlfn.XLOOKUP(E3351,AF:AF,AG:AG)</f>
        <v/>
      </c>
      <c r="S3351">
        <f>_xlfn.XLOOKUP(E3351,AF:AF,AI:AI)</f>
        <v/>
      </c>
      <c r="T3351">
        <f>WEEKNUM(G3351)</f>
        <v/>
      </c>
      <c r="U3351">
        <f>YEAR(G3351)</f>
        <v/>
      </c>
      <c r="V3351" s="117">
        <f>IFERROR(Q3351/N3351,"0")</f>
        <v/>
      </c>
    </row>
    <row r="3352">
      <c r="A3352">
        <f>_xlfn.XLOOKUP(D3352,BN:BN,BO:BO)</f>
        <v/>
      </c>
      <c r="B3352" t="inlineStr">
        <is>
          <t>LLC</t>
        </is>
      </c>
      <c r="C3352" t="n">
        <v>504</v>
      </c>
      <c r="D3352">
        <f>_xlfn.XLOOKUP(C3352,BH:BH,BI:BI)</f>
        <v/>
      </c>
      <c r="E3352" t="n">
        <v>23789</v>
      </c>
      <c r="F3352" t="inlineStr">
        <is>
          <t xml:space="preserve">Viaje por Africa todo incluido </t>
        </is>
      </c>
      <c r="G3352" s="234" t="n">
        <v>46026</v>
      </c>
      <c r="H3352" s="234" t="n">
        <v>46034</v>
      </c>
      <c r="I3352" t="inlineStr">
        <is>
          <t>HTL</t>
        </is>
      </c>
      <c r="J3352">
        <f>_xlfn.XLOOKUP(I3352,AS:AS,AU:AU)</f>
        <v/>
      </c>
      <c r="K3352" t="inlineStr">
        <is>
          <t>USD</t>
        </is>
      </c>
      <c r="L3352" s="238" t="n">
        <v>22527.7</v>
      </c>
      <c r="M3352">
        <f>L3352*_xlfn.XLOOKUP(K3352,AM:AM,AN:AN)</f>
        <v/>
      </c>
      <c r="N3352">
        <f>L3352*_xlfn.XLOOKUP(K3352,AM:AM,AO:AO)</f>
        <v/>
      </c>
      <c r="O3352" s="238" t="n">
        <v>4642.7</v>
      </c>
      <c r="P3352">
        <f>O3352*_xlfn.XLOOKUP(K3352,AM:AM,AN:AN)</f>
        <v/>
      </c>
      <c r="Q3352">
        <f>O3352*_xlfn.XLOOKUP(K3352,AM:AM,AO:AO)</f>
        <v/>
      </c>
      <c r="R3352">
        <f>_xlfn.XLOOKUP(E3352,AF:AF,AG:AG)</f>
        <v/>
      </c>
      <c r="S3352">
        <f>_xlfn.XLOOKUP(E3352,AF:AF,AI:AI)</f>
        <v/>
      </c>
      <c r="T3352">
        <f>WEEKNUM(G3352)</f>
        <v/>
      </c>
      <c r="U3352">
        <f>YEAR(G3352)</f>
        <v/>
      </c>
      <c r="V3352" s="117">
        <f>IFERROR(Q3352/N3352,"0")</f>
        <v/>
      </c>
    </row>
    <row r="3353">
      <c r="A3353">
        <f>_xlfn.XLOOKUP(D3353,BN:BN,BO:BO)</f>
        <v/>
      </c>
      <c r="B3353" t="inlineStr">
        <is>
          <t>LLC</t>
        </is>
      </c>
      <c r="C3353" t="n">
        <v>505</v>
      </c>
      <c r="D3353">
        <f>_xlfn.XLOOKUP(C3353,BH:BH,BI:BI)</f>
        <v/>
      </c>
      <c r="E3353" t="n">
        <v>25780</v>
      </c>
      <c r="F3353" t="inlineStr">
        <is>
          <t>TRASLADO CON ROLZO DE HTL MAJESTIC AL PUERTO EN BCN</t>
        </is>
      </c>
      <c r="G3353" s="234" t="n">
        <v>45852</v>
      </c>
      <c r="H3353" s="234" t="n">
        <v>45852</v>
      </c>
      <c r="I3353" t="inlineStr">
        <is>
          <t>TRF</t>
        </is>
      </c>
      <c r="J3353">
        <f>_xlfn.XLOOKUP(I3353,AS:AS,AU:AU)</f>
        <v/>
      </c>
      <c r="K3353" t="inlineStr">
        <is>
          <t>EUR</t>
        </is>
      </c>
      <c r="L3353" s="238" t="n">
        <v>275</v>
      </c>
      <c r="M3353">
        <f>L3353*_xlfn.XLOOKUP(K3353,AM:AM,AN:AN)</f>
        <v/>
      </c>
      <c r="N3353">
        <f>L3353*_xlfn.XLOOKUP(K3353,AM:AM,AO:AO)</f>
        <v/>
      </c>
      <c r="O3353" s="238" t="n">
        <v>41.25</v>
      </c>
      <c r="P3353">
        <f>O3353*_xlfn.XLOOKUP(K3353,AM:AM,AN:AN)</f>
        <v/>
      </c>
      <c r="Q3353">
        <f>O3353*_xlfn.XLOOKUP(K3353,AM:AM,AO:AO)</f>
        <v/>
      </c>
      <c r="R3353">
        <f>_xlfn.XLOOKUP(E3353,AF:AF,AG:AG)</f>
        <v/>
      </c>
      <c r="S3353">
        <f>_xlfn.XLOOKUP(E3353,AF:AF,AI:AI)</f>
        <v/>
      </c>
      <c r="T3353">
        <f>WEEKNUM(G3353)</f>
        <v/>
      </c>
      <c r="U3353">
        <f>YEAR(G3353)</f>
        <v/>
      </c>
      <c r="V3353" s="117">
        <f>IFERROR(Q3353/N3353,"0")</f>
        <v/>
      </c>
    </row>
    <row r="3354">
      <c r="A3354">
        <f>_xlfn.XLOOKUP(D3354,BN:BN,BO:BO)</f>
        <v/>
      </c>
      <c r="B3354" t="inlineStr">
        <is>
          <t>LLC</t>
        </is>
      </c>
      <c r="C3354" t="n">
        <v>505</v>
      </c>
      <c r="D3354">
        <f>_xlfn.XLOOKUP(C3354,BH:BH,BI:BI)</f>
        <v/>
      </c>
      <c r="E3354" t="n">
        <v>25780</v>
      </c>
      <c r="F3354" t="inlineStr">
        <is>
          <t>TRASLADO CON ROLZO DE LIVORNO A LUCCA PARA 6 PERSONAS</t>
        </is>
      </c>
      <c r="G3354" s="234" t="n">
        <v>45858</v>
      </c>
      <c r="H3354" s="234" t="n">
        <v>45858</v>
      </c>
      <c r="I3354" t="inlineStr">
        <is>
          <t>TRF</t>
        </is>
      </c>
      <c r="J3354">
        <f>_xlfn.XLOOKUP(I3354,AS:AS,AU:AU)</f>
        <v/>
      </c>
      <c r="K3354" t="inlineStr">
        <is>
          <t>EUR</t>
        </is>
      </c>
      <c r="L3354" s="238" t="n">
        <v>1370</v>
      </c>
      <c r="M3354">
        <f>L3354*_xlfn.XLOOKUP(K3354,AM:AM,AN:AN)</f>
        <v/>
      </c>
      <c r="N3354">
        <f>L3354*_xlfn.XLOOKUP(K3354,AM:AM,AO:AO)</f>
        <v/>
      </c>
      <c r="O3354" s="238" t="n">
        <v>205.5</v>
      </c>
      <c r="P3354">
        <f>O3354*_xlfn.XLOOKUP(K3354,AM:AM,AN:AN)</f>
        <v/>
      </c>
      <c r="Q3354">
        <f>O3354*_xlfn.XLOOKUP(K3354,AM:AM,AO:AO)</f>
        <v/>
      </c>
      <c r="R3354">
        <f>_xlfn.XLOOKUP(E3354,AF:AF,AG:AG)</f>
        <v/>
      </c>
      <c r="S3354">
        <f>_xlfn.XLOOKUP(E3354,AF:AF,AI:AI)</f>
        <v/>
      </c>
      <c r="T3354">
        <f>WEEKNUM(G3354)</f>
        <v/>
      </c>
      <c r="U3354">
        <f>YEAR(G3354)</f>
        <v/>
      </c>
      <c r="V3354" s="117">
        <f>IFERROR(Q3354/N3354,"0")</f>
        <v/>
      </c>
    </row>
    <row r="3355">
      <c r="A3355">
        <f>_xlfn.XLOOKUP(D3355,BN:BN,BO:BO)</f>
        <v/>
      </c>
      <c r="B3355" t="inlineStr">
        <is>
          <t>LLC</t>
        </is>
      </c>
      <c r="C3355" t="n">
        <v>505</v>
      </c>
      <c r="D3355">
        <f>_xlfn.XLOOKUP(C3355,BH:BH,BI:BI)</f>
        <v/>
      </c>
      <c r="E3355" t="n">
        <v>25780</v>
      </c>
      <c r="F3355" t="inlineStr">
        <is>
          <t>TRASLADO CON ROLZO DE CIVITAVECCHIA A TARQUINIA</t>
        </is>
      </c>
      <c r="G3355" s="234" t="n">
        <v>45859</v>
      </c>
      <c r="H3355" s="234" t="n">
        <v>45859</v>
      </c>
      <c r="I3355" t="inlineStr">
        <is>
          <t>TRF</t>
        </is>
      </c>
      <c r="J3355">
        <f>_xlfn.XLOOKUP(I3355,AS:AS,AU:AU)</f>
        <v/>
      </c>
      <c r="K3355" t="inlineStr">
        <is>
          <t>EUR</t>
        </is>
      </c>
      <c r="L3355" s="238" t="n">
        <v>1230</v>
      </c>
      <c r="M3355">
        <f>L3355*_xlfn.XLOOKUP(K3355,AM:AM,AN:AN)</f>
        <v/>
      </c>
      <c r="N3355">
        <f>L3355*_xlfn.XLOOKUP(K3355,AM:AM,AO:AO)</f>
        <v/>
      </c>
      <c r="O3355" s="238" t="n">
        <v>184.5</v>
      </c>
      <c r="P3355">
        <f>O3355*_xlfn.XLOOKUP(K3355,AM:AM,AN:AN)</f>
        <v/>
      </c>
      <c r="Q3355">
        <f>O3355*_xlfn.XLOOKUP(K3355,AM:AM,AO:AO)</f>
        <v/>
      </c>
      <c r="R3355">
        <f>_xlfn.XLOOKUP(E3355,AF:AF,AG:AG)</f>
        <v/>
      </c>
      <c r="S3355">
        <f>_xlfn.XLOOKUP(E3355,AF:AF,AI:AI)</f>
        <v/>
      </c>
      <c r="T3355">
        <f>WEEKNUM(G3355)</f>
        <v/>
      </c>
      <c r="U3355">
        <f>YEAR(G3355)</f>
        <v/>
      </c>
      <c r="V3355" s="117">
        <f>IFERROR(Q3355/N3355,"0")</f>
        <v/>
      </c>
    </row>
    <row r="3356">
      <c r="A3356">
        <f>_xlfn.XLOOKUP(D3356,BN:BN,BO:BO)</f>
        <v/>
      </c>
      <c r="B3356" t="inlineStr">
        <is>
          <t>LLC</t>
        </is>
      </c>
      <c r="C3356" t="n">
        <v>505</v>
      </c>
      <c r="D3356">
        <f>_xlfn.XLOOKUP(C3356,BH:BH,BI:BI)</f>
        <v/>
      </c>
      <c r="E3356" t="n">
        <v>25780</v>
      </c>
      <c r="F3356" t="inlineStr">
        <is>
          <t>Traslado Rolzo de Sorrento a Herculano</t>
        </is>
      </c>
      <c r="G3356" s="234" t="n">
        <v>45860</v>
      </c>
      <c r="H3356" s="234" t="n">
        <v>45860</v>
      </c>
      <c r="I3356" t="inlineStr">
        <is>
          <t>TRF</t>
        </is>
      </c>
      <c r="J3356">
        <f>_xlfn.XLOOKUP(I3356,AS:AS,AU:AU)</f>
        <v/>
      </c>
      <c r="K3356" t="inlineStr">
        <is>
          <t>EUR</t>
        </is>
      </c>
      <c r="L3356" s="238" t="n">
        <v>1185</v>
      </c>
      <c r="M3356">
        <f>L3356*_xlfn.XLOOKUP(K3356,AM:AM,AN:AN)</f>
        <v/>
      </c>
      <c r="N3356">
        <f>L3356*_xlfn.XLOOKUP(K3356,AM:AM,AO:AO)</f>
        <v/>
      </c>
      <c r="O3356" s="238" t="n">
        <v>177.75</v>
      </c>
      <c r="P3356">
        <f>O3356*_xlfn.XLOOKUP(K3356,AM:AM,AN:AN)</f>
        <v/>
      </c>
      <c r="Q3356">
        <f>O3356*_xlfn.XLOOKUP(K3356,AM:AM,AO:AO)</f>
        <v/>
      </c>
      <c r="R3356">
        <f>_xlfn.XLOOKUP(E3356,AF:AF,AG:AG)</f>
        <v/>
      </c>
      <c r="S3356">
        <f>_xlfn.XLOOKUP(E3356,AF:AF,AI:AI)</f>
        <v/>
      </c>
      <c r="T3356">
        <f>WEEKNUM(G3356)</f>
        <v/>
      </c>
      <c r="U3356">
        <f>YEAR(G3356)</f>
        <v/>
      </c>
      <c r="V3356" s="117">
        <f>IFERROR(Q3356/N3356,"0")</f>
        <v/>
      </c>
    </row>
    <row r="3357">
      <c r="A3357">
        <f>_xlfn.XLOOKUP(D3357,BN:BN,BO:BO)</f>
        <v/>
      </c>
      <c r="B3357" t="inlineStr">
        <is>
          <t>LLC</t>
        </is>
      </c>
      <c r="C3357" t="n">
        <v>505</v>
      </c>
      <c r="D3357">
        <f>_xlfn.XLOOKUP(C3357,BH:BH,BI:BI)</f>
        <v/>
      </c>
      <c r="E3357" t="n">
        <v>25780</v>
      </c>
      <c r="F3357" t="inlineStr">
        <is>
          <t>TRASLADO ROLZO DE SORRENTO A HERCULANO</t>
        </is>
      </c>
      <c r="G3357" s="234" t="n">
        <v>45860</v>
      </c>
      <c r="H3357" s="234" t="n">
        <v>45860</v>
      </c>
      <c r="I3357" t="inlineStr">
        <is>
          <t>TRF</t>
        </is>
      </c>
      <c r="J3357">
        <f>_xlfn.XLOOKUP(I3357,AS:AS,AU:AU)</f>
        <v/>
      </c>
      <c r="K3357" t="inlineStr">
        <is>
          <t>EUR</t>
        </is>
      </c>
      <c r="L3357" s="238" t="n">
        <v>1120</v>
      </c>
      <c r="M3357">
        <f>L3357*_xlfn.XLOOKUP(K3357,AM:AM,AN:AN)</f>
        <v/>
      </c>
      <c r="N3357">
        <f>L3357*_xlfn.XLOOKUP(K3357,AM:AM,AO:AO)</f>
        <v/>
      </c>
      <c r="O3357" s="238" t="n">
        <v>168</v>
      </c>
      <c r="P3357">
        <f>O3357*_xlfn.XLOOKUP(K3357,AM:AM,AN:AN)</f>
        <v/>
      </c>
      <c r="Q3357">
        <f>O3357*_xlfn.XLOOKUP(K3357,AM:AM,AO:AO)</f>
        <v/>
      </c>
      <c r="R3357">
        <f>_xlfn.XLOOKUP(E3357,AF:AF,AG:AG)</f>
        <v/>
      </c>
      <c r="S3357">
        <f>_xlfn.XLOOKUP(E3357,AF:AF,AI:AI)</f>
        <v/>
      </c>
      <c r="T3357">
        <f>WEEKNUM(G3357)</f>
        <v/>
      </c>
      <c r="U3357">
        <f>YEAR(G3357)</f>
        <v/>
      </c>
      <c r="V3357" s="117">
        <f>IFERROR(Q3357/N3357,"0")</f>
        <v/>
      </c>
    </row>
    <row r="3358">
      <c r="A3358">
        <f>_xlfn.XLOOKUP(D3358,BN:BN,BO:BO)</f>
        <v/>
      </c>
      <c r="B3358" t="inlineStr">
        <is>
          <t>LLC</t>
        </is>
      </c>
      <c r="C3358" t="n">
        <v>505</v>
      </c>
      <c r="D3358">
        <f>_xlfn.XLOOKUP(C3358,BH:BH,BI:BI)</f>
        <v/>
      </c>
      <c r="E3358" t="n">
        <v>25780</v>
      </c>
      <c r="F3358" t="inlineStr">
        <is>
          <t>TRASLADO ROLZO DE MESSINA A TAORMINA</t>
        </is>
      </c>
      <c r="G3358" s="234" t="n">
        <v>45861</v>
      </c>
      <c r="H3358" s="234" t="n">
        <v>45861</v>
      </c>
      <c r="I3358" t="inlineStr">
        <is>
          <t>TRF</t>
        </is>
      </c>
      <c r="J3358">
        <f>_xlfn.XLOOKUP(I3358,AS:AS,AU:AU)</f>
        <v/>
      </c>
      <c r="K3358" t="inlineStr">
        <is>
          <t>EUR</t>
        </is>
      </c>
      <c r="L3358" s="238" t="n">
        <v>1245</v>
      </c>
      <c r="M3358">
        <f>L3358*_xlfn.XLOOKUP(K3358,AM:AM,AN:AN)</f>
        <v/>
      </c>
      <c r="N3358">
        <f>L3358*_xlfn.XLOOKUP(K3358,AM:AM,AO:AO)</f>
        <v/>
      </c>
      <c r="O3358" s="238" t="n">
        <v>186.75</v>
      </c>
      <c r="P3358">
        <f>O3358*_xlfn.XLOOKUP(K3358,AM:AM,AN:AN)</f>
        <v/>
      </c>
      <c r="Q3358">
        <f>O3358*_xlfn.XLOOKUP(K3358,AM:AM,AO:AO)</f>
        <v/>
      </c>
      <c r="R3358">
        <f>_xlfn.XLOOKUP(E3358,AF:AF,AG:AG)</f>
        <v/>
      </c>
      <c r="S3358">
        <f>_xlfn.XLOOKUP(E3358,AF:AF,AI:AI)</f>
        <v/>
      </c>
      <c r="T3358">
        <f>WEEKNUM(G3358)</f>
        <v/>
      </c>
      <c r="U3358">
        <f>YEAR(G3358)</f>
        <v/>
      </c>
      <c r="V3358" s="117">
        <f>IFERROR(Q3358/N3358,"0")</f>
        <v/>
      </c>
    </row>
    <row r="3359">
      <c r="A3359">
        <f>_xlfn.XLOOKUP(D3359,BN:BN,BO:BO)</f>
        <v/>
      </c>
      <c r="B3359" t="inlineStr">
        <is>
          <t>LLC</t>
        </is>
      </c>
      <c r="C3359" t="n">
        <v>505</v>
      </c>
      <c r="D3359">
        <f>_xlfn.XLOOKUP(C3359,BH:BH,BI:BI)</f>
        <v/>
      </c>
      <c r="E3359" t="n">
        <v>25780</v>
      </c>
      <c r="F3359" t="inlineStr">
        <is>
          <t>TRASLADO ROLZO DE MESSINA A TAORMINA</t>
        </is>
      </c>
      <c r="G3359" s="234" t="n">
        <v>45861</v>
      </c>
      <c r="H3359" s="234" t="n">
        <v>45861</v>
      </c>
      <c r="I3359" t="inlineStr">
        <is>
          <t>TRF</t>
        </is>
      </c>
      <c r="J3359">
        <f>_xlfn.XLOOKUP(I3359,AS:AS,AU:AU)</f>
        <v/>
      </c>
      <c r="K3359" t="inlineStr">
        <is>
          <t>EUR</t>
        </is>
      </c>
      <c r="L3359" s="238" t="n">
        <v>1055</v>
      </c>
      <c r="M3359">
        <f>L3359*_xlfn.XLOOKUP(K3359,AM:AM,AN:AN)</f>
        <v/>
      </c>
      <c r="N3359">
        <f>L3359*_xlfn.XLOOKUP(K3359,AM:AM,AO:AO)</f>
        <v/>
      </c>
      <c r="O3359" s="238" t="n">
        <v>158.25</v>
      </c>
      <c r="P3359">
        <f>O3359*_xlfn.XLOOKUP(K3359,AM:AM,AN:AN)</f>
        <v/>
      </c>
      <c r="Q3359">
        <f>O3359*_xlfn.XLOOKUP(K3359,AM:AM,AO:AO)</f>
        <v/>
      </c>
      <c r="R3359">
        <f>_xlfn.XLOOKUP(E3359,AF:AF,AG:AG)</f>
        <v/>
      </c>
      <c r="S3359">
        <f>_xlfn.XLOOKUP(E3359,AF:AF,AI:AI)</f>
        <v/>
      </c>
      <c r="T3359">
        <f>WEEKNUM(G3359)</f>
        <v/>
      </c>
      <c r="U3359">
        <f>YEAR(G3359)</f>
        <v/>
      </c>
      <c r="V3359" s="117">
        <f>IFERROR(Q3359/N3359,"0")</f>
        <v/>
      </c>
    </row>
    <row r="3360">
      <c r="A3360">
        <f>_xlfn.XLOOKUP(D3360,BN:BN,BO:BO)</f>
        <v/>
      </c>
      <c r="B3360" t="inlineStr">
        <is>
          <t>LLC</t>
        </is>
      </c>
      <c r="C3360" t="n">
        <v>505</v>
      </c>
      <c r="D3360">
        <f>_xlfn.XLOOKUP(C3360,BH:BH,BI:BI)</f>
        <v/>
      </c>
      <c r="E3360" t="n">
        <v>25780</v>
      </c>
      <c r="F3360" t="inlineStr">
        <is>
          <t>TRASLADO ROLZO DE PUERTO DE BARCELONA  A ALEXANDRA HOTEL</t>
        </is>
      </c>
      <c r="G3360" s="234" t="n">
        <v>45866</v>
      </c>
      <c r="H3360" s="234" t="n">
        <v>45866</v>
      </c>
      <c r="I3360" t="inlineStr">
        <is>
          <t>TRF</t>
        </is>
      </c>
      <c r="J3360">
        <f>_xlfn.XLOOKUP(I3360,AS:AS,AU:AU)</f>
        <v/>
      </c>
      <c r="K3360" t="inlineStr">
        <is>
          <t>EUR</t>
        </is>
      </c>
      <c r="L3360" s="238" t="n">
        <v>410</v>
      </c>
      <c r="M3360">
        <f>L3360*_xlfn.XLOOKUP(K3360,AM:AM,AN:AN)</f>
        <v/>
      </c>
      <c r="N3360">
        <f>L3360*_xlfn.XLOOKUP(K3360,AM:AM,AO:AO)</f>
        <v/>
      </c>
      <c r="O3360" s="238" t="n">
        <v>61.5</v>
      </c>
      <c r="P3360">
        <f>O3360*_xlfn.XLOOKUP(K3360,AM:AM,AN:AN)</f>
        <v/>
      </c>
      <c r="Q3360">
        <f>O3360*_xlfn.XLOOKUP(K3360,AM:AM,AO:AO)</f>
        <v/>
      </c>
      <c r="R3360">
        <f>_xlfn.XLOOKUP(E3360,AF:AF,AG:AG)</f>
        <v/>
      </c>
      <c r="S3360">
        <f>_xlfn.XLOOKUP(E3360,AF:AF,AI:AI)</f>
        <v/>
      </c>
      <c r="T3360">
        <f>WEEKNUM(G3360)</f>
        <v/>
      </c>
      <c r="U3360">
        <f>YEAR(G3360)</f>
        <v/>
      </c>
      <c r="V3360" s="117">
        <f>IFERROR(Q3360/N3360,"0")</f>
        <v/>
      </c>
    </row>
    <row r="3361">
      <c r="A3361">
        <f>_xlfn.XLOOKUP(D3361,BN:BN,BO:BO)</f>
        <v/>
      </c>
      <c r="B3361" t="inlineStr">
        <is>
          <t>LLC</t>
        </is>
      </c>
      <c r="C3361" t="n">
        <v>505</v>
      </c>
      <c r="D3361">
        <f>_xlfn.XLOOKUP(C3361,BH:BH,BI:BI)</f>
        <v/>
      </c>
      <c r="E3361" t="n">
        <v>25780</v>
      </c>
      <c r="F3361" t="inlineStr">
        <is>
          <t>TRASLADO DEL PUERTO DE BARCELONA A HOTEL MONUMENT</t>
        </is>
      </c>
      <c r="G3361" s="234" t="n">
        <v>45866</v>
      </c>
      <c r="H3361" s="234" t="n">
        <v>45866</v>
      </c>
      <c r="I3361" t="inlineStr">
        <is>
          <t>TRF</t>
        </is>
      </c>
      <c r="J3361">
        <f>_xlfn.XLOOKUP(I3361,AS:AS,AU:AU)</f>
        <v/>
      </c>
      <c r="K3361" t="inlineStr">
        <is>
          <t>EUR</t>
        </is>
      </c>
      <c r="L3361" s="238" t="n">
        <v>410</v>
      </c>
      <c r="M3361">
        <f>L3361*_xlfn.XLOOKUP(K3361,AM:AM,AN:AN)</f>
        <v/>
      </c>
      <c r="N3361">
        <f>L3361*_xlfn.XLOOKUP(K3361,AM:AM,AO:AO)</f>
        <v/>
      </c>
      <c r="O3361" s="238" t="n">
        <v>61.5</v>
      </c>
      <c r="P3361">
        <f>O3361*_xlfn.XLOOKUP(K3361,AM:AM,AN:AN)</f>
        <v/>
      </c>
      <c r="Q3361">
        <f>O3361*_xlfn.XLOOKUP(K3361,AM:AM,AO:AO)</f>
        <v/>
      </c>
      <c r="R3361">
        <f>_xlfn.XLOOKUP(E3361,AF:AF,AG:AG)</f>
        <v/>
      </c>
      <c r="S3361">
        <f>_xlfn.XLOOKUP(E3361,AF:AF,AI:AI)</f>
        <v/>
      </c>
      <c r="T3361">
        <f>WEEKNUM(G3361)</f>
        <v/>
      </c>
      <c r="U3361">
        <f>YEAR(G3361)</f>
        <v/>
      </c>
      <c r="V3361" s="117">
        <f>IFERROR(Q3361/N3361,"0")</f>
        <v/>
      </c>
    </row>
    <row r="3362">
      <c r="A3362">
        <f>_xlfn.XLOOKUP(D3362,BN:BN,BO:BO)</f>
        <v/>
      </c>
      <c r="B3362" t="inlineStr">
        <is>
          <t>LLC</t>
        </is>
      </c>
      <c r="C3362" t="n">
        <v>505</v>
      </c>
      <c r="D3362">
        <f>_xlfn.XLOOKUP(C3362,BH:BH,BI:BI)</f>
        <v/>
      </c>
      <c r="E3362" t="n">
        <v>29607</v>
      </c>
      <c r="F3362" t="inlineStr">
        <is>
          <t>VENTA DE 10 BOLETOS A HERCULANO</t>
        </is>
      </c>
      <c r="G3362" s="234" t="n">
        <v>45860</v>
      </c>
      <c r="H3362" s="234" t="n">
        <v>45860</v>
      </c>
      <c r="I3362" t="inlineStr">
        <is>
          <t>BOL</t>
        </is>
      </c>
      <c r="J3362">
        <f>_xlfn.XLOOKUP(I3362,AS:AS,AU:AU)</f>
        <v/>
      </c>
      <c r="K3362" t="inlineStr">
        <is>
          <t>EUR</t>
        </is>
      </c>
      <c r="L3362" s="238" t="n">
        <v>206.96</v>
      </c>
      <c r="M3362">
        <f>L3362*_xlfn.XLOOKUP(K3362,AM:AM,AN:AN)</f>
        <v/>
      </c>
      <c r="N3362">
        <f>L3362*_xlfn.XLOOKUP(K3362,AM:AM,AO:AO)</f>
        <v/>
      </c>
      <c r="O3362" s="238" t="n">
        <v>0</v>
      </c>
      <c r="P3362">
        <f>O3362*_xlfn.XLOOKUP(K3362,AM:AM,AN:AN)</f>
        <v/>
      </c>
      <c r="Q3362">
        <f>O3362*_xlfn.XLOOKUP(K3362,AM:AM,AO:AO)</f>
        <v/>
      </c>
      <c r="R3362">
        <f>_xlfn.XLOOKUP(E3362,AF:AF,AG:AG)</f>
        <v/>
      </c>
      <c r="S3362">
        <f>_xlfn.XLOOKUP(E3362,AF:AF,AI:AI)</f>
        <v/>
      </c>
      <c r="T3362">
        <f>WEEKNUM(G3362)</f>
        <v/>
      </c>
      <c r="U3362">
        <f>YEAR(G3362)</f>
        <v/>
      </c>
      <c r="V3362" s="117">
        <f>IFERROR(Q3362/N3362,"0")</f>
        <v/>
      </c>
    </row>
    <row r="3363">
      <c r="A3363">
        <f>_xlfn.XLOOKUP(D3363,BN:BN,BO:BO)</f>
        <v/>
      </c>
      <c r="B3363" t="inlineStr">
        <is>
          <t>LLC</t>
        </is>
      </c>
      <c r="C3363" t="n">
        <v>505</v>
      </c>
      <c r="D3363">
        <f>_xlfn.XLOOKUP(C3363,BH:BH,BI:BI)</f>
        <v/>
      </c>
      <c r="E3363" t="n">
        <v>25780</v>
      </c>
      <c r="F3363" t="inlineStr">
        <is>
          <t>TIEMPO EXTRA DE CHOFER</t>
        </is>
      </c>
      <c r="G3363" s="234" t="n">
        <v>45858</v>
      </c>
      <c r="H3363" s="234" t="n">
        <v>45858</v>
      </c>
      <c r="I3363" t="inlineStr">
        <is>
          <t>TRF</t>
        </is>
      </c>
      <c r="J3363">
        <f>_xlfn.XLOOKUP(I3363,AS:AS,AU:AU)</f>
        <v/>
      </c>
      <c r="K3363" t="inlineStr">
        <is>
          <t>EUR</t>
        </is>
      </c>
      <c r="L3363" s="238" t="n">
        <v>125</v>
      </c>
      <c r="M3363">
        <f>L3363*_xlfn.XLOOKUP(K3363,AM:AM,AN:AN)</f>
        <v/>
      </c>
      <c r="N3363">
        <f>L3363*_xlfn.XLOOKUP(K3363,AM:AM,AO:AO)</f>
        <v/>
      </c>
      <c r="O3363" s="238" t="n">
        <v>18.75</v>
      </c>
      <c r="P3363">
        <f>O3363*_xlfn.XLOOKUP(K3363,AM:AM,AN:AN)</f>
        <v/>
      </c>
      <c r="Q3363">
        <f>O3363*_xlfn.XLOOKUP(K3363,AM:AM,AO:AO)</f>
        <v/>
      </c>
      <c r="R3363">
        <f>_xlfn.XLOOKUP(E3363,AF:AF,AG:AG)</f>
        <v/>
      </c>
      <c r="S3363">
        <f>_xlfn.XLOOKUP(E3363,AF:AF,AI:AI)</f>
        <v/>
      </c>
      <c r="T3363">
        <f>WEEKNUM(G3363)</f>
        <v/>
      </c>
      <c r="U3363">
        <f>YEAR(G3363)</f>
        <v/>
      </c>
      <c r="V3363" s="117">
        <f>IFERROR(Q3363/N3363,"0")</f>
        <v/>
      </c>
    </row>
    <row r="3364">
      <c r="A3364">
        <f>_xlfn.XLOOKUP(D3364,BN:BN,BO:BO)</f>
        <v/>
      </c>
      <c r="B3364" t="inlineStr">
        <is>
          <t>LLC</t>
        </is>
      </c>
      <c r="C3364" t="n">
        <v>506</v>
      </c>
      <c r="D3364">
        <f>_xlfn.XLOOKUP(C3364,BH:BH,BI:BI)</f>
        <v/>
      </c>
      <c r="E3364" t="n">
        <v>28934</v>
      </c>
      <c r="F3364" t="inlineStr">
        <is>
          <t>TE GONZALEZ NIEVES BERTHA</t>
        </is>
      </c>
      <c r="G3364" s="234" t="n">
        <v>45862</v>
      </c>
      <c r="H3364" s="63" t="n"/>
      <c r="I3364" t="inlineStr">
        <is>
          <t>VLO</t>
        </is>
      </c>
      <c r="J3364">
        <f>_xlfn.XLOOKUP(I3364,AS:AS,AU:AU)</f>
        <v/>
      </c>
      <c r="K3364" t="inlineStr">
        <is>
          <t>USD</t>
        </is>
      </c>
      <c r="L3364" s="238" t="n">
        <v>6616.91</v>
      </c>
      <c r="M3364">
        <f>L3364*_xlfn.XLOOKUP(K3364,AM:AM,AN:AN)</f>
        <v/>
      </c>
      <c r="N3364">
        <f>L3364*_xlfn.XLOOKUP(K3364,AM:AM,AO:AO)</f>
        <v/>
      </c>
      <c r="O3364" s="238" t="n">
        <v>763.75</v>
      </c>
      <c r="P3364">
        <f>O3364*_xlfn.XLOOKUP(K3364,AM:AM,AN:AN)</f>
        <v/>
      </c>
      <c r="Q3364">
        <f>O3364*_xlfn.XLOOKUP(K3364,AM:AM,AO:AO)</f>
        <v/>
      </c>
      <c r="R3364">
        <f>_xlfn.XLOOKUP(E3364,AF:AF,AG:AG)</f>
        <v/>
      </c>
      <c r="S3364">
        <f>_xlfn.XLOOKUP(E3364,AF:AF,AI:AI)</f>
        <v/>
      </c>
      <c r="T3364">
        <f>WEEKNUM(G3364)</f>
        <v/>
      </c>
      <c r="U3364">
        <f>YEAR(G3364)</f>
        <v/>
      </c>
      <c r="V3364" s="117">
        <f>IFERROR(Q3364/N3364,"0")</f>
        <v/>
      </c>
    </row>
    <row r="3365">
      <c r="A3365">
        <f>_xlfn.XLOOKUP(D3365,BN:BN,BO:BO)</f>
        <v/>
      </c>
      <c r="B3365" t="inlineStr">
        <is>
          <t>LLC</t>
        </is>
      </c>
      <c r="C3365" t="n">
        <v>506</v>
      </c>
      <c r="D3365">
        <f>_xlfn.XLOOKUP(C3365,BH:BH,BI:BI)</f>
        <v/>
      </c>
      <c r="E3365" t="n">
        <v>28934</v>
      </c>
      <c r="F3365" t="inlineStr">
        <is>
          <t>TE WELLS MISHELE ANDREA</t>
        </is>
      </c>
      <c r="G3365" s="234" t="n">
        <v>45862</v>
      </c>
      <c r="H3365" s="63" t="n"/>
      <c r="I3365" t="inlineStr">
        <is>
          <t>VLO</t>
        </is>
      </c>
      <c r="J3365">
        <f>_xlfn.XLOOKUP(I3365,AS:AS,AU:AU)</f>
        <v/>
      </c>
      <c r="K3365" t="inlineStr">
        <is>
          <t>USD</t>
        </is>
      </c>
      <c r="L3365" s="238" t="n">
        <v>6616.91</v>
      </c>
      <c r="M3365">
        <f>L3365*_xlfn.XLOOKUP(K3365,AM:AM,AN:AN)</f>
        <v/>
      </c>
      <c r="N3365">
        <f>L3365*_xlfn.XLOOKUP(K3365,AM:AM,AO:AO)</f>
        <v/>
      </c>
      <c r="O3365" s="238" t="n">
        <v>763.75</v>
      </c>
      <c r="P3365">
        <f>O3365*_xlfn.XLOOKUP(K3365,AM:AM,AN:AN)</f>
        <v/>
      </c>
      <c r="Q3365">
        <f>O3365*_xlfn.XLOOKUP(K3365,AM:AM,AO:AO)</f>
        <v/>
      </c>
      <c r="R3365">
        <f>_xlfn.XLOOKUP(E3365,AF:AF,AG:AG)</f>
        <v/>
      </c>
      <c r="S3365">
        <f>_xlfn.XLOOKUP(E3365,AF:AF,AI:AI)</f>
        <v/>
      </c>
      <c r="T3365">
        <f>WEEKNUM(G3365)</f>
        <v/>
      </c>
      <c r="U3365">
        <f>YEAR(G3365)</f>
        <v/>
      </c>
      <c r="V3365" s="117">
        <f>IFERROR(Q3365/N3365,"0")</f>
        <v/>
      </c>
    </row>
    <row r="3366">
      <c r="A3366">
        <f>_xlfn.XLOOKUP(D3366,BN:BN,BO:BO)</f>
        <v/>
      </c>
      <c r="B3366" t="inlineStr">
        <is>
          <t>LLC</t>
        </is>
      </c>
      <c r="C3366" t="n">
        <v>506</v>
      </c>
      <c r="D3366">
        <f>_xlfn.XLOOKUP(C3366,BH:BH,BI:BI)</f>
        <v/>
      </c>
      <c r="E3366" t="n">
        <v>28934</v>
      </c>
      <c r="F3366" t="inlineStr">
        <is>
          <t>TE GONZALEZ NIEVES BERTHA</t>
        </is>
      </c>
      <c r="G3366" s="234" t="n">
        <v>45874</v>
      </c>
      <c r="H3366" s="63" t="n"/>
      <c r="I3366" t="inlineStr">
        <is>
          <t>VLO</t>
        </is>
      </c>
      <c r="J3366">
        <f>_xlfn.XLOOKUP(I3366,AS:AS,AU:AU)</f>
        <v/>
      </c>
      <c r="K3366" t="inlineStr">
        <is>
          <t>USD</t>
        </is>
      </c>
      <c r="L3366" s="238" t="n">
        <v>281.7</v>
      </c>
      <c r="M3366">
        <f>L3366*_xlfn.XLOOKUP(K3366,AM:AM,AN:AN)</f>
        <v/>
      </c>
      <c r="N3366">
        <f>L3366*_xlfn.XLOOKUP(K3366,AM:AM,AO:AO)</f>
        <v/>
      </c>
      <c r="O3366" s="238" t="n">
        <v>0</v>
      </c>
      <c r="P3366">
        <f>O3366*_xlfn.XLOOKUP(K3366,AM:AM,AN:AN)</f>
        <v/>
      </c>
      <c r="Q3366">
        <f>O3366*_xlfn.XLOOKUP(K3366,AM:AM,AO:AO)</f>
        <v/>
      </c>
      <c r="R3366">
        <f>_xlfn.XLOOKUP(E3366,AF:AF,AG:AG)</f>
        <v/>
      </c>
      <c r="S3366">
        <f>_xlfn.XLOOKUP(E3366,AF:AF,AI:AI)</f>
        <v/>
      </c>
      <c r="T3366">
        <f>WEEKNUM(G3366)</f>
        <v/>
      </c>
      <c r="U3366">
        <f>YEAR(G3366)</f>
        <v/>
      </c>
      <c r="V3366" s="117">
        <f>IFERROR(Q3366/N3366,"0")</f>
        <v/>
      </c>
    </row>
    <row r="3367">
      <c r="A3367">
        <f>_xlfn.XLOOKUP(D3367,BN:BN,BO:BO)</f>
        <v/>
      </c>
      <c r="B3367" t="inlineStr">
        <is>
          <t>LLC</t>
        </is>
      </c>
      <c r="C3367" t="n">
        <v>506</v>
      </c>
      <c r="D3367">
        <f>_xlfn.XLOOKUP(C3367,BH:BH,BI:BI)</f>
        <v/>
      </c>
      <c r="E3367" t="n">
        <v>28934</v>
      </c>
      <c r="F3367" t="inlineStr">
        <is>
          <t>TE WELLS MISHELE ANDREA</t>
        </is>
      </c>
      <c r="G3367" s="234" t="n">
        <v>45874</v>
      </c>
      <c r="H3367" s="63" t="n"/>
      <c r="I3367" t="inlineStr">
        <is>
          <t>VLO</t>
        </is>
      </c>
      <c r="J3367">
        <f>_xlfn.XLOOKUP(I3367,AS:AS,AU:AU)</f>
        <v/>
      </c>
      <c r="K3367" t="inlineStr">
        <is>
          <t>USD</t>
        </is>
      </c>
      <c r="L3367" s="238" t="n">
        <v>281.7</v>
      </c>
      <c r="M3367">
        <f>L3367*_xlfn.XLOOKUP(K3367,AM:AM,AN:AN)</f>
        <v/>
      </c>
      <c r="N3367">
        <f>L3367*_xlfn.XLOOKUP(K3367,AM:AM,AO:AO)</f>
        <v/>
      </c>
      <c r="O3367" s="238" t="n">
        <v>0</v>
      </c>
      <c r="P3367">
        <f>O3367*_xlfn.XLOOKUP(K3367,AM:AM,AN:AN)</f>
        <v/>
      </c>
      <c r="Q3367">
        <f>O3367*_xlfn.XLOOKUP(K3367,AM:AM,AO:AO)</f>
        <v/>
      </c>
      <c r="R3367">
        <f>_xlfn.XLOOKUP(E3367,AF:AF,AG:AG)</f>
        <v/>
      </c>
      <c r="S3367">
        <f>_xlfn.XLOOKUP(E3367,AF:AF,AI:AI)</f>
        <v/>
      </c>
      <c r="T3367">
        <f>WEEKNUM(G3367)</f>
        <v/>
      </c>
      <c r="U3367">
        <f>YEAR(G3367)</f>
        <v/>
      </c>
      <c r="V3367" s="117">
        <f>IFERROR(Q3367/N3367,"0")</f>
        <v/>
      </c>
    </row>
    <row r="3368">
      <c r="A3368">
        <f>_xlfn.XLOOKUP(D3368,BN:BN,BO:BO)</f>
        <v/>
      </c>
      <c r="B3368" t="inlineStr">
        <is>
          <t>LLC</t>
        </is>
      </c>
      <c r="C3368" t="n">
        <v>506</v>
      </c>
      <c r="D3368">
        <f>_xlfn.XLOOKUP(C3368,BH:BH,BI:BI)</f>
        <v/>
      </c>
      <c r="E3368" t="n">
        <v>28934</v>
      </c>
      <c r="F3368" t="inlineStr">
        <is>
          <t>TE GONZALEZ NIEVES BERTHA</t>
        </is>
      </c>
      <c r="G3368" s="234" t="n">
        <v>45872</v>
      </c>
      <c r="H3368" s="63" t="n"/>
      <c r="I3368" t="inlineStr">
        <is>
          <t>VLO</t>
        </is>
      </c>
      <c r="J3368">
        <f>_xlfn.XLOOKUP(I3368,AS:AS,AU:AU)</f>
        <v/>
      </c>
      <c r="K3368" t="inlineStr">
        <is>
          <t>USD</t>
        </is>
      </c>
      <c r="L3368" s="238" t="n">
        <v>664</v>
      </c>
      <c r="M3368">
        <f>L3368*_xlfn.XLOOKUP(K3368,AM:AM,AN:AN)</f>
        <v/>
      </c>
      <c r="N3368">
        <f>L3368*_xlfn.XLOOKUP(K3368,AM:AM,AO:AO)</f>
        <v/>
      </c>
      <c r="O3368" s="238" t="n">
        <v>25.6</v>
      </c>
      <c r="P3368">
        <f>O3368*_xlfn.XLOOKUP(K3368,AM:AM,AN:AN)</f>
        <v/>
      </c>
      <c r="Q3368">
        <f>O3368*_xlfn.XLOOKUP(K3368,AM:AM,AO:AO)</f>
        <v/>
      </c>
      <c r="R3368">
        <f>_xlfn.XLOOKUP(E3368,AF:AF,AG:AG)</f>
        <v/>
      </c>
      <c r="S3368">
        <f>_xlfn.XLOOKUP(E3368,AF:AF,AI:AI)</f>
        <v/>
      </c>
      <c r="T3368">
        <f>WEEKNUM(G3368)</f>
        <v/>
      </c>
      <c r="U3368">
        <f>YEAR(G3368)</f>
        <v/>
      </c>
      <c r="V3368" s="117">
        <f>IFERROR(Q3368/N3368,"0")</f>
        <v/>
      </c>
    </row>
    <row r="3369">
      <c r="A3369">
        <f>_xlfn.XLOOKUP(D3369,BN:BN,BO:BO)</f>
        <v/>
      </c>
      <c r="B3369" t="inlineStr">
        <is>
          <t>LLC</t>
        </is>
      </c>
      <c r="C3369" t="n">
        <v>506</v>
      </c>
      <c r="D3369">
        <f>_xlfn.XLOOKUP(C3369,BH:BH,BI:BI)</f>
        <v/>
      </c>
      <c r="E3369" t="n">
        <v>28934</v>
      </c>
      <c r="F3369" t="inlineStr">
        <is>
          <t>TE WELLS MISHELE ANDREA</t>
        </is>
      </c>
      <c r="G3369" s="234" t="n">
        <v>45872</v>
      </c>
      <c r="H3369" s="63" t="n"/>
      <c r="I3369" t="inlineStr">
        <is>
          <t>VLO</t>
        </is>
      </c>
      <c r="J3369">
        <f>_xlfn.XLOOKUP(I3369,AS:AS,AU:AU)</f>
        <v/>
      </c>
      <c r="K3369" t="inlineStr">
        <is>
          <t>USD</t>
        </is>
      </c>
      <c r="L3369" s="238" t="n">
        <v>664</v>
      </c>
      <c r="M3369">
        <f>L3369*_xlfn.XLOOKUP(K3369,AM:AM,AN:AN)</f>
        <v/>
      </c>
      <c r="N3369">
        <f>L3369*_xlfn.XLOOKUP(K3369,AM:AM,AO:AO)</f>
        <v/>
      </c>
      <c r="O3369" s="238" t="n">
        <v>25.6</v>
      </c>
      <c r="P3369">
        <f>O3369*_xlfn.XLOOKUP(K3369,AM:AM,AN:AN)</f>
        <v/>
      </c>
      <c r="Q3369">
        <f>O3369*_xlfn.XLOOKUP(K3369,AM:AM,AO:AO)</f>
        <v/>
      </c>
      <c r="R3369">
        <f>_xlfn.XLOOKUP(E3369,AF:AF,AG:AG)</f>
        <v/>
      </c>
      <c r="S3369">
        <f>_xlfn.XLOOKUP(E3369,AF:AF,AI:AI)</f>
        <v/>
      </c>
      <c r="T3369">
        <f>WEEKNUM(G3369)</f>
        <v/>
      </c>
      <c r="U3369">
        <f>YEAR(G3369)</f>
        <v/>
      </c>
      <c r="V3369" s="117">
        <f>IFERROR(Q3369/N3369,"0")</f>
        <v/>
      </c>
    </row>
    <row r="3370">
      <c r="A3370">
        <f>_xlfn.XLOOKUP(D3370,BN:BN,BO:BO)</f>
        <v/>
      </c>
      <c r="B3370" t="inlineStr">
        <is>
          <t>LLC</t>
        </is>
      </c>
      <c r="C3370" t="n">
        <v>506</v>
      </c>
      <c r="D3370">
        <f>_xlfn.XLOOKUP(C3370,BH:BH,BI:BI)</f>
        <v/>
      </c>
      <c r="E3370" t="n">
        <v>29511</v>
      </c>
      <c r="F3370" t="inlineStr">
        <is>
          <t>Hotel The Margi Atenas</t>
        </is>
      </c>
      <c r="G3370" s="234" t="n">
        <v>45862</v>
      </c>
      <c r="H3370" s="234" t="n">
        <v>45865</v>
      </c>
      <c r="I3370" t="inlineStr">
        <is>
          <t>HTL</t>
        </is>
      </c>
      <c r="J3370">
        <f>_xlfn.XLOOKUP(I3370,AS:AS,AU:AU)</f>
        <v/>
      </c>
      <c r="K3370" t="inlineStr">
        <is>
          <t>USD</t>
        </is>
      </c>
      <c r="L3370" s="238" t="n">
        <v>3268</v>
      </c>
      <c r="M3370">
        <f>L3370*_xlfn.XLOOKUP(K3370,AM:AM,AN:AN)</f>
        <v/>
      </c>
      <c r="N3370">
        <f>L3370*_xlfn.XLOOKUP(K3370,AM:AM,AO:AO)</f>
        <v/>
      </c>
      <c r="O3370" s="238" t="n">
        <v>255.38</v>
      </c>
      <c r="P3370">
        <f>O3370*_xlfn.XLOOKUP(K3370,AM:AM,AN:AN)</f>
        <v/>
      </c>
      <c r="Q3370">
        <f>O3370*_xlfn.XLOOKUP(K3370,AM:AM,AO:AO)</f>
        <v/>
      </c>
      <c r="R3370">
        <f>_xlfn.XLOOKUP(E3370,AF:AF,AG:AG)</f>
        <v/>
      </c>
      <c r="S3370">
        <f>_xlfn.XLOOKUP(E3370,AF:AF,AI:AI)</f>
        <v/>
      </c>
      <c r="T3370">
        <f>WEEKNUM(G3370)</f>
        <v/>
      </c>
      <c r="U3370">
        <f>YEAR(G3370)</f>
        <v/>
      </c>
      <c r="V3370" s="117">
        <f>IFERROR(Q3370/N3370,"0")</f>
        <v/>
      </c>
    </row>
    <row r="3371">
      <c r="A3371">
        <f>_xlfn.XLOOKUP(D3371,BN:BN,BO:BO)</f>
        <v/>
      </c>
      <c r="B3371" t="inlineStr">
        <is>
          <t>LLC</t>
        </is>
      </c>
      <c r="C3371" t="n">
        <v>506</v>
      </c>
      <c r="D3371">
        <f>_xlfn.XLOOKUP(C3371,BH:BH,BI:BI)</f>
        <v/>
      </c>
      <c r="E3371" t="n">
        <v>29215</v>
      </c>
      <c r="F3371" t="inlineStr">
        <is>
          <t>Hotel Macakizi Bodrum - 2 noches - 03 a 05AGO</t>
        </is>
      </c>
      <c r="G3371" s="234" t="n">
        <v>45872</v>
      </c>
      <c r="H3371" s="234" t="n">
        <v>45874</v>
      </c>
      <c r="I3371" t="inlineStr">
        <is>
          <t>HTL</t>
        </is>
      </c>
      <c r="J3371">
        <f>_xlfn.XLOOKUP(I3371,AS:AS,AU:AU)</f>
        <v/>
      </c>
      <c r="K3371" t="inlineStr">
        <is>
          <t>USD</t>
        </is>
      </c>
      <c r="L3371" s="238" t="n">
        <v>2563</v>
      </c>
      <c r="M3371">
        <f>L3371*_xlfn.XLOOKUP(K3371,AM:AM,AN:AN)</f>
        <v/>
      </c>
      <c r="N3371">
        <f>L3371*_xlfn.XLOOKUP(K3371,AM:AM,AO:AO)</f>
        <v/>
      </c>
      <c r="O3371" s="238" t="n">
        <v>258.89</v>
      </c>
      <c r="P3371">
        <f>O3371*_xlfn.XLOOKUP(K3371,AM:AM,AN:AN)</f>
        <v/>
      </c>
      <c r="Q3371">
        <f>O3371*_xlfn.XLOOKUP(K3371,AM:AM,AO:AO)</f>
        <v/>
      </c>
      <c r="R3371">
        <f>_xlfn.XLOOKUP(E3371,AF:AF,AG:AG)</f>
        <v/>
      </c>
      <c r="S3371">
        <f>_xlfn.XLOOKUP(E3371,AF:AF,AI:AI)</f>
        <v/>
      </c>
      <c r="T3371">
        <f>WEEKNUM(G3371)</f>
        <v/>
      </c>
      <c r="U3371">
        <f>YEAR(G3371)</f>
        <v/>
      </c>
      <c r="V3371" s="117">
        <f>IFERROR(Q3371/N3371,"0")</f>
        <v/>
      </c>
    </row>
    <row r="3372">
      <c r="A3372">
        <f>_xlfn.XLOOKUP(D3372,BN:BN,BO:BO)</f>
        <v/>
      </c>
      <c r="B3372" t="inlineStr">
        <is>
          <t>LLC</t>
        </is>
      </c>
      <c r="C3372" t="n">
        <v>506</v>
      </c>
      <c r="D3372">
        <f>_xlfn.XLOOKUP(C3372,BH:BH,BI:BI)</f>
        <v/>
      </c>
      <c r="E3372" t="n">
        <v>24825</v>
      </c>
      <c r="F3372" t="inlineStr">
        <is>
          <t>The Peninsula Istanbul - 1 noche</t>
        </is>
      </c>
      <c r="G3372" s="234" t="n">
        <v>45874</v>
      </c>
      <c r="H3372" s="234" t="n">
        <v>45875</v>
      </c>
      <c r="I3372" t="inlineStr">
        <is>
          <t>HTL</t>
        </is>
      </c>
      <c r="J3372">
        <f>_xlfn.XLOOKUP(I3372,AS:AS,AU:AU)</f>
        <v/>
      </c>
      <c r="K3372" t="inlineStr">
        <is>
          <t>USD</t>
        </is>
      </c>
      <c r="L3372" s="238" t="n">
        <v>1091.1</v>
      </c>
      <c r="M3372">
        <f>L3372*_xlfn.XLOOKUP(K3372,AM:AM,AN:AN)</f>
        <v/>
      </c>
      <c r="N3372">
        <f>L3372*_xlfn.XLOOKUP(K3372,AM:AM,AO:AO)</f>
        <v/>
      </c>
      <c r="O3372" s="238" t="n">
        <v>86.67</v>
      </c>
      <c r="P3372">
        <f>O3372*_xlfn.XLOOKUP(K3372,AM:AM,AN:AN)</f>
        <v/>
      </c>
      <c r="Q3372">
        <f>O3372*_xlfn.XLOOKUP(K3372,AM:AM,AO:AO)</f>
        <v/>
      </c>
      <c r="R3372">
        <f>_xlfn.XLOOKUP(E3372,AF:AF,AG:AG)</f>
        <v/>
      </c>
      <c r="S3372">
        <f>_xlfn.XLOOKUP(E3372,AF:AF,AI:AI)</f>
        <v/>
      </c>
      <c r="T3372">
        <f>WEEKNUM(G3372)</f>
        <v/>
      </c>
      <c r="U3372">
        <f>YEAR(G3372)</f>
        <v/>
      </c>
      <c r="V3372" s="117">
        <f>IFERROR(Q3372/N3372,"0")</f>
        <v/>
      </c>
    </row>
    <row r="3373">
      <c r="A3373">
        <f>_xlfn.XLOOKUP(D3373,BN:BN,BO:BO)</f>
        <v/>
      </c>
      <c r="B3373" t="inlineStr">
        <is>
          <t>LLC</t>
        </is>
      </c>
      <c r="C3373" t="n">
        <v>506</v>
      </c>
      <c r="D3373">
        <f>_xlfn.XLOOKUP(C3373,BH:BH,BI:BI)</f>
        <v/>
      </c>
      <c r="E3373" t="n">
        <v>28934</v>
      </c>
      <c r="F3373" t="inlineStr">
        <is>
          <t>TE GONZALEZ NIEVES BERTHA</t>
        </is>
      </c>
      <c r="G3373" s="234" t="n">
        <v>45874</v>
      </c>
      <c r="H3373" s="63" t="n"/>
      <c r="I3373" t="inlineStr">
        <is>
          <t>VLO</t>
        </is>
      </c>
      <c r="J3373">
        <f>_xlfn.XLOOKUP(I3373,AS:AS,AU:AU)</f>
        <v/>
      </c>
      <c r="K3373" t="inlineStr">
        <is>
          <t>USD</t>
        </is>
      </c>
      <c r="L3373" s="238" t="n">
        <v>0</v>
      </c>
      <c r="M3373">
        <f>L3373*_xlfn.XLOOKUP(K3373,AM:AM,AN:AN)</f>
        <v/>
      </c>
      <c r="N3373">
        <f>L3373*_xlfn.XLOOKUP(K3373,AM:AM,AO:AO)</f>
        <v/>
      </c>
      <c r="O3373" s="238" t="n">
        <v>0</v>
      </c>
      <c r="P3373">
        <f>O3373*_xlfn.XLOOKUP(K3373,AM:AM,AN:AN)</f>
        <v/>
      </c>
      <c r="Q3373">
        <f>O3373*_xlfn.XLOOKUP(K3373,AM:AM,AO:AO)</f>
        <v/>
      </c>
      <c r="R3373">
        <f>_xlfn.XLOOKUP(E3373,AF:AF,AG:AG)</f>
        <v/>
      </c>
      <c r="S3373">
        <f>_xlfn.XLOOKUP(E3373,AF:AF,AI:AI)</f>
        <v/>
      </c>
      <c r="T3373">
        <f>WEEKNUM(G3373)</f>
        <v/>
      </c>
      <c r="U3373">
        <f>YEAR(G3373)</f>
        <v/>
      </c>
      <c r="V3373" s="117">
        <f>IFERROR(Q3373/N3373,"0")</f>
        <v/>
      </c>
    </row>
    <row r="3374">
      <c r="A3374">
        <f>_xlfn.XLOOKUP(D3374,BN:BN,BO:BO)</f>
        <v/>
      </c>
      <c r="B3374" t="inlineStr">
        <is>
          <t>LLC</t>
        </is>
      </c>
      <c r="C3374" t="n">
        <v>506</v>
      </c>
      <c r="D3374">
        <f>_xlfn.XLOOKUP(C3374,BH:BH,BI:BI)</f>
        <v/>
      </c>
      <c r="E3374" t="n">
        <v>28934</v>
      </c>
      <c r="F3374" t="inlineStr">
        <is>
          <t>TE WELLS MISHELE ANDREA</t>
        </is>
      </c>
      <c r="G3374" s="234" t="n">
        <v>45874</v>
      </c>
      <c r="H3374" s="63" t="n"/>
      <c r="I3374" t="inlineStr">
        <is>
          <t>VLO</t>
        </is>
      </c>
      <c r="J3374">
        <f>_xlfn.XLOOKUP(I3374,AS:AS,AU:AU)</f>
        <v/>
      </c>
      <c r="K3374" t="inlineStr">
        <is>
          <t>USD</t>
        </is>
      </c>
      <c r="L3374" s="238" t="n">
        <v>0</v>
      </c>
      <c r="M3374">
        <f>L3374*_xlfn.XLOOKUP(K3374,AM:AM,AN:AN)</f>
        <v/>
      </c>
      <c r="N3374">
        <f>L3374*_xlfn.XLOOKUP(K3374,AM:AM,AO:AO)</f>
        <v/>
      </c>
      <c r="O3374" s="238" t="n">
        <v>0</v>
      </c>
      <c r="P3374">
        <f>O3374*_xlfn.XLOOKUP(K3374,AM:AM,AN:AN)</f>
        <v/>
      </c>
      <c r="Q3374">
        <f>O3374*_xlfn.XLOOKUP(K3374,AM:AM,AO:AO)</f>
        <v/>
      </c>
      <c r="R3374">
        <f>_xlfn.XLOOKUP(E3374,AF:AF,AG:AG)</f>
        <v/>
      </c>
      <c r="S3374">
        <f>_xlfn.XLOOKUP(E3374,AF:AF,AI:AI)</f>
        <v/>
      </c>
      <c r="T3374">
        <f>WEEKNUM(G3374)</f>
        <v/>
      </c>
      <c r="U3374">
        <f>YEAR(G3374)</f>
        <v/>
      </c>
      <c r="V3374" s="117">
        <f>IFERROR(Q3374/N3374,"0")</f>
        <v/>
      </c>
    </row>
    <row r="3375">
      <c r="A3375">
        <f>_xlfn.XLOOKUP(D3375,BN:BN,BO:BO)</f>
        <v/>
      </c>
      <c r="B3375" t="inlineStr">
        <is>
          <t>LLC</t>
        </is>
      </c>
      <c r="C3375" t="n">
        <v>506</v>
      </c>
      <c r="D3375">
        <f>_xlfn.XLOOKUP(C3375,BH:BH,BI:BI)</f>
        <v/>
      </c>
      <c r="E3375" t="n">
        <v>0</v>
      </c>
      <c r="F3375" t="inlineStr">
        <is>
          <t xml:space="preserve">Fee emision aereos </t>
        </is>
      </c>
      <c r="G3375" s="234" t="n">
        <v>45862</v>
      </c>
      <c r="H3375" s="234" t="n">
        <v>45875</v>
      </c>
      <c r="I3375" t="inlineStr">
        <is>
          <t>HPS</t>
        </is>
      </c>
      <c r="J3375">
        <f>_xlfn.XLOOKUP(I3375,AS:AS,AU:AU)</f>
        <v/>
      </c>
      <c r="K3375" t="inlineStr">
        <is>
          <t>USD</t>
        </is>
      </c>
      <c r="L3375" s="238" t="n">
        <v>83.06</v>
      </c>
      <c r="M3375">
        <f>L3375*_xlfn.XLOOKUP(K3375,AM:AM,AN:AN)</f>
        <v/>
      </c>
      <c r="N3375">
        <f>L3375*_xlfn.XLOOKUP(K3375,AM:AM,AO:AO)</f>
        <v/>
      </c>
      <c r="O3375" s="238" t="n">
        <v>83.06</v>
      </c>
      <c r="P3375">
        <f>O3375*_xlfn.XLOOKUP(K3375,AM:AM,AN:AN)</f>
        <v/>
      </c>
      <c r="Q3375">
        <f>O3375*_xlfn.XLOOKUP(K3375,AM:AM,AO:AO)</f>
        <v/>
      </c>
      <c r="R3375">
        <f>_xlfn.XLOOKUP(E3375,AF:AF,AG:AG)</f>
        <v/>
      </c>
      <c r="S3375">
        <f>_xlfn.XLOOKUP(E3375,AF:AF,AI:AI)</f>
        <v/>
      </c>
      <c r="T3375">
        <f>WEEKNUM(G3375)</f>
        <v/>
      </c>
      <c r="U3375">
        <f>YEAR(G3375)</f>
        <v/>
      </c>
      <c r="V3375" s="117">
        <f>IFERROR(Q3375/N3375,"0")</f>
        <v/>
      </c>
    </row>
    <row r="3376">
      <c r="A3376">
        <f>_xlfn.XLOOKUP(D3376,BN:BN,BO:BO)</f>
        <v/>
      </c>
      <c r="B3376" t="inlineStr">
        <is>
          <t>LLC</t>
        </is>
      </c>
      <c r="C3376" t="n">
        <v>506</v>
      </c>
      <c r="D3376">
        <f>_xlfn.XLOOKUP(C3376,BH:BH,BI:BI)</f>
        <v/>
      </c>
      <c r="E3376" t="n">
        <v>25780</v>
      </c>
      <c r="F3376" t="inlineStr">
        <is>
          <t>Traslados Aeropuerto ATH - Hotel The Margi</t>
        </is>
      </c>
      <c r="G3376" s="234" t="n">
        <v>45862</v>
      </c>
      <c r="H3376" s="234" t="n">
        <v>45872</v>
      </c>
      <c r="I3376" t="inlineStr">
        <is>
          <t>TRF</t>
        </is>
      </c>
      <c r="J3376">
        <f>_xlfn.XLOOKUP(I3376,AS:AS,AU:AU)</f>
        <v/>
      </c>
      <c r="K3376" t="inlineStr">
        <is>
          <t>USD</t>
        </is>
      </c>
      <c r="L3376" s="238" t="n">
        <v>245</v>
      </c>
      <c r="M3376">
        <f>L3376*_xlfn.XLOOKUP(K3376,AM:AM,AN:AN)</f>
        <v/>
      </c>
      <c r="N3376">
        <f>L3376*_xlfn.XLOOKUP(K3376,AM:AM,AO:AO)</f>
        <v/>
      </c>
      <c r="O3376" s="238" t="n">
        <v>50.15</v>
      </c>
      <c r="P3376">
        <f>O3376*_xlfn.XLOOKUP(K3376,AM:AM,AN:AN)</f>
        <v/>
      </c>
      <c r="Q3376">
        <f>O3376*_xlfn.XLOOKUP(K3376,AM:AM,AO:AO)</f>
        <v/>
      </c>
      <c r="R3376">
        <f>_xlfn.XLOOKUP(E3376,AF:AF,AG:AG)</f>
        <v/>
      </c>
      <c r="S3376">
        <f>_xlfn.XLOOKUP(E3376,AF:AF,AI:AI)</f>
        <v/>
      </c>
      <c r="T3376">
        <f>WEEKNUM(G3376)</f>
        <v/>
      </c>
      <c r="U3376">
        <f>YEAR(G3376)</f>
        <v/>
      </c>
      <c r="V3376" s="117">
        <f>IFERROR(Q3376/N3376,"0")</f>
        <v/>
      </c>
    </row>
    <row r="3377">
      <c r="A3377">
        <f>_xlfn.XLOOKUP(D3377,BN:BN,BO:BO)</f>
        <v/>
      </c>
      <c r="B3377" t="inlineStr">
        <is>
          <t>LLC</t>
        </is>
      </c>
      <c r="C3377" t="n">
        <v>506</v>
      </c>
      <c r="D3377">
        <f>_xlfn.XLOOKUP(C3377,BH:BH,BI:BI)</f>
        <v/>
      </c>
      <c r="E3377" t="n">
        <v>25780</v>
      </c>
      <c r="F3377" t="inlineStr">
        <is>
          <t>Traslados Hotel The Margi - Sky Spirits Office</t>
        </is>
      </c>
      <c r="G3377" s="234" t="n">
        <v>45863</v>
      </c>
      <c r="H3377" s="234" t="n">
        <v>45894</v>
      </c>
      <c r="I3377" t="inlineStr">
        <is>
          <t>TRF</t>
        </is>
      </c>
      <c r="J3377">
        <f>_xlfn.XLOOKUP(I3377,AS:AS,AU:AU)</f>
        <v/>
      </c>
      <c r="K3377" t="inlineStr">
        <is>
          <t>USD</t>
        </is>
      </c>
      <c r="L3377" s="238" t="n">
        <v>187</v>
      </c>
      <c r="M3377">
        <f>L3377*_xlfn.XLOOKUP(K3377,AM:AM,AN:AN)</f>
        <v/>
      </c>
      <c r="N3377">
        <f>L3377*_xlfn.XLOOKUP(K3377,AM:AM,AO:AO)</f>
        <v/>
      </c>
      <c r="O3377" s="238" t="n">
        <v>42.11</v>
      </c>
      <c r="P3377">
        <f>O3377*_xlfn.XLOOKUP(K3377,AM:AM,AN:AN)</f>
        <v/>
      </c>
      <c r="Q3377">
        <f>O3377*_xlfn.XLOOKUP(K3377,AM:AM,AO:AO)</f>
        <v/>
      </c>
      <c r="R3377">
        <f>_xlfn.XLOOKUP(E3377,AF:AF,AG:AG)</f>
        <v/>
      </c>
      <c r="S3377">
        <f>_xlfn.XLOOKUP(E3377,AF:AF,AI:AI)</f>
        <v/>
      </c>
      <c r="T3377">
        <f>WEEKNUM(G3377)</f>
        <v/>
      </c>
      <c r="U3377">
        <f>YEAR(G3377)</f>
        <v/>
      </c>
      <c r="V3377" s="117">
        <f>IFERROR(Q3377/N3377,"0")</f>
        <v/>
      </c>
    </row>
    <row r="3378">
      <c r="A3378">
        <f>_xlfn.XLOOKUP(D3378,BN:BN,BO:BO)</f>
        <v/>
      </c>
      <c r="B3378" t="inlineStr">
        <is>
          <t>LLC</t>
        </is>
      </c>
      <c r="C3378" t="n">
        <v>506</v>
      </c>
      <c r="D3378">
        <f>_xlfn.XLOOKUP(C3378,BH:BH,BI:BI)</f>
        <v/>
      </c>
      <c r="E3378" t="n">
        <v>25780</v>
      </c>
      <c r="F3378" t="inlineStr">
        <is>
          <t>Traslados Hotel The Margi - Astir Marina Vouliagmenis</t>
        </is>
      </c>
      <c r="G3378" s="234" t="n">
        <v>45865</v>
      </c>
      <c r="H3378" s="234" t="n">
        <v>45896</v>
      </c>
      <c r="I3378" t="inlineStr">
        <is>
          <t>TRF</t>
        </is>
      </c>
      <c r="J3378">
        <f>_xlfn.XLOOKUP(I3378,AS:AS,AU:AU)</f>
        <v/>
      </c>
      <c r="K3378" t="inlineStr">
        <is>
          <t>USD</t>
        </is>
      </c>
      <c r="L3378" s="238" t="n">
        <v>189.27</v>
      </c>
      <c r="M3378">
        <f>L3378*_xlfn.XLOOKUP(K3378,AM:AM,AN:AN)</f>
        <v/>
      </c>
      <c r="N3378">
        <f>L3378*_xlfn.XLOOKUP(K3378,AM:AM,AO:AO)</f>
        <v/>
      </c>
      <c r="O3378" s="238" t="n">
        <v>-160.44</v>
      </c>
      <c r="P3378">
        <f>O3378*_xlfn.XLOOKUP(K3378,AM:AM,AN:AN)</f>
        <v/>
      </c>
      <c r="Q3378">
        <f>O3378*_xlfn.XLOOKUP(K3378,AM:AM,AO:AO)</f>
        <v/>
      </c>
      <c r="R3378">
        <f>_xlfn.XLOOKUP(E3378,AF:AF,AG:AG)</f>
        <v/>
      </c>
      <c r="S3378">
        <f>_xlfn.XLOOKUP(E3378,AF:AF,AI:AI)</f>
        <v/>
      </c>
      <c r="T3378">
        <f>WEEKNUM(G3378)</f>
        <v/>
      </c>
      <c r="U3378">
        <f>YEAR(G3378)</f>
        <v/>
      </c>
      <c r="V3378" s="117">
        <f>IFERROR(Q3378/N3378,"0")</f>
        <v/>
      </c>
    </row>
    <row r="3379">
      <c r="A3379">
        <f>_xlfn.XLOOKUP(D3379,BN:BN,BO:BO)</f>
        <v/>
      </c>
      <c r="B3379" t="inlineStr">
        <is>
          <t>LLC</t>
        </is>
      </c>
      <c r="C3379" t="n">
        <v>506</v>
      </c>
      <c r="D3379">
        <f>_xlfn.XLOOKUP(C3379,BH:BH,BI:BI)</f>
        <v/>
      </c>
      <c r="E3379" t="n">
        <v>25780</v>
      </c>
      <c r="F3379" t="inlineStr">
        <is>
          <t>Traslados  Astir Marina Vouliagmenis - Aeropuerto ATH</t>
        </is>
      </c>
      <c r="G3379" s="234" t="n">
        <v>45841</v>
      </c>
      <c r="H3379" s="234" t="n">
        <v>45872</v>
      </c>
      <c r="I3379" t="inlineStr">
        <is>
          <t>TRF</t>
        </is>
      </c>
      <c r="J3379">
        <f>_xlfn.XLOOKUP(I3379,AS:AS,AU:AU)</f>
        <v/>
      </c>
      <c r="K3379" t="inlineStr">
        <is>
          <t>USD</t>
        </is>
      </c>
      <c r="L3379" s="238" t="n">
        <v>252</v>
      </c>
      <c r="M3379">
        <f>L3379*_xlfn.XLOOKUP(K3379,AM:AM,AN:AN)</f>
        <v/>
      </c>
      <c r="N3379">
        <f>L3379*_xlfn.XLOOKUP(K3379,AM:AM,AO:AO)</f>
        <v/>
      </c>
      <c r="O3379" s="238" t="n">
        <v>62.15</v>
      </c>
      <c r="P3379">
        <f>O3379*_xlfn.XLOOKUP(K3379,AM:AM,AN:AN)</f>
        <v/>
      </c>
      <c r="Q3379">
        <f>O3379*_xlfn.XLOOKUP(K3379,AM:AM,AO:AO)</f>
        <v/>
      </c>
      <c r="R3379">
        <f>_xlfn.XLOOKUP(E3379,AF:AF,AG:AG)</f>
        <v/>
      </c>
      <c r="S3379">
        <f>_xlfn.XLOOKUP(E3379,AF:AF,AI:AI)</f>
        <v/>
      </c>
      <c r="T3379">
        <f>WEEKNUM(G3379)</f>
        <v/>
      </c>
      <c r="U3379">
        <f>YEAR(G3379)</f>
        <v/>
      </c>
      <c r="V3379" s="117">
        <f>IFERROR(Q3379/N3379,"0")</f>
        <v/>
      </c>
    </row>
    <row r="3380">
      <c r="A3380">
        <f>_xlfn.XLOOKUP(D3380,BN:BN,BO:BO)</f>
        <v/>
      </c>
      <c r="B3380" t="inlineStr">
        <is>
          <t>LLC</t>
        </is>
      </c>
      <c r="C3380" t="n">
        <v>506</v>
      </c>
      <c r="D3380">
        <f>_xlfn.XLOOKUP(C3380,BH:BH,BI:BI)</f>
        <v/>
      </c>
      <c r="E3380" t="n">
        <v>29949</v>
      </c>
      <c r="F3380" t="inlineStr">
        <is>
          <t>Traslados + visitas privadas Estambul</t>
        </is>
      </c>
      <c r="G3380" s="234" t="n">
        <v>45874</v>
      </c>
      <c r="H3380" s="234" t="n">
        <v>45875</v>
      </c>
      <c r="I3380" t="inlineStr">
        <is>
          <t>PKT</t>
        </is>
      </c>
      <c r="J3380">
        <f>_xlfn.XLOOKUP(I3380,AS:AS,AU:AU)</f>
        <v/>
      </c>
      <c r="K3380" t="inlineStr">
        <is>
          <t>USD</t>
        </is>
      </c>
      <c r="L3380" s="238" t="n">
        <v>2055.25</v>
      </c>
      <c r="M3380">
        <f>L3380*_xlfn.XLOOKUP(K3380,AM:AM,AN:AN)</f>
        <v/>
      </c>
      <c r="N3380">
        <f>L3380*_xlfn.XLOOKUP(K3380,AM:AM,AO:AO)</f>
        <v/>
      </c>
      <c r="O3380" s="238" t="n">
        <v>326.5</v>
      </c>
      <c r="P3380">
        <f>O3380*_xlfn.XLOOKUP(K3380,AM:AM,AN:AN)</f>
        <v/>
      </c>
      <c r="Q3380">
        <f>O3380*_xlfn.XLOOKUP(K3380,AM:AM,AO:AO)</f>
        <v/>
      </c>
      <c r="R3380">
        <f>_xlfn.XLOOKUP(E3380,AF:AF,AG:AG)</f>
        <v/>
      </c>
      <c r="S3380">
        <f>_xlfn.XLOOKUP(E3380,AF:AF,AI:AI)</f>
        <v/>
      </c>
      <c r="T3380">
        <f>WEEKNUM(G3380)</f>
        <v/>
      </c>
      <c r="U3380">
        <f>YEAR(G3380)</f>
        <v/>
      </c>
      <c r="V3380" s="117">
        <f>IFERROR(Q3380/N3380,"0")</f>
        <v/>
      </c>
    </row>
    <row r="3381">
      <c r="A3381">
        <f>_xlfn.XLOOKUP(D3381,BN:BN,BO:BO)</f>
        <v/>
      </c>
      <c r="B3381" t="inlineStr">
        <is>
          <t>LLC</t>
        </is>
      </c>
      <c r="C3381" t="n">
        <v>507</v>
      </c>
      <c r="D3381">
        <f>_xlfn.XLOOKUP(C3381,BH:BH,BI:BI)</f>
        <v/>
      </c>
      <c r="E3381" t="n">
        <v>29399</v>
      </c>
      <c r="F3381" t="inlineStr">
        <is>
          <t>Hospedaje en Florida</t>
        </is>
      </c>
      <c r="G3381" s="234" t="n">
        <v>45842</v>
      </c>
      <c r="H3381" s="234" t="n">
        <v>45844</v>
      </c>
      <c r="I3381" t="inlineStr">
        <is>
          <t>HTL</t>
        </is>
      </c>
      <c r="J3381">
        <f>_xlfn.XLOOKUP(I3381,AS:AS,AU:AU)</f>
        <v/>
      </c>
      <c r="K3381" t="inlineStr">
        <is>
          <t>USD</t>
        </is>
      </c>
      <c r="L3381" s="238" t="n">
        <v>2122.14</v>
      </c>
      <c r="M3381">
        <f>L3381*_xlfn.XLOOKUP(K3381,AM:AM,AN:AN)</f>
        <v/>
      </c>
      <c r="N3381">
        <f>L3381*_xlfn.XLOOKUP(K3381,AM:AM,AO:AO)</f>
        <v/>
      </c>
      <c r="O3381" s="238" t="n">
        <v>166.5</v>
      </c>
      <c r="P3381">
        <f>O3381*_xlfn.XLOOKUP(K3381,AM:AM,AN:AN)</f>
        <v/>
      </c>
      <c r="Q3381">
        <f>O3381*_xlfn.XLOOKUP(K3381,AM:AM,AO:AO)</f>
        <v/>
      </c>
      <c r="R3381">
        <f>_xlfn.XLOOKUP(E3381,AF:AF,AG:AG)</f>
        <v/>
      </c>
      <c r="S3381">
        <f>_xlfn.XLOOKUP(E3381,AF:AF,AI:AI)</f>
        <v/>
      </c>
      <c r="T3381">
        <f>WEEKNUM(G3381)</f>
        <v/>
      </c>
      <c r="U3381">
        <f>YEAR(G3381)</f>
        <v/>
      </c>
      <c r="V3381" s="117">
        <f>IFERROR(Q3381/N3381,"0")</f>
        <v/>
      </c>
    </row>
    <row r="3382">
      <c r="A3382">
        <f>_xlfn.XLOOKUP(D3382,BN:BN,BO:BO)</f>
        <v/>
      </c>
      <c r="B3382" t="inlineStr">
        <is>
          <t>LLC</t>
        </is>
      </c>
      <c r="C3382" t="n">
        <v>507</v>
      </c>
      <c r="D3382">
        <f>_xlfn.XLOOKUP(C3382,BH:BH,BI:BI)</f>
        <v/>
      </c>
      <c r="E3382" t="n">
        <v>29915</v>
      </c>
      <c r="F3382" t="inlineStr">
        <is>
          <t>Hospedaje</t>
        </is>
      </c>
      <c r="G3382" s="234" t="n">
        <v>45842</v>
      </c>
      <c r="H3382" s="234" t="n">
        <v>45844</v>
      </c>
      <c r="I3382" t="inlineStr">
        <is>
          <t>HTL</t>
        </is>
      </c>
      <c r="J3382">
        <f>_xlfn.XLOOKUP(I3382,AS:AS,AU:AU)</f>
        <v/>
      </c>
      <c r="K3382" t="inlineStr">
        <is>
          <t>USD</t>
        </is>
      </c>
      <c r="L3382" s="238" t="n">
        <v>1426.9</v>
      </c>
      <c r="M3382">
        <f>L3382*_xlfn.XLOOKUP(K3382,AM:AM,AN:AN)</f>
        <v/>
      </c>
      <c r="N3382">
        <f>L3382*_xlfn.XLOOKUP(K3382,AM:AM,AO:AO)</f>
        <v/>
      </c>
      <c r="O3382" s="238" t="n">
        <v>142.69</v>
      </c>
      <c r="P3382">
        <f>O3382*_xlfn.XLOOKUP(K3382,AM:AM,AN:AN)</f>
        <v/>
      </c>
      <c r="Q3382">
        <f>O3382*_xlfn.XLOOKUP(K3382,AM:AM,AO:AO)</f>
        <v/>
      </c>
      <c r="R3382">
        <f>_xlfn.XLOOKUP(E3382,AF:AF,AG:AG)</f>
        <v/>
      </c>
      <c r="S3382">
        <f>_xlfn.XLOOKUP(E3382,AF:AF,AI:AI)</f>
        <v/>
      </c>
      <c r="T3382">
        <f>WEEKNUM(G3382)</f>
        <v/>
      </c>
      <c r="U3382">
        <f>YEAR(G3382)</f>
        <v/>
      </c>
      <c r="V3382" s="117">
        <f>IFERROR(Q3382/N3382,"0")</f>
        <v/>
      </c>
    </row>
    <row r="3383">
      <c r="A3383">
        <f>_xlfn.XLOOKUP(D3383,BN:BN,BO:BO)</f>
        <v/>
      </c>
      <c r="B3383" t="inlineStr">
        <is>
          <t>LLC</t>
        </is>
      </c>
      <c r="C3383" t="n">
        <v>507</v>
      </c>
      <c r="D3383">
        <f>_xlfn.XLOOKUP(C3383,BH:BH,BI:BI)</f>
        <v/>
      </c>
      <c r="E3383" t="n">
        <v>30217</v>
      </c>
      <c r="F3383" t="inlineStr">
        <is>
          <t>Hospedaje NYC</t>
        </is>
      </c>
      <c r="G3383" s="234" t="n">
        <v>45850</v>
      </c>
      <c r="H3383" s="234" t="n">
        <v>45855</v>
      </c>
      <c r="I3383" t="inlineStr">
        <is>
          <t>HTL</t>
        </is>
      </c>
      <c r="J3383">
        <f>_xlfn.XLOOKUP(I3383,AS:AS,AU:AU)</f>
        <v/>
      </c>
      <c r="K3383" t="inlineStr">
        <is>
          <t>USD</t>
        </is>
      </c>
      <c r="L3383" s="238" t="n">
        <v>6512</v>
      </c>
      <c r="M3383">
        <f>L3383*_xlfn.XLOOKUP(K3383,AM:AM,AN:AN)</f>
        <v/>
      </c>
      <c r="N3383">
        <f>L3383*_xlfn.XLOOKUP(K3383,AM:AM,AO:AO)</f>
        <v/>
      </c>
      <c r="O3383" s="238" t="n">
        <v>508.16</v>
      </c>
      <c r="P3383">
        <f>O3383*_xlfn.XLOOKUP(K3383,AM:AM,AN:AN)</f>
        <v/>
      </c>
      <c r="Q3383">
        <f>O3383*_xlfn.XLOOKUP(K3383,AM:AM,AO:AO)</f>
        <v/>
      </c>
      <c r="R3383">
        <f>_xlfn.XLOOKUP(E3383,AF:AF,AG:AG)</f>
        <v/>
      </c>
      <c r="S3383">
        <f>_xlfn.XLOOKUP(E3383,AF:AF,AI:AI)</f>
        <v/>
      </c>
      <c r="T3383">
        <f>WEEKNUM(G3383)</f>
        <v/>
      </c>
      <c r="U3383">
        <f>YEAR(G3383)</f>
        <v/>
      </c>
      <c r="V3383" s="117">
        <f>IFERROR(Q3383/N3383,"0")</f>
        <v/>
      </c>
    </row>
    <row r="3384">
      <c r="A3384">
        <f>_xlfn.XLOOKUP(D3384,BN:BN,BO:BO)</f>
        <v/>
      </c>
      <c r="B3384" t="inlineStr">
        <is>
          <t>LLC</t>
        </is>
      </c>
      <c r="C3384" t="n">
        <v>507</v>
      </c>
      <c r="D3384">
        <f>_xlfn.XLOOKUP(C3384,BH:BH,BI:BI)</f>
        <v/>
      </c>
      <c r="E3384" t="n">
        <v>25651</v>
      </c>
      <c r="F3384" t="inlineStr">
        <is>
          <t>Renta de auto</t>
        </is>
      </c>
      <c r="G3384" s="234" t="n">
        <v>45821</v>
      </c>
      <c r="H3384" s="234" t="n">
        <v>45821</v>
      </c>
      <c r="I3384" t="inlineStr">
        <is>
          <t>AUT</t>
        </is>
      </c>
      <c r="J3384">
        <f>_xlfn.XLOOKUP(I3384,AS:AS,AU:AU)</f>
        <v/>
      </c>
      <c r="K3384" t="inlineStr">
        <is>
          <t>USD</t>
        </is>
      </c>
      <c r="L3384" s="238" t="n">
        <v>737</v>
      </c>
      <c r="M3384">
        <f>L3384*_xlfn.XLOOKUP(K3384,AM:AM,AN:AN)</f>
        <v/>
      </c>
      <c r="N3384">
        <f>L3384*_xlfn.XLOOKUP(K3384,AM:AM,AO:AO)</f>
        <v/>
      </c>
      <c r="O3384" s="238" t="n">
        <v>32.86</v>
      </c>
      <c r="P3384">
        <f>O3384*_xlfn.XLOOKUP(K3384,AM:AM,AN:AN)</f>
        <v/>
      </c>
      <c r="Q3384">
        <f>O3384*_xlfn.XLOOKUP(K3384,AM:AM,AO:AO)</f>
        <v/>
      </c>
      <c r="R3384">
        <f>_xlfn.XLOOKUP(E3384,AF:AF,AG:AG)</f>
        <v/>
      </c>
      <c r="S3384">
        <f>_xlfn.XLOOKUP(E3384,AF:AF,AI:AI)</f>
        <v/>
      </c>
      <c r="T3384">
        <f>WEEKNUM(G3384)</f>
        <v/>
      </c>
      <c r="U3384">
        <f>YEAR(G3384)</f>
        <v/>
      </c>
      <c r="V3384" s="117">
        <f>IFERROR(Q3384/N3384,"0")</f>
        <v/>
      </c>
    </row>
    <row r="3385">
      <c r="A3385">
        <f>_xlfn.XLOOKUP(D3385,BN:BN,BO:BO)</f>
        <v/>
      </c>
      <c r="B3385" t="inlineStr">
        <is>
          <t>LLC</t>
        </is>
      </c>
      <c r="C3385" t="n">
        <v>508</v>
      </c>
      <c r="D3385">
        <f>_xlfn.XLOOKUP(C3385,BH:BH,BI:BI)</f>
        <v/>
      </c>
      <c r="E3385" t="n">
        <v>27724</v>
      </c>
      <c r="F3385" t="inlineStr">
        <is>
          <t>Hospedaje The fife arms</t>
        </is>
      </c>
      <c r="G3385" s="234" t="n">
        <v>45759</v>
      </c>
      <c r="H3385" s="234" t="n">
        <v>45762</v>
      </c>
      <c r="I3385" t="inlineStr">
        <is>
          <t>HTL</t>
        </is>
      </c>
      <c r="J3385">
        <f>_xlfn.XLOOKUP(I3385,AS:AS,AU:AU)</f>
        <v/>
      </c>
      <c r="K3385" t="inlineStr">
        <is>
          <t>GPB</t>
        </is>
      </c>
      <c r="L3385" s="238" t="n">
        <v>7119</v>
      </c>
      <c r="M3385">
        <f>L3385*_xlfn.XLOOKUP(K3385,AM:AM,AN:AN)</f>
        <v/>
      </c>
      <c r="N3385">
        <f>L3385*_xlfn.XLOOKUP(K3385,AM:AM,AO:AO)</f>
        <v/>
      </c>
      <c r="O3385" s="238" t="n">
        <v>528.02</v>
      </c>
      <c r="P3385">
        <f>O3385*_xlfn.XLOOKUP(K3385,AM:AM,AN:AN)</f>
        <v/>
      </c>
      <c r="Q3385">
        <f>O3385*_xlfn.XLOOKUP(K3385,AM:AM,AO:AO)</f>
        <v/>
      </c>
      <c r="R3385">
        <f>_xlfn.XLOOKUP(E3385,AF:AF,AG:AG)</f>
        <v/>
      </c>
      <c r="S3385">
        <f>_xlfn.XLOOKUP(E3385,AF:AF,AI:AI)</f>
        <v/>
      </c>
      <c r="T3385">
        <f>WEEKNUM(G3385)</f>
        <v/>
      </c>
      <c r="U3385">
        <f>YEAR(G3385)</f>
        <v/>
      </c>
      <c r="V3385" s="117">
        <f>IFERROR(Q3385/N3385,"0")</f>
        <v/>
      </c>
    </row>
    <row r="3386">
      <c r="A3386">
        <f>_xlfn.XLOOKUP(D3386,BN:BN,BO:BO)</f>
        <v/>
      </c>
      <c r="B3386" t="inlineStr">
        <is>
          <t>LLC</t>
        </is>
      </c>
      <c r="C3386" t="n">
        <v>509</v>
      </c>
      <c r="D3386">
        <f>_xlfn.XLOOKUP(C3386,BH:BH,BI:BI)</f>
        <v/>
      </c>
      <c r="E3386" t="n">
        <v>28934</v>
      </c>
      <c r="F3386" t="inlineStr">
        <is>
          <t>MEX-ORD-MEX/David Vainer</t>
        </is>
      </c>
      <c r="G3386" s="234" t="n">
        <v>45883</v>
      </c>
      <c r="H3386" s="63" t="n"/>
      <c r="I3386" t="inlineStr">
        <is>
          <t>VLO</t>
        </is>
      </c>
      <c r="J3386">
        <f>_xlfn.XLOOKUP(I3386,AS:AS,AU:AU)</f>
        <v/>
      </c>
      <c r="K3386" t="inlineStr">
        <is>
          <t>USD</t>
        </is>
      </c>
      <c r="L3386" s="238" t="n">
        <v>1510.67</v>
      </c>
      <c r="M3386">
        <f>L3386*_xlfn.XLOOKUP(K3386,AM:AM,AN:AN)</f>
        <v/>
      </c>
      <c r="N3386">
        <f>L3386*_xlfn.XLOOKUP(K3386,AM:AM,AO:AO)</f>
        <v/>
      </c>
      <c r="O3386" s="238" t="n">
        <v>25.28</v>
      </c>
      <c r="P3386">
        <f>O3386*_xlfn.XLOOKUP(K3386,AM:AM,AN:AN)</f>
        <v/>
      </c>
      <c r="Q3386">
        <f>O3386*_xlfn.XLOOKUP(K3386,AM:AM,AO:AO)</f>
        <v/>
      </c>
      <c r="R3386">
        <f>_xlfn.XLOOKUP(E3386,AF:AF,AG:AG)</f>
        <v/>
      </c>
      <c r="S3386">
        <f>_xlfn.XLOOKUP(E3386,AF:AF,AI:AI)</f>
        <v/>
      </c>
      <c r="T3386">
        <f>WEEKNUM(G3386)</f>
        <v/>
      </c>
      <c r="U3386">
        <f>YEAR(G3386)</f>
        <v/>
      </c>
      <c r="V3386" s="117">
        <f>IFERROR(Q3386/N3386,"0")</f>
        <v/>
      </c>
    </row>
    <row r="3387">
      <c r="A3387">
        <f>_xlfn.XLOOKUP(D3387,BN:BN,BO:BO)</f>
        <v/>
      </c>
      <c r="B3387" t="inlineStr">
        <is>
          <t>LLC</t>
        </is>
      </c>
      <c r="C3387" t="n">
        <v>509</v>
      </c>
      <c r="D3387">
        <f>_xlfn.XLOOKUP(C3387,BH:BH,BI:BI)</f>
        <v/>
      </c>
      <c r="E3387" t="n">
        <v>28934</v>
      </c>
      <c r="F3387" t="inlineStr">
        <is>
          <t>MEX-ORD-MEX/Moisés Vainer</t>
        </is>
      </c>
      <c r="G3387" s="234" t="n">
        <v>45883</v>
      </c>
      <c r="H3387" s="63" t="n"/>
      <c r="I3387" t="inlineStr">
        <is>
          <t>VLO</t>
        </is>
      </c>
      <c r="J3387">
        <f>_xlfn.XLOOKUP(I3387,AS:AS,AU:AU)</f>
        <v/>
      </c>
      <c r="K3387" t="inlineStr">
        <is>
          <t>USD</t>
        </is>
      </c>
      <c r="L3387" s="238" t="n">
        <v>1510.67</v>
      </c>
      <c r="M3387">
        <f>L3387*_xlfn.XLOOKUP(K3387,AM:AM,AN:AN)</f>
        <v/>
      </c>
      <c r="N3387">
        <f>L3387*_xlfn.XLOOKUP(K3387,AM:AM,AO:AO)</f>
        <v/>
      </c>
      <c r="O3387" s="238" t="n">
        <v>25.28</v>
      </c>
      <c r="P3387">
        <f>O3387*_xlfn.XLOOKUP(K3387,AM:AM,AN:AN)</f>
        <v/>
      </c>
      <c r="Q3387">
        <f>O3387*_xlfn.XLOOKUP(K3387,AM:AM,AO:AO)</f>
        <v/>
      </c>
      <c r="R3387">
        <f>_xlfn.XLOOKUP(E3387,AF:AF,AG:AG)</f>
        <v/>
      </c>
      <c r="S3387">
        <f>_xlfn.XLOOKUP(E3387,AF:AF,AI:AI)</f>
        <v/>
      </c>
      <c r="T3387">
        <f>WEEKNUM(G3387)</f>
        <v/>
      </c>
      <c r="U3387">
        <f>YEAR(G3387)</f>
        <v/>
      </c>
      <c r="V3387" s="117">
        <f>IFERROR(Q3387/N3387,"0")</f>
        <v/>
      </c>
    </row>
    <row r="3388">
      <c r="A3388">
        <f>_xlfn.XLOOKUP(D3388,BN:BN,BO:BO)</f>
        <v/>
      </c>
      <c r="B3388" t="inlineStr">
        <is>
          <t>LLC</t>
        </is>
      </c>
      <c r="C3388" t="n">
        <v>509</v>
      </c>
      <c r="D3388">
        <f>_xlfn.XLOOKUP(C3388,BH:BH,BI:BI)</f>
        <v/>
      </c>
      <c r="E3388" t="n">
        <v>0</v>
      </c>
      <c r="F3388" t="inlineStr">
        <is>
          <t xml:space="preserve">Fee de emisión </t>
        </is>
      </c>
      <c r="G3388" s="234" t="n">
        <v>45883</v>
      </c>
      <c r="H3388" s="234" t="n">
        <v>45886</v>
      </c>
      <c r="I3388" t="inlineStr">
        <is>
          <t>HPS</t>
        </is>
      </c>
      <c r="J3388">
        <f>_xlfn.XLOOKUP(I3388,AS:AS,AU:AU)</f>
        <v/>
      </c>
      <c r="K3388" t="inlineStr">
        <is>
          <t>USD</t>
        </is>
      </c>
      <c r="L3388" s="238" t="n">
        <v>35</v>
      </c>
      <c r="M3388">
        <f>L3388*_xlfn.XLOOKUP(K3388,AM:AM,AN:AN)</f>
        <v/>
      </c>
      <c r="N3388">
        <f>L3388*_xlfn.XLOOKUP(K3388,AM:AM,AO:AO)</f>
        <v/>
      </c>
      <c r="O3388" s="238" t="n">
        <v>35</v>
      </c>
      <c r="P3388">
        <f>O3388*_xlfn.XLOOKUP(K3388,AM:AM,AN:AN)</f>
        <v/>
      </c>
      <c r="Q3388">
        <f>O3388*_xlfn.XLOOKUP(K3388,AM:AM,AO:AO)</f>
        <v/>
      </c>
      <c r="R3388">
        <f>_xlfn.XLOOKUP(E3388,AF:AF,AG:AG)</f>
        <v/>
      </c>
      <c r="S3388">
        <f>_xlfn.XLOOKUP(E3388,AF:AF,AI:AI)</f>
        <v/>
      </c>
      <c r="T3388">
        <f>WEEKNUM(G3388)</f>
        <v/>
      </c>
      <c r="U3388">
        <f>YEAR(G3388)</f>
        <v/>
      </c>
      <c r="V3388" s="117">
        <f>IFERROR(Q3388/N3388,"0")</f>
        <v/>
      </c>
    </row>
    <row r="3389">
      <c r="A3389">
        <f>_xlfn.XLOOKUP(D3389,BN:BN,BO:BO)</f>
        <v/>
      </c>
      <c r="B3389" t="inlineStr">
        <is>
          <t>LLC</t>
        </is>
      </c>
      <c r="C3389" t="n">
        <v>509</v>
      </c>
      <c r="D3389">
        <f>_xlfn.XLOOKUP(C3389,BH:BH,BI:BI)</f>
        <v/>
      </c>
      <c r="E3389" t="n">
        <v>27105</v>
      </c>
      <c r="F3389" t="inlineStr">
        <is>
          <t>Hospedaje en Chicago</t>
        </is>
      </c>
      <c r="G3389" s="234" t="n">
        <v>45883</v>
      </c>
      <c r="H3389" s="234" t="n">
        <v>45886</v>
      </c>
      <c r="I3389" t="inlineStr">
        <is>
          <t>HTL</t>
        </is>
      </c>
      <c r="J3389">
        <f>_xlfn.XLOOKUP(I3389,AS:AS,AU:AU)</f>
        <v/>
      </c>
      <c r="K3389" t="inlineStr">
        <is>
          <t>USD</t>
        </is>
      </c>
      <c r="L3389" s="238" t="n">
        <v>2389.02</v>
      </c>
      <c r="M3389">
        <f>L3389*_xlfn.XLOOKUP(K3389,AM:AM,AN:AN)</f>
        <v/>
      </c>
      <c r="N3389">
        <f>L3389*_xlfn.XLOOKUP(K3389,AM:AM,AO:AO)</f>
        <v/>
      </c>
      <c r="O3389" s="238" t="n">
        <v>191.76</v>
      </c>
      <c r="P3389">
        <f>O3389*_xlfn.XLOOKUP(K3389,AM:AM,AN:AN)</f>
        <v/>
      </c>
      <c r="Q3389">
        <f>O3389*_xlfn.XLOOKUP(K3389,AM:AM,AO:AO)</f>
        <v/>
      </c>
      <c r="R3389">
        <f>_xlfn.XLOOKUP(E3389,AF:AF,AG:AG)</f>
        <v/>
      </c>
      <c r="S3389">
        <f>_xlfn.XLOOKUP(E3389,AF:AF,AI:AI)</f>
        <v/>
      </c>
      <c r="T3389">
        <f>WEEKNUM(G3389)</f>
        <v/>
      </c>
      <c r="U3389">
        <f>YEAR(G3389)</f>
        <v/>
      </c>
      <c r="V3389" s="117">
        <f>IFERROR(Q3389/N3389,"0")</f>
        <v/>
      </c>
    </row>
    <row r="3390">
      <c r="A3390">
        <f>_xlfn.XLOOKUP(D3390,BN:BN,BO:BO)</f>
        <v/>
      </c>
      <c r="B3390" t="inlineStr">
        <is>
          <t>LLC</t>
        </is>
      </c>
      <c r="C3390" t="n">
        <v>509</v>
      </c>
      <c r="D3390">
        <f>_xlfn.XLOOKUP(C3390,BH:BH,BI:BI)</f>
        <v/>
      </c>
      <c r="E3390" t="n">
        <v>28934</v>
      </c>
      <c r="F3390" t="inlineStr">
        <is>
          <t>Revisado MEX-ORD-MEX/David Vainer</t>
        </is>
      </c>
      <c r="G3390" s="234" t="n">
        <v>45883</v>
      </c>
      <c r="H3390" s="234" t="n">
        <v>45886</v>
      </c>
      <c r="I3390" t="inlineStr">
        <is>
          <t>VLO</t>
        </is>
      </c>
      <c r="J3390">
        <f>_xlfn.XLOOKUP(I3390,AS:AS,AU:AU)</f>
        <v/>
      </c>
      <c r="K3390" t="inlineStr">
        <is>
          <t>USD</t>
        </is>
      </c>
      <c r="L3390" s="238" t="n">
        <v>0</v>
      </c>
      <c r="M3390">
        <f>L3390*_xlfn.XLOOKUP(K3390,AM:AM,AN:AN)</f>
        <v/>
      </c>
      <c r="N3390">
        <f>L3390*_xlfn.XLOOKUP(K3390,AM:AM,AO:AO)</f>
        <v/>
      </c>
      <c r="O3390" s="238" t="n">
        <v>0</v>
      </c>
      <c r="P3390">
        <f>O3390*_xlfn.XLOOKUP(K3390,AM:AM,AN:AN)</f>
        <v/>
      </c>
      <c r="Q3390">
        <f>O3390*_xlfn.XLOOKUP(K3390,AM:AM,AO:AO)</f>
        <v/>
      </c>
      <c r="R3390">
        <f>_xlfn.XLOOKUP(E3390,AF:AF,AG:AG)</f>
        <v/>
      </c>
      <c r="S3390">
        <f>_xlfn.XLOOKUP(E3390,AF:AF,AI:AI)</f>
        <v/>
      </c>
      <c r="T3390">
        <f>WEEKNUM(G3390)</f>
        <v/>
      </c>
      <c r="U3390">
        <f>YEAR(G3390)</f>
        <v/>
      </c>
      <c r="V3390" s="117">
        <f>IFERROR(Q3390/N3390,"0")</f>
        <v/>
      </c>
    </row>
    <row r="3391">
      <c r="A3391">
        <f>_xlfn.XLOOKUP(D3391,BN:BN,BO:BO)</f>
        <v/>
      </c>
      <c r="B3391" t="inlineStr">
        <is>
          <t>LLC</t>
        </is>
      </c>
      <c r="C3391" t="n">
        <v>509</v>
      </c>
      <c r="D3391">
        <f>_xlfn.XLOOKUP(C3391,BH:BH,BI:BI)</f>
        <v/>
      </c>
      <c r="E3391" t="n">
        <v>28934</v>
      </c>
      <c r="F3391" t="inlineStr">
        <is>
          <t>Revisado MEX-ORD-MEX/Moisés Vainer</t>
        </is>
      </c>
      <c r="G3391" s="234" t="n">
        <v>45883</v>
      </c>
      <c r="H3391" s="234" t="n">
        <v>45886</v>
      </c>
      <c r="I3391" t="inlineStr">
        <is>
          <t>VLO</t>
        </is>
      </c>
      <c r="J3391">
        <f>_xlfn.XLOOKUP(I3391,AS:AS,AU:AU)</f>
        <v/>
      </c>
      <c r="K3391" t="inlineStr">
        <is>
          <t>USD</t>
        </is>
      </c>
      <c r="L3391" s="238" t="n">
        <v>0</v>
      </c>
      <c r="M3391">
        <f>L3391*_xlfn.XLOOKUP(K3391,AM:AM,AN:AN)</f>
        <v/>
      </c>
      <c r="N3391">
        <f>L3391*_xlfn.XLOOKUP(K3391,AM:AM,AO:AO)</f>
        <v/>
      </c>
      <c r="O3391" s="238" t="n">
        <v>0</v>
      </c>
      <c r="P3391">
        <f>O3391*_xlfn.XLOOKUP(K3391,AM:AM,AN:AN)</f>
        <v/>
      </c>
      <c r="Q3391">
        <f>O3391*_xlfn.XLOOKUP(K3391,AM:AM,AO:AO)</f>
        <v/>
      </c>
      <c r="R3391">
        <f>_xlfn.XLOOKUP(E3391,AF:AF,AG:AG)</f>
        <v/>
      </c>
      <c r="S3391">
        <f>_xlfn.XLOOKUP(E3391,AF:AF,AI:AI)</f>
        <v/>
      </c>
      <c r="T3391">
        <f>WEEKNUM(G3391)</f>
        <v/>
      </c>
      <c r="U3391">
        <f>YEAR(G3391)</f>
        <v/>
      </c>
      <c r="V3391" s="117">
        <f>IFERROR(Q3391/N3391,"0")</f>
        <v/>
      </c>
    </row>
    <row r="3392">
      <c r="A3392">
        <f>_xlfn.XLOOKUP(D3392,BN:BN,BO:BO)</f>
        <v/>
      </c>
      <c r="B3392" t="inlineStr">
        <is>
          <t>LLC</t>
        </is>
      </c>
      <c r="C3392" t="n">
        <v>509</v>
      </c>
      <c r="D3392">
        <f>_xlfn.XLOOKUP(C3392,BH:BH,BI:BI)</f>
        <v/>
      </c>
      <c r="E3392" t="n">
        <v>28934</v>
      </c>
      <c r="F3392" t="inlineStr">
        <is>
          <t>Otros cargos/David Vainer</t>
        </is>
      </c>
      <c r="G3392" s="234" t="n">
        <v>45883</v>
      </c>
      <c r="H3392" s="234" t="n">
        <v>45886</v>
      </c>
      <c r="I3392" t="inlineStr">
        <is>
          <t>VLO</t>
        </is>
      </c>
      <c r="J3392">
        <f>_xlfn.XLOOKUP(I3392,AS:AS,AU:AU)</f>
        <v/>
      </c>
      <c r="K3392" t="inlineStr">
        <is>
          <t>USD</t>
        </is>
      </c>
      <c r="L3392" s="238" t="n">
        <v>200</v>
      </c>
      <c r="M3392">
        <f>L3392*_xlfn.XLOOKUP(K3392,AM:AM,AN:AN)</f>
        <v/>
      </c>
      <c r="N3392">
        <f>L3392*_xlfn.XLOOKUP(K3392,AM:AM,AO:AO)</f>
        <v/>
      </c>
      <c r="O3392" s="238" t="n">
        <v>0</v>
      </c>
      <c r="P3392">
        <f>O3392*_xlfn.XLOOKUP(K3392,AM:AM,AN:AN)</f>
        <v/>
      </c>
      <c r="Q3392">
        <f>O3392*_xlfn.XLOOKUP(K3392,AM:AM,AO:AO)</f>
        <v/>
      </c>
      <c r="R3392">
        <f>_xlfn.XLOOKUP(E3392,AF:AF,AG:AG)</f>
        <v/>
      </c>
      <c r="S3392">
        <f>_xlfn.XLOOKUP(E3392,AF:AF,AI:AI)</f>
        <v/>
      </c>
      <c r="T3392">
        <f>WEEKNUM(G3392)</f>
        <v/>
      </c>
      <c r="U3392">
        <f>YEAR(G3392)</f>
        <v/>
      </c>
      <c r="V3392" s="117">
        <f>IFERROR(Q3392/N3392,"0")</f>
        <v/>
      </c>
    </row>
    <row r="3393">
      <c r="A3393">
        <f>_xlfn.XLOOKUP(D3393,BN:BN,BO:BO)</f>
        <v/>
      </c>
      <c r="B3393" t="inlineStr">
        <is>
          <t>LLC</t>
        </is>
      </c>
      <c r="C3393" t="n">
        <v>509</v>
      </c>
      <c r="D3393">
        <f>_xlfn.XLOOKUP(C3393,BH:BH,BI:BI)</f>
        <v/>
      </c>
      <c r="E3393" t="n">
        <v>28934</v>
      </c>
      <c r="F3393" t="inlineStr">
        <is>
          <t>Otros cargos/Moisés Vainer</t>
        </is>
      </c>
      <c r="G3393" s="234" t="n">
        <v>45883</v>
      </c>
      <c r="H3393" s="234" t="n">
        <v>45886</v>
      </c>
      <c r="I3393" t="inlineStr">
        <is>
          <t>VLO</t>
        </is>
      </c>
      <c r="J3393">
        <f>_xlfn.XLOOKUP(I3393,AS:AS,AU:AU)</f>
        <v/>
      </c>
      <c r="K3393" t="inlineStr">
        <is>
          <t>USD</t>
        </is>
      </c>
      <c r="L3393" s="238" t="n">
        <v>200</v>
      </c>
      <c r="M3393">
        <f>L3393*_xlfn.XLOOKUP(K3393,AM:AM,AN:AN)</f>
        <v/>
      </c>
      <c r="N3393">
        <f>L3393*_xlfn.XLOOKUP(K3393,AM:AM,AO:AO)</f>
        <v/>
      </c>
      <c r="O3393" s="238" t="n">
        <v>0</v>
      </c>
      <c r="P3393">
        <f>O3393*_xlfn.XLOOKUP(K3393,AM:AM,AN:AN)</f>
        <v/>
      </c>
      <c r="Q3393">
        <f>O3393*_xlfn.XLOOKUP(K3393,AM:AM,AO:AO)</f>
        <v/>
      </c>
      <c r="R3393">
        <f>_xlfn.XLOOKUP(E3393,AF:AF,AG:AG)</f>
        <v/>
      </c>
      <c r="S3393">
        <f>_xlfn.XLOOKUP(E3393,AF:AF,AI:AI)</f>
        <v/>
      </c>
      <c r="T3393">
        <f>WEEKNUM(G3393)</f>
        <v/>
      </c>
      <c r="U3393">
        <f>YEAR(G3393)</f>
        <v/>
      </c>
      <c r="V3393" s="117">
        <f>IFERROR(Q3393/N3393,"0")</f>
        <v/>
      </c>
    </row>
    <row r="3394">
      <c r="A3394">
        <f>_xlfn.XLOOKUP(D3394,BN:BN,BO:BO)</f>
        <v/>
      </c>
      <c r="B3394" t="inlineStr">
        <is>
          <t>LLC</t>
        </is>
      </c>
      <c r="C3394" t="n">
        <v>509</v>
      </c>
      <c r="D3394">
        <f>_xlfn.XLOOKUP(C3394,BH:BH,BI:BI)</f>
        <v/>
      </c>
      <c r="E3394" t="n">
        <v>0</v>
      </c>
      <c r="F3394" t="inlineStr">
        <is>
          <t>Fee de emisión revisado QBYABU</t>
        </is>
      </c>
      <c r="G3394" s="234" t="n">
        <v>45883</v>
      </c>
      <c r="H3394" s="234" t="n">
        <v>45886</v>
      </c>
      <c r="I3394" t="inlineStr">
        <is>
          <t>HPS</t>
        </is>
      </c>
      <c r="J3394">
        <f>_xlfn.XLOOKUP(I3394,AS:AS,AU:AU)</f>
        <v/>
      </c>
      <c r="K3394" t="inlineStr">
        <is>
          <t>USD</t>
        </is>
      </c>
      <c r="L3394" s="238" t="n">
        <v>70</v>
      </c>
      <c r="M3394">
        <f>L3394*_xlfn.XLOOKUP(K3394,AM:AM,AN:AN)</f>
        <v/>
      </c>
      <c r="N3394">
        <f>L3394*_xlfn.XLOOKUP(K3394,AM:AM,AO:AO)</f>
        <v/>
      </c>
      <c r="O3394" s="238" t="n">
        <v>70</v>
      </c>
      <c r="P3394">
        <f>O3394*_xlfn.XLOOKUP(K3394,AM:AM,AN:AN)</f>
        <v/>
      </c>
      <c r="Q3394">
        <f>O3394*_xlfn.XLOOKUP(K3394,AM:AM,AO:AO)</f>
        <v/>
      </c>
      <c r="R3394">
        <f>_xlfn.XLOOKUP(E3394,AF:AF,AG:AG)</f>
        <v/>
      </c>
      <c r="S3394">
        <f>_xlfn.XLOOKUP(E3394,AF:AF,AI:AI)</f>
        <v/>
      </c>
      <c r="T3394">
        <f>WEEKNUM(G3394)</f>
        <v/>
      </c>
      <c r="U3394">
        <f>YEAR(G3394)</f>
        <v/>
      </c>
      <c r="V3394" s="117">
        <f>IFERROR(Q3394/N3394,"0")</f>
        <v/>
      </c>
    </row>
    <row r="3395">
      <c r="A3395">
        <f>_xlfn.XLOOKUP(D3395,BN:BN,BO:BO)</f>
        <v/>
      </c>
      <c r="B3395" t="inlineStr">
        <is>
          <t>LLC</t>
        </is>
      </c>
      <c r="C3395" t="n">
        <v>510</v>
      </c>
      <c r="D3395">
        <f>_xlfn.XLOOKUP(C3395,BH:BH,BI:BI)</f>
        <v/>
      </c>
      <c r="E3395" t="n">
        <v>29434</v>
      </c>
      <c r="F3395" t="inlineStr">
        <is>
          <t>Hotel</t>
        </is>
      </c>
      <c r="G3395" s="234" t="n">
        <v>45846</v>
      </c>
      <c r="H3395" s="234" t="n">
        <v>45849</v>
      </c>
      <c r="I3395" t="inlineStr">
        <is>
          <t>HTL</t>
        </is>
      </c>
      <c r="J3395">
        <f>_xlfn.XLOOKUP(I3395,AS:AS,AU:AU)</f>
        <v/>
      </c>
      <c r="K3395" t="inlineStr">
        <is>
          <t>USD</t>
        </is>
      </c>
      <c r="L3395" s="238" t="n">
        <v>1923</v>
      </c>
      <c r="M3395">
        <f>L3395*_xlfn.XLOOKUP(K3395,AM:AM,AN:AN)</f>
        <v/>
      </c>
      <c r="N3395">
        <f>L3395*_xlfn.XLOOKUP(K3395,AM:AM,AO:AO)</f>
        <v/>
      </c>
      <c r="O3395" s="238" t="n">
        <v>310.9</v>
      </c>
      <c r="P3395">
        <f>O3395*_xlfn.XLOOKUP(K3395,AM:AM,AN:AN)</f>
        <v/>
      </c>
      <c r="Q3395">
        <f>O3395*_xlfn.XLOOKUP(K3395,AM:AM,AO:AO)</f>
        <v/>
      </c>
      <c r="R3395">
        <f>_xlfn.XLOOKUP(E3395,AF:AF,AG:AG)</f>
        <v/>
      </c>
      <c r="S3395">
        <f>_xlfn.XLOOKUP(E3395,AF:AF,AI:AI)</f>
        <v/>
      </c>
      <c r="T3395">
        <f>WEEKNUM(G3395)</f>
        <v/>
      </c>
      <c r="U3395">
        <f>YEAR(G3395)</f>
        <v/>
      </c>
      <c r="V3395" s="117">
        <f>IFERROR(Q3395/N3395,"0")</f>
        <v/>
      </c>
    </row>
    <row r="3396">
      <c r="A3396">
        <f>_xlfn.XLOOKUP(D3396,BN:BN,BO:BO)</f>
        <v/>
      </c>
      <c r="B3396" t="inlineStr">
        <is>
          <t>LLC</t>
        </is>
      </c>
      <c r="C3396" t="n">
        <v>510</v>
      </c>
      <c r="D3396">
        <f>_xlfn.XLOOKUP(C3396,BH:BH,BI:BI)</f>
        <v/>
      </c>
      <c r="E3396" t="n">
        <v>29436</v>
      </c>
      <c r="F3396" t="inlineStr">
        <is>
          <t xml:space="preserve">Hotel Bernardus Lodge &amp; Spa Carmel Valley </t>
        </is>
      </c>
      <c r="G3396" s="234" t="n">
        <v>45849</v>
      </c>
      <c r="H3396" s="234" t="n">
        <v>45851</v>
      </c>
      <c r="I3396" t="inlineStr">
        <is>
          <t>HTL</t>
        </is>
      </c>
      <c r="J3396">
        <f>_xlfn.XLOOKUP(I3396,AS:AS,AU:AU)</f>
        <v/>
      </c>
      <c r="K3396" t="inlineStr">
        <is>
          <t>USD</t>
        </is>
      </c>
      <c r="L3396" s="238" t="n">
        <v>4865.3</v>
      </c>
      <c r="M3396">
        <f>L3396*_xlfn.XLOOKUP(K3396,AM:AM,AN:AN)</f>
        <v/>
      </c>
      <c r="N3396">
        <f>L3396*_xlfn.XLOOKUP(K3396,AM:AM,AO:AO)</f>
        <v/>
      </c>
      <c r="O3396" s="238" t="n">
        <v>422</v>
      </c>
      <c r="P3396">
        <f>O3396*_xlfn.XLOOKUP(K3396,AM:AM,AN:AN)</f>
        <v/>
      </c>
      <c r="Q3396">
        <f>O3396*_xlfn.XLOOKUP(K3396,AM:AM,AO:AO)</f>
        <v/>
      </c>
      <c r="R3396">
        <f>_xlfn.XLOOKUP(E3396,AF:AF,AG:AG)</f>
        <v/>
      </c>
      <c r="S3396">
        <f>_xlfn.XLOOKUP(E3396,AF:AF,AI:AI)</f>
        <v/>
      </c>
      <c r="T3396">
        <f>WEEKNUM(G3396)</f>
        <v/>
      </c>
      <c r="U3396">
        <f>YEAR(G3396)</f>
        <v/>
      </c>
      <c r="V3396" s="117">
        <f>IFERROR(Q3396/N3396,"0")</f>
        <v/>
      </c>
    </row>
    <row r="3397">
      <c r="A3397">
        <f>_xlfn.XLOOKUP(D3397,BN:BN,BO:BO)</f>
        <v/>
      </c>
      <c r="B3397" t="inlineStr">
        <is>
          <t>LLC</t>
        </is>
      </c>
      <c r="C3397" t="n">
        <v>510</v>
      </c>
      <c r="D3397">
        <f>_xlfn.XLOOKUP(C3397,BH:BH,BI:BI)</f>
        <v/>
      </c>
      <c r="E3397" t="n">
        <v>28940</v>
      </c>
      <c r="F3397" t="inlineStr">
        <is>
          <t>Hospedaje Hotel del Coronado</t>
        </is>
      </c>
      <c r="G3397" s="234" t="n">
        <v>45856</v>
      </c>
      <c r="H3397" s="234" t="n">
        <v>45860</v>
      </c>
      <c r="I3397" t="inlineStr">
        <is>
          <t>HTL</t>
        </is>
      </c>
      <c r="J3397">
        <f>_xlfn.XLOOKUP(I3397,AS:AS,AU:AU)</f>
        <v/>
      </c>
      <c r="K3397" t="inlineStr">
        <is>
          <t>USD</t>
        </is>
      </c>
      <c r="L3397" s="238" t="n">
        <v>1950.27</v>
      </c>
      <c r="M3397">
        <f>L3397*_xlfn.XLOOKUP(K3397,AM:AM,AN:AN)</f>
        <v/>
      </c>
      <c r="N3397">
        <f>L3397*_xlfn.XLOOKUP(K3397,AM:AM,AO:AO)</f>
        <v/>
      </c>
      <c r="O3397" s="238" t="n">
        <v>155.7</v>
      </c>
      <c r="P3397">
        <f>O3397*_xlfn.XLOOKUP(K3397,AM:AM,AN:AN)</f>
        <v/>
      </c>
      <c r="Q3397">
        <f>O3397*_xlfn.XLOOKUP(K3397,AM:AM,AO:AO)</f>
        <v/>
      </c>
      <c r="R3397">
        <f>_xlfn.XLOOKUP(E3397,AF:AF,AG:AG)</f>
        <v/>
      </c>
      <c r="S3397">
        <f>_xlfn.XLOOKUP(E3397,AF:AF,AI:AI)</f>
        <v/>
      </c>
      <c r="T3397">
        <f>WEEKNUM(G3397)</f>
        <v/>
      </c>
      <c r="U3397">
        <f>YEAR(G3397)</f>
        <v/>
      </c>
      <c r="V3397" s="117">
        <f>IFERROR(Q3397/N3397,"0")</f>
        <v/>
      </c>
    </row>
    <row r="3398">
      <c r="A3398">
        <f>_xlfn.XLOOKUP(D3398,BN:BN,BO:BO)</f>
        <v/>
      </c>
      <c r="B3398" t="inlineStr">
        <is>
          <t>LLC</t>
        </is>
      </c>
      <c r="C3398" t="n">
        <v>510</v>
      </c>
      <c r="D3398">
        <f>_xlfn.XLOOKUP(C3398,BH:BH,BI:BI)</f>
        <v/>
      </c>
      <c r="E3398" t="n">
        <v>28940</v>
      </c>
      <c r="F3398" t="inlineStr">
        <is>
          <t>Hospedaje Hotel del Coronado</t>
        </is>
      </c>
      <c r="G3398" s="234" t="n">
        <v>45856</v>
      </c>
      <c r="H3398" s="234" t="n">
        <v>45860</v>
      </c>
      <c r="I3398" t="inlineStr">
        <is>
          <t>HTL</t>
        </is>
      </c>
      <c r="J3398">
        <f>_xlfn.XLOOKUP(I3398,AS:AS,AU:AU)</f>
        <v/>
      </c>
      <c r="K3398" t="inlineStr">
        <is>
          <t>USD</t>
        </is>
      </c>
      <c r="L3398" s="238" t="n">
        <v>1950.27</v>
      </c>
      <c r="M3398">
        <f>L3398*_xlfn.XLOOKUP(K3398,AM:AM,AN:AN)</f>
        <v/>
      </c>
      <c r="N3398">
        <f>L3398*_xlfn.XLOOKUP(K3398,AM:AM,AO:AO)</f>
        <v/>
      </c>
      <c r="O3398" s="238" t="n">
        <v>155.7</v>
      </c>
      <c r="P3398">
        <f>O3398*_xlfn.XLOOKUP(K3398,AM:AM,AN:AN)</f>
        <v/>
      </c>
      <c r="Q3398">
        <f>O3398*_xlfn.XLOOKUP(K3398,AM:AM,AO:AO)</f>
        <v/>
      </c>
      <c r="R3398">
        <f>_xlfn.XLOOKUP(E3398,AF:AF,AG:AG)</f>
        <v/>
      </c>
      <c r="S3398">
        <f>_xlfn.XLOOKUP(E3398,AF:AF,AI:AI)</f>
        <v/>
      </c>
      <c r="T3398">
        <f>WEEKNUM(G3398)</f>
        <v/>
      </c>
      <c r="U3398">
        <f>YEAR(G3398)</f>
        <v/>
      </c>
      <c r="V3398" s="117">
        <f>IFERROR(Q3398/N3398,"0")</f>
        <v/>
      </c>
    </row>
    <row r="3399">
      <c r="A3399">
        <f>_xlfn.XLOOKUP(D3399,BN:BN,BO:BO)</f>
        <v/>
      </c>
      <c r="B3399" t="inlineStr">
        <is>
          <t>LLC</t>
        </is>
      </c>
      <c r="C3399" t="n">
        <v>510</v>
      </c>
      <c r="D3399">
        <f>_xlfn.XLOOKUP(C3399,BH:BH,BI:BI)</f>
        <v/>
      </c>
      <c r="E3399" t="n">
        <v>30140</v>
      </c>
      <c r="F3399" t="inlineStr">
        <is>
          <t>Kimpton Canary Hotel</t>
        </is>
      </c>
      <c r="G3399" s="234" t="n">
        <v>45851</v>
      </c>
      <c r="H3399" s="234" t="n">
        <v>45853</v>
      </c>
      <c r="I3399" t="inlineStr">
        <is>
          <t>HTL</t>
        </is>
      </c>
      <c r="J3399">
        <f>_xlfn.XLOOKUP(I3399,AS:AS,AU:AU)</f>
        <v/>
      </c>
      <c r="K3399" t="inlineStr">
        <is>
          <t>USD</t>
        </is>
      </c>
      <c r="L3399" s="238" t="n">
        <v>3485.35</v>
      </c>
      <c r="M3399">
        <f>L3399*_xlfn.XLOOKUP(K3399,AM:AM,AN:AN)</f>
        <v/>
      </c>
      <c r="N3399">
        <f>L3399*_xlfn.XLOOKUP(K3399,AM:AM,AO:AO)</f>
        <v/>
      </c>
      <c r="O3399" s="238" t="n">
        <v>110.73</v>
      </c>
      <c r="P3399">
        <f>O3399*_xlfn.XLOOKUP(K3399,AM:AM,AN:AN)</f>
        <v/>
      </c>
      <c r="Q3399">
        <f>O3399*_xlfn.XLOOKUP(K3399,AM:AM,AO:AO)</f>
        <v/>
      </c>
      <c r="R3399">
        <f>_xlfn.XLOOKUP(E3399,AF:AF,AG:AG)</f>
        <v/>
      </c>
      <c r="S3399">
        <f>_xlfn.XLOOKUP(E3399,AF:AF,AI:AI)</f>
        <v/>
      </c>
      <c r="T3399">
        <f>WEEKNUM(G3399)</f>
        <v/>
      </c>
      <c r="U3399">
        <f>YEAR(G3399)</f>
        <v/>
      </c>
      <c r="V3399" s="117">
        <f>IFERROR(Q3399/N3399,"0")</f>
        <v/>
      </c>
    </row>
    <row r="3400">
      <c r="A3400">
        <f>_xlfn.XLOOKUP(D3400,BN:BN,BO:BO)</f>
        <v/>
      </c>
      <c r="B3400" t="inlineStr">
        <is>
          <t>LLC</t>
        </is>
      </c>
      <c r="C3400" t="n">
        <v>510</v>
      </c>
      <c r="D3400">
        <f>_xlfn.XLOOKUP(C3400,BH:BH,BI:BI)</f>
        <v/>
      </c>
      <c r="E3400" t="n">
        <v>30141</v>
      </c>
      <c r="F3400" t="inlineStr">
        <is>
          <t>Hotel LErmitage</t>
        </is>
      </c>
      <c r="G3400" s="234" t="n">
        <v>45853</v>
      </c>
      <c r="H3400" s="234" t="n">
        <v>45856</v>
      </c>
      <c r="I3400" t="inlineStr">
        <is>
          <t>HTL</t>
        </is>
      </c>
      <c r="J3400">
        <f>_xlfn.XLOOKUP(I3400,AS:AS,AU:AU)</f>
        <v/>
      </c>
      <c r="K3400" t="inlineStr">
        <is>
          <t>USD</t>
        </is>
      </c>
      <c r="L3400" s="238" t="n">
        <v>5792.94</v>
      </c>
      <c r="M3400">
        <f>L3400*_xlfn.XLOOKUP(K3400,AM:AM,AN:AN)</f>
        <v/>
      </c>
      <c r="N3400">
        <f>L3400*_xlfn.XLOOKUP(K3400,AM:AM,AO:AO)</f>
        <v/>
      </c>
      <c r="O3400" s="238" t="n">
        <v>588.8200000000001</v>
      </c>
      <c r="P3400">
        <f>O3400*_xlfn.XLOOKUP(K3400,AM:AM,AN:AN)</f>
        <v/>
      </c>
      <c r="Q3400">
        <f>O3400*_xlfn.XLOOKUP(K3400,AM:AM,AO:AO)</f>
        <v/>
      </c>
      <c r="R3400">
        <f>_xlfn.XLOOKUP(E3400,AF:AF,AG:AG)</f>
        <v/>
      </c>
      <c r="S3400">
        <f>_xlfn.XLOOKUP(E3400,AF:AF,AI:AI)</f>
        <v/>
      </c>
      <c r="T3400">
        <f>WEEKNUM(G3400)</f>
        <v/>
      </c>
      <c r="U3400">
        <f>YEAR(G3400)</f>
        <v/>
      </c>
      <c r="V3400" s="117">
        <f>IFERROR(Q3400/N3400,"0")</f>
        <v/>
      </c>
    </row>
    <row r="3401">
      <c r="A3401">
        <f>_xlfn.XLOOKUP(D3401,BN:BN,BO:BO)</f>
        <v/>
      </c>
      <c r="B3401" t="inlineStr">
        <is>
          <t>LLC</t>
        </is>
      </c>
      <c r="C3401" t="n">
        <v>511</v>
      </c>
      <c r="D3401">
        <f>_xlfn.XLOOKUP(C3401,BH:BH,BI:BI)</f>
        <v/>
      </c>
      <c r="E3401" t="n">
        <v>28497</v>
      </c>
      <c r="F3401" t="inlineStr">
        <is>
          <t>HOSPEDAJE FOUR SEASONS GINEBRA</t>
        </is>
      </c>
      <c r="G3401" s="234" t="n">
        <v>45892</v>
      </c>
      <c r="H3401" s="234" t="n">
        <v>45895</v>
      </c>
      <c r="I3401" t="inlineStr">
        <is>
          <t>HTL</t>
        </is>
      </c>
      <c r="J3401">
        <f>_xlfn.XLOOKUP(I3401,AS:AS,AU:AU)</f>
        <v/>
      </c>
      <c r="K3401" t="inlineStr">
        <is>
          <t>CHF</t>
        </is>
      </c>
      <c r="L3401" s="238" t="n">
        <v>5605</v>
      </c>
      <c r="M3401">
        <f>L3401*_xlfn.XLOOKUP(K3401,AM:AM,AN:AN)</f>
        <v/>
      </c>
      <c r="N3401">
        <f>L3401*_xlfn.XLOOKUP(K3401,AM:AM,AO:AO)</f>
        <v/>
      </c>
      <c r="O3401" s="238" t="n">
        <v>515.3200000000001</v>
      </c>
      <c r="P3401">
        <f>O3401*_xlfn.XLOOKUP(K3401,AM:AM,AN:AN)</f>
        <v/>
      </c>
      <c r="Q3401">
        <f>O3401*_xlfn.XLOOKUP(K3401,AM:AM,AO:AO)</f>
        <v/>
      </c>
      <c r="R3401">
        <f>_xlfn.XLOOKUP(E3401,AF:AF,AG:AG)</f>
        <v/>
      </c>
      <c r="S3401">
        <f>_xlfn.XLOOKUP(E3401,AF:AF,AI:AI)</f>
        <v/>
      </c>
      <c r="T3401">
        <f>WEEKNUM(G3401)</f>
        <v/>
      </c>
      <c r="U3401">
        <f>YEAR(G3401)</f>
        <v/>
      </c>
      <c r="V3401" s="117">
        <f>IFERROR(Q3401/N3401,"0")</f>
        <v/>
      </c>
    </row>
    <row r="3402">
      <c r="A3402">
        <f>_xlfn.XLOOKUP(D3402,BN:BN,BO:BO)</f>
        <v/>
      </c>
      <c r="B3402" t="inlineStr">
        <is>
          <t>LLC</t>
        </is>
      </c>
      <c r="C3402" t="n">
        <v>511</v>
      </c>
      <c r="D3402">
        <f>_xlfn.XLOOKUP(C3402,BH:BH,BI:BI)</f>
        <v/>
      </c>
      <c r="E3402" t="n">
        <v>28497</v>
      </c>
      <c r="F3402" t="inlineStr">
        <is>
          <t xml:space="preserve">HOTEL FOUR SEASONS GINEBRA </t>
        </is>
      </c>
      <c r="G3402" s="234" t="n">
        <v>45892</v>
      </c>
      <c r="H3402" s="234" t="n">
        <v>45895</v>
      </c>
      <c r="I3402" t="inlineStr">
        <is>
          <t>HTL</t>
        </is>
      </c>
      <c r="J3402">
        <f>_xlfn.XLOOKUP(I3402,AS:AS,AU:AU)</f>
        <v/>
      </c>
      <c r="K3402" t="inlineStr">
        <is>
          <t>CHF</t>
        </is>
      </c>
      <c r="L3402" s="238" t="n">
        <v>5605</v>
      </c>
      <c r="M3402">
        <f>L3402*_xlfn.XLOOKUP(K3402,AM:AM,AN:AN)</f>
        <v/>
      </c>
      <c r="N3402">
        <f>L3402*_xlfn.XLOOKUP(K3402,AM:AM,AO:AO)</f>
        <v/>
      </c>
      <c r="O3402" s="238" t="n">
        <v>514.13</v>
      </c>
      <c r="P3402">
        <f>O3402*_xlfn.XLOOKUP(K3402,AM:AM,AN:AN)</f>
        <v/>
      </c>
      <c r="Q3402">
        <f>O3402*_xlfn.XLOOKUP(K3402,AM:AM,AO:AO)</f>
        <v/>
      </c>
      <c r="R3402">
        <f>_xlfn.XLOOKUP(E3402,AF:AF,AG:AG)</f>
        <v/>
      </c>
      <c r="S3402">
        <f>_xlfn.XLOOKUP(E3402,AF:AF,AI:AI)</f>
        <v/>
      </c>
      <c r="T3402">
        <f>WEEKNUM(G3402)</f>
        <v/>
      </c>
      <c r="U3402">
        <f>YEAR(G3402)</f>
        <v/>
      </c>
      <c r="V3402" s="117">
        <f>IFERROR(Q3402/N3402,"0")</f>
        <v/>
      </c>
    </row>
    <row r="3403">
      <c r="A3403">
        <f>_xlfn.XLOOKUP(D3403,BN:BN,BO:BO)</f>
        <v/>
      </c>
      <c r="B3403" t="inlineStr">
        <is>
          <t>LLC</t>
        </is>
      </c>
      <c r="C3403" t="n">
        <v>511</v>
      </c>
      <c r="D3403">
        <f>_xlfn.XLOOKUP(C3403,BH:BH,BI:BI)</f>
        <v/>
      </c>
      <c r="E3403" t="n">
        <v>28497</v>
      </c>
      <c r="F3403" t="inlineStr">
        <is>
          <t>HOTEL FOUR SEASONS GINEBRA</t>
        </is>
      </c>
      <c r="G3403" s="234" t="n">
        <v>45892</v>
      </c>
      <c r="H3403" s="234" t="n">
        <v>45895</v>
      </c>
      <c r="I3403" t="inlineStr">
        <is>
          <t>HTL</t>
        </is>
      </c>
      <c r="J3403">
        <f>_xlfn.XLOOKUP(I3403,AS:AS,AU:AU)</f>
        <v/>
      </c>
      <c r="K3403" t="inlineStr">
        <is>
          <t>CHF</t>
        </is>
      </c>
      <c r="L3403" s="238" t="n">
        <v>5605</v>
      </c>
      <c r="M3403">
        <f>L3403*_xlfn.XLOOKUP(K3403,AM:AM,AN:AN)</f>
        <v/>
      </c>
      <c r="N3403">
        <f>L3403*_xlfn.XLOOKUP(K3403,AM:AM,AO:AO)</f>
        <v/>
      </c>
      <c r="O3403" s="238" t="n">
        <v>509.23</v>
      </c>
      <c r="P3403">
        <f>O3403*_xlfn.XLOOKUP(K3403,AM:AM,AN:AN)</f>
        <v/>
      </c>
      <c r="Q3403">
        <f>O3403*_xlfn.XLOOKUP(K3403,AM:AM,AO:AO)</f>
        <v/>
      </c>
      <c r="R3403">
        <f>_xlfn.XLOOKUP(E3403,AF:AF,AG:AG)</f>
        <v/>
      </c>
      <c r="S3403">
        <f>_xlfn.XLOOKUP(E3403,AF:AF,AI:AI)</f>
        <v/>
      </c>
      <c r="T3403">
        <f>WEEKNUM(G3403)</f>
        <v/>
      </c>
      <c r="U3403">
        <f>YEAR(G3403)</f>
        <v/>
      </c>
      <c r="V3403" s="117">
        <f>IFERROR(Q3403/N3403,"0")</f>
        <v/>
      </c>
    </row>
    <row r="3404">
      <c r="A3404">
        <f>_xlfn.XLOOKUP(D3404,BN:BN,BO:BO)</f>
        <v/>
      </c>
      <c r="B3404" t="inlineStr">
        <is>
          <t>LLC</t>
        </is>
      </c>
      <c r="C3404" t="n">
        <v>511</v>
      </c>
      <c r="D3404">
        <f>_xlfn.XLOOKUP(C3404,BH:BH,BI:BI)</f>
        <v/>
      </c>
      <c r="E3404" t="n">
        <v>29474</v>
      </c>
      <c r="F3404" t="inlineStr">
        <is>
          <t>HOTEL FAIRMONT MONTREUX</t>
        </is>
      </c>
      <c r="G3404" s="234" t="n">
        <v>45895</v>
      </c>
      <c r="H3404" s="234" t="n">
        <v>45898</v>
      </c>
      <c r="I3404" t="inlineStr">
        <is>
          <t>HTL</t>
        </is>
      </c>
      <c r="J3404">
        <f>_xlfn.XLOOKUP(I3404,AS:AS,AU:AU)</f>
        <v/>
      </c>
      <c r="K3404" t="inlineStr">
        <is>
          <t>CHF</t>
        </is>
      </c>
      <c r="L3404" s="238" t="n">
        <v>2907</v>
      </c>
      <c r="M3404">
        <f>L3404*_xlfn.XLOOKUP(K3404,AM:AM,AN:AN)</f>
        <v/>
      </c>
      <c r="N3404">
        <f>L3404*_xlfn.XLOOKUP(K3404,AM:AM,AO:AO)</f>
        <v/>
      </c>
      <c r="O3404" s="238" t="n">
        <v>263.58</v>
      </c>
      <c r="P3404">
        <f>O3404*_xlfn.XLOOKUP(K3404,AM:AM,AN:AN)</f>
        <v/>
      </c>
      <c r="Q3404">
        <f>O3404*_xlfn.XLOOKUP(K3404,AM:AM,AO:AO)</f>
        <v/>
      </c>
      <c r="R3404">
        <f>_xlfn.XLOOKUP(E3404,AF:AF,AG:AG)</f>
        <v/>
      </c>
      <c r="S3404">
        <f>_xlfn.XLOOKUP(E3404,AF:AF,AI:AI)</f>
        <v/>
      </c>
      <c r="T3404">
        <f>WEEKNUM(G3404)</f>
        <v/>
      </c>
      <c r="U3404">
        <f>YEAR(G3404)</f>
        <v/>
      </c>
      <c r="V3404" s="117">
        <f>IFERROR(Q3404/N3404,"0")</f>
        <v/>
      </c>
    </row>
    <row r="3405">
      <c r="A3405">
        <f>_xlfn.XLOOKUP(D3405,BN:BN,BO:BO)</f>
        <v/>
      </c>
      <c r="B3405" t="inlineStr">
        <is>
          <t>LLC</t>
        </is>
      </c>
      <c r="C3405" t="n">
        <v>511</v>
      </c>
      <c r="D3405">
        <f>_xlfn.XLOOKUP(C3405,BH:BH,BI:BI)</f>
        <v/>
      </c>
      <c r="E3405" t="n">
        <v>29474</v>
      </c>
      <c r="F3405" t="inlineStr">
        <is>
          <t>HOTEL FAIRMONT MONTREAUX</t>
        </is>
      </c>
      <c r="G3405" s="234" t="n">
        <v>45895</v>
      </c>
      <c r="H3405" s="234" t="n">
        <v>45898</v>
      </c>
      <c r="I3405" t="inlineStr">
        <is>
          <t>HTL</t>
        </is>
      </c>
      <c r="J3405">
        <f>_xlfn.XLOOKUP(I3405,AS:AS,AU:AU)</f>
        <v/>
      </c>
      <c r="K3405" t="inlineStr">
        <is>
          <t>CHF</t>
        </is>
      </c>
      <c r="L3405" s="238" t="n">
        <v>2907</v>
      </c>
      <c r="M3405">
        <f>L3405*_xlfn.XLOOKUP(K3405,AM:AM,AN:AN)</f>
        <v/>
      </c>
      <c r="N3405">
        <f>L3405*_xlfn.XLOOKUP(K3405,AM:AM,AO:AO)</f>
        <v/>
      </c>
      <c r="O3405" s="238" t="n">
        <v>263.58</v>
      </c>
      <c r="P3405">
        <f>O3405*_xlfn.XLOOKUP(K3405,AM:AM,AN:AN)</f>
        <v/>
      </c>
      <c r="Q3405">
        <f>O3405*_xlfn.XLOOKUP(K3405,AM:AM,AO:AO)</f>
        <v/>
      </c>
      <c r="R3405">
        <f>_xlfn.XLOOKUP(E3405,AF:AF,AG:AG)</f>
        <v/>
      </c>
      <c r="S3405">
        <f>_xlfn.XLOOKUP(E3405,AF:AF,AI:AI)</f>
        <v/>
      </c>
      <c r="T3405">
        <f>WEEKNUM(G3405)</f>
        <v/>
      </c>
      <c r="U3405">
        <f>YEAR(G3405)</f>
        <v/>
      </c>
      <c r="V3405" s="117">
        <f>IFERROR(Q3405/N3405,"0")</f>
        <v/>
      </c>
    </row>
    <row r="3406">
      <c r="A3406">
        <f>_xlfn.XLOOKUP(D3406,BN:BN,BO:BO)</f>
        <v/>
      </c>
      <c r="B3406" t="inlineStr">
        <is>
          <t>LLC</t>
        </is>
      </c>
      <c r="C3406" t="n">
        <v>511</v>
      </c>
      <c r="D3406">
        <f>_xlfn.XLOOKUP(C3406,BH:BH,BI:BI)</f>
        <v/>
      </c>
      <c r="E3406" t="n">
        <v>25780</v>
      </c>
      <c r="F3406" t="inlineStr">
        <is>
          <t>TRASLADO CON ROLZO DE GVA AIRPORT A HRL FOUR SEASONS</t>
        </is>
      </c>
      <c r="G3406" s="234" t="n">
        <v>45892</v>
      </c>
      <c r="H3406" s="234" t="n">
        <v>45892</v>
      </c>
      <c r="I3406" t="inlineStr">
        <is>
          <t>TRF</t>
        </is>
      </c>
      <c r="J3406">
        <f>_xlfn.XLOOKUP(I3406,AS:AS,AU:AU)</f>
        <v/>
      </c>
      <c r="K3406" t="inlineStr">
        <is>
          <t>CHF</t>
        </is>
      </c>
      <c r="L3406" s="238" t="n">
        <v>180</v>
      </c>
      <c r="M3406">
        <f>L3406*_xlfn.XLOOKUP(K3406,AM:AM,AN:AN)</f>
        <v/>
      </c>
      <c r="N3406">
        <f>L3406*_xlfn.XLOOKUP(K3406,AM:AM,AO:AO)</f>
        <v/>
      </c>
      <c r="O3406" s="238" t="n">
        <v>27</v>
      </c>
      <c r="P3406">
        <f>O3406*_xlfn.XLOOKUP(K3406,AM:AM,AN:AN)</f>
        <v/>
      </c>
      <c r="Q3406">
        <f>O3406*_xlfn.XLOOKUP(K3406,AM:AM,AO:AO)</f>
        <v/>
      </c>
      <c r="R3406">
        <f>_xlfn.XLOOKUP(E3406,AF:AF,AG:AG)</f>
        <v/>
      </c>
      <c r="S3406">
        <f>_xlfn.XLOOKUP(E3406,AF:AF,AI:AI)</f>
        <v/>
      </c>
      <c r="T3406">
        <f>WEEKNUM(G3406)</f>
        <v/>
      </c>
      <c r="U3406">
        <f>YEAR(G3406)</f>
        <v/>
      </c>
      <c r="V3406" s="117">
        <f>IFERROR(Q3406/N3406,"0")</f>
        <v/>
      </c>
    </row>
    <row r="3407">
      <c r="A3407">
        <f>_xlfn.XLOOKUP(D3407,BN:BN,BO:BO)</f>
        <v/>
      </c>
      <c r="B3407" t="inlineStr">
        <is>
          <t>LLC</t>
        </is>
      </c>
      <c r="C3407" t="n">
        <v>511</v>
      </c>
      <c r="D3407">
        <f>_xlfn.XLOOKUP(C3407,BH:BH,BI:BI)</f>
        <v/>
      </c>
      <c r="E3407" t="n">
        <v>25780</v>
      </c>
      <c r="F3407" t="inlineStr">
        <is>
          <t xml:space="preserve">TRASLADO ROLZO DE HTL FOUR SEASONS A HTL FAIRMONT MONTREAUX </t>
        </is>
      </c>
      <c r="G3407" s="234" t="n">
        <v>45895</v>
      </c>
      <c r="H3407" s="234" t="n">
        <v>45895</v>
      </c>
      <c r="I3407" t="inlineStr">
        <is>
          <t>TRF</t>
        </is>
      </c>
      <c r="J3407">
        <f>_xlfn.XLOOKUP(I3407,AS:AS,AU:AU)</f>
        <v/>
      </c>
      <c r="K3407" t="inlineStr">
        <is>
          <t>CHF</t>
        </is>
      </c>
      <c r="L3407" s="238" t="n">
        <v>1320</v>
      </c>
      <c r="M3407">
        <f>L3407*_xlfn.XLOOKUP(K3407,AM:AM,AN:AN)</f>
        <v/>
      </c>
      <c r="N3407">
        <f>L3407*_xlfn.XLOOKUP(K3407,AM:AM,AO:AO)</f>
        <v/>
      </c>
      <c r="O3407" s="238" t="n">
        <v>220.5</v>
      </c>
      <c r="P3407">
        <f>O3407*_xlfn.XLOOKUP(K3407,AM:AM,AN:AN)</f>
        <v/>
      </c>
      <c r="Q3407">
        <f>O3407*_xlfn.XLOOKUP(K3407,AM:AM,AO:AO)</f>
        <v/>
      </c>
      <c r="R3407">
        <f>_xlfn.XLOOKUP(E3407,AF:AF,AG:AG)</f>
        <v/>
      </c>
      <c r="S3407">
        <f>_xlfn.XLOOKUP(E3407,AF:AF,AI:AI)</f>
        <v/>
      </c>
      <c r="T3407">
        <f>WEEKNUM(G3407)</f>
        <v/>
      </c>
      <c r="U3407">
        <f>YEAR(G3407)</f>
        <v/>
      </c>
      <c r="V3407" s="117">
        <f>IFERROR(Q3407/N3407,"0")</f>
        <v/>
      </c>
    </row>
    <row r="3408">
      <c r="A3408">
        <f>_xlfn.XLOOKUP(D3408,BN:BN,BO:BO)</f>
        <v/>
      </c>
      <c r="B3408" t="inlineStr">
        <is>
          <t>LLC</t>
        </is>
      </c>
      <c r="C3408" t="n">
        <v>511</v>
      </c>
      <c r="D3408">
        <f>_xlfn.XLOOKUP(C3408,BH:BH,BI:BI)</f>
        <v/>
      </c>
      <c r="E3408" t="n">
        <v>25780</v>
      </c>
      <c r="F3408" t="inlineStr">
        <is>
          <t>TRASLADO DE HOTEL FAIRMOT A GVA AIRPORT</t>
        </is>
      </c>
      <c r="G3408" s="234" t="n">
        <v>45898</v>
      </c>
      <c r="H3408" s="234" t="n">
        <v>45898</v>
      </c>
      <c r="I3408" t="inlineStr">
        <is>
          <t>TRF</t>
        </is>
      </c>
      <c r="J3408">
        <f>_xlfn.XLOOKUP(I3408,AS:AS,AU:AU)</f>
        <v/>
      </c>
      <c r="K3408" t="inlineStr">
        <is>
          <t>CHF</t>
        </is>
      </c>
      <c r="L3408" s="238" t="n">
        <v>840</v>
      </c>
      <c r="M3408">
        <f>L3408*_xlfn.XLOOKUP(K3408,AM:AM,AN:AN)</f>
        <v/>
      </c>
      <c r="N3408">
        <f>L3408*_xlfn.XLOOKUP(K3408,AM:AM,AO:AO)</f>
        <v/>
      </c>
      <c r="O3408" s="238" t="n">
        <v>126</v>
      </c>
      <c r="P3408">
        <f>O3408*_xlfn.XLOOKUP(K3408,AM:AM,AN:AN)</f>
        <v/>
      </c>
      <c r="Q3408">
        <f>O3408*_xlfn.XLOOKUP(K3408,AM:AM,AO:AO)</f>
        <v/>
      </c>
      <c r="R3408">
        <f>_xlfn.XLOOKUP(E3408,AF:AF,AG:AG)</f>
        <v/>
      </c>
      <c r="S3408">
        <f>_xlfn.XLOOKUP(E3408,AF:AF,AI:AI)</f>
        <v/>
      </c>
      <c r="T3408">
        <f>WEEKNUM(G3408)</f>
        <v/>
      </c>
      <c r="U3408">
        <f>YEAR(G3408)</f>
        <v/>
      </c>
      <c r="V3408" s="117">
        <f>IFERROR(Q3408/N3408,"0")</f>
        <v/>
      </c>
    </row>
    <row r="3409">
      <c r="A3409">
        <f>_xlfn.XLOOKUP(D3409,BN:BN,BO:BO)</f>
        <v/>
      </c>
      <c r="B3409" t="inlineStr">
        <is>
          <t>LLC</t>
        </is>
      </c>
      <c r="C3409" t="n">
        <v>511</v>
      </c>
      <c r="D3409">
        <f>_xlfn.XLOOKUP(C3409,BH:BH,BI:BI)</f>
        <v/>
      </c>
      <c r="E3409" t="n">
        <v>30504</v>
      </c>
      <c r="F3409" t="inlineStr">
        <is>
          <t>RENTA DE AUTO EN MONTREAUX</t>
        </is>
      </c>
      <c r="G3409" s="234" t="n">
        <v>45896</v>
      </c>
      <c r="H3409" s="234" t="n">
        <v>45897</v>
      </c>
      <c r="I3409" t="inlineStr">
        <is>
          <t>AUT</t>
        </is>
      </c>
      <c r="J3409">
        <f>_xlfn.XLOOKUP(I3409,AS:AS,AU:AU)</f>
        <v/>
      </c>
      <c r="K3409" t="inlineStr">
        <is>
          <t>CHF</t>
        </is>
      </c>
      <c r="L3409" s="238" t="n">
        <v>283.01</v>
      </c>
      <c r="M3409">
        <f>L3409*_xlfn.XLOOKUP(K3409,AM:AM,AN:AN)</f>
        <v/>
      </c>
      <c r="N3409">
        <f>L3409*_xlfn.XLOOKUP(K3409,AM:AM,AO:AO)</f>
        <v/>
      </c>
      <c r="O3409" s="238" t="n">
        <v>0</v>
      </c>
      <c r="P3409">
        <f>O3409*_xlfn.XLOOKUP(K3409,AM:AM,AN:AN)</f>
        <v/>
      </c>
      <c r="Q3409">
        <f>O3409*_xlfn.XLOOKUP(K3409,AM:AM,AO:AO)</f>
        <v/>
      </c>
      <c r="R3409">
        <f>_xlfn.XLOOKUP(E3409,AF:AF,AG:AG)</f>
        <v/>
      </c>
      <c r="S3409">
        <f>_xlfn.XLOOKUP(E3409,AF:AF,AI:AI)</f>
        <v/>
      </c>
      <c r="T3409">
        <f>WEEKNUM(G3409)</f>
        <v/>
      </c>
      <c r="U3409">
        <f>YEAR(G3409)</f>
        <v/>
      </c>
      <c r="V3409" s="117">
        <f>IFERROR(Q3409/N3409,"0")</f>
        <v/>
      </c>
    </row>
    <row r="3410">
      <c r="A3410">
        <f>_xlfn.XLOOKUP(D3410,BN:BN,BO:BO)</f>
        <v/>
      </c>
      <c r="B3410" t="inlineStr">
        <is>
          <t>LLC</t>
        </is>
      </c>
      <c r="C3410" t="n">
        <v>512</v>
      </c>
      <c r="D3410">
        <f>_xlfn.XLOOKUP(C3410,BH:BH,BI:BI)</f>
        <v/>
      </c>
      <c r="E3410" t="n">
        <v>27142</v>
      </c>
      <c r="F3410" t="inlineStr">
        <is>
          <t>Circuito por Corea</t>
        </is>
      </c>
      <c r="G3410" s="234" t="n">
        <v>45881</v>
      </c>
      <c r="H3410" s="234" t="n">
        <v>45890</v>
      </c>
      <c r="I3410" t="inlineStr">
        <is>
          <t>PKT</t>
        </is>
      </c>
      <c r="J3410">
        <f>_xlfn.XLOOKUP(I3410,AS:AS,AU:AU)</f>
        <v/>
      </c>
      <c r="K3410" t="inlineStr">
        <is>
          <t>USD</t>
        </is>
      </c>
      <c r="L3410" s="238" t="n">
        <v>16537</v>
      </c>
      <c r="M3410">
        <f>L3410*_xlfn.XLOOKUP(K3410,AM:AM,AN:AN)</f>
        <v/>
      </c>
      <c r="N3410">
        <f>L3410*_xlfn.XLOOKUP(K3410,AM:AM,AO:AO)</f>
        <v/>
      </c>
      <c r="O3410" s="238" t="n">
        <v>2157</v>
      </c>
      <c r="P3410">
        <f>O3410*_xlfn.XLOOKUP(K3410,AM:AM,AN:AN)</f>
        <v/>
      </c>
      <c r="Q3410">
        <f>O3410*_xlfn.XLOOKUP(K3410,AM:AM,AO:AO)</f>
        <v/>
      </c>
      <c r="R3410">
        <f>_xlfn.XLOOKUP(E3410,AF:AF,AG:AG)</f>
        <v/>
      </c>
      <c r="S3410">
        <f>_xlfn.XLOOKUP(E3410,AF:AF,AI:AI)</f>
        <v/>
      </c>
      <c r="T3410">
        <f>WEEKNUM(G3410)</f>
        <v/>
      </c>
      <c r="U3410">
        <f>YEAR(G3410)</f>
        <v/>
      </c>
      <c r="V3410" s="117">
        <f>IFERROR(Q3410/N3410,"0")</f>
        <v/>
      </c>
    </row>
    <row r="3411">
      <c r="A3411">
        <f>_xlfn.XLOOKUP(D3411,BN:BN,BO:BO)</f>
        <v/>
      </c>
      <c r="B3411" t="inlineStr">
        <is>
          <t>LLC</t>
        </is>
      </c>
      <c r="C3411" t="n">
        <v>513</v>
      </c>
      <c r="D3411">
        <f>_xlfn.XLOOKUP(C3411,BH:BH,BI:BI)</f>
        <v/>
      </c>
      <c r="E3411" t="n">
        <v>24237</v>
      </c>
      <c r="F3411" t="inlineStr">
        <is>
          <t>PAGO HOTEL</t>
        </is>
      </c>
      <c r="G3411" s="234" t="n">
        <v>45888</v>
      </c>
      <c r="H3411" s="234" t="n">
        <v>45892</v>
      </c>
      <c r="I3411" t="inlineStr">
        <is>
          <t>HTL</t>
        </is>
      </c>
      <c r="J3411">
        <f>_xlfn.XLOOKUP(I3411,AS:AS,AU:AU)</f>
        <v/>
      </c>
      <c r="K3411" t="inlineStr">
        <is>
          <t>USD</t>
        </is>
      </c>
      <c r="L3411" s="238" t="n">
        <v>37029.67</v>
      </c>
      <c r="M3411">
        <f>L3411*_xlfn.XLOOKUP(K3411,AM:AM,AN:AN)</f>
        <v/>
      </c>
      <c r="N3411">
        <f>L3411*_xlfn.XLOOKUP(K3411,AM:AM,AO:AO)</f>
        <v/>
      </c>
      <c r="O3411" s="238" t="n">
        <v>3786.94</v>
      </c>
      <c r="P3411">
        <f>O3411*_xlfn.XLOOKUP(K3411,AM:AM,AN:AN)</f>
        <v/>
      </c>
      <c r="Q3411">
        <f>O3411*_xlfn.XLOOKUP(K3411,AM:AM,AO:AO)</f>
        <v/>
      </c>
      <c r="R3411">
        <f>_xlfn.XLOOKUP(E3411,AF:AF,AG:AG)</f>
        <v/>
      </c>
      <c r="S3411">
        <f>_xlfn.XLOOKUP(E3411,AF:AF,AI:AI)</f>
        <v/>
      </c>
      <c r="T3411">
        <f>WEEKNUM(G3411)</f>
        <v/>
      </c>
      <c r="U3411">
        <f>YEAR(G3411)</f>
        <v/>
      </c>
      <c r="V3411" s="117">
        <f>IFERROR(Q3411/N3411,"0")</f>
        <v/>
      </c>
    </row>
    <row r="3412">
      <c r="A3412">
        <f>_xlfn.XLOOKUP(D3412,BN:BN,BO:BO)</f>
        <v/>
      </c>
      <c r="B3412" t="inlineStr">
        <is>
          <t>LLC</t>
        </is>
      </c>
      <c r="C3412" t="n">
        <v>513</v>
      </c>
      <c r="D3412">
        <f>_xlfn.XLOOKUP(C3412,BH:BH,BI:BI)</f>
        <v/>
      </c>
      <c r="E3412" t="n">
        <v>28934</v>
      </c>
      <c r="F3412" t="inlineStr">
        <is>
          <t>TE GARCIA LOPEZ JAVIER</t>
        </is>
      </c>
      <c r="G3412" s="234" t="n">
        <v>45908</v>
      </c>
      <c r="I3412" t="inlineStr">
        <is>
          <t>VLO</t>
        </is>
      </c>
      <c r="J3412">
        <f>_xlfn.XLOOKUP(I3412,AS:AS,AU:AU)</f>
        <v/>
      </c>
      <c r="K3412" t="inlineStr">
        <is>
          <t>USD</t>
        </is>
      </c>
      <c r="L3412" s="238" t="n">
        <v>274.2</v>
      </c>
      <c r="M3412">
        <f>L3412*_xlfn.XLOOKUP(K3412,AM:AM,AN:AN)</f>
        <v/>
      </c>
      <c r="N3412">
        <f>L3412*_xlfn.XLOOKUP(K3412,AM:AM,AO:AO)</f>
        <v/>
      </c>
      <c r="O3412" s="238" t="n">
        <v>0</v>
      </c>
      <c r="P3412">
        <f>O3412*_xlfn.XLOOKUP(K3412,AM:AM,AN:AN)</f>
        <v/>
      </c>
      <c r="Q3412">
        <f>O3412*_xlfn.XLOOKUP(K3412,AM:AM,AO:AO)</f>
        <v/>
      </c>
      <c r="R3412">
        <f>_xlfn.XLOOKUP(E3412,AF:AF,AG:AG)</f>
        <v/>
      </c>
      <c r="S3412">
        <f>_xlfn.XLOOKUP(E3412,AF:AF,AI:AI)</f>
        <v/>
      </c>
      <c r="T3412">
        <f>WEEKNUM(G3412)</f>
        <v/>
      </c>
      <c r="U3412">
        <f>YEAR(G3412)</f>
        <v/>
      </c>
      <c r="V3412" s="117">
        <f>IFERROR(Q3412/N3412,"0")</f>
        <v/>
      </c>
    </row>
    <row r="3413">
      <c r="A3413">
        <f>_xlfn.XLOOKUP(D3413,BN:BN,BO:BO)</f>
        <v/>
      </c>
      <c r="B3413" t="inlineStr">
        <is>
          <t>LLC</t>
        </is>
      </c>
      <c r="C3413" t="n">
        <v>513</v>
      </c>
      <c r="D3413">
        <f>_xlfn.XLOOKUP(C3413,BH:BH,BI:BI)</f>
        <v/>
      </c>
      <c r="E3413" t="n">
        <v>28934</v>
      </c>
      <c r="F3413" t="inlineStr">
        <is>
          <t>TE LOPEZ OTEGUI JAIME GERARDO</t>
        </is>
      </c>
      <c r="G3413" s="234" t="n">
        <v>45908</v>
      </c>
      <c r="I3413" t="inlineStr">
        <is>
          <t>VLO</t>
        </is>
      </c>
      <c r="J3413">
        <f>_xlfn.XLOOKUP(I3413,AS:AS,AU:AU)</f>
        <v/>
      </c>
      <c r="K3413" t="inlineStr">
        <is>
          <t>USD</t>
        </is>
      </c>
      <c r="L3413" s="238" t="n">
        <v>274.2</v>
      </c>
      <c r="M3413">
        <f>L3413*_xlfn.XLOOKUP(K3413,AM:AM,AN:AN)</f>
        <v/>
      </c>
      <c r="N3413">
        <f>L3413*_xlfn.XLOOKUP(K3413,AM:AM,AO:AO)</f>
        <v/>
      </c>
      <c r="O3413" s="238" t="n">
        <v>0</v>
      </c>
      <c r="P3413">
        <f>O3413*_xlfn.XLOOKUP(K3413,AM:AM,AN:AN)</f>
        <v/>
      </c>
      <c r="Q3413">
        <f>O3413*_xlfn.XLOOKUP(K3413,AM:AM,AO:AO)</f>
        <v/>
      </c>
      <c r="R3413">
        <f>_xlfn.XLOOKUP(E3413,AF:AF,AG:AG)</f>
        <v/>
      </c>
      <c r="S3413">
        <f>_xlfn.XLOOKUP(E3413,AF:AF,AI:AI)</f>
        <v/>
      </c>
      <c r="T3413">
        <f>WEEKNUM(G3413)</f>
        <v/>
      </c>
      <c r="U3413">
        <f>YEAR(G3413)</f>
        <v/>
      </c>
      <c r="V3413" s="117">
        <f>IFERROR(Q3413/N3413,"0")</f>
        <v/>
      </c>
    </row>
    <row r="3414">
      <c r="A3414">
        <f>_xlfn.XLOOKUP(D3414,BN:BN,BO:BO)</f>
        <v/>
      </c>
      <c r="B3414" t="inlineStr">
        <is>
          <t>LLC</t>
        </is>
      </c>
      <c r="C3414" t="n">
        <v>513</v>
      </c>
      <c r="D3414">
        <f>_xlfn.XLOOKUP(C3414,BH:BH,BI:BI)</f>
        <v/>
      </c>
      <c r="E3414" t="n">
        <v>28934</v>
      </c>
      <c r="F3414" t="inlineStr">
        <is>
          <t>TE AYALA OTEGUI JORGE</t>
        </is>
      </c>
      <c r="G3414" s="234" t="n">
        <v>45908</v>
      </c>
      <c r="H3414" s="63" t="n"/>
      <c r="I3414" t="inlineStr">
        <is>
          <t>VLO</t>
        </is>
      </c>
      <c r="J3414">
        <f>_xlfn.XLOOKUP(I3414,AS:AS,AU:AU)</f>
        <v/>
      </c>
      <c r="K3414" t="inlineStr">
        <is>
          <t>USD</t>
        </is>
      </c>
      <c r="L3414" s="238" t="n">
        <v>274.2</v>
      </c>
      <c r="M3414">
        <f>L3414*_xlfn.XLOOKUP(K3414,AM:AM,AN:AN)</f>
        <v/>
      </c>
      <c r="N3414">
        <f>L3414*_xlfn.XLOOKUP(K3414,AM:AM,AO:AO)</f>
        <v/>
      </c>
      <c r="O3414" s="238" t="n">
        <v>0</v>
      </c>
      <c r="P3414">
        <f>O3414*_xlfn.XLOOKUP(K3414,AM:AM,AN:AN)</f>
        <v/>
      </c>
      <c r="Q3414">
        <f>O3414*_xlfn.XLOOKUP(K3414,AM:AM,AO:AO)</f>
        <v/>
      </c>
      <c r="R3414">
        <f>_xlfn.XLOOKUP(E3414,AF:AF,AG:AG)</f>
        <v/>
      </c>
      <c r="S3414">
        <f>_xlfn.XLOOKUP(E3414,AF:AF,AI:AI)</f>
        <v/>
      </c>
      <c r="T3414">
        <f>WEEKNUM(G3414)</f>
        <v/>
      </c>
      <c r="U3414">
        <f>YEAR(G3414)</f>
        <v/>
      </c>
      <c r="V3414" s="117">
        <f>IFERROR(Q3414/N3414,"0")</f>
        <v/>
      </c>
    </row>
    <row r="3415">
      <c r="A3415">
        <f>_xlfn.XLOOKUP(D3415,BN:BN,BO:BO)</f>
        <v/>
      </c>
      <c r="B3415" t="inlineStr">
        <is>
          <t>LLC</t>
        </is>
      </c>
      <c r="C3415" t="n">
        <v>513</v>
      </c>
      <c r="D3415">
        <f>_xlfn.XLOOKUP(C3415,BH:BH,BI:BI)</f>
        <v/>
      </c>
      <c r="E3415" t="n">
        <v>28934</v>
      </c>
      <c r="F3415" t="inlineStr">
        <is>
          <t>TE NORIEGA MENDEZ REYNA EUGENIA</t>
        </is>
      </c>
      <c r="G3415" s="234" t="n">
        <v>45908</v>
      </c>
      <c r="H3415" s="63" t="n"/>
      <c r="I3415" t="inlineStr">
        <is>
          <t>VLO</t>
        </is>
      </c>
      <c r="J3415">
        <f>_xlfn.XLOOKUP(I3415,AS:AS,AU:AU)</f>
        <v/>
      </c>
      <c r="K3415" t="inlineStr">
        <is>
          <t>USD</t>
        </is>
      </c>
      <c r="L3415" s="238" t="n">
        <v>274.2</v>
      </c>
      <c r="M3415">
        <f>L3415*_xlfn.XLOOKUP(K3415,AM:AM,AN:AN)</f>
        <v/>
      </c>
      <c r="N3415">
        <f>L3415*_xlfn.XLOOKUP(K3415,AM:AM,AO:AO)</f>
        <v/>
      </c>
      <c r="O3415" s="238" t="n">
        <v>0</v>
      </c>
      <c r="P3415">
        <f>O3415*_xlfn.XLOOKUP(K3415,AM:AM,AN:AN)</f>
        <v/>
      </c>
      <c r="Q3415">
        <f>O3415*_xlfn.XLOOKUP(K3415,AM:AM,AO:AO)</f>
        <v/>
      </c>
      <c r="R3415">
        <f>_xlfn.XLOOKUP(E3415,AF:AF,AG:AG)</f>
        <v/>
      </c>
      <c r="S3415">
        <f>_xlfn.XLOOKUP(E3415,AF:AF,AI:AI)</f>
        <v/>
      </c>
      <c r="T3415">
        <f>WEEKNUM(G3415)</f>
        <v/>
      </c>
      <c r="U3415">
        <f>YEAR(G3415)</f>
        <v/>
      </c>
      <c r="V3415" s="117">
        <f>IFERROR(Q3415/N3415,"0")</f>
        <v/>
      </c>
    </row>
    <row r="3416">
      <c r="A3416">
        <f>_xlfn.XLOOKUP(D3416,BN:BN,BO:BO)</f>
        <v/>
      </c>
      <c r="B3416" t="inlineStr">
        <is>
          <t>LLC</t>
        </is>
      </c>
      <c r="C3416" t="n">
        <v>513</v>
      </c>
      <c r="D3416">
        <f>_xlfn.XLOOKUP(C3416,BH:BH,BI:BI)</f>
        <v/>
      </c>
      <c r="E3416" t="n">
        <v>28934</v>
      </c>
      <c r="F3416" t="inlineStr">
        <is>
          <t>TE DE LA VEGA LEOS JOSE MA</t>
        </is>
      </c>
      <c r="G3416" s="234" t="n">
        <v>45908</v>
      </c>
      <c r="H3416" s="63" t="n"/>
      <c r="I3416" t="inlineStr">
        <is>
          <t>VLO</t>
        </is>
      </c>
      <c r="J3416">
        <f>_xlfn.XLOOKUP(I3416,AS:AS,AU:AU)</f>
        <v/>
      </c>
      <c r="K3416" t="inlineStr">
        <is>
          <t>USD</t>
        </is>
      </c>
      <c r="L3416" s="238" t="n">
        <v>274.2</v>
      </c>
      <c r="M3416">
        <f>L3416*_xlfn.XLOOKUP(K3416,AM:AM,AN:AN)</f>
        <v/>
      </c>
      <c r="N3416">
        <f>L3416*_xlfn.XLOOKUP(K3416,AM:AM,AO:AO)</f>
        <v/>
      </c>
      <c r="O3416" s="238" t="n">
        <v>0</v>
      </c>
      <c r="P3416">
        <f>O3416*_xlfn.XLOOKUP(K3416,AM:AM,AN:AN)</f>
        <v/>
      </c>
      <c r="Q3416">
        <f>O3416*_xlfn.XLOOKUP(K3416,AM:AM,AO:AO)</f>
        <v/>
      </c>
      <c r="R3416">
        <f>_xlfn.XLOOKUP(E3416,AF:AF,AG:AG)</f>
        <v/>
      </c>
      <c r="S3416">
        <f>_xlfn.XLOOKUP(E3416,AF:AF,AI:AI)</f>
        <v/>
      </c>
      <c r="T3416">
        <f>WEEKNUM(G3416)</f>
        <v/>
      </c>
      <c r="U3416">
        <f>YEAR(G3416)</f>
        <v/>
      </c>
      <c r="V3416" s="117">
        <f>IFERROR(Q3416/N3416,"0")</f>
        <v/>
      </c>
    </row>
    <row r="3417">
      <c r="A3417">
        <f>_xlfn.XLOOKUP(D3417,BN:BN,BO:BO)</f>
        <v/>
      </c>
      <c r="B3417" t="inlineStr">
        <is>
          <t>LLC</t>
        </is>
      </c>
      <c r="C3417" t="n">
        <v>513</v>
      </c>
      <c r="D3417">
        <f>_xlfn.XLOOKUP(C3417,BH:BH,BI:BI)</f>
        <v/>
      </c>
      <c r="E3417" t="n">
        <v>28934</v>
      </c>
      <c r="F3417" t="inlineStr">
        <is>
          <t>TE ZEPEDA ESPINOZA VERONICA</t>
        </is>
      </c>
      <c r="G3417" s="234" t="n">
        <v>45908</v>
      </c>
      <c r="H3417" s="63" t="n"/>
      <c r="I3417" t="inlineStr">
        <is>
          <t>VLO</t>
        </is>
      </c>
      <c r="J3417">
        <f>_xlfn.XLOOKUP(I3417,AS:AS,AU:AU)</f>
        <v/>
      </c>
      <c r="K3417" t="inlineStr">
        <is>
          <t>USD</t>
        </is>
      </c>
      <c r="L3417" s="238" t="n">
        <v>274.2</v>
      </c>
      <c r="M3417">
        <f>L3417*_xlfn.XLOOKUP(K3417,AM:AM,AN:AN)</f>
        <v/>
      </c>
      <c r="N3417">
        <f>L3417*_xlfn.XLOOKUP(K3417,AM:AM,AO:AO)</f>
        <v/>
      </c>
      <c r="O3417" s="238" t="n">
        <v>0</v>
      </c>
      <c r="P3417">
        <f>O3417*_xlfn.XLOOKUP(K3417,AM:AM,AN:AN)</f>
        <v/>
      </c>
      <c r="Q3417">
        <f>O3417*_xlfn.XLOOKUP(K3417,AM:AM,AO:AO)</f>
        <v/>
      </c>
      <c r="R3417">
        <f>_xlfn.XLOOKUP(E3417,AF:AF,AG:AG)</f>
        <v/>
      </c>
      <c r="S3417">
        <f>_xlfn.XLOOKUP(E3417,AF:AF,AI:AI)</f>
        <v/>
      </c>
      <c r="T3417">
        <f>WEEKNUM(G3417)</f>
        <v/>
      </c>
      <c r="U3417">
        <f>YEAR(G3417)</f>
        <v/>
      </c>
      <c r="V3417" s="117">
        <f>IFERROR(Q3417/N3417,"0")</f>
        <v/>
      </c>
    </row>
    <row r="3418">
      <c r="A3418">
        <f>_xlfn.XLOOKUP(D3418,BN:BN,BO:BO)</f>
        <v/>
      </c>
      <c r="B3418" t="inlineStr">
        <is>
          <t>LLC</t>
        </is>
      </c>
      <c r="C3418" t="n">
        <v>513</v>
      </c>
      <c r="D3418">
        <f>_xlfn.XLOOKUP(C3418,BH:BH,BI:BI)</f>
        <v/>
      </c>
      <c r="E3418" t="n">
        <v>28934</v>
      </c>
      <c r="F3418" t="inlineStr">
        <is>
          <t>TE BERROSPE SCHAAR NORMA PATRICIA</t>
        </is>
      </c>
      <c r="G3418" s="234" t="n">
        <v>45908</v>
      </c>
      <c r="H3418" s="63" t="n"/>
      <c r="I3418" t="inlineStr">
        <is>
          <t>VLO</t>
        </is>
      </c>
      <c r="J3418">
        <f>_xlfn.XLOOKUP(I3418,AS:AS,AU:AU)</f>
        <v/>
      </c>
      <c r="K3418" t="inlineStr">
        <is>
          <t>USD</t>
        </is>
      </c>
      <c r="L3418" s="238" t="n">
        <v>274.2</v>
      </c>
      <c r="M3418">
        <f>L3418*_xlfn.XLOOKUP(K3418,AM:AM,AN:AN)</f>
        <v/>
      </c>
      <c r="N3418">
        <f>L3418*_xlfn.XLOOKUP(K3418,AM:AM,AO:AO)</f>
        <v/>
      </c>
      <c r="O3418" s="238" t="n">
        <v>0</v>
      </c>
      <c r="P3418">
        <f>O3418*_xlfn.XLOOKUP(K3418,AM:AM,AN:AN)</f>
        <v/>
      </c>
      <c r="Q3418">
        <f>O3418*_xlfn.XLOOKUP(K3418,AM:AM,AO:AO)</f>
        <v/>
      </c>
      <c r="R3418">
        <f>_xlfn.XLOOKUP(E3418,AF:AF,AG:AG)</f>
        <v/>
      </c>
      <c r="S3418">
        <f>_xlfn.XLOOKUP(E3418,AF:AF,AI:AI)</f>
        <v/>
      </c>
      <c r="T3418">
        <f>WEEKNUM(G3418)</f>
        <v/>
      </c>
      <c r="U3418">
        <f>YEAR(G3418)</f>
        <v/>
      </c>
      <c r="V3418" s="117">
        <f>IFERROR(Q3418/N3418,"0")</f>
        <v/>
      </c>
    </row>
    <row r="3419">
      <c r="A3419">
        <f>_xlfn.XLOOKUP(D3419,BN:BN,BO:BO)</f>
        <v/>
      </c>
      <c r="B3419" t="inlineStr">
        <is>
          <t>LLC</t>
        </is>
      </c>
      <c r="C3419" t="n">
        <v>513</v>
      </c>
      <c r="D3419">
        <f>_xlfn.XLOOKUP(C3419,BH:BH,BI:BI)</f>
        <v/>
      </c>
      <c r="E3419" t="n">
        <v>28934</v>
      </c>
      <c r="F3419" t="inlineStr">
        <is>
          <t>ME GARCIA LOPEZ JAVIER</t>
        </is>
      </c>
      <c r="G3419" s="234" t="n">
        <v>45867</v>
      </c>
      <c r="H3419" s="63" t="n"/>
      <c r="I3419" t="inlineStr">
        <is>
          <t>VLO</t>
        </is>
      </c>
      <c r="J3419">
        <f>_xlfn.XLOOKUP(I3419,AS:AS,AU:AU)</f>
        <v/>
      </c>
      <c r="K3419" t="inlineStr">
        <is>
          <t>USD</t>
        </is>
      </c>
      <c r="L3419" s="238" t="n">
        <v>79</v>
      </c>
      <c r="M3419">
        <f>L3419*_xlfn.XLOOKUP(K3419,AM:AM,AN:AN)</f>
        <v/>
      </c>
      <c r="N3419">
        <f>L3419*_xlfn.XLOOKUP(K3419,AM:AM,AO:AO)</f>
        <v/>
      </c>
      <c r="O3419" s="238" t="n">
        <v>0</v>
      </c>
      <c r="P3419">
        <f>O3419*_xlfn.XLOOKUP(K3419,AM:AM,AN:AN)</f>
        <v/>
      </c>
      <c r="Q3419">
        <f>O3419*_xlfn.XLOOKUP(K3419,AM:AM,AO:AO)</f>
        <v/>
      </c>
      <c r="R3419">
        <f>_xlfn.XLOOKUP(E3419,AF:AF,AG:AG)</f>
        <v/>
      </c>
      <c r="S3419">
        <f>_xlfn.XLOOKUP(E3419,AF:AF,AI:AI)</f>
        <v/>
      </c>
      <c r="T3419">
        <f>WEEKNUM(G3419)</f>
        <v/>
      </c>
      <c r="U3419">
        <f>YEAR(G3419)</f>
        <v/>
      </c>
      <c r="V3419" s="117">
        <f>IFERROR(Q3419/N3419,"0")</f>
        <v/>
      </c>
    </row>
    <row r="3420">
      <c r="A3420">
        <f>_xlfn.XLOOKUP(D3420,BN:BN,BO:BO)</f>
        <v/>
      </c>
      <c r="B3420" t="inlineStr">
        <is>
          <t>LLC</t>
        </is>
      </c>
      <c r="C3420" t="n">
        <v>513</v>
      </c>
      <c r="D3420">
        <f>_xlfn.XLOOKUP(C3420,BH:BH,BI:BI)</f>
        <v/>
      </c>
      <c r="E3420" t="n">
        <v>28934</v>
      </c>
      <c r="F3420" t="inlineStr">
        <is>
          <t>ME LOPEZ OTEGUI JAIME GERARDO</t>
        </is>
      </c>
      <c r="G3420" s="234" t="n">
        <v>45867</v>
      </c>
      <c r="H3420" s="63" t="n"/>
      <c r="I3420" t="inlineStr">
        <is>
          <t>VLO</t>
        </is>
      </c>
      <c r="J3420">
        <f>_xlfn.XLOOKUP(I3420,AS:AS,AU:AU)</f>
        <v/>
      </c>
      <c r="K3420" t="inlineStr">
        <is>
          <t>USD</t>
        </is>
      </c>
      <c r="L3420" s="238" t="n">
        <v>79</v>
      </c>
      <c r="M3420">
        <f>L3420*_xlfn.XLOOKUP(K3420,AM:AM,AN:AN)</f>
        <v/>
      </c>
      <c r="N3420">
        <f>L3420*_xlfn.XLOOKUP(K3420,AM:AM,AO:AO)</f>
        <v/>
      </c>
      <c r="O3420" s="238" t="n">
        <v>0</v>
      </c>
      <c r="P3420">
        <f>O3420*_xlfn.XLOOKUP(K3420,AM:AM,AN:AN)</f>
        <v/>
      </c>
      <c r="Q3420">
        <f>O3420*_xlfn.XLOOKUP(K3420,AM:AM,AO:AO)</f>
        <v/>
      </c>
      <c r="R3420">
        <f>_xlfn.XLOOKUP(E3420,AF:AF,AG:AG)</f>
        <v/>
      </c>
      <c r="S3420">
        <f>_xlfn.XLOOKUP(E3420,AF:AF,AI:AI)</f>
        <v/>
      </c>
      <c r="T3420">
        <f>WEEKNUM(G3420)</f>
        <v/>
      </c>
      <c r="U3420">
        <f>YEAR(G3420)</f>
        <v/>
      </c>
      <c r="V3420" s="117">
        <f>IFERROR(Q3420/N3420,"0")</f>
        <v/>
      </c>
    </row>
    <row r="3421">
      <c r="A3421">
        <f>_xlfn.XLOOKUP(D3421,BN:BN,BO:BO)</f>
        <v/>
      </c>
      <c r="B3421" t="inlineStr">
        <is>
          <t>LLC</t>
        </is>
      </c>
      <c r="C3421" t="n">
        <v>513</v>
      </c>
      <c r="D3421">
        <f>_xlfn.XLOOKUP(C3421,BH:BH,BI:BI)</f>
        <v/>
      </c>
      <c r="E3421" t="n">
        <v>28934</v>
      </c>
      <c r="F3421" t="inlineStr">
        <is>
          <t>ME AYALA OTEGUI JORGE</t>
        </is>
      </c>
      <c r="G3421" s="234" t="n">
        <v>45867</v>
      </c>
      <c r="H3421" s="63" t="n"/>
      <c r="I3421" t="inlineStr">
        <is>
          <t>VLO</t>
        </is>
      </c>
      <c r="J3421">
        <f>_xlfn.XLOOKUP(I3421,AS:AS,AU:AU)</f>
        <v/>
      </c>
      <c r="K3421" t="inlineStr">
        <is>
          <t>USD</t>
        </is>
      </c>
      <c r="L3421" s="238" t="n">
        <v>79</v>
      </c>
      <c r="M3421">
        <f>L3421*_xlfn.XLOOKUP(K3421,AM:AM,AN:AN)</f>
        <v/>
      </c>
      <c r="N3421">
        <f>L3421*_xlfn.XLOOKUP(K3421,AM:AM,AO:AO)</f>
        <v/>
      </c>
      <c r="O3421" s="238" t="n">
        <v>0</v>
      </c>
      <c r="P3421">
        <f>O3421*_xlfn.XLOOKUP(K3421,AM:AM,AN:AN)</f>
        <v/>
      </c>
      <c r="Q3421">
        <f>O3421*_xlfn.XLOOKUP(K3421,AM:AM,AO:AO)</f>
        <v/>
      </c>
      <c r="R3421">
        <f>_xlfn.XLOOKUP(E3421,AF:AF,AG:AG)</f>
        <v/>
      </c>
      <c r="S3421">
        <f>_xlfn.XLOOKUP(E3421,AF:AF,AI:AI)</f>
        <v/>
      </c>
      <c r="T3421">
        <f>WEEKNUM(G3421)</f>
        <v/>
      </c>
      <c r="U3421">
        <f>YEAR(G3421)</f>
        <v/>
      </c>
      <c r="V3421" s="117">
        <f>IFERROR(Q3421/N3421,"0")</f>
        <v/>
      </c>
    </row>
    <row r="3422">
      <c r="A3422">
        <f>_xlfn.XLOOKUP(D3422,BN:BN,BO:BO)</f>
        <v/>
      </c>
      <c r="B3422" t="inlineStr">
        <is>
          <t>LLC</t>
        </is>
      </c>
      <c r="C3422" t="n">
        <v>513</v>
      </c>
      <c r="D3422">
        <f>_xlfn.XLOOKUP(C3422,BH:BH,BI:BI)</f>
        <v/>
      </c>
      <c r="E3422" t="n">
        <v>28934</v>
      </c>
      <c r="F3422" t="inlineStr">
        <is>
          <t>ME NORIEGA MENDEZ REYNA EUGENIA</t>
        </is>
      </c>
      <c r="G3422" s="234" t="n">
        <v>45867</v>
      </c>
      <c r="I3422" t="inlineStr">
        <is>
          <t>VLO</t>
        </is>
      </c>
      <c r="J3422">
        <f>_xlfn.XLOOKUP(I3422,AS:AS,AU:AU)</f>
        <v/>
      </c>
      <c r="K3422" t="inlineStr">
        <is>
          <t>USD</t>
        </is>
      </c>
      <c r="L3422" s="238" t="n">
        <v>79</v>
      </c>
      <c r="M3422">
        <f>L3422*_xlfn.XLOOKUP(K3422,AM:AM,AN:AN)</f>
        <v/>
      </c>
      <c r="N3422">
        <f>L3422*_xlfn.XLOOKUP(K3422,AM:AM,AO:AO)</f>
        <v/>
      </c>
      <c r="O3422" s="238" t="n">
        <v>0</v>
      </c>
      <c r="P3422">
        <f>O3422*_xlfn.XLOOKUP(K3422,AM:AM,AN:AN)</f>
        <v/>
      </c>
      <c r="Q3422">
        <f>O3422*_xlfn.XLOOKUP(K3422,AM:AM,AO:AO)</f>
        <v/>
      </c>
      <c r="R3422">
        <f>_xlfn.XLOOKUP(E3422,AF:AF,AG:AG)</f>
        <v/>
      </c>
      <c r="S3422">
        <f>_xlfn.XLOOKUP(E3422,AF:AF,AI:AI)</f>
        <v/>
      </c>
      <c r="T3422">
        <f>WEEKNUM(G3422)</f>
        <v/>
      </c>
      <c r="U3422">
        <f>YEAR(G3422)</f>
        <v/>
      </c>
      <c r="V3422" s="117">
        <f>IFERROR(Q3422/N3422,"0")</f>
        <v/>
      </c>
    </row>
    <row r="3423">
      <c r="A3423">
        <f>_xlfn.XLOOKUP(D3423,BN:BN,BO:BO)</f>
        <v/>
      </c>
      <c r="B3423" t="inlineStr">
        <is>
          <t>LLC</t>
        </is>
      </c>
      <c r="C3423" t="n">
        <v>513</v>
      </c>
      <c r="D3423">
        <f>_xlfn.XLOOKUP(C3423,BH:BH,BI:BI)</f>
        <v/>
      </c>
      <c r="E3423" t="n">
        <v>28934</v>
      </c>
      <c r="F3423" t="inlineStr">
        <is>
          <t>ME DE LA VEGA LEOS JOSE MA</t>
        </is>
      </c>
      <c r="G3423" s="234" t="n">
        <v>45867</v>
      </c>
      <c r="I3423" t="inlineStr">
        <is>
          <t>VLO</t>
        </is>
      </c>
      <c r="J3423">
        <f>_xlfn.XLOOKUP(I3423,AS:AS,AU:AU)</f>
        <v/>
      </c>
      <c r="K3423" t="inlineStr">
        <is>
          <t>USD</t>
        </is>
      </c>
      <c r="L3423" s="238" t="n">
        <v>79</v>
      </c>
      <c r="M3423">
        <f>L3423*_xlfn.XLOOKUP(K3423,AM:AM,AN:AN)</f>
        <v/>
      </c>
      <c r="N3423">
        <f>L3423*_xlfn.XLOOKUP(K3423,AM:AM,AO:AO)</f>
        <v/>
      </c>
      <c r="O3423" s="238" t="n">
        <v>0</v>
      </c>
      <c r="P3423">
        <f>O3423*_xlfn.XLOOKUP(K3423,AM:AM,AN:AN)</f>
        <v/>
      </c>
      <c r="Q3423">
        <f>O3423*_xlfn.XLOOKUP(K3423,AM:AM,AO:AO)</f>
        <v/>
      </c>
      <c r="R3423">
        <f>_xlfn.XLOOKUP(E3423,AF:AF,AG:AG)</f>
        <v/>
      </c>
      <c r="S3423">
        <f>_xlfn.XLOOKUP(E3423,AF:AF,AI:AI)</f>
        <v/>
      </c>
      <c r="T3423">
        <f>WEEKNUM(G3423)</f>
        <v/>
      </c>
      <c r="U3423">
        <f>YEAR(G3423)</f>
        <v/>
      </c>
      <c r="V3423" s="117">
        <f>IFERROR(Q3423/N3423,"0")</f>
        <v/>
      </c>
    </row>
    <row r="3424">
      <c r="A3424">
        <f>_xlfn.XLOOKUP(D3424,BN:BN,BO:BO)</f>
        <v/>
      </c>
      <c r="B3424" t="inlineStr">
        <is>
          <t>LLC</t>
        </is>
      </c>
      <c r="C3424" t="n">
        <v>513</v>
      </c>
      <c r="D3424">
        <f>_xlfn.XLOOKUP(C3424,BH:BH,BI:BI)</f>
        <v/>
      </c>
      <c r="E3424" t="n">
        <v>28934</v>
      </c>
      <c r="F3424" t="inlineStr">
        <is>
          <t>ME ZEPEDA ESPINOZA VERONICA</t>
        </is>
      </c>
      <c r="G3424" s="234" t="n">
        <v>45867</v>
      </c>
      <c r="H3424" s="63" t="n"/>
      <c r="I3424" t="inlineStr">
        <is>
          <t>VLO</t>
        </is>
      </c>
      <c r="J3424">
        <f>_xlfn.XLOOKUP(I3424,AS:AS,AU:AU)</f>
        <v/>
      </c>
      <c r="K3424" t="inlineStr">
        <is>
          <t>USD</t>
        </is>
      </c>
      <c r="L3424" s="238" t="n">
        <v>79</v>
      </c>
      <c r="M3424">
        <f>L3424*_xlfn.XLOOKUP(K3424,AM:AM,AN:AN)</f>
        <v/>
      </c>
      <c r="N3424">
        <f>L3424*_xlfn.XLOOKUP(K3424,AM:AM,AO:AO)</f>
        <v/>
      </c>
      <c r="O3424" s="238" t="n">
        <v>0</v>
      </c>
      <c r="P3424">
        <f>O3424*_xlfn.XLOOKUP(K3424,AM:AM,AN:AN)</f>
        <v/>
      </c>
      <c r="Q3424">
        <f>O3424*_xlfn.XLOOKUP(K3424,AM:AM,AO:AO)</f>
        <v/>
      </c>
      <c r="R3424">
        <f>_xlfn.XLOOKUP(E3424,AF:AF,AG:AG)</f>
        <v/>
      </c>
      <c r="S3424">
        <f>_xlfn.XLOOKUP(E3424,AF:AF,AI:AI)</f>
        <v/>
      </c>
      <c r="T3424">
        <f>WEEKNUM(G3424)</f>
        <v/>
      </c>
      <c r="U3424">
        <f>YEAR(G3424)</f>
        <v/>
      </c>
      <c r="V3424" s="117">
        <f>IFERROR(Q3424/N3424,"0")</f>
        <v/>
      </c>
    </row>
    <row r="3425">
      <c r="A3425">
        <f>_xlfn.XLOOKUP(D3425,BN:BN,BO:BO)</f>
        <v/>
      </c>
      <c r="B3425" t="inlineStr">
        <is>
          <t>LLC</t>
        </is>
      </c>
      <c r="C3425" t="n">
        <v>513</v>
      </c>
      <c r="D3425">
        <f>_xlfn.XLOOKUP(C3425,BH:BH,BI:BI)</f>
        <v/>
      </c>
      <c r="E3425" t="n">
        <v>28934</v>
      </c>
      <c r="F3425" t="inlineStr">
        <is>
          <t>ME BERROSPE SCHAAR NORMA PATRICIA</t>
        </is>
      </c>
      <c r="G3425" s="234" t="n">
        <v>45867</v>
      </c>
      <c r="H3425" s="63" t="n"/>
      <c r="I3425" t="inlineStr">
        <is>
          <t>VLO</t>
        </is>
      </c>
      <c r="J3425">
        <f>_xlfn.XLOOKUP(I3425,AS:AS,AU:AU)</f>
        <v/>
      </c>
      <c r="K3425" t="inlineStr">
        <is>
          <t>USD</t>
        </is>
      </c>
      <c r="L3425" s="238" t="n">
        <v>79</v>
      </c>
      <c r="M3425">
        <f>L3425*_xlfn.XLOOKUP(K3425,AM:AM,AN:AN)</f>
        <v/>
      </c>
      <c r="N3425">
        <f>L3425*_xlfn.XLOOKUP(K3425,AM:AM,AO:AO)</f>
        <v/>
      </c>
      <c r="O3425" s="238" t="n">
        <v>0</v>
      </c>
      <c r="P3425">
        <f>O3425*_xlfn.XLOOKUP(K3425,AM:AM,AN:AN)</f>
        <v/>
      </c>
      <c r="Q3425">
        <f>O3425*_xlfn.XLOOKUP(K3425,AM:AM,AO:AO)</f>
        <v/>
      </c>
      <c r="R3425">
        <f>_xlfn.XLOOKUP(E3425,AF:AF,AG:AG)</f>
        <v/>
      </c>
      <c r="S3425">
        <f>_xlfn.XLOOKUP(E3425,AF:AF,AI:AI)</f>
        <v/>
      </c>
      <c r="T3425">
        <f>WEEKNUM(G3425)</f>
        <v/>
      </c>
      <c r="U3425">
        <f>YEAR(G3425)</f>
        <v/>
      </c>
      <c r="V3425" s="117">
        <f>IFERROR(Q3425/N3425,"0")</f>
        <v/>
      </c>
    </row>
    <row r="3426">
      <c r="A3426">
        <f>_xlfn.XLOOKUP(D3426,BN:BN,BO:BO)</f>
        <v/>
      </c>
      <c r="B3426" t="inlineStr">
        <is>
          <t>LLC</t>
        </is>
      </c>
      <c r="C3426" t="n">
        <v>513</v>
      </c>
      <c r="D3426">
        <f>_xlfn.XLOOKUP(C3426,BH:BH,BI:BI)</f>
        <v/>
      </c>
      <c r="E3426" t="n">
        <v>28934</v>
      </c>
      <c r="F3426" t="inlineStr">
        <is>
          <t>ME GARCIA LOPEZ JAVIER</t>
        </is>
      </c>
      <c r="G3426" s="234" t="n">
        <v>45867</v>
      </c>
      <c r="H3426" s="63" t="n"/>
      <c r="I3426" t="inlineStr">
        <is>
          <t>VLO</t>
        </is>
      </c>
      <c r="J3426">
        <f>_xlfn.XLOOKUP(I3426,AS:AS,AU:AU)</f>
        <v/>
      </c>
      <c r="K3426" t="inlineStr">
        <is>
          <t>USD</t>
        </is>
      </c>
      <c r="L3426" s="238" t="n">
        <v>20</v>
      </c>
      <c r="M3426">
        <f>L3426*_xlfn.XLOOKUP(K3426,AM:AM,AN:AN)</f>
        <v/>
      </c>
      <c r="N3426">
        <f>L3426*_xlfn.XLOOKUP(K3426,AM:AM,AO:AO)</f>
        <v/>
      </c>
      <c r="O3426" s="238" t="n">
        <v>0</v>
      </c>
      <c r="P3426">
        <f>O3426*_xlfn.XLOOKUP(K3426,AM:AM,AN:AN)</f>
        <v/>
      </c>
      <c r="Q3426">
        <f>O3426*_xlfn.XLOOKUP(K3426,AM:AM,AO:AO)</f>
        <v/>
      </c>
      <c r="R3426">
        <f>_xlfn.XLOOKUP(E3426,AF:AF,AG:AG)</f>
        <v/>
      </c>
      <c r="S3426">
        <f>_xlfn.XLOOKUP(E3426,AF:AF,AI:AI)</f>
        <v/>
      </c>
      <c r="T3426">
        <f>WEEKNUM(G3426)</f>
        <v/>
      </c>
      <c r="U3426">
        <f>YEAR(G3426)</f>
        <v/>
      </c>
      <c r="V3426" s="117">
        <f>IFERROR(Q3426/N3426,"0")</f>
        <v/>
      </c>
    </row>
    <row r="3427">
      <c r="A3427">
        <f>_xlfn.XLOOKUP(D3427,BN:BN,BO:BO)</f>
        <v/>
      </c>
      <c r="B3427" t="inlineStr">
        <is>
          <t>LLC</t>
        </is>
      </c>
      <c r="C3427" t="n">
        <v>513</v>
      </c>
      <c r="D3427">
        <f>_xlfn.XLOOKUP(C3427,BH:BH,BI:BI)</f>
        <v/>
      </c>
      <c r="E3427" t="n">
        <v>28934</v>
      </c>
      <c r="F3427" t="inlineStr">
        <is>
          <t>ME LOPEZ OTEGUI JAIME GERARDO</t>
        </is>
      </c>
      <c r="G3427" s="234" t="n">
        <v>45867</v>
      </c>
      <c r="H3427" s="63" t="n"/>
      <c r="I3427" t="inlineStr">
        <is>
          <t>VLO</t>
        </is>
      </c>
      <c r="J3427">
        <f>_xlfn.XLOOKUP(I3427,AS:AS,AU:AU)</f>
        <v/>
      </c>
      <c r="K3427" t="inlineStr">
        <is>
          <t>USD</t>
        </is>
      </c>
      <c r="L3427" s="238" t="n">
        <v>20</v>
      </c>
      <c r="M3427">
        <f>L3427*_xlfn.XLOOKUP(K3427,AM:AM,AN:AN)</f>
        <v/>
      </c>
      <c r="N3427">
        <f>L3427*_xlfn.XLOOKUP(K3427,AM:AM,AO:AO)</f>
        <v/>
      </c>
      <c r="O3427" s="238" t="n">
        <v>0</v>
      </c>
      <c r="P3427">
        <f>O3427*_xlfn.XLOOKUP(K3427,AM:AM,AN:AN)</f>
        <v/>
      </c>
      <c r="Q3427">
        <f>O3427*_xlfn.XLOOKUP(K3427,AM:AM,AO:AO)</f>
        <v/>
      </c>
      <c r="R3427">
        <f>_xlfn.XLOOKUP(E3427,AF:AF,AG:AG)</f>
        <v/>
      </c>
      <c r="S3427">
        <f>_xlfn.XLOOKUP(E3427,AF:AF,AI:AI)</f>
        <v/>
      </c>
      <c r="T3427">
        <f>WEEKNUM(G3427)</f>
        <v/>
      </c>
      <c r="U3427">
        <f>YEAR(G3427)</f>
        <v/>
      </c>
      <c r="V3427" s="117">
        <f>IFERROR(Q3427/N3427,"0")</f>
        <v/>
      </c>
    </row>
    <row r="3428">
      <c r="A3428">
        <f>_xlfn.XLOOKUP(D3428,BN:BN,BO:BO)</f>
        <v/>
      </c>
      <c r="B3428" t="inlineStr">
        <is>
          <t>LLC</t>
        </is>
      </c>
      <c r="C3428" t="n">
        <v>513</v>
      </c>
      <c r="D3428">
        <f>_xlfn.XLOOKUP(C3428,BH:BH,BI:BI)</f>
        <v/>
      </c>
      <c r="E3428" t="n">
        <v>28934</v>
      </c>
      <c r="F3428" t="inlineStr">
        <is>
          <t>ME AYALA OTEGUI JORGE</t>
        </is>
      </c>
      <c r="G3428" s="234" t="n">
        <v>45867</v>
      </c>
      <c r="H3428" s="63" t="n"/>
      <c r="I3428" t="inlineStr">
        <is>
          <t>VLO</t>
        </is>
      </c>
      <c r="J3428">
        <f>_xlfn.XLOOKUP(I3428,AS:AS,AU:AU)</f>
        <v/>
      </c>
      <c r="K3428" t="inlineStr">
        <is>
          <t>USD</t>
        </is>
      </c>
      <c r="L3428" s="238" t="n">
        <v>20</v>
      </c>
      <c r="M3428">
        <f>L3428*_xlfn.XLOOKUP(K3428,AM:AM,AN:AN)</f>
        <v/>
      </c>
      <c r="N3428">
        <f>L3428*_xlfn.XLOOKUP(K3428,AM:AM,AO:AO)</f>
        <v/>
      </c>
      <c r="O3428" s="238" t="n">
        <v>0</v>
      </c>
      <c r="P3428">
        <f>O3428*_xlfn.XLOOKUP(K3428,AM:AM,AN:AN)</f>
        <v/>
      </c>
      <c r="Q3428">
        <f>O3428*_xlfn.XLOOKUP(K3428,AM:AM,AO:AO)</f>
        <v/>
      </c>
      <c r="R3428">
        <f>_xlfn.XLOOKUP(E3428,AF:AF,AG:AG)</f>
        <v/>
      </c>
      <c r="S3428">
        <f>_xlfn.XLOOKUP(E3428,AF:AF,AI:AI)</f>
        <v/>
      </c>
      <c r="T3428">
        <f>WEEKNUM(G3428)</f>
        <v/>
      </c>
      <c r="U3428">
        <f>YEAR(G3428)</f>
        <v/>
      </c>
      <c r="V3428" s="117">
        <f>IFERROR(Q3428/N3428,"0")</f>
        <v/>
      </c>
    </row>
    <row r="3429">
      <c r="A3429">
        <f>_xlfn.XLOOKUP(D3429,BN:BN,BO:BO)</f>
        <v/>
      </c>
      <c r="B3429" t="inlineStr">
        <is>
          <t>LLC</t>
        </is>
      </c>
      <c r="C3429" t="n">
        <v>513</v>
      </c>
      <c r="D3429">
        <f>_xlfn.XLOOKUP(C3429,BH:BH,BI:BI)</f>
        <v/>
      </c>
      <c r="E3429" t="n">
        <v>28934</v>
      </c>
      <c r="F3429" t="inlineStr">
        <is>
          <t>ME NORIEGA MENDEZ REYNA EUGENIA</t>
        </is>
      </c>
      <c r="G3429" s="234" t="n">
        <v>45867</v>
      </c>
      <c r="H3429" s="63" t="n"/>
      <c r="I3429" t="inlineStr">
        <is>
          <t>VLO</t>
        </is>
      </c>
      <c r="J3429">
        <f>_xlfn.XLOOKUP(I3429,AS:AS,AU:AU)</f>
        <v/>
      </c>
      <c r="K3429" t="inlineStr">
        <is>
          <t>USD</t>
        </is>
      </c>
      <c r="L3429" s="238" t="n">
        <v>20</v>
      </c>
      <c r="M3429">
        <f>L3429*_xlfn.XLOOKUP(K3429,AM:AM,AN:AN)</f>
        <v/>
      </c>
      <c r="N3429">
        <f>L3429*_xlfn.XLOOKUP(K3429,AM:AM,AO:AO)</f>
        <v/>
      </c>
      <c r="O3429" s="238" t="n">
        <v>0</v>
      </c>
      <c r="P3429">
        <f>O3429*_xlfn.XLOOKUP(K3429,AM:AM,AN:AN)</f>
        <v/>
      </c>
      <c r="Q3429">
        <f>O3429*_xlfn.XLOOKUP(K3429,AM:AM,AO:AO)</f>
        <v/>
      </c>
      <c r="R3429">
        <f>_xlfn.XLOOKUP(E3429,AF:AF,AG:AG)</f>
        <v/>
      </c>
      <c r="S3429">
        <f>_xlfn.XLOOKUP(E3429,AF:AF,AI:AI)</f>
        <v/>
      </c>
      <c r="T3429">
        <f>WEEKNUM(G3429)</f>
        <v/>
      </c>
      <c r="U3429">
        <f>YEAR(G3429)</f>
        <v/>
      </c>
      <c r="V3429" s="117">
        <f>IFERROR(Q3429/N3429,"0")</f>
        <v/>
      </c>
    </row>
    <row r="3430">
      <c r="A3430">
        <f>_xlfn.XLOOKUP(D3430,BN:BN,BO:BO)</f>
        <v/>
      </c>
      <c r="B3430" t="inlineStr">
        <is>
          <t>LLC</t>
        </is>
      </c>
      <c r="C3430" t="n">
        <v>513</v>
      </c>
      <c r="D3430">
        <f>_xlfn.XLOOKUP(C3430,BH:BH,BI:BI)</f>
        <v/>
      </c>
      <c r="E3430" t="n">
        <v>28934</v>
      </c>
      <c r="F3430" t="inlineStr">
        <is>
          <t>ME DE LA VEGA LEOS JOSE MA</t>
        </is>
      </c>
      <c r="G3430" s="234" t="n">
        <v>45867</v>
      </c>
      <c r="H3430" s="63" t="n"/>
      <c r="I3430" t="inlineStr">
        <is>
          <t>VLO</t>
        </is>
      </c>
      <c r="J3430">
        <f>_xlfn.XLOOKUP(I3430,AS:AS,AU:AU)</f>
        <v/>
      </c>
      <c r="K3430" t="inlineStr">
        <is>
          <t>USD</t>
        </is>
      </c>
      <c r="L3430" s="238" t="n">
        <v>20</v>
      </c>
      <c r="M3430">
        <f>L3430*_xlfn.XLOOKUP(K3430,AM:AM,AN:AN)</f>
        <v/>
      </c>
      <c r="N3430">
        <f>L3430*_xlfn.XLOOKUP(K3430,AM:AM,AO:AO)</f>
        <v/>
      </c>
      <c r="O3430" s="238" t="n">
        <v>0</v>
      </c>
      <c r="P3430">
        <f>O3430*_xlfn.XLOOKUP(K3430,AM:AM,AN:AN)</f>
        <v/>
      </c>
      <c r="Q3430">
        <f>O3430*_xlfn.XLOOKUP(K3430,AM:AM,AO:AO)</f>
        <v/>
      </c>
      <c r="R3430">
        <f>_xlfn.XLOOKUP(E3430,AF:AF,AG:AG)</f>
        <v/>
      </c>
      <c r="S3430">
        <f>_xlfn.XLOOKUP(E3430,AF:AF,AI:AI)</f>
        <v/>
      </c>
      <c r="T3430">
        <f>WEEKNUM(G3430)</f>
        <v/>
      </c>
      <c r="U3430">
        <f>YEAR(G3430)</f>
        <v/>
      </c>
      <c r="V3430" s="117">
        <f>IFERROR(Q3430/N3430,"0")</f>
        <v/>
      </c>
    </row>
    <row r="3431">
      <c r="A3431">
        <f>_xlfn.XLOOKUP(D3431,BN:BN,BO:BO)</f>
        <v/>
      </c>
      <c r="B3431" t="inlineStr">
        <is>
          <t>LLC</t>
        </is>
      </c>
      <c r="C3431" t="n">
        <v>513</v>
      </c>
      <c r="D3431">
        <f>_xlfn.XLOOKUP(C3431,BH:BH,BI:BI)</f>
        <v/>
      </c>
      <c r="E3431" t="n">
        <v>28934</v>
      </c>
      <c r="F3431" t="inlineStr">
        <is>
          <t>ME ZEPEDA ESPINOZA VERONICA</t>
        </is>
      </c>
      <c r="G3431" s="234" t="n">
        <v>45867</v>
      </c>
      <c r="H3431" s="63" t="n"/>
      <c r="I3431" t="inlineStr">
        <is>
          <t>VLO</t>
        </is>
      </c>
      <c r="J3431">
        <f>_xlfn.XLOOKUP(I3431,AS:AS,AU:AU)</f>
        <v/>
      </c>
      <c r="K3431" t="inlineStr">
        <is>
          <t>USD</t>
        </is>
      </c>
      <c r="L3431" s="238" t="n">
        <v>20</v>
      </c>
      <c r="M3431">
        <f>L3431*_xlfn.XLOOKUP(K3431,AM:AM,AN:AN)</f>
        <v/>
      </c>
      <c r="N3431">
        <f>L3431*_xlfn.XLOOKUP(K3431,AM:AM,AO:AO)</f>
        <v/>
      </c>
      <c r="O3431" s="238" t="n">
        <v>0</v>
      </c>
      <c r="P3431">
        <f>O3431*_xlfn.XLOOKUP(K3431,AM:AM,AN:AN)</f>
        <v/>
      </c>
      <c r="Q3431">
        <f>O3431*_xlfn.XLOOKUP(K3431,AM:AM,AO:AO)</f>
        <v/>
      </c>
      <c r="R3431">
        <f>_xlfn.XLOOKUP(E3431,AF:AF,AG:AG)</f>
        <v/>
      </c>
      <c r="S3431">
        <f>_xlfn.XLOOKUP(E3431,AF:AF,AI:AI)</f>
        <v/>
      </c>
      <c r="T3431">
        <f>WEEKNUM(G3431)</f>
        <v/>
      </c>
      <c r="U3431">
        <f>YEAR(G3431)</f>
        <v/>
      </c>
      <c r="V3431" s="117">
        <f>IFERROR(Q3431/N3431,"0")</f>
        <v/>
      </c>
    </row>
    <row r="3432">
      <c r="A3432">
        <f>_xlfn.XLOOKUP(D3432,BN:BN,BO:BO)</f>
        <v/>
      </c>
      <c r="B3432" t="inlineStr">
        <is>
          <t>LLC</t>
        </is>
      </c>
      <c r="C3432" t="n">
        <v>513</v>
      </c>
      <c r="D3432">
        <f>_xlfn.XLOOKUP(C3432,BH:BH,BI:BI)</f>
        <v/>
      </c>
      <c r="E3432" t="n">
        <v>28934</v>
      </c>
      <c r="F3432" t="inlineStr">
        <is>
          <t>ME BERROSPE SCHAAR NORMA PATRICIA</t>
        </is>
      </c>
      <c r="G3432" s="234" t="n">
        <v>45867</v>
      </c>
      <c r="H3432" s="63" t="n"/>
      <c r="I3432" t="inlineStr">
        <is>
          <t>VLO</t>
        </is>
      </c>
      <c r="J3432">
        <f>_xlfn.XLOOKUP(I3432,AS:AS,AU:AU)</f>
        <v/>
      </c>
      <c r="K3432" t="inlineStr">
        <is>
          <t>USD</t>
        </is>
      </c>
      <c r="L3432" s="238" t="n">
        <v>20</v>
      </c>
      <c r="M3432">
        <f>L3432*_xlfn.XLOOKUP(K3432,AM:AM,AN:AN)</f>
        <v/>
      </c>
      <c r="N3432">
        <f>L3432*_xlfn.XLOOKUP(K3432,AM:AM,AO:AO)</f>
        <v/>
      </c>
      <c r="O3432" s="238" t="n">
        <v>0</v>
      </c>
      <c r="P3432">
        <f>O3432*_xlfn.XLOOKUP(K3432,AM:AM,AN:AN)</f>
        <v/>
      </c>
      <c r="Q3432">
        <f>O3432*_xlfn.XLOOKUP(K3432,AM:AM,AO:AO)</f>
        <v/>
      </c>
      <c r="R3432">
        <f>_xlfn.XLOOKUP(E3432,AF:AF,AG:AG)</f>
        <v/>
      </c>
      <c r="S3432">
        <f>_xlfn.XLOOKUP(E3432,AF:AF,AI:AI)</f>
        <v/>
      </c>
      <c r="T3432">
        <f>WEEKNUM(G3432)</f>
        <v/>
      </c>
      <c r="U3432">
        <f>YEAR(G3432)</f>
        <v/>
      </c>
      <c r="V3432" s="117">
        <f>IFERROR(Q3432/N3432,"0")</f>
        <v/>
      </c>
    </row>
    <row r="3433">
      <c r="A3433">
        <f>_xlfn.XLOOKUP(D3433,BN:BN,BO:BO)</f>
        <v/>
      </c>
      <c r="B3433" t="inlineStr">
        <is>
          <t>LLC</t>
        </is>
      </c>
      <c r="C3433" t="n">
        <v>513</v>
      </c>
      <c r="D3433">
        <f>_xlfn.XLOOKUP(C3433,BH:BH,BI:BI)</f>
        <v/>
      </c>
      <c r="E3433" t="n">
        <v>0</v>
      </c>
      <c r="F3433" t="inlineStr">
        <is>
          <t xml:space="preserve">Fee emisión billetes </t>
        </is>
      </c>
      <c r="G3433" s="234" t="n">
        <v>45867</v>
      </c>
      <c r="H3433" s="234" t="n">
        <v>45913</v>
      </c>
      <c r="I3433" t="inlineStr">
        <is>
          <t>HPS</t>
        </is>
      </c>
      <c r="J3433">
        <f>_xlfn.XLOOKUP(I3433,AS:AS,AU:AU)</f>
        <v/>
      </c>
      <c r="K3433" t="inlineStr">
        <is>
          <t>USD</t>
        </is>
      </c>
      <c r="L3433" s="238" t="n">
        <v>245</v>
      </c>
      <c r="M3433">
        <f>L3433*_xlfn.XLOOKUP(K3433,AM:AM,AN:AN)</f>
        <v/>
      </c>
      <c r="N3433">
        <f>L3433*_xlfn.XLOOKUP(K3433,AM:AM,AO:AO)</f>
        <v/>
      </c>
      <c r="O3433" s="238" t="n">
        <v>245</v>
      </c>
      <c r="P3433">
        <f>O3433*_xlfn.XLOOKUP(K3433,AM:AM,AN:AN)</f>
        <v/>
      </c>
      <c r="Q3433">
        <f>O3433*_xlfn.XLOOKUP(K3433,AM:AM,AO:AO)</f>
        <v/>
      </c>
      <c r="R3433">
        <f>_xlfn.XLOOKUP(E3433,AF:AF,AG:AG)</f>
        <v/>
      </c>
      <c r="S3433">
        <f>_xlfn.XLOOKUP(E3433,AF:AF,AI:AI)</f>
        <v/>
      </c>
      <c r="T3433">
        <f>WEEKNUM(G3433)</f>
        <v/>
      </c>
      <c r="U3433">
        <f>YEAR(G3433)</f>
        <v/>
      </c>
      <c r="V3433" s="117">
        <f>IFERROR(Q3433/N3433,"0")</f>
        <v/>
      </c>
    </row>
    <row r="3434">
      <c r="A3434">
        <f>_xlfn.XLOOKUP(D3434,BN:BN,BO:BO)</f>
        <v/>
      </c>
      <c r="B3434" t="inlineStr">
        <is>
          <t>LLC</t>
        </is>
      </c>
      <c r="C3434" t="n">
        <v>513</v>
      </c>
      <c r="D3434">
        <f>_xlfn.XLOOKUP(C3434,BH:BH,BI:BI)</f>
        <v/>
      </c>
      <c r="E3434" t="n">
        <v>29954</v>
      </c>
      <c r="F3434" t="inlineStr">
        <is>
          <t>TRASLADOS IN/OUT, 3 TOURS EN ROMA</t>
        </is>
      </c>
      <c r="G3434" s="234" t="n">
        <v>45887</v>
      </c>
      <c r="H3434" s="234" t="n">
        <v>45891</v>
      </c>
      <c r="I3434" t="inlineStr">
        <is>
          <t>PKT</t>
        </is>
      </c>
      <c r="J3434">
        <f>_xlfn.XLOOKUP(I3434,AS:AS,AU:AU)</f>
        <v/>
      </c>
      <c r="K3434" t="inlineStr">
        <is>
          <t>USD</t>
        </is>
      </c>
      <c r="L3434" s="238" t="n">
        <v>6291.12</v>
      </c>
      <c r="M3434">
        <f>L3434*_xlfn.XLOOKUP(K3434,AM:AM,AN:AN)</f>
        <v/>
      </c>
      <c r="N3434">
        <f>L3434*_xlfn.XLOOKUP(K3434,AM:AM,AO:AO)</f>
        <v/>
      </c>
      <c r="O3434" s="238" t="n">
        <v>1044.81</v>
      </c>
      <c r="P3434">
        <f>O3434*_xlfn.XLOOKUP(K3434,AM:AM,AN:AN)</f>
        <v/>
      </c>
      <c r="Q3434">
        <f>O3434*_xlfn.XLOOKUP(K3434,AM:AM,AO:AO)</f>
        <v/>
      </c>
      <c r="R3434">
        <f>_xlfn.XLOOKUP(E3434,AF:AF,AG:AG)</f>
        <v/>
      </c>
      <c r="S3434">
        <f>_xlfn.XLOOKUP(E3434,AF:AF,AI:AI)</f>
        <v/>
      </c>
      <c r="T3434">
        <f>WEEKNUM(G3434)</f>
        <v/>
      </c>
      <c r="U3434">
        <f>YEAR(G3434)</f>
        <v/>
      </c>
      <c r="V3434" s="117">
        <f>IFERROR(Q3434/N3434,"0")</f>
        <v/>
      </c>
    </row>
    <row r="3435">
      <c r="A3435">
        <f>_xlfn.XLOOKUP(D3435,BN:BN,BO:BO)</f>
        <v/>
      </c>
      <c r="B3435" t="inlineStr">
        <is>
          <t>LLC</t>
        </is>
      </c>
      <c r="C3435" t="n">
        <v>513</v>
      </c>
      <c r="D3435">
        <f>_xlfn.XLOOKUP(C3435,BH:BH,BI:BI)</f>
        <v/>
      </c>
      <c r="E3435" t="n">
        <v>25780</v>
      </c>
      <c r="F3435" t="inlineStr">
        <is>
          <t>2 VANS  DE ST TROPEZ A NIZE AIRPORT</t>
        </is>
      </c>
      <c r="G3435" s="234" t="n">
        <v>45908</v>
      </c>
      <c r="H3435" s="234" t="n">
        <v>45908</v>
      </c>
      <c r="I3435" t="inlineStr">
        <is>
          <t>TRF</t>
        </is>
      </c>
      <c r="J3435">
        <f>_xlfn.XLOOKUP(I3435,AS:AS,AU:AU)</f>
        <v/>
      </c>
      <c r="K3435" t="inlineStr">
        <is>
          <t>USD</t>
        </is>
      </c>
      <c r="L3435" s="238" t="n">
        <v>1388</v>
      </c>
      <c r="M3435">
        <f>L3435*_xlfn.XLOOKUP(K3435,AM:AM,AN:AN)</f>
        <v/>
      </c>
      <c r="N3435">
        <f>L3435*_xlfn.XLOOKUP(K3435,AM:AM,AO:AO)</f>
        <v/>
      </c>
      <c r="O3435" s="238" t="n">
        <v>206.44</v>
      </c>
      <c r="P3435">
        <f>O3435*_xlfn.XLOOKUP(K3435,AM:AM,AN:AN)</f>
        <v/>
      </c>
      <c r="Q3435">
        <f>O3435*_xlfn.XLOOKUP(K3435,AM:AM,AO:AO)</f>
        <v/>
      </c>
      <c r="R3435">
        <f>_xlfn.XLOOKUP(E3435,AF:AF,AG:AG)</f>
        <v/>
      </c>
      <c r="S3435">
        <f>_xlfn.XLOOKUP(E3435,AF:AF,AI:AI)</f>
        <v/>
      </c>
      <c r="T3435">
        <f>WEEKNUM(G3435)</f>
        <v/>
      </c>
      <c r="U3435">
        <f>YEAR(G3435)</f>
        <v/>
      </c>
      <c r="V3435" s="117">
        <f>IFERROR(Q3435/N3435,"0")</f>
        <v/>
      </c>
    </row>
    <row r="3436">
      <c r="A3436">
        <f>_xlfn.XLOOKUP(D3436,BN:BN,BO:BO)</f>
        <v/>
      </c>
      <c r="B3436" t="inlineStr">
        <is>
          <t>LLC</t>
        </is>
      </c>
      <c r="C3436" t="n">
        <v>513</v>
      </c>
      <c r="D3436">
        <f>_xlfn.XLOOKUP(C3436,BH:BH,BI:BI)</f>
        <v/>
      </c>
      <c r="E3436" t="n">
        <v>0</v>
      </c>
      <c r="F3436" t="inlineStr">
        <is>
          <t>fee vuelos varios emision vuelos</t>
        </is>
      </c>
      <c r="G3436" s="234" t="n">
        <v>45867</v>
      </c>
      <c r="H3436" s="234" t="n">
        <v>45913</v>
      </c>
      <c r="I3436" t="inlineStr">
        <is>
          <t>HPS</t>
        </is>
      </c>
      <c r="J3436">
        <f>_xlfn.XLOOKUP(I3436,AS:AS,AU:AU)</f>
        <v/>
      </c>
      <c r="K3436" t="inlineStr">
        <is>
          <t>USD</t>
        </is>
      </c>
      <c r="L3436" s="238" t="n">
        <v>210</v>
      </c>
      <c r="M3436">
        <f>L3436*_xlfn.XLOOKUP(K3436,AM:AM,AN:AN)</f>
        <v/>
      </c>
      <c r="N3436">
        <f>L3436*_xlfn.XLOOKUP(K3436,AM:AM,AO:AO)</f>
        <v/>
      </c>
      <c r="O3436" s="238" t="n">
        <v>210</v>
      </c>
      <c r="P3436">
        <f>O3436*_xlfn.XLOOKUP(K3436,AM:AM,AN:AN)</f>
        <v/>
      </c>
      <c r="Q3436">
        <f>O3436*_xlfn.XLOOKUP(K3436,AM:AM,AO:AO)</f>
        <v/>
      </c>
      <c r="R3436">
        <f>_xlfn.XLOOKUP(E3436,AF:AF,AG:AG)</f>
        <v/>
      </c>
      <c r="S3436">
        <f>_xlfn.XLOOKUP(E3436,AF:AF,AI:AI)</f>
        <v/>
      </c>
      <c r="T3436">
        <f>WEEKNUM(G3436)</f>
        <v/>
      </c>
      <c r="U3436">
        <f>YEAR(G3436)</f>
        <v/>
      </c>
      <c r="V3436" s="117">
        <f>IFERROR(Q3436/N3436,"0")</f>
        <v/>
      </c>
    </row>
    <row r="3437">
      <c r="A3437">
        <f>_xlfn.XLOOKUP(D3437,BN:BN,BO:BO)</f>
        <v/>
      </c>
      <c r="B3437" t="inlineStr">
        <is>
          <t>LLC</t>
        </is>
      </c>
      <c r="C3437" t="n">
        <v>513</v>
      </c>
      <c r="D3437">
        <f>_xlfn.XLOOKUP(C3437,BH:BH,BI:BI)</f>
        <v/>
      </c>
      <c r="E3437" t="n">
        <v>28934</v>
      </c>
      <c r="F3437" t="inlineStr">
        <is>
          <t>TE AYALA OTEGUI JORGE</t>
        </is>
      </c>
      <c r="G3437" s="234" t="n">
        <v>45887</v>
      </c>
      <c r="H3437" s="63" t="n"/>
      <c r="I3437" t="inlineStr">
        <is>
          <t>VLO</t>
        </is>
      </c>
      <c r="J3437">
        <f>_xlfn.XLOOKUP(I3437,AS:AS,AU:AU)</f>
        <v/>
      </c>
      <c r="K3437" t="inlineStr">
        <is>
          <t>USD</t>
        </is>
      </c>
      <c r="L3437" s="238" t="n">
        <v>3520.86</v>
      </c>
      <c r="M3437">
        <f>L3437*_xlfn.XLOOKUP(K3437,AM:AM,AN:AN)</f>
        <v/>
      </c>
      <c r="N3437">
        <f>L3437*_xlfn.XLOOKUP(K3437,AM:AM,AO:AO)</f>
        <v/>
      </c>
      <c r="O3437" s="238" t="n">
        <v>0</v>
      </c>
      <c r="P3437">
        <f>O3437*_xlfn.XLOOKUP(K3437,AM:AM,AN:AN)</f>
        <v/>
      </c>
      <c r="Q3437">
        <f>O3437*_xlfn.XLOOKUP(K3437,AM:AM,AO:AO)</f>
        <v/>
      </c>
      <c r="R3437">
        <f>_xlfn.XLOOKUP(E3437,AF:AF,AG:AG)</f>
        <v/>
      </c>
      <c r="S3437">
        <f>_xlfn.XLOOKUP(E3437,AF:AF,AI:AI)</f>
        <v/>
      </c>
      <c r="T3437">
        <f>WEEKNUM(G3437)</f>
        <v/>
      </c>
      <c r="U3437">
        <f>YEAR(G3437)</f>
        <v/>
      </c>
      <c r="V3437" s="117">
        <f>IFERROR(Q3437/N3437,"0")</f>
        <v/>
      </c>
    </row>
    <row r="3438">
      <c r="A3438">
        <f>_xlfn.XLOOKUP(D3438,BN:BN,BO:BO)</f>
        <v/>
      </c>
      <c r="B3438" t="inlineStr">
        <is>
          <t>LLC</t>
        </is>
      </c>
      <c r="C3438" t="n">
        <v>513</v>
      </c>
      <c r="D3438">
        <f>_xlfn.XLOOKUP(C3438,BH:BH,BI:BI)</f>
        <v/>
      </c>
      <c r="E3438" t="n">
        <v>28934</v>
      </c>
      <c r="F3438" t="inlineStr">
        <is>
          <t>TE BERROSPE SCHAAR NORMA PATRICIA</t>
        </is>
      </c>
      <c r="G3438" s="234" t="n">
        <v>45887</v>
      </c>
      <c r="H3438" s="63" t="n"/>
      <c r="I3438" t="inlineStr">
        <is>
          <t>VLO</t>
        </is>
      </c>
      <c r="J3438">
        <f>_xlfn.XLOOKUP(I3438,AS:AS,AU:AU)</f>
        <v/>
      </c>
      <c r="K3438" t="inlineStr">
        <is>
          <t>USD</t>
        </is>
      </c>
      <c r="L3438" s="238" t="n">
        <v>3520.86</v>
      </c>
      <c r="M3438">
        <f>L3438*_xlfn.XLOOKUP(K3438,AM:AM,AN:AN)</f>
        <v/>
      </c>
      <c r="N3438">
        <f>L3438*_xlfn.XLOOKUP(K3438,AM:AM,AO:AO)</f>
        <v/>
      </c>
      <c r="O3438" s="238" t="n">
        <v>0</v>
      </c>
      <c r="P3438">
        <f>O3438*_xlfn.XLOOKUP(K3438,AM:AM,AN:AN)</f>
        <v/>
      </c>
      <c r="Q3438">
        <f>O3438*_xlfn.XLOOKUP(K3438,AM:AM,AO:AO)</f>
        <v/>
      </c>
      <c r="R3438">
        <f>_xlfn.XLOOKUP(E3438,AF:AF,AG:AG)</f>
        <v/>
      </c>
      <c r="S3438">
        <f>_xlfn.XLOOKUP(E3438,AF:AF,AI:AI)</f>
        <v/>
      </c>
      <c r="T3438">
        <f>WEEKNUM(G3438)</f>
        <v/>
      </c>
      <c r="U3438">
        <f>YEAR(G3438)</f>
        <v/>
      </c>
      <c r="V3438" s="117">
        <f>IFERROR(Q3438/N3438,"0")</f>
        <v/>
      </c>
    </row>
    <row r="3439">
      <c r="A3439">
        <f>_xlfn.XLOOKUP(D3439,BN:BN,BO:BO)</f>
        <v/>
      </c>
      <c r="B3439" t="inlineStr">
        <is>
          <t>LLC</t>
        </is>
      </c>
      <c r="C3439" t="n">
        <v>513</v>
      </c>
      <c r="D3439">
        <f>_xlfn.XLOOKUP(C3439,BH:BH,BI:BI)</f>
        <v/>
      </c>
      <c r="E3439" t="n">
        <v>28934</v>
      </c>
      <c r="F3439" t="inlineStr">
        <is>
          <t>TE DE LA VEGA LEOS JOSE MA</t>
        </is>
      </c>
      <c r="G3439" s="234" t="n">
        <v>45887</v>
      </c>
      <c r="H3439" s="63" t="n"/>
      <c r="I3439" t="inlineStr">
        <is>
          <t>VLO</t>
        </is>
      </c>
      <c r="J3439">
        <f>_xlfn.XLOOKUP(I3439,AS:AS,AU:AU)</f>
        <v/>
      </c>
      <c r="K3439" t="inlineStr">
        <is>
          <t>USD</t>
        </is>
      </c>
      <c r="L3439" s="238" t="n">
        <v>3520.86</v>
      </c>
      <c r="M3439">
        <f>L3439*_xlfn.XLOOKUP(K3439,AM:AM,AN:AN)</f>
        <v/>
      </c>
      <c r="N3439">
        <f>L3439*_xlfn.XLOOKUP(K3439,AM:AM,AO:AO)</f>
        <v/>
      </c>
      <c r="O3439" s="238" t="n">
        <v>0</v>
      </c>
      <c r="P3439">
        <f>O3439*_xlfn.XLOOKUP(K3439,AM:AM,AN:AN)</f>
        <v/>
      </c>
      <c r="Q3439">
        <f>O3439*_xlfn.XLOOKUP(K3439,AM:AM,AO:AO)</f>
        <v/>
      </c>
      <c r="R3439">
        <f>_xlfn.XLOOKUP(E3439,AF:AF,AG:AG)</f>
        <v/>
      </c>
      <c r="S3439">
        <f>_xlfn.XLOOKUP(E3439,AF:AF,AI:AI)</f>
        <v/>
      </c>
      <c r="T3439">
        <f>WEEKNUM(G3439)</f>
        <v/>
      </c>
      <c r="U3439">
        <f>YEAR(G3439)</f>
        <v/>
      </c>
      <c r="V3439" s="117">
        <f>IFERROR(Q3439/N3439,"0")</f>
        <v/>
      </c>
    </row>
    <row r="3440">
      <c r="A3440">
        <f>_xlfn.XLOOKUP(D3440,BN:BN,BO:BO)</f>
        <v/>
      </c>
      <c r="B3440" t="inlineStr">
        <is>
          <t>LLC</t>
        </is>
      </c>
      <c r="C3440" t="n">
        <v>513</v>
      </c>
      <c r="D3440">
        <f>_xlfn.XLOOKUP(C3440,BH:BH,BI:BI)</f>
        <v/>
      </c>
      <c r="E3440" t="n">
        <v>28934</v>
      </c>
      <c r="F3440" t="inlineStr">
        <is>
          <t>TE ZEPEDA ESPINOZA VERONICA</t>
        </is>
      </c>
      <c r="G3440" s="234" t="n">
        <v>45887</v>
      </c>
      <c r="H3440" s="63" t="n"/>
      <c r="I3440" t="inlineStr">
        <is>
          <t>VLO</t>
        </is>
      </c>
      <c r="J3440">
        <f>_xlfn.XLOOKUP(I3440,AS:AS,AU:AU)</f>
        <v/>
      </c>
      <c r="K3440" t="inlineStr">
        <is>
          <t>USD</t>
        </is>
      </c>
      <c r="L3440" s="238" t="n">
        <v>3520.86</v>
      </c>
      <c r="M3440">
        <f>L3440*_xlfn.XLOOKUP(K3440,AM:AM,AN:AN)</f>
        <v/>
      </c>
      <c r="N3440">
        <f>L3440*_xlfn.XLOOKUP(K3440,AM:AM,AO:AO)</f>
        <v/>
      </c>
      <c r="O3440" s="238" t="n">
        <v>0</v>
      </c>
      <c r="P3440">
        <f>O3440*_xlfn.XLOOKUP(K3440,AM:AM,AN:AN)</f>
        <v/>
      </c>
      <c r="Q3440">
        <f>O3440*_xlfn.XLOOKUP(K3440,AM:AM,AO:AO)</f>
        <v/>
      </c>
      <c r="R3440">
        <f>_xlfn.XLOOKUP(E3440,AF:AF,AG:AG)</f>
        <v/>
      </c>
      <c r="S3440">
        <f>_xlfn.XLOOKUP(E3440,AF:AF,AI:AI)</f>
        <v/>
      </c>
      <c r="T3440">
        <f>WEEKNUM(G3440)</f>
        <v/>
      </c>
      <c r="U3440">
        <f>YEAR(G3440)</f>
        <v/>
      </c>
      <c r="V3440" s="117">
        <f>IFERROR(Q3440/N3440,"0")</f>
        <v/>
      </c>
    </row>
    <row r="3441">
      <c r="A3441">
        <f>_xlfn.XLOOKUP(D3441,BN:BN,BO:BO)</f>
        <v/>
      </c>
      <c r="B3441" t="inlineStr">
        <is>
          <t>LLC</t>
        </is>
      </c>
      <c r="C3441" t="n">
        <v>513</v>
      </c>
      <c r="D3441">
        <f>_xlfn.XLOOKUP(C3441,BH:BH,BI:BI)</f>
        <v/>
      </c>
      <c r="E3441" t="n">
        <v>28934</v>
      </c>
      <c r="F3441" t="inlineStr">
        <is>
          <t>TE LOPEZ OTEGUI JAIME GERARDO</t>
        </is>
      </c>
      <c r="G3441" s="234" t="n">
        <v>45884</v>
      </c>
      <c r="H3441" s="63" t="n"/>
      <c r="I3441" t="inlineStr">
        <is>
          <t>VLO</t>
        </is>
      </c>
      <c r="J3441">
        <f>_xlfn.XLOOKUP(I3441,AS:AS,AU:AU)</f>
        <v/>
      </c>
      <c r="K3441" t="inlineStr">
        <is>
          <t>USD</t>
        </is>
      </c>
      <c r="L3441" s="238" t="n">
        <v>4781.02</v>
      </c>
      <c r="M3441">
        <f>L3441*_xlfn.XLOOKUP(K3441,AM:AM,AN:AN)</f>
        <v/>
      </c>
      <c r="N3441">
        <f>L3441*_xlfn.XLOOKUP(K3441,AM:AM,AO:AO)</f>
        <v/>
      </c>
      <c r="O3441" s="238" t="n">
        <v>0</v>
      </c>
      <c r="P3441">
        <f>O3441*_xlfn.XLOOKUP(K3441,AM:AM,AN:AN)</f>
        <v/>
      </c>
      <c r="Q3441">
        <f>O3441*_xlfn.XLOOKUP(K3441,AM:AM,AO:AO)</f>
        <v/>
      </c>
      <c r="R3441">
        <f>_xlfn.XLOOKUP(E3441,AF:AF,AG:AG)</f>
        <v/>
      </c>
      <c r="S3441">
        <f>_xlfn.XLOOKUP(E3441,AF:AF,AI:AI)</f>
        <v/>
      </c>
      <c r="T3441">
        <f>WEEKNUM(G3441)</f>
        <v/>
      </c>
      <c r="U3441">
        <f>YEAR(G3441)</f>
        <v/>
      </c>
      <c r="V3441" s="117">
        <f>IFERROR(Q3441/N3441,"0")</f>
        <v/>
      </c>
    </row>
    <row r="3442">
      <c r="A3442">
        <f>_xlfn.XLOOKUP(D3442,BN:BN,BO:BO)</f>
        <v/>
      </c>
      <c r="B3442" t="inlineStr">
        <is>
          <t>LLC</t>
        </is>
      </c>
      <c r="C3442" t="n">
        <v>513</v>
      </c>
      <c r="D3442">
        <f>_xlfn.XLOOKUP(C3442,BH:BH,BI:BI)</f>
        <v/>
      </c>
      <c r="E3442" t="n">
        <v>28934</v>
      </c>
      <c r="F3442" t="inlineStr">
        <is>
          <t>TE NORIEGA MENDEZ REYNA EUGENIA</t>
        </is>
      </c>
      <c r="G3442" s="234" t="n">
        <v>45884</v>
      </c>
      <c r="H3442" s="63" t="n"/>
      <c r="I3442" t="inlineStr">
        <is>
          <t>VLO</t>
        </is>
      </c>
      <c r="J3442">
        <f>_xlfn.XLOOKUP(I3442,AS:AS,AU:AU)</f>
        <v/>
      </c>
      <c r="K3442" t="inlineStr">
        <is>
          <t>USD</t>
        </is>
      </c>
      <c r="L3442" s="238" t="n">
        <v>4781.02</v>
      </c>
      <c r="M3442">
        <f>L3442*_xlfn.XLOOKUP(K3442,AM:AM,AN:AN)</f>
        <v/>
      </c>
      <c r="N3442">
        <f>L3442*_xlfn.XLOOKUP(K3442,AM:AM,AO:AO)</f>
        <v/>
      </c>
      <c r="O3442" s="238" t="n">
        <v>0</v>
      </c>
      <c r="P3442">
        <f>O3442*_xlfn.XLOOKUP(K3442,AM:AM,AN:AN)</f>
        <v/>
      </c>
      <c r="Q3442">
        <f>O3442*_xlfn.XLOOKUP(K3442,AM:AM,AO:AO)</f>
        <v/>
      </c>
      <c r="R3442">
        <f>_xlfn.XLOOKUP(E3442,AF:AF,AG:AG)</f>
        <v/>
      </c>
      <c r="S3442">
        <f>_xlfn.XLOOKUP(E3442,AF:AF,AI:AI)</f>
        <v/>
      </c>
      <c r="T3442">
        <f>WEEKNUM(G3442)</f>
        <v/>
      </c>
      <c r="U3442">
        <f>YEAR(G3442)</f>
        <v/>
      </c>
      <c r="V3442" s="117">
        <f>IFERROR(Q3442/N3442,"0")</f>
        <v/>
      </c>
    </row>
    <row r="3443">
      <c r="A3443">
        <f>_xlfn.XLOOKUP(D3443,BN:BN,BO:BO)</f>
        <v/>
      </c>
      <c r="B3443" t="inlineStr">
        <is>
          <t>LLC</t>
        </is>
      </c>
      <c r="C3443" t="n">
        <v>514</v>
      </c>
      <c r="D3443">
        <f>_xlfn.XLOOKUP(C3443,BH:BH,BI:BI)</f>
        <v/>
      </c>
      <c r="E3443" t="n">
        <v>29433</v>
      </c>
      <c r="F3443" t="inlineStr">
        <is>
          <t>Hospedaje en hotel</t>
        </is>
      </c>
      <c r="G3443" s="234" t="n">
        <v>45818</v>
      </c>
      <c r="H3443" s="234" t="n">
        <v>45849</v>
      </c>
      <c r="I3443" t="inlineStr">
        <is>
          <t>HTL</t>
        </is>
      </c>
      <c r="J3443">
        <f>_xlfn.XLOOKUP(I3443,AS:AS,AU:AU)</f>
        <v/>
      </c>
      <c r="K3443" t="inlineStr">
        <is>
          <t>MXN</t>
        </is>
      </c>
      <c r="L3443" s="238" t="n">
        <v>60840</v>
      </c>
      <c r="M3443">
        <f>L3443*_xlfn.XLOOKUP(K3443,AM:AM,AN:AN)</f>
        <v/>
      </c>
      <c r="N3443">
        <f>L3443*_xlfn.XLOOKUP(K3443,AM:AM,AO:AO)</f>
        <v/>
      </c>
      <c r="O3443" s="238" t="n">
        <v>6385.84</v>
      </c>
      <c r="P3443">
        <f>O3443*_xlfn.XLOOKUP(K3443,AM:AM,AN:AN)</f>
        <v/>
      </c>
      <c r="Q3443">
        <f>O3443*_xlfn.XLOOKUP(K3443,AM:AM,AO:AO)</f>
        <v/>
      </c>
      <c r="R3443">
        <f>_xlfn.XLOOKUP(E3443,AF:AF,AG:AG)</f>
        <v/>
      </c>
      <c r="S3443">
        <f>_xlfn.XLOOKUP(E3443,AF:AF,AI:AI)</f>
        <v/>
      </c>
      <c r="T3443">
        <f>WEEKNUM(G3443)</f>
        <v/>
      </c>
      <c r="U3443">
        <f>YEAR(G3443)</f>
        <v/>
      </c>
      <c r="V3443" s="117">
        <f>IFERROR(Q3443/N3443,"0")</f>
        <v/>
      </c>
    </row>
    <row r="3444">
      <c r="A3444">
        <f>_xlfn.XLOOKUP(D3444,BN:BN,BO:BO)</f>
        <v/>
      </c>
      <c r="B3444" t="inlineStr">
        <is>
          <t>LLC</t>
        </is>
      </c>
      <c r="C3444" t="n">
        <v>515</v>
      </c>
      <c r="D3444">
        <f>_xlfn.XLOOKUP(C3444,BH:BH,BI:BI)</f>
        <v/>
      </c>
      <c r="E3444" t="n">
        <v>28783</v>
      </c>
      <c r="F3444" t="inlineStr">
        <is>
          <t>Pago de Hospedaje</t>
        </is>
      </c>
      <c r="G3444" s="234" t="n">
        <v>45653</v>
      </c>
      <c r="H3444" s="234" t="n">
        <v>45659</v>
      </c>
      <c r="I3444" t="inlineStr">
        <is>
          <t>HTL</t>
        </is>
      </c>
      <c r="J3444">
        <f>_xlfn.XLOOKUP(I3444,AS:AS,AU:AU)</f>
        <v/>
      </c>
      <c r="K3444" t="inlineStr">
        <is>
          <t>EUR</t>
        </is>
      </c>
      <c r="L3444" s="238" t="n">
        <v>11020.8</v>
      </c>
      <c r="M3444">
        <f>L3444*_xlfn.XLOOKUP(K3444,AM:AM,AN:AN)</f>
        <v/>
      </c>
      <c r="N3444">
        <f>L3444*_xlfn.XLOOKUP(K3444,AM:AM,AO:AO)</f>
        <v/>
      </c>
      <c r="O3444" s="238" t="n">
        <v>881.66</v>
      </c>
      <c r="P3444">
        <f>O3444*_xlfn.XLOOKUP(K3444,AM:AM,AN:AN)</f>
        <v/>
      </c>
      <c r="Q3444">
        <f>O3444*_xlfn.XLOOKUP(K3444,AM:AM,AO:AO)</f>
        <v/>
      </c>
      <c r="R3444">
        <f>_xlfn.XLOOKUP(E3444,AF:AF,AG:AG)</f>
        <v/>
      </c>
      <c r="S3444">
        <f>_xlfn.XLOOKUP(E3444,AF:AF,AI:AI)</f>
        <v/>
      </c>
      <c r="T3444">
        <f>WEEKNUM(G3444)</f>
        <v/>
      </c>
      <c r="U3444">
        <f>YEAR(G3444)</f>
        <v/>
      </c>
      <c r="V3444" s="117">
        <f>IFERROR(Q3444/N3444,"0")</f>
        <v/>
      </c>
    </row>
    <row r="3445">
      <c r="A3445">
        <f>_xlfn.XLOOKUP(D3445,BN:BN,BO:BO)</f>
        <v/>
      </c>
      <c r="B3445" t="inlineStr">
        <is>
          <t>LLC</t>
        </is>
      </c>
      <c r="C3445" t="n">
        <v>516</v>
      </c>
      <c r="D3445">
        <f>_xlfn.XLOOKUP(C3445,BH:BH,BI:BI)</f>
        <v/>
      </c>
      <c r="E3445" t="n">
        <v>28783</v>
      </c>
      <c r="F3445" t="inlineStr">
        <is>
          <t>Hospedaje en La Refuge de Solaise</t>
        </is>
      </c>
      <c r="G3445" s="234" t="n">
        <v>45653</v>
      </c>
      <c r="H3445" s="234" t="n">
        <v>45659</v>
      </c>
      <c r="I3445" t="inlineStr">
        <is>
          <t>HTL</t>
        </is>
      </c>
      <c r="J3445">
        <f>_xlfn.XLOOKUP(I3445,AS:AS,AU:AU)</f>
        <v/>
      </c>
      <c r="K3445" t="inlineStr">
        <is>
          <t>EUR</t>
        </is>
      </c>
      <c r="L3445" s="238" t="n">
        <v>7872</v>
      </c>
      <c r="M3445">
        <f>L3445*_xlfn.XLOOKUP(K3445,AM:AM,AN:AN)</f>
        <v/>
      </c>
      <c r="N3445">
        <f>L3445*_xlfn.XLOOKUP(K3445,AM:AM,AO:AO)</f>
        <v/>
      </c>
      <c r="O3445" s="238" t="n">
        <v>629.76</v>
      </c>
      <c r="P3445">
        <f>O3445*_xlfn.XLOOKUP(K3445,AM:AM,AN:AN)</f>
        <v/>
      </c>
      <c r="Q3445">
        <f>O3445*_xlfn.XLOOKUP(K3445,AM:AM,AO:AO)</f>
        <v/>
      </c>
      <c r="R3445">
        <f>_xlfn.XLOOKUP(E3445,AF:AF,AG:AG)</f>
        <v/>
      </c>
      <c r="S3445">
        <f>_xlfn.XLOOKUP(E3445,AF:AF,AI:AI)</f>
        <v/>
      </c>
      <c r="T3445">
        <f>WEEKNUM(G3445)</f>
        <v/>
      </c>
      <c r="U3445">
        <f>YEAR(G3445)</f>
        <v/>
      </c>
      <c r="V3445" s="117">
        <f>IFERROR(Q3445/N3445,"0")</f>
        <v/>
      </c>
    </row>
    <row r="3446">
      <c r="A3446">
        <f>_xlfn.XLOOKUP(D3446,BN:BN,BO:BO)</f>
        <v/>
      </c>
      <c r="B3446" t="inlineStr">
        <is>
          <t>LLC</t>
        </is>
      </c>
      <c r="C3446" t="n">
        <v>518</v>
      </c>
      <c r="D3446">
        <f>_xlfn.XLOOKUP(C3446,BH:BH,BI:BI)</f>
        <v/>
      </c>
      <c r="E3446" t="n">
        <v>29512</v>
      </c>
      <c r="F3446" t="inlineStr">
        <is>
          <t>Casa de Campo</t>
        </is>
      </c>
      <c r="G3446" s="234" t="n">
        <v>45855</v>
      </c>
      <c r="H3446" s="234" t="n">
        <v>45857</v>
      </c>
      <c r="I3446" t="inlineStr">
        <is>
          <t>HTL</t>
        </is>
      </c>
      <c r="J3446">
        <f>_xlfn.XLOOKUP(I3446,AS:AS,AU:AU)</f>
        <v/>
      </c>
      <c r="K3446" t="inlineStr">
        <is>
          <t>USD</t>
        </is>
      </c>
      <c r="L3446" s="238" t="n">
        <v>1497.6</v>
      </c>
      <c r="M3446">
        <f>L3446*_xlfn.XLOOKUP(K3446,AM:AM,AN:AN)</f>
        <v/>
      </c>
      <c r="N3446">
        <f>L3446*_xlfn.XLOOKUP(K3446,AM:AM,AO:AO)</f>
        <v/>
      </c>
      <c r="O3446" s="238" t="n">
        <v>117</v>
      </c>
      <c r="P3446">
        <f>O3446*_xlfn.XLOOKUP(K3446,AM:AM,AN:AN)</f>
        <v/>
      </c>
      <c r="Q3446">
        <f>O3446*_xlfn.XLOOKUP(K3446,AM:AM,AO:AO)</f>
        <v/>
      </c>
      <c r="R3446">
        <f>_xlfn.XLOOKUP(E3446,AF:AF,AG:AG)</f>
        <v/>
      </c>
      <c r="S3446">
        <f>_xlfn.XLOOKUP(E3446,AF:AF,AI:AI)</f>
        <v/>
      </c>
      <c r="T3446">
        <f>WEEKNUM(G3446)</f>
        <v/>
      </c>
      <c r="U3446">
        <f>YEAR(G3446)</f>
        <v/>
      </c>
      <c r="V3446" s="117">
        <f>IFERROR(Q3446/N3446,"0")</f>
        <v/>
      </c>
    </row>
    <row r="3447">
      <c r="A3447">
        <f>_xlfn.XLOOKUP(D3447,BN:BN,BO:BO)</f>
        <v/>
      </c>
      <c r="B3447" t="inlineStr">
        <is>
          <t>LLC</t>
        </is>
      </c>
      <c r="C3447" t="n">
        <v>519</v>
      </c>
      <c r="D3447">
        <f>_xlfn.XLOOKUP(C3447,BH:BH,BI:BI)</f>
        <v/>
      </c>
      <c r="E3447" t="n">
        <v>28934</v>
      </c>
      <c r="F3447" t="inlineStr">
        <is>
          <t>TE NORIEGA DE UHTHOFF VERONICA PATRICIA MRS</t>
        </is>
      </c>
      <c r="G3447" s="234" t="n">
        <v>45839</v>
      </c>
      <c r="H3447" s="63" t="n"/>
      <c r="I3447" t="inlineStr">
        <is>
          <t>VLO</t>
        </is>
      </c>
      <c r="J3447">
        <f>_xlfn.XLOOKUP(I3447,AS:AS,AU:AU)</f>
        <v/>
      </c>
      <c r="K3447" t="inlineStr">
        <is>
          <t>USD</t>
        </is>
      </c>
      <c r="L3447" s="238" t="n">
        <v>340.1</v>
      </c>
      <c r="M3447">
        <f>L3447*_xlfn.XLOOKUP(K3447,AM:AM,AN:AN)</f>
        <v/>
      </c>
      <c r="N3447">
        <f>L3447*_xlfn.XLOOKUP(K3447,AM:AM,AO:AO)</f>
        <v/>
      </c>
      <c r="O3447" s="238" t="n">
        <v>0</v>
      </c>
      <c r="P3447">
        <f>O3447*_xlfn.XLOOKUP(K3447,AM:AM,AN:AN)</f>
        <v/>
      </c>
      <c r="Q3447">
        <f>O3447*_xlfn.XLOOKUP(K3447,AM:AM,AO:AO)</f>
        <v/>
      </c>
      <c r="R3447">
        <f>_xlfn.XLOOKUP(E3447,AF:AF,AG:AG)</f>
        <v/>
      </c>
      <c r="S3447">
        <f>_xlfn.XLOOKUP(E3447,AF:AF,AI:AI)</f>
        <v/>
      </c>
      <c r="T3447">
        <f>WEEKNUM(G3447)</f>
        <v/>
      </c>
      <c r="U3447">
        <f>YEAR(G3447)</f>
        <v/>
      </c>
      <c r="V3447" s="117">
        <f>IFERROR(Q3447/N3447,"0")</f>
        <v/>
      </c>
    </row>
    <row r="3448">
      <c r="A3448">
        <f>_xlfn.XLOOKUP(D3448,BN:BN,BO:BO)</f>
        <v/>
      </c>
      <c r="B3448" t="inlineStr">
        <is>
          <t>LLC</t>
        </is>
      </c>
      <c r="C3448" t="n">
        <v>519</v>
      </c>
      <c r="D3448">
        <f>_xlfn.XLOOKUP(C3448,BH:BH,BI:BI)</f>
        <v/>
      </c>
      <c r="E3448" t="n">
        <v>28934</v>
      </c>
      <c r="F3448" t="inlineStr">
        <is>
          <t>ME NORIEGA DE UHTHOFF VERONICA PATRICIA MRS</t>
        </is>
      </c>
      <c r="G3448" s="234" t="n">
        <v>45821</v>
      </c>
      <c r="H3448" s="63" t="n"/>
      <c r="I3448" t="inlineStr">
        <is>
          <t>VLO</t>
        </is>
      </c>
      <c r="J3448">
        <f>_xlfn.XLOOKUP(I3448,AS:AS,AU:AU)</f>
        <v/>
      </c>
      <c r="K3448" t="inlineStr">
        <is>
          <t>USD</t>
        </is>
      </c>
      <c r="L3448" s="238" t="n">
        <v>17.2</v>
      </c>
      <c r="M3448">
        <f>L3448*_xlfn.XLOOKUP(K3448,AM:AM,AN:AN)</f>
        <v/>
      </c>
      <c r="N3448">
        <f>L3448*_xlfn.XLOOKUP(K3448,AM:AM,AO:AO)</f>
        <v/>
      </c>
      <c r="O3448" s="238" t="n">
        <v>0</v>
      </c>
      <c r="P3448">
        <f>O3448*_xlfn.XLOOKUP(K3448,AM:AM,AN:AN)</f>
        <v/>
      </c>
      <c r="Q3448">
        <f>O3448*_xlfn.XLOOKUP(K3448,AM:AM,AO:AO)</f>
        <v/>
      </c>
      <c r="R3448">
        <f>_xlfn.XLOOKUP(E3448,AF:AF,AG:AG)</f>
        <v/>
      </c>
      <c r="S3448">
        <f>_xlfn.XLOOKUP(E3448,AF:AF,AI:AI)</f>
        <v/>
      </c>
      <c r="T3448">
        <f>WEEKNUM(G3448)</f>
        <v/>
      </c>
      <c r="U3448">
        <f>YEAR(G3448)</f>
        <v/>
      </c>
      <c r="V3448" s="117">
        <f>IFERROR(Q3448/N3448,"0")</f>
        <v/>
      </c>
    </row>
    <row r="3449">
      <c r="A3449">
        <f>_xlfn.XLOOKUP(D3449,BN:BN,BO:BO)</f>
        <v/>
      </c>
      <c r="B3449" t="inlineStr">
        <is>
          <t>LLC</t>
        </is>
      </c>
      <c r="C3449" t="n">
        <v>519</v>
      </c>
      <c r="D3449">
        <f>_xlfn.XLOOKUP(C3449,BH:BH,BI:BI)</f>
        <v/>
      </c>
      <c r="E3449" t="n">
        <v>28934</v>
      </c>
      <c r="F3449" t="inlineStr">
        <is>
          <t>TE NORIEGA DE UHTHOFF VERONICA PATRICIA MRS</t>
        </is>
      </c>
      <c r="G3449" s="234" t="n">
        <v>45898</v>
      </c>
      <c r="H3449" s="63" t="n"/>
      <c r="I3449" t="inlineStr">
        <is>
          <t>VLO</t>
        </is>
      </c>
      <c r="J3449">
        <f>_xlfn.XLOOKUP(I3449,AS:AS,AU:AU)</f>
        <v/>
      </c>
      <c r="K3449" t="inlineStr">
        <is>
          <t>USD</t>
        </is>
      </c>
      <c r="L3449" s="238" t="n">
        <v>798.58</v>
      </c>
      <c r="M3449">
        <f>L3449*_xlfn.XLOOKUP(K3449,AM:AM,AN:AN)</f>
        <v/>
      </c>
      <c r="N3449">
        <f>L3449*_xlfn.XLOOKUP(K3449,AM:AM,AO:AO)</f>
        <v/>
      </c>
      <c r="O3449" s="238" t="n">
        <v>0</v>
      </c>
      <c r="P3449">
        <f>O3449*_xlfn.XLOOKUP(K3449,AM:AM,AN:AN)</f>
        <v/>
      </c>
      <c r="Q3449">
        <f>O3449*_xlfn.XLOOKUP(K3449,AM:AM,AO:AO)</f>
        <v/>
      </c>
      <c r="R3449">
        <f>_xlfn.XLOOKUP(E3449,AF:AF,AG:AG)</f>
        <v/>
      </c>
      <c r="S3449">
        <f>_xlfn.XLOOKUP(E3449,AF:AF,AI:AI)</f>
        <v/>
      </c>
      <c r="T3449">
        <f>WEEKNUM(G3449)</f>
        <v/>
      </c>
      <c r="U3449">
        <f>YEAR(G3449)</f>
        <v/>
      </c>
      <c r="V3449" s="117">
        <f>IFERROR(Q3449/N3449,"0")</f>
        <v/>
      </c>
    </row>
    <row r="3450">
      <c r="A3450">
        <f>_xlfn.XLOOKUP(D3450,BN:BN,BO:BO)</f>
        <v/>
      </c>
      <c r="B3450" t="inlineStr">
        <is>
          <t>LLC</t>
        </is>
      </c>
      <c r="C3450" t="n">
        <v>519</v>
      </c>
      <c r="D3450">
        <f>_xlfn.XLOOKUP(C3450,BH:BH,BI:BI)</f>
        <v/>
      </c>
      <c r="E3450" t="n">
        <v>28934</v>
      </c>
      <c r="F3450" t="inlineStr">
        <is>
          <t>TE NORIEGA DE UHTHOFF VERONICA PATRICIA MRS</t>
        </is>
      </c>
      <c r="G3450" s="234" t="n">
        <v>45903</v>
      </c>
      <c r="H3450" s="234" t="n">
        <v>45903</v>
      </c>
      <c r="I3450" t="inlineStr">
        <is>
          <t>VLO</t>
        </is>
      </c>
      <c r="J3450">
        <f>_xlfn.XLOOKUP(I3450,AS:AS,AU:AU)</f>
        <v/>
      </c>
      <c r="K3450" t="inlineStr">
        <is>
          <t>USD</t>
        </is>
      </c>
      <c r="L3450" s="238" t="n">
        <v>409.1</v>
      </c>
      <c r="M3450">
        <f>L3450*_xlfn.XLOOKUP(K3450,AM:AM,AN:AN)</f>
        <v/>
      </c>
      <c r="N3450">
        <f>L3450*_xlfn.XLOOKUP(K3450,AM:AM,AO:AO)</f>
        <v/>
      </c>
      <c r="O3450" s="238" t="n">
        <v>0</v>
      </c>
      <c r="P3450">
        <f>O3450*_xlfn.XLOOKUP(K3450,AM:AM,AN:AN)</f>
        <v/>
      </c>
      <c r="Q3450">
        <f>O3450*_xlfn.XLOOKUP(K3450,AM:AM,AO:AO)</f>
        <v/>
      </c>
      <c r="R3450">
        <f>_xlfn.XLOOKUP(E3450,AF:AF,AG:AG)</f>
        <v/>
      </c>
      <c r="S3450">
        <f>_xlfn.XLOOKUP(E3450,AF:AF,AI:AI)</f>
        <v/>
      </c>
      <c r="T3450">
        <f>WEEKNUM(G3450)</f>
        <v/>
      </c>
      <c r="U3450">
        <f>YEAR(G3450)</f>
        <v/>
      </c>
      <c r="V3450" s="117">
        <f>IFERROR(Q3450/N3450,"0")</f>
        <v/>
      </c>
    </row>
    <row r="3451">
      <c r="A3451">
        <f>_xlfn.XLOOKUP(D3451,BN:BN,BO:BO)</f>
        <v/>
      </c>
      <c r="B3451" t="inlineStr">
        <is>
          <t>LLC</t>
        </is>
      </c>
      <c r="C3451" t="n">
        <v>519</v>
      </c>
      <c r="D3451">
        <f>_xlfn.XLOOKUP(C3451,BH:BH,BI:BI)</f>
        <v/>
      </c>
      <c r="E3451" t="n">
        <v>28934</v>
      </c>
      <c r="F3451" t="inlineStr">
        <is>
          <t>TE NORIEGA DE UHTHOFF VERONICA PATRICIA MRS</t>
        </is>
      </c>
      <c r="G3451" s="234" t="n">
        <v>45898</v>
      </c>
      <c r="H3451" s="63" t="n"/>
      <c r="I3451" t="inlineStr">
        <is>
          <t>VLO</t>
        </is>
      </c>
      <c r="J3451">
        <f>_xlfn.XLOOKUP(I3451,AS:AS,AU:AU)</f>
        <v/>
      </c>
      <c r="K3451" t="inlineStr">
        <is>
          <t>USD</t>
        </is>
      </c>
      <c r="L3451" s="238" t="n">
        <v>83.67</v>
      </c>
      <c r="M3451">
        <f>L3451*_xlfn.XLOOKUP(K3451,AM:AM,AN:AN)</f>
        <v/>
      </c>
      <c r="N3451">
        <f>L3451*_xlfn.XLOOKUP(K3451,AM:AM,AO:AO)</f>
        <v/>
      </c>
      <c r="O3451" s="238" t="n">
        <v>0</v>
      </c>
      <c r="P3451">
        <f>O3451*_xlfn.XLOOKUP(K3451,AM:AM,AN:AN)</f>
        <v/>
      </c>
      <c r="Q3451">
        <f>O3451*_xlfn.XLOOKUP(K3451,AM:AM,AO:AO)</f>
        <v/>
      </c>
      <c r="R3451">
        <f>_xlfn.XLOOKUP(E3451,AF:AF,AG:AG)</f>
        <v/>
      </c>
      <c r="S3451">
        <f>_xlfn.XLOOKUP(E3451,AF:AF,AI:AI)</f>
        <v/>
      </c>
      <c r="T3451">
        <f>WEEKNUM(G3451)</f>
        <v/>
      </c>
      <c r="U3451">
        <f>YEAR(G3451)</f>
        <v/>
      </c>
      <c r="V3451" s="117">
        <f>IFERROR(Q3451/N3451,"0")</f>
        <v/>
      </c>
    </row>
    <row r="3452">
      <c r="A3452">
        <f>_xlfn.XLOOKUP(D3452,BN:BN,BO:BO)</f>
        <v/>
      </c>
      <c r="B3452" t="inlineStr">
        <is>
          <t>LLC</t>
        </is>
      </c>
      <c r="C3452" t="n">
        <v>520</v>
      </c>
      <c r="D3452">
        <f>_xlfn.XLOOKUP(C3452,BH:BH,BI:BI)</f>
        <v/>
      </c>
      <c r="E3452" t="n">
        <v>27914</v>
      </c>
      <c r="F3452" t="inlineStr">
        <is>
          <t xml:space="preserve">Vuelos Cathay Pacific: Auckland - Hong Kong - Madrid </t>
        </is>
      </c>
      <c r="G3452" s="234" t="n">
        <v>45960</v>
      </c>
      <c r="H3452" s="234" t="n">
        <v>45980</v>
      </c>
      <c r="I3452" t="inlineStr">
        <is>
          <t>ABC</t>
        </is>
      </c>
      <c r="J3452">
        <f>_xlfn.XLOOKUP(I3452,AS:AS,AU:AU)</f>
        <v/>
      </c>
      <c r="K3452" t="inlineStr">
        <is>
          <t>EUR</t>
        </is>
      </c>
      <c r="L3452" s="238" t="n">
        <v>8094.96</v>
      </c>
      <c r="M3452">
        <f>L3452*_xlfn.XLOOKUP(K3452,AM:AM,AN:AN)</f>
        <v/>
      </c>
      <c r="N3452">
        <f>L3452*_xlfn.XLOOKUP(K3452,AM:AM,AO:AO)</f>
        <v/>
      </c>
      <c r="O3452" s="238" t="n">
        <v>0</v>
      </c>
      <c r="P3452">
        <f>O3452*_xlfn.XLOOKUP(K3452,AM:AM,AN:AN)</f>
        <v/>
      </c>
      <c r="Q3452">
        <f>O3452*_xlfn.XLOOKUP(K3452,AM:AM,AO:AO)</f>
        <v/>
      </c>
      <c r="R3452">
        <f>_xlfn.XLOOKUP(E3452,AF:AF,AG:AG)</f>
        <v/>
      </c>
      <c r="S3452">
        <f>_xlfn.XLOOKUP(E3452,AF:AF,AI:AI)</f>
        <v/>
      </c>
      <c r="T3452">
        <f>WEEKNUM(G3452)</f>
        <v/>
      </c>
      <c r="U3452">
        <f>YEAR(G3452)</f>
        <v/>
      </c>
      <c r="V3452" s="117">
        <f>IFERROR(Q3452/N3452,"0")</f>
        <v/>
      </c>
    </row>
    <row r="3453">
      <c r="A3453">
        <f>_xlfn.XLOOKUP(D3453,BN:BN,BO:BO)</f>
        <v/>
      </c>
      <c r="B3453" t="inlineStr">
        <is>
          <t>LLC</t>
        </is>
      </c>
      <c r="C3453" t="n">
        <v>520</v>
      </c>
      <c r="D3453">
        <f>_xlfn.XLOOKUP(C3453,BH:BH,BI:BI)</f>
        <v/>
      </c>
      <c r="E3453" t="n">
        <v>29905</v>
      </c>
      <c r="F3453" t="inlineStr">
        <is>
          <t xml:space="preserve">Itinerario Australia y Nueva Zelanda </t>
        </is>
      </c>
      <c r="G3453" s="234" t="n">
        <v>45960</v>
      </c>
      <c r="H3453" s="234" t="n">
        <v>45980</v>
      </c>
      <c r="I3453" t="inlineStr">
        <is>
          <t>PKT</t>
        </is>
      </c>
      <c r="J3453">
        <f>_xlfn.XLOOKUP(I3453,AS:AS,AU:AU)</f>
        <v/>
      </c>
      <c r="K3453" t="inlineStr">
        <is>
          <t>EUR</t>
        </is>
      </c>
      <c r="L3453" s="238" t="n">
        <v>61331.8</v>
      </c>
      <c r="M3453">
        <f>L3453*_xlfn.XLOOKUP(K3453,AM:AM,AN:AN)</f>
        <v/>
      </c>
      <c r="N3453">
        <f>L3453*_xlfn.XLOOKUP(K3453,AM:AM,AO:AO)</f>
        <v/>
      </c>
      <c r="O3453" s="238" t="n">
        <v>12573.25</v>
      </c>
      <c r="P3453">
        <f>O3453*_xlfn.XLOOKUP(K3453,AM:AM,AN:AN)</f>
        <v/>
      </c>
      <c r="Q3453">
        <f>O3453*_xlfn.XLOOKUP(K3453,AM:AM,AO:AO)</f>
        <v/>
      </c>
      <c r="R3453">
        <f>_xlfn.XLOOKUP(E3453,AF:AF,AG:AG)</f>
        <v/>
      </c>
      <c r="S3453">
        <f>_xlfn.XLOOKUP(E3453,AF:AF,AI:AI)</f>
        <v/>
      </c>
      <c r="T3453">
        <f>WEEKNUM(G3453)</f>
        <v/>
      </c>
      <c r="U3453">
        <f>YEAR(G3453)</f>
        <v/>
      </c>
      <c r="V3453" s="117">
        <f>IFERROR(Q3453/N3453,"0")</f>
        <v/>
      </c>
    </row>
    <row r="3454">
      <c r="A3454">
        <f>_xlfn.XLOOKUP(D3454,BN:BN,BO:BO)</f>
        <v/>
      </c>
      <c r="B3454" t="inlineStr">
        <is>
          <t>LLC</t>
        </is>
      </c>
      <c r="C3454" t="n">
        <v>520</v>
      </c>
      <c r="D3454">
        <f>_xlfn.XLOOKUP(C3454,BH:BH,BI:BI)</f>
        <v/>
      </c>
      <c r="E3454" t="n">
        <v>29905</v>
      </c>
      <c r="F3454" t="inlineStr">
        <is>
          <t xml:space="preserve">Extra cambios viaje </t>
        </is>
      </c>
      <c r="G3454" s="234" t="n">
        <v>45960</v>
      </c>
      <c r="H3454" s="234" t="n">
        <v>45980</v>
      </c>
      <c r="I3454" t="inlineStr">
        <is>
          <t>PKT</t>
        </is>
      </c>
      <c r="J3454">
        <f>_xlfn.XLOOKUP(I3454,AS:AS,AU:AU)</f>
        <v/>
      </c>
      <c r="K3454" t="inlineStr">
        <is>
          <t>EUR</t>
        </is>
      </c>
      <c r="L3454" s="238" t="n">
        <v>240.5</v>
      </c>
      <c r="M3454">
        <f>L3454*_xlfn.XLOOKUP(K3454,AM:AM,AN:AN)</f>
        <v/>
      </c>
      <c r="N3454">
        <f>L3454*_xlfn.XLOOKUP(K3454,AM:AM,AO:AO)</f>
        <v/>
      </c>
      <c r="O3454" s="238" t="n">
        <v>0</v>
      </c>
      <c r="P3454">
        <f>O3454*_xlfn.XLOOKUP(K3454,AM:AM,AN:AN)</f>
        <v/>
      </c>
      <c r="Q3454">
        <f>O3454*_xlfn.XLOOKUP(K3454,AM:AM,AO:AO)</f>
        <v/>
      </c>
      <c r="R3454">
        <f>_xlfn.XLOOKUP(E3454,AF:AF,AG:AG)</f>
        <v/>
      </c>
      <c r="S3454">
        <f>_xlfn.XLOOKUP(E3454,AF:AF,AI:AI)</f>
        <v/>
      </c>
      <c r="T3454">
        <f>WEEKNUM(G3454)</f>
        <v/>
      </c>
      <c r="U3454">
        <f>YEAR(G3454)</f>
        <v/>
      </c>
      <c r="V3454" s="117">
        <f>IFERROR(Q3454/N3454,"0")</f>
        <v/>
      </c>
    </row>
    <row r="3455">
      <c r="A3455">
        <f>_xlfn.XLOOKUP(D3455,BN:BN,BO:BO)</f>
        <v/>
      </c>
      <c r="B3455" t="inlineStr">
        <is>
          <t>LLC</t>
        </is>
      </c>
      <c r="C3455" t="n">
        <v>520</v>
      </c>
      <c r="D3455">
        <f>_xlfn.XLOOKUP(C3455,BH:BH,BI:BI)</f>
        <v/>
      </c>
      <c r="E3455" t="n">
        <v>28934</v>
      </c>
      <c r="F3455" t="inlineStr">
        <is>
          <t>GONZALEZ MUNOZ IVAN</t>
        </is>
      </c>
      <c r="G3455" s="234" t="n">
        <v>45972</v>
      </c>
      <c r="H3455" s="234" t="n">
        <v>45980</v>
      </c>
      <c r="I3455" t="inlineStr">
        <is>
          <t>VLO</t>
        </is>
      </c>
      <c r="J3455">
        <f>_xlfn.XLOOKUP(I3455,AS:AS,AU:AU)</f>
        <v/>
      </c>
      <c r="K3455" t="inlineStr">
        <is>
          <t>EUR</t>
        </is>
      </c>
      <c r="L3455" s="238" t="n">
        <v>2546.42</v>
      </c>
      <c r="M3455">
        <f>L3455*_xlfn.XLOOKUP(K3455,AM:AM,AN:AN)</f>
        <v/>
      </c>
      <c r="N3455">
        <f>L3455*_xlfn.XLOOKUP(K3455,AM:AM,AO:AO)</f>
        <v/>
      </c>
      <c r="O3455" s="238" t="n">
        <v>0</v>
      </c>
      <c r="P3455">
        <f>O3455*_xlfn.XLOOKUP(K3455,AM:AM,AN:AN)</f>
        <v/>
      </c>
      <c r="Q3455">
        <f>O3455*_xlfn.XLOOKUP(K3455,AM:AM,AO:AO)</f>
        <v/>
      </c>
      <c r="R3455">
        <f>_xlfn.XLOOKUP(E3455,AF:AF,AG:AG)</f>
        <v/>
      </c>
      <c r="S3455">
        <f>_xlfn.XLOOKUP(E3455,AF:AF,AI:AI)</f>
        <v/>
      </c>
      <c r="T3455">
        <f>WEEKNUM(G3455)</f>
        <v/>
      </c>
      <c r="U3455">
        <f>YEAR(G3455)</f>
        <v/>
      </c>
      <c r="V3455" s="117">
        <f>IFERROR(Q3455/N3455,"0")</f>
        <v/>
      </c>
    </row>
    <row r="3456">
      <c r="A3456">
        <f>_xlfn.XLOOKUP(D3456,BN:BN,BO:BO)</f>
        <v/>
      </c>
      <c r="B3456" t="inlineStr">
        <is>
          <t>LLC</t>
        </is>
      </c>
      <c r="C3456" t="n">
        <v>520</v>
      </c>
      <c r="D3456">
        <f>_xlfn.XLOOKUP(C3456,BH:BH,BI:BI)</f>
        <v/>
      </c>
      <c r="E3456" t="n">
        <v>28934</v>
      </c>
      <c r="F3456" t="inlineStr">
        <is>
          <t>GONZALEZ MUNOZ IVAN</t>
        </is>
      </c>
      <c r="G3456" s="234" t="n">
        <v>45972</v>
      </c>
      <c r="H3456" s="234" t="n">
        <v>45980</v>
      </c>
      <c r="I3456" t="inlineStr">
        <is>
          <t>VLO</t>
        </is>
      </c>
      <c r="J3456">
        <f>_xlfn.XLOOKUP(I3456,AS:AS,AU:AU)</f>
        <v/>
      </c>
      <c r="K3456" t="inlineStr">
        <is>
          <t>EUR</t>
        </is>
      </c>
      <c r="L3456" s="238" t="n">
        <v>4193.81</v>
      </c>
      <c r="M3456">
        <f>L3456*_xlfn.XLOOKUP(K3456,AM:AM,AN:AN)</f>
        <v/>
      </c>
      <c r="N3456">
        <f>L3456*_xlfn.XLOOKUP(K3456,AM:AM,AO:AO)</f>
        <v/>
      </c>
      <c r="O3456" s="238" t="n">
        <v>0</v>
      </c>
      <c r="P3456">
        <f>O3456*_xlfn.XLOOKUP(K3456,AM:AM,AN:AN)</f>
        <v/>
      </c>
      <c r="Q3456">
        <f>O3456*_xlfn.XLOOKUP(K3456,AM:AM,AO:AO)</f>
        <v/>
      </c>
      <c r="R3456">
        <f>_xlfn.XLOOKUP(E3456,AF:AF,AG:AG)</f>
        <v/>
      </c>
      <c r="S3456">
        <f>_xlfn.XLOOKUP(E3456,AF:AF,AI:AI)</f>
        <v/>
      </c>
      <c r="T3456">
        <f>WEEKNUM(G3456)</f>
        <v/>
      </c>
      <c r="U3456">
        <f>YEAR(G3456)</f>
        <v/>
      </c>
      <c r="V3456" s="117">
        <f>IFERROR(Q3456/N3456,"0")</f>
        <v/>
      </c>
    </row>
    <row r="3457">
      <c r="A3457">
        <f>_xlfn.XLOOKUP(D3457,BN:BN,BO:BO)</f>
        <v/>
      </c>
      <c r="B3457" t="inlineStr">
        <is>
          <t>LLC</t>
        </is>
      </c>
      <c r="C3457" t="n">
        <v>520</v>
      </c>
      <c r="D3457">
        <f>_xlfn.XLOOKUP(C3457,BH:BH,BI:BI)</f>
        <v/>
      </c>
      <c r="E3457" t="n">
        <v>28934</v>
      </c>
      <c r="F3457" t="inlineStr">
        <is>
          <t>GONZALEZ MUNOZ HAYDEE</t>
        </is>
      </c>
      <c r="G3457" s="234" t="n">
        <v>45971</v>
      </c>
      <c r="H3457" s="234" t="n">
        <v>45972</v>
      </c>
      <c r="I3457" t="inlineStr">
        <is>
          <t>VLO</t>
        </is>
      </c>
      <c r="J3457">
        <f>_xlfn.XLOOKUP(I3457,AS:AS,AU:AU)</f>
        <v/>
      </c>
      <c r="K3457" t="inlineStr">
        <is>
          <t>EUR</t>
        </is>
      </c>
      <c r="L3457" s="238" t="n">
        <v>3734.24</v>
      </c>
      <c r="M3457">
        <f>L3457*_xlfn.XLOOKUP(K3457,AM:AM,AN:AN)</f>
        <v/>
      </c>
      <c r="N3457">
        <f>L3457*_xlfn.XLOOKUP(K3457,AM:AM,AO:AO)</f>
        <v/>
      </c>
      <c r="O3457" s="238" t="n">
        <v>0</v>
      </c>
      <c r="P3457">
        <f>O3457*_xlfn.XLOOKUP(K3457,AM:AM,AN:AN)</f>
        <v/>
      </c>
      <c r="Q3457">
        <f>O3457*_xlfn.XLOOKUP(K3457,AM:AM,AO:AO)</f>
        <v/>
      </c>
      <c r="R3457">
        <f>_xlfn.XLOOKUP(E3457,AF:AF,AG:AG)</f>
        <v/>
      </c>
      <c r="S3457">
        <f>_xlfn.XLOOKUP(E3457,AF:AF,AI:AI)</f>
        <v/>
      </c>
      <c r="T3457">
        <f>WEEKNUM(G3457)</f>
        <v/>
      </c>
      <c r="U3457">
        <f>YEAR(G3457)</f>
        <v/>
      </c>
      <c r="V3457" s="117">
        <f>IFERROR(Q3457/N3457,"0")</f>
        <v/>
      </c>
    </row>
    <row r="3458">
      <c r="A3458">
        <f>_xlfn.XLOOKUP(D3458,BN:BN,BO:BO)</f>
        <v/>
      </c>
      <c r="B3458" t="inlineStr">
        <is>
          <t>LLC</t>
        </is>
      </c>
      <c r="C3458" t="n">
        <v>520</v>
      </c>
      <c r="D3458">
        <f>_xlfn.XLOOKUP(C3458,BH:BH,BI:BI)</f>
        <v/>
      </c>
      <c r="E3458" t="n">
        <v>28934</v>
      </c>
      <c r="F3458" t="inlineStr">
        <is>
          <t xml:space="preserve">GONZALEZ MUNOZ ASTRID  </t>
        </is>
      </c>
      <c r="G3458" s="234" t="n">
        <v>45960</v>
      </c>
      <c r="H3458" s="234" t="n">
        <v>45960</v>
      </c>
      <c r="I3458" t="inlineStr">
        <is>
          <t>VLO</t>
        </is>
      </c>
      <c r="J3458">
        <f>_xlfn.XLOOKUP(I3458,AS:AS,AU:AU)</f>
        <v/>
      </c>
      <c r="K3458" t="inlineStr">
        <is>
          <t>EUR</t>
        </is>
      </c>
      <c r="L3458" s="238" t="n">
        <v>2639.85</v>
      </c>
      <c r="M3458">
        <f>L3458*_xlfn.XLOOKUP(K3458,AM:AM,AN:AN)</f>
        <v/>
      </c>
      <c r="N3458">
        <f>L3458*_xlfn.XLOOKUP(K3458,AM:AM,AO:AO)</f>
        <v/>
      </c>
      <c r="O3458" s="238" t="n">
        <v>0</v>
      </c>
      <c r="P3458">
        <f>O3458*_xlfn.XLOOKUP(K3458,AM:AM,AN:AN)</f>
        <v/>
      </c>
      <c r="Q3458">
        <f>O3458*_xlfn.XLOOKUP(K3458,AM:AM,AO:AO)</f>
        <v/>
      </c>
      <c r="R3458">
        <f>_xlfn.XLOOKUP(E3458,AF:AF,AG:AG)</f>
        <v/>
      </c>
      <c r="S3458">
        <f>_xlfn.XLOOKUP(E3458,AF:AF,AI:AI)</f>
        <v/>
      </c>
      <c r="T3458">
        <f>WEEKNUM(G3458)</f>
        <v/>
      </c>
      <c r="U3458">
        <f>YEAR(G3458)</f>
        <v/>
      </c>
      <c r="V3458" s="117">
        <f>IFERROR(Q3458/N3458,"0")</f>
        <v/>
      </c>
    </row>
    <row r="3459">
      <c r="A3459">
        <f>_xlfn.XLOOKUP(D3459,BN:BN,BO:BO)</f>
        <v/>
      </c>
      <c r="B3459" t="inlineStr">
        <is>
          <t>LLC</t>
        </is>
      </c>
      <c r="C3459" t="n">
        <v>520</v>
      </c>
      <c r="D3459">
        <f>_xlfn.XLOOKUP(C3459,BH:BH,BI:BI)</f>
        <v/>
      </c>
      <c r="E3459" t="n">
        <v>28934</v>
      </c>
      <c r="F3459" t="inlineStr">
        <is>
          <t>GONZALEZ MUNOZ HAYDEE</t>
        </is>
      </c>
      <c r="G3459" s="234" t="n">
        <v>45960</v>
      </c>
      <c r="H3459" s="234" t="n">
        <v>45960</v>
      </c>
      <c r="I3459" t="inlineStr">
        <is>
          <t>VLO</t>
        </is>
      </c>
      <c r="J3459">
        <f>_xlfn.XLOOKUP(I3459,AS:AS,AU:AU)</f>
        <v/>
      </c>
      <c r="K3459" t="inlineStr">
        <is>
          <t>EUR</t>
        </is>
      </c>
      <c r="L3459" s="238" t="n">
        <v>2639.85</v>
      </c>
      <c r="M3459">
        <f>L3459*_xlfn.XLOOKUP(K3459,AM:AM,AN:AN)</f>
        <v/>
      </c>
      <c r="N3459">
        <f>L3459*_xlfn.XLOOKUP(K3459,AM:AM,AO:AO)</f>
        <v/>
      </c>
      <c r="O3459" s="238" t="n">
        <v>0</v>
      </c>
      <c r="P3459">
        <f>O3459*_xlfn.XLOOKUP(K3459,AM:AM,AN:AN)</f>
        <v/>
      </c>
      <c r="Q3459">
        <f>O3459*_xlfn.XLOOKUP(K3459,AM:AM,AO:AO)</f>
        <v/>
      </c>
      <c r="R3459">
        <f>_xlfn.XLOOKUP(E3459,AF:AF,AG:AG)</f>
        <v/>
      </c>
      <c r="S3459">
        <f>_xlfn.XLOOKUP(E3459,AF:AF,AI:AI)</f>
        <v/>
      </c>
      <c r="T3459">
        <f>WEEKNUM(G3459)</f>
        <v/>
      </c>
      <c r="U3459">
        <f>YEAR(G3459)</f>
        <v/>
      </c>
      <c r="V3459" s="117">
        <f>IFERROR(Q3459/N3459,"0")</f>
        <v/>
      </c>
    </row>
    <row r="3460">
      <c r="A3460">
        <f>_xlfn.XLOOKUP(D3460,BN:BN,BO:BO)</f>
        <v/>
      </c>
      <c r="B3460" t="inlineStr">
        <is>
          <t>LLC</t>
        </is>
      </c>
      <c r="C3460" t="n">
        <v>520</v>
      </c>
      <c r="D3460">
        <f>_xlfn.XLOOKUP(C3460,BH:BH,BI:BI)</f>
        <v/>
      </c>
      <c r="E3460" t="n">
        <v>28934</v>
      </c>
      <c r="F3460" t="inlineStr">
        <is>
          <t>MUNOZ DELGADO DE ROBLES MARIA HAYDEE</t>
        </is>
      </c>
      <c r="G3460" s="234" t="n">
        <v>45960</v>
      </c>
      <c r="H3460" s="234" t="n">
        <v>45960</v>
      </c>
      <c r="I3460" t="inlineStr">
        <is>
          <t>VLO</t>
        </is>
      </c>
      <c r="J3460">
        <f>_xlfn.XLOOKUP(I3460,AS:AS,AU:AU)</f>
        <v/>
      </c>
      <c r="K3460" t="inlineStr">
        <is>
          <t>EUR</t>
        </is>
      </c>
      <c r="L3460" s="238" t="n">
        <v>2639.85</v>
      </c>
      <c r="M3460">
        <f>L3460*_xlfn.XLOOKUP(K3460,AM:AM,AN:AN)</f>
        <v/>
      </c>
      <c r="N3460">
        <f>L3460*_xlfn.XLOOKUP(K3460,AM:AM,AO:AO)</f>
        <v/>
      </c>
      <c r="O3460" s="238" t="n">
        <v>0</v>
      </c>
      <c r="P3460">
        <f>O3460*_xlfn.XLOOKUP(K3460,AM:AM,AN:AN)</f>
        <v/>
      </c>
      <c r="Q3460">
        <f>O3460*_xlfn.XLOOKUP(K3460,AM:AM,AO:AO)</f>
        <v/>
      </c>
      <c r="R3460">
        <f>_xlfn.XLOOKUP(E3460,AF:AF,AG:AG)</f>
        <v/>
      </c>
      <c r="S3460">
        <f>_xlfn.XLOOKUP(E3460,AF:AF,AI:AI)</f>
        <v/>
      </c>
      <c r="T3460">
        <f>WEEKNUM(G3460)</f>
        <v/>
      </c>
      <c r="U3460">
        <f>YEAR(G3460)</f>
        <v/>
      </c>
      <c r="V3460" s="117">
        <f>IFERROR(Q3460/N3460,"0")</f>
        <v/>
      </c>
    </row>
    <row r="3461">
      <c r="A3461">
        <f>_xlfn.XLOOKUP(D3461,BN:BN,BO:BO)</f>
        <v/>
      </c>
      <c r="B3461" t="inlineStr">
        <is>
          <t>LLC</t>
        </is>
      </c>
      <c r="C3461" t="n">
        <v>520</v>
      </c>
      <c r="D3461">
        <f>_xlfn.XLOOKUP(C3461,BH:BH,BI:BI)</f>
        <v/>
      </c>
      <c r="E3461" t="n">
        <v>0</v>
      </c>
      <c r="F3461" t="inlineStr">
        <is>
          <t>Fee emisión</t>
        </is>
      </c>
      <c r="G3461" s="234" t="n">
        <v>45960</v>
      </c>
      <c r="H3461" s="234" t="n">
        <v>45960</v>
      </c>
      <c r="I3461" t="inlineStr">
        <is>
          <t>HPS</t>
        </is>
      </c>
      <c r="J3461">
        <f>_xlfn.XLOOKUP(I3461,AS:AS,AU:AU)</f>
        <v/>
      </c>
      <c r="K3461" t="inlineStr">
        <is>
          <t>EUR</t>
        </is>
      </c>
      <c r="L3461" s="238" t="n">
        <v>280</v>
      </c>
      <c r="M3461">
        <f>L3461*_xlfn.XLOOKUP(K3461,AM:AM,AN:AN)</f>
        <v/>
      </c>
      <c r="N3461">
        <f>L3461*_xlfn.XLOOKUP(K3461,AM:AM,AO:AO)</f>
        <v/>
      </c>
      <c r="O3461" s="238" t="n">
        <v>280</v>
      </c>
      <c r="P3461">
        <f>O3461*_xlfn.XLOOKUP(K3461,AM:AM,AN:AN)</f>
        <v/>
      </c>
      <c r="Q3461">
        <f>O3461*_xlfn.XLOOKUP(K3461,AM:AM,AO:AO)</f>
        <v/>
      </c>
      <c r="R3461">
        <f>_xlfn.XLOOKUP(E3461,AF:AF,AG:AG)</f>
        <v/>
      </c>
      <c r="S3461">
        <f>_xlfn.XLOOKUP(E3461,AF:AF,AI:AI)</f>
        <v/>
      </c>
      <c r="T3461">
        <f>WEEKNUM(G3461)</f>
        <v/>
      </c>
      <c r="U3461">
        <f>YEAR(G3461)</f>
        <v/>
      </c>
      <c r="V3461" s="117">
        <f>IFERROR(Q3461/N3461,"0")</f>
        <v/>
      </c>
    </row>
    <row r="3462">
      <c r="A3462">
        <f>_xlfn.XLOOKUP(D3462,BN:BN,BO:BO)</f>
        <v/>
      </c>
      <c r="B3462" t="inlineStr">
        <is>
          <t>LLC</t>
        </is>
      </c>
      <c r="C3462" t="n">
        <v>520</v>
      </c>
      <c r="D3462">
        <f>_xlfn.XLOOKUP(C3462,BH:BH,BI:BI)</f>
        <v/>
      </c>
      <c r="E3462" t="n">
        <v>28491</v>
      </c>
      <c r="F3462" t="inlineStr">
        <is>
          <t>Seguro de Viaje AON</t>
        </is>
      </c>
      <c r="G3462" s="234" t="n">
        <v>45960</v>
      </c>
      <c r="H3462" s="234" t="n">
        <v>45980</v>
      </c>
      <c r="I3462" t="inlineStr">
        <is>
          <t>SEG</t>
        </is>
      </c>
      <c r="J3462">
        <f>_xlfn.XLOOKUP(I3462,AS:AS,AU:AU)</f>
        <v/>
      </c>
      <c r="K3462" t="inlineStr">
        <is>
          <t>EUR</t>
        </is>
      </c>
      <c r="L3462" s="238" t="n">
        <v>493.2</v>
      </c>
      <c r="M3462">
        <f>L3462*_xlfn.XLOOKUP(K3462,AM:AM,AN:AN)</f>
        <v/>
      </c>
      <c r="N3462">
        <f>L3462*_xlfn.XLOOKUP(K3462,AM:AM,AO:AO)</f>
        <v/>
      </c>
      <c r="O3462" s="238" t="n">
        <v>0</v>
      </c>
      <c r="P3462">
        <f>O3462*_xlfn.XLOOKUP(K3462,AM:AM,AN:AN)</f>
        <v/>
      </c>
      <c r="Q3462">
        <f>O3462*_xlfn.XLOOKUP(K3462,AM:AM,AO:AO)</f>
        <v/>
      </c>
      <c r="R3462">
        <f>_xlfn.XLOOKUP(E3462,AF:AF,AG:AG)</f>
        <v/>
      </c>
      <c r="S3462">
        <f>_xlfn.XLOOKUP(E3462,AF:AF,AI:AI)</f>
        <v/>
      </c>
      <c r="T3462">
        <f>WEEKNUM(G3462)</f>
        <v/>
      </c>
      <c r="U3462">
        <f>YEAR(G3462)</f>
        <v/>
      </c>
      <c r="V3462" s="117">
        <f>IFERROR(Q3462/N3462,"0")</f>
        <v/>
      </c>
    </row>
    <row r="3463">
      <c r="A3463">
        <f>_xlfn.XLOOKUP(D3463,BN:BN,BO:BO)</f>
        <v/>
      </c>
      <c r="B3463" t="inlineStr">
        <is>
          <t>LLC</t>
        </is>
      </c>
      <c r="C3463" t="n">
        <v>520</v>
      </c>
      <c r="D3463">
        <f>_xlfn.XLOOKUP(C3463,BH:BH,BI:BI)</f>
        <v/>
      </c>
      <c r="E3463" t="n">
        <v>30984</v>
      </c>
      <c r="F3463" t="inlineStr">
        <is>
          <t>Traslado Aeropuerto - Domicilio</t>
        </is>
      </c>
      <c r="G3463" s="234" t="n">
        <v>45980</v>
      </c>
      <c r="H3463" s="234" t="n">
        <v>45980</v>
      </c>
      <c r="I3463" t="inlineStr">
        <is>
          <t>TRF</t>
        </is>
      </c>
      <c r="J3463">
        <f>_xlfn.XLOOKUP(I3463,AS:AS,AU:AU)</f>
        <v/>
      </c>
      <c r="K3463" t="inlineStr">
        <is>
          <t>EUR</t>
        </is>
      </c>
      <c r="L3463" s="238" t="n">
        <v>140.8</v>
      </c>
      <c r="M3463">
        <f>L3463*_xlfn.XLOOKUP(K3463,AM:AM,AN:AN)</f>
        <v/>
      </c>
      <c r="N3463">
        <f>L3463*_xlfn.XLOOKUP(K3463,AM:AM,AO:AO)</f>
        <v/>
      </c>
      <c r="O3463" s="238" t="n">
        <v>0</v>
      </c>
      <c r="P3463">
        <f>O3463*_xlfn.XLOOKUP(K3463,AM:AM,AN:AN)</f>
        <v/>
      </c>
      <c r="Q3463">
        <f>O3463*_xlfn.XLOOKUP(K3463,AM:AM,AO:AO)</f>
        <v/>
      </c>
      <c r="R3463">
        <f>_xlfn.XLOOKUP(E3463,AF:AF,AG:AG)</f>
        <v/>
      </c>
      <c r="S3463">
        <f>_xlfn.XLOOKUP(E3463,AF:AF,AI:AI)</f>
        <v/>
      </c>
      <c r="T3463">
        <f>WEEKNUM(G3463)</f>
        <v/>
      </c>
      <c r="U3463">
        <f>YEAR(G3463)</f>
        <v/>
      </c>
      <c r="V3463" s="117">
        <f>IFERROR(Q3463/N3463,"0")</f>
        <v/>
      </c>
    </row>
    <row r="3464">
      <c r="A3464">
        <f>_xlfn.XLOOKUP(D3464,BN:BN,BO:BO)</f>
        <v/>
      </c>
      <c r="B3464" t="inlineStr">
        <is>
          <t>LLC</t>
        </is>
      </c>
      <c r="C3464" t="n">
        <v>520</v>
      </c>
      <c r="D3464">
        <f>_xlfn.XLOOKUP(C3464,BH:BH,BI:BI)</f>
        <v/>
      </c>
      <c r="E3464" t="n">
        <v>29905</v>
      </c>
      <c r="F3464" t="inlineStr">
        <is>
          <t>Actividad Extra A&amp;K</t>
        </is>
      </c>
      <c r="G3464" s="234" t="n">
        <v>45978</v>
      </c>
      <c r="H3464" s="234" t="n">
        <v>45978</v>
      </c>
      <c r="I3464" t="inlineStr">
        <is>
          <t>PKT</t>
        </is>
      </c>
      <c r="J3464">
        <f>_xlfn.XLOOKUP(I3464,AS:AS,AU:AU)</f>
        <v/>
      </c>
      <c r="K3464" t="inlineStr">
        <is>
          <t>EUR</t>
        </is>
      </c>
      <c r="L3464" s="238" t="n">
        <v>921.71</v>
      </c>
      <c r="M3464">
        <f>L3464*_xlfn.XLOOKUP(K3464,AM:AM,AN:AN)</f>
        <v/>
      </c>
      <c r="N3464">
        <f>L3464*_xlfn.XLOOKUP(K3464,AM:AM,AO:AO)</f>
        <v/>
      </c>
      <c r="O3464" s="238" t="n">
        <v>0</v>
      </c>
      <c r="P3464">
        <f>O3464*_xlfn.XLOOKUP(K3464,AM:AM,AN:AN)</f>
        <v/>
      </c>
      <c r="Q3464">
        <f>O3464*_xlfn.XLOOKUP(K3464,AM:AM,AO:AO)</f>
        <v/>
      </c>
      <c r="R3464">
        <f>_xlfn.XLOOKUP(E3464,AF:AF,AG:AG)</f>
        <v/>
      </c>
      <c r="S3464">
        <f>_xlfn.XLOOKUP(E3464,AF:AF,AI:AI)</f>
        <v/>
      </c>
      <c r="T3464">
        <f>WEEKNUM(G3464)</f>
        <v/>
      </c>
      <c r="U3464">
        <f>YEAR(G3464)</f>
        <v/>
      </c>
      <c r="V3464" s="117">
        <f>IFERROR(Q3464/N3464,"0")</f>
        <v/>
      </c>
    </row>
    <row r="3465">
      <c r="A3465">
        <f>_xlfn.XLOOKUP(D3465,BN:BN,BO:BO)</f>
        <v/>
      </c>
      <c r="B3465" t="inlineStr">
        <is>
          <t>LLC</t>
        </is>
      </c>
      <c r="C3465" t="n">
        <v>520</v>
      </c>
      <c r="D3465">
        <f>_xlfn.XLOOKUP(C3465,BH:BH,BI:BI)</f>
        <v/>
      </c>
      <c r="E3465" t="n">
        <v>27914</v>
      </c>
      <c r="F3465" t="inlineStr">
        <is>
          <t xml:space="preserve">Devolucion Servivuelo / Vuelo Haydee Gonzalez auckland - Madrid </t>
        </is>
      </c>
      <c r="G3465" s="234" t="n">
        <v>45980</v>
      </c>
      <c r="H3465" s="234" t="n">
        <v>45980</v>
      </c>
      <c r="I3465" t="inlineStr">
        <is>
          <t>ABC</t>
        </is>
      </c>
      <c r="J3465">
        <f>_xlfn.XLOOKUP(I3465,AS:AS,AU:AU)</f>
        <v/>
      </c>
      <c r="K3465" t="inlineStr">
        <is>
          <t>EUR</t>
        </is>
      </c>
      <c r="L3465" s="238" t="n">
        <v>-2364.32</v>
      </c>
      <c r="M3465">
        <f>L3465*_xlfn.XLOOKUP(K3465,AM:AM,AN:AN)</f>
        <v/>
      </c>
      <c r="N3465">
        <f>L3465*_xlfn.XLOOKUP(K3465,AM:AM,AO:AO)</f>
        <v/>
      </c>
      <c r="O3465" s="238" t="n">
        <v>0</v>
      </c>
      <c r="P3465">
        <f>O3465*_xlfn.XLOOKUP(K3465,AM:AM,AN:AN)</f>
        <v/>
      </c>
      <c r="Q3465">
        <f>O3465*_xlfn.XLOOKUP(K3465,AM:AM,AO:AO)</f>
        <v/>
      </c>
      <c r="R3465">
        <f>_xlfn.XLOOKUP(E3465,AF:AF,AG:AG)</f>
        <v/>
      </c>
      <c r="S3465">
        <f>_xlfn.XLOOKUP(E3465,AF:AF,AI:AI)</f>
        <v/>
      </c>
      <c r="T3465">
        <f>WEEKNUM(G3465)</f>
        <v/>
      </c>
      <c r="U3465">
        <f>YEAR(G3465)</f>
        <v/>
      </c>
      <c r="V3465" s="117">
        <f>IFERROR(Q3465/N3465,"0")</f>
        <v/>
      </c>
    </row>
    <row r="3466">
      <c r="A3466">
        <f>_xlfn.XLOOKUP(D3466,BN:BN,BO:BO)</f>
        <v/>
      </c>
      <c r="B3466" t="inlineStr">
        <is>
          <t>LLC</t>
        </is>
      </c>
      <c r="C3466" t="n">
        <v>520</v>
      </c>
      <c r="D3466">
        <f>_xlfn.XLOOKUP(C3466,BH:BH,BI:BI)</f>
        <v/>
      </c>
      <c r="E3466" t="n">
        <v>0</v>
      </c>
      <c r="F3466" t="inlineStr">
        <is>
          <t>Regalos y ajustes por cortesia Gannet en destino</t>
        </is>
      </c>
      <c r="G3466" s="234" t="n">
        <v>45960</v>
      </c>
      <c r="H3466" s="234" t="n">
        <v>45980</v>
      </c>
      <c r="I3466" t="inlineStr">
        <is>
          <t>HPS</t>
        </is>
      </c>
      <c r="J3466">
        <f>_xlfn.XLOOKUP(I3466,AS:AS,AU:AU)</f>
        <v/>
      </c>
      <c r="K3466" t="inlineStr">
        <is>
          <t>EUR</t>
        </is>
      </c>
      <c r="L3466" s="238" t="n">
        <v>-1407.67</v>
      </c>
      <c r="M3466">
        <f>L3466*_xlfn.XLOOKUP(K3466,AM:AM,AN:AN)</f>
        <v/>
      </c>
      <c r="N3466">
        <f>L3466*_xlfn.XLOOKUP(K3466,AM:AM,AO:AO)</f>
        <v/>
      </c>
      <c r="O3466" s="238" t="n">
        <v>-1407.67</v>
      </c>
      <c r="P3466">
        <f>O3466*_xlfn.XLOOKUP(K3466,AM:AM,AN:AN)</f>
        <v/>
      </c>
      <c r="Q3466">
        <f>O3466*_xlfn.XLOOKUP(K3466,AM:AM,AO:AO)</f>
        <v/>
      </c>
      <c r="R3466">
        <f>_xlfn.XLOOKUP(E3466,AF:AF,AG:AG)</f>
        <v/>
      </c>
      <c r="S3466">
        <f>_xlfn.XLOOKUP(E3466,AF:AF,AI:AI)</f>
        <v/>
      </c>
      <c r="T3466">
        <f>WEEKNUM(G3466)</f>
        <v/>
      </c>
      <c r="U3466">
        <f>YEAR(G3466)</f>
        <v/>
      </c>
      <c r="V3466" s="117">
        <f>IFERROR(Q3466/N3466,"0")</f>
        <v/>
      </c>
    </row>
    <row r="3467">
      <c r="A3467">
        <f>_xlfn.XLOOKUP(D3467,BN:BN,BO:BO)</f>
        <v/>
      </c>
      <c r="B3467" t="inlineStr">
        <is>
          <t>LLC</t>
        </is>
      </c>
      <c r="C3467" t="n">
        <v>521</v>
      </c>
      <c r="D3467">
        <f>_xlfn.XLOOKUP(C3467,BH:BH,BI:BI)</f>
        <v/>
      </c>
      <c r="E3467" t="n">
        <v>27301</v>
      </c>
      <c r="F3467" t="inlineStr">
        <is>
          <t>TE SCHRECK SCHULER/ALEXIS</t>
        </is>
      </c>
      <c r="G3467" s="234" t="n">
        <v>45845</v>
      </c>
      <c r="H3467" s="234" t="n">
        <v>45856</v>
      </c>
      <c r="I3467" t="inlineStr">
        <is>
          <t>VLO</t>
        </is>
      </c>
      <c r="J3467">
        <f>_xlfn.XLOOKUP(I3467,AS:AS,AU:AU)</f>
        <v/>
      </c>
      <c r="K3467" t="inlineStr">
        <is>
          <t>MXN</t>
        </is>
      </c>
      <c r="L3467" s="238" t="n">
        <v>64924</v>
      </c>
      <c r="M3467">
        <f>L3467*_xlfn.XLOOKUP(K3467,AM:AM,AN:AN)</f>
        <v/>
      </c>
      <c r="N3467">
        <f>L3467*_xlfn.XLOOKUP(K3467,AM:AM,AO:AO)</f>
        <v/>
      </c>
      <c r="O3467" s="238" t="n">
        <v>0</v>
      </c>
      <c r="P3467">
        <f>O3467*_xlfn.XLOOKUP(K3467,AM:AM,AN:AN)</f>
        <v/>
      </c>
      <c r="Q3467">
        <f>O3467*_xlfn.XLOOKUP(K3467,AM:AM,AO:AO)</f>
        <v/>
      </c>
      <c r="R3467">
        <f>_xlfn.XLOOKUP(E3467,AF:AF,AG:AG)</f>
        <v/>
      </c>
      <c r="S3467">
        <f>_xlfn.XLOOKUP(E3467,AF:AF,AI:AI)</f>
        <v/>
      </c>
      <c r="T3467">
        <f>WEEKNUM(G3467)</f>
        <v/>
      </c>
      <c r="U3467">
        <f>YEAR(G3467)</f>
        <v/>
      </c>
      <c r="V3467" s="117">
        <f>IFERROR(Q3467/N3467,"0")</f>
        <v/>
      </c>
    </row>
    <row r="3468">
      <c r="A3468">
        <f>_xlfn.XLOOKUP(D3468,BN:BN,BO:BO)</f>
        <v/>
      </c>
      <c r="B3468" t="inlineStr">
        <is>
          <t>LLC</t>
        </is>
      </c>
      <c r="C3468" t="n">
        <v>521</v>
      </c>
      <c r="D3468">
        <f>_xlfn.XLOOKUP(C3468,BH:BH,BI:BI)</f>
        <v/>
      </c>
      <c r="E3468" t="n">
        <v>27301</v>
      </c>
      <c r="F3468" t="inlineStr">
        <is>
          <t>TE LUENGO SCHRECK/DEBORAH</t>
        </is>
      </c>
      <c r="G3468" s="234" t="n">
        <v>45845</v>
      </c>
      <c r="H3468" s="234" t="n">
        <v>45856</v>
      </c>
      <c r="I3468" t="inlineStr">
        <is>
          <t>VLO</t>
        </is>
      </c>
      <c r="J3468">
        <f>_xlfn.XLOOKUP(I3468,AS:AS,AU:AU)</f>
        <v/>
      </c>
      <c r="K3468" t="inlineStr">
        <is>
          <t>MXN</t>
        </is>
      </c>
      <c r="L3468" s="238" t="n">
        <v>64924</v>
      </c>
      <c r="M3468">
        <f>L3468*_xlfn.XLOOKUP(K3468,AM:AM,AN:AN)</f>
        <v/>
      </c>
      <c r="N3468">
        <f>L3468*_xlfn.XLOOKUP(K3468,AM:AM,AO:AO)</f>
        <v/>
      </c>
      <c r="O3468" s="238" t="n">
        <v>0</v>
      </c>
      <c r="P3468">
        <f>O3468*_xlfn.XLOOKUP(K3468,AM:AM,AN:AN)</f>
        <v/>
      </c>
      <c r="Q3468">
        <f>O3468*_xlfn.XLOOKUP(K3468,AM:AM,AO:AO)</f>
        <v/>
      </c>
      <c r="R3468">
        <f>_xlfn.XLOOKUP(E3468,AF:AF,AG:AG)</f>
        <v/>
      </c>
      <c r="S3468">
        <f>_xlfn.XLOOKUP(E3468,AF:AF,AI:AI)</f>
        <v/>
      </c>
      <c r="T3468">
        <f>WEEKNUM(G3468)</f>
        <v/>
      </c>
      <c r="U3468">
        <f>YEAR(G3468)</f>
        <v/>
      </c>
      <c r="V3468" s="117">
        <f>IFERROR(Q3468/N3468,"0")</f>
        <v/>
      </c>
    </row>
    <row r="3469">
      <c r="A3469">
        <f>_xlfn.XLOOKUP(D3469,BN:BN,BO:BO)</f>
        <v/>
      </c>
      <c r="B3469" t="inlineStr">
        <is>
          <t>LLC</t>
        </is>
      </c>
      <c r="C3469" t="n">
        <v>521</v>
      </c>
      <c r="D3469">
        <f>_xlfn.XLOOKUP(C3469,BH:BH,BI:BI)</f>
        <v/>
      </c>
      <c r="E3469" t="n">
        <v>27301</v>
      </c>
      <c r="F3469" t="inlineStr">
        <is>
          <t>TE LUENGO SCHRECK/TAMARA</t>
        </is>
      </c>
      <c r="G3469" s="234" t="n">
        <v>45845</v>
      </c>
      <c r="H3469" s="234" t="n">
        <v>45856</v>
      </c>
      <c r="I3469" t="inlineStr">
        <is>
          <t>VLO</t>
        </is>
      </c>
      <c r="J3469">
        <f>_xlfn.XLOOKUP(I3469,AS:AS,AU:AU)</f>
        <v/>
      </c>
      <c r="K3469" t="inlineStr">
        <is>
          <t>MXN</t>
        </is>
      </c>
      <c r="L3469" s="238" t="n">
        <v>64924</v>
      </c>
      <c r="M3469">
        <f>L3469*_xlfn.XLOOKUP(K3469,AM:AM,AN:AN)</f>
        <v/>
      </c>
      <c r="N3469">
        <f>L3469*_xlfn.XLOOKUP(K3469,AM:AM,AO:AO)</f>
        <v/>
      </c>
      <c r="O3469" s="238" t="n">
        <v>0</v>
      </c>
      <c r="P3469">
        <f>O3469*_xlfn.XLOOKUP(K3469,AM:AM,AN:AN)</f>
        <v/>
      </c>
      <c r="Q3469">
        <f>O3469*_xlfn.XLOOKUP(K3469,AM:AM,AO:AO)</f>
        <v/>
      </c>
      <c r="R3469">
        <f>_xlfn.XLOOKUP(E3469,AF:AF,AG:AG)</f>
        <v/>
      </c>
      <c r="S3469">
        <f>_xlfn.XLOOKUP(E3469,AF:AF,AI:AI)</f>
        <v/>
      </c>
      <c r="T3469">
        <f>WEEKNUM(G3469)</f>
        <v/>
      </c>
      <c r="U3469">
        <f>YEAR(G3469)</f>
        <v/>
      </c>
      <c r="V3469" s="117">
        <f>IFERROR(Q3469/N3469,"0")</f>
        <v/>
      </c>
    </row>
    <row r="3470">
      <c r="A3470">
        <f>_xlfn.XLOOKUP(D3470,BN:BN,BO:BO)</f>
        <v/>
      </c>
      <c r="B3470" t="inlineStr">
        <is>
          <t>LLC</t>
        </is>
      </c>
      <c r="C3470" t="n">
        <v>522</v>
      </c>
      <c r="D3470">
        <f>_xlfn.XLOOKUP(C3470,BH:BH,BI:BI)</f>
        <v/>
      </c>
      <c r="E3470" t="n">
        <v>28661</v>
      </c>
      <c r="F3470" t="inlineStr">
        <is>
          <t>Hotel Casa Privata</t>
        </is>
      </c>
      <c r="G3470" s="234" t="n">
        <v>45860</v>
      </c>
      <c r="H3470" s="234" t="n">
        <v>45865</v>
      </c>
      <c r="I3470" t="inlineStr">
        <is>
          <t>HTL</t>
        </is>
      </c>
      <c r="J3470">
        <f>_xlfn.XLOOKUP(I3470,AS:AS,AU:AU)</f>
        <v/>
      </c>
      <c r="K3470" t="inlineStr">
        <is>
          <t>EUR</t>
        </is>
      </c>
      <c r="L3470" s="238" t="n">
        <v>17310</v>
      </c>
      <c r="M3470">
        <f>L3470*_xlfn.XLOOKUP(K3470,AM:AM,AN:AN)</f>
        <v/>
      </c>
      <c r="N3470">
        <f>L3470*_xlfn.XLOOKUP(K3470,AM:AM,AO:AO)</f>
        <v/>
      </c>
      <c r="O3470" s="238" t="n">
        <v>2145</v>
      </c>
      <c r="P3470">
        <f>O3470*_xlfn.XLOOKUP(K3470,AM:AM,AN:AN)</f>
        <v/>
      </c>
      <c r="Q3470">
        <f>O3470*_xlfn.XLOOKUP(K3470,AM:AM,AO:AO)</f>
        <v/>
      </c>
      <c r="R3470">
        <f>_xlfn.XLOOKUP(E3470,AF:AF,AG:AG)</f>
        <v/>
      </c>
      <c r="S3470">
        <f>_xlfn.XLOOKUP(E3470,AF:AF,AI:AI)</f>
        <v/>
      </c>
      <c r="T3470">
        <f>WEEKNUM(G3470)</f>
        <v/>
      </c>
      <c r="U3470">
        <f>YEAR(G3470)</f>
        <v/>
      </c>
      <c r="V3470" s="117">
        <f>IFERROR(Q3470/N3470,"0")</f>
        <v/>
      </c>
    </row>
    <row r="3471">
      <c r="A3471">
        <f>_xlfn.XLOOKUP(D3471,BN:BN,BO:BO)</f>
        <v/>
      </c>
      <c r="B3471" t="inlineStr">
        <is>
          <t>LLC</t>
        </is>
      </c>
      <c r="C3471" t="n">
        <v>522</v>
      </c>
      <c r="D3471">
        <f>_xlfn.XLOOKUP(C3471,BH:BH,BI:BI)</f>
        <v/>
      </c>
      <c r="E3471" t="n">
        <v>28661</v>
      </c>
      <c r="F3471" t="inlineStr">
        <is>
          <t xml:space="preserve">Habitacion Extra </t>
        </is>
      </c>
      <c r="G3471" s="234" t="n">
        <v>45860</v>
      </c>
      <c r="H3471" s="234" t="n">
        <v>45865</v>
      </c>
      <c r="I3471" t="inlineStr">
        <is>
          <t>HTL</t>
        </is>
      </c>
      <c r="J3471">
        <f>_xlfn.XLOOKUP(I3471,AS:AS,AU:AU)</f>
        <v/>
      </c>
      <c r="K3471" t="inlineStr">
        <is>
          <t>EUR</t>
        </is>
      </c>
      <c r="L3471" s="238" t="n">
        <v>6030</v>
      </c>
      <c r="M3471">
        <f>L3471*_xlfn.XLOOKUP(K3471,AM:AM,AN:AN)</f>
        <v/>
      </c>
      <c r="N3471">
        <f>L3471*_xlfn.XLOOKUP(K3471,AM:AM,AO:AO)</f>
        <v/>
      </c>
      <c r="O3471" s="238" t="n">
        <v>0</v>
      </c>
      <c r="P3471">
        <f>O3471*_xlfn.XLOOKUP(K3471,AM:AM,AN:AN)</f>
        <v/>
      </c>
      <c r="Q3471">
        <f>O3471*_xlfn.XLOOKUP(K3471,AM:AM,AO:AO)</f>
        <v/>
      </c>
      <c r="R3471">
        <f>_xlfn.XLOOKUP(E3471,AF:AF,AG:AG)</f>
        <v/>
      </c>
      <c r="S3471">
        <f>_xlfn.XLOOKUP(E3471,AF:AF,AI:AI)</f>
        <v/>
      </c>
      <c r="T3471">
        <f>WEEKNUM(G3471)</f>
        <v/>
      </c>
      <c r="U3471">
        <f>YEAR(G3471)</f>
        <v/>
      </c>
      <c r="V3471" s="117">
        <f>IFERROR(Q3471/N3471,"0")</f>
        <v/>
      </c>
    </row>
    <row r="3472">
      <c r="A3472">
        <f>_xlfn.XLOOKUP(D3472,BN:BN,BO:BO)</f>
        <v/>
      </c>
      <c r="B3472" t="inlineStr">
        <is>
          <t>LLC</t>
        </is>
      </c>
      <c r="C3472" t="n">
        <v>523</v>
      </c>
      <c r="D3472">
        <f>_xlfn.XLOOKUP(C3472,BH:BH,BI:BI)</f>
        <v/>
      </c>
      <c r="E3472" t="n">
        <v>29644</v>
      </c>
      <c r="F3472" t="inlineStr">
        <is>
          <t>Hotel D'Inghilterra</t>
        </is>
      </c>
      <c r="G3472" s="234" t="n">
        <v>45842</v>
      </c>
      <c r="H3472" s="234" t="n">
        <v>45844</v>
      </c>
      <c r="I3472" t="inlineStr">
        <is>
          <t>HTL</t>
        </is>
      </c>
      <c r="J3472">
        <f>_xlfn.XLOOKUP(I3472,AS:AS,AU:AU)</f>
        <v/>
      </c>
      <c r="K3472" t="inlineStr">
        <is>
          <t>EUR</t>
        </is>
      </c>
      <c r="L3472" s="238" t="n">
        <v>2100</v>
      </c>
      <c r="M3472">
        <f>L3472*_xlfn.XLOOKUP(K3472,AM:AM,AN:AN)</f>
        <v/>
      </c>
      <c r="N3472">
        <f>L3472*_xlfn.XLOOKUP(K3472,AM:AM,AO:AO)</f>
        <v/>
      </c>
      <c r="O3472" s="238" t="n">
        <v>358.91</v>
      </c>
      <c r="P3472">
        <f>O3472*_xlfn.XLOOKUP(K3472,AM:AM,AN:AN)</f>
        <v/>
      </c>
      <c r="Q3472">
        <f>O3472*_xlfn.XLOOKUP(K3472,AM:AM,AO:AO)</f>
        <v/>
      </c>
      <c r="R3472">
        <f>_xlfn.XLOOKUP(E3472,AF:AF,AG:AG)</f>
        <v/>
      </c>
      <c r="S3472">
        <f>_xlfn.XLOOKUP(E3472,AF:AF,AI:AI)</f>
        <v/>
      </c>
      <c r="T3472">
        <f>WEEKNUM(G3472)</f>
        <v/>
      </c>
      <c r="U3472">
        <f>YEAR(G3472)</f>
        <v/>
      </c>
      <c r="V3472" s="117">
        <f>IFERROR(Q3472/N3472,"0")</f>
        <v/>
      </c>
    </row>
    <row r="3473">
      <c r="A3473">
        <f>_xlfn.XLOOKUP(D3473,BN:BN,BO:BO)</f>
        <v/>
      </c>
      <c r="B3473" t="inlineStr">
        <is>
          <t>LLC</t>
        </is>
      </c>
      <c r="C3473" t="n">
        <v>524</v>
      </c>
      <c r="D3473">
        <f>_xlfn.XLOOKUP(C3473,BH:BH,BI:BI)</f>
        <v/>
      </c>
      <c r="E3473" t="n">
        <v>29670</v>
      </c>
      <c r="F3473" t="inlineStr">
        <is>
          <t>Servicios porcion Indonesia</t>
        </is>
      </c>
      <c r="G3473" s="234" t="n">
        <v>45867</v>
      </c>
      <c r="H3473" s="234" t="n">
        <v>45874</v>
      </c>
      <c r="I3473" t="inlineStr">
        <is>
          <t>PKT</t>
        </is>
      </c>
      <c r="J3473">
        <f>_xlfn.XLOOKUP(I3473,AS:AS,AU:AU)</f>
        <v/>
      </c>
      <c r="K3473" t="inlineStr">
        <is>
          <t>USD</t>
        </is>
      </c>
      <c r="L3473" s="238" t="n">
        <v>138999</v>
      </c>
      <c r="M3473">
        <f>L3473*_xlfn.XLOOKUP(K3473,AM:AM,AN:AN)</f>
        <v/>
      </c>
      <c r="N3473">
        <f>L3473*_xlfn.XLOOKUP(K3473,AM:AM,AO:AO)</f>
        <v/>
      </c>
      <c r="O3473" s="238" t="n">
        <v>18922</v>
      </c>
      <c r="P3473">
        <f>O3473*_xlfn.XLOOKUP(K3473,AM:AM,AN:AN)</f>
        <v/>
      </c>
      <c r="Q3473">
        <f>O3473*_xlfn.XLOOKUP(K3473,AM:AM,AO:AO)</f>
        <v/>
      </c>
      <c r="R3473">
        <f>_xlfn.XLOOKUP(E3473,AF:AF,AG:AG)</f>
        <v/>
      </c>
      <c r="S3473">
        <f>_xlfn.XLOOKUP(E3473,AF:AF,AI:AI)</f>
        <v/>
      </c>
      <c r="T3473">
        <f>WEEKNUM(G3473)</f>
        <v/>
      </c>
      <c r="U3473">
        <f>YEAR(G3473)</f>
        <v/>
      </c>
      <c r="V3473" s="117">
        <f>IFERROR(Q3473/N3473,"0")</f>
        <v/>
      </c>
    </row>
    <row r="3474">
      <c r="A3474">
        <f>_xlfn.XLOOKUP(D3474,BN:BN,BO:BO)</f>
        <v/>
      </c>
      <c r="B3474" t="inlineStr">
        <is>
          <t>LLC</t>
        </is>
      </c>
      <c r="C3474" t="n">
        <v>524</v>
      </c>
      <c r="D3474">
        <f>_xlfn.XLOOKUP(C3474,BH:BH,BI:BI)</f>
        <v/>
      </c>
      <c r="E3474" t="n">
        <v>29670</v>
      </c>
      <c r="F3474" t="inlineStr">
        <is>
          <t>Servicios porción Singapur</t>
        </is>
      </c>
      <c r="G3474" s="234" t="n">
        <v>45864</v>
      </c>
      <c r="H3474" s="234" t="n">
        <v>45867</v>
      </c>
      <c r="I3474" t="inlineStr">
        <is>
          <t>PKT</t>
        </is>
      </c>
      <c r="J3474">
        <f>_xlfn.XLOOKUP(I3474,AS:AS,AU:AU)</f>
        <v/>
      </c>
      <c r="K3474" t="inlineStr">
        <is>
          <t>USD</t>
        </is>
      </c>
      <c r="L3474" s="238" t="n">
        <v>120176.15</v>
      </c>
      <c r="M3474">
        <f>L3474*_xlfn.XLOOKUP(K3474,AM:AM,AN:AN)</f>
        <v/>
      </c>
      <c r="N3474">
        <f>L3474*_xlfn.XLOOKUP(K3474,AM:AM,AO:AO)</f>
        <v/>
      </c>
      <c r="O3474" s="238" t="n">
        <v>12760.44</v>
      </c>
      <c r="P3474">
        <f>O3474*_xlfn.XLOOKUP(K3474,AM:AM,AN:AN)</f>
        <v/>
      </c>
      <c r="Q3474">
        <f>O3474*_xlfn.XLOOKUP(K3474,AM:AM,AO:AO)</f>
        <v/>
      </c>
      <c r="R3474">
        <f>_xlfn.XLOOKUP(E3474,AF:AF,AG:AG)</f>
        <v/>
      </c>
      <c r="S3474">
        <f>_xlfn.XLOOKUP(E3474,AF:AF,AI:AI)</f>
        <v/>
      </c>
      <c r="T3474">
        <f>WEEKNUM(G3474)</f>
        <v/>
      </c>
      <c r="U3474">
        <f>YEAR(G3474)</f>
        <v/>
      </c>
      <c r="V3474" s="117">
        <f>IFERROR(Q3474/N3474,"0")</f>
        <v/>
      </c>
    </row>
    <row r="3475">
      <c r="A3475">
        <f>_xlfn.XLOOKUP(D3475,BN:BN,BO:BO)</f>
        <v/>
      </c>
      <c r="B3475" t="inlineStr">
        <is>
          <t>LLC</t>
        </is>
      </c>
      <c r="C3475" t="n">
        <v>524</v>
      </c>
      <c r="D3475">
        <f>_xlfn.XLOOKUP(C3475,BH:BH,BI:BI)</f>
        <v/>
      </c>
      <c r="E3475" t="n">
        <v>30070</v>
      </c>
      <c r="F3475" t="inlineStr">
        <is>
          <t>Estadia hotel</t>
        </is>
      </c>
      <c r="G3475" s="234" t="n">
        <v>45874</v>
      </c>
      <c r="H3475" s="234" t="n">
        <v>45876</v>
      </c>
      <c r="I3475" t="inlineStr">
        <is>
          <t>HTL</t>
        </is>
      </c>
      <c r="J3475">
        <f>_xlfn.XLOOKUP(I3475,AS:AS,AU:AU)</f>
        <v/>
      </c>
      <c r="K3475" t="inlineStr">
        <is>
          <t>USD</t>
        </is>
      </c>
      <c r="L3475" s="238" t="n">
        <v>6609.14</v>
      </c>
      <c r="M3475">
        <f>L3475*_xlfn.XLOOKUP(K3475,AM:AM,AN:AN)</f>
        <v/>
      </c>
      <c r="N3475">
        <f>L3475*_xlfn.XLOOKUP(K3475,AM:AM,AO:AO)</f>
        <v/>
      </c>
      <c r="O3475" s="238" t="n">
        <v>538.75</v>
      </c>
      <c r="P3475">
        <f>O3475*_xlfn.XLOOKUP(K3475,AM:AM,AN:AN)</f>
        <v/>
      </c>
      <c r="Q3475">
        <f>O3475*_xlfn.XLOOKUP(K3475,AM:AM,AO:AO)</f>
        <v/>
      </c>
      <c r="R3475">
        <f>_xlfn.XLOOKUP(E3475,AF:AF,AG:AG)</f>
        <v/>
      </c>
      <c r="S3475">
        <f>_xlfn.XLOOKUP(E3475,AF:AF,AI:AI)</f>
        <v/>
      </c>
      <c r="T3475">
        <f>WEEKNUM(G3475)</f>
        <v/>
      </c>
      <c r="U3475">
        <f>YEAR(G3475)</f>
        <v/>
      </c>
      <c r="V3475" s="117">
        <f>IFERROR(Q3475/N3475,"0")</f>
        <v/>
      </c>
    </row>
    <row r="3476">
      <c r="A3476">
        <f>_xlfn.XLOOKUP(D3476,BN:BN,BO:BO)</f>
        <v/>
      </c>
      <c r="B3476" t="inlineStr">
        <is>
          <t>LLC</t>
        </is>
      </c>
      <c r="C3476" t="n">
        <v>524</v>
      </c>
      <c r="D3476">
        <f>_xlfn.XLOOKUP(C3476,BH:BH,BI:BI)</f>
        <v/>
      </c>
      <c r="E3476" t="n">
        <v>30070</v>
      </c>
      <c r="F3476" t="inlineStr">
        <is>
          <t>Estadia hotel</t>
        </is>
      </c>
      <c r="G3476" s="234" t="n">
        <v>45875</v>
      </c>
      <c r="H3476" s="234" t="n">
        <v>45876</v>
      </c>
      <c r="I3476" t="inlineStr">
        <is>
          <t>HTL</t>
        </is>
      </c>
      <c r="J3476">
        <f>_xlfn.XLOOKUP(I3476,AS:AS,AU:AU)</f>
        <v/>
      </c>
      <c r="K3476" t="inlineStr">
        <is>
          <t>USD</t>
        </is>
      </c>
      <c r="L3476" s="238" t="n">
        <v>1079.36</v>
      </c>
      <c r="M3476">
        <f>L3476*_xlfn.XLOOKUP(K3476,AM:AM,AN:AN)</f>
        <v/>
      </c>
      <c r="N3476">
        <f>L3476*_xlfn.XLOOKUP(K3476,AM:AM,AO:AO)</f>
        <v/>
      </c>
      <c r="O3476" s="238" t="n">
        <v>88.22</v>
      </c>
      <c r="P3476">
        <f>O3476*_xlfn.XLOOKUP(K3476,AM:AM,AN:AN)</f>
        <v/>
      </c>
      <c r="Q3476">
        <f>O3476*_xlfn.XLOOKUP(K3476,AM:AM,AO:AO)</f>
        <v/>
      </c>
      <c r="R3476">
        <f>_xlfn.XLOOKUP(E3476,AF:AF,AG:AG)</f>
        <v/>
      </c>
      <c r="S3476">
        <f>_xlfn.XLOOKUP(E3476,AF:AF,AI:AI)</f>
        <v/>
      </c>
      <c r="T3476">
        <f>WEEKNUM(G3476)</f>
        <v/>
      </c>
      <c r="U3476">
        <f>YEAR(G3476)</f>
        <v/>
      </c>
      <c r="V3476" s="117">
        <f>IFERROR(Q3476/N3476,"0")</f>
        <v/>
      </c>
    </row>
    <row r="3477">
      <c r="A3477">
        <f>_xlfn.XLOOKUP(D3477,BN:BN,BO:BO)</f>
        <v/>
      </c>
      <c r="B3477" t="inlineStr">
        <is>
          <t>LLC</t>
        </is>
      </c>
      <c r="C3477" t="n">
        <v>524</v>
      </c>
      <c r="D3477">
        <f>_xlfn.XLOOKUP(C3477,BH:BH,BI:BI)</f>
        <v/>
      </c>
      <c r="E3477" t="n">
        <v>0</v>
      </c>
      <c r="F3477" t="inlineStr">
        <is>
          <t>Fee Jaime Gorozpe</t>
        </is>
      </c>
      <c r="G3477" s="234" t="n">
        <v>45864</v>
      </c>
      <c r="H3477" s="234" t="n">
        <v>45876</v>
      </c>
      <c r="I3477" t="inlineStr">
        <is>
          <t>HPS</t>
        </is>
      </c>
      <c r="J3477">
        <f>_xlfn.XLOOKUP(I3477,AS:AS,AU:AU)</f>
        <v/>
      </c>
      <c r="K3477" t="inlineStr">
        <is>
          <t>USD</t>
        </is>
      </c>
      <c r="L3477" s="238" t="n">
        <v>4000</v>
      </c>
      <c r="M3477">
        <f>L3477*_xlfn.XLOOKUP(K3477,AM:AM,AN:AN)</f>
        <v/>
      </c>
      <c r="N3477">
        <f>L3477*_xlfn.XLOOKUP(K3477,AM:AM,AO:AO)</f>
        <v/>
      </c>
      <c r="O3477" s="238" t="n">
        <v>4000</v>
      </c>
      <c r="P3477">
        <f>O3477*_xlfn.XLOOKUP(K3477,AM:AM,AN:AN)</f>
        <v/>
      </c>
      <c r="Q3477">
        <f>O3477*_xlfn.XLOOKUP(K3477,AM:AM,AO:AO)</f>
        <v/>
      </c>
      <c r="R3477">
        <f>_xlfn.XLOOKUP(E3477,AF:AF,AG:AG)</f>
        <v/>
      </c>
      <c r="S3477">
        <f>_xlfn.XLOOKUP(E3477,AF:AF,AI:AI)</f>
        <v/>
      </c>
      <c r="T3477">
        <f>WEEKNUM(G3477)</f>
        <v/>
      </c>
      <c r="U3477">
        <f>YEAR(G3477)</f>
        <v/>
      </c>
      <c r="V3477" s="117">
        <f>IFERROR(Q3477/N3477,"0")</f>
        <v/>
      </c>
    </row>
    <row r="3478">
      <c r="A3478">
        <f>_xlfn.XLOOKUP(D3478,BN:BN,BO:BO)</f>
        <v/>
      </c>
      <c r="B3478" t="inlineStr">
        <is>
          <t>LLC</t>
        </is>
      </c>
      <c r="C3478" t="n">
        <v>524</v>
      </c>
      <c r="D3478">
        <f>_xlfn.XLOOKUP(C3478,BH:BH,BI:BI)</f>
        <v/>
      </c>
      <c r="E3478" t="n">
        <v>29670</v>
      </c>
      <c r="F3478" t="inlineStr">
        <is>
          <t>.</t>
        </is>
      </c>
      <c r="G3478" s="234" t="n">
        <v>45864</v>
      </c>
      <c r="H3478" s="234" t="n">
        <v>45876</v>
      </c>
      <c r="I3478" t="inlineStr">
        <is>
          <t>PKT</t>
        </is>
      </c>
      <c r="J3478">
        <f>_xlfn.XLOOKUP(I3478,AS:AS,AU:AU)</f>
        <v/>
      </c>
      <c r="K3478" t="inlineStr">
        <is>
          <t>USD</t>
        </is>
      </c>
      <c r="L3478" s="238" t="n">
        <v>4000</v>
      </c>
      <c r="M3478">
        <f>L3478*_xlfn.XLOOKUP(K3478,AM:AM,AN:AN)</f>
        <v/>
      </c>
      <c r="N3478">
        <f>L3478*_xlfn.XLOOKUP(K3478,AM:AM,AO:AO)</f>
        <v/>
      </c>
      <c r="O3478" s="238" t="n">
        <v>0</v>
      </c>
      <c r="P3478">
        <f>O3478*_xlfn.XLOOKUP(K3478,AM:AM,AN:AN)</f>
        <v/>
      </c>
      <c r="Q3478">
        <f>O3478*_xlfn.XLOOKUP(K3478,AM:AM,AO:AO)</f>
        <v/>
      </c>
      <c r="R3478">
        <f>_xlfn.XLOOKUP(E3478,AF:AF,AG:AG)</f>
        <v/>
      </c>
      <c r="S3478">
        <f>_xlfn.XLOOKUP(E3478,AF:AF,AI:AI)</f>
        <v/>
      </c>
      <c r="T3478">
        <f>WEEKNUM(G3478)</f>
        <v/>
      </c>
      <c r="U3478">
        <f>YEAR(G3478)</f>
        <v/>
      </c>
      <c r="V3478" s="117">
        <f>IFERROR(Q3478/N3478,"0")</f>
        <v/>
      </c>
    </row>
    <row r="3479">
      <c r="A3479">
        <f>_xlfn.XLOOKUP(D3479,BN:BN,BO:BO)</f>
        <v/>
      </c>
      <c r="B3479" t="inlineStr">
        <is>
          <t>LLC</t>
        </is>
      </c>
      <c r="C3479" t="n">
        <v>525</v>
      </c>
      <c r="D3479">
        <f>_xlfn.XLOOKUP(C3479,BH:BH,BI:BI)</f>
        <v/>
      </c>
      <c r="E3479" t="n">
        <v>28934</v>
      </c>
      <c r="F3479" t="inlineStr">
        <is>
          <t>TE FALZONI CHIARA</t>
        </is>
      </c>
      <c r="G3479" s="234" t="n">
        <v>45935</v>
      </c>
      <c r="H3479" s="63" t="n"/>
      <c r="I3479" t="inlineStr">
        <is>
          <t>VLO</t>
        </is>
      </c>
      <c r="J3479">
        <f>_xlfn.XLOOKUP(I3479,AS:AS,AU:AU)</f>
        <v/>
      </c>
      <c r="K3479" t="inlineStr">
        <is>
          <t>USD</t>
        </is>
      </c>
      <c r="L3479" s="238" t="n">
        <v>7859.6</v>
      </c>
      <c r="M3479">
        <f>L3479*_xlfn.XLOOKUP(K3479,AM:AM,AN:AN)</f>
        <v/>
      </c>
      <c r="N3479">
        <f>L3479*_xlfn.XLOOKUP(K3479,AM:AM,AO:AO)</f>
        <v/>
      </c>
      <c r="O3479" s="238" t="n">
        <v>0</v>
      </c>
      <c r="P3479">
        <f>O3479*_xlfn.XLOOKUP(K3479,AM:AM,AN:AN)</f>
        <v/>
      </c>
      <c r="Q3479">
        <f>O3479*_xlfn.XLOOKUP(K3479,AM:AM,AO:AO)</f>
        <v/>
      </c>
      <c r="R3479">
        <f>_xlfn.XLOOKUP(E3479,AF:AF,AG:AG)</f>
        <v/>
      </c>
      <c r="S3479">
        <f>_xlfn.XLOOKUP(E3479,AF:AF,AI:AI)</f>
        <v/>
      </c>
      <c r="T3479">
        <f>WEEKNUM(G3479)</f>
        <v/>
      </c>
      <c r="U3479">
        <f>YEAR(G3479)</f>
        <v/>
      </c>
      <c r="V3479" s="117">
        <f>IFERROR(Q3479/N3479,"0")</f>
        <v/>
      </c>
    </row>
    <row r="3480">
      <c r="A3480">
        <f>_xlfn.XLOOKUP(D3480,BN:BN,BO:BO)</f>
        <v/>
      </c>
      <c r="B3480" t="inlineStr">
        <is>
          <t>LLC</t>
        </is>
      </c>
      <c r="C3480" t="n">
        <v>525</v>
      </c>
      <c r="D3480">
        <f>_xlfn.XLOOKUP(C3480,BH:BH,BI:BI)</f>
        <v/>
      </c>
      <c r="E3480" t="n">
        <v>28934</v>
      </c>
      <c r="F3480" t="inlineStr">
        <is>
          <t>TE GENIS SITJA VICTORIA</t>
        </is>
      </c>
      <c r="G3480" s="234" t="n">
        <v>45935</v>
      </c>
      <c r="H3480" s="63" t="n"/>
      <c r="I3480" t="inlineStr">
        <is>
          <t>VLO</t>
        </is>
      </c>
      <c r="J3480">
        <f>_xlfn.XLOOKUP(I3480,AS:AS,AU:AU)</f>
        <v/>
      </c>
      <c r="K3480" t="inlineStr">
        <is>
          <t>USD</t>
        </is>
      </c>
      <c r="L3480" s="238" t="n">
        <v>7859.6</v>
      </c>
      <c r="M3480">
        <f>L3480*_xlfn.XLOOKUP(K3480,AM:AM,AN:AN)</f>
        <v/>
      </c>
      <c r="N3480">
        <f>L3480*_xlfn.XLOOKUP(K3480,AM:AM,AO:AO)</f>
        <v/>
      </c>
      <c r="O3480" s="238" t="n">
        <v>0</v>
      </c>
      <c r="P3480">
        <f>O3480*_xlfn.XLOOKUP(K3480,AM:AM,AN:AN)</f>
        <v/>
      </c>
      <c r="Q3480">
        <f>O3480*_xlfn.XLOOKUP(K3480,AM:AM,AO:AO)</f>
        <v/>
      </c>
      <c r="R3480">
        <f>_xlfn.XLOOKUP(E3480,AF:AF,AG:AG)</f>
        <v/>
      </c>
      <c r="S3480">
        <f>_xlfn.XLOOKUP(E3480,AF:AF,AI:AI)</f>
        <v/>
      </c>
      <c r="T3480">
        <f>WEEKNUM(G3480)</f>
        <v/>
      </c>
      <c r="U3480">
        <f>YEAR(G3480)</f>
        <v/>
      </c>
      <c r="V3480" s="117">
        <f>IFERROR(Q3480/N3480,"0")</f>
        <v/>
      </c>
    </row>
    <row r="3481">
      <c r="A3481">
        <f>_xlfn.XLOOKUP(D3481,BN:BN,BO:BO)</f>
        <v/>
      </c>
      <c r="B3481" t="inlineStr">
        <is>
          <t>LLC</t>
        </is>
      </c>
      <c r="C3481" t="n">
        <v>525</v>
      </c>
      <c r="D3481">
        <f>_xlfn.XLOOKUP(C3481,BH:BH,BI:BI)</f>
        <v/>
      </c>
      <c r="E3481" t="n">
        <v>0</v>
      </c>
      <c r="F3481" t="inlineStr">
        <is>
          <t>FEE DE EMISION CHIARA</t>
        </is>
      </c>
      <c r="G3481" s="234" t="n">
        <v>45935</v>
      </c>
      <c r="H3481" s="234" t="n">
        <v>45952</v>
      </c>
      <c r="I3481" t="inlineStr">
        <is>
          <t>HPS</t>
        </is>
      </c>
      <c r="J3481">
        <f>_xlfn.XLOOKUP(I3481,AS:AS,AU:AU)</f>
        <v/>
      </c>
      <c r="K3481" t="inlineStr">
        <is>
          <t>USD</t>
        </is>
      </c>
      <c r="L3481" s="238" t="n">
        <v>35</v>
      </c>
      <c r="M3481">
        <f>L3481*_xlfn.XLOOKUP(K3481,AM:AM,AN:AN)</f>
        <v/>
      </c>
      <c r="N3481">
        <f>L3481*_xlfn.XLOOKUP(K3481,AM:AM,AO:AO)</f>
        <v/>
      </c>
      <c r="O3481" s="238" t="n">
        <v>35</v>
      </c>
      <c r="P3481">
        <f>O3481*_xlfn.XLOOKUP(K3481,AM:AM,AN:AN)</f>
        <v/>
      </c>
      <c r="Q3481">
        <f>O3481*_xlfn.XLOOKUP(K3481,AM:AM,AO:AO)</f>
        <v/>
      </c>
      <c r="R3481">
        <f>_xlfn.XLOOKUP(E3481,AF:AF,AG:AG)</f>
        <v/>
      </c>
      <c r="S3481">
        <f>_xlfn.XLOOKUP(E3481,AF:AF,AI:AI)</f>
        <v/>
      </c>
      <c r="T3481">
        <f>WEEKNUM(G3481)</f>
        <v/>
      </c>
      <c r="U3481">
        <f>YEAR(G3481)</f>
        <v/>
      </c>
      <c r="V3481" s="117">
        <f>IFERROR(Q3481/N3481,"0")</f>
        <v/>
      </c>
    </row>
    <row r="3482">
      <c r="A3482">
        <f>_xlfn.XLOOKUP(D3482,BN:BN,BO:BO)</f>
        <v/>
      </c>
      <c r="B3482" t="inlineStr">
        <is>
          <t>LLC</t>
        </is>
      </c>
      <c r="C3482" t="n">
        <v>525</v>
      </c>
      <c r="D3482">
        <f>_xlfn.XLOOKUP(C3482,BH:BH,BI:BI)</f>
        <v/>
      </c>
      <c r="E3482" t="n">
        <v>0</v>
      </c>
      <c r="F3482" t="inlineStr">
        <is>
          <t>FEE DE EMISION VICTORIA</t>
        </is>
      </c>
      <c r="G3482" s="63" t="n"/>
      <c r="H3482" s="63" t="n"/>
      <c r="I3482" t="inlineStr">
        <is>
          <t>HPS</t>
        </is>
      </c>
      <c r="J3482">
        <f>_xlfn.XLOOKUP(I3482,AS:AS,AU:AU)</f>
        <v/>
      </c>
      <c r="K3482" t="inlineStr">
        <is>
          <t>USD</t>
        </is>
      </c>
      <c r="L3482" s="238" t="n">
        <v>35</v>
      </c>
      <c r="M3482">
        <f>L3482*_xlfn.XLOOKUP(K3482,AM:AM,AN:AN)</f>
        <v/>
      </c>
      <c r="N3482">
        <f>L3482*_xlfn.XLOOKUP(K3482,AM:AM,AO:AO)</f>
        <v/>
      </c>
      <c r="O3482" s="238" t="n">
        <v>35</v>
      </c>
      <c r="P3482">
        <f>O3482*_xlfn.XLOOKUP(K3482,AM:AM,AN:AN)</f>
        <v/>
      </c>
      <c r="Q3482">
        <f>O3482*_xlfn.XLOOKUP(K3482,AM:AM,AO:AO)</f>
        <v/>
      </c>
      <c r="R3482">
        <f>_xlfn.XLOOKUP(E3482,AF:AF,AG:AG)</f>
        <v/>
      </c>
      <c r="S3482">
        <f>_xlfn.XLOOKUP(E3482,AF:AF,AI:AI)</f>
        <v/>
      </c>
      <c r="T3482">
        <f>WEEKNUM(G3482)</f>
        <v/>
      </c>
      <c r="U3482">
        <f>YEAR(G3482)</f>
        <v/>
      </c>
      <c r="V3482" s="117">
        <f>IFERROR(Q3482/N3482,"0")</f>
        <v/>
      </c>
    </row>
    <row r="3483">
      <c r="A3483">
        <f>_xlfn.XLOOKUP(D3483,BN:BN,BO:BO)</f>
        <v/>
      </c>
      <c r="B3483" t="inlineStr">
        <is>
          <t>LLC</t>
        </is>
      </c>
      <c r="C3483" t="n">
        <v>525</v>
      </c>
      <c r="D3483">
        <f>_xlfn.XLOOKUP(C3483,BH:BH,BI:BI)</f>
        <v/>
      </c>
      <c r="E3483" t="n">
        <v>30616</v>
      </c>
      <c r="F3483" t="inlineStr">
        <is>
          <t>GRACE HOTEL 6-9 OCT</t>
        </is>
      </c>
      <c r="G3483" s="234" t="n">
        <v>45936</v>
      </c>
      <c r="H3483" s="234" t="n">
        <v>45939</v>
      </c>
      <c r="I3483" t="inlineStr">
        <is>
          <t>HTL</t>
        </is>
      </c>
      <c r="J3483">
        <f>_xlfn.XLOOKUP(I3483,AS:AS,AU:AU)</f>
        <v/>
      </c>
      <c r="K3483" t="inlineStr">
        <is>
          <t>USD</t>
        </is>
      </c>
      <c r="L3483" s="238" t="n">
        <v>847.6799999999999</v>
      </c>
      <c r="M3483">
        <f>L3483*_xlfn.XLOOKUP(K3483,AM:AM,AN:AN)</f>
        <v/>
      </c>
      <c r="N3483">
        <f>L3483*_xlfn.XLOOKUP(K3483,AM:AM,AO:AO)</f>
        <v/>
      </c>
      <c r="O3483" s="238" t="n">
        <v>84.77</v>
      </c>
      <c r="P3483">
        <f>O3483*_xlfn.XLOOKUP(K3483,AM:AM,AN:AN)</f>
        <v/>
      </c>
      <c r="Q3483">
        <f>O3483*_xlfn.XLOOKUP(K3483,AM:AM,AO:AO)</f>
        <v/>
      </c>
      <c r="R3483">
        <f>_xlfn.XLOOKUP(E3483,AF:AF,AG:AG)</f>
        <v/>
      </c>
      <c r="S3483">
        <f>_xlfn.XLOOKUP(E3483,AF:AF,AI:AI)</f>
        <v/>
      </c>
      <c r="T3483">
        <f>WEEKNUM(G3483)</f>
        <v/>
      </c>
      <c r="U3483">
        <f>YEAR(G3483)</f>
        <v/>
      </c>
      <c r="V3483" s="117">
        <f>IFERROR(Q3483/N3483,"0")</f>
        <v/>
      </c>
    </row>
    <row r="3484">
      <c r="A3484">
        <f>_xlfn.XLOOKUP(D3484,BN:BN,BO:BO)</f>
        <v/>
      </c>
      <c r="B3484" t="inlineStr">
        <is>
          <t>LLC</t>
        </is>
      </c>
      <c r="C3484" t="n">
        <v>525</v>
      </c>
      <c r="D3484">
        <f>_xlfn.XLOOKUP(C3484,BH:BH,BI:BI)</f>
        <v/>
      </c>
      <c r="E3484" t="n">
        <v>30616</v>
      </c>
      <c r="F3484" t="inlineStr">
        <is>
          <t>GRACE HOTEL 19-22 OCT</t>
        </is>
      </c>
      <c r="G3484" s="234" t="n">
        <v>45949</v>
      </c>
      <c r="H3484" s="234" t="n">
        <v>45952</v>
      </c>
      <c r="I3484" t="inlineStr">
        <is>
          <t>HTL</t>
        </is>
      </c>
      <c r="J3484">
        <f>_xlfn.XLOOKUP(I3484,AS:AS,AU:AU)</f>
        <v/>
      </c>
      <c r="K3484" t="inlineStr">
        <is>
          <t>USD</t>
        </is>
      </c>
      <c r="L3484" s="238" t="n">
        <v>799.4</v>
      </c>
      <c r="M3484">
        <f>L3484*_xlfn.XLOOKUP(K3484,AM:AM,AN:AN)</f>
        <v/>
      </c>
      <c r="N3484">
        <f>L3484*_xlfn.XLOOKUP(K3484,AM:AM,AO:AO)</f>
        <v/>
      </c>
      <c r="O3484" s="238" t="n">
        <v>79.94</v>
      </c>
      <c r="P3484">
        <f>O3484*_xlfn.XLOOKUP(K3484,AM:AM,AN:AN)</f>
        <v/>
      </c>
      <c r="Q3484">
        <f>O3484*_xlfn.XLOOKUP(K3484,AM:AM,AO:AO)</f>
        <v/>
      </c>
      <c r="R3484">
        <f>_xlfn.XLOOKUP(E3484,AF:AF,AG:AG)</f>
        <v/>
      </c>
      <c r="S3484">
        <f>_xlfn.XLOOKUP(E3484,AF:AF,AI:AI)</f>
        <v/>
      </c>
      <c r="T3484">
        <f>WEEKNUM(G3484)</f>
        <v/>
      </c>
      <c r="U3484">
        <f>YEAR(G3484)</f>
        <v/>
      </c>
      <c r="V3484" s="117">
        <f>IFERROR(Q3484/N3484,"0")</f>
        <v/>
      </c>
    </row>
    <row r="3485">
      <c r="A3485">
        <f>_xlfn.XLOOKUP(D3485,BN:BN,BO:BO)</f>
        <v/>
      </c>
      <c r="B3485" t="inlineStr">
        <is>
          <t>LLC</t>
        </is>
      </c>
      <c r="C3485" t="n">
        <v>525</v>
      </c>
      <c r="D3485">
        <f>_xlfn.XLOOKUP(C3485,BH:BH,BI:BI)</f>
        <v/>
      </c>
      <c r="E3485" t="n">
        <v>30613</v>
      </c>
      <c r="F3485" t="inlineStr">
        <is>
          <t>HALCYON HOUSE 9-19 OCT</t>
        </is>
      </c>
      <c r="G3485" s="234" t="n">
        <v>45939</v>
      </c>
      <c r="H3485" s="234" t="n">
        <v>45949</v>
      </c>
      <c r="I3485" t="inlineStr">
        <is>
          <t>HTL</t>
        </is>
      </c>
      <c r="J3485">
        <f>_xlfn.XLOOKUP(I3485,AS:AS,AU:AU)</f>
        <v/>
      </c>
      <c r="K3485" t="inlineStr">
        <is>
          <t>USD</t>
        </is>
      </c>
      <c r="L3485" s="238" t="n">
        <v>5342.27</v>
      </c>
      <c r="M3485">
        <f>L3485*_xlfn.XLOOKUP(K3485,AM:AM,AN:AN)</f>
        <v/>
      </c>
      <c r="N3485">
        <f>L3485*_xlfn.XLOOKUP(K3485,AM:AM,AO:AO)</f>
        <v/>
      </c>
      <c r="O3485" s="238" t="n">
        <v>484.02</v>
      </c>
      <c r="P3485">
        <f>O3485*_xlfn.XLOOKUP(K3485,AM:AM,AN:AN)</f>
        <v/>
      </c>
      <c r="Q3485">
        <f>O3485*_xlfn.XLOOKUP(K3485,AM:AM,AO:AO)</f>
        <v/>
      </c>
      <c r="R3485">
        <f>_xlfn.XLOOKUP(E3485,AF:AF,AG:AG)</f>
        <v/>
      </c>
      <c r="S3485">
        <f>_xlfn.XLOOKUP(E3485,AF:AF,AI:AI)</f>
        <v/>
      </c>
      <c r="T3485">
        <f>WEEKNUM(G3485)</f>
        <v/>
      </c>
      <c r="U3485">
        <f>YEAR(G3485)</f>
        <v/>
      </c>
      <c r="V3485" s="117">
        <f>IFERROR(Q3485/N3485,"0")</f>
        <v/>
      </c>
    </row>
    <row r="3486">
      <c r="A3486">
        <f>_xlfn.XLOOKUP(D3486,BN:BN,BO:BO)</f>
        <v/>
      </c>
      <c r="B3486" t="inlineStr">
        <is>
          <t>LLC</t>
        </is>
      </c>
      <c r="C3486" t="n">
        <v>525</v>
      </c>
      <c r="D3486">
        <f>_xlfn.XLOOKUP(C3486,BH:BH,BI:BI)</f>
        <v/>
      </c>
      <c r="E3486" t="n">
        <v>31730</v>
      </c>
      <c r="F3486" t="inlineStr">
        <is>
          <t>BLUE MOUNTAINS</t>
        </is>
      </c>
      <c r="G3486" s="234" t="n">
        <v>45938</v>
      </c>
      <c r="H3486" s="234" t="n">
        <v>45938</v>
      </c>
      <c r="I3486" t="inlineStr">
        <is>
          <t>HTL</t>
        </is>
      </c>
      <c r="J3486">
        <f>_xlfn.XLOOKUP(I3486,AS:AS,AU:AU)</f>
        <v/>
      </c>
      <c r="K3486" t="inlineStr">
        <is>
          <t>USD</t>
        </is>
      </c>
      <c r="L3486" s="238" t="n">
        <v>1815</v>
      </c>
      <c r="M3486">
        <f>L3486*_xlfn.XLOOKUP(K3486,AM:AM,AN:AN)</f>
        <v/>
      </c>
      <c r="N3486">
        <f>L3486*_xlfn.XLOOKUP(K3486,AM:AM,AO:AO)</f>
        <v/>
      </c>
      <c r="O3486" s="238" t="n">
        <v>325</v>
      </c>
      <c r="P3486">
        <f>O3486*_xlfn.XLOOKUP(K3486,AM:AM,AN:AN)</f>
        <v/>
      </c>
      <c r="Q3486">
        <f>O3486*_xlfn.XLOOKUP(K3486,AM:AM,AO:AO)</f>
        <v/>
      </c>
      <c r="R3486">
        <f>_xlfn.XLOOKUP(E3486,AF:AF,AG:AG)</f>
        <v/>
      </c>
      <c r="S3486">
        <f>_xlfn.XLOOKUP(E3486,AF:AF,AI:AI)</f>
        <v/>
      </c>
      <c r="T3486">
        <f>WEEKNUM(G3486)</f>
        <v/>
      </c>
      <c r="U3486">
        <f>YEAR(G3486)</f>
        <v/>
      </c>
      <c r="V3486" s="117">
        <f>IFERROR(Q3486/N3486,"0")</f>
        <v/>
      </c>
    </row>
    <row r="3487">
      <c r="A3487">
        <f>_xlfn.XLOOKUP(D3487,BN:BN,BO:BO)</f>
        <v/>
      </c>
      <c r="B3487" t="inlineStr">
        <is>
          <t>LLC</t>
        </is>
      </c>
      <c r="C3487" t="n">
        <v>526</v>
      </c>
      <c r="D3487">
        <f>_xlfn.XLOOKUP(C3487,BH:BH,BI:BI)</f>
        <v/>
      </c>
      <c r="E3487" t="n">
        <v>27301</v>
      </c>
      <c r="F3487" t="inlineStr">
        <is>
          <t>Vuelo MEX/TGZ/MEX - Sofia Valanci</t>
        </is>
      </c>
      <c r="G3487" s="234" t="n">
        <v>45868</v>
      </c>
      <c r="H3487" s="234" t="n">
        <v>45871</v>
      </c>
      <c r="I3487" t="inlineStr">
        <is>
          <t>VLO</t>
        </is>
      </c>
      <c r="J3487">
        <f>_xlfn.XLOOKUP(I3487,AS:AS,AU:AU)</f>
        <v/>
      </c>
      <c r="K3487" t="inlineStr">
        <is>
          <t>USD</t>
        </is>
      </c>
      <c r="L3487" s="238" t="n">
        <v>330.86</v>
      </c>
      <c r="M3487">
        <f>L3487*_xlfn.XLOOKUP(K3487,AM:AM,AN:AN)</f>
        <v/>
      </c>
      <c r="N3487">
        <f>L3487*_xlfn.XLOOKUP(K3487,AM:AM,AO:AO)</f>
        <v/>
      </c>
      <c r="O3487" s="238" t="n">
        <v>0</v>
      </c>
      <c r="P3487">
        <f>O3487*_xlfn.XLOOKUP(K3487,AM:AM,AN:AN)</f>
        <v/>
      </c>
      <c r="Q3487">
        <f>O3487*_xlfn.XLOOKUP(K3487,AM:AM,AO:AO)</f>
        <v/>
      </c>
      <c r="R3487">
        <f>_xlfn.XLOOKUP(E3487,AF:AF,AG:AG)</f>
        <v/>
      </c>
      <c r="S3487">
        <f>_xlfn.XLOOKUP(E3487,AF:AF,AI:AI)</f>
        <v/>
      </c>
      <c r="T3487">
        <f>WEEKNUM(G3487)</f>
        <v/>
      </c>
      <c r="U3487">
        <f>YEAR(G3487)</f>
        <v/>
      </c>
      <c r="V3487" s="117">
        <f>IFERROR(Q3487/N3487,"0")</f>
        <v/>
      </c>
    </row>
    <row r="3488">
      <c r="A3488">
        <f>_xlfn.XLOOKUP(D3488,BN:BN,BO:BO)</f>
        <v/>
      </c>
      <c r="B3488" t="inlineStr">
        <is>
          <t>LLC</t>
        </is>
      </c>
      <c r="C3488" t="n">
        <v>526</v>
      </c>
      <c r="D3488">
        <f>_xlfn.XLOOKUP(C3488,BH:BH,BI:BI)</f>
        <v/>
      </c>
      <c r="E3488" t="n">
        <v>27301</v>
      </c>
      <c r="F3488" t="inlineStr">
        <is>
          <t>Vuelo MEX/TGZ/MEX - Emilio Dib</t>
        </is>
      </c>
      <c r="G3488" s="234" t="n">
        <v>45868</v>
      </c>
      <c r="H3488" s="234" t="n">
        <v>45871</v>
      </c>
      <c r="I3488" t="inlineStr">
        <is>
          <t>VLO</t>
        </is>
      </c>
      <c r="J3488">
        <f>_xlfn.XLOOKUP(I3488,AS:AS,AU:AU)</f>
        <v/>
      </c>
      <c r="K3488" t="inlineStr">
        <is>
          <t>USD</t>
        </is>
      </c>
      <c r="L3488" s="238" t="n">
        <v>494.06</v>
      </c>
      <c r="M3488">
        <f>L3488*_xlfn.XLOOKUP(K3488,AM:AM,AN:AN)</f>
        <v/>
      </c>
      <c r="N3488">
        <f>L3488*_xlfn.XLOOKUP(K3488,AM:AM,AO:AO)</f>
        <v/>
      </c>
      <c r="O3488" s="238" t="n">
        <v>0</v>
      </c>
      <c r="P3488">
        <f>O3488*_xlfn.XLOOKUP(K3488,AM:AM,AN:AN)</f>
        <v/>
      </c>
      <c r="Q3488">
        <f>O3488*_xlfn.XLOOKUP(K3488,AM:AM,AO:AO)</f>
        <v/>
      </c>
      <c r="R3488">
        <f>_xlfn.XLOOKUP(E3488,AF:AF,AG:AG)</f>
        <v/>
      </c>
      <c r="S3488">
        <f>_xlfn.XLOOKUP(E3488,AF:AF,AI:AI)</f>
        <v/>
      </c>
      <c r="T3488">
        <f>WEEKNUM(G3488)</f>
        <v/>
      </c>
      <c r="U3488">
        <f>YEAR(G3488)</f>
        <v/>
      </c>
      <c r="V3488" s="117">
        <f>IFERROR(Q3488/N3488,"0")</f>
        <v/>
      </c>
    </row>
    <row r="3489">
      <c r="A3489">
        <f>_xlfn.XLOOKUP(D3489,BN:BN,BO:BO)</f>
        <v/>
      </c>
      <c r="B3489" t="inlineStr">
        <is>
          <t>LLC</t>
        </is>
      </c>
      <c r="C3489" t="n">
        <v>526</v>
      </c>
      <c r="D3489">
        <f>_xlfn.XLOOKUP(C3489,BH:BH,BI:BI)</f>
        <v/>
      </c>
      <c r="E3489" t="n">
        <v>27301</v>
      </c>
      <c r="F3489" t="inlineStr">
        <is>
          <t>Vuelo MEX/TGZ/MEX</t>
        </is>
      </c>
      <c r="G3489" s="234" t="n">
        <v>45868</v>
      </c>
      <c r="H3489" s="234" t="n">
        <v>45871</v>
      </c>
      <c r="I3489" t="inlineStr">
        <is>
          <t>VLO</t>
        </is>
      </c>
      <c r="J3489">
        <f>_xlfn.XLOOKUP(I3489,AS:AS,AU:AU)</f>
        <v/>
      </c>
      <c r="K3489" t="inlineStr">
        <is>
          <t>USD</t>
        </is>
      </c>
      <c r="L3489" s="238" t="n">
        <v>494.06</v>
      </c>
      <c r="M3489">
        <f>L3489*_xlfn.XLOOKUP(K3489,AM:AM,AN:AN)</f>
        <v/>
      </c>
      <c r="N3489">
        <f>L3489*_xlfn.XLOOKUP(K3489,AM:AM,AO:AO)</f>
        <v/>
      </c>
      <c r="O3489" s="238" t="n">
        <v>0</v>
      </c>
      <c r="P3489">
        <f>O3489*_xlfn.XLOOKUP(K3489,AM:AM,AN:AN)</f>
        <v/>
      </c>
      <c r="Q3489">
        <f>O3489*_xlfn.XLOOKUP(K3489,AM:AM,AO:AO)</f>
        <v/>
      </c>
      <c r="R3489">
        <f>_xlfn.XLOOKUP(E3489,AF:AF,AG:AG)</f>
        <v/>
      </c>
      <c r="S3489">
        <f>_xlfn.XLOOKUP(E3489,AF:AF,AI:AI)</f>
        <v/>
      </c>
      <c r="T3489">
        <f>WEEKNUM(G3489)</f>
        <v/>
      </c>
      <c r="U3489">
        <f>YEAR(G3489)</f>
        <v/>
      </c>
      <c r="V3489" s="117">
        <f>IFERROR(Q3489/N3489,"0")</f>
        <v/>
      </c>
    </row>
    <row r="3490">
      <c r="A3490">
        <f>_xlfn.XLOOKUP(D3490,BN:BN,BO:BO)</f>
        <v/>
      </c>
      <c r="B3490" t="inlineStr">
        <is>
          <t>LLC</t>
        </is>
      </c>
      <c r="C3490" t="n">
        <v>527</v>
      </c>
      <c r="D3490">
        <f>_xlfn.XLOOKUP(C3490,BH:BH,BI:BI)</f>
        <v/>
      </c>
      <c r="E3490" t="n">
        <v>28934</v>
      </c>
      <c r="F3490" t="inlineStr">
        <is>
          <t>TE FRANCO DE LA ROSA DANIEL</t>
        </is>
      </c>
      <c r="G3490" s="234" t="n">
        <v>45882</v>
      </c>
      <c r="H3490" s="234" t="n">
        <v>45882</v>
      </c>
      <c r="I3490" t="inlineStr">
        <is>
          <t>VLO</t>
        </is>
      </c>
      <c r="J3490">
        <f>_xlfn.XLOOKUP(I3490,AS:AS,AU:AU)</f>
        <v/>
      </c>
      <c r="K3490" t="inlineStr">
        <is>
          <t>USD</t>
        </is>
      </c>
      <c r="L3490" s="238" t="n">
        <v>5066.85</v>
      </c>
      <c r="M3490">
        <f>L3490*_xlfn.XLOOKUP(K3490,AM:AM,AN:AN)</f>
        <v/>
      </c>
      <c r="N3490">
        <f>L3490*_xlfn.XLOOKUP(K3490,AM:AM,AO:AO)</f>
        <v/>
      </c>
      <c r="O3490" s="238" t="n">
        <v>0</v>
      </c>
      <c r="P3490">
        <f>O3490*_xlfn.XLOOKUP(K3490,AM:AM,AN:AN)</f>
        <v/>
      </c>
      <c r="Q3490">
        <f>O3490*_xlfn.XLOOKUP(K3490,AM:AM,AO:AO)</f>
        <v/>
      </c>
      <c r="R3490">
        <f>_xlfn.XLOOKUP(E3490,AF:AF,AG:AG)</f>
        <v/>
      </c>
      <c r="S3490">
        <f>_xlfn.XLOOKUP(E3490,AF:AF,AI:AI)</f>
        <v/>
      </c>
      <c r="T3490">
        <f>WEEKNUM(G3490)</f>
        <v/>
      </c>
      <c r="U3490">
        <f>YEAR(G3490)</f>
        <v/>
      </c>
      <c r="V3490" s="117">
        <f>IFERROR(Q3490/N3490,"0")</f>
        <v/>
      </c>
    </row>
    <row r="3491">
      <c r="A3491">
        <f>_xlfn.XLOOKUP(D3491,BN:BN,BO:BO)</f>
        <v/>
      </c>
      <c r="B3491" t="inlineStr">
        <is>
          <t>LLC</t>
        </is>
      </c>
      <c r="C3491" t="n">
        <v>527</v>
      </c>
      <c r="D3491">
        <f>_xlfn.XLOOKUP(C3491,BH:BH,BI:BI)</f>
        <v/>
      </c>
      <c r="E3491" t="n">
        <v>0</v>
      </c>
      <c r="F3491" t="inlineStr">
        <is>
          <t>Fee de emisión</t>
        </is>
      </c>
      <c r="G3491" s="234" t="n">
        <v>45882</v>
      </c>
      <c r="H3491" s="234" t="n">
        <v>45882</v>
      </c>
      <c r="I3491" t="inlineStr">
        <is>
          <t>HPS</t>
        </is>
      </c>
      <c r="J3491">
        <f>_xlfn.XLOOKUP(I3491,AS:AS,AU:AU)</f>
        <v/>
      </c>
      <c r="K3491" t="inlineStr">
        <is>
          <t>USD</t>
        </is>
      </c>
      <c r="L3491" s="238" t="n">
        <v>50</v>
      </c>
      <c r="M3491">
        <f>L3491*_xlfn.XLOOKUP(K3491,AM:AM,AN:AN)</f>
        <v/>
      </c>
      <c r="N3491">
        <f>L3491*_xlfn.XLOOKUP(K3491,AM:AM,AO:AO)</f>
        <v/>
      </c>
      <c r="O3491" s="238" t="n">
        <v>50</v>
      </c>
      <c r="P3491">
        <f>O3491*_xlfn.XLOOKUP(K3491,AM:AM,AN:AN)</f>
        <v/>
      </c>
      <c r="Q3491">
        <f>O3491*_xlfn.XLOOKUP(K3491,AM:AM,AO:AO)</f>
        <v/>
      </c>
      <c r="R3491">
        <f>_xlfn.XLOOKUP(E3491,AF:AF,AG:AG)</f>
        <v/>
      </c>
      <c r="S3491">
        <f>_xlfn.XLOOKUP(E3491,AF:AF,AI:AI)</f>
        <v/>
      </c>
      <c r="T3491">
        <f>WEEKNUM(G3491)</f>
        <v/>
      </c>
      <c r="U3491">
        <f>YEAR(G3491)</f>
        <v/>
      </c>
      <c r="V3491" s="117">
        <f>IFERROR(Q3491/N3491,"0")</f>
        <v/>
      </c>
    </row>
    <row r="3492">
      <c r="A3492">
        <f>_xlfn.XLOOKUP(D3492,BN:BN,BO:BO)</f>
        <v/>
      </c>
      <c r="B3492" t="inlineStr">
        <is>
          <t>LLC</t>
        </is>
      </c>
      <c r="C3492" t="n">
        <v>528</v>
      </c>
      <c r="D3492">
        <f>_xlfn.XLOOKUP(C3492,BH:BH,BI:BI)</f>
        <v/>
      </c>
      <c r="E3492" t="n">
        <v>29512</v>
      </c>
      <c r="F3492" t="inlineStr">
        <is>
          <t>CASA DE CAMPO 25-30 DEC - BECKY</t>
        </is>
      </c>
      <c r="G3492" s="234" t="n">
        <v>46016</v>
      </c>
      <c r="H3492" s="234" t="n">
        <v>46021</v>
      </c>
      <c r="I3492" t="inlineStr">
        <is>
          <t>HTL</t>
        </is>
      </c>
      <c r="J3492">
        <f>_xlfn.XLOOKUP(I3492,AS:AS,AU:AU)</f>
        <v/>
      </c>
      <c r="K3492" t="inlineStr">
        <is>
          <t>USD</t>
        </is>
      </c>
      <c r="L3492" s="238" t="n">
        <v>6395</v>
      </c>
      <c r="M3492">
        <f>L3492*_xlfn.XLOOKUP(K3492,AM:AM,AN:AN)</f>
        <v/>
      </c>
      <c r="N3492">
        <f>L3492*_xlfn.XLOOKUP(K3492,AM:AM,AO:AO)</f>
        <v/>
      </c>
      <c r="O3492" s="238" t="n">
        <v>465</v>
      </c>
      <c r="P3492">
        <f>O3492*_xlfn.XLOOKUP(K3492,AM:AM,AN:AN)</f>
        <v/>
      </c>
      <c r="Q3492">
        <f>O3492*_xlfn.XLOOKUP(K3492,AM:AM,AO:AO)</f>
        <v/>
      </c>
      <c r="R3492">
        <f>_xlfn.XLOOKUP(E3492,AF:AF,AG:AG)</f>
        <v/>
      </c>
      <c r="S3492">
        <f>_xlfn.XLOOKUP(E3492,AF:AF,AI:AI)</f>
        <v/>
      </c>
      <c r="T3492">
        <f>WEEKNUM(G3492)</f>
        <v/>
      </c>
      <c r="U3492">
        <f>YEAR(G3492)</f>
        <v/>
      </c>
      <c r="V3492" s="117">
        <f>IFERROR(Q3492/N3492,"0")</f>
        <v/>
      </c>
    </row>
    <row r="3493">
      <c r="A3493">
        <f>_xlfn.XLOOKUP(D3493,BN:BN,BO:BO)</f>
        <v/>
      </c>
      <c r="B3493" t="inlineStr">
        <is>
          <t>LLC</t>
        </is>
      </c>
      <c r="C3493" t="n">
        <v>529</v>
      </c>
      <c r="D3493">
        <f>_xlfn.XLOOKUP(C3493,BH:BH,BI:BI)</f>
        <v/>
      </c>
      <c r="E3493" t="n">
        <v>29839</v>
      </c>
      <c r="F3493" t="inlineStr">
        <is>
          <t>Reserva 2 noches hotel Zurich</t>
        </is>
      </c>
      <c r="G3493" s="234" t="n">
        <v>45866</v>
      </c>
      <c r="H3493" s="234" t="n">
        <v>45868</v>
      </c>
      <c r="I3493" t="inlineStr">
        <is>
          <t>HTL</t>
        </is>
      </c>
      <c r="J3493">
        <f>_xlfn.XLOOKUP(I3493,AS:AS,AU:AU)</f>
        <v/>
      </c>
      <c r="K3493" t="inlineStr">
        <is>
          <t>CHF</t>
        </is>
      </c>
      <c r="L3493" s="238" t="n">
        <v>2802</v>
      </c>
      <c r="M3493">
        <f>L3493*_xlfn.XLOOKUP(K3493,AM:AM,AN:AN)</f>
        <v/>
      </c>
      <c r="N3493">
        <f>L3493*_xlfn.XLOOKUP(K3493,AM:AM,AO:AO)</f>
        <v/>
      </c>
      <c r="O3493" s="238" t="n">
        <v>216</v>
      </c>
      <c r="P3493">
        <f>O3493*_xlfn.XLOOKUP(K3493,AM:AM,AN:AN)</f>
        <v/>
      </c>
      <c r="Q3493">
        <f>O3493*_xlfn.XLOOKUP(K3493,AM:AM,AO:AO)</f>
        <v/>
      </c>
      <c r="R3493">
        <f>_xlfn.XLOOKUP(E3493,AF:AF,AG:AG)</f>
        <v/>
      </c>
      <c r="S3493">
        <f>_xlfn.XLOOKUP(E3493,AF:AF,AI:AI)</f>
        <v/>
      </c>
      <c r="T3493">
        <f>WEEKNUM(G3493)</f>
        <v/>
      </c>
      <c r="U3493">
        <f>YEAR(G3493)</f>
        <v/>
      </c>
      <c r="V3493" s="117">
        <f>IFERROR(Q3493/N3493,"0")</f>
        <v/>
      </c>
    </row>
    <row r="3494">
      <c r="A3494">
        <f>_xlfn.XLOOKUP(D3494,BN:BN,BO:BO)</f>
        <v/>
      </c>
      <c r="B3494" t="inlineStr">
        <is>
          <t>LLC</t>
        </is>
      </c>
      <c r="C3494" t="n">
        <v>530</v>
      </c>
      <c r="D3494">
        <f>_xlfn.XLOOKUP(C3494,BH:BH,BI:BI)</f>
        <v/>
      </c>
      <c r="E3494" t="n">
        <v>24401</v>
      </c>
      <c r="F3494" t="inlineStr">
        <is>
          <t>VIAJE MARRUECOS PARTE 1</t>
        </is>
      </c>
      <c r="G3494" s="234" t="n">
        <v>45935</v>
      </c>
      <c r="H3494" s="234" t="n">
        <v>45943</v>
      </c>
      <c r="I3494" t="inlineStr">
        <is>
          <t>PKT</t>
        </is>
      </c>
      <c r="J3494">
        <f>_xlfn.XLOOKUP(I3494,AS:AS,AU:AU)</f>
        <v/>
      </c>
      <c r="K3494" t="inlineStr">
        <is>
          <t>USD</t>
        </is>
      </c>
      <c r="L3494" s="238" t="n">
        <v>35355</v>
      </c>
      <c r="M3494">
        <f>L3494*_xlfn.XLOOKUP(K3494,AM:AM,AN:AN)</f>
        <v/>
      </c>
      <c r="N3494">
        <f>L3494*_xlfn.XLOOKUP(K3494,AM:AM,AO:AO)</f>
        <v/>
      </c>
      <c r="O3494" s="238" t="n">
        <v>3660</v>
      </c>
      <c r="P3494">
        <f>O3494*_xlfn.XLOOKUP(K3494,AM:AM,AN:AN)</f>
        <v/>
      </c>
      <c r="Q3494">
        <f>O3494*_xlfn.XLOOKUP(K3494,AM:AM,AO:AO)</f>
        <v/>
      </c>
      <c r="R3494">
        <f>_xlfn.XLOOKUP(E3494,AF:AF,AG:AG)</f>
        <v/>
      </c>
      <c r="S3494">
        <f>_xlfn.XLOOKUP(E3494,AF:AF,AI:AI)</f>
        <v/>
      </c>
      <c r="T3494">
        <f>WEEKNUM(G3494)</f>
        <v/>
      </c>
      <c r="U3494">
        <f>YEAR(G3494)</f>
        <v/>
      </c>
      <c r="V3494" s="117">
        <f>IFERROR(Q3494/N3494,"0")</f>
        <v/>
      </c>
    </row>
    <row r="3495">
      <c r="A3495">
        <f>_xlfn.XLOOKUP(D3495,BN:BN,BO:BO)</f>
        <v/>
      </c>
      <c r="B3495" t="inlineStr">
        <is>
          <t>LLC</t>
        </is>
      </c>
      <c r="C3495" t="n">
        <v>530</v>
      </c>
      <c r="D3495">
        <f>_xlfn.XLOOKUP(C3495,BH:BH,BI:BI)</f>
        <v/>
      </c>
      <c r="E3495" t="n">
        <v>25269</v>
      </c>
      <c r="F3495" t="inlineStr">
        <is>
          <t>ALFONSO XIII - OCT 17-20</t>
        </is>
      </c>
      <c r="G3495" s="234" t="n">
        <v>45947</v>
      </c>
      <c r="H3495" s="234" t="n">
        <v>45950</v>
      </c>
      <c r="I3495" t="inlineStr">
        <is>
          <t>HTL</t>
        </is>
      </c>
      <c r="J3495">
        <f>_xlfn.XLOOKUP(I3495,AS:AS,AU:AU)</f>
        <v/>
      </c>
      <c r="K3495" t="inlineStr">
        <is>
          <t>USD</t>
        </is>
      </c>
      <c r="L3495" s="238" t="n">
        <v>7285.88</v>
      </c>
      <c r="M3495">
        <f>L3495*_xlfn.XLOOKUP(K3495,AM:AM,AN:AN)</f>
        <v/>
      </c>
      <c r="N3495">
        <f>L3495*_xlfn.XLOOKUP(K3495,AM:AM,AO:AO)</f>
        <v/>
      </c>
      <c r="O3495" s="238" t="n">
        <v>616.58</v>
      </c>
      <c r="P3495">
        <f>O3495*_xlfn.XLOOKUP(K3495,AM:AM,AN:AN)</f>
        <v/>
      </c>
      <c r="Q3495">
        <f>O3495*_xlfn.XLOOKUP(K3495,AM:AM,AO:AO)</f>
        <v/>
      </c>
      <c r="R3495">
        <f>_xlfn.XLOOKUP(E3495,AF:AF,AG:AG)</f>
        <v/>
      </c>
      <c r="S3495">
        <f>_xlfn.XLOOKUP(E3495,AF:AF,AI:AI)</f>
        <v/>
      </c>
      <c r="T3495">
        <f>WEEKNUM(G3495)</f>
        <v/>
      </c>
      <c r="U3495">
        <f>YEAR(G3495)</f>
        <v/>
      </c>
      <c r="V3495" s="117">
        <f>IFERROR(Q3495/N3495,"0")</f>
        <v/>
      </c>
    </row>
    <row r="3496">
      <c r="A3496">
        <f>_xlfn.XLOOKUP(D3496,BN:BN,BO:BO)</f>
        <v/>
      </c>
      <c r="B3496" t="inlineStr">
        <is>
          <t>LLC</t>
        </is>
      </c>
      <c r="C3496" t="n">
        <v>530</v>
      </c>
      <c r="D3496">
        <f>_xlfn.XLOOKUP(C3496,BH:BH,BI:BI)</f>
        <v/>
      </c>
      <c r="E3496" t="n">
        <v>31484</v>
      </c>
      <c r="F3496" t="inlineStr">
        <is>
          <t>CÁDIZ &amp; JERÉZ</t>
        </is>
      </c>
      <c r="G3496" s="234" t="n">
        <v>45943</v>
      </c>
      <c r="H3496" s="234" t="n">
        <v>45947</v>
      </c>
      <c r="I3496" t="inlineStr">
        <is>
          <t>HTL</t>
        </is>
      </c>
      <c r="J3496">
        <f>_xlfn.XLOOKUP(I3496,AS:AS,AU:AU)</f>
        <v/>
      </c>
      <c r="K3496" t="inlineStr">
        <is>
          <t>USD</t>
        </is>
      </c>
      <c r="L3496" s="238" t="n">
        <v>6219</v>
      </c>
      <c r="M3496">
        <f>L3496*_xlfn.XLOOKUP(K3496,AM:AM,AN:AN)</f>
        <v/>
      </c>
      <c r="N3496">
        <f>L3496*_xlfn.XLOOKUP(K3496,AM:AM,AO:AO)</f>
        <v/>
      </c>
      <c r="O3496" s="238" t="n">
        <v>933.45</v>
      </c>
      <c r="P3496">
        <f>O3496*_xlfn.XLOOKUP(K3496,AM:AM,AN:AN)</f>
        <v/>
      </c>
      <c r="Q3496">
        <f>O3496*_xlfn.XLOOKUP(K3496,AM:AM,AO:AO)</f>
        <v/>
      </c>
      <c r="R3496">
        <f>_xlfn.XLOOKUP(E3496,AF:AF,AG:AG)</f>
        <v/>
      </c>
      <c r="S3496">
        <f>_xlfn.XLOOKUP(E3496,AF:AF,AI:AI)</f>
        <v/>
      </c>
      <c r="T3496">
        <f>WEEKNUM(G3496)</f>
        <v/>
      </c>
      <c r="U3496">
        <f>YEAR(G3496)</f>
        <v/>
      </c>
      <c r="V3496" s="117">
        <f>IFERROR(Q3496/N3496,"0")</f>
        <v/>
      </c>
    </row>
    <row r="3497">
      <c r="A3497">
        <f>_xlfn.XLOOKUP(D3497,BN:BN,BO:BO)</f>
        <v/>
      </c>
      <c r="B3497" t="inlineStr">
        <is>
          <t>LLC</t>
        </is>
      </c>
      <c r="C3497" t="n">
        <v>531</v>
      </c>
      <c r="D3497">
        <f>_xlfn.XLOOKUP(C3497,BH:BH,BI:BI)</f>
        <v/>
      </c>
      <c r="E3497" t="n">
        <v>29851</v>
      </c>
      <c r="F3497" t="inlineStr">
        <is>
          <t>Hospedaje</t>
        </is>
      </c>
      <c r="G3497" s="234" t="n">
        <v>45864</v>
      </c>
      <c r="H3497" s="234" t="n">
        <v>45868</v>
      </c>
      <c r="I3497" t="inlineStr">
        <is>
          <t>HTL</t>
        </is>
      </c>
      <c r="J3497">
        <f>_xlfn.XLOOKUP(I3497,AS:AS,AU:AU)</f>
        <v/>
      </c>
      <c r="K3497" t="inlineStr">
        <is>
          <t>USD</t>
        </is>
      </c>
      <c r="L3497" s="238" t="n">
        <v>4000</v>
      </c>
      <c r="M3497">
        <f>L3497*_xlfn.XLOOKUP(K3497,AM:AM,AN:AN)</f>
        <v/>
      </c>
      <c r="N3497">
        <f>L3497*_xlfn.XLOOKUP(K3497,AM:AM,AO:AO)</f>
        <v/>
      </c>
      <c r="O3497" s="238" t="n">
        <v>363.58</v>
      </c>
      <c r="P3497">
        <f>O3497*_xlfn.XLOOKUP(K3497,AM:AM,AN:AN)</f>
        <v/>
      </c>
      <c r="Q3497">
        <f>O3497*_xlfn.XLOOKUP(K3497,AM:AM,AO:AO)</f>
        <v/>
      </c>
      <c r="R3497">
        <f>_xlfn.XLOOKUP(E3497,AF:AF,AG:AG)</f>
        <v/>
      </c>
      <c r="S3497">
        <f>_xlfn.XLOOKUP(E3497,AF:AF,AI:AI)</f>
        <v/>
      </c>
      <c r="T3497">
        <f>WEEKNUM(G3497)</f>
        <v/>
      </c>
      <c r="U3497">
        <f>YEAR(G3497)</f>
        <v/>
      </c>
      <c r="V3497" s="117">
        <f>IFERROR(Q3497/N3497,"0")</f>
        <v/>
      </c>
    </row>
    <row r="3498">
      <c r="A3498">
        <f>_xlfn.XLOOKUP(D3498,BN:BN,BO:BO)</f>
        <v/>
      </c>
      <c r="B3498" t="inlineStr">
        <is>
          <t>LLC</t>
        </is>
      </c>
      <c r="C3498" t="n">
        <v>531</v>
      </c>
      <c r="D3498">
        <f>_xlfn.XLOOKUP(C3498,BH:BH,BI:BI)</f>
        <v/>
      </c>
      <c r="E3498" t="n">
        <v>29880</v>
      </c>
      <c r="F3498" t="inlineStr">
        <is>
          <t>Hospedaje</t>
        </is>
      </c>
      <c r="G3498" s="234" t="n">
        <v>45868</v>
      </c>
      <c r="H3498" s="234" t="n">
        <v>45871</v>
      </c>
      <c r="I3498" t="inlineStr">
        <is>
          <t>HTL</t>
        </is>
      </c>
      <c r="J3498">
        <f>_xlfn.XLOOKUP(I3498,AS:AS,AU:AU)</f>
        <v/>
      </c>
      <c r="K3498" t="inlineStr">
        <is>
          <t>USD</t>
        </is>
      </c>
      <c r="L3498" s="238" t="n">
        <v>2663.98</v>
      </c>
      <c r="M3498">
        <f>L3498*_xlfn.XLOOKUP(K3498,AM:AM,AN:AN)</f>
        <v/>
      </c>
      <c r="N3498">
        <f>L3498*_xlfn.XLOOKUP(K3498,AM:AM,AO:AO)</f>
        <v/>
      </c>
      <c r="O3498" s="238" t="n">
        <v>266.4</v>
      </c>
      <c r="P3498">
        <f>O3498*_xlfn.XLOOKUP(K3498,AM:AM,AN:AN)</f>
        <v/>
      </c>
      <c r="Q3498">
        <f>O3498*_xlfn.XLOOKUP(K3498,AM:AM,AO:AO)</f>
        <v/>
      </c>
      <c r="R3498">
        <f>_xlfn.XLOOKUP(E3498,AF:AF,AG:AG)</f>
        <v/>
      </c>
      <c r="S3498">
        <f>_xlfn.XLOOKUP(E3498,AF:AF,AI:AI)</f>
        <v/>
      </c>
      <c r="T3498">
        <f>WEEKNUM(G3498)</f>
        <v/>
      </c>
      <c r="U3498">
        <f>YEAR(G3498)</f>
        <v/>
      </c>
      <c r="V3498" s="117">
        <f>IFERROR(Q3498/N3498,"0")</f>
        <v/>
      </c>
    </row>
    <row r="3499">
      <c r="A3499">
        <f>_xlfn.XLOOKUP(D3499,BN:BN,BO:BO)</f>
        <v/>
      </c>
      <c r="B3499" t="inlineStr">
        <is>
          <t>LLC</t>
        </is>
      </c>
      <c r="C3499" t="n">
        <v>531</v>
      </c>
      <c r="D3499">
        <f>_xlfn.XLOOKUP(C3499,BH:BH,BI:BI)</f>
        <v/>
      </c>
      <c r="E3499" t="n">
        <v>28232</v>
      </c>
      <c r="F3499" t="inlineStr">
        <is>
          <t>Hospedaje</t>
        </is>
      </c>
      <c r="G3499" s="234" t="n">
        <v>45871</v>
      </c>
      <c r="H3499" s="234" t="n">
        <v>45874</v>
      </c>
      <c r="I3499" t="inlineStr">
        <is>
          <t>HTL</t>
        </is>
      </c>
      <c r="J3499">
        <f>_xlfn.XLOOKUP(I3499,AS:AS,AU:AU)</f>
        <v/>
      </c>
      <c r="K3499" t="inlineStr">
        <is>
          <t>USD</t>
        </is>
      </c>
      <c r="L3499" s="238" t="n">
        <v>3404.36</v>
      </c>
      <c r="M3499">
        <f>L3499*_xlfn.XLOOKUP(K3499,AM:AM,AN:AN)</f>
        <v/>
      </c>
      <c r="N3499">
        <f>L3499*_xlfn.XLOOKUP(K3499,AM:AM,AO:AO)</f>
        <v/>
      </c>
      <c r="O3499" s="238" t="n">
        <v>288.72</v>
      </c>
      <c r="P3499">
        <f>O3499*_xlfn.XLOOKUP(K3499,AM:AM,AN:AN)</f>
        <v/>
      </c>
      <c r="Q3499">
        <f>O3499*_xlfn.XLOOKUP(K3499,AM:AM,AO:AO)</f>
        <v/>
      </c>
      <c r="R3499">
        <f>_xlfn.XLOOKUP(E3499,AF:AF,AG:AG)</f>
        <v/>
      </c>
      <c r="S3499">
        <f>_xlfn.XLOOKUP(E3499,AF:AF,AI:AI)</f>
        <v/>
      </c>
      <c r="T3499">
        <f>WEEKNUM(G3499)</f>
        <v/>
      </c>
      <c r="U3499">
        <f>YEAR(G3499)</f>
        <v/>
      </c>
      <c r="V3499" s="117">
        <f>IFERROR(Q3499/N3499,"0")</f>
        <v/>
      </c>
    </row>
    <row r="3500">
      <c r="A3500">
        <f>_xlfn.XLOOKUP(D3500,BN:BN,BO:BO)</f>
        <v/>
      </c>
      <c r="B3500" t="inlineStr">
        <is>
          <t>LLC</t>
        </is>
      </c>
      <c r="C3500" t="n">
        <v>531</v>
      </c>
      <c r="D3500">
        <f>_xlfn.XLOOKUP(C3500,BH:BH,BI:BI)</f>
        <v/>
      </c>
      <c r="E3500" t="n">
        <v>24166</v>
      </c>
      <c r="F3500" t="inlineStr">
        <is>
          <t>Hospedaje</t>
        </is>
      </c>
      <c r="G3500" s="234" t="n">
        <v>45917</v>
      </c>
      <c r="H3500" s="234" t="n">
        <v>45927</v>
      </c>
      <c r="I3500" t="inlineStr">
        <is>
          <t>HTL</t>
        </is>
      </c>
      <c r="J3500">
        <f>_xlfn.XLOOKUP(I3500,AS:AS,AU:AU)</f>
        <v/>
      </c>
      <c r="K3500" t="inlineStr">
        <is>
          <t>USD</t>
        </is>
      </c>
      <c r="L3500" s="238" t="n">
        <v>23513.54</v>
      </c>
      <c r="M3500">
        <f>L3500*_xlfn.XLOOKUP(K3500,AM:AM,AN:AN)</f>
        <v/>
      </c>
      <c r="N3500">
        <f>L3500*_xlfn.XLOOKUP(K3500,AM:AM,AO:AO)</f>
        <v/>
      </c>
      <c r="O3500" s="238" t="n">
        <v>2052.18</v>
      </c>
      <c r="P3500">
        <f>O3500*_xlfn.XLOOKUP(K3500,AM:AM,AN:AN)</f>
        <v/>
      </c>
      <c r="Q3500">
        <f>O3500*_xlfn.XLOOKUP(K3500,AM:AM,AO:AO)</f>
        <v/>
      </c>
      <c r="R3500">
        <f>_xlfn.XLOOKUP(E3500,AF:AF,AG:AG)</f>
        <v/>
      </c>
      <c r="S3500">
        <f>_xlfn.XLOOKUP(E3500,AF:AF,AI:AI)</f>
        <v/>
      </c>
      <c r="T3500">
        <f>WEEKNUM(G3500)</f>
        <v/>
      </c>
      <c r="U3500">
        <f>YEAR(G3500)</f>
        <v/>
      </c>
      <c r="V3500" s="117">
        <f>IFERROR(Q3500/N3500,"0")</f>
        <v/>
      </c>
    </row>
    <row r="3501">
      <c r="A3501">
        <f>_xlfn.XLOOKUP(D3501,BN:BN,BO:BO)</f>
        <v/>
      </c>
      <c r="B3501" t="inlineStr">
        <is>
          <t>LLC</t>
        </is>
      </c>
      <c r="C3501" t="n">
        <v>532</v>
      </c>
      <c r="D3501">
        <f>_xlfn.XLOOKUP(C3501,BH:BH,BI:BI)</f>
        <v/>
      </c>
      <c r="E3501" t="n">
        <v>27301</v>
      </c>
      <c r="F3501" t="inlineStr">
        <is>
          <t>Boleto de avion FAM egipto</t>
        </is>
      </c>
      <c r="G3501" s="234" t="n">
        <v>45903</v>
      </c>
      <c r="H3501" s="234" t="n">
        <v>45912</v>
      </c>
      <c r="I3501" t="inlineStr">
        <is>
          <t>VLO</t>
        </is>
      </c>
      <c r="J3501">
        <f>_xlfn.XLOOKUP(I3501,AS:AS,AU:AU)</f>
        <v/>
      </c>
      <c r="K3501" t="inlineStr">
        <is>
          <t>USD</t>
        </is>
      </c>
      <c r="L3501" s="238" t="n">
        <v>1316.43</v>
      </c>
      <c r="M3501">
        <f>L3501*_xlfn.XLOOKUP(K3501,AM:AM,AN:AN)</f>
        <v/>
      </c>
      <c r="N3501">
        <f>L3501*_xlfn.XLOOKUP(K3501,AM:AM,AO:AO)</f>
        <v/>
      </c>
      <c r="O3501" s="238" t="n">
        <v>0</v>
      </c>
      <c r="P3501">
        <f>O3501*_xlfn.XLOOKUP(K3501,AM:AM,AN:AN)</f>
        <v/>
      </c>
      <c r="Q3501">
        <f>O3501*_xlfn.XLOOKUP(K3501,AM:AM,AO:AO)</f>
        <v/>
      </c>
      <c r="R3501">
        <f>_xlfn.XLOOKUP(E3501,AF:AF,AG:AG)</f>
        <v/>
      </c>
      <c r="S3501">
        <f>_xlfn.XLOOKUP(E3501,AF:AF,AI:AI)</f>
        <v/>
      </c>
      <c r="T3501">
        <f>WEEKNUM(G3501)</f>
        <v/>
      </c>
      <c r="U3501">
        <f>YEAR(G3501)</f>
        <v/>
      </c>
      <c r="V3501" s="117">
        <f>IFERROR(Q3501/N3501,"0")</f>
        <v/>
      </c>
    </row>
    <row r="3502">
      <c r="A3502">
        <f>_xlfn.XLOOKUP(D3502,BN:BN,BO:BO)</f>
        <v/>
      </c>
      <c r="B3502" t="inlineStr">
        <is>
          <t>LLC</t>
        </is>
      </c>
      <c r="C3502" t="n">
        <v>532</v>
      </c>
      <c r="D3502">
        <f>_xlfn.XLOOKUP(C3502,BH:BH,BI:BI)</f>
        <v/>
      </c>
      <c r="E3502" t="n">
        <v>25409</v>
      </c>
      <c r="F3502" t="inlineStr">
        <is>
          <t>Pago Fam Egipto</t>
        </is>
      </c>
      <c r="G3502" s="234" t="n">
        <v>45903</v>
      </c>
      <c r="H3502" s="234" t="n">
        <v>45912</v>
      </c>
      <c r="I3502" t="inlineStr">
        <is>
          <t>PKT</t>
        </is>
      </c>
      <c r="J3502">
        <f>_xlfn.XLOOKUP(I3502,AS:AS,AU:AU)</f>
        <v/>
      </c>
      <c r="K3502" t="inlineStr">
        <is>
          <t>USD</t>
        </is>
      </c>
      <c r="L3502" s="238" t="n">
        <v>1515</v>
      </c>
      <c r="M3502">
        <f>L3502*_xlfn.XLOOKUP(K3502,AM:AM,AN:AN)</f>
        <v/>
      </c>
      <c r="N3502">
        <f>L3502*_xlfn.XLOOKUP(K3502,AM:AM,AO:AO)</f>
        <v/>
      </c>
      <c r="O3502" s="238" t="n">
        <v>0</v>
      </c>
      <c r="P3502">
        <f>O3502*_xlfn.XLOOKUP(K3502,AM:AM,AN:AN)</f>
        <v/>
      </c>
      <c r="Q3502">
        <f>O3502*_xlfn.XLOOKUP(K3502,AM:AM,AO:AO)</f>
        <v/>
      </c>
      <c r="R3502">
        <f>_xlfn.XLOOKUP(E3502,AF:AF,AG:AG)</f>
        <v/>
      </c>
      <c r="S3502">
        <f>_xlfn.XLOOKUP(E3502,AF:AF,AI:AI)</f>
        <v/>
      </c>
      <c r="T3502">
        <f>WEEKNUM(G3502)</f>
        <v/>
      </c>
      <c r="U3502">
        <f>YEAR(G3502)</f>
        <v/>
      </c>
      <c r="V3502" s="117">
        <f>IFERROR(Q3502/N3502,"0")</f>
        <v/>
      </c>
    </row>
    <row r="3503">
      <c r="A3503">
        <f>_xlfn.XLOOKUP(D3503,BN:BN,BO:BO)</f>
        <v/>
      </c>
      <c r="B3503" t="inlineStr">
        <is>
          <t>LLC</t>
        </is>
      </c>
      <c r="C3503" t="n">
        <v>533</v>
      </c>
      <c r="D3503">
        <f>_xlfn.XLOOKUP(C3503,BH:BH,BI:BI)</f>
        <v/>
      </c>
      <c r="E3503" t="n">
        <v>29633</v>
      </c>
      <c r="F3503" t="inlineStr">
        <is>
          <t>Santa Monica Proper Hotel</t>
        </is>
      </c>
      <c r="G3503" s="234" t="n">
        <v>45830</v>
      </c>
      <c r="H3503" s="234" t="n">
        <v>45835</v>
      </c>
      <c r="I3503" t="inlineStr">
        <is>
          <t>HTL</t>
        </is>
      </c>
      <c r="J3503">
        <f>_xlfn.XLOOKUP(I3503,AS:AS,AU:AU)</f>
        <v/>
      </c>
      <c r="K3503" t="inlineStr">
        <is>
          <t>USD</t>
        </is>
      </c>
      <c r="L3503" s="238" t="n">
        <v>2722.85</v>
      </c>
      <c r="M3503">
        <f>L3503*_xlfn.XLOOKUP(K3503,AM:AM,AN:AN)</f>
        <v/>
      </c>
      <c r="N3503">
        <f>L3503*_xlfn.XLOOKUP(K3503,AM:AM,AO:AO)</f>
        <v/>
      </c>
      <c r="O3503" s="238" t="n">
        <v>196.08</v>
      </c>
      <c r="P3503">
        <f>O3503*_xlfn.XLOOKUP(K3503,AM:AM,AN:AN)</f>
        <v/>
      </c>
      <c r="Q3503">
        <f>O3503*_xlfn.XLOOKUP(K3503,AM:AM,AO:AO)</f>
        <v/>
      </c>
      <c r="R3503">
        <f>_xlfn.XLOOKUP(E3503,AF:AF,AG:AG)</f>
        <v/>
      </c>
      <c r="S3503">
        <f>_xlfn.XLOOKUP(E3503,AF:AF,AI:AI)</f>
        <v/>
      </c>
      <c r="T3503">
        <f>WEEKNUM(G3503)</f>
        <v/>
      </c>
      <c r="U3503">
        <f>YEAR(G3503)</f>
        <v/>
      </c>
      <c r="V3503" s="117">
        <f>IFERROR(Q3503/N3503,"0")</f>
        <v/>
      </c>
    </row>
    <row r="3504">
      <c r="A3504">
        <f>_xlfn.XLOOKUP(D3504,BN:BN,BO:BO)</f>
        <v/>
      </c>
      <c r="B3504" t="inlineStr">
        <is>
          <t>LLC</t>
        </is>
      </c>
      <c r="C3504" t="n">
        <v>534</v>
      </c>
      <c r="D3504">
        <f>_xlfn.XLOOKUP(C3504,BH:BH,BI:BI)</f>
        <v/>
      </c>
      <c r="E3504" t="n">
        <v>27301</v>
      </c>
      <c r="F3504" t="inlineStr">
        <is>
          <t>Vuelo MEX-AMS-CPH-AES-AMS-MEX/Denise Dryjansky</t>
        </is>
      </c>
      <c r="G3504" s="234" t="n">
        <v>45869</v>
      </c>
      <c r="H3504" s="234" t="n">
        <v>45881</v>
      </c>
      <c r="I3504" t="inlineStr">
        <is>
          <t>VLO</t>
        </is>
      </c>
      <c r="J3504">
        <f>_xlfn.XLOOKUP(I3504,AS:AS,AU:AU)</f>
        <v/>
      </c>
      <c r="K3504" t="inlineStr">
        <is>
          <t>USD</t>
        </is>
      </c>
      <c r="L3504" s="238" t="n">
        <v>7694.36</v>
      </c>
      <c r="M3504">
        <f>L3504*_xlfn.XLOOKUP(K3504,AM:AM,AN:AN)</f>
        <v/>
      </c>
      <c r="N3504">
        <f>L3504*_xlfn.XLOOKUP(K3504,AM:AM,AO:AO)</f>
        <v/>
      </c>
      <c r="O3504" s="238" t="n">
        <v>0</v>
      </c>
      <c r="P3504">
        <f>O3504*_xlfn.XLOOKUP(K3504,AM:AM,AN:AN)</f>
        <v/>
      </c>
      <c r="Q3504">
        <f>O3504*_xlfn.XLOOKUP(K3504,AM:AM,AO:AO)</f>
        <v/>
      </c>
      <c r="R3504">
        <f>_xlfn.XLOOKUP(E3504,AF:AF,AG:AG)</f>
        <v/>
      </c>
      <c r="S3504">
        <f>_xlfn.XLOOKUP(E3504,AF:AF,AI:AI)</f>
        <v/>
      </c>
      <c r="T3504">
        <f>WEEKNUM(G3504)</f>
        <v/>
      </c>
      <c r="U3504">
        <f>YEAR(G3504)</f>
        <v/>
      </c>
      <c r="V3504" s="117">
        <f>IFERROR(Q3504/N3504,"0")</f>
        <v/>
      </c>
    </row>
    <row r="3505">
      <c r="A3505">
        <f>_xlfn.XLOOKUP(D3505,BN:BN,BO:BO)</f>
        <v/>
      </c>
      <c r="B3505" t="inlineStr">
        <is>
          <t>LLC</t>
        </is>
      </c>
      <c r="C3505" t="n">
        <v>534</v>
      </c>
      <c r="D3505">
        <f>_xlfn.XLOOKUP(C3505,BH:BH,BI:BI)</f>
        <v/>
      </c>
      <c r="E3505" t="n">
        <v>27301</v>
      </c>
      <c r="F3505" t="inlineStr">
        <is>
          <t>Vuelo MEX-AMS-CPH-AES-AMS-MEX/Alan Kam</t>
        </is>
      </c>
      <c r="G3505" s="234" t="n">
        <v>45869</v>
      </c>
      <c r="H3505" s="234" t="n">
        <v>45881</v>
      </c>
      <c r="I3505" t="inlineStr">
        <is>
          <t>VLO</t>
        </is>
      </c>
      <c r="J3505">
        <f>_xlfn.XLOOKUP(I3505,AS:AS,AU:AU)</f>
        <v/>
      </c>
      <c r="K3505" t="inlineStr">
        <is>
          <t>USD</t>
        </is>
      </c>
      <c r="L3505" s="238" t="n">
        <v>7694.36</v>
      </c>
      <c r="M3505">
        <f>L3505*_xlfn.XLOOKUP(K3505,AM:AM,AN:AN)</f>
        <v/>
      </c>
      <c r="N3505">
        <f>L3505*_xlfn.XLOOKUP(K3505,AM:AM,AO:AO)</f>
        <v/>
      </c>
      <c r="O3505" s="238" t="n">
        <v>0</v>
      </c>
      <c r="P3505">
        <f>O3505*_xlfn.XLOOKUP(K3505,AM:AM,AN:AN)</f>
        <v/>
      </c>
      <c r="Q3505">
        <f>O3505*_xlfn.XLOOKUP(K3505,AM:AM,AO:AO)</f>
        <v/>
      </c>
      <c r="R3505">
        <f>_xlfn.XLOOKUP(E3505,AF:AF,AG:AG)</f>
        <v/>
      </c>
      <c r="S3505">
        <f>_xlfn.XLOOKUP(E3505,AF:AF,AI:AI)</f>
        <v/>
      </c>
      <c r="T3505">
        <f>WEEKNUM(G3505)</f>
        <v/>
      </c>
      <c r="U3505">
        <f>YEAR(G3505)</f>
        <v/>
      </c>
      <c r="V3505" s="117">
        <f>IFERROR(Q3505/N3505,"0")</f>
        <v/>
      </c>
    </row>
    <row r="3506">
      <c r="A3506">
        <f>_xlfn.XLOOKUP(D3506,BN:BN,BO:BO)</f>
        <v/>
      </c>
      <c r="B3506" t="inlineStr">
        <is>
          <t>LLC</t>
        </is>
      </c>
      <c r="C3506" t="n">
        <v>534</v>
      </c>
      <c r="D3506">
        <f>_xlfn.XLOOKUP(C3506,BH:BH,BI:BI)</f>
        <v/>
      </c>
      <c r="E3506" t="n">
        <v>0</v>
      </c>
      <c r="F3506" t="inlineStr">
        <is>
          <t>Fee de emisión HIMYHX</t>
        </is>
      </c>
      <c r="G3506" s="234" t="n">
        <v>45869</v>
      </c>
      <c r="H3506" s="234" t="n">
        <v>45881</v>
      </c>
      <c r="I3506" t="inlineStr">
        <is>
          <t>HPS</t>
        </is>
      </c>
      <c r="J3506">
        <f>_xlfn.XLOOKUP(I3506,AS:AS,AU:AU)</f>
        <v/>
      </c>
      <c r="K3506" t="inlineStr">
        <is>
          <t>USD</t>
        </is>
      </c>
      <c r="L3506" s="238" t="n">
        <v>100</v>
      </c>
      <c r="M3506">
        <f>L3506*_xlfn.XLOOKUP(K3506,AM:AM,AN:AN)</f>
        <v/>
      </c>
      <c r="N3506">
        <f>L3506*_xlfn.XLOOKUP(K3506,AM:AM,AO:AO)</f>
        <v/>
      </c>
      <c r="O3506" s="238" t="n">
        <v>100</v>
      </c>
      <c r="P3506">
        <f>O3506*_xlfn.XLOOKUP(K3506,AM:AM,AN:AN)</f>
        <v/>
      </c>
      <c r="Q3506">
        <f>O3506*_xlfn.XLOOKUP(K3506,AM:AM,AO:AO)</f>
        <v/>
      </c>
      <c r="R3506">
        <f>_xlfn.XLOOKUP(E3506,AF:AF,AG:AG)</f>
        <v/>
      </c>
      <c r="S3506">
        <f>_xlfn.XLOOKUP(E3506,AF:AF,AI:AI)</f>
        <v/>
      </c>
      <c r="T3506">
        <f>WEEKNUM(G3506)</f>
        <v/>
      </c>
      <c r="U3506">
        <f>YEAR(G3506)</f>
        <v/>
      </c>
      <c r="V3506" s="117">
        <f>IFERROR(Q3506/N3506,"0")</f>
        <v/>
      </c>
    </row>
    <row r="3507">
      <c r="A3507">
        <f>_xlfn.XLOOKUP(D3507,BN:BN,BO:BO)</f>
        <v/>
      </c>
      <c r="B3507" t="inlineStr">
        <is>
          <t>LLC</t>
        </is>
      </c>
      <c r="C3507" t="n">
        <v>534</v>
      </c>
      <c r="D3507">
        <f>_xlfn.XLOOKUP(C3507,BH:BH,BI:BI)</f>
        <v/>
      </c>
      <c r="E3507" t="n">
        <v>27719</v>
      </c>
      <c r="F3507" t="inlineStr">
        <is>
          <t>Hospedaje 01-05 agosto</t>
        </is>
      </c>
      <c r="G3507" s="234" t="n">
        <v>45870</v>
      </c>
      <c r="H3507" s="234" t="n">
        <v>45874</v>
      </c>
      <c r="I3507" t="inlineStr">
        <is>
          <t>HTL</t>
        </is>
      </c>
      <c r="J3507">
        <f>_xlfn.XLOOKUP(I3507,AS:AS,AU:AU)</f>
        <v/>
      </c>
      <c r="K3507" t="inlineStr">
        <is>
          <t>USD</t>
        </is>
      </c>
      <c r="L3507" s="238" t="n">
        <v>6420.82</v>
      </c>
      <c r="M3507">
        <f>L3507*_xlfn.XLOOKUP(K3507,AM:AM,AN:AN)</f>
        <v/>
      </c>
      <c r="N3507">
        <f>L3507*_xlfn.XLOOKUP(K3507,AM:AM,AO:AO)</f>
        <v/>
      </c>
      <c r="O3507" s="238" t="n">
        <v>583.71</v>
      </c>
      <c r="P3507">
        <f>O3507*_xlfn.XLOOKUP(K3507,AM:AM,AN:AN)</f>
        <v/>
      </c>
      <c r="Q3507">
        <f>O3507*_xlfn.XLOOKUP(K3507,AM:AM,AO:AO)</f>
        <v/>
      </c>
      <c r="R3507">
        <f>_xlfn.XLOOKUP(E3507,AF:AF,AG:AG)</f>
        <v/>
      </c>
      <c r="S3507">
        <f>_xlfn.XLOOKUP(E3507,AF:AF,AI:AI)</f>
        <v/>
      </c>
      <c r="T3507">
        <f>WEEKNUM(G3507)</f>
        <v/>
      </c>
      <c r="U3507">
        <f>YEAR(G3507)</f>
        <v/>
      </c>
      <c r="V3507" s="117">
        <f>IFERROR(Q3507/N3507,"0")</f>
        <v/>
      </c>
    </row>
    <row r="3508">
      <c r="A3508">
        <f>_xlfn.XLOOKUP(D3508,BN:BN,BO:BO)</f>
        <v/>
      </c>
      <c r="B3508" t="inlineStr">
        <is>
          <t>LLC</t>
        </is>
      </c>
      <c r="C3508" t="n">
        <v>534</v>
      </c>
      <c r="D3508">
        <f>_xlfn.XLOOKUP(C3508,BH:BH,BI:BI)</f>
        <v/>
      </c>
      <c r="E3508" t="n">
        <v>27613</v>
      </c>
      <c r="F3508" t="inlineStr">
        <is>
          <t>Hospedaje</t>
        </is>
      </c>
      <c r="G3508" s="234" t="n">
        <v>45877</v>
      </c>
      <c r="H3508" s="234" t="n">
        <v>45879</v>
      </c>
      <c r="I3508" t="inlineStr">
        <is>
          <t>HTL</t>
        </is>
      </c>
      <c r="J3508">
        <f>_xlfn.XLOOKUP(I3508,AS:AS,AU:AU)</f>
        <v/>
      </c>
      <c r="K3508" t="inlineStr">
        <is>
          <t>USD</t>
        </is>
      </c>
      <c r="L3508" s="238" t="n">
        <v>2298.77</v>
      </c>
      <c r="M3508">
        <f>L3508*_xlfn.XLOOKUP(K3508,AM:AM,AN:AN)</f>
        <v/>
      </c>
      <c r="N3508">
        <f>L3508*_xlfn.XLOOKUP(K3508,AM:AM,AO:AO)</f>
        <v/>
      </c>
      <c r="O3508" s="238" t="n">
        <v>170.18</v>
      </c>
      <c r="P3508">
        <f>O3508*_xlfn.XLOOKUP(K3508,AM:AM,AN:AN)</f>
        <v/>
      </c>
      <c r="Q3508">
        <f>O3508*_xlfn.XLOOKUP(K3508,AM:AM,AO:AO)</f>
        <v/>
      </c>
      <c r="R3508">
        <f>_xlfn.XLOOKUP(E3508,AF:AF,AG:AG)</f>
        <v/>
      </c>
      <c r="S3508">
        <f>_xlfn.XLOOKUP(E3508,AF:AF,AI:AI)</f>
        <v/>
      </c>
      <c r="T3508">
        <f>WEEKNUM(G3508)</f>
        <v/>
      </c>
      <c r="U3508">
        <f>YEAR(G3508)</f>
        <v/>
      </c>
      <c r="V3508" s="117">
        <f>IFERROR(Q3508/N3508,"0")</f>
        <v/>
      </c>
    </row>
    <row r="3509">
      <c r="A3509">
        <f>_xlfn.XLOOKUP(D3509,BN:BN,BO:BO)</f>
        <v/>
      </c>
      <c r="B3509" t="inlineStr">
        <is>
          <t>LLC</t>
        </is>
      </c>
      <c r="C3509" t="n">
        <v>534</v>
      </c>
      <c r="D3509">
        <f>_xlfn.XLOOKUP(C3509,BH:BH,BI:BI)</f>
        <v/>
      </c>
      <c r="E3509" t="n">
        <v>24991</v>
      </c>
      <c r="F3509" t="inlineStr">
        <is>
          <t>Hospedaje</t>
        </is>
      </c>
      <c r="G3509" s="234" t="n">
        <v>45869</v>
      </c>
      <c r="H3509" s="234" t="n">
        <v>45881</v>
      </c>
      <c r="I3509" t="inlineStr">
        <is>
          <t>HTL</t>
        </is>
      </c>
      <c r="J3509">
        <f>_xlfn.XLOOKUP(I3509,AS:AS,AU:AU)</f>
        <v/>
      </c>
      <c r="K3509" t="inlineStr">
        <is>
          <t>USD</t>
        </is>
      </c>
      <c r="L3509" s="238" t="n">
        <v>7640.82</v>
      </c>
      <c r="M3509">
        <f>L3509*_xlfn.XLOOKUP(K3509,AM:AM,AN:AN)</f>
        <v/>
      </c>
      <c r="N3509">
        <f>L3509*_xlfn.XLOOKUP(K3509,AM:AM,AO:AO)</f>
        <v/>
      </c>
      <c r="O3509" s="238" t="n">
        <v>438.16</v>
      </c>
      <c r="P3509">
        <f>O3509*_xlfn.XLOOKUP(K3509,AM:AM,AN:AN)</f>
        <v/>
      </c>
      <c r="Q3509">
        <f>O3509*_xlfn.XLOOKUP(K3509,AM:AM,AO:AO)</f>
        <v/>
      </c>
      <c r="R3509">
        <f>_xlfn.XLOOKUP(E3509,AF:AF,AG:AG)</f>
        <v/>
      </c>
      <c r="S3509">
        <f>_xlfn.XLOOKUP(E3509,AF:AF,AI:AI)</f>
        <v/>
      </c>
      <c r="T3509">
        <f>WEEKNUM(G3509)</f>
        <v/>
      </c>
      <c r="U3509">
        <f>YEAR(G3509)</f>
        <v/>
      </c>
      <c r="V3509" s="117">
        <f>IFERROR(Q3509/N3509,"0")</f>
        <v/>
      </c>
    </row>
    <row r="3510">
      <c r="A3510">
        <f>_xlfn.XLOOKUP(D3510,BN:BN,BO:BO)</f>
        <v/>
      </c>
      <c r="B3510" t="inlineStr">
        <is>
          <t>LLC</t>
        </is>
      </c>
      <c r="C3510" t="n">
        <v>534</v>
      </c>
      <c r="D3510">
        <f>_xlfn.XLOOKUP(C3510,BH:BH,BI:BI)</f>
        <v/>
      </c>
      <c r="E3510" t="n">
        <v>29983</v>
      </c>
      <c r="F3510" t="inlineStr">
        <is>
          <t>Hospedaje</t>
        </is>
      </c>
      <c r="G3510" s="234" t="n">
        <v>45869</v>
      </c>
      <c r="H3510" s="234" t="n">
        <v>45881</v>
      </c>
      <c r="I3510" t="inlineStr">
        <is>
          <t>HTL</t>
        </is>
      </c>
      <c r="J3510">
        <f>_xlfn.XLOOKUP(I3510,AS:AS,AU:AU)</f>
        <v/>
      </c>
      <c r="K3510" t="inlineStr">
        <is>
          <t>USD</t>
        </is>
      </c>
      <c r="L3510" s="238" t="n">
        <v>2029</v>
      </c>
      <c r="M3510">
        <f>L3510*_xlfn.XLOOKUP(K3510,AM:AM,AN:AN)</f>
        <v/>
      </c>
      <c r="N3510">
        <f>L3510*_xlfn.XLOOKUP(K3510,AM:AM,AO:AO)</f>
        <v/>
      </c>
      <c r="O3510" s="238" t="n">
        <v>485.22</v>
      </c>
      <c r="P3510">
        <f>O3510*_xlfn.XLOOKUP(K3510,AM:AM,AN:AN)</f>
        <v/>
      </c>
      <c r="Q3510">
        <f>O3510*_xlfn.XLOOKUP(K3510,AM:AM,AO:AO)</f>
        <v/>
      </c>
      <c r="R3510">
        <f>_xlfn.XLOOKUP(E3510,AF:AF,AG:AG)</f>
        <v/>
      </c>
      <c r="S3510">
        <f>_xlfn.XLOOKUP(E3510,AF:AF,AI:AI)</f>
        <v/>
      </c>
      <c r="T3510">
        <f>WEEKNUM(G3510)</f>
        <v/>
      </c>
      <c r="U3510">
        <f>YEAR(G3510)</f>
        <v/>
      </c>
      <c r="V3510" s="117">
        <f>IFERROR(Q3510/N3510,"0")</f>
        <v/>
      </c>
    </row>
    <row r="3511">
      <c r="A3511">
        <f>_xlfn.XLOOKUP(D3511,BN:BN,BO:BO)</f>
        <v/>
      </c>
      <c r="B3511" t="inlineStr">
        <is>
          <t>LLC</t>
        </is>
      </c>
      <c r="C3511" t="n">
        <v>534</v>
      </c>
      <c r="D3511">
        <f>_xlfn.XLOOKUP(C3511,BH:BH,BI:BI)</f>
        <v/>
      </c>
      <c r="E3511" t="n">
        <v>27301</v>
      </c>
      <c r="F3511" t="inlineStr">
        <is>
          <t>Revisado de vuelo</t>
        </is>
      </c>
      <c r="G3511" s="234" t="n">
        <v>45869</v>
      </c>
      <c r="H3511" s="234" t="n">
        <v>45881</v>
      </c>
      <c r="I3511" t="inlineStr">
        <is>
          <t>VLO</t>
        </is>
      </c>
      <c r="J3511">
        <f>_xlfn.XLOOKUP(I3511,AS:AS,AU:AU)</f>
        <v/>
      </c>
      <c r="K3511" t="inlineStr">
        <is>
          <t>USD</t>
        </is>
      </c>
      <c r="L3511" s="238" t="n">
        <v>0</v>
      </c>
      <c r="M3511">
        <f>L3511*_xlfn.XLOOKUP(K3511,AM:AM,AN:AN)</f>
        <v/>
      </c>
      <c r="N3511">
        <f>L3511*_xlfn.XLOOKUP(K3511,AM:AM,AO:AO)</f>
        <v/>
      </c>
      <c r="O3511" s="238" t="n">
        <v>0</v>
      </c>
      <c r="P3511">
        <f>O3511*_xlfn.XLOOKUP(K3511,AM:AM,AN:AN)</f>
        <v/>
      </c>
      <c r="Q3511">
        <f>O3511*_xlfn.XLOOKUP(K3511,AM:AM,AO:AO)</f>
        <v/>
      </c>
      <c r="R3511">
        <f>_xlfn.XLOOKUP(E3511,AF:AF,AG:AG)</f>
        <v/>
      </c>
      <c r="S3511">
        <f>_xlfn.XLOOKUP(E3511,AF:AF,AI:AI)</f>
        <v/>
      </c>
      <c r="T3511">
        <f>WEEKNUM(G3511)</f>
        <v/>
      </c>
      <c r="U3511">
        <f>YEAR(G3511)</f>
        <v/>
      </c>
      <c r="V3511" s="117">
        <f>IFERROR(Q3511/N3511,"0")</f>
        <v/>
      </c>
    </row>
    <row r="3512">
      <c r="A3512">
        <f>_xlfn.XLOOKUP(D3512,BN:BN,BO:BO)</f>
        <v/>
      </c>
      <c r="B3512" t="inlineStr">
        <is>
          <t>LLC</t>
        </is>
      </c>
      <c r="C3512" t="n">
        <v>534</v>
      </c>
      <c r="D3512">
        <f>_xlfn.XLOOKUP(C3512,BH:BH,BI:BI)</f>
        <v/>
      </c>
      <c r="E3512" t="n">
        <v>27301</v>
      </c>
      <c r="F3512" t="inlineStr">
        <is>
          <t>Revisado de vuelo</t>
        </is>
      </c>
      <c r="G3512" s="234" t="n">
        <v>45869</v>
      </c>
      <c r="H3512" s="234" t="n">
        <v>45881</v>
      </c>
      <c r="I3512" t="inlineStr">
        <is>
          <t>VLO</t>
        </is>
      </c>
      <c r="J3512">
        <f>_xlfn.XLOOKUP(I3512,AS:AS,AU:AU)</f>
        <v/>
      </c>
      <c r="K3512" t="inlineStr">
        <is>
          <t>USD</t>
        </is>
      </c>
      <c r="L3512" s="238" t="n">
        <v>0</v>
      </c>
      <c r="M3512">
        <f>L3512*_xlfn.XLOOKUP(K3512,AM:AM,AN:AN)</f>
        <v/>
      </c>
      <c r="N3512">
        <f>L3512*_xlfn.XLOOKUP(K3512,AM:AM,AO:AO)</f>
        <v/>
      </c>
      <c r="O3512" s="238" t="n">
        <v>0</v>
      </c>
      <c r="P3512">
        <f>O3512*_xlfn.XLOOKUP(K3512,AM:AM,AN:AN)</f>
        <v/>
      </c>
      <c r="Q3512">
        <f>O3512*_xlfn.XLOOKUP(K3512,AM:AM,AO:AO)</f>
        <v/>
      </c>
      <c r="R3512">
        <f>_xlfn.XLOOKUP(E3512,AF:AF,AG:AG)</f>
        <v/>
      </c>
      <c r="S3512">
        <f>_xlfn.XLOOKUP(E3512,AF:AF,AI:AI)</f>
        <v/>
      </c>
      <c r="T3512">
        <f>WEEKNUM(G3512)</f>
        <v/>
      </c>
      <c r="U3512">
        <f>YEAR(G3512)</f>
        <v/>
      </c>
      <c r="V3512" s="117">
        <f>IFERROR(Q3512/N3512,"0")</f>
        <v/>
      </c>
    </row>
    <row r="3513">
      <c r="A3513">
        <f>_xlfn.XLOOKUP(D3513,BN:BN,BO:BO)</f>
        <v/>
      </c>
      <c r="B3513" t="inlineStr">
        <is>
          <t>LLC</t>
        </is>
      </c>
      <c r="C3513" t="n">
        <v>534</v>
      </c>
      <c r="D3513">
        <f>_xlfn.XLOOKUP(C3513,BH:BH,BI:BI)</f>
        <v/>
      </c>
      <c r="E3513" t="n">
        <v>0</v>
      </c>
      <c r="F3513" t="inlineStr">
        <is>
          <t>Fee de emisión revisado</t>
        </is>
      </c>
      <c r="G3513" s="234" t="n">
        <v>45869</v>
      </c>
      <c r="H3513" s="234" t="n">
        <v>45881</v>
      </c>
      <c r="I3513" t="inlineStr">
        <is>
          <t>HPS</t>
        </is>
      </c>
      <c r="J3513">
        <f>_xlfn.XLOOKUP(I3513,AS:AS,AU:AU)</f>
        <v/>
      </c>
      <c r="K3513" t="inlineStr">
        <is>
          <t>USD</t>
        </is>
      </c>
      <c r="L3513" s="238" t="n">
        <v>100</v>
      </c>
      <c r="M3513">
        <f>L3513*_xlfn.XLOOKUP(K3513,AM:AM,AN:AN)</f>
        <v/>
      </c>
      <c r="N3513">
        <f>L3513*_xlfn.XLOOKUP(K3513,AM:AM,AO:AO)</f>
        <v/>
      </c>
      <c r="O3513" s="238" t="n">
        <v>100</v>
      </c>
      <c r="P3513">
        <f>O3513*_xlfn.XLOOKUP(K3513,AM:AM,AN:AN)</f>
        <v/>
      </c>
      <c r="Q3513">
        <f>O3513*_xlfn.XLOOKUP(K3513,AM:AM,AO:AO)</f>
        <v/>
      </c>
      <c r="R3513">
        <f>_xlfn.XLOOKUP(E3513,AF:AF,AG:AG)</f>
        <v/>
      </c>
      <c r="S3513">
        <f>_xlfn.XLOOKUP(E3513,AF:AF,AI:AI)</f>
        <v/>
      </c>
      <c r="T3513">
        <f>WEEKNUM(G3513)</f>
        <v/>
      </c>
      <c r="U3513">
        <f>YEAR(G3513)</f>
        <v/>
      </c>
      <c r="V3513" s="117">
        <f>IFERROR(Q3513/N3513,"0")</f>
        <v/>
      </c>
    </row>
    <row r="3514">
      <c r="A3514">
        <f>_xlfn.XLOOKUP(D3514,BN:BN,BO:BO)</f>
        <v/>
      </c>
      <c r="B3514" t="inlineStr">
        <is>
          <t>LLC</t>
        </is>
      </c>
      <c r="C3514" t="n">
        <v>534</v>
      </c>
      <c r="D3514">
        <f>_xlfn.XLOOKUP(C3514,BH:BH,BI:BI)</f>
        <v/>
      </c>
      <c r="E3514" t="n">
        <v>27301</v>
      </c>
      <c r="F3514" t="inlineStr">
        <is>
          <t>Vuelo MEX-CDG-CPH/Elías Kam</t>
        </is>
      </c>
      <c r="G3514" s="234" t="n">
        <v>45869</v>
      </c>
      <c r="H3514" s="234" t="n">
        <v>45881</v>
      </c>
      <c r="I3514" t="inlineStr">
        <is>
          <t>VLO</t>
        </is>
      </c>
      <c r="J3514">
        <f>_xlfn.XLOOKUP(I3514,AS:AS,AU:AU)</f>
        <v/>
      </c>
      <c r="K3514" t="inlineStr">
        <is>
          <t>USD</t>
        </is>
      </c>
      <c r="L3514" s="238" t="n">
        <v>6957.15</v>
      </c>
      <c r="M3514">
        <f>L3514*_xlfn.XLOOKUP(K3514,AM:AM,AN:AN)</f>
        <v/>
      </c>
      <c r="N3514">
        <f>L3514*_xlfn.XLOOKUP(K3514,AM:AM,AO:AO)</f>
        <v/>
      </c>
      <c r="O3514" s="238" t="n">
        <v>0</v>
      </c>
      <c r="P3514">
        <f>O3514*_xlfn.XLOOKUP(K3514,AM:AM,AN:AN)</f>
        <v/>
      </c>
      <c r="Q3514">
        <f>O3514*_xlfn.XLOOKUP(K3514,AM:AM,AO:AO)</f>
        <v/>
      </c>
      <c r="R3514">
        <f>_xlfn.XLOOKUP(E3514,AF:AF,AG:AG)</f>
        <v/>
      </c>
      <c r="S3514">
        <f>_xlfn.XLOOKUP(E3514,AF:AF,AI:AI)</f>
        <v/>
      </c>
      <c r="T3514">
        <f>WEEKNUM(G3514)</f>
        <v/>
      </c>
      <c r="U3514">
        <f>YEAR(G3514)</f>
        <v/>
      </c>
      <c r="V3514" s="117">
        <f>IFERROR(Q3514/N3514,"0")</f>
        <v/>
      </c>
    </row>
    <row r="3515">
      <c r="A3515">
        <f>_xlfn.XLOOKUP(D3515,BN:BN,BO:BO)</f>
        <v/>
      </c>
      <c r="B3515" t="inlineStr">
        <is>
          <t>LLC</t>
        </is>
      </c>
      <c r="C3515" t="n">
        <v>534</v>
      </c>
      <c r="D3515">
        <f>_xlfn.XLOOKUP(C3515,BH:BH,BI:BI)</f>
        <v/>
      </c>
      <c r="E3515" t="n">
        <v>0</v>
      </c>
      <c r="F3515" t="inlineStr">
        <is>
          <t>Fee de emisión Elías Kam</t>
        </is>
      </c>
      <c r="G3515" s="234" t="n">
        <v>45869</v>
      </c>
      <c r="H3515" s="234" t="n">
        <v>45881</v>
      </c>
      <c r="I3515" t="inlineStr">
        <is>
          <t>HPS</t>
        </is>
      </c>
      <c r="J3515">
        <f>_xlfn.XLOOKUP(I3515,AS:AS,AU:AU)</f>
        <v/>
      </c>
      <c r="K3515" t="inlineStr">
        <is>
          <t>USD</t>
        </is>
      </c>
      <c r="L3515" s="238" t="n">
        <v>50</v>
      </c>
      <c r="M3515">
        <f>L3515*_xlfn.XLOOKUP(K3515,AM:AM,AN:AN)</f>
        <v/>
      </c>
      <c r="N3515">
        <f>L3515*_xlfn.XLOOKUP(K3515,AM:AM,AO:AO)</f>
        <v/>
      </c>
      <c r="O3515" s="238" t="n">
        <v>50</v>
      </c>
      <c r="P3515">
        <f>O3515*_xlfn.XLOOKUP(K3515,AM:AM,AN:AN)</f>
        <v/>
      </c>
      <c r="Q3515">
        <f>O3515*_xlfn.XLOOKUP(K3515,AM:AM,AO:AO)</f>
        <v/>
      </c>
      <c r="R3515">
        <f>_xlfn.XLOOKUP(E3515,AF:AF,AG:AG)</f>
        <v/>
      </c>
      <c r="S3515">
        <f>_xlfn.XLOOKUP(E3515,AF:AF,AI:AI)</f>
        <v/>
      </c>
      <c r="T3515">
        <f>WEEKNUM(G3515)</f>
        <v/>
      </c>
      <c r="U3515">
        <f>YEAR(G3515)</f>
        <v/>
      </c>
      <c r="V3515" s="117">
        <f>IFERROR(Q3515/N3515,"0")</f>
        <v/>
      </c>
    </row>
    <row r="3516">
      <c r="A3516">
        <f>_xlfn.XLOOKUP(D3516,BN:BN,BO:BO)</f>
        <v/>
      </c>
      <c r="B3516" t="inlineStr">
        <is>
          <t>LLC</t>
        </is>
      </c>
      <c r="C3516" t="n">
        <v>534</v>
      </c>
      <c r="D3516">
        <f>_xlfn.XLOOKUP(C3516,BH:BH,BI:BI)</f>
        <v/>
      </c>
      <c r="E3516" t="n">
        <v>27301</v>
      </c>
      <c r="F3516" t="inlineStr">
        <is>
          <t>Revisado Elías Kam</t>
        </is>
      </c>
      <c r="G3516" s="234" t="n">
        <v>45869</v>
      </c>
      <c r="H3516" s="234" t="n">
        <v>45881</v>
      </c>
      <c r="I3516" t="inlineStr">
        <is>
          <t>VLO</t>
        </is>
      </c>
      <c r="J3516">
        <f>_xlfn.XLOOKUP(I3516,AS:AS,AU:AU)</f>
        <v/>
      </c>
      <c r="K3516" t="inlineStr">
        <is>
          <t>USD</t>
        </is>
      </c>
      <c r="L3516" s="238" t="n">
        <v>0</v>
      </c>
      <c r="M3516">
        <f>L3516*_xlfn.XLOOKUP(K3516,AM:AM,AN:AN)</f>
        <v/>
      </c>
      <c r="N3516">
        <f>L3516*_xlfn.XLOOKUP(K3516,AM:AM,AO:AO)</f>
        <v/>
      </c>
      <c r="O3516" s="238" t="n">
        <v>0</v>
      </c>
      <c r="P3516">
        <f>O3516*_xlfn.XLOOKUP(K3516,AM:AM,AN:AN)</f>
        <v/>
      </c>
      <c r="Q3516">
        <f>O3516*_xlfn.XLOOKUP(K3516,AM:AM,AO:AO)</f>
        <v/>
      </c>
      <c r="R3516">
        <f>_xlfn.XLOOKUP(E3516,AF:AF,AG:AG)</f>
        <v/>
      </c>
      <c r="S3516">
        <f>_xlfn.XLOOKUP(E3516,AF:AF,AI:AI)</f>
        <v/>
      </c>
      <c r="T3516">
        <f>WEEKNUM(G3516)</f>
        <v/>
      </c>
      <c r="U3516">
        <f>YEAR(G3516)</f>
        <v/>
      </c>
      <c r="V3516" s="117">
        <f>IFERROR(Q3516/N3516,"0")</f>
        <v/>
      </c>
    </row>
    <row r="3517">
      <c r="A3517">
        <f>_xlfn.XLOOKUP(D3517,BN:BN,BO:BO)</f>
        <v/>
      </c>
      <c r="B3517" t="inlineStr">
        <is>
          <t>LLC</t>
        </is>
      </c>
      <c r="C3517" t="n">
        <v>534</v>
      </c>
      <c r="D3517">
        <f>_xlfn.XLOOKUP(C3517,BH:BH,BI:BI)</f>
        <v/>
      </c>
      <c r="E3517" t="n">
        <v>30313</v>
      </c>
      <c r="F3517" t="inlineStr">
        <is>
          <t>Boletos de tren Copenhague - Estocolmo</t>
        </is>
      </c>
      <c r="G3517" s="234" t="n">
        <v>45869</v>
      </c>
      <c r="H3517" s="234" t="n">
        <v>45881</v>
      </c>
      <c r="I3517" t="inlineStr">
        <is>
          <t>TRN</t>
        </is>
      </c>
      <c r="J3517">
        <f>_xlfn.XLOOKUP(I3517,AS:AS,AU:AU)</f>
        <v/>
      </c>
      <c r="K3517" t="inlineStr">
        <is>
          <t>USD</t>
        </is>
      </c>
      <c r="L3517" s="238" t="n">
        <v>610</v>
      </c>
      <c r="M3517">
        <f>L3517*_xlfn.XLOOKUP(K3517,AM:AM,AN:AN)</f>
        <v/>
      </c>
      <c r="N3517">
        <f>L3517*_xlfn.XLOOKUP(K3517,AM:AM,AO:AO)</f>
        <v/>
      </c>
      <c r="O3517" s="238" t="n">
        <v>0</v>
      </c>
      <c r="P3517">
        <f>O3517*_xlfn.XLOOKUP(K3517,AM:AM,AN:AN)</f>
        <v/>
      </c>
      <c r="Q3517">
        <f>O3517*_xlfn.XLOOKUP(K3517,AM:AM,AO:AO)</f>
        <v/>
      </c>
      <c r="R3517">
        <f>_xlfn.XLOOKUP(E3517,AF:AF,AG:AG)</f>
        <v/>
      </c>
      <c r="S3517">
        <f>_xlfn.XLOOKUP(E3517,AF:AF,AI:AI)</f>
        <v/>
      </c>
      <c r="T3517">
        <f>WEEKNUM(G3517)</f>
        <v/>
      </c>
      <c r="U3517">
        <f>YEAR(G3517)</f>
        <v/>
      </c>
      <c r="V3517" s="117">
        <f>IFERROR(Q3517/N3517,"0")</f>
        <v/>
      </c>
    </row>
    <row r="3518">
      <c r="A3518">
        <f>_xlfn.XLOOKUP(D3518,BN:BN,BO:BO)</f>
        <v/>
      </c>
      <c r="B3518" t="inlineStr">
        <is>
          <t>LLC</t>
        </is>
      </c>
      <c r="C3518" t="n">
        <v>534</v>
      </c>
      <c r="D3518">
        <f>_xlfn.XLOOKUP(C3518,BH:BH,BI:BI)</f>
        <v/>
      </c>
      <c r="E3518" t="n">
        <v>30313</v>
      </c>
      <c r="F3518" t="inlineStr">
        <is>
          <t>Boletos de tren Estocolmo - Oslo</t>
        </is>
      </c>
      <c r="G3518" s="234" t="n">
        <v>45869</v>
      </c>
      <c r="H3518" s="234" t="n">
        <v>45881</v>
      </c>
      <c r="I3518" t="inlineStr">
        <is>
          <t>TRN</t>
        </is>
      </c>
      <c r="J3518">
        <f>_xlfn.XLOOKUP(I3518,AS:AS,AU:AU)</f>
        <v/>
      </c>
      <c r="K3518" t="inlineStr">
        <is>
          <t>USD</t>
        </is>
      </c>
      <c r="L3518" s="238" t="n">
        <v>667.6</v>
      </c>
      <c r="M3518">
        <f>L3518*_xlfn.XLOOKUP(K3518,AM:AM,AN:AN)</f>
        <v/>
      </c>
      <c r="N3518">
        <f>L3518*_xlfn.XLOOKUP(K3518,AM:AM,AO:AO)</f>
        <v/>
      </c>
      <c r="O3518" s="238" t="n">
        <v>0</v>
      </c>
      <c r="P3518">
        <f>O3518*_xlfn.XLOOKUP(K3518,AM:AM,AN:AN)</f>
        <v/>
      </c>
      <c r="Q3518">
        <f>O3518*_xlfn.XLOOKUP(K3518,AM:AM,AO:AO)</f>
        <v/>
      </c>
      <c r="R3518">
        <f>_xlfn.XLOOKUP(E3518,AF:AF,AG:AG)</f>
        <v/>
      </c>
      <c r="S3518">
        <f>_xlfn.XLOOKUP(E3518,AF:AF,AI:AI)</f>
        <v/>
      </c>
      <c r="T3518">
        <f>WEEKNUM(G3518)</f>
        <v/>
      </c>
      <c r="U3518">
        <f>YEAR(G3518)</f>
        <v/>
      </c>
      <c r="V3518" s="117">
        <f>IFERROR(Q3518/N3518,"0")</f>
        <v/>
      </c>
    </row>
    <row r="3519">
      <c r="A3519">
        <f>_xlfn.XLOOKUP(D3519,BN:BN,BO:BO)</f>
        <v/>
      </c>
      <c r="B3519" t="inlineStr">
        <is>
          <t>LLC</t>
        </is>
      </c>
      <c r="C3519" t="n">
        <v>534</v>
      </c>
      <c r="D3519">
        <f>_xlfn.XLOOKUP(C3519,BH:BH,BI:BI)</f>
        <v/>
      </c>
      <c r="E3519" t="n">
        <v>28934</v>
      </c>
      <c r="F3519" t="inlineStr">
        <is>
          <t>TE DRYJANSKY DE KAM DENISE</t>
        </is>
      </c>
      <c r="G3519" s="234" t="n">
        <v>45879</v>
      </c>
      <c r="H3519" s="63" t="n"/>
      <c r="I3519" t="inlineStr">
        <is>
          <t>VLO</t>
        </is>
      </c>
      <c r="J3519">
        <f>_xlfn.XLOOKUP(I3519,AS:AS,AU:AU)</f>
        <v/>
      </c>
      <c r="K3519" t="inlineStr">
        <is>
          <t>USD</t>
        </is>
      </c>
      <c r="L3519" s="238" t="n">
        <v>161.4</v>
      </c>
      <c r="M3519">
        <f>L3519*_xlfn.XLOOKUP(K3519,AM:AM,AN:AN)</f>
        <v/>
      </c>
      <c r="N3519">
        <f>L3519*_xlfn.XLOOKUP(K3519,AM:AM,AO:AO)</f>
        <v/>
      </c>
      <c r="O3519" s="238" t="n">
        <v>0</v>
      </c>
      <c r="P3519">
        <f>O3519*_xlfn.XLOOKUP(K3519,AM:AM,AN:AN)</f>
        <v/>
      </c>
      <c r="Q3519">
        <f>O3519*_xlfn.XLOOKUP(K3519,AM:AM,AO:AO)</f>
        <v/>
      </c>
      <c r="R3519">
        <f>_xlfn.XLOOKUP(E3519,AF:AF,AG:AG)</f>
        <v/>
      </c>
      <c r="S3519">
        <f>_xlfn.XLOOKUP(E3519,AF:AF,AI:AI)</f>
        <v/>
      </c>
      <c r="T3519">
        <f>WEEKNUM(G3519)</f>
        <v/>
      </c>
      <c r="U3519">
        <f>YEAR(G3519)</f>
        <v/>
      </c>
      <c r="V3519" s="117">
        <f>IFERROR(Q3519/N3519,"0")</f>
        <v/>
      </c>
    </row>
    <row r="3520">
      <c r="A3520">
        <f>_xlfn.XLOOKUP(D3520,BN:BN,BO:BO)</f>
        <v/>
      </c>
      <c r="B3520" t="inlineStr">
        <is>
          <t>LLC</t>
        </is>
      </c>
      <c r="C3520" t="n">
        <v>534</v>
      </c>
      <c r="D3520">
        <f>_xlfn.XLOOKUP(C3520,BH:BH,BI:BI)</f>
        <v/>
      </c>
      <c r="E3520" t="n">
        <v>28934</v>
      </c>
      <c r="F3520" t="inlineStr">
        <is>
          <t>TE KAM DRYJANSKY ALAN</t>
        </is>
      </c>
      <c r="G3520" s="234" t="n">
        <v>45879</v>
      </c>
      <c r="H3520" s="63" t="n"/>
      <c r="I3520" t="inlineStr">
        <is>
          <t>VLO</t>
        </is>
      </c>
      <c r="J3520">
        <f>_xlfn.XLOOKUP(I3520,AS:AS,AU:AU)</f>
        <v/>
      </c>
      <c r="K3520" t="inlineStr">
        <is>
          <t>USD</t>
        </is>
      </c>
      <c r="L3520" s="238" t="n">
        <v>161.4</v>
      </c>
      <c r="M3520">
        <f>L3520*_xlfn.XLOOKUP(K3520,AM:AM,AN:AN)</f>
        <v/>
      </c>
      <c r="N3520">
        <f>L3520*_xlfn.XLOOKUP(K3520,AM:AM,AO:AO)</f>
        <v/>
      </c>
      <c r="O3520" s="238" t="n">
        <v>0</v>
      </c>
      <c r="P3520">
        <f>O3520*_xlfn.XLOOKUP(K3520,AM:AM,AN:AN)</f>
        <v/>
      </c>
      <c r="Q3520">
        <f>O3520*_xlfn.XLOOKUP(K3520,AM:AM,AO:AO)</f>
        <v/>
      </c>
      <c r="R3520">
        <f>_xlfn.XLOOKUP(E3520,AF:AF,AG:AG)</f>
        <v/>
      </c>
      <c r="S3520">
        <f>_xlfn.XLOOKUP(E3520,AF:AF,AI:AI)</f>
        <v/>
      </c>
      <c r="T3520">
        <f>WEEKNUM(G3520)</f>
        <v/>
      </c>
      <c r="U3520">
        <f>YEAR(G3520)</f>
        <v/>
      </c>
      <c r="V3520" s="117">
        <f>IFERROR(Q3520/N3520,"0")</f>
        <v/>
      </c>
    </row>
    <row r="3521">
      <c r="A3521">
        <f>_xlfn.XLOOKUP(D3521,BN:BN,BO:BO)</f>
        <v/>
      </c>
      <c r="B3521" t="inlineStr">
        <is>
          <t>LLC</t>
        </is>
      </c>
      <c r="C3521" t="n">
        <v>534</v>
      </c>
      <c r="D3521">
        <f>_xlfn.XLOOKUP(C3521,BH:BH,BI:BI)</f>
        <v/>
      </c>
      <c r="E3521" t="n">
        <v>0</v>
      </c>
      <c r="F3521" t="inlineStr">
        <is>
          <t>Fee de emisón WPHGIZ</t>
        </is>
      </c>
      <c r="G3521" s="234" t="n">
        <v>45869</v>
      </c>
      <c r="H3521" s="234" t="n">
        <v>45881</v>
      </c>
      <c r="I3521" t="inlineStr">
        <is>
          <t>HPS</t>
        </is>
      </c>
      <c r="J3521">
        <f>_xlfn.XLOOKUP(I3521,AS:AS,AU:AU)</f>
        <v/>
      </c>
      <c r="K3521" t="inlineStr">
        <is>
          <t>USD</t>
        </is>
      </c>
      <c r="L3521" s="238" t="n">
        <v>100</v>
      </c>
      <c r="M3521">
        <f>L3521*_xlfn.XLOOKUP(K3521,AM:AM,AN:AN)</f>
        <v/>
      </c>
      <c r="N3521">
        <f>L3521*_xlfn.XLOOKUP(K3521,AM:AM,AO:AO)</f>
        <v/>
      </c>
      <c r="O3521" s="238" t="n">
        <v>100</v>
      </c>
      <c r="P3521">
        <f>O3521*_xlfn.XLOOKUP(K3521,AM:AM,AN:AN)</f>
        <v/>
      </c>
      <c r="Q3521">
        <f>O3521*_xlfn.XLOOKUP(K3521,AM:AM,AO:AO)</f>
        <v/>
      </c>
      <c r="R3521">
        <f>_xlfn.XLOOKUP(E3521,AF:AF,AG:AG)</f>
        <v/>
      </c>
      <c r="S3521">
        <f>_xlfn.XLOOKUP(E3521,AF:AF,AI:AI)</f>
        <v/>
      </c>
      <c r="T3521">
        <f>WEEKNUM(G3521)</f>
        <v/>
      </c>
      <c r="U3521">
        <f>YEAR(G3521)</f>
        <v/>
      </c>
      <c r="V3521" s="117">
        <f>IFERROR(Q3521/N3521,"0")</f>
        <v/>
      </c>
    </row>
    <row r="3522">
      <c r="A3522">
        <f>_xlfn.XLOOKUP(D3522,BN:BN,BO:BO)</f>
        <v/>
      </c>
      <c r="B3522" t="inlineStr">
        <is>
          <t>LLC</t>
        </is>
      </c>
      <c r="C3522" t="n">
        <v>534</v>
      </c>
      <c r="D3522">
        <f>_xlfn.XLOOKUP(C3522,BH:BH,BI:BI)</f>
        <v/>
      </c>
      <c r="E3522" t="n">
        <v>30353</v>
      </c>
      <c r="F3522" t="inlineStr">
        <is>
          <t>Hospedaje</t>
        </is>
      </c>
      <c r="G3522" s="234" t="n">
        <v>45869</v>
      </c>
      <c r="H3522" s="234" t="n">
        <v>45881</v>
      </c>
      <c r="I3522" t="inlineStr">
        <is>
          <t>HTL</t>
        </is>
      </c>
      <c r="J3522">
        <f>_xlfn.XLOOKUP(I3522,AS:AS,AU:AU)</f>
        <v/>
      </c>
      <c r="K3522" t="inlineStr">
        <is>
          <t>USD</t>
        </is>
      </c>
      <c r="L3522" s="238" t="n">
        <v>1673.1</v>
      </c>
      <c r="M3522">
        <f>L3522*_xlfn.XLOOKUP(K3522,AM:AM,AN:AN)</f>
        <v/>
      </c>
      <c r="N3522">
        <f>L3522*_xlfn.XLOOKUP(K3522,AM:AM,AO:AO)</f>
        <v/>
      </c>
      <c r="O3522" s="238" t="n">
        <v>182.35</v>
      </c>
      <c r="P3522">
        <f>O3522*_xlfn.XLOOKUP(K3522,AM:AM,AN:AN)</f>
        <v/>
      </c>
      <c r="Q3522">
        <f>O3522*_xlfn.XLOOKUP(K3522,AM:AM,AO:AO)</f>
        <v/>
      </c>
      <c r="R3522">
        <f>_xlfn.XLOOKUP(E3522,AF:AF,AG:AG)</f>
        <v/>
      </c>
      <c r="S3522">
        <f>_xlfn.XLOOKUP(E3522,AF:AF,AI:AI)</f>
        <v/>
      </c>
      <c r="T3522">
        <f>WEEKNUM(G3522)</f>
        <v/>
      </c>
      <c r="U3522">
        <f>YEAR(G3522)</f>
        <v/>
      </c>
      <c r="V3522" s="117">
        <f>IFERROR(Q3522/N3522,"0")</f>
        <v/>
      </c>
    </row>
    <row r="3523">
      <c r="A3523">
        <f>_xlfn.XLOOKUP(D3523,BN:BN,BO:BO)</f>
        <v/>
      </c>
      <c r="B3523" t="inlineStr">
        <is>
          <t>LLC</t>
        </is>
      </c>
      <c r="C3523" t="n">
        <v>534</v>
      </c>
      <c r="D3523">
        <f>_xlfn.XLOOKUP(C3523,BH:BH,BI:BI)</f>
        <v/>
      </c>
      <c r="E3523" t="n">
        <v>27301</v>
      </c>
      <c r="F3523" t="inlineStr">
        <is>
          <t>MEX/AMS/CPH-AES/AMS/MEX - Denise Dryjansky</t>
        </is>
      </c>
      <c r="G3523" s="234" t="n">
        <v>45869</v>
      </c>
      <c r="H3523" s="234" t="n">
        <v>45881</v>
      </c>
      <c r="I3523" t="inlineStr">
        <is>
          <t>VLO</t>
        </is>
      </c>
      <c r="J3523">
        <f>_xlfn.XLOOKUP(I3523,AS:AS,AU:AU)</f>
        <v/>
      </c>
      <c r="K3523" t="inlineStr">
        <is>
          <t>USD</t>
        </is>
      </c>
      <c r="L3523" s="238" t="n">
        <v>11.43</v>
      </c>
      <c r="M3523">
        <f>L3523*_xlfn.XLOOKUP(K3523,AM:AM,AN:AN)</f>
        <v/>
      </c>
      <c r="N3523">
        <f>L3523*_xlfn.XLOOKUP(K3523,AM:AM,AO:AO)</f>
        <v/>
      </c>
      <c r="O3523" s="238" t="n">
        <v>0</v>
      </c>
      <c r="P3523">
        <f>O3523*_xlfn.XLOOKUP(K3523,AM:AM,AN:AN)</f>
        <v/>
      </c>
      <c r="Q3523">
        <f>O3523*_xlfn.XLOOKUP(K3523,AM:AM,AO:AO)</f>
        <v/>
      </c>
      <c r="R3523">
        <f>_xlfn.XLOOKUP(E3523,AF:AF,AG:AG)</f>
        <v/>
      </c>
      <c r="S3523">
        <f>_xlfn.XLOOKUP(E3523,AF:AF,AI:AI)</f>
        <v/>
      </c>
      <c r="T3523">
        <f>WEEKNUM(G3523)</f>
        <v/>
      </c>
      <c r="U3523">
        <f>YEAR(G3523)</f>
        <v/>
      </c>
      <c r="V3523" s="117">
        <f>IFERROR(Q3523/N3523,"0")</f>
        <v/>
      </c>
    </row>
    <row r="3524">
      <c r="A3524">
        <f>_xlfn.XLOOKUP(D3524,BN:BN,BO:BO)</f>
        <v/>
      </c>
      <c r="B3524" t="inlineStr">
        <is>
          <t>LLC</t>
        </is>
      </c>
      <c r="C3524" t="n">
        <v>534</v>
      </c>
      <c r="D3524">
        <f>_xlfn.XLOOKUP(C3524,BH:BH,BI:BI)</f>
        <v/>
      </c>
      <c r="E3524" t="n">
        <v>27301</v>
      </c>
      <c r="F3524" t="inlineStr">
        <is>
          <t>Boleto en conjunto/Denise Dryjansky</t>
        </is>
      </c>
      <c r="G3524" s="234" t="n">
        <v>45869</v>
      </c>
      <c r="H3524" s="234" t="n">
        <v>45881</v>
      </c>
      <c r="I3524" t="inlineStr">
        <is>
          <t>VLO</t>
        </is>
      </c>
      <c r="J3524">
        <f>_xlfn.XLOOKUP(I3524,AS:AS,AU:AU)</f>
        <v/>
      </c>
      <c r="K3524" t="inlineStr">
        <is>
          <t>USD</t>
        </is>
      </c>
      <c r="L3524" s="238" t="n">
        <v>0</v>
      </c>
      <c r="M3524">
        <f>L3524*_xlfn.XLOOKUP(K3524,AM:AM,AN:AN)</f>
        <v/>
      </c>
      <c r="N3524">
        <f>L3524*_xlfn.XLOOKUP(K3524,AM:AM,AO:AO)</f>
        <v/>
      </c>
      <c r="O3524" s="238" t="n">
        <v>0</v>
      </c>
      <c r="P3524">
        <f>O3524*_xlfn.XLOOKUP(K3524,AM:AM,AN:AN)</f>
        <v/>
      </c>
      <c r="Q3524">
        <f>O3524*_xlfn.XLOOKUP(K3524,AM:AM,AO:AO)</f>
        <v/>
      </c>
      <c r="R3524">
        <f>_xlfn.XLOOKUP(E3524,AF:AF,AG:AG)</f>
        <v/>
      </c>
      <c r="S3524">
        <f>_xlfn.XLOOKUP(E3524,AF:AF,AI:AI)</f>
        <v/>
      </c>
      <c r="T3524">
        <f>WEEKNUM(G3524)</f>
        <v/>
      </c>
      <c r="U3524">
        <f>YEAR(G3524)</f>
        <v/>
      </c>
      <c r="V3524" s="117">
        <f>IFERROR(Q3524/N3524,"0")</f>
        <v/>
      </c>
    </row>
    <row r="3525">
      <c r="A3525">
        <f>_xlfn.XLOOKUP(D3525,BN:BN,BO:BO)</f>
        <v/>
      </c>
      <c r="B3525" t="inlineStr">
        <is>
          <t>LLC</t>
        </is>
      </c>
      <c r="C3525" t="n">
        <v>534</v>
      </c>
      <c r="D3525">
        <f>_xlfn.XLOOKUP(C3525,BH:BH,BI:BI)</f>
        <v/>
      </c>
      <c r="E3525" t="n">
        <v>27301</v>
      </c>
      <c r="F3525" t="inlineStr">
        <is>
          <t>MEX/AMS/CPH-AES/AMS/MEX - Alan Kam</t>
        </is>
      </c>
      <c r="G3525" s="234" t="n">
        <v>45869</v>
      </c>
      <c r="H3525" s="234" t="n">
        <v>45881</v>
      </c>
      <c r="I3525" t="inlineStr">
        <is>
          <t>VLO</t>
        </is>
      </c>
      <c r="J3525">
        <f>_xlfn.XLOOKUP(I3525,AS:AS,AU:AU)</f>
        <v/>
      </c>
      <c r="K3525" t="inlineStr">
        <is>
          <t>USD</t>
        </is>
      </c>
      <c r="L3525" s="238" t="n">
        <v>11.43</v>
      </c>
      <c r="M3525">
        <f>L3525*_xlfn.XLOOKUP(K3525,AM:AM,AN:AN)</f>
        <v/>
      </c>
      <c r="N3525">
        <f>L3525*_xlfn.XLOOKUP(K3525,AM:AM,AO:AO)</f>
        <v/>
      </c>
      <c r="O3525" s="238" t="n">
        <v>0</v>
      </c>
      <c r="P3525">
        <f>O3525*_xlfn.XLOOKUP(K3525,AM:AM,AN:AN)</f>
        <v/>
      </c>
      <c r="Q3525">
        <f>O3525*_xlfn.XLOOKUP(K3525,AM:AM,AO:AO)</f>
        <v/>
      </c>
      <c r="R3525">
        <f>_xlfn.XLOOKUP(E3525,AF:AF,AG:AG)</f>
        <v/>
      </c>
      <c r="S3525">
        <f>_xlfn.XLOOKUP(E3525,AF:AF,AI:AI)</f>
        <v/>
      </c>
      <c r="T3525">
        <f>WEEKNUM(G3525)</f>
        <v/>
      </c>
      <c r="U3525">
        <f>YEAR(G3525)</f>
        <v/>
      </c>
      <c r="V3525" s="117">
        <f>IFERROR(Q3525/N3525,"0")</f>
        <v/>
      </c>
    </row>
    <row r="3526">
      <c r="A3526">
        <f>_xlfn.XLOOKUP(D3526,BN:BN,BO:BO)</f>
        <v/>
      </c>
      <c r="B3526" t="inlineStr">
        <is>
          <t>LLC</t>
        </is>
      </c>
      <c r="C3526" t="n">
        <v>534</v>
      </c>
      <c r="D3526">
        <f>_xlfn.XLOOKUP(C3526,BH:BH,BI:BI)</f>
        <v/>
      </c>
      <c r="E3526" t="n">
        <v>27301</v>
      </c>
      <c r="F3526" t="inlineStr">
        <is>
          <t>Boleto en conjunto/Denise</t>
        </is>
      </c>
      <c r="G3526" s="234" t="n">
        <v>45869</v>
      </c>
      <c r="H3526" s="234" t="n">
        <v>45881</v>
      </c>
      <c r="I3526" t="inlineStr">
        <is>
          <t>VLO</t>
        </is>
      </c>
      <c r="J3526">
        <f>_xlfn.XLOOKUP(I3526,AS:AS,AU:AU)</f>
        <v/>
      </c>
      <c r="K3526" t="inlineStr">
        <is>
          <t>USD</t>
        </is>
      </c>
      <c r="L3526" s="238" t="n">
        <v>0</v>
      </c>
      <c r="M3526">
        <f>L3526*_xlfn.XLOOKUP(K3526,AM:AM,AN:AN)</f>
        <v/>
      </c>
      <c r="N3526">
        <f>L3526*_xlfn.XLOOKUP(K3526,AM:AM,AO:AO)</f>
        <v/>
      </c>
      <c r="O3526" s="238" t="n">
        <v>0</v>
      </c>
      <c r="P3526">
        <f>O3526*_xlfn.XLOOKUP(K3526,AM:AM,AN:AN)</f>
        <v/>
      </c>
      <c r="Q3526">
        <f>O3526*_xlfn.XLOOKUP(K3526,AM:AM,AO:AO)</f>
        <v/>
      </c>
      <c r="R3526">
        <f>_xlfn.XLOOKUP(E3526,AF:AF,AG:AG)</f>
        <v/>
      </c>
      <c r="S3526">
        <f>_xlfn.XLOOKUP(E3526,AF:AF,AI:AI)</f>
        <v/>
      </c>
      <c r="T3526">
        <f>WEEKNUM(G3526)</f>
        <v/>
      </c>
      <c r="U3526">
        <f>YEAR(G3526)</f>
        <v/>
      </c>
      <c r="V3526" s="117">
        <f>IFERROR(Q3526/N3526,"0")</f>
        <v/>
      </c>
    </row>
    <row r="3527">
      <c r="A3527">
        <f>_xlfn.XLOOKUP(D3527,BN:BN,BO:BO)</f>
        <v/>
      </c>
      <c r="B3527" t="inlineStr">
        <is>
          <t>LLC</t>
        </is>
      </c>
      <c r="C3527" t="n">
        <v>534</v>
      </c>
      <c r="D3527">
        <f>_xlfn.XLOOKUP(C3527,BH:BH,BI:BI)</f>
        <v/>
      </c>
      <c r="E3527" t="n">
        <v>0</v>
      </c>
      <c r="F3527" t="inlineStr">
        <is>
          <t>Fee de emisión revisados</t>
        </is>
      </c>
      <c r="G3527" s="234" t="n">
        <v>45869</v>
      </c>
      <c r="H3527" s="234" t="n">
        <v>45881</v>
      </c>
      <c r="I3527" t="inlineStr">
        <is>
          <t>HPS</t>
        </is>
      </c>
      <c r="J3527">
        <f>_xlfn.XLOOKUP(I3527,AS:AS,AU:AU)</f>
        <v/>
      </c>
      <c r="K3527" t="inlineStr">
        <is>
          <t>USD</t>
        </is>
      </c>
      <c r="L3527" s="238" t="n">
        <v>100</v>
      </c>
      <c r="M3527">
        <f>L3527*_xlfn.XLOOKUP(K3527,AM:AM,AN:AN)</f>
        <v/>
      </c>
      <c r="N3527">
        <f>L3527*_xlfn.XLOOKUP(K3527,AM:AM,AO:AO)</f>
        <v/>
      </c>
      <c r="O3527" s="238" t="n">
        <v>100</v>
      </c>
      <c r="P3527">
        <f>O3527*_xlfn.XLOOKUP(K3527,AM:AM,AN:AN)</f>
        <v/>
      </c>
      <c r="Q3527">
        <f>O3527*_xlfn.XLOOKUP(K3527,AM:AM,AO:AO)</f>
        <v/>
      </c>
      <c r="R3527">
        <f>_xlfn.XLOOKUP(E3527,AF:AF,AG:AG)</f>
        <v/>
      </c>
      <c r="S3527">
        <f>_xlfn.XLOOKUP(E3527,AF:AF,AI:AI)</f>
        <v/>
      </c>
      <c r="T3527">
        <f>WEEKNUM(G3527)</f>
        <v/>
      </c>
      <c r="U3527">
        <f>YEAR(G3527)</f>
        <v/>
      </c>
      <c r="V3527" s="117">
        <f>IFERROR(Q3527/N3527,"0")</f>
        <v/>
      </c>
    </row>
    <row r="3528">
      <c r="A3528">
        <f>_xlfn.XLOOKUP(D3528,BN:BN,BO:BO)</f>
        <v/>
      </c>
      <c r="B3528" t="inlineStr">
        <is>
          <t>LLC</t>
        </is>
      </c>
      <c r="C3528" t="n">
        <v>534</v>
      </c>
      <c r="D3528">
        <f>_xlfn.XLOOKUP(C3528,BH:BH,BI:BI)</f>
        <v/>
      </c>
      <c r="E3528" t="n">
        <v>0</v>
      </c>
      <c r="F3528" t="inlineStr">
        <is>
          <t>Sobrecomisión</t>
        </is>
      </c>
      <c r="G3528" s="234" t="n">
        <v>45869</v>
      </c>
      <c r="H3528" s="234" t="n">
        <v>45881</v>
      </c>
      <c r="I3528" t="inlineStr">
        <is>
          <t>HPS</t>
        </is>
      </c>
      <c r="J3528">
        <f>_xlfn.XLOOKUP(I3528,AS:AS,AU:AU)</f>
        <v/>
      </c>
      <c r="K3528" t="inlineStr">
        <is>
          <t>USD</t>
        </is>
      </c>
      <c r="L3528" s="238" t="n">
        <v>1587.95</v>
      </c>
      <c r="M3528">
        <f>L3528*_xlfn.XLOOKUP(K3528,AM:AM,AN:AN)</f>
        <v/>
      </c>
      <c r="N3528">
        <f>L3528*_xlfn.XLOOKUP(K3528,AM:AM,AO:AO)</f>
        <v/>
      </c>
      <c r="O3528" s="238" t="n">
        <v>1587.95</v>
      </c>
      <c r="P3528">
        <f>O3528*_xlfn.XLOOKUP(K3528,AM:AM,AN:AN)</f>
        <v/>
      </c>
      <c r="Q3528">
        <f>O3528*_xlfn.XLOOKUP(K3528,AM:AM,AO:AO)</f>
        <v/>
      </c>
      <c r="R3528">
        <f>_xlfn.XLOOKUP(E3528,AF:AF,AG:AG)</f>
        <v/>
      </c>
      <c r="S3528">
        <f>_xlfn.XLOOKUP(E3528,AF:AF,AI:AI)</f>
        <v/>
      </c>
      <c r="T3528">
        <f>WEEKNUM(G3528)</f>
        <v/>
      </c>
      <c r="U3528">
        <f>YEAR(G3528)</f>
        <v/>
      </c>
      <c r="V3528" s="117">
        <f>IFERROR(Q3528/N3528,"0")</f>
        <v/>
      </c>
    </row>
    <row r="3529">
      <c r="A3529">
        <f>_xlfn.XLOOKUP(D3529,BN:BN,BO:BO)</f>
        <v/>
      </c>
      <c r="B3529" t="inlineStr">
        <is>
          <t>LLC</t>
        </is>
      </c>
      <c r="C3529" t="n">
        <v>535</v>
      </c>
      <c r="D3529">
        <f>_xlfn.XLOOKUP(C3529,BH:BH,BI:BI)</f>
        <v/>
      </c>
      <c r="E3529" t="n">
        <v>29970</v>
      </c>
      <c r="F3529" t="inlineStr">
        <is>
          <t>THE INN ABOVE SAUSALITO</t>
        </is>
      </c>
      <c r="G3529" s="234" t="n">
        <v>45812</v>
      </c>
      <c r="H3529" s="234" t="n">
        <v>45844</v>
      </c>
      <c r="I3529" t="inlineStr">
        <is>
          <t>HTL</t>
        </is>
      </c>
      <c r="J3529">
        <f>_xlfn.XLOOKUP(I3529,AS:AS,AU:AU)</f>
        <v/>
      </c>
      <c r="K3529" t="inlineStr">
        <is>
          <t>USD</t>
        </is>
      </c>
      <c r="L3529" s="238" t="n">
        <v>2861.4</v>
      </c>
      <c r="M3529">
        <f>L3529*_xlfn.XLOOKUP(K3529,AM:AM,AN:AN)</f>
        <v/>
      </c>
      <c r="N3529">
        <f>L3529*_xlfn.XLOOKUP(K3529,AM:AM,AO:AO)</f>
        <v/>
      </c>
      <c r="O3529" s="238" t="n">
        <v>251</v>
      </c>
      <c r="P3529">
        <f>O3529*_xlfn.XLOOKUP(K3529,AM:AM,AN:AN)</f>
        <v/>
      </c>
      <c r="Q3529">
        <f>O3529*_xlfn.XLOOKUP(K3529,AM:AM,AO:AO)</f>
        <v/>
      </c>
      <c r="R3529">
        <f>_xlfn.XLOOKUP(E3529,AF:AF,AG:AG)</f>
        <v/>
      </c>
      <c r="S3529">
        <f>_xlfn.XLOOKUP(E3529,AF:AF,AI:AI)</f>
        <v/>
      </c>
      <c r="T3529">
        <f>WEEKNUM(G3529)</f>
        <v/>
      </c>
      <c r="U3529">
        <f>YEAR(G3529)</f>
        <v/>
      </c>
      <c r="V3529" s="117">
        <f>IFERROR(Q3529/N3529,"0")</f>
        <v/>
      </c>
    </row>
    <row r="3530">
      <c r="A3530">
        <f>_xlfn.XLOOKUP(D3530,BN:BN,BO:BO)</f>
        <v/>
      </c>
      <c r="B3530" t="inlineStr">
        <is>
          <t>LLC</t>
        </is>
      </c>
      <c r="C3530" t="n">
        <v>536</v>
      </c>
      <c r="D3530">
        <f>_xlfn.XLOOKUP(C3530,BH:BH,BI:BI)</f>
        <v/>
      </c>
      <c r="E3530" t="n">
        <v>27087</v>
      </c>
      <c r="F3530" t="inlineStr">
        <is>
          <t>Renta de auto</t>
        </is>
      </c>
      <c r="G3530" s="234" t="n">
        <v>45822</v>
      </c>
      <c r="H3530" s="234" t="n">
        <v>45864</v>
      </c>
      <c r="I3530" t="inlineStr">
        <is>
          <t>AUT</t>
        </is>
      </c>
      <c r="J3530">
        <f>_xlfn.XLOOKUP(I3530,AS:AS,AU:AU)</f>
        <v/>
      </c>
      <c r="K3530" t="inlineStr">
        <is>
          <t>USD</t>
        </is>
      </c>
      <c r="L3530" s="238" t="n">
        <v>1711.99</v>
      </c>
      <c r="M3530">
        <f>L3530*_xlfn.XLOOKUP(K3530,AM:AM,AN:AN)</f>
        <v/>
      </c>
      <c r="N3530">
        <f>L3530*_xlfn.XLOOKUP(K3530,AM:AM,AO:AO)</f>
        <v/>
      </c>
      <c r="O3530" s="238" t="n">
        <v>173.85</v>
      </c>
      <c r="P3530">
        <f>O3530*_xlfn.XLOOKUP(K3530,AM:AM,AN:AN)</f>
        <v/>
      </c>
      <c r="Q3530">
        <f>O3530*_xlfn.XLOOKUP(K3530,AM:AM,AO:AO)</f>
        <v/>
      </c>
      <c r="R3530">
        <f>_xlfn.XLOOKUP(E3530,AF:AF,AG:AG)</f>
        <v/>
      </c>
      <c r="S3530">
        <f>_xlfn.XLOOKUP(E3530,AF:AF,AI:AI)</f>
        <v/>
      </c>
      <c r="T3530">
        <f>WEEKNUM(G3530)</f>
        <v/>
      </c>
      <c r="U3530">
        <f>YEAR(G3530)</f>
        <v/>
      </c>
      <c r="V3530" s="117">
        <f>IFERROR(Q3530/N3530,"0")</f>
        <v/>
      </c>
    </row>
    <row r="3531">
      <c r="A3531">
        <f>_xlfn.XLOOKUP(D3531,BN:BN,BO:BO)</f>
        <v/>
      </c>
      <c r="B3531" t="inlineStr">
        <is>
          <t>LLC</t>
        </is>
      </c>
      <c r="C3531" t="n">
        <v>536</v>
      </c>
      <c r="D3531">
        <f>_xlfn.XLOOKUP(C3531,BH:BH,BI:BI)</f>
        <v/>
      </c>
      <c r="E3531" t="n">
        <v>27194</v>
      </c>
      <c r="F3531" t="inlineStr">
        <is>
          <t>Hospedaje Fernando Ortega Masseria Calderisi</t>
        </is>
      </c>
      <c r="G3531" s="234" t="n">
        <v>45822</v>
      </c>
      <c r="H3531" s="234" t="n">
        <v>45864</v>
      </c>
      <c r="I3531" t="inlineStr">
        <is>
          <t>HTL</t>
        </is>
      </c>
      <c r="J3531">
        <f>_xlfn.XLOOKUP(I3531,AS:AS,AU:AU)</f>
        <v/>
      </c>
      <c r="K3531" t="inlineStr">
        <is>
          <t>USD</t>
        </is>
      </c>
      <c r="L3531" s="238" t="n">
        <v>2969.92</v>
      </c>
      <c r="M3531">
        <f>L3531*_xlfn.XLOOKUP(K3531,AM:AM,AN:AN)</f>
        <v/>
      </c>
      <c r="N3531">
        <f>L3531*_xlfn.XLOOKUP(K3531,AM:AM,AO:AO)</f>
        <v/>
      </c>
      <c r="O3531" s="238" t="n">
        <v>296.99</v>
      </c>
      <c r="P3531">
        <f>O3531*_xlfn.XLOOKUP(K3531,AM:AM,AN:AN)</f>
        <v/>
      </c>
      <c r="Q3531">
        <f>O3531*_xlfn.XLOOKUP(K3531,AM:AM,AO:AO)</f>
        <v/>
      </c>
      <c r="R3531">
        <f>_xlfn.XLOOKUP(E3531,AF:AF,AG:AG)</f>
        <v/>
      </c>
      <c r="S3531">
        <f>_xlfn.XLOOKUP(E3531,AF:AF,AI:AI)</f>
        <v/>
      </c>
      <c r="T3531">
        <f>WEEKNUM(G3531)</f>
        <v/>
      </c>
      <c r="U3531">
        <f>YEAR(G3531)</f>
        <v/>
      </c>
      <c r="V3531" s="117">
        <f>IFERROR(Q3531/N3531,"0")</f>
        <v/>
      </c>
    </row>
    <row r="3532">
      <c r="A3532">
        <f>_xlfn.XLOOKUP(D3532,BN:BN,BO:BO)</f>
        <v/>
      </c>
      <c r="B3532" t="inlineStr">
        <is>
          <t>LLC</t>
        </is>
      </c>
      <c r="C3532" t="n">
        <v>536</v>
      </c>
      <c r="D3532">
        <f>_xlfn.XLOOKUP(C3532,BH:BH,BI:BI)</f>
        <v/>
      </c>
      <c r="E3532" t="n">
        <v>30073</v>
      </c>
      <c r="F3532" t="inlineStr">
        <is>
          <t>Hospedaje Ibarra CPH</t>
        </is>
      </c>
      <c r="G3532" s="234" t="n">
        <v>45868</v>
      </c>
      <c r="H3532" s="234" t="n">
        <v>45871</v>
      </c>
      <c r="I3532" t="inlineStr">
        <is>
          <t>HTL</t>
        </is>
      </c>
      <c r="J3532">
        <f>_xlfn.XLOOKUP(I3532,AS:AS,AU:AU)</f>
        <v/>
      </c>
      <c r="K3532" t="inlineStr">
        <is>
          <t>USD</t>
        </is>
      </c>
      <c r="L3532" s="238" t="n">
        <v>41832.05</v>
      </c>
      <c r="M3532">
        <f>L3532*_xlfn.XLOOKUP(K3532,AM:AM,AN:AN)</f>
        <v/>
      </c>
      <c r="N3532">
        <f>L3532*_xlfn.XLOOKUP(K3532,AM:AM,AO:AO)</f>
        <v/>
      </c>
      <c r="O3532" s="238" t="n">
        <v>4187.55</v>
      </c>
      <c r="P3532">
        <f>O3532*_xlfn.XLOOKUP(K3532,AM:AM,AN:AN)</f>
        <v/>
      </c>
      <c r="Q3532">
        <f>O3532*_xlfn.XLOOKUP(K3532,AM:AM,AO:AO)</f>
        <v/>
      </c>
      <c r="R3532">
        <f>_xlfn.XLOOKUP(E3532,AF:AF,AG:AG)</f>
        <v/>
      </c>
      <c r="S3532">
        <f>_xlfn.XLOOKUP(E3532,AF:AF,AI:AI)</f>
        <v/>
      </c>
      <c r="T3532">
        <f>WEEKNUM(G3532)</f>
        <v/>
      </c>
      <c r="U3532">
        <f>YEAR(G3532)</f>
        <v/>
      </c>
      <c r="V3532" s="117">
        <f>IFERROR(Q3532/N3532,"0")</f>
        <v/>
      </c>
    </row>
    <row r="3533">
      <c r="A3533">
        <f>_xlfn.XLOOKUP(D3533,BN:BN,BO:BO)</f>
        <v/>
      </c>
      <c r="B3533" t="inlineStr">
        <is>
          <t>LLC</t>
        </is>
      </c>
      <c r="C3533" t="n">
        <v>536</v>
      </c>
      <c r="D3533">
        <f>_xlfn.XLOOKUP(C3533,BH:BH,BI:BI)</f>
        <v/>
      </c>
      <c r="E3533" t="n">
        <v>25926</v>
      </c>
      <c r="F3533" t="inlineStr">
        <is>
          <t>Hospedaje</t>
        </is>
      </c>
      <c r="G3533" s="234" t="n">
        <v>45863</v>
      </c>
      <c r="H3533" s="234" t="n">
        <v>45868</v>
      </c>
      <c r="I3533" t="inlineStr">
        <is>
          <t>HTL</t>
        </is>
      </c>
      <c r="J3533">
        <f>_xlfn.XLOOKUP(I3533,AS:AS,AU:AU)</f>
        <v/>
      </c>
      <c r="K3533" t="inlineStr">
        <is>
          <t>USD</t>
        </is>
      </c>
      <c r="L3533" s="238" t="n">
        <v>15079.74</v>
      </c>
      <c r="M3533">
        <f>L3533*_xlfn.XLOOKUP(K3533,AM:AM,AN:AN)</f>
        <v/>
      </c>
      <c r="N3533">
        <f>L3533*_xlfn.XLOOKUP(K3533,AM:AM,AO:AO)</f>
        <v/>
      </c>
      <c r="O3533" s="238" t="n">
        <v>3589.72</v>
      </c>
      <c r="P3533">
        <f>O3533*_xlfn.XLOOKUP(K3533,AM:AM,AN:AN)</f>
        <v/>
      </c>
      <c r="Q3533">
        <f>O3533*_xlfn.XLOOKUP(K3533,AM:AM,AO:AO)</f>
        <v/>
      </c>
      <c r="R3533">
        <f>_xlfn.XLOOKUP(E3533,AF:AF,AG:AG)</f>
        <v/>
      </c>
      <c r="S3533">
        <f>_xlfn.XLOOKUP(E3533,AF:AF,AI:AI)</f>
        <v/>
      </c>
      <c r="T3533">
        <f>WEEKNUM(G3533)</f>
        <v/>
      </c>
      <c r="U3533">
        <f>YEAR(G3533)</f>
        <v/>
      </c>
      <c r="V3533" s="117">
        <f>IFERROR(Q3533/N3533,"0")</f>
        <v/>
      </c>
    </row>
    <row r="3534">
      <c r="A3534">
        <f>_xlfn.XLOOKUP(D3534,BN:BN,BO:BO)</f>
        <v/>
      </c>
      <c r="B3534" t="inlineStr">
        <is>
          <t>LLC</t>
        </is>
      </c>
      <c r="C3534" t="n">
        <v>536</v>
      </c>
      <c r="D3534">
        <f>_xlfn.XLOOKUP(C3534,BH:BH,BI:BI)</f>
        <v/>
      </c>
      <c r="E3534" t="n">
        <v>30133</v>
      </c>
      <c r="F3534" t="inlineStr">
        <is>
          <t>Hospedaje</t>
        </is>
      </c>
      <c r="G3534" s="234" t="n">
        <v>45863</v>
      </c>
      <c r="H3534" s="234" t="n">
        <v>45868</v>
      </c>
      <c r="I3534" t="inlineStr">
        <is>
          <t>HTL</t>
        </is>
      </c>
      <c r="J3534">
        <f>_xlfn.XLOOKUP(I3534,AS:AS,AU:AU)</f>
        <v/>
      </c>
      <c r="K3534" t="inlineStr">
        <is>
          <t>USD</t>
        </is>
      </c>
      <c r="L3534" s="238" t="n">
        <v>14868.99</v>
      </c>
      <c r="M3534">
        <f>L3534*_xlfn.XLOOKUP(K3534,AM:AM,AN:AN)</f>
        <v/>
      </c>
      <c r="N3534">
        <f>L3534*_xlfn.XLOOKUP(K3534,AM:AM,AO:AO)</f>
        <v/>
      </c>
      <c r="O3534" s="238" t="n">
        <v>1215.18</v>
      </c>
      <c r="P3534">
        <f>O3534*_xlfn.XLOOKUP(K3534,AM:AM,AN:AN)</f>
        <v/>
      </c>
      <c r="Q3534">
        <f>O3534*_xlfn.XLOOKUP(K3534,AM:AM,AO:AO)</f>
        <v/>
      </c>
      <c r="R3534">
        <f>_xlfn.XLOOKUP(E3534,AF:AF,AG:AG)</f>
        <v/>
      </c>
      <c r="S3534">
        <f>_xlfn.XLOOKUP(E3534,AF:AF,AI:AI)</f>
        <v/>
      </c>
      <c r="T3534">
        <f>WEEKNUM(G3534)</f>
        <v/>
      </c>
      <c r="U3534">
        <f>YEAR(G3534)</f>
        <v/>
      </c>
      <c r="V3534" s="117">
        <f>IFERROR(Q3534/N3534,"0")</f>
        <v/>
      </c>
    </row>
    <row r="3535">
      <c r="A3535">
        <f>_xlfn.XLOOKUP(D3535,BN:BN,BO:BO)</f>
        <v/>
      </c>
      <c r="B3535" t="inlineStr">
        <is>
          <t>LLC</t>
        </is>
      </c>
      <c r="C3535" t="n">
        <v>536</v>
      </c>
      <c r="D3535">
        <f>_xlfn.XLOOKUP(C3535,BH:BH,BI:BI)</f>
        <v/>
      </c>
      <c r="E3535" t="n">
        <v>25780</v>
      </c>
      <c r="F3535" t="inlineStr">
        <is>
          <t>Traslado Rafael Puente</t>
        </is>
      </c>
      <c r="G3535" s="234" t="n">
        <v>45822</v>
      </c>
      <c r="H3535" s="234" t="n">
        <v>45871</v>
      </c>
      <c r="I3535" t="inlineStr">
        <is>
          <t>TRF</t>
        </is>
      </c>
      <c r="J3535">
        <f>_xlfn.XLOOKUP(I3535,AS:AS,AU:AU)</f>
        <v/>
      </c>
      <c r="K3535" t="inlineStr">
        <is>
          <t>USD</t>
        </is>
      </c>
      <c r="L3535" s="238" t="n">
        <v>3007.3</v>
      </c>
      <c r="M3535">
        <f>L3535*_xlfn.XLOOKUP(K3535,AM:AM,AN:AN)</f>
        <v/>
      </c>
      <c r="N3535">
        <f>L3535*_xlfn.XLOOKUP(K3535,AM:AM,AO:AO)</f>
        <v/>
      </c>
      <c r="O3535" s="238" t="n">
        <v>300.73</v>
      </c>
      <c r="P3535">
        <f>O3535*_xlfn.XLOOKUP(K3535,AM:AM,AN:AN)</f>
        <v/>
      </c>
      <c r="Q3535">
        <f>O3535*_xlfn.XLOOKUP(K3535,AM:AM,AO:AO)</f>
        <v/>
      </c>
      <c r="R3535">
        <f>_xlfn.XLOOKUP(E3535,AF:AF,AG:AG)</f>
        <v/>
      </c>
      <c r="S3535">
        <f>_xlfn.XLOOKUP(E3535,AF:AF,AI:AI)</f>
        <v/>
      </c>
      <c r="T3535">
        <f>WEEKNUM(G3535)</f>
        <v/>
      </c>
      <c r="U3535">
        <f>YEAR(G3535)</f>
        <v/>
      </c>
      <c r="V3535" s="117">
        <f>IFERROR(Q3535/N3535,"0")</f>
        <v/>
      </c>
    </row>
    <row r="3536">
      <c r="A3536">
        <f>_xlfn.XLOOKUP(D3536,BN:BN,BO:BO)</f>
        <v/>
      </c>
      <c r="B3536" t="inlineStr">
        <is>
          <t>LLC</t>
        </is>
      </c>
      <c r="C3536" t="n">
        <v>536</v>
      </c>
      <c r="D3536">
        <f>_xlfn.XLOOKUP(C3536,BH:BH,BI:BI)</f>
        <v/>
      </c>
      <c r="E3536" t="n">
        <v>25780</v>
      </c>
      <c r="F3536" t="inlineStr">
        <is>
          <t>Traslado Diego Vargas</t>
        </is>
      </c>
      <c r="G3536" s="234" t="n">
        <v>45822</v>
      </c>
      <c r="H3536" s="234" t="n">
        <v>45871</v>
      </c>
      <c r="I3536" t="inlineStr">
        <is>
          <t>TRF</t>
        </is>
      </c>
      <c r="J3536">
        <f>_xlfn.XLOOKUP(I3536,AS:AS,AU:AU)</f>
        <v/>
      </c>
      <c r="K3536" t="inlineStr">
        <is>
          <t>USD</t>
        </is>
      </c>
      <c r="L3536" s="238" t="n">
        <v>1026.8</v>
      </c>
      <c r="M3536">
        <f>L3536*_xlfn.XLOOKUP(K3536,AM:AM,AN:AN)</f>
        <v/>
      </c>
      <c r="N3536">
        <f>L3536*_xlfn.XLOOKUP(K3536,AM:AM,AO:AO)</f>
        <v/>
      </c>
      <c r="O3536" s="238" t="n">
        <v>102.68</v>
      </c>
      <c r="P3536">
        <f>O3536*_xlfn.XLOOKUP(K3536,AM:AM,AN:AN)</f>
        <v/>
      </c>
      <c r="Q3536">
        <f>O3536*_xlfn.XLOOKUP(K3536,AM:AM,AO:AO)</f>
        <v/>
      </c>
      <c r="R3536">
        <f>_xlfn.XLOOKUP(E3536,AF:AF,AG:AG)</f>
        <v/>
      </c>
      <c r="S3536">
        <f>_xlfn.XLOOKUP(E3536,AF:AF,AI:AI)</f>
        <v/>
      </c>
      <c r="T3536">
        <f>WEEKNUM(G3536)</f>
        <v/>
      </c>
      <c r="U3536">
        <f>YEAR(G3536)</f>
        <v/>
      </c>
      <c r="V3536" s="117">
        <f>IFERROR(Q3536/N3536,"0")</f>
        <v/>
      </c>
    </row>
    <row r="3537">
      <c r="A3537">
        <f>_xlfn.XLOOKUP(D3537,BN:BN,BO:BO)</f>
        <v/>
      </c>
      <c r="B3537" t="inlineStr">
        <is>
          <t>LLC</t>
        </is>
      </c>
      <c r="C3537" t="n">
        <v>536</v>
      </c>
      <c r="D3537">
        <f>_xlfn.XLOOKUP(C3537,BH:BH,BI:BI)</f>
        <v/>
      </c>
      <c r="E3537" t="n">
        <v>25780</v>
      </c>
      <c r="F3537" t="inlineStr">
        <is>
          <t>Traslado Yaret Colin</t>
        </is>
      </c>
      <c r="G3537" s="234" t="n">
        <v>45822</v>
      </c>
      <c r="H3537" s="234" t="n">
        <v>45871</v>
      </c>
      <c r="I3537" t="inlineStr">
        <is>
          <t>TRF</t>
        </is>
      </c>
      <c r="J3537">
        <f>_xlfn.XLOOKUP(I3537,AS:AS,AU:AU)</f>
        <v/>
      </c>
      <c r="K3537" t="inlineStr">
        <is>
          <t>USD</t>
        </is>
      </c>
      <c r="L3537" s="238" t="n">
        <v>169.1</v>
      </c>
      <c r="M3537">
        <f>L3537*_xlfn.XLOOKUP(K3537,AM:AM,AN:AN)</f>
        <v/>
      </c>
      <c r="N3537">
        <f>L3537*_xlfn.XLOOKUP(K3537,AM:AM,AO:AO)</f>
        <v/>
      </c>
      <c r="O3537" s="238" t="n">
        <v>16.91</v>
      </c>
      <c r="P3537">
        <f>O3537*_xlfn.XLOOKUP(K3537,AM:AM,AN:AN)</f>
        <v/>
      </c>
      <c r="Q3537">
        <f>O3537*_xlfn.XLOOKUP(K3537,AM:AM,AO:AO)</f>
        <v/>
      </c>
      <c r="R3537">
        <f>_xlfn.XLOOKUP(E3537,AF:AF,AG:AG)</f>
        <v/>
      </c>
      <c r="S3537">
        <f>_xlfn.XLOOKUP(E3537,AF:AF,AI:AI)</f>
        <v/>
      </c>
      <c r="T3537">
        <f>WEEKNUM(G3537)</f>
        <v/>
      </c>
      <c r="U3537">
        <f>YEAR(G3537)</f>
        <v/>
      </c>
      <c r="V3537" s="117">
        <f>IFERROR(Q3537/N3537,"0")</f>
        <v/>
      </c>
    </row>
    <row r="3538">
      <c r="A3538">
        <f>_xlfn.XLOOKUP(D3538,BN:BN,BO:BO)</f>
        <v/>
      </c>
      <c r="B3538" t="inlineStr">
        <is>
          <t>LLC</t>
        </is>
      </c>
      <c r="C3538" t="n">
        <v>536</v>
      </c>
      <c r="D3538">
        <f>_xlfn.XLOOKUP(C3538,BH:BH,BI:BI)</f>
        <v/>
      </c>
      <c r="E3538" t="n">
        <v>25780</v>
      </c>
      <c r="F3538" t="inlineStr">
        <is>
          <t>Traslado Yaret Colin</t>
        </is>
      </c>
      <c r="G3538" s="234" t="n">
        <v>45822</v>
      </c>
      <c r="H3538" s="234" t="n">
        <v>45871</v>
      </c>
      <c r="I3538" t="inlineStr">
        <is>
          <t>TRF</t>
        </is>
      </c>
      <c r="J3538">
        <f>_xlfn.XLOOKUP(I3538,AS:AS,AU:AU)</f>
        <v/>
      </c>
      <c r="K3538" t="inlineStr">
        <is>
          <t>USD</t>
        </is>
      </c>
      <c r="L3538" s="238" t="n">
        <v>169.1</v>
      </c>
      <c r="M3538">
        <f>L3538*_xlfn.XLOOKUP(K3538,AM:AM,AN:AN)</f>
        <v/>
      </c>
      <c r="N3538">
        <f>L3538*_xlfn.XLOOKUP(K3538,AM:AM,AO:AO)</f>
        <v/>
      </c>
      <c r="O3538" s="238" t="n">
        <v>16.91</v>
      </c>
      <c r="P3538">
        <f>O3538*_xlfn.XLOOKUP(K3538,AM:AM,AN:AN)</f>
        <v/>
      </c>
      <c r="Q3538">
        <f>O3538*_xlfn.XLOOKUP(K3538,AM:AM,AO:AO)</f>
        <v/>
      </c>
      <c r="R3538">
        <f>_xlfn.XLOOKUP(E3538,AF:AF,AG:AG)</f>
        <v/>
      </c>
      <c r="S3538">
        <f>_xlfn.XLOOKUP(E3538,AF:AF,AI:AI)</f>
        <v/>
      </c>
      <c r="T3538">
        <f>WEEKNUM(G3538)</f>
        <v/>
      </c>
      <c r="U3538">
        <f>YEAR(G3538)</f>
        <v/>
      </c>
      <c r="V3538" s="117">
        <f>IFERROR(Q3538/N3538,"0")</f>
        <v/>
      </c>
    </row>
    <row r="3539">
      <c r="A3539">
        <f>_xlfn.XLOOKUP(D3539,BN:BN,BO:BO)</f>
        <v/>
      </c>
      <c r="B3539" t="inlineStr">
        <is>
          <t>LLC</t>
        </is>
      </c>
      <c r="C3539" t="n">
        <v>536</v>
      </c>
      <c r="D3539">
        <f>_xlfn.XLOOKUP(C3539,BH:BH,BI:BI)</f>
        <v/>
      </c>
      <c r="E3539" t="n">
        <v>25780</v>
      </c>
      <c r="F3539" t="inlineStr">
        <is>
          <t>Traslado en Italia y tiempo adicional</t>
        </is>
      </c>
      <c r="G3539" s="234" t="n">
        <v>45868</v>
      </c>
      <c r="H3539" s="234" t="n">
        <v>45868</v>
      </c>
      <c r="I3539" t="inlineStr">
        <is>
          <t>TRF</t>
        </is>
      </c>
      <c r="J3539">
        <f>_xlfn.XLOOKUP(I3539,AS:AS,AU:AU)</f>
        <v/>
      </c>
      <c r="K3539" t="inlineStr">
        <is>
          <t>USD</t>
        </is>
      </c>
      <c r="L3539" s="238" t="n">
        <v>435.8</v>
      </c>
      <c r="M3539">
        <f>L3539*_xlfn.XLOOKUP(K3539,AM:AM,AN:AN)</f>
        <v/>
      </c>
      <c r="N3539">
        <f>L3539*_xlfn.XLOOKUP(K3539,AM:AM,AO:AO)</f>
        <v/>
      </c>
      <c r="O3539" s="238" t="n">
        <v>65.48999999999999</v>
      </c>
      <c r="P3539">
        <f>O3539*_xlfn.XLOOKUP(K3539,AM:AM,AN:AN)</f>
        <v/>
      </c>
      <c r="Q3539">
        <f>O3539*_xlfn.XLOOKUP(K3539,AM:AM,AO:AO)</f>
        <v/>
      </c>
      <c r="R3539">
        <f>_xlfn.XLOOKUP(E3539,AF:AF,AG:AG)</f>
        <v/>
      </c>
      <c r="S3539">
        <f>_xlfn.XLOOKUP(E3539,AF:AF,AI:AI)</f>
        <v/>
      </c>
      <c r="T3539">
        <f>WEEKNUM(G3539)</f>
        <v/>
      </c>
      <c r="U3539">
        <f>YEAR(G3539)</f>
        <v/>
      </c>
      <c r="V3539" s="117">
        <f>IFERROR(Q3539/N3539,"0")</f>
        <v/>
      </c>
    </row>
    <row r="3540">
      <c r="A3540">
        <f>_xlfn.XLOOKUP(D3540,BN:BN,BO:BO)</f>
        <v/>
      </c>
      <c r="B3540" t="inlineStr">
        <is>
          <t>LLC</t>
        </is>
      </c>
      <c r="C3540" t="n">
        <v>536</v>
      </c>
      <c r="D3540">
        <f>_xlfn.XLOOKUP(C3540,BH:BH,BI:BI)</f>
        <v/>
      </c>
      <c r="E3540" t="n">
        <v>25780</v>
      </c>
      <c r="F3540" t="inlineStr">
        <is>
          <t>Traslado en Italia y tiempo adicional</t>
        </is>
      </c>
      <c r="G3540" s="234" t="n">
        <v>45868</v>
      </c>
      <c r="H3540" s="234" t="n">
        <v>45871</v>
      </c>
      <c r="I3540" t="inlineStr">
        <is>
          <t>TRF</t>
        </is>
      </c>
      <c r="J3540">
        <f>_xlfn.XLOOKUP(I3540,AS:AS,AU:AU)</f>
        <v/>
      </c>
      <c r="K3540" t="inlineStr">
        <is>
          <t>USD</t>
        </is>
      </c>
      <c r="L3540" s="238" t="n">
        <v>435.8</v>
      </c>
      <c r="M3540">
        <f>L3540*_xlfn.XLOOKUP(K3540,AM:AM,AN:AN)</f>
        <v/>
      </c>
      <c r="N3540">
        <f>L3540*_xlfn.XLOOKUP(K3540,AM:AM,AO:AO)</f>
        <v/>
      </c>
      <c r="O3540" s="238" t="n">
        <v>65.48999999999999</v>
      </c>
      <c r="P3540">
        <f>O3540*_xlfn.XLOOKUP(K3540,AM:AM,AN:AN)</f>
        <v/>
      </c>
      <c r="Q3540">
        <f>O3540*_xlfn.XLOOKUP(K3540,AM:AM,AO:AO)</f>
        <v/>
      </c>
      <c r="R3540">
        <f>_xlfn.XLOOKUP(E3540,AF:AF,AG:AG)</f>
        <v/>
      </c>
      <c r="S3540">
        <f>_xlfn.XLOOKUP(E3540,AF:AF,AI:AI)</f>
        <v/>
      </c>
      <c r="T3540">
        <f>WEEKNUM(G3540)</f>
        <v/>
      </c>
      <c r="U3540">
        <f>YEAR(G3540)</f>
        <v/>
      </c>
      <c r="V3540" s="117">
        <f>IFERROR(Q3540/N3540,"0")</f>
        <v/>
      </c>
    </row>
    <row r="3541">
      <c r="A3541">
        <f>_xlfn.XLOOKUP(D3541,BN:BN,BO:BO)</f>
        <v/>
      </c>
      <c r="B3541" t="inlineStr">
        <is>
          <t>LLC</t>
        </is>
      </c>
      <c r="C3541" t="n">
        <v>537</v>
      </c>
      <c r="D3541">
        <f>_xlfn.XLOOKUP(C3541,BH:BH,BI:BI)</f>
        <v/>
      </c>
      <c r="E3541" t="n">
        <v>29688</v>
      </c>
      <c r="F3541" t="inlineStr">
        <is>
          <t>HOTEL RESIDENZA B</t>
        </is>
      </c>
      <c r="G3541" s="234" t="n">
        <v>45915</v>
      </c>
      <c r="H3541" s="234" t="n">
        <v>45930</v>
      </c>
      <c r="I3541" t="inlineStr">
        <is>
          <t>HTL</t>
        </is>
      </c>
      <c r="J3541">
        <f>_xlfn.XLOOKUP(I3541,AS:AS,AU:AU)</f>
        <v/>
      </c>
      <c r="K3541" t="inlineStr">
        <is>
          <t>EUR</t>
        </is>
      </c>
      <c r="L3541" s="238" t="n">
        <v>1272</v>
      </c>
      <c r="M3541">
        <f>L3541*_xlfn.XLOOKUP(K3541,AM:AM,AN:AN)</f>
        <v/>
      </c>
      <c r="N3541">
        <f>L3541*_xlfn.XLOOKUP(K3541,AM:AM,AO:AO)</f>
        <v/>
      </c>
      <c r="O3541" s="238" t="n">
        <v>125.41</v>
      </c>
      <c r="P3541">
        <f>O3541*_xlfn.XLOOKUP(K3541,AM:AM,AN:AN)</f>
        <v/>
      </c>
      <c r="Q3541">
        <f>O3541*_xlfn.XLOOKUP(K3541,AM:AM,AO:AO)</f>
        <v/>
      </c>
      <c r="R3541">
        <f>_xlfn.XLOOKUP(E3541,AF:AF,AG:AG)</f>
        <v/>
      </c>
      <c r="S3541">
        <f>_xlfn.XLOOKUP(E3541,AF:AF,AI:AI)</f>
        <v/>
      </c>
      <c r="T3541">
        <f>WEEKNUM(G3541)</f>
        <v/>
      </c>
      <c r="U3541">
        <f>YEAR(G3541)</f>
        <v/>
      </c>
      <c r="V3541" s="117">
        <f>IFERROR(Q3541/N3541,"0")</f>
        <v/>
      </c>
    </row>
    <row r="3542">
      <c r="A3542">
        <f>_xlfn.XLOOKUP(D3542,BN:BN,BO:BO)</f>
        <v/>
      </c>
      <c r="B3542" t="inlineStr">
        <is>
          <t>LLC</t>
        </is>
      </c>
      <c r="C3542" t="n">
        <v>537</v>
      </c>
      <c r="D3542">
        <f>_xlfn.XLOOKUP(C3542,BH:BH,BI:BI)</f>
        <v/>
      </c>
      <c r="E3542" t="n">
        <v>29687</v>
      </c>
      <c r="F3542" t="inlineStr">
        <is>
          <t>RELAIS CAPPUCCINA</t>
        </is>
      </c>
      <c r="G3542" s="234" t="n">
        <v>45918</v>
      </c>
      <c r="H3542" s="234" t="n">
        <v>45919</v>
      </c>
      <c r="I3542" t="inlineStr">
        <is>
          <t>HTL</t>
        </is>
      </c>
      <c r="J3542">
        <f>_xlfn.XLOOKUP(I3542,AS:AS,AU:AU)</f>
        <v/>
      </c>
      <c r="K3542" t="inlineStr">
        <is>
          <t>EUR</t>
        </is>
      </c>
      <c r="L3542" s="238" t="n">
        <v>280.44</v>
      </c>
      <c r="M3542">
        <f>L3542*_xlfn.XLOOKUP(K3542,AM:AM,AN:AN)</f>
        <v/>
      </c>
      <c r="N3542">
        <f>L3542*_xlfn.XLOOKUP(K3542,AM:AM,AO:AO)</f>
        <v/>
      </c>
      <c r="O3542" s="238" t="n">
        <v>28.04</v>
      </c>
      <c r="P3542">
        <f>O3542*_xlfn.XLOOKUP(K3542,AM:AM,AN:AN)</f>
        <v/>
      </c>
      <c r="Q3542">
        <f>O3542*_xlfn.XLOOKUP(K3542,AM:AM,AO:AO)</f>
        <v/>
      </c>
      <c r="R3542">
        <f>_xlfn.XLOOKUP(E3542,AF:AF,AG:AG)</f>
        <v/>
      </c>
      <c r="S3542">
        <f>_xlfn.XLOOKUP(E3542,AF:AF,AI:AI)</f>
        <v/>
      </c>
      <c r="T3542">
        <f>WEEKNUM(G3542)</f>
        <v/>
      </c>
      <c r="U3542">
        <f>YEAR(G3542)</f>
        <v/>
      </c>
      <c r="V3542" s="117">
        <f>IFERROR(Q3542/N3542,"0")</f>
        <v/>
      </c>
    </row>
    <row r="3543">
      <c r="A3543">
        <f>_xlfn.XLOOKUP(D3543,BN:BN,BO:BO)</f>
        <v/>
      </c>
      <c r="B3543" t="inlineStr">
        <is>
          <t>LLC</t>
        </is>
      </c>
      <c r="C3543" t="n">
        <v>537</v>
      </c>
      <c r="D3543">
        <f>_xlfn.XLOOKUP(C3543,BH:BH,BI:BI)</f>
        <v/>
      </c>
      <c r="E3543" t="n">
        <v>29686</v>
      </c>
      <c r="F3543" t="inlineStr">
        <is>
          <t>HOTEL SPERONARI SUITES MILAN</t>
        </is>
      </c>
      <c r="G3543" s="234" t="n">
        <v>45920</v>
      </c>
      <c r="H3543" s="234" t="n">
        <v>45922</v>
      </c>
      <c r="I3543" t="inlineStr">
        <is>
          <t>HTL</t>
        </is>
      </c>
      <c r="J3543">
        <f>_xlfn.XLOOKUP(I3543,AS:AS,AU:AU)</f>
        <v/>
      </c>
      <c r="K3543" t="inlineStr">
        <is>
          <t>EUR</t>
        </is>
      </c>
      <c r="L3543" s="238" t="n">
        <v>515.28</v>
      </c>
      <c r="M3543">
        <f>L3543*_xlfn.XLOOKUP(K3543,AM:AM,AN:AN)</f>
        <v/>
      </c>
      <c r="N3543">
        <f>L3543*_xlfn.XLOOKUP(K3543,AM:AM,AO:AO)</f>
        <v/>
      </c>
      <c r="O3543" s="238" t="n">
        <v>94.75</v>
      </c>
      <c r="P3543">
        <f>O3543*_xlfn.XLOOKUP(K3543,AM:AM,AN:AN)</f>
        <v/>
      </c>
      <c r="Q3543">
        <f>O3543*_xlfn.XLOOKUP(K3543,AM:AM,AO:AO)</f>
        <v/>
      </c>
      <c r="R3543">
        <f>_xlfn.XLOOKUP(E3543,AF:AF,AG:AG)</f>
        <v/>
      </c>
      <c r="S3543">
        <f>_xlfn.XLOOKUP(E3543,AF:AF,AI:AI)</f>
        <v/>
      </c>
      <c r="T3543">
        <f>WEEKNUM(G3543)</f>
        <v/>
      </c>
      <c r="U3543">
        <f>YEAR(G3543)</f>
        <v/>
      </c>
      <c r="V3543" s="117">
        <f>IFERROR(Q3543/N3543,"0")</f>
        <v/>
      </c>
    </row>
    <row r="3544">
      <c r="A3544">
        <f>_xlfn.XLOOKUP(D3544,BN:BN,BO:BO)</f>
        <v/>
      </c>
      <c r="B3544" t="inlineStr">
        <is>
          <t>LLC</t>
        </is>
      </c>
      <c r="C3544" t="n">
        <v>537</v>
      </c>
      <c r="D3544">
        <f>_xlfn.XLOOKUP(C3544,BH:BH,BI:BI)</f>
        <v/>
      </c>
      <c r="E3544" t="n">
        <v>30103</v>
      </c>
      <c r="F3544" t="inlineStr">
        <is>
          <t>Grand Universe Lucca, Autograph Collection</t>
        </is>
      </c>
      <c r="G3544" s="234" t="n">
        <v>45919</v>
      </c>
      <c r="H3544" s="234" t="n">
        <v>45920</v>
      </c>
      <c r="I3544" t="inlineStr">
        <is>
          <t>HTL</t>
        </is>
      </c>
      <c r="J3544">
        <f>_xlfn.XLOOKUP(I3544,AS:AS,AU:AU)</f>
        <v/>
      </c>
      <c r="K3544" t="inlineStr">
        <is>
          <t>EUR</t>
        </is>
      </c>
      <c r="L3544" s="238" t="n">
        <v>380</v>
      </c>
      <c r="M3544">
        <f>L3544*_xlfn.XLOOKUP(K3544,AM:AM,AN:AN)</f>
        <v/>
      </c>
      <c r="N3544">
        <f>L3544*_xlfn.XLOOKUP(K3544,AM:AM,AO:AO)</f>
        <v/>
      </c>
      <c r="O3544" s="238" t="n">
        <v>0</v>
      </c>
      <c r="P3544">
        <f>O3544*_xlfn.XLOOKUP(K3544,AM:AM,AN:AN)</f>
        <v/>
      </c>
      <c r="Q3544">
        <f>O3544*_xlfn.XLOOKUP(K3544,AM:AM,AO:AO)</f>
        <v/>
      </c>
      <c r="R3544">
        <f>_xlfn.XLOOKUP(E3544,AF:AF,AG:AG)</f>
        <v/>
      </c>
      <c r="S3544">
        <f>_xlfn.XLOOKUP(E3544,AF:AF,AI:AI)</f>
        <v/>
      </c>
      <c r="T3544">
        <f>WEEKNUM(G3544)</f>
        <v/>
      </c>
      <c r="U3544">
        <f>YEAR(G3544)</f>
        <v/>
      </c>
      <c r="V3544" s="117">
        <f>IFERROR(Q3544/N3544,"0")</f>
        <v/>
      </c>
    </row>
    <row r="3545">
      <c r="A3545">
        <f>_xlfn.XLOOKUP(D3545,BN:BN,BO:BO)</f>
        <v/>
      </c>
      <c r="B3545" t="inlineStr">
        <is>
          <t>LLC</t>
        </is>
      </c>
      <c r="C3545" t="n">
        <v>537</v>
      </c>
      <c r="D3545">
        <f>_xlfn.XLOOKUP(C3545,BH:BH,BI:BI)</f>
        <v/>
      </c>
      <c r="E3545" t="n">
        <v>29688</v>
      </c>
      <c r="F3545" t="inlineStr">
        <is>
          <t>HOTEL AlmaLusa Baixa/Chiado</t>
        </is>
      </c>
      <c r="G3545" s="234" t="n">
        <v>45922</v>
      </c>
      <c r="H3545" s="234" t="n">
        <v>45924</v>
      </c>
      <c r="I3545" t="inlineStr">
        <is>
          <t>HTL</t>
        </is>
      </c>
      <c r="J3545">
        <f>_xlfn.XLOOKUP(I3545,AS:AS,AU:AU)</f>
        <v/>
      </c>
      <c r="K3545" t="inlineStr">
        <is>
          <t>EUR</t>
        </is>
      </c>
      <c r="L3545" s="238" t="n">
        <v>737.71</v>
      </c>
      <c r="M3545">
        <f>L3545*_xlfn.XLOOKUP(K3545,AM:AM,AN:AN)</f>
        <v/>
      </c>
      <c r="N3545">
        <f>L3545*_xlfn.XLOOKUP(K3545,AM:AM,AO:AO)</f>
        <v/>
      </c>
      <c r="O3545" s="238" t="n">
        <v>68.09</v>
      </c>
      <c r="P3545">
        <f>O3545*_xlfn.XLOOKUP(K3545,AM:AM,AN:AN)</f>
        <v/>
      </c>
      <c r="Q3545">
        <f>O3545*_xlfn.XLOOKUP(K3545,AM:AM,AO:AO)</f>
        <v/>
      </c>
      <c r="R3545">
        <f>_xlfn.XLOOKUP(E3545,AF:AF,AG:AG)</f>
        <v/>
      </c>
      <c r="S3545">
        <f>_xlfn.XLOOKUP(E3545,AF:AF,AI:AI)</f>
        <v/>
      </c>
      <c r="T3545">
        <f>WEEKNUM(G3545)</f>
        <v/>
      </c>
      <c r="U3545">
        <f>YEAR(G3545)</f>
        <v/>
      </c>
      <c r="V3545" s="117">
        <f>IFERROR(Q3545/N3545,"0")</f>
        <v/>
      </c>
    </row>
    <row r="3546">
      <c r="A3546">
        <f>_xlfn.XLOOKUP(D3546,BN:BN,BO:BO)</f>
        <v/>
      </c>
      <c r="B3546" t="inlineStr">
        <is>
          <t>LLC</t>
        </is>
      </c>
      <c r="C3546" t="n">
        <v>537</v>
      </c>
      <c r="D3546">
        <f>_xlfn.XLOOKUP(C3546,BH:BH,BI:BI)</f>
        <v/>
      </c>
      <c r="E3546" t="n">
        <v>29688</v>
      </c>
      <c r="F3546" t="inlineStr">
        <is>
          <t>Pousada do Porto - Rua das Flores</t>
        </is>
      </c>
      <c r="G3546" s="234" t="n">
        <v>45924</v>
      </c>
      <c r="H3546" s="234" t="n">
        <v>45926</v>
      </c>
      <c r="I3546" t="inlineStr">
        <is>
          <t>HTL</t>
        </is>
      </c>
      <c r="J3546">
        <f>_xlfn.XLOOKUP(I3546,AS:AS,AU:AU)</f>
        <v/>
      </c>
      <c r="K3546" t="inlineStr">
        <is>
          <t>EUR</t>
        </is>
      </c>
      <c r="L3546" s="238" t="n">
        <v>606.5</v>
      </c>
      <c r="M3546">
        <f>L3546*_xlfn.XLOOKUP(K3546,AM:AM,AN:AN)</f>
        <v/>
      </c>
      <c r="N3546">
        <f>L3546*_xlfn.XLOOKUP(K3546,AM:AM,AO:AO)</f>
        <v/>
      </c>
      <c r="O3546" s="238" t="n">
        <v>58.97</v>
      </c>
      <c r="P3546">
        <f>O3546*_xlfn.XLOOKUP(K3546,AM:AM,AN:AN)</f>
        <v/>
      </c>
      <c r="Q3546">
        <f>O3546*_xlfn.XLOOKUP(K3546,AM:AM,AO:AO)</f>
        <v/>
      </c>
      <c r="R3546">
        <f>_xlfn.XLOOKUP(E3546,AF:AF,AG:AG)</f>
        <v/>
      </c>
      <c r="S3546">
        <f>_xlfn.XLOOKUP(E3546,AF:AF,AI:AI)</f>
        <v/>
      </c>
      <c r="T3546">
        <f>WEEKNUM(G3546)</f>
        <v/>
      </c>
      <c r="U3546">
        <f>YEAR(G3546)</f>
        <v/>
      </c>
      <c r="V3546" s="117">
        <f>IFERROR(Q3546/N3546,"0")</f>
        <v/>
      </c>
    </row>
    <row r="3547">
      <c r="A3547">
        <f>_xlfn.XLOOKUP(D3547,BN:BN,BO:BO)</f>
        <v/>
      </c>
      <c r="B3547" t="inlineStr">
        <is>
          <t>LLC</t>
        </is>
      </c>
      <c r="C3547" t="n">
        <v>537</v>
      </c>
      <c r="D3547">
        <f>_xlfn.XLOOKUP(C3547,BH:BH,BI:BI)</f>
        <v/>
      </c>
      <c r="E3547" t="n">
        <v>30104</v>
      </c>
      <c r="F3547" t="inlineStr">
        <is>
          <t>HOTEL NH COLLECTION PASEO DEL PRADO</t>
        </is>
      </c>
      <c r="G3547" s="234" t="n">
        <v>45926</v>
      </c>
      <c r="H3547" s="234" t="n">
        <v>45930</v>
      </c>
      <c r="I3547" t="inlineStr">
        <is>
          <t>HTL</t>
        </is>
      </c>
      <c r="J3547">
        <f>_xlfn.XLOOKUP(I3547,AS:AS,AU:AU)</f>
        <v/>
      </c>
      <c r="K3547" t="inlineStr">
        <is>
          <t>EUR</t>
        </is>
      </c>
      <c r="L3547" s="238" t="n">
        <v>1593.72</v>
      </c>
      <c r="M3547">
        <f>L3547*_xlfn.XLOOKUP(K3547,AM:AM,AN:AN)</f>
        <v/>
      </c>
      <c r="N3547">
        <f>L3547*_xlfn.XLOOKUP(K3547,AM:AM,AO:AO)</f>
        <v/>
      </c>
      <c r="O3547" s="238" t="n">
        <v>136.18</v>
      </c>
      <c r="P3547">
        <f>O3547*_xlfn.XLOOKUP(K3547,AM:AM,AN:AN)</f>
        <v/>
      </c>
      <c r="Q3547">
        <f>O3547*_xlfn.XLOOKUP(K3547,AM:AM,AO:AO)</f>
        <v/>
      </c>
      <c r="R3547">
        <f>_xlfn.XLOOKUP(E3547,AF:AF,AG:AG)</f>
        <v/>
      </c>
      <c r="S3547">
        <f>_xlfn.XLOOKUP(E3547,AF:AF,AI:AI)</f>
        <v/>
      </c>
      <c r="T3547">
        <f>WEEKNUM(G3547)</f>
        <v/>
      </c>
      <c r="U3547">
        <f>YEAR(G3547)</f>
        <v/>
      </c>
      <c r="V3547" s="117">
        <f>IFERROR(Q3547/N3547,"0")</f>
        <v/>
      </c>
    </row>
    <row r="3548">
      <c r="A3548">
        <f>_xlfn.XLOOKUP(D3548,BN:BN,BO:BO)</f>
        <v/>
      </c>
      <c r="B3548" t="inlineStr">
        <is>
          <t>LLC</t>
        </is>
      </c>
      <c r="C3548" t="n">
        <v>537</v>
      </c>
      <c r="D3548">
        <f>_xlfn.XLOOKUP(C3548,BH:BH,BI:BI)</f>
        <v/>
      </c>
      <c r="E3548" t="n">
        <v>28420</v>
      </c>
      <c r="F3548" t="inlineStr">
        <is>
          <t>RENTA DE AUTO EN LISBOA</t>
        </is>
      </c>
      <c r="G3548" s="234" t="n">
        <v>45924</v>
      </c>
      <c r="H3548" s="234" t="n">
        <v>45924</v>
      </c>
      <c r="I3548" t="inlineStr">
        <is>
          <t>AUT</t>
        </is>
      </c>
      <c r="J3548">
        <f>_xlfn.XLOOKUP(I3548,AS:AS,AU:AU)</f>
        <v/>
      </c>
      <c r="K3548" t="inlineStr">
        <is>
          <t>EUR</t>
        </is>
      </c>
      <c r="L3548" s="238" t="n">
        <v>167.17</v>
      </c>
      <c r="M3548">
        <f>L3548*_xlfn.XLOOKUP(K3548,AM:AM,AN:AN)</f>
        <v/>
      </c>
      <c r="N3548">
        <f>L3548*_xlfn.XLOOKUP(K3548,AM:AM,AO:AO)</f>
        <v/>
      </c>
      <c r="O3548" s="238" t="n">
        <v>13.62</v>
      </c>
      <c r="P3548">
        <f>O3548*_xlfn.XLOOKUP(K3548,AM:AM,AN:AN)</f>
        <v/>
      </c>
      <c r="Q3548">
        <f>O3548*_xlfn.XLOOKUP(K3548,AM:AM,AO:AO)</f>
        <v/>
      </c>
      <c r="R3548">
        <f>_xlfn.XLOOKUP(E3548,AF:AF,AG:AG)</f>
        <v/>
      </c>
      <c r="S3548">
        <f>_xlfn.XLOOKUP(E3548,AF:AF,AI:AI)</f>
        <v/>
      </c>
      <c r="T3548">
        <f>WEEKNUM(G3548)</f>
        <v/>
      </c>
      <c r="U3548">
        <f>YEAR(G3548)</f>
        <v/>
      </c>
      <c r="V3548" s="117">
        <f>IFERROR(Q3548/N3548,"0")</f>
        <v/>
      </c>
    </row>
    <row r="3549">
      <c r="A3549">
        <f>_xlfn.XLOOKUP(D3549,BN:BN,BO:BO)</f>
        <v/>
      </c>
      <c r="B3549" t="inlineStr">
        <is>
          <t>LLC</t>
        </is>
      </c>
      <c r="C3549" t="n">
        <v>537</v>
      </c>
      <c r="D3549">
        <f>_xlfn.XLOOKUP(C3549,BH:BH,BI:BI)</f>
        <v/>
      </c>
      <c r="E3549" t="n">
        <v>28420</v>
      </c>
      <c r="F3549" t="inlineStr">
        <is>
          <t xml:space="preserve">RENTA DE AUTO EN FLORENCIA </t>
        </is>
      </c>
      <c r="G3549" s="234" t="n">
        <v>45918</v>
      </c>
      <c r="H3549" s="234" t="n">
        <v>45920</v>
      </c>
      <c r="I3549" t="inlineStr">
        <is>
          <t>AUT</t>
        </is>
      </c>
      <c r="J3549">
        <f>_xlfn.XLOOKUP(I3549,AS:AS,AU:AU)</f>
        <v/>
      </c>
      <c r="K3549" t="inlineStr">
        <is>
          <t>EUR</t>
        </is>
      </c>
      <c r="L3549" s="238" t="n">
        <v>354.67</v>
      </c>
      <c r="M3549">
        <f>L3549*_xlfn.XLOOKUP(K3549,AM:AM,AN:AN)</f>
        <v/>
      </c>
      <c r="N3549">
        <f>L3549*_xlfn.XLOOKUP(K3549,AM:AM,AO:AO)</f>
        <v/>
      </c>
      <c r="O3549" s="238" t="n">
        <v>29.07</v>
      </c>
      <c r="P3549">
        <f>O3549*_xlfn.XLOOKUP(K3549,AM:AM,AN:AN)</f>
        <v/>
      </c>
      <c r="Q3549">
        <f>O3549*_xlfn.XLOOKUP(K3549,AM:AM,AO:AO)</f>
        <v/>
      </c>
      <c r="R3549">
        <f>_xlfn.XLOOKUP(E3549,AF:AF,AG:AG)</f>
        <v/>
      </c>
      <c r="S3549">
        <f>_xlfn.XLOOKUP(E3549,AF:AF,AI:AI)</f>
        <v/>
      </c>
      <c r="T3549">
        <f>WEEKNUM(G3549)</f>
        <v/>
      </c>
      <c r="U3549">
        <f>YEAR(G3549)</f>
        <v/>
      </c>
      <c r="V3549" s="117">
        <f>IFERROR(Q3549/N3549,"0")</f>
        <v/>
      </c>
    </row>
    <row r="3550">
      <c r="A3550">
        <f>_xlfn.XLOOKUP(D3550,BN:BN,BO:BO)</f>
        <v/>
      </c>
      <c r="B3550" t="inlineStr">
        <is>
          <t>LLC</t>
        </is>
      </c>
      <c r="C3550" t="n">
        <v>537</v>
      </c>
      <c r="D3550">
        <f>_xlfn.XLOOKUP(C3550,BH:BH,BI:BI)</f>
        <v/>
      </c>
      <c r="E3550" t="n">
        <v>0</v>
      </c>
      <c r="F3550" t="inlineStr">
        <is>
          <t>EMISION DE BOLETOS</t>
        </is>
      </c>
      <c r="G3550" s="234" t="n">
        <v>45924</v>
      </c>
      <c r="H3550" s="234" t="n">
        <v>45924</v>
      </c>
      <c r="I3550" t="inlineStr">
        <is>
          <t>HPS</t>
        </is>
      </c>
      <c r="J3550">
        <f>_xlfn.XLOOKUP(I3550,AS:AS,AU:AU)</f>
        <v/>
      </c>
      <c r="K3550" t="inlineStr">
        <is>
          <t>EUR</t>
        </is>
      </c>
      <c r="L3550" s="238" t="n">
        <v>59.82</v>
      </c>
      <c r="M3550">
        <f>L3550*_xlfn.XLOOKUP(K3550,AM:AM,AN:AN)</f>
        <v/>
      </c>
      <c r="N3550">
        <f>L3550*_xlfn.XLOOKUP(K3550,AM:AM,AO:AO)</f>
        <v/>
      </c>
      <c r="O3550" s="238" t="n">
        <v>59.82</v>
      </c>
      <c r="P3550">
        <f>O3550*_xlfn.XLOOKUP(K3550,AM:AM,AN:AN)</f>
        <v/>
      </c>
      <c r="Q3550">
        <f>O3550*_xlfn.XLOOKUP(K3550,AM:AM,AO:AO)</f>
        <v/>
      </c>
      <c r="R3550">
        <f>_xlfn.XLOOKUP(E3550,AF:AF,AG:AG)</f>
        <v/>
      </c>
      <c r="S3550">
        <f>_xlfn.XLOOKUP(E3550,AF:AF,AI:AI)</f>
        <v/>
      </c>
      <c r="T3550">
        <f>WEEKNUM(G3550)</f>
        <v/>
      </c>
      <c r="U3550">
        <f>YEAR(G3550)</f>
        <v/>
      </c>
      <c r="V3550" s="117">
        <f>IFERROR(Q3550/N3550,"0")</f>
        <v/>
      </c>
    </row>
    <row r="3551">
      <c r="A3551">
        <f>_xlfn.XLOOKUP(D3551,BN:BN,BO:BO)</f>
        <v/>
      </c>
      <c r="B3551" t="inlineStr">
        <is>
          <t>LLC</t>
        </is>
      </c>
      <c r="C3551" t="n">
        <v>537</v>
      </c>
      <c r="D3551">
        <f>_xlfn.XLOOKUP(C3551,BH:BH,BI:BI)</f>
        <v/>
      </c>
      <c r="E3551" t="n">
        <v>28934</v>
      </c>
      <c r="F3551" t="inlineStr">
        <is>
          <t>TE ROJAS TREJO ELSA MARIA</t>
        </is>
      </c>
      <c r="G3551" s="234" t="n">
        <v>45922</v>
      </c>
      <c r="H3551" s="63" t="n"/>
      <c r="I3551" t="inlineStr">
        <is>
          <t>VLO</t>
        </is>
      </c>
      <c r="J3551">
        <f>_xlfn.XLOOKUP(I3551,AS:AS,AU:AU)</f>
        <v/>
      </c>
      <c r="K3551" t="inlineStr">
        <is>
          <t>EUR</t>
        </is>
      </c>
      <c r="L3551" s="238" t="n">
        <v>84.95999999999999</v>
      </c>
      <c r="M3551">
        <f>L3551*_xlfn.XLOOKUP(K3551,AM:AM,AN:AN)</f>
        <v/>
      </c>
      <c r="N3551">
        <f>L3551*_xlfn.XLOOKUP(K3551,AM:AM,AO:AO)</f>
        <v/>
      </c>
      <c r="O3551" s="238" t="n">
        <v>0</v>
      </c>
      <c r="P3551">
        <f>O3551*_xlfn.XLOOKUP(K3551,AM:AM,AN:AN)</f>
        <v/>
      </c>
      <c r="Q3551">
        <f>O3551*_xlfn.XLOOKUP(K3551,AM:AM,AO:AO)</f>
        <v/>
      </c>
      <c r="R3551">
        <f>_xlfn.XLOOKUP(E3551,AF:AF,AG:AG)</f>
        <v/>
      </c>
      <c r="S3551">
        <f>_xlfn.XLOOKUP(E3551,AF:AF,AI:AI)</f>
        <v/>
      </c>
      <c r="T3551">
        <f>WEEKNUM(G3551)</f>
        <v/>
      </c>
      <c r="U3551">
        <f>YEAR(G3551)</f>
        <v/>
      </c>
      <c r="V3551" s="117">
        <f>IFERROR(Q3551/N3551,"0")</f>
        <v/>
      </c>
    </row>
    <row r="3552">
      <c r="A3552">
        <f>_xlfn.XLOOKUP(D3552,BN:BN,BO:BO)</f>
        <v/>
      </c>
      <c r="B3552" t="inlineStr">
        <is>
          <t>LLC</t>
        </is>
      </c>
      <c r="C3552" t="n">
        <v>537</v>
      </c>
      <c r="D3552">
        <f>_xlfn.XLOOKUP(C3552,BH:BH,BI:BI)</f>
        <v/>
      </c>
      <c r="E3552" t="n">
        <v>28934</v>
      </c>
      <c r="F3552" t="inlineStr">
        <is>
          <t>TE VEIGA CORDERO RICARDO</t>
        </is>
      </c>
      <c r="G3552" s="234" t="n">
        <v>45922</v>
      </c>
      <c r="H3552" s="63" t="n"/>
      <c r="I3552" t="inlineStr">
        <is>
          <t>VLO</t>
        </is>
      </c>
      <c r="J3552">
        <f>_xlfn.XLOOKUP(I3552,AS:AS,AU:AU)</f>
        <v/>
      </c>
      <c r="K3552" t="inlineStr">
        <is>
          <t>EUR</t>
        </is>
      </c>
      <c r="L3552" s="238" t="n">
        <v>84.95999999999999</v>
      </c>
      <c r="M3552">
        <f>L3552*_xlfn.XLOOKUP(K3552,AM:AM,AN:AN)</f>
        <v/>
      </c>
      <c r="N3552">
        <f>L3552*_xlfn.XLOOKUP(K3552,AM:AM,AO:AO)</f>
        <v/>
      </c>
      <c r="O3552" s="238" t="n">
        <v>0</v>
      </c>
      <c r="P3552">
        <f>O3552*_xlfn.XLOOKUP(K3552,AM:AM,AN:AN)</f>
        <v/>
      </c>
      <c r="Q3552">
        <f>O3552*_xlfn.XLOOKUP(K3552,AM:AM,AO:AO)</f>
        <v/>
      </c>
      <c r="R3552">
        <f>_xlfn.XLOOKUP(E3552,AF:AF,AG:AG)</f>
        <v/>
      </c>
      <c r="S3552">
        <f>_xlfn.XLOOKUP(E3552,AF:AF,AI:AI)</f>
        <v/>
      </c>
      <c r="T3552">
        <f>WEEKNUM(G3552)</f>
        <v/>
      </c>
      <c r="U3552">
        <f>YEAR(G3552)</f>
        <v/>
      </c>
      <c r="V3552" s="117">
        <f>IFERROR(Q3552/N3552,"0")</f>
        <v/>
      </c>
    </row>
    <row r="3553">
      <c r="A3553">
        <f>_xlfn.XLOOKUP(D3553,BN:BN,BO:BO)</f>
        <v/>
      </c>
      <c r="B3553" t="inlineStr">
        <is>
          <t>LLC</t>
        </is>
      </c>
      <c r="C3553" t="n">
        <v>537</v>
      </c>
      <c r="D3553">
        <f>_xlfn.XLOOKUP(C3553,BH:BH,BI:BI)</f>
        <v/>
      </c>
      <c r="E3553" t="n">
        <v>28934</v>
      </c>
      <c r="F3553" t="inlineStr">
        <is>
          <t>TE ROJAS TREJO ELSA MARIA</t>
        </is>
      </c>
      <c r="G3553" s="234" t="n">
        <v>45926</v>
      </c>
      <c r="H3553" s="63" t="n"/>
      <c r="I3553" t="inlineStr">
        <is>
          <t>VLO</t>
        </is>
      </c>
      <c r="J3553">
        <f>_xlfn.XLOOKUP(I3553,AS:AS,AU:AU)</f>
        <v/>
      </c>
      <c r="K3553" t="inlineStr">
        <is>
          <t>EUR</t>
        </is>
      </c>
      <c r="L3553" s="238" t="n">
        <v>92.51000000000001</v>
      </c>
      <c r="M3553">
        <f>L3553*_xlfn.XLOOKUP(K3553,AM:AM,AN:AN)</f>
        <v/>
      </c>
      <c r="N3553">
        <f>L3553*_xlfn.XLOOKUP(K3553,AM:AM,AO:AO)</f>
        <v/>
      </c>
      <c r="O3553" s="238" t="n">
        <v>0</v>
      </c>
      <c r="P3553">
        <f>O3553*_xlfn.XLOOKUP(K3553,AM:AM,AN:AN)</f>
        <v/>
      </c>
      <c r="Q3553">
        <f>O3553*_xlfn.XLOOKUP(K3553,AM:AM,AO:AO)</f>
        <v/>
      </c>
      <c r="R3553">
        <f>_xlfn.XLOOKUP(E3553,AF:AF,AG:AG)</f>
        <v/>
      </c>
      <c r="S3553">
        <f>_xlfn.XLOOKUP(E3553,AF:AF,AI:AI)</f>
        <v/>
      </c>
      <c r="T3553">
        <f>WEEKNUM(G3553)</f>
        <v/>
      </c>
      <c r="U3553">
        <f>YEAR(G3553)</f>
        <v/>
      </c>
      <c r="V3553" s="117">
        <f>IFERROR(Q3553/N3553,"0")</f>
        <v/>
      </c>
    </row>
    <row r="3554">
      <c r="A3554">
        <f>_xlfn.XLOOKUP(D3554,BN:BN,BO:BO)</f>
        <v/>
      </c>
      <c r="B3554" t="inlineStr">
        <is>
          <t>LLC</t>
        </is>
      </c>
      <c r="C3554" t="n">
        <v>537</v>
      </c>
      <c r="D3554">
        <f>_xlfn.XLOOKUP(C3554,BH:BH,BI:BI)</f>
        <v/>
      </c>
      <c r="E3554" t="n">
        <v>28934</v>
      </c>
      <c r="F3554" t="inlineStr">
        <is>
          <t>TE VEIGA CORDERO RICARDO</t>
        </is>
      </c>
      <c r="G3554" s="234" t="n">
        <v>45926</v>
      </c>
      <c r="H3554" s="63" t="n"/>
      <c r="I3554" t="inlineStr">
        <is>
          <t>VLO</t>
        </is>
      </c>
      <c r="J3554">
        <f>_xlfn.XLOOKUP(I3554,AS:AS,AU:AU)</f>
        <v/>
      </c>
      <c r="K3554" t="inlineStr">
        <is>
          <t>EUR</t>
        </is>
      </c>
      <c r="L3554" s="238" t="n">
        <v>92.51000000000001</v>
      </c>
      <c r="M3554">
        <f>L3554*_xlfn.XLOOKUP(K3554,AM:AM,AN:AN)</f>
        <v/>
      </c>
      <c r="N3554">
        <f>L3554*_xlfn.XLOOKUP(K3554,AM:AM,AO:AO)</f>
        <v/>
      </c>
      <c r="O3554" s="238" t="n">
        <v>0</v>
      </c>
      <c r="P3554">
        <f>O3554*_xlfn.XLOOKUP(K3554,AM:AM,AN:AN)</f>
        <v/>
      </c>
      <c r="Q3554">
        <f>O3554*_xlfn.XLOOKUP(K3554,AM:AM,AO:AO)</f>
        <v/>
      </c>
      <c r="R3554">
        <f>_xlfn.XLOOKUP(E3554,AF:AF,AG:AG)</f>
        <v/>
      </c>
      <c r="S3554">
        <f>_xlfn.XLOOKUP(E3554,AF:AF,AI:AI)</f>
        <v/>
      </c>
      <c r="T3554">
        <f>WEEKNUM(G3554)</f>
        <v/>
      </c>
      <c r="U3554">
        <f>YEAR(G3554)</f>
        <v/>
      </c>
      <c r="V3554" s="117">
        <f>IFERROR(Q3554/N3554,"0")</f>
        <v/>
      </c>
    </row>
    <row r="3555">
      <c r="A3555">
        <f>_xlfn.XLOOKUP(D3555,BN:BN,BO:BO)</f>
        <v/>
      </c>
      <c r="B3555" t="inlineStr">
        <is>
          <t>LLC</t>
        </is>
      </c>
      <c r="C3555" t="n">
        <v>538</v>
      </c>
      <c r="D3555">
        <f>_xlfn.XLOOKUP(C3555,BH:BH,BI:BI)</f>
        <v/>
      </c>
      <c r="E3555" t="n">
        <v>27301</v>
      </c>
      <c r="F3555" t="inlineStr">
        <is>
          <t>Vuelo MEX-ZLO/Sergio Berger</t>
        </is>
      </c>
      <c r="G3555" s="234" t="n">
        <v>45982</v>
      </c>
      <c r="H3555" s="234" t="n">
        <v>45985</v>
      </c>
      <c r="I3555" t="inlineStr">
        <is>
          <t>VLO</t>
        </is>
      </c>
      <c r="J3555">
        <f>_xlfn.XLOOKUP(I3555,AS:AS,AU:AU)</f>
        <v/>
      </c>
      <c r="K3555" t="inlineStr">
        <is>
          <t>USD</t>
        </is>
      </c>
      <c r="L3555" s="238" t="n">
        <v>487.49</v>
      </c>
      <c r="M3555">
        <f>L3555*_xlfn.XLOOKUP(K3555,AM:AM,AN:AN)</f>
        <v/>
      </c>
      <c r="N3555">
        <f>L3555*_xlfn.XLOOKUP(K3555,AM:AM,AO:AO)</f>
        <v/>
      </c>
      <c r="O3555" s="238" t="n">
        <v>0</v>
      </c>
      <c r="P3555">
        <f>O3555*_xlfn.XLOOKUP(K3555,AM:AM,AN:AN)</f>
        <v/>
      </c>
      <c r="Q3555">
        <f>O3555*_xlfn.XLOOKUP(K3555,AM:AM,AO:AO)</f>
        <v/>
      </c>
      <c r="R3555">
        <f>_xlfn.XLOOKUP(E3555,AF:AF,AG:AG)</f>
        <v/>
      </c>
      <c r="S3555">
        <f>_xlfn.XLOOKUP(E3555,AF:AF,AI:AI)</f>
        <v/>
      </c>
      <c r="T3555">
        <f>WEEKNUM(G3555)</f>
        <v/>
      </c>
      <c r="U3555">
        <f>YEAR(G3555)</f>
        <v/>
      </c>
      <c r="V3555" s="117">
        <f>IFERROR(Q3555/N3555,"0")</f>
        <v/>
      </c>
    </row>
    <row r="3556">
      <c r="A3556">
        <f>_xlfn.XLOOKUP(D3556,BN:BN,BO:BO)</f>
        <v/>
      </c>
      <c r="B3556" t="inlineStr">
        <is>
          <t>LLC</t>
        </is>
      </c>
      <c r="C3556" t="n">
        <v>538</v>
      </c>
      <c r="D3556">
        <f>_xlfn.XLOOKUP(C3556,BH:BH,BI:BI)</f>
        <v/>
      </c>
      <c r="E3556" t="n">
        <v>27301</v>
      </c>
      <c r="F3556" t="inlineStr">
        <is>
          <t>VVuelo MEX-ZLO/Andres Carretero</t>
        </is>
      </c>
      <c r="G3556" s="234" t="n">
        <v>45982</v>
      </c>
      <c r="H3556" s="234" t="n">
        <v>45985</v>
      </c>
      <c r="I3556" t="inlineStr">
        <is>
          <t>VLO</t>
        </is>
      </c>
      <c r="J3556">
        <f>_xlfn.XLOOKUP(I3556,AS:AS,AU:AU)</f>
        <v/>
      </c>
      <c r="K3556" t="inlineStr">
        <is>
          <t>USD</t>
        </is>
      </c>
      <c r="L3556" s="238" t="n">
        <v>487.49</v>
      </c>
      <c r="M3556">
        <f>L3556*_xlfn.XLOOKUP(K3556,AM:AM,AN:AN)</f>
        <v/>
      </c>
      <c r="N3556">
        <f>L3556*_xlfn.XLOOKUP(K3556,AM:AM,AO:AO)</f>
        <v/>
      </c>
      <c r="O3556" s="238" t="n">
        <v>0</v>
      </c>
      <c r="P3556">
        <f>O3556*_xlfn.XLOOKUP(K3556,AM:AM,AN:AN)</f>
        <v/>
      </c>
      <c r="Q3556">
        <f>O3556*_xlfn.XLOOKUP(K3556,AM:AM,AO:AO)</f>
        <v/>
      </c>
      <c r="R3556">
        <f>_xlfn.XLOOKUP(E3556,AF:AF,AG:AG)</f>
        <v/>
      </c>
      <c r="S3556">
        <f>_xlfn.XLOOKUP(E3556,AF:AF,AI:AI)</f>
        <v/>
      </c>
      <c r="T3556">
        <f>WEEKNUM(G3556)</f>
        <v/>
      </c>
      <c r="U3556">
        <f>YEAR(G3556)</f>
        <v/>
      </c>
      <c r="V3556" s="117">
        <f>IFERROR(Q3556/N3556,"0")</f>
        <v/>
      </c>
    </row>
    <row r="3557">
      <c r="A3557">
        <f>_xlfn.XLOOKUP(D3557,BN:BN,BO:BO)</f>
        <v/>
      </c>
      <c r="B3557" t="inlineStr">
        <is>
          <t>LLC</t>
        </is>
      </c>
      <c r="C3557" t="n">
        <v>538</v>
      </c>
      <c r="D3557">
        <f>_xlfn.XLOOKUP(C3557,BH:BH,BI:BI)</f>
        <v/>
      </c>
      <c r="E3557" t="n">
        <v>0</v>
      </c>
      <c r="F3557" t="inlineStr">
        <is>
          <t>Fee de emisión</t>
        </is>
      </c>
      <c r="G3557" s="234" t="n">
        <v>45982</v>
      </c>
      <c r="H3557" s="234" t="n">
        <v>45985</v>
      </c>
      <c r="I3557" t="inlineStr">
        <is>
          <t>HPS</t>
        </is>
      </c>
      <c r="J3557">
        <f>_xlfn.XLOOKUP(I3557,AS:AS,AU:AU)</f>
        <v/>
      </c>
      <c r="K3557" t="inlineStr">
        <is>
          <t>USD</t>
        </is>
      </c>
      <c r="L3557" s="238" t="n">
        <v>70</v>
      </c>
      <c r="M3557">
        <f>L3557*_xlfn.XLOOKUP(K3557,AM:AM,AN:AN)</f>
        <v/>
      </c>
      <c r="N3557">
        <f>L3557*_xlfn.XLOOKUP(K3557,AM:AM,AO:AO)</f>
        <v/>
      </c>
      <c r="O3557" s="238" t="n">
        <v>70</v>
      </c>
      <c r="P3557">
        <f>O3557*_xlfn.XLOOKUP(K3557,AM:AM,AN:AN)</f>
        <v/>
      </c>
      <c r="Q3557">
        <f>O3557*_xlfn.XLOOKUP(K3557,AM:AM,AO:AO)</f>
        <v/>
      </c>
      <c r="R3557">
        <f>_xlfn.XLOOKUP(E3557,AF:AF,AG:AG)</f>
        <v/>
      </c>
      <c r="S3557">
        <f>_xlfn.XLOOKUP(E3557,AF:AF,AI:AI)</f>
        <v/>
      </c>
      <c r="T3557">
        <f>WEEKNUM(G3557)</f>
        <v/>
      </c>
      <c r="U3557">
        <f>YEAR(G3557)</f>
        <v/>
      </c>
      <c r="V3557" s="117">
        <f>IFERROR(Q3557/N3557,"0")</f>
        <v/>
      </c>
    </row>
    <row r="3558">
      <c r="A3558">
        <f>_xlfn.XLOOKUP(D3558,BN:BN,BO:BO)</f>
        <v/>
      </c>
      <c r="B3558" t="inlineStr">
        <is>
          <t>LLC</t>
        </is>
      </c>
      <c r="C3558" t="n">
        <v>539</v>
      </c>
      <c r="D3558">
        <f>_xlfn.XLOOKUP(C3558,BH:BH,BI:BI)</f>
        <v/>
      </c>
      <c r="E3558" t="n">
        <v>29951</v>
      </c>
      <c r="F3558" t="inlineStr">
        <is>
          <t>TWENTY TWO NEW YORK</t>
        </is>
      </c>
      <c r="G3558" s="234" t="n">
        <v>45792</v>
      </c>
      <c r="H3558" s="234" t="n">
        <v>45798</v>
      </c>
      <c r="I3558" t="inlineStr">
        <is>
          <t>HTL</t>
        </is>
      </c>
      <c r="J3558">
        <f>_xlfn.XLOOKUP(I3558,AS:AS,AU:AU)</f>
        <v/>
      </c>
      <c r="K3558" t="inlineStr">
        <is>
          <t>USD</t>
        </is>
      </c>
      <c r="L3558" s="238" t="n">
        <v>7198.65</v>
      </c>
      <c r="M3558">
        <f>L3558*_xlfn.XLOOKUP(K3558,AM:AM,AN:AN)</f>
        <v/>
      </c>
      <c r="N3558">
        <f>L3558*_xlfn.XLOOKUP(K3558,AM:AM,AO:AO)</f>
        <v/>
      </c>
      <c r="O3558" s="238" t="n">
        <v>587.97</v>
      </c>
      <c r="P3558">
        <f>O3558*_xlfn.XLOOKUP(K3558,AM:AM,AN:AN)</f>
        <v/>
      </c>
      <c r="Q3558">
        <f>O3558*_xlfn.XLOOKUP(K3558,AM:AM,AO:AO)</f>
        <v/>
      </c>
      <c r="R3558">
        <f>_xlfn.XLOOKUP(E3558,AF:AF,AG:AG)</f>
        <v/>
      </c>
      <c r="S3558">
        <f>_xlfn.XLOOKUP(E3558,AF:AF,AI:AI)</f>
        <v/>
      </c>
      <c r="T3558">
        <f>WEEKNUM(G3558)</f>
        <v/>
      </c>
      <c r="U3558">
        <f>YEAR(G3558)</f>
        <v/>
      </c>
      <c r="V3558" s="117">
        <f>IFERROR(Q3558/N3558,"0")</f>
        <v/>
      </c>
    </row>
    <row r="3559">
      <c r="A3559">
        <f>_xlfn.XLOOKUP(D3559,BN:BN,BO:BO)</f>
        <v/>
      </c>
      <c r="B3559" t="inlineStr">
        <is>
          <t>LLC</t>
        </is>
      </c>
      <c r="C3559" t="n">
        <v>540</v>
      </c>
      <c r="D3559">
        <f>_xlfn.XLOOKUP(C3559,BH:BH,BI:BI)</f>
        <v/>
      </c>
      <c r="E3559" t="n">
        <v>25820</v>
      </c>
      <c r="F3559" t="inlineStr">
        <is>
          <t>Hospedaje</t>
        </is>
      </c>
      <c r="G3559" s="234" t="n">
        <v>45869</v>
      </c>
      <c r="H3559" s="234" t="n">
        <v>45873</v>
      </c>
      <c r="I3559" t="inlineStr">
        <is>
          <t>HTL</t>
        </is>
      </c>
      <c r="J3559">
        <f>_xlfn.XLOOKUP(I3559,AS:AS,AU:AU)</f>
        <v/>
      </c>
      <c r="K3559" t="inlineStr">
        <is>
          <t>USD</t>
        </is>
      </c>
      <c r="L3559" s="238" t="n">
        <v>8889.07</v>
      </c>
      <c r="M3559">
        <f>L3559*_xlfn.XLOOKUP(K3559,AM:AM,AN:AN)</f>
        <v/>
      </c>
      <c r="N3559">
        <f>L3559*_xlfn.XLOOKUP(K3559,AM:AM,AO:AO)</f>
        <v/>
      </c>
      <c r="O3559" s="238" t="n">
        <v>5073.39</v>
      </c>
      <c r="P3559">
        <f>O3559*_xlfn.XLOOKUP(K3559,AM:AM,AN:AN)</f>
        <v/>
      </c>
      <c r="Q3559">
        <f>O3559*_xlfn.XLOOKUP(K3559,AM:AM,AO:AO)</f>
        <v/>
      </c>
      <c r="R3559">
        <f>_xlfn.XLOOKUP(E3559,AF:AF,AG:AG)</f>
        <v/>
      </c>
      <c r="S3559">
        <f>_xlfn.XLOOKUP(E3559,AF:AF,AI:AI)</f>
        <v/>
      </c>
      <c r="T3559">
        <f>WEEKNUM(G3559)</f>
        <v/>
      </c>
      <c r="U3559">
        <f>YEAR(G3559)</f>
        <v/>
      </c>
      <c r="V3559" s="117">
        <f>IFERROR(Q3559/N3559,"0")</f>
        <v/>
      </c>
    </row>
    <row r="3560">
      <c r="A3560">
        <f>_xlfn.XLOOKUP(D3560,BN:BN,BO:BO)</f>
        <v/>
      </c>
      <c r="B3560" t="inlineStr">
        <is>
          <t>LLC</t>
        </is>
      </c>
      <c r="C3560" t="n">
        <v>540</v>
      </c>
      <c r="D3560">
        <f>_xlfn.XLOOKUP(C3560,BH:BH,BI:BI)</f>
        <v/>
      </c>
      <c r="E3560" t="n">
        <v>30018</v>
      </c>
      <c r="F3560" t="inlineStr">
        <is>
          <t>Boletos para Silverstone Circuit</t>
        </is>
      </c>
      <c r="G3560" s="234" t="n">
        <v>45869</v>
      </c>
      <c r="H3560" s="234" t="n">
        <v>45869</v>
      </c>
      <c r="I3560" t="inlineStr">
        <is>
          <t>OTR</t>
        </is>
      </c>
      <c r="J3560">
        <f>_xlfn.XLOOKUP(I3560,AS:AS,AU:AU)</f>
        <v/>
      </c>
      <c r="K3560" t="inlineStr">
        <is>
          <t>USD</t>
        </is>
      </c>
      <c r="L3560" s="238" t="n">
        <v>800.6</v>
      </c>
      <c r="M3560">
        <f>L3560*_xlfn.XLOOKUP(K3560,AM:AM,AN:AN)</f>
        <v/>
      </c>
      <c r="N3560">
        <f>L3560*_xlfn.XLOOKUP(K3560,AM:AM,AO:AO)</f>
        <v/>
      </c>
      <c r="O3560" s="238" t="n">
        <v>0</v>
      </c>
      <c r="P3560">
        <f>O3560*_xlfn.XLOOKUP(K3560,AM:AM,AN:AN)</f>
        <v/>
      </c>
      <c r="Q3560">
        <f>O3560*_xlfn.XLOOKUP(K3560,AM:AM,AO:AO)</f>
        <v/>
      </c>
      <c r="R3560">
        <f>_xlfn.XLOOKUP(E3560,AF:AF,AG:AG)</f>
        <v/>
      </c>
      <c r="S3560">
        <f>_xlfn.XLOOKUP(E3560,AF:AF,AI:AI)</f>
        <v/>
      </c>
      <c r="T3560">
        <f>WEEKNUM(G3560)</f>
        <v/>
      </c>
      <c r="U3560">
        <f>YEAR(G3560)</f>
        <v/>
      </c>
      <c r="V3560" s="117">
        <f>IFERROR(Q3560/N3560,"0")</f>
        <v/>
      </c>
    </row>
    <row r="3561">
      <c r="A3561">
        <f>_xlfn.XLOOKUP(D3561,BN:BN,BO:BO)</f>
        <v/>
      </c>
      <c r="B3561" t="inlineStr">
        <is>
          <t>LLC</t>
        </is>
      </c>
      <c r="C3561" t="n">
        <v>540</v>
      </c>
      <c r="D3561">
        <f>_xlfn.XLOOKUP(C3561,BH:BH,BI:BI)</f>
        <v/>
      </c>
      <c r="E3561" t="n">
        <v>25372</v>
      </c>
      <c r="F3561" t="inlineStr">
        <is>
          <t>Traslados y Tour</t>
        </is>
      </c>
      <c r="G3561" s="234" t="n">
        <v>45870</v>
      </c>
      <c r="H3561" s="234" t="n">
        <v>45871</v>
      </c>
      <c r="I3561" t="inlineStr">
        <is>
          <t>ATR</t>
        </is>
      </c>
      <c r="J3561">
        <f>_xlfn.XLOOKUP(I3561,AS:AS,AU:AU)</f>
        <v/>
      </c>
      <c r="K3561" t="inlineStr">
        <is>
          <t>USD</t>
        </is>
      </c>
      <c r="L3561" s="238" t="n">
        <v>5697.7</v>
      </c>
      <c r="M3561">
        <f>L3561*_xlfn.XLOOKUP(K3561,AM:AM,AN:AN)</f>
        <v/>
      </c>
      <c r="N3561">
        <f>L3561*_xlfn.XLOOKUP(K3561,AM:AM,AO:AO)</f>
        <v/>
      </c>
      <c r="O3561" s="238" t="n">
        <v>854.66</v>
      </c>
      <c r="P3561">
        <f>O3561*_xlfn.XLOOKUP(K3561,AM:AM,AN:AN)</f>
        <v/>
      </c>
      <c r="Q3561">
        <f>O3561*_xlfn.XLOOKUP(K3561,AM:AM,AO:AO)</f>
        <v/>
      </c>
      <c r="R3561">
        <f>_xlfn.XLOOKUP(E3561,AF:AF,AG:AG)</f>
        <v/>
      </c>
      <c r="S3561">
        <f>_xlfn.XLOOKUP(E3561,AF:AF,AI:AI)</f>
        <v/>
      </c>
      <c r="T3561">
        <f>WEEKNUM(G3561)</f>
        <v/>
      </c>
      <c r="U3561">
        <f>YEAR(G3561)</f>
        <v/>
      </c>
      <c r="V3561" s="117">
        <f>IFERROR(Q3561/N3561,"0")</f>
        <v/>
      </c>
    </row>
    <row r="3562">
      <c r="A3562">
        <f>_xlfn.XLOOKUP(D3562,BN:BN,BO:BO)</f>
        <v/>
      </c>
      <c r="B3562" t="inlineStr">
        <is>
          <t>LLC</t>
        </is>
      </c>
      <c r="C3562" t="n">
        <v>540</v>
      </c>
      <c r="D3562">
        <f>_xlfn.XLOOKUP(C3562,BH:BH,BI:BI)</f>
        <v/>
      </c>
      <c r="E3562" t="n">
        <v>25820</v>
      </c>
      <c r="F3562" t="inlineStr">
        <is>
          <t>Hospedaje</t>
        </is>
      </c>
      <c r="G3562" s="234" t="n">
        <v>45869</v>
      </c>
      <c r="H3562" s="234" t="n">
        <v>45873</v>
      </c>
      <c r="I3562" t="inlineStr">
        <is>
          <t>HTL</t>
        </is>
      </c>
      <c r="J3562">
        <f>_xlfn.XLOOKUP(I3562,AS:AS,AU:AU)</f>
        <v/>
      </c>
      <c r="K3562" t="inlineStr">
        <is>
          <t>USD</t>
        </is>
      </c>
      <c r="L3562" s="238" t="n">
        <v>6764.5</v>
      </c>
      <c r="M3562">
        <f>L3562*_xlfn.XLOOKUP(K3562,AM:AM,AN:AN)</f>
        <v/>
      </c>
      <c r="N3562">
        <f>L3562*_xlfn.XLOOKUP(K3562,AM:AM,AO:AO)</f>
        <v/>
      </c>
      <c r="O3562" s="238" t="n">
        <v>676.45</v>
      </c>
      <c r="P3562">
        <f>O3562*_xlfn.XLOOKUP(K3562,AM:AM,AN:AN)</f>
        <v/>
      </c>
      <c r="Q3562">
        <f>O3562*_xlfn.XLOOKUP(K3562,AM:AM,AO:AO)</f>
        <v/>
      </c>
      <c r="R3562">
        <f>_xlfn.XLOOKUP(E3562,AF:AF,AG:AG)</f>
        <v/>
      </c>
      <c r="S3562">
        <f>_xlfn.XLOOKUP(E3562,AF:AF,AI:AI)</f>
        <v/>
      </c>
      <c r="T3562">
        <f>WEEKNUM(G3562)</f>
        <v/>
      </c>
      <c r="U3562">
        <f>YEAR(G3562)</f>
        <v/>
      </c>
      <c r="V3562" s="117">
        <f>IFERROR(Q3562/N3562,"0")</f>
        <v/>
      </c>
    </row>
    <row r="3563">
      <c r="A3563">
        <f>_xlfn.XLOOKUP(D3563,BN:BN,BO:BO)</f>
        <v/>
      </c>
      <c r="B3563" t="inlineStr">
        <is>
          <t>LLC</t>
        </is>
      </c>
      <c r="C3563" t="n">
        <v>540</v>
      </c>
      <c r="D3563">
        <f>_xlfn.XLOOKUP(C3563,BH:BH,BI:BI)</f>
        <v/>
      </c>
      <c r="E3563" t="n">
        <v>30926</v>
      </c>
      <c r="F3563" t="inlineStr">
        <is>
          <t>Hospedaje</t>
        </is>
      </c>
      <c r="G3563" s="234" t="n">
        <v>45869</v>
      </c>
      <c r="H3563" s="234" t="n">
        <v>45873</v>
      </c>
      <c r="I3563" t="inlineStr">
        <is>
          <t>HTL</t>
        </is>
      </c>
      <c r="J3563">
        <f>_xlfn.XLOOKUP(I3563,AS:AS,AU:AU)</f>
        <v/>
      </c>
      <c r="K3563" t="inlineStr">
        <is>
          <t>USD</t>
        </is>
      </c>
      <c r="L3563" s="238" t="n">
        <v>2069.3</v>
      </c>
      <c r="M3563">
        <f>L3563*_xlfn.XLOOKUP(K3563,AM:AM,AN:AN)</f>
        <v/>
      </c>
      <c r="N3563">
        <f>L3563*_xlfn.XLOOKUP(K3563,AM:AM,AO:AO)</f>
        <v/>
      </c>
      <c r="O3563" s="238" t="n">
        <v>206.93</v>
      </c>
      <c r="P3563">
        <f>O3563*_xlfn.XLOOKUP(K3563,AM:AM,AN:AN)</f>
        <v/>
      </c>
      <c r="Q3563">
        <f>O3563*_xlfn.XLOOKUP(K3563,AM:AM,AO:AO)</f>
        <v/>
      </c>
      <c r="R3563">
        <f>_xlfn.XLOOKUP(E3563,AF:AF,AG:AG)</f>
        <v/>
      </c>
      <c r="S3563">
        <f>_xlfn.XLOOKUP(E3563,AF:AF,AI:AI)</f>
        <v/>
      </c>
      <c r="T3563">
        <f>WEEKNUM(G3563)</f>
        <v/>
      </c>
      <c r="U3563">
        <f>YEAR(G3563)</f>
        <v/>
      </c>
      <c r="V3563" s="117">
        <f>IFERROR(Q3563/N3563,"0")</f>
        <v/>
      </c>
    </row>
    <row r="3564">
      <c r="A3564">
        <f>_xlfn.XLOOKUP(D3564,BN:BN,BO:BO)</f>
        <v/>
      </c>
      <c r="B3564" t="inlineStr">
        <is>
          <t>LLC</t>
        </is>
      </c>
      <c r="C3564" t="n">
        <v>540</v>
      </c>
      <c r="D3564">
        <f>_xlfn.XLOOKUP(C3564,BH:BH,BI:BI)</f>
        <v/>
      </c>
      <c r="E3564" t="n">
        <v>30926</v>
      </c>
      <c r="F3564" t="inlineStr">
        <is>
          <t>Hospedaje</t>
        </is>
      </c>
      <c r="G3564" s="234" t="n">
        <v>45869</v>
      </c>
      <c r="H3564" s="234" t="n">
        <v>45873</v>
      </c>
      <c r="I3564" t="inlineStr">
        <is>
          <t>HTL</t>
        </is>
      </c>
      <c r="J3564">
        <f>_xlfn.XLOOKUP(I3564,AS:AS,AU:AU)</f>
        <v/>
      </c>
      <c r="K3564" t="inlineStr">
        <is>
          <t>USD</t>
        </is>
      </c>
      <c r="L3564" s="238" t="n">
        <v>18598.1</v>
      </c>
      <c r="M3564">
        <f>L3564*_xlfn.XLOOKUP(K3564,AM:AM,AN:AN)</f>
        <v/>
      </c>
      <c r="N3564">
        <f>L3564*_xlfn.XLOOKUP(K3564,AM:AM,AO:AO)</f>
        <v/>
      </c>
      <c r="O3564" s="238" t="n">
        <v>1859.81</v>
      </c>
      <c r="P3564">
        <f>O3564*_xlfn.XLOOKUP(K3564,AM:AM,AN:AN)</f>
        <v/>
      </c>
      <c r="Q3564">
        <f>O3564*_xlfn.XLOOKUP(K3564,AM:AM,AO:AO)</f>
        <v/>
      </c>
      <c r="R3564">
        <f>_xlfn.XLOOKUP(E3564,AF:AF,AG:AG)</f>
        <v/>
      </c>
      <c r="S3564">
        <f>_xlfn.XLOOKUP(E3564,AF:AF,AI:AI)</f>
        <v/>
      </c>
      <c r="T3564">
        <f>WEEKNUM(G3564)</f>
        <v/>
      </c>
      <c r="U3564">
        <f>YEAR(G3564)</f>
        <v/>
      </c>
      <c r="V3564" s="117">
        <f>IFERROR(Q3564/N3564,"0")</f>
        <v/>
      </c>
    </row>
    <row r="3565">
      <c r="A3565">
        <f>_xlfn.XLOOKUP(D3565,BN:BN,BO:BO)</f>
        <v/>
      </c>
      <c r="B3565" t="inlineStr">
        <is>
          <t>LLC</t>
        </is>
      </c>
      <c r="C3565" t="n">
        <v>540</v>
      </c>
      <c r="D3565">
        <f>_xlfn.XLOOKUP(C3565,BH:BH,BI:BI)</f>
        <v/>
      </c>
      <c r="E3565" t="n">
        <v>0</v>
      </c>
      <c r="F3565" t="inlineStr">
        <is>
          <t>Sobrecomisión</t>
        </is>
      </c>
      <c r="G3565" s="234" t="n">
        <v>45869</v>
      </c>
      <c r="H3565" s="234" t="n">
        <v>45873</v>
      </c>
      <c r="I3565" t="inlineStr">
        <is>
          <t>HPS</t>
        </is>
      </c>
      <c r="J3565">
        <f>_xlfn.XLOOKUP(I3565,AS:AS,AU:AU)</f>
        <v/>
      </c>
      <c r="K3565" t="inlineStr">
        <is>
          <t>USD</t>
        </is>
      </c>
      <c r="L3565" s="238" t="n">
        <v>34.4</v>
      </c>
      <c r="M3565">
        <f>L3565*_xlfn.XLOOKUP(K3565,AM:AM,AN:AN)</f>
        <v/>
      </c>
      <c r="N3565">
        <f>L3565*_xlfn.XLOOKUP(K3565,AM:AM,AO:AO)</f>
        <v/>
      </c>
      <c r="O3565" s="238" t="n">
        <v>34.4</v>
      </c>
      <c r="P3565">
        <f>O3565*_xlfn.XLOOKUP(K3565,AM:AM,AN:AN)</f>
        <v/>
      </c>
      <c r="Q3565">
        <f>O3565*_xlfn.XLOOKUP(K3565,AM:AM,AO:AO)</f>
        <v/>
      </c>
      <c r="R3565">
        <f>_xlfn.XLOOKUP(E3565,AF:AF,AG:AG)</f>
        <v/>
      </c>
      <c r="S3565">
        <f>_xlfn.XLOOKUP(E3565,AF:AF,AI:AI)</f>
        <v/>
      </c>
      <c r="T3565">
        <f>WEEKNUM(G3565)</f>
        <v/>
      </c>
      <c r="U3565">
        <f>YEAR(G3565)</f>
        <v/>
      </c>
      <c r="V3565" s="117">
        <f>IFERROR(Q3565/N3565,"0")</f>
        <v/>
      </c>
    </row>
    <row r="3566">
      <c r="A3566">
        <f>_xlfn.XLOOKUP(D3566,BN:BN,BO:BO)</f>
        <v/>
      </c>
      <c r="B3566" t="inlineStr">
        <is>
          <t>LLC</t>
        </is>
      </c>
      <c r="C3566" t="n">
        <v>541</v>
      </c>
      <c r="D3566">
        <f>_xlfn.XLOOKUP(C3566,BH:BH,BI:BI)</f>
        <v/>
      </c>
      <c r="E3566" t="n">
        <v>29982</v>
      </c>
      <c r="F3566" t="inlineStr">
        <is>
          <t>LE SERENO</t>
        </is>
      </c>
      <c r="G3566" s="234" t="n">
        <v>45737</v>
      </c>
      <c r="H3566" s="234" t="n">
        <v>45740</v>
      </c>
      <c r="I3566" t="inlineStr">
        <is>
          <t>HTL</t>
        </is>
      </c>
      <c r="J3566">
        <f>_xlfn.XLOOKUP(I3566,AS:AS,AU:AU)</f>
        <v/>
      </c>
      <c r="K3566" t="inlineStr">
        <is>
          <t>USD</t>
        </is>
      </c>
      <c r="L3566" s="238" t="n">
        <v>9477</v>
      </c>
      <c r="M3566">
        <f>L3566*_xlfn.XLOOKUP(K3566,AM:AM,AN:AN)</f>
        <v/>
      </c>
      <c r="N3566">
        <f>L3566*_xlfn.XLOOKUP(K3566,AM:AM,AO:AO)</f>
        <v/>
      </c>
      <c r="O3566" s="238" t="n">
        <v>769.17</v>
      </c>
      <c r="P3566">
        <f>O3566*_xlfn.XLOOKUP(K3566,AM:AM,AN:AN)</f>
        <v/>
      </c>
      <c r="Q3566">
        <f>O3566*_xlfn.XLOOKUP(K3566,AM:AM,AO:AO)</f>
        <v/>
      </c>
      <c r="R3566">
        <f>_xlfn.XLOOKUP(E3566,AF:AF,AG:AG)</f>
        <v/>
      </c>
      <c r="S3566">
        <f>_xlfn.XLOOKUP(E3566,AF:AF,AI:AI)</f>
        <v/>
      </c>
      <c r="T3566">
        <f>WEEKNUM(G3566)</f>
        <v/>
      </c>
      <c r="U3566">
        <f>YEAR(G3566)</f>
        <v/>
      </c>
      <c r="V3566" s="117">
        <f>IFERROR(Q3566/N3566,"0")</f>
        <v/>
      </c>
    </row>
    <row r="3567">
      <c r="A3567">
        <f>_xlfn.XLOOKUP(D3567,BN:BN,BO:BO)</f>
        <v/>
      </c>
      <c r="B3567" t="inlineStr">
        <is>
          <t>LLC</t>
        </is>
      </c>
      <c r="C3567" t="n">
        <v>541</v>
      </c>
      <c r="D3567">
        <f>_xlfn.XLOOKUP(C3567,BH:BH,BI:BI)</f>
        <v/>
      </c>
      <c r="E3567" t="n">
        <v>28934</v>
      </c>
      <c r="F3567" t="inlineStr">
        <is>
          <t>TE CEDENO CAMACHO RAFAEL EDUARDO</t>
        </is>
      </c>
      <c r="G3567" s="234" t="n">
        <v>45737</v>
      </c>
      <c r="H3567" s="234" t="n">
        <v>45740</v>
      </c>
      <c r="I3567" t="inlineStr">
        <is>
          <t>VLO</t>
        </is>
      </c>
      <c r="J3567">
        <f>_xlfn.XLOOKUP(I3567,AS:AS,AU:AU)</f>
        <v/>
      </c>
      <c r="K3567" t="inlineStr">
        <is>
          <t>USD</t>
        </is>
      </c>
      <c r="L3567" s="238" t="n">
        <v>1780.81</v>
      </c>
      <c r="M3567">
        <f>L3567*_xlfn.XLOOKUP(K3567,AM:AM,AN:AN)</f>
        <v/>
      </c>
      <c r="N3567">
        <f>L3567*_xlfn.XLOOKUP(K3567,AM:AM,AO:AO)</f>
        <v/>
      </c>
      <c r="O3567" s="238" t="n">
        <v>0</v>
      </c>
      <c r="P3567">
        <f>O3567*_xlfn.XLOOKUP(K3567,AM:AM,AN:AN)</f>
        <v/>
      </c>
      <c r="Q3567">
        <f>O3567*_xlfn.XLOOKUP(K3567,AM:AM,AO:AO)</f>
        <v/>
      </c>
      <c r="R3567">
        <f>_xlfn.XLOOKUP(E3567,AF:AF,AG:AG)</f>
        <v/>
      </c>
      <c r="S3567">
        <f>_xlfn.XLOOKUP(E3567,AF:AF,AI:AI)</f>
        <v/>
      </c>
      <c r="T3567">
        <f>WEEKNUM(G3567)</f>
        <v/>
      </c>
      <c r="U3567">
        <f>YEAR(G3567)</f>
        <v/>
      </c>
      <c r="V3567" s="117">
        <f>IFERROR(Q3567/N3567,"0")</f>
        <v/>
      </c>
    </row>
    <row r="3568">
      <c r="A3568">
        <f>_xlfn.XLOOKUP(D3568,BN:BN,BO:BO)</f>
        <v/>
      </c>
      <c r="B3568" t="inlineStr">
        <is>
          <t>LLC</t>
        </is>
      </c>
      <c r="C3568" t="n">
        <v>541</v>
      </c>
      <c r="D3568">
        <f>_xlfn.XLOOKUP(C3568,BH:BH,BI:BI)</f>
        <v/>
      </c>
      <c r="E3568" t="n">
        <v>28934</v>
      </c>
      <c r="F3568" t="inlineStr">
        <is>
          <t>TE D ALESSANDRO DANIELA MARGARITA</t>
        </is>
      </c>
      <c r="G3568" s="234" t="n">
        <v>45737</v>
      </c>
      <c r="H3568" s="234" t="n">
        <v>45740</v>
      </c>
      <c r="I3568" t="inlineStr">
        <is>
          <t>VLO</t>
        </is>
      </c>
      <c r="J3568">
        <f>_xlfn.XLOOKUP(I3568,AS:AS,AU:AU)</f>
        <v/>
      </c>
      <c r="K3568" t="inlineStr">
        <is>
          <t>USD</t>
        </is>
      </c>
      <c r="L3568" s="238" t="n">
        <v>1780.81</v>
      </c>
      <c r="M3568">
        <f>L3568*_xlfn.XLOOKUP(K3568,AM:AM,AN:AN)</f>
        <v/>
      </c>
      <c r="N3568">
        <f>L3568*_xlfn.XLOOKUP(K3568,AM:AM,AO:AO)</f>
        <v/>
      </c>
      <c r="O3568" s="238" t="n">
        <v>0</v>
      </c>
      <c r="P3568">
        <f>O3568*_xlfn.XLOOKUP(K3568,AM:AM,AN:AN)</f>
        <v/>
      </c>
      <c r="Q3568">
        <f>O3568*_xlfn.XLOOKUP(K3568,AM:AM,AO:AO)</f>
        <v/>
      </c>
      <c r="R3568">
        <f>_xlfn.XLOOKUP(E3568,AF:AF,AG:AG)</f>
        <v/>
      </c>
      <c r="S3568">
        <f>_xlfn.XLOOKUP(E3568,AF:AF,AI:AI)</f>
        <v/>
      </c>
      <c r="T3568">
        <f>WEEKNUM(G3568)</f>
        <v/>
      </c>
      <c r="U3568">
        <f>YEAR(G3568)</f>
        <v/>
      </c>
      <c r="V3568" s="117">
        <f>IFERROR(Q3568/N3568,"0")</f>
        <v/>
      </c>
    </row>
    <row r="3569">
      <c r="A3569">
        <f>_xlfn.XLOOKUP(D3569,BN:BN,BO:BO)</f>
        <v/>
      </c>
      <c r="B3569" t="inlineStr">
        <is>
          <t>LLC</t>
        </is>
      </c>
      <c r="C3569" t="n">
        <v>541</v>
      </c>
      <c r="D3569">
        <f>_xlfn.XLOOKUP(C3569,BH:BH,BI:BI)</f>
        <v/>
      </c>
      <c r="E3569" t="n">
        <v>28934</v>
      </c>
      <c r="F3569" t="inlineStr">
        <is>
          <t xml:space="preserve">TE </t>
        </is>
      </c>
      <c r="G3569" s="234" t="n">
        <v>45737</v>
      </c>
      <c r="H3569" s="234" t="n">
        <v>45740</v>
      </c>
      <c r="I3569" t="inlineStr">
        <is>
          <t>VLO</t>
        </is>
      </c>
      <c r="J3569">
        <f>_xlfn.XLOOKUP(I3569,AS:AS,AU:AU)</f>
        <v/>
      </c>
      <c r="K3569" t="inlineStr">
        <is>
          <t>USD</t>
        </is>
      </c>
      <c r="L3569" s="238" t="n">
        <v>1780.81</v>
      </c>
      <c r="M3569">
        <f>L3569*_xlfn.XLOOKUP(K3569,AM:AM,AN:AN)</f>
        <v/>
      </c>
      <c r="N3569">
        <f>L3569*_xlfn.XLOOKUP(K3569,AM:AM,AO:AO)</f>
        <v/>
      </c>
      <c r="O3569" s="238" t="n">
        <v>0</v>
      </c>
      <c r="P3569">
        <f>O3569*_xlfn.XLOOKUP(K3569,AM:AM,AN:AN)</f>
        <v/>
      </c>
      <c r="Q3569">
        <f>O3569*_xlfn.XLOOKUP(K3569,AM:AM,AO:AO)</f>
        <v/>
      </c>
      <c r="R3569">
        <f>_xlfn.XLOOKUP(E3569,AF:AF,AG:AG)</f>
        <v/>
      </c>
      <c r="S3569">
        <f>_xlfn.XLOOKUP(E3569,AF:AF,AI:AI)</f>
        <v/>
      </c>
      <c r="T3569">
        <f>WEEKNUM(G3569)</f>
        <v/>
      </c>
      <c r="U3569">
        <f>YEAR(G3569)</f>
        <v/>
      </c>
      <c r="V3569" s="117">
        <f>IFERROR(Q3569/N3569,"0")</f>
        <v/>
      </c>
    </row>
    <row r="3570">
      <c r="A3570">
        <f>_xlfn.XLOOKUP(D3570,BN:BN,BO:BO)</f>
        <v/>
      </c>
      <c r="B3570" t="inlineStr">
        <is>
          <t>LLC</t>
        </is>
      </c>
      <c r="C3570" t="n">
        <v>542</v>
      </c>
      <c r="D3570">
        <f>_xlfn.XLOOKUP(C3570,BH:BH,BI:BI)</f>
        <v/>
      </c>
      <c r="E3570" t="n">
        <v>29994</v>
      </c>
      <c r="F3570" t="inlineStr">
        <is>
          <t>HYATT HOUSE DENVER AIRPORT</t>
        </is>
      </c>
      <c r="G3570" s="234" t="n">
        <v>45699</v>
      </c>
      <c r="H3570" s="234" t="n">
        <v>45702</v>
      </c>
      <c r="I3570" t="inlineStr">
        <is>
          <t>HTL</t>
        </is>
      </c>
      <c r="J3570">
        <f>_xlfn.XLOOKUP(I3570,AS:AS,AU:AU)</f>
        <v/>
      </c>
      <c r="K3570" t="inlineStr">
        <is>
          <t>USD</t>
        </is>
      </c>
      <c r="L3570" s="238" t="n">
        <v>324.38</v>
      </c>
      <c r="M3570">
        <f>L3570*_xlfn.XLOOKUP(K3570,AM:AM,AN:AN)</f>
        <v/>
      </c>
      <c r="N3570">
        <f>L3570*_xlfn.XLOOKUP(K3570,AM:AM,AO:AO)</f>
        <v/>
      </c>
      <c r="O3570" s="238" t="n">
        <v>0</v>
      </c>
      <c r="P3570">
        <f>O3570*_xlfn.XLOOKUP(K3570,AM:AM,AN:AN)</f>
        <v/>
      </c>
      <c r="Q3570">
        <f>O3570*_xlfn.XLOOKUP(K3570,AM:AM,AO:AO)</f>
        <v/>
      </c>
      <c r="R3570">
        <f>_xlfn.XLOOKUP(E3570,AF:AF,AG:AG)</f>
        <v/>
      </c>
      <c r="S3570">
        <f>_xlfn.XLOOKUP(E3570,AF:AF,AI:AI)</f>
        <v/>
      </c>
      <c r="T3570">
        <f>WEEKNUM(G3570)</f>
        <v/>
      </c>
      <c r="U3570">
        <f>YEAR(G3570)</f>
        <v/>
      </c>
      <c r="V3570" s="117">
        <f>IFERROR(Q3570/N3570,"0")</f>
        <v/>
      </c>
    </row>
    <row r="3571">
      <c r="A3571">
        <f>_xlfn.XLOOKUP(D3571,BN:BN,BO:BO)</f>
        <v/>
      </c>
      <c r="B3571" t="inlineStr">
        <is>
          <t>LLC</t>
        </is>
      </c>
      <c r="C3571" t="n">
        <v>542</v>
      </c>
      <c r="D3571">
        <f>_xlfn.XLOOKUP(C3571,BH:BH,BI:BI)</f>
        <v/>
      </c>
      <c r="E3571" t="n">
        <v>28934</v>
      </c>
      <c r="F3571" t="inlineStr">
        <is>
          <t>TE RODRIGUEZ CARBAJALES LUISA FERNANDA</t>
        </is>
      </c>
      <c r="G3571" s="234" t="n">
        <v>45787</v>
      </c>
      <c r="H3571" s="234" t="n">
        <v>45795</v>
      </c>
      <c r="I3571" t="inlineStr">
        <is>
          <t>VLO</t>
        </is>
      </c>
      <c r="J3571">
        <f>_xlfn.XLOOKUP(I3571,AS:AS,AU:AU)</f>
        <v/>
      </c>
      <c r="K3571" t="inlineStr">
        <is>
          <t>USD</t>
        </is>
      </c>
      <c r="L3571" s="238" t="n">
        <v>748.16</v>
      </c>
      <c r="M3571">
        <f>L3571*_xlfn.XLOOKUP(K3571,AM:AM,AN:AN)</f>
        <v/>
      </c>
      <c r="N3571">
        <f>L3571*_xlfn.XLOOKUP(K3571,AM:AM,AO:AO)</f>
        <v/>
      </c>
      <c r="O3571" s="238" t="n">
        <v>0</v>
      </c>
      <c r="P3571">
        <f>O3571*_xlfn.XLOOKUP(K3571,AM:AM,AN:AN)</f>
        <v/>
      </c>
      <c r="Q3571">
        <f>O3571*_xlfn.XLOOKUP(K3571,AM:AM,AO:AO)</f>
        <v/>
      </c>
      <c r="R3571">
        <f>_xlfn.XLOOKUP(E3571,AF:AF,AG:AG)</f>
        <v/>
      </c>
      <c r="S3571">
        <f>_xlfn.XLOOKUP(E3571,AF:AF,AI:AI)</f>
        <v/>
      </c>
      <c r="T3571">
        <f>WEEKNUM(G3571)</f>
        <v/>
      </c>
      <c r="U3571">
        <f>YEAR(G3571)</f>
        <v/>
      </c>
      <c r="V3571" s="117">
        <f>IFERROR(Q3571/N3571,"0")</f>
        <v/>
      </c>
    </row>
    <row r="3572">
      <c r="A3572">
        <f>_xlfn.XLOOKUP(D3572,BN:BN,BO:BO)</f>
        <v/>
      </c>
      <c r="B3572" t="inlineStr">
        <is>
          <t>LLC</t>
        </is>
      </c>
      <c r="C3572" t="n">
        <v>542</v>
      </c>
      <c r="D3572">
        <f>_xlfn.XLOOKUP(C3572,BH:BH,BI:BI)</f>
        <v/>
      </c>
      <c r="E3572" t="n">
        <v>28934</v>
      </c>
      <c r="F3572" t="inlineStr">
        <is>
          <t>TE CARBAJALES NALES LEONARDO MR</t>
        </is>
      </c>
      <c r="G3572" s="234" t="n">
        <v>45837</v>
      </c>
      <c r="H3572" s="63" t="n"/>
      <c r="I3572" t="inlineStr">
        <is>
          <t>VLO</t>
        </is>
      </c>
      <c r="J3572">
        <f>_xlfn.XLOOKUP(I3572,AS:AS,AU:AU)</f>
        <v/>
      </c>
      <c r="K3572" t="inlineStr">
        <is>
          <t>USD</t>
        </is>
      </c>
      <c r="L3572" s="238" t="n">
        <v>435.3</v>
      </c>
      <c r="M3572">
        <f>L3572*_xlfn.XLOOKUP(K3572,AM:AM,AN:AN)</f>
        <v/>
      </c>
      <c r="N3572">
        <f>L3572*_xlfn.XLOOKUP(K3572,AM:AM,AO:AO)</f>
        <v/>
      </c>
      <c r="O3572" s="238" t="n">
        <v>0</v>
      </c>
      <c r="P3572">
        <f>O3572*_xlfn.XLOOKUP(K3572,AM:AM,AN:AN)</f>
        <v/>
      </c>
      <c r="Q3572">
        <f>O3572*_xlfn.XLOOKUP(K3572,AM:AM,AO:AO)</f>
        <v/>
      </c>
      <c r="R3572">
        <f>_xlfn.XLOOKUP(E3572,AF:AF,AG:AG)</f>
        <v/>
      </c>
      <c r="S3572">
        <f>_xlfn.XLOOKUP(E3572,AF:AF,AI:AI)</f>
        <v/>
      </c>
      <c r="T3572">
        <f>WEEKNUM(G3572)</f>
        <v/>
      </c>
      <c r="U3572">
        <f>YEAR(G3572)</f>
        <v/>
      </c>
      <c r="V3572" s="117">
        <f>IFERROR(Q3572/N3572,"0")</f>
        <v/>
      </c>
    </row>
    <row r="3573">
      <c r="A3573">
        <f>_xlfn.XLOOKUP(D3573,BN:BN,BO:BO)</f>
        <v/>
      </c>
      <c r="B3573" t="inlineStr">
        <is>
          <t>LLC</t>
        </is>
      </c>
      <c r="C3573" t="n">
        <v>542</v>
      </c>
      <c r="D3573">
        <f>_xlfn.XLOOKUP(C3573,BH:BH,BI:BI)</f>
        <v/>
      </c>
      <c r="E3573" t="n">
        <v>28934</v>
      </c>
      <c r="F3573" t="inlineStr">
        <is>
          <t>TE CARBAJALES NAVARI JULIA MSS</t>
        </is>
      </c>
      <c r="G3573" s="234" t="n">
        <v>45837</v>
      </c>
      <c r="H3573" s="63" t="n"/>
      <c r="I3573" t="inlineStr">
        <is>
          <t>VLO</t>
        </is>
      </c>
      <c r="J3573">
        <f>_xlfn.XLOOKUP(I3573,AS:AS,AU:AU)</f>
        <v/>
      </c>
      <c r="K3573" t="inlineStr">
        <is>
          <t>USD</t>
        </is>
      </c>
      <c r="L3573" s="238" t="n">
        <v>435.3</v>
      </c>
      <c r="M3573">
        <f>L3573*_xlfn.XLOOKUP(K3573,AM:AM,AN:AN)</f>
        <v/>
      </c>
      <c r="N3573">
        <f>L3573*_xlfn.XLOOKUP(K3573,AM:AM,AO:AO)</f>
        <v/>
      </c>
      <c r="O3573" s="238" t="n">
        <v>0</v>
      </c>
      <c r="P3573">
        <f>O3573*_xlfn.XLOOKUP(K3573,AM:AM,AN:AN)</f>
        <v/>
      </c>
      <c r="Q3573">
        <f>O3573*_xlfn.XLOOKUP(K3573,AM:AM,AO:AO)</f>
        <v/>
      </c>
      <c r="R3573">
        <f>_xlfn.XLOOKUP(E3573,AF:AF,AG:AG)</f>
        <v/>
      </c>
      <c r="S3573">
        <f>_xlfn.XLOOKUP(E3573,AF:AF,AI:AI)</f>
        <v/>
      </c>
      <c r="T3573">
        <f>WEEKNUM(G3573)</f>
        <v/>
      </c>
      <c r="U3573">
        <f>YEAR(G3573)</f>
        <v/>
      </c>
      <c r="V3573" s="117">
        <f>IFERROR(Q3573/N3573,"0")</f>
        <v/>
      </c>
    </row>
    <row r="3574">
      <c r="A3574">
        <f>_xlfn.XLOOKUP(D3574,BN:BN,BO:BO)</f>
        <v/>
      </c>
      <c r="B3574" t="inlineStr">
        <is>
          <t>LLC</t>
        </is>
      </c>
      <c r="C3574" t="n">
        <v>542</v>
      </c>
      <c r="D3574">
        <f>_xlfn.XLOOKUP(C3574,BH:BH,BI:BI)</f>
        <v/>
      </c>
      <c r="E3574" t="n">
        <v>28934</v>
      </c>
      <c r="F3574" t="inlineStr">
        <is>
          <t>ME CARBAJALES NALES LEONARDO MR</t>
        </is>
      </c>
      <c r="G3574" s="234" t="n">
        <v>45819</v>
      </c>
      <c r="H3574" s="63" t="n"/>
      <c r="I3574" t="inlineStr">
        <is>
          <t>VLO</t>
        </is>
      </c>
      <c r="J3574">
        <f>_xlfn.XLOOKUP(I3574,AS:AS,AU:AU)</f>
        <v/>
      </c>
      <c r="K3574" t="inlineStr">
        <is>
          <t>USD</t>
        </is>
      </c>
      <c r="L3574" s="238" t="n">
        <v>6.9</v>
      </c>
      <c r="M3574">
        <f>L3574*_xlfn.XLOOKUP(K3574,AM:AM,AN:AN)</f>
        <v/>
      </c>
      <c r="N3574">
        <f>L3574*_xlfn.XLOOKUP(K3574,AM:AM,AO:AO)</f>
        <v/>
      </c>
      <c r="O3574" s="238" t="n">
        <v>0</v>
      </c>
      <c r="P3574">
        <f>O3574*_xlfn.XLOOKUP(K3574,AM:AM,AN:AN)</f>
        <v/>
      </c>
      <c r="Q3574">
        <f>O3574*_xlfn.XLOOKUP(K3574,AM:AM,AO:AO)</f>
        <v/>
      </c>
      <c r="R3574">
        <f>_xlfn.XLOOKUP(E3574,AF:AF,AG:AG)</f>
        <v/>
      </c>
      <c r="S3574">
        <f>_xlfn.XLOOKUP(E3574,AF:AF,AI:AI)</f>
        <v/>
      </c>
      <c r="T3574">
        <f>WEEKNUM(G3574)</f>
        <v/>
      </c>
      <c r="U3574">
        <f>YEAR(G3574)</f>
        <v/>
      </c>
      <c r="V3574" s="117">
        <f>IFERROR(Q3574/N3574,"0")</f>
        <v/>
      </c>
    </row>
    <row r="3575">
      <c r="A3575">
        <f>_xlfn.XLOOKUP(D3575,BN:BN,BO:BO)</f>
        <v/>
      </c>
      <c r="B3575" t="inlineStr">
        <is>
          <t>LLC</t>
        </is>
      </c>
      <c r="C3575" t="n">
        <v>542</v>
      </c>
      <c r="D3575">
        <f>_xlfn.XLOOKUP(C3575,BH:BH,BI:BI)</f>
        <v/>
      </c>
      <c r="E3575" t="n">
        <v>28934</v>
      </c>
      <c r="F3575" t="inlineStr">
        <is>
          <t>ME CARBAJALES NAVARI JULIA MSS</t>
        </is>
      </c>
      <c r="G3575" s="234" t="n">
        <v>45819</v>
      </c>
      <c r="H3575" s="63" t="n"/>
      <c r="I3575" t="inlineStr">
        <is>
          <t>VLO</t>
        </is>
      </c>
      <c r="J3575">
        <f>_xlfn.XLOOKUP(I3575,AS:AS,AU:AU)</f>
        <v/>
      </c>
      <c r="K3575" t="inlineStr">
        <is>
          <t>USD</t>
        </is>
      </c>
      <c r="L3575" s="238" t="n">
        <v>6.9</v>
      </c>
      <c r="M3575">
        <f>L3575*_xlfn.XLOOKUP(K3575,AM:AM,AN:AN)</f>
        <v/>
      </c>
      <c r="N3575">
        <f>L3575*_xlfn.XLOOKUP(K3575,AM:AM,AO:AO)</f>
        <v/>
      </c>
      <c r="O3575" s="238" t="n">
        <v>0</v>
      </c>
      <c r="P3575">
        <f>O3575*_xlfn.XLOOKUP(K3575,AM:AM,AN:AN)</f>
        <v/>
      </c>
      <c r="Q3575">
        <f>O3575*_xlfn.XLOOKUP(K3575,AM:AM,AO:AO)</f>
        <v/>
      </c>
      <c r="R3575">
        <f>_xlfn.XLOOKUP(E3575,AF:AF,AG:AG)</f>
        <v/>
      </c>
      <c r="S3575">
        <f>_xlfn.XLOOKUP(E3575,AF:AF,AI:AI)</f>
        <v/>
      </c>
      <c r="T3575">
        <f>WEEKNUM(G3575)</f>
        <v/>
      </c>
      <c r="U3575">
        <f>YEAR(G3575)</f>
        <v/>
      </c>
      <c r="V3575" s="117">
        <f>IFERROR(Q3575/N3575,"0")</f>
        <v/>
      </c>
    </row>
    <row r="3576">
      <c r="A3576">
        <f>_xlfn.XLOOKUP(D3576,BN:BN,BO:BO)</f>
        <v/>
      </c>
      <c r="B3576" t="inlineStr">
        <is>
          <t>LLC</t>
        </is>
      </c>
      <c r="C3576" t="n">
        <v>542</v>
      </c>
      <c r="D3576">
        <f>_xlfn.XLOOKUP(C3576,BH:BH,BI:BI)</f>
        <v/>
      </c>
      <c r="E3576" t="n">
        <v>28934</v>
      </c>
      <c r="F3576" t="inlineStr">
        <is>
          <t>TE CARBAJALES NAVARI LEONARDO MR</t>
        </is>
      </c>
      <c r="G3576" s="234" t="n">
        <v>45837</v>
      </c>
      <c r="H3576" s="63" t="n"/>
      <c r="I3576" t="inlineStr">
        <is>
          <t>VLO</t>
        </is>
      </c>
      <c r="J3576">
        <f>_xlfn.XLOOKUP(I3576,AS:AS,AU:AU)</f>
        <v/>
      </c>
      <c r="K3576" t="inlineStr">
        <is>
          <t>USD</t>
        </is>
      </c>
      <c r="L3576" s="238" t="n">
        <v>435.3</v>
      </c>
      <c r="M3576">
        <f>L3576*_xlfn.XLOOKUP(K3576,AM:AM,AN:AN)</f>
        <v/>
      </c>
      <c r="N3576">
        <f>L3576*_xlfn.XLOOKUP(K3576,AM:AM,AO:AO)</f>
        <v/>
      </c>
      <c r="O3576" s="238" t="n">
        <v>0</v>
      </c>
      <c r="P3576">
        <f>O3576*_xlfn.XLOOKUP(K3576,AM:AM,AN:AN)</f>
        <v/>
      </c>
      <c r="Q3576">
        <f>O3576*_xlfn.XLOOKUP(K3576,AM:AM,AO:AO)</f>
        <v/>
      </c>
      <c r="R3576">
        <f>_xlfn.XLOOKUP(E3576,AF:AF,AG:AG)</f>
        <v/>
      </c>
      <c r="S3576">
        <f>_xlfn.XLOOKUP(E3576,AF:AF,AI:AI)</f>
        <v/>
      </c>
      <c r="T3576">
        <f>WEEKNUM(G3576)</f>
        <v/>
      </c>
      <c r="U3576">
        <f>YEAR(G3576)</f>
        <v/>
      </c>
      <c r="V3576" s="117">
        <f>IFERROR(Q3576/N3576,"0")</f>
        <v/>
      </c>
    </row>
    <row r="3577">
      <c r="A3577">
        <f>_xlfn.XLOOKUP(D3577,BN:BN,BO:BO)</f>
        <v/>
      </c>
      <c r="B3577" t="inlineStr">
        <is>
          <t>LLC</t>
        </is>
      </c>
      <c r="C3577" t="n">
        <v>542</v>
      </c>
      <c r="D3577">
        <f>_xlfn.XLOOKUP(C3577,BH:BH,BI:BI)</f>
        <v/>
      </c>
      <c r="E3577" t="n">
        <v>28934</v>
      </c>
      <c r="F3577" t="inlineStr">
        <is>
          <t>ME CARBAJALES NAVARI LEONARDO MR</t>
        </is>
      </c>
      <c r="G3577" s="234" t="n">
        <v>45819</v>
      </c>
      <c r="H3577" s="63" t="n"/>
      <c r="I3577" t="inlineStr">
        <is>
          <t>VLO</t>
        </is>
      </c>
      <c r="J3577">
        <f>_xlfn.XLOOKUP(I3577,AS:AS,AU:AU)</f>
        <v/>
      </c>
      <c r="K3577" t="inlineStr">
        <is>
          <t>USD</t>
        </is>
      </c>
      <c r="L3577" s="238" t="n">
        <v>6.9</v>
      </c>
      <c r="M3577">
        <f>L3577*_xlfn.XLOOKUP(K3577,AM:AM,AN:AN)</f>
        <v/>
      </c>
      <c r="N3577">
        <f>L3577*_xlfn.XLOOKUP(K3577,AM:AM,AO:AO)</f>
        <v/>
      </c>
      <c r="O3577" s="238" t="n">
        <v>0</v>
      </c>
      <c r="P3577">
        <f>O3577*_xlfn.XLOOKUP(K3577,AM:AM,AN:AN)</f>
        <v/>
      </c>
      <c r="Q3577">
        <f>O3577*_xlfn.XLOOKUP(K3577,AM:AM,AO:AO)</f>
        <v/>
      </c>
      <c r="R3577">
        <f>_xlfn.XLOOKUP(E3577,AF:AF,AG:AG)</f>
        <v/>
      </c>
      <c r="S3577">
        <f>_xlfn.XLOOKUP(E3577,AF:AF,AI:AI)</f>
        <v/>
      </c>
      <c r="T3577">
        <f>WEEKNUM(G3577)</f>
        <v/>
      </c>
      <c r="U3577">
        <f>YEAR(G3577)</f>
        <v/>
      </c>
      <c r="V3577" s="117">
        <f>IFERROR(Q3577/N3577,"0")</f>
        <v/>
      </c>
    </row>
    <row r="3578">
      <c r="A3578">
        <f>_xlfn.XLOOKUP(D3578,BN:BN,BO:BO)</f>
        <v/>
      </c>
      <c r="B3578" t="inlineStr">
        <is>
          <t>LLC</t>
        </is>
      </c>
      <c r="C3578" t="n">
        <v>542</v>
      </c>
      <c r="D3578">
        <f>_xlfn.XLOOKUP(C3578,BH:BH,BI:BI)</f>
        <v/>
      </c>
      <c r="E3578" t="n">
        <v>25514</v>
      </c>
      <c r="F3578" t="inlineStr">
        <is>
          <t>DENVER INTERNATIONAL WESTIN</t>
        </is>
      </c>
      <c r="G3578" s="234" t="n">
        <v>45699</v>
      </c>
      <c r="H3578" s="234" t="n">
        <v>45795</v>
      </c>
      <c r="I3578" t="inlineStr">
        <is>
          <t>HTL</t>
        </is>
      </c>
      <c r="J3578">
        <f>_xlfn.XLOOKUP(I3578,AS:AS,AU:AU)</f>
        <v/>
      </c>
      <c r="K3578" t="inlineStr">
        <is>
          <t>USD</t>
        </is>
      </c>
      <c r="L3578" s="238" t="n">
        <v>440</v>
      </c>
      <c r="M3578">
        <f>L3578*_xlfn.XLOOKUP(K3578,AM:AM,AN:AN)</f>
        <v/>
      </c>
      <c r="N3578">
        <f>L3578*_xlfn.XLOOKUP(K3578,AM:AM,AO:AO)</f>
        <v/>
      </c>
      <c r="O3578" s="238" t="n">
        <v>44.09</v>
      </c>
      <c r="P3578">
        <f>O3578*_xlfn.XLOOKUP(K3578,AM:AM,AN:AN)</f>
        <v/>
      </c>
      <c r="Q3578">
        <f>O3578*_xlfn.XLOOKUP(K3578,AM:AM,AO:AO)</f>
        <v/>
      </c>
      <c r="R3578">
        <f>_xlfn.XLOOKUP(E3578,AF:AF,AG:AG)</f>
        <v/>
      </c>
      <c r="S3578">
        <f>_xlfn.XLOOKUP(E3578,AF:AF,AI:AI)</f>
        <v/>
      </c>
      <c r="T3578">
        <f>WEEKNUM(G3578)</f>
        <v/>
      </c>
      <c r="U3578">
        <f>YEAR(G3578)</f>
        <v/>
      </c>
      <c r="V3578" s="117">
        <f>IFERROR(Q3578/N3578,"0")</f>
        <v/>
      </c>
    </row>
    <row r="3579">
      <c r="A3579">
        <f>_xlfn.XLOOKUP(D3579,BN:BN,BO:BO)</f>
        <v/>
      </c>
      <c r="B3579" t="inlineStr">
        <is>
          <t>LLC</t>
        </is>
      </c>
      <c r="C3579" t="n">
        <v>542</v>
      </c>
      <c r="D3579">
        <f>_xlfn.XLOOKUP(C3579,BH:BH,BI:BI)</f>
        <v/>
      </c>
      <c r="E3579" t="n">
        <v>25080</v>
      </c>
      <c r="F3579" t="inlineStr">
        <is>
          <t>DFW  HYATT AIRPORT</t>
        </is>
      </c>
      <c r="G3579" s="234" t="n">
        <v>45699</v>
      </c>
      <c r="H3579" s="234" t="n">
        <v>45795</v>
      </c>
      <c r="I3579" t="inlineStr">
        <is>
          <t>HTL</t>
        </is>
      </c>
      <c r="J3579">
        <f>_xlfn.XLOOKUP(I3579,AS:AS,AU:AU)</f>
        <v/>
      </c>
      <c r="K3579" t="inlineStr">
        <is>
          <t>USD</t>
        </is>
      </c>
      <c r="L3579" s="238" t="n">
        <v>346</v>
      </c>
      <c r="M3579">
        <f>L3579*_xlfn.XLOOKUP(K3579,AM:AM,AN:AN)</f>
        <v/>
      </c>
      <c r="N3579">
        <f>L3579*_xlfn.XLOOKUP(K3579,AM:AM,AO:AO)</f>
        <v/>
      </c>
      <c r="O3579" s="238" t="n">
        <v>32.15</v>
      </c>
      <c r="P3579">
        <f>O3579*_xlfn.XLOOKUP(K3579,AM:AM,AN:AN)</f>
        <v/>
      </c>
      <c r="Q3579">
        <f>O3579*_xlfn.XLOOKUP(K3579,AM:AM,AO:AO)</f>
        <v/>
      </c>
      <c r="R3579">
        <f>_xlfn.XLOOKUP(E3579,AF:AF,AG:AG)</f>
        <v/>
      </c>
      <c r="S3579">
        <f>_xlfn.XLOOKUP(E3579,AF:AF,AI:AI)</f>
        <v/>
      </c>
      <c r="T3579">
        <f>WEEKNUM(G3579)</f>
        <v/>
      </c>
      <c r="U3579">
        <f>YEAR(G3579)</f>
        <v/>
      </c>
      <c r="V3579" s="117">
        <f>IFERROR(Q3579/N3579,"0")</f>
        <v/>
      </c>
    </row>
    <row r="3580">
      <c r="A3580">
        <f>_xlfn.XLOOKUP(D3580,BN:BN,BO:BO)</f>
        <v/>
      </c>
      <c r="B3580" t="inlineStr">
        <is>
          <t>LLC</t>
        </is>
      </c>
      <c r="C3580" t="n">
        <v>542</v>
      </c>
      <c r="D3580">
        <f>_xlfn.XLOOKUP(C3580,BH:BH,BI:BI)</f>
        <v/>
      </c>
      <c r="E3580" t="n">
        <v>0</v>
      </c>
      <c r="F3580" t="inlineStr">
        <is>
          <t>Ajuste para cierre de Reserva, se descuenta de la utilidad</t>
        </is>
      </c>
      <c r="G3580" s="234" t="n">
        <v>45699</v>
      </c>
      <c r="H3580" s="234" t="n">
        <v>45795</v>
      </c>
      <c r="I3580" t="inlineStr">
        <is>
          <t>DES</t>
        </is>
      </c>
      <c r="J3580">
        <f>_xlfn.XLOOKUP(I3580,AS:AS,AU:AU)</f>
        <v/>
      </c>
      <c r="K3580" t="inlineStr">
        <is>
          <t>USD</t>
        </is>
      </c>
      <c r="L3580" s="238" t="n">
        <v>-0.1</v>
      </c>
      <c r="M3580">
        <f>L3580*_xlfn.XLOOKUP(K3580,AM:AM,AN:AN)</f>
        <v/>
      </c>
      <c r="N3580">
        <f>L3580*_xlfn.XLOOKUP(K3580,AM:AM,AO:AO)</f>
        <v/>
      </c>
      <c r="O3580" s="238" t="n">
        <v>-0.1</v>
      </c>
      <c r="P3580">
        <f>O3580*_xlfn.XLOOKUP(K3580,AM:AM,AN:AN)</f>
        <v/>
      </c>
      <c r="Q3580">
        <f>O3580*_xlfn.XLOOKUP(K3580,AM:AM,AO:AO)</f>
        <v/>
      </c>
      <c r="R3580">
        <f>_xlfn.XLOOKUP(E3580,AF:AF,AG:AG)</f>
        <v/>
      </c>
      <c r="S3580">
        <f>_xlfn.XLOOKUP(E3580,AF:AF,AI:AI)</f>
        <v/>
      </c>
      <c r="T3580">
        <f>WEEKNUM(G3580)</f>
        <v/>
      </c>
      <c r="U3580">
        <f>YEAR(G3580)</f>
        <v/>
      </c>
      <c r="V3580" s="117">
        <f>IFERROR(Q3580/N3580,"0")</f>
        <v/>
      </c>
    </row>
    <row r="3581">
      <c r="A3581">
        <f>_xlfn.XLOOKUP(D3581,BN:BN,BO:BO)</f>
        <v/>
      </c>
      <c r="B3581" t="inlineStr">
        <is>
          <t>LLC</t>
        </is>
      </c>
      <c r="C3581" t="n">
        <v>544</v>
      </c>
      <c r="D3581">
        <f>_xlfn.XLOOKUP(C3581,BH:BH,BI:BI)</f>
        <v/>
      </c>
      <c r="E3581" t="n">
        <v>30026</v>
      </c>
      <c r="F3581" t="inlineStr">
        <is>
          <t>Transporte y Guia dos dias 17-19 Nov. '25</t>
        </is>
      </c>
      <c r="G3581" s="234" t="n">
        <v>45978</v>
      </c>
      <c r="H3581" s="234" t="n">
        <v>45980</v>
      </c>
      <c r="I3581" t="inlineStr">
        <is>
          <t>GUI</t>
        </is>
      </c>
      <c r="J3581">
        <f>_xlfn.XLOOKUP(I3581,AS:AS,AU:AU)</f>
        <v/>
      </c>
      <c r="K3581" t="inlineStr">
        <is>
          <t>MXN</t>
        </is>
      </c>
      <c r="L3581" s="238" t="n">
        <v>11800</v>
      </c>
      <c r="M3581">
        <f>L3581*_xlfn.XLOOKUP(K3581,AM:AM,AN:AN)</f>
        <v/>
      </c>
      <c r="N3581">
        <f>L3581*_xlfn.XLOOKUP(K3581,AM:AM,AO:AO)</f>
        <v/>
      </c>
      <c r="O3581" s="238" t="n">
        <v>0</v>
      </c>
      <c r="P3581">
        <f>O3581*_xlfn.XLOOKUP(K3581,AM:AM,AN:AN)</f>
        <v/>
      </c>
      <c r="Q3581">
        <f>O3581*_xlfn.XLOOKUP(K3581,AM:AM,AO:AO)</f>
        <v/>
      </c>
      <c r="R3581">
        <f>_xlfn.XLOOKUP(E3581,AF:AF,AG:AG)</f>
        <v/>
      </c>
      <c r="S3581">
        <f>_xlfn.XLOOKUP(E3581,AF:AF,AI:AI)</f>
        <v/>
      </c>
      <c r="T3581">
        <f>WEEKNUM(G3581)</f>
        <v/>
      </c>
      <c r="U3581">
        <f>YEAR(G3581)</f>
        <v/>
      </c>
      <c r="V3581" s="117">
        <f>IFERROR(Q3581/N3581,"0")</f>
        <v/>
      </c>
    </row>
    <row r="3582">
      <c r="A3582">
        <f>_xlfn.XLOOKUP(D3582,BN:BN,BO:BO)</f>
        <v/>
      </c>
      <c r="B3582" t="inlineStr">
        <is>
          <t>LLC</t>
        </is>
      </c>
      <c r="C3582" t="n">
        <v>544</v>
      </c>
      <c r="D3582">
        <f>_xlfn.XLOOKUP(C3582,BH:BH,BI:BI)</f>
        <v/>
      </c>
      <c r="E3582" t="n">
        <v>32077</v>
      </c>
      <c r="F3582" t="inlineStr">
        <is>
          <t>pago noche hotel</t>
        </is>
      </c>
      <c r="G3582" s="234" t="n">
        <v>45978</v>
      </c>
      <c r="H3582" s="234" t="n">
        <v>45980</v>
      </c>
      <c r="I3582" t="inlineStr">
        <is>
          <t>HTL</t>
        </is>
      </c>
      <c r="J3582">
        <f>_xlfn.XLOOKUP(I3582,AS:AS,AU:AU)</f>
        <v/>
      </c>
      <c r="K3582" t="inlineStr">
        <is>
          <t>MXN</t>
        </is>
      </c>
      <c r="L3582" s="238" t="n">
        <v>18415.65</v>
      </c>
      <c r="M3582">
        <f>L3582*_xlfn.XLOOKUP(K3582,AM:AM,AN:AN)</f>
        <v/>
      </c>
      <c r="N3582">
        <f>L3582*_xlfn.XLOOKUP(K3582,AM:AM,AO:AO)</f>
        <v/>
      </c>
      <c r="O3582" s="238" t="n">
        <v>1715.65</v>
      </c>
      <c r="P3582">
        <f>O3582*_xlfn.XLOOKUP(K3582,AM:AM,AN:AN)</f>
        <v/>
      </c>
      <c r="Q3582">
        <f>O3582*_xlfn.XLOOKUP(K3582,AM:AM,AO:AO)</f>
        <v/>
      </c>
      <c r="R3582">
        <f>_xlfn.XLOOKUP(E3582,AF:AF,AG:AG)</f>
        <v/>
      </c>
      <c r="S3582">
        <f>_xlfn.XLOOKUP(E3582,AF:AF,AI:AI)</f>
        <v/>
      </c>
      <c r="T3582">
        <f>WEEKNUM(G3582)</f>
        <v/>
      </c>
      <c r="U3582">
        <f>YEAR(G3582)</f>
        <v/>
      </c>
      <c r="V3582" s="117">
        <f>IFERROR(Q3582/N3582,"0")</f>
        <v/>
      </c>
    </row>
    <row r="3583">
      <c r="A3583">
        <f>_xlfn.XLOOKUP(D3583,BN:BN,BO:BO)</f>
        <v/>
      </c>
      <c r="B3583" t="inlineStr">
        <is>
          <t>LLC</t>
        </is>
      </c>
      <c r="C3583" t="n">
        <v>544</v>
      </c>
      <c r="D3583">
        <f>_xlfn.XLOOKUP(C3583,BH:BH,BI:BI)</f>
        <v/>
      </c>
      <c r="E3583" t="n">
        <v>0</v>
      </c>
      <c r="F3583" t="inlineStr">
        <is>
          <t>FEE PLANING</t>
        </is>
      </c>
      <c r="G3583" s="234" t="n">
        <v>45978</v>
      </c>
      <c r="H3583" s="234" t="n">
        <v>45980</v>
      </c>
      <c r="I3583" t="inlineStr">
        <is>
          <t>HPS</t>
        </is>
      </c>
      <c r="J3583">
        <f>_xlfn.XLOOKUP(I3583,AS:AS,AU:AU)</f>
        <v/>
      </c>
      <c r="K3583" t="inlineStr">
        <is>
          <t>MXN</t>
        </is>
      </c>
      <c r="L3583" s="238" t="n">
        <v>7988.93</v>
      </c>
      <c r="M3583">
        <f>L3583*_xlfn.XLOOKUP(K3583,AM:AM,AN:AN)</f>
        <v/>
      </c>
      <c r="N3583">
        <f>L3583*_xlfn.XLOOKUP(K3583,AM:AM,AO:AO)</f>
        <v/>
      </c>
      <c r="O3583" s="238" t="n">
        <v>7988.93</v>
      </c>
      <c r="P3583">
        <f>O3583*_xlfn.XLOOKUP(K3583,AM:AM,AN:AN)</f>
        <v/>
      </c>
      <c r="Q3583">
        <f>O3583*_xlfn.XLOOKUP(K3583,AM:AM,AO:AO)</f>
        <v/>
      </c>
      <c r="R3583">
        <f>_xlfn.XLOOKUP(E3583,AF:AF,AG:AG)</f>
        <v/>
      </c>
      <c r="S3583">
        <f>_xlfn.XLOOKUP(E3583,AF:AF,AI:AI)</f>
        <v/>
      </c>
      <c r="T3583">
        <f>WEEKNUM(G3583)</f>
        <v/>
      </c>
      <c r="U3583">
        <f>YEAR(G3583)</f>
        <v/>
      </c>
      <c r="V3583" s="117">
        <f>IFERROR(Q3583/N3583,"0")</f>
        <v/>
      </c>
    </row>
    <row r="3584">
      <c r="A3584">
        <f>_xlfn.XLOOKUP(D3584,BN:BN,BO:BO)</f>
        <v/>
      </c>
      <c r="B3584" t="inlineStr">
        <is>
          <t>LLC</t>
        </is>
      </c>
      <c r="C3584" t="n">
        <v>545</v>
      </c>
      <c r="D3584">
        <f>_xlfn.XLOOKUP(C3584,BH:BH,BI:BI)</f>
        <v/>
      </c>
      <c r="E3584" t="n">
        <v>28934</v>
      </c>
      <c r="F3584" t="inlineStr">
        <is>
          <t>VUELO SAS</t>
        </is>
      </c>
      <c r="G3584" s="234" t="n">
        <v>45763</v>
      </c>
      <c r="H3584" s="234" t="n">
        <v>45767</v>
      </c>
      <c r="I3584" t="inlineStr">
        <is>
          <t>VLO</t>
        </is>
      </c>
      <c r="J3584">
        <f>_xlfn.XLOOKUP(I3584,AS:AS,AU:AU)</f>
        <v/>
      </c>
      <c r="K3584" t="inlineStr">
        <is>
          <t>USD</t>
        </is>
      </c>
      <c r="L3584" s="238" t="n">
        <v>615.2</v>
      </c>
      <c r="M3584">
        <f>L3584*_xlfn.XLOOKUP(K3584,AM:AM,AN:AN)</f>
        <v/>
      </c>
      <c r="N3584">
        <f>L3584*_xlfn.XLOOKUP(K3584,AM:AM,AO:AO)</f>
        <v/>
      </c>
      <c r="O3584" s="238" t="n">
        <v>0</v>
      </c>
      <c r="P3584">
        <f>O3584*_xlfn.XLOOKUP(K3584,AM:AM,AN:AN)</f>
        <v/>
      </c>
      <c r="Q3584">
        <f>O3584*_xlfn.XLOOKUP(K3584,AM:AM,AO:AO)</f>
        <v/>
      </c>
      <c r="R3584">
        <f>_xlfn.XLOOKUP(E3584,AF:AF,AG:AG)</f>
        <v/>
      </c>
      <c r="S3584">
        <f>_xlfn.XLOOKUP(E3584,AF:AF,AI:AI)</f>
        <v/>
      </c>
      <c r="T3584">
        <f>WEEKNUM(G3584)</f>
        <v/>
      </c>
      <c r="U3584">
        <f>YEAR(G3584)</f>
        <v/>
      </c>
      <c r="V3584" s="117">
        <f>IFERROR(Q3584/N3584,"0")</f>
        <v/>
      </c>
    </row>
    <row r="3585">
      <c r="A3585">
        <f>_xlfn.XLOOKUP(D3585,BN:BN,BO:BO)</f>
        <v/>
      </c>
      <c r="B3585" t="inlineStr">
        <is>
          <t>LLC</t>
        </is>
      </c>
      <c r="C3585" t="n">
        <v>545</v>
      </c>
      <c r="D3585">
        <f>_xlfn.XLOOKUP(C3585,BH:BH,BI:BI)</f>
        <v/>
      </c>
      <c r="E3585" t="n">
        <v>28934</v>
      </c>
      <c r="F3585" t="inlineStr">
        <is>
          <t>ME ASIENTO SAS</t>
        </is>
      </c>
      <c r="G3585" s="234" t="n">
        <v>45763</v>
      </c>
      <c r="H3585" s="234" t="n">
        <v>45767</v>
      </c>
      <c r="I3585" t="inlineStr">
        <is>
          <t>VLO</t>
        </is>
      </c>
      <c r="J3585">
        <f>_xlfn.XLOOKUP(I3585,AS:AS,AU:AU)</f>
        <v/>
      </c>
      <c r="K3585" t="inlineStr">
        <is>
          <t>USD</t>
        </is>
      </c>
      <c r="L3585" s="238" t="n">
        <v>52</v>
      </c>
      <c r="M3585">
        <f>L3585*_xlfn.XLOOKUP(K3585,AM:AM,AN:AN)</f>
        <v/>
      </c>
      <c r="N3585">
        <f>L3585*_xlfn.XLOOKUP(K3585,AM:AM,AO:AO)</f>
        <v/>
      </c>
      <c r="O3585" s="238" t="n">
        <v>0</v>
      </c>
      <c r="P3585">
        <f>O3585*_xlfn.XLOOKUP(K3585,AM:AM,AN:AN)</f>
        <v/>
      </c>
      <c r="Q3585">
        <f>O3585*_xlfn.XLOOKUP(K3585,AM:AM,AO:AO)</f>
        <v/>
      </c>
      <c r="R3585">
        <f>_xlfn.XLOOKUP(E3585,AF:AF,AG:AG)</f>
        <v/>
      </c>
      <c r="S3585">
        <f>_xlfn.XLOOKUP(E3585,AF:AF,AI:AI)</f>
        <v/>
      </c>
      <c r="T3585">
        <f>WEEKNUM(G3585)</f>
        <v/>
      </c>
      <c r="U3585">
        <f>YEAR(G3585)</f>
        <v/>
      </c>
      <c r="V3585" s="117">
        <f>IFERROR(Q3585/N3585,"0")</f>
        <v/>
      </c>
    </row>
    <row r="3586">
      <c r="A3586">
        <f>_xlfn.XLOOKUP(D3586,BN:BN,BO:BO)</f>
        <v/>
      </c>
      <c r="B3586" t="inlineStr">
        <is>
          <t>LLC</t>
        </is>
      </c>
      <c r="C3586" t="n">
        <v>545</v>
      </c>
      <c r="D3586">
        <f>_xlfn.XLOOKUP(C3586,BH:BH,BI:BI)</f>
        <v/>
      </c>
      <c r="E3586" t="n">
        <v>24262</v>
      </c>
      <c r="F3586" t="inlineStr">
        <is>
          <t>VIALLO</t>
        </is>
      </c>
      <c r="G3586" s="234" t="n">
        <v>45695</v>
      </c>
      <c r="H3586" s="234" t="n">
        <v>45699</v>
      </c>
      <c r="I3586" t="inlineStr">
        <is>
          <t>VLO</t>
        </is>
      </c>
      <c r="J3586">
        <f>_xlfn.XLOOKUP(I3586,AS:AS,AU:AU)</f>
        <v/>
      </c>
      <c r="K3586" t="inlineStr">
        <is>
          <t>USD</t>
        </is>
      </c>
      <c r="L3586" s="238" t="n">
        <v>589</v>
      </c>
      <c r="M3586">
        <f>L3586*_xlfn.XLOOKUP(K3586,AM:AM,AN:AN)</f>
        <v/>
      </c>
      <c r="N3586">
        <f>L3586*_xlfn.XLOOKUP(K3586,AM:AM,AO:AO)</f>
        <v/>
      </c>
      <c r="O3586" s="238" t="n">
        <v>0</v>
      </c>
      <c r="P3586">
        <f>O3586*_xlfn.XLOOKUP(K3586,AM:AM,AN:AN)</f>
        <v/>
      </c>
      <c r="Q3586">
        <f>O3586*_xlfn.XLOOKUP(K3586,AM:AM,AO:AO)</f>
        <v/>
      </c>
      <c r="R3586">
        <f>_xlfn.XLOOKUP(E3586,AF:AF,AG:AG)</f>
        <v/>
      </c>
      <c r="S3586">
        <f>_xlfn.XLOOKUP(E3586,AF:AF,AI:AI)</f>
        <v/>
      </c>
      <c r="T3586">
        <f>WEEKNUM(G3586)</f>
        <v/>
      </c>
      <c r="U3586">
        <f>YEAR(G3586)</f>
        <v/>
      </c>
      <c r="V3586" s="117">
        <f>IFERROR(Q3586/N3586,"0")</f>
        <v/>
      </c>
    </row>
    <row r="3587">
      <c r="A3587">
        <f>_xlfn.XLOOKUP(D3587,BN:BN,BO:BO)</f>
        <v/>
      </c>
      <c r="B3587" t="inlineStr">
        <is>
          <t>LLC</t>
        </is>
      </c>
      <c r="C3587" t="n">
        <v>545</v>
      </c>
      <c r="D3587">
        <f>_xlfn.XLOOKUP(C3587,BH:BH,BI:BI)</f>
        <v/>
      </c>
      <c r="E3587" t="n">
        <v>24262</v>
      </c>
      <c r="F3587" t="inlineStr">
        <is>
          <t>VIALLO</t>
        </is>
      </c>
      <c r="G3587" s="234" t="n">
        <v>45695</v>
      </c>
      <c r="H3587" s="234" t="n">
        <v>45695</v>
      </c>
      <c r="I3587" t="inlineStr">
        <is>
          <t>VLO</t>
        </is>
      </c>
      <c r="J3587">
        <f>_xlfn.XLOOKUP(I3587,AS:AS,AU:AU)</f>
        <v/>
      </c>
      <c r="K3587" t="inlineStr">
        <is>
          <t>USD</t>
        </is>
      </c>
      <c r="L3587" s="238" t="n">
        <v>366</v>
      </c>
      <c r="M3587">
        <f>L3587*_xlfn.XLOOKUP(K3587,AM:AM,AN:AN)</f>
        <v/>
      </c>
      <c r="N3587">
        <f>L3587*_xlfn.XLOOKUP(K3587,AM:AM,AO:AO)</f>
        <v/>
      </c>
      <c r="O3587" s="238" t="n">
        <v>0</v>
      </c>
      <c r="P3587">
        <f>O3587*_xlfn.XLOOKUP(K3587,AM:AM,AN:AN)</f>
        <v/>
      </c>
      <c r="Q3587">
        <f>O3587*_xlfn.XLOOKUP(K3587,AM:AM,AO:AO)</f>
        <v/>
      </c>
      <c r="R3587">
        <f>_xlfn.XLOOKUP(E3587,AF:AF,AG:AG)</f>
        <v/>
      </c>
      <c r="S3587">
        <f>_xlfn.XLOOKUP(E3587,AF:AF,AI:AI)</f>
        <v/>
      </c>
      <c r="T3587">
        <f>WEEKNUM(G3587)</f>
        <v/>
      </c>
      <c r="U3587">
        <f>YEAR(G3587)</f>
        <v/>
      </c>
      <c r="V3587" s="117">
        <f>IFERROR(Q3587/N3587,"0")</f>
        <v/>
      </c>
    </row>
    <row r="3588">
      <c r="A3588">
        <f>_xlfn.XLOOKUP(D3588,BN:BN,BO:BO)</f>
        <v/>
      </c>
      <c r="B3588" t="inlineStr">
        <is>
          <t>LLC</t>
        </is>
      </c>
      <c r="C3588" t="n">
        <v>545</v>
      </c>
      <c r="D3588">
        <f>_xlfn.XLOOKUP(C3588,BH:BH,BI:BI)</f>
        <v/>
      </c>
      <c r="E3588" t="n">
        <v>28934</v>
      </c>
      <c r="F3588" t="inlineStr">
        <is>
          <t>VUELOS F1S</t>
        </is>
      </c>
      <c r="G3588" s="234" t="n">
        <v>45739</v>
      </c>
      <c r="H3588" s="234" t="n">
        <v>45739</v>
      </c>
      <c r="I3588" t="inlineStr">
        <is>
          <t>VLO</t>
        </is>
      </c>
      <c r="J3588">
        <f>_xlfn.XLOOKUP(I3588,AS:AS,AU:AU)</f>
        <v/>
      </c>
      <c r="K3588" t="inlineStr">
        <is>
          <t>USD</t>
        </is>
      </c>
      <c r="L3588" s="238" t="n">
        <v>120.6</v>
      </c>
      <c r="M3588">
        <f>L3588*_xlfn.XLOOKUP(K3588,AM:AM,AN:AN)</f>
        <v/>
      </c>
      <c r="N3588">
        <f>L3588*_xlfn.XLOOKUP(K3588,AM:AM,AO:AO)</f>
        <v/>
      </c>
      <c r="O3588" s="238" t="n">
        <v>0</v>
      </c>
      <c r="P3588">
        <f>O3588*_xlfn.XLOOKUP(K3588,AM:AM,AN:AN)</f>
        <v/>
      </c>
      <c r="Q3588">
        <f>O3588*_xlfn.XLOOKUP(K3588,AM:AM,AO:AO)</f>
        <v/>
      </c>
      <c r="R3588">
        <f>_xlfn.XLOOKUP(E3588,AF:AF,AG:AG)</f>
        <v/>
      </c>
      <c r="S3588">
        <f>_xlfn.XLOOKUP(E3588,AF:AF,AI:AI)</f>
        <v/>
      </c>
      <c r="T3588">
        <f>WEEKNUM(G3588)</f>
        <v/>
      </c>
      <c r="U3588">
        <f>YEAR(G3588)</f>
        <v/>
      </c>
      <c r="V3588" s="117">
        <f>IFERROR(Q3588/N3588,"0")</f>
        <v/>
      </c>
    </row>
    <row r="3589">
      <c r="A3589">
        <f>_xlfn.XLOOKUP(D3589,BN:BN,BO:BO)</f>
        <v/>
      </c>
      <c r="B3589" t="inlineStr">
        <is>
          <t>LLC</t>
        </is>
      </c>
      <c r="C3589" t="n">
        <v>545</v>
      </c>
      <c r="D3589">
        <f>_xlfn.XLOOKUP(C3589,BH:BH,BI:BI)</f>
        <v/>
      </c>
      <c r="E3589" t="n">
        <v>28934</v>
      </c>
      <c r="F3589" t="inlineStr">
        <is>
          <t>VUELO F1S</t>
        </is>
      </c>
      <c r="G3589" s="234" t="n">
        <v>45739</v>
      </c>
      <c r="H3589" s="234" t="n">
        <v>45739</v>
      </c>
      <c r="I3589" t="inlineStr">
        <is>
          <t>VLO</t>
        </is>
      </c>
      <c r="J3589">
        <f>_xlfn.XLOOKUP(I3589,AS:AS,AU:AU)</f>
        <v/>
      </c>
      <c r="K3589" t="inlineStr">
        <is>
          <t>USD</t>
        </is>
      </c>
      <c r="L3589" s="238" t="n">
        <v>120.6</v>
      </c>
      <c r="M3589">
        <f>L3589*_xlfn.XLOOKUP(K3589,AM:AM,AN:AN)</f>
        <v/>
      </c>
      <c r="N3589">
        <f>L3589*_xlfn.XLOOKUP(K3589,AM:AM,AO:AO)</f>
        <v/>
      </c>
      <c r="O3589" s="238" t="n">
        <v>0</v>
      </c>
      <c r="P3589">
        <f>O3589*_xlfn.XLOOKUP(K3589,AM:AM,AN:AN)</f>
        <v/>
      </c>
      <c r="Q3589">
        <f>O3589*_xlfn.XLOOKUP(K3589,AM:AM,AO:AO)</f>
        <v/>
      </c>
      <c r="R3589">
        <f>_xlfn.XLOOKUP(E3589,AF:AF,AG:AG)</f>
        <v/>
      </c>
      <c r="S3589">
        <f>_xlfn.XLOOKUP(E3589,AF:AF,AI:AI)</f>
        <v/>
      </c>
      <c r="T3589">
        <f>WEEKNUM(G3589)</f>
        <v/>
      </c>
      <c r="U3589">
        <f>YEAR(G3589)</f>
        <v/>
      </c>
      <c r="V3589" s="117">
        <f>IFERROR(Q3589/N3589,"0")</f>
        <v/>
      </c>
    </row>
    <row r="3590">
      <c r="A3590">
        <f>_xlfn.XLOOKUP(D3590,BN:BN,BO:BO)</f>
        <v/>
      </c>
      <c r="B3590" t="inlineStr">
        <is>
          <t>LLC</t>
        </is>
      </c>
      <c r="C3590" t="n">
        <v>545</v>
      </c>
      <c r="D3590">
        <f>_xlfn.XLOOKUP(C3590,BH:BH,BI:BI)</f>
        <v/>
      </c>
      <c r="E3590" t="n">
        <v>28934</v>
      </c>
      <c r="F3590" t="inlineStr">
        <is>
          <t>TE UHTHOFF NORIEGA LORENZA</t>
        </is>
      </c>
      <c r="G3590" s="234" t="n">
        <v>45695</v>
      </c>
      <c r="H3590" s="234" t="n">
        <v>45767</v>
      </c>
      <c r="I3590" t="inlineStr">
        <is>
          <t>VLO</t>
        </is>
      </c>
      <c r="J3590">
        <f>_xlfn.XLOOKUP(I3590,AS:AS,AU:AU)</f>
        <v/>
      </c>
      <c r="K3590" t="inlineStr">
        <is>
          <t>USD</t>
        </is>
      </c>
      <c r="L3590" s="238" t="n">
        <v>2658.91</v>
      </c>
      <c r="M3590">
        <f>L3590*_xlfn.XLOOKUP(K3590,AM:AM,AN:AN)</f>
        <v/>
      </c>
      <c r="N3590">
        <f>L3590*_xlfn.XLOOKUP(K3590,AM:AM,AO:AO)</f>
        <v/>
      </c>
      <c r="O3590" s="238" t="n">
        <v>0</v>
      </c>
      <c r="P3590">
        <f>O3590*_xlfn.XLOOKUP(K3590,AM:AM,AN:AN)</f>
        <v/>
      </c>
      <c r="Q3590">
        <f>O3590*_xlfn.XLOOKUP(K3590,AM:AM,AO:AO)</f>
        <v/>
      </c>
      <c r="R3590">
        <f>_xlfn.XLOOKUP(E3590,AF:AF,AG:AG)</f>
        <v/>
      </c>
      <c r="S3590">
        <f>_xlfn.XLOOKUP(E3590,AF:AF,AI:AI)</f>
        <v/>
      </c>
      <c r="T3590">
        <f>WEEKNUM(G3590)</f>
        <v/>
      </c>
      <c r="U3590">
        <f>YEAR(G3590)</f>
        <v/>
      </c>
      <c r="V3590" s="117">
        <f>IFERROR(Q3590/N3590,"0")</f>
        <v/>
      </c>
    </row>
    <row r="3591">
      <c r="A3591">
        <f>_xlfn.XLOOKUP(D3591,BN:BN,BO:BO)</f>
        <v/>
      </c>
      <c r="B3591" t="inlineStr">
        <is>
          <t>LLC</t>
        </is>
      </c>
      <c r="C3591" t="n">
        <v>546</v>
      </c>
      <c r="D3591">
        <f>_xlfn.XLOOKUP(C3591,BH:BH,BI:BI)</f>
        <v/>
      </c>
      <c r="E3591" t="n">
        <v>27301</v>
      </c>
      <c r="F3591" t="inlineStr">
        <is>
          <t>TE CARBAJALES NAVARI/LEONARDO MR</t>
        </is>
      </c>
      <c r="G3591" s="234" t="n">
        <v>45835</v>
      </c>
      <c r="H3591" s="234" t="n">
        <v>45875</v>
      </c>
      <c r="I3591" t="inlineStr">
        <is>
          <t>VLO</t>
        </is>
      </c>
      <c r="J3591">
        <f>_xlfn.XLOOKUP(I3591,AS:AS,AU:AU)</f>
        <v/>
      </c>
      <c r="K3591" t="inlineStr">
        <is>
          <t>MXN</t>
        </is>
      </c>
      <c r="L3591" s="238" t="n">
        <v>46687</v>
      </c>
      <c r="M3591">
        <f>L3591*_xlfn.XLOOKUP(K3591,AM:AM,AN:AN)</f>
        <v/>
      </c>
      <c r="N3591">
        <f>L3591*_xlfn.XLOOKUP(K3591,AM:AM,AO:AO)</f>
        <v/>
      </c>
      <c r="O3591" s="238" t="n">
        <v>0</v>
      </c>
      <c r="P3591">
        <f>O3591*_xlfn.XLOOKUP(K3591,AM:AM,AN:AN)</f>
        <v/>
      </c>
      <c r="Q3591">
        <f>O3591*_xlfn.XLOOKUP(K3591,AM:AM,AO:AO)</f>
        <v/>
      </c>
      <c r="R3591">
        <f>_xlfn.XLOOKUP(E3591,AF:AF,AG:AG)</f>
        <v/>
      </c>
      <c r="S3591">
        <f>_xlfn.XLOOKUP(E3591,AF:AF,AI:AI)</f>
        <v/>
      </c>
      <c r="T3591">
        <f>WEEKNUM(G3591)</f>
        <v/>
      </c>
      <c r="U3591">
        <f>YEAR(G3591)</f>
        <v/>
      </c>
      <c r="V3591" s="117">
        <f>IFERROR(Q3591/N3591,"0")</f>
        <v/>
      </c>
    </row>
    <row r="3592">
      <c r="A3592">
        <f>_xlfn.XLOOKUP(D3592,BN:BN,BO:BO)</f>
        <v/>
      </c>
      <c r="B3592" t="inlineStr">
        <is>
          <t>LLC</t>
        </is>
      </c>
      <c r="C3592" t="n">
        <v>546</v>
      </c>
      <c r="D3592">
        <f>_xlfn.XLOOKUP(C3592,BH:BH,BI:BI)</f>
        <v/>
      </c>
      <c r="E3592" t="n">
        <v>29707</v>
      </c>
      <c r="F3592" t="inlineStr">
        <is>
          <t>KIMPTON VIRGILIO</t>
        </is>
      </c>
      <c r="G3592" s="234" t="n">
        <v>45870</v>
      </c>
      <c r="H3592" s="234" t="n">
        <v>45873</v>
      </c>
      <c r="I3592" t="inlineStr">
        <is>
          <t>HTL</t>
        </is>
      </c>
      <c r="J3592">
        <f>_xlfn.XLOOKUP(I3592,AS:AS,AU:AU)</f>
        <v/>
      </c>
      <c r="K3592" t="inlineStr">
        <is>
          <t>MXN</t>
        </is>
      </c>
      <c r="L3592" s="238" t="n">
        <v>28919</v>
      </c>
      <c r="M3592">
        <f>L3592*_xlfn.XLOOKUP(K3592,AM:AM,AN:AN)</f>
        <v/>
      </c>
      <c r="N3592">
        <f>L3592*_xlfn.XLOOKUP(K3592,AM:AM,AO:AO)</f>
        <v/>
      </c>
      <c r="O3592" s="238" t="n">
        <v>2150</v>
      </c>
      <c r="P3592">
        <f>O3592*_xlfn.XLOOKUP(K3592,AM:AM,AN:AN)</f>
        <v/>
      </c>
      <c r="Q3592">
        <f>O3592*_xlfn.XLOOKUP(K3592,AM:AM,AO:AO)</f>
        <v/>
      </c>
      <c r="R3592">
        <f>_xlfn.XLOOKUP(E3592,AF:AF,AG:AG)</f>
        <v/>
      </c>
      <c r="S3592">
        <f>_xlfn.XLOOKUP(E3592,AF:AF,AI:AI)</f>
        <v/>
      </c>
      <c r="T3592">
        <f>WEEKNUM(G3592)</f>
        <v/>
      </c>
      <c r="U3592">
        <f>YEAR(G3592)</f>
        <v/>
      </c>
      <c r="V3592" s="117">
        <f>IFERROR(Q3592/N3592,"0")</f>
        <v/>
      </c>
    </row>
    <row r="3593">
      <c r="A3593">
        <f>_xlfn.XLOOKUP(D3593,BN:BN,BO:BO)</f>
        <v/>
      </c>
      <c r="B3593" t="inlineStr">
        <is>
          <t>LLC</t>
        </is>
      </c>
      <c r="C3593" t="n">
        <v>547</v>
      </c>
      <c r="D3593">
        <f>_xlfn.XLOOKUP(C3593,BH:BH,BI:BI)</f>
        <v/>
      </c>
      <c r="E3593" t="n">
        <v>27050</v>
      </c>
      <c r="F3593" t="inlineStr">
        <is>
          <t>MARIA CRISTINA</t>
        </is>
      </c>
      <c r="G3593" s="234" t="n">
        <v>45837</v>
      </c>
      <c r="H3593" s="234" t="n">
        <v>45839</v>
      </c>
      <c r="I3593" t="inlineStr">
        <is>
          <t>HTL</t>
        </is>
      </c>
      <c r="J3593">
        <f>_xlfn.XLOOKUP(I3593,AS:AS,AU:AU)</f>
        <v/>
      </c>
      <c r="K3593" t="inlineStr">
        <is>
          <t>USD</t>
        </is>
      </c>
      <c r="L3593" s="238" t="n">
        <v>3982</v>
      </c>
      <c r="M3593">
        <f>L3593*_xlfn.XLOOKUP(K3593,AM:AM,AN:AN)</f>
        <v/>
      </c>
      <c r="N3593">
        <f>L3593*_xlfn.XLOOKUP(K3593,AM:AM,AO:AO)</f>
        <v/>
      </c>
      <c r="O3593" s="238" t="n">
        <v>715.24</v>
      </c>
      <c r="P3593">
        <f>O3593*_xlfn.XLOOKUP(K3593,AM:AM,AN:AN)</f>
        <v/>
      </c>
      <c r="Q3593">
        <f>O3593*_xlfn.XLOOKUP(K3593,AM:AM,AO:AO)</f>
        <v/>
      </c>
      <c r="R3593">
        <f>_xlfn.XLOOKUP(E3593,AF:AF,AG:AG)</f>
        <v/>
      </c>
      <c r="S3593">
        <f>_xlfn.XLOOKUP(E3593,AF:AF,AI:AI)</f>
        <v/>
      </c>
      <c r="T3593">
        <f>WEEKNUM(G3593)</f>
        <v/>
      </c>
      <c r="U3593">
        <f>YEAR(G3593)</f>
        <v/>
      </c>
      <c r="V3593" s="117">
        <f>IFERROR(Q3593/N3593,"0")</f>
        <v/>
      </c>
    </row>
    <row r="3594">
      <c r="A3594">
        <f>_xlfn.XLOOKUP(D3594,BN:BN,BO:BO)</f>
        <v/>
      </c>
      <c r="B3594" t="inlineStr">
        <is>
          <t>LLC</t>
        </is>
      </c>
      <c r="C3594" t="n">
        <v>547</v>
      </c>
      <c r="D3594">
        <f>_xlfn.XLOOKUP(C3594,BH:BH,BI:BI)</f>
        <v/>
      </c>
      <c r="E3594" t="n">
        <v>25080</v>
      </c>
      <c r="F3594" t="inlineStr">
        <is>
          <t>HYATT REGENCY DFW</t>
        </is>
      </c>
      <c r="G3594" s="234" t="n">
        <v>45884</v>
      </c>
      <c r="H3594" s="234" t="n">
        <v>45885</v>
      </c>
      <c r="I3594" t="inlineStr">
        <is>
          <t>HTL</t>
        </is>
      </c>
      <c r="J3594">
        <f>_xlfn.XLOOKUP(I3594,AS:AS,AU:AU)</f>
        <v/>
      </c>
      <c r="K3594" t="inlineStr">
        <is>
          <t>USD</t>
        </is>
      </c>
      <c r="L3594" s="238" t="n">
        <v>325.15</v>
      </c>
      <c r="M3594">
        <f>L3594*_xlfn.XLOOKUP(K3594,AM:AM,AN:AN)</f>
        <v/>
      </c>
      <c r="N3594">
        <f>L3594*_xlfn.XLOOKUP(K3594,AM:AM,AO:AO)</f>
        <v/>
      </c>
      <c r="O3594" s="238" t="n">
        <v>26.79</v>
      </c>
      <c r="P3594">
        <f>O3594*_xlfn.XLOOKUP(K3594,AM:AM,AN:AN)</f>
        <v/>
      </c>
      <c r="Q3594">
        <f>O3594*_xlfn.XLOOKUP(K3594,AM:AM,AO:AO)</f>
        <v/>
      </c>
      <c r="R3594">
        <f>_xlfn.XLOOKUP(E3594,AF:AF,AG:AG)</f>
        <v/>
      </c>
      <c r="S3594">
        <f>_xlfn.XLOOKUP(E3594,AF:AF,AI:AI)</f>
        <v/>
      </c>
      <c r="T3594">
        <f>WEEKNUM(G3594)</f>
        <v/>
      </c>
      <c r="U3594">
        <f>YEAR(G3594)</f>
        <v/>
      </c>
      <c r="V3594" s="117">
        <f>IFERROR(Q3594/N3594,"0")</f>
        <v/>
      </c>
    </row>
    <row r="3595">
      <c r="A3595">
        <f>_xlfn.XLOOKUP(D3595,BN:BN,BO:BO)</f>
        <v/>
      </c>
      <c r="B3595" t="inlineStr">
        <is>
          <t>LLC</t>
        </is>
      </c>
      <c r="C3595" t="n">
        <v>548</v>
      </c>
      <c r="D3595">
        <f>_xlfn.XLOOKUP(C3595,BH:BH,BI:BI)</f>
        <v/>
      </c>
      <c r="E3595" t="n">
        <v>25372</v>
      </c>
      <c r="F3595" t="inlineStr">
        <is>
          <t>ITALIA QUEEN OF CLUBS</t>
        </is>
      </c>
      <c r="G3595" s="234" t="n">
        <v>45858</v>
      </c>
      <c r="H3595" s="234" t="n">
        <v>45865</v>
      </c>
      <c r="I3595" t="inlineStr">
        <is>
          <t>HTL</t>
        </is>
      </c>
      <c r="J3595">
        <f>_xlfn.XLOOKUP(I3595,AS:AS,AU:AU)</f>
        <v/>
      </c>
      <c r="K3595" t="inlineStr">
        <is>
          <t>EUR</t>
        </is>
      </c>
      <c r="L3595" s="238" t="n">
        <v>48427</v>
      </c>
      <c r="M3595">
        <f>L3595*_xlfn.XLOOKUP(K3595,AM:AM,AN:AN)</f>
        <v/>
      </c>
      <c r="N3595">
        <f>L3595*_xlfn.XLOOKUP(K3595,AM:AM,AO:AO)</f>
        <v/>
      </c>
      <c r="O3595" s="238" t="n">
        <v>4842.7</v>
      </c>
      <c r="P3595">
        <f>O3595*_xlfn.XLOOKUP(K3595,AM:AM,AN:AN)</f>
        <v/>
      </c>
      <c r="Q3595">
        <f>O3595*_xlfn.XLOOKUP(K3595,AM:AM,AO:AO)</f>
        <v/>
      </c>
      <c r="R3595">
        <f>_xlfn.XLOOKUP(E3595,AF:AF,AG:AG)</f>
        <v/>
      </c>
      <c r="S3595">
        <f>_xlfn.XLOOKUP(E3595,AF:AF,AI:AI)</f>
        <v/>
      </c>
      <c r="T3595">
        <f>WEEKNUM(G3595)</f>
        <v/>
      </c>
      <c r="U3595">
        <f>YEAR(G3595)</f>
        <v/>
      </c>
      <c r="V3595" s="117">
        <f>IFERROR(Q3595/N3595,"0")</f>
        <v/>
      </c>
    </row>
    <row r="3596">
      <c r="A3596">
        <f>_xlfn.XLOOKUP(D3596,BN:BN,BO:BO)</f>
        <v/>
      </c>
      <c r="B3596" t="inlineStr">
        <is>
          <t>LLC</t>
        </is>
      </c>
      <c r="C3596" t="n">
        <v>548</v>
      </c>
      <c r="D3596">
        <f>_xlfn.XLOOKUP(C3596,BH:BH,BI:BI)</f>
        <v/>
      </c>
      <c r="E3596" t="n">
        <v>27647</v>
      </c>
      <c r="F3596" t="inlineStr">
        <is>
          <t>FOUR SEASONS FIRENZE</t>
        </is>
      </c>
      <c r="G3596" s="234" t="n">
        <v>45858</v>
      </c>
      <c r="H3596" s="234" t="n">
        <v>45861</v>
      </c>
      <c r="I3596" t="inlineStr">
        <is>
          <t>HTL</t>
        </is>
      </c>
      <c r="J3596">
        <f>_xlfn.XLOOKUP(I3596,AS:AS,AU:AU)</f>
        <v/>
      </c>
      <c r="K3596" t="inlineStr">
        <is>
          <t>EUR</t>
        </is>
      </c>
      <c r="L3596" s="238" t="n">
        <v>13708</v>
      </c>
      <c r="M3596">
        <f>L3596*_xlfn.XLOOKUP(K3596,AM:AM,AN:AN)</f>
        <v/>
      </c>
      <c r="N3596">
        <f>L3596*_xlfn.XLOOKUP(K3596,AM:AM,AO:AO)</f>
        <v/>
      </c>
      <c r="O3596" s="238" t="n">
        <v>1237.6</v>
      </c>
      <c r="P3596">
        <f>O3596*_xlfn.XLOOKUP(K3596,AM:AM,AN:AN)</f>
        <v/>
      </c>
      <c r="Q3596">
        <f>O3596*_xlfn.XLOOKUP(K3596,AM:AM,AO:AO)</f>
        <v/>
      </c>
      <c r="R3596">
        <f>_xlfn.XLOOKUP(E3596,AF:AF,AG:AG)</f>
        <v/>
      </c>
      <c r="S3596">
        <f>_xlfn.XLOOKUP(E3596,AF:AF,AI:AI)</f>
        <v/>
      </c>
      <c r="T3596">
        <f>WEEKNUM(G3596)</f>
        <v/>
      </c>
      <c r="U3596">
        <f>YEAR(G3596)</f>
        <v/>
      </c>
      <c r="V3596" s="117">
        <f>IFERROR(Q3596/N3596,"0")</f>
        <v/>
      </c>
    </row>
    <row r="3597">
      <c r="A3597">
        <f>_xlfn.XLOOKUP(D3597,BN:BN,BO:BO)</f>
        <v/>
      </c>
      <c r="B3597" t="inlineStr">
        <is>
          <t>LLC</t>
        </is>
      </c>
      <c r="C3597" t="n">
        <v>549</v>
      </c>
      <c r="D3597">
        <f>_xlfn.XLOOKUP(C3597,BH:BH,BI:BI)</f>
        <v/>
      </c>
      <c r="E3597" t="n">
        <v>25372</v>
      </c>
      <c r="F3597" t="inlineStr">
        <is>
          <t>QUEEN OF CLUBS</t>
        </is>
      </c>
      <c r="G3597" s="234" t="n">
        <v>45855</v>
      </c>
      <c r="H3597" s="234" t="n">
        <v>45858</v>
      </c>
      <c r="I3597" t="inlineStr">
        <is>
          <t>PKT</t>
        </is>
      </c>
      <c r="J3597">
        <f>_xlfn.XLOOKUP(I3597,AS:AS,AU:AU)</f>
        <v/>
      </c>
      <c r="K3597" t="inlineStr">
        <is>
          <t>CHF</t>
        </is>
      </c>
      <c r="L3597" s="238" t="n">
        <v>32910</v>
      </c>
      <c r="M3597">
        <f>L3597*_xlfn.XLOOKUP(K3597,AM:AM,AN:AN)</f>
        <v/>
      </c>
      <c r="N3597">
        <f>L3597*_xlfn.XLOOKUP(K3597,AM:AM,AO:AO)</f>
        <v/>
      </c>
      <c r="O3597" s="238" t="n">
        <v>3291</v>
      </c>
      <c r="P3597">
        <f>O3597*_xlfn.XLOOKUP(K3597,AM:AM,AN:AN)</f>
        <v/>
      </c>
      <c r="Q3597">
        <f>O3597*_xlfn.XLOOKUP(K3597,AM:AM,AO:AO)</f>
        <v/>
      </c>
      <c r="R3597">
        <f>_xlfn.XLOOKUP(E3597,AF:AF,AG:AG)</f>
        <v/>
      </c>
      <c r="S3597">
        <f>_xlfn.XLOOKUP(E3597,AF:AF,AI:AI)</f>
        <v/>
      </c>
      <c r="T3597">
        <f>WEEKNUM(G3597)</f>
        <v/>
      </c>
      <c r="U3597">
        <f>YEAR(G3597)</f>
        <v/>
      </c>
      <c r="V3597" s="117">
        <f>IFERROR(Q3597/N3597,"0")</f>
        <v/>
      </c>
    </row>
    <row r="3598">
      <c r="A3598">
        <f>_xlfn.XLOOKUP(D3598,BN:BN,BO:BO)</f>
        <v/>
      </c>
      <c r="B3598" t="inlineStr">
        <is>
          <t>LLC</t>
        </is>
      </c>
      <c r="C3598" t="n">
        <v>550</v>
      </c>
      <c r="D3598">
        <f>_xlfn.XLOOKUP(C3598,BH:BH,BI:BI)</f>
        <v/>
      </c>
      <c r="E3598" t="n">
        <v>26429</v>
      </c>
      <c r="F3598" t="inlineStr">
        <is>
          <t>LACURE</t>
        </is>
      </c>
      <c r="G3598" s="234" t="n">
        <v>45843</v>
      </c>
      <c r="H3598" s="234" t="n">
        <v>45877</v>
      </c>
      <c r="I3598" t="inlineStr">
        <is>
          <t>HTL</t>
        </is>
      </c>
      <c r="J3598">
        <f>_xlfn.XLOOKUP(I3598,AS:AS,AU:AU)</f>
        <v/>
      </c>
      <c r="K3598" t="inlineStr">
        <is>
          <t>USD</t>
        </is>
      </c>
      <c r="L3598" s="238" t="n">
        <v>43995.07</v>
      </c>
      <c r="M3598">
        <f>L3598*_xlfn.XLOOKUP(K3598,AM:AM,AN:AN)</f>
        <v/>
      </c>
      <c r="N3598">
        <f>L3598*_xlfn.XLOOKUP(K3598,AM:AM,AO:AO)</f>
        <v/>
      </c>
      <c r="O3598" s="238" t="n">
        <v>3348.9</v>
      </c>
      <c r="P3598">
        <f>O3598*_xlfn.XLOOKUP(K3598,AM:AM,AN:AN)</f>
        <v/>
      </c>
      <c r="Q3598">
        <f>O3598*_xlfn.XLOOKUP(K3598,AM:AM,AO:AO)</f>
        <v/>
      </c>
      <c r="R3598">
        <f>_xlfn.XLOOKUP(E3598,AF:AF,AG:AG)</f>
        <v/>
      </c>
      <c r="S3598">
        <f>_xlfn.XLOOKUP(E3598,AF:AF,AI:AI)</f>
        <v/>
      </c>
      <c r="T3598">
        <f>WEEKNUM(G3598)</f>
        <v/>
      </c>
      <c r="U3598">
        <f>YEAR(G3598)</f>
        <v/>
      </c>
      <c r="V3598" s="117">
        <f>IFERROR(Q3598/N3598,"0")</f>
        <v/>
      </c>
    </row>
    <row r="3599">
      <c r="A3599">
        <f>_xlfn.XLOOKUP(D3599,BN:BN,BO:BO)</f>
        <v/>
      </c>
      <c r="B3599" t="inlineStr">
        <is>
          <t>LLC</t>
        </is>
      </c>
      <c r="C3599" t="n">
        <v>551</v>
      </c>
      <c r="D3599">
        <f>_xlfn.XLOOKUP(C3599,BH:BH,BI:BI)</f>
        <v/>
      </c>
      <c r="E3599" t="n">
        <v>27721</v>
      </c>
      <c r="F3599" t="inlineStr">
        <is>
          <t>VUELO MEX YYZ MEX</t>
        </is>
      </c>
      <c r="G3599" s="234" t="n">
        <v>45887</v>
      </c>
      <c r="H3599" s="234" t="n">
        <v>45892</v>
      </c>
      <c r="I3599" t="inlineStr">
        <is>
          <t>VLO</t>
        </is>
      </c>
      <c r="J3599">
        <f>_xlfn.XLOOKUP(I3599,AS:AS,AU:AU)</f>
        <v/>
      </c>
      <c r="K3599" t="inlineStr">
        <is>
          <t>MXN</t>
        </is>
      </c>
      <c r="L3599" s="238" t="n">
        <v>25239</v>
      </c>
      <c r="M3599">
        <f>L3599*_xlfn.XLOOKUP(K3599,AM:AM,AN:AN)</f>
        <v/>
      </c>
      <c r="N3599">
        <f>L3599*_xlfn.XLOOKUP(K3599,AM:AM,AO:AO)</f>
        <v/>
      </c>
      <c r="O3599" s="238" t="n">
        <v>0</v>
      </c>
      <c r="P3599">
        <f>O3599*_xlfn.XLOOKUP(K3599,AM:AM,AN:AN)</f>
        <v/>
      </c>
      <c r="Q3599">
        <f>O3599*_xlfn.XLOOKUP(K3599,AM:AM,AO:AO)</f>
        <v/>
      </c>
      <c r="R3599">
        <f>_xlfn.XLOOKUP(E3599,AF:AF,AG:AG)</f>
        <v/>
      </c>
      <c r="S3599">
        <f>_xlfn.XLOOKUP(E3599,AF:AF,AI:AI)</f>
        <v/>
      </c>
      <c r="T3599">
        <f>WEEKNUM(G3599)</f>
        <v/>
      </c>
      <c r="U3599">
        <f>YEAR(G3599)</f>
        <v/>
      </c>
      <c r="V3599" s="117">
        <f>IFERROR(Q3599/N3599,"0")</f>
        <v/>
      </c>
    </row>
    <row r="3600">
      <c r="A3600">
        <f>_xlfn.XLOOKUP(D3600,BN:BN,BO:BO)</f>
        <v/>
      </c>
      <c r="B3600" t="inlineStr">
        <is>
          <t>LLC</t>
        </is>
      </c>
      <c r="C3600" t="n">
        <v>551</v>
      </c>
      <c r="D3600">
        <f>_xlfn.XLOOKUP(C3600,BH:BH,BI:BI)</f>
        <v/>
      </c>
      <c r="E3600" t="n">
        <v>27721</v>
      </c>
      <c r="F3600" t="inlineStr">
        <is>
          <t>VUELO MEX YYZ MEZ</t>
        </is>
      </c>
      <c r="G3600" s="234" t="n">
        <v>45887</v>
      </c>
      <c r="H3600" s="234" t="n">
        <v>45892</v>
      </c>
      <c r="I3600" t="inlineStr">
        <is>
          <t>VLO</t>
        </is>
      </c>
      <c r="J3600">
        <f>_xlfn.XLOOKUP(I3600,AS:AS,AU:AU)</f>
        <v/>
      </c>
      <c r="K3600" t="inlineStr">
        <is>
          <t>MXN</t>
        </is>
      </c>
      <c r="L3600" s="238" t="n">
        <v>25239</v>
      </c>
      <c r="M3600">
        <f>L3600*_xlfn.XLOOKUP(K3600,AM:AM,AN:AN)</f>
        <v/>
      </c>
      <c r="N3600">
        <f>L3600*_xlfn.XLOOKUP(K3600,AM:AM,AO:AO)</f>
        <v/>
      </c>
      <c r="O3600" s="238" t="n">
        <v>0</v>
      </c>
      <c r="P3600">
        <f>O3600*_xlfn.XLOOKUP(K3600,AM:AM,AN:AN)</f>
        <v/>
      </c>
      <c r="Q3600">
        <f>O3600*_xlfn.XLOOKUP(K3600,AM:AM,AO:AO)</f>
        <v/>
      </c>
      <c r="R3600">
        <f>_xlfn.XLOOKUP(E3600,AF:AF,AG:AG)</f>
        <v/>
      </c>
      <c r="S3600">
        <f>_xlfn.XLOOKUP(E3600,AF:AF,AI:AI)</f>
        <v/>
      </c>
      <c r="T3600">
        <f>WEEKNUM(G3600)</f>
        <v/>
      </c>
      <c r="U3600">
        <f>YEAR(G3600)</f>
        <v/>
      </c>
      <c r="V3600" s="117">
        <f>IFERROR(Q3600/N3600,"0")</f>
        <v/>
      </c>
    </row>
    <row r="3601">
      <c r="A3601">
        <f>_xlfn.XLOOKUP(D3601,BN:BN,BO:BO)</f>
        <v/>
      </c>
      <c r="B3601" t="inlineStr">
        <is>
          <t>LLC</t>
        </is>
      </c>
      <c r="C3601" t="n">
        <v>551</v>
      </c>
      <c r="D3601">
        <f>_xlfn.XLOOKUP(C3601,BH:BH,BI:BI)</f>
        <v/>
      </c>
      <c r="E3601" t="n">
        <v>0</v>
      </c>
      <c r="F3601" t="inlineStr">
        <is>
          <t>FEE POR EMISION DE BOLETOS</t>
        </is>
      </c>
      <c r="G3601" s="234" t="n">
        <v>45887</v>
      </c>
      <c r="H3601" s="234" t="n">
        <v>45892</v>
      </c>
      <c r="I3601" t="inlineStr">
        <is>
          <t>HPS</t>
        </is>
      </c>
      <c r="J3601">
        <f>_xlfn.XLOOKUP(I3601,AS:AS,AU:AU)</f>
        <v/>
      </c>
      <c r="K3601" t="inlineStr">
        <is>
          <t>MXN</t>
        </is>
      </c>
      <c r="L3601" s="238" t="n">
        <v>1339.1</v>
      </c>
      <c r="M3601">
        <f>L3601*_xlfn.XLOOKUP(K3601,AM:AM,AN:AN)</f>
        <v/>
      </c>
      <c r="N3601">
        <f>L3601*_xlfn.XLOOKUP(K3601,AM:AM,AO:AO)</f>
        <v/>
      </c>
      <c r="O3601" s="238" t="n">
        <v>1339.1</v>
      </c>
      <c r="P3601">
        <f>O3601*_xlfn.XLOOKUP(K3601,AM:AM,AN:AN)</f>
        <v/>
      </c>
      <c r="Q3601">
        <f>O3601*_xlfn.XLOOKUP(K3601,AM:AM,AO:AO)</f>
        <v/>
      </c>
      <c r="R3601">
        <f>_xlfn.XLOOKUP(E3601,AF:AF,AG:AG)</f>
        <v/>
      </c>
      <c r="S3601">
        <f>_xlfn.XLOOKUP(E3601,AF:AF,AI:AI)</f>
        <v/>
      </c>
      <c r="T3601">
        <f>WEEKNUM(G3601)</f>
        <v/>
      </c>
      <c r="U3601">
        <f>YEAR(G3601)</f>
        <v/>
      </c>
      <c r="V3601" s="117">
        <f>IFERROR(Q3601/N3601,"0")</f>
        <v/>
      </c>
    </row>
    <row r="3602">
      <c r="A3602">
        <f>_xlfn.XLOOKUP(D3602,BN:BN,BO:BO)</f>
        <v/>
      </c>
      <c r="B3602" t="inlineStr">
        <is>
          <t>LLC</t>
        </is>
      </c>
      <c r="C3602" t="n">
        <v>552</v>
      </c>
      <c r="D3602">
        <f>_xlfn.XLOOKUP(C3602,BH:BH,BI:BI)</f>
        <v/>
      </c>
      <c r="E3602" t="n">
        <v>30111</v>
      </c>
      <c r="F3602" t="inlineStr">
        <is>
          <t>PAQUETE HOTELES Y TOURS Y TRASLADOS</t>
        </is>
      </c>
      <c r="G3602" s="234" t="n">
        <v>46011</v>
      </c>
      <c r="H3602" s="234" t="n">
        <v>46023</v>
      </c>
      <c r="I3602" t="inlineStr">
        <is>
          <t>PKT</t>
        </is>
      </c>
      <c r="J3602">
        <f>_xlfn.XLOOKUP(I3602,AS:AS,AU:AU)</f>
        <v/>
      </c>
      <c r="K3602" t="inlineStr">
        <is>
          <t>USD</t>
        </is>
      </c>
      <c r="L3602" s="238" t="n">
        <v>18248.42</v>
      </c>
      <c r="M3602">
        <f>L3602*_xlfn.XLOOKUP(K3602,AM:AM,AN:AN)</f>
        <v/>
      </c>
      <c r="N3602">
        <f>L3602*_xlfn.XLOOKUP(K3602,AM:AM,AO:AO)</f>
        <v/>
      </c>
      <c r="O3602" s="238" t="n">
        <v>3620</v>
      </c>
      <c r="P3602">
        <f>O3602*_xlfn.XLOOKUP(K3602,AM:AM,AN:AN)</f>
        <v/>
      </c>
      <c r="Q3602">
        <f>O3602*_xlfn.XLOOKUP(K3602,AM:AM,AO:AO)</f>
        <v/>
      </c>
      <c r="R3602">
        <f>_xlfn.XLOOKUP(E3602,AF:AF,AG:AG)</f>
        <v/>
      </c>
      <c r="S3602">
        <f>_xlfn.XLOOKUP(E3602,AF:AF,AI:AI)</f>
        <v/>
      </c>
      <c r="T3602">
        <f>WEEKNUM(G3602)</f>
        <v/>
      </c>
      <c r="U3602">
        <f>YEAR(G3602)</f>
        <v/>
      </c>
      <c r="V3602" s="117">
        <f>IFERROR(Q3602/N3602,"0")</f>
        <v/>
      </c>
    </row>
    <row r="3603">
      <c r="A3603">
        <f>_xlfn.XLOOKUP(D3603,BN:BN,BO:BO)</f>
        <v/>
      </c>
      <c r="B3603" t="inlineStr">
        <is>
          <t>LLC</t>
        </is>
      </c>
      <c r="C3603" t="n">
        <v>552</v>
      </c>
      <c r="D3603">
        <f>_xlfn.XLOOKUP(C3603,BH:BH,BI:BI)</f>
        <v/>
      </c>
      <c r="E3603" t="n">
        <v>28934</v>
      </c>
      <c r="F3603" t="inlineStr">
        <is>
          <t>TE BITAR ROMO JOSE RAUL</t>
        </is>
      </c>
      <c r="G3603" s="234" t="n">
        <v>46011</v>
      </c>
      <c r="H3603" s="63" t="n"/>
      <c r="I3603" t="inlineStr">
        <is>
          <t>VLO</t>
        </is>
      </c>
      <c r="J3603">
        <f>_xlfn.XLOOKUP(I3603,AS:AS,AU:AU)</f>
        <v/>
      </c>
      <c r="K3603" t="inlineStr">
        <is>
          <t>USD</t>
        </is>
      </c>
      <c r="L3603" s="238" t="n">
        <v>6984.02</v>
      </c>
      <c r="M3603">
        <f>L3603*_xlfn.XLOOKUP(K3603,AM:AM,AN:AN)</f>
        <v/>
      </c>
      <c r="N3603">
        <f>L3603*_xlfn.XLOOKUP(K3603,AM:AM,AO:AO)</f>
        <v/>
      </c>
      <c r="O3603" s="238" t="n">
        <v>0</v>
      </c>
      <c r="P3603">
        <f>O3603*_xlfn.XLOOKUP(K3603,AM:AM,AN:AN)</f>
        <v/>
      </c>
      <c r="Q3603">
        <f>O3603*_xlfn.XLOOKUP(K3603,AM:AM,AO:AO)</f>
        <v/>
      </c>
      <c r="R3603">
        <f>_xlfn.XLOOKUP(E3603,AF:AF,AG:AG)</f>
        <v/>
      </c>
      <c r="S3603">
        <f>_xlfn.XLOOKUP(E3603,AF:AF,AI:AI)</f>
        <v/>
      </c>
      <c r="T3603">
        <f>WEEKNUM(G3603)</f>
        <v/>
      </c>
      <c r="U3603">
        <f>YEAR(G3603)</f>
        <v/>
      </c>
      <c r="V3603" s="117">
        <f>IFERROR(Q3603/N3603,"0")</f>
        <v/>
      </c>
    </row>
    <row r="3604">
      <c r="A3604">
        <f>_xlfn.XLOOKUP(D3604,BN:BN,BO:BO)</f>
        <v/>
      </c>
      <c r="B3604" t="inlineStr">
        <is>
          <t>LLC</t>
        </is>
      </c>
      <c r="C3604" t="n">
        <v>552</v>
      </c>
      <c r="D3604">
        <f>_xlfn.XLOOKUP(C3604,BH:BH,BI:BI)</f>
        <v/>
      </c>
      <c r="E3604" t="n">
        <v>28934</v>
      </c>
      <c r="F3604" t="inlineStr">
        <is>
          <t>TE SIMON SAENZ MARIA FERNANDA</t>
        </is>
      </c>
      <c r="G3604" s="234" t="n">
        <v>46011</v>
      </c>
      <c r="H3604" s="63" t="n"/>
      <c r="I3604" t="inlineStr">
        <is>
          <t>VLO</t>
        </is>
      </c>
      <c r="J3604">
        <f>_xlfn.XLOOKUP(I3604,AS:AS,AU:AU)</f>
        <v/>
      </c>
      <c r="K3604" t="inlineStr">
        <is>
          <t>USD</t>
        </is>
      </c>
      <c r="L3604" s="238" t="n">
        <v>6984.02</v>
      </c>
      <c r="M3604">
        <f>L3604*_xlfn.XLOOKUP(K3604,AM:AM,AN:AN)</f>
        <v/>
      </c>
      <c r="N3604">
        <f>L3604*_xlfn.XLOOKUP(K3604,AM:AM,AO:AO)</f>
        <v/>
      </c>
      <c r="O3604" s="238" t="n">
        <v>0</v>
      </c>
      <c r="P3604">
        <f>O3604*_xlfn.XLOOKUP(K3604,AM:AM,AN:AN)</f>
        <v/>
      </c>
      <c r="Q3604">
        <f>O3604*_xlfn.XLOOKUP(K3604,AM:AM,AO:AO)</f>
        <v/>
      </c>
      <c r="R3604">
        <f>_xlfn.XLOOKUP(E3604,AF:AF,AG:AG)</f>
        <v/>
      </c>
      <c r="S3604">
        <f>_xlfn.XLOOKUP(E3604,AF:AF,AI:AI)</f>
        <v/>
      </c>
      <c r="T3604">
        <f>WEEKNUM(G3604)</f>
        <v/>
      </c>
      <c r="U3604">
        <f>YEAR(G3604)</f>
        <v/>
      </c>
      <c r="V3604" s="117">
        <f>IFERROR(Q3604/N3604,"0")</f>
        <v/>
      </c>
    </row>
    <row r="3605">
      <c r="A3605">
        <f>_xlfn.XLOOKUP(D3605,BN:BN,BO:BO)</f>
        <v/>
      </c>
      <c r="B3605" t="inlineStr">
        <is>
          <t>LLC</t>
        </is>
      </c>
      <c r="C3605" t="n">
        <v>552</v>
      </c>
      <c r="D3605">
        <f>_xlfn.XLOOKUP(C3605,BH:BH,BI:BI)</f>
        <v/>
      </c>
      <c r="E3605" t="n">
        <v>28934</v>
      </c>
      <c r="F3605" t="inlineStr">
        <is>
          <t>TE BITAR SIMON RAUL ALEJANDRO</t>
        </is>
      </c>
      <c r="G3605" s="234" t="n">
        <v>46002</v>
      </c>
      <c r="H3605" s="63" t="n"/>
      <c r="I3605" t="inlineStr">
        <is>
          <t>VLO</t>
        </is>
      </c>
      <c r="J3605">
        <f>_xlfn.XLOOKUP(I3605,AS:AS,AU:AU)</f>
        <v/>
      </c>
      <c r="K3605" t="inlineStr">
        <is>
          <t>USD</t>
        </is>
      </c>
      <c r="L3605" s="238" t="n">
        <v>2191.82</v>
      </c>
      <c r="M3605">
        <f>L3605*_xlfn.XLOOKUP(K3605,AM:AM,AN:AN)</f>
        <v/>
      </c>
      <c r="N3605">
        <f>L3605*_xlfn.XLOOKUP(K3605,AM:AM,AO:AO)</f>
        <v/>
      </c>
      <c r="O3605" s="238" t="n">
        <v>0</v>
      </c>
      <c r="P3605">
        <f>O3605*_xlfn.XLOOKUP(K3605,AM:AM,AN:AN)</f>
        <v/>
      </c>
      <c r="Q3605">
        <f>O3605*_xlfn.XLOOKUP(K3605,AM:AM,AO:AO)</f>
        <v/>
      </c>
      <c r="R3605">
        <f>_xlfn.XLOOKUP(E3605,AF:AF,AG:AG)</f>
        <v/>
      </c>
      <c r="S3605">
        <f>_xlfn.XLOOKUP(E3605,AF:AF,AI:AI)</f>
        <v/>
      </c>
      <c r="T3605">
        <f>WEEKNUM(G3605)</f>
        <v/>
      </c>
      <c r="U3605">
        <f>YEAR(G3605)</f>
        <v/>
      </c>
      <c r="V3605" s="117">
        <f>IFERROR(Q3605/N3605,"0")</f>
        <v/>
      </c>
    </row>
    <row r="3606">
      <c r="A3606">
        <f>_xlfn.XLOOKUP(D3606,BN:BN,BO:BO)</f>
        <v/>
      </c>
      <c r="B3606" t="inlineStr">
        <is>
          <t>LLC</t>
        </is>
      </c>
      <c r="C3606" t="n">
        <v>552</v>
      </c>
      <c r="D3606">
        <f>_xlfn.XLOOKUP(C3606,BH:BH,BI:BI)</f>
        <v/>
      </c>
      <c r="E3606" t="n">
        <v>0</v>
      </c>
      <c r="F3606" t="inlineStr">
        <is>
          <t>Fee emisión aéreos</t>
        </is>
      </c>
      <c r="G3606" s="234" t="n">
        <v>46011</v>
      </c>
      <c r="H3606" s="234" t="n">
        <v>46026</v>
      </c>
      <c r="I3606" t="inlineStr">
        <is>
          <t>HPS</t>
        </is>
      </c>
      <c r="J3606">
        <f>_xlfn.XLOOKUP(I3606,AS:AS,AU:AU)</f>
        <v/>
      </c>
      <c r="K3606" t="inlineStr">
        <is>
          <t>USD</t>
        </is>
      </c>
      <c r="L3606" s="238" t="n">
        <v>210</v>
      </c>
      <c r="M3606">
        <f>L3606*_xlfn.XLOOKUP(K3606,AM:AM,AN:AN)</f>
        <v/>
      </c>
      <c r="N3606">
        <f>L3606*_xlfn.XLOOKUP(K3606,AM:AM,AO:AO)</f>
        <v/>
      </c>
      <c r="O3606" s="238" t="n">
        <v>210</v>
      </c>
      <c r="P3606">
        <f>O3606*_xlfn.XLOOKUP(K3606,AM:AM,AN:AN)</f>
        <v/>
      </c>
      <c r="Q3606">
        <f>O3606*_xlfn.XLOOKUP(K3606,AM:AM,AO:AO)</f>
        <v/>
      </c>
      <c r="R3606">
        <f>_xlfn.XLOOKUP(E3606,AF:AF,AG:AG)</f>
        <v/>
      </c>
      <c r="S3606">
        <f>_xlfn.XLOOKUP(E3606,AF:AF,AI:AI)</f>
        <v/>
      </c>
      <c r="T3606">
        <f>WEEKNUM(G3606)</f>
        <v/>
      </c>
      <c r="U3606">
        <f>YEAR(G3606)</f>
        <v/>
      </c>
      <c r="V3606" s="117">
        <f>IFERROR(Q3606/N3606,"0")</f>
        <v/>
      </c>
    </row>
    <row r="3607">
      <c r="A3607">
        <f>_xlfn.XLOOKUP(D3607,BN:BN,BO:BO)</f>
        <v/>
      </c>
      <c r="B3607" t="inlineStr">
        <is>
          <t>LLC</t>
        </is>
      </c>
      <c r="C3607" t="n">
        <v>552</v>
      </c>
      <c r="D3607">
        <f>_xlfn.XLOOKUP(C3607,BH:BH,BI:BI)</f>
        <v/>
      </c>
      <c r="E3607" t="n">
        <v>28934</v>
      </c>
      <c r="F3607" t="inlineStr">
        <is>
          <t>TE BITAR SIMON RAUL ALEJANDRO</t>
        </is>
      </c>
      <c r="G3607" s="234" t="n">
        <v>46012</v>
      </c>
      <c r="H3607" s="63" t="n"/>
      <c r="I3607" t="inlineStr">
        <is>
          <t>VLO</t>
        </is>
      </c>
      <c r="J3607">
        <f>_xlfn.XLOOKUP(I3607,AS:AS,AU:AU)</f>
        <v/>
      </c>
      <c r="K3607" t="inlineStr">
        <is>
          <t>USD</t>
        </is>
      </c>
      <c r="L3607" s="238" t="n">
        <v>328.2</v>
      </c>
      <c r="M3607">
        <f>L3607*_xlfn.XLOOKUP(K3607,AM:AM,AN:AN)</f>
        <v/>
      </c>
      <c r="N3607">
        <f>L3607*_xlfn.XLOOKUP(K3607,AM:AM,AO:AO)</f>
        <v/>
      </c>
      <c r="O3607" s="238" t="n">
        <v>0</v>
      </c>
      <c r="P3607">
        <f>O3607*_xlfn.XLOOKUP(K3607,AM:AM,AN:AN)</f>
        <v/>
      </c>
      <c r="Q3607">
        <f>O3607*_xlfn.XLOOKUP(K3607,AM:AM,AO:AO)</f>
        <v/>
      </c>
      <c r="R3607">
        <f>_xlfn.XLOOKUP(E3607,AF:AF,AG:AG)</f>
        <v/>
      </c>
      <c r="S3607">
        <f>_xlfn.XLOOKUP(E3607,AF:AF,AI:AI)</f>
        <v/>
      </c>
      <c r="T3607">
        <f>WEEKNUM(G3607)</f>
        <v/>
      </c>
      <c r="U3607">
        <f>YEAR(G3607)</f>
        <v/>
      </c>
      <c r="V3607" s="117">
        <f>IFERROR(Q3607/N3607,"0")</f>
        <v/>
      </c>
    </row>
    <row r="3608">
      <c r="A3608">
        <f>_xlfn.XLOOKUP(D3608,BN:BN,BO:BO)</f>
        <v/>
      </c>
      <c r="B3608" t="inlineStr">
        <is>
          <t>LLC</t>
        </is>
      </c>
      <c r="C3608" t="n">
        <v>552</v>
      </c>
      <c r="D3608">
        <f>_xlfn.XLOOKUP(C3608,BH:BH,BI:BI)</f>
        <v/>
      </c>
      <c r="E3608" t="n">
        <v>28934</v>
      </c>
      <c r="F3608" t="inlineStr">
        <is>
          <t>ME BITAR SIMON RAUL ALEJANDRO</t>
        </is>
      </c>
      <c r="G3608" s="234" t="n">
        <v>45876</v>
      </c>
      <c r="H3608" s="63" t="n"/>
      <c r="I3608" t="inlineStr">
        <is>
          <t>VLO</t>
        </is>
      </c>
      <c r="J3608">
        <f>_xlfn.XLOOKUP(I3608,AS:AS,AU:AU)</f>
        <v/>
      </c>
      <c r="K3608" t="inlineStr">
        <is>
          <t>USD</t>
        </is>
      </c>
      <c r="L3608" s="238" t="n">
        <v>30</v>
      </c>
      <c r="M3608">
        <f>L3608*_xlfn.XLOOKUP(K3608,AM:AM,AN:AN)</f>
        <v/>
      </c>
      <c r="N3608">
        <f>L3608*_xlfn.XLOOKUP(K3608,AM:AM,AO:AO)</f>
        <v/>
      </c>
      <c r="O3608" s="238" t="n">
        <v>0</v>
      </c>
      <c r="P3608">
        <f>O3608*_xlfn.XLOOKUP(K3608,AM:AM,AN:AN)</f>
        <v/>
      </c>
      <c r="Q3608">
        <f>O3608*_xlfn.XLOOKUP(K3608,AM:AM,AO:AO)</f>
        <v/>
      </c>
      <c r="R3608">
        <f>_xlfn.XLOOKUP(E3608,AF:AF,AG:AG)</f>
        <v/>
      </c>
      <c r="S3608">
        <f>_xlfn.XLOOKUP(E3608,AF:AF,AI:AI)</f>
        <v/>
      </c>
      <c r="T3608">
        <f>WEEKNUM(G3608)</f>
        <v/>
      </c>
      <c r="U3608">
        <f>YEAR(G3608)</f>
        <v/>
      </c>
      <c r="V3608" s="117">
        <f>IFERROR(Q3608/N3608,"0")</f>
        <v/>
      </c>
    </row>
    <row r="3609">
      <c r="A3609">
        <f>_xlfn.XLOOKUP(D3609,BN:BN,BO:BO)</f>
        <v/>
      </c>
      <c r="B3609" t="inlineStr">
        <is>
          <t>LLC</t>
        </is>
      </c>
      <c r="C3609" t="n">
        <v>552</v>
      </c>
      <c r="D3609">
        <f>_xlfn.XLOOKUP(C3609,BH:BH,BI:BI)</f>
        <v/>
      </c>
      <c r="E3609" t="n">
        <v>28934</v>
      </c>
      <c r="F3609" t="inlineStr">
        <is>
          <t>TE BITAR SIMON FERNANDA</t>
        </is>
      </c>
      <c r="G3609" s="234" t="n">
        <v>46012</v>
      </c>
      <c r="H3609" s="63" t="n"/>
      <c r="I3609" t="inlineStr">
        <is>
          <t>VLO</t>
        </is>
      </c>
      <c r="J3609">
        <f>_xlfn.XLOOKUP(I3609,AS:AS,AU:AU)</f>
        <v/>
      </c>
      <c r="K3609" t="inlineStr">
        <is>
          <t>USD</t>
        </is>
      </c>
      <c r="L3609" s="238" t="n">
        <v>155.8</v>
      </c>
      <c r="M3609">
        <f>L3609*_xlfn.XLOOKUP(K3609,AM:AM,AN:AN)</f>
        <v/>
      </c>
      <c r="N3609">
        <f>L3609*_xlfn.XLOOKUP(K3609,AM:AM,AO:AO)</f>
        <v/>
      </c>
      <c r="O3609" s="238" t="n">
        <v>0</v>
      </c>
      <c r="P3609">
        <f>O3609*_xlfn.XLOOKUP(K3609,AM:AM,AN:AN)</f>
        <v/>
      </c>
      <c r="Q3609">
        <f>O3609*_xlfn.XLOOKUP(K3609,AM:AM,AO:AO)</f>
        <v/>
      </c>
      <c r="R3609">
        <f>_xlfn.XLOOKUP(E3609,AF:AF,AG:AG)</f>
        <v/>
      </c>
      <c r="S3609">
        <f>_xlfn.XLOOKUP(E3609,AF:AF,AI:AI)</f>
        <v/>
      </c>
      <c r="T3609">
        <f>WEEKNUM(G3609)</f>
        <v/>
      </c>
      <c r="U3609">
        <f>YEAR(G3609)</f>
        <v/>
      </c>
      <c r="V3609" s="117">
        <f>IFERROR(Q3609/N3609,"0")</f>
        <v/>
      </c>
    </row>
    <row r="3610">
      <c r="A3610">
        <f>_xlfn.XLOOKUP(D3610,BN:BN,BO:BO)</f>
        <v/>
      </c>
      <c r="B3610" t="inlineStr">
        <is>
          <t>LLC</t>
        </is>
      </c>
      <c r="C3610" t="n">
        <v>552</v>
      </c>
      <c r="D3610">
        <f>_xlfn.XLOOKUP(C3610,BH:BH,BI:BI)</f>
        <v/>
      </c>
      <c r="E3610" t="n">
        <v>28934</v>
      </c>
      <c r="F3610" t="inlineStr">
        <is>
          <t>TE COLOME MENENDEZ OMAR</t>
        </is>
      </c>
      <c r="G3610" s="234" t="n">
        <v>46012</v>
      </c>
      <c r="H3610" s="63" t="n"/>
      <c r="I3610" t="inlineStr">
        <is>
          <t>VLO</t>
        </is>
      </c>
      <c r="J3610">
        <f>_xlfn.XLOOKUP(I3610,AS:AS,AU:AU)</f>
        <v/>
      </c>
      <c r="K3610" t="inlineStr">
        <is>
          <t>USD</t>
        </is>
      </c>
      <c r="L3610" s="238" t="n">
        <v>155.8</v>
      </c>
      <c r="M3610">
        <f>L3610*_xlfn.XLOOKUP(K3610,AM:AM,AN:AN)</f>
        <v/>
      </c>
      <c r="N3610">
        <f>L3610*_xlfn.XLOOKUP(K3610,AM:AM,AO:AO)</f>
        <v/>
      </c>
      <c r="O3610" s="238" t="n">
        <v>0</v>
      </c>
      <c r="P3610">
        <f>O3610*_xlfn.XLOOKUP(K3610,AM:AM,AN:AN)</f>
        <v/>
      </c>
      <c r="Q3610">
        <f>O3610*_xlfn.XLOOKUP(K3610,AM:AM,AO:AO)</f>
        <v/>
      </c>
      <c r="R3610">
        <f>_xlfn.XLOOKUP(E3610,AF:AF,AG:AG)</f>
        <v/>
      </c>
      <c r="S3610">
        <f>_xlfn.XLOOKUP(E3610,AF:AF,AI:AI)</f>
        <v/>
      </c>
      <c r="T3610">
        <f>WEEKNUM(G3610)</f>
        <v/>
      </c>
      <c r="U3610">
        <f>YEAR(G3610)</f>
        <v/>
      </c>
      <c r="V3610" s="117">
        <f>IFERROR(Q3610/N3610,"0")</f>
        <v/>
      </c>
    </row>
    <row r="3611">
      <c r="A3611">
        <f>_xlfn.XLOOKUP(D3611,BN:BN,BO:BO)</f>
        <v/>
      </c>
      <c r="B3611" t="inlineStr">
        <is>
          <t>LLC</t>
        </is>
      </c>
      <c r="C3611" t="n">
        <v>552</v>
      </c>
      <c r="D3611">
        <f>_xlfn.XLOOKUP(C3611,BH:BH,BI:BI)</f>
        <v/>
      </c>
      <c r="E3611" t="n">
        <v>28934</v>
      </c>
      <c r="F3611" t="inlineStr">
        <is>
          <t>ME BITAR SIMON FERNANDA</t>
        </is>
      </c>
      <c r="G3611" s="234" t="n">
        <v>45876</v>
      </c>
      <c r="H3611" s="63" t="n"/>
      <c r="I3611" t="inlineStr">
        <is>
          <t>VLO</t>
        </is>
      </c>
      <c r="J3611">
        <f>_xlfn.XLOOKUP(I3611,AS:AS,AU:AU)</f>
        <v/>
      </c>
      <c r="K3611" t="inlineStr">
        <is>
          <t>USD</t>
        </is>
      </c>
      <c r="L3611" s="238" t="n">
        <v>15</v>
      </c>
      <c r="M3611">
        <f>L3611*_xlfn.XLOOKUP(K3611,AM:AM,AN:AN)</f>
        <v/>
      </c>
      <c r="N3611">
        <f>L3611*_xlfn.XLOOKUP(K3611,AM:AM,AO:AO)</f>
        <v/>
      </c>
      <c r="O3611" s="238" t="n">
        <v>0</v>
      </c>
      <c r="P3611">
        <f>O3611*_xlfn.XLOOKUP(K3611,AM:AM,AN:AN)</f>
        <v/>
      </c>
      <c r="Q3611">
        <f>O3611*_xlfn.XLOOKUP(K3611,AM:AM,AO:AO)</f>
        <v/>
      </c>
      <c r="R3611">
        <f>_xlfn.XLOOKUP(E3611,AF:AF,AG:AG)</f>
        <v/>
      </c>
      <c r="S3611">
        <f>_xlfn.XLOOKUP(E3611,AF:AF,AI:AI)</f>
        <v/>
      </c>
      <c r="T3611">
        <f>WEEKNUM(G3611)</f>
        <v/>
      </c>
      <c r="U3611">
        <f>YEAR(G3611)</f>
        <v/>
      </c>
      <c r="V3611" s="117">
        <f>IFERROR(Q3611/N3611,"0")</f>
        <v/>
      </c>
    </row>
    <row r="3612">
      <c r="A3612">
        <f>_xlfn.XLOOKUP(D3612,BN:BN,BO:BO)</f>
        <v/>
      </c>
      <c r="B3612" t="inlineStr">
        <is>
          <t>LLC</t>
        </is>
      </c>
      <c r="C3612" t="n">
        <v>552</v>
      </c>
      <c r="D3612">
        <f>_xlfn.XLOOKUP(C3612,BH:BH,BI:BI)</f>
        <v/>
      </c>
      <c r="E3612" t="n">
        <v>28934</v>
      </c>
      <c r="F3612" t="inlineStr">
        <is>
          <t>ME COLOME MENENDEZ OMAR</t>
        </is>
      </c>
      <c r="G3612" s="234" t="n">
        <v>45876</v>
      </c>
      <c r="H3612" s="63" t="n"/>
      <c r="I3612" t="inlineStr">
        <is>
          <t>VLO</t>
        </is>
      </c>
      <c r="J3612">
        <f>_xlfn.XLOOKUP(I3612,AS:AS,AU:AU)</f>
        <v/>
      </c>
      <c r="K3612" t="inlineStr">
        <is>
          <t>USD</t>
        </is>
      </c>
      <c r="L3612" s="238" t="n">
        <v>15</v>
      </c>
      <c r="M3612">
        <f>L3612*_xlfn.XLOOKUP(K3612,AM:AM,AN:AN)</f>
        <v/>
      </c>
      <c r="N3612">
        <f>L3612*_xlfn.XLOOKUP(K3612,AM:AM,AO:AO)</f>
        <v/>
      </c>
      <c r="O3612" s="238" t="n">
        <v>0</v>
      </c>
      <c r="P3612">
        <f>O3612*_xlfn.XLOOKUP(K3612,AM:AM,AN:AN)</f>
        <v/>
      </c>
      <c r="Q3612">
        <f>O3612*_xlfn.XLOOKUP(K3612,AM:AM,AO:AO)</f>
        <v/>
      </c>
      <c r="R3612">
        <f>_xlfn.XLOOKUP(E3612,AF:AF,AG:AG)</f>
        <v/>
      </c>
      <c r="S3612">
        <f>_xlfn.XLOOKUP(E3612,AF:AF,AI:AI)</f>
        <v/>
      </c>
      <c r="T3612">
        <f>WEEKNUM(G3612)</f>
        <v/>
      </c>
      <c r="U3612">
        <f>YEAR(G3612)</f>
        <v/>
      </c>
      <c r="V3612" s="117">
        <f>IFERROR(Q3612/N3612,"0")</f>
        <v/>
      </c>
    </row>
    <row r="3613">
      <c r="A3613">
        <f>_xlfn.XLOOKUP(D3613,BN:BN,BO:BO)</f>
        <v/>
      </c>
      <c r="B3613" t="inlineStr">
        <is>
          <t>LLC</t>
        </is>
      </c>
      <c r="C3613" t="n">
        <v>552</v>
      </c>
      <c r="D3613">
        <f>_xlfn.XLOOKUP(C3613,BH:BH,BI:BI)</f>
        <v/>
      </c>
      <c r="E3613" t="n">
        <v>0</v>
      </c>
      <c r="F3613" t="inlineStr">
        <is>
          <t>Fee emisión vuelos MAD RAK - TNG MAD</t>
        </is>
      </c>
      <c r="G3613" s="234" t="n">
        <v>45876</v>
      </c>
      <c r="H3613" s="234" t="n">
        <v>46026</v>
      </c>
      <c r="I3613" t="inlineStr">
        <is>
          <t>HPS</t>
        </is>
      </c>
      <c r="J3613">
        <f>_xlfn.XLOOKUP(I3613,AS:AS,AU:AU)</f>
        <v/>
      </c>
      <c r="K3613" t="inlineStr">
        <is>
          <t>USD</t>
        </is>
      </c>
      <c r="L3613" s="238" t="n">
        <v>150</v>
      </c>
      <c r="M3613">
        <f>L3613*_xlfn.XLOOKUP(K3613,AM:AM,AN:AN)</f>
        <v/>
      </c>
      <c r="N3613">
        <f>L3613*_xlfn.XLOOKUP(K3613,AM:AM,AO:AO)</f>
        <v/>
      </c>
      <c r="O3613" s="238" t="n">
        <v>150</v>
      </c>
      <c r="P3613">
        <f>O3613*_xlfn.XLOOKUP(K3613,AM:AM,AN:AN)</f>
        <v/>
      </c>
      <c r="Q3613">
        <f>O3613*_xlfn.XLOOKUP(K3613,AM:AM,AO:AO)</f>
        <v/>
      </c>
      <c r="R3613">
        <f>_xlfn.XLOOKUP(E3613,AF:AF,AG:AG)</f>
        <v/>
      </c>
      <c r="S3613">
        <f>_xlfn.XLOOKUP(E3613,AF:AF,AI:AI)</f>
        <v/>
      </c>
      <c r="T3613">
        <f>WEEKNUM(G3613)</f>
        <v/>
      </c>
      <c r="U3613">
        <f>YEAR(G3613)</f>
        <v/>
      </c>
      <c r="V3613" s="117">
        <f>IFERROR(Q3613/N3613,"0")</f>
        <v/>
      </c>
    </row>
    <row r="3614">
      <c r="A3614">
        <f>_xlfn.XLOOKUP(D3614,BN:BN,BO:BO)</f>
        <v/>
      </c>
      <c r="B3614" t="inlineStr">
        <is>
          <t>LLC</t>
        </is>
      </c>
      <c r="C3614" t="n">
        <v>552</v>
      </c>
      <c r="D3614">
        <f>_xlfn.XLOOKUP(C3614,BH:BH,BI:BI)</f>
        <v/>
      </c>
      <c r="E3614" t="n">
        <v>30434</v>
      </c>
      <c r="F3614" t="inlineStr">
        <is>
          <t>ALOJAMIENTO EN 2 HABITACIONES SUPERIORES, PAGA DIRECTO EL CLIENTE</t>
        </is>
      </c>
      <c r="G3614" s="234" t="n">
        <v>46023</v>
      </c>
      <c r="H3614" s="234" t="n">
        <v>46026</v>
      </c>
      <c r="I3614" t="inlineStr">
        <is>
          <t>HTL</t>
        </is>
      </c>
      <c r="J3614">
        <f>_xlfn.XLOOKUP(I3614,AS:AS,AU:AU)</f>
        <v/>
      </c>
      <c r="K3614" t="inlineStr">
        <is>
          <t>USD</t>
        </is>
      </c>
      <c r="L3614" s="238" t="n">
        <v>3386</v>
      </c>
      <c r="M3614">
        <f>L3614*_xlfn.XLOOKUP(K3614,AM:AM,AN:AN)</f>
        <v/>
      </c>
      <c r="N3614">
        <f>L3614*_xlfn.XLOOKUP(K3614,AM:AM,AO:AO)</f>
        <v/>
      </c>
      <c r="O3614" s="238" t="n">
        <v>308</v>
      </c>
      <c r="P3614">
        <f>O3614*_xlfn.XLOOKUP(K3614,AM:AM,AN:AN)</f>
        <v/>
      </c>
      <c r="Q3614">
        <f>O3614*_xlfn.XLOOKUP(K3614,AM:AM,AO:AO)</f>
        <v/>
      </c>
      <c r="R3614">
        <f>_xlfn.XLOOKUP(E3614,AF:AF,AG:AG)</f>
        <v/>
      </c>
      <c r="S3614">
        <f>_xlfn.XLOOKUP(E3614,AF:AF,AI:AI)</f>
        <v/>
      </c>
      <c r="T3614">
        <f>WEEKNUM(G3614)</f>
        <v/>
      </c>
      <c r="U3614">
        <f>YEAR(G3614)</f>
        <v/>
      </c>
      <c r="V3614" s="117">
        <f>IFERROR(Q3614/N3614,"0")</f>
        <v/>
      </c>
    </row>
    <row r="3615">
      <c r="A3615">
        <f>_xlfn.XLOOKUP(D3615,BN:BN,BO:BO)</f>
        <v/>
      </c>
      <c r="B3615" t="inlineStr">
        <is>
          <t>LLC</t>
        </is>
      </c>
      <c r="C3615" t="n">
        <v>552</v>
      </c>
      <c r="D3615">
        <f>_xlfn.XLOOKUP(C3615,BH:BH,BI:BI)</f>
        <v/>
      </c>
      <c r="E3615" t="n">
        <v>28934</v>
      </c>
      <c r="F3615" t="inlineStr">
        <is>
          <t>BITAR ROMO JOSE RAUL</t>
        </is>
      </c>
      <c r="G3615" s="234" t="n">
        <v>46011</v>
      </c>
      <c r="H3615" s="234" t="n">
        <v>46026</v>
      </c>
      <c r="I3615" t="inlineStr">
        <is>
          <t>VLO</t>
        </is>
      </c>
      <c r="J3615">
        <f>_xlfn.XLOOKUP(I3615,AS:AS,AU:AU)</f>
        <v/>
      </c>
      <c r="K3615" t="inlineStr">
        <is>
          <t>USD</t>
        </is>
      </c>
      <c r="L3615" s="238" t="n">
        <v>98.5</v>
      </c>
      <c r="M3615">
        <f>L3615*_xlfn.XLOOKUP(K3615,AM:AM,AN:AN)</f>
        <v/>
      </c>
      <c r="N3615">
        <f>L3615*_xlfn.XLOOKUP(K3615,AM:AM,AO:AO)</f>
        <v/>
      </c>
      <c r="O3615" s="238" t="n">
        <v>0</v>
      </c>
      <c r="P3615">
        <f>O3615*_xlfn.XLOOKUP(K3615,AM:AM,AN:AN)</f>
        <v/>
      </c>
      <c r="Q3615">
        <f>O3615*_xlfn.XLOOKUP(K3615,AM:AM,AO:AO)</f>
        <v/>
      </c>
      <c r="R3615">
        <f>_xlfn.XLOOKUP(E3615,AF:AF,AG:AG)</f>
        <v/>
      </c>
      <c r="S3615">
        <f>_xlfn.XLOOKUP(E3615,AF:AF,AI:AI)</f>
        <v/>
      </c>
      <c r="T3615">
        <f>WEEKNUM(G3615)</f>
        <v/>
      </c>
      <c r="U3615">
        <f>YEAR(G3615)</f>
        <v/>
      </c>
      <c r="V3615" s="117">
        <f>IFERROR(Q3615/N3615,"0")</f>
        <v/>
      </c>
    </row>
    <row r="3616">
      <c r="A3616">
        <f>_xlfn.XLOOKUP(D3616,BN:BN,BO:BO)</f>
        <v/>
      </c>
      <c r="B3616" t="inlineStr">
        <is>
          <t>LLC</t>
        </is>
      </c>
      <c r="C3616" t="n">
        <v>552</v>
      </c>
      <c r="D3616">
        <f>_xlfn.XLOOKUP(C3616,BH:BH,BI:BI)</f>
        <v/>
      </c>
      <c r="E3616" t="n">
        <v>28934</v>
      </c>
      <c r="F3616" t="inlineStr">
        <is>
          <t>SIMON SAENZ MARIA FERNANDA</t>
        </is>
      </c>
      <c r="G3616" s="234" t="n">
        <v>46011</v>
      </c>
      <c r="H3616" s="234" t="n">
        <v>46026</v>
      </c>
      <c r="I3616" t="inlineStr">
        <is>
          <t>VLO</t>
        </is>
      </c>
      <c r="J3616">
        <f>_xlfn.XLOOKUP(I3616,AS:AS,AU:AU)</f>
        <v/>
      </c>
      <c r="K3616" t="inlineStr">
        <is>
          <t>USD</t>
        </is>
      </c>
      <c r="L3616" s="238" t="n">
        <v>98.5</v>
      </c>
      <c r="M3616">
        <f>L3616*_xlfn.XLOOKUP(K3616,AM:AM,AN:AN)</f>
        <v/>
      </c>
      <c r="N3616">
        <f>L3616*_xlfn.XLOOKUP(K3616,AM:AM,AO:AO)</f>
        <v/>
      </c>
      <c r="O3616" s="238" t="n">
        <v>0</v>
      </c>
      <c r="P3616">
        <f>O3616*_xlfn.XLOOKUP(K3616,AM:AM,AN:AN)</f>
        <v/>
      </c>
      <c r="Q3616">
        <f>O3616*_xlfn.XLOOKUP(K3616,AM:AM,AO:AO)</f>
        <v/>
      </c>
      <c r="R3616">
        <f>_xlfn.XLOOKUP(E3616,AF:AF,AG:AG)</f>
        <v/>
      </c>
      <c r="S3616">
        <f>_xlfn.XLOOKUP(E3616,AF:AF,AI:AI)</f>
        <v/>
      </c>
      <c r="T3616">
        <f>WEEKNUM(G3616)</f>
        <v/>
      </c>
      <c r="U3616">
        <f>YEAR(G3616)</f>
        <v/>
      </c>
      <c r="V3616" s="117">
        <f>IFERROR(Q3616/N3616,"0")</f>
        <v/>
      </c>
    </row>
    <row r="3617">
      <c r="A3617">
        <f>_xlfn.XLOOKUP(D3617,BN:BN,BO:BO)</f>
        <v/>
      </c>
      <c r="B3617" t="inlineStr">
        <is>
          <t>LLC</t>
        </is>
      </c>
      <c r="C3617" t="n">
        <v>552</v>
      </c>
      <c r="D3617">
        <f>_xlfn.XLOOKUP(C3617,BH:BH,BI:BI)</f>
        <v/>
      </c>
      <c r="E3617" t="n">
        <v>28934</v>
      </c>
      <c r="F3617" t="inlineStr">
        <is>
          <t>BITAR ROMO JOSE RAUL</t>
        </is>
      </c>
      <c r="G3617" s="234" t="n">
        <v>46011</v>
      </c>
      <c r="H3617" s="234" t="n">
        <v>46026</v>
      </c>
      <c r="I3617" t="inlineStr">
        <is>
          <t>VLO</t>
        </is>
      </c>
      <c r="J3617">
        <f>_xlfn.XLOOKUP(I3617,AS:AS,AU:AU)</f>
        <v/>
      </c>
      <c r="K3617" t="inlineStr">
        <is>
          <t>USD</t>
        </is>
      </c>
      <c r="L3617" s="238" t="n">
        <v>29.3</v>
      </c>
      <c r="M3617">
        <f>L3617*_xlfn.XLOOKUP(K3617,AM:AM,AN:AN)</f>
        <v/>
      </c>
      <c r="N3617">
        <f>L3617*_xlfn.XLOOKUP(K3617,AM:AM,AO:AO)</f>
        <v/>
      </c>
      <c r="O3617" s="238" t="n">
        <v>0</v>
      </c>
      <c r="P3617">
        <f>O3617*_xlfn.XLOOKUP(K3617,AM:AM,AN:AN)</f>
        <v/>
      </c>
      <c r="Q3617">
        <f>O3617*_xlfn.XLOOKUP(K3617,AM:AM,AO:AO)</f>
        <v/>
      </c>
      <c r="R3617">
        <f>_xlfn.XLOOKUP(E3617,AF:AF,AG:AG)</f>
        <v/>
      </c>
      <c r="S3617">
        <f>_xlfn.XLOOKUP(E3617,AF:AF,AI:AI)</f>
        <v/>
      </c>
      <c r="T3617">
        <f>WEEKNUM(G3617)</f>
        <v/>
      </c>
      <c r="U3617">
        <f>YEAR(G3617)</f>
        <v/>
      </c>
      <c r="V3617" s="117">
        <f>IFERROR(Q3617/N3617,"0")</f>
        <v/>
      </c>
    </row>
    <row r="3618">
      <c r="A3618">
        <f>_xlfn.XLOOKUP(D3618,BN:BN,BO:BO)</f>
        <v/>
      </c>
      <c r="B3618" t="inlineStr">
        <is>
          <t>LLC</t>
        </is>
      </c>
      <c r="C3618" t="n">
        <v>552</v>
      </c>
      <c r="D3618">
        <f>_xlfn.XLOOKUP(C3618,BH:BH,BI:BI)</f>
        <v/>
      </c>
      <c r="E3618" t="n">
        <v>28934</v>
      </c>
      <c r="F3618" t="inlineStr">
        <is>
          <t>SIMON SAENZ MARIA FERNANDA</t>
        </is>
      </c>
      <c r="G3618" s="234" t="n">
        <v>46011</v>
      </c>
      <c r="H3618" s="234" t="n">
        <v>46026</v>
      </c>
      <c r="I3618" t="inlineStr">
        <is>
          <t>VLO</t>
        </is>
      </c>
      <c r="J3618">
        <f>_xlfn.XLOOKUP(I3618,AS:AS,AU:AU)</f>
        <v/>
      </c>
      <c r="K3618" t="inlineStr">
        <is>
          <t>USD</t>
        </is>
      </c>
      <c r="L3618" s="238" t="n">
        <v>29.3</v>
      </c>
      <c r="M3618">
        <f>L3618*_xlfn.XLOOKUP(K3618,AM:AM,AN:AN)</f>
        <v/>
      </c>
      <c r="N3618">
        <f>L3618*_xlfn.XLOOKUP(K3618,AM:AM,AO:AO)</f>
        <v/>
      </c>
      <c r="O3618" s="238" t="n">
        <v>0</v>
      </c>
      <c r="P3618">
        <f>O3618*_xlfn.XLOOKUP(K3618,AM:AM,AN:AN)</f>
        <v/>
      </c>
      <c r="Q3618">
        <f>O3618*_xlfn.XLOOKUP(K3618,AM:AM,AO:AO)</f>
        <v/>
      </c>
      <c r="R3618">
        <f>_xlfn.XLOOKUP(E3618,AF:AF,AG:AG)</f>
        <v/>
      </c>
      <c r="S3618">
        <f>_xlfn.XLOOKUP(E3618,AF:AF,AI:AI)</f>
        <v/>
      </c>
      <c r="T3618">
        <f>WEEKNUM(G3618)</f>
        <v/>
      </c>
      <c r="U3618">
        <f>YEAR(G3618)</f>
        <v/>
      </c>
      <c r="V3618" s="117">
        <f>IFERROR(Q3618/N3618,"0")</f>
        <v/>
      </c>
    </row>
    <row r="3619">
      <c r="A3619">
        <f>_xlfn.XLOOKUP(D3619,BN:BN,BO:BO)</f>
        <v/>
      </c>
      <c r="B3619" t="inlineStr">
        <is>
          <t>LLC</t>
        </is>
      </c>
      <c r="C3619" t="n">
        <v>552</v>
      </c>
      <c r="D3619">
        <f>_xlfn.XLOOKUP(C3619,BH:BH,BI:BI)</f>
        <v/>
      </c>
      <c r="E3619" t="n">
        <v>28934</v>
      </c>
      <c r="F3619" t="inlineStr">
        <is>
          <t>BITAR ROMO JOSE RAUL</t>
        </is>
      </c>
      <c r="G3619" s="234" t="n">
        <v>46011</v>
      </c>
      <c r="H3619" s="234" t="n">
        <v>46026</v>
      </c>
      <c r="I3619" t="inlineStr">
        <is>
          <t>VLO</t>
        </is>
      </c>
      <c r="J3619">
        <f>_xlfn.XLOOKUP(I3619,AS:AS,AU:AU)</f>
        <v/>
      </c>
      <c r="K3619" t="inlineStr">
        <is>
          <t>USD</t>
        </is>
      </c>
      <c r="L3619" s="238" t="n">
        <v>98.59999999999999</v>
      </c>
      <c r="M3619">
        <f>L3619*_xlfn.XLOOKUP(K3619,AM:AM,AN:AN)</f>
        <v/>
      </c>
      <c r="N3619">
        <f>L3619*_xlfn.XLOOKUP(K3619,AM:AM,AO:AO)</f>
        <v/>
      </c>
      <c r="O3619" s="238" t="n">
        <v>0</v>
      </c>
      <c r="P3619">
        <f>O3619*_xlfn.XLOOKUP(K3619,AM:AM,AN:AN)</f>
        <v/>
      </c>
      <c r="Q3619">
        <f>O3619*_xlfn.XLOOKUP(K3619,AM:AM,AO:AO)</f>
        <v/>
      </c>
      <c r="R3619">
        <f>_xlfn.XLOOKUP(E3619,AF:AF,AG:AG)</f>
        <v/>
      </c>
      <c r="S3619">
        <f>_xlfn.XLOOKUP(E3619,AF:AF,AI:AI)</f>
        <v/>
      </c>
      <c r="T3619">
        <f>WEEKNUM(G3619)</f>
        <v/>
      </c>
      <c r="U3619">
        <f>YEAR(G3619)</f>
        <v/>
      </c>
      <c r="V3619" s="117">
        <f>IFERROR(Q3619/N3619,"0")</f>
        <v/>
      </c>
    </row>
    <row r="3620">
      <c r="A3620">
        <f>_xlfn.XLOOKUP(D3620,BN:BN,BO:BO)</f>
        <v/>
      </c>
      <c r="B3620" t="inlineStr">
        <is>
          <t>LLC</t>
        </is>
      </c>
      <c r="C3620" t="n">
        <v>552</v>
      </c>
      <c r="D3620">
        <f>_xlfn.XLOOKUP(C3620,BH:BH,BI:BI)</f>
        <v/>
      </c>
      <c r="E3620" t="n">
        <v>28934</v>
      </c>
      <c r="F3620" t="inlineStr">
        <is>
          <t>SIMON SAENZ MARIA FERNANDA</t>
        </is>
      </c>
      <c r="G3620" s="234" t="n">
        <v>46011</v>
      </c>
      <c r="H3620" s="234" t="n">
        <v>46026</v>
      </c>
      <c r="I3620" t="inlineStr">
        <is>
          <t>VLO</t>
        </is>
      </c>
      <c r="J3620">
        <f>_xlfn.XLOOKUP(I3620,AS:AS,AU:AU)</f>
        <v/>
      </c>
      <c r="K3620" t="inlineStr">
        <is>
          <t>USD</t>
        </is>
      </c>
      <c r="L3620" s="238" t="n">
        <v>98.59999999999999</v>
      </c>
      <c r="M3620">
        <f>L3620*_xlfn.XLOOKUP(K3620,AM:AM,AN:AN)</f>
        <v/>
      </c>
      <c r="N3620">
        <f>L3620*_xlfn.XLOOKUP(K3620,AM:AM,AO:AO)</f>
        <v/>
      </c>
      <c r="O3620" s="238" t="n">
        <v>0</v>
      </c>
      <c r="P3620">
        <f>O3620*_xlfn.XLOOKUP(K3620,AM:AM,AN:AN)</f>
        <v/>
      </c>
      <c r="Q3620">
        <f>O3620*_xlfn.XLOOKUP(K3620,AM:AM,AO:AO)</f>
        <v/>
      </c>
      <c r="R3620">
        <f>_xlfn.XLOOKUP(E3620,AF:AF,AG:AG)</f>
        <v/>
      </c>
      <c r="S3620">
        <f>_xlfn.XLOOKUP(E3620,AF:AF,AI:AI)</f>
        <v/>
      </c>
      <c r="T3620">
        <f>WEEKNUM(G3620)</f>
        <v/>
      </c>
      <c r="U3620">
        <f>YEAR(G3620)</f>
        <v/>
      </c>
      <c r="V3620" s="117">
        <f>IFERROR(Q3620/N3620,"0")</f>
        <v/>
      </c>
    </row>
    <row r="3621">
      <c r="A3621">
        <f>_xlfn.XLOOKUP(D3621,BN:BN,BO:BO)</f>
        <v/>
      </c>
      <c r="B3621" t="inlineStr">
        <is>
          <t>LLC</t>
        </is>
      </c>
      <c r="C3621" t="n">
        <v>552</v>
      </c>
      <c r="D3621">
        <f>_xlfn.XLOOKUP(C3621,BH:BH,BI:BI)</f>
        <v/>
      </c>
      <c r="E3621" t="n">
        <v>30111</v>
      </c>
      <c r="F3621" t="inlineStr">
        <is>
          <t>extras</t>
        </is>
      </c>
      <c r="G3621" s="234" t="n">
        <v>45876</v>
      </c>
      <c r="H3621" s="234" t="n">
        <v>46026</v>
      </c>
      <c r="I3621" t="inlineStr">
        <is>
          <t>PKT</t>
        </is>
      </c>
      <c r="J3621">
        <f>_xlfn.XLOOKUP(I3621,AS:AS,AU:AU)</f>
        <v/>
      </c>
      <c r="K3621" t="inlineStr">
        <is>
          <t>USD</t>
        </is>
      </c>
      <c r="L3621" s="238" t="n">
        <v>162</v>
      </c>
      <c r="M3621">
        <f>L3621*_xlfn.XLOOKUP(K3621,AM:AM,AN:AN)</f>
        <v/>
      </c>
      <c r="N3621">
        <f>L3621*_xlfn.XLOOKUP(K3621,AM:AM,AO:AO)</f>
        <v/>
      </c>
      <c r="O3621" s="238" t="n">
        <v>0</v>
      </c>
      <c r="P3621">
        <f>O3621*_xlfn.XLOOKUP(K3621,AM:AM,AN:AN)</f>
        <v/>
      </c>
      <c r="Q3621">
        <f>O3621*_xlfn.XLOOKUP(K3621,AM:AM,AO:AO)</f>
        <v/>
      </c>
      <c r="R3621">
        <f>_xlfn.XLOOKUP(E3621,AF:AF,AG:AG)</f>
        <v/>
      </c>
      <c r="S3621">
        <f>_xlfn.XLOOKUP(E3621,AF:AF,AI:AI)</f>
        <v/>
      </c>
      <c r="T3621">
        <f>WEEKNUM(G3621)</f>
        <v/>
      </c>
      <c r="U3621">
        <f>YEAR(G3621)</f>
        <v/>
      </c>
      <c r="V3621" s="117">
        <f>IFERROR(Q3621/N3621,"0")</f>
        <v/>
      </c>
    </row>
    <row r="3622">
      <c r="A3622">
        <f>_xlfn.XLOOKUP(D3622,BN:BN,BO:BO)</f>
        <v/>
      </c>
      <c r="B3622" t="inlineStr">
        <is>
          <t>LLC</t>
        </is>
      </c>
      <c r="C3622" t="n">
        <v>552</v>
      </c>
      <c r="D3622">
        <f>_xlfn.XLOOKUP(C3622,BH:BH,BI:BI)</f>
        <v/>
      </c>
      <c r="E3622" t="n">
        <v>0</v>
      </c>
      <c r="F3622" t="inlineStr">
        <is>
          <t>CIRCUITO</t>
        </is>
      </c>
      <c r="G3622" s="234" t="n">
        <v>45876</v>
      </c>
      <c r="H3622" s="234" t="n">
        <v>46026</v>
      </c>
      <c r="I3622" t="inlineStr">
        <is>
          <t>HPS</t>
        </is>
      </c>
      <c r="J3622">
        <f>_xlfn.XLOOKUP(I3622,AS:AS,AU:AU)</f>
        <v/>
      </c>
      <c r="K3622" t="inlineStr">
        <is>
          <t>USD</t>
        </is>
      </c>
      <c r="L3622" s="238" t="n">
        <v>51.53</v>
      </c>
      <c r="M3622">
        <f>L3622*_xlfn.XLOOKUP(K3622,AM:AM,AN:AN)</f>
        <v/>
      </c>
      <c r="N3622">
        <f>L3622*_xlfn.XLOOKUP(K3622,AM:AM,AO:AO)</f>
        <v/>
      </c>
      <c r="O3622" s="238" t="n">
        <v>51.53</v>
      </c>
      <c r="P3622">
        <f>O3622*_xlfn.XLOOKUP(K3622,AM:AM,AN:AN)</f>
        <v/>
      </c>
      <c r="Q3622">
        <f>O3622*_xlfn.XLOOKUP(K3622,AM:AM,AO:AO)</f>
        <v/>
      </c>
      <c r="R3622">
        <f>_xlfn.XLOOKUP(E3622,AF:AF,AG:AG)</f>
        <v/>
      </c>
      <c r="S3622">
        <f>_xlfn.XLOOKUP(E3622,AF:AF,AI:AI)</f>
        <v/>
      </c>
      <c r="T3622">
        <f>WEEKNUM(G3622)</f>
        <v/>
      </c>
      <c r="U3622">
        <f>YEAR(G3622)</f>
        <v/>
      </c>
      <c r="V3622" s="117">
        <f>IFERROR(Q3622/N3622,"0")</f>
        <v/>
      </c>
    </row>
    <row r="3623">
      <c r="A3623">
        <f>_xlfn.XLOOKUP(D3623,BN:BN,BO:BO)</f>
        <v/>
      </c>
      <c r="B3623" t="inlineStr">
        <is>
          <t>LLC</t>
        </is>
      </c>
      <c r="C3623" t="n">
        <v>553</v>
      </c>
      <c r="D3623">
        <f>_xlfn.XLOOKUP(C3623,BH:BH,BI:BI)</f>
        <v/>
      </c>
      <c r="E3623" t="n">
        <v>24894</v>
      </c>
      <c r="F3623" t="inlineStr">
        <is>
          <t>CHARTER 3 FULL DAYS</t>
        </is>
      </c>
      <c r="G3623" s="234" t="n">
        <v>45903</v>
      </c>
      <c r="H3623" s="234" t="n">
        <v>45906</v>
      </c>
      <c r="I3623" t="inlineStr">
        <is>
          <t>HTL</t>
        </is>
      </c>
      <c r="J3623">
        <f>_xlfn.XLOOKUP(I3623,AS:AS,AU:AU)</f>
        <v/>
      </c>
      <c r="K3623" t="inlineStr">
        <is>
          <t>EUR</t>
        </is>
      </c>
      <c r="L3623" s="238" t="n">
        <v>23700</v>
      </c>
      <c r="M3623">
        <f>L3623*_xlfn.XLOOKUP(K3623,AM:AM,AN:AN)</f>
        <v/>
      </c>
      <c r="N3623">
        <f>L3623*_xlfn.XLOOKUP(K3623,AM:AM,AO:AO)</f>
        <v/>
      </c>
      <c r="O3623" s="238" t="n">
        <v>2000</v>
      </c>
      <c r="P3623">
        <f>O3623*_xlfn.XLOOKUP(K3623,AM:AM,AN:AN)</f>
        <v/>
      </c>
      <c r="Q3623">
        <f>O3623*_xlfn.XLOOKUP(K3623,AM:AM,AO:AO)</f>
        <v/>
      </c>
      <c r="R3623">
        <f>_xlfn.XLOOKUP(E3623,AF:AF,AG:AG)</f>
        <v/>
      </c>
      <c r="S3623">
        <f>_xlfn.XLOOKUP(E3623,AF:AF,AI:AI)</f>
        <v/>
      </c>
      <c r="T3623">
        <f>WEEKNUM(G3623)</f>
        <v/>
      </c>
      <c r="U3623">
        <f>YEAR(G3623)</f>
        <v/>
      </c>
      <c r="V3623" s="117">
        <f>IFERROR(Q3623/N3623,"0")</f>
        <v/>
      </c>
    </row>
    <row r="3624">
      <c r="A3624">
        <f>_xlfn.XLOOKUP(D3624,BN:BN,BO:BO)</f>
        <v/>
      </c>
      <c r="B3624" t="inlineStr">
        <is>
          <t>LLC</t>
        </is>
      </c>
      <c r="C3624" t="n">
        <v>553</v>
      </c>
      <c r="D3624">
        <f>_xlfn.XLOOKUP(C3624,BH:BH,BI:BI)</f>
        <v/>
      </c>
      <c r="E3624" t="n">
        <v>24894</v>
      </c>
      <c r="F3624" t="inlineStr">
        <is>
          <t>CHARTER BARCO 3 FULL DAYS</t>
        </is>
      </c>
      <c r="G3624" s="234" t="n">
        <v>45906</v>
      </c>
      <c r="H3624" s="234" t="n">
        <v>45909</v>
      </c>
      <c r="I3624" t="inlineStr">
        <is>
          <t>HTL</t>
        </is>
      </c>
      <c r="J3624">
        <f>_xlfn.XLOOKUP(I3624,AS:AS,AU:AU)</f>
        <v/>
      </c>
      <c r="K3624" t="inlineStr">
        <is>
          <t>EUR</t>
        </is>
      </c>
      <c r="L3624" s="238" t="n">
        <v>30690</v>
      </c>
      <c r="M3624">
        <f>L3624*_xlfn.XLOOKUP(K3624,AM:AM,AN:AN)</f>
        <v/>
      </c>
      <c r="N3624">
        <f>L3624*_xlfn.XLOOKUP(K3624,AM:AM,AO:AO)</f>
        <v/>
      </c>
      <c r="O3624" s="238" t="n">
        <v>2490</v>
      </c>
      <c r="P3624">
        <f>O3624*_xlfn.XLOOKUP(K3624,AM:AM,AN:AN)</f>
        <v/>
      </c>
      <c r="Q3624">
        <f>O3624*_xlfn.XLOOKUP(K3624,AM:AM,AO:AO)</f>
        <v/>
      </c>
      <c r="R3624">
        <f>_xlfn.XLOOKUP(E3624,AF:AF,AG:AG)</f>
        <v/>
      </c>
      <c r="S3624">
        <f>_xlfn.XLOOKUP(E3624,AF:AF,AI:AI)</f>
        <v/>
      </c>
      <c r="T3624">
        <f>WEEKNUM(G3624)</f>
        <v/>
      </c>
      <c r="U3624">
        <f>YEAR(G3624)</f>
        <v/>
      </c>
      <c r="V3624" s="117">
        <f>IFERROR(Q3624/N3624,"0")</f>
        <v/>
      </c>
    </row>
    <row r="3625">
      <c r="A3625">
        <f>_xlfn.XLOOKUP(D3625,BN:BN,BO:BO)</f>
        <v/>
      </c>
      <c r="B3625" t="inlineStr">
        <is>
          <t>LLC</t>
        </is>
      </c>
      <c r="C3625" t="n">
        <v>553</v>
      </c>
      <c r="D3625">
        <f>_xlfn.XLOOKUP(C3625,BH:BH,BI:BI)</f>
        <v/>
      </c>
      <c r="E3625" t="n">
        <v>0</v>
      </c>
      <c r="F3625" t="inlineStr">
        <is>
          <t>CONCIERGE FEE + PLANNING FEE</t>
        </is>
      </c>
      <c r="G3625" s="63" t="n"/>
      <c r="H3625" s="63" t="n"/>
      <c r="I3625" t="inlineStr">
        <is>
          <t>HPS</t>
        </is>
      </c>
      <c r="J3625">
        <f>_xlfn.XLOOKUP(I3625,AS:AS,AU:AU)</f>
        <v/>
      </c>
      <c r="K3625" t="inlineStr">
        <is>
          <t>EUR</t>
        </is>
      </c>
      <c r="L3625" s="238" t="n">
        <v>1498</v>
      </c>
      <c r="M3625">
        <f>L3625*_xlfn.XLOOKUP(K3625,AM:AM,AN:AN)</f>
        <v/>
      </c>
      <c r="N3625">
        <f>L3625*_xlfn.XLOOKUP(K3625,AM:AM,AO:AO)</f>
        <v/>
      </c>
      <c r="O3625" s="238" t="n">
        <v>1498</v>
      </c>
      <c r="P3625">
        <f>O3625*_xlfn.XLOOKUP(K3625,AM:AM,AN:AN)</f>
        <v/>
      </c>
      <c r="Q3625">
        <f>O3625*_xlfn.XLOOKUP(K3625,AM:AM,AO:AO)</f>
        <v/>
      </c>
      <c r="R3625">
        <f>_xlfn.XLOOKUP(E3625,AF:AF,AG:AG)</f>
        <v/>
      </c>
      <c r="S3625">
        <f>_xlfn.XLOOKUP(E3625,AF:AF,AI:AI)</f>
        <v/>
      </c>
      <c r="T3625">
        <f>WEEKNUM(G3625)</f>
        <v/>
      </c>
      <c r="U3625">
        <f>YEAR(G3625)</f>
        <v/>
      </c>
      <c r="V3625" s="117">
        <f>IFERROR(Q3625/N3625,"0")</f>
        <v/>
      </c>
    </row>
    <row r="3626">
      <c r="A3626">
        <f>_xlfn.XLOOKUP(D3626,BN:BN,BO:BO)</f>
        <v/>
      </c>
      <c r="B3626" t="inlineStr">
        <is>
          <t>LLC</t>
        </is>
      </c>
      <c r="C3626" t="n">
        <v>553</v>
      </c>
      <c r="D3626">
        <f>_xlfn.XLOOKUP(C3626,BH:BH,BI:BI)</f>
        <v/>
      </c>
      <c r="E3626" t="n">
        <v>30787</v>
      </c>
      <c r="F3626" t="inlineStr">
        <is>
          <t>Hotel Capri</t>
        </is>
      </c>
      <c r="G3626" s="234" t="n">
        <v>45903</v>
      </c>
      <c r="H3626" s="234" t="n">
        <v>45906</v>
      </c>
      <c r="I3626" t="inlineStr">
        <is>
          <t>HTL</t>
        </is>
      </c>
      <c r="J3626">
        <f>_xlfn.XLOOKUP(I3626,AS:AS,AU:AU)</f>
        <v/>
      </c>
      <c r="K3626" t="inlineStr">
        <is>
          <t>EUR</t>
        </is>
      </c>
      <c r="L3626" s="238" t="n">
        <v>6818.18</v>
      </c>
      <c r="M3626">
        <f>L3626*_xlfn.XLOOKUP(K3626,AM:AM,AN:AN)</f>
        <v/>
      </c>
      <c r="N3626">
        <f>L3626*_xlfn.XLOOKUP(K3626,AM:AM,AO:AO)</f>
        <v/>
      </c>
      <c r="O3626" s="238" t="n">
        <v>681.8099999999999</v>
      </c>
      <c r="P3626">
        <f>O3626*_xlfn.XLOOKUP(K3626,AM:AM,AN:AN)</f>
        <v/>
      </c>
      <c r="Q3626">
        <f>O3626*_xlfn.XLOOKUP(K3626,AM:AM,AO:AO)</f>
        <v/>
      </c>
      <c r="R3626">
        <f>_xlfn.XLOOKUP(E3626,AF:AF,AG:AG)</f>
        <v/>
      </c>
      <c r="S3626">
        <f>_xlfn.XLOOKUP(E3626,AF:AF,AI:AI)</f>
        <v/>
      </c>
      <c r="T3626">
        <f>WEEKNUM(G3626)</f>
        <v/>
      </c>
      <c r="U3626">
        <f>YEAR(G3626)</f>
        <v/>
      </c>
      <c r="V3626" s="117">
        <f>IFERROR(Q3626/N3626,"0")</f>
        <v/>
      </c>
    </row>
    <row r="3627">
      <c r="A3627">
        <f>_xlfn.XLOOKUP(D3627,BN:BN,BO:BO)</f>
        <v/>
      </c>
      <c r="B3627" t="inlineStr">
        <is>
          <t>LLC</t>
        </is>
      </c>
      <c r="C3627" t="n">
        <v>553</v>
      </c>
      <c r="D3627">
        <f>_xlfn.XLOOKUP(C3627,BH:BH,BI:BI)</f>
        <v/>
      </c>
      <c r="E3627" t="n">
        <v>30788</v>
      </c>
      <c r="F3627" t="inlineStr">
        <is>
          <t>Hotel Cerdeña</t>
        </is>
      </c>
      <c r="G3627" s="234" t="n">
        <v>45906</v>
      </c>
      <c r="H3627" s="234" t="n">
        <v>45910</v>
      </c>
      <c r="I3627" t="inlineStr">
        <is>
          <t>HTL</t>
        </is>
      </c>
      <c r="J3627">
        <f>_xlfn.XLOOKUP(I3627,AS:AS,AU:AU)</f>
        <v/>
      </c>
      <c r="K3627" t="inlineStr">
        <is>
          <t>EUR</t>
        </is>
      </c>
      <c r="L3627" s="238" t="n">
        <v>11480</v>
      </c>
      <c r="M3627">
        <f>L3627*_xlfn.XLOOKUP(K3627,AM:AM,AN:AN)</f>
        <v/>
      </c>
      <c r="N3627">
        <f>L3627*_xlfn.XLOOKUP(K3627,AM:AM,AO:AO)</f>
        <v/>
      </c>
      <c r="O3627" s="238" t="n">
        <v>984.83</v>
      </c>
      <c r="P3627">
        <f>O3627*_xlfn.XLOOKUP(K3627,AM:AM,AN:AN)</f>
        <v/>
      </c>
      <c r="Q3627">
        <f>O3627*_xlfn.XLOOKUP(K3627,AM:AM,AO:AO)</f>
        <v/>
      </c>
      <c r="R3627">
        <f>_xlfn.XLOOKUP(E3627,AF:AF,AG:AG)</f>
        <v/>
      </c>
      <c r="S3627">
        <f>_xlfn.XLOOKUP(E3627,AF:AF,AI:AI)</f>
        <v/>
      </c>
      <c r="T3627">
        <f>WEEKNUM(G3627)</f>
        <v/>
      </c>
      <c r="U3627">
        <f>YEAR(G3627)</f>
        <v/>
      </c>
      <c r="V3627" s="117">
        <f>IFERROR(Q3627/N3627,"0")</f>
        <v/>
      </c>
    </row>
    <row r="3628">
      <c r="A3628">
        <f>_xlfn.XLOOKUP(D3628,BN:BN,BO:BO)</f>
        <v/>
      </c>
      <c r="B3628" t="inlineStr">
        <is>
          <t>LLC</t>
        </is>
      </c>
      <c r="C3628" t="n">
        <v>553</v>
      </c>
      <c r="D3628">
        <f>_xlfn.XLOOKUP(C3628,BH:BH,BI:BI)</f>
        <v/>
      </c>
      <c r="E3628" t="n">
        <v>30787</v>
      </c>
      <c r="F3628" t="inlineStr">
        <is>
          <t>TRASLADOS EN BARCO PRIVADO Napoles - Quisisana</t>
        </is>
      </c>
      <c r="G3628" s="234" t="n">
        <v>45903</v>
      </c>
      <c r="H3628" s="234" t="n">
        <v>45903</v>
      </c>
      <c r="I3628" t="inlineStr">
        <is>
          <t>HTL</t>
        </is>
      </c>
      <c r="J3628">
        <f>_xlfn.XLOOKUP(I3628,AS:AS,AU:AU)</f>
        <v/>
      </c>
      <c r="K3628" t="inlineStr">
        <is>
          <t>EUR</t>
        </is>
      </c>
      <c r="L3628" s="238" t="n">
        <v>2446.82</v>
      </c>
      <c r="M3628">
        <f>L3628*_xlfn.XLOOKUP(K3628,AM:AM,AN:AN)</f>
        <v/>
      </c>
      <c r="N3628">
        <f>L3628*_xlfn.XLOOKUP(K3628,AM:AM,AO:AO)</f>
        <v/>
      </c>
      <c r="O3628" s="238" t="n">
        <v>0</v>
      </c>
      <c r="P3628">
        <f>O3628*_xlfn.XLOOKUP(K3628,AM:AM,AN:AN)</f>
        <v/>
      </c>
      <c r="Q3628">
        <f>O3628*_xlfn.XLOOKUP(K3628,AM:AM,AO:AO)</f>
        <v/>
      </c>
      <c r="R3628">
        <f>_xlfn.XLOOKUP(E3628,AF:AF,AG:AG)</f>
        <v/>
      </c>
      <c r="S3628">
        <f>_xlfn.XLOOKUP(E3628,AF:AF,AI:AI)</f>
        <v/>
      </c>
      <c r="T3628">
        <f>WEEKNUM(G3628)</f>
        <v/>
      </c>
      <c r="U3628">
        <f>YEAR(G3628)</f>
        <v/>
      </c>
      <c r="V3628" s="117">
        <f>IFERROR(Q3628/N3628,"0")</f>
        <v/>
      </c>
    </row>
    <row r="3629">
      <c r="A3629">
        <f>_xlfn.XLOOKUP(D3629,BN:BN,BO:BO)</f>
        <v/>
      </c>
      <c r="B3629" t="inlineStr">
        <is>
          <t>LLC</t>
        </is>
      </c>
      <c r="C3629" t="n">
        <v>553</v>
      </c>
      <c r="D3629">
        <f>_xlfn.XLOOKUP(C3629,BH:BH,BI:BI)</f>
        <v/>
      </c>
      <c r="E3629" t="n">
        <v>30788</v>
      </c>
      <c r="F3629" t="inlineStr">
        <is>
          <t>traslados cerdeña</t>
        </is>
      </c>
      <c r="G3629" s="234" t="n">
        <v>45903</v>
      </c>
      <c r="H3629" s="234" t="n">
        <v>45910</v>
      </c>
      <c r="I3629" t="inlineStr">
        <is>
          <t>HTL</t>
        </is>
      </c>
      <c r="J3629">
        <f>_xlfn.XLOOKUP(I3629,AS:AS,AU:AU)</f>
        <v/>
      </c>
      <c r="K3629" t="inlineStr">
        <is>
          <t>EUR</t>
        </is>
      </c>
      <c r="L3629" s="238" t="n">
        <v>260</v>
      </c>
      <c r="M3629">
        <f>L3629*_xlfn.XLOOKUP(K3629,AM:AM,AN:AN)</f>
        <v/>
      </c>
      <c r="N3629">
        <f>L3629*_xlfn.XLOOKUP(K3629,AM:AM,AO:AO)</f>
        <v/>
      </c>
      <c r="O3629" s="238" t="n">
        <v>0</v>
      </c>
      <c r="P3629">
        <f>O3629*_xlfn.XLOOKUP(K3629,AM:AM,AN:AN)</f>
        <v/>
      </c>
      <c r="Q3629">
        <f>O3629*_xlfn.XLOOKUP(K3629,AM:AM,AO:AO)</f>
        <v/>
      </c>
      <c r="R3629">
        <f>_xlfn.XLOOKUP(E3629,AF:AF,AG:AG)</f>
        <v/>
      </c>
      <c r="S3629">
        <f>_xlfn.XLOOKUP(E3629,AF:AF,AI:AI)</f>
        <v/>
      </c>
      <c r="T3629">
        <f>WEEKNUM(G3629)</f>
        <v/>
      </c>
      <c r="U3629">
        <f>YEAR(G3629)</f>
        <v/>
      </c>
      <c r="V3629" s="117">
        <f>IFERROR(Q3629/N3629,"0")</f>
        <v/>
      </c>
    </row>
    <row r="3630">
      <c r="A3630">
        <f>_xlfn.XLOOKUP(D3630,BN:BN,BO:BO)</f>
        <v/>
      </c>
      <c r="B3630" t="inlineStr">
        <is>
          <t>LLC</t>
        </is>
      </c>
      <c r="C3630" t="n">
        <v>553</v>
      </c>
      <c r="D3630">
        <f>_xlfn.XLOOKUP(C3630,BH:BH,BI:BI)</f>
        <v/>
      </c>
      <c r="E3630" t="n">
        <v>30984</v>
      </c>
      <c r="F3630" t="inlineStr">
        <is>
          <t>Traslados en Madrid</t>
        </is>
      </c>
      <c r="G3630" s="234" t="n">
        <v>45903</v>
      </c>
      <c r="H3630" s="234" t="n">
        <v>45910</v>
      </c>
      <c r="I3630" t="inlineStr">
        <is>
          <t>TRF</t>
        </is>
      </c>
      <c r="J3630">
        <f>_xlfn.XLOOKUP(I3630,AS:AS,AU:AU)</f>
        <v/>
      </c>
      <c r="K3630" t="inlineStr">
        <is>
          <t>EUR</t>
        </is>
      </c>
      <c r="L3630" s="238" t="n">
        <v>690</v>
      </c>
      <c r="M3630">
        <f>L3630*_xlfn.XLOOKUP(K3630,AM:AM,AN:AN)</f>
        <v/>
      </c>
      <c r="N3630">
        <f>L3630*_xlfn.XLOOKUP(K3630,AM:AM,AO:AO)</f>
        <v/>
      </c>
      <c r="O3630" s="238" t="n">
        <v>155</v>
      </c>
      <c r="P3630">
        <f>O3630*_xlfn.XLOOKUP(K3630,AM:AM,AN:AN)</f>
        <v/>
      </c>
      <c r="Q3630">
        <f>O3630*_xlfn.XLOOKUP(K3630,AM:AM,AO:AO)</f>
        <v/>
      </c>
      <c r="R3630">
        <f>_xlfn.XLOOKUP(E3630,AF:AF,AG:AG)</f>
        <v/>
      </c>
      <c r="S3630">
        <f>_xlfn.XLOOKUP(E3630,AF:AF,AI:AI)</f>
        <v/>
      </c>
      <c r="T3630">
        <f>WEEKNUM(G3630)</f>
        <v/>
      </c>
      <c r="U3630">
        <f>YEAR(G3630)</f>
        <v/>
      </c>
      <c r="V3630" s="117">
        <f>IFERROR(Q3630/N3630,"0")</f>
        <v/>
      </c>
    </row>
    <row r="3631">
      <c r="A3631">
        <f>_xlfn.XLOOKUP(D3631,BN:BN,BO:BO)</f>
        <v/>
      </c>
      <c r="B3631" t="inlineStr">
        <is>
          <t>LLC</t>
        </is>
      </c>
      <c r="C3631" t="n">
        <v>554</v>
      </c>
      <c r="D3631">
        <f>_xlfn.XLOOKUP(C3631,BH:BH,BI:BI)</f>
        <v/>
      </c>
      <c r="E3631" t="n">
        <v>30067</v>
      </c>
      <c r="F3631" t="inlineStr">
        <is>
          <t>Fouquets New York</t>
        </is>
      </c>
      <c r="G3631" s="234" t="n">
        <v>45871</v>
      </c>
      <c r="H3631" s="234" t="n">
        <v>45872</v>
      </c>
      <c r="I3631" t="inlineStr">
        <is>
          <t>HTL</t>
        </is>
      </c>
      <c r="J3631">
        <f>_xlfn.XLOOKUP(I3631,AS:AS,AU:AU)</f>
        <v/>
      </c>
      <c r="K3631" t="inlineStr">
        <is>
          <t>USD</t>
        </is>
      </c>
      <c r="L3631" s="238" t="n">
        <v>1613.45</v>
      </c>
      <c r="M3631">
        <f>L3631*_xlfn.XLOOKUP(K3631,AM:AM,AN:AN)</f>
        <v/>
      </c>
      <c r="N3631">
        <f>L3631*_xlfn.XLOOKUP(K3631,AM:AM,AO:AO)</f>
        <v/>
      </c>
      <c r="O3631" s="238" t="n">
        <v>137.9</v>
      </c>
      <c r="P3631">
        <f>O3631*_xlfn.XLOOKUP(K3631,AM:AM,AN:AN)</f>
        <v/>
      </c>
      <c r="Q3631">
        <f>O3631*_xlfn.XLOOKUP(K3631,AM:AM,AO:AO)</f>
        <v/>
      </c>
      <c r="R3631">
        <f>_xlfn.XLOOKUP(E3631,AF:AF,AG:AG)</f>
        <v/>
      </c>
      <c r="S3631">
        <f>_xlfn.XLOOKUP(E3631,AF:AF,AI:AI)</f>
        <v/>
      </c>
      <c r="T3631">
        <f>WEEKNUM(G3631)</f>
        <v/>
      </c>
      <c r="U3631">
        <f>YEAR(G3631)</f>
        <v/>
      </c>
      <c r="V3631" s="117">
        <f>IFERROR(Q3631/N3631,"0")</f>
        <v/>
      </c>
    </row>
    <row r="3632">
      <c r="A3632">
        <f>_xlfn.XLOOKUP(D3632,BN:BN,BO:BO)</f>
        <v/>
      </c>
      <c r="B3632" t="inlineStr">
        <is>
          <t>LLC</t>
        </is>
      </c>
      <c r="C3632" t="n">
        <v>555</v>
      </c>
      <c r="D3632">
        <f>_xlfn.XLOOKUP(C3632,BH:BH,BI:BI)</f>
        <v/>
      </c>
      <c r="E3632" t="n">
        <v>24267</v>
      </c>
      <c r="F3632" t="inlineStr">
        <is>
          <t>Hospedaje</t>
        </is>
      </c>
      <c r="G3632" s="234" t="n">
        <v>45878</v>
      </c>
      <c r="H3632" s="234" t="n">
        <v>45884</v>
      </c>
      <c r="I3632" t="inlineStr">
        <is>
          <t>HTL</t>
        </is>
      </c>
      <c r="J3632">
        <f>_xlfn.XLOOKUP(I3632,AS:AS,AU:AU)</f>
        <v/>
      </c>
      <c r="K3632" t="inlineStr">
        <is>
          <t>USD</t>
        </is>
      </c>
      <c r="L3632" s="238" t="n">
        <v>5682</v>
      </c>
      <c r="M3632">
        <f>L3632*_xlfn.XLOOKUP(K3632,AM:AM,AN:AN)</f>
        <v/>
      </c>
      <c r="N3632">
        <f>L3632*_xlfn.XLOOKUP(K3632,AM:AM,AO:AO)</f>
        <v/>
      </c>
      <c r="O3632" s="238" t="n">
        <v>534.11</v>
      </c>
      <c r="P3632">
        <f>O3632*_xlfn.XLOOKUP(K3632,AM:AM,AN:AN)</f>
        <v/>
      </c>
      <c r="Q3632">
        <f>O3632*_xlfn.XLOOKUP(K3632,AM:AM,AO:AO)</f>
        <v/>
      </c>
      <c r="R3632">
        <f>_xlfn.XLOOKUP(E3632,AF:AF,AG:AG)</f>
        <v/>
      </c>
      <c r="S3632">
        <f>_xlfn.XLOOKUP(E3632,AF:AF,AI:AI)</f>
        <v/>
      </c>
      <c r="T3632">
        <f>WEEKNUM(G3632)</f>
        <v/>
      </c>
      <c r="U3632">
        <f>YEAR(G3632)</f>
        <v/>
      </c>
      <c r="V3632" s="117">
        <f>IFERROR(Q3632/N3632,"0")</f>
        <v/>
      </c>
    </row>
    <row r="3633">
      <c r="A3633">
        <f>_xlfn.XLOOKUP(D3633,BN:BN,BO:BO)</f>
        <v/>
      </c>
      <c r="B3633" t="inlineStr">
        <is>
          <t>LLC</t>
        </is>
      </c>
      <c r="C3633" t="n">
        <v>556</v>
      </c>
      <c r="D3633">
        <f>_xlfn.XLOOKUP(C3633,BH:BH,BI:BI)</f>
        <v/>
      </c>
      <c r="E3633" t="n">
        <v>28934</v>
      </c>
      <c r="F3633" t="inlineStr">
        <is>
          <t>VueloCDG-HKG-CDG/Sergio Berger</t>
        </is>
      </c>
      <c r="G3633" s="234" t="n">
        <v>45914</v>
      </c>
      <c r="H3633" s="63" t="n"/>
      <c r="I3633" t="inlineStr">
        <is>
          <t>VLO</t>
        </is>
      </c>
      <c r="J3633">
        <f>_xlfn.XLOOKUP(I3633,AS:AS,AU:AU)</f>
        <v/>
      </c>
      <c r="K3633" t="inlineStr">
        <is>
          <t>USD</t>
        </is>
      </c>
      <c r="L3633" s="238" t="n">
        <v>6965.7</v>
      </c>
      <c r="M3633">
        <f>L3633*_xlfn.XLOOKUP(K3633,AM:AM,AN:AN)</f>
        <v/>
      </c>
      <c r="N3633">
        <f>L3633*_xlfn.XLOOKUP(K3633,AM:AM,AO:AO)</f>
        <v/>
      </c>
      <c r="O3633" s="238" t="n">
        <v>0</v>
      </c>
      <c r="P3633">
        <f>O3633*_xlfn.XLOOKUP(K3633,AM:AM,AN:AN)</f>
        <v/>
      </c>
      <c r="Q3633">
        <f>O3633*_xlfn.XLOOKUP(K3633,AM:AM,AO:AO)</f>
        <v/>
      </c>
      <c r="R3633">
        <f>_xlfn.XLOOKUP(E3633,AF:AF,AG:AG)</f>
        <v/>
      </c>
      <c r="S3633">
        <f>_xlfn.XLOOKUP(E3633,AF:AF,AI:AI)</f>
        <v/>
      </c>
      <c r="T3633">
        <f>WEEKNUM(G3633)</f>
        <v/>
      </c>
      <c r="U3633">
        <f>YEAR(G3633)</f>
        <v/>
      </c>
      <c r="V3633" s="117">
        <f>IFERROR(Q3633/N3633,"0")</f>
        <v/>
      </c>
    </row>
    <row r="3634">
      <c r="A3634">
        <f>_xlfn.XLOOKUP(D3634,BN:BN,BO:BO)</f>
        <v/>
      </c>
      <c r="B3634" t="inlineStr">
        <is>
          <t>LLC</t>
        </is>
      </c>
      <c r="C3634" t="n">
        <v>556</v>
      </c>
      <c r="D3634">
        <f>_xlfn.XLOOKUP(C3634,BH:BH,BI:BI)</f>
        <v/>
      </c>
      <c r="E3634" t="n">
        <v>27301</v>
      </c>
      <c r="F3634" t="inlineStr">
        <is>
          <t>Vuelo MEX-CDG-MEX/Sergio Berger</t>
        </is>
      </c>
      <c r="G3634" s="234" t="n">
        <v>45874</v>
      </c>
      <c r="H3634" s="234" t="n">
        <v>45874</v>
      </c>
      <c r="I3634" t="inlineStr">
        <is>
          <t>VLO</t>
        </is>
      </c>
      <c r="J3634">
        <f>_xlfn.XLOOKUP(I3634,AS:AS,AU:AU)</f>
        <v/>
      </c>
      <c r="K3634" t="inlineStr">
        <is>
          <t>USD</t>
        </is>
      </c>
      <c r="L3634" s="238" t="n">
        <v>5645.66</v>
      </c>
      <c r="M3634">
        <f>L3634*_xlfn.XLOOKUP(K3634,AM:AM,AN:AN)</f>
        <v/>
      </c>
      <c r="N3634">
        <f>L3634*_xlfn.XLOOKUP(K3634,AM:AM,AO:AO)</f>
        <v/>
      </c>
      <c r="O3634" s="238" t="n">
        <v>0</v>
      </c>
      <c r="P3634">
        <f>O3634*_xlfn.XLOOKUP(K3634,AM:AM,AN:AN)</f>
        <v/>
      </c>
      <c r="Q3634">
        <f>O3634*_xlfn.XLOOKUP(K3634,AM:AM,AO:AO)</f>
        <v/>
      </c>
      <c r="R3634">
        <f>_xlfn.XLOOKUP(E3634,AF:AF,AG:AG)</f>
        <v/>
      </c>
      <c r="S3634">
        <f>_xlfn.XLOOKUP(E3634,AF:AF,AI:AI)</f>
        <v/>
      </c>
      <c r="T3634">
        <f>WEEKNUM(G3634)</f>
        <v/>
      </c>
      <c r="U3634">
        <f>YEAR(G3634)</f>
        <v/>
      </c>
      <c r="V3634" s="117">
        <f>IFERROR(Q3634/N3634,"0")</f>
        <v/>
      </c>
    </row>
    <row r="3635">
      <c r="A3635">
        <f>_xlfn.XLOOKUP(D3635,BN:BN,BO:BO)</f>
        <v/>
      </c>
      <c r="B3635" t="inlineStr">
        <is>
          <t>LLC</t>
        </is>
      </c>
      <c r="C3635" t="n">
        <v>556</v>
      </c>
      <c r="D3635">
        <f>_xlfn.XLOOKUP(C3635,BH:BH,BI:BI)</f>
        <v/>
      </c>
      <c r="E3635" t="n">
        <v>0</v>
      </c>
      <c r="F3635" t="inlineStr">
        <is>
          <t>Fee de emisión</t>
        </is>
      </c>
      <c r="G3635" s="234" t="n">
        <v>45874</v>
      </c>
      <c r="H3635" s="234" t="n">
        <v>45874</v>
      </c>
      <c r="I3635" t="inlineStr">
        <is>
          <t>HPS</t>
        </is>
      </c>
      <c r="J3635">
        <f>_xlfn.XLOOKUP(I3635,AS:AS,AU:AU)</f>
        <v/>
      </c>
      <c r="K3635" t="inlineStr">
        <is>
          <t>USD</t>
        </is>
      </c>
      <c r="L3635" s="238" t="n">
        <v>35</v>
      </c>
      <c r="M3635">
        <f>L3635*_xlfn.XLOOKUP(K3635,AM:AM,AN:AN)</f>
        <v/>
      </c>
      <c r="N3635">
        <f>L3635*_xlfn.XLOOKUP(K3635,AM:AM,AO:AO)</f>
        <v/>
      </c>
      <c r="O3635" s="238" t="n">
        <v>35</v>
      </c>
      <c r="P3635">
        <f>O3635*_xlfn.XLOOKUP(K3635,AM:AM,AN:AN)</f>
        <v/>
      </c>
      <c r="Q3635">
        <f>O3635*_xlfn.XLOOKUP(K3635,AM:AM,AO:AO)</f>
        <v/>
      </c>
      <c r="R3635">
        <f>_xlfn.XLOOKUP(E3635,AF:AF,AG:AG)</f>
        <v/>
      </c>
      <c r="S3635">
        <f>_xlfn.XLOOKUP(E3635,AF:AF,AI:AI)</f>
        <v/>
      </c>
      <c r="T3635">
        <f>WEEKNUM(G3635)</f>
        <v/>
      </c>
      <c r="U3635">
        <f>YEAR(G3635)</f>
        <v/>
      </c>
      <c r="V3635" s="117">
        <f>IFERROR(Q3635/N3635,"0")</f>
        <v/>
      </c>
    </row>
    <row r="3636">
      <c r="A3636">
        <f>_xlfn.XLOOKUP(D3636,BN:BN,BO:BO)</f>
        <v/>
      </c>
      <c r="B3636" t="inlineStr">
        <is>
          <t>LLC</t>
        </is>
      </c>
      <c r="C3636" t="n">
        <v>556</v>
      </c>
      <c r="D3636">
        <f>_xlfn.XLOOKUP(C3636,BH:BH,BI:BI)</f>
        <v/>
      </c>
      <c r="E3636" t="n">
        <v>0</v>
      </c>
      <c r="F3636" t="inlineStr">
        <is>
          <t>Fee por servicios aéreos</t>
        </is>
      </c>
      <c r="G3636" s="234" t="n">
        <v>45874</v>
      </c>
      <c r="H3636" s="234" t="n">
        <v>45874</v>
      </c>
      <c r="I3636" t="inlineStr">
        <is>
          <t>HPS</t>
        </is>
      </c>
      <c r="J3636">
        <f>_xlfn.XLOOKUP(I3636,AS:AS,AU:AU)</f>
        <v/>
      </c>
      <c r="K3636" t="inlineStr">
        <is>
          <t>USD</t>
        </is>
      </c>
      <c r="L3636" s="238" t="n">
        <v>574.14</v>
      </c>
      <c r="M3636">
        <f>L3636*_xlfn.XLOOKUP(K3636,AM:AM,AN:AN)</f>
        <v/>
      </c>
      <c r="N3636">
        <f>L3636*_xlfn.XLOOKUP(K3636,AM:AM,AO:AO)</f>
        <v/>
      </c>
      <c r="O3636" s="238" t="n">
        <v>574.14</v>
      </c>
      <c r="P3636">
        <f>O3636*_xlfn.XLOOKUP(K3636,AM:AM,AN:AN)</f>
        <v/>
      </c>
      <c r="Q3636">
        <f>O3636*_xlfn.XLOOKUP(K3636,AM:AM,AO:AO)</f>
        <v/>
      </c>
      <c r="R3636">
        <f>_xlfn.XLOOKUP(E3636,AF:AF,AG:AG)</f>
        <v/>
      </c>
      <c r="S3636">
        <f>_xlfn.XLOOKUP(E3636,AF:AF,AI:AI)</f>
        <v/>
      </c>
      <c r="T3636">
        <f>WEEKNUM(G3636)</f>
        <v/>
      </c>
      <c r="U3636">
        <f>YEAR(G3636)</f>
        <v/>
      </c>
      <c r="V3636" s="117">
        <f>IFERROR(Q3636/N3636,"0")</f>
        <v/>
      </c>
    </row>
    <row r="3637">
      <c r="A3637">
        <f>_xlfn.XLOOKUP(D3637,BN:BN,BO:BO)</f>
        <v/>
      </c>
      <c r="B3637" t="inlineStr">
        <is>
          <t>LLC</t>
        </is>
      </c>
      <c r="C3637" t="n">
        <v>557</v>
      </c>
      <c r="D3637">
        <f>_xlfn.XLOOKUP(C3637,BH:BH,BI:BI)</f>
        <v/>
      </c>
      <c r="E3637" t="n">
        <v>25363</v>
      </c>
      <c r="F3637" t="inlineStr">
        <is>
          <t>ROSEWOOD VILLA MAGNA</t>
        </is>
      </c>
      <c r="G3637" s="234" t="n">
        <v>45779</v>
      </c>
      <c r="H3637" s="234" t="n">
        <v>45781</v>
      </c>
      <c r="I3637" t="inlineStr">
        <is>
          <t>HTL</t>
        </is>
      </c>
      <c r="J3637">
        <f>_xlfn.XLOOKUP(I3637,AS:AS,AU:AU)</f>
        <v/>
      </c>
      <c r="K3637" t="inlineStr">
        <is>
          <t>USD</t>
        </is>
      </c>
      <c r="L3637" s="238" t="n">
        <v>3058</v>
      </c>
      <c r="M3637">
        <f>L3637*_xlfn.XLOOKUP(K3637,AM:AM,AN:AN)</f>
        <v/>
      </c>
      <c r="N3637">
        <f>L3637*_xlfn.XLOOKUP(K3637,AM:AM,AO:AO)</f>
        <v/>
      </c>
      <c r="O3637" s="238" t="n">
        <v>380.26</v>
      </c>
      <c r="P3637">
        <f>O3637*_xlfn.XLOOKUP(K3637,AM:AM,AN:AN)</f>
        <v/>
      </c>
      <c r="Q3637">
        <f>O3637*_xlfn.XLOOKUP(K3637,AM:AM,AO:AO)</f>
        <v/>
      </c>
      <c r="R3637">
        <f>_xlfn.XLOOKUP(E3637,AF:AF,AG:AG)</f>
        <v/>
      </c>
      <c r="S3637">
        <f>_xlfn.XLOOKUP(E3637,AF:AF,AI:AI)</f>
        <v/>
      </c>
      <c r="T3637">
        <f>WEEKNUM(G3637)</f>
        <v/>
      </c>
      <c r="U3637">
        <f>YEAR(G3637)</f>
        <v/>
      </c>
      <c r="V3637" s="117">
        <f>IFERROR(Q3637/N3637,"0")</f>
        <v/>
      </c>
    </row>
    <row r="3638">
      <c r="A3638">
        <f>_xlfn.XLOOKUP(D3638,BN:BN,BO:BO)</f>
        <v/>
      </c>
      <c r="B3638" t="inlineStr">
        <is>
          <t>LLC</t>
        </is>
      </c>
      <c r="C3638" t="n">
        <v>557</v>
      </c>
      <c r="D3638">
        <f>_xlfn.XLOOKUP(C3638,BH:BH,BI:BI)</f>
        <v/>
      </c>
      <c r="E3638" t="n">
        <v>31026</v>
      </c>
      <c r="F3638" t="inlineStr">
        <is>
          <t>FOUR SEASONS SEATTLE</t>
        </is>
      </c>
      <c r="G3638" s="234" t="n">
        <v>45779</v>
      </c>
      <c r="H3638" s="234" t="n">
        <v>45781</v>
      </c>
      <c r="I3638" t="inlineStr">
        <is>
          <t>HTL</t>
        </is>
      </c>
      <c r="J3638">
        <f>_xlfn.XLOOKUP(I3638,AS:AS,AU:AU)</f>
        <v/>
      </c>
      <c r="K3638" t="inlineStr">
        <is>
          <t>USD</t>
        </is>
      </c>
      <c r="L3638" s="238" t="n">
        <v>1044.31</v>
      </c>
      <c r="M3638">
        <f>L3638*_xlfn.XLOOKUP(K3638,AM:AM,AN:AN)</f>
        <v/>
      </c>
      <c r="N3638">
        <f>L3638*_xlfn.XLOOKUP(K3638,AM:AM,AO:AO)</f>
        <v/>
      </c>
      <c r="O3638" s="238" t="n">
        <v>88.5</v>
      </c>
      <c r="P3638">
        <f>O3638*_xlfn.XLOOKUP(K3638,AM:AM,AN:AN)</f>
        <v/>
      </c>
      <c r="Q3638">
        <f>O3638*_xlfn.XLOOKUP(K3638,AM:AM,AO:AO)</f>
        <v/>
      </c>
      <c r="R3638">
        <f>_xlfn.XLOOKUP(E3638,AF:AF,AG:AG)</f>
        <v/>
      </c>
      <c r="S3638">
        <f>_xlfn.XLOOKUP(E3638,AF:AF,AI:AI)</f>
        <v/>
      </c>
      <c r="T3638">
        <f>WEEKNUM(G3638)</f>
        <v/>
      </c>
      <c r="U3638">
        <f>YEAR(G3638)</f>
        <v/>
      </c>
      <c r="V3638" s="117">
        <f>IFERROR(Q3638/N3638,"0")</f>
        <v/>
      </c>
    </row>
    <row r="3639">
      <c r="A3639">
        <f>_xlfn.XLOOKUP(D3639,BN:BN,BO:BO)</f>
        <v/>
      </c>
      <c r="B3639" t="inlineStr">
        <is>
          <t>LLC</t>
        </is>
      </c>
      <c r="C3639" t="n">
        <v>557</v>
      </c>
      <c r="D3639">
        <f>_xlfn.XLOOKUP(C3639,BH:BH,BI:BI)</f>
        <v/>
      </c>
      <c r="E3639" t="n">
        <v>31597</v>
      </c>
      <c r="F3639" t="inlineStr">
        <is>
          <t>MARRIOTT ANCHORAGE</t>
        </is>
      </c>
      <c r="G3639" s="234" t="n">
        <v>45854</v>
      </c>
      <c r="H3639" s="234" t="n">
        <v>45855</v>
      </c>
      <c r="I3639" t="inlineStr">
        <is>
          <t>HTL</t>
        </is>
      </c>
      <c r="J3639">
        <f>_xlfn.XLOOKUP(I3639,AS:AS,AU:AU)</f>
        <v/>
      </c>
      <c r="K3639" t="inlineStr">
        <is>
          <t>USD</t>
        </is>
      </c>
      <c r="L3639" s="238" t="n">
        <v>4226.88</v>
      </c>
      <c r="M3639">
        <f>L3639*_xlfn.XLOOKUP(K3639,AM:AM,AN:AN)</f>
        <v/>
      </c>
      <c r="N3639">
        <f>L3639*_xlfn.XLOOKUP(K3639,AM:AM,AO:AO)</f>
        <v/>
      </c>
      <c r="O3639" s="238" t="n">
        <v>292.83</v>
      </c>
      <c r="P3639">
        <f>O3639*_xlfn.XLOOKUP(K3639,AM:AM,AN:AN)</f>
        <v/>
      </c>
      <c r="Q3639">
        <f>O3639*_xlfn.XLOOKUP(K3639,AM:AM,AO:AO)</f>
        <v/>
      </c>
      <c r="R3639">
        <f>_xlfn.XLOOKUP(E3639,AF:AF,AG:AG)</f>
        <v/>
      </c>
      <c r="S3639">
        <f>_xlfn.XLOOKUP(E3639,AF:AF,AI:AI)</f>
        <v/>
      </c>
      <c r="T3639">
        <f>WEEKNUM(G3639)</f>
        <v/>
      </c>
      <c r="U3639">
        <f>YEAR(G3639)</f>
        <v/>
      </c>
      <c r="V3639" s="117">
        <f>IFERROR(Q3639/N3639,"0")</f>
        <v/>
      </c>
    </row>
    <row r="3640">
      <c r="A3640">
        <f>_xlfn.XLOOKUP(D3640,BN:BN,BO:BO)</f>
        <v/>
      </c>
      <c r="B3640" t="inlineStr">
        <is>
          <t>LLC</t>
        </is>
      </c>
      <c r="C3640" t="n">
        <v>558</v>
      </c>
      <c r="D3640">
        <f>_xlfn.XLOOKUP(C3640,BH:BH,BI:BI)</f>
        <v/>
      </c>
      <c r="E3640" t="n">
        <v>29513</v>
      </c>
      <c r="F3640" t="inlineStr">
        <is>
          <t>Hospedaje</t>
        </is>
      </c>
      <c r="G3640" s="234" t="n">
        <v>45861</v>
      </c>
      <c r="H3640" s="234" t="n">
        <v>45881</v>
      </c>
      <c r="I3640" t="inlineStr">
        <is>
          <t>HTL</t>
        </is>
      </c>
      <c r="J3640">
        <f>_xlfn.XLOOKUP(I3640,AS:AS,AU:AU)</f>
        <v/>
      </c>
      <c r="K3640" t="inlineStr">
        <is>
          <t>USD</t>
        </is>
      </c>
      <c r="L3640" s="238" t="n">
        <v>5767.27</v>
      </c>
      <c r="M3640">
        <f>L3640*_xlfn.XLOOKUP(K3640,AM:AM,AN:AN)</f>
        <v/>
      </c>
      <c r="N3640">
        <f>L3640*_xlfn.XLOOKUP(K3640,AM:AM,AO:AO)</f>
        <v/>
      </c>
      <c r="O3640" s="238" t="n">
        <v>352.23</v>
      </c>
      <c r="P3640">
        <f>O3640*_xlfn.XLOOKUP(K3640,AM:AM,AN:AN)</f>
        <v/>
      </c>
      <c r="Q3640">
        <f>O3640*_xlfn.XLOOKUP(K3640,AM:AM,AO:AO)</f>
        <v/>
      </c>
      <c r="R3640">
        <f>_xlfn.XLOOKUP(E3640,AF:AF,AG:AG)</f>
        <v/>
      </c>
      <c r="S3640">
        <f>_xlfn.XLOOKUP(E3640,AF:AF,AI:AI)</f>
        <v/>
      </c>
      <c r="T3640">
        <f>WEEKNUM(G3640)</f>
        <v/>
      </c>
      <c r="U3640">
        <f>YEAR(G3640)</f>
        <v/>
      </c>
      <c r="V3640" s="117">
        <f>IFERROR(Q3640/N3640,"0")</f>
        <v/>
      </c>
    </row>
    <row r="3641">
      <c r="A3641">
        <f>_xlfn.XLOOKUP(D3641,BN:BN,BO:BO)</f>
        <v/>
      </c>
      <c r="B3641" t="inlineStr">
        <is>
          <t>LLC</t>
        </is>
      </c>
      <c r="C3641" t="n">
        <v>558</v>
      </c>
      <c r="D3641">
        <f>_xlfn.XLOOKUP(C3641,BH:BH,BI:BI)</f>
        <v/>
      </c>
      <c r="E3641" t="n">
        <v>30100</v>
      </c>
      <c r="F3641" t="inlineStr">
        <is>
          <t>Hospedaje</t>
        </is>
      </c>
      <c r="G3641" s="234" t="n">
        <v>45861</v>
      </c>
      <c r="H3641" s="234" t="n">
        <v>45881</v>
      </c>
      <c r="I3641" t="inlineStr">
        <is>
          <t>HTL</t>
        </is>
      </c>
      <c r="J3641">
        <f>_xlfn.XLOOKUP(I3641,AS:AS,AU:AU)</f>
        <v/>
      </c>
      <c r="K3641" t="inlineStr">
        <is>
          <t>USD</t>
        </is>
      </c>
      <c r="L3641" s="238" t="n">
        <v>2432.35</v>
      </c>
      <c r="M3641">
        <f>L3641*_xlfn.XLOOKUP(K3641,AM:AM,AN:AN)</f>
        <v/>
      </c>
      <c r="N3641">
        <f>L3641*_xlfn.XLOOKUP(K3641,AM:AM,AO:AO)</f>
        <v/>
      </c>
      <c r="O3641" s="238" t="n">
        <v>215.94</v>
      </c>
      <c r="P3641">
        <f>O3641*_xlfn.XLOOKUP(K3641,AM:AM,AN:AN)</f>
        <v/>
      </c>
      <c r="Q3641">
        <f>O3641*_xlfn.XLOOKUP(K3641,AM:AM,AO:AO)</f>
        <v/>
      </c>
      <c r="R3641">
        <f>_xlfn.XLOOKUP(E3641,AF:AF,AG:AG)</f>
        <v/>
      </c>
      <c r="S3641">
        <f>_xlfn.XLOOKUP(E3641,AF:AF,AI:AI)</f>
        <v/>
      </c>
      <c r="T3641">
        <f>WEEKNUM(G3641)</f>
        <v/>
      </c>
      <c r="U3641">
        <f>YEAR(G3641)</f>
        <v/>
      </c>
      <c r="V3641" s="117">
        <f>IFERROR(Q3641/N3641,"0")</f>
        <v/>
      </c>
    </row>
    <row r="3642">
      <c r="A3642">
        <f>_xlfn.XLOOKUP(D3642,BN:BN,BO:BO)</f>
        <v/>
      </c>
      <c r="B3642" t="inlineStr">
        <is>
          <t>LLC</t>
        </is>
      </c>
      <c r="C3642" t="n">
        <v>558</v>
      </c>
      <c r="D3642">
        <f>_xlfn.XLOOKUP(C3642,BH:BH,BI:BI)</f>
        <v/>
      </c>
      <c r="E3642" t="n">
        <v>30101</v>
      </c>
      <c r="F3642" t="inlineStr">
        <is>
          <t>Hospedaje</t>
        </is>
      </c>
      <c r="G3642" s="234" t="n">
        <v>45861</v>
      </c>
      <c r="H3642" s="234" t="n">
        <v>45881</v>
      </c>
      <c r="I3642" t="inlineStr">
        <is>
          <t>HTL</t>
        </is>
      </c>
      <c r="J3642">
        <f>_xlfn.XLOOKUP(I3642,AS:AS,AU:AU)</f>
        <v/>
      </c>
      <c r="K3642" t="inlineStr">
        <is>
          <t>USD</t>
        </is>
      </c>
      <c r="L3642" s="238" t="n">
        <v>2508.54</v>
      </c>
      <c r="M3642">
        <f>L3642*_xlfn.XLOOKUP(K3642,AM:AM,AN:AN)</f>
        <v/>
      </c>
      <c r="N3642">
        <f>L3642*_xlfn.XLOOKUP(K3642,AM:AM,AO:AO)</f>
        <v/>
      </c>
      <c r="O3642" s="238" t="n">
        <v>521.6900000000001</v>
      </c>
      <c r="P3642">
        <f>O3642*_xlfn.XLOOKUP(K3642,AM:AM,AN:AN)</f>
        <v/>
      </c>
      <c r="Q3642">
        <f>O3642*_xlfn.XLOOKUP(K3642,AM:AM,AO:AO)</f>
        <v/>
      </c>
      <c r="R3642">
        <f>_xlfn.XLOOKUP(E3642,AF:AF,AG:AG)</f>
        <v/>
      </c>
      <c r="S3642">
        <f>_xlfn.XLOOKUP(E3642,AF:AF,AI:AI)</f>
        <v/>
      </c>
      <c r="T3642">
        <f>WEEKNUM(G3642)</f>
        <v/>
      </c>
      <c r="U3642">
        <f>YEAR(G3642)</f>
        <v/>
      </c>
      <c r="V3642" s="117">
        <f>IFERROR(Q3642/N3642,"0")</f>
        <v/>
      </c>
    </row>
    <row r="3643">
      <c r="A3643">
        <f>_xlfn.XLOOKUP(D3643,BN:BN,BO:BO)</f>
        <v/>
      </c>
      <c r="B3643" t="inlineStr">
        <is>
          <t>LLC</t>
        </is>
      </c>
      <c r="C3643" t="n">
        <v>558</v>
      </c>
      <c r="D3643">
        <f>_xlfn.XLOOKUP(C3643,BH:BH,BI:BI)</f>
        <v/>
      </c>
      <c r="E3643" t="n">
        <v>30102</v>
      </c>
      <c r="F3643" t="inlineStr">
        <is>
          <t>Hospedaje</t>
        </is>
      </c>
      <c r="G3643" s="234" t="n">
        <v>45861</v>
      </c>
      <c r="H3643" s="234" t="n">
        <v>45881</v>
      </c>
      <c r="I3643" t="inlineStr">
        <is>
          <t>HTL</t>
        </is>
      </c>
      <c r="J3643">
        <f>_xlfn.XLOOKUP(I3643,AS:AS,AU:AU)</f>
        <v/>
      </c>
      <c r="K3643" t="inlineStr">
        <is>
          <t>USD</t>
        </is>
      </c>
      <c r="L3643" s="238" t="n">
        <v>5326.01</v>
      </c>
      <c r="M3643">
        <f>L3643*_xlfn.XLOOKUP(K3643,AM:AM,AN:AN)</f>
        <v/>
      </c>
      <c r="N3643">
        <f>L3643*_xlfn.XLOOKUP(K3643,AM:AM,AO:AO)</f>
        <v/>
      </c>
      <c r="O3643" s="238" t="n">
        <v>469.98</v>
      </c>
      <c r="P3643">
        <f>O3643*_xlfn.XLOOKUP(K3643,AM:AM,AN:AN)</f>
        <v/>
      </c>
      <c r="Q3643">
        <f>O3643*_xlfn.XLOOKUP(K3643,AM:AM,AO:AO)</f>
        <v/>
      </c>
      <c r="R3643">
        <f>_xlfn.XLOOKUP(E3643,AF:AF,AG:AG)</f>
        <v/>
      </c>
      <c r="S3643">
        <f>_xlfn.XLOOKUP(E3643,AF:AF,AI:AI)</f>
        <v/>
      </c>
      <c r="T3643">
        <f>WEEKNUM(G3643)</f>
        <v/>
      </c>
      <c r="U3643">
        <f>YEAR(G3643)</f>
        <v/>
      </c>
      <c r="V3643" s="117">
        <f>IFERROR(Q3643/N3643,"0")</f>
        <v/>
      </c>
    </row>
    <row r="3644">
      <c r="A3644">
        <f>_xlfn.XLOOKUP(D3644,BN:BN,BO:BO)</f>
        <v/>
      </c>
      <c r="B3644" t="inlineStr">
        <is>
          <t>LLC</t>
        </is>
      </c>
      <c r="C3644" t="n">
        <v>559</v>
      </c>
      <c r="D3644">
        <f>_xlfn.XLOOKUP(C3644,BH:BH,BI:BI)</f>
        <v/>
      </c>
      <c r="E3644" t="n">
        <v>28934</v>
      </c>
      <c r="F3644" t="inlineStr">
        <is>
          <t>TE WINTERMANN GALIA</t>
        </is>
      </c>
      <c r="G3644" s="234" t="n">
        <v>45912</v>
      </c>
      <c r="H3644" s="234" t="n">
        <v>45885</v>
      </c>
      <c r="I3644" t="inlineStr">
        <is>
          <t>VLO</t>
        </is>
      </c>
      <c r="J3644">
        <f>_xlfn.XLOOKUP(I3644,AS:AS,AU:AU)</f>
        <v/>
      </c>
      <c r="K3644" t="inlineStr">
        <is>
          <t>USD</t>
        </is>
      </c>
      <c r="L3644" s="238" t="n">
        <v>827.53</v>
      </c>
      <c r="M3644">
        <f>L3644*_xlfn.XLOOKUP(K3644,AM:AM,AN:AN)</f>
        <v/>
      </c>
      <c r="N3644">
        <f>L3644*_xlfn.XLOOKUP(K3644,AM:AM,AO:AO)</f>
        <v/>
      </c>
      <c r="O3644" s="238" t="n">
        <v>0</v>
      </c>
      <c r="P3644">
        <f>O3644*_xlfn.XLOOKUP(K3644,AM:AM,AN:AN)</f>
        <v/>
      </c>
      <c r="Q3644">
        <f>O3644*_xlfn.XLOOKUP(K3644,AM:AM,AO:AO)</f>
        <v/>
      </c>
      <c r="R3644">
        <f>_xlfn.XLOOKUP(E3644,AF:AF,AG:AG)</f>
        <v/>
      </c>
      <c r="S3644">
        <f>_xlfn.XLOOKUP(E3644,AF:AF,AI:AI)</f>
        <v/>
      </c>
      <c r="T3644">
        <f>WEEKNUM(G3644)</f>
        <v/>
      </c>
      <c r="U3644">
        <f>YEAR(G3644)</f>
        <v/>
      </c>
      <c r="V3644" s="117">
        <f>IFERROR(Q3644/N3644,"0")</f>
        <v/>
      </c>
    </row>
    <row r="3645">
      <c r="A3645">
        <f>_xlfn.XLOOKUP(D3645,BN:BN,BO:BO)</f>
        <v/>
      </c>
      <c r="B3645" t="inlineStr">
        <is>
          <t>LLC</t>
        </is>
      </c>
      <c r="C3645" t="n">
        <v>559</v>
      </c>
      <c r="D3645">
        <f>_xlfn.XLOOKUP(C3645,BH:BH,BI:BI)</f>
        <v/>
      </c>
      <c r="E3645" t="n">
        <v>28934</v>
      </c>
      <c r="F3645" t="inlineStr">
        <is>
          <t>TE SANDLER SIMON</t>
        </is>
      </c>
      <c r="G3645" s="234" t="n">
        <v>45912</v>
      </c>
      <c r="H3645" s="234" t="n">
        <v>45885</v>
      </c>
      <c r="I3645" t="inlineStr">
        <is>
          <t>VLO</t>
        </is>
      </c>
      <c r="J3645">
        <f>_xlfn.XLOOKUP(I3645,AS:AS,AU:AU)</f>
        <v/>
      </c>
      <c r="K3645" t="inlineStr">
        <is>
          <t>USD</t>
        </is>
      </c>
      <c r="L3645" s="238" t="n">
        <v>827.53</v>
      </c>
      <c r="M3645">
        <f>L3645*_xlfn.XLOOKUP(K3645,AM:AM,AN:AN)</f>
        <v/>
      </c>
      <c r="N3645">
        <f>L3645*_xlfn.XLOOKUP(K3645,AM:AM,AO:AO)</f>
        <v/>
      </c>
      <c r="O3645" s="238" t="n">
        <v>0</v>
      </c>
      <c r="P3645">
        <f>O3645*_xlfn.XLOOKUP(K3645,AM:AM,AN:AN)</f>
        <v/>
      </c>
      <c r="Q3645">
        <f>O3645*_xlfn.XLOOKUP(K3645,AM:AM,AO:AO)</f>
        <v/>
      </c>
      <c r="R3645">
        <f>_xlfn.XLOOKUP(E3645,AF:AF,AG:AG)</f>
        <v/>
      </c>
      <c r="S3645">
        <f>_xlfn.XLOOKUP(E3645,AF:AF,AI:AI)</f>
        <v/>
      </c>
      <c r="T3645">
        <f>WEEKNUM(G3645)</f>
        <v/>
      </c>
      <c r="U3645">
        <f>YEAR(G3645)</f>
        <v/>
      </c>
      <c r="V3645" s="117">
        <f>IFERROR(Q3645/N3645,"0")</f>
        <v/>
      </c>
    </row>
    <row r="3646">
      <c r="A3646">
        <f>_xlfn.XLOOKUP(D3646,BN:BN,BO:BO)</f>
        <v/>
      </c>
      <c r="B3646" t="inlineStr">
        <is>
          <t>LLC</t>
        </is>
      </c>
      <c r="C3646" t="n">
        <v>559</v>
      </c>
      <c r="D3646">
        <f>_xlfn.XLOOKUP(C3646,BH:BH,BI:BI)</f>
        <v/>
      </c>
      <c r="E3646" t="n">
        <v>0</v>
      </c>
      <c r="F3646" t="inlineStr">
        <is>
          <t>pago de fee 35 usd cada uno total 70 usd</t>
        </is>
      </c>
      <c r="G3646" s="63" t="n"/>
      <c r="H3646" s="63" t="n"/>
      <c r="I3646" t="inlineStr">
        <is>
          <t>HPS</t>
        </is>
      </c>
      <c r="J3646">
        <f>_xlfn.XLOOKUP(I3646,AS:AS,AU:AU)</f>
        <v/>
      </c>
      <c r="K3646" t="inlineStr">
        <is>
          <t>USD</t>
        </is>
      </c>
      <c r="L3646" s="238" t="n">
        <v>70</v>
      </c>
      <c r="M3646">
        <f>L3646*_xlfn.XLOOKUP(K3646,AM:AM,AN:AN)</f>
        <v/>
      </c>
      <c r="N3646">
        <f>L3646*_xlfn.XLOOKUP(K3646,AM:AM,AO:AO)</f>
        <v/>
      </c>
      <c r="O3646" s="238" t="n">
        <v>70</v>
      </c>
      <c r="P3646">
        <f>O3646*_xlfn.XLOOKUP(K3646,AM:AM,AN:AN)</f>
        <v/>
      </c>
      <c r="Q3646">
        <f>O3646*_xlfn.XLOOKUP(K3646,AM:AM,AO:AO)</f>
        <v/>
      </c>
      <c r="R3646">
        <f>_xlfn.XLOOKUP(E3646,AF:AF,AG:AG)</f>
        <v/>
      </c>
      <c r="S3646">
        <f>_xlfn.XLOOKUP(E3646,AF:AF,AI:AI)</f>
        <v/>
      </c>
      <c r="T3646">
        <f>WEEKNUM(G3646)</f>
        <v/>
      </c>
      <c r="U3646">
        <f>YEAR(G3646)</f>
        <v/>
      </c>
      <c r="V3646" s="117">
        <f>IFERROR(Q3646/N3646,"0")</f>
        <v/>
      </c>
    </row>
    <row r="3647">
      <c r="A3647">
        <f>_xlfn.XLOOKUP(D3647,BN:BN,BO:BO)</f>
        <v/>
      </c>
      <c r="B3647" t="inlineStr">
        <is>
          <t>LLC</t>
        </is>
      </c>
      <c r="C3647" t="n">
        <v>559</v>
      </c>
      <c r="D3647">
        <f>_xlfn.XLOOKUP(C3647,BH:BH,BI:BI)</f>
        <v/>
      </c>
      <c r="E3647" t="n">
        <v>26574</v>
      </c>
      <c r="F3647" t="inlineStr">
        <is>
          <t>Hospedaje San Juan de los Cabos</t>
        </is>
      </c>
      <c r="G3647" s="234" t="n">
        <v>45912</v>
      </c>
      <c r="H3647" s="234" t="n">
        <v>45916</v>
      </c>
      <c r="I3647" t="inlineStr">
        <is>
          <t>HTL</t>
        </is>
      </c>
      <c r="J3647">
        <f>_xlfn.XLOOKUP(I3647,AS:AS,AU:AU)</f>
        <v/>
      </c>
      <c r="K3647" t="inlineStr">
        <is>
          <t>USD</t>
        </is>
      </c>
      <c r="L3647" s="238" t="n">
        <v>0</v>
      </c>
      <c r="M3647">
        <f>L3647*_xlfn.XLOOKUP(K3647,AM:AM,AN:AN)</f>
        <v/>
      </c>
      <c r="N3647">
        <f>L3647*_xlfn.XLOOKUP(K3647,AM:AM,AO:AO)</f>
        <v/>
      </c>
      <c r="O3647" s="238" t="n">
        <v>0</v>
      </c>
      <c r="P3647">
        <f>O3647*_xlfn.XLOOKUP(K3647,AM:AM,AN:AN)</f>
        <v/>
      </c>
      <c r="Q3647">
        <f>O3647*_xlfn.XLOOKUP(K3647,AM:AM,AO:AO)</f>
        <v/>
      </c>
      <c r="R3647">
        <f>_xlfn.XLOOKUP(E3647,AF:AF,AG:AG)</f>
        <v/>
      </c>
      <c r="S3647">
        <f>_xlfn.XLOOKUP(E3647,AF:AF,AI:AI)</f>
        <v/>
      </c>
      <c r="T3647">
        <f>WEEKNUM(G3647)</f>
        <v/>
      </c>
      <c r="U3647">
        <f>YEAR(G3647)</f>
        <v/>
      </c>
      <c r="V3647" s="117">
        <f>IFERROR(Q3647/N3647,"0")</f>
        <v/>
      </c>
    </row>
    <row r="3648">
      <c r="A3648">
        <f>_xlfn.XLOOKUP(D3648,BN:BN,BO:BO)</f>
        <v/>
      </c>
      <c r="B3648" t="inlineStr">
        <is>
          <t>LLC</t>
        </is>
      </c>
      <c r="C3648" t="n">
        <v>560</v>
      </c>
      <c r="D3648">
        <f>_xlfn.XLOOKUP(C3648,BH:BH,BI:BI)</f>
        <v/>
      </c>
      <c r="E3648" t="n">
        <v>30110</v>
      </c>
      <c r="F3648" t="inlineStr">
        <is>
          <t>Hotel 2 noches</t>
        </is>
      </c>
      <c r="G3648" s="234" t="n">
        <v>45885</v>
      </c>
      <c r="H3648" s="234" t="n">
        <v>45887</v>
      </c>
      <c r="I3648" t="inlineStr">
        <is>
          <t>HTL</t>
        </is>
      </c>
      <c r="J3648">
        <f>_xlfn.XLOOKUP(I3648,AS:AS,AU:AU)</f>
        <v/>
      </c>
      <c r="K3648" t="inlineStr">
        <is>
          <t>GPB</t>
        </is>
      </c>
      <c r="L3648" s="238" t="n">
        <v>1725</v>
      </c>
      <c r="M3648">
        <f>L3648*_xlfn.XLOOKUP(K3648,AM:AM,AN:AN)</f>
        <v/>
      </c>
      <c r="N3648">
        <f>L3648*_xlfn.XLOOKUP(K3648,AM:AM,AO:AO)</f>
        <v/>
      </c>
      <c r="O3648" s="238" t="n">
        <v>138</v>
      </c>
      <c r="P3648">
        <f>O3648*_xlfn.XLOOKUP(K3648,AM:AM,AN:AN)</f>
        <v/>
      </c>
      <c r="Q3648">
        <f>O3648*_xlfn.XLOOKUP(K3648,AM:AM,AO:AO)</f>
        <v/>
      </c>
      <c r="R3648">
        <f>_xlfn.XLOOKUP(E3648,AF:AF,AG:AG)</f>
        <v/>
      </c>
      <c r="S3648">
        <f>_xlfn.XLOOKUP(E3648,AF:AF,AI:AI)</f>
        <v/>
      </c>
      <c r="T3648">
        <f>WEEKNUM(G3648)</f>
        <v/>
      </c>
      <c r="U3648">
        <f>YEAR(G3648)</f>
        <v/>
      </c>
      <c r="V3648" s="117">
        <f>IFERROR(Q3648/N3648,"0")</f>
        <v/>
      </c>
    </row>
    <row r="3649">
      <c r="A3649">
        <f>_xlfn.XLOOKUP(D3649,BN:BN,BO:BO)</f>
        <v/>
      </c>
      <c r="B3649" t="inlineStr">
        <is>
          <t>LLC</t>
        </is>
      </c>
      <c r="C3649" t="n">
        <v>561</v>
      </c>
      <c r="D3649">
        <f>_xlfn.XLOOKUP(C3649,BH:BH,BI:BI)</f>
        <v/>
      </c>
      <c r="E3649" t="n">
        <v>27301</v>
      </c>
      <c r="F3649" t="inlineStr">
        <is>
          <t>vuelos MEX PAR MEX</t>
        </is>
      </c>
      <c r="G3649" s="234" t="n">
        <v>45931</v>
      </c>
      <c r="H3649" s="234" t="n">
        <v>45946</v>
      </c>
      <c r="I3649" t="inlineStr">
        <is>
          <t>VLO</t>
        </is>
      </c>
      <c r="J3649">
        <f>_xlfn.XLOOKUP(I3649,AS:AS,AU:AU)</f>
        <v/>
      </c>
      <c r="K3649" t="inlineStr">
        <is>
          <t>MXN</t>
        </is>
      </c>
      <c r="L3649" s="238" t="n">
        <v>43390</v>
      </c>
      <c r="M3649">
        <f>L3649*_xlfn.XLOOKUP(K3649,AM:AM,AN:AN)</f>
        <v/>
      </c>
      <c r="N3649">
        <f>L3649*_xlfn.XLOOKUP(K3649,AM:AM,AO:AO)</f>
        <v/>
      </c>
      <c r="O3649" s="238" t="n">
        <v>0</v>
      </c>
      <c r="P3649">
        <f>O3649*_xlfn.XLOOKUP(K3649,AM:AM,AN:AN)</f>
        <v/>
      </c>
      <c r="Q3649">
        <f>O3649*_xlfn.XLOOKUP(K3649,AM:AM,AO:AO)</f>
        <v/>
      </c>
      <c r="R3649">
        <f>_xlfn.XLOOKUP(E3649,AF:AF,AG:AG)</f>
        <v/>
      </c>
      <c r="S3649">
        <f>_xlfn.XLOOKUP(E3649,AF:AF,AI:AI)</f>
        <v/>
      </c>
      <c r="T3649">
        <f>WEEKNUM(G3649)</f>
        <v/>
      </c>
      <c r="U3649">
        <f>YEAR(G3649)</f>
        <v/>
      </c>
      <c r="V3649" s="117">
        <f>IFERROR(Q3649/N3649,"0")</f>
        <v/>
      </c>
    </row>
    <row r="3650">
      <c r="A3650">
        <f>_xlfn.XLOOKUP(D3650,BN:BN,BO:BO)</f>
        <v/>
      </c>
      <c r="B3650" t="inlineStr">
        <is>
          <t>LLC</t>
        </is>
      </c>
      <c r="C3650" t="n">
        <v>561</v>
      </c>
      <c r="D3650">
        <f>_xlfn.XLOOKUP(C3650,BH:BH,BI:BI)</f>
        <v/>
      </c>
      <c r="E3650" t="n">
        <v>27301</v>
      </c>
      <c r="F3650" t="inlineStr">
        <is>
          <t>VUELO MEX PAR MEX</t>
        </is>
      </c>
      <c r="G3650" s="234" t="n">
        <v>45931</v>
      </c>
      <c r="H3650" s="234" t="n">
        <v>45946</v>
      </c>
      <c r="I3650" t="inlineStr">
        <is>
          <t>VLO</t>
        </is>
      </c>
      <c r="J3650">
        <f>_xlfn.XLOOKUP(I3650,AS:AS,AU:AU)</f>
        <v/>
      </c>
      <c r="K3650" t="inlineStr">
        <is>
          <t>MXN</t>
        </is>
      </c>
      <c r="L3650" s="238" t="n">
        <v>43390</v>
      </c>
      <c r="M3650">
        <f>L3650*_xlfn.XLOOKUP(K3650,AM:AM,AN:AN)</f>
        <v/>
      </c>
      <c r="N3650">
        <f>L3650*_xlfn.XLOOKUP(K3650,AM:AM,AO:AO)</f>
        <v/>
      </c>
      <c r="O3650" s="238" t="n">
        <v>0</v>
      </c>
      <c r="P3650">
        <f>O3650*_xlfn.XLOOKUP(K3650,AM:AM,AN:AN)</f>
        <v/>
      </c>
      <c r="Q3650">
        <f>O3650*_xlfn.XLOOKUP(K3650,AM:AM,AO:AO)</f>
        <v/>
      </c>
      <c r="R3650">
        <f>_xlfn.XLOOKUP(E3650,AF:AF,AG:AG)</f>
        <v/>
      </c>
      <c r="S3650">
        <f>_xlfn.XLOOKUP(E3650,AF:AF,AI:AI)</f>
        <v/>
      </c>
      <c r="T3650">
        <f>WEEKNUM(G3650)</f>
        <v/>
      </c>
      <c r="U3650">
        <f>YEAR(G3650)</f>
        <v/>
      </c>
      <c r="V3650" s="117">
        <f>IFERROR(Q3650/N3650,"0")</f>
        <v/>
      </c>
    </row>
    <row r="3651">
      <c r="A3651">
        <f>_xlfn.XLOOKUP(D3651,BN:BN,BO:BO)</f>
        <v/>
      </c>
      <c r="B3651" t="inlineStr">
        <is>
          <t>LLC</t>
        </is>
      </c>
      <c r="C3651" t="n">
        <v>561</v>
      </c>
      <c r="D3651">
        <f>_xlfn.XLOOKUP(C3651,BH:BH,BI:BI)</f>
        <v/>
      </c>
      <c r="E3651" t="n">
        <v>0</v>
      </c>
      <c r="F3651" t="inlineStr">
        <is>
          <t>EMISION DE BOLETO</t>
        </is>
      </c>
      <c r="G3651" s="234" t="n">
        <v>45931</v>
      </c>
      <c r="H3651" s="234" t="n">
        <v>45946</v>
      </c>
      <c r="I3651" t="inlineStr">
        <is>
          <t>HPS</t>
        </is>
      </c>
      <c r="J3651">
        <f>_xlfn.XLOOKUP(I3651,AS:AS,AU:AU)</f>
        <v/>
      </c>
      <c r="K3651" t="inlineStr">
        <is>
          <t>MXN</t>
        </is>
      </c>
      <c r="L3651" s="238" t="n">
        <v>660.45</v>
      </c>
      <c r="M3651">
        <f>L3651*_xlfn.XLOOKUP(K3651,AM:AM,AN:AN)</f>
        <v/>
      </c>
      <c r="N3651">
        <f>L3651*_xlfn.XLOOKUP(K3651,AM:AM,AO:AO)</f>
        <v/>
      </c>
      <c r="O3651" s="238" t="n">
        <v>660.45</v>
      </c>
      <c r="P3651">
        <f>O3651*_xlfn.XLOOKUP(K3651,AM:AM,AN:AN)</f>
        <v/>
      </c>
      <c r="Q3651">
        <f>O3651*_xlfn.XLOOKUP(K3651,AM:AM,AO:AO)</f>
        <v/>
      </c>
      <c r="R3651">
        <f>_xlfn.XLOOKUP(E3651,AF:AF,AG:AG)</f>
        <v/>
      </c>
      <c r="S3651">
        <f>_xlfn.XLOOKUP(E3651,AF:AF,AI:AI)</f>
        <v/>
      </c>
      <c r="T3651">
        <f>WEEKNUM(G3651)</f>
        <v/>
      </c>
      <c r="U3651">
        <f>YEAR(G3651)</f>
        <v/>
      </c>
      <c r="V3651" s="117">
        <f>IFERROR(Q3651/N3651,"0")</f>
        <v/>
      </c>
    </row>
    <row r="3652">
      <c r="A3652">
        <f>_xlfn.XLOOKUP(D3652,BN:BN,BO:BO)</f>
        <v/>
      </c>
      <c r="B3652" t="inlineStr">
        <is>
          <t>LLC</t>
        </is>
      </c>
      <c r="C3652" t="n">
        <v>561</v>
      </c>
      <c r="D3652">
        <f>_xlfn.XLOOKUP(C3652,BH:BH,BI:BI)</f>
        <v/>
      </c>
      <c r="E3652" t="n">
        <v>28934</v>
      </c>
      <c r="F3652" t="inlineStr">
        <is>
          <t>TE ALONSO ANA MARIA</t>
        </is>
      </c>
      <c r="G3652" s="234" t="n">
        <v>45939</v>
      </c>
      <c r="I3652" t="inlineStr">
        <is>
          <t>VLO</t>
        </is>
      </c>
      <c r="J3652">
        <f>_xlfn.XLOOKUP(I3652,AS:AS,AU:AU)</f>
        <v/>
      </c>
      <c r="K3652" t="inlineStr">
        <is>
          <t>MXN</t>
        </is>
      </c>
      <c r="L3652" s="238" t="n">
        <v>6369.65</v>
      </c>
      <c r="M3652">
        <f>L3652*_xlfn.XLOOKUP(K3652,AM:AM,AN:AN)</f>
        <v/>
      </c>
      <c r="N3652">
        <f>L3652*_xlfn.XLOOKUP(K3652,AM:AM,AO:AO)</f>
        <v/>
      </c>
      <c r="O3652" s="238" t="n">
        <v>0</v>
      </c>
      <c r="P3652">
        <f>O3652*_xlfn.XLOOKUP(K3652,AM:AM,AN:AN)</f>
        <v/>
      </c>
      <c r="Q3652">
        <f>O3652*_xlfn.XLOOKUP(K3652,AM:AM,AO:AO)</f>
        <v/>
      </c>
      <c r="R3652">
        <f>_xlfn.XLOOKUP(E3652,AF:AF,AG:AG)</f>
        <v/>
      </c>
      <c r="S3652">
        <f>_xlfn.XLOOKUP(E3652,AF:AF,AI:AI)</f>
        <v/>
      </c>
      <c r="T3652">
        <f>WEEKNUM(G3652)</f>
        <v/>
      </c>
      <c r="U3652">
        <f>YEAR(G3652)</f>
        <v/>
      </c>
      <c r="V3652" s="117">
        <f>IFERROR(Q3652/N3652,"0")</f>
        <v/>
      </c>
    </row>
    <row r="3653">
      <c r="A3653">
        <f>_xlfn.XLOOKUP(D3653,BN:BN,BO:BO)</f>
        <v/>
      </c>
      <c r="B3653" t="inlineStr">
        <is>
          <t>LLC</t>
        </is>
      </c>
      <c r="C3653" t="n">
        <v>561</v>
      </c>
      <c r="D3653">
        <f>_xlfn.XLOOKUP(C3653,BH:BH,BI:BI)</f>
        <v/>
      </c>
      <c r="E3653" t="n">
        <v>28934</v>
      </c>
      <c r="F3653" t="inlineStr">
        <is>
          <t>TE REDO BEATRIZ ELENA</t>
        </is>
      </c>
      <c r="G3653" s="234" t="n">
        <v>45939</v>
      </c>
      <c r="I3653" t="inlineStr">
        <is>
          <t>VLO</t>
        </is>
      </c>
      <c r="J3653">
        <f>_xlfn.XLOOKUP(I3653,AS:AS,AU:AU)</f>
        <v/>
      </c>
      <c r="K3653" t="inlineStr">
        <is>
          <t>MXN</t>
        </is>
      </c>
      <c r="L3653" s="238" t="n">
        <v>6369.65</v>
      </c>
      <c r="M3653">
        <f>L3653*_xlfn.XLOOKUP(K3653,AM:AM,AN:AN)</f>
        <v/>
      </c>
      <c r="N3653">
        <f>L3653*_xlfn.XLOOKUP(K3653,AM:AM,AO:AO)</f>
        <v/>
      </c>
      <c r="O3653" s="238" t="n">
        <v>0</v>
      </c>
      <c r="P3653">
        <f>O3653*_xlfn.XLOOKUP(K3653,AM:AM,AN:AN)</f>
        <v/>
      </c>
      <c r="Q3653">
        <f>O3653*_xlfn.XLOOKUP(K3653,AM:AM,AO:AO)</f>
        <v/>
      </c>
      <c r="R3653">
        <f>_xlfn.XLOOKUP(E3653,AF:AF,AG:AG)</f>
        <v/>
      </c>
      <c r="S3653">
        <f>_xlfn.XLOOKUP(E3653,AF:AF,AI:AI)</f>
        <v/>
      </c>
      <c r="T3653">
        <f>WEEKNUM(G3653)</f>
        <v/>
      </c>
      <c r="U3653">
        <f>YEAR(G3653)</f>
        <v/>
      </c>
      <c r="V3653" s="117">
        <f>IFERROR(Q3653/N3653,"0")</f>
        <v/>
      </c>
    </row>
    <row r="3654">
      <c r="A3654">
        <f>_xlfn.XLOOKUP(D3654,BN:BN,BO:BO)</f>
        <v/>
      </c>
      <c r="B3654" t="inlineStr">
        <is>
          <t>LLC</t>
        </is>
      </c>
      <c r="C3654" t="n">
        <v>561</v>
      </c>
      <c r="D3654">
        <f>_xlfn.XLOOKUP(C3654,BH:BH,BI:BI)</f>
        <v/>
      </c>
      <c r="E3654" t="n">
        <v>26591</v>
      </c>
      <c r="F3654" t="inlineStr">
        <is>
          <t>VUELO MILAN PARIS</t>
        </is>
      </c>
      <c r="G3654" s="234" t="n">
        <v>45945</v>
      </c>
      <c r="H3654" s="234" t="n">
        <v>45945</v>
      </c>
      <c r="I3654" t="inlineStr">
        <is>
          <t>ABC</t>
        </is>
      </c>
      <c r="J3654">
        <f>_xlfn.XLOOKUP(I3654,AS:AS,AU:AU)</f>
        <v/>
      </c>
      <c r="K3654" t="inlineStr">
        <is>
          <t>MXN</t>
        </is>
      </c>
      <c r="L3654" s="238" t="n">
        <v>4584.8</v>
      </c>
      <c r="M3654">
        <f>L3654*_xlfn.XLOOKUP(K3654,AM:AM,AN:AN)</f>
        <v/>
      </c>
      <c r="N3654">
        <f>L3654*_xlfn.XLOOKUP(K3654,AM:AM,AO:AO)</f>
        <v/>
      </c>
      <c r="O3654" s="238" t="n">
        <v>0</v>
      </c>
      <c r="P3654">
        <f>O3654*_xlfn.XLOOKUP(K3654,AM:AM,AN:AN)</f>
        <v/>
      </c>
      <c r="Q3654">
        <f>O3654*_xlfn.XLOOKUP(K3654,AM:AM,AO:AO)</f>
        <v/>
      </c>
      <c r="R3654">
        <f>_xlfn.XLOOKUP(E3654,AF:AF,AG:AG)</f>
        <v/>
      </c>
      <c r="S3654">
        <f>_xlfn.XLOOKUP(E3654,AF:AF,AI:AI)</f>
        <v/>
      </c>
      <c r="T3654">
        <f>WEEKNUM(G3654)</f>
        <v/>
      </c>
      <c r="U3654">
        <f>YEAR(G3654)</f>
        <v/>
      </c>
      <c r="V3654" s="117">
        <f>IFERROR(Q3654/N3654,"0")</f>
        <v/>
      </c>
    </row>
    <row r="3655">
      <c r="A3655">
        <f>_xlfn.XLOOKUP(D3655,BN:BN,BO:BO)</f>
        <v/>
      </c>
      <c r="B3655" t="inlineStr">
        <is>
          <t>LLC</t>
        </is>
      </c>
      <c r="C3655" t="n">
        <v>561</v>
      </c>
      <c r="D3655">
        <f>_xlfn.XLOOKUP(C3655,BH:BH,BI:BI)</f>
        <v/>
      </c>
      <c r="E3655" t="n">
        <v>23966</v>
      </c>
      <c r="F3655" t="inlineStr">
        <is>
          <t>boleto de avion ORY MAD</t>
        </is>
      </c>
      <c r="G3655" s="234" t="n">
        <v>45935</v>
      </c>
      <c r="H3655" s="234" t="n">
        <v>45935</v>
      </c>
      <c r="I3655" t="inlineStr">
        <is>
          <t>ABC</t>
        </is>
      </c>
      <c r="J3655">
        <f>_xlfn.XLOOKUP(I3655,AS:AS,AU:AU)</f>
        <v/>
      </c>
      <c r="K3655" t="inlineStr">
        <is>
          <t>MXN</t>
        </is>
      </c>
      <c r="L3655" s="238" t="n">
        <v>1550.7</v>
      </c>
      <c r="M3655">
        <f>L3655*_xlfn.XLOOKUP(K3655,AM:AM,AN:AN)</f>
        <v/>
      </c>
      <c r="N3655">
        <f>L3655*_xlfn.XLOOKUP(K3655,AM:AM,AO:AO)</f>
        <v/>
      </c>
      <c r="O3655" s="238" t="n">
        <v>0</v>
      </c>
      <c r="P3655">
        <f>O3655*_xlfn.XLOOKUP(K3655,AM:AM,AN:AN)</f>
        <v/>
      </c>
      <c r="Q3655">
        <f>O3655*_xlfn.XLOOKUP(K3655,AM:AM,AO:AO)</f>
        <v/>
      </c>
      <c r="R3655">
        <f>_xlfn.XLOOKUP(E3655,AF:AF,AG:AG)</f>
        <v/>
      </c>
      <c r="S3655">
        <f>_xlfn.XLOOKUP(E3655,AF:AF,AI:AI)</f>
        <v/>
      </c>
      <c r="T3655">
        <f>WEEKNUM(G3655)</f>
        <v/>
      </c>
      <c r="U3655">
        <f>YEAR(G3655)</f>
        <v/>
      </c>
      <c r="V3655" s="117">
        <f>IFERROR(Q3655/N3655,"0")</f>
        <v/>
      </c>
    </row>
    <row r="3656">
      <c r="A3656">
        <f>_xlfn.XLOOKUP(D3656,BN:BN,BO:BO)</f>
        <v/>
      </c>
      <c r="B3656" t="inlineStr">
        <is>
          <t>LLC</t>
        </is>
      </c>
      <c r="C3656" t="n">
        <v>561</v>
      </c>
      <c r="D3656">
        <f>_xlfn.XLOOKUP(C3656,BH:BH,BI:BI)</f>
        <v/>
      </c>
      <c r="E3656" t="n">
        <v>23966</v>
      </c>
      <c r="F3656" t="inlineStr">
        <is>
          <t>BOLETO DE AVION ORY MAD</t>
        </is>
      </c>
      <c r="G3656" s="234" t="n">
        <v>45935</v>
      </c>
      <c r="H3656" s="234" t="n">
        <v>45935</v>
      </c>
      <c r="I3656" t="inlineStr">
        <is>
          <t>ABC</t>
        </is>
      </c>
      <c r="J3656">
        <f>_xlfn.XLOOKUP(I3656,AS:AS,AU:AU)</f>
        <v/>
      </c>
      <c r="K3656" t="inlineStr">
        <is>
          <t>MXN</t>
        </is>
      </c>
      <c r="L3656" s="238" t="n">
        <v>1550.7</v>
      </c>
      <c r="M3656">
        <f>L3656*_xlfn.XLOOKUP(K3656,AM:AM,AN:AN)</f>
        <v/>
      </c>
      <c r="N3656">
        <f>L3656*_xlfn.XLOOKUP(K3656,AM:AM,AO:AO)</f>
        <v/>
      </c>
      <c r="O3656" s="238" t="n">
        <v>0</v>
      </c>
      <c r="P3656">
        <f>O3656*_xlfn.XLOOKUP(K3656,AM:AM,AN:AN)</f>
        <v/>
      </c>
      <c r="Q3656">
        <f>O3656*_xlfn.XLOOKUP(K3656,AM:AM,AO:AO)</f>
        <v/>
      </c>
      <c r="R3656">
        <f>_xlfn.XLOOKUP(E3656,AF:AF,AG:AG)</f>
        <v/>
      </c>
      <c r="S3656">
        <f>_xlfn.XLOOKUP(E3656,AF:AF,AI:AI)</f>
        <v/>
      </c>
      <c r="T3656">
        <f>WEEKNUM(G3656)</f>
        <v/>
      </c>
      <c r="U3656">
        <f>YEAR(G3656)</f>
        <v/>
      </c>
      <c r="V3656" s="117">
        <f>IFERROR(Q3656/N3656,"0")</f>
        <v/>
      </c>
    </row>
    <row r="3657">
      <c r="A3657">
        <f>_xlfn.XLOOKUP(D3657,BN:BN,BO:BO)</f>
        <v/>
      </c>
      <c r="B3657" t="inlineStr">
        <is>
          <t>LLC</t>
        </is>
      </c>
      <c r="C3657" t="n">
        <v>561</v>
      </c>
      <c r="D3657">
        <f>_xlfn.XLOOKUP(C3657,BH:BH,BI:BI)</f>
        <v/>
      </c>
      <c r="E3657" t="n">
        <v>27195</v>
      </c>
      <c r="F3657" t="inlineStr">
        <is>
          <t>HOTEL MANZONI EN MIL</t>
        </is>
      </c>
      <c r="G3657" s="234" t="n">
        <v>45942</v>
      </c>
      <c r="H3657" s="234" t="n">
        <v>45945</v>
      </c>
      <c r="I3657" t="inlineStr">
        <is>
          <t>HTL</t>
        </is>
      </c>
      <c r="J3657">
        <f>_xlfn.XLOOKUP(I3657,AS:AS,AU:AU)</f>
        <v/>
      </c>
      <c r="K3657" t="inlineStr">
        <is>
          <t>MXN</t>
        </is>
      </c>
      <c r="L3657" s="238" t="n">
        <v>36860.5</v>
      </c>
      <c r="M3657">
        <f>L3657*_xlfn.XLOOKUP(K3657,AM:AM,AN:AN)</f>
        <v/>
      </c>
      <c r="N3657">
        <f>L3657*_xlfn.XLOOKUP(K3657,AM:AM,AO:AO)</f>
        <v/>
      </c>
      <c r="O3657" s="238" t="n">
        <v>3686.05</v>
      </c>
      <c r="P3657">
        <f>O3657*_xlfn.XLOOKUP(K3657,AM:AM,AN:AN)</f>
        <v/>
      </c>
      <c r="Q3657">
        <f>O3657*_xlfn.XLOOKUP(K3657,AM:AM,AO:AO)</f>
        <v/>
      </c>
      <c r="R3657">
        <f>_xlfn.XLOOKUP(E3657,AF:AF,AG:AG)</f>
        <v/>
      </c>
      <c r="S3657">
        <f>_xlfn.XLOOKUP(E3657,AF:AF,AI:AI)</f>
        <v/>
      </c>
      <c r="T3657">
        <f>WEEKNUM(G3657)</f>
        <v/>
      </c>
      <c r="U3657">
        <f>YEAR(G3657)</f>
        <v/>
      </c>
      <c r="V3657" s="117">
        <f>IFERROR(Q3657/N3657,"0")</f>
        <v/>
      </c>
    </row>
    <row r="3658">
      <c r="A3658">
        <f>_xlfn.XLOOKUP(D3658,BN:BN,BO:BO)</f>
        <v/>
      </c>
      <c r="B3658" t="inlineStr">
        <is>
          <t>LLC</t>
        </is>
      </c>
      <c r="C3658" t="n">
        <v>561</v>
      </c>
      <c r="D3658">
        <f>_xlfn.XLOOKUP(C3658,BH:BH,BI:BI)</f>
        <v/>
      </c>
      <c r="E3658" t="n">
        <v>0</v>
      </c>
      <c r="F3658" t="inlineStr">
        <is>
          <t>EMISION DE BOLETO</t>
        </is>
      </c>
      <c r="G3658" s="234" t="n">
        <v>45931</v>
      </c>
      <c r="H3658" s="234" t="n">
        <v>45946</v>
      </c>
      <c r="I3658" t="inlineStr">
        <is>
          <t>HPS</t>
        </is>
      </c>
      <c r="J3658">
        <f>_xlfn.XLOOKUP(I3658,AS:AS,AU:AU)</f>
        <v/>
      </c>
      <c r="K3658" t="inlineStr">
        <is>
          <t>MXN</t>
        </is>
      </c>
      <c r="L3658" s="238" t="n">
        <v>660.45</v>
      </c>
      <c r="M3658">
        <f>L3658*_xlfn.XLOOKUP(K3658,AM:AM,AN:AN)</f>
        <v/>
      </c>
      <c r="N3658">
        <f>L3658*_xlfn.XLOOKUP(K3658,AM:AM,AO:AO)</f>
        <v/>
      </c>
      <c r="O3658" s="238" t="n">
        <v>660.45</v>
      </c>
      <c r="P3658">
        <f>O3658*_xlfn.XLOOKUP(K3658,AM:AM,AN:AN)</f>
        <v/>
      </c>
      <c r="Q3658">
        <f>O3658*_xlfn.XLOOKUP(K3658,AM:AM,AO:AO)</f>
        <v/>
      </c>
      <c r="R3658">
        <f>_xlfn.XLOOKUP(E3658,AF:AF,AG:AG)</f>
        <v/>
      </c>
      <c r="S3658">
        <f>_xlfn.XLOOKUP(E3658,AF:AF,AI:AI)</f>
        <v/>
      </c>
      <c r="T3658">
        <f>WEEKNUM(G3658)</f>
        <v/>
      </c>
      <c r="U3658">
        <f>YEAR(G3658)</f>
        <v/>
      </c>
      <c r="V3658" s="117">
        <f>IFERROR(Q3658/N3658,"0")</f>
        <v/>
      </c>
    </row>
    <row r="3659">
      <c r="A3659">
        <f>_xlfn.XLOOKUP(D3659,BN:BN,BO:BO)</f>
        <v/>
      </c>
      <c r="B3659" t="inlineStr">
        <is>
          <t>LLC</t>
        </is>
      </c>
      <c r="C3659" t="n">
        <v>562</v>
      </c>
      <c r="D3659">
        <f>_xlfn.XLOOKUP(C3659,BH:BH,BI:BI)</f>
        <v/>
      </c>
      <c r="E3659" t="n">
        <v>30164</v>
      </c>
      <c r="F3659" t="inlineStr">
        <is>
          <t>Hotel de lujo/ pago directo</t>
        </is>
      </c>
      <c r="G3659" s="234" t="n">
        <v>45891</v>
      </c>
      <c r="H3659" s="234" t="n">
        <v>45892</v>
      </c>
      <c r="I3659" t="inlineStr">
        <is>
          <t>HTL</t>
        </is>
      </c>
      <c r="J3659">
        <f>_xlfn.XLOOKUP(I3659,AS:AS,AU:AU)</f>
        <v/>
      </c>
      <c r="K3659" t="inlineStr">
        <is>
          <t>USD</t>
        </is>
      </c>
      <c r="L3659" s="238" t="n">
        <v>2837.24</v>
      </c>
      <c r="M3659">
        <f>L3659*_xlfn.XLOOKUP(K3659,AM:AM,AN:AN)</f>
        <v/>
      </c>
      <c r="N3659">
        <f>L3659*_xlfn.XLOOKUP(K3659,AM:AM,AO:AO)</f>
        <v/>
      </c>
      <c r="O3659" s="238" t="n">
        <v>345.45</v>
      </c>
      <c r="P3659">
        <f>O3659*_xlfn.XLOOKUP(K3659,AM:AM,AN:AN)</f>
        <v/>
      </c>
      <c r="Q3659">
        <f>O3659*_xlfn.XLOOKUP(K3659,AM:AM,AO:AO)</f>
        <v/>
      </c>
      <c r="R3659">
        <f>_xlfn.XLOOKUP(E3659,AF:AF,AG:AG)</f>
        <v/>
      </c>
      <c r="S3659">
        <f>_xlfn.XLOOKUP(E3659,AF:AF,AI:AI)</f>
        <v/>
      </c>
      <c r="T3659">
        <f>WEEKNUM(G3659)</f>
        <v/>
      </c>
      <c r="U3659">
        <f>YEAR(G3659)</f>
        <v/>
      </c>
      <c r="V3659" s="117">
        <f>IFERROR(Q3659/N3659,"0")</f>
        <v/>
      </c>
    </row>
    <row r="3660">
      <c r="A3660">
        <f>_xlfn.XLOOKUP(D3660,BN:BN,BO:BO)</f>
        <v/>
      </c>
      <c r="B3660" t="inlineStr">
        <is>
          <t>LLC</t>
        </is>
      </c>
      <c r="C3660" t="n">
        <v>563</v>
      </c>
      <c r="D3660">
        <f>_xlfn.XLOOKUP(C3660,BH:BH,BI:BI)</f>
        <v/>
      </c>
      <c r="E3660" t="n">
        <v>30165</v>
      </c>
      <c r="F3660" t="inlineStr">
        <is>
          <t>Four Seasons Boston</t>
        </is>
      </c>
      <c r="G3660" s="234" t="n">
        <v>45926</v>
      </c>
      <c r="H3660" s="234" t="n">
        <v>45928</v>
      </c>
      <c r="I3660" t="inlineStr">
        <is>
          <t>HTL</t>
        </is>
      </c>
      <c r="J3660">
        <f>_xlfn.XLOOKUP(I3660,AS:AS,AU:AU)</f>
        <v/>
      </c>
      <c r="K3660" t="inlineStr">
        <is>
          <t>USD</t>
        </is>
      </c>
      <c r="L3660" s="238" t="n">
        <v>4052.46</v>
      </c>
      <c r="M3660">
        <f>L3660*_xlfn.XLOOKUP(K3660,AM:AM,AN:AN)</f>
        <v/>
      </c>
      <c r="N3660">
        <f>L3660*_xlfn.XLOOKUP(K3660,AM:AM,AO:AO)</f>
        <v/>
      </c>
      <c r="O3660" s="238" t="n">
        <v>348</v>
      </c>
      <c r="P3660">
        <f>O3660*_xlfn.XLOOKUP(K3660,AM:AM,AN:AN)</f>
        <v/>
      </c>
      <c r="Q3660">
        <f>O3660*_xlfn.XLOOKUP(K3660,AM:AM,AO:AO)</f>
        <v/>
      </c>
      <c r="R3660">
        <f>_xlfn.XLOOKUP(E3660,AF:AF,AG:AG)</f>
        <v/>
      </c>
      <c r="S3660">
        <f>_xlfn.XLOOKUP(E3660,AF:AF,AI:AI)</f>
        <v/>
      </c>
      <c r="T3660">
        <f>WEEKNUM(G3660)</f>
        <v/>
      </c>
      <c r="U3660">
        <f>YEAR(G3660)</f>
        <v/>
      </c>
      <c r="V3660" s="117">
        <f>IFERROR(Q3660/N3660,"0")</f>
        <v/>
      </c>
    </row>
    <row r="3661">
      <c r="A3661">
        <f>_xlfn.XLOOKUP(D3661,BN:BN,BO:BO)</f>
        <v/>
      </c>
      <c r="B3661" t="inlineStr">
        <is>
          <t>LLC</t>
        </is>
      </c>
      <c r="C3661" t="n">
        <v>563</v>
      </c>
      <c r="D3661">
        <f>_xlfn.XLOOKUP(C3661,BH:BH,BI:BI)</f>
        <v/>
      </c>
      <c r="E3661" t="n">
        <v>30165</v>
      </c>
      <c r="F3661" t="inlineStr">
        <is>
          <t>Hospedaje Four Seasons Boston</t>
        </is>
      </c>
      <c r="G3661" s="234" t="n">
        <v>45926</v>
      </c>
      <c r="H3661" s="234" t="n">
        <v>45928</v>
      </c>
      <c r="I3661" t="inlineStr">
        <is>
          <t>HTL</t>
        </is>
      </c>
      <c r="J3661">
        <f>_xlfn.XLOOKUP(I3661,AS:AS,AU:AU)</f>
        <v/>
      </c>
      <c r="K3661" t="inlineStr">
        <is>
          <t>USD</t>
        </is>
      </c>
      <c r="L3661" s="238" t="n">
        <v>4786.1</v>
      </c>
      <c r="M3661">
        <f>L3661*_xlfn.XLOOKUP(K3661,AM:AM,AN:AN)</f>
        <v/>
      </c>
      <c r="N3661">
        <f>L3661*_xlfn.XLOOKUP(K3661,AM:AM,AO:AO)</f>
        <v/>
      </c>
      <c r="O3661" s="238" t="n">
        <v>411</v>
      </c>
      <c r="P3661">
        <f>O3661*_xlfn.XLOOKUP(K3661,AM:AM,AN:AN)</f>
        <v/>
      </c>
      <c r="Q3661">
        <f>O3661*_xlfn.XLOOKUP(K3661,AM:AM,AO:AO)</f>
        <v/>
      </c>
      <c r="R3661">
        <f>_xlfn.XLOOKUP(E3661,AF:AF,AG:AG)</f>
        <v/>
      </c>
      <c r="S3661">
        <f>_xlfn.XLOOKUP(E3661,AF:AF,AI:AI)</f>
        <v/>
      </c>
      <c r="T3661">
        <f>WEEKNUM(G3661)</f>
        <v/>
      </c>
      <c r="U3661">
        <f>YEAR(G3661)</f>
        <v/>
      </c>
      <c r="V3661" s="117">
        <f>IFERROR(Q3661/N3661,"0")</f>
        <v/>
      </c>
    </row>
    <row r="3662">
      <c r="A3662">
        <f>_xlfn.XLOOKUP(D3662,BN:BN,BO:BO)</f>
        <v/>
      </c>
      <c r="B3662" t="inlineStr">
        <is>
          <t>LLC</t>
        </is>
      </c>
      <c r="C3662" t="n">
        <v>564</v>
      </c>
      <c r="D3662">
        <f>_xlfn.XLOOKUP(C3662,BH:BH,BI:BI)</f>
        <v/>
      </c>
      <c r="E3662" t="n">
        <v>0</v>
      </c>
      <c r="F3662" t="inlineStr">
        <is>
          <t>FEE X TKT</t>
        </is>
      </c>
      <c r="G3662" s="234" t="n">
        <v>46010</v>
      </c>
      <c r="H3662" s="234" t="n">
        <v>46037</v>
      </c>
      <c r="I3662" t="inlineStr">
        <is>
          <t>HPS</t>
        </is>
      </c>
      <c r="J3662">
        <f>_xlfn.XLOOKUP(I3662,AS:AS,AU:AU)</f>
        <v/>
      </c>
      <c r="K3662" t="inlineStr">
        <is>
          <t>USD</t>
        </is>
      </c>
      <c r="L3662" s="238" t="n">
        <v>210</v>
      </c>
      <c r="M3662">
        <f>L3662*_xlfn.XLOOKUP(K3662,AM:AM,AN:AN)</f>
        <v/>
      </c>
      <c r="N3662">
        <f>L3662*_xlfn.XLOOKUP(K3662,AM:AM,AO:AO)</f>
        <v/>
      </c>
      <c r="O3662" s="238" t="n">
        <v>210</v>
      </c>
      <c r="P3662">
        <f>O3662*_xlfn.XLOOKUP(K3662,AM:AM,AN:AN)</f>
        <v/>
      </c>
      <c r="Q3662">
        <f>O3662*_xlfn.XLOOKUP(K3662,AM:AM,AO:AO)</f>
        <v/>
      </c>
      <c r="R3662">
        <f>_xlfn.XLOOKUP(E3662,AF:AF,AG:AG)</f>
        <v/>
      </c>
      <c r="S3662">
        <f>_xlfn.XLOOKUP(E3662,AF:AF,AI:AI)</f>
        <v/>
      </c>
      <c r="T3662">
        <f>WEEKNUM(G3662)</f>
        <v/>
      </c>
      <c r="U3662">
        <f>YEAR(G3662)</f>
        <v/>
      </c>
      <c r="V3662" s="117">
        <f>IFERROR(Q3662/N3662,"0")</f>
        <v/>
      </c>
    </row>
    <row r="3663">
      <c r="A3663">
        <f>_xlfn.XLOOKUP(D3663,BN:BN,BO:BO)</f>
        <v/>
      </c>
      <c r="B3663" t="inlineStr">
        <is>
          <t>LLC</t>
        </is>
      </c>
      <c r="C3663" t="n">
        <v>564</v>
      </c>
      <c r="D3663">
        <f>_xlfn.XLOOKUP(C3663,BH:BH,BI:BI)</f>
        <v/>
      </c>
      <c r="E3663" t="n">
        <v>28934</v>
      </c>
      <c r="F3663" t="inlineStr">
        <is>
          <t>TE SANCHEZ NAVARRO RIVERA TORRES EDUARDO MR</t>
        </is>
      </c>
      <c r="G3663" s="234" t="n">
        <v>46012</v>
      </c>
      <c r="H3663" s="234" t="n">
        <v>46037</v>
      </c>
      <c r="I3663" t="inlineStr">
        <is>
          <t>VLO</t>
        </is>
      </c>
      <c r="J3663">
        <f>_xlfn.XLOOKUP(I3663,AS:AS,AU:AU)</f>
        <v/>
      </c>
      <c r="K3663" t="inlineStr">
        <is>
          <t>USD</t>
        </is>
      </c>
      <c r="L3663" s="238" t="n">
        <v>1817.8</v>
      </c>
      <c r="M3663">
        <f>L3663*_xlfn.XLOOKUP(K3663,AM:AM,AN:AN)</f>
        <v/>
      </c>
      <c r="N3663">
        <f>L3663*_xlfn.XLOOKUP(K3663,AM:AM,AO:AO)</f>
        <v/>
      </c>
      <c r="O3663" s="238" t="n">
        <v>0</v>
      </c>
      <c r="P3663">
        <f>O3663*_xlfn.XLOOKUP(K3663,AM:AM,AN:AN)</f>
        <v/>
      </c>
      <c r="Q3663">
        <f>O3663*_xlfn.XLOOKUP(K3663,AM:AM,AO:AO)</f>
        <v/>
      </c>
      <c r="R3663">
        <f>_xlfn.XLOOKUP(E3663,AF:AF,AG:AG)</f>
        <v/>
      </c>
      <c r="S3663">
        <f>_xlfn.XLOOKUP(E3663,AF:AF,AI:AI)</f>
        <v/>
      </c>
      <c r="T3663">
        <f>WEEKNUM(G3663)</f>
        <v/>
      </c>
      <c r="U3663">
        <f>YEAR(G3663)</f>
        <v/>
      </c>
      <c r="V3663" s="117">
        <f>IFERROR(Q3663/N3663,"0")</f>
        <v/>
      </c>
    </row>
    <row r="3664">
      <c r="A3664">
        <f>_xlfn.XLOOKUP(D3664,BN:BN,BO:BO)</f>
        <v/>
      </c>
      <c r="B3664" t="inlineStr">
        <is>
          <t>LLC</t>
        </is>
      </c>
      <c r="C3664" t="n">
        <v>564</v>
      </c>
      <c r="D3664">
        <f>_xlfn.XLOOKUP(C3664,BH:BH,BI:BI)</f>
        <v/>
      </c>
      <c r="E3664" t="n">
        <v>28934</v>
      </c>
      <c r="F3664" t="inlineStr">
        <is>
          <t>TE LEBRIJA HIRSCHFELD PAULINA MRS</t>
        </is>
      </c>
      <c r="G3664" s="234" t="n">
        <v>46012</v>
      </c>
      <c r="I3664" t="inlineStr">
        <is>
          <t>VLO</t>
        </is>
      </c>
      <c r="J3664">
        <f>_xlfn.XLOOKUP(I3664,AS:AS,AU:AU)</f>
        <v/>
      </c>
      <c r="K3664" t="inlineStr">
        <is>
          <t>USD</t>
        </is>
      </c>
      <c r="L3664" s="238" t="n">
        <v>1817.8</v>
      </c>
      <c r="M3664">
        <f>L3664*_xlfn.XLOOKUP(K3664,AM:AM,AN:AN)</f>
        <v/>
      </c>
      <c r="N3664">
        <f>L3664*_xlfn.XLOOKUP(K3664,AM:AM,AO:AO)</f>
        <v/>
      </c>
      <c r="O3664" s="238" t="n">
        <v>0</v>
      </c>
      <c r="P3664">
        <f>O3664*_xlfn.XLOOKUP(K3664,AM:AM,AN:AN)</f>
        <v/>
      </c>
      <c r="Q3664">
        <f>O3664*_xlfn.XLOOKUP(K3664,AM:AM,AO:AO)</f>
        <v/>
      </c>
      <c r="R3664">
        <f>_xlfn.XLOOKUP(E3664,AF:AF,AG:AG)</f>
        <v/>
      </c>
      <c r="S3664">
        <f>_xlfn.XLOOKUP(E3664,AF:AF,AI:AI)</f>
        <v/>
      </c>
      <c r="T3664">
        <f>WEEKNUM(G3664)</f>
        <v/>
      </c>
      <c r="U3664">
        <f>YEAR(G3664)</f>
        <v/>
      </c>
      <c r="V3664" s="117">
        <f>IFERROR(Q3664/N3664,"0")</f>
        <v/>
      </c>
    </row>
    <row r="3665">
      <c r="A3665">
        <f>_xlfn.XLOOKUP(D3665,BN:BN,BO:BO)</f>
        <v/>
      </c>
      <c r="B3665" t="inlineStr">
        <is>
          <t>LLC</t>
        </is>
      </c>
      <c r="C3665" t="n">
        <v>564</v>
      </c>
      <c r="D3665">
        <f>_xlfn.XLOOKUP(C3665,BH:BH,BI:BI)</f>
        <v/>
      </c>
      <c r="E3665" t="n">
        <v>28934</v>
      </c>
      <c r="F3665" t="inlineStr">
        <is>
          <t>TE SANCHEZ NAVARRO LEBRIJA EDUARDO MR</t>
        </is>
      </c>
      <c r="G3665" s="234" t="n">
        <v>46012</v>
      </c>
      <c r="I3665" t="inlineStr">
        <is>
          <t>VLO</t>
        </is>
      </c>
      <c r="J3665">
        <f>_xlfn.XLOOKUP(I3665,AS:AS,AU:AU)</f>
        <v/>
      </c>
      <c r="K3665" t="inlineStr">
        <is>
          <t>USD</t>
        </is>
      </c>
      <c r="L3665" s="238" t="n">
        <v>1817.8</v>
      </c>
      <c r="M3665">
        <f>L3665*_xlfn.XLOOKUP(K3665,AM:AM,AN:AN)</f>
        <v/>
      </c>
      <c r="N3665">
        <f>L3665*_xlfn.XLOOKUP(K3665,AM:AM,AO:AO)</f>
        <v/>
      </c>
      <c r="O3665" s="238" t="n">
        <v>0</v>
      </c>
      <c r="P3665">
        <f>O3665*_xlfn.XLOOKUP(K3665,AM:AM,AN:AN)</f>
        <v/>
      </c>
      <c r="Q3665">
        <f>O3665*_xlfn.XLOOKUP(K3665,AM:AM,AO:AO)</f>
        <v/>
      </c>
      <c r="R3665">
        <f>_xlfn.XLOOKUP(E3665,AF:AF,AG:AG)</f>
        <v/>
      </c>
      <c r="S3665">
        <f>_xlfn.XLOOKUP(E3665,AF:AF,AI:AI)</f>
        <v/>
      </c>
      <c r="T3665">
        <f>WEEKNUM(G3665)</f>
        <v/>
      </c>
      <c r="U3665">
        <f>YEAR(G3665)</f>
        <v/>
      </c>
      <c r="V3665" s="117">
        <f>IFERROR(Q3665/N3665,"0")</f>
        <v/>
      </c>
    </row>
    <row r="3666">
      <c r="A3666">
        <f>_xlfn.XLOOKUP(D3666,BN:BN,BO:BO)</f>
        <v/>
      </c>
      <c r="B3666" t="inlineStr">
        <is>
          <t>LLC</t>
        </is>
      </c>
      <c r="C3666" t="n">
        <v>564</v>
      </c>
      <c r="D3666">
        <f>_xlfn.XLOOKUP(C3666,BH:BH,BI:BI)</f>
        <v/>
      </c>
      <c r="E3666" t="n">
        <v>28934</v>
      </c>
      <c r="F3666" t="inlineStr">
        <is>
          <t>TE SANCHEZ NAVARRO LEBRIJA JERONIMO MR</t>
        </is>
      </c>
      <c r="G3666" s="234" t="n">
        <v>46012</v>
      </c>
      <c r="I3666" t="inlineStr">
        <is>
          <t>VLO</t>
        </is>
      </c>
      <c r="J3666">
        <f>_xlfn.XLOOKUP(I3666,AS:AS,AU:AU)</f>
        <v/>
      </c>
      <c r="K3666" t="inlineStr">
        <is>
          <t>USD</t>
        </is>
      </c>
      <c r="L3666" s="238" t="n">
        <v>1817.8</v>
      </c>
      <c r="M3666">
        <f>L3666*_xlfn.XLOOKUP(K3666,AM:AM,AN:AN)</f>
        <v/>
      </c>
      <c r="N3666">
        <f>L3666*_xlfn.XLOOKUP(K3666,AM:AM,AO:AO)</f>
        <v/>
      </c>
      <c r="O3666" s="238" t="n">
        <v>0</v>
      </c>
      <c r="P3666">
        <f>O3666*_xlfn.XLOOKUP(K3666,AM:AM,AN:AN)</f>
        <v/>
      </c>
      <c r="Q3666">
        <f>O3666*_xlfn.XLOOKUP(K3666,AM:AM,AO:AO)</f>
        <v/>
      </c>
      <c r="R3666">
        <f>_xlfn.XLOOKUP(E3666,AF:AF,AG:AG)</f>
        <v/>
      </c>
      <c r="S3666">
        <f>_xlfn.XLOOKUP(E3666,AF:AF,AI:AI)</f>
        <v/>
      </c>
      <c r="T3666">
        <f>WEEKNUM(G3666)</f>
        <v/>
      </c>
      <c r="U3666">
        <f>YEAR(G3666)</f>
        <v/>
      </c>
      <c r="V3666" s="117">
        <f>IFERROR(Q3666/N3666,"0")</f>
        <v/>
      </c>
    </row>
    <row r="3667">
      <c r="A3667">
        <f>_xlfn.XLOOKUP(D3667,BN:BN,BO:BO)</f>
        <v/>
      </c>
      <c r="B3667" t="inlineStr">
        <is>
          <t>LLC</t>
        </is>
      </c>
      <c r="C3667" t="n">
        <v>564</v>
      </c>
      <c r="D3667">
        <f>_xlfn.XLOOKUP(C3667,BH:BH,BI:BI)</f>
        <v/>
      </c>
      <c r="E3667" t="n">
        <v>28934</v>
      </c>
      <c r="F3667" t="inlineStr">
        <is>
          <t>TE SANCHEZ NAVARRO RIVERA TORRES EDUARDO MR</t>
        </is>
      </c>
      <c r="G3667" s="234" t="n">
        <v>46033</v>
      </c>
      <c r="I3667" t="inlineStr">
        <is>
          <t>VLO</t>
        </is>
      </c>
      <c r="J3667">
        <f>_xlfn.XLOOKUP(I3667,AS:AS,AU:AU)</f>
        <v/>
      </c>
      <c r="K3667" t="inlineStr">
        <is>
          <t>USD</t>
        </is>
      </c>
      <c r="L3667" s="238" t="n">
        <v>1160.31</v>
      </c>
      <c r="M3667">
        <f>L3667*_xlfn.XLOOKUP(K3667,AM:AM,AN:AN)</f>
        <v/>
      </c>
      <c r="N3667">
        <f>L3667*_xlfn.XLOOKUP(K3667,AM:AM,AO:AO)</f>
        <v/>
      </c>
      <c r="O3667" s="238" t="n">
        <v>0</v>
      </c>
      <c r="P3667">
        <f>O3667*_xlfn.XLOOKUP(K3667,AM:AM,AN:AN)</f>
        <v/>
      </c>
      <c r="Q3667">
        <f>O3667*_xlfn.XLOOKUP(K3667,AM:AM,AO:AO)</f>
        <v/>
      </c>
      <c r="R3667">
        <f>_xlfn.XLOOKUP(E3667,AF:AF,AG:AG)</f>
        <v/>
      </c>
      <c r="S3667">
        <f>_xlfn.XLOOKUP(E3667,AF:AF,AI:AI)</f>
        <v/>
      </c>
      <c r="T3667">
        <f>WEEKNUM(G3667)</f>
        <v/>
      </c>
      <c r="U3667">
        <f>YEAR(G3667)</f>
        <v/>
      </c>
      <c r="V3667" s="117">
        <f>IFERROR(Q3667/N3667,"0")</f>
        <v/>
      </c>
    </row>
    <row r="3668">
      <c r="A3668">
        <f>_xlfn.XLOOKUP(D3668,BN:BN,BO:BO)</f>
        <v/>
      </c>
      <c r="B3668" t="inlineStr">
        <is>
          <t>LLC</t>
        </is>
      </c>
      <c r="C3668" t="n">
        <v>564</v>
      </c>
      <c r="D3668">
        <f>_xlfn.XLOOKUP(C3668,BH:BH,BI:BI)</f>
        <v/>
      </c>
      <c r="E3668" t="n">
        <v>28934</v>
      </c>
      <c r="F3668" t="inlineStr">
        <is>
          <t>TE LEBRIJA HIRSCHFELD PAULINA MRS</t>
        </is>
      </c>
      <c r="G3668" s="234" t="n">
        <v>46033</v>
      </c>
      <c r="I3668" t="inlineStr">
        <is>
          <t>VLO</t>
        </is>
      </c>
      <c r="J3668">
        <f>_xlfn.XLOOKUP(I3668,AS:AS,AU:AU)</f>
        <v/>
      </c>
      <c r="K3668" t="inlineStr">
        <is>
          <t>USD</t>
        </is>
      </c>
      <c r="L3668" s="238" t="n">
        <v>1160.31</v>
      </c>
      <c r="M3668">
        <f>L3668*_xlfn.XLOOKUP(K3668,AM:AM,AN:AN)</f>
        <v/>
      </c>
      <c r="N3668">
        <f>L3668*_xlfn.XLOOKUP(K3668,AM:AM,AO:AO)</f>
        <v/>
      </c>
      <c r="O3668" s="238" t="n">
        <v>0</v>
      </c>
      <c r="P3668">
        <f>O3668*_xlfn.XLOOKUP(K3668,AM:AM,AN:AN)</f>
        <v/>
      </c>
      <c r="Q3668">
        <f>O3668*_xlfn.XLOOKUP(K3668,AM:AM,AO:AO)</f>
        <v/>
      </c>
      <c r="R3668">
        <f>_xlfn.XLOOKUP(E3668,AF:AF,AG:AG)</f>
        <v/>
      </c>
      <c r="S3668">
        <f>_xlfn.XLOOKUP(E3668,AF:AF,AI:AI)</f>
        <v/>
      </c>
      <c r="T3668">
        <f>WEEKNUM(G3668)</f>
        <v/>
      </c>
      <c r="U3668">
        <f>YEAR(G3668)</f>
        <v/>
      </c>
      <c r="V3668" s="117">
        <f>IFERROR(Q3668/N3668,"0")</f>
        <v/>
      </c>
    </row>
    <row r="3669">
      <c r="A3669">
        <f>_xlfn.XLOOKUP(D3669,BN:BN,BO:BO)</f>
        <v/>
      </c>
      <c r="B3669" t="inlineStr">
        <is>
          <t>LLC</t>
        </is>
      </c>
      <c r="C3669" t="n">
        <v>564</v>
      </c>
      <c r="D3669">
        <f>_xlfn.XLOOKUP(C3669,BH:BH,BI:BI)</f>
        <v/>
      </c>
      <c r="E3669" t="n">
        <v>28934</v>
      </c>
      <c r="F3669" t="inlineStr">
        <is>
          <t>TE SANCHEZ NAVARRO LEBRIJA EDUARDO MR</t>
        </is>
      </c>
      <c r="G3669" s="234" t="n">
        <v>46033</v>
      </c>
      <c r="I3669" t="inlineStr">
        <is>
          <t>VLO</t>
        </is>
      </c>
      <c r="J3669">
        <f>_xlfn.XLOOKUP(I3669,AS:AS,AU:AU)</f>
        <v/>
      </c>
      <c r="K3669" t="inlineStr">
        <is>
          <t>USD</t>
        </is>
      </c>
      <c r="L3669" s="238" t="n">
        <v>1160.31</v>
      </c>
      <c r="M3669">
        <f>L3669*_xlfn.XLOOKUP(K3669,AM:AM,AN:AN)</f>
        <v/>
      </c>
      <c r="N3669">
        <f>L3669*_xlfn.XLOOKUP(K3669,AM:AM,AO:AO)</f>
        <v/>
      </c>
      <c r="O3669" s="238" t="n">
        <v>0</v>
      </c>
      <c r="P3669">
        <f>O3669*_xlfn.XLOOKUP(K3669,AM:AM,AN:AN)</f>
        <v/>
      </c>
      <c r="Q3669">
        <f>O3669*_xlfn.XLOOKUP(K3669,AM:AM,AO:AO)</f>
        <v/>
      </c>
      <c r="R3669">
        <f>_xlfn.XLOOKUP(E3669,AF:AF,AG:AG)</f>
        <v/>
      </c>
      <c r="S3669">
        <f>_xlfn.XLOOKUP(E3669,AF:AF,AI:AI)</f>
        <v/>
      </c>
      <c r="T3669">
        <f>WEEKNUM(G3669)</f>
        <v/>
      </c>
      <c r="U3669">
        <f>YEAR(G3669)</f>
        <v/>
      </c>
      <c r="V3669" s="117">
        <f>IFERROR(Q3669/N3669,"0")</f>
        <v/>
      </c>
    </row>
    <row r="3670">
      <c r="A3670">
        <f>_xlfn.XLOOKUP(D3670,BN:BN,BO:BO)</f>
        <v/>
      </c>
      <c r="B3670" t="inlineStr">
        <is>
          <t>LLC</t>
        </is>
      </c>
      <c r="C3670" t="n">
        <v>564</v>
      </c>
      <c r="D3670">
        <f>_xlfn.XLOOKUP(C3670,BH:BH,BI:BI)</f>
        <v/>
      </c>
      <c r="E3670" t="n">
        <v>28934</v>
      </c>
      <c r="F3670" t="inlineStr">
        <is>
          <t>TE SANCHEZ NAVARRO LEBRIJA JERONIMO MR</t>
        </is>
      </c>
      <c r="G3670" s="234" t="n">
        <v>46033</v>
      </c>
      <c r="I3670" t="inlineStr">
        <is>
          <t>VLO</t>
        </is>
      </c>
      <c r="J3670">
        <f>_xlfn.XLOOKUP(I3670,AS:AS,AU:AU)</f>
        <v/>
      </c>
      <c r="K3670" t="inlineStr">
        <is>
          <t>USD</t>
        </is>
      </c>
      <c r="L3670" s="238" t="n">
        <v>1160.31</v>
      </c>
      <c r="M3670">
        <f>L3670*_xlfn.XLOOKUP(K3670,AM:AM,AN:AN)</f>
        <v/>
      </c>
      <c r="N3670">
        <f>L3670*_xlfn.XLOOKUP(K3670,AM:AM,AO:AO)</f>
        <v/>
      </c>
      <c r="O3670" s="238" t="n">
        <v>0</v>
      </c>
      <c r="P3670">
        <f>O3670*_xlfn.XLOOKUP(K3670,AM:AM,AN:AN)</f>
        <v/>
      </c>
      <c r="Q3670">
        <f>O3670*_xlfn.XLOOKUP(K3670,AM:AM,AO:AO)</f>
        <v/>
      </c>
      <c r="R3670">
        <f>_xlfn.XLOOKUP(E3670,AF:AF,AG:AG)</f>
        <v/>
      </c>
      <c r="S3670">
        <f>_xlfn.XLOOKUP(E3670,AF:AF,AI:AI)</f>
        <v/>
      </c>
      <c r="T3670">
        <f>WEEKNUM(G3670)</f>
        <v/>
      </c>
      <c r="U3670">
        <f>YEAR(G3670)</f>
        <v/>
      </c>
      <c r="V3670" s="117">
        <f>IFERROR(Q3670/N3670,"0")</f>
        <v/>
      </c>
    </row>
    <row r="3671">
      <c r="A3671">
        <f>_xlfn.XLOOKUP(D3671,BN:BN,BO:BO)</f>
        <v/>
      </c>
      <c r="B3671" t="inlineStr">
        <is>
          <t>LLC</t>
        </is>
      </c>
      <c r="C3671" t="n">
        <v>564</v>
      </c>
      <c r="D3671">
        <f>_xlfn.XLOOKUP(C3671,BH:BH,BI:BI)</f>
        <v/>
      </c>
      <c r="E3671" t="n">
        <v>28934</v>
      </c>
      <c r="F3671" t="inlineStr">
        <is>
          <t>TE SANCHEZ NAVARRO LEBRIJA JUAN ANDRES MR</t>
        </is>
      </c>
      <c r="G3671" s="234" t="n">
        <v>46033</v>
      </c>
      <c r="I3671" t="inlineStr">
        <is>
          <t>VLO</t>
        </is>
      </c>
      <c r="J3671">
        <f>_xlfn.XLOOKUP(I3671,AS:AS,AU:AU)</f>
        <v/>
      </c>
      <c r="K3671" t="inlineStr">
        <is>
          <t>USD</t>
        </is>
      </c>
      <c r="L3671" s="238" t="n">
        <v>1059.31</v>
      </c>
      <c r="M3671">
        <f>L3671*_xlfn.XLOOKUP(K3671,AM:AM,AN:AN)</f>
        <v/>
      </c>
      <c r="N3671">
        <f>L3671*_xlfn.XLOOKUP(K3671,AM:AM,AO:AO)</f>
        <v/>
      </c>
      <c r="O3671" s="238" t="n">
        <v>0</v>
      </c>
      <c r="P3671">
        <f>O3671*_xlfn.XLOOKUP(K3671,AM:AM,AN:AN)</f>
        <v/>
      </c>
      <c r="Q3671">
        <f>O3671*_xlfn.XLOOKUP(K3671,AM:AM,AO:AO)</f>
        <v/>
      </c>
      <c r="R3671">
        <f>_xlfn.XLOOKUP(E3671,AF:AF,AG:AG)</f>
        <v/>
      </c>
      <c r="S3671">
        <f>_xlfn.XLOOKUP(E3671,AF:AF,AI:AI)</f>
        <v/>
      </c>
      <c r="T3671">
        <f>WEEKNUM(G3671)</f>
        <v/>
      </c>
      <c r="U3671">
        <f>YEAR(G3671)</f>
        <v/>
      </c>
      <c r="V3671" s="117">
        <f>IFERROR(Q3671/N3671,"0")</f>
        <v/>
      </c>
    </row>
    <row r="3672">
      <c r="A3672">
        <f>_xlfn.XLOOKUP(D3672,BN:BN,BO:BO)</f>
        <v/>
      </c>
      <c r="B3672" t="inlineStr">
        <is>
          <t>LLC</t>
        </is>
      </c>
      <c r="C3672" t="n">
        <v>564</v>
      </c>
      <c r="D3672">
        <f>_xlfn.XLOOKUP(C3672,BH:BH,BI:BI)</f>
        <v/>
      </c>
      <c r="E3672" t="n">
        <v>28934</v>
      </c>
      <c r="F3672" t="inlineStr">
        <is>
          <t>TE SANCHEZ NAVARRO LEBRIJA JERONIMO MR</t>
        </is>
      </c>
      <c r="G3672" s="234" t="n">
        <v>46026</v>
      </c>
      <c r="I3672" t="inlineStr">
        <is>
          <t>VLO</t>
        </is>
      </c>
      <c r="J3672">
        <f>_xlfn.XLOOKUP(I3672,AS:AS,AU:AU)</f>
        <v/>
      </c>
      <c r="K3672" t="inlineStr">
        <is>
          <t>USD</t>
        </is>
      </c>
      <c r="L3672" s="238" t="n">
        <v>893.8</v>
      </c>
      <c r="M3672">
        <f>L3672*_xlfn.XLOOKUP(K3672,AM:AM,AN:AN)</f>
        <v/>
      </c>
      <c r="N3672">
        <f>L3672*_xlfn.XLOOKUP(K3672,AM:AM,AO:AO)</f>
        <v/>
      </c>
      <c r="O3672" s="238" t="n">
        <v>0</v>
      </c>
      <c r="P3672">
        <f>O3672*_xlfn.XLOOKUP(K3672,AM:AM,AN:AN)</f>
        <v/>
      </c>
      <c r="Q3672">
        <f>O3672*_xlfn.XLOOKUP(K3672,AM:AM,AO:AO)</f>
        <v/>
      </c>
      <c r="R3672">
        <f>_xlfn.XLOOKUP(E3672,AF:AF,AG:AG)</f>
        <v/>
      </c>
      <c r="S3672">
        <f>_xlfn.XLOOKUP(E3672,AF:AF,AI:AI)</f>
        <v/>
      </c>
      <c r="T3672">
        <f>WEEKNUM(G3672)</f>
        <v/>
      </c>
      <c r="U3672">
        <f>YEAR(G3672)</f>
        <v/>
      </c>
      <c r="V3672" s="117">
        <f>IFERROR(Q3672/N3672,"0")</f>
        <v/>
      </c>
    </row>
    <row r="3673">
      <c r="A3673">
        <f>_xlfn.XLOOKUP(D3673,BN:BN,BO:BO)</f>
        <v/>
      </c>
      <c r="B3673" t="inlineStr">
        <is>
          <t>LLC</t>
        </is>
      </c>
      <c r="C3673" t="n">
        <v>564</v>
      </c>
      <c r="D3673">
        <f>_xlfn.XLOOKUP(C3673,BH:BH,BI:BI)</f>
        <v/>
      </c>
      <c r="E3673" t="n">
        <v>28934</v>
      </c>
      <c r="F3673" t="inlineStr">
        <is>
          <t>TE SANCHEZ NAVARRO LEBRIJA PAULINA MSS</t>
        </is>
      </c>
      <c r="G3673" s="234" t="n">
        <v>46026</v>
      </c>
      <c r="I3673" t="inlineStr">
        <is>
          <t>VLO</t>
        </is>
      </c>
      <c r="J3673">
        <f>_xlfn.XLOOKUP(I3673,AS:AS,AU:AU)</f>
        <v/>
      </c>
      <c r="K3673" t="inlineStr">
        <is>
          <t>USD</t>
        </is>
      </c>
      <c r="L3673" s="238" t="n">
        <v>893.8</v>
      </c>
      <c r="M3673">
        <f>L3673*_xlfn.XLOOKUP(K3673,AM:AM,AN:AN)</f>
        <v/>
      </c>
      <c r="N3673">
        <f>L3673*_xlfn.XLOOKUP(K3673,AM:AM,AO:AO)</f>
        <v/>
      </c>
      <c r="O3673" s="238" t="n">
        <v>0</v>
      </c>
      <c r="P3673">
        <f>O3673*_xlfn.XLOOKUP(K3673,AM:AM,AN:AN)</f>
        <v/>
      </c>
      <c r="Q3673">
        <f>O3673*_xlfn.XLOOKUP(K3673,AM:AM,AO:AO)</f>
        <v/>
      </c>
      <c r="R3673">
        <f>_xlfn.XLOOKUP(E3673,AF:AF,AG:AG)</f>
        <v/>
      </c>
      <c r="S3673">
        <f>_xlfn.XLOOKUP(E3673,AF:AF,AI:AI)</f>
        <v/>
      </c>
      <c r="T3673">
        <f>WEEKNUM(G3673)</f>
        <v/>
      </c>
      <c r="U3673">
        <f>YEAR(G3673)</f>
        <v/>
      </c>
      <c r="V3673" s="117">
        <f>IFERROR(Q3673/N3673,"0")</f>
        <v/>
      </c>
    </row>
    <row r="3674">
      <c r="A3674">
        <f>_xlfn.XLOOKUP(D3674,BN:BN,BO:BO)</f>
        <v/>
      </c>
      <c r="B3674" t="inlineStr">
        <is>
          <t>LLC</t>
        </is>
      </c>
      <c r="C3674" t="n">
        <v>564</v>
      </c>
      <c r="D3674">
        <f>_xlfn.XLOOKUP(C3674,BH:BH,BI:BI)</f>
        <v/>
      </c>
      <c r="E3674" t="n">
        <v>28934</v>
      </c>
      <c r="F3674" t="inlineStr">
        <is>
          <t>TE SANCHEZ NAVARRO LEBRIJA PAULINA MSS</t>
        </is>
      </c>
      <c r="G3674" s="234" t="n">
        <v>46012</v>
      </c>
      <c r="I3674" t="inlineStr">
        <is>
          <t>VLO</t>
        </is>
      </c>
      <c r="J3674">
        <f>_xlfn.XLOOKUP(I3674,AS:AS,AU:AU)</f>
        <v/>
      </c>
      <c r="K3674" t="inlineStr">
        <is>
          <t>USD</t>
        </is>
      </c>
      <c r="L3674" s="238" t="n">
        <v>2071.2</v>
      </c>
      <c r="M3674">
        <f>L3674*_xlfn.XLOOKUP(K3674,AM:AM,AN:AN)</f>
        <v/>
      </c>
      <c r="N3674">
        <f>L3674*_xlfn.XLOOKUP(K3674,AM:AM,AO:AO)</f>
        <v/>
      </c>
      <c r="O3674" s="238" t="n">
        <v>0</v>
      </c>
      <c r="P3674">
        <f>O3674*_xlfn.XLOOKUP(K3674,AM:AM,AN:AN)</f>
        <v/>
      </c>
      <c r="Q3674">
        <f>O3674*_xlfn.XLOOKUP(K3674,AM:AM,AO:AO)</f>
        <v/>
      </c>
      <c r="R3674">
        <f>_xlfn.XLOOKUP(E3674,AF:AF,AG:AG)</f>
        <v/>
      </c>
      <c r="S3674">
        <f>_xlfn.XLOOKUP(E3674,AF:AF,AI:AI)</f>
        <v/>
      </c>
      <c r="T3674">
        <f>WEEKNUM(G3674)</f>
        <v/>
      </c>
      <c r="U3674">
        <f>YEAR(G3674)</f>
        <v/>
      </c>
      <c r="V3674" s="117">
        <f>IFERROR(Q3674/N3674,"0")</f>
        <v/>
      </c>
    </row>
    <row r="3675">
      <c r="A3675">
        <f>_xlfn.XLOOKUP(D3675,BN:BN,BO:BO)</f>
        <v/>
      </c>
      <c r="B3675" t="inlineStr">
        <is>
          <t>LLC</t>
        </is>
      </c>
      <c r="C3675" t="n">
        <v>564</v>
      </c>
      <c r="D3675">
        <f>_xlfn.XLOOKUP(C3675,BH:BH,BI:BI)</f>
        <v/>
      </c>
      <c r="E3675" t="n">
        <v>28934</v>
      </c>
      <c r="F3675" t="inlineStr">
        <is>
          <t>TE CANDANO GONZALEZ MARINA MSS</t>
        </is>
      </c>
      <c r="G3675" s="234" t="n">
        <v>45979</v>
      </c>
      <c r="I3675" t="inlineStr">
        <is>
          <t>VLO</t>
        </is>
      </c>
      <c r="J3675">
        <f>_xlfn.XLOOKUP(I3675,AS:AS,AU:AU)</f>
        <v/>
      </c>
      <c r="K3675" t="inlineStr">
        <is>
          <t>USD</t>
        </is>
      </c>
      <c r="L3675" s="238" t="n">
        <v>1195.63</v>
      </c>
      <c r="M3675">
        <f>L3675*_xlfn.XLOOKUP(K3675,AM:AM,AN:AN)</f>
        <v/>
      </c>
      <c r="N3675">
        <f>L3675*_xlfn.XLOOKUP(K3675,AM:AM,AO:AO)</f>
        <v/>
      </c>
      <c r="O3675" s="238" t="n">
        <v>19.2</v>
      </c>
      <c r="P3675">
        <f>O3675*_xlfn.XLOOKUP(K3675,AM:AM,AN:AN)</f>
        <v/>
      </c>
      <c r="Q3675">
        <f>O3675*_xlfn.XLOOKUP(K3675,AM:AM,AO:AO)</f>
        <v/>
      </c>
      <c r="R3675">
        <f>_xlfn.XLOOKUP(E3675,AF:AF,AG:AG)</f>
        <v/>
      </c>
      <c r="S3675">
        <f>_xlfn.XLOOKUP(E3675,AF:AF,AI:AI)</f>
        <v/>
      </c>
      <c r="T3675">
        <f>WEEKNUM(G3675)</f>
        <v/>
      </c>
      <c r="U3675">
        <f>YEAR(G3675)</f>
        <v/>
      </c>
      <c r="V3675" s="117">
        <f>IFERROR(Q3675/N3675,"0")</f>
        <v/>
      </c>
    </row>
    <row r="3676">
      <c r="A3676">
        <f>_xlfn.XLOOKUP(D3676,BN:BN,BO:BO)</f>
        <v/>
      </c>
      <c r="B3676" t="inlineStr">
        <is>
          <t>LLC</t>
        </is>
      </c>
      <c r="C3676" t="n">
        <v>564</v>
      </c>
      <c r="D3676">
        <f>_xlfn.XLOOKUP(C3676,BH:BH,BI:BI)</f>
        <v/>
      </c>
      <c r="E3676" t="n">
        <v>28934</v>
      </c>
      <c r="F3676" t="inlineStr">
        <is>
          <t>TE GONZALEZ CIMADEVILLA ANA MARIA MRS</t>
        </is>
      </c>
      <c r="G3676" s="234" t="n">
        <v>46005</v>
      </c>
      <c r="I3676" t="inlineStr">
        <is>
          <t>VLO</t>
        </is>
      </c>
      <c r="J3676">
        <f>_xlfn.XLOOKUP(I3676,AS:AS,AU:AU)</f>
        <v/>
      </c>
      <c r="K3676" t="inlineStr">
        <is>
          <t>USD</t>
        </is>
      </c>
      <c r="L3676" s="238" t="n">
        <v>1712.53</v>
      </c>
      <c r="M3676">
        <f>L3676*_xlfn.XLOOKUP(K3676,AM:AM,AN:AN)</f>
        <v/>
      </c>
      <c r="N3676">
        <f>L3676*_xlfn.XLOOKUP(K3676,AM:AM,AO:AO)</f>
        <v/>
      </c>
      <c r="O3676" s="238" t="n">
        <v>29.14</v>
      </c>
      <c r="P3676">
        <f>O3676*_xlfn.XLOOKUP(K3676,AM:AM,AN:AN)</f>
        <v/>
      </c>
      <c r="Q3676">
        <f>O3676*_xlfn.XLOOKUP(K3676,AM:AM,AO:AO)</f>
        <v/>
      </c>
      <c r="R3676">
        <f>_xlfn.XLOOKUP(E3676,AF:AF,AG:AG)</f>
        <v/>
      </c>
      <c r="S3676">
        <f>_xlfn.XLOOKUP(E3676,AF:AF,AI:AI)</f>
        <v/>
      </c>
      <c r="T3676">
        <f>WEEKNUM(G3676)</f>
        <v/>
      </c>
      <c r="U3676">
        <f>YEAR(G3676)</f>
        <v/>
      </c>
      <c r="V3676" s="117">
        <f>IFERROR(Q3676/N3676,"0")</f>
        <v/>
      </c>
    </row>
    <row r="3677">
      <c r="A3677">
        <f>_xlfn.XLOOKUP(D3677,BN:BN,BO:BO)</f>
        <v/>
      </c>
      <c r="B3677" t="inlineStr">
        <is>
          <t>LLC</t>
        </is>
      </c>
      <c r="C3677" t="n">
        <v>564</v>
      </c>
      <c r="D3677">
        <f>_xlfn.XLOOKUP(C3677,BH:BH,BI:BI)</f>
        <v/>
      </c>
      <c r="E3677" t="n">
        <v>28934</v>
      </c>
      <c r="F3677" t="inlineStr">
        <is>
          <t>TE GONZALEZ CIMADEVILLA ANA MARIA MRS</t>
        </is>
      </c>
      <c r="G3677" s="234" t="n">
        <v>45986</v>
      </c>
      <c r="I3677" t="inlineStr">
        <is>
          <t>VLO</t>
        </is>
      </c>
      <c r="J3677">
        <f>_xlfn.XLOOKUP(I3677,AS:AS,AU:AU)</f>
        <v/>
      </c>
      <c r="K3677" t="inlineStr">
        <is>
          <t>USD</t>
        </is>
      </c>
      <c r="L3677" s="238" t="n">
        <v>3698.43</v>
      </c>
      <c r="M3677">
        <f>L3677*_xlfn.XLOOKUP(K3677,AM:AM,AN:AN)</f>
        <v/>
      </c>
      <c r="N3677">
        <f>L3677*_xlfn.XLOOKUP(K3677,AM:AM,AO:AO)</f>
        <v/>
      </c>
      <c r="O3677" s="238" t="n">
        <v>0</v>
      </c>
      <c r="P3677">
        <f>O3677*_xlfn.XLOOKUP(K3677,AM:AM,AN:AN)</f>
        <v/>
      </c>
      <c r="Q3677">
        <f>O3677*_xlfn.XLOOKUP(K3677,AM:AM,AO:AO)</f>
        <v/>
      </c>
      <c r="R3677">
        <f>_xlfn.XLOOKUP(E3677,AF:AF,AG:AG)</f>
        <v/>
      </c>
      <c r="S3677">
        <f>_xlfn.XLOOKUP(E3677,AF:AF,AI:AI)</f>
        <v/>
      </c>
      <c r="T3677">
        <f>WEEKNUM(G3677)</f>
        <v/>
      </c>
      <c r="U3677">
        <f>YEAR(G3677)</f>
        <v/>
      </c>
      <c r="V3677" s="117">
        <f>IFERROR(Q3677/N3677,"0")</f>
        <v/>
      </c>
    </row>
    <row r="3678">
      <c r="A3678">
        <f>_xlfn.XLOOKUP(D3678,BN:BN,BO:BO)</f>
        <v/>
      </c>
      <c r="B3678" t="inlineStr">
        <is>
          <t>LLC</t>
        </is>
      </c>
      <c r="C3678" t="n">
        <v>564</v>
      </c>
      <c r="D3678">
        <f>_xlfn.XLOOKUP(C3678,BH:BH,BI:BI)</f>
        <v/>
      </c>
      <c r="E3678" t="n">
        <v>28934</v>
      </c>
      <c r="F3678" t="inlineStr">
        <is>
          <t>TE GONZALEZ CIMADEVILLA ANA MARIA MRS</t>
        </is>
      </c>
      <c r="G3678" s="234" t="n">
        <v>45987</v>
      </c>
      <c r="H3678" s="63" t="n"/>
      <c r="I3678" t="inlineStr">
        <is>
          <t>VLO</t>
        </is>
      </c>
      <c r="J3678">
        <f>_xlfn.XLOOKUP(I3678,AS:AS,AU:AU)</f>
        <v/>
      </c>
      <c r="K3678" t="inlineStr">
        <is>
          <t>USD</t>
        </is>
      </c>
      <c r="L3678" s="238" t="n">
        <v>7</v>
      </c>
      <c r="M3678">
        <f>L3678*_xlfn.XLOOKUP(K3678,AM:AM,AN:AN)</f>
        <v/>
      </c>
      <c r="N3678">
        <f>L3678*_xlfn.XLOOKUP(K3678,AM:AM,AO:AO)</f>
        <v/>
      </c>
      <c r="O3678" s="238" t="n">
        <v>0</v>
      </c>
      <c r="P3678">
        <f>O3678*_xlfn.XLOOKUP(K3678,AM:AM,AN:AN)</f>
        <v/>
      </c>
      <c r="Q3678">
        <f>O3678*_xlfn.XLOOKUP(K3678,AM:AM,AO:AO)</f>
        <v/>
      </c>
      <c r="R3678">
        <f>_xlfn.XLOOKUP(E3678,AF:AF,AG:AG)</f>
        <v/>
      </c>
      <c r="S3678">
        <f>_xlfn.XLOOKUP(E3678,AF:AF,AI:AI)</f>
        <v/>
      </c>
      <c r="T3678">
        <f>WEEKNUM(G3678)</f>
        <v/>
      </c>
      <c r="U3678">
        <f>YEAR(G3678)</f>
        <v/>
      </c>
      <c r="V3678" s="117">
        <f>IFERROR(Q3678/N3678,"0")</f>
        <v/>
      </c>
    </row>
    <row r="3679">
      <c r="A3679">
        <f>_xlfn.XLOOKUP(D3679,BN:BN,BO:BO)</f>
        <v/>
      </c>
      <c r="B3679" t="inlineStr">
        <is>
          <t>LLC</t>
        </is>
      </c>
      <c r="C3679" t="n">
        <v>564</v>
      </c>
      <c r="D3679">
        <f>_xlfn.XLOOKUP(C3679,BH:BH,BI:BI)</f>
        <v/>
      </c>
      <c r="E3679" t="n">
        <v>28934</v>
      </c>
      <c r="F3679" t="inlineStr">
        <is>
          <t>TE GONZALEZ CIMADEVILLA ANA MARIA MRS</t>
        </is>
      </c>
      <c r="G3679" s="234" t="n">
        <v>45962</v>
      </c>
      <c r="H3679" s="63" t="n"/>
      <c r="I3679" t="inlineStr">
        <is>
          <t>VLO</t>
        </is>
      </c>
      <c r="J3679">
        <f>_xlfn.XLOOKUP(I3679,AS:AS,AU:AU)</f>
        <v/>
      </c>
      <c r="K3679" t="inlineStr">
        <is>
          <t>USD</t>
        </is>
      </c>
      <c r="L3679" s="238" t="n">
        <v>819.91</v>
      </c>
      <c r="M3679">
        <f>L3679*_xlfn.XLOOKUP(K3679,AM:AM,AN:AN)</f>
        <v/>
      </c>
      <c r="N3679">
        <f>L3679*_xlfn.XLOOKUP(K3679,AM:AM,AO:AO)</f>
        <v/>
      </c>
      <c r="O3679" s="238" t="n">
        <v>0</v>
      </c>
      <c r="P3679">
        <f>O3679*_xlfn.XLOOKUP(K3679,AM:AM,AN:AN)</f>
        <v/>
      </c>
      <c r="Q3679">
        <f>O3679*_xlfn.XLOOKUP(K3679,AM:AM,AO:AO)</f>
        <v/>
      </c>
      <c r="R3679">
        <f>_xlfn.XLOOKUP(E3679,AF:AF,AG:AG)</f>
        <v/>
      </c>
      <c r="S3679">
        <f>_xlfn.XLOOKUP(E3679,AF:AF,AI:AI)</f>
        <v/>
      </c>
      <c r="T3679">
        <f>WEEKNUM(G3679)</f>
        <v/>
      </c>
      <c r="U3679">
        <f>YEAR(G3679)</f>
        <v/>
      </c>
      <c r="V3679" s="117">
        <f>IFERROR(Q3679/N3679,"0")</f>
        <v/>
      </c>
    </row>
    <row r="3680">
      <c r="A3680">
        <f>_xlfn.XLOOKUP(D3680,BN:BN,BO:BO)</f>
        <v/>
      </c>
      <c r="B3680" t="inlineStr">
        <is>
          <t>LLC</t>
        </is>
      </c>
      <c r="C3680" t="n">
        <v>564</v>
      </c>
      <c r="D3680">
        <f>_xlfn.XLOOKUP(C3680,BH:BH,BI:BI)</f>
        <v/>
      </c>
      <c r="E3680" t="n">
        <v>28934</v>
      </c>
      <c r="F3680" t="inlineStr">
        <is>
          <t>TE GONZALEZ CIMADEVILLA ANA MARIA MRS</t>
        </is>
      </c>
      <c r="G3680" s="234" t="n">
        <v>45967</v>
      </c>
      <c r="H3680" s="63" t="n"/>
      <c r="I3680" t="inlineStr">
        <is>
          <t>VLO</t>
        </is>
      </c>
      <c r="J3680">
        <f>_xlfn.XLOOKUP(I3680,AS:AS,AU:AU)</f>
        <v/>
      </c>
      <c r="K3680" t="inlineStr">
        <is>
          <t>USD</t>
        </is>
      </c>
      <c r="L3680" s="238" t="n">
        <v>97.84999999999999</v>
      </c>
      <c r="M3680">
        <f>L3680*_xlfn.XLOOKUP(K3680,AM:AM,AN:AN)</f>
        <v/>
      </c>
      <c r="N3680">
        <f>L3680*_xlfn.XLOOKUP(K3680,AM:AM,AO:AO)</f>
        <v/>
      </c>
      <c r="O3680" s="238" t="n">
        <v>0</v>
      </c>
      <c r="P3680">
        <f>O3680*_xlfn.XLOOKUP(K3680,AM:AM,AN:AN)</f>
        <v/>
      </c>
      <c r="Q3680">
        <f>O3680*_xlfn.XLOOKUP(K3680,AM:AM,AO:AO)</f>
        <v/>
      </c>
      <c r="R3680">
        <f>_xlfn.XLOOKUP(E3680,AF:AF,AG:AG)</f>
        <v/>
      </c>
      <c r="S3680">
        <f>_xlfn.XLOOKUP(E3680,AF:AF,AI:AI)</f>
        <v/>
      </c>
      <c r="T3680">
        <f>WEEKNUM(G3680)</f>
        <v/>
      </c>
      <c r="U3680">
        <f>YEAR(G3680)</f>
        <v/>
      </c>
      <c r="V3680" s="117">
        <f>IFERROR(Q3680/N3680,"0")</f>
        <v/>
      </c>
    </row>
    <row r="3681">
      <c r="A3681">
        <f>_xlfn.XLOOKUP(D3681,BN:BN,BO:BO)</f>
        <v/>
      </c>
      <c r="B3681" t="inlineStr">
        <is>
          <t>LLC</t>
        </is>
      </c>
      <c r="C3681" t="n">
        <v>564</v>
      </c>
      <c r="D3681">
        <f>_xlfn.XLOOKUP(C3681,BH:BH,BI:BI)</f>
        <v/>
      </c>
      <c r="E3681" t="n">
        <v>28934</v>
      </c>
      <c r="F3681" t="inlineStr">
        <is>
          <t>ME ANA MARIA GONZALEZ CIMADEVILLA</t>
        </is>
      </c>
      <c r="G3681" s="234" t="n">
        <v>45988</v>
      </c>
      <c r="H3681" s="63" t="n"/>
      <c r="I3681" t="inlineStr">
        <is>
          <t>VLO</t>
        </is>
      </c>
      <c r="J3681">
        <f>_xlfn.XLOOKUP(I3681,AS:AS,AU:AU)</f>
        <v/>
      </c>
      <c r="K3681" t="inlineStr">
        <is>
          <t>USD</t>
        </is>
      </c>
      <c r="L3681" s="238" t="n">
        <v>50</v>
      </c>
      <c r="M3681">
        <f>L3681*_xlfn.XLOOKUP(K3681,AM:AM,AN:AN)</f>
        <v/>
      </c>
      <c r="N3681">
        <f>L3681*_xlfn.XLOOKUP(K3681,AM:AM,AO:AO)</f>
        <v/>
      </c>
      <c r="O3681" s="238" t="n">
        <v>0</v>
      </c>
      <c r="P3681">
        <f>O3681*_xlfn.XLOOKUP(K3681,AM:AM,AN:AN)</f>
        <v/>
      </c>
      <c r="Q3681">
        <f>O3681*_xlfn.XLOOKUP(K3681,AM:AM,AO:AO)</f>
        <v/>
      </c>
      <c r="R3681">
        <f>_xlfn.XLOOKUP(E3681,AF:AF,AG:AG)</f>
        <v/>
      </c>
      <c r="S3681">
        <f>_xlfn.XLOOKUP(E3681,AF:AF,AI:AI)</f>
        <v/>
      </c>
      <c r="T3681">
        <f>WEEKNUM(G3681)</f>
        <v/>
      </c>
      <c r="U3681">
        <f>YEAR(G3681)</f>
        <v/>
      </c>
      <c r="V3681" s="117">
        <f>IFERROR(Q3681/N3681,"0")</f>
        <v/>
      </c>
    </row>
    <row r="3682">
      <c r="A3682">
        <f>_xlfn.XLOOKUP(D3682,BN:BN,BO:BO)</f>
        <v/>
      </c>
      <c r="B3682" t="inlineStr">
        <is>
          <t>LLC</t>
        </is>
      </c>
      <c r="C3682" t="n">
        <v>564</v>
      </c>
      <c r="D3682">
        <f>_xlfn.XLOOKUP(C3682,BH:BH,BI:BI)</f>
        <v/>
      </c>
      <c r="E3682" t="n">
        <v>28934</v>
      </c>
      <c r="F3682" t="inlineStr">
        <is>
          <t>TE GALINDO CHAIN PATRICIO MR</t>
        </is>
      </c>
      <c r="G3682" s="234" t="n">
        <v>45971</v>
      </c>
      <c r="H3682" s="63" t="n"/>
      <c r="I3682" t="inlineStr">
        <is>
          <t>VLO</t>
        </is>
      </c>
      <c r="J3682">
        <f>_xlfn.XLOOKUP(I3682,AS:AS,AU:AU)</f>
        <v/>
      </c>
      <c r="K3682" t="inlineStr">
        <is>
          <t>USD</t>
        </is>
      </c>
      <c r="L3682" s="238" t="n">
        <v>5648.62</v>
      </c>
      <c r="M3682">
        <f>L3682*_xlfn.XLOOKUP(K3682,AM:AM,AN:AN)</f>
        <v/>
      </c>
      <c r="N3682">
        <f>L3682*_xlfn.XLOOKUP(K3682,AM:AM,AO:AO)</f>
        <v/>
      </c>
      <c r="O3682" s="238" t="n">
        <v>0</v>
      </c>
      <c r="P3682">
        <f>O3682*_xlfn.XLOOKUP(K3682,AM:AM,AN:AN)</f>
        <v/>
      </c>
      <c r="Q3682">
        <f>O3682*_xlfn.XLOOKUP(K3682,AM:AM,AO:AO)</f>
        <v/>
      </c>
      <c r="R3682">
        <f>_xlfn.XLOOKUP(E3682,AF:AF,AG:AG)</f>
        <v/>
      </c>
      <c r="S3682">
        <f>_xlfn.XLOOKUP(E3682,AF:AF,AI:AI)</f>
        <v/>
      </c>
      <c r="T3682">
        <f>WEEKNUM(G3682)</f>
        <v/>
      </c>
      <c r="U3682">
        <f>YEAR(G3682)</f>
        <v/>
      </c>
      <c r="V3682" s="117">
        <f>IFERROR(Q3682/N3682,"0")</f>
        <v/>
      </c>
    </row>
    <row r="3683">
      <c r="A3683">
        <f>_xlfn.XLOOKUP(D3683,BN:BN,BO:BO)</f>
        <v/>
      </c>
      <c r="B3683" t="inlineStr">
        <is>
          <t>LLC</t>
        </is>
      </c>
      <c r="C3683" t="n">
        <v>564</v>
      </c>
      <c r="D3683">
        <f>_xlfn.XLOOKUP(C3683,BH:BH,BI:BI)</f>
        <v/>
      </c>
      <c r="E3683" t="n">
        <v>28934</v>
      </c>
      <c r="F3683" t="inlineStr">
        <is>
          <t>TE CHAIN FAJER RENATTA MRS</t>
        </is>
      </c>
      <c r="G3683" s="234" t="n">
        <v>45971</v>
      </c>
      <c r="H3683" s="63" t="n"/>
      <c r="I3683" t="inlineStr">
        <is>
          <t>VLO</t>
        </is>
      </c>
      <c r="J3683">
        <f>_xlfn.XLOOKUP(I3683,AS:AS,AU:AU)</f>
        <v/>
      </c>
      <c r="K3683" t="inlineStr">
        <is>
          <t>USD</t>
        </is>
      </c>
      <c r="L3683" s="238" t="n">
        <v>4799.72</v>
      </c>
      <c r="M3683">
        <f>L3683*_xlfn.XLOOKUP(K3683,AM:AM,AN:AN)</f>
        <v/>
      </c>
      <c r="N3683">
        <f>L3683*_xlfn.XLOOKUP(K3683,AM:AM,AO:AO)</f>
        <v/>
      </c>
      <c r="O3683" s="238" t="n">
        <v>0</v>
      </c>
      <c r="P3683">
        <f>O3683*_xlfn.XLOOKUP(K3683,AM:AM,AN:AN)</f>
        <v/>
      </c>
      <c r="Q3683">
        <f>O3683*_xlfn.XLOOKUP(K3683,AM:AM,AO:AO)</f>
        <v/>
      </c>
      <c r="R3683">
        <f>_xlfn.XLOOKUP(E3683,AF:AF,AG:AG)</f>
        <v/>
      </c>
      <c r="S3683">
        <f>_xlfn.XLOOKUP(E3683,AF:AF,AI:AI)</f>
        <v/>
      </c>
      <c r="T3683">
        <f>WEEKNUM(G3683)</f>
        <v/>
      </c>
      <c r="U3683">
        <f>YEAR(G3683)</f>
        <v/>
      </c>
      <c r="V3683" s="117">
        <f>IFERROR(Q3683/N3683,"0")</f>
        <v/>
      </c>
    </row>
    <row r="3684">
      <c r="A3684">
        <f>_xlfn.XLOOKUP(D3684,BN:BN,BO:BO)</f>
        <v/>
      </c>
      <c r="B3684" t="inlineStr">
        <is>
          <t>LLC</t>
        </is>
      </c>
      <c r="C3684" t="n">
        <v>564</v>
      </c>
      <c r="D3684">
        <f>_xlfn.XLOOKUP(C3684,BH:BH,BI:BI)</f>
        <v/>
      </c>
      <c r="E3684" t="n">
        <v>28934</v>
      </c>
      <c r="F3684" t="inlineStr">
        <is>
          <t>TE GALINDO CHAIN ANDRES MR</t>
        </is>
      </c>
      <c r="G3684" s="234" t="n">
        <v>45971</v>
      </c>
      <c r="H3684" s="63" t="n"/>
      <c r="I3684" t="inlineStr">
        <is>
          <t>VLO</t>
        </is>
      </c>
      <c r="J3684">
        <f>_xlfn.XLOOKUP(I3684,AS:AS,AU:AU)</f>
        <v/>
      </c>
      <c r="K3684" t="inlineStr">
        <is>
          <t>USD</t>
        </is>
      </c>
      <c r="L3684" s="238" t="n">
        <v>5996.92</v>
      </c>
      <c r="M3684">
        <f>L3684*_xlfn.XLOOKUP(K3684,AM:AM,AN:AN)</f>
        <v/>
      </c>
      <c r="N3684">
        <f>L3684*_xlfn.XLOOKUP(K3684,AM:AM,AO:AO)</f>
        <v/>
      </c>
      <c r="O3684" s="238" t="n">
        <v>0</v>
      </c>
      <c r="P3684">
        <f>O3684*_xlfn.XLOOKUP(K3684,AM:AM,AN:AN)</f>
        <v/>
      </c>
      <c r="Q3684">
        <f>O3684*_xlfn.XLOOKUP(K3684,AM:AM,AO:AO)</f>
        <v/>
      </c>
      <c r="R3684">
        <f>_xlfn.XLOOKUP(E3684,AF:AF,AG:AG)</f>
        <v/>
      </c>
      <c r="S3684">
        <f>_xlfn.XLOOKUP(E3684,AF:AF,AI:AI)</f>
        <v/>
      </c>
      <c r="T3684">
        <f>WEEKNUM(G3684)</f>
        <v/>
      </c>
      <c r="U3684">
        <f>YEAR(G3684)</f>
        <v/>
      </c>
      <c r="V3684" s="117">
        <f>IFERROR(Q3684/N3684,"0")</f>
        <v/>
      </c>
    </row>
    <row r="3685">
      <c r="A3685">
        <f>_xlfn.XLOOKUP(D3685,BN:BN,BO:BO)</f>
        <v/>
      </c>
      <c r="B3685" t="inlineStr">
        <is>
          <t>LLC</t>
        </is>
      </c>
      <c r="C3685" t="n">
        <v>564</v>
      </c>
      <c r="D3685">
        <f>_xlfn.XLOOKUP(C3685,BH:BH,BI:BI)</f>
        <v/>
      </c>
      <c r="E3685" t="n">
        <v>28934</v>
      </c>
      <c r="F3685" t="inlineStr">
        <is>
          <t>TE GALINDO CHAIN MARIANO MR</t>
        </is>
      </c>
      <c r="G3685" s="234" t="n">
        <v>45968</v>
      </c>
      <c r="H3685" s="63" t="n"/>
      <c r="I3685" t="inlineStr">
        <is>
          <t>VLO</t>
        </is>
      </c>
      <c r="J3685">
        <f>_xlfn.XLOOKUP(I3685,AS:AS,AU:AU)</f>
        <v/>
      </c>
      <c r="K3685" t="inlineStr">
        <is>
          <t>USD</t>
        </is>
      </c>
      <c r="L3685" s="238" t="n">
        <v>5648.62</v>
      </c>
      <c r="M3685">
        <f>L3685*_xlfn.XLOOKUP(K3685,AM:AM,AN:AN)</f>
        <v/>
      </c>
      <c r="N3685">
        <f>L3685*_xlfn.XLOOKUP(K3685,AM:AM,AO:AO)</f>
        <v/>
      </c>
      <c r="O3685" s="238" t="n">
        <v>0</v>
      </c>
      <c r="P3685">
        <f>O3685*_xlfn.XLOOKUP(K3685,AM:AM,AN:AN)</f>
        <v/>
      </c>
      <c r="Q3685">
        <f>O3685*_xlfn.XLOOKUP(K3685,AM:AM,AO:AO)</f>
        <v/>
      </c>
      <c r="R3685">
        <f>_xlfn.XLOOKUP(E3685,AF:AF,AG:AG)</f>
        <v/>
      </c>
      <c r="S3685">
        <f>_xlfn.XLOOKUP(E3685,AF:AF,AI:AI)</f>
        <v/>
      </c>
      <c r="T3685">
        <f>WEEKNUM(G3685)</f>
        <v/>
      </c>
      <c r="U3685">
        <f>YEAR(G3685)</f>
        <v/>
      </c>
      <c r="V3685" s="117">
        <f>IFERROR(Q3685/N3685,"0")</f>
        <v/>
      </c>
    </row>
    <row r="3686">
      <c r="A3686">
        <f>_xlfn.XLOOKUP(D3686,BN:BN,BO:BO)</f>
        <v/>
      </c>
      <c r="B3686" t="inlineStr">
        <is>
          <t>LLC</t>
        </is>
      </c>
      <c r="C3686" t="n">
        <v>564</v>
      </c>
      <c r="D3686">
        <f>_xlfn.XLOOKUP(C3686,BH:BH,BI:BI)</f>
        <v/>
      </c>
      <c r="E3686" t="n">
        <v>28934</v>
      </c>
      <c r="F3686" t="inlineStr">
        <is>
          <t>TE DEL VILLAR STIEGLITZ LUCIA MRS</t>
        </is>
      </c>
      <c r="G3686" s="234" t="n">
        <v>45968</v>
      </c>
      <c r="H3686" s="63" t="n"/>
      <c r="I3686" t="inlineStr">
        <is>
          <t>VLO</t>
        </is>
      </c>
      <c r="J3686">
        <f>_xlfn.XLOOKUP(I3686,AS:AS,AU:AU)</f>
        <v/>
      </c>
      <c r="K3686" t="inlineStr">
        <is>
          <t>USD</t>
        </is>
      </c>
      <c r="L3686" s="238" t="n">
        <v>5648.62</v>
      </c>
      <c r="M3686">
        <f>L3686*_xlfn.XLOOKUP(K3686,AM:AM,AN:AN)</f>
        <v/>
      </c>
      <c r="N3686">
        <f>L3686*_xlfn.XLOOKUP(K3686,AM:AM,AO:AO)</f>
        <v/>
      </c>
      <c r="O3686" s="238" t="n">
        <v>0</v>
      </c>
      <c r="P3686">
        <f>O3686*_xlfn.XLOOKUP(K3686,AM:AM,AN:AN)</f>
        <v/>
      </c>
      <c r="Q3686">
        <f>O3686*_xlfn.XLOOKUP(K3686,AM:AM,AO:AO)</f>
        <v/>
      </c>
      <c r="R3686">
        <f>_xlfn.XLOOKUP(E3686,AF:AF,AG:AG)</f>
        <v/>
      </c>
      <c r="S3686">
        <f>_xlfn.XLOOKUP(E3686,AF:AF,AI:AI)</f>
        <v/>
      </c>
      <c r="T3686">
        <f>WEEKNUM(G3686)</f>
        <v/>
      </c>
      <c r="U3686">
        <f>YEAR(G3686)</f>
        <v/>
      </c>
      <c r="V3686" s="117">
        <f>IFERROR(Q3686/N3686,"0")</f>
        <v/>
      </c>
    </row>
    <row r="3687">
      <c r="A3687">
        <f>_xlfn.XLOOKUP(D3687,BN:BN,BO:BO)</f>
        <v/>
      </c>
      <c r="B3687" t="inlineStr">
        <is>
          <t>LLC</t>
        </is>
      </c>
      <c r="C3687" t="n">
        <v>564</v>
      </c>
      <c r="D3687">
        <f>_xlfn.XLOOKUP(C3687,BH:BH,BI:BI)</f>
        <v/>
      </c>
      <c r="E3687" t="n">
        <v>28934</v>
      </c>
      <c r="F3687" t="inlineStr">
        <is>
          <t>TE SANCHEZ NAVARRO LEBRIJA PAULINA MSS</t>
        </is>
      </c>
      <c r="G3687" s="234" t="n">
        <v>45978</v>
      </c>
      <c r="H3687" s="63" t="n"/>
      <c r="I3687" t="inlineStr">
        <is>
          <t>VLO</t>
        </is>
      </c>
      <c r="J3687">
        <f>_xlfn.XLOOKUP(I3687,AS:AS,AU:AU)</f>
        <v/>
      </c>
      <c r="K3687" t="inlineStr">
        <is>
          <t>USD</t>
        </is>
      </c>
      <c r="L3687" s="238" t="n">
        <v>899.23</v>
      </c>
      <c r="M3687">
        <f>L3687*_xlfn.XLOOKUP(K3687,AM:AM,AN:AN)</f>
        <v/>
      </c>
      <c r="N3687">
        <f>L3687*_xlfn.XLOOKUP(K3687,AM:AM,AO:AO)</f>
        <v/>
      </c>
      <c r="O3687" s="238" t="n">
        <v>0</v>
      </c>
      <c r="P3687">
        <f>O3687*_xlfn.XLOOKUP(K3687,AM:AM,AN:AN)</f>
        <v/>
      </c>
      <c r="Q3687">
        <f>O3687*_xlfn.XLOOKUP(K3687,AM:AM,AO:AO)</f>
        <v/>
      </c>
      <c r="R3687">
        <f>_xlfn.XLOOKUP(E3687,AF:AF,AG:AG)</f>
        <v/>
      </c>
      <c r="S3687">
        <f>_xlfn.XLOOKUP(E3687,AF:AF,AI:AI)</f>
        <v/>
      </c>
      <c r="T3687">
        <f>WEEKNUM(G3687)</f>
        <v/>
      </c>
      <c r="U3687">
        <f>YEAR(G3687)</f>
        <v/>
      </c>
      <c r="V3687" s="117">
        <f>IFERROR(Q3687/N3687,"0")</f>
        <v/>
      </c>
    </row>
    <row r="3688">
      <c r="A3688">
        <f>_xlfn.XLOOKUP(D3688,BN:BN,BO:BO)</f>
        <v/>
      </c>
      <c r="B3688" t="inlineStr">
        <is>
          <t>LLC</t>
        </is>
      </c>
      <c r="C3688" t="n">
        <v>564</v>
      </c>
      <c r="D3688">
        <f>_xlfn.XLOOKUP(C3688,BH:BH,BI:BI)</f>
        <v/>
      </c>
      <c r="E3688" t="n">
        <v>28934</v>
      </c>
      <c r="F3688" t="inlineStr">
        <is>
          <t>ME SANCHEZ NAVARRO LEBRIJA PAULINA MSS</t>
        </is>
      </c>
      <c r="G3688" s="234" t="n">
        <v>45989</v>
      </c>
      <c r="H3688" s="63" t="n"/>
      <c r="I3688" t="inlineStr">
        <is>
          <t>VLO</t>
        </is>
      </c>
      <c r="J3688">
        <f>_xlfn.XLOOKUP(I3688,AS:AS,AU:AU)</f>
        <v/>
      </c>
      <c r="K3688" t="inlineStr">
        <is>
          <t>USD</t>
        </is>
      </c>
      <c r="L3688" s="238" t="n">
        <v>58.2</v>
      </c>
      <c r="M3688">
        <f>L3688*_xlfn.XLOOKUP(K3688,AM:AM,AN:AN)</f>
        <v/>
      </c>
      <c r="N3688">
        <f>L3688*_xlfn.XLOOKUP(K3688,AM:AM,AO:AO)</f>
        <v/>
      </c>
      <c r="O3688" s="238" t="n">
        <v>0</v>
      </c>
      <c r="P3688">
        <f>O3688*_xlfn.XLOOKUP(K3688,AM:AM,AN:AN)</f>
        <v/>
      </c>
      <c r="Q3688">
        <f>O3688*_xlfn.XLOOKUP(K3688,AM:AM,AO:AO)</f>
        <v/>
      </c>
      <c r="R3688">
        <f>_xlfn.XLOOKUP(E3688,AF:AF,AG:AG)</f>
        <v/>
      </c>
      <c r="S3688">
        <f>_xlfn.XLOOKUP(E3688,AF:AF,AI:AI)</f>
        <v/>
      </c>
      <c r="T3688">
        <f>WEEKNUM(G3688)</f>
        <v/>
      </c>
      <c r="U3688">
        <f>YEAR(G3688)</f>
        <v/>
      </c>
      <c r="V3688" s="117">
        <f>IFERROR(Q3688/N3688,"0")</f>
        <v/>
      </c>
    </row>
    <row r="3689">
      <c r="A3689">
        <f>_xlfn.XLOOKUP(D3689,BN:BN,BO:BO)</f>
        <v/>
      </c>
      <c r="B3689" t="inlineStr">
        <is>
          <t>LLC</t>
        </is>
      </c>
      <c r="C3689" t="n">
        <v>564</v>
      </c>
      <c r="D3689">
        <f>_xlfn.XLOOKUP(C3689,BH:BH,BI:BI)</f>
        <v/>
      </c>
      <c r="E3689" t="n">
        <v>28934</v>
      </c>
      <c r="F3689" t="inlineStr">
        <is>
          <t>TE SANCHEZ NAVARRO RIVERA TORRES EDUARDO MR</t>
        </is>
      </c>
      <c r="G3689" s="234" t="n">
        <v>46018</v>
      </c>
      <c r="H3689" s="63" t="n"/>
      <c r="I3689" t="inlineStr">
        <is>
          <t>VLO</t>
        </is>
      </c>
      <c r="J3689">
        <f>_xlfn.XLOOKUP(I3689,AS:AS,AU:AU)</f>
        <v/>
      </c>
      <c r="K3689" t="inlineStr">
        <is>
          <t>USD</t>
        </is>
      </c>
      <c r="L3689" s="238" t="n">
        <v>459.4</v>
      </c>
      <c r="M3689">
        <f>L3689*_xlfn.XLOOKUP(K3689,AM:AM,AN:AN)</f>
        <v/>
      </c>
      <c r="N3689">
        <f>L3689*_xlfn.XLOOKUP(K3689,AM:AM,AO:AO)</f>
        <v/>
      </c>
      <c r="O3689" s="238" t="n">
        <v>0</v>
      </c>
      <c r="P3689">
        <f>O3689*_xlfn.XLOOKUP(K3689,AM:AM,AN:AN)</f>
        <v/>
      </c>
      <c r="Q3689">
        <f>O3689*_xlfn.XLOOKUP(K3689,AM:AM,AO:AO)</f>
        <v/>
      </c>
      <c r="R3689">
        <f>_xlfn.XLOOKUP(E3689,AF:AF,AG:AG)</f>
        <v/>
      </c>
      <c r="S3689">
        <f>_xlfn.XLOOKUP(E3689,AF:AF,AI:AI)</f>
        <v/>
      </c>
      <c r="T3689">
        <f>WEEKNUM(G3689)</f>
        <v/>
      </c>
      <c r="U3689">
        <f>YEAR(G3689)</f>
        <v/>
      </c>
      <c r="V3689" s="117">
        <f>IFERROR(Q3689/N3689,"0")</f>
        <v/>
      </c>
    </row>
    <row r="3690">
      <c r="A3690">
        <f>_xlfn.XLOOKUP(D3690,BN:BN,BO:BO)</f>
        <v/>
      </c>
      <c r="B3690" t="inlineStr">
        <is>
          <t>LLC</t>
        </is>
      </c>
      <c r="C3690" t="n">
        <v>564</v>
      </c>
      <c r="D3690">
        <f>_xlfn.XLOOKUP(C3690,BH:BH,BI:BI)</f>
        <v/>
      </c>
      <c r="E3690" t="n">
        <v>28934</v>
      </c>
      <c r="F3690" t="inlineStr">
        <is>
          <t>TE LEBRIJA HIRSCHFELD PAULINA MRS</t>
        </is>
      </c>
      <c r="G3690" s="234" t="n">
        <v>46018</v>
      </c>
      <c r="H3690" s="63" t="n"/>
      <c r="I3690" t="inlineStr">
        <is>
          <t>VLO</t>
        </is>
      </c>
      <c r="J3690">
        <f>_xlfn.XLOOKUP(I3690,AS:AS,AU:AU)</f>
        <v/>
      </c>
      <c r="K3690" t="inlineStr">
        <is>
          <t>USD</t>
        </is>
      </c>
      <c r="L3690" s="238" t="n">
        <v>459.4</v>
      </c>
      <c r="M3690">
        <f>L3690*_xlfn.XLOOKUP(K3690,AM:AM,AN:AN)</f>
        <v/>
      </c>
      <c r="N3690">
        <f>L3690*_xlfn.XLOOKUP(K3690,AM:AM,AO:AO)</f>
        <v/>
      </c>
      <c r="O3690" s="238" t="n">
        <v>0</v>
      </c>
      <c r="P3690">
        <f>O3690*_xlfn.XLOOKUP(K3690,AM:AM,AN:AN)</f>
        <v/>
      </c>
      <c r="Q3690">
        <f>O3690*_xlfn.XLOOKUP(K3690,AM:AM,AO:AO)</f>
        <v/>
      </c>
      <c r="R3690">
        <f>_xlfn.XLOOKUP(E3690,AF:AF,AG:AG)</f>
        <v/>
      </c>
      <c r="S3690">
        <f>_xlfn.XLOOKUP(E3690,AF:AF,AI:AI)</f>
        <v/>
      </c>
      <c r="T3690">
        <f>WEEKNUM(G3690)</f>
        <v/>
      </c>
      <c r="U3690">
        <f>YEAR(G3690)</f>
        <v/>
      </c>
      <c r="V3690" s="117">
        <f>IFERROR(Q3690/N3690,"0")</f>
        <v/>
      </c>
    </row>
    <row r="3691">
      <c r="A3691">
        <f>_xlfn.XLOOKUP(D3691,BN:BN,BO:BO)</f>
        <v/>
      </c>
      <c r="B3691" t="inlineStr">
        <is>
          <t>LLC</t>
        </is>
      </c>
      <c r="C3691" t="n">
        <v>564</v>
      </c>
      <c r="D3691">
        <f>_xlfn.XLOOKUP(C3691,BH:BH,BI:BI)</f>
        <v/>
      </c>
      <c r="E3691" t="n">
        <v>28934</v>
      </c>
      <c r="F3691" t="inlineStr">
        <is>
          <t>TE SANCHEZ NAVARRO RIVERA TORRES EDUARDO MR</t>
        </is>
      </c>
      <c r="G3691" s="234" t="n">
        <v>46026</v>
      </c>
      <c r="H3691" s="63" t="n"/>
      <c r="I3691" t="inlineStr">
        <is>
          <t>VLO</t>
        </is>
      </c>
      <c r="J3691">
        <f>_xlfn.XLOOKUP(I3691,AS:AS,AU:AU)</f>
        <v/>
      </c>
      <c r="K3691" t="inlineStr">
        <is>
          <t>USD</t>
        </is>
      </c>
      <c r="L3691" s="238" t="n">
        <v>911.2</v>
      </c>
      <c r="M3691">
        <f>L3691*_xlfn.XLOOKUP(K3691,AM:AM,AN:AN)</f>
        <v/>
      </c>
      <c r="N3691">
        <f>L3691*_xlfn.XLOOKUP(K3691,AM:AM,AO:AO)</f>
        <v/>
      </c>
      <c r="O3691" s="238" t="n">
        <v>0</v>
      </c>
      <c r="P3691">
        <f>O3691*_xlfn.XLOOKUP(K3691,AM:AM,AN:AN)</f>
        <v/>
      </c>
      <c r="Q3691">
        <f>O3691*_xlfn.XLOOKUP(K3691,AM:AM,AO:AO)</f>
        <v/>
      </c>
      <c r="R3691">
        <f>_xlfn.XLOOKUP(E3691,AF:AF,AG:AG)</f>
        <v/>
      </c>
      <c r="S3691">
        <f>_xlfn.XLOOKUP(E3691,AF:AF,AI:AI)</f>
        <v/>
      </c>
      <c r="T3691">
        <f>WEEKNUM(G3691)</f>
        <v/>
      </c>
      <c r="U3691">
        <f>YEAR(G3691)</f>
        <v/>
      </c>
      <c r="V3691" s="117">
        <f>IFERROR(Q3691/N3691,"0")</f>
        <v/>
      </c>
    </row>
    <row r="3692">
      <c r="A3692">
        <f>_xlfn.XLOOKUP(D3692,BN:BN,BO:BO)</f>
        <v/>
      </c>
      <c r="B3692" t="inlineStr">
        <is>
          <t>LLC</t>
        </is>
      </c>
      <c r="C3692" t="n">
        <v>564</v>
      </c>
      <c r="D3692">
        <f>_xlfn.XLOOKUP(C3692,BH:BH,BI:BI)</f>
        <v/>
      </c>
      <c r="E3692" t="n">
        <v>28934</v>
      </c>
      <c r="F3692" t="inlineStr">
        <is>
          <t>TE LEBRIJA HIRSCHFELD PAULINA MRS</t>
        </is>
      </c>
      <c r="G3692" s="234" t="n">
        <v>46026</v>
      </c>
      <c r="H3692" s="63" t="n"/>
      <c r="I3692" t="inlineStr">
        <is>
          <t>VLO</t>
        </is>
      </c>
      <c r="J3692">
        <f>_xlfn.XLOOKUP(I3692,AS:AS,AU:AU)</f>
        <v/>
      </c>
      <c r="K3692" t="inlineStr">
        <is>
          <t>USD</t>
        </is>
      </c>
      <c r="L3692" s="238" t="n">
        <v>911.2</v>
      </c>
      <c r="M3692">
        <f>L3692*_xlfn.XLOOKUP(K3692,AM:AM,AN:AN)</f>
        <v/>
      </c>
      <c r="N3692">
        <f>L3692*_xlfn.XLOOKUP(K3692,AM:AM,AO:AO)</f>
        <v/>
      </c>
      <c r="O3692" s="238" t="n">
        <v>0</v>
      </c>
      <c r="P3692">
        <f>O3692*_xlfn.XLOOKUP(K3692,AM:AM,AN:AN)</f>
        <v/>
      </c>
      <c r="Q3692">
        <f>O3692*_xlfn.XLOOKUP(K3692,AM:AM,AO:AO)</f>
        <v/>
      </c>
      <c r="R3692">
        <f>_xlfn.XLOOKUP(E3692,AF:AF,AG:AG)</f>
        <v/>
      </c>
      <c r="S3692">
        <f>_xlfn.XLOOKUP(E3692,AF:AF,AI:AI)</f>
        <v/>
      </c>
      <c r="T3692">
        <f>WEEKNUM(G3692)</f>
        <v/>
      </c>
      <c r="U3692">
        <f>YEAR(G3692)</f>
        <v/>
      </c>
      <c r="V3692" s="117">
        <f>IFERROR(Q3692/N3692,"0")</f>
        <v/>
      </c>
    </row>
    <row r="3693">
      <c r="A3693">
        <f>_xlfn.XLOOKUP(D3693,BN:BN,BO:BO)</f>
        <v/>
      </c>
      <c r="B3693" t="inlineStr">
        <is>
          <t>LLC</t>
        </is>
      </c>
      <c r="C3693" t="n">
        <v>564</v>
      </c>
      <c r="D3693">
        <f>_xlfn.XLOOKUP(C3693,BH:BH,BI:BI)</f>
        <v/>
      </c>
      <c r="E3693" t="n">
        <v>28934</v>
      </c>
      <c r="F3693" t="inlineStr">
        <is>
          <t>TE GONZALEZ CIMADEVILLA ANA MARIA MRS</t>
        </is>
      </c>
      <c r="G3693" s="234" t="n">
        <v>45988</v>
      </c>
      <c r="H3693" s="63" t="n"/>
      <c r="I3693" t="inlineStr">
        <is>
          <t>VLO</t>
        </is>
      </c>
      <c r="J3693">
        <f>_xlfn.XLOOKUP(I3693,AS:AS,AU:AU)</f>
        <v/>
      </c>
      <c r="K3693" t="inlineStr">
        <is>
          <t>USD</t>
        </is>
      </c>
      <c r="L3693" s="238" t="n">
        <v>10972.33</v>
      </c>
      <c r="M3693">
        <f>L3693*_xlfn.XLOOKUP(K3693,AM:AM,AN:AN)</f>
        <v/>
      </c>
      <c r="N3693">
        <f>L3693*_xlfn.XLOOKUP(K3693,AM:AM,AO:AO)</f>
        <v/>
      </c>
      <c r="O3693" s="238" t="n">
        <v>0</v>
      </c>
      <c r="P3693">
        <f>O3693*_xlfn.XLOOKUP(K3693,AM:AM,AN:AN)</f>
        <v/>
      </c>
      <c r="Q3693">
        <f>O3693*_xlfn.XLOOKUP(K3693,AM:AM,AO:AO)</f>
        <v/>
      </c>
      <c r="R3693">
        <f>_xlfn.XLOOKUP(E3693,AF:AF,AG:AG)</f>
        <v/>
      </c>
      <c r="S3693">
        <f>_xlfn.XLOOKUP(E3693,AF:AF,AI:AI)</f>
        <v/>
      </c>
      <c r="T3693">
        <f>WEEKNUM(G3693)</f>
        <v/>
      </c>
      <c r="U3693">
        <f>YEAR(G3693)</f>
        <v/>
      </c>
      <c r="V3693" s="117">
        <f>IFERROR(Q3693/N3693,"0")</f>
        <v/>
      </c>
    </row>
    <row r="3694">
      <c r="A3694">
        <f>_xlfn.XLOOKUP(D3694,BN:BN,BO:BO)</f>
        <v/>
      </c>
      <c r="B3694" t="inlineStr">
        <is>
          <t>LLC</t>
        </is>
      </c>
      <c r="C3694" t="n">
        <v>564</v>
      </c>
      <c r="D3694">
        <f>_xlfn.XLOOKUP(C3694,BH:BH,BI:BI)</f>
        <v/>
      </c>
      <c r="E3694" t="n">
        <v>28934</v>
      </c>
      <c r="F3694" t="inlineStr">
        <is>
          <t>TEJEDA GUEVARA YAZMIN MRS</t>
        </is>
      </c>
      <c r="G3694" s="234" t="n">
        <v>45936</v>
      </c>
      <c r="H3694" s="234" t="n">
        <v>46007</v>
      </c>
      <c r="I3694" t="inlineStr">
        <is>
          <t>VLO</t>
        </is>
      </c>
      <c r="J3694">
        <f>_xlfn.XLOOKUP(I3694,AS:AS,AU:AU)</f>
        <v/>
      </c>
      <c r="K3694" t="inlineStr">
        <is>
          <t>USD</t>
        </is>
      </c>
      <c r="L3694" s="238" t="n">
        <v>1557.14</v>
      </c>
      <c r="M3694">
        <f>L3694*_xlfn.XLOOKUP(K3694,AM:AM,AN:AN)</f>
        <v/>
      </c>
      <c r="N3694">
        <f>L3694*_xlfn.XLOOKUP(K3694,AM:AM,AO:AO)</f>
        <v/>
      </c>
      <c r="O3694" s="238" t="n">
        <v>0</v>
      </c>
      <c r="P3694">
        <f>O3694*_xlfn.XLOOKUP(K3694,AM:AM,AN:AN)</f>
        <v/>
      </c>
      <c r="Q3694">
        <f>O3694*_xlfn.XLOOKUP(K3694,AM:AM,AO:AO)</f>
        <v/>
      </c>
      <c r="R3694">
        <f>_xlfn.XLOOKUP(E3694,AF:AF,AG:AG)</f>
        <v/>
      </c>
      <c r="S3694">
        <f>_xlfn.XLOOKUP(E3694,AF:AF,AI:AI)</f>
        <v/>
      </c>
      <c r="T3694">
        <f>WEEKNUM(G3694)</f>
        <v/>
      </c>
      <c r="U3694">
        <f>YEAR(G3694)</f>
        <v/>
      </c>
      <c r="V3694" s="117">
        <f>IFERROR(Q3694/N3694,"0")</f>
        <v/>
      </c>
    </row>
    <row r="3695">
      <c r="A3695">
        <f>_xlfn.XLOOKUP(D3695,BN:BN,BO:BO)</f>
        <v/>
      </c>
      <c r="B3695" t="inlineStr">
        <is>
          <t>LLC</t>
        </is>
      </c>
      <c r="C3695" t="n">
        <v>564</v>
      </c>
      <c r="D3695">
        <f>_xlfn.XLOOKUP(C3695,BH:BH,BI:BI)</f>
        <v/>
      </c>
      <c r="E3695" t="n">
        <v>28934</v>
      </c>
      <c r="F3695" t="inlineStr">
        <is>
          <t>SANCHEZ NAVARRO RIVERA TORRES EDUARDO MR</t>
        </is>
      </c>
      <c r="G3695" s="234" t="n">
        <v>46010</v>
      </c>
      <c r="H3695" s="234" t="n">
        <v>46034</v>
      </c>
      <c r="I3695" t="inlineStr">
        <is>
          <t>VLO</t>
        </is>
      </c>
      <c r="J3695">
        <f>_xlfn.XLOOKUP(I3695,AS:AS,AU:AU)</f>
        <v/>
      </c>
      <c r="K3695" t="inlineStr">
        <is>
          <t>USD</t>
        </is>
      </c>
      <c r="L3695" s="238" t="n">
        <v>652.5700000000001</v>
      </c>
      <c r="M3695">
        <f>L3695*_xlfn.XLOOKUP(K3695,AM:AM,AN:AN)</f>
        <v/>
      </c>
      <c r="N3695">
        <f>L3695*_xlfn.XLOOKUP(K3695,AM:AM,AO:AO)</f>
        <v/>
      </c>
      <c r="O3695" s="238" t="n">
        <v>8.74</v>
      </c>
      <c r="P3695">
        <f>O3695*_xlfn.XLOOKUP(K3695,AM:AM,AN:AN)</f>
        <v/>
      </c>
      <c r="Q3695">
        <f>O3695*_xlfn.XLOOKUP(K3695,AM:AM,AO:AO)</f>
        <v/>
      </c>
      <c r="R3695">
        <f>_xlfn.XLOOKUP(E3695,AF:AF,AG:AG)</f>
        <v/>
      </c>
      <c r="S3695">
        <f>_xlfn.XLOOKUP(E3695,AF:AF,AI:AI)</f>
        <v/>
      </c>
      <c r="T3695">
        <f>WEEKNUM(G3695)</f>
        <v/>
      </c>
      <c r="U3695">
        <f>YEAR(G3695)</f>
        <v/>
      </c>
      <c r="V3695" s="117">
        <f>IFERROR(Q3695/N3695,"0")</f>
        <v/>
      </c>
    </row>
    <row r="3696">
      <c r="A3696">
        <f>_xlfn.XLOOKUP(D3696,BN:BN,BO:BO)</f>
        <v/>
      </c>
      <c r="B3696" t="inlineStr">
        <is>
          <t>LLC</t>
        </is>
      </c>
      <c r="C3696" t="n">
        <v>564</v>
      </c>
      <c r="D3696">
        <f>_xlfn.XLOOKUP(C3696,BH:BH,BI:BI)</f>
        <v/>
      </c>
      <c r="E3696" t="n">
        <v>28934</v>
      </c>
      <c r="F3696" t="inlineStr">
        <is>
          <t>LEBRIJA HIRSCHFELD PAULINA MRS</t>
        </is>
      </c>
      <c r="G3696" s="234" t="n">
        <v>46010</v>
      </c>
      <c r="H3696" s="234" t="n">
        <v>46034</v>
      </c>
      <c r="I3696" t="inlineStr">
        <is>
          <t>VLO</t>
        </is>
      </c>
      <c r="J3696">
        <f>_xlfn.XLOOKUP(I3696,AS:AS,AU:AU)</f>
        <v/>
      </c>
      <c r="K3696" t="inlineStr">
        <is>
          <t>USD</t>
        </is>
      </c>
      <c r="L3696" s="238" t="n">
        <v>652.5700000000001</v>
      </c>
      <c r="M3696">
        <f>L3696*_xlfn.XLOOKUP(K3696,AM:AM,AN:AN)</f>
        <v/>
      </c>
      <c r="N3696">
        <f>L3696*_xlfn.XLOOKUP(K3696,AM:AM,AO:AO)</f>
        <v/>
      </c>
      <c r="O3696" s="238" t="n">
        <v>8.74</v>
      </c>
      <c r="P3696">
        <f>O3696*_xlfn.XLOOKUP(K3696,AM:AM,AN:AN)</f>
        <v/>
      </c>
      <c r="Q3696">
        <f>O3696*_xlfn.XLOOKUP(K3696,AM:AM,AO:AO)</f>
        <v/>
      </c>
      <c r="R3696">
        <f>_xlfn.XLOOKUP(E3696,AF:AF,AG:AG)</f>
        <v/>
      </c>
      <c r="S3696">
        <f>_xlfn.XLOOKUP(E3696,AF:AF,AI:AI)</f>
        <v/>
      </c>
      <c r="T3696">
        <f>WEEKNUM(G3696)</f>
        <v/>
      </c>
      <c r="U3696">
        <f>YEAR(G3696)</f>
        <v/>
      </c>
      <c r="V3696" s="117">
        <f>IFERROR(Q3696/N3696,"0")</f>
        <v/>
      </c>
    </row>
    <row r="3697">
      <c r="A3697">
        <f>_xlfn.XLOOKUP(D3697,BN:BN,BO:BO)</f>
        <v/>
      </c>
      <c r="B3697" t="inlineStr">
        <is>
          <t>LLC</t>
        </is>
      </c>
      <c r="C3697" t="n">
        <v>564</v>
      </c>
      <c r="D3697">
        <f>_xlfn.XLOOKUP(C3697,BH:BH,BI:BI)</f>
        <v/>
      </c>
      <c r="E3697" t="n">
        <v>28934</v>
      </c>
      <c r="F3697" t="inlineStr">
        <is>
          <t>SANCHEZ NAVARRO RIVERA TORRES EDUARDO MR</t>
        </is>
      </c>
      <c r="G3697" s="234" t="n">
        <v>46029</v>
      </c>
      <c r="H3697" s="234" t="n">
        <v>46029</v>
      </c>
      <c r="I3697" t="inlineStr">
        <is>
          <t>VLO</t>
        </is>
      </c>
      <c r="J3697">
        <f>_xlfn.XLOOKUP(I3697,AS:AS,AU:AU)</f>
        <v/>
      </c>
      <c r="K3697" t="inlineStr">
        <is>
          <t>USD</t>
        </is>
      </c>
      <c r="L3697" s="238" t="n">
        <v>366</v>
      </c>
      <c r="M3697">
        <f>L3697*_xlfn.XLOOKUP(K3697,AM:AM,AN:AN)</f>
        <v/>
      </c>
      <c r="N3697">
        <f>L3697*_xlfn.XLOOKUP(K3697,AM:AM,AO:AO)</f>
        <v/>
      </c>
      <c r="O3697" s="238" t="n">
        <v>0</v>
      </c>
      <c r="P3697">
        <f>O3697*_xlfn.XLOOKUP(K3697,AM:AM,AN:AN)</f>
        <v/>
      </c>
      <c r="Q3697">
        <f>O3697*_xlfn.XLOOKUP(K3697,AM:AM,AO:AO)</f>
        <v/>
      </c>
      <c r="R3697">
        <f>_xlfn.XLOOKUP(E3697,AF:AF,AG:AG)</f>
        <v/>
      </c>
      <c r="S3697">
        <f>_xlfn.XLOOKUP(E3697,AF:AF,AI:AI)</f>
        <v/>
      </c>
      <c r="T3697">
        <f>WEEKNUM(G3697)</f>
        <v/>
      </c>
      <c r="U3697">
        <f>YEAR(G3697)</f>
        <v/>
      </c>
      <c r="V3697" s="117">
        <f>IFERROR(Q3697/N3697,"0")</f>
        <v/>
      </c>
    </row>
    <row r="3698">
      <c r="A3698">
        <f>_xlfn.XLOOKUP(D3698,BN:BN,BO:BO)</f>
        <v/>
      </c>
      <c r="B3698" t="inlineStr">
        <is>
          <t>LLC</t>
        </is>
      </c>
      <c r="C3698" t="n">
        <v>564</v>
      </c>
      <c r="D3698">
        <f>_xlfn.XLOOKUP(C3698,BH:BH,BI:BI)</f>
        <v/>
      </c>
      <c r="E3698" t="n">
        <v>28934</v>
      </c>
      <c r="F3698" t="inlineStr">
        <is>
          <t>LEBRIJA HIRSCHFELD PAULINA MRS</t>
        </is>
      </c>
      <c r="G3698" s="234" t="n">
        <v>46029</v>
      </c>
      <c r="H3698" s="234" t="n">
        <v>46029</v>
      </c>
      <c r="I3698" t="inlineStr">
        <is>
          <t>VLO</t>
        </is>
      </c>
      <c r="J3698">
        <f>_xlfn.XLOOKUP(I3698,AS:AS,AU:AU)</f>
        <v/>
      </c>
      <c r="K3698" t="inlineStr">
        <is>
          <t>USD</t>
        </is>
      </c>
      <c r="L3698" s="238" t="n">
        <v>366</v>
      </c>
      <c r="M3698">
        <f>L3698*_xlfn.XLOOKUP(K3698,AM:AM,AN:AN)</f>
        <v/>
      </c>
      <c r="N3698">
        <f>L3698*_xlfn.XLOOKUP(K3698,AM:AM,AO:AO)</f>
        <v/>
      </c>
      <c r="O3698" s="238" t="n">
        <v>0</v>
      </c>
      <c r="P3698">
        <f>O3698*_xlfn.XLOOKUP(K3698,AM:AM,AN:AN)</f>
        <v/>
      </c>
      <c r="Q3698">
        <f>O3698*_xlfn.XLOOKUP(K3698,AM:AM,AO:AO)</f>
        <v/>
      </c>
      <c r="R3698">
        <f>_xlfn.XLOOKUP(E3698,AF:AF,AG:AG)</f>
        <v/>
      </c>
      <c r="S3698">
        <f>_xlfn.XLOOKUP(E3698,AF:AF,AI:AI)</f>
        <v/>
      </c>
      <c r="T3698">
        <f>WEEKNUM(G3698)</f>
        <v/>
      </c>
      <c r="U3698">
        <f>YEAR(G3698)</f>
        <v/>
      </c>
      <c r="V3698" s="117">
        <f>IFERROR(Q3698/N3698,"0")</f>
        <v/>
      </c>
    </row>
    <row r="3699">
      <c r="A3699">
        <f>_xlfn.XLOOKUP(D3699,BN:BN,BO:BO)</f>
        <v/>
      </c>
      <c r="B3699" t="inlineStr">
        <is>
          <t>LLC</t>
        </is>
      </c>
      <c r="C3699" t="n">
        <v>564</v>
      </c>
      <c r="D3699">
        <f>_xlfn.XLOOKUP(C3699,BH:BH,BI:BI)</f>
        <v/>
      </c>
      <c r="E3699" t="n">
        <v>28934</v>
      </c>
      <c r="F3699" t="inlineStr">
        <is>
          <t>SANCHEZ NAVARRO LEBRIJA JERONIMO MR</t>
        </is>
      </c>
      <c r="G3699" s="234" t="n">
        <v>46029</v>
      </c>
      <c r="H3699" s="234" t="n">
        <v>46029</v>
      </c>
      <c r="I3699" t="inlineStr">
        <is>
          <t>VLO</t>
        </is>
      </c>
      <c r="J3699">
        <f>_xlfn.XLOOKUP(I3699,AS:AS,AU:AU)</f>
        <v/>
      </c>
      <c r="K3699" t="inlineStr">
        <is>
          <t>USD</t>
        </is>
      </c>
      <c r="L3699" s="238" t="n">
        <v>366</v>
      </c>
      <c r="M3699">
        <f>L3699*_xlfn.XLOOKUP(K3699,AM:AM,AN:AN)</f>
        <v/>
      </c>
      <c r="N3699">
        <f>L3699*_xlfn.XLOOKUP(K3699,AM:AM,AO:AO)</f>
        <v/>
      </c>
      <c r="O3699" s="238" t="n">
        <v>0</v>
      </c>
      <c r="P3699">
        <f>O3699*_xlfn.XLOOKUP(K3699,AM:AM,AN:AN)</f>
        <v/>
      </c>
      <c r="Q3699">
        <f>O3699*_xlfn.XLOOKUP(K3699,AM:AM,AO:AO)</f>
        <v/>
      </c>
      <c r="R3699">
        <f>_xlfn.XLOOKUP(E3699,AF:AF,AG:AG)</f>
        <v/>
      </c>
      <c r="S3699">
        <f>_xlfn.XLOOKUP(E3699,AF:AF,AI:AI)</f>
        <v/>
      </c>
      <c r="T3699">
        <f>WEEKNUM(G3699)</f>
        <v/>
      </c>
      <c r="U3699">
        <f>YEAR(G3699)</f>
        <v/>
      </c>
      <c r="V3699" s="117">
        <f>IFERROR(Q3699/N3699,"0")</f>
        <v/>
      </c>
    </row>
    <row r="3700">
      <c r="A3700">
        <f>_xlfn.XLOOKUP(D3700,BN:BN,BO:BO)</f>
        <v/>
      </c>
      <c r="B3700" t="inlineStr">
        <is>
          <t>LLC</t>
        </is>
      </c>
      <c r="C3700" t="n">
        <v>564</v>
      </c>
      <c r="D3700">
        <f>_xlfn.XLOOKUP(C3700,BH:BH,BI:BI)</f>
        <v/>
      </c>
      <c r="E3700" t="n">
        <v>28934</v>
      </c>
      <c r="F3700" t="inlineStr">
        <is>
          <t>SANCHEZ NAVARRO LEBRIJA PAULINA MSS</t>
        </is>
      </c>
      <c r="G3700" s="234" t="n">
        <v>46029</v>
      </c>
      <c r="H3700" s="234" t="n">
        <v>46029</v>
      </c>
      <c r="I3700" t="inlineStr">
        <is>
          <t>VLO</t>
        </is>
      </c>
      <c r="J3700">
        <f>_xlfn.XLOOKUP(I3700,AS:AS,AU:AU)</f>
        <v/>
      </c>
      <c r="K3700" t="inlineStr">
        <is>
          <t>USD</t>
        </is>
      </c>
      <c r="L3700" s="238" t="n">
        <v>366</v>
      </c>
      <c r="M3700">
        <f>L3700*_xlfn.XLOOKUP(K3700,AM:AM,AN:AN)</f>
        <v/>
      </c>
      <c r="N3700">
        <f>L3700*_xlfn.XLOOKUP(K3700,AM:AM,AO:AO)</f>
        <v/>
      </c>
      <c r="O3700" s="238" t="n">
        <v>0</v>
      </c>
      <c r="P3700">
        <f>O3700*_xlfn.XLOOKUP(K3700,AM:AM,AN:AN)</f>
        <v/>
      </c>
      <c r="Q3700">
        <f>O3700*_xlfn.XLOOKUP(K3700,AM:AM,AO:AO)</f>
        <v/>
      </c>
      <c r="R3700">
        <f>_xlfn.XLOOKUP(E3700,AF:AF,AG:AG)</f>
        <v/>
      </c>
      <c r="S3700">
        <f>_xlfn.XLOOKUP(E3700,AF:AF,AI:AI)</f>
        <v/>
      </c>
      <c r="T3700">
        <f>WEEKNUM(G3700)</f>
        <v/>
      </c>
      <c r="U3700">
        <f>YEAR(G3700)</f>
        <v/>
      </c>
      <c r="V3700" s="117">
        <f>IFERROR(Q3700/N3700,"0")</f>
        <v/>
      </c>
    </row>
    <row r="3701">
      <c r="A3701">
        <f>_xlfn.XLOOKUP(D3701,BN:BN,BO:BO)</f>
        <v/>
      </c>
      <c r="B3701" t="inlineStr">
        <is>
          <t>LLC</t>
        </is>
      </c>
      <c r="C3701" t="n">
        <v>564</v>
      </c>
      <c r="D3701">
        <f>_xlfn.XLOOKUP(C3701,BH:BH,BI:BI)</f>
        <v/>
      </c>
      <c r="E3701" t="n">
        <v>28934</v>
      </c>
      <c r="F3701" t="inlineStr">
        <is>
          <t>SANCHEZ NAVARRO LEBRIJA JUAN ANDRES MR</t>
        </is>
      </c>
      <c r="G3701" s="234" t="n">
        <v>46029</v>
      </c>
      <c r="H3701" s="234" t="n">
        <v>46029</v>
      </c>
      <c r="I3701" t="inlineStr">
        <is>
          <t>VLO</t>
        </is>
      </c>
      <c r="J3701">
        <f>_xlfn.XLOOKUP(I3701,AS:AS,AU:AU)</f>
        <v/>
      </c>
      <c r="K3701" t="inlineStr">
        <is>
          <t>USD</t>
        </is>
      </c>
      <c r="L3701" s="238" t="n">
        <v>366</v>
      </c>
      <c r="M3701">
        <f>L3701*_xlfn.XLOOKUP(K3701,AM:AM,AN:AN)</f>
        <v/>
      </c>
      <c r="N3701">
        <f>L3701*_xlfn.XLOOKUP(K3701,AM:AM,AO:AO)</f>
        <v/>
      </c>
      <c r="O3701" s="238" t="n">
        <v>0</v>
      </c>
      <c r="P3701">
        <f>O3701*_xlfn.XLOOKUP(K3701,AM:AM,AN:AN)</f>
        <v/>
      </c>
      <c r="Q3701">
        <f>O3701*_xlfn.XLOOKUP(K3701,AM:AM,AO:AO)</f>
        <v/>
      </c>
      <c r="R3701">
        <f>_xlfn.XLOOKUP(E3701,AF:AF,AG:AG)</f>
        <v/>
      </c>
      <c r="S3701">
        <f>_xlfn.XLOOKUP(E3701,AF:AF,AI:AI)</f>
        <v/>
      </c>
      <c r="T3701">
        <f>WEEKNUM(G3701)</f>
        <v/>
      </c>
      <c r="U3701">
        <f>YEAR(G3701)</f>
        <v/>
      </c>
      <c r="V3701" s="117">
        <f>IFERROR(Q3701/N3701,"0")</f>
        <v/>
      </c>
    </row>
    <row r="3702">
      <c r="A3702">
        <f>_xlfn.XLOOKUP(D3702,BN:BN,BO:BO)</f>
        <v/>
      </c>
      <c r="B3702" t="inlineStr">
        <is>
          <t>LLC</t>
        </is>
      </c>
      <c r="C3702" t="n">
        <v>564</v>
      </c>
      <c r="D3702">
        <f>_xlfn.XLOOKUP(C3702,BH:BH,BI:BI)</f>
        <v/>
      </c>
      <c r="E3702" t="n">
        <v>28934</v>
      </c>
      <c r="F3702" t="inlineStr">
        <is>
          <t>SANCHEZ NAVARRO LEBRIJA EDUARDO MR</t>
        </is>
      </c>
      <c r="G3702" s="234" t="n">
        <v>46029</v>
      </c>
      <c r="H3702" s="234" t="n">
        <v>46029</v>
      </c>
      <c r="I3702" t="inlineStr">
        <is>
          <t>VLO</t>
        </is>
      </c>
      <c r="J3702">
        <f>_xlfn.XLOOKUP(I3702,AS:AS,AU:AU)</f>
        <v/>
      </c>
      <c r="K3702" t="inlineStr">
        <is>
          <t>USD</t>
        </is>
      </c>
      <c r="L3702" s="238" t="n">
        <v>366</v>
      </c>
      <c r="M3702">
        <f>L3702*_xlfn.XLOOKUP(K3702,AM:AM,AN:AN)</f>
        <v/>
      </c>
      <c r="N3702">
        <f>L3702*_xlfn.XLOOKUP(K3702,AM:AM,AO:AO)</f>
        <v/>
      </c>
      <c r="O3702" s="238" t="n">
        <v>0</v>
      </c>
      <c r="P3702">
        <f>O3702*_xlfn.XLOOKUP(K3702,AM:AM,AN:AN)</f>
        <v/>
      </c>
      <c r="Q3702">
        <f>O3702*_xlfn.XLOOKUP(K3702,AM:AM,AO:AO)</f>
        <v/>
      </c>
      <c r="R3702">
        <f>_xlfn.XLOOKUP(E3702,AF:AF,AG:AG)</f>
        <v/>
      </c>
      <c r="S3702">
        <f>_xlfn.XLOOKUP(E3702,AF:AF,AI:AI)</f>
        <v/>
      </c>
      <c r="T3702">
        <f>WEEKNUM(G3702)</f>
        <v/>
      </c>
      <c r="U3702">
        <f>YEAR(G3702)</f>
        <v/>
      </c>
      <c r="V3702" s="117">
        <f>IFERROR(Q3702/N3702,"0")</f>
        <v/>
      </c>
    </row>
    <row r="3703">
      <c r="A3703">
        <f>_xlfn.XLOOKUP(D3703,BN:BN,BO:BO)</f>
        <v/>
      </c>
      <c r="B3703" t="inlineStr">
        <is>
          <t>LLC</t>
        </is>
      </c>
      <c r="C3703" t="n">
        <v>564</v>
      </c>
      <c r="D3703">
        <f>_xlfn.XLOOKUP(C3703,BH:BH,BI:BI)</f>
        <v/>
      </c>
      <c r="E3703" t="n">
        <v>28934</v>
      </c>
      <c r="F3703" t="inlineStr">
        <is>
          <t>TEJEDA GUEVARA YAZMIN MRS</t>
        </is>
      </c>
      <c r="G3703" s="234" t="n">
        <v>45936</v>
      </c>
      <c r="H3703" s="234" t="n">
        <v>46007</v>
      </c>
      <c r="I3703" t="inlineStr">
        <is>
          <t>VLO</t>
        </is>
      </c>
      <c r="J3703">
        <f>_xlfn.XLOOKUP(I3703,AS:AS,AU:AU)</f>
        <v/>
      </c>
      <c r="K3703" t="inlineStr">
        <is>
          <t>USD</t>
        </is>
      </c>
      <c r="L3703" s="238" t="n">
        <v>76.3</v>
      </c>
      <c r="M3703">
        <f>L3703*_xlfn.XLOOKUP(K3703,AM:AM,AN:AN)</f>
        <v/>
      </c>
      <c r="N3703">
        <f>L3703*_xlfn.XLOOKUP(K3703,AM:AM,AO:AO)</f>
        <v/>
      </c>
      <c r="O3703" s="238" t="n">
        <v>0</v>
      </c>
      <c r="P3703">
        <f>O3703*_xlfn.XLOOKUP(K3703,AM:AM,AN:AN)</f>
        <v/>
      </c>
      <c r="Q3703">
        <f>O3703*_xlfn.XLOOKUP(K3703,AM:AM,AO:AO)</f>
        <v/>
      </c>
      <c r="R3703">
        <f>_xlfn.XLOOKUP(E3703,AF:AF,AG:AG)</f>
        <v/>
      </c>
      <c r="S3703">
        <f>_xlfn.XLOOKUP(E3703,AF:AF,AI:AI)</f>
        <v/>
      </c>
      <c r="T3703">
        <f>WEEKNUM(G3703)</f>
        <v/>
      </c>
      <c r="U3703">
        <f>YEAR(G3703)</f>
        <v/>
      </c>
      <c r="V3703" s="117">
        <f>IFERROR(Q3703/N3703,"0")</f>
        <v/>
      </c>
    </row>
    <row r="3704">
      <c r="A3704">
        <f>_xlfn.XLOOKUP(D3704,BN:BN,BO:BO)</f>
        <v/>
      </c>
      <c r="B3704" t="inlineStr">
        <is>
          <t>LLC</t>
        </is>
      </c>
      <c r="C3704" t="n">
        <v>564</v>
      </c>
      <c r="D3704">
        <f>_xlfn.XLOOKUP(C3704,BH:BH,BI:BI)</f>
        <v/>
      </c>
      <c r="E3704" t="n">
        <v>28934</v>
      </c>
      <c r="F3704" t="inlineStr">
        <is>
          <t>GALINDO CHAIN ANDRES MR</t>
        </is>
      </c>
      <c r="G3704" s="234" t="n">
        <v>45971</v>
      </c>
      <c r="H3704" s="234" t="n">
        <v>45999</v>
      </c>
      <c r="I3704" t="inlineStr">
        <is>
          <t>VLO</t>
        </is>
      </c>
      <c r="J3704">
        <f>_xlfn.XLOOKUP(I3704,AS:AS,AU:AU)</f>
        <v/>
      </c>
      <c r="K3704" t="inlineStr">
        <is>
          <t>USD</t>
        </is>
      </c>
      <c r="L3704" s="238" t="n">
        <v>0</v>
      </c>
      <c r="M3704">
        <f>L3704*_xlfn.XLOOKUP(K3704,AM:AM,AN:AN)</f>
        <v/>
      </c>
      <c r="N3704">
        <f>L3704*_xlfn.XLOOKUP(K3704,AM:AM,AO:AO)</f>
        <v/>
      </c>
      <c r="O3704" s="238" t="n">
        <v>0</v>
      </c>
      <c r="P3704">
        <f>O3704*_xlfn.XLOOKUP(K3704,AM:AM,AN:AN)</f>
        <v/>
      </c>
      <c r="Q3704">
        <f>O3704*_xlfn.XLOOKUP(K3704,AM:AM,AO:AO)</f>
        <v/>
      </c>
      <c r="R3704">
        <f>_xlfn.XLOOKUP(E3704,AF:AF,AG:AG)</f>
        <v/>
      </c>
      <c r="S3704">
        <f>_xlfn.XLOOKUP(E3704,AF:AF,AI:AI)</f>
        <v/>
      </c>
      <c r="T3704">
        <f>WEEKNUM(G3704)</f>
        <v/>
      </c>
      <c r="U3704">
        <f>YEAR(G3704)</f>
        <v/>
      </c>
      <c r="V3704" s="117">
        <f>IFERROR(Q3704/N3704,"0")</f>
        <v/>
      </c>
    </row>
    <row r="3705">
      <c r="A3705">
        <f>_xlfn.XLOOKUP(D3705,BN:BN,BO:BO)</f>
        <v/>
      </c>
      <c r="B3705" t="inlineStr">
        <is>
          <t>LLC</t>
        </is>
      </c>
      <c r="C3705" t="n">
        <v>564</v>
      </c>
      <c r="D3705">
        <f>_xlfn.XLOOKUP(C3705,BH:BH,BI:BI)</f>
        <v/>
      </c>
      <c r="E3705" t="n">
        <v>28934</v>
      </c>
      <c r="F3705" t="inlineStr">
        <is>
          <t>GALINDO CHAIN ANDRES MR</t>
        </is>
      </c>
      <c r="G3705" s="234" t="n">
        <v>45971</v>
      </c>
      <c r="H3705" s="234" t="n">
        <v>45999</v>
      </c>
      <c r="I3705" t="inlineStr">
        <is>
          <t>VLO</t>
        </is>
      </c>
      <c r="J3705">
        <f>_xlfn.XLOOKUP(I3705,AS:AS,AU:AU)</f>
        <v/>
      </c>
      <c r="K3705" t="inlineStr">
        <is>
          <t>USD</t>
        </is>
      </c>
      <c r="L3705" s="238" t="n">
        <v>250</v>
      </c>
      <c r="M3705">
        <f>L3705*_xlfn.XLOOKUP(K3705,AM:AM,AN:AN)</f>
        <v/>
      </c>
      <c r="N3705">
        <f>L3705*_xlfn.XLOOKUP(K3705,AM:AM,AO:AO)</f>
        <v/>
      </c>
      <c r="O3705" s="238" t="n">
        <v>0</v>
      </c>
      <c r="P3705">
        <f>O3705*_xlfn.XLOOKUP(K3705,AM:AM,AN:AN)</f>
        <v/>
      </c>
      <c r="Q3705">
        <f>O3705*_xlfn.XLOOKUP(K3705,AM:AM,AO:AO)</f>
        <v/>
      </c>
      <c r="R3705">
        <f>_xlfn.XLOOKUP(E3705,AF:AF,AG:AG)</f>
        <v/>
      </c>
      <c r="S3705">
        <f>_xlfn.XLOOKUP(E3705,AF:AF,AI:AI)</f>
        <v/>
      </c>
      <c r="T3705">
        <f>WEEKNUM(G3705)</f>
        <v/>
      </c>
      <c r="U3705">
        <f>YEAR(G3705)</f>
        <v/>
      </c>
      <c r="V3705" s="117">
        <f>IFERROR(Q3705/N3705,"0")</f>
        <v/>
      </c>
    </row>
    <row r="3706">
      <c r="A3706">
        <f>_xlfn.XLOOKUP(D3706,BN:BN,BO:BO)</f>
        <v/>
      </c>
      <c r="B3706" t="inlineStr">
        <is>
          <t>LLC</t>
        </is>
      </c>
      <c r="C3706" t="n">
        <v>564</v>
      </c>
      <c r="D3706">
        <f>_xlfn.XLOOKUP(C3706,BH:BH,BI:BI)</f>
        <v/>
      </c>
      <c r="E3706" t="n">
        <v>0</v>
      </c>
      <c r="F3706" t="inlineStr">
        <is>
          <t>FEE STRIPE Y CASH</t>
        </is>
      </c>
      <c r="G3706" s="234" t="n">
        <v>45936</v>
      </c>
      <c r="H3706" s="234" t="n">
        <v>46037</v>
      </c>
      <c r="I3706" t="inlineStr">
        <is>
          <t>HPS</t>
        </is>
      </c>
      <c r="J3706">
        <f>_xlfn.XLOOKUP(I3706,AS:AS,AU:AU)</f>
        <v/>
      </c>
      <c r="K3706" t="inlineStr">
        <is>
          <t>USD</t>
        </is>
      </c>
      <c r="L3706" s="238" t="n">
        <v>4049.43</v>
      </c>
      <c r="M3706">
        <f>L3706*_xlfn.XLOOKUP(K3706,AM:AM,AN:AN)</f>
        <v/>
      </c>
      <c r="N3706">
        <f>L3706*_xlfn.XLOOKUP(K3706,AM:AM,AO:AO)</f>
        <v/>
      </c>
      <c r="O3706" s="238" t="n">
        <v>4049.43</v>
      </c>
      <c r="P3706">
        <f>O3706*_xlfn.XLOOKUP(K3706,AM:AM,AN:AN)</f>
        <v/>
      </c>
      <c r="Q3706">
        <f>O3706*_xlfn.XLOOKUP(K3706,AM:AM,AO:AO)</f>
        <v/>
      </c>
      <c r="R3706">
        <f>_xlfn.XLOOKUP(E3706,AF:AF,AG:AG)</f>
        <v/>
      </c>
      <c r="S3706">
        <f>_xlfn.XLOOKUP(E3706,AF:AF,AI:AI)</f>
        <v/>
      </c>
      <c r="T3706">
        <f>WEEKNUM(G3706)</f>
        <v/>
      </c>
      <c r="U3706">
        <f>YEAR(G3706)</f>
        <v/>
      </c>
      <c r="V3706" s="117">
        <f>IFERROR(Q3706/N3706,"0")</f>
        <v/>
      </c>
    </row>
    <row r="3707">
      <c r="A3707">
        <f>_xlfn.XLOOKUP(D3707,BN:BN,BO:BO)</f>
        <v/>
      </c>
      <c r="B3707" t="inlineStr">
        <is>
          <t>LLC</t>
        </is>
      </c>
      <c r="C3707" t="n">
        <v>564</v>
      </c>
      <c r="D3707">
        <f>_xlfn.XLOOKUP(C3707,BH:BH,BI:BI)</f>
        <v/>
      </c>
      <c r="E3707" t="n">
        <v>28934</v>
      </c>
      <c r="F3707" t="inlineStr">
        <is>
          <t>SANCHEZ NAVARRO RIVERA TORRES EDUARDO MR</t>
        </is>
      </c>
      <c r="G3707" s="234" t="n">
        <v>46029</v>
      </c>
      <c r="H3707" s="234" t="n">
        <v>46029</v>
      </c>
      <c r="I3707" t="inlineStr">
        <is>
          <t>VLO</t>
        </is>
      </c>
      <c r="J3707">
        <f>_xlfn.XLOOKUP(I3707,AS:AS,AU:AU)</f>
        <v/>
      </c>
      <c r="K3707" t="inlineStr">
        <is>
          <t>USD</t>
        </is>
      </c>
      <c r="L3707" s="238" t="n">
        <v>34</v>
      </c>
      <c r="M3707">
        <f>L3707*_xlfn.XLOOKUP(K3707,AM:AM,AN:AN)</f>
        <v/>
      </c>
      <c r="N3707">
        <f>L3707*_xlfn.XLOOKUP(K3707,AM:AM,AO:AO)</f>
        <v/>
      </c>
      <c r="O3707" s="238" t="n">
        <v>0</v>
      </c>
      <c r="P3707">
        <f>O3707*_xlfn.XLOOKUP(K3707,AM:AM,AN:AN)</f>
        <v/>
      </c>
      <c r="Q3707">
        <f>O3707*_xlfn.XLOOKUP(K3707,AM:AM,AO:AO)</f>
        <v/>
      </c>
      <c r="R3707">
        <f>_xlfn.XLOOKUP(E3707,AF:AF,AG:AG)</f>
        <v/>
      </c>
      <c r="S3707">
        <f>_xlfn.XLOOKUP(E3707,AF:AF,AI:AI)</f>
        <v/>
      </c>
      <c r="T3707">
        <f>WEEKNUM(G3707)</f>
        <v/>
      </c>
      <c r="U3707">
        <f>YEAR(G3707)</f>
        <v/>
      </c>
      <c r="V3707" s="117">
        <f>IFERROR(Q3707/N3707,"0")</f>
        <v/>
      </c>
    </row>
    <row r="3708">
      <c r="A3708">
        <f>_xlfn.XLOOKUP(D3708,BN:BN,BO:BO)</f>
        <v/>
      </c>
      <c r="B3708" t="inlineStr">
        <is>
          <t>LLC</t>
        </is>
      </c>
      <c r="C3708" t="n">
        <v>564</v>
      </c>
      <c r="D3708">
        <f>_xlfn.XLOOKUP(C3708,BH:BH,BI:BI)</f>
        <v/>
      </c>
      <c r="E3708" t="n">
        <v>28934</v>
      </c>
      <c r="F3708" t="inlineStr">
        <is>
          <t>LEBRIJA HIRSCHFELD PAULINA MRS</t>
        </is>
      </c>
      <c r="G3708" s="234" t="n">
        <v>46029</v>
      </c>
      <c r="H3708" s="234" t="n">
        <v>46029</v>
      </c>
      <c r="I3708" t="inlineStr">
        <is>
          <t>VLO</t>
        </is>
      </c>
      <c r="J3708">
        <f>_xlfn.XLOOKUP(I3708,AS:AS,AU:AU)</f>
        <v/>
      </c>
      <c r="K3708" t="inlineStr">
        <is>
          <t>USD</t>
        </is>
      </c>
      <c r="L3708" s="238" t="n">
        <v>34</v>
      </c>
      <c r="M3708">
        <f>L3708*_xlfn.XLOOKUP(K3708,AM:AM,AN:AN)</f>
        <v/>
      </c>
      <c r="N3708">
        <f>L3708*_xlfn.XLOOKUP(K3708,AM:AM,AO:AO)</f>
        <v/>
      </c>
      <c r="O3708" s="238" t="n">
        <v>0</v>
      </c>
      <c r="P3708">
        <f>O3708*_xlfn.XLOOKUP(K3708,AM:AM,AN:AN)</f>
        <v/>
      </c>
      <c r="Q3708">
        <f>O3708*_xlfn.XLOOKUP(K3708,AM:AM,AO:AO)</f>
        <v/>
      </c>
      <c r="R3708">
        <f>_xlfn.XLOOKUP(E3708,AF:AF,AG:AG)</f>
        <v/>
      </c>
      <c r="S3708">
        <f>_xlfn.XLOOKUP(E3708,AF:AF,AI:AI)</f>
        <v/>
      </c>
      <c r="T3708">
        <f>WEEKNUM(G3708)</f>
        <v/>
      </c>
      <c r="U3708">
        <f>YEAR(G3708)</f>
        <v/>
      </c>
      <c r="V3708" s="117">
        <f>IFERROR(Q3708/N3708,"0")</f>
        <v/>
      </c>
    </row>
    <row r="3709">
      <c r="A3709">
        <f>_xlfn.XLOOKUP(D3709,BN:BN,BO:BO)</f>
        <v/>
      </c>
      <c r="B3709" t="inlineStr">
        <is>
          <t>LLC</t>
        </is>
      </c>
      <c r="C3709" t="n">
        <v>564</v>
      </c>
      <c r="D3709">
        <f>_xlfn.XLOOKUP(C3709,BH:BH,BI:BI)</f>
        <v/>
      </c>
      <c r="E3709" t="n">
        <v>28934</v>
      </c>
      <c r="F3709" t="inlineStr">
        <is>
          <t>SANCHEZ NAVARRO LEBRIJA JERONIMO MR</t>
        </is>
      </c>
      <c r="G3709" s="234" t="n">
        <v>46029</v>
      </c>
      <c r="H3709" s="234" t="n">
        <v>46029</v>
      </c>
      <c r="I3709" t="inlineStr">
        <is>
          <t>VLO</t>
        </is>
      </c>
      <c r="J3709">
        <f>_xlfn.XLOOKUP(I3709,AS:AS,AU:AU)</f>
        <v/>
      </c>
      <c r="K3709" t="inlineStr">
        <is>
          <t>USD</t>
        </is>
      </c>
      <c r="L3709" s="238" t="n">
        <v>34</v>
      </c>
      <c r="M3709">
        <f>L3709*_xlfn.XLOOKUP(K3709,AM:AM,AN:AN)</f>
        <v/>
      </c>
      <c r="N3709">
        <f>L3709*_xlfn.XLOOKUP(K3709,AM:AM,AO:AO)</f>
        <v/>
      </c>
      <c r="O3709" s="238" t="n">
        <v>0</v>
      </c>
      <c r="P3709">
        <f>O3709*_xlfn.XLOOKUP(K3709,AM:AM,AN:AN)</f>
        <v/>
      </c>
      <c r="Q3709">
        <f>O3709*_xlfn.XLOOKUP(K3709,AM:AM,AO:AO)</f>
        <v/>
      </c>
      <c r="R3709">
        <f>_xlfn.XLOOKUP(E3709,AF:AF,AG:AG)</f>
        <v/>
      </c>
      <c r="S3709">
        <f>_xlfn.XLOOKUP(E3709,AF:AF,AI:AI)</f>
        <v/>
      </c>
      <c r="T3709">
        <f>WEEKNUM(G3709)</f>
        <v/>
      </c>
      <c r="U3709">
        <f>YEAR(G3709)</f>
        <v/>
      </c>
      <c r="V3709" s="117">
        <f>IFERROR(Q3709/N3709,"0")</f>
        <v/>
      </c>
    </row>
    <row r="3710">
      <c r="A3710">
        <f>_xlfn.XLOOKUP(D3710,BN:BN,BO:BO)</f>
        <v/>
      </c>
      <c r="B3710" t="inlineStr">
        <is>
          <t>LLC</t>
        </is>
      </c>
      <c r="C3710" t="n">
        <v>564</v>
      </c>
      <c r="D3710">
        <f>_xlfn.XLOOKUP(C3710,BH:BH,BI:BI)</f>
        <v/>
      </c>
      <c r="E3710" t="n">
        <v>28934</v>
      </c>
      <c r="F3710" t="inlineStr">
        <is>
          <t>SANCHEZ NAVARRO LEBRIJA PAULINA MSS</t>
        </is>
      </c>
      <c r="G3710" s="234" t="n">
        <v>46029</v>
      </c>
      <c r="H3710" s="234" t="n">
        <v>46029</v>
      </c>
      <c r="I3710" t="inlineStr">
        <is>
          <t>VLO</t>
        </is>
      </c>
      <c r="J3710">
        <f>_xlfn.XLOOKUP(I3710,AS:AS,AU:AU)</f>
        <v/>
      </c>
      <c r="K3710" t="inlineStr">
        <is>
          <t>USD</t>
        </is>
      </c>
      <c r="L3710" s="238" t="n">
        <v>34</v>
      </c>
      <c r="M3710">
        <f>L3710*_xlfn.XLOOKUP(K3710,AM:AM,AN:AN)</f>
        <v/>
      </c>
      <c r="N3710">
        <f>L3710*_xlfn.XLOOKUP(K3710,AM:AM,AO:AO)</f>
        <v/>
      </c>
      <c r="O3710" s="238" t="n">
        <v>0</v>
      </c>
      <c r="P3710">
        <f>O3710*_xlfn.XLOOKUP(K3710,AM:AM,AN:AN)</f>
        <v/>
      </c>
      <c r="Q3710">
        <f>O3710*_xlfn.XLOOKUP(K3710,AM:AM,AO:AO)</f>
        <v/>
      </c>
      <c r="R3710">
        <f>_xlfn.XLOOKUP(E3710,AF:AF,AG:AG)</f>
        <v/>
      </c>
      <c r="S3710">
        <f>_xlfn.XLOOKUP(E3710,AF:AF,AI:AI)</f>
        <v/>
      </c>
      <c r="T3710">
        <f>WEEKNUM(G3710)</f>
        <v/>
      </c>
      <c r="U3710">
        <f>YEAR(G3710)</f>
        <v/>
      </c>
      <c r="V3710" s="117">
        <f>IFERROR(Q3710/N3710,"0")</f>
        <v/>
      </c>
    </row>
    <row r="3711">
      <c r="A3711">
        <f>_xlfn.XLOOKUP(D3711,BN:BN,BO:BO)</f>
        <v/>
      </c>
      <c r="B3711" t="inlineStr">
        <is>
          <t>LLC</t>
        </is>
      </c>
      <c r="C3711" t="n">
        <v>564</v>
      </c>
      <c r="D3711">
        <f>_xlfn.XLOOKUP(C3711,BH:BH,BI:BI)</f>
        <v/>
      </c>
      <c r="E3711" t="n">
        <v>28934</v>
      </c>
      <c r="F3711" t="inlineStr">
        <is>
          <t>SANCHEZ NAVARRO LEBRIJA JUAN ANDRES MR</t>
        </is>
      </c>
      <c r="G3711" s="234" t="n">
        <v>46029</v>
      </c>
      <c r="H3711" s="234" t="n">
        <v>46029</v>
      </c>
      <c r="I3711" t="inlineStr">
        <is>
          <t>VLO</t>
        </is>
      </c>
      <c r="J3711">
        <f>_xlfn.XLOOKUP(I3711,AS:AS,AU:AU)</f>
        <v/>
      </c>
      <c r="K3711" t="inlineStr">
        <is>
          <t>USD</t>
        </is>
      </c>
      <c r="L3711" s="238" t="n">
        <v>34</v>
      </c>
      <c r="M3711">
        <f>L3711*_xlfn.XLOOKUP(K3711,AM:AM,AN:AN)</f>
        <v/>
      </c>
      <c r="N3711">
        <f>L3711*_xlfn.XLOOKUP(K3711,AM:AM,AO:AO)</f>
        <v/>
      </c>
      <c r="O3711" s="238" t="n">
        <v>0</v>
      </c>
      <c r="P3711">
        <f>O3711*_xlfn.XLOOKUP(K3711,AM:AM,AN:AN)</f>
        <v/>
      </c>
      <c r="Q3711">
        <f>O3711*_xlfn.XLOOKUP(K3711,AM:AM,AO:AO)</f>
        <v/>
      </c>
      <c r="R3711">
        <f>_xlfn.XLOOKUP(E3711,AF:AF,AG:AG)</f>
        <v/>
      </c>
      <c r="S3711">
        <f>_xlfn.XLOOKUP(E3711,AF:AF,AI:AI)</f>
        <v/>
      </c>
      <c r="T3711">
        <f>WEEKNUM(G3711)</f>
        <v/>
      </c>
      <c r="U3711">
        <f>YEAR(G3711)</f>
        <v/>
      </c>
      <c r="V3711" s="117">
        <f>IFERROR(Q3711/N3711,"0")</f>
        <v/>
      </c>
    </row>
    <row r="3712">
      <c r="A3712">
        <f>_xlfn.XLOOKUP(D3712,BN:BN,BO:BO)</f>
        <v/>
      </c>
      <c r="B3712" t="inlineStr">
        <is>
          <t>LLC</t>
        </is>
      </c>
      <c r="C3712" t="n">
        <v>564</v>
      </c>
      <c r="D3712">
        <f>_xlfn.XLOOKUP(C3712,BH:BH,BI:BI)</f>
        <v/>
      </c>
      <c r="E3712" t="n">
        <v>28934</v>
      </c>
      <c r="F3712" t="inlineStr">
        <is>
          <t>SANCHEZ NAVARRO LEBRIJA EDUARDO MR</t>
        </is>
      </c>
      <c r="G3712" s="234" t="n">
        <v>46029</v>
      </c>
      <c r="H3712" s="234" t="n">
        <v>46029</v>
      </c>
      <c r="I3712" t="inlineStr">
        <is>
          <t>VLO</t>
        </is>
      </c>
      <c r="J3712">
        <f>_xlfn.XLOOKUP(I3712,AS:AS,AU:AU)</f>
        <v/>
      </c>
      <c r="K3712" t="inlineStr">
        <is>
          <t>USD</t>
        </is>
      </c>
      <c r="L3712" s="238" t="n">
        <v>34</v>
      </c>
      <c r="M3712">
        <f>L3712*_xlfn.XLOOKUP(K3712,AM:AM,AN:AN)</f>
        <v/>
      </c>
      <c r="N3712">
        <f>L3712*_xlfn.XLOOKUP(K3712,AM:AM,AO:AO)</f>
        <v/>
      </c>
      <c r="O3712" s="238" t="n">
        <v>0</v>
      </c>
      <c r="P3712">
        <f>O3712*_xlfn.XLOOKUP(K3712,AM:AM,AN:AN)</f>
        <v/>
      </c>
      <c r="Q3712">
        <f>O3712*_xlfn.XLOOKUP(K3712,AM:AM,AO:AO)</f>
        <v/>
      </c>
      <c r="R3712">
        <f>_xlfn.XLOOKUP(E3712,AF:AF,AG:AG)</f>
        <v/>
      </c>
      <c r="S3712">
        <f>_xlfn.XLOOKUP(E3712,AF:AF,AI:AI)</f>
        <v/>
      </c>
      <c r="T3712">
        <f>WEEKNUM(G3712)</f>
        <v/>
      </c>
      <c r="U3712">
        <f>YEAR(G3712)</f>
        <v/>
      </c>
      <c r="V3712" s="117">
        <f>IFERROR(Q3712/N3712,"0")</f>
        <v/>
      </c>
    </row>
    <row r="3713">
      <c r="A3713">
        <f>_xlfn.XLOOKUP(D3713,BN:BN,BO:BO)</f>
        <v/>
      </c>
      <c r="B3713" t="inlineStr">
        <is>
          <t>LLC</t>
        </is>
      </c>
      <c r="C3713" t="n">
        <v>564</v>
      </c>
      <c r="D3713">
        <f>_xlfn.XLOOKUP(C3713,BH:BH,BI:BI)</f>
        <v/>
      </c>
      <c r="E3713" t="n">
        <v>28934</v>
      </c>
      <c r="F3713" t="inlineStr">
        <is>
          <t>GALINDO CHAIN PATRICIO MR</t>
        </is>
      </c>
      <c r="G3713" s="234" t="n">
        <v>45971</v>
      </c>
      <c r="H3713" s="234" t="n">
        <v>46038</v>
      </c>
      <c r="I3713" t="inlineStr">
        <is>
          <t>VLO</t>
        </is>
      </c>
      <c r="J3713">
        <f>_xlfn.XLOOKUP(I3713,AS:AS,AU:AU)</f>
        <v/>
      </c>
      <c r="K3713" t="inlineStr">
        <is>
          <t>USD</t>
        </is>
      </c>
      <c r="L3713" s="238" t="n">
        <v>0</v>
      </c>
      <c r="M3713">
        <f>L3713*_xlfn.XLOOKUP(K3713,AM:AM,AN:AN)</f>
        <v/>
      </c>
      <c r="N3713">
        <f>L3713*_xlfn.XLOOKUP(K3713,AM:AM,AO:AO)</f>
        <v/>
      </c>
      <c r="O3713" s="238" t="n">
        <v>0</v>
      </c>
      <c r="P3713">
        <f>O3713*_xlfn.XLOOKUP(K3713,AM:AM,AN:AN)</f>
        <v/>
      </c>
      <c r="Q3713">
        <f>O3713*_xlfn.XLOOKUP(K3713,AM:AM,AO:AO)</f>
        <v/>
      </c>
      <c r="R3713">
        <f>_xlfn.XLOOKUP(E3713,AF:AF,AG:AG)</f>
        <v/>
      </c>
      <c r="S3713">
        <f>_xlfn.XLOOKUP(E3713,AF:AF,AI:AI)</f>
        <v/>
      </c>
      <c r="T3713">
        <f>WEEKNUM(G3713)</f>
        <v/>
      </c>
      <c r="U3713">
        <f>YEAR(G3713)</f>
        <v/>
      </c>
      <c r="V3713" s="117">
        <f>IFERROR(Q3713/N3713,"0")</f>
        <v/>
      </c>
    </row>
    <row r="3714">
      <c r="A3714">
        <f>_xlfn.XLOOKUP(D3714,BN:BN,BO:BO)</f>
        <v/>
      </c>
      <c r="B3714" t="inlineStr">
        <is>
          <t>LLC</t>
        </is>
      </c>
      <c r="C3714" t="n">
        <v>564</v>
      </c>
      <c r="D3714">
        <f>_xlfn.XLOOKUP(C3714,BH:BH,BI:BI)</f>
        <v/>
      </c>
      <c r="E3714" t="n">
        <v>28934</v>
      </c>
      <c r="F3714" t="inlineStr">
        <is>
          <t>GALINDO CHAIN PATRICIO MR</t>
        </is>
      </c>
      <c r="G3714" s="234" t="n">
        <v>45971</v>
      </c>
      <c r="H3714" s="234" t="n">
        <v>46038</v>
      </c>
      <c r="I3714" t="inlineStr">
        <is>
          <t>VLO</t>
        </is>
      </c>
      <c r="J3714">
        <f>_xlfn.XLOOKUP(I3714,AS:AS,AU:AU)</f>
        <v/>
      </c>
      <c r="K3714" t="inlineStr">
        <is>
          <t>USD</t>
        </is>
      </c>
      <c r="L3714" s="238" t="n">
        <v>250</v>
      </c>
      <c r="M3714">
        <f>L3714*_xlfn.XLOOKUP(K3714,AM:AM,AN:AN)</f>
        <v/>
      </c>
      <c r="N3714">
        <f>L3714*_xlfn.XLOOKUP(K3714,AM:AM,AO:AO)</f>
        <v/>
      </c>
      <c r="O3714" s="238" t="n">
        <v>0</v>
      </c>
      <c r="P3714">
        <f>O3714*_xlfn.XLOOKUP(K3714,AM:AM,AN:AN)</f>
        <v/>
      </c>
      <c r="Q3714">
        <f>O3714*_xlfn.XLOOKUP(K3714,AM:AM,AO:AO)</f>
        <v/>
      </c>
      <c r="R3714">
        <f>_xlfn.XLOOKUP(E3714,AF:AF,AG:AG)</f>
        <v/>
      </c>
      <c r="S3714">
        <f>_xlfn.XLOOKUP(E3714,AF:AF,AI:AI)</f>
        <v/>
      </c>
      <c r="T3714">
        <f>WEEKNUM(G3714)</f>
        <v/>
      </c>
      <c r="U3714">
        <f>YEAR(G3714)</f>
        <v/>
      </c>
      <c r="V3714" s="117">
        <f>IFERROR(Q3714/N3714,"0")</f>
        <v/>
      </c>
    </row>
    <row r="3715">
      <c r="A3715">
        <f>_xlfn.XLOOKUP(D3715,BN:BN,BO:BO)</f>
        <v/>
      </c>
      <c r="B3715" t="inlineStr">
        <is>
          <t>LLC</t>
        </is>
      </c>
      <c r="C3715" t="n">
        <v>564</v>
      </c>
      <c r="D3715">
        <f>_xlfn.XLOOKUP(C3715,BH:BH,BI:BI)</f>
        <v/>
      </c>
      <c r="E3715" t="n">
        <v>28934</v>
      </c>
      <c r="F3715" t="inlineStr">
        <is>
          <t>SANCHEZ NAVARRO RIVERA TORRES EDUARDO MR</t>
        </is>
      </c>
      <c r="G3715" s="234" t="n">
        <v>46012</v>
      </c>
      <c r="H3715" s="234" t="n">
        <v>46014</v>
      </c>
      <c r="I3715" t="inlineStr">
        <is>
          <t>VLO</t>
        </is>
      </c>
      <c r="J3715">
        <f>_xlfn.XLOOKUP(I3715,AS:AS,AU:AU)</f>
        <v/>
      </c>
      <c r="K3715" t="inlineStr">
        <is>
          <t>USD</t>
        </is>
      </c>
      <c r="L3715" s="238" t="n">
        <v>2591.1</v>
      </c>
      <c r="M3715">
        <f>L3715*_xlfn.XLOOKUP(K3715,AM:AM,AN:AN)</f>
        <v/>
      </c>
      <c r="N3715">
        <f>L3715*_xlfn.XLOOKUP(K3715,AM:AM,AO:AO)</f>
        <v/>
      </c>
      <c r="O3715" s="238" t="n">
        <v>0</v>
      </c>
      <c r="P3715">
        <f>O3715*_xlfn.XLOOKUP(K3715,AM:AM,AN:AN)</f>
        <v/>
      </c>
      <c r="Q3715">
        <f>O3715*_xlfn.XLOOKUP(K3715,AM:AM,AO:AO)</f>
        <v/>
      </c>
      <c r="R3715">
        <f>_xlfn.XLOOKUP(E3715,AF:AF,AG:AG)</f>
        <v/>
      </c>
      <c r="S3715">
        <f>_xlfn.XLOOKUP(E3715,AF:AF,AI:AI)</f>
        <v/>
      </c>
      <c r="T3715">
        <f>WEEKNUM(G3715)</f>
        <v/>
      </c>
      <c r="U3715">
        <f>YEAR(G3715)</f>
        <v/>
      </c>
      <c r="V3715" s="117">
        <f>IFERROR(Q3715/N3715,"0")</f>
        <v/>
      </c>
    </row>
    <row r="3716">
      <c r="A3716">
        <f>_xlfn.XLOOKUP(D3716,BN:BN,BO:BO)</f>
        <v/>
      </c>
      <c r="B3716" t="inlineStr">
        <is>
          <t>LLC</t>
        </is>
      </c>
      <c r="C3716" t="n">
        <v>564</v>
      </c>
      <c r="D3716">
        <f>_xlfn.XLOOKUP(C3716,BH:BH,BI:BI)</f>
        <v/>
      </c>
      <c r="E3716" t="n">
        <v>28934</v>
      </c>
      <c r="F3716" t="inlineStr">
        <is>
          <t>LEBRIJA HIRSCHFELD PAULINA MRS</t>
        </is>
      </c>
      <c r="G3716" s="234" t="n">
        <v>46012</v>
      </c>
      <c r="H3716" s="234" t="n">
        <v>46014</v>
      </c>
      <c r="I3716" t="inlineStr">
        <is>
          <t>VLO</t>
        </is>
      </c>
      <c r="J3716">
        <f>_xlfn.XLOOKUP(I3716,AS:AS,AU:AU)</f>
        <v/>
      </c>
      <c r="K3716" t="inlineStr">
        <is>
          <t>USD</t>
        </is>
      </c>
      <c r="L3716" s="238" t="n">
        <v>2591.1</v>
      </c>
      <c r="M3716">
        <f>L3716*_xlfn.XLOOKUP(K3716,AM:AM,AN:AN)</f>
        <v/>
      </c>
      <c r="N3716">
        <f>L3716*_xlfn.XLOOKUP(K3716,AM:AM,AO:AO)</f>
        <v/>
      </c>
      <c r="O3716" s="238" t="n">
        <v>0</v>
      </c>
      <c r="P3716">
        <f>O3716*_xlfn.XLOOKUP(K3716,AM:AM,AN:AN)</f>
        <v/>
      </c>
      <c r="Q3716">
        <f>O3716*_xlfn.XLOOKUP(K3716,AM:AM,AO:AO)</f>
        <v/>
      </c>
      <c r="R3716">
        <f>_xlfn.XLOOKUP(E3716,AF:AF,AG:AG)</f>
        <v/>
      </c>
      <c r="S3716">
        <f>_xlfn.XLOOKUP(E3716,AF:AF,AI:AI)</f>
        <v/>
      </c>
      <c r="T3716">
        <f>WEEKNUM(G3716)</f>
        <v/>
      </c>
      <c r="U3716">
        <f>YEAR(G3716)</f>
        <v/>
      </c>
      <c r="V3716" s="117">
        <f>IFERROR(Q3716/N3716,"0")</f>
        <v/>
      </c>
    </row>
    <row r="3717">
      <c r="A3717">
        <f>_xlfn.XLOOKUP(D3717,BN:BN,BO:BO)</f>
        <v/>
      </c>
      <c r="B3717" t="inlineStr">
        <is>
          <t>LLC</t>
        </is>
      </c>
      <c r="C3717" t="n">
        <v>564</v>
      </c>
      <c r="D3717">
        <f>_xlfn.XLOOKUP(C3717,BH:BH,BI:BI)</f>
        <v/>
      </c>
      <c r="E3717" t="n">
        <v>28934</v>
      </c>
      <c r="F3717" t="inlineStr">
        <is>
          <t>GALINDO CHAIN ANDRES MR</t>
        </is>
      </c>
      <c r="G3717" s="234" t="n">
        <v>45971</v>
      </c>
      <c r="H3717" s="234" t="n">
        <v>46052</v>
      </c>
      <c r="I3717" t="inlineStr">
        <is>
          <t>VLO</t>
        </is>
      </c>
      <c r="J3717">
        <f>_xlfn.XLOOKUP(I3717,AS:AS,AU:AU)</f>
        <v/>
      </c>
      <c r="K3717" t="inlineStr">
        <is>
          <t>USD</t>
        </is>
      </c>
      <c r="L3717" s="238" t="n">
        <v>207.08</v>
      </c>
      <c r="M3717">
        <f>L3717*_xlfn.XLOOKUP(K3717,AM:AM,AN:AN)</f>
        <v/>
      </c>
      <c r="N3717">
        <f>L3717*_xlfn.XLOOKUP(K3717,AM:AM,AO:AO)</f>
        <v/>
      </c>
      <c r="O3717" s="238" t="n">
        <v>0</v>
      </c>
      <c r="P3717">
        <f>O3717*_xlfn.XLOOKUP(K3717,AM:AM,AN:AN)</f>
        <v/>
      </c>
      <c r="Q3717">
        <f>O3717*_xlfn.XLOOKUP(K3717,AM:AM,AO:AO)</f>
        <v/>
      </c>
      <c r="R3717">
        <f>_xlfn.XLOOKUP(E3717,AF:AF,AG:AG)</f>
        <v/>
      </c>
      <c r="S3717">
        <f>_xlfn.XLOOKUP(E3717,AF:AF,AI:AI)</f>
        <v/>
      </c>
      <c r="T3717">
        <f>WEEKNUM(G3717)</f>
        <v/>
      </c>
      <c r="U3717">
        <f>YEAR(G3717)</f>
        <v/>
      </c>
      <c r="V3717" s="117">
        <f>IFERROR(Q3717/N3717,"0")</f>
        <v/>
      </c>
    </row>
    <row r="3718">
      <c r="A3718">
        <f>_xlfn.XLOOKUP(D3718,BN:BN,BO:BO)</f>
        <v/>
      </c>
      <c r="B3718" t="inlineStr">
        <is>
          <t>LLC</t>
        </is>
      </c>
      <c r="C3718" t="n">
        <v>564</v>
      </c>
      <c r="D3718">
        <f>_xlfn.XLOOKUP(C3718,BH:BH,BI:BI)</f>
        <v/>
      </c>
      <c r="E3718" t="n">
        <v>28934</v>
      </c>
      <c r="F3718" t="inlineStr">
        <is>
          <t>GALINDO CHAIN ANDRES MR</t>
        </is>
      </c>
      <c r="G3718" s="234" t="n">
        <v>45971</v>
      </c>
      <c r="H3718" s="234" t="n">
        <v>46052</v>
      </c>
      <c r="I3718" t="inlineStr">
        <is>
          <t>VLO</t>
        </is>
      </c>
      <c r="J3718">
        <f>_xlfn.XLOOKUP(I3718,AS:AS,AU:AU)</f>
        <v/>
      </c>
      <c r="K3718" t="inlineStr">
        <is>
          <t>USD</t>
        </is>
      </c>
      <c r="L3718" s="238" t="n">
        <v>250</v>
      </c>
      <c r="M3718">
        <f>L3718*_xlfn.XLOOKUP(K3718,AM:AM,AN:AN)</f>
        <v/>
      </c>
      <c r="N3718">
        <f>L3718*_xlfn.XLOOKUP(K3718,AM:AM,AO:AO)</f>
        <v/>
      </c>
      <c r="O3718" s="238" t="n">
        <v>0</v>
      </c>
      <c r="P3718">
        <f>O3718*_xlfn.XLOOKUP(K3718,AM:AM,AN:AN)</f>
        <v/>
      </c>
      <c r="Q3718">
        <f>O3718*_xlfn.XLOOKUP(K3718,AM:AM,AO:AO)</f>
        <v/>
      </c>
      <c r="R3718">
        <f>_xlfn.XLOOKUP(E3718,AF:AF,AG:AG)</f>
        <v/>
      </c>
      <c r="S3718">
        <f>_xlfn.XLOOKUP(E3718,AF:AF,AI:AI)</f>
        <v/>
      </c>
      <c r="T3718">
        <f>WEEKNUM(G3718)</f>
        <v/>
      </c>
      <c r="U3718">
        <f>YEAR(G3718)</f>
        <v/>
      </c>
      <c r="V3718" s="117">
        <f>IFERROR(Q3718/N3718,"0")</f>
        <v/>
      </c>
    </row>
    <row r="3719">
      <c r="A3719">
        <f>_xlfn.XLOOKUP(D3719,BN:BN,BO:BO)</f>
        <v/>
      </c>
      <c r="B3719" t="inlineStr">
        <is>
          <t>LLC</t>
        </is>
      </c>
      <c r="C3719" t="n">
        <v>564</v>
      </c>
      <c r="D3719">
        <f>_xlfn.XLOOKUP(C3719,BH:BH,BI:BI)</f>
        <v/>
      </c>
      <c r="E3719" t="n">
        <v>28934</v>
      </c>
      <c r="F3719" t="inlineStr">
        <is>
          <t>SANCHEZ NAVARRO RIVERA TORRES EDUARDO MR</t>
        </is>
      </c>
      <c r="G3719" s="234" t="n">
        <v>46033</v>
      </c>
      <c r="H3719" s="234" t="n">
        <v>46033</v>
      </c>
      <c r="I3719" t="inlineStr">
        <is>
          <t>VLO</t>
        </is>
      </c>
      <c r="J3719">
        <f>_xlfn.XLOOKUP(I3719,AS:AS,AU:AU)</f>
        <v/>
      </c>
      <c r="K3719" t="inlineStr">
        <is>
          <t>USD</t>
        </is>
      </c>
      <c r="L3719" s="238" t="n">
        <v>5774.32</v>
      </c>
      <c r="M3719">
        <f>L3719*_xlfn.XLOOKUP(K3719,AM:AM,AN:AN)</f>
        <v/>
      </c>
      <c r="N3719">
        <f>L3719*_xlfn.XLOOKUP(K3719,AM:AM,AO:AO)</f>
        <v/>
      </c>
      <c r="O3719" s="238" t="n">
        <v>0</v>
      </c>
      <c r="P3719">
        <f>O3719*_xlfn.XLOOKUP(K3719,AM:AM,AN:AN)</f>
        <v/>
      </c>
      <c r="Q3719">
        <f>O3719*_xlfn.XLOOKUP(K3719,AM:AM,AO:AO)</f>
        <v/>
      </c>
      <c r="R3719">
        <f>_xlfn.XLOOKUP(E3719,AF:AF,AG:AG)</f>
        <v/>
      </c>
      <c r="S3719">
        <f>_xlfn.XLOOKUP(E3719,AF:AF,AI:AI)</f>
        <v/>
      </c>
      <c r="T3719">
        <f>WEEKNUM(G3719)</f>
        <v/>
      </c>
      <c r="U3719">
        <f>YEAR(G3719)</f>
        <v/>
      </c>
      <c r="V3719" s="117">
        <f>IFERROR(Q3719/N3719,"0")</f>
        <v/>
      </c>
    </row>
    <row r="3720">
      <c r="A3720">
        <f>_xlfn.XLOOKUP(D3720,BN:BN,BO:BO)</f>
        <v/>
      </c>
      <c r="B3720" t="inlineStr">
        <is>
          <t>LLC</t>
        </is>
      </c>
      <c r="C3720" t="n">
        <v>564</v>
      </c>
      <c r="D3720">
        <f>_xlfn.XLOOKUP(C3720,BH:BH,BI:BI)</f>
        <v/>
      </c>
      <c r="E3720" t="n">
        <v>28934</v>
      </c>
      <c r="F3720" t="inlineStr">
        <is>
          <t>LEBRIJA HIRSCHFELD PAULINA MRS</t>
        </is>
      </c>
      <c r="G3720" s="234" t="n">
        <v>46033</v>
      </c>
      <c r="H3720" s="234" t="n">
        <v>46033</v>
      </c>
      <c r="I3720" t="inlineStr">
        <is>
          <t>VLO</t>
        </is>
      </c>
      <c r="J3720">
        <f>_xlfn.XLOOKUP(I3720,AS:AS,AU:AU)</f>
        <v/>
      </c>
      <c r="K3720" t="inlineStr">
        <is>
          <t>USD</t>
        </is>
      </c>
      <c r="L3720" s="238" t="n">
        <v>5774.32</v>
      </c>
      <c r="M3720">
        <f>L3720*_xlfn.XLOOKUP(K3720,AM:AM,AN:AN)</f>
        <v/>
      </c>
      <c r="N3720">
        <f>L3720*_xlfn.XLOOKUP(K3720,AM:AM,AO:AO)</f>
        <v/>
      </c>
      <c r="O3720" s="238" t="n">
        <v>0</v>
      </c>
      <c r="P3720">
        <f>O3720*_xlfn.XLOOKUP(K3720,AM:AM,AN:AN)</f>
        <v/>
      </c>
      <c r="Q3720">
        <f>O3720*_xlfn.XLOOKUP(K3720,AM:AM,AO:AO)</f>
        <v/>
      </c>
      <c r="R3720">
        <f>_xlfn.XLOOKUP(E3720,AF:AF,AG:AG)</f>
        <v/>
      </c>
      <c r="S3720">
        <f>_xlfn.XLOOKUP(E3720,AF:AF,AI:AI)</f>
        <v/>
      </c>
      <c r="T3720">
        <f>WEEKNUM(G3720)</f>
        <v/>
      </c>
      <c r="U3720">
        <f>YEAR(G3720)</f>
        <v/>
      </c>
      <c r="V3720" s="117">
        <f>IFERROR(Q3720/N3720,"0")</f>
        <v/>
      </c>
    </row>
    <row r="3721">
      <c r="A3721">
        <f>_xlfn.XLOOKUP(D3721,BN:BN,BO:BO)</f>
        <v/>
      </c>
      <c r="B3721" t="inlineStr">
        <is>
          <t>LLC</t>
        </is>
      </c>
      <c r="C3721" t="n">
        <v>564</v>
      </c>
      <c r="D3721">
        <f>_xlfn.XLOOKUP(C3721,BH:BH,BI:BI)</f>
        <v/>
      </c>
      <c r="E3721" t="n">
        <v>28934</v>
      </c>
      <c r="F3721" t="inlineStr">
        <is>
          <t>SANCHEZ NAVARRO RIVERA TORRES EDUARDO MR</t>
        </is>
      </c>
      <c r="G3721" s="234" t="n">
        <v>46066</v>
      </c>
      <c r="H3721" s="234" t="n">
        <v>46067</v>
      </c>
      <c r="I3721" t="inlineStr">
        <is>
          <t>VLO</t>
        </is>
      </c>
      <c r="J3721">
        <f>_xlfn.XLOOKUP(I3721,AS:AS,AU:AU)</f>
        <v/>
      </c>
      <c r="K3721" t="inlineStr">
        <is>
          <t>USD</t>
        </is>
      </c>
      <c r="L3721" s="238" t="n">
        <v>3334.1</v>
      </c>
      <c r="M3721">
        <f>L3721*_xlfn.XLOOKUP(K3721,AM:AM,AN:AN)</f>
        <v/>
      </c>
      <c r="N3721">
        <f>L3721*_xlfn.XLOOKUP(K3721,AM:AM,AO:AO)</f>
        <v/>
      </c>
      <c r="O3721" s="238" t="n">
        <v>0</v>
      </c>
      <c r="P3721">
        <f>O3721*_xlfn.XLOOKUP(K3721,AM:AM,AN:AN)</f>
        <v/>
      </c>
      <c r="Q3721">
        <f>O3721*_xlfn.XLOOKUP(K3721,AM:AM,AO:AO)</f>
        <v/>
      </c>
      <c r="R3721">
        <f>_xlfn.XLOOKUP(E3721,AF:AF,AG:AG)</f>
        <v/>
      </c>
      <c r="S3721">
        <f>_xlfn.XLOOKUP(E3721,AF:AF,AI:AI)</f>
        <v/>
      </c>
      <c r="T3721">
        <f>WEEKNUM(G3721)</f>
        <v/>
      </c>
      <c r="U3721">
        <f>YEAR(G3721)</f>
        <v/>
      </c>
      <c r="V3721" s="117">
        <f>IFERROR(Q3721/N3721,"0")</f>
        <v/>
      </c>
    </row>
    <row r="3722">
      <c r="A3722">
        <f>_xlfn.XLOOKUP(D3722,BN:BN,BO:BO)</f>
        <v/>
      </c>
      <c r="B3722" t="inlineStr">
        <is>
          <t>LLC</t>
        </is>
      </c>
      <c r="C3722" t="n">
        <v>564</v>
      </c>
      <c r="D3722">
        <f>_xlfn.XLOOKUP(C3722,BH:BH,BI:BI)</f>
        <v/>
      </c>
      <c r="E3722" t="n">
        <v>28934</v>
      </c>
      <c r="F3722" t="inlineStr">
        <is>
          <t>LEBRIJA HIRSCHFELD PAULINA MRS</t>
        </is>
      </c>
      <c r="G3722" s="234" t="n">
        <v>46066</v>
      </c>
      <c r="H3722" s="234" t="n">
        <v>46067</v>
      </c>
      <c r="I3722" t="inlineStr">
        <is>
          <t>VLO</t>
        </is>
      </c>
      <c r="J3722">
        <f>_xlfn.XLOOKUP(I3722,AS:AS,AU:AU)</f>
        <v/>
      </c>
      <c r="K3722" t="inlineStr">
        <is>
          <t>USD</t>
        </is>
      </c>
      <c r="L3722" s="238" t="n">
        <v>3334.1</v>
      </c>
      <c r="M3722">
        <f>L3722*_xlfn.XLOOKUP(K3722,AM:AM,AN:AN)</f>
        <v/>
      </c>
      <c r="N3722">
        <f>L3722*_xlfn.XLOOKUP(K3722,AM:AM,AO:AO)</f>
        <v/>
      </c>
      <c r="O3722" s="238" t="n">
        <v>0</v>
      </c>
      <c r="P3722">
        <f>O3722*_xlfn.XLOOKUP(K3722,AM:AM,AN:AN)</f>
        <v/>
      </c>
      <c r="Q3722">
        <f>O3722*_xlfn.XLOOKUP(K3722,AM:AM,AO:AO)</f>
        <v/>
      </c>
      <c r="R3722">
        <f>_xlfn.XLOOKUP(E3722,AF:AF,AG:AG)</f>
        <v/>
      </c>
      <c r="S3722">
        <f>_xlfn.XLOOKUP(E3722,AF:AF,AI:AI)</f>
        <v/>
      </c>
      <c r="T3722">
        <f>WEEKNUM(G3722)</f>
        <v/>
      </c>
      <c r="U3722">
        <f>YEAR(G3722)</f>
        <v/>
      </c>
      <c r="V3722" s="117">
        <f>IFERROR(Q3722/N3722,"0")</f>
        <v/>
      </c>
    </row>
    <row r="3723">
      <c r="A3723">
        <f>_xlfn.XLOOKUP(D3723,BN:BN,BO:BO)</f>
        <v/>
      </c>
      <c r="B3723" t="inlineStr">
        <is>
          <t>LLC</t>
        </is>
      </c>
      <c r="C3723" t="n">
        <v>565</v>
      </c>
      <c r="D3723">
        <f>_xlfn.XLOOKUP(C3723,BH:BH,BI:BI)</f>
        <v/>
      </c>
      <c r="E3723" t="n">
        <v>27301</v>
      </c>
      <c r="F3723" t="inlineStr">
        <is>
          <t>MEX/SFO/MEX - Sergio Berger</t>
        </is>
      </c>
      <c r="G3723" s="234" t="n">
        <v>45954</v>
      </c>
      <c r="H3723" s="234" t="n">
        <v>45958</v>
      </c>
      <c r="I3723" t="inlineStr">
        <is>
          <t>VLO</t>
        </is>
      </c>
      <c r="J3723">
        <f>_xlfn.XLOOKUP(I3723,AS:AS,AU:AU)</f>
        <v/>
      </c>
      <c r="K3723" t="inlineStr">
        <is>
          <t>USD</t>
        </is>
      </c>
      <c r="L3723" s="238" t="n">
        <v>913.41</v>
      </c>
      <c r="M3723">
        <f>L3723*_xlfn.XLOOKUP(K3723,AM:AM,AN:AN)</f>
        <v/>
      </c>
      <c r="N3723">
        <f>L3723*_xlfn.XLOOKUP(K3723,AM:AM,AO:AO)</f>
        <v/>
      </c>
      <c r="O3723" s="238" t="n">
        <v>0</v>
      </c>
      <c r="P3723">
        <f>O3723*_xlfn.XLOOKUP(K3723,AM:AM,AN:AN)</f>
        <v/>
      </c>
      <c r="Q3723">
        <f>O3723*_xlfn.XLOOKUP(K3723,AM:AM,AO:AO)</f>
        <v/>
      </c>
      <c r="R3723">
        <f>_xlfn.XLOOKUP(E3723,AF:AF,AG:AG)</f>
        <v/>
      </c>
      <c r="S3723">
        <f>_xlfn.XLOOKUP(E3723,AF:AF,AI:AI)</f>
        <v/>
      </c>
      <c r="T3723">
        <f>WEEKNUM(G3723)</f>
        <v/>
      </c>
      <c r="U3723">
        <f>YEAR(G3723)</f>
        <v/>
      </c>
      <c r="V3723" s="117">
        <f>IFERROR(Q3723/N3723,"0")</f>
        <v/>
      </c>
    </row>
    <row r="3724">
      <c r="A3724">
        <f>_xlfn.XLOOKUP(D3724,BN:BN,BO:BO)</f>
        <v/>
      </c>
      <c r="B3724" t="inlineStr">
        <is>
          <t>LLC</t>
        </is>
      </c>
      <c r="C3724" t="n">
        <v>565</v>
      </c>
      <c r="D3724">
        <f>_xlfn.XLOOKUP(C3724,BH:BH,BI:BI)</f>
        <v/>
      </c>
      <c r="E3724" t="n">
        <v>27301</v>
      </c>
      <c r="F3724" t="inlineStr">
        <is>
          <t>MEX/SFO/MEX - Andrés Carretero</t>
        </is>
      </c>
      <c r="G3724" s="234" t="n">
        <v>45954</v>
      </c>
      <c r="H3724" s="234" t="n">
        <v>45958</v>
      </c>
      <c r="I3724" t="inlineStr">
        <is>
          <t>VLO</t>
        </is>
      </c>
      <c r="J3724">
        <f>_xlfn.XLOOKUP(I3724,AS:AS,AU:AU)</f>
        <v/>
      </c>
      <c r="K3724" t="inlineStr">
        <is>
          <t>USD</t>
        </is>
      </c>
      <c r="L3724" s="238" t="n">
        <v>913.41</v>
      </c>
      <c r="M3724">
        <f>L3724*_xlfn.XLOOKUP(K3724,AM:AM,AN:AN)</f>
        <v/>
      </c>
      <c r="N3724">
        <f>L3724*_xlfn.XLOOKUP(K3724,AM:AM,AO:AO)</f>
        <v/>
      </c>
      <c r="O3724" s="238" t="n">
        <v>0</v>
      </c>
      <c r="P3724">
        <f>O3724*_xlfn.XLOOKUP(K3724,AM:AM,AN:AN)</f>
        <v/>
      </c>
      <c r="Q3724">
        <f>O3724*_xlfn.XLOOKUP(K3724,AM:AM,AO:AO)</f>
        <v/>
      </c>
      <c r="R3724">
        <f>_xlfn.XLOOKUP(E3724,AF:AF,AG:AG)</f>
        <v/>
      </c>
      <c r="S3724">
        <f>_xlfn.XLOOKUP(E3724,AF:AF,AI:AI)</f>
        <v/>
      </c>
      <c r="T3724">
        <f>WEEKNUM(G3724)</f>
        <v/>
      </c>
      <c r="U3724">
        <f>YEAR(G3724)</f>
        <v/>
      </c>
      <c r="V3724" s="117">
        <f>IFERROR(Q3724/N3724,"0")</f>
        <v/>
      </c>
    </row>
    <row r="3725">
      <c r="A3725">
        <f>_xlfn.XLOOKUP(D3725,BN:BN,BO:BO)</f>
        <v/>
      </c>
      <c r="B3725" t="inlineStr">
        <is>
          <t>LLC</t>
        </is>
      </c>
      <c r="C3725" t="n">
        <v>565</v>
      </c>
      <c r="D3725">
        <f>_xlfn.XLOOKUP(C3725,BH:BH,BI:BI)</f>
        <v/>
      </c>
      <c r="E3725" t="n">
        <v>0</v>
      </c>
      <c r="F3725" t="inlineStr">
        <is>
          <t>Fee de emisión YRIVKK</t>
        </is>
      </c>
      <c r="G3725" s="234" t="n">
        <v>45954</v>
      </c>
      <c r="H3725" s="234" t="n">
        <v>45958</v>
      </c>
      <c r="I3725" t="inlineStr">
        <is>
          <t>HPS</t>
        </is>
      </c>
      <c r="J3725">
        <f>_xlfn.XLOOKUP(I3725,AS:AS,AU:AU)</f>
        <v/>
      </c>
      <c r="K3725" t="inlineStr">
        <is>
          <t>USD</t>
        </is>
      </c>
      <c r="L3725" s="238" t="n">
        <v>70</v>
      </c>
      <c r="M3725">
        <f>L3725*_xlfn.XLOOKUP(K3725,AM:AM,AN:AN)</f>
        <v/>
      </c>
      <c r="N3725">
        <f>L3725*_xlfn.XLOOKUP(K3725,AM:AM,AO:AO)</f>
        <v/>
      </c>
      <c r="O3725" s="238" t="n">
        <v>70</v>
      </c>
      <c r="P3725">
        <f>O3725*_xlfn.XLOOKUP(K3725,AM:AM,AN:AN)</f>
        <v/>
      </c>
      <c r="Q3725">
        <f>O3725*_xlfn.XLOOKUP(K3725,AM:AM,AO:AO)</f>
        <v/>
      </c>
      <c r="R3725">
        <f>_xlfn.XLOOKUP(E3725,AF:AF,AG:AG)</f>
        <v/>
      </c>
      <c r="S3725">
        <f>_xlfn.XLOOKUP(E3725,AF:AF,AI:AI)</f>
        <v/>
      </c>
      <c r="T3725">
        <f>WEEKNUM(G3725)</f>
        <v/>
      </c>
      <c r="U3725">
        <f>YEAR(G3725)</f>
        <v/>
      </c>
      <c r="V3725" s="117">
        <f>IFERROR(Q3725/N3725,"0")</f>
        <v/>
      </c>
    </row>
    <row r="3726">
      <c r="A3726">
        <f>_xlfn.XLOOKUP(D3726,BN:BN,BO:BO)</f>
        <v/>
      </c>
      <c r="B3726" t="inlineStr">
        <is>
          <t>LLC</t>
        </is>
      </c>
      <c r="C3726" t="n">
        <v>566</v>
      </c>
      <c r="D3726">
        <f>_xlfn.XLOOKUP(C3726,BH:BH,BI:BI)</f>
        <v/>
      </c>
      <c r="E3726" t="n">
        <v>26070</v>
      </c>
      <c r="F3726" t="inlineStr">
        <is>
          <t xml:space="preserve">Hospedaje Four Seasons Seul. </t>
        </is>
      </c>
      <c r="G3726" s="234" t="n">
        <v>45938</v>
      </c>
      <c r="H3726" s="234" t="n">
        <v>45940</v>
      </c>
      <c r="I3726" t="inlineStr">
        <is>
          <t>HTL</t>
        </is>
      </c>
      <c r="J3726">
        <f>_xlfn.XLOOKUP(I3726,AS:AS,AU:AU)</f>
        <v/>
      </c>
      <c r="K3726" t="inlineStr">
        <is>
          <t>MXN</t>
        </is>
      </c>
      <c r="L3726" s="238" t="n">
        <v>22603.02</v>
      </c>
      <c r="M3726">
        <f>L3726*_xlfn.XLOOKUP(K3726,AM:AM,AN:AN)</f>
        <v/>
      </c>
      <c r="N3726">
        <f>L3726*_xlfn.XLOOKUP(K3726,AM:AM,AO:AO)</f>
        <v/>
      </c>
      <c r="O3726" s="238" t="n">
        <v>2925.57</v>
      </c>
      <c r="P3726">
        <f>O3726*_xlfn.XLOOKUP(K3726,AM:AM,AN:AN)</f>
        <v/>
      </c>
      <c r="Q3726">
        <f>O3726*_xlfn.XLOOKUP(K3726,AM:AM,AO:AO)</f>
        <v/>
      </c>
      <c r="R3726">
        <f>_xlfn.XLOOKUP(E3726,AF:AF,AG:AG)</f>
        <v/>
      </c>
      <c r="S3726">
        <f>_xlfn.XLOOKUP(E3726,AF:AF,AI:AI)</f>
        <v/>
      </c>
      <c r="T3726">
        <f>WEEKNUM(G3726)</f>
        <v/>
      </c>
      <c r="U3726">
        <f>YEAR(G3726)</f>
        <v/>
      </c>
      <c r="V3726" s="117">
        <f>IFERROR(Q3726/N3726,"0")</f>
        <v/>
      </c>
    </row>
    <row r="3727">
      <c r="A3727">
        <f>_xlfn.XLOOKUP(D3727,BN:BN,BO:BO)</f>
        <v/>
      </c>
      <c r="B3727" t="inlineStr">
        <is>
          <t>LLC</t>
        </is>
      </c>
      <c r="C3727" t="n">
        <v>566</v>
      </c>
      <c r="D3727">
        <f>_xlfn.XLOOKUP(C3727,BH:BH,BI:BI)</f>
        <v/>
      </c>
      <c r="E3727" t="n">
        <v>28350</v>
      </c>
      <c r="F3727" t="inlineStr">
        <is>
          <t xml:space="preserve">Hospedaje en Osaka Four Seasons </t>
        </is>
      </c>
      <c r="G3727" s="234" t="n">
        <v>45940</v>
      </c>
      <c r="H3727" s="234" t="n">
        <v>45942</v>
      </c>
      <c r="I3727" t="inlineStr">
        <is>
          <t>HTL</t>
        </is>
      </c>
      <c r="J3727">
        <f>_xlfn.XLOOKUP(I3727,AS:AS,AU:AU)</f>
        <v/>
      </c>
      <c r="K3727" t="inlineStr">
        <is>
          <t>MXN</t>
        </is>
      </c>
      <c r="L3727" s="238" t="n">
        <v>35579.94</v>
      </c>
      <c r="M3727">
        <f>L3727*_xlfn.XLOOKUP(K3727,AM:AM,AN:AN)</f>
        <v/>
      </c>
      <c r="N3727">
        <f>L3727*_xlfn.XLOOKUP(K3727,AM:AM,AO:AO)</f>
        <v/>
      </c>
      <c r="O3727" s="238" t="n">
        <v>2739.08</v>
      </c>
      <c r="P3727">
        <f>O3727*_xlfn.XLOOKUP(K3727,AM:AM,AN:AN)</f>
        <v/>
      </c>
      <c r="Q3727">
        <f>O3727*_xlfn.XLOOKUP(K3727,AM:AM,AO:AO)</f>
        <v/>
      </c>
      <c r="R3727">
        <f>_xlfn.XLOOKUP(E3727,AF:AF,AG:AG)</f>
        <v/>
      </c>
      <c r="S3727">
        <f>_xlfn.XLOOKUP(E3727,AF:AF,AI:AI)</f>
        <v/>
      </c>
      <c r="T3727">
        <f>WEEKNUM(G3727)</f>
        <v/>
      </c>
      <c r="U3727">
        <f>YEAR(G3727)</f>
        <v/>
      </c>
      <c r="V3727" s="117">
        <f>IFERROR(Q3727/N3727,"0")</f>
        <v/>
      </c>
    </row>
    <row r="3728">
      <c r="A3728">
        <f>_xlfn.XLOOKUP(D3728,BN:BN,BO:BO)</f>
        <v/>
      </c>
      <c r="B3728" t="inlineStr">
        <is>
          <t>LLC</t>
        </is>
      </c>
      <c r="C3728" t="n">
        <v>566</v>
      </c>
      <c r="D3728">
        <f>_xlfn.XLOOKUP(C3728,BH:BH,BI:BI)</f>
        <v/>
      </c>
      <c r="E3728" t="n">
        <v>0</v>
      </c>
      <c r="F3728" t="inlineStr">
        <is>
          <t>Fee por compra de boletos de avión en Sabre</t>
        </is>
      </c>
      <c r="G3728" s="234" t="n">
        <v>45940</v>
      </c>
      <c r="H3728" s="234" t="n">
        <v>45954</v>
      </c>
      <c r="I3728" t="inlineStr">
        <is>
          <t>HPS</t>
        </is>
      </c>
      <c r="J3728">
        <f>_xlfn.XLOOKUP(I3728,AS:AS,AU:AU)</f>
        <v/>
      </c>
      <c r="K3728" t="inlineStr">
        <is>
          <t>MXN</t>
        </is>
      </c>
      <c r="L3728" s="238" t="n">
        <v>1311.06</v>
      </c>
      <c r="M3728">
        <f>L3728*_xlfn.XLOOKUP(K3728,AM:AM,AN:AN)</f>
        <v/>
      </c>
      <c r="N3728">
        <f>L3728*_xlfn.XLOOKUP(K3728,AM:AM,AO:AO)</f>
        <v/>
      </c>
      <c r="O3728" s="238" t="n">
        <v>1311.06</v>
      </c>
      <c r="P3728">
        <f>O3728*_xlfn.XLOOKUP(K3728,AM:AM,AN:AN)</f>
        <v/>
      </c>
      <c r="Q3728">
        <f>O3728*_xlfn.XLOOKUP(K3728,AM:AM,AO:AO)</f>
        <v/>
      </c>
      <c r="R3728">
        <f>_xlfn.XLOOKUP(E3728,AF:AF,AG:AG)</f>
        <v/>
      </c>
      <c r="S3728">
        <f>_xlfn.XLOOKUP(E3728,AF:AF,AI:AI)</f>
        <v/>
      </c>
      <c r="T3728">
        <f>WEEKNUM(G3728)</f>
        <v/>
      </c>
      <c r="U3728">
        <f>YEAR(G3728)</f>
        <v/>
      </c>
      <c r="V3728" s="117">
        <f>IFERROR(Q3728/N3728,"0")</f>
        <v/>
      </c>
    </row>
    <row r="3729">
      <c r="A3729">
        <f>_xlfn.XLOOKUP(D3729,BN:BN,BO:BO)</f>
        <v/>
      </c>
      <c r="B3729" t="inlineStr">
        <is>
          <t>LLC</t>
        </is>
      </c>
      <c r="C3729" t="n">
        <v>566</v>
      </c>
      <c r="D3729">
        <f>_xlfn.XLOOKUP(C3729,BH:BH,BI:BI)</f>
        <v/>
      </c>
      <c r="E3729" t="n">
        <v>28282</v>
      </c>
      <c r="F3729" t="inlineStr">
        <is>
          <t>Hospedaje Grand Hyatt Incheon Aeropuerto</t>
        </is>
      </c>
      <c r="G3729" s="234" t="n">
        <v>45951</v>
      </c>
      <c r="H3729" s="234" t="n">
        <v>45952</v>
      </c>
      <c r="I3729" t="inlineStr">
        <is>
          <t>HTL</t>
        </is>
      </c>
      <c r="J3729">
        <f>_xlfn.XLOOKUP(I3729,AS:AS,AU:AU)</f>
        <v/>
      </c>
      <c r="K3729" t="inlineStr">
        <is>
          <t>MXN</t>
        </is>
      </c>
      <c r="L3729" s="238" t="n">
        <v>3887.65</v>
      </c>
      <c r="M3729">
        <f>L3729*_xlfn.XLOOKUP(K3729,AM:AM,AN:AN)</f>
        <v/>
      </c>
      <c r="N3729">
        <f>L3729*_xlfn.XLOOKUP(K3729,AM:AM,AO:AO)</f>
        <v/>
      </c>
      <c r="O3729" s="238" t="n">
        <v>296.31</v>
      </c>
      <c r="P3729">
        <f>O3729*_xlfn.XLOOKUP(K3729,AM:AM,AN:AN)</f>
        <v/>
      </c>
      <c r="Q3729">
        <f>O3729*_xlfn.XLOOKUP(K3729,AM:AM,AO:AO)</f>
        <v/>
      </c>
      <c r="R3729">
        <f>_xlfn.XLOOKUP(E3729,AF:AF,AG:AG)</f>
        <v/>
      </c>
      <c r="S3729">
        <f>_xlfn.XLOOKUP(E3729,AF:AF,AI:AI)</f>
        <v/>
      </c>
      <c r="T3729">
        <f>WEEKNUM(G3729)</f>
        <v/>
      </c>
      <c r="U3729">
        <f>YEAR(G3729)</f>
        <v/>
      </c>
      <c r="V3729" s="117">
        <f>IFERROR(Q3729/N3729,"0")</f>
        <v/>
      </c>
    </row>
    <row r="3730">
      <c r="A3730">
        <f>_xlfn.XLOOKUP(D3730,BN:BN,BO:BO)</f>
        <v/>
      </c>
      <c r="B3730" t="inlineStr">
        <is>
          <t>LLC</t>
        </is>
      </c>
      <c r="C3730" t="n">
        <v>566</v>
      </c>
      <c r="D3730">
        <f>_xlfn.XLOOKUP(C3730,BH:BH,BI:BI)</f>
        <v/>
      </c>
      <c r="E3730" t="n">
        <v>28934</v>
      </c>
      <c r="F3730" t="inlineStr">
        <is>
          <t>TE PENAGOS MENESES MAURICIO</t>
        </is>
      </c>
      <c r="G3730" s="234" t="n">
        <v>45940</v>
      </c>
      <c r="H3730" s="63" t="n"/>
      <c r="I3730" t="inlineStr">
        <is>
          <t>VLO</t>
        </is>
      </c>
      <c r="J3730">
        <f>_xlfn.XLOOKUP(I3730,AS:AS,AU:AU)</f>
        <v/>
      </c>
      <c r="K3730" t="inlineStr">
        <is>
          <t>MXN</t>
        </is>
      </c>
      <c r="L3730" s="238" t="n">
        <v>9641.950000000001</v>
      </c>
      <c r="M3730">
        <f>L3730*_xlfn.XLOOKUP(K3730,AM:AM,AN:AN)</f>
        <v/>
      </c>
      <c r="N3730">
        <f>L3730*_xlfn.XLOOKUP(K3730,AM:AM,AO:AO)</f>
        <v/>
      </c>
      <c r="O3730" s="238" t="n">
        <v>0</v>
      </c>
      <c r="P3730">
        <f>O3730*_xlfn.XLOOKUP(K3730,AM:AM,AN:AN)</f>
        <v/>
      </c>
      <c r="Q3730">
        <f>O3730*_xlfn.XLOOKUP(K3730,AM:AM,AO:AO)</f>
        <v/>
      </c>
      <c r="R3730">
        <f>_xlfn.XLOOKUP(E3730,AF:AF,AG:AG)</f>
        <v/>
      </c>
      <c r="S3730">
        <f>_xlfn.XLOOKUP(E3730,AF:AF,AI:AI)</f>
        <v/>
      </c>
      <c r="T3730">
        <f>WEEKNUM(G3730)</f>
        <v/>
      </c>
      <c r="U3730">
        <f>YEAR(G3730)</f>
        <v/>
      </c>
      <c r="V3730" s="117">
        <f>IFERROR(Q3730/N3730,"0")</f>
        <v/>
      </c>
    </row>
    <row r="3731">
      <c r="A3731">
        <f>_xlfn.XLOOKUP(D3731,BN:BN,BO:BO)</f>
        <v/>
      </c>
      <c r="B3731" t="inlineStr">
        <is>
          <t>LLC</t>
        </is>
      </c>
      <c r="C3731" t="n">
        <v>566</v>
      </c>
      <c r="D3731">
        <f>_xlfn.XLOOKUP(C3731,BH:BH,BI:BI)</f>
        <v/>
      </c>
      <c r="E3731" t="n">
        <v>28934</v>
      </c>
      <c r="F3731" t="inlineStr">
        <is>
          <t>TE ALLOZA MACOUZET MARIANA</t>
        </is>
      </c>
      <c r="G3731" s="234" t="n">
        <v>45940</v>
      </c>
      <c r="H3731" s="63" t="n"/>
      <c r="I3731" t="inlineStr">
        <is>
          <t>VLO</t>
        </is>
      </c>
      <c r="J3731">
        <f>_xlfn.XLOOKUP(I3731,AS:AS,AU:AU)</f>
        <v/>
      </c>
      <c r="K3731" t="inlineStr">
        <is>
          <t>MXN</t>
        </is>
      </c>
      <c r="L3731" s="238" t="n">
        <v>9641.950000000001</v>
      </c>
      <c r="M3731">
        <f>L3731*_xlfn.XLOOKUP(K3731,AM:AM,AN:AN)</f>
        <v/>
      </c>
      <c r="N3731">
        <f>L3731*_xlfn.XLOOKUP(K3731,AM:AM,AO:AO)</f>
        <v/>
      </c>
      <c r="O3731" s="238" t="n">
        <v>0</v>
      </c>
      <c r="P3731">
        <f>O3731*_xlfn.XLOOKUP(K3731,AM:AM,AN:AN)</f>
        <v/>
      </c>
      <c r="Q3731">
        <f>O3731*_xlfn.XLOOKUP(K3731,AM:AM,AO:AO)</f>
        <v/>
      </c>
      <c r="R3731">
        <f>_xlfn.XLOOKUP(E3731,AF:AF,AG:AG)</f>
        <v/>
      </c>
      <c r="S3731">
        <f>_xlfn.XLOOKUP(E3731,AF:AF,AI:AI)</f>
        <v/>
      </c>
      <c r="T3731">
        <f>WEEKNUM(G3731)</f>
        <v/>
      </c>
      <c r="U3731">
        <f>YEAR(G3731)</f>
        <v/>
      </c>
      <c r="V3731" s="117">
        <f>IFERROR(Q3731/N3731,"0")</f>
        <v/>
      </c>
    </row>
    <row r="3732">
      <c r="A3732">
        <f>_xlfn.XLOOKUP(D3732,BN:BN,BO:BO)</f>
        <v/>
      </c>
      <c r="B3732" t="inlineStr">
        <is>
          <t>LLC</t>
        </is>
      </c>
      <c r="C3732" t="n">
        <v>566</v>
      </c>
      <c r="D3732">
        <f>_xlfn.XLOOKUP(C3732,BH:BH,BI:BI)</f>
        <v/>
      </c>
      <c r="E3732" t="n">
        <v>25057</v>
      </c>
      <c r="F3732" t="inlineStr">
        <is>
          <t>Hospedaje en Kioto</t>
        </is>
      </c>
      <c r="G3732" s="234" t="n">
        <v>45942</v>
      </c>
      <c r="H3732" s="234" t="n">
        <v>45945</v>
      </c>
      <c r="I3732" t="inlineStr">
        <is>
          <t>HTL</t>
        </is>
      </c>
      <c r="J3732">
        <f>_xlfn.XLOOKUP(I3732,AS:AS,AU:AU)</f>
        <v/>
      </c>
      <c r="K3732" t="inlineStr">
        <is>
          <t>MXN</t>
        </is>
      </c>
      <c r="L3732" s="238" t="n">
        <v>90014.67</v>
      </c>
      <c r="M3732">
        <f>L3732*_xlfn.XLOOKUP(K3732,AM:AM,AN:AN)</f>
        <v/>
      </c>
      <c r="N3732">
        <f>L3732*_xlfn.XLOOKUP(K3732,AM:AM,AO:AO)</f>
        <v/>
      </c>
      <c r="O3732" s="238" t="n">
        <v>6346.45</v>
      </c>
      <c r="P3732">
        <f>O3732*_xlfn.XLOOKUP(K3732,AM:AM,AN:AN)</f>
        <v/>
      </c>
      <c r="Q3732">
        <f>O3732*_xlfn.XLOOKUP(K3732,AM:AM,AO:AO)</f>
        <v/>
      </c>
      <c r="R3732">
        <f>_xlfn.XLOOKUP(E3732,AF:AF,AG:AG)</f>
        <v/>
      </c>
      <c r="S3732">
        <f>_xlfn.XLOOKUP(E3732,AF:AF,AI:AI)</f>
        <v/>
      </c>
      <c r="T3732">
        <f>WEEKNUM(G3732)</f>
        <v/>
      </c>
      <c r="U3732">
        <f>YEAR(G3732)</f>
        <v/>
      </c>
      <c r="V3732" s="117">
        <f>IFERROR(Q3732/N3732,"0")</f>
        <v/>
      </c>
    </row>
    <row r="3733">
      <c r="A3733">
        <f>_xlfn.XLOOKUP(D3733,BN:BN,BO:BO)</f>
        <v/>
      </c>
      <c r="B3733" t="inlineStr">
        <is>
          <t>LLC</t>
        </is>
      </c>
      <c r="C3733" t="n">
        <v>566</v>
      </c>
      <c r="D3733">
        <f>_xlfn.XLOOKUP(C3733,BH:BH,BI:BI)</f>
        <v/>
      </c>
      <c r="E3733" t="n">
        <v>30859</v>
      </c>
      <c r="F3733" t="inlineStr">
        <is>
          <t>Hospedaje en Tokio Edition</t>
        </is>
      </c>
      <c r="G3733" s="234" t="n">
        <v>45947</v>
      </c>
      <c r="H3733" s="234" t="n">
        <v>45951</v>
      </c>
      <c r="I3733" t="inlineStr">
        <is>
          <t>HTL</t>
        </is>
      </c>
      <c r="J3733">
        <f>_xlfn.XLOOKUP(I3733,AS:AS,AU:AU)</f>
        <v/>
      </c>
      <c r="K3733" t="inlineStr">
        <is>
          <t>MXN</t>
        </is>
      </c>
      <c r="L3733" s="238" t="n">
        <v>111462.9</v>
      </c>
      <c r="M3733">
        <f>L3733*_xlfn.XLOOKUP(K3733,AM:AM,AN:AN)</f>
        <v/>
      </c>
      <c r="N3733">
        <f>L3733*_xlfn.XLOOKUP(K3733,AM:AM,AO:AO)</f>
        <v/>
      </c>
      <c r="O3733" s="238" t="n">
        <v>6001.54</v>
      </c>
      <c r="P3733">
        <f>O3733*_xlfn.XLOOKUP(K3733,AM:AM,AN:AN)</f>
        <v/>
      </c>
      <c r="Q3733">
        <f>O3733*_xlfn.XLOOKUP(K3733,AM:AM,AO:AO)</f>
        <v/>
      </c>
      <c r="R3733">
        <f>_xlfn.XLOOKUP(E3733,AF:AF,AG:AG)</f>
        <v/>
      </c>
      <c r="S3733">
        <f>_xlfn.XLOOKUP(E3733,AF:AF,AI:AI)</f>
        <v/>
      </c>
      <c r="T3733">
        <f>WEEKNUM(G3733)</f>
        <v/>
      </c>
      <c r="U3733">
        <f>YEAR(G3733)</f>
        <v/>
      </c>
      <c r="V3733" s="117">
        <f>IFERROR(Q3733/N3733,"0")</f>
        <v/>
      </c>
    </row>
    <row r="3734">
      <c r="A3734">
        <f>_xlfn.XLOOKUP(D3734,BN:BN,BO:BO)</f>
        <v/>
      </c>
      <c r="B3734" t="inlineStr">
        <is>
          <t>LLC</t>
        </is>
      </c>
      <c r="C3734" t="n">
        <v>566</v>
      </c>
      <c r="D3734">
        <f>_xlfn.XLOOKUP(C3734,BH:BH,BI:BI)</f>
        <v/>
      </c>
      <c r="E3734" t="n">
        <v>25053</v>
      </c>
      <c r="F3734" t="inlineStr">
        <is>
          <t>Hospedaje en Nikko -Ritz Carlton</t>
        </is>
      </c>
      <c r="G3734" s="234" t="n">
        <v>45945</v>
      </c>
      <c r="H3734" s="234" t="n">
        <v>45947</v>
      </c>
      <c r="I3734" t="inlineStr">
        <is>
          <t>HTL</t>
        </is>
      </c>
      <c r="J3734">
        <f>_xlfn.XLOOKUP(I3734,AS:AS,AU:AU)</f>
        <v/>
      </c>
      <c r="K3734" t="inlineStr">
        <is>
          <t>MXN</t>
        </is>
      </c>
      <c r="L3734" s="238" t="n">
        <v>50092.44</v>
      </c>
      <c r="M3734">
        <f>L3734*_xlfn.XLOOKUP(K3734,AM:AM,AN:AN)</f>
        <v/>
      </c>
      <c r="N3734">
        <f>L3734*_xlfn.XLOOKUP(K3734,AM:AM,AO:AO)</f>
        <v/>
      </c>
      <c r="O3734" s="238" t="n">
        <v>3552.64</v>
      </c>
      <c r="P3734">
        <f>O3734*_xlfn.XLOOKUP(K3734,AM:AM,AN:AN)</f>
        <v/>
      </c>
      <c r="Q3734">
        <f>O3734*_xlfn.XLOOKUP(K3734,AM:AM,AO:AO)</f>
        <v/>
      </c>
      <c r="R3734">
        <f>_xlfn.XLOOKUP(E3734,AF:AF,AG:AG)</f>
        <v/>
      </c>
      <c r="S3734">
        <f>_xlfn.XLOOKUP(E3734,AF:AF,AI:AI)</f>
        <v/>
      </c>
      <c r="T3734">
        <f>WEEKNUM(G3734)</f>
        <v/>
      </c>
      <c r="U3734">
        <f>YEAR(G3734)</f>
        <v/>
      </c>
      <c r="V3734" s="117">
        <f>IFERROR(Q3734/N3734,"0")</f>
        <v/>
      </c>
    </row>
    <row r="3735">
      <c r="A3735">
        <f>_xlfn.XLOOKUP(D3735,BN:BN,BO:BO)</f>
        <v/>
      </c>
      <c r="B3735" t="inlineStr">
        <is>
          <t>LLC</t>
        </is>
      </c>
      <c r="C3735" t="n">
        <v>566</v>
      </c>
      <c r="D3735">
        <f>_xlfn.XLOOKUP(C3735,BH:BH,BI:BI)</f>
        <v/>
      </c>
      <c r="E3735" t="n">
        <v>26070</v>
      </c>
      <c r="F3735" t="inlineStr">
        <is>
          <t>Noche extra en Seul - FS</t>
        </is>
      </c>
      <c r="G3735" s="234" t="n">
        <v>45937</v>
      </c>
      <c r="H3735" s="234" t="n">
        <v>45938</v>
      </c>
      <c r="I3735" t="inlineStr">
        <is>
          <t>HTL</t>
        </is>
      </c>
      <c r="J3735">
        <f>_xlfn.XLOOKUP(I3735,AS:AS,AU:AU)</f>
        <v/>
      </c>
      <c r="K3735" t="inlineStr">
        <is>
          <t>MXN</t>
        </is>
      </c>
      <c r="L3735" s="238" t="n">
        <v>11560.1</v>
      </c>
      <c r="M3735">
        <f>L3735*_xlfn.XLOOKUP(K3735,AM:AM,AN:AN)</f>
        <v/>
      </c>
      <c r="N3735">
        <f>L3735*_xlfn.XLOOKUP(K3735,AM:AM,AO:AO)</f>
        <v/>
      </c>
      <c r="O3735" s="238" t="n">
        <v>1156.01</v>
      </c>
      <c r="P3735">
        <f>O3735*_xlfn.XLOOKUP(K3735,AM:AM,AN:AN)</f>
        <v/>
      </c>
      <c r="Q3735">
        <f>O3735*_xlfn.XLOOKUP(K3735,AM:AM,AO:AO)</f>
        <v/>
      </c>
      <c r="R3735">
        <f>_xlfn.XLOOKUP(E3735,AF:AF,AG:AG)</f>
        <v/>
      </c>
      <c r="S3735">
        <f>_xlfn.XLOOKUP(E3735,AF:AF,AI:AI)</f>
        <v/>
      </c>
      <c r="T3735">
        <f>WEEKNUM(G3735)</f>
        <v/>
      </c>
      <c r="U3735">
        <f>YEAR(G3735)</f>
        <v/>
      </c>
      <c r="V3735" s="117">
        <f>IFERROR(Q3735/N3735,"0")</f>
        <v/>
      </c>
    </row>
    <row r="3736">
      <c r="A3736">
        <f>_xlfn.XLOOKUP(D3736,BN:BN,BO:BO)</f>
        <v/>
      </c>
      <c r="B3736" t="inlineStr">
        <is>
          <t>LLC</t>
        </is>
      </c>
      <c r="C3736" t="n">
        <v>566</v>
      </c>
      <c r="D3736">
        <f>_xlfn.XLOOKUP(C3736,BH:BH,BI:BI)</f>
        <v/>
      </c>
      <c r="E3736" t="n">
        <v>26070</v>
      </c>
      <c r="F3736" t="inlineStr">
        <is>
          <t>Tour y transporte en Seul con Four Seasons</t>
        </is>
      </c>
      <c r="G3736" s="234" t="n">
        <v>45938</v>
      </c>
      <c r="H3736" s="234" t="n">
        <v>45938</v>
      </c>
      <c r="I3736" t="inlineStr">
        <is>
          <t>ATR</t>
        </is>
      </c>
      <c r="J3736">
        <f>_xlfn.XLOOKUP(I3736,AS:AS,AU:AU)</f>
        <v/>
      </c>
      <c r="K3736" t="inlineStr">
        <is>
          <t>MXN</t>
        </is>
      </c>
      <c r="L3736" s="238" t="n">
        <v>14396.69</v>
      </c>
      <c r="M3736">
        <f>L3736*_xlfn.XLOOKUP(K3736,AM:AM,AN:AN)</f>
        <v/>
      </c>
      <c r="N3736">
        <f>L3736*_xlfn.XLOOKUP(K3736,AM:AM,AO:AO)</f>
        <v/>
      </c>
      <c r="O3736" s="238" t="n">
        <v>0</v>
      </c>
      <c r="P3736">
        <f>O3736*_xlfn.XLOOKUP(K3736,AM:AM,AN:AN)</f>
        <v/>
      </c>
      <c r="Q3736">
        <f>O3736*_xlfn.XLOOKUP(K3736,AM:AM,AO:AO)</f>
        <v/>
      </c>
      <c r="R3736">
        <f>_xlfn.XLOOKUP(E3736,AF:AF,AG:AG)</f>
        <v/>
      </c>
      <c r="S3736">
        <f>_xlfn.XLOOKUP(E3736,AF:AF,AI:AI)</f>
        <v/>
      </c>
      <c r="T3736">
        <f>WEEKNUM(G3736)</f>
        <v/>
      </c>
      <c r="U3736">
        <f>YEAR(G3736)</f>
        <v/>
      </c>
      <c r="V3736" s="117">
        <f>IFERROR(Q3736/N3736,"0")</f>
        <v/>
      </c>
    </row>
    <row r="3737">
      <c r="A3737">
        <f>_xlfn.XLOOKUP(D3737,BN:BN,BO:BO)</f>
        <v/>
      </c>
      <c r="B3737" t="inlineStr">
        <is>
          <t>LLC</t>
        </is>
      </c>
      <c r="C3737" t="n">
        <v>566</v>
      </c>
      <c r="D3737">
        <f>_xlfn.XLOOKUP(C3737,BH:BH,BI:BI)</f>
        <v/>
      </c>
      <c r="E3737" t="n">
        <v>31491</v>
      </c>
      <c r="F3737" t="inlineStr">
        <is>
          <t>Anticipo de servicios terrestres en japon</t>
        </is>
      </c>
      <c r="G3737" s="234" t="n">
        <v>45942</v>
      </c>
      <c r="H3737" s="234" t="n">
        <v>45951</v>
      </c>
      <c r="I3737" t="inlineStr">
        <is>
          <t>PKT</t>
        </is>
      </c>
      <c r="J3737">
        <f>_xlfn.XLOOKUP(I3737,AS:AS,AU:AU)</f>
        <v/>
      </c>
      <c r="K3737" t="inlineStr">
        <is>
          <t>MXN</t>
        </is>
      </c>
      <c r="L3737" s="238" t="n">
        <v>50702.4</v>
      </c>
      <c r="M3737">
        <f>L3737*_xlfn.XLOOKUP(K3737,AM:AM,AN:AN)</f>
        <v/>
      </c>
      <c r="N3737">
        <f>L3737*_xlfn.XLOOKUP(K3737,AM:AM,AO:AO)</f>
        <v/>
      </c>
      <c r="O3737" s="238" t="n">
        <v>0</v>
      </c>
      <c r="P3737">
        <f>O3737*_xlfn.XLOOKUP(K3737,AM:AM,AN:AN)</f>
        <v/>
      </c>
      <c r="Q3737">
        <f>O3737*_xlfn.XLOOKUP(K3737,AM:AM,AO:AO)</f>
        <v/>
      </c>
      <c r="R3737">
        <f>_xlfn.XLOOKUP(E3737,AF:AF,AG:AG)</f>
        <v/>
      </c>
      <c r="S3737">
        <f>_xlfn.XLOOKUP(E3737,AF:AF,AI:AI)</f>
        <v/>
      </c>
      <c r="T3737">
        <f>WEEKNUM(G3737)</f>
        <v/>
      </c>
      <c r="U3737">
        <f>YEAR(G3737)</f>
        <v/>
      </c>
      <c r="V3737" s="117">
        <f>IFERROR(Q3737/N3737,"0")</f>
        <v/>
      </c>
    </row>
    <row r="3738">
      <c r="A3738">
        <f>_xlfn.XLOOKUP(D3738,BN:BN,BO:BO)</f>
        <v/>
      </c>
      <c r="B3738" t="inlineStr">
        <is>
          <t>LLC</t>
        </is>
      </c>
      <c r="C3738" t="n">
        <v>566</v>
      </c>
      <c r="D3738">
        <f>_xlfn.XLOOKUP(C3738,BH:BH,BI:BI)</f>
        <v/>
      </c>
      <c r="E3738" t="n">
        <v>25057</v>
      </c>
      <c r="F3738" t="inlineStr">
        <is>
          <t>Fee del banco por transferencia al hotel</t>
        </is>
      </c>
      <c r="G3738" s="234" t="n">
        <v>45942</v>
      </c>
      <c r="H3738" s="234" t="n">
        <v>45945</v>
      </c>
      <c r="I3738" t="inlineStr">
        <is>
          <t>HTL</t>
        </is>
      </c>
      <c r="J3738">
        <f>_xlfn.XLOOKUP(I3738,AS:AS,AU:AU)</f>
        <v/>
      </c>
      <c r="K3738" t="inlineStr">
        <is>
          <t>MXN</t>
        </is>
      </c>
      <c r="L3738" s="238" t="n">
        <v>306.76</v>
      </c>
      <c r="M3738">
        <f>L3738*_xlfn.XLOOKUP(K3738,AM:AM,AN:AN)</f>
        <v/>
      </c>
      <c r="N3738">
        <f>L3738*_xlfn.XLOOKUP(K3738,AM:AM,AO:AO)</f>
        <v/>
      </c>
      <c r="O3738" s="238" t="n">
        <v>0</v>
      </c>
      <c r="P3738">
        <f>O3738*_xlfn.XLOOKUP(K3738,AM:AM,AN:AN)</f>
        <v/>
      </c>
      <c r="Q3738">
        <f>O3738*_xlfn.XLOOKUP(K3738,AM:AM,AO:AO)</f>
        <v/>
      </c>
      <c r="R3738">
        <f>_xlfn.XLOOKUP(E3738,AF:AF,AG:AG)</f>
        <v/>
      </c>
      <c r="S3738">
        <f>_xlfn.XLOOKUP(E3738,AF:AF,AI:AI)</f>
        <v/>
      </c>
      <c r="T3738">
        <f>WEEKNUM(G3738)</f>
        <v/>
      </c>
      <c r="U3738">
        <f>YEAR(G3738)</f>
        <v/>
      </c>
      <c r="V3738" s="117">
        <f>IFERROR(Q3738/N3738,"0")</f>
        <v/>
      </c>
    </row>
    <row r="3739">
      <c r="A3739">
        <f>_xlfn.XLOOKUP(D3739,BN:BN,BO:BO)</f>
        <v/>
      </c>
      <c r="B3739" t="inlineStr">
        <is>
          <t>LLC</t>
        </is>
      </c>
      <c r="C3739" t="n">
        <v>566</v>
      </c>
      <c r="D3739">
        <f>_xlfn.XLOOKUP(C3739,BH:BH,BI:BI)</f>
        <v/>
      </c>
      <c r="E3739" t="n">
        <v>31491</v>
      </c>
      <c r="F3739" t="inlineStr">
        <is>
          <t>Segundo pago por terrestres en Japon</t>
        </is>
      </c>
      <c r="G3739" s="234" t="n">
        <v>45940</v>
      </c>
      <c r="H3739" s="234" t="n">
        <v>45950</v>
      </c>
      <c r="I3739" t="inlineStr">
        <is>
          <t>PKT</t>
        </is>
      </c>
      <c r="J3739">
        <f>_xlfn.XLOOKUP(I3739,AS:AS,AU:AU)</f>
        <v/>
      </c>
      <c r="K3739" t="inlineStr">
        <is>
          <t>MXN</t>
        </is>
      </c>
      <c r="L3739" s="238" t="n">
        <v>50038.29</v>
      </c>
      <c r="M3739">
        <f>L3739*_xlfn.XLOOKUP(K3739,AM:AM,AN:AN)</f>
        <v/>
      </c>
      <c r="N3739">
        <f>L3739*_xlfn.XLOOKUP(K3739,AM:AM,AO:AO)</f>
        <v/>
      </c>
      <c r="O3739" s="238" t="n">
        <v>0</v>
      </c>
      <c r="P3739">
        <f>O3739*_xlfn.XLOOKUP(K3739,AM:AM,AN:AN)</f>
        <v/>
      </c>
      <c r="Q3739">
        <f>O3739*_xlfn.XLOOKUP(K3739,AM:AM,AO:AO)</f>
        <v/>
      </c>
      <c r="R3739">
        <f>_xlfn.XLOOKUP(E3739,AF:AF,AG:AG)</f>
        <v/>
      </c>
      <c r="S3739">
        <f>_xlfn.XLOOKUP(E3739,AF:AF,AI:AI)</f>
        <v/>
      </c>
      <c r="T3739">
        <f>WEEKNUM(G3739)</f>
        <v/>
      </c>
      <c r="U3739">
        <f>YEAR(G3739)</f>
        <v/>
      </c>
      <c r="V3739" s="117">
        <f>IFERROR(Q3739/N3739,"0")</f>
        <v/>
      </c>
    </row>
    <row r="3740">
      <c r="A3740">
        <f>_xlfn.XLOOKUP(D3740,BN:BN,BO:BO)</f>
        <v/>
      </c>
      <c r="B3740" t="inlineStr">
        <is>
          <t>LLC</t>
        </is>
      </c>
      <c r="C3740" t="n">
        <v>566</v>
      </c>
      <c r="D3740">
        <f>_xlfn.XLOOKUP(C3740,BH:BH,BI:BI)</f>
        <v/>
      </c>
      <c r="E3740" t="n">
        <v>0</v>
      </c>
      <c r="F3740" t="inlineStr">
        <is>
          <t>Utilidades del viaje</t>
        </is>
      </c>
      <c r="G3740" s="234" t="n">
        <v>45937</v>
      </c>
      <c r="H3740" s="234" t="n">
        <v>45952</v>
      </c>
      <c r="I3740" t="inlineStr">
        <is>
          <t>HPS</t>
        </is>
      </c>
      <c r="J3740">
        <f>_xlfn.XLOOKUP(I3740,AS:AS,AU:AU)</f>
        <v/>
      </c>
      <c r="K3740" t="inlineStr">
        <is>
          <t>MXN</t>
        </is>
      </c>
      <c r="L3740" s="238" t="n">
        <v>57855.14</v>
      </c>
      <c r="M3740">
        <f>L3740*_xlfn.XLOOKUP(K3740,AM:AM,AN:AN)</f>
        <v/>
      </c>
      <c r="N3740">
        <f>L3740*_xlfn.XLOOKUP(K3740,AM:AM,AO:AO)</f>
        <v/>
      </c>
      <c r="O3740" s="238" t="n">
        <v>57855.14</v>
      </c>
      <c r="P3740">
        <f>O3740*_xlfn.XLOOKUP(K3740,AM:AM,AN:AN)</f>
        <v/>
      </c>
      <c r="Q3740">
        <f>O3740*_xlfn.XLOOKUP(K3740,AM:AM,AO:AO)</f>
        <v/>
      </c>
      <c r="R3740">
        <f>_xlfn.XLOOKUP(E3740,AF:AF,AG:AG)</f>
        <v/>
      </c>
      <c r="S3740">
        <f>_xlfn.XLOOKUP(E3740,AF:AF,AI:AI)</f>
        <v/>
      </c>
      <c r="T3740">
        <f>WEEKNUM(G3740)</f>
        <v/>
      </c>
      <c r="U3740">
        <f>YEAR(G3740)</f>
        <v/>
      </c>
      <c r="V3740" s="117">
        <f>IFERROR(Q3740/N3740,"0")</f>
        <v/>
      </c>
    </row>
    <row r="3741">
      <c r="A3741">
        <f>_xlfn.XLOOKUP(D3741,BN:BN,BO:BO)</f>
        <v/>
      </c>
      <c r="B3741" t="inlineStr">
        <is>
          <t>LLC</t>
        </is>
      </c>
      <c r="C3741" t="n">
        <v>567</v>
      </c>
      <c r="D3741">
        <f>_xlfn.XLOOKUP(C3741,BH:BH,BI:BI)</f>
        <v/>
      </c>
      <c r="E3741" t="n">
        <v>0</v>
      </c>
      <c r="F3741" t="inlineStr">
        <is>
          <t>FEE EMISION</t>
        </is>
      </c>
      <c r="G3741" s="234" t="n">
        <v>45891</v>
      </c>
      <c r="H3741" s="234" t="n">
        <v>45894</v>
      </c>
      <c r="I3741" t="inlineStr">
        <is>
          <t>HPS</t>
        </is>
      </c>
      <c r="J3741">
        <f>_xlfn.XLOOKUP(I3741,AS:AS,AU:AU)</f>
        <v/>
      </c>
      <c r="K3741" t="inlineStr">
        <is>
          <t>USD</t>
        </is>
      </c>
      <c r="L3741" s="238" t="n">
        <v>35</v>
      </c>
      <c r="M3741">
        <f>L3741*_xlfn.XLOOKUP(K3741,AM:AM,AN:AN)</f>
        <v/>
      </c>
      <c r="N3741">
        <f>L3741*_xlfn.XLOOKUP(K3741,AM:AM,AO:AO)</f>
        <v/>
      </c>
      <c r="O3741" s="238" t="n">
        <v>35</v>
      </c>
      <c r="P3741">
        <f>O3741*_xlfn.XLOOKUP(K3741,AM:AM,AN:AN)</f>
        <v/>
      </c>
      <c r="Q3741">
        <f>O3741*_xlfn.XLOOKUP(K3741,AM:AM,AO:AO)</f>
        <v/>
      </c>
      <c r="R3741">
        <f>_xlfn.XLOOKUP(E3741,AF:AF,AG:AG)</f>
        <v/>
      </c>
      <c r="S3741">
        <f>_xlfn.XLOOKUP(E3741,AF:AF,AI:AI)</f>
        <v/>
      </c>
      <c r="T3741">
        <f>WEEKNUM(G3741)</f>
        <v/>
      </c>
      <c r="U3741">
        <f>YEAR(G3741)</f>
        <v/>
      </c>
      <c r="V3741" s="117">
        <f>IFERROR(Q3741/N3741,"0")</f>
        <v/>
      </c>
    </row>
    <row r="3742">
      <c r="A3742">
        <f>_xlfn.XLOOKUP(D3742,BN:BN,BO:BO)</f>
        <v/>
      </c>
      <c r="B3742" t="inlineStr">
        <is>
          <t>LLC</t>
        </is>
      </c>
      <c r="C3742" t="n">
        <v>567</v>
      </c>
      <c r="D3742">
        <f>_xlfn.XLOOKUP(C3742,BH:BH,BI:BI)</f>
        <v/>
      </c>
      <c r="E3742" t="n">
        <v>28934</v>
      </c>
      <c r="F3742" t="inlineStr">
        <is>
          <t>TE CARRETERO MARTINEZ ANDRES</t>
        </is>
      </c>
      <c r="G3742" s="234" t="n">
        <v>45891</v>
      </c>
      <c r="H3742" s="234" t="n">
        <v>45894</v>
      </c>
      <c r="I3742" t="inlineStr">
        <is>
          <t>VLO</t>
        </is>
      </c>
      <c r="J3742">
        <f>_xlfn.XLOOKUP(I3742,AS:AS,AU:AU)</f>
        <v/>
      </c>
      <c r="K3742" t="inlineStr">
        <is>
          <t>USD</t>
        </is>
      </c>
      <c r="L3742" s="238" t="n">
        <v>713.63</v>
      </c>
      <c r="M3742">
        <f>L3742*_xlfn.XLOOKUP(K3742,AM:AM,AN:AN)</f>
        <v/>
      </c>
      <c r="N3742">
        <f>L3742*_xlfn.XLOOKUP(K3742,AM:AM,AO:AO)</f>
        <v/>
      </c>
      <c r="O3742" s="238" t="n">
        <v>0</v>
      </c>
      <c r="P3742">
        <f>O3742*_xlfn.XLOOKUP(K3742,AM:AM,AN:AN)</f>
        <v/>
      </c>
      <c r="Q3742">
        <f>O3742*_xlfn.XLOOKUP(K3742,AM:AM,AO:AO)</f>
        <v/>
      </c>
      <c r="R3742">
        <f>_xlfn.XLOOKUP(E3742,AF:AF,AG:AG)</f>
        <v/>
      </c>
      <c r="S3742">
        <f>_xlfn.XLOOKUP(E3742,AF:AF,AI:AI)</f>
        <v/>
      </c>
      <c r="T3742">
        <f>WEEKNUM(G3742)</f>
        <v/>
      </c>
      <c r="U3742">
        <f>YEAR(G3742)</f>
        <v/>
      </c>
      <c r="V3742" s="117">
        <f>IFERROR(Q3742/N3742,"0")</f>
        <v/>
      </c>
    </row>
    <row r="3743">
      <c r="A3743">
        <f>_xlfn.XLOOKUP(D3743,BN:BN,BO:BO)</f>
        <v/>
      </c>
      <c r="B3743" t="inlineStr">
        <is>
          <t>LLC</t>
        </is>
      </c>
      <c r="C3743" t="n">
        <v>567</v>
      </c>
      <c r="D3743">
        <f>_xlfn.XLOOKUP(C3743,BH:BH,BI:BI)</f>
        <v/>
      </c>
      <c r="E3743" t="n">
        <v>28934</v>
      </c>
      <c r="F3743" t="inlineStr">
        <is>
          <t>TE BERGER ALAZRAKI SERGIO</t>
        </is>
      </c>
      <c r="G3743" s="234" t="n">
        <v>45891</v>
      </c>
      <c r="H3743" s="63" t="n"/>
      <c r="I3743" t="inlineStr">
        <is>
          <t>VLO</t>
        </is>
      </c>
      <c r="J3743">
        <f>_xlfn.XLOOKUP(I3743,AS:AS,AU:AU)</f>
        <v/>
      </c>
      <c r="K3743" t="inlineStr">
        <is>
          <t>USD</t>
        </is>
      </c>
      <c r="L3743" s="238" t="n">
        <v>934.13</v>
      </c>
      <c r="M3743">
        <f>L3743*_xlfn.XLOOKUP(K3743,AM:AM,AN:AN)</f>
        <v/>
      </c>
      <c r="N3743">
        <f>L3743*_xlfn.XLOOKUP(K3743,AM:AM,AO:AO)</f>
        <v/>
      </c>
      <c r="O3743" s="238" t="n">
        <v>0</v>
      </c>
      <c r="P3743">
        <f>O3743*_xlfn.XLOOKUP(K3743,AM:AM,AN:AN)</f>
        <v/>
      </c>
      <c r="Q3743">
        <f>O3743*_xlfn.XLOOKUP(K3743,AM:AM,AO:AO)</f>
        <v/>
      </c>
      <c r="R3743">
        <f>_xlfn.XLOOKUP(E3743,AF:AF,AG:AG)</f>
        <v/>
      </c>
      <c r="S3743">
        <f>_xlfn.XLOOKUP(E3743,AF:AF,AI:AI)</f>
        <v/>
      </c>
      <c r="T3743">
        <f>WEEKNUM(G3743)</f>
        <v/>
      </c>
      <c r="U3743">
        <f>YEAR(G3743)</f>
        <v/>
      </c>
      <c r="V3743" s="117">
        <f>IFERROR(Q3743/N3743,"0")</f>
        <v/>
      </c>
    </row>
    <row r="3744">
      <c r="A3744">
        <f>_xlfn.XLOOKUP(D3744,BN:BN,BO:BO)</f>
        <v/>
      </c>
      <c r="B3744" t="inlineStr">
        <is>
          <t>LLC</t>
        </is>
      </c>
      <c r="C3744" t="n">
        <v>567</v>
      </c>
      <c r="D3744">
        <f>_xlfn.XLOOKUP(C3744,BH:BH,BI:BI)</f>
        <v/>
      </c>
      <c r="E3744" t="n">
        <v>0</v>
      </c>
      <c r="F3744" t="inlineStr">
        <is>
          <t>emision tkt</t>
        </is>
      </c>
      <c r="G3744" s="234" t="n">
        <v>45891</v>
      </c>
      <c r="H3744" s="63" t="n"/>
      <c r="I3744" t="inlineStr">
        <is>
          <t>HPS</t>
        </is>
      </c>
      <c r="J3744">
        <f>_xlfn.XLOOKUP(I3744,AS:AS,AU:AU)</f>
        <v/>
      </c>
      <c r="K3744" t="inlineStr">
        <is>
          <t>USD</t>
        </is>
      </c>
      <c r="L3744" s="238" t="n">
        <v>35</v>
      </c>
      <c r="M3744">
        <f>L3744*_xlfn.XLOOKUP(K3744,AM:AM,AN:AN)</f>
        <v/>
      </c>
      <c r="N3744">
        <f>L3744*_xlfn.XLOOKUP(K3744,AM:AM,AO:AO)</f>
        <v/>
      </c>
      <c r="O3744" s="238" t="n">
        <v>35</v>
      </c>
      <c r="P3744">
        <f>O3744*_xlfn.XLOOKUP(K3744,AM:AM,AN:AN)</f>
        <v/>
      </c>
      <c r="Q3744">
        <f>O3744*_xlfn.XLOOKUP(K3744,AM:AM,AO:AO)</f>
        <v/>
      </c>
      <c r="R3744">
        <f>_xlfn.XLOOKUP(E3744,AF:AF,AG:AG)</f>
        <v/>
      </c>
      <c r="S3744">
        <f>_xlfn.XLOOKUP(E3744,AF:AF,AI:AI)</f>
        <v/>
      </c>
      <c r="T3744">
        <f>WEEKNUM(G3744)</f>
        <v/>
      </c>
      <c r="U3744">
        <f>YEAR(G3744)</f>
        <v/>
      </c>
      <c r="V3744" s="117">
        <f>IFERROR(Q3744/N3744,"0")</f>
        <v/>
      </c>
    </row>
    <row r="3745">
      <c r="A3745">
        <f>_xlfn.XLOOKUP(D3745,BN:BN,BO:BO)</f>
        <v/>
      </c>
      <c r="B3745" t="inlineStr">
        <is>
          <t>LLC</t>
        </is>
      </c>
      <c r="C3745" t="n">
        <v>568</v>
      </c>
      <c r="D3745">
        <f>_xlfn.XLOOKUP(C3745,BH:BH,BI:BI)</f>
        <v/>
      </c>
      <c r="E3745" t="n">
        <v>30212</v>
      </c>
      <c r="F3745" t="inlineStr">
        <is>
          <t xml:space="preserve">HOTEL </t>
        </is>
      </c>
      <c r="G3745" s="234" t="n">
        <v>45757</v>
      </c>
      <c r="H3745" s="234" t="n">
        <v>45759</v>
      </c>
      <c r="I3745" t="inlineStr">
        <is>
          <t>HTL</t>
        </is>
      </c>
      <c r="J3745">
        <f>_xlfn.XLOOKUP(I3745,AS:AS,AU:AU)</f>
        <v/>
      </c>
      <c r="K3745" t="inlineStr">
        <is>
          <t>GPB</t>
        </is>
      </c>
      <c r="L3745" s="238" t="n">
        <v>2700</v>
      </c>
      <c r="M3745">
        <f>L3745*_xlfn.XLOOKUP(K3745,AM:AM,AN:AN)</f>
        <v/>
      </c>
      <c r="N3745">
        <f>L3745*_xlfn.XLOOKUP(K3745,AM:AM,AO:AO)</f>
        <v/>
      </c>
      <c r="O3745" s="238" t="n">
        <v>178.74</v>
      </c>
      <c r="P3745">
        <f>O3745*_xlfn.XLOOKUP(K3745,AM:AM,AN:AN)</f>
        <v/>
      </c>
      <c r="Q3745">
        <f>O3745*_xlfn.XLOOKUP(K3745,AM:AM,AO:AO)</f>
        <v/>
      </c>
      <c r="R3745">
        <f>_xlfn.XLOOKUP(E3745,AF:AF,AG:AG)</f>
        <v/>
      </c>
      <c r="S3745">
        <f>_xlfn.XLOOKUP(E3745,AF:AF,AI:AI)</f>
        <v/>
      </c>
      <c r="T3745">
        <f>WEEKNUM(G3745)</f>
        <v/>
      </c>
      <c r="U3745">
        <f>YEAR(G3745)</f>
        <v/>
      </c>
      <c r="V3745" s="117">
        <f>IFERROR(Q3745/N3745,"0")</f>
        <v/>
      </c>
    </row>
    <row r="3746">
      <c r="A3746">
        <f>_xlfn.XLOOKUP(D3746,BN:BN,BO:BO)</f>
        <v/>
      </c>
      <c r="B3746" t="inlineStr">
        <is>
          <t>LLC</t>
        </is>
      </c>
      <c r="C3746" t="n">
        <v>569</v>
      </c>
      <c r="D3746">
        <f>_xlfn.XLOOKUP(C3746,BH:BH,BI:BI)</f>
        <v/>
      </c>
      <c r="E3746" t="n">
        <v>30215</v>
      </c>
      <c r="F3746" t="inlineStr">
        <is>
          <t>Hospedaje, transporte y visitas turísticas</t>
        </is>
      </c>
      <c r="G3746" s="234" t="n">
        <v>45900</v>
      </c>
      <c r="H3746" s="234" t="n">
        <v>45904</v>
      </c>
      <c r="I3746" t="inlineStr">
        <is>
          <t>PKT</t>
        </is>
      </c>
      <c r="J3746">
        <f>_xlfn.XLOOKUP(I3746,AS:AS,AU:AU)</f>
        <v/>
      </c>
      <c r="K3746" t="inlineStr">
        <is>
          <t>MXN</t>
        </is>
      </c>
      <c r="L3746" s="238" t="n">
        <v>123600</v>
      </c>
      <c r="M3746">
        <f>L3746*_xlfn.XLOOKUP(K3746,AM:AM,AN:AN)</f>
        <v/>
      </c>
      <c r="N3746">
        <f>L3746*_xlfn.XLOOKUP(K3746,AM:AM,AO:AO)</f>
        <v/>
      </c>
      <c r="O3746" s="238" t="n">
        <v>13200</v>
      </c>
      <c r="P3746">
        <f>O3746*_xlfn.XLOOKUP(K3746,AM:AM,AN:AN)</f>
        <v/>
      </c>
      <c r="Q3746">
        <f>O3746*_xlfn.XLOOKUP(K3746,AM:AM,AO:AO)</f>
        <v/>
      </c>
      <c r="R3746">
        <f>_xlfn.XLOOKUP(E3746,AF:AF,AG:AG)</f>
        <v/>
      </c>
      <c r="S3746">
        <f>_xlfn.XLOOKUP(E3746,AF:AF,AI:AI)</f>
        <v/>
      </c>
      <c r="T3746">
        <f>WEEKNUM(G3746)</f>
        <v/>
      </c>
      <c r="U3746">
        <f>YEAR(G3746)</f>
        <v/>
      </c>
      <c r="V3746" s="117">
        <f>IFERROR(Q3746/N3746,"0")</f>
        <v/>
      </c>
    </row>
    <row r="3747">
      <c r="A3747">
        <f>_xlfn.XLOOKUP(D3747,BN:BN,BO:BO)</f>
        <v/>
      </c>
      <c r="B3747" t="inlineStr">
        <is>
          <t>LLC</t>
        </is>
      </c>
      <c r="C3747" t="n">
        <v>570</v>
      </c>
      <c r="D3747">
        <f>_xlfn.XLOOKUP(C3747,BH:BH,BI:BI)</f>
        <v/>
      </c>
      <c r="E3747" t="n">
        <v>26593</v>
      </c>
      <c r="F3747" t="inlineStr">
        <is>
          <t>hotel</t>
        </is>
      </c>
      <c r="G3747" s="234" t="n">
        <v>45762</v>
      </c>
      <c r="H3747" s="234" t="n">
        <v>45765</v>
      </c>
      <c r="I3747" t="inlineStr">
        <is>
          <t>HTL</t>
        </is>
      </c>
      <c r="J3747">
        <f>_xlfn.XLOOKUP(I3747,AS:AS,AU:AU)</f>
        <v/>
      </c>
      <c r="K3747" t="inlineStr">
        <is>
          <t>GPB</t>
        </is>
      </c>
      <c r="L3747" s="238" t="n">
        <v>2504</v>
      </c>
      <c r="M3747">
        <f>L3747*_xlfn.XLOOKUP(K3747,AM:AM,AN:AN)</f>
        <v/>
      </c>
      <c r="N3747">
        <f>L3747*_xlfn.XLOOKUP(K3747,AM:AM,AO:AO)</f>
        <v/>
      </c>
      <c r="O3747" s="238" t="n">
        <v>226.46</v>
      </c>
      <c r="P3747">
        <f>O3747*_xlfn.XLOOKUP(K3747,AM:AM,AN:AN)</f>
        <v/>
      </c>
      <c r="Q3747">
        <f>O3747*_xlfn.XLOOKUP(K3747,AM:AM,AO:AO)</f>
        <v/>
      </c>
      <c r="R3747">
        <f>_xlfn.XLOOKUP(E3747,AF:AF,AG:AG)</f>
        <v/>
      </c>
      <c r="S3747">
        <f>_xlfn.XLOOKUP(E3747,AF:AF,AI:AI)</f>
        <v/>
      </c>
      <c r="T3747">
        <f>WEEKNUM(G3747)</f>
        <v/>
      </c>
      <c r="U3747">
        <f>YEAR(G3747)</f>
        <v/>
      </c>
      <c r="V3747" s="117">
        <f>IFERROR(Q3747/N3747,"0")</f>
        <v/>
      </c>
    </row>
    <row r="3748">
      <c r="A3748">
        <f>_xlfn.XLOOKUP(D3748,BN:BN,BO:BO)</f>
        <v/>
      </c>
      <c r="B3748" t="inlineStr">
        <is>
          <t>LLC</t>
        </is>
      </c>
      <c r="C3748" t="n">
        <v>571</v>
      </c>
      <c r="D3748">
        <f>_xlfn.XLOOKUP(C3748,BH:BH,BI:BI)</f>
        <v/>
      </c>
      <c r="E3748" t="n">
        <v>23590</v>
      </c>
      <c r="F3748" t="inlineStr">
        <is>
          <t>Vuelo Martin Orbea y Veronica Peyrelongue</t>
        </is>
      </c>
      <c r="G3748" s="234" t="n">
        <v>45884</v>
      </c>
      <c r="H3748" s="234" t="n">
        <v>45889</v>
      </c>
      <c r="I3748" t="inlineStr">
        <is>
          <t>VLO</t>
        </is>
      </c>
      <c r="J3748">
        <f>_xlfn.XLOOKUP(I3748,AS:AS,AU:AU)</f>
        <v/>
      </c>
      <c r="K3748" t="inlineStr">
        <is>
          <t>MXN</t>
        </is>
      </c>
      <c r="L3748" s="238" t="n">
        <v>11942</v>
      </c>
      <c r="M3748">
        <f>L3748*_xlfn.XLOOKUP(K3748,AM:AM,AN:AN)</f>
        <v/>
      </c>
      <c r="N3748">
        <f>L3748*_xlfn.XLOOKUP(K3748,AM:AM,AO:AO)</f>
        <v/>
      </c>
      <c r="O3748" s="238" t="n">
        <v>84</v>
      </c>
      <c r="P3748">
        <f>O3748*_xlfn.XLOOKUP(K3748,AM:AM,AN:AN)</f>
        <v/>
      </c>
      <c r="Q3748">
        <f>O3748*_xlfn.XLOOKUP(K3748,AM:AM,AO:AO)</f>
        <v/>
      </c>
      <c r="R3748">
        <f>_xlfn.XLOOKUP(E3748,AF:AF,AG:AG)</f>
        <v/>
      </c>
      <c r="S3748">
        <f>_xlfn.XLOOKUP(E3748,AF:AF,AI:AI)</f>
        <v/>
      </c>
      <c r="T3748">
        <f>WEEKNUM(G3748)</f>
        <v/>
      </c>
      <c r="U3748">
        <f>YEAR(G3748)</f>
        <v/>
      </c>
      <c r="V3748" s="117">
        <f>IFERROR(Q3748/N3748,"0")</f>
        <v/>
      </c>
    </row>
    <row r="3749">
      <c r="A3749">
        <f>_xlfn.XLOOKUP(D3749,BN:BN,BO:BO)</f>
        <v/>
      </c>
      <c r="B3749" t="inlineStr">
        <is>
          <t>LLC</t>
        </is>
      </c>
      <c r="C3749" t="n">
        <v>572</v>
      </c>
      <c r="D3749">
        <f>_xlfn.XLOOKUP(C3749,BH:BH,BI:BI)</f>
        <v/>
      </c>
      <c r="E3749" t="n">
        <v>27801</v>
      </c>
      <c r="F3749" t="inlineStr">
        <is>
          <t>PENINSULA PARIS</t>
        </is>
      </c>
      <c r="G3749" s="234" t="n">
        <v>45803</v>
      </c>
      <c r="H3749" s="234" t="n">
        <v>45804</v>
      </c>
      <c r="I3749" t="inlineStr">
        <is>
          <t>HTL</t>
        </is>
      </c>
      <c r="J3749">
        <f>_xlfn.XLOOKUP(I3749,AS:AS,AU:AU)</f>
        <v/>
      </c>
      <c r="K3749" t="inlineStr">
        <is>
          <t>USD</t>
        </is>
      </c>
      <c r="L3749" s="238" t="n">
        <v>1871</v>
      </c>
      <c r="M3749">
        <f>L3749*_xlfn.XLOOKUP(K3749,AM:AM,AN:AN)</f>
        <v/>
      </c>
      <c r="N3749">
        <f>L3749*_xlfn.XLOOKUP(K3749,AM:AM,AO:AO)</f>
        <v/>
      </c>
      <c r="O3749" s="238" t="n">
        <v>147.99</v>
      </c>
      <c r="P3749">
        <f>O3749*_xlfn.XLOOKUP(K3749,AM:AM,AN:AN)</f>
        <v/>
      </c>
      <c r="Q3749">
        <f>O3749*_xlfn.XLOOKUP(K3749,AM:AM,AO:AO)</f>
        <v/>
      </c>
      <c r="R3749">
        <f>_xlfn.XLOOKUP(E3749,AF:AF,AG:AG)</f>
        <v/>
      </c>
      <c r="S3749">
        <f>_xlfn.XLOOKUP(E3749,AF:AF,AI:AI)</f>
        <v/>
      </c>
      <c r="T3749">
        <f>WEEKNUM(G3749)</f>
        <v/>
      </c>
      <c r="U3749">
        <f>YEAR(G3749)</f>
        <v/>
      </c>
      <c r="V3749" s="117">
        <f>IFERROR(Q3749/N3749,"0")</f>
        <v/>
      </c>
    </row>
    <row r="3750">
      <c r="A3750">
        <f>_xlfn.XLOOKUP(D3750,BN:BN,BO:BO)</f>
        <v/>
      </c>
      <c r="B3750" t="inlineStr">
        <is>
          <t>LLC</t>
        </is>
      </c>
      <c r="C3750" t="n">
        <v>572</v>
      </c>
      <c r="D3750">
        <f>_xlfn.XLOOKUP(C3750,BH:BH,BI:BI)</f>
        <v/>
      </c>
      <c r="E3750" t="n">
        <v>27801</v>
      </c>
      <c r="F3750" t="inlineStr">
        <is>
          <t>PENINSULA PARIS</t>
        </is>
      </c>
      <c r="G3750" s="234" t="n">
        <v>45819</v>
      </c>
      <c r="H3750" s="234" t="n">
        <v>45823</v>
      </c>
      <c r="I3750" t="inlineStr">
        <is>
          <t>HTL</t>
        </is>
      </c>
      <c r="J3750">
        <f>_xlfn.XLOOKUP(I3750,AS:AS,AU:AU)</f>
        <v/>
      </c>
      <c r="K3750" t="inlineStr">
        <is>
          <t>USD</t>
        </is>
      </c>
      <c r="L3750" s="238" t="n">
        <v>8234.09</v>
      </c>
      <c r="M3750">
        <f>L3750*_xlfn.XLOOKUP(K3750,AM:AM,AN:AN)</f>
        <v/>
      </c>
      <c r="N3750">
        <f>L3750*_xlfn.XLOOKUP(K3750,AM:AM,AO:AO)</f>
        <v/>
      </c>
      <c r="O3750" s="238" t="n">
        <v>671.35</v>
      </c>
      <c r="P3750">
        <f>O3750*_xlfn.XLOOKUP(K3750,AM:AM,AN:AN)</f>
        <v/>
      </c>
      <c r="Q3750">
        <f>O3750*_xlfn.XLOOKUP(K3750,AM:AM,AO:AO)</f>
        <v/>
      </c>
      <c r="R3750">
        <f>_xlfn.XLOOKUP(E3750,AF:AF,AG:AG)</f>
        <v/>
      </c>
      <c r="S3750">
        <f>_xlfn.XLOOKUP(E3750,AF:AF,AI:AI)</f>
        <v/>
      </c>
      <c r="T3750">
        <f>WEEKNUM(G3750)</f>
        <v/>
      </c>
      <c r="U3750">
        <f>YEAR(G3750)</f>
        <v/>
      </c>
      <c r="V3750" s="117">
        <f>IFERROR(Q3750/N3750,"0")</f>
        <v/>
      </c>
    </row>
    <row r="3751">
      <c r="A3751">
        <f>_xlfn.XLOOKUP(D3751,BN:BN,BO:BO)</f>
        <v/>
      </c>
      <c r="B3751" t="inlineStr">
        <is>
          <t>LLC</t>
        </is>
      </c>
      <c r="C3751" t="n">
        <v>573</v>
      </c>
      <c r="D3751">
        <f>_xlfn.XLOOKUP(C3751,BH:BH,BI:BI)</f>
        <v/>
      </c>
      <c r="E3751" t="n">
        <v>30264</v>
      </c>
      <c r="F3751" t="inlineStr">
        <is>
          <t>LEONARDO MUNICH OLYMPIAPARK</t>
        </is>
      </c>
      <c r="G3751" s="234" t="n">
        <v>45807</v>
      </c>
      <c r="H3751" s="234" t="n">
        <v>45810</v>
      </c>
      <c r="I3751" t="inlineStr">
        <is>
          <t>HTL</t>
        </is>
      </c>
      <c r="J3751">
        <f>_xlfn.XLOOKUP(I3751,AS:AS,AU:AU)</f>
        <v/>
      </c>
      <c r="K3751" t="inlineStr">
        <is>
          <t>USD</t>
        </is>
      </c>
      <c r="L3751" s="238" t="n">
        <v>1667</v>
      </c>
      <c r="M3751">
        <f>L3751*_xlfn.XLOOKUP(K3751,AM:AM,AN:AN)</f>
        <v/>
      </c>
      <c r="N3751">
        <f>L3751*_xlfn.XLOOKUP(K3751,AM:AM,AO:AO)</f>
        <v/>
      </c>
      <c r="O3751" s="238" t="n">
        <v>167.32</v>
      </c>
      <c r="P3751">
        <f>O3751*_xlfn.XLOOKUP(K3751,AM:AM,AN:AN)</f>
        <v/>
      </c>
      <c r="Q3751">
        <f>O3751*_xlfn.XLOOKUP(K3751,AM:AM,AO:AO)</f>
        <v/>
      </c>
      <c r="R3751">
        <f>_xlfn.XLOOKUP(E3751,AF:AF,AG:AG)</f>
        <v/>
      </c>
      <c r="S3751">
        <f>_xlfn.XLOOKUP(E3751,AF:AF,AI:AI)</f>
        <v/>
      </c>
      <c r="T3751">
        <f>WEEKNUM(G3751)</f>
        <v/>
      </c>
      <c r="U3751">
        <f>YEAR(G3751)</f>
        <v/>
      </c>
      <c r="V3751" s="117">
        <f>IFERROR(Q3751/N3751,"0")</f>
        <v/>
      </c>
    </row>
    <row r="3752">
      <c r="A3752">
        <f>_xlfn.XLOOKUP(D3752,BN:BN,BO:BO)</f>
        <v/>
      </c>
      <c r="B3752" t="inlineStr">
        <is>
          <t>LLC</t>
        </is>
      </c>
      <c r="C3752" t="n">
        <v>573</v>
      </c>
      <c r="D3752">
        <f>_xlfn.XLOOKUP(C3752,BH:BH,BI:BI)</f>
        <v/>
      </c>
      <c r="E3752" t="n">
        <v>30264</v>
      </c>
      <c r="F3752" t="inlineStr">
        <is>
          <t>LEONARDO MUNICH OLYMPIAPARK</t>
        </is>
      </c>
      <c r="G3752" s="234" t="n">
        <v>45807</v>
      </c>
      <c r="H3752" s="234" t="n">
        <v>45810</v>
      </c>
      <c r="I3752" t="inlineStr">
        <is>
          <t>HTL</t>
        </is>
      </c>
      <c r="J3752">
        <f>_xlfn.XLOOKUP(I3752,AS:AS,AU:AU)</f>
        <v/>
      </c>
      <c r="K3752" t="inlineStr">
        <is>
          <t>USD</t>
        </is>
      </c>
      <c r="L3752" s="238" t="n">
        <v>1667</v>
      </c>
      <c r="M3752">
        <f>L3752*_xlfn.XLOOKUP(K3752,AM:AM,AN:AN)</f>
        <v/>
      </c>
      <c r="N3752">
        <f>L3752*_xlfn.XLOOKUP(K3752,AM:AM,AO:AO)</f>
        <v/>
      </c>
      <c r="O3752" s="238" t="n">
        <v>167.32</v>
      </c>
      <c r="P3752">
        <f>O3752*_xlfn.XLOOKUP(K3752,AM:AM,AN:AN)</f>
        <v/>
      </c>
      <c r="Q3752">
        <f>O3752*_xlfn.XLOOKUP(K3752,AM:AM,AO:AO)</f>
        <v/>
      </c>
      <c r="R3752">
        <f>_xlfn.XLOOKUP(E3752,AF:AF,AG:AG)</f>
        <v/>
      </c>
      <c r="S3752">
        <f>_xlfn.XLOOKUP(E3752,AF:AF,AI:AI)</f>
        <v/>
      </c>
      <c r="T3752">
        <f>WEEKNUM(G3752)</f>
        <v/>
      </c>
      <c r="U3752">
        <f>YEAR(G3752)</f>
        <v/>
      </c>
      <c r="V3752" s="117">
        <f>IFERROR(Q3752/N3752,"0")</f>
        <v/>
      </c>
    </row>
    <row r="3753">
      <c r="A3753">
        <f>_xlfn.XLOOKUP(D3753,BN:BN,BO:BO)</f>
        <v/>
      </c>
      <c r="B3753" t="inlineStr">
        <is>
          <t>LLC</t>
        </is>
      </c>
      <c r="C3753" t="n">
        <v>573</v>
      </c>
      <c r="D3753">
        <f>_xlfn.XLOOKUP(C3753,BH:BH,BI:BI)</f>
        <v/>
      </c>
      <c r="E3753" t="n">
        <v>30264</v>
      </c>
      <c r="F3753" t="inlineStr">
        <is>
          <t>LEONARDO MUNICH OLYMPIAPARK</t>
        </is>
      </c>
      <c r="G3753" s="234" t="n">
        <v>45807</v>
      </c>
      <c r="H3753" s="234" t="n">
        <v>45810</v>
      </c>
      <c r="I3753" t="inlineStr">
        <is>
          <t>HTL</t>
        </is>
      </c>
      <c r="J3753">
        <f>_xlfn.XLOOKUP(I3753,AS:AS,AU:AU)</f>
        <v/>
      </c>
      <c r="K3753" t="inlineStr">
        <is>
          <t>USD</t>
        </is>
      </c>
      <c r="L3753" s="238" t="n">
        <v>1667</v>
      </c>
      <c r="M3753">
        <f>L3753*_xlfn.XLOOKUP(K3753,AM:AM,AN:AN)</f>
        <v/>
      </c>
      <c r="N3753">
        <f>L3753*_xlfn.XLOOKUP(K3753,AM:AM,AO:AO)</f>
        <v/>
      </c>
      <c r="O3753" s="238" t="n">
        <v>167.32</v>
      </c>
      <c r="P3753">
        <f>O3753*_xlfn.XLOOKUP(K3753,AM:AM,AN:AN)</f>
        <v/>
      </c>
      <c r="Q3753">
        <f>O3753*_xlfn.XLOOKUP(K3753,AM:AM,AO:AO)</f>
        <v/>
      </c>
      <c r="R3753">
        <f>_xlfn.XLOOKUP(E3753,AF:AF,AG:AG)</f>
        <v/>
      </c>
      <c r="S3753">
        <f>_xlfn.XLOOKUP(E3753,AF:AF,AI:AI)</f>
        <v/>
      </c>
      <c r="T3753">
        <f>WEEKNUM(G3753)</f>
        <v/>
      </c>
      <c r="U3753">
        <f>YEAR(G3753)</f>
        <v/>
      </c>
      <c r="V3753" s="117">
        <f>IFERROR(Q3753/N3753,"0")</f>
        <v/>
      </c>
    </row>
    <row r="3754">
      <c r="A3754">
        <f>_xlfn.XLOOKUP(D3754,BN:BN,BO:BO)</f>
        <v/>
      </c>
      <c r="B3754" t="inlineStr">
        <is>
          <t>LLC</t>
        </is>
      </c>
      <c r="C3754" t="n">
        <v>573</v>
      </c>
      <c r="D3754">
        <f>_xlfn.XLOOKUP(C3754,BH:BH,BI:BI)</f>
        <v/>
      </c>
      <c r="E3754" t="n">
        <v>30264</v>
      </c>
      <c r="F3754" t="inlineStr">
        <is>
          <t>LEONARDO MUNICH OLYMPIAPARK</t>
        </is>
      </c>
      <c r="G3754" s="234" t="n">
        <v>45807</v>
      </c>
      <c r="H3754" s="234" t="n">
        <v>45810</v>
      </c>
      <c r="I3754" t="inlineStr">
        <is>
          <t>HTL</t>
        </is>
      </c>
      <c r="J3754">
        <f>_xlfn.XLOOKUP(I3754,AS:AS,AU:AU)</f>
        <v/>
      </c>
      <c r="K3754" t="inlineStr">
        <is>
          <t>USD</t>
        </is>
      </c>
      <c r="L3754" s="238" t="n">
        <v>1667</v>
      </c>
      <c r="M3754">
        <f>L3754*_xlfn.XLOOKUP(K3754,AM:AM,AN:AN)</f>
        <v/>
      </c>
      <c r="N3754">
        <f>L3754*_xlfn.XLOOKUP(K3754,AM:AM,AO:AO)</f>
        <v/>
      </c>
      <c r="O3754" s="238" t="n">
        <v>167.32</v>
      </c>
      <c r="P3754">
        <f>O3754*_xlfn.XLOOKUP(K3754,AM:AM,AN:AN)</f>
        <v/>
      </c>
      <c r="Q3754">
        <f>O3754*_xlfn.XLOOKUP(K3754,AM:AM,AO:AO)</f>
        <v/>
      </c>
      <c r="R3754">
        <f>_xlfn.XLOOKUP(E3754,AF:AF,AG:AG)</f>
        <v/>
      </c>
      <c r="S3754">
        <f>_xlfn.XLOOKUP(E3754,AF:AF,AI:AI)</f>
        <v/>
      </c>
      <c r="T3754">
        <f>WEEKNUM(G3754)</f>
        <v/>
      </c>
      <c r="U3754">
        <f>YEAR(G3754)</f>
        <v/>
      </c>
      <c r="V3754" s="117">
        <f>IFERROR(Q3754/N3754,"0")</f>
        <v/>
      </c>
    </row>
    <row r="3755">
      <c r="A3755">
        <f>_xlfn.XLOOKUP(D3755,BN:BN,BO:BO)</f>
        <v/>
      </c>
      <c r="B3755" t="inlineStr">
        <is>
          <t>LLC</t>
        </is>
      </c>
      <c r="C3755" t="n">
        <v>574</v>
      </c>
      <c r="D3755">
        <f>_xlfn.XLOOKUP(C3755,BH:BH,BI:BI)</f>
        <v/>
      </c>
      <c r="E3755" t="n">
        <v>27301</v>
      </c>
      <c r="F3755" t="inlineStr">
        <is>
          <t>MEX/JFK/MEX - Sergio Berger</t>
        </is>
      </c>
      <c r="G3755" s="234" t="n">
        <v>45996</v>
      </c>
      <c r="H3755" s="234" t="n">
        <v>46001</v>
      </c>
      <c r="I3755" t="inlineStr">
        <is>
          <t>VLO</t>
        </is>
      </c>
      <c r="J3755">
        <f>_xlfn.XLOOKUP(I3755,AS:AS,AU:AU)</f>
        <v/>
      </c>
      <c r="K3755" t="inlineStr">
        <is>
          <t>USD</t>
        </is>
      </c>
      <c r="L3755" s="238" t="n">
        <v>1892.05</v>
      </c>
      <c r="M3755">
        <f>L3755*_xlfn.XLOOKUP(K3755,AM:AM,AN:AN)</f>
        <v/>
      </c>
      <c r="N3755">
        <f>L3755*_xlfn.XLOOKUP(K3755,AM:AM,AO:AO)</f>
        <v/>
      </c>
      <c r="O3755" s="238" t="n">
        <v>0</v>
      </c>
      <c r="P3755">
        <f>O3755*_xlfn.XLOOKUP(K3755,AM:AM,AN:AN)</f>
        <v/>
      </c>
      <c r="Q3755">
        <f>O3755*_xlfn.XLOOKUP(K3755,AM:AM,AO:AO)</f>
        <v/>
      </c>
      <c r="R3755">
        <f>_xlfn.XLOOKUP(E3755,AF:AF,AG:AG)</f>
        <v/>
      </c>
      <c r="S3755">
        <f>_xlfn.XLOOKUP(E3755,AF:AF,AI:AI)</f>
        <v/>
      </c>
      <c r="T3755">
        <f>WEEKNUM(G3755)</f>
        <v/>
      </c>
      <c r="U3755">
        <f>YEAR(G3755)</f>
        <v/>
      </c>
      <c r="V3755" s="117">
        <f>IFERROR(Q3755/N3755,"0")</f>
        <v/>
      </c>
    </row>
    <row r="3756">
      <c r="A3756">
        <f>_xlfn.XLOOKUP(D3756,BN:BN,BO:BO)</f>
        <v/>
      </c>
      <c r="B3756" t="inlineStr">
        <is>
          <t>LLC</t>
        </is>
      </c>
      <c r="C3756" t="n">
        <v>574</v>
      </c>
      <c r="D3756">
        <f>_xlfn.XLOOKUP(C3756,BH:BH,BI:BI)</f>
        <v/>
      </c>
      <c r="E3756" t="n">
        <v>27301</v>
      </c>
      <c r="F3756" t="inlineStr">
        <is>
          <t>MEX/JFK/MEX - Andres Carretero</t>
        </is>
      </c>
      <c r="G3756" s="234" t="n">
        <v>45996</v>
      </c>
      <c r="H3756" s="234" t="n">
        <v>46001</v>
      </c>
      <c r="I3756" t="inlineStr">
        <is>
          <t>VLO</t>
        </is>
      </c>
      <c r="J3756">
        <f>_xlfn.XLOOKUP(I3756,AS:AS,AU:AU)</f>
        <v/>
      </c>
      <c r="K3756" t="inlineStr">
        <is>
          <t>USD</t>
        </is>
      </c>
      <c r="L3756" s="238" t="n">
        <v>1892.04</v>
      </c>
      <c r="M3756">
        <f>L3756*_xlfn.XLOOKUP(K3756,AM:AM,AN:AN)</f>
        <v/>
      </c>
      <c r="N3756">
        <f>L3756*_xlfn.XLOOKUP(K3756,AM:AM,AO:AO)</f>
        <v/>
      </c>
      <c r="O3756" s="238" t="n">
        <v>0</v>
      </c>
      <c r="P3756">
        <f>O3756*_xlfn.XLOOKUP(K3756,AM:AM,AN:AN)</f>
        <v/>
      </c>
      <c r="Q3756">
        <f>O3756*_xlfn.XLOOKUP(K3756,AM:AM,AO:AO)</f>
        <v/>
      </c>
      <c r="R3756">
        <f>_xlfn.XLOOKUP(E3756,AF:AF,AG:AG)</f>
        <v/>
      </c>
      <c r="S3756">
        <f>_xlfn.XLOOKUP(E3756,AF:AF,AI:AI)</f>
        <v/>
      </c>
      <c r="T3756">
        <f>WEEKNUM(G3756)</f>
        <v/>
      </c>
      <c r="U3756">
        <f>YEAR(G3756)</f>
        <v/>
      </c>
      <c r="V3756" s="117">
        <f>IFERROR(Q3756/N3756,"0")</f>
        <v/>
      </c>
    </row>
    <row r="3757">
      <c r="A3757">
        <f>_xlfn.XLOOKUP(D3757,BN:BN,BO:BO)</f>
        <v/>
      </c>
      <c r="B3757" t="inlineStr">
        <is>
          <t>LLC</t>
        </is>
      </c>
      <c r="C3757" t="n">
        <v>574</v>
      </c>
      <c r="D3757">
        <f>_xlfn.XLOOKUP(C3757,BH:BH,BI:BI)</f>
        <v/>
      </c>
      <c r="E3757" t="n">
        <v>0</v>
      </c>
      <c r="F3757" t="inlineStr">
        <is>
          <t>Fee de emisión FTXAXK</t>
        </is>
      </c>
      <c r="G3757" s="234" t="n">
        <v>45996</v>
      </c>
      <c r="H3757" s="234" t="n">
        <v>46001</v>
      </c>
      <c r="I3757" t="inlineStr">
        <is>
          <t>HPS</t>
        </is>
      </c>
      <c r="J3757">
        <f>_xlfn.XLOOKUP(I3757,AS:AS,AU:AU)</f>
        <v/>
      </c>
      <c r="K3757" t="inlineStr">
        <is>
          <t>USD</t>
        </is>
      </c>
      <c r="L3757" s="238" t="n">
        <v>70</v>
      </c>
      <c r="M3757">
        <f>L3757*_xlfn.XLOOKUP(K3757,AM:AM,AN:AN)</f>
        <v/>
      </c>
      <c r="N3757">
        <f>L3757*_xlfn.XLOOKUP(K3757,AM:AM,AO:AO)</f>
        <v/>
      </c>
      <c r="O3757" s="238" t="n">
        <v>70</v>
      </c>
      <c r="P3757">
        <f>O3757*_xlfn.XLOOKUP(K3757,AM:AM,AN:AN)</f>
        <v/>
      </c>
      <c r="Q3757">
        <f>O3757*_xlfn.XLOOKUP(K3757,AM:AM,AO:AO)</f>
        <v/>
      </c>
      <c r="R3757">
        <f>_xlfn.XLOOKUP(E3757,AF:AF,AG:AG)</f>
        <v/>
      </c>
      <c r="S3757">
        <f>_xlfn.XLOOKUP(E3757,AF:AF,AI:AI)</f>
        <v/>
      </c>
      <c r="T3757">
        <f>WEEKNUM(G3757)</f>
        <v/>
      </c>
      <c r="U3757">
        <f>YEAR(G3757)</f>
        <v/>
      </c>
      <c r="V3757" s="117">
        <f>IFERROR(Q3757/N3757,"0")</f>
        <v/>
      </c>
    </row>
    <row r="3758">
      <c r="A3758">
        <f>_xlfn.XLOOKUP(D3758,BN:BN,BO:BO)</f>
        <v/>
      </c>
      <c r="B3758" t="inlineStr">
        <is>
          <t>LLC</t>
        </is>
      </c>
      <c r="C3758" t="n">
        <v>575</v>
      </c>
      <c r="D3758">
        <f>_xlfn.XLOOKUP(C3758,BH:BH,BI:BI)</f>
        <v/>
      </c>
      <c r="E3758" t="n">
        <v>24009</v>
      </c>
      <c r="F3758" t="inlineStr">
        <is>
          <t>Hospedaje</t>
        </is>
      </c>
      <c r="G3758" s="234" t="n">
        <v>45883</v>
      </c>
      <c r="H3758" s="234" t="n">
        <v>45887</v>
      </c>
      <c r="I3758" t="inlineStr">
        <is>
          <t>HTL</t>
        </is>
      </c>
      <c r="J3758">
        <f>_xlfn.XLOOKUP(I3758,AS:AS,AU:AU)</f>
        <v/>
      </c>
      <c r="K3758" t="inlineStr">
        <is>
          <t>USD</t>
        </is>
      </c>
      <c r="L3758" s="238" t="n">
        <v>5357.86</v>
      </c>
      <c r="M3758">
        <f>L3758*_xlfn.XLOOKUP(K3758,AM:AM,AN:AN)</f>
        <v/>
      </c>
      <c r="N3758">
        <f>L3758*_xlfn.XLOOKUP(K3758,AM:AM,AO:AO)</f>
        <v/>
      </c>
      <c r="O3758" s="238" t="n">
        <v>582.8</v>
      </c>
      <c r="P3758">
        <f>O3758*_xlfn.XLOOKUP(K3758,AM:AM,AN:AN)</f>
        <v/>
      </c>
      <c r="Q3758">
        <f>O3758*_xlfn.XLOOKUP(K3758,AM:AM,AO:AO)</f>
        <v/>
      </c>
      <c r="R3758">
        <f>_xlfn.XLOOKUP(E3758,AF:AF,AG:AG)</f>
        <v/>
      </c>
      <c r="S3758">
        <f>_xlfn.XLOOKUP(E3758,AF:AF,AI:AI)</f>
        <v/>
      </c>
      <c r="T3758">
        <f>WEEKNUM(G3758)</f>
        <v/>
      </c>
      <c r="U3758">
        <f>YEAR(G3758)</f>
        <v/>
      </c>
      <c r="V3758" s="117">
        <f>IFERROR(Q3758/N3758,"0")</f>
        <v/>
      </c>
    </row>
    <row r="3759">
      <c r="A3759">
        <f>_xlfn.XLOOKUP(D3759,BN:BN,BO:BO)</f>
        <v/>
      </c>
      <c r="B3759" t="inlineStr">
        <is>
          <t>LLC</t>
        </is>
      </c>
      <c r="C3759" t="n">
        <v>575</v>
      </c>
      <c r="D3759">
        <f>_xlfn.XLOOKUP(C3759,BH:BH,BI:BI)</f>
        <v/>
      </c>
      <c r="E3759" t="n">
        <v>24443</v>
      </c>
      <c r="F3759" t="inlineStr">
        <is>
          <t xml:space="preserve">Hospedaje </t>
        </is>
      </c>
      <c r="G3759" s="234" t="n">
        <v>45864</v>
      </c>
      <c r="H3759" s="234" t="n">
        <v>45872</v>
      </c>
      <c r="I3759" t="inlineStr">
        <is>
          <t>HTL</t>
        </is>
      </c>
      <c r="J3759">
        <f>_xlfn.XLOOKUP(I3759,AS:AS,AU:AU)</f>
        <v/>
      </c>
      <c r="K3759" t="inlineStr">
        <is>
          <t>USD</t>
        </is>
      </c>
      <c r="L3759" s="238" t="n">
        <v>11220</v>
      </c>
      <c r="M3759">
        <f>L3759*_xlfn.XLOOKUP(K3759,AM:AM,AN:AN)</f>
        <v/>
      </c>
      <c r="N3759">
        <f>L3759*_xlfn.XLOOKUP(K3759,AM:AM,AO:AO)</f>
        <v/>
      </c>
      <c r="O3759" s="238" t="n">
        <v>1122</v>
      </c>
      <c r="P3759">
        <f>O3759*_xlfn.XLOOKUP(K3759,AM:AM,AN:AN)</f>
        <v/>
      </c>
      <c r="Q3759">
        <f>O3759*_xlfn.XLOOKUP(K3759,AM:AM,AO:AO)</f>
        <v/>
      </c>
      <c r="R3759">
        <f>_xlfn.XLOOKUP(E3759,AF:AF,AG:AG)</f>
        <v/>
      </c>
      <c r="S3759">
        <f>_xlfn.XLOOKUP(E3759,AF:AF,AI:AI)</f>
        <v/>
      </c>
      <c r="T3759">
        <f>WEEKNUM(G3759)</f>
        <v/>
      </c>
      <c r="U3759">
        <f>YEAR(G3759)</f>
        <v/>
      </c>
      <c r="V3759" s="117">
        <f>IFERROR(Q3759/N3759,"0")</f>
        <v/>
      </c>
    </row>
    <row r="3760">
      <c r="A3760">
        <f>_xlfn.XLOOKUP(D3760,BN:BN,BO:BO)</f>
        <v/>
      </c>
      <c r="B3760" t="inlineStr">
        <is>
          <t>LLC</t>
        </is>
      </c>
      <c r="C3760" t="n">
        <v>575</v>
      </c>
      <c r="D3760">
        <f>_xlfn.XLOOKUP(C3760,BH:BH,BI:BI)</f>
        <v/>
      </c>
      <c r="E3760" t="n">
        <v>24443</v>
      </c>
      <c r="F3760" t="inlineStr">
        <is>
          <t>Hospedaje</t>
        </is>
      </c>
      <c r="G3760" s="234" t="n">
        <v>45872</v>
      </c>
      <c r="H3760" s="234" t="n">
        <v>45875</v>
      </c>
      <c r="I3760" t="inlineStr">
        <is>
          <t>HTL</t>
        </is>
      </c>
      <c r="J3760">
        <f>_xlfn.XLOOKUP(I3760,AS:AS,AU:AU)</f>
        <v/>
      </c>
      <c r="K3760" t="inlineStr">
        <is>
          <t>USD</t>
        </is>
      </c>
      <c r="L3760" s="238" t="n">
        <v>4455</v>
      </c>
      <c r="M3760">
        <f>L3760*_xlfn.XLOOKUP(K3760,AM:AM,AN:AN)</f>
        <v/>
      </c>
      <c r="N3760">
        <f>L3760*_xlfn.XLOOKUP(K3760,AM:AM,AO:AO)</f>
        <v/>
      </c>
      <c r="O3760" s="238" t="n">
        <v>445.5</v>
      </c>
      <c r="P3760">
        <f>O3760*_xlfn.XLOOKUP(K3760,AM:AM,AN:AN)</f>
        <v/>
      </c>
      <c r="Q3760">
        <f>O3760*_xlfn.XLOOKUP(K3760,AM:AM,AO:AO)</f>
        <v/>
      </c>
      <c r="R3760">
        <f>_xlfn.XLOOKUP(E3760,AF:AF,AG:AG)</f>
        <v/>
      </c>
      <c r="S3760">
        <f>_xlfn.XLOOKUP(E3760,AF:AF,AI:AI)</f>
        <v/>
      </c>
      <c r="T3760">
        <f>WEEKNUM(G3760)</f>
        <v/>
      </c>
      <c r="U3760">
        <f>YEAR(G3760)</f>
        <v/>
      </c>
      <c r="V3760" s="117">
        <f>IFERROR(Q3760/N3760,"0")</f>
        <v/>
      </c>
    </row>
    <row r="3761">
      <c r="A3761">
        <f>_xlfn.XLOOKUP(D3761,BN:BN,BO:BO)</f>
        <v/>
      </c>
      <c r="B3761" t="inlineStr">
        <is>
          <t>LLC</t>
        </is>
      </c>
      <c r="C3761" t="n">
        <v>576</v>
      </c>
      <c r="D3761">
        <f>_xlfn.XLOOKUP(C3761,BH:BH,BI:BI)</f>
        <v/>
      </c>
      <c r="E3761" t="n">
        <v>25374</v>
      </c>
      <c r="F3761" t="inlineStr">
        <is>
          <t>Hospedaje</t>
        </is>
      </c>
      <c r="G3761" s="234" t="n">
        <v>45902</v>
      </c>
      <c r="H3761" s="234" t="n">
        <v>45904</v>
      </c>
      <c r="I3761" t="inlineStr">
        <is>
          <t>HTL</t>
        </is>
      </c>
      <c r="J3761">
        <f>_xlfn.XLOOKUP(I3761,AS:AS,AU:AU)</f>
        <v/>
      </c>
      <c r="K3761" t="inlineStr">
        <is>
          <t>USD</t>
        </is>
      </c>
      <c r="L3761" s="238" t="n">
        <v>8793.75</v>
      </c>
      <c r="M3761">
        <f>L3761*_xlfn.XLOOKUP(K3761,AM:AM,AN:AN)</f>
        <v/>
      </c>
      <c r="N3761">
        <f>L3761*_xlfn.XLOOKUP(K3761,AM:AM,AO:AO)</f>
        <v/>
      </c>
      <c r="O3761" s="238" t="n">
        <v>320.6</v>
      </c>
      <c r="P3761">
        <f>O3761*_xlfn.XLOOKUP(K3761,AM:AM,AN:AN)</f>
        <v/>
      </c>
      <c r="Q3761">
        <f>O3761*_xlfn.XLOOKUP(K3761,AM:AM,AO:AO)</f>
        <v/>
      </c>
      <c r="R3761">
        <f>_xlfn.XLOOKUP(E3761,AF:AF,AG:AG)</f>
        <v/>
      </c>
      <c r="S3761">
        <f>_xlfn.XLOOKUP(E3761,AF:AF,AI:AI)</f>
        <v/>
      </c>
      <c r="T3761">
        <f>WEEKNUM(G3761)</f>
        <v/>
      </c>
      <c r="U3761">
        <f>YEAR(G3761)</f>
        <v/>
      </c>
      <c r="V3761" s="117">
        <f>IFERROR(Q3761/N3761,"0")</f>
        <v/>
      </c>
    </row>
    <row r="3762">
      <c r="A3762">
        <f>_xlfn.XLOOKUP(D3762,BN:BN,BO:BO)</f>
        <v/>
      </c>
      <c r="B3762" t="inlineStr">
        <is>
          <t>LLC</t>
        </is>
      </c>
      <c r="C3762" t="n">
        <v>576</v>
      </c>
      <c r="D3762">
        <f>_xlfn.XLOOKUP(C3762,BH:BH,BI:BI)</f>
        <v/>
      </c>
      <c r="E3762" t="n">
        <v>25780</v>
      </c>
      <c r="F3762" t="inlineStr">
        <is>
          <t xml:space="preserve">Traslado Connaught - Heckfield Place </t>
        </is>
      </c>
      <c r="G3762" s="234" t="n">
        <v>45902</v>
      </c>
      <c r="H3762" s="234" t="n">
        <v>45902</v>
      </c>
      <c r="I3762" t="inlineStr">
        <is>
          <t>TRF</t>
        </is>
      </c>
      <c r="J3762">
        <f>_xlfn.XLOOKUP(I3762,AS:AS,AU:AU)</f>
        <v/>
      </c>
      <c r="K3762" t="inlineStr">
        <is>
          <t>USD</t>
        </is>
      </c>
      <c r="L3762" s="238" t="n">
        <v>483.76</v>
      </c>
      <c r="M3762">
        <f>L3762*_xlfn.XLOOKUP(K3762,AM:AM,AN:AN)</f>
        <v/>
      </c>
      <c r="N3762">
        <f>L3762*_xlfn.XLOOKUP(K3762,AM:AM,AO:AO)</f>
        <v/>
      </c>
      <c r="O3762" s="238" t="n">
        <v>73.31999999999999</v>
      </c>
      <c r="P3762">
        <f>O3762*_xlfn.XLOOKUP(K3762,AM:AM,AN:AN)</f>
        <v/>
      </c>
      <c r="Q3762">
        <f>O3762*_xlfn.XLOOKUP(K3762,AM:AM,AO:AO)</f>
        <v/>
      </c>
      <c r="R3762">
        <f>_xlfn.XLOOKUP(E3762,AF:AF,AG:AG)</f>
        <v/>
      </c>
      <c r="S3762">
        <f>_xlfn.XLOOKUP(E3762,AF:AF,AI:AI)</f>
        <v/>
      </c>
      <c r="T3762">
        <f>WEEKNUM(G3762)</f>
        <v/>
      </c>
      <c r="U3762">
        <f>YEAR(G3762)</f>
        <v/>
      </c>
      <c r="V3762" s="117">
        <f>IFERROR(Q3762/N3762,"0")</f>
        <v/>
      </c>
    </row>
    <row r="3763">
      <c r="A3763">
        <f>_xlfn.XLOOKUP(D3763,BN:BN,BO:BO)</f>
        <v/>
      </c>
      <c r="B3763" t="inlineStr">
        <is>
          <t>LLC</t>
        </is>
      </c>
      <c r="C3763" t="n">
        <v>576</v>
      </c>
      <c r="D3763">
        <f>_xlfn.XLOOKUP(C3763,BH:BH,BI:BI)</f>
        <v/>
      </c>
      <c r="E3763" t="n">
        <v>25780</v>
      </c>
      <c r="F3763" t="inlineStr">
        <is>
          <t>Traslado Heckfield Place a Connaught</t>
        </is>
      </c>
      <c r="G3763" s="234" t="n">
        <v>45904</v>
      </c>
      <c r="H3763" s="234" t="n">
        <v>45904</v>
      </c>
      <c r="I3763" t="inlineStr">
        <is>
          <t>TRF</t>
        </is>
      </c>
      <c r="J3763">
        <f>_xlfn.XLOOKUP(I3763,AS:AS,AU:AU)</f>
        <v/>
      </c>
      <c r="K3763" t="inlineStr">
        <is>
          <t>USD</t>
        </is>
      </c>
      <c r="L3763" s="238" t="n">
        <v>483.76</v>
      </c>
      <c r="M3763">
        <f>L3763*_xlfn.XLOOKUP(K3763,AM:AM,AN:AN)</f>
        <v/>
      </c>
      <c r="N3763">
        <f>L3763*_xlfn.XLOOKUP(K3763,AM:AM,AO:AO)</f>
        <v/>
      </c>
      <c r="O3763" s="238" t="n">
        <v>73.31999999999999</v>
      </c>
      <c r="P3763">
        <f>O3763*_xlfn.XLOOKUP(K3763,AM:AM,AN:AN)</f>
        <v/>
      </c>
      <c r="Q3763">
        <f>O3763*_xlfn.XLOOKUP(K3763,AM:AM,AO:AO)</f>
        <v/>
      </c>
      <c r="R3763">
        <f>_xlfn.XLOOKUP(E3763,AF:AF,AG:AG)</f>
        <v/>
      </c>
      <c r="S3763">
        <f>_xlfn.XLOOKUP(E3763,AF:AF,AI:AI)</f>
        <v/>
      </c>
      <c r="T3763">
        <f>WEEKNUM(G3763)</f>
        <v/>
      </c>
      <c r="U3763">
        <f>YEAR(G3763)</f>
        <v/>
      </c>
      <c r="V3763" s="117">
        <f>IFERROR(Q3763/N3763,"0")</f>
        <v/>
      </c>
    </row>
    <row r="3764">
      <c r="A3764">
        <f>_xlfn.XLOOKUP(D3764,BN:BN,BO:BO)</f>
        <v/>
      </c>
      <c r="B3764" t="inlineStr">
        <is>
          <t>LLC</t>
        </is>
      </c>
      <c r="C3764" t="n">
        <v>576</v>
      </c>
      <c r="D3764">
        <f>_xlfn.XLOOKUP(C3764,BH:BH,BI:BI)</f>
        <v/>
      </c>
      <c r="E3764" t="n">
        <v>25780</v>
      </c>
      <c r="F3764" t="inlineStr">
        <is>
          <t>Traslado The Connaught - Alexandra Palace</t>
        </is>
      </c>
      <c r="G3764" s="234" t="n">
        <v>45905</v>
      </c>
      <c r="H3764" s="234" t="n">
        <v>45905</v>
      </c>
      <c r="I3764" t="inlineStr">
        <is>
          <t>TRF</t>
        </is>
      </c>
      <c r="J3764">
        <f>_xlfn.XLOOKUP(I3764,AS:AS,AU:AU)</f>
        <v/>
      </c>
      <c r="K3764" t="inlineStr">
        <is>
          <t>USD</t>
        </is>
      </c>
      <c r="L3764" s="238" t="n">
        <v>205.79</v>
      </c>
      <c r="M3764">
        <f>L3764*_xlfn.XLOOKUP(K3764,AM:AM,AN:AN)</f>
        <v/>
      </c>
      <c r="N3764">
        <f>L3764*_xlfn.XLOOKUP(K3764,AM:AM,AO:AO)</f>
        <v/>
      </c>
      <c r="O3764" s="238" t="n">
        <v>31.57</v>
      </c>
      <c r="P3764">
        <f>O3764*_xlfn.XLOOKUP(K3764,AM:AM,AN:AN)</f>
        <v/>
      </c>
      <c r="Q3764">
        <f>O3764*_xlfn.XLOOKUP(K3764,AM:AM,AO:AO)</f>
        <v/>
      </c>
      <c r="R3764">
        <f>_xlfn.XLOOKUP(E3764,AF:AF,AG:AG)</f>
        <v/>
      </c>
      <c r="S3764">
        <f>_xlfn.XLOOKUP(E3764,AF:AF,AI:AI)</f>
        <v/>
      </c>
      <c r="T3764">
        <f>WEEKNUM(G3764)</f>
        <v/>
      </c>
      <c r="U3764">
        <f>YEAR(G3764)</f>
        <v/>
      </c>
      <c r="V3764" s="117">
        <f>IFERROR(Q3764/N3764,"0")</f>
        <v/>
      </c>
    </row>
    <row r="3765">
      <c r="A3765">
        <f>_xlfn.XLOOKUP(D3765,BN:BN,BO:BO)</f>
        <v/>
      </c>
      <c r="B3765" t="inlineStr">
        <is>
          <t>LLC</t>
        </is>
      </c>
      <c r="C3765" t="n">
        <v>576</v>
      </c>
      <c r="D3765">
        <f>_xlfn.XLOOKUP(C3765,BH:BH,BI:BI)</f>
        <v/>
      </c>
      <c r="E3765" t="n">
        <v>25780</v>
      </c>
      <c r="F3765" t="inlineStr">
        <is>
          <t>Traslado CN - LHR</t>
        </is>
      </c>
      <c r="G3765" s="234" t="n">
        <v>45902</v>
      </c>
      <c r="H3765" s="234" t="n">
        <v>45905</v>
      </c>
      <c r="I3765" t="inlineStr">
        <is>
          <t>TRF</t>
        </is>
      </c>
      <c r="J3765">
        <f>_xlfn.XLOOKUP(I3765,AS:AS,AU:AU)</f>
        <v/>
      </c>
      <c r="K3765" t="inlineStr">
        <is>
          <t>USD</t>
        </is>
      </c>
      <c r="L3765" s="238" t="n">
        <v>238.98</v>
      </c>
      <c r="M3765">
        <f>L3765*_xlfn.XLOOKUP(K3765,AM:AM,AN:AN)</f>
        <v/>
      </c>
      <c r="N3765">
        <f>L3765*_xlfn.XLOOKUP(K3765,AM:AM,AO:AO)</f>
        <v/>
      </c>
      <c r="O3765" s="238" t="n">
        <v>36.66</v>
      </c>
      <c r="P3765">
        <f>O3765*_xlfn.XLOOKUP(K3765,AM:AM,AN:AN)</f>
        <v/>
      </c>
      <c r="Q3765">
        <f>O3765*_xlfn.XLOOKUP(K3765,AM:AM,AO:AO)</f>
        <v/>
      </c>
      <c r="R3765">
        <f>_xlfn.XLOOKUP(E3765,AF:AF,AG:AG)</f>
        <v/>
      </c>
      <c r="S3765">
        <f>_xlfn.XLOOKUP(E3765,AF:AF,AI:AI)</f>
        <v/>
      </c>
      <c r="T3765">
        <f>WEEKNUM(G3765)</f>
        <v/>
      </c>
      <c r="U3765">
        <f>YEAR(G3765)</f>
        <v/>
      </c>
      <c r="V3765" s="117">
        <f>IFERROR(Q3765/N3765,"0")</f>
        <v/>
      </c>
    </row>
    <row r="3766">
      <c r="A3766">
        <f>_xlfn.XLOOKUP(D3766,BN:BN,BO:BO)</f>
        <v/>
      </c>
      <c r="B3766" t="inlineStr">
        <is>
          <t>LLC</t>
        </is>
      </c>
      <c r="C3766" t="n">
        <v>576</v>
      </c>
      <c r="D3766">
        <f>_xlfn.XLOOKUP(C3766,BH:BH,BI:BI)</f>
        <v/>
      </c>
      <c r="E3766" t="n">
        <v>25780</v>
      </c>
      <c r="F3766" t="inlineStr">
        <is>
          <t xml:space="preserve">Traslado CN - WMB - CN </t>
        </is>
      </c>
      <c r="G3766" s="234" t="n">
        <v>45904</v>
      </c>
      <c r="H3766" s="234" t="n">
        <v>45904</v>
      </c>
      <c r="I3766" t="inlineStr">
        <is>
          <t>TRF</t>
        </is>
      </c>
      <c r="J3766">
        <f>_xlfn.XLOOKUP(I3766,AS:AS,AU:AU)</f>
        <v/>
      </c>
      <c r="K3766" t="inlineStr">
        <is>
          <t>USD</t>
        </is>
      </c>
      <c r="L3766" s="238" t="n">
        <v>477.96</v>
      </c>
      <c r="M3766">
        <f>L3766*_xlfn.XLOOKUP(K3766,AM:AM,AN:AN)</f>
        <v/>
      </c>
      <c r="N3766">
        <f>L3766*_xlfn.XLOOKUP(K3766,AM:AM,AO:AO)</f>
        <v/>
      </c>
      <c r="O3766" s="238" t="n">
        <v>73.31999999999999</v>
      </c>
      <c r="P3766">
        <f>O3766*_xlfn.XLOOKUP(K3766,AM:AM,AN:AN)</f>
        <v/>
      </c>
      <c r="Q3766">
        <f>O3766*_xlfn.XLOOKUP(K3766,AM:AM,AO:AO)</f>
        <v/>
      </c>
      <c r="R3766">
        <f>_xlfn.XLOOKUP(E3766,AF:AF,AG:AG)</f>
        <v/>
      </c>
      <c r="S3766">
        <f>_xlfn.XLOOKUP(E3766,AF:AF,AI:AI)</f>
        <v/>
      </c>
      <c r="T3766">
        <f>WEEKNUM(G3766)</f>
        <v/>
      </c>
      <c r="U3766">
        <f>YEAR(G3766)</f>
        <v/>
      </c>
      <c r="V3766" s="117">
        <f>IFERROR(Q3766/N3766,"0")</f>
        <v/>
      </c>
    </row>
    <row r="3767">
      <c r="A3767">
        <f>_xlfn.XLOOKUP(D3767,BN:BN,BO:BO)</f>
        <v/>
      </c>
      <c r="B3767" t="inlineStr">
        <is>
          <t>LLC</t>
        </is>
      </c>
      <c r="C3767" t="n">
        <v>577</v>
      </c>
      <c r="D3767">
        <f>_xlfn.XLOOKUP(C3767,BH:BH,BI:BI)</f>
        <v/>
      </c>
      <c r="E3767" t="n">
        <v>28934</v>
      </c>
      <c r="F3767" t="inlineStr">
        <is>
          <t>TE FERNANDEZ LATORRE LUCIA</t>
        </is>
      </c>
      <c r="G3767" s="234" t="n">
        <v>45904</v>
      </c>
      <c r="H3767" s="63" t="n"/>
      <c r="I3767" t="inlineStr">
        <is>
          <t>VLO</t>
        </is>
      </c>
      <c r="J3767">
        <f>_xlfn.XLOOKUP(I3767,AS:AS,AU:AU)</f>
        <v/>
      </c>
      <c r="K3767" t="inlineStr">
        <is>
          <t>USD</t>
        </is>
      </c>
      <c r="L3767" s="238" t="n">
        <v>2932.43</v>
      </c>
      <c r="M3767">
        <f>L3767*_xlfn.XLOOKUP(K3767,AM:AM,AN:AN)</f>
        <v/>
      </c>
      <c r="N3767">
        <f>L3767*_xlfn.XLOOKUP(K3767,AM:AM,AO:AO)</f>
        <v/>
      </c>
      <c r="O3767" s="238" t="n">
        <v>52.6</v>
      </c>
      <c r="P3767">
        <f>O3767*_xlfn.XLOOKUP(K3767,AM:AM,AN:AN)</f>
        <v/>
      </c>
      <c r="Q3767">
        <f>O3767*_xlfn.XLOOKUP(K3767,AM:AM,AO:AO)</f>
        <v/>
      </c>
      <c r="R3767">
        <f>_xlfn.XLOOKUP(E3767,AF:AF,AG:AG)</f>
        <v/>
      </c>
      <c r="S3767">
        <f>_xlfn.XLOOKUP(E3767,AF:AF,AI:AI)</f>
        <v/>
      </c>
      <c r="T3767">
        <f>WEEKNUM(G3767)</f>
        <v/>
      </c>
      <c r="U3767">
        <f>YEAR(G3767)</f>
        <v/>
      </c>
      <c r="V3767" s="117">
        <f>IFERROR(Q3767/N3767,"0")</f>
        <v/>
      </c>
    </row>
    <row r="3768">
      <c r="A3768">
        <f>_xlfn.XLOOKUP(D3768,BN:BN,BO:BO)</f>
        <v/>
      </c>
      <c r="B3768" t="inlineStr">
        <is>
          <t>LLC</t>
        </is>
      </c>
      <c r="C3768" t="n">
        <v>577</v>
      </c>
      <c r="D3768">
        <f>_xlfn.XLOOKUP(C3768,BH:BH,BI:BI)</f>
        <v/>
      </c>
      <c r="E3768" t="n">
        <v>28934</v>
      </c>
      <c r="F3768" t="inlineStr">
        <is>
          <t>TE PIETRINI ZAPATA ANA PATRICIA</t>
        </is>
      </c>
      <c r="G3768" s="234" t="n">
        <v>45904</v>
      </c>
      <c r="H3768" s="63" t="n"/>
      <c r="I3768" t="inlineStr">
        <is>
          <t>VLO</t>
        </is>
      </c>
      <c r="J3768">
        <f>_xlfn.XLOOKUP(I3768,AS:AS,AU:AU)</f>
        <v/>
      </c>
      <c r="K3768" t="inlineStr">
        <is>
          <t>USD</t>
        </is>
      </c>
      <c r="L3768" s="238" t="n">
        <v>2932.43</v>
      </c>
      <c r="M3768">
        <f>L3768*_xlfn.XLOOKUP(K3768,AM:AM,AN:AN)</f>
        <v/>
      </c>
      <c r="N3768">
        <f>L3768*_xlfn.XLOOKUP(K3768,AM:AM,AO:AO)</f>
        <v/>
      </c>
      <c r="O3768" s="238" t="n">
        <v>52.6</v>
      </c>
      <c r="P3768">
        <f>O3768*_xlfn.XLOOKUP(K3768,AM:AM,AN:AN)</f>
        <v/>
      </c>
      <c r="Q3768">
        <f>O3768*_xlfn.XLOOKUP(K3768,AM:AM,AO:AO)</f>
        <v/>
      </c>
      <c r="R3768">
        <f>_xlfn.XLOOKUP(E3768,AF:AF,AG:AG)</f>
        <v/>
      </c>
      <c r="S3768">
        <f>_xlfn.XLOOKUP(E3768,AF:AF,AI:AI)</f>
        <v/>
      </c>
      <c r="T3768">
        <f>WEEKNUM(G3768)</f>
        <v/>
      </c>
      <c r="U3768">
        <f>YEAR(G3768)</f>
        <v/>
      </c>
      <c r="V3768" s="117">
        <f>IFERROR(Q3768/N3768,"0")</f>
        <v/>
      </c>
    </row>
    <row r="3769">
      <c r="A3769">
        <f>_xlfn.XLOOKUP(D3769,BN:BN,BO:BO)</f>
        <v/>
      </c>
      <c r="B3769" t="inlineStr">
        <is>
          <t>LLC</t>
        </is>
      </c>
      <c r="C3769" t="n">
        <v>577</v>
      </c>
      <c r="D3769">
        <f>_xlfn.XLOOKUP(C3769,BH:BH,BI:BI)</f>
        <v/>
      </c>
      <c r="E3769" t="n">
        <v>28934</v>
      </c>
      <c r="F3769" t="inlineStr">
        <is>
          <t>ME FERNANDEZ LATORRE LUCIA</t>
        </is>
      </c>
      <c r="G3769" s="234" t="n">
        <v>45870</v>
      </c>
      <c r="H3769" s="63" t="n"/>
      <c r="I3769" t="inlineStr">
        <is>
          <t>VLO</t>
        </is>
      </c>
      <c r="J3769">
        <f>_xlfn.XLOOKUP(I3769,AS:AS,AU:AU)</f>
        <v/>
      </c>
      <c r="K3769" t="inlineStr">
        <is>
          <t>USD</t>
        </is>
      </c>
      <c r="L3769" s="238" t="n">
        <v>50</v>
      </c>
      <c r="M3769">
        <f>L3769*_xlfn.XLOOKUP(K3769,AM:AM,AN:AN)</f>
        <v/>
      </c>
      <c r="N3769">
        <f>L3769*_xlfn.XLOOKUP(K3769,AM:AM,AO:AO)</f>
        <v/>
      </c>
      <c r="O3769" s="238" t="n">
        <v>0</v>
      </c>
      <c r="P3769">
        <f>O3769*_xlfn.XLOOKUP(K3769,AM:AM,AN:AN)</f>
        <v/>
      </c>
      <c r="Q3769">
        <f>O3769*_xlfn.XLOOKUP(K3769,AM:AM,AO:AO)</f>
        <v/>
      </c>
      <c r="R3769">
        <f>_xlfn.XLOOKUP(E3769,AF:AF,AG:AG)</f>
        <v/>
      </c>
      <c r="S3769">
        <f>_xlfn.XLOOKUP(E3769,AF:AF,AI:AI)</f>
        <v/>
      </c>
      <c r="T3769">
        <f>WEEKNUM(G3769)</f>
        <v/>
      </c>
      <c r="U3769">
        <f>YEAR(G3769)</f>
        <v/>
      </c>
      <c r="V3769" s="117">
        <f>IFERROR(Q3769/N3769,"0")</f>
        <v/>
      </c>
    </row>
    <row r="3770">
      <c r="A3770">
        <f>_xlfn.XLOOKUP(D3770,BN:BN,BO:BO)</f>
        <v/>
      </c>
      <c r="B3770" t="inlineStr">
        <is>
          <t>LLC</t>
        </is>
      </c>
      <c r="C3770" t="n">
        <v>577</v>
      </c>
      <c r="D3770">
        <f>_xlfn.XLOOKUP(C3770,BH:BH,BI:BI)</f>
        <v/>
      </c>
      <c r="E3770" t="n">
        <v>28934</v>
      </c>
      <c r="F3770" t="inlineStr">
        <is>
          <t>ME PIETRINI ZAPATA ANA PATRICIA</t>
        </is>
      </c>
      <c r="G3770" s="234" t="n">
        <v>45870</v>
      </c>
      <c r="H3770" s="63" t="n"/>
      <c r="I3770" t="inlineStr">
        <is>
          <t>VLO</t>
        </is>
      </c>
      <c r="J3770">
        <f>_xlfn.XLOOKUP(I3770,AS:AS,AU:AU)</f>
        <v/>
      </c>
      <c r="K3770" t="inlineStr">
        <is>
          <t>USD</t>
        </is>
      </c>
      <c r="L3770" s="238" t="n">
        <v>50</v>
      </c>
      <c r="M3770">
        <f>L3770*_xlfn.XLOOKUP(K3770,AM:AM,AN:AN)</f>
        <v/>
      </c>
      <c r="N3770">
        <f>L3770*_xlfn.XLOOKUP(K3770,AM:AM,AO:AO)</f>
        <v/>
      </c>
      <c r="O3770" s="238" t="n">
        <v>0</v>
      </c>
      <c r="P3770">
        <f>O3770*_xlfn.XLOOKUP(K3770,AM:AM,AN:AN)</f>
        <v/>
      </c>
      <c r="Q3770">
        <f>O3770*_xlfn.XLOOKUP(K3770,AM:AM,AO:AO)</f>
        <v/>
      </c>
      <c r="R3770">
        <f>_xlfn.XLOOKUP(E3770,AF:AF,AG:AG)</f>
        <v/>
      </c>
      <c r="S3770">
        <f>_xlfn.XLOOKUP(E3770,AF:AF,AI:AI)</f>
        <v/>
      </c>
      <c r="T3770">
        <f>WEEKNUM(G3770)</f>
        <v/>
      </c>
      <c r="U3770">
        <f>YEAR(G3770)</f>
        <v/>
      </c>
      <c r="V3770" s="117">
        <f>IFERROR(Q3770/N3770,"0")</f>
        <v/>
      </c>
    </row>
    <row r="3771">
      <c r="A3771">
        <f>_xlfn.XLOOKUP(D3771,BN:BN,BO:BO)</f>
        <v/>
      </c>
      <c r="B3771" t="inlineStr">
        <is>
          <t>LLC</t>
        </is>
      </c>
      <c r="C3771" t="n">
        <v>577</v>
      </c>
      <c r="D3771">
        <f>_xlfn.XLOOKUP(C3771,BH:BH,BI:BI)</f>
        <v/>
      </c>
      <c r="E3771" t="n">
        <v>28934</v>
      </c>
      <c r="F3771" t="inlineStr">
        <is>
          <t>TE PIETRINI ZAPATA FRANCISCO JAVIER</t>
        </is>
      </c>
      <c r="G3771" s="234" t="n">
        <v>45908</v>
      </c>
      <c r="H3771" s="63" t="n"/>
      <c r="I3771" t="inlineStr">
        <is>
          <t>VLO</t>
        </is>
      </c>
      <c r="J3771">
        <f>_xlfn.XLOOKUP(I3771,AS:AS,AU:AU)</f>
        <v/>
      </c>
      <c r="K3771" t="inlineStr">
        <is>
          <t>USD</t>
        </is>
      </c>
      <c r="L3771" s="238" t="n">
        <v>2932.43</v>
      </c>
      <c r="M3771">
        <f>L3771*_xlfn.XLOOKUP(K3771,AM:AM,AN:AN)</f>
        <v/>
      </c>
      <c r="N3771">
        <f>L3771*_xlfn.XLOOKUP(K3771,AM:AM,AO:AO)</f>
        <v/>
      </c>
      <c r="O3771" s="238" t="n">
        <v>52.6</v>
      </c>
      <c r="P3771">
        <f>O3771*_xlfn.XLOOKUP(K3771,AM:AM,AN:AN)</f>
        <v/>
      </c>
      <c r="Q3771">
        <f>O3771*_xlfn.XLOOKUP(K3771,AM:AM,AO:AO)</f>
        <v/>
      </c>
      <c r="R3771">
        <f>_xlfn.XLOOKUP(E3771,AF:AF,AG:AG)</f>
        <v/>
      </c>
      <c r="S3771">
        <f>_xlfn.XLOOKUP(E3771,AF:AF,AI:AI)</f>
        <v/>
      </c>
      <c r="T3771">
        <f>WEEKNUM(G3771)</f>
        <v/>
      </c>
      <c r="U3771">
        <f>YEAR(G3771)</f>
        <v/>
      </c>
      <c r="V3771" s="117">
        <f>IFERROR(Q3771/N3771,"0")</f>
        <v/>
      </c>
    </row>
    <row r="3772">
      <c r="A3772">
        <f>_xlfn.XLOOKUP(D3772,BN:BN,BO:BO)</f>
        <v/>
      </c>
      <c r="B3772" t="inlineStr">
        <is>
          <t>LLC</t>
        </is>
      </c>
      <c r="C3772" t="n">
        <v>577</v>
      </c>
      <c r="D3772">
        <f>_xlfn.XLOOKUP(C3772,BH:BH,BI:BI)</f>
        <v/>
      </c>
      <c r="E3772" t="n">
        <v>28934</v>
      </c>
      <c r="F3772" t="inlineStr">
        <is>
          <t>ME PIETRINI ZAPATA FRANCISCO JAVIER</t>
        </is>
      </c>
      <c r="G3772" s="234" t="n">
        <v>45870</v>
      </c>
      <c r="H3772" s="63" t="n"/>
      <c r="I3772" t="inlineStr">
        <is>
          <t>VLO</t>
        </is>
      </c>
      <c r="J3772">
        <f>_xlfn.XLOOKUP(I3772,AS:AS,AU:AU)</f>
        <v/>
      </c>
      <c r="K3772" t="inlineStr">
        <is>
          <t>USD</t>
        </is>
      </c>
      <c r="L3772" s="238" t="n">
        <v>50</v>
      </c>
      <c r="M3772">
        <f>L3772*_xlfn.XLOOKUP(K3772,AM:AM,AN:AN)</f>
        <v/>
      </c>
      <c r="N3772">
        <f>L3772*_xlfn.XLOOKUP(K3772,AM:AM,AO:AO)</f>
        <v/>
      </c>
      <c r="O3772" s="238" t="n">
        <v>0</v>
      </c>
      <c r="P3772">
        <f>O3772*_xlfn.XLOOKUP(K3772,AM:AM,AN:AN)</f>
        <v/>
      </c>
      <c r="Q3772">
        <f>O3772*_xlfn.XLOOKUP(K3772,AM:AM,AO:AO)</f>
        <v/>
      </c>
      <c r="R3772">
        <f>_xlfn.XLOOKUP(E3772,AF:AF,AG:AG)</f>
        <v/>
      </c>
      <c r="S3772">
        <f>_xlfn.XLOOKUP(E3772,AF:AF,AI:AI)</f>
        <v/>
      </c>
      <c r="T3772">
        <f>WEEKNUM(G3772)</f>
        <v/>
      </c>
      <c r="U3772">
        <f>YEAR(G3772)</f>
        <v/>
      </c>
      <c r="V3772" s="117">
        <f>IFERROR(Q3772/N3772,"0")</f>
        <v/>
      </c>
    </row>
    <row r="3773">
      <c r="A3773">
        <f>_xlfn.XLOOKUP(D3773,BN:BN,BO:BO)</f>
        <v/>
      </c>
      <c r="B3773" t="inlineStr">
        <is>
          <t>LLC</t>
        </is>
      </c>
      <c r="C3773" t="n">
        <v>577</v>
      </c>
      <c r="D3773">
        <f>_xlfn.XLOOKUP(C3773,BH:BH,BI:BI)</f>
        <v/>
      </c>
      <c r="E3773" t="n">
        <v>28934</v>
      </c>
      <c r="F3773" t="inlineStr">
        <is>
          <t>TE PIETRINI ZAPATA FRANCISCO JAVIER</t>
        </is>
      </c>
      <c r="G3773" s="234" t="n">
        <v>45908</v>
      </c>
      <c r="H3773" s="63" t="n"/>
      <c r="I3773" t="inlineStr">
        <is>
          <t>VLO</t>
        </is>
      </c>
      <c r="J3773">
        <f>_xlfn.XLOOKUP(I3773,AS:AS,AU:AU)</f>
        <v/>
      </c>
      <c r="K3773" t="inlineStr">
        <is>
          <t>USD</t>
        </is>
      </c>
      <c r="L3773" s="238" t="n">
        <v>0</v>
      </c>
      <c r="M3773">
        <f>L3773*_xlfn.XLOOKUP(K3773,AM:AM,AN:AN)</f>
        <v/>
      </c>
      <c r="N3773">
        <f>L3773*_xlfn.XLOOKUP(K3773,AM:AM,AO:AO)</f>
        <v/>
      </c>
      <c r="O3773" s="238" t="n">
        <v>0</v>
      </c>
      <c r="P3773">
        <f>O3773*_xlfn.XLOOKUP(K3773,AM:AM,AN:AN)</f>
        <v/>
      </c>
      <c r="Q3773">
        <f>O3773*_xlfn.XLOOKUP(K3773,AM:AM,AO:AO)</f>
        <v/>
      </c>
      <c r="R3773">
        <f>_xlfn.XLOOKUP(E3773,AF:AF,AG:AG)</f>
        <v/>
      </c>
      <c r="S3773">
        <f>_xlfn.XLOOKUP(E3773,AF:AF,AI:AI)</f>
        <v/>
      </c>
      <c r="T3773">
        <f>WEEKNUM(G3773)</f>
        <v/>
      </c>
      <c r="U3773">
        <f>YEAR(G3773)</f>
        <v/>
      </c>
      <c r="V3773" s="117">
        <f>IFERROR(Q3773/N3773,"0")</f>
        <v/>
      </c>
    </row>
    <row r="3774">
      <c r="A3774">
        <f>_xlfn.XLOOKUP(D3774,BN:BN,BO:BO)</f>
        <v/>
      </c>
      <c r="B3774" t="inlineStr">
        <is>
          <t>LLC</t>
        </is>
      </c>
      <c r="C3774" t="n">
        <v>577</v>
      </c>
      <c r="D3774">
        <f>_xlfn.XLOOKUP(C3774,BH:BH,BI:BI)</f>
        <v/>
      </c>
      <c r="E3774" t="n">
        <v>28934</v>
      </c>
      <c r="F3774" t="inlineStr">
        <is>
          <t>TE PIETRINI Y LEON FRANCISCO JAVIER</t>
        </is>
      </c>
      <c r="G3774" s="234" t="n">
        <v>45902</v>
      </c>
      <c r="H3774" s="63" t="n"/>
      <c r="I3774" t="inlineStr">
        <is>
          <t>VLO</t>
        </is>
      </c>
      <c r="J3774">
        <f>_xlfn.XLOOKUP(I3774,AS:AS,AU:AU)</f>
        <v/>
      </c>
      <c r="K3774" t="inlineStr">
        <is>
          <t>USD</t>
        </is>
      </c>
      <c r="L3774" s="238" t="n">
        <v>4879.33</v>
      </c>
      <c r="M3774">
        <f>L3774*_xlfn.XLOOKUP(K3774,AM:AM,AN:AN)</f>
        <v/>
      </c>
      <c r="N3774">
        <f>L3774*_xlfn.XLOOKUP(K3774,AM:AM,AO:AO)</f>
        <v/>
      </c>
      <c r="O3774" s="238" t="n">
        <v>90.04000000000001</v>
      </c>
      <c r="P3774">
        <f>O3774*_xlfn.XLOOKUP(K3774,AM:AM,AN:AN)</f>
        <v/>
      </c>
      <c r="Q3774">
        <f>O3774*_xlfn.XLOOKUP(K3774,AM:AM,AO:AO)</f>
        <v/>
      </c>
      <c r="R3774">
        <f>_xlfn.XLOOKUP(E3774,AF:AF,AG:AG)</f>
        <v/>
      </c>
      <c r="S3774">
        <f>_xlfn.XLOOKUP(E3774,AF:AF,AI:AI)</f>
        <v/>
      </c>
      <c r="T3774">
        <f>WEEKNUM(G3774)</f>
        <v/>
      </c>
      <c r="U3774">
        <f>YEAR(G3774)</f>
        <v/>
      </c>
      <c r="V3774" s="117">
        <f>IFERROR(Q3774/N3774,"0")</f>
        <v/>
      </c>
    </row>
    <row r="3775">
      <c r="A3775">
        <f>_xlfn.XLOOKUP(D3775,BN:BN,BO:BO)</f>
        <v/>
      </c>
      <c r="B3775" t="inlineStr">
        <is>
          <t>LLC</t>
        </is>
      </c>
      <c r="C3775" t="n">
        <v>577</v>
      </c>
      <c r="D3775">
        <f>_xlfn.XLOOKUP(C3775,BH:BH,BI:BI)</f>
        <v/>
      </c>
      <c r="E3775" t="n">
        <v>28934</v>
      </c>
      <c r="F3775" t="inlineStr">
        <is>
          <t>TE ZAPATA OSCOZ ANA PATRICIA AMELIA</t>
        </is>
      </c>
      <c r="G3775" s="234" t="n">
        <v>45902</v>
      </c>
      <c r="H3775" s="63" t="n"/>
      <c r="I3775" t="inlineStr">
        <is>
          <t>VLO</t>
        </is>
      </c>
      <c r="J3775">
        <f>_xlfn.XLOOKUP(I3775,AS:AS,AU:AU)</f>
        <v/>
      </c>
      <c r="K3775" t="inlineStr">
        <is>
          <t>USD</t>
        </is>
      </c>
      <c r="L3775" s="238" t="n">
        <v>4879.33</v>
      </c>
      <c r="M3775">
        <f>L3775*_xlfn.XLOOKUP(K3775,AM:AM,AN:AN)</f>
        <v/>
      </c>
      <c r="N3775">
        <f>L3775*_xlfn.XLOOKUP(K3775,AM:AM,AO:AO)</f>
        <v/>
      </c>
      <c r="O3775" s="238" t="n">
        <v>90.04000000000001</v>
      </c>
      <c r="P3775">
        <f>O3775*_xlfn.XLOOKUP(K3775,AM:AM,AN:AN)</f>
        <v/>
      </c>
      <c r="Q3775">
        <f>O3775*_xlfn.XLOOKUP(K3775,AM:AM,AO:AO)</f>
        <v/>
      </c>
      <c r="R3775">
        <f>_xlfn.XLOOKUP(E3775,AF:AF,AG:AG)</f>
        <v/>
      </c>
      <c r="S3775">
        <f>_xlfn.XLOOKUP(E3775,AF:AF,AI:AI)</f>
        <v/>
      </c>
      <c r="T3775">
        <f>WEEKNUM(G3775)</f>
        <v/>
      </c>
      <c r="U3775">
        <f>YEAR(G3775)</f>
        <v/>
      </c>
      <c r="V3775" s="117">
        <f>IFERROR(Q3775/N3775,"0")</f>
        <v/>
      </c>
    </row>
    <row r="3776">
      <c r="A3776">
        <f>_xlfn.XLOOKUP(D3776,BN:BN,BO:BO)</f>
        <v/>
      </c>
      <c r="B3776" t="inlineStr">
        <is>
          <t>LLC</t>
        </is>
      </c>
      <c r="C3776" t="n">
        <v>577</v>
      </c>
      <c r="D3776">
        <f>_xlfn.XLOOKUP(C3776,BH:BH,BI:BI)</f>
        <v/>
      </c>
      <c r="E3776" t="n">
        <v>29081</v>
      </c>
      <c r="F3776" t="inlineStr">
        <is>
          <t>RESERVACION HOTEL</t>
        </is>
      </c>
      <c r="G3776" s="234" t="n">
        <v>45873</v>
      </c>
      <c r="H3776" s="234" t="n">
        <v>45877</v>
      </c>
      <c r="I3776" t="inlineStr">
        <is>
          <t>HTL</t>
        </is>
      </c>
      <c r="J3776">
        <f>_xlfn.XLOOKUP(I3776,AS:AS,AU:AU)</f>
        <v/>
      </c>
      <c r="K3776" t="inlineStr">
        <is>
          <t>USD</t>
        </is>
      </c>
      <c r="L3776" s="238" t="n">
        <v>1299</v>
      </c>
      <c r="M3776">
        <f>L3776*_xlfn.XLOOKUP(K3776,AM:AM,AN:AN)</f>
        <v/>
      </c>
      <c r="N3776">
        <f>L3776*_xlfn.XLOOKUP(K3776,AM:AM,AO:AO)</f>
        <v/>
      </c>
      <c r="O3776" s="238" t="n">
        <v>433.48</v>
      </c>
      <c r="P3776">
        <f>O3776*_xlfn.XLOOKUP(K3776,AM:AM,AN:AN)</f>
        <v/>
      </c>
      <c r="Q3776">
        <f>O3776*_xlfn.XLOOKUP(K3776,AM:AM,AO:AO)</f>
        <v/>
      </c>
      <c r="R3776">
        <f>_xlfn.XLOOKUP(E3776,AF:AF,AG:AG)</f>
        <v/>
      </c>
      <c r="S3776">
        <f>_xlfn.XLOOKUP(E3776,AF:AF,AI:AI)</f>
        <v/>
      </c>
      <c r="T3776">
        <f>WEEKNUM(G3776)</f>
        <v/>
      </c>
      <c r="U3776">
        <f>YEAR(G3776)</f>
        <v/>
      </c>
      <c r="V3776" s="117">
        <f>IFERROR(Q3776/N3776,"0")</f>
        <v/>
      </c>
    </row>
    <row r="3777">
      <c r="A3777">
        <f>_xlfn.XLOOKUP(D3777,BN:BN,BO:BO)</f>
        <v/>
      </c>
      <c r="B3777" t="inlineStr">
        <is>
          <t>LLC</t>
        </is>
      </c>
      <c r="C3777" t="n">
        <v>577</v>
      </c>
      <c r="D3777">
        <f>_xlfn.XLOOKUP(C3777,BH:BH,BI:BI)</f>
        <v/>
      </c>
      <c r="E3777" t="n">
        <v>29081</v>
      </c>
      <c r="F3777" t="inlineStr">
        <is>
          <t>RESERVACION HOTEL</t>
        </is>
      </c>
      <c r="G3777" s="234" t="n">
        <v>45873</v>
      </c>
      <c r="H3777" s="234" t="n">
        <v>45877</v>
      </c>
      <c r="I3777" t="inlineStr">
        <is>
          <t>HTL</t>
        </is>
      </c>
      <c r="J3777">
        <f>_xlfn.XLOOKUP(I3777,AS:AS,AU:AU)</f>
        <v/>
      </c>
      <c r="K3777" t="inlineStr">
        <is>
          <t>USD</t>
        </is>
      </c>
      <c r="L3777" s="238" t="n">
        <v>1299</v>
      </c>
      <c r="M3777">
        <f>L3777*_xlfn.XLOOKUP(K3777,AM:AM,AN:AN)</f>
        <v/>
      </c>
      <c r="N3777">
        <f>L3777*_xlfn.XLOOKUP(K3777,AM:AM,AO:AO)</f>
        <v/>
      </c>
      <c r="O3777" s="238" t="n">
        <v>433.48</v>
      </c>
      <c r="P3777">
        <f>O3777*_xlfn.XLOOKUP(K3777,AM:AM,AN:AN)</f>
        <v/>
      </c>
      <c r="Q3777">
        <f>O3777*_xlfn.XLOOKUP(K3777,AM:AM,AO:AO)</f>
        <v/>
      </c>
      <c r="R3777">
        <f>_xlfn.XLOOKUP(E3777,AF:AF,AG:AG)</f>
        <v/>
      </c>
      <c r="S3777">
        <f>_xlfn.XLOOKUP(E3777,AF:AF,AI:AI)</f>
        <v/>
      </c>
      <c r="T3777">
        <f>WEEKNUM(G3777)</f>
        <v/>
      </c>
      <c r="U3777">
        <f>YEAR(G3777)</f>
        <v/>
      </c>
      <c r="V3777" s="117">
        <f>IFERROR(Q3777/N3777,"0")</f>
        <v/>
      </c>
    </row>
    <row r="3778">
      <c r="A3778">
        <f>_xlfn.XLOOKUP(D3778,BN:BN,BO:BO)</f>
        <v/>
      </c>
      <c r="B3778" t="inlineStr">
        <is>
          <t>LLC</t>
        </is>
      </c>
      <c r="C3778" t="n">
        <v>577</v>
      </c>
      <c r="D3778">
        <f>_xlfn.XLOOKUP(C3778,BH:BH,BI:BI)</f>
        <v/>
      </c>
      <c r="E3778" t="n">
        <v>29081</v>
      </c>
      <c r="F3778" t="inlineStr">
        <is>
          <t>TERCERA RESERVA</t>
        </is>
      </c>
      <c r="G3778" s="234" t="n">
        <v>45871</v>
      </c>
      <c r="H3778" s="234" t="n">
        <v>45878</v>
      </c>
      <c r="I3778" t="inlineStr">
        <is>
          <t>HTL</t>
        </is>
      </c>
      <c r="J3778">
        <f>_xlfn.XLOOKUP(I3778,AS:AS,AU:AU)</f>
        <v/>
      </c>
      <c r="K3778" t="inlineStr">
        <is>
          <t>USD</t>
        </is>
      </c>
      <c r="L3778" s="238" t="n">
        <v>1039.2</v>
      </c>
      <c r="M3778">
        <f>L3778*_xlfn.XLOOKUP(K3778,AM:AM,AN:AN)</f>
        <v/>
      </c>
      <c r="N3778">
        <f>L3778*_xlfn.XLOOKUP(K3778,AM:AM,AO:AO)</f>
        <v/>
      </c>
      <c r="O3778" s="238" t="n">
        <v>668.75</v>
      </c>
      <c r="P3778">
        <f>O3778*_xlfn.XLOOKUP(K3778,AM:AM,AN:AN)</f>
        <v/>
      </c>
      <c r="Q3778">
        <f>O3778*_xlfn.XLOOKUP(K3778,AM:AM,AO:AO)</f>
        <v/>
      </c>
      <c r="R3778">
        <f>_xlfn.XLOOKUP(E3778,AF:AF,AG:AG)</f>
        <v/>
      </c>
      <c r="S3778">
        <f>_xlfn.XLOOKUP(E3778,AF:AF,AI:AI)</f>
        <v/>
      </c>
      <c r="T3778">
        <f>WEEKNUM(G3778)</f>
        <v/>
      </c>
      <c r="U3778">
        <f>YEAR(G3778)</f>
        <v/>
      </c>
      <c r="V3778" s="117">
        <f>IFERROR(Q3778/N3778,"0")</f>
        <v/>
      </c>
    </row>
    <row r="3779">
      <c r="A3779">
        <f>_xlfn.XLOOKUP(D3779,BN:BN,BO:BO)</f>
        <v/>
      </c>
      <c r="B3779" t="inlineStr">
        <is>
          <t>LLC</t>
        </is>
      </c>
      <c r="C3779" t="n">
        <v>577</v>
      </c>
      <c r="D3779">
        <f>_xlfn.XLOOKUP(C3779,BH:BH,BI:BI)</f>
        <v/>
      </c>
      <c r="E3779" t="n">
        <v>0</v>
      </c>
      <c r="F3779" t="inlineStr">
        <is>
          <t>SE COMPRARON 5 BOLETOS SE COBRARON 35C/U TOTAL 175 USD</t>
        </is>
      </c>
      <c r="G3779" s="234" t="n">
        <v>45870</v>
      </c>
      <c r="H3779" s="234" t="n">
        <v>45878</v>
      </c>
      <c r="I3779" t="inlineStr">
        <is>
          <t>HPS</t>
        </is>
      </c>
      <c r="J3779">
        <f>_xlfn.XLOOKUP(I3779,AS:AS,AU:AU)</f>
        <v/>
      </c>
      <c r="K3779" t="inlineStr">
        <is>
          <t>USD</t>
        </is>
      </c>
      <c r="L3779" s="238" t="n">
        <v>210</v>
      </c>
      <c r="M3779">
        <f>L3779*_xlfn.XLOOKUP(K3779,AM:AM,AN:AN)</f>
        <v/>
      </c>
      <c r="N3779">
        <f>L3779*_xlfn.XLOOKUP(K3779,AM:AM,AO:AO)</f>
        <v/>
      </c>
      <c r="O3779" s="238" t="n">
        <v>210</v>
      </c>
      <c r="P3779">
        <f>O3779*_xlfn.XLOOKUP(K3779,AM:AM,AN:AN)</f>
        <v/>
      </c>
      <c r="Q3779">
        <f>O3779*_xlfn.XLOOKUP(K3779,AM:AM,AO:AO)</f>
        <v/>
      </c>
      <c r="R3779">
        <f>_xlfn.XLOOKUP(E3779,AF:AF,AG:AG)</f>
        <v/>
      </c>
      <c r="S3779">
        <f>_xlfn.XLOOKUP(E3779,AF:AF,AI:AI)</f>
        <v/>
      </c>
      <c r="T3779">
        <f>WEEKNUM(G3779)</f>
        <v/>
      </c>
      <c r="U3779">
        <f>YEAR(G3779)</f>
        <v/>
      </c>
      <c r="V3779" s="117">
        <f>IFERROR(Q3779/N3779,"0")</f>
        <v/>
      </c>
    </row>
    <row r="3780">
      <c r="A3780">
        <f>_xlfn.XLOOKUP(D3780,BN:BN,BO:BO)</f>
        <v/>
      </c>
      <c r="B3780" t="inlineStr">
        <is>
          <t>LLC</t>
        </is>
      </c>
      <c r="C3780" t="n">
        <v>578</v>
      </c>
      <c r="D3780">
        <f>_xlfn.XLOOKUP(C3780,BH:BH,BI:BI)</f>
        <v/>
      </c>
      <c r="E3780" t="n">
        <v>28934</v>
      </c>
      <c r="F3780" t="inlineStr">
        <is>
          <t>TE DE LA ROSA FELDMAN ALEXANDRA</t>
        </is>
      </c>
      <c r="G3780" s="234" t="n">
        <v>45888</v>
      </c>
      <c r="H3780" s="234" t="n">
        <v>45916</v>
      </c>
      <c r="I3780" t="inlineStr">
        <is>
          <t>VLO</t>
        </is>
      </c>
      <c r="J3780">
        <f>_xlfn.XLOOKUP(I3780,AS:AS,AU:AU)</f>
        <v/>
      </c>
      <c r="K3780" t="inlineStr">
        <is>
          <t>USD</t>
        </is>
      </c>
      <c r="L3780" s="238" t="n">
        <v>4562.22</v>
      </c>
      <c r="M3780">
        <f>L3780*_xlfn.XLOOKUP(K3780,AM:AM,AN:AN)</f>
        <v/>
      </c>
      <c r="N3780">
        <f>L3780*_xlfn.XLOOKUP(K3780,AM:AM,AO:AO)</f>
        <v/>
      </c>
      <c r="O3780" s="238" t="n">
        <v>0</v>
      </c>
      <c r="P3780">
        <f>O3780*_xlfn.XLOOKUP(K3780,AM:AM,AN:AN)</f>
        <v/>
      </c>
      <c r="Q3780">
        <f>O3780*_xlfn.XLOOKUP(K3780,AM:AM,AO:AO)</f>
        <v/>
      </c>
      <c r="R3780">
        <f>_xlfn.XLOOKUP(E3780,AF:AF,AG:AG)</f>
        <v/>
      </c>
      <c r="S3780">
        <f>_xlfn.XLOOKUP(E3780,AF:AF,AI:AI)</f>
        <v/>
      </c>
      <c r="T3780">
        <f>WEEKNUM(G3780)</f>
        <v/>
      </c>
      <c r="U3780">
        <f>YEAR(G3780)</f>
        <v/>
      </c>
      <c r="V3780" s="117">
        <f>IFERROR(Q3780/N3780,"0")</f>
        <v/>
      </c>
    </row>
    <row r="3781">
      <c r="A3781">
        <f>_xlfn.XLOOKUP(D3781,BN:BN,BO:BO)</f>
        <v/>
      </c>
      <c r="B3781" t="inlineStr">
        <is>
          <t>LLC</t>
        </is>
      </c>
      <c r="C3781" t="n">
        <v>578</v>
      </c>
      <c r="D3781">
        <f>_xlfn.XLOOKUP(C3781,BH:BH,BI:BI)</f>
        <v/>
      </c>
      <c r="E3781" t="n">
        <v>0</v>
      </c>
      <c r="F3781" t="inlineStr">
        <is>
          <t>Fee de emisión HTMWUB</t>
        </is>
      </c>
      <c r="G3781" s="234" t="n">
        <v>45888</v>
      </c>
      <c r="H3781" s="234" t="n">
        <v>45916</v>
      </c>
      <c r="I3781" t="inlineStr">
        <is>
          <t>HPS</t>
        </is>
      </c>
      <c r="J3781">
        <f>_xlfn.XLOOKUP(I3781,AS:AS,AU:AU)</f>
        <v/>
      </c>
      <c r="K3781" t="inlineStr">
        <is>
          <t>USD</t>
        </is>
      </c>
      <c r="L3781" s="238" t="n">
        <v>50</v>
      </c>
      <c r="M3781">
        <f>L3781*_xlfn.XLOOKUP(K3781,AM:AM,AN:AN)</f>
        <v/>
      </c>
      <c r="N3781">
        <f>L3781*_xlfn.XLOOKUP(K3781,AM:AM,AO:AO)</f>
        <v/>
      </c>
      <c r="O3781" s="238" t="n">
        <v>50</v>
      </c>
      <c r="P3781">
        <f>O3781*_xlfn.XLOOKUP(K3781,AM:AM,AN:AN)</f>
        <v/>
      </c>
      <c r="Q3781">
        <f>O3781*_xlfn.XLOOKUP(K3781,AM:AM,AO:AO)</f>
        <v/>
      </c>
      <c r="R3781">
        <f>_xlfn.XLOOKUP(E3781,AF:AF,AG:AG)</f>
        <v/>
      </c>
      <c r="S3781">
        <f>_xlfn.XLOOKUP(E3781,AF:AF,AI:AI)</f>
        <v/>
      </c>
      <c r="T3781">
        <f>WEEKNUM(G3781)</f>
        <v/>
      </c>
      <c r="U3781">
        <f>YEAR(G3781)</f>
        <v/>
      </c>
      <c r="V3781" s="117">
        <f>IFERROR(Q3781/N3781,"0")</f>
        <v/>
      </c>
    </row>
    <row r="3782">
      <c r="A3782">
        <f>_xlfn.XLOOKUP(D3782,BN:BN,BO:BO)</f>
        <v/>
      </c>
      <c r="B3782" t="inlineStr">
        <is>
          <t>LLC</t>
        </is>
      </c>
      <c r="C3782" t="n">
        <v>579</v>
      </c>
      <c r="D3782">
        <f>_xlfn.XLOOKUP(C3782,BH:BH,BI:BI)</f>
        <v/>
      </c>
      <c r="E3782" t="n">
        <v>28934</v>
      </c>
      <c r="F3782" t="inlineStr">
        <is>
          <t>TE VAINER MOISES</t>
        </is>
      </c>
      <c r="G3782" s="234" t="n">
        <v>45912</v>
      </c>
      <c r="H3782" s="234" t="n">
        <v>46006</v>
      </c>
      <c r="I3782" t="inlineStr">
        <is>
          <t>VLO</t>
        </is>
      </c>
      <c r="J3782">
        <f>_xlfn.XLOOKUP(I3782,AS:AS,AU:AU)</f>
        <v/>
      </c>
      <c r="K3782" t="inlineStr">
        <is>
          <t>USD</t>
        </is>
      </c>
      <c r="L3782" s="238" t="n">
        <v>2808.54</v>
      </c>
      <c r="M3782">
        <f>L3782*_xlfn.XLOOKUP(K3782,AM:AM,AN:AN)</f>
        <v/>
      </c>
      <c r="N3782">
        <f>L3782*_xlfn.XLOOKUP(K3782,AM:AM,AO:AO)</f>
        <v/>
      </c>
      <c r="O3782" s="238" t="n">
        <v>0</v>
      </c>
      <c r="P3782">
        <f>O3782*_xlfn.XLOOKUP(K3782,AM:AM,AN:AN)</f>
        <v/>
      </c>
      <c r="Q3782">
        <f>O3782*_xlfn.XLOOKUP(K3782,AM:AM,AO:AO)</f>
        <v/>
      </c>
      <c r="R3782">
        <f>_xlfn.XLOOKUP(E3782,AF:AF,AG:AG)</f>
        <v/>
      </c>
      <c r="S3782">
        <f>_xlfn.XLOOKUP(E3782,AF:AF,AI:AI)</f>
        <v/>
      </c>
      <c r="T3782">
        <f>WEEKNUM(G3782)</f>
        <v/>
      </c>
      <c r="U3782">
        <f>YEAR(G3782)</f>
        <v/>
      </c>
      <c r="V3782" s="117">
        <f>IFERROR(Q3782/N3782,"0")</f>
        <v/>
      </c>
    </row>
    <row r="3783">
      <c r="A3783">
        <f>_xlfn.XLOOKUP(D3783,BN:BN,BO:BO)</f>
        <v/>
      </c>
      <c r="B3783" t="inlineStr">
        <is>
          <t>LLC</t>
        </is>
      </c>
      <c r="C3783" t="n">
        <v>579</v>
      </c>
      <c r="D3783">
        <f>_xlfn.XLOOKUP(C3783,BH:BH,BI:BI)</f>
        <v/>
      </c>
      <c r="E3783" t="n">
        <v>28934</v>
      </c>
      <c r="F3783" t="inlineStr">
        <is>
          <t>Revisado de boleto</t>
        </is>
      </c>
      <c r="G3783" s="234" t="n">
        <v>45912</v>
      </c>
      <c r="H3783" s="234" t="n">
        <v>46006</v>
      </c>
      <c r="I3783" t="inlineStr">
        <is>
          <t>VLO</t>
        </is>
      </c>
      <c r="J3783">
        <f>_xlfn.XLOOKUP(I3783,AS:AS,AU:AU)</f>
        <v/>
      </c>
      <c r="K3783" t="inlineStr">
        <is>
          <t>USD</t>
        </is>
      </c>
      <c r="L3783" s="238" t="n">
        <v>182.39</v>
      </c>
      <c r="M3783">
        <f>L3783*_xlfn.XLOOKUP(K3783,AM:AM,AN:AN)</f>
        <v/>
      </c>
      <c r="N3783">
        <f>L3783*_xlfn.XLOOKUP(K3783,AM:AM,AO:AO)</f>
        <v/>
      </c>
      <c r="O3783" s="238" t="n">
        <v>0</v>
      </c>
      <c r="P3783">
        <f>O3783*_xlfn.XLOOKUP(K3783,AM:AM,AN:AN)</f>
        <v/>
      </c>
      <c r="Q3783">
        <f>O3783*_xlfn.XLOOKUP(K3783,AM:AM,AO:AO)</f>
        <v/>
      </c>
      <c r="R3783">
        <f>_xlfn.XLOOKUP(E3783,AF:AF,AG:AG)</f>
        <v/>
      </c>
      <c r="S3783">
        <f>_xlfn.XLOOKUP(E3783,AF:AF,AI:AI)</f>
        <v/>
      </c>
      <c r="T3783">
        <f>WEEKNUM(G3783)</f>
        <v/>
      </c>
      <c r="U3783">
        <f>YEAR(G3783)</f>
        <v/>
      </c>
      <c r="V3783" s="117">
        <f>IFERROR(Q3783/N3783,"0")</f>
        <v/>
      </c>
    </row>
    <row r="3784">
      <c r="A3784">
        <f>_xlfn.XLOOKUP(D3784,BN:BN,BO:BO)</f>
        <v/>
      </c>
      <c r="B3784" t="inlineStr">
        <is>
          <t>LLC</t>
        </is>
      </c>
      <c r="C3784" t="n">
        <v>579</v>
      </c>
      <c r="D3784">
        <f>_xlfn.XLOOKUP(C3784,BH:BH,BI:BI)</f>
        <v/>
      </c>
      <c r="E3784" t="n">
        <v>0</v>
      </c>
      <c r="F3784" t="inlineStr">
        <is>
          <t>Fee de emisión LTGHCP</t>
        </is>
      </c>
      <c r="G3784" s="234" t="n">
        <v>45914</v>
      </c>
      <c r="H3784" s="234" t="n">
        <v>46072</v>
      </c>
      <c r="I3784" t="inlineStr">
        <is>
          <t>HPS</t>
        </is>
      </c>
      <c r="J3784">
        <f>_xlfn.XLOOKUP(I3784,AS:AS,AU:AU)</f>
        <v/>
      </c>
      <c r="K3784" t="inlineStr">
        <is>
          <t>USD</t>
        </is>
      </c>
      <c r="L3784" s="238" t="n">
        <v>35</v>
      </c>
      <c r="M3784">
        <f>L3784*_xlfn.XLOOKUP(K3784,AM:AM,AN:AN)</f>
        <v/>
      </c>
      <c r="N3784">
        <f>L3784*_xlfn.XLOOKUP(K3784,AM:AM,AO:AO)</f>
        <v/>
      </c>
      <c r="O3784" s="238" t="n">
        <v>35</v>
      </c>
      <c r="P3784">
        <f>O3784*_xlfn.XLOOKUP(K3784,AM:AM,AN:AN)</f>
        <v/>
      </c>
      <c r="Q3784">
        <f>O3784*_xlfn.XLOOKUP(K3784,AM:AM,AO:AO)</f>
        <v/>
      </c>
      <c r="R3784">
        <f>_xlfn.XLOOKUP(E3784,AF:AF,AG:AG)</f>
        <v/>
      </c>
      <c r="S3784">
        <f>_xlfn.XLOOKUP(E3784,AF:AF,AI:AI)</f>
        <v/>
      </c>
      <c r="T3784">
        <f>WEEKNUM(G3784)</f>
        <v/>
      </c>
      <c r="U3784">
        <f>YEAR(G3784)</f>
        <v/>
      </c>
      <c r="V3784" s="117">
        <f>IFERROR(Q3784/N3784,"0")</f>
        <v/>
      </c>
    </row>
    <row r="3785">
      <c r="A3785">
        <f>_xlfn.XLOOKUP(D3785,BN:BN,BO:BO)</f>
        <v/>
      </c>
      <c r="B3785" t="inlineStr">
        <is>
          <t>LLC</t>
        </is>
      </c>
      <c r="C3785" t="n">
        <v>579</v>
      </c>
      <c r="D3785">
        <f>_xlfn.XLOOKUP(C3785,BH:BH,BI:BI)</f>
        <v/>
      </c>
      <c r="E3785" t="n">
        <v>28934</v>
      </c>
      <c r="F3785" t="inlineStr">
        <is>
          <t>Revisado</t>
        </is>
      </c>
      <c r="G3785" s="234" t="n">
        <v>45914</v>
      </c>
      <c r="H3785" s="234" t="n">
        <v>46072</v>
      </c>
      <c r="I3785" t="inlineStr">
        <is>
          <t>VLO</t>
        </is>
      </c>
      <c r="J3785">
        <f>_xlfn.XLOOKUP(I3785,AS:AS,AU:AU)</f>
        <v/>
      </c>
      <c r="K3785" t="inlineStr">
        <is>
          <t>USD</t>
        </is>
      </c>
      <c r="L3785" s="238" t="n">
        <v>213.6</v>
      </c>
      <c r="M3785">
        <f>L3785*_xlfn.XLOOKUP(K3785,AM:AM,AN:AN)</f>
        <v/>
      </c>
      <c r="N3785">
        <f>L3785*_xlfn.XLOOKUP(K3785,AM:AM,AO:AO)</f>
        <v/>
      </c>
      <c r="O3785" s="238" t="n">
        <v>0</v>
      </c>
      <c r="P3785">
        <f>O3785*_xlfn.XLOOKUP(K3785,AM:AM,AN:AN)</f>
        <v/>
      </c>
      <c r="Q3785">
        <f>O3785*_xlfn.XLOOKUP(K3785,AM:AM,AO:AO)</f>
        <v/>
      </c>
      <c r="R3785">
        <f>_xlfn.XLOOKUP(E3785,AF:AF,AG:AG)</f>
        <v/>
      </c>
      <c r="S3785">
        <f>_xlfn.XLOOKUP(E3785,AF:AF,AI:AI)</f>
        <v/>
      </c>
      <c r="T3785">
        <f>WEEKNUM(G3785)</f>
        <v/>
      </c>
      <c r="U3785">
        <f>YEAR(G3785)</f>
        <v/>
      </c>
      <c r="V3785" s="117">
        <f>IFERROR(Q3785/N3785,"0")</f>
        <v/>
      </c>
    </row>
    <row r="3786">
      <c r="A3786">
        <f>_xlfn.XLOOKUP(D3786,BN:BN,BO:BO)</f>
        <v/>
      </c>
      <c r="B3786" t="inlineStr">
        <is>
          <t>LLC</t>
        </is>
      </c>
      <c r="C3786" t="n">
        <v>579</v>
      </c>
      <c r="D3786">
        <f>_xlfn.XLOOKUP(C3786,BH:BH,BI:BI)</f>
        <v/>
      </c>
      <c r="E3786" t="n">
        <v>28934</v>
      </c>
      <c r="F3786" t="inlineStr">
        <is>
          <t>Revisado</t>
        </is>
      </c>
      <c r="G3786" s="234" t="n">
        <v>45914</v>
      </c>
      <c r="H3786" s="234" t="n">
        <v>46072</v>
      </c>
      <c r="I3786" t="inlineStr">
        <is>
          <t>VLO</t>
        </is>
      </c>
      <c r="J3786">
        <f>_xlfn.XLOOKUP(I3786,AS:AS,AU:AU)</f>
        <v/>
      </c>
      <c r="K3786" t="inlineStr">
        <is>
          <t>USD</t>
        </is>
      </c>
      <c r="L3786" s="238" t="n">
        <v>0</v>
      </c>
      <c r="M3786">
        <f>L3786*_xlfn.XLOOKUP(K3786,AM:AM,AN:AN)</f>
        <v/>
      </c>
      <c r="N3786">
        <f>L3786*_xlfn.XLOOKUP(K3786,AM:AM,AO:AO)</f>
        <v/>
      </c>
      <c r="O3786" s="238" t="n">
        <v>0</v>
      </c>
      <c r="P3786">
        <f>O3786*_xlfn.XLOOKUP(K3786,AM:AM,AN:AN)</f>
        <v/>
      </c>
      <c r="Q3786">
        <f>O3786*_xlfn.XLOOKUP(K3786,AM:AM,AO:AO)</f>
        <v/>
      </c>
      <c r="R3786">
        <f>_xlfn.XLOOKUP(E3786,AF:AF,AG:AG)</f>
        <v/>
      </c>
      <c r="S3786">
        <f>_xlfn.XLOOKUP(E3786,AF:AF,AI:AI)</f>
        <v/>
      </c>
      <c r="T3786">
        <f>WEEKNUM(G3786)</f>
        <v/>
      </c>
      <c r="U3786">
        <f>YEAR(G3786)</f>
        <v/>
      </c>
      <c r="V3786" s="117">
        <f>IFERROR(Q3786/N3786,"0")</f>
        <v/>
      </c>
    </row>
    <row r="3787">
      <c r="A3787">
        <f>_xlfn.XLOOKUP(D3787,BN:BN,BO:BO)</f>
        <v/>
      </c>
      <c r="B3787" t="inlineStr">
        <is>
          <t>LLC</t>
        </is>
      </c>
      <c r="C3787" t="n">
        <v>579</v>
      </c>
      <c r="D3787">
        <f>_xlfn.XLOOKUP(C3787,BH:BH,BI:BI)</f>
        <v/>
      </c>
      <c r="E3787" t="n">
        <v>0</v>
      </c>
      <c r="F3787" t="inlineStr">
        <is>
          <t>Fee de emisión LTGHCP</t>
        </is>
      </c>
      <c r="G3787" s="234" t="n">
        <v>45914</v>
      </c>
      <c r="H3787" s="234" t="n">
        <v>46072</v>
      </c>
      <c r="I3787" t="inlineStr">
        <is>
          <t>HPS</t>
        </is>
      </c>
      <c r="J3787">
        <f>_xlfn.XLOOKUP(I3787,AS:AS,AU:AU)</f>
        <v/>
      </c>
      <c r="K3787" t="inlineStr">
        <is>
          <t>USD</t>
        </is>
      </c>
      <c r="L3787" s="238" t="n">
        <v>35</v>
      </c>
      <c r="M3787">
        <f>L3787*_xlfn.XLOOKUP(K3787,AM:AM,AN:AN)</f>
        <v/>
      </c>
      <c r="N3787">
        <f>L3787*_xlfn.XLOOKUP(K3787,AM:AM,AO:AO)</f>
        <v/>
      </c>
      <c r="O3787" s="238" t="n">
        <v>35</v>
      </c>
      <c r="P3787">
        <f>O3787*_xlfn.XLOOKUP(K3787,AM:AM,AN:AN)</f>
        <v/>
      </c>
      <c r="Q3787">
        <f>O3787*_xlfn.XLOOKUP(K3787,AM:AM,AO:AO)</f>
        <v/>
      </c>
      <c r="R3787">
        <f>_xlfn.XLOOKUP(E3787,AF:AF,AG:AG)</f>
        <v/>
      </c>
      <c r="S3787">
        <f>_xlfn.XLOOKUP(E3787,AF:AF,AI:AI)</f>
        <v/>
      </c>
      <c r="T3787">
        <f>WEEKNUM(G3787)</f>
        <v/>
      </c>
      <c r="U3787">
        <f>YEAR(G3787)</f>
        <v/>
      </c>
      <c r="V3787" s="117">
        <f>IFERROR(Q3787/N3787,"0")</f>
        <v/>
      </c>
    </row>
    <row r="3788">
      <c r="A3788">
        <f>_xlfn.XLOOKUP(D3788,BN:BN,BO:BO)</f>
        <v/>
      </c>
      <c r="B3788" t="inlineStr">
        <is>
          <t>LLC</t>
        </is>
      </c>
      <c r="C3788" t="n">
        <v>580</v>
      </c>
      <c r="D3788">
        <f>_xlfn.XLOOKUP(C3788,BH:BH,BI:BI)</f>
        <v/>
      </c>
      <c r="E3788" t="n">
        <v>28934</v>
      </c>
      <c r="F3788" t="inlineStr">
        <is>
          <t>BOLETO AEREO CARAZA CAMPOS BARRENECHEA LAURA ANTONIA</t>
        </is>
      </c>
      <c r="G3788" s="234" t="n">
        <v>45970</v>
      </c>
      <c r="H3788" s="234" t="n">
        <v>45976</v>
      </c>
      <c r="I3788" t="inlineStr">
        <is>
          <t>VLO</t>
        </is>
      </c>
      <c r="J3788">
        <f>_xlfn.XLOOKUP(I3788,AS:AS,AU:AU)</f>
        <v/>
      </c>
      <c r="K3788" t="inlineStr">
        <is>
          <t>USD</t>
        </is>
      </c>
      <c r="L3788" s="238" t="n">
        <v>691.7</v>
      </c>
      <c r="M3788">
        <f>L3788*_xlfn.XLOOKUP(K3788,AM:AM,AN:AN)</f>
        <v/>
      </c>
      <c r="N3788">
        <f>L3788*_xlfn.XLOOKUP(K3788,AM:AM,AO:AO)</f>
        <v/>
      </c>
      <c r="O3788" s="238" t="n">
        <v>0</v>
      </c>
      <c r="P3788">
        <f>O3788*_xlfn.XLOOKUP(K3788,AM:AM,AN:AN)</f>
        <v/>
      </c>
      <c r="Q3788">
        <f>O3788*_xlfn.XLOOKUP(K3788,AM:AM,AO:AO)</f>
        <v/>
      </c>
      <c r="R3788">
        <f>_xlfn.XLOOKUP(E3788,AF:AF,AG:AG)</f>
        <v/>
      </c>
      <c r="S3788">
        <f>_xlfn.XLOOKUP(E3788,AF:AF,AI:AI)</f>
        <v/>
      </c>
      <c r="T3788">
        <f>WEEKNUM(G3788)</f>
        <v/>
      </c>
      <c r="U3788">
        <f>YEAR(G3788)</f>
        <v/>
      </c>
      <c r="V3788" s="117">
        <f>IFERROR(Q3788/N3788,"0")</f>
        <v/>
      </c>
    </row>
    <row r="3789">
      <c r="A3789">
        <f>_xlfn.XLOOKUP(D3789,BN:BN,BO:BO)</f>
        <v/>
      </c>
      <c r="B3789" t="inlineStr">
        <is>
          <t>LLC</t>
        </is>
      </c>
      <c r="C3789" t="n">
        <v>580</v>
      </c>
      <c r="D3789">
        <f>_xlfn.XLOOKUP(C3789,BH:BH,BI:BI)</f>
        <v/>
      </c>
      <c r="E3789" t="n">
        <v>28934</v>
      </c>
      <c r="F3789" t="inlineStr">
        <is>
          <t>ASIENTO CARAZA CAMPOS BARRENECHEA LAURA ANTONIA</t>
        </is>
      </c>
      <c r="G3789" s="234" t="n">
        <v>45970</v>
      </c>
      <c r="H3789" s="234" t="n">
        <v>45976</v>
      </c>
      <c r="I3789" t="inlineStr">
        <is>
          <t>VLO</t>
        </is>
      </c>
      <c r="J3789">
        <f>_xlfn.XLOOKUP(I3789,AS:AS,AU:AU)</f>
        <v/>
      </c>
      <c r="K3789" t="inlineStr">
        <is>
          <t>USD</t>
        </is>
      </c>
      <c r="L3789" s="238" t="n">
        <v>37.4</v>
      </c>
      <c r="M3789">
        <f>L3789*_xlfn.XLOOKUP(K3789,AM:AM,AN:AN)</f>
        <v/>
      </c>
      <c r="N3789">
        <f>L3789*_xlfn.XLOOKUP(K3789,AM:AM,AO:AO)</f>
        <v/>
      </c>
      <c r="O3789" s="238" t="n">
        <v>0</v>
      </c>
      <c r="P3789">
        <f>O3789*_xlfn.XLOOKUP(K3789,AM:AM,AN:AN)</f>
        <v/>
      </c>
      <c r="Q3789">
        <f>O3789*_xlfn.XLOOKUP(K3789,AM:AM,AO:AO)</f>
        <v/>
      </c>
      <c r="R3789">
        <f>_xlfn.XLOOKUP(E3789,AF:AF,AG:AG)</f>
        <v/>
      </c>
      <c r="S3789">
        <f>_xlfn.XLOOKUP(E3789,AF:AF,AI:AI)</f>
        <v/>
      </c>
      <c r="T3789">
        <f>WEEKNUM(G3789)</f>
        <v/>
      </c>
      <c r="U3789">
        <f>YEAR(G3789)</f>
        <v/>
      </c>
      <c r="V3789" s="117">
        <f>IFERROR(Q3789/N3789,"0")</f>
        <v/>
      </c>
    </row>
    <row r="3790">
      <c r="A3790">
        <f>_xlfn.XLOOKUP(D3790,BN:BN,BO:BO)</f>
        <v/>
      </c>
      <c r="B3790" t="inlineStr">
        <is>
          <t>LLC</t>
        </is>
      </c>
      <c r="C3790" t="n">
        <v>580</v>
      </c>
      <c r="D3790">
        <f>_xlfn.XLOOKUP(C3790,BH:BH,BI:BI)</f>
        <v/>
      </c>
      <c r="E3790" t="n">
        <v>0</v>
      </c>
      <c r="F3790" t="inlineStr">
        <is>
          <t xml:space="preserve">Fee de Emisión de Boleto Aereo </t>
        </is>
      </c>
      <c r="G3790" s="234" t="n">
        <v>45915</v>
      </c>
      <c r="H3790" s="234" t="n">
        <v>45957</v>
      </c>
      <c r="I3790" t="inlineStr">
        <is>
          <t>HPS</t>
        </is>
      </c>
      <c r="J3790">
        <f>_xlfn.XLOOKUP(I3790,AS:AS,AU:AU)</f>
        <v/>
      </c>
      <c r="K3790" t="inlineStr">
        <is>
          <t>USD</t>
        </is>
      </c>
      <c r="L3790" s="238" t="n">
        <v>35</v>
      </c>
      <c r="M3790">
        <f>L3790*_xlfn.XLOOKUP(K3790,AM:AM,AN:AN)</f>
        <v/>
      </c>
      <c r="N3790">
        <f>L3790*_xlfn.XLOOKUP(K3790,AM:AM,AO:AO)</f>
        <v/>
      </c>
      <c r="O3790" s="238" t="n">
        <v>35</v>
      </c>
      <c r="P3790">
        <f>O3790*_xlfn.XLOOKUP(K3790,AM:AM,AN:AN)</f>
        <v/>
      </c>
      <c r="Q3790">
        <f>O3790*_xlfn.XLOOKUP(K3790,AM:AM,AO:AO)</f>
        <v/>
      </c>
      <c r="R3790">
        <f>_xlfn.XLOOKUP(E3790,AF:AF,AG:AG)</f>
        <v/>
      </c>
      <c r="S3790">
        <f>_xlfn.XLOOKUP(E3790,AF:AF,AI:AI)</f>
        <v/>
      </c>
      <c r="T3790">
        <f>WEEKNUM(G3790)</f>
        <v/>
      </c>
      <c r="U3790">
        <f>YEAR(G3790)</f>
        <v/>
      </c>
      <c r="V3790" s="117">
        <f>IFERROR(Q3790/N3790,"0")</f>
        <v/>
      </c>
    </row>
    <row r="3791">
      <c r="A3791">
        <f>_xlfn.XLOOKUP(D3791,BN:BN,BO:BO)</f>
        <v/>
      </c>
      <c r="B3791" t="inlineStr">
        <is>
          <t>LLC</t>
        </is>
      </c>
      <c r="C3791" t="n">
        <v>580</v>
      </c>
      <c r="D3791">
        <f>_xlfn.XLOOKUP(C3791,BH:BH,BI:BI)</f>
        <v/>
      </c>
      <c r="E3791" t="n">
        <v>0</v>
      </c>
      <c r="F3791" t="inlineStr">
        <is>
          <t xml:space="preserve">Fee de Cambio de Boleto Aereo </t>
        </is>
      </c>
      <c r="G3791" s="234" t="n">
        <v>45915</v>
      </c>
      <c r="H3791" s="234" t="n">
        <v>45957</v>
      </c>
      <c r="I3791" t="inlineStr">
        <is>
          <t>HPS</t>
        </is>
      </c>
      <c r="J3791">
        <f>_xlfn.XLOOKUP(I3791,AS:AS,AU:AU)</f>
        <v/>
      </c>
      <c r="K3791" t="inlineStr">
        <is>
          <t>USD</t>
        </is>
      </c>
      <c r="L3791" s="238" t="n">
        <v>35</v>
      </c>
      <c r="M3791">
        <f>L3791*_xlfn.XLOOKUP(K3791,AM:AM,AN:AN)</f>
        <v/>
      </c>
      <c r="N3791">
        <f>L3791*_xlfn.XLOOKUP(K3791,AM:AM,AO:AO)</f>
        <v/>
      </c>
      <c r="O3791" s="238" t="n">
        <v>35</v>
      </c>
      <c r="P3791">
        <f>O3791*_xlfn.XLOOKUP(K3791,AM:AM,AN:AN)</f>
        <v/>
      </c>
      <c r="Q3791">
        <f>O3791*_xlfn.XLOOKUP(K3791,AM:AM,AO:AO)</f>
        <v/>
      </c>
      <c r="R3791">
        <f>_xlfn.XLOOKUP(E3791,AF:AF,AG:AG)</f>
        <v/>
      </c>
      <c r="S3791">
        <f>_xlfn.XLOOKUP(E3791,AF:AF,AI:AI)</f>
        <v/>
      </c>
      <c r="T3791">
        <f>WEEKNUM(G3791)</f>
        <v/>
      </c>
      <c r="U3791">
        <f>YEAR(G3791)</f>
        <v/>
      </c>
      <c r="V3791" s="117">
        <f>IFERROR(Q3791/N3791,"0")</f>
        <v/>
      </c>
    </row>
    <row r="3792">
      <c r="A3792">
        <f>_xlfn.XLOOKUP(D3792,BN:BN,BO:BO)</f>
        <v/>
      </c>
      <c r="B3792" t="inlineStr">
        <is>
          <t>LLC</t>
        </is>
      </c>
      <c r="C3792" t="n">
        <v>581</v>
      </c>
      <c r="D3792">
        <f>_xlfn.XLOOKUP(C3792,BH:BH,BI:BI)</f>
        <v/>
      </c>
      <c r="E3792" t="n">
        <v>30306</v>
      </c>
      <c r="F3792" t="inlineStr">
        <is>
          <t>Hospedaje Banyan Tree Veya Valle de Guadalupe</t>
        </is>
      </c>
      <c r="G3792" s="234" t="n">
        <v>45884</v>
      </c>
      <c r="H3792" s="234" t="n">
        <v>45886</v>
      </c>
      <c r="I3792" t="inlineStr">
        <is>
          <t>HTL</t>
        </is>
      </c>
      <c r="J3792">
        <f>_xlfn.XLOOKUP(I3792,AS:AS,AU:AU)</f>
        <v/>
      </c>
      <c r="K3792" t="inlineStr">
        <is>
          <t>USD</t>
        </is>
      </c>
      <c r="L3792" s="238" t="n">
        <v>1917.44</v>
      </c>
      <c r="M3792">
        <f>L3792*_xlfn.XLOOKUP(K3792,AM:AM,AN:AN)</f>
        <v/>
      </c>
      <c r="N3792">
        <f>L3792*_xlfn.XLOOKUP(K3792,AM:AM,AO:AO)</f>
        <v/>
      </c>
      <c r="O3792" s="238" t="n">
        <v>211.22</v>
      </c>
      <c r="P3792">
        <f>O3792*_xlfn.XLOOKUP(K3792,AM:AM,AN:AN)</f>
        <v/>
      </c>
      <c r="Q3792">
        <f>O3792*_xlfn.XLOOKUP(K3792,AM:AM,AO:AO)</f>
        <v/>
      </c>
      <c r="R3792">
        <f>_xlfn.XLOOKUP(E3792,AF:AF,AG:AG)</f>
        <v/>
      </c>
      <c r="S3792">
        <f>_xlfn.XLOOKUP(E3792,AF:AF,AI:AI)</f>
        <v/>
      </c>
      <c r="T3792">
        <f>WEEKNUM(G3792)</f>
        <v/>
      </c>
      <c r="U3792">
        <f>YEAR(G3792)</f>
        <v/>
      </c>
      <c r="V3792" s="117">
        <f>IFERROR(Q3792/N3792,"0")</f>
        <v/>
      </c>
    </row>
    <row r="3793">
      <c r="A3793">
        <f>_xlfn.XLOOKUP(D3793,BN:BN,BO:BO)</f>
        <v/>
      </c>
      <c r="B3793" t="inlineStr">
        <is>
          <t>LLC</t>
        </is>
      </c>
      <c r="C3793" t="n">
        <v>582</v>
      </c>
      <c r="D3793">
        <f>_xlfn.XLOOKUP(C3793,BH:BH,BI:BI)</f>
        <v/>
      </c>
      <c r="E3793" t="n">
        <v>27589</v>
      </c>
      <c r="F3793" t="inlineStr">
        <is>
          <t>CASA MONTI 7-8 SEPT</t>
        </is>
      </c>
      <c r="G3793" s="234" t="n">
        <v>45907</v>
      </c>
      <c r="H3793" s="234" t="n">
        <v>45908</v>
      </c>
      <c r="I3793" t="inlineStr">
        <is>
          <t>HTL</t>
        </is>
      </c>
      <c r="J3793">
        <f>_xlfn.XLOOKUP(I3793,AS:AS,AU:AU)</f>
        <v/>
      </c>
      <c r="K3793" t="inlineStr">
        <is>
          <t>EUR</t>
        </is>
      </c>
      <c r="L3793" s="238" t="n">
        <v>870.0599999999999</v>
      </c>
      <c r="M3793">
        <f>L3793*_xlfn.XLOOKUP(K3793,AM:AM,AN:AN)</f>
        <v/>
      </c>
      <c r="N3793">
        <f>L3793*_xlfn.XLOOKUP(K3793,AM:AM,AO:AO)</f>
        <v/>
      </c>
      <c r="O3793" s="238" t="n">
        <v>79.06</v>
      </c>
      <c r="P3793">
        <f>O3793*_xlfn.XLOOKUP(K3793,AM:AM,AN:AN)</f>
        <v/>
      </c>
      <c r="Q3793">
        <f>O3793*_xlfn.XLOOKUP(K3793,AM:AM,AO:AO)</f>
        <v/>
      </c>
      <c r="R3793">
        <f>_xlfn.XLOOKUP(E3793,AF:AF,AG:AG)</f>
        <v/>
      </c>
      <c r="S3793">
        <f>_xlfn.XLOOKUP(E3793,AF:AF,AI:AI)</f>
        <v/>
      </c>
      <c r="T3793">
        <f>WEEKNUM(G3793)</f>
        <v/>
      </c>
      <c r="U3793">
        <f>YEAR(G3793)</f>
        <v/>
      </c>
      <c r="V3793" s="117">
        <f>IFERROR(Q3793/N3793,"0")</f>
        <v/>
      </c>
    </row>
    <row r="3794">
      <c r="A3794">
        <f>_xlfn.XLOOKUP(D3794,BN:BN,BO:BO)</f>
        <v/>
      </c>
      <c r="B3794" t="inlineStr">
        <is>
          <t>LLC</t>
        </is>
      </c>
      <c r="C3794" t="n">
        <v>582</v>
      </c>
      <c r="D3794">
        <f>_xlfn.XLOOKUP(C3794,BH:BH,BI:BI)</f>
        <v/>
      </c>
      <c r="E3794" t="n">
        <v>24241</v>
      </c>
      <c r="F3794" t="inlineStr">
        <is>
          <t>HOTEL SAVOY FLORENCE 8-10 SEPT</t>
        </is>
      </c>
      <c r="G3794" s="234" t="n">
        <v>45908</v>
      </c>
      <c r="H3794" s="234" t="n">
        <v>45910</v>
      </c>
      <c r="I3794" t="inlineStr">
        <is>
          <t>HTL</t>
        </is>
      </c>
      <c r="J3794">
        <f>_xlfn.XLOOKUP(I3794,AS:AS,AU:AU)</f>
        <v/>
      </c>
      <c r="K3794" t="inlineStr">
        <is>
          <t>EUR</t>
        </is>
      </c>
      <c r="L3794" s="238" t="n">
        <v>2970</v>
      </c>
      <c r="M3794">
        <f>L3794*_xlfn.XLOOKUP(K3794,AM:AM,AN:AN)</f>
        <v/>
      </c>
      <c r="N3794">
        <f>L3794*_xlfn.XLOOKUP(K3794,AM:AM,AO:AO)</f>
        <v/>
      </c>
      <c r="O3794" s="238" t="n">
        <v>324</v>
      </c>
      <c r="P3794">
        <f>O3794*_xlfn.XLOOKUP(K3794,AM:AM,AN:AN)</f>
        <v/>
      </c>
      <c r="Q3794">
        <f>O3794*_xlfn.XLOOKUP(K3794,AM:AM,AO:AO)</f>
        <v/>
      </c>
      <c r="R3794">
        <f>_xlfn.XLOOKUP(E3794,AF:AF,AG:AG)</f>
        <v/>
      </c>
      <c r="S3794">
        <f>_xlfn.XLOOKUP(E3794,AF:AF,AI:AI)</f>
        <v/>
      </c>
      <c r="T3794">
        <f>WEEKNUM(G3794)</f>
        <v/>
      </c>
      <c r="U3794">
        <f>YEAR(G3794)</f>
        <v/>
      </c>
      <c r="V3794" s="117">
        <f>IFERROR(Q3794/N3794,"0")</f>
        <v/>
      </c>
    </row>
    <row r="3795">
      <c r="A3795">
        <f>_xlfn.XLOOKUP(D3795,BN:BN,BO:BO)</f>
        <v/>
      </c>
      <c r="B3795" t="inlineStr">
        <is>
          <t>LLC</t>
        </is>
      </c>
      <c r="C3795" t="n">
        <v>582</v>
      </c>
      <c r="D3795">
        <f>_xlfn.XLOOKUP(C3795,BH:BH,BI:BI)</f>
        <v/>
      </c>
      <c r="E3795" t="n">
        <v>30301</v>
      </c>
      <c r="F3795" t="inlineStr">
        <is>
          <t>BORGO SANTO PIETRO 10-11 SEPT</t>
        </is>
      </c>
      <c r="G3795" s="234" t="n">
        <v>45910</v>
      </c>
      <c r="H3795" s="234" t="n">
        <v>45911</v>
      </c>
      <c r="I3795" t="inlineStr">
        <is>
          <t>HTL</t>
        </is>
      </c>
      <c r="J3795">
        <f>_xlfn.XLOOKUP(I3795,AS:AS,AU:AU)</f>
        <v/>
      </c>
      <c r="K3795" t="inlineStr">
        <is>
          <t>EUR</t>
        </is>
      </c>
      <c r="L3795" s="238" t="n">
        <v>2760</v>
      </c>
      <c r="M3795">
        <f>L3795*_xlfn.XLOOKUP(K3795,AM:AM,AN:AN)</f>
        <v/>
      </c>
      <c r="N3795">
        <f>L3795*_xlfn.XLOOKUP(K3795,AM:AM,AO:AO)</f>
        <v/>
      </c>
      <c r="O3795" s="238" t="n">
        <v>250.91</v>
      </c>
      <c r="P3795">
        <f>O3795*_xlfn.XLOOKUP(K3795,AM:AM,AN:AN)</f>
        <v/>
      </c>
      <c r="Q3795">
        <f>O3795*_xlfn.XLOOKUP(K3795,AM:AM,AO:AO)</f>
        <v/>
      </c>
      <c r="R3795">
        <f>_xlfn.XLOOKUP(E3795,AF:AF,AG:AG)</f>
        <v/>
      </c>
      <c r="S3795">
        <f>_xlfn.XLOOKUP(E3795,AF:AF,AI:AI)</f>
        <v/>
      </c>
      <c r="T3795">
        <f>WEEKNUM(G3795)</f>
        <v/>
      </c>
      <c r="U3795">
        <f>YEAR(G3795)</f>
        <v/>
      </c>
      <c r="V3795" s="117">
        <f>IFERROR(Q3795/N3795,"0")</f>
        <v/>
      </c>
    </row>
    <row r="3796">
      <c r="A3796">
        <f>_xlfn.XLOOKUP(D3796,BN:BN,BO:BO)</f>
        <v/>
      </c>
      <c r="B3796" t="inlineStr">
        <is>
          <t>LLC</t>
        </is>
      </c>
      <c r="C3796" t="n">
        <v>582</v>
      </c>
      <c r="D3796">
        <f>_xlfn.XLOOKUP(C3796,BH:BH,BI:BI)</f>
        <v/>
      </c>
      <c r="E3796" t="n">
        <v>30303</v>
      </c>
      <c r="F3796" t="inlineStr">
        <is>
          <t>CASTELLO DI CASOLE 11-13 SEPT</t>
        </is>
      </c>
      <c r="G3796" s="234" t="n">
        <v>45911</v>
      </c>
      <c r="H3796" s="234" t="n">
        <v>45913</v>
      </c>
      <c r="I3796" t="inlineStr">
        <is>
          <t>HTL</t>
        </is>
      </c>
      <c r="J3796">
        <f>_xlfn.XLOOKUP(I3796,AS:AS,AU:AU)</f>
        <v/>
      </c>
      <c r="K3796" t="inlineStr">
        <is>
          <t>EUR</t>
        </is>
      </c>
      <c r="L3796" s="238" t="n">
        <v>3870</v>
      </c>
      <c r="M3796">
        <f>L3796*_xlfn.XLOOKUP(K3796,AM:AM,AN:AN)</f>
        <v/>
      </c>
      <c r="N3796">
        <f>L3796*_xlfn.XLOOKUP(K3796,AM:AM,AO:AO)</f>
        <v/>
      </c>
      <c r="O3796" s="238" t="n">
        <v>510</v>
      </c>
      <c r="P3796">
        <f>O3796*_xlfn.XLOOKUP(K3796,AM:AM,AN:AN)</f>
        <v/>
      </c>
      <c r="Q3796">
        <f>O3796*_xlfn.XLOOKUP(K3796,AM:AM,AO:AO)</f>
        <v/>
      </c>
      <c r="R3796">
        <f>_xlfn.XLOOKUP(E3796,AF:AF,AG:AG)</f>
        <v/>
      </c>
      <c r="S3796">
        <f>_xlfn.XLOOKUP(E3796,AF:AF,AI:AI)</f>
        <v/>
      </c>
      <c r="T3796">
        <f>WEEKNUM(G3796)</f>
        <v/>
      </c>
      <c r="U3796">
        <f>YEAR(G3796)</f>
        <v/>
      </c>
      <c r="V3796" s="117">
        <f>IFERROR(Q3796/N3796,"0")</f>
        <v/>
      </c>
    </row>
    <row r="3797">
      <c r="A3797">
        <f>_xlfn.XLOOKUP(D3797,BN:BN,BO:BO)</f>
        <v/>
      </c>
      <c r="B3797" t="inlineStr">
        <is>
          <t>LLC</t>
        </is>
      </c>
      <c r="C3797" t="n">
        <v>582</v>
      </c>
      <c r="D3797">
        <f>_xlfn.XLOOKUP(C3797,BH:BH,BI:BI)</f>
        <v/>
      </c>
      <c r="E3797" t="n">
        <v>30302</v>
      </c>
      <c r="F3797" t="inlineStr">
        <is>
          <t>CASTELLO DI VICARELLO 13-15 SEPT</t>
        </is>
      </c>
      <c r="G3797" s="234" t="n">
        <v>45913</v>
      </c>
      <c r="H3797" s="234" t="n">
        <v>45915</v>
      </c>
      <c r="I3797" t="inlineStr">
        <is>
          <t>HTL</t>
        </is>
      </c>
      <c r="J3797">
        <f>_xlfn.XLOOKUP(I3797,AS:AS,AU:AU)</f>
        <v/>
      </c>
      <c r="K3797" t="inlineStr">
        <is>
          <t>EUR</t>
        </is>
      </c>
      <c r="L3797" s="238" t="n">
        <v>5160</v>
      </c>
      <c r="M3797">
        <f>L3797*_xlfn.XLOOKUP(K3797,AM:AM,AN:AN)</f>
        <v/>
      </c>
      <c r="N3797">
        <f>L3797*_xlfn.XLOOKUP(K3797,AM:AM,AO:AO)</f>
        <v/>
      </c>
      <c r="O3797" s="238" t="n">
        <v>469.1</v>
      </c>
      <c r="P3797">
        <f>O3797*_xlfn.XLOOKUP(K3797,AM:AM,AN:AN)</f>
        <v/>
      </c>
      <c r="Q3797">
        <f>O3797*_xlfn.XLOOKUP(K3797,AM:AM,AO:AO)</f>
        <v/>
      </c>
      <c r="R3797">
        <f>_xlfn.XLOOKUP(E3797,AF:AF,AG:AG)</f>
        <v/>
      </c>
      <c r="S3797">
        <f>_xlfn.XLOOKUP(E3797,AF:AF,AI:AI)</f>
        <v/>
      </c>
      <c r="T3797">
        <f>WEEKNUM(G3797)</f>
        <v/>
      </c>
      <c r="U3797">
        <f>YEAR(G3797)</f>
        <v/>
      </c>
      <c r="V3797" s="117">
        <f>IFERROR(Q3797/N3797,"0")</f>
        <v/>
      </c>
    </row>
    <row r="3798">
      <c r="A3798">
        <f>_xlfn.XLOOKUP(D3798,BN:BN,BO:BO)</f>
        <v/>
      </c>
      <c r="B3798" t="inlineStr">
        <is>
          <t>LLC</t>
        </is>
      </c>
      <c r="C3798" t="n">
        <v>582</v>
      </c>
      <c r="D3798">
        <f>_xlfn.XLOOKUP(C3798,BH:BH,BI:BI)</f>
        <v/>
      </c>
      <c r="E3798" t="n">
        <v>27589</v>
      </c>
      <c r="F3798" t="inlineStr">
        <is>
          <t>CASA MONTI 15-18 SEPT</t>
        </is>
      </c>
      <c r="G3798" s="234" t="n">
        <v>45915</v>
      </c>
      <c r="H3798" s="234" t="n">
        <v>45918</v>
      </c>
      <c r="I3798" t="inlineStr">
        <is>
          <t>HTL</t>
        </is>
      </c>
      <c r="J3798">
        <f>_xlfn.XLOOKUP(I3798,AS:AS,AU:AU)</f>
        <v/>
      </c>
      <c r="K3798" t="inlineStr">
        <is>
          <t>EUR</t>
        </is>
      </c>
      <c r="L3798" s="238" t="n">
        <v>3360</v>
      </c>
      <c r="M3798">
        <f>L3798*_xlfn.XLOOKUP(K3798,AM:AM,AN:AN)</f>
        <v/>
      </c>
      <c r="N3798">
        <f>L3798*_xlfn.XLOOKUP(K3798,AM:AM,AO:AO)</f>
        <v/>
      </c>
      <c r="O3798" s="238" t="n">
        <v>306</v>
      </c>
      <c r="P3798">
        <f>O3798*_xlfn.XLOOKUP(K3798,AM:AM,AN:AN)</f>
        <v/>
      </c>
      <c r="Q3798">
        <f>O3798*_xlfn.XLOOKUP(K3798,AM:AM,AO:AO)</f>
        <v/>
      </c>
      <c r="R3798">
        <f>_xlfn.XLOOKUP(E3798,AF:AF,AG:AG)</f>
        <v/>
      </c>
      <c r="S3798">
        <f>_xlfn.XLOOKUP(E3798,AF:AF,AI:AI)</f>
        <v/>
      </c>
      <c r="T3798">
        <f>WEEKNUM(G3798)</f>
        <v/>
      </c>
      <c r="U3798">
        <f>YEAR(G3798)</f>
        <v/>
      </c>
      <c r="V3798" s="117">
        <f>IFERROR(Q3798/N3798,"0")</f>
        <v/>
      </c>
    </row>
    <row r="3799">
      <c r="A3799">
        <f>_xlfn.XLOOKUP(D3799,BN:BN,BO:BO)</f>
        <v/>
      </c>
      <c r="B3799" t="inlineStr">
        <is>
          <t>LLC</t>
        </is>
      </c>
      <c r="C3799" t="n">
        <v>582</v>
      </c>
      <c r="D3799">
        <f>_xlfn.XLOOKUP(C3799,BH:BH,BI:BI)</f>
        <v/>
      </c>
      <c r="E3799" t="n">
        <v>23401</v>
      </c>
      <c r="F3799" t="inlineStr">
        <is>
          <t>TOURS &amp; TRASLADOS PRIVILEGE ITALIA</t>
        </is>
      </c>
      <c r="G3799" s="234" t="n">
        <v>45907</v>
      </c>
      <c r="H3799" s="234" t="n">
        <v>45918</v>
      </c>
      <c r="I3799" t="inlineStr">
        <is>
          <t>PKT</t>
        </is>
      </c>
      <c r="J3799">
        <f>_xlfn.XLOOKUP(I3799,AS:AS,AU:AU)</f>
        <v/>
      </c>
      <c r="K3799" t="inlineStr">
        <is>
          <t>EUR</t>
        </is>
      </c>
      <c r="L3799" s="238" t="n">
        <v>7771</v>
      </c>
      <c r="M3799">
        <f>L3799*_xlfn.XLOOKUP(K3799,AM:AM,AN:AN)</f>
        <v/>
      </c>
      <c r="N3799">
        <f>L3799*_xlfn.XLOOKUP(K3799,AM:AM,AO:AO)</f>
        <v/>
      </c>
      <c r="O3799" s="238" t="n">
        <v>1061</v>
      </c>
      <c r="P3799">
        <f>O3799*_xlfn.XLOOKUP(K3799,AM:AM,AN:AN)</f>
        <v/>
      </c>
      <c r="Q3799">
        <f>O3799*_xlfn.XLOOKUP(K3799,AM:AM,AO:AO)</f>
        <v/>
      </c>
      <c r="R3799">
        <f>_xlfn.XLOOKUP(E3799,AF:AF,AG:AG)</f>
        <v/>
      </c>
      <c r="S3799">
        <f>_xlfn.XLOOKUP(E3799,AF:AF,AI:AI)</f>
        <v/>
      </c>
      <c r="T3799">
        <f>WEEKNUM(G3799)</f>
        <v/>
      </c>
      <c r="U3799">
        <f>YEAR(G3799)</f>
        <v/>
      </c>
      <c r="V3799" s="117">
        <f>IFERROR(Q3799/N3799,"0")</f>
        <v/>
      </c>
    </row>
    <row r="3800">
      <c r="A3800">
        <f>_xlfn.XLOOKUP(D3800,BN:BN,BO:BO)</f>
        <v/>
      </c>
      <c r="B3800" t="inlineStr">
        <is>
          <t>LLC</t>
        </is>
      </c>
      <c r="C3800" t="n">
        <v>582</v>
      </c>
      <c r="D3800">
        <f>_xlfn.XLOOKUP(C3800,BH:BH,BI:BI)</f>
        <v/>
      </c>
      <c r="E3800" t="n">
        <v>30303</v>
      </c>
      <c r="F3800" t="inlineStr">
        <is>
          <t>CASTELLO DI CASOLE 11-13 SEPT</t>
        </is>
      </c>
      <c r="G3800" s="234" t="n">
        <v>45911</v>
      </c>
      <c r="H3800" s="234" t="n">
        <v>45913</v>
      </c>
      <c r="I3800" t="inlineStr">
        <is>
          <t>HTL</t>
        </is>
      </c>
      <c r="J3800">
        <f>_xlfn.XLOOKUP(I3800,AS:AS,AU:AU)</f>
        <v/>
      </c>
      <c r="K3800" t="inlineStr">
        <is>
          <t>EUR</t>
        </is>
      </c>
      <c r="L3800" s="238" t="n">
        <v>0.1</v>
      </c>
      <c r="M3800">
        <f>L3800*_xlfn.XLOOKUP(K3800,AM:AM,AN:AN)</f>
        <v/>
      </c>
      <c r="N3800">
        <f>L3800*_xlfn.XLOOKUP(K3800,AM:AM,AO:AO)</f>
        <v/>
      </c>
      <c r="O3800" s="238" t="n">
        <v>460.6</v>
      </c>
      <c r="P3800">
        <f>O3800*_xlfn.XLOOKUP(K3800,AM:AM,AN:AN)</f>
        <v/>
      </c>
      <c r="Q3800">
        <f>O3800*_xlfn.XLOOKUP(K3800,AM:AM,AO:AO)</f>
        <v/>
      </c>
      <c r="R3800">
        <f>_xlfn.XLOOKUP(E3800,AF:AF,AG:AG)</f>
        <v/>
      </c>
      <c r="S3800">
        <f>_xlfn.XLOOKUP(E3800,AF:AF,AI:AI)</f>
        <v/>
      </c>
      <c r="T3800">
        <f>WEEKNUM(G3800)</f>
        <v/>
      </c>
      <c r="U3800">
        <f>YEAR(G3800)</f>
        <v/>
      </c>
      <c r="V3800" s="117">
        <f>IFERROR(Q3800/N3800,"0")</f>
        <v/>
      </c>
    </row>
    <row r="3801">
      <c r="A3801">
        <f>_xlfn.XLOOKUP(D3801,BN:BN,BO:BO)</f>
        <v/>
      </c>
      <c r="B3801" t="inlineStr">
        <is>
          <t>LLC</t>
        </is>
      </c>
      <c r="C3801" t="n">
        <v>583</v>
      </c>
      <c r="D3801">
        <f>_xlfn.XLOOKUP(C3801,BH:BH,BI:BI)</f>
        <v/>
      </c>
      <c r="E3801" t="n">
        <v>30321</v>
      </c>
      <c r="F3801" t="inlineStr">
        <is>
          <t>Estadia hotel</t>
        </is>
      </c>
      <c r="G3801" s="234" t="n">
        <v>45874</v>
      </c>
      <c r="H3801" s="234" t="n">
        <v>45879</v>
      </c>
      <c r="I3801" t="inlineStr">
        <is>
          <t>HTL</t>
        </is>
      </c>
      <c r="J3801">
        <f>_xlfn.XLOOKUP(I3801,AS:AS,AU:AU)</f>
        <v/>
      </c>
      <c r="K3801" t="inlineStr">
        <is>
          <t>EUR</t>
        </is>
      </c>
      <c r="L3801" s="238" t="n">
        <v>13550</v>
      </c>
      <c r="M3801">
        <f>L3801*_xlfn.XLOOKUP(K3801,AM:AM,AN:AN)</f>
        <v/>
      </c>
      <c r="N3801">
        <f>L3801*_xlfn.XLOOKUP(K3801,AM:AM,AO:AO)</f>
        <v/>
      </c>
      <c r="O3801" s="238" t="n">
        <v>350.2</v>
      </c>
      <c r="P3801">
        <f>O3801*_xlfn.XLOOKUP(K3801,AM:AM,AN:AN)</f>
        <v/>
      </c>
      <c r="Q3801">
        <f>O3801*_xlfn.XLOOKUP(K3801,AM:AM,AO:AO)</f>
        <v/>
      </c>
      <c r="R3801">
        <f>_xlfn.XLOOKUP(E3801,AF:AF,AG:AG)</f>
        <v/>
      </c>
      <c r="S3801">
        <f>_xlfn.XLOOKUP(E3801,AF:AF,AI:AI)</f>
        <v/>
      </c>
      <c r="T3801">
        <f>WEEKNUM(G3801)</f>
        <v/>
      </c>
      <c r="U3801">
        <f>YEAR(G3801)</f>
        <v/>
      </c>
      <c r="V3801" s="117">
        <f>IFERROR(Q3801/N3801,"0")</f>
        <v/>
      </c>
    </row>
    <row r="3802">
      <c r="A3802">
        <f>_xlfn.XLOOKUP(D3802,BN:BN,BO:BO)</f>
        <v/>
      </c>
      <c r="B3802" t="inlineStr">
        <is>
          <t>LLC</t>
        </is>
      </c>
      <c r="C3802" t="n">
        <v>585</v>
      </c>
      <c r="D3802">
        <f>_xlfn.XLOOKUP(C3802,BH:BH,BI:BI)</f>
        <v/>
      </c>
      <c r="E3802" t="n">
        <v>27301</v>
      </c>
      <c r="F3802" t="inlineStr">
        <is>
          <t xml:space="preserve">Vuelo con Aeroméxico, Mexico a Tijuana, Business </t>
        </is>
      </c>
      <c r="G3802" s="234" t="n">
        <v>45899</v>
      </c>
      <c r="H3802" s="234" t="n">
        <v>45901</v>
      </c>
      <c r="I3802" t="inlineStr">
        <is>
          <t>VLO</t>
        </is>
      </c>
      <c r="J3802">
        <f>_xlfn.XLOOKUP(I3802,AS:AS,AU:AU)</f>
        <v/>
      </c>
      <c r="K3802" t="inlineStr">
        <is>
          <t>MXN</t>
        </is>
      </c>
      <c r="L3802" s="238" t="n">
        <v>16780</v>
      </c>
      <c r="M3802">
        <f>L3802*_xlfn.XLOOKUP(K3802,AM:AM,AN:AN)</f>
        <v/>
      </c>
      <c r="N3802">
        <f>L3802*_xlfn.XLOOKUP(K3802,AM:AM,AO:AO)</f>
        <v/>
      </c>
      <c r="O3802" s="238" t="n">
        <v>0</v>
      </c>
      <c r="P3802">
        <f>O3802*_xlfn.XLOOKUP(K3802,AM:AM,AN:AN)</f>
        <v/>
      </c>
      <c r="Q3802">
        <f>O3802*_xlfn.XLOOKUP(K3802,AM:AM,AO:AO)</f>
        <v/>
      </c>
      <c r="R3802">
        <f>_xlfn.XLOOKUP(E3802,AF:AF,AG:AG)</f>
        <v/>
      </c>
      <c r="S3802">
        <f>_xlfn.XLOOKUP(E3802,AF:AF,AI:AI)</f>
        <v/>
      </c>
      <c r="T3802">
        <f>WEEKNUM(G3802)</f>
        <v/>
      </c>
      <c r="U3802">
        <f>YEAR(G3802)</f>
        <v/>
      </c>
      <c r="V3802" s="117">
        <f>IFERROR(Q3802/N3802,"0")</f>
        <v/>
      </c>
    </row>
    <row r="3803">
      <c r="A3803">
        <f>_xlfn.XLOOKUP(D3803,BN:BN,BO:BO)</f>
        <v/>
      </c>
      <c r="B3803" t="inlineStr">
        <is>
          <t>LLC</t>
        </is>
      </c>
      <c r="C3803" t="n">
        <v>585</v>
      </c>
      <c r="D3803">
        <f>_xlfn.XLOOKUP(C3803,BH:BH,BI:BI)</f>
        <v/>
      </c>
      <c r="E3803" t="n">
        <v>27301</v>
      </c>
      <c r="F3803" t="inlineStr">
        <is>
          <t xml:space="preserve">Vuelo con Aeroméxico, Mexico a Tijuana, Business </t>
        </is>
      </c>
      <c r="G3803" s="234" t="n">
        <v>45899</v>
      </c>
      <c r="H3803" s="234" t="n">
        <v>45901</v>
      </c>
      <c r="I3803" t="inlineStr">
        <is>
          <t>VLO</t>
        </is>
      </c>
      <c r="J3803">
        <f>_xlfn.XLOOKUP(I3803,AS:AS,AU:AU)</f>
        <v/>
      </c>
      <c r="K3803" t="inlineStr">
        <is>
          <t>MXN</t>
        </is>
      </c>
      <c r="L3803" s="238" t="n">
        <v>16780</v>
      </c>
      <c r="M3803">
        <f>L3803*_xlfn.XLOOKUP(K3803,AM:AM,AN:AN)</f>
        <v/>
      </c>
      <c r="N3803">
        <f>L3803*_xlfn.XLOOKUP(K3803,AM:AM,AO:AO)</f>
        <v/>
      </c>
      <c r="O3803" s="238" t="n">
        <v>0</v>
      </c>
      <c r="P3803">
        <f>O3803*_xlfn.XLOOKUP(K3803,AM:AM,AN:AN)</f>
        <v/>
      </c>
      <c r="Q3803">
        <f>O3803*_xlfn.XLOOKUP(K3803,AM:AM,AO:AO)</f>
        <v/>
      </c>
      <c r="R3803">
        <f>_xlfn.XLOOKUP(E3803,AF:AF,AG:AG)</f>
        <v/>
      </c>
      <c r="S3803">
        <f>_xlfn.XLOOKUP(E3803,AF:AF,AI:AI)</f>
        <v/>
      </c>
      <c r="T3803">
        <f>WEEKNUM(G3803)</f>
        <v/>
      </c>
      <c r="U3803">
        <f>YEAR(G3803)</f>
        <v/>
      </c>
      <c r="V3803" s="117">
        <f>IFERROR(Q3803/N3803,"0")</f>
        <v/>
      </c>
    </row>
    <row r="3804">
      <c r="A3804">
        <f>_xlfn.XLOOKUP(D3804,BN:BN,BO:BO)</f>
        <v/>
      </c>
      <c r="B3804" t="inlineStr">
        <is>
          <t>LLC</t>
        </is>
      </c>
      <c r="C3804" t="n">
        <v>585</v>
      </c>
      <c r="D3804">
        <f>_xlfn.XLOOKUP(C3804,BH:BH,BI:BI)</f>
        <v/>
      </c>
      <c r="E3804" t="n">
        <v>0</v>
      </c>
      <c r="F3804" t="inlineStr">
        <is>
          <t>Feee emisión de boleto MMWFZT</t>
        </is>
      </c>
      <c r="G3804" s="234" t="n">
        <v>45899</v>
      </c>
      <c r="H3804" s="234" t="n">
        <v>45901</v>
      </c>
      <c r="I3804" t="inlineStr">
        <is>
          <t>HPS</t>
        </is>
      </c>
      <c r="J3804">
        <f>_xlfn.XLOOKUP(I3804,AS:AS,AU:AU)</f>
        <v/>
      </c>
      <c r="K3804" t="inlineStr">
        <is>
          <t>MXN</t>
        </is>
      </c>
      <c r="L3804" s="238" t="n">
        <v>1332.8</v>
      </c>
      <c r="M3804">
        <f>L3804*_xlfn.XLOOKUP(K3804,AM:AM,AN:AN)</f>
        <v/>
      </c>
      <c r="N3804">
        <f>L3804*_xlfn.XLOOKUP(K3804,AM:AM,AO:AO)</f>
        <v/>
      </c>
      <c r="O3804" s="238" t="n">
        <v>1332.8</v>
      </c>
      <c r="P3804">
        <f>O3804*_xlfn.XLOOKUP(K3804,AM:AM,AN:AN)</f>
        <v/>
      </c>
      <c r="Q3804">
        <f>O3804*_xlfn.XLOOKUP(K3804,AM:AM,AO:AO)</f>
        <v/>
      </c>
      <c r="R3804">
        <f>_xlfn.XLOOKUP(E3804,AF:AF,AG:AG)</f>
        <v/>
      </c>
      <c r="S3804">
        <f>_xlfn.XLOOKUP(E3804,AF:AF,AI:AI)</f>
        <v/>
      </c>
      <c r="T3804">
        <f>WEEKNUM(G3804)</f>
        <v/>
      </c>
      <c r="U3804">
        <f>YEAR(G3804)</f>
        <v/>
      </c>
      <c r="V3804" s="117">
        <f>IFERROR(Q3804/N3804,"0")</f>
        <v/>
      </c>
    </row>
    <row r="3805">
      <c r="A3805">
        <f>_xlfn.XLOOKUP(D3805,BN:BN,BO:BO)</f>
        <v/>
      </c>
      <c r="B3805" t="inlineStr">
        <is>
          <t>LLC</t>
        </is>
      </c>
      <c r="C3805" t="n">
        <v>585</v>
      </c>
      <c r="D3805">
        <f>_xlfn.XLOOKUP(C3805,BH:BH,BI:BI)</f>
        <v/>
      </c>
      <c r="E3805" t="n">
        <v>23590</v>
      </c>
      <c r="F3805" t="inlineStr">
        <is>
          <t xml:space="preserve">Cambio de Vuelo Sr David Vainer, Reserva original a cuenta del cliente </t>
        </is>
      </c>
      <c r="G3805" s="234" t="n">
        <v>45905</v>
      </c>
      <c r="H3805" s="234" t="n">
        <v>45908</v>
      </c>
      <c r="I3805" t="inlineStr">
        <is>
          <t>ABC</t>
        </is>
      </c>
      <c r="J3805">
        <f>_xlfn.XLOOKUP(I3805,AS:AS,AU:AU)</f>
        <v/>
      </c>
      <c r="K3805" t="inlineStr">
        <is>
          <t>MXN</t>
        </is>
      </c>
      <c r="L3805" s="238" t="n">
        <v>1013.4</v>
      </c>
      <c r="M3805">
        <f>L3805*_xlfn.XLOOKUP(K3805,AM:AM,AN:AN)</f>
        <v/>
      </c>
      <c r="N3805">
        <f>L3805*_xlfn.XLOOKUP(K3805,AM:AM,AO:AO)</f>
        <v/>
      </c>
      <c r="O3805" s="238" t="n">
        <v>0</v>
      </c>
      <c r="P3805">
        <f>O3805*_xlfn.XLOOKUP(K3805,AM:AM,AN:AN)</f>
        <v/>
      </c>
      <c r="Q3805">
        <f>O3805*_xlfn.XLOOKUP(K3805,AM:AM,AO:AO)</f>
        <v/>
      </c>
      <c r="R3805">
        <f>_xlfn.XLOOKUP(E3805,AF:AF,AG:AG)</f>
        <v/>
      </c>
      <c r="S3805">
        <f>_xlfn.XLOOKUP(E3805,AF:AF,AI:AI)</f>
        <v/>
      </c>
      <c r="T3805">
        <f>WEEKNUM(G3805)</f>
        <v/>
      </c>
      <c r="U3805">
        <f>YEAR(G3805)</f>
        <v/>
      </c>
      <c r="V3805" s="117">
        <f>IFERROR(Q3805/N3805,"0")</f>
        <v/>
      </c>
    </row>
    <row r="3806">
      <c r="A3806">
        <f>_xlfn.XLOOKUP(D3806,BN:BN,BO:BO)</f>
        <v/>
      </c>
      <c r="B3806" t="inlineStr">
        <is>
          <t>LLC</t>
        </is>
      </c>
      <c r="C3806" t="n">
        <v>585</v>
      </c>
      <c r="D3806">
        <f>_xlfn.XLOOKUP(C3806,BH:BH,BI:BI)</f>
        <v/>
      </c>
      <c r="E3806" t="n">
        <v>0</v>
      </c>
      <c r="F3806" t="inlineStr">
        <is>
          <t>Cobro al cliente por gestión de cambio de vuelo con AM</t>
        </is>
      </c>
      <c r="G3806" s="234" t="n">
        <v>45899</v>
      </c>
      <c r="H3806" s="234" t="n">
        <v>46024</v>
      </c>
      <c r="I3806" t="inlineStr">
        <is>
          <t>HPS</t>
        </is>
      </c>
      <c r="J3806">
        <f>_xlfn.XLOOKUP(I3806,AS:AS,AU:AU)</f>
        <v/>
      </c>
      <c r="K3806" t="inlineStr">
        <is>
          <t>MXN</t>
        </is>
      </c>
      <c r="L3806" s="238" t="n">
        <v>1992.9</v>
      </c>
      <c r="M3806">
        <f>L3806*_xlfn.XLOOKUP(K3806,AM:AM,AN:AN)</f>
        <v/>
      </c>
      <c r="N3806">
        <f>L3806*_xlfn.XLOOKUP(K3806,AM:AM,AO:AO)</f>
        <v/>
      </c>
      <c r="O3806" s="238" t="n">
        <v>1992.9</v>
      </c>
      <c r="P3806">
        <f>O3806*_xlfn.XLOOKUP(K3806,AM:AM,AN:AN)</f>
        <v/>
      </c>
      <c r="Q3806">
        <f>O3806*_xlfn.XLOOKUP(K3806,AM:AM,AO:AO)</f>
        <v/>
      </c>
      <c r="R3806">
        <f>_xlfn.XLOOKUP(E3806,AF:AF,AG:AG)</f>
        <v/>
      </c>
      <c r="S3806">
        <f>_xlfn.XLOOKUP(E3806,AF:AF,AI:AI)</f>
        <v/>
      </c>
      <c r="T3806">
        <f>WEEKNUM(G3806)</f>
        <v/>
      </c>
      <c r="U3806">
        <f>YEAR(G3806)</f>
        <v/>
      </c>
      <c r="V3806" s="117">
        <f>IFERROR(Q3806/N3806,"0")</f>
        <v/>
      </c>
    </row>
    <row r="3807">
      <c r="A3807">
        <f>_xlfn.XLOOKUP(D3807,BN:BN,BO:BO)</f>
        <v/>
      </c>
      <c r="B3807" t="inlineStr">
        <is>
          <t>LLC</t>
        </is>
      </c>
      <c r="C3807" t="n">
        <v>585</v>
      </c>
      <c r="D3807">
        <f>_xlfn.XLOOKUP(C3807,BH:BH,BI:BI)</f>
        <v/>
      </c>
      <c r="E3807" t="n">
        <v>27301</v>
      </c>
      <c r="F3807" t="inlineStr">
        <is>
          <t>Vuelo SJD-MEX/Carlos Romano</t>
        </is>
      </c>
      <c r="G3807" s="234" t="n">
        <v>46024</v>
      </c>
      <c r="H3807" s="234" t="n">
        <v>46024</v>
      </c>
      <c r="I3807" t="inlineStr">
        <is>
          <t>VLO</t>
        </is>
      </c>
      <c r="J3807">
        <f>_xlfn.XLOOKUP(I3807,AS:AS,AU:AU)</f>
        <v/>
      </c>
      <c r="K3807" t="inlineStr">
        <is>
          <t>MXN</t>
        </is>
      </c>
      <c r="L3807" s="238" t="n">
        <v>11198</v>
      </c>
      <c r="M3807">
        <f>L3807*_xlfn.XLOOKUP(K3807,AM:AM,AN:AN)</f>
        <v/>
      </c>
      <c r="N3807">
        <f>L3807*_xlfn.XLOOKUP(K3807,AM:AM,AO:AO)</f>
        <v/>
      </c>
      <c r="O3807" s="238" t="n">
        <v>0</v>
      </c>
      <c r="P3807">
        <f>O3807*_xlfn.XLOOKUP(K3807,AM:AM,AN:AN)</f>
        <v/>
      </c>
      <c r="Q3807">
        <f>O3807*_xlfn.XLOOKUP(K3807,AM:AM,AO:AO)</f>
        <v/>
      </c>
      <c r="R3807">
        <f>_xlfn.XLOOKUP(E3807,AF:AF,AG:AG)</f>
        <v/>
      </c>
      <c r="S3807">
        <f>_xlfn.XLOOKUP(E3807,AF:AF,AI:AI)</f>
        <v/>
      </c>
      <c r="T3807">
        <f>WEEKNUM(G3807)</f>
        <v/>
      </c>
      <c r="U3807">
        <f>YEAR(G3807)</f>
        <v/>
      </c>
      <c r="V3807" s="117">
        <f>IFERROR(Q3807/N3807,"0")</f>
        <v/>
      </c>
    </row>
    <row r="3808">
      <c r="A3808">
        <f>_xlfn.XLOOKUP(D3808,BN:BN,BO:BO)</f>
        <v/>
      </c>
      <c r="B3808" t="inlineStr">
        <is>
          <t>LLC</t>
        </is>
      </c>
      <c r="C3808" t="n">
        <v>585</v>
      </c>
      <c r="D3808">
        <f>_xlfn.XLOOKUP(C3808,BH:BH,BI:BI)</f>
        <v/>
      </c>
      <c r="E3808" t="n">
        <v>0</v>
      </c>
      <c r="F3808" t="inlineStr">
        <is>
          <t>Fee de emisión GNIEQY Vuelo SJD-MEX/Carlos Romano</t>
        </is>
      </c>
      <c r="G3808" s="234" t="n">
        <v>45899</v>
      </c>
      <c r="H3808" s="234" t="n">
        <v>46024</v>
      </c>
      <c r="I3808" t="inlineStr">
        <is>
          <t>HPS</t>
        </is>
      </c>
      <c r="J3808">
        <f>_xlfn.XLOOKUP(I3808,AS:AS,AU:AU)</f>
        <v/>
      </c>
      <c r="K3808" t="inlineStr">
        <is>
          <t>MXN</t>
        </is>
      </c>
      <c r="L3808" s="238" t="n">
        <v>658</v>
      </c>
      <c r="M3808">
        <f>L3808*_xlfn.XLOOKUP(K3808,AM:AM,AN:AN)</f>
        <v/>
      </c>
      <c r="N3808">
        <f>L3808*_xlfn.XLOOKUP(K3808,AM:AM,AO:AO)</f>
        <v/>
      </c>
      <c r="O3808" s="238" t="n">
        <v>658</v>
      </c>
      <c r="P3808">
        <f>O3808*_xlfn.XLOOKUP(K3808,AM:AM,AN:AN)</f>
        <v/>
      </c>
      <c r="Q3808">
        <f>O3808*_xlfn.XLOOKUP(K3808,AM:AM,AO:AO)</f>
        <v/>
      </c>
      <c r="R3808">
        <f>_xlfn.XLOOKUP(E3808,AF:AF,AG:AG)</f>
        <v/>
      </c>
      <c r="S3808">
        <f>_xlfn.XLOOKUP(E3808,AF:AF,AI:AI)</f>
        <v/>
      </c>
      <c r="T3808">
        <f>WEEKNUM(G3808)</f>
        <v/>
      </c>
      <c r="U3808">
        <f>YEAR(G3808)</f>
        <v/>
      </c>
      <c r="V3808" s="117">
        <f>IFERROR(Q3808/N3808,"0")</f>
        <v/>
      </c>
    </row>
    <row r="3809">
      <c r="A3809">
        <f>_xlfn.XLOOKUP(D3809,BN:BN,BO:BO)</f>
        <v/>
      </c>
      <c r="B3809" t="inlineStr">
        <is>
          <t>LLC</t>
        </is>
      </c>
      <c r="C3809" t="n">
        <v>585</v>
      </c>
      <c r="D3809">
        <f>_xlfn.XLOOKUP(C3809,BH:BH,BI:BI)</f>
        <v/>
      </c>
      <c r="E3809" t="n">
        <v>27301</v>
      </c>
      <c r="F3809" t="inlineStr">
        <is>
          <t>Vuelo MEX-SJD-MEX/David Vainer</t>
        </is>
      </c>
      <c r="G3809" s="234" t="n">
        <v>46024</v>
      </c>
      <c r="H3809" s="234" t="n">
        <v>46024</v>
      </c>
      <c r="I3809" t="inlineStr">
        <is>
          <t>VLO</t>
        </is>
      </c>
      <c r="J3809">
        <f>_xlfn.XLOOKUP(I3809,AS:AS,AU:AU)</f>
        <v/>
      </c>
      <c r="K3809" t="inlineStr">
        <is>
          <t>MXN</t>
        </is>
      </c>
      <c r="L3809" s="238" t="n">
        <v>17168</v>
      </c>
      <c r="M3809">
        <f>L3809*_xlfn.XLOOKUP(K3809,AM:AM,AN:AN)</f>
        <v/>
      </c>
      <c r="N3809">
        <f>L3809*_xlfn.XLOOKUP(K3809,AM:AM,AO:AO)</f>
        <v/>
      </c>
      <c r="O3809" s="238" t="n">
        <v>0</v>
      </c>
      <c r="P3809">
        <f>O3809*_xlfn.XLOOKUP(K3809,AM:AM,AN:AN)</f>
        <v/>
      </c>
      <c r="Q3809">
        <f>O3809*_xlfn.XLOOKUP(K3809,AM:AM,AO:AO)</f>
        <v/>
      </c>
      <c r="R3809">
        <f>_xlfn.XLOOKUP(E3809,AF:AF,AG:AG)</f>
        <v/>
      </c>
      <c r="S3809">
        <f>_xlfn.XLOOKUP(E3809,AF:AF,AI:AI)</f>
        <v/>
      </c>
      <c r="T3809">
        <f>WEEKNUM(G3809)</f>
        <v/>
      </c>
      <c r="U3809">
        <f>YEAR(G3809)</f>
        <v/>
      </c>
      <c r="V3809" s="117">
        <f>IFERROR(Q3809/N3809,"0")</f>
        <v/>
      </c>
    </row>
    <row r="3810">
      <c r="A3810">
        <f>_xlfn.XLOOKUP(D3810,BN:BN,BO:BO)</f>
        <v/>
      </c>
      <c r="B3810" t="inlineStr">
        <is>
          <t>LLC</t>
        </is>
      </c>
      <c r="C3810" t="n">
        <v>585</v>
      </c>
      <c r="D3810">
        <f>_xlfn.XLOOKUP(C3810,BH:BH,BI:BI)</f>
        <v/>
      </c>
      <c r="E3810" t="n">
        <v>27301</v>
      </c>
      <c r="F3810" t="inlineStr">
        <is>
          <t>Vuelo MEX-SJD-MEX/Liora Lozowsky</t>
        </is>
      </c>
      <c r="G3810" s="234" t="n">
        <v>46024</v>
      </c>
      <c r="H3810" s="234" t="n">
        <v>46024</v>
      </c>
      <c r="I3810" t="inlineStr">
        <is>
          <t>VLO</t>
        </is>
      </c>
      <c r="J3810">
        <f>_xlfn.XLOOKUP(I3810,AS:AS,AU:AU)</f>
        <v/>
      </c>
      <c r="K3810" t="inlineStr">
        <is>
          <t>MXN</t>
        </is>
      </c>
      <c r="L3810" s="238" t="n">
        <v>17168</v>
      </c>
      <c r="M3810">
        <f>L3810*_xlfn.XLOOKUP(K3810,AM:AM,AN:AN)</f>
        <v/>
      </c>
      <c r="N3810">
        <f>L3810*_xlfn.XLOOKUP(K3810,AM:AM,AO:AO)</f>
        <v/>
      </c>
      <c r="O3810" s="238" t="n">
        <v>0</v>
      </c>
      <c r="P3810">
        <f>O3810*_xlfn.XLOOKUP(K3810,AM:AM,AN:AN)</f>
        <v/>
      </c>
      <c r="Q3810">
        <f>O3810*_xlfn.XLOOKUP(K3810,AM:AM,AO:AO)</f>
        <v/>
      </c>
      <c r="R3810">
        <f>_xlfn.XLOOKUP(E3810,AF:AF,AG:AG)</f>
        <v/>
      </c>
      <c r="S3810">
        <f>_xlfn.XLOOKUP(E3810,AF:AF,AI:AI)</f>
        <v/>
      </c>
      <c r="T3810">
        <f>WEEKNUM(G3810)</f>
        <v/>
      </c>
      <c r="U3810">
        <f>YEAR(G3810)</f>
        <v/>
      </c>
      <c r="V3810" s="117">
        <f>IFERROR(Q3810/N3810,"0")</f>
        <v/>
      </c>
    </row>
    <row r="3811">
      <c r="A3811">
        <f>_xlfn.XLOOKUP(D3811,BN:BN,BO:BO)</f>
        <v/>
      </c>
      <c r="B3811" t="inlineStr">
        <is>
          <t>LLC</t>
        </is>
      </c>
      <c r="C3811" t="n">
        <v>585</v>
      </c>
      <c r="D3811">
        <f>_xlfn.XLOOKUP(C3811,BH:BH,BI:BI)</f>
        <v/>
      </c>
      <c r="E3811" t="n">
        <v>27301</v>
      </c>
      <c r="F3811" t="inlineStr">
        <is>
          <t>Vuelo MEX-SJD-MEX/Sharon Vainer</t>
        </is>
      </c>
      <c r="G3811" s="234" t="n">
        <v>46024</v>
      </c>
      <c r="H3811" s="234" t="n">
        <v>46024</v>
      </c>
      <c r="I3811" t="inlineStr">
        <is>
          <t>VLO</t>
        </is>
      </c>
      <c r="J3811">
        <f>_xlfn.XLOOKUP(I3811,AS:AS,AU:AU)</f>
        <v/>
      </c>
      <c r="K3811" t="inlineStr">
        <is>
          <t>MXN</t>
        </is>
      </c>
      <c r="L3811" s="238" t="n">
        <v>17168</v>
      </c>
      <c r="M3811">
        <f>L3811*_xlfn.XLOOKUP(K3811,AM:AM,AN:AN)</f>
        <v/>
      </c>
      <c r="N3811">
        <f>L3811*_xlfn.XLOOKUP(K3811,AM:AM,AO:AO)</f>
        <v/>
      </c>
      <c r="O3811" s="238" t="n">
        <v>0</v>
      </c>
      <c r="P3811">
        <f>O3811*_xlfn.XLOOKUP(K3811,AM:AM,AN:AN)</f>
        <v/>
      </c>
      <c r="Q3811">
        <f>O3811*_xlfn.XLOOKUP(K3811,AM:AM,AO:AO)</f>
        <v/>
      </c>
      <c r="R3811">
        <f>_xlfn.XLOOKUP(E3811,AF:AF,AG:AG)</f>
        <v/>
      </c>
      <c r="S3811">
        <f>_xlfn.XLOOKUP(E3811,AF:AF,AI:AI)</f>
        <v/>
      </c>
      <c r="T3811">
        <f>WEEKNUM(G3811)</f>
        <v/>
      </c>
      <c r="U3811">
        <f>YEAR(G3811)</f>
        <v/>
      </c>
      <c r="V3811" s="117">
        <f>IFERROR(Q3811/N3811,"0")</f>
        <v/>
      </c>
    </row>
    <row r="3812">
      <c r="A3812">
        <f>_xlfn.XLOOKUP(D3812,BN:BN,BO:BO)</f>
        <v/>
      </c>
      <c r="B3812" t="inlineStr">
        <is>
          <t>LLC</t>
        </is>
      </c>
      <c r="C3812" t="n">
        <v>585</v>
      </c>
      <c r="D3812">
        <f>_xlfn.XLOOKUP(C3812,BH:BH,BI:BI)</f>
        <v/>
      </c>
      <c r="E3812" t="n">
        <v>27301</v>
      </c>
      <c r="F3812" t="inlineStr">
        <is>
          <t>Vuelo MEX-SJD-MEX/Camila Vainer</t>
        </is>
      </c>
      <c r="G3812" s="234" t="n">
        <v>46024</v>
      </c>
      <c r="H3812" s="234" t="n">
        <v>46024</v>
      </c>
      <c r="I3812" t="inlineStr">
        <is>
          <t>VLO</t>
        </is>
      </c>
      <c r="J3812">
        <f>_xlfn.XLOOKUP(I3812,AS:AS,AU:AU)</f>
        <v/>
      </c>
      <c r="K3812" t="inlineStr">
        <is>
          <t>MXN</t>
        </is>
      </c>
      <c r="L3812" s="238" t="n">
        <v>17168</v>
      </c>
      <c r="M3812">
        <f>L3812*_xlfn.XLOOKUP(K3812,AM:AM,AN:AN)</f>
        <v/>
      </c>
      <c r="N3812">
        <f>L3812*_xlfn.XLOOKUP(K3812,AM:AM,AO:AO)</f>
        <v/>
      </c>
      <c r="O3812" s="238" t="n">
        <v>0</v>
      </c>
      <c r="P3812">
        <f>O3812*_xlfn.XLOOKUP(K3812,AM:AM,AN:AN)</f>
        <v/>
      </c>
      <c r="Q3812">
        <f>O3812*_xlfn.XLOOKUP(K3812,AM:AM,AO:AO)</f>
        <v/>
      </c>
      <c r="R3812">
        <f>_xlfn.XLOOKUP(E3812,AF:AF,AG:AG)</f>
        <v/>
      </c>
      <c r="S3812">
        <f>_xlfn.XLOOKUP(E3812,AF:AF,AI:AI)</f>
        <v/>
      </c>
      <c r="T3812">
        <f>WEEKNUM(G3812)</f>
        <v/>
      </c>
      <c r="U3812">
        <f>YEAR(G3812)</f>
        <v/>
      </c>
      <c r="V3812" s="117">
        <f>IFERROR(Q3812/N3812,"0")</f>
        <v/>
      </c>
    </row>
    <row r="3813">
      <c r="A3813">
        <f>_xlfn.XLOOKUP(D3813,BN:BN,BO:BO)</f>
        <v/>
      </c>
      <c r="B3813" t="inlineStr">
        <is>
          <t>LLC</t>
        </is>
      </c>
      <c r="C3813" t="n">
        <v>585</v>
      </c>
      <c r="D3813">
        <f>_xlfn.XLOOKUP(C3813,BH:BH,BI:BI)</f>
        <v/>
      </c>
      <c r="E3813" t="n">
        <v>27301</v>
      </c>
      <c r="F3813" t="inlineStr">
        <is>
          <t>Vuelo MEX-SJD-MEX/Moisés Vainer</t>
        </is>
      </c>
      <c r="G3813" s="234" t="n">
        <v>46024</v>
      </c>
      <c r="H3813" s="234" t="n">
        <v>46024</v>
      </c>
      <c r="I3813" t="inlineStr">
        <is>
          <t>VLO</t>
        </is>
      </c>
      <c r="J3813">
        <f>_xlfn.XLOOKUP(I3813,AS:AS,AU:AU)</f>
        <v/>
      </c>
      <c r="K3813" t="inlineStr">
        <is>
          <t>MXN</t>
        </is>
      </c>
      <c r="L3813" s="238" t="n">
        <v>17168</v>
      </c>
      <c r="M3813">
        <f>L3813*_xlfn.XLOOKUP(K3813,AM:AM,AN:AN)</f>
        <v/>
      </c>
      <c r="N3813">
        <f>L3813*_xlfn.XLOOKUP(K3813,AM:AM,AO:AO)</f>
        <v/>
      </c>
      <c r="O3813" s="238" t="n">
        <v>0</v>
      </c>
      <c r="P3813">
        <f>O3813*_xlfn.XLOOKUP(K3813,AM:AM,AN:AN)</f>
        <v/>
      </c>
      <c r="Q3813">
        <f>O3813*_xlfn.XLOOKUP(K3813,AM:AM,AO:AO)</f>
        <v/>
      </c>
      <c r="R3813">
        <f>_xlfn.XLOOKUP(E3813,AF:AF,AG:AG)</f>
        <v/>
      </c>
      <c r="S3813">
        <f>_xlfn.XLOOKUP(E3813,AF:AF,AI:AI)</f>
        <v/>
      </c>
      <c r="T3813">
        <f>WEEKNUM(G3813)</f>
        <v/>
      </c>
      <c r="U3813">
        <f>YEAR(G3813)</f>
        <v/>
      </c>
      <c r="V3813" s="117">
        <f>IFERROR(Q3813/N3813,"0")</f>
        <v/>
      </c>
    </row>
    <row r="3814">
      <c r="A3814">
        <f>_xlfn.XLOOKUP(D3814,BN:BN,BO:BO)</f>
        <v/>
      </c>
      <c r="B3814" t="inlineStr">
        <is>
          <t>LLC</t>
        </is>
      </c>
      <c r="C3814" t="n">
        <v>585</v>
      </c>
      <c r="D3814">
        <f>_xlfn.XLOOKUP(C3814,BH:BH,BI:BI)</f>
        <v/>
      </c>
      <c r="E3814" t="n">
        <v>0</v>
      </c>
      <c r="F3814" t="inlineStr">
        <is>
          <t>Fee por emisión de Boletos AM a San Jose del Cabo 6 pasajeros</t>
        </is>
      </c>
      <c r="G3814" s="234" t="n">
        <v>45899</v>
      </c>
      <c r="H3814" s="234" t="n">
        <v>46024</v>
      </c>
      <c r="I3814" t="inlineStr">
        <is>
          <t>HPS</t>
        </is>
      </c>
      <c r="J3814">
        <f>_xlfn.XLOOKUP(I3814,AS:AS,AU:AU)</f>
        <v/>
      </c>
      <c r="K3814" t="inlineStr">
        <is>
          <t>MXN</t>
        </is>
      </c>
      <c r="L3814" s="238" t="n">
        <v>3912.3</v>
      </c>
      <c r="M3814">
        <f>L3814*_xlfn.XLOOKUP(K3814,AM:AM,AN:AN)</f>
        <v/>
      </c>
      <c r="N3814">
        <f>L3814*_xlfn.XLOOKUP(K3814,AM:AM,AO:AO)</f>
        <v/>
      </c>
      <c r="O3814" s="238" t="n">
        <v>3912.3</v>
      </c>
      <c r="P3814">
        <f>O3814*_xlfn.XLOOKUP(K3814,AM:AM,AN:AN)</f>
        <v/>
      </c>
      <c r="Q3814">
        <f>O3814*_xlfn.XLOOKUP(K3814,AM:AM,AO:AO)</f>
        <v/>
      </c>
      <c r="R3814">
        <f>_xlfn.XLOOKUP(E3814,AF:AF,AG:AG)</f>
        <v/>
      </c>
      <c r="S3814">
        <f>_xlfn.XLOOKUP(E3814,AF:AF,AI:AI)</f>
        <v/>
      </c>
      <c r="T3814">
        <f>WEEKNUM(G3814)</f>
        <v/>
      </c>
      <c r="U3814">
        <f>YEAR(G3814)</f>
        <v/>
      </c>
      <c r="V3814" s="117">
        <f>IFERROR(Q3814/N3814,"0")</f>
        <v/>
      </c>
    </row>
    <row r="3815">
      <c r="A3815">
        <f>_xlfn.XLOOKUP(D3815,BN:BN,BO:BO)</f>
        <v/>
      </c>
      <c r="B3815" t="inlineStr">
        <is>
          <t>LLC</t>
        </is>
      </c>
      <c r="C3815" t="n">
        <v>585</v>
      </c>
      <c r="D3815">
        <f>_xlfn.XLOOKUP(C3815,BH:BH,BI:BI)</f>
        <v/>
      </c>
      <c r="E3815" t="n">
        <v>27301</v>
      </c>
      <c r="F3815" t="inlineStr">
        <is>
          <t>Vuelo MEX-SJD-MEX/Vainer Batsheva 1395516344616</t>
        </is>
      </c>
      <c r="G3815" s="234" t="n">
        <v>46014</v>
      </c>
      <c r="H3815" s="234" t="n">
        <v>46024</v>
      </c>
      <c r="I3815" t="inlineStr">
        <is>
          <t>VLO</t>
        </is>
      </c>
      <c r="J3815">
        <f>_xlfn.XLOOKUP(I3815,AS:AS,AU:AU)</f>
        <v/>
      </c>
      <c r="K3815" t="inlineStr">
        <is>
          <t>MXN</t>
        </is>
      </c>
      <c r="L3815" s="238" t="n">
        <v>18836</v>
      </c>
      <c r="M3815">
        <f>L3815*_xlfn.XLOOKUP(K3815,AM:AM,AN:AN)</f>
        <v/>
      </c>
      <c r="N3815">
        <f>L3815*_xlfn.XLOOKUP(K3815,AM:AM,AO:AO)</f>
        <v/>
      </c>
      <c r="O3815" s="238" t="n">
        <v>0</v>
      </c>
      <c r="P3815">
        <f>O3815*_xlfn.XLOOKUP(K3815,AM:AM,AN:AN)</f>
        <v/>
      </c>
      <c r="Q3815">
        <f>O3815*_xlfn.XLOOKUP(K3815,AM:AM,AO:AO)</f>
        <v/>
      </c>
      <c r="R3815">
        <f>_xlfn.XLOOKUP(E3815,AF:AF,AG:AG)</f>
        <v/>
      </c>
      <c r="S3815">
        <f>_xlfn.XLOOKUP(E3815,AF:AF,AI:AI)</f>
        <v/>
      </c>
      <c r="T3815">
        <f>WEEKNUM(G3815)</f>
        <v/>
      </c>
      <c r="U3815">
        <f>YEAR(G3815)</f>
        <v/>
      </c>
      <c r="V3815" s="117">
        <f>IFERROR(Q3815/N3815,"0")</f>
        <v/>
      </c>
    </row>
    <row r="3816">
      <c r="A3816">
        <f>_xlfn.XLOOKUP(D3816,BN:BN,BO:BO)</f>
        <v/>
      </c>
      <c r="B3816" t="inlineStr">
        <is>
          <t>LLC</t>
        </is>
      </c>
      <c r="C3816" t="n">
        <v>585</v>
      </c>
      <c r="D3816">
        <f>_xlfn.XLOOKUP(C3816,BH:BH,BI:BI)</f>
        <v/>
      </c>
      <c r="E3816" t="n">
        <v>0</v>
      </c>
      <c r="F3816" t="inlineStr">
        <is>
          <t>Fee emisión Mexico los Cabos Zonenszain De Vainer/Batsheva</t>
        </is>
      </c>
      <c r="G3816" s="234" t="n">
        <v>45899</v>
      </c>
      <c r="H3816" s="234" t="n">
        <v>46024</v>
      </c>
      <c r="I3816" t="inlineStr">
        <is>
          <t>HPS</t>
        </is>
      </c>
      <c r="J3816">
        <f>_xlfn.XLOOKUP(I3816,AS:AS,AU:AU)</f>
        <v/>
      </c>
      <c r="K3816" t="inlineStr">
        <is>
          <t>MXN</t>
        </is>
      </c>
      <c r="L3816" s="238" t="n">
        <v>658</v>
      </c>
      <c r="M3816">
        <f>L3816*_xlfn.XLOOKUP(K3816,AM:AM,AN:AN)</f>
        <v/>
      </c>
      <c r="N3816">
        <f>L3816*_xlfn.XLOOKUP(K3816,AM:AM,AO:AO)</f>
        <v/>
      </c>
      <c r="O3816" s="238" t="n">
        <v>658</v>
      </c>
      <c r="P3816">
        <f>O3816*_xlfn.XLOOKUP(K3816,AM:AM,AN:AN)</f>
        <v/>
      </c>
      <c r="Q3816">
        <f>O3816*_xlfn.XLOOKUP(K3816,AM:AM,AO:AO)</f>
        <v/>
      </c>
      <c r="R3816">
        <f>_xlfn.XLOOKUP(E3816,AF:AF,AG:AG)</f>
        <v/>
      </c>
      <c r="S3816">
        <f>_xlfn.XLOOKUP(E3816,AF:AF,AI:AI)</f>
        <v/>
      </c>
      <c r="T3816">
        <f>WEEKNUM(G3816)</f>
        <v/>
      </c>
      <c r="U3816">
        <f>YEAR(G3816)</f>
        <v/>
      </c>
      <c r="V3816" s="117">
        <f>IFERROR(Q3816/N3816,"0")</f>
        <v/>
      </c>
    </row>
    <row r="3817">
      <c r="A3817">
        <f>_xlfn.XLOOKUP(D3817,BN:BN,BO:BO)</f>
        <v/>
      </c>
      <c r="B3817" t="inlineStr">
        <is>
          <t>LLC</t>
        </is>
      </c>
      <c r="C3817" t="n">
        <v>585</v>
      </c>
      <c r="D3817">
        <f>_xlfn.XLOOKUP(C3817,BH:BH,BI:BI)</f>
        <v/>
      </c>
      <c r="E3817" t="n">
        <v>28934</v>
      </c>
      <c r="F3817" t="inlineStr">
        <is>
          <t xml:space="preserve">ROMANO PENJOS CARLOS ALBERTO, DENVER A LOS CABOS </t>
        </is>
      </c>
      <c r="G3817" s="234" t="n">
        <v>46017</v>
      </c>
      <c r="H3817" s="234" t="n">
        <v>46017</v>
      </c>
      <c r="I3817" t="inlineStr">
        <is>
          <t>VLO</t>
        </is>
      </c>
      <c r="J3817">
        <f>_xlfn.XLOOKUP(I3817,AS:AS,AU:AU)</f>
        <v/>
      </c>
      <c r="K3817" t="inlineStr">
        <is>
          <t>MXN</t>
        </is>
      </c>
      <c r="L3817" s="238" t="n">
        <v>531.76</v>
      </c>
      <c r="M3817">
        <f>L3817*_xlfn.XLOOKUP(K3817,AM:AM,AN:AN)</f>
        <v/>
      </c>
      <c r="N3817">
        <f>L3817*_xlfn.XLOOKUP(K3817,AM:AM,AO:AO)</f>
        <v/>
      </c>
      <c r="O3817" s="238" t="n">
        <v>0</v>
      </c>
      <c r="P3817">
        <f>O3817*_xlfn.XLOOKUP(K3817,AM:AM,AN:AN)</f>
        <v/>
      </c>
      <c r="Q3817">
        <f>O3817*_xlfn.XLOOKUP(K3817,AM:AM,AO:AO)</f>
        <v/>
      </c>
      <c r="R3817">
        <f>_xlfn.XLOOKUP(E3817,AF:AF,AG:AG)</f>
        <v/>
      </c>
      <c r="S3817">
        <f>_xlfn.XLOOKUP(E3817,AF:AF,AI:AI)</f>
        <v/>
      </c>
      <c r="T3817">
        <f>WEEKNUM(G3817)</f>
        <v/>
      </c>
      <c r="U3817">
        <f>YEAR(G3817)</f>
        <v/>
      </c>
      <c r="V3817" s="117">
        <f>IFERROR(Q3817/N3817,"0")</f>
        <v/>
      </c>
    </row>
    <row r="3818">
      <c r="A3818">
        <f>_xlfn.XLOOKUP(D3818,BN:BN,BO:BO)</f>
        <v/>
      </c>
      <c r="B3818" t="inlineStr">
        <is>
          <t>LLC</t>
        </is>
      </c>
      <c r="C3818" t="n">
        <v>585</v>
      </c>
      <c r="D3818">
        <f>_xlfn.XLOOKUP(C3818,BH:BH,BI:BI)</f>
        <v/>
      </c>
      <c r="E3818" t="n">
        <v>0</v>
      </c>
      <c r="F3818" t="inlineStr">
        <is>
          <t>Fee de emisión de Carlos Alberto Penjos</t>
        </is>
      </c>
      <c r="G3818" s="234" t="n">
        <v>45899</v>
      </c>
      <c r="H3818" s="234" t="n">
        <v>46024</v>
      </c>
      <c r="I3818" t="inlineStr">
        <is>
          <t>HPS</t>
        </is>
      </c>
      <c r="J3818">
        <f>_xlfn.XLOOKUP(I3818,AS:AS,AU:AU)</f>
        <v/>
      </c>
      <c r="K3818" t="inlineStr">
        <is>
          <t>MXN</t>
        </is>
      </c>
      <c r="L3818" s="238" t="n">
        <v>650.3</v>
      </c>
      <c r="M3818">
        <f>L3818*_xlfn.XLOOKUP(K3818,AM:AM,AN:AN)</f>
        <v/>
      </c>
      <c r="N3818">
        <f>L3818*_xlfn.XLOOKUP(K3818,AM:AM,AO:AO)</f>
        <v/>
      </c>
      <c r="O3818" s="238" t="n">
        <v>650.3</v>
      </c>
      <c r="P3818">
        <f>O3818*_xlfn.XLOOKUP(K3818,AM:AM,AN:AN)</f>
        <v/>
      </c>
      <c r="Q3818">
        <f>O3818*_xlfn.XLOOKUP(K3818,AM:AM,AO:AO)</f>
        <v/>
      </c>
      <c r="R3818">
        <f>_xlfn.XLOOKUP(E3818,AF:AF,AG:AG)</f>
        <v/>
      </c>
      <c r="S3818">
        <f>_xlfn.XLOOKUP(E3818,AF:AF,AI:AI)</f>
        <v/>
      </c>
      <c r="T3818">
        <f>WEEKNUM(G3818)</f>
        <v/>
      </c>
      <c r="U3818">
        <f>YEAR(G3818)</f>
        <v/>
      </c>
      <c r="V3818" s="117">
        <f>IFERROR(Q3818/N3818,"0")</f>
        <v/>
      </c>
    </row>
    <row r="3819">
      <c r="A3819">
        <f>_xlfn.XLOOKUP(D3819,BN:BN,BO:BO)</f>
        <v/>
      </c>
      <c r="B3819" t="inlineStr">
        <is>
          <t>LLC</t>
        </is>
      </c>
      <c r="C3819" t="n">
        <v>585</v>
      </c>
      <c r="D3819">
        <f>_xlfn.XLOOKUP(C3819,BH:BH,BI:BI)</f>
        <v/>
      </c>
      <c r="E3819" t="n">
        <v>28420</v>
      </c>
      <c r="F3819" t="inlineStr">
        <is>
          <t xml:space="preserve">Renta de auto Sixt en Tijuana, Sra Liora Vainer </t>
        </is>
      </c>
      <c r="G3819" s="234" t="n">
        <v>45981</v>
      </c>
      <c r="H3819" s="234" t="n">
        <v>45984</v>
      </c>
      <c r="I3819" t="inlineStr">
        <is>
          <t>AUT</t>
        </is>
      </c>
      <c r="J3819">
        <f>_xlfn.XLOOKUP(I3819,AS:AS,AU:AU)</f>
        <v/>
      </c>
      <c r="K3819" t="inlineStr">
        <is>
          <t>MXN</t>
        </is>
      </c>
      <c r="L3819" s="238" t="n">
        <v>12219.69</v>
      </c>
      <c r="M3819">
        <f>L3819*_xlfn.XLOOKUP(K3819,AM:AM,AN:AN)</f>
        <v/>
      </c>
      <c r="N3819">
        <f>L3819*_xlfn.XLOOKUP(K3819,AM:AM,AO:AO)</f>
        <v/>
      </c>
      <c r="O3819" s="238" t="n">
        <v>1832.95</v>
      </c>
      <c r="P3819">
        <f>O3819*_xlfn.XLOOKUP(K3819,AM:AM,AN:AN)</f>
        <v/>
      </c>
      <c r="Q3819">
        <f>O3819*_xlfn.XLOOKUP(K3819,AM:AM,AO:AO)</f>
        <v/>
      </c>
      <c r="R3819">
        <f>_xlfn.XLOOKUP(E3819,AF:AF,AG:AG)</f>
        <v/>
      </c>
      <c r="S3819">
        <f>_xlfn.XLOOKUP(E3819,AF:AF,AI:AI)</f>
        <v/>
      </c>
      <c r="T3819">
        <f>WEEKNUM(G3819)</f>
        <v/>
      </c>
      <c r="U3819">
        <f>YEAR(G3819)</f>
        <v/>
      </c>
      <c r="V3819" s="117">
        <f>IFERROR(Q3819/N3819,"0")</f>
        <v/>
      </c>
    </row>
    <row r="3820">
      <c r="A3820">
        <f>_xlfn.XLOOKUP(D3820,BN:BN,BO:BO)</f>
        <v/>
      </c>
      <c r="B3820" t="inlineStr">
        <is>
          <t>LLC</t>
        </is>
      </c>
      <c r="C3820" t="n">
        <v>586</v>
      </c>
      <c r="D3820">
        <f>_xlfn.XLOOKUP(C3820,BH:BH,BI:BI)</f>
        <v/>
      </c>
      <c r="E3820" t="n">
        <v>28934</v>
      </c>
      <c r="F3820" t="inlineStr">
        <is>
          <t>TE GUERREIRO PEREZ GASPAR ANDRES MR</t>
        </is>
      </c>
      <c r="G3820" s="234" t="n">
        <v>45914</v>
      </c>
      <c r="H3820" s="63" t="n"/>
      <c r="I3820" t="inlineStr">
        <is>
          <t>VLO</t>
        </is>
      </c>
      <c r="J3820">
        <f>_xlfn.XLOOKUP(I3820,AS:AS,AU:AU)</f>
        <v/>
      </c>
      <c r="K3820" t="inlineStr">
        <is>
          <t>USD</t>
        </is>
      </c>
      <c r="L3820" s="238" t="n">
        <v>650</v>
      </c>
      <c r="M3820">
        <f>L3820*_xlfn.XLOOKUP(K3820,AM:AM,AN:AN)</f>
        <v/>
      </c>
      <c r="N3820">
        <f>L3820*_xlfn.XLOOKUP(K3820,AM:AM,AO:AO)</f>
        <v/>
      </c>
      <c r="O3820" s="238" t="n">
        <v>0</v>
      </c>
      <c r="P3820">
        <f>O3820*_xlfn.XLOOKUP(K3820,AM:AM,AN:AN)</f>
        <v/>
      </c>
      <c r="Q3820">
        <f>O3820*_xlfn.XLOOKUP(K3820,AM:AM,AO:AO)</f>
        <v/>
      </c>
      <c r="R3820">
        <f>_xlfn.XLOOKUP(E3820,AF:AF,AG:AG)</f>
        <v/>
      </c>
      <c r="S3820">
        <f>_xlfn.XLOOKUP(E3820,AF:AF,AI:AI)</f>
        <v/>
      </c>
      <c r="T3820">
        <f>WEEKNUM(G3820)</f>
        <v/>
      </c>
      <c r="U3820">
        <f>YEAR(G3820)</f>
        <v/>
      </c>
      <c r="V3820" s="117">
        <f>IFERROR(Q3820/N3820,"0")</f>
        <v/>
      </c>
    </row>
    <row r="3821">
      <c r="A3821">
        <f>_xlfn.XLOOKUP(D3821,BN:BN,BO:BO)</f>
        <v/>
      </c>
      <c r="B3821" t="inlineStr">
        <is>
          <t>LLC</t>
        </is>
      </c>
      <c r="C3821" t="n">
        <v>586</v>
      </c>
      <c r="D3821">
        <f>_xlfn.XLOOKUP(C3821,BH:BH,BI:BI)</f>
        <v/>
      </c>
      <c r="E3821" t="n">
        <v>28934</v>
      </c>
      <c r="F3821" t="inlineStr">
        <is>
          <t>TE GONZALEZ DE GUERREIRO SARA MARIA MRS</t>
        </is>
      </c>
      <c r="G3821" s="234" t="n">
        <v>45914</v>
      </c>
      <c r="H3821" s="63" t="n"/>
      <c r="I3821" t="inlineStr">
        <is>
          <t>VLO</t>
        </is>
      </c>
      <c r="J3821">
        <f>_xlfn.XLOOKUP(I3821,AS:AS,AU:AU)</f>
        <v/>
      </c>
      <c r="K3821" t="inlineStr">
        <is>
          <t>USD</t>
        </is>
      </c>
      <c r="L3821" s="238" t="n">
        <v>650</v>
      </c>
      <c r="M3821">
        <f>L3821*_xlfn.XLOOKUP(K3821,AM:AM,AN:AN)</f>
        <v/>
      </c>
      <c r="N3821">
        <f>L3821*_xlfn.XLOOKUP(K3821,AM:AM,AO:AO)</f>
        <v/>
      </c>
      <c r="O3821" s="238" t="n">
        <v>0</v>
      </c>
      <c r="P3821">
        <f>O3821*_xlfn.XLOOKUP(K3821,AM:AM,AN:AN)</f>
        <v/>
      </c>
      <c r="Q3821">
        <f>O3821*_xlfn.XLOOKUP(K3821,AM:AM,AO:AO)</f>
        <v/>
      </c>
      <c r="R3821">
        <f>_xlfn.XLOOKUP(E3821,AF:AF,AG:AG)</f>
        <v/>
      </c>
      <c r="S3821">
        <f>_xlfn.XLOOKUP(E3821,AF:AF,AI:AI)</f>
        <v/>
      </c>
      <c r="T3821">
        <f>WEEKNUM(G3821)</f>
        <v/>
      </c>
      <c r="U3821">
        <f>YEAR(G3821)</f>
        <v/>
      </c>
      <c r="V3821" s="117">
        <f>IFERROR(Q3821/N3821,"0")</f>
        <v/>
      </c>
    </row>
    <row r="3822">
      <c r="A3822">
        <f>_xlfn.XLOOKUP(D3822,BN:BN,BO:BO)</f>
        <v/>
      </c>
      <c r="B3822" t="inlineStr">
        <is>
          <t>LLC</t>
        </is>
      </c>
      <c r="C3822" t="n">
        <v>586</v>
      </c>
      <c r="D3822">
        <f>_xlfn.XLOOKUP(C3822,BH:BH,BI:BI)</f>
        <v/>
      </c>
      <c r="E3822" t="n">
        <v>25780</v>
      </c>
      <c r="F3822" t="inlineStr">
        <is>
          <t>ROLZO 151894-R</t>
        </is>
      </c>
      <c r="G3822" s="234" t="n">
        <v>45901</v>
      </c>
      <c r="H3822" s="234" t="n">
        <v>45901</v>
      </c>
      <c r="I3822" t="inlineStr">
        <is>
          <t>TRF</t>
        </is>
      </c>
      <c r="J3822">
        <f>_xlfn.XLOOKUP(I3822,AS:AS,AU:AU)</f>
        <v/>
      </c>
      <c r="K3822" t="inlineStr">
        <is>
          <t>USD</t>
        </is>
      </c>
      <c r="L3822" s="238" t="n">
        <v>235</v>
      </c>
      <c r="M3822">
        <f>L3822*_xlfn.XLOOKUP(K3822,AM:AM,AN:AN)</f>
        <v/>
      </c>
      <c r="N3822">
        <f>L3822*_xlfn.XLOOKUP(K3822,AM:AM,AO:AO)</f>
        <v/>
      </c>
      <c r="O3822" s="238" t="n">
        <v>35.25</v>
      </c>
      <c r="P3822">
        <f>O3822*_xlfn.XLOOKUP(K3822,AM:AM,AN:AN)</f>
        <v/>
      </c>
      <c r="Q3822">
        <f>O3822*_xlfn.XLOOKUP(K3822,AM:AM,AO:AO)</f>
        <v/>
      </c>
      <c r="R3822">
        <f>_xlfn.XLOOKUP(E3822,AF:AF,AG:AG)</f>
        <v/>
      </c>
      <c r="S3822">
        <f>_xlfn.XLOOKUP(E3822,AF:AF,AI:AI)</f>
        <v/>
      </c>
      <c r="T3822">
        <f>WEEKNUM(G3822)</f>
        <v/>
      </c>
      <c r="U3822">
        <f>YEAR(G3822)</f>
        <v/>
      </c>
      <c r="V3822" s="117">
        <f>IFERROR(Q3822/N3822,"0")</f>
        <v/>
      </c>
    </row>
    <row r="3823">
      <c r="A3823">
        <f>_xlfn.XLOOKUP(D3823,BN:BN,BO:BO)</f>
        <v/>
      </c>
      <c r="B3823" t="inlineStr">
        <is>
          <t>LLC</t>
        </is>
      </c>
      <c r="C3823" t="n">
        <v>586</v>
      </c>
      <c r="D3823">
        <f>_xlfn.XLOOKUP(C3823,BH:BH,BI:BI)</f>
        <v/>
      </c>
      <c r="E3823" t="n">
        <v>28934</v>
      </c>
      <c r="F3823" t="inlineStr">
        <is>
          <t>TE GUERREIRO PEREZ GASPAR ANDRES MR</t>
        </is>
      </c>
      <c r="G3823" s="234" t="n">
        <v>45919</v>
      </c>
      <c r="H3823" s="63" t="n"/>
      <c r="I3823" t="inlineStr">
        <is>
          <t>VLO</t>
        </is>
      </c>
      <c r="J3823">
        <f>_xlfn.XLOOKUP(I3823,AS:AS,AU:AU)</f>
        <v/>
      </c>
      <c r="K3823" t="inlineStr">
        <is>
          <t>USD</t>
        </is>
      </c>
      <c r="L3823" s="238" t="n">
        <v>425.8</v>
      </c>
      <c r="M3823">
        <f>L3823*_xlfn.XLOOKUP(K3823,AM:AM,AN:AN)</f>
        <v/>
      </c>
      <c r="N3823">
        <f>L3823*_xlfn.XLOOKUP(K3823,AM:AM,AO:AO)</f>
        <v/>
      </c>
      <c r="O3823" s="238" t="n">
        <v>0</v>
      </c>
      <c r="P3823">
        <f>O3823*_xlfn.XLOOKUP(K3823,AM:AM,AN:AN)</f>
        <v/>
      </c>
      <c r="Q3823">
        <f>O3823*_xlfn.XLOOKUP(K3823,AM:AM,AO:AO)</f>
        <v/>
      </c>
      <c r="R3823">
        <f>_xlfn.XLOOKUP(E3823,AF:AF,AG:AG)</f>
        <v/>
      </c>
      <c r="S3823">
        <f>_xlfn.XLOOKUP(E3823,AF:AF,AI:AI)</f>
        <v/>
      </c>
      <c r="T3823">
        <f>WEEKNUM(G3823)</f>
        <v/>
      </c>
      <c r="U3823">
        <f>YEAR(G3823)</f>
        <v/>
      </c>
      <c r="V3823" s="117">
        <f>IFERROR(Q3823/N3823,"0")</f>
        <v/>
      </c>
    </row>
    <row r="3824">
      <c r="A3824">
        <f>_xlfn.XLOOKUP(D3824,BN:BN,BO:BO)</f>
        <v/>
      </c>
      <c r="B3824" t="inlineStr">
        <is>
          <t>LLC</t>
        </is>
      </c>
      <c r="C3824" t="n">
        <v>586</v>
      </c>
      <c r="D3824">
        <f>_xlfn.XLOOKUP(C3824,BH:BH,BI:BI)</f>
        <v/>
      </c>
      <c r="E3824" t="n">
        <v>28934</v>
      </c>
      <c r="F3824" t="inlineStr">
        <is>
          <t>TE GONZALEZ DE GUERREIRO SARA MARIA MRS</t>
        </is>
      </c>
      <c r="G3824" s="234" t="n">
        <v>45919</v>
      </c>
      <c r="H3824" s="63" t="n"/>
      <c r="I3824" t="inlineStr">
        <is>
          <t>VLO</t>
        </is>
      </c>
      <c r="J3824">
        <f>_xlfn.XLOOKUP(I3824,AS:AS,AU:AU)</f>
        <v/>
      </c>
      <c r="K3824" t="inlineStr">
        <is>
          <t>USD</t>
        </is>
      </c>
      <c r="L3824" s="238" t="n">
        <v>425.8</v>
      </c>
      <c r="M3824">
        <f>L3824*_xlfn.XLOOKUP(K3824,AM:AM,AN:AN)</f>
        <v/>
      </c>
      <c r="N3824">
        <f>L3824*_xlfn.XLOOKUP(K3824,AM:AM,AO:AO)</f>
        <v/>
      </c>
      <c r="O3824" s="238" t="n">
        <v>0</v>
      </c>
      <c r="P3824">
        <f>O3824*_xlfn.XLOOKUP(K3824,AM:AM,AN:AN)</f>
        <v/>
      </c>
      <c r="Q3824">
        <f>O3824*_xlfn.XLOOKUP(K3824,AM:AM,AO:AO)</f>
        <v/>
      </c>
      <c r="R3824">
        <f>_xlfn.XLOOKUP(E3824,AF:AF,AG:AG)</f>
        <v/>
      </c>
      <c r="S3824">
        <f>_xlfn.XLOOKUP(E3824,AF:AF,AI:AI)</f>
        <v/>
      </c>
      <c r="T3824">
        <f>WEEKNUM(G3824)</f>
        <v/>
      </c>
      <c r="U3824">
        <f>YEAR(G3824)</f>
        <v/>
      </c>
      <c r="V3824" s="117">
        <f>IFERROR(Q3824/N3824,"0")</f>
        <v/>
      </c>
    </row>
    <row r="3825">
      <c r="A3825">
        <f>_xlfn.XLOOKUP(D3825,BN:BN,BO:BO)</f>
        <v/>
      </c>
      <c r="B3825" t="inlineStr">
        <is>
          <t>LLC</t>
        </is>
      </c>
      <c r="C3825" t="n">
        <v>586</v>
      </c>
      <c r="D3825">
        <f>_xlfn.XLOOKUP(C3825,BH:BH,BI:BI)</f>
        <v/>
      </c>
      <c r="E3825" t="n">
        <v>28934</v>
      </c>
      <c r="F3825" t="inlineStr">
        <is>
          <t>ME GUERREIRO PEREZ GASPAR ANDRES MR</t>
        </is>
      </c>
      <c r="G3825" s="234" t="n">
        <v>45894</v>
      </c>
      <c r="H3825" s="63" t="n"/>
      <c r="I3825" t="inlineStr">
        <is>
          <t>VLO</t>
        </is>
      </c>
      <c r="J3825">
        <f>_xlfn.XLOOKUP(I3825,AS:AS,AU:AU)</f>
        <v/>
      </c>
      <c r="K3825" t="inlineStr">
        <is>
          <t>USD</t>
        </is>
      </c>
      <c r="L3825" s="238" t="n">
        <v>27.9</v>
      </c>
      <c r="M3825">
        <f>L3825*_xlfn.XLOOKUP(K3825,AM:AM,AN:AN)</f>
        <v/>
      </c>
      <c r="N3825">
        <f>L3825*_xlfn.XLOOKUP(K3825,AM:AM,AO:AO)</f>
        <v/>
      </c>
      <c r="O3825" s="238" t="n">
        <v>0</v>
      </c>
      <c r="P3825">
        <f>O3825*_xlfn.XLOOKUP(K3825,AM:AM,AN:AN)</f>
        <v/>
      </c>
      <c r="Q3825">
        <f>O3825*_xlfn.XLOOKUP(K3825,AM:AM,AO:AO)</f>
        <v/>
      </c>
      <c r="R3825">
        <f>_xlfn.XLOOKUP(E3825,AF:AF,AG:AG)</f>
        <v/>
      </c>
      <c r="S3825">
        <f>_xlfn.XLOOKUP(E3825,AF:AF,AI:AI)</f>
        <v/>
      </c>
      <c r="T3825">
        <f>WEEKNUM(G3825)</f>
        <v/>
      </c>
      <c r="U3825">
        <f>YEAR(G3825)</f>
        <v/>
      </c>
      <c r="V3825" s="117">
        <f>IFERROR(Q3825/N3825,"0")</f>
        <v/>
      </c>
    </row>
    <row r="3826">
      <c r="A3826">
        <f>_xlfn.XLOOKUP(D3826,BN:BN,BO:BO)</f>
        <v/>
      </c>
      <c r="B3826" t="inlineStr">
        <is>
          <t>LLC</t>
        </is>
      </c>
      <c r="C3826" t="n">
        <v>586</v>
      </c>
      <c r="D3826">
        <f>_xlfn.XLOOKUP(C3826,BH:BH,BI:BI)</f>
        <v/>
      </c>
      <c r="E3826" t="n">
        <v>28934</v>
      </c>
      <c r="F3826" t="inlineStr">
        <is>
          <t>ME GONZALEZ DE GUERREIRO SARA MARIA MRS</t>
        </is>
      </c>
      <c r="G3826" s="234" t="n">
        <v>45894</v>
      </c>
      <c r="H3826" s="63" t="n"/>
      <c r="I3826" t="inlineStr">
        <is>
          <t>VLO</t>
        </is>
      </c>
      <c r="J3826">
        <f>_xlfn.XLOOKUP(I3826,AS:AS,AU:AU)</f>
        <v/>
      </c>
      <c r="K3826" t="inlineStr">
        <is>
          <t>USD</t>
        </is>
      </c>
      <c r="L3826" s="238" t="n">
        <v>27.9</v>
      </c>
      <c r="M3826">
        <f>L3826*_xlfn.XLOOKUP(K3826,AM:AM,AN:AN)</f>
        <v/>
      </c>
      <c r="N3826">
        <f>L3826*_xlfn.XLOOKUP(K3826,AM:AM,AO:AO)</f>
        <v/>
      </c>
      <c r="O3826" s="238" t="n">
        <v>0</v>
      </c>
      <c r="P3826">
        <f>O3826*_xlfn.XLOOKUP(K3826,AM:AM,AN:AN)</f>
        <v/>
      </c>
      <c r="Q3826">
        <f>O3826*_xlfn.XLOOKUP(K3826,AM:AM,AO:AO)</f>
        <v/>
      </c>
      <c r="R3826">
        <f>_xlfn.XLOOKUP(E3826,AF:AF,AG:AG)</f>
        <v/>
      </c>
      <c r="S3826">
        <f>_xlfn.XLOOKUP(E3826,AF:AF,AI:AI)</f>
        <v/>
      </c>
      <c r="T3826">
        <f>WEEKNUM(G3826)</f>
        <v/>
      </c>
      <c r="U3826">
        <f>YEAR(G3826)</f>
        <v/>
      </c>
      <c r="V3826" s="117">
        <f>IFERROR(Q3826/N3826,"0")</f>
        <v/>
      </c>
    </row>
    <row r="3827">
      <c r="A3827">
        <f>_xlfn.XLOOKUP(D3827,BN:BN,BO:BO)</f>
        <v/>
      </c>
      <c r="B3827" t="inlineStr">
        <is>
          <t>LLC</t>
        </is>
      </c>
      <c r="C3827" t="n">
        <v>586</v>
      </c>
      <c r="D3827">
        <f>_xlfn.XLOOKUP(C3827,BH:BH,BI:BI)</f>
        <v/>
      </c>
      <c r="E3827" t="n">
        <v>25780</v>
      </c>
      <c r="F3827" t="inlineStr">
        <is>
          <t>ROLZO 151895-R</t>
        </is>
      </c>
      <c r="G3827" s="234" t="n">
        <v>45907</v>
      </c>
      <c r="H3827" s="234" t="n">
        <v>45907</v>
      </c>
      <c r="I3827" t="inlineStr">
        <is>
          <t>TRF</t>
        </is>
      </c>
      <c r="J3827">
        <f>_xlfn.XLOOKUP(I3827,AS:AS,AU:AU)</f>
        <v/>
      </c>
      <c r="K3827" t="inlineStr">
        <is>
          <t>USD</t>
        </is>
      </c>
      <c r="L3827" s="238" t="n">
        <v>235</v>
      </c>
      <c r="M3827">
        <f>L3827*_xlfn.XLOOKUP(K3827,AM:AM,AN:AN)</f>
        <v/>
      </c>
      <c r="N3827">
        <f>L3827*_xlfn.XLOOKUP(K3827,AM:AM,AO:AO)</f>
        <v/>
      </c>
      <c r="O3827" s="238" t="n">
        <v>35.25</v>
      </c>
      <c r="P3827">
        <f>O3827*_xlfn.XLOOKUP(K3827,AM:AM,AN:AN)</f>
        <v/>
      </c>
      <c r="Q3827">
        <f>O3827*_xlfn.XLOOKUP(K3827,AM:AM,AO:AO)</f>
        <v/>
      </c>
      <c r="R3827">
        <f>_xlfn.XLOOKUP(E3827,AF:AF,AG:AG)</f>
        <v/>
      </c>
      <c r="S3827">
        <f>_xlfn.XLOOKUP(E3827,AF:AF,AI:AI)</f>
        <v/>
      </c>
      <c r="T3827">
        <f>WEEKNUM(G3827)</f>
        <v/>
      </c>
      <c r="U3827">
        <f>YEAR(G3827)</f>
        <v/>
      </c>
      <c r="V3827" s="117">
        <f>IFERROR(Q3827/N3827,"0")</f>
        <v/>
      </c>
    </row>
    <row r="3828">
      <c r="A3828">
        <f>_xlfn.XLOOKUP(D3828,BN:BN,BO:BO)</f>
        <v/>
      </c>
      <c r="B3828" t="inlineStr">
        <is>
          <t>LLC</t>
        </is>
      </c>
      <c r="C3828" t="n">
        <v>586</v>
      </c>
      <c r="D3828">
        <f>_xlfn.XLOOKUP(C3828,BH:BH,BI:BI)</f>
        <v/>
      </c>
      <c r="E3828" t="n">
        <v>25780</v>
      </c>
      <c r="F3828" t="inlineStr">
        <is>
          <t>ROLZO 153942-R</t>
        </is>
      </c>
      <c r="G3828" s="234" t="n">
        <v>45919</v>
      </c>
      <c r="H3828" s="234" t="n">
        <v>45919</v>
      </c>
      <c r="I3828" t="inlineStr">
        <is>
          <t>TRF</t>
        </is>
      </c>
      <c r="J3828">
        <f>_xlfn.XLOOKUP(I3828,AS:AS,AU:AU)</f>
        <v/>
      </c>
      <c r="K3828" t="inlineStr">
        <is>
          <t>USD</t>
        </is>
      </c>
      <c r="L3828" s="238" t="n">
        <v>150</v>
      </c>
      <c r="M3828">
        <f>L3828*_xlfn.XLOOKUP(K3828,AM:AM,AN:AN)</f>
        <v/>
      </c>
      <c r="N3828">
        <f>L3828*_xlfn.XLOOKUP(K3828,AM:AM,AO:AO)</f>
        <v/>
      </c>
      <c r="O3828" s="238" t="n">
        <v>22.5</v>
      </c>
      <c r="P3828">
        <f>O3828*_xlfn.XLOOKUP(K3828,AM:AM,AN:AN)</f>
        <v/>
      </c>
      <c r="Q3828">
        <f>O3828*_xlfn.XLOOKUP(K3828,AM:AM,AO:AO)</f>
        <v/>
      </c>
      <c r="R3828">
        <f>_xlfn.XLOOKUP(E3828,AF:AF,AG:AG)</f>
        <v/>
      </c>
      <c r="S3828">
        <f>_xlfn.XLOOKUP(E3828,AF:AF,AI:AI)</f>
        <v/>
      </c>
      <c r="T3828">
        <f>WEEKNUM(G3828)</f>
        <v/>
      </c>
      <c r="U3828">
        <f>YEAR(G3828)</f>
        <v/>
      </c>
      <c r="V3828" s="117">
        <f>IFERROR(Q3828/N3828,"0")</f>
        <v/>
      </c>
    </row>
    <row r="3829">
      <c r="A3829">
        <f>_xlfn.XLOOKUP(D3829,BN:BN,BO:BO)</f>
        <v/>
      </c>
      <c r="B3829" t="inlineStr">
        <is>
          <t>LLC</t>
        </is>
      </c>
      <c r="C3829" t="n">
        <v>586</v>
      </c>
      <c r="D3829">
        <f>_xlfn.XLOOKUP(C3829,BH:BH,BI:BI)</f>
        <v/>
      </c>
      <c r="E3829" t="n">
        <v>25780</v>
      </c>
      <c r="F3829" t="inlineStr">
        <is>
          <t>ROLZO 153947-R</t>
        </is>
      </c>
      <c r="G3829" s="234" t="n">
        <v>45926</v>
      </c>
      <c r="H3829" s="234" t="n">
        <v>45926</v>
      </c>
      <c r="I3829" t="inlineStr">
        <is>
          <t>TRF</t>
        </is>
      </c>
      <c r="J3829">
        <f>_xlfn.XLOOKUP(I3829,AS:AS,AU:AU)</f>
        <v/>
      </c>
      <c r="K3829" t="inlineStr">
        <is>
          <t>USD</t>
        </is>
      </c>
      <c r="L3829" s="238" t="n">
        <v>150</v>
      </c>
      <c r="M3829">
        <f>L3829*_xlfn.XLOOKUP(K3829,AM:AM,AN:AN)</f>
        <v/>
      </c>
      <c r="N3829">
        <f>L3829*_xlfn.XLOOKUP(K3829,AM:AM,AO:AO)</f>
        <v/>
      </c>
      <c r="O3829" s="238" t="n">
        <v>22.5</v>
      </c>
      <c r="P3829">
        <f>O3829*_xlfn.XLOOKUP(K3829,AM:AM,AN:AN)</f>
        <v/>
      </c>
      <c r="Q3829">
        <f>O3829*_xlfn.XLOOKUP(K3829,AM:AM,AO:AO)</f>
        <v/>
      </c>
      <c r="R3829">
        <f>_xlfn.XLOOKUP(E3829,AF:AF,AG:AG)</f>
        <v/>
      </c>
      <c r="S3829">
        <f>_xlfn.XLOOKUP(E3829,AF:AF,AI:AI)</f>
        <v/>
      </c>
      <c r="T3829">
        <f>WEEKNUM(G3829)</f>
        <v/>
      </c>
      <c r="U3829">
        <f>YEAR(G3829)</f>
        <v/>
      </c>
      <c r="V3829" s="117">
        <f>IFERROR(Q3829/N3829,"0")</f>
        <v/>
      </c>
    </row>
    <row r="3830">
      <c r="A3830">
        <f>_xlfn.XLOOKUP(D3830,BN:BN,BO:BO)</f>
        <v/>
      </c>
      <c r="B3830" t="inlineStr">
        <is>
          <t>LLC</t>
        </is>
      </c>
      <c r="C3830" t="n">
        <v>586</v>
      </c>
      <c r="D3830">
        <f>_xlfn.XLOOKUP(C3830,BH:BH,BI:BI)</f>
        <v/>
      </c>
      <c r="E3830" t="n">
        <v>25780</v>
      </c>
      <c r="F3830" t="inlineStr">
        <is>
          <t>ROLZO 153947-1-R</t>
        </is>
      </c>
      <c r="G3830" s="234" t="n">
        <v>45926</v>
      </c>
      <c r="H3830" s="234" t="n">
        <v>45926</v>
      </c>
      <c r="I3830" t="inlineStr">
        <is>
          <t>TRF</t>
        </is>
      </c>
      <c r="J3830">
        <f>_xlfn.XLOOKUP(I3830,AS:AS,AU:AU)</f>
        <v/>
      </c>
      <c r="K3830" t="inlineStr">
        <is>
          <t>USD</t>
        </is>
      </c>
      <c r="L3830" s="238" t="n">
        <v>5</v>
      </c>
      <c r="M3830">
        <f>L3830*_xlfn.XLOOKUP(K3830,AM:AM,AN:AN)</f>
        <v/>
      </c>
      <c r="N3830">
        <f>L3830*_xlfn.XLOOKUP(K3830,AM:AM,AO:AO)</f>
        <v/>
      </c>
      <c r="O3830" s="238" t="n">
        <v>0.75</v>
      </c>
      <c r="P3830">
        <f>O3830*_xlfn.XLOOKUP(K3830,AM:AM,AN:AN)</f>
        <v/>
      </c>
      <c r="Q3830">
        <f>O3830*_xlfn.XLOOKUP(K3830,AM:AM,AO:AO)</f>
        <v/>
      </c>
      <c r="R3830">
        <f>_xlfn.XLOOKUP(E3830,AF:AF,AG:AG)</f>
        <v/>
      </c>
      <c r="S3830">
        <f>_xlfn.XLOOKUP(E3830,AF:AF,AI:AI)</f>
        <v/>
      </c>
      <c r="T3830">
        <f>WEEKNUM(G3830)</f>
        <v/>
      </c>
      <c r="U3830">
        <f>YEAR(G3830)</f>
        <v/>
      </c>
      <c r="V3830" s="117">
        <f>IFERROR(Q3830/N3830,"0")</f>
        <v/>
      </c>
    </row>
    <row r="3831">
      <c r="A3831">
        <f>_xlfn.XLOOKUP(D3831,BN:BN,BO:BO)</f>
        <v/>
      </c>
      <c r="B3831" t="inlineStr">
        <is>
          <t>LLC</t>
        </is>
      </c>
      <c r="C3831" t="n">
        <v>586</v>
      </c>
      <c r="D3831">
        <f>_xlfn.XLOOKUP(C3831,BH:BH,BI:BI)</f>
        <v/>
      </c>
      <c r="E3831" t="n">
        <v>25780</v>
      </c>
      <c r="F3831" t="inlineStr">
        <is>
          <t>ROLZO 151895-1-R</t>
        </is>
      </c>
      <c r="G3831" s="234" t="n">
        <v>45907</v>
      </c>
      <c r="H3831" s="234" t="n">
        <v>45907</v>
      </c>
      <c r="I3831" t="inlineStr">
        <is>
          <t>TRF</t>
        </is>
      </c>
      <c r="J3831">
        <f>_xlfn.XLOOKUP(I3831,AS:AS,AU:AU)</f>
        <v/>
      </c>
      <c r="K3831" t="inlineStr">
        <is>
          <t>USD</t>
        </is>
      </c>
      <c r="L3831" s="238" t="n">
        <v>235</v>
      </c>
      <c r="M3831">
        <f>L3831*_xlfn.XLOOKUP(K3831,AM:AM,AN:AN)</f>
        <v/>
      </c>
      <c r="N3831">
        <f>L3831*_xlfn.XLOOKUP(K3831,AM:AM,AO:AO)</f>
        <v/>
      </c>
      <c r="O3831" s="238" t="n">
        <v>35.25</v>
      </c>
      <c r="P3831">
        <f>O3831*_xlfn.XLOOKUP(K3831,AM:AM,AN:AN)</f>
        <v/>
      </c>
      <c r="Q3831">
        <f>O3831*_xlfn.XLOOKUP(K3831,AM:AM,AO:AO)</f>
        <v/>
      </c>
      <c r="R3831">
        <f>_xlfn.XLOOKUP(E3831,AF:AF,AG:AG)</f>
        <v/>
      </c>
      <c r="S3831">
        <f>_xlfn.XLOOKUP(E3831,AF:AF,AI:AI)</f>
        <v/>
      </c>
      <c r="T3831">
        <f>WEEKNUM(G3831)</f>
        <v/>
      </c>
      <c r="U3831">
        <f>YEAR(G3831)</f>
        <v/>
      </c>
      <c r="V3831" s="117">
        <f>IFERROR(Q3831/N3831,"0")</f>
        <v/>
      </c>
    </row>
    <row r="3832">
      <c r="A3832">
        <f>_xlfn.XLOOKUP(D3832,BN:BN,BO:BO)</f>
        <v/>
      </c>
      <c r="B3832" t="inlineStr">
        <is>
          <t>LLC</t>
        </is>
      </c>
      <c r="C3832" t="n">
        <v>587</v>
      </c>
      <c r="D3832">
        <f>_xlfn.XLOOKUP(C3832,BH:BH,BI:BI)</f>
        <v/>
      </c>
      <c r="E3832" t="n">
        <v>30495</v>
      </c>
      <c r="F3832" t="inlineStr">
        <is>
          <t>Estadia</t>
        </is>
      </c>
      <c r="G3832" s="234" t="n">
        <v>45891</v>
      </c>
      <c r="H3832" s="234" t="n">
        <v>45892</v>
      </c>
      <c r="I3832" t="inlineStr">
        <is>
          <t>HTL</t>
        </is>
      </c>
      <c r="J3832">
        <f>_xlfn.XLOOKUP(I3832,AS:AS,AU:AU)</f>
        <v/>
      </c>
      <c r="K3832" t="inlineStr">
        <is>
          <t>USD</t>
        </is>
      </c>
      <c r="L3832" s="238" t="n">
        <v>1971.8</v>
      </c>
      <c r="M3832">
        <f>L3832*_xlfn.XLOOKUP(K3832,AM:AM,AN:AN)</f>
        <v/>
      </c>
      <c r="N3832">
        <f>L3832*_xlfn.XLOOKUP(K3832,AM:AM,AO:AO)</f>
        <v/>
      </c>
      <c r="O3832" s="238" t="n">
        <v>149.93</v>
      </c>
      <c r="P3832">
        <f>O3832*_xlfn.XLOOKUP(K3832,AM:AM,AN:AN)</f>
        <v/>
      </c>
      <c r="Q3832">
        <f>O3832*_xlfn.XLOOKUP(K3832,AM:AM,AO:AO)</f>
        <v/>
      </c>
      <c r="R3832">
        <f>_xlfn.XLOOKUP(E3832,AF:AF,AG:AG)</f>
        <v/>
      </c>
      <c r="S3832">
        <f>_xlfn.XLOOKUP(E3832,AF:AF,AI:AI)</f>
        <v/>
      </c>
      <c r="T3832">
        <f>WEEKNUM(G3832)</f>
        <v/>
      </c>
      <c r="U3832">
        <f>YEAR(G3832)</f>
        <v/>
      </c>
      <c r="V3832" s="117">
        <f>IFERROR(Q3832/N3832,"0")</f>
        <v/>
      </c>
    </row>
    <row r="3833">
      <c r="A3833">
        <f>_xlfn.XLOOKUP(D3833,BN:BN,BO:BO)</f>
        <v/>
      </c>
      <c r="B3833" t="inlineStr">
        <is>
          <t>LLC</t>
        </is>
      </c>
      <c r="C3833" t="n">
        <v>588</v>
      </c>
      <c r="D3833">
        <f>_xlfn.XLOOKUP(C3833,BH:BH,BI:BI)</f>
        <v/>
      </c>
      <c r="E3833" t="n">
        <v>30327</v>
      </c>
      <c r="F3833" t="inlineStr">
        <is>
          <t>Hotel De Lujo</t>
        </is>
      </c>
      <c r="G3833" s="234" t="n">
        <v>45913</v>
      </c>
      <c r="H3833" s="234" t="n">
        <v>45915</v>
      </c>
      <c r="I3833" t="inlineStr">
        <is>
          <t>HTL</t>
        </is>
      </c>
      <c r="J3833">
        <f>_xlfn.XLOOKUP(I3833,AS:AS,AU:AU)</f>
        <v/>
      </c>
      <c r="K3833" t="inlineStr">
        <is>
          <t>EUR</t>
        </is>
      </c>
      <c r="L3833" s="238" t="n">
        <v>283.3</v>
      </c>
      <c r="M3833">
        <f>L3833*_xlfn.XLOOKUP(K3833,AM:AM,AN:AN)</f>
        <v/>
      </c>
      <c r="N3833">
        <f>L3833*_xlfn.XLOOKUP(K3833,AM:AM,AO:AO)</f>
        <v/>
      </c>
      <c r="O3833" s="238" t="n">
        <v>16.2</v>
      </c>
      <c r="P3833">
        <f>O3833*_xlfn.XLOOKUP(K3833,AM:AM,AN:AN)</f>
        <v/>
      </c>
      <c r="Q3833">
        <f>O3833*_xlfn.XLOOKUP(K3833,AM:AM,AO:AO)</f>
        <v/>
      </c>
      <c r="R3833">
        <f>_xlfn.XLOOKUP(E3833,AF:AF,AG:AG)</f>
        <v/>
      </c>
      <c r="S3833">
        <f>_xlfn.XLOOKUP(E3833,AF:AF,AI:AI)</f>
        <v/>
      </c>
      <c r="T3833">
        <f>WEEKNUM(G3833)</f>
        <v/>
      </c>
      <c r="U3833">
        <f>YEAR(G3833)</f>
        <v/>
      </c>
      <c r="V3833" s="117">
        <f>IFERROR(Q3833/N3833,"0")</f>
        <v/>
      </c>
    </row>
    <row r="3834">
      <c r="A3834">
        <f>_xlfn.XLOOKUP(D3834,BN:BN,BO:BO)</f>
        <v/>
      </c>
      <c r="B3834" t="inlineStr">
        <is>
          <t>LLC</t>
        </is>
      </c>
      <c r="C3834" t="n">
        <v>588</v>
      </c>
      <c r="D3834">
        <f>_xlfn.XLOOKUP(C3834,BH:BH,BI:BI)</f>
        <v/>
      </c>
      <c r="E3834" t="n">
        <v>30327</v>
      </c>
      <c r="F3834" t="inlineStr">
        <is>
          <t>Best Western Premier Hotel de la Cite Royale</t>
        </is>
      </c>
      <c r="G3834" s="234" t="n">
        <v>45912</v>
      </c>
      <c r="H3834" s="234" t="n">
        <v>45913</v>
      </c>
      <c r="I3834" t="inlineStr">
        <is>
          <t>HTL</t>
        </is>
      </c>
      <c r="J3834">
        <f>_xlfn.XLOOKUP(I3834,AS:AS,AU:AU)</f>
        <v/>
      </c>
      <c r="K3834" t="inlineStr">
        <is>
          <t>EUR</t>
        </is>
      </c>
      <c r="L3834" s="238" t="n">
        <v>145.7</v>
      </c>
      <c r="M3834">
        <f>L3834*_xlfn.XLOOKUP(K3834,AM:AM,AN:AN)</f>
        <v/>
      </c>
      <c r="N3834">
        <f>L3834*_xlfn.XLOOKUP(K3834,AM:AM,AO:AO)</f>
        <v/>
      </c>
      <c r="O3834" s="238" t="n">
        <v>14.31</v>
      </c>
      <c r="P3834">
        <f>O3834*_xlfn.XLOOKUP(K3834,AM:AM,AN:AN)</f>
        <v/>
      </c>
      <c r="Q3834">
        <f>O3834*_xlfn.XLOOKUP(K3834,AM:AM,AO:AO)</f>
        <v/>
      </c>
      <c r="R3834">
        <f>_xlfn.XLOOKUP(E3834,AF:AF,AG:AG)</f>
        <v/>
      </c>
      <c r="S3834">
        <f>_xlfn.XLOOKUP(E3834,AF:AF,AI:AI)</f>
        <v/>
      </c>
      <c r="T3834">
        <f>WEEKNUM(G3834)</f>
        <v/>
      </c>
      <c r="U3834">
        <f>YEAR(G3834)</f>
        <v/>
      </c>
      <c r="V3834" s="117">
        <f>IFERROR(Q3834/N3834,"0")</f>
        <v/>
      </c>
    </row>
    <row r="3835">
      <c r="A3835">
        <f>_xlfn.XLOOKUP(D3835,BN:BN,BO:BO)</f>
        <v/>
      </c>
      <c r="B3835" t="inlineStr">
        <is>
          <t>LLC</t>
        </is>
      </c>
      <c r="C3835" t="n">
        <v>588</v>
      </c>
      <c r="D3835">
        <f>_xlfn.XLOOKUP(C3835,BH:BH,BI:BI)</f>
        <v/>
      </c>
      <c r="E3835" t="n">
        <v>30352</v>
      </c>
      <c r="F3835" t="inlineStr">
        <is>
          <t>Hospedaje Hotel Pavillon Faubourg St Germain</t>
        </is>
      </c>
      <c r="G3835" s="234" t="n">
        <v>45911</v>
      </c>
      <c r="H3835" s="234" t="n">
        <v>45912</v>
      </c>
      <c r="I3835" t="inlineStr">
        <is>
          <t>HTL</t>
        </is>
      </c>
      <c r="J3835">
        <f>_xlfn.XLOOKUP(I3835,AS:AS,AU:AU)</f>
        <v/>
      </c>
      <c r="K3835" t="inlineStr">
        <is>
          <t>EUR</t>
        </is>
      </c>
      <c r="L3835" s="238" t="n">
        <v>870</v>
      </c>
      <c r="M3835">
        <f>L3835*_xlfn.XLOOKUP(K3835,AM:AM,AN:AN)</f>
        <v/>
      </c>
      <c r="N3835">
        <f>L3835*_xlfn.XLOOKUP(K3835,AM:AM,AO:AO)</f>
        <v/>
      </c>
      <c r="O3835" s="238" t="n">
        <v>75.2</v>
      </c>
      <c r="P3835">
        <f>O3835*_xlfn.XLOOKUP(K3835,AM:AM,AN:AN)</f>
        <v/>
      </c>
      <c r="Q3835">
        <f>O3835*_xlfn.XLOOKUP(K3835,AM:AM,AO:AO)</f>
        <v/>
      </c>
      <c r="R3835">
        <f>_xlfn.XLOOKUP(E3835,AF:AF,AG:AG)</f>
        <v/>
      </c>
      <c r="S3835">
        <f>_xlfn.XLOOKUP(E3835,AF:AF,AI:AI)</f>
        <v/>
      </c>
      <c r="T3835">
        <f>WEEKNUM(G3835)</f>
        <v/>
      </c>
      <c r="U3835">
        <f>YEAR(G3835)</f>
        <v/>
      </c>
      <c r="V3835" s="117">
        <f>IFERROR(Q3835/N3835,"0")</f>
        <v/>
      </c>
    </row>
    <row r="3836">
      <c r="A3836">
        <f>_xlfn.XLOOKUP(D3836,BN:BN,BO:BO)</f>
        <v/>
      </c>
      <c r="B3836" t="inlineStr">
        <is>
          <t>LLC</t>
        </is>
      </c>
      <c r="C3836" t="n">
        <v>589</v>
      </c>
      <c r="D3836">
        <f>_xlfn.XLOOKUP(C3836,BH:BH,BI:BI)</f>
        <v/>
      </c>
      <c r="E3836" t="n">
        <v>30326</v>
      </c>
      <c r="F3836" t="inlineStr">
        <is>
          <t>Hospedaje The Twenty Two Hotel London</t>
        </is>
      </c>
      <c r="G3836" s="234" t="n">
        <v>45887</v>
      </c>
      <c r="H3836" s="234" t="n">
        <v>45889</v>
      </c>
      <c r="I3836" t="inlineStr">
        <is>
          <t>HTL</t>
        </is>
      </c>
      <c r="J3836">
        <f>_xlfn.XLOOKUP(I3836,AS:AS,AU:AU)</f>
        <v/>
      </c>
      <c r="K3836" t="inlineStr">
        <is>
          <t>GPB</t>
        </is>
      </c>
      <c r="L3836" s="238" t="n">
        <v>1500</v>
      </c>
      <c r="M3836">
        <f>L3836*_xlfn.XLOOKUP(K3836,AM:AM,AN:AN)</f>
        <v/>
      </c>
      <c r="N3836">
        <f>L3836*_xlfn.XLOOKUP(K3836,AM:AM,AO:AO)</f>
        <v/>
      </c>
      <c r="O3836" s="238" t="n">
        <v>117.5</v>
      </c>
      <c r="P3836">
        <f>O3836*_xlfn.XLOOKUP(K3836,AM:AM,AN:AN)</f>
        <v/>
      </c>
      <c r="Q3836">
        <f>O3836*_xlfn.XLOOKUP(K3836,AM:AM,AO:AO)</f>
        <v/>
      </c>
      <c r="R3836">
        <f>_xlfn.XLOOKUP(E3836,AF:AF,AG:AG)</f>
        <v/>
      </c>
      <c r="S3836">
        <f>_xlfn.XLOOKUP(E3836,AF:AF,AI:AI)</f>
        <v/>
      </c>
      <c r="T3836">
        <f>WEEKNUM(G3836)</f>
        <v/>
      </c>
      <c r="U3836">
        <f>YEAR(G3836)</f>
        <v/>
      </c>
      <c r="V3836" s="117">
        <f>IFERROR(Q3836/N3836,"0")</f>
        <v/>
      </c>
    </row>
    <row r="3837">
      <c r="A3837">
        <f>_xlfn.XLOOKUP(D3837,BN:BN,BO:BO)</f>
        <v/>
      </c>
      <c r="B3837" t="inlineStr">
        <is>
          <t>LLC</t>
        </is>
      </c>
      <c r="C3837" t="n">
        <v>590</v>
      </c>
      <c r="D3837">
        <f>_xlfn.XLOOKUP(C3837,BH:BH,BI:BI)</f>
        <v/>
      </c>
      <c r="E3837" t="n">
        <v>30137</v>
      </c>
      <c r="F3837" t="inlineStr">
        <is>
          <t>Hospedaje</t>
        </is>
      </c>
      <c r="G3837" s="234" t="n">
        <v>45842</v>
      </c>
      <c r="H3837" s="234" t="n">
        <v>45846</v>
      </c>
      <c r="I3837" t="inlineStr">
        <is>
          <t>HTL</t>
        </is>
      </c>
      <c r="J3837">
        <f>_xlfn.XLOOKUP(I3837,AS:AS,AU:AU)</f>
        <v/>
      </c>
      <c r="K3837" t="inlineStr">
        <is>
          <t>USD</t>
        </is>
      </c>
      <c r="L3837" s="238" t="n">
        <v>1548.81</v>
      </c>
      <c r="M3837">
        <f>L3837*_xlfn.XLOOKUP(K3837,AM:AM,AN:AN)</f>
        <v/>
      </c>
      <c r="N3837">
        <f>L3837*_xlfn.XLOOKUP(K3837,AM:AM,AO:AO)</f>
        <v/>
      </c>
      <c r="O3837" s="238" t="n">
        <v>84.88</v>
      </c>
      <c r="P3837">
        <f>O3837*_xlfn.XLOOKUP(K3837,AM:AM,AN:AN)</f>
        <v/>
      </c>
      <c r="Q3837">
        <f>O3837*_xlfn.XLOOKUP(K3837,AM:AM,AO:AO)</f>
        <v/>
      </c>
      <c r="R3837">
        <f>_xlfn.XLOOKUP(E3837,AF:AF,AG:AG)</f>
        <v/>
      </c>
      <c r="S3837">
        <f>_xlfn.XLOOKUP(E3837,AF:AF,AI:AI)</f>
        <v/>
      </c>
      <c r="T3837">
        <f>WEEKNUM(G3837)</f>
        <v/>
      </c>
      <c r="U3837">
        <f>YEAR(G3837)</f>
        <v/>
      </c>
      <c r="V3837" s="117">
        <f>IFERROR(Q3837/N3837,"0")</f>
        <v/>
      </c>
    </row>
    <row r="3838">
      <c r="A3838">
        <f>_xlfn.XLOOKUP(D3838,BN:BN,BO:BO)</f>
        <v/>
      </c>
      <c r="B3838" t="inlineStr">
        <is>
          <t>LLC</t>
        </is>
      </c>
      <c r="C3838" t="n">
        <v>590</v>
      </c>
      <c r="D3838">
        <f>_xlfn.XLOOKUP(C3838,BH:BH,BI:BI)</f>
        <v/>
      </c>
      <c r="E3838" t="n">
        <v>30137</v>
      </c>
      <c r="F3838" t="inlineStr">
        <is>
          <t>hospedaje</t>
        </is>
      </c>
      <c r="G3838" s="234" t="n">
        <v>45842</v>
      </c>
      <c r="H3838" s="234" t="n">
        <v>45846</v>
      </c>
      <c r="I3838" t="inlineStr">
        <is>
          <t>HTL</t>
        </is>
      </c>
      <c r="J3838">
        <f>_xlfn.XLOOKUP(I3838,AS:AS,AU:AU)</f>
        <v/>
      </c>
      <c r="K3838" t="inlineStr">
        <is>
          <t>USD</t>
        </is>
      </c>
      <c r="L3838" s="238" t="n">
        <v>1548.81</v>
      </c>
      <c r="M3838">
        <f>L3838*_xlfn.XLOOKUP(K3838,AM:AM,AN:AN)</f>
        <v/>
      </c>
      <c r="N3838">
        <f>L3838*_xlfn.XLOOKUP(K3838,AM:AM,AO:AO)</f>
        <v/>
      </c>
      <c r="O3838" s="238" t="n">
        <v>84.88</v>
      </c>
      <c r="P3838">
        <f>O3838*_xlfn.XLOOKUP(K3838,AM:AM,AN:AN)</f>
        <v/>
      </c>
      <c r="Q3838">
        <f>O3838*_xlfn.XLOOKUP(K3838,AM:AM,AO:AO)</f>
        <v/>
      </c>
      <c r="R3838">
        <f>_xlfn.XLOOKUP(E3838,AF:AF,AG:AG)</f>
        <v/>
      </c>
      <c r="S3838">
        <f>_xlfn.XLOOKUP(E3838,AF:AF,AI:AI)</f>
        <v/>
      </c>
      <c r="T3838">
        <f>WEEKNUM(G3838)</f>
        <v/>
      </c>
      <c r="U3838">
        <f>YEAR(G3838)</f>
        <v/>
      </c>
      <c r="V3838" s="117">
        <f>IFERROR(Q3838/N3838,"0")</f>
        <v/>
      </c>
    </row>
    <row r="3839">
      <c r="A3839">
        <f>_xlfn.XLOOKUP(D3839,BN:BN,BO:BO)</f>
        <v/>
      </c>
      <c r="B3839" t="inlineStr">
        <is>
          <t>LLC</t>
        </is>
      </c>
      <c r="C3839" t="n">
        <v>591</v>
      </c>
      <c r="D3839">
        <f>_xlfn.XLOOKUP(C3839,BH:BH,BI:BI)</f>
        <v/>
      </c>
      <c r="E3839" t="n">
        <v>29081</v>
      </c>
      <c r="F3839" t="inlineStr">
        <is>
          <t>Hospedaje</t>
        </is>
      </c>
      <c r="G3839" s="234" t="n">
        <v>45846</v>
      </c>
      <c r="H3839" s="234" t="n">
        <v>45848</v>
      </c>
      <c r="I3839" t="inlineStr">
        <is>
          <t>HTL</t>
        </is>
      </c>
      <c r="J3839">
        <f>_xlfn.XLOOKUP(I3839,AS:AS,AU:AU)</f>
        <v/>
      </c>
      <c r="K3839" t="inlineStr">
        <is>
          <t>USD</t>
        </is>
      </c>
      <c r="L3839" s="238" t="n">
        <v>1531.82</v>
      </c>
      <c r="M3839">
        <f>L3839*_xlfn.XLOOKUP(K3839,AM:AM,AN:AN)</f>
        <v/>
      </c>
      <c r="N3839">
        <f>L3839*_xlfn.XLOOKUP(K3839,AM:AM,AO:AO)</f>
        <v/>
      </c>
      <c r="O3839" s="238" t="n">
        <v>145.4</v>
      </c>
      <c r="P3839">
        <f>O3839*_xlfn.XLOOKUP(K3839,AM:AM,AN:AN)</f>
        <v/>
      </c>
      <c r="Q3839">
        <f>O3839*_xlfn.XLOOKUP(K3839,AM:AM,AO:AO)</f>
        <v/>
      </c>
      <c r="R3839">
        <f>_xlfn.XLOOKUP(E3839,AF:AF,AG:AG)</f>
        <v/>
      </c>
      <c r="S3839">
        <f>_xlfn.XLOOKUP(E3839,AF:AF,AI:AI)</f>
        <v/>
      </c>
      <c r="T3839">
        <f>WEEKNUM(G3839)</f>
        <v/>
      </c>
      <c r="U3839">
        <f>YEAR(G3839)</f>
        <v/>
      </c>
      <c r="V3839" s="117">
        <f>IFERROR(Q3839/N3839,"0")</f>
        <v/>
      </c>
    </row>
    <row r="3840">
      <c r="A3840">
        <f>_xlfn.XLOOKUP(D3840,BN:BN,BO:BO)</f>
        <v/>
      </c>
      <c r="B3840" t="inlineStr">
        <is>
          <t>LLC</t>
        </is>
      </c>
      <c r="C3840" t="n">
        <v>591</v>
      </c>
      <c r="D3840">
        <f>_xlfn.XLOOKUP(C3840,BH:BH,BI:BI)</f>
        <v/>
      </c>
      <c r="E3840" t="n">
        <v>29081</v>
      </c>
      <c r="F3840" t="inlineStr">
        <is>
          <t>hospedaje</t>
        </is>
      </c>
      <c r="G3840" s="234" t="n">
        <v>45846</v>
      </c>
      <c r="H3840" s="234" t="n">
        <v>45848</v>
      </c>
      <c r="I3840" t="inlineStr">
        <is>
          <t>HTL</t>
        </is>
      </c>
      <c r="J3840">
        <f>_xlfn.XLOOKUP(I3840,AS:AS,AU:AU)</f>
        <v/>
      </c>
      <c r="K3840" t="inlineStr">
        <is>
          <t>USD</t>
        </is>
      </c>
      <c r="L3840" s="238" t="n">
        <v>1894.42</v>
      </c>
      <c r="M3840">
        <f>L3840*_xlfn.XLOOKUP(K3840,AM:AM,AN:AN)</f>
        <v/>
      </c>
      <c r="N3840">
        <f>L3840*_xlfn.XLOOKUP(K3840,AM:AM,AO:AO)</f>
        <v/>
      </c>
      <c r="O3840" s="238" t="n">
        <v>189.44</v>
      </c>
      <c r="P3840">
        <f>O3840*_xlfn.XLOOKUP(K3840,AM:AM,AN:AN)</f>
        <v/>
      </c>
      <c r="Q3840">
        <f>O3840*_xlfn.XLOOKUP(K3840,AM:AM,AO:AO)</f>
        <v/>
      </c>
      <c r="R3840">
        <f>_xlfn.XLOOKUP(E3840,AF:AF,AG:AG)</f>
        <v/>
      </c>
      <c r="S3840">
        <f>_xlfn.XLOOKUP(E3840,AF:AF,AI:AI)</f>
        <v/>
      </c>
      <c r="T3840">
        <f>WEEKNUM(G3840)</f>
        <v/>
      </c>
      <c r="U3840">
        <f>YEAR(G3840)</f>
        <v/>
      </c>
      <c r="V3840" s="117">
        <f>IFERROR(Q3840/N3840,"0")</f>
        <v/>
      </c>
    </row>
    <row r="3841">
      <c r="A3841">
        <f>_xlfn.XLOOKUP(D3841,BN:BN,BO:BO)</f>
        <v/>
      </c>
      <c r="B3841" t="inlineStr">
        <is>
          <t>LLC</t>
        </is>
      </c>
      <c r="C3841" t="n">
        <v>591</v>
      </c>
      <c r="D3841">
        <f>_xlfn.XLOOKUP(C3841,BH:BH,BI:BI)</f>
        <v/>
      </c>
      <c r="E3841" t="n">
        <v>29081</v>
      </c>
      <c r="F3841" t="inlineStr">
        <is>
          <t>hospedaje</t>
        </is>
      </c>
      <c r="G3841" s="234" t="n">
        <v>45845</v>
      </c>
      <c r="H3841" s="234" t="n">
        <v>45846</v>
      </c>
      <c r="I3841" t="inlineStr">
        <is>
          <t>HTL</t>
        </is>
      </c>
      <c r="J3841">
        <f>_xlfn.XLOOKUP(I3841,AS:AS,AU:AU)</f>
        <v/>
      </c>
      <c r="K3841" t="inlineStr">
        <is>
          <t>USD</t>
        </is>
      </c>
      <c r="L3841" s="238" t="n">
        <v>642.77</v>
      </c>
      <c r="M3841">
        <f>L3841*_xlfn.XLOOKUP(K3841,AM:AM,AN:AN)</f>
        <v/>
      </c>
      <c r="N3841">
        <f>L3841*_xlfn.XLOOKUP(K3841,AM:AM,AO:AO)</f>
        <v/>
      </c>
      <c r="O3841" s="238" t="n">
        <v>64.28</v>
      </c>
      <c r="P3841">
        <f>O3841*_xlfn.XLOOKUP(K3841,AM:AM,AN:AN)</f>
        <v/>
      </c>
      <c r="Q3841">
        <f>O3841*_xlfn.XLOOKUP(K3841,AM:AM,AO:AO)</f>
        <v/>
      </c>
      <c r="R3841">
        <f>_xlfn.XLOOKUP(E3841,AF:AF,AG:AG)</f>
        <v/>
      </c>
      <c r="S3841">
        <f>_xlfn.XLOOKUP(E3841,AF:AF,AI:AI)</f>
        <v/>
      </c>
      <c r="T3841">
        <f>WEEKNUM(G3841)</f>
        <v/>
      </c>
      <c r="U3841">
        <f>YEAR(G3841)</f>
        <v/>
      </c>
      <c r="V3841" s="117">
        <f>IFERROR(Q3841/N3841,"0")</f>
        <v/>
      </c>
    </row>
    <row r="3842">
      <c r="A3842">
        <f>_xlfn.XLOOKUP(D3842,BN:BN,BO:BO)</f>
        <v/>
      </c>
      <c r="B3842" t="inlineStr">
        <is>
          <t>LLC</t>
        </is>
      </c>
      <c r="C3842" t="n">
        <v>591</v>
      </c>
      <c r="D3842">
        <f>_xlfn.XLOOKUP(C3842,BH:BH,BI:BI)</f>
        <v/>
      </c>
      <c r="E3842" t="n">
        <v>29081</v>
      </c>
      <c r="F3842" t="inlineStr">
        <is>
          <t>hospedaje</t>
        </is>
      </c>
      <c r="G3842" s="234" t="n">
        <v>45845</v>
      </c>
      <c r="H3842" s="234" t="n">
        <v>45846</v>
      </c>
      <c r="I3842" t="inlineStr">
        <is>
          <t>HTL</t>
        </is>
      </c>
      <c r="J3842">
        <f>_xlfn.XLOOKUP(I3842,AS:AS,AU:AU)</f>
        <v/>
      </c>
      <c r="K3842" t="inlineStr">
        <is>
          <t>USD</t>
        </is>
      </c>
      <c r="L3842" s="238" t="n">
        <v>642.77</v>
      </c>
      <c r="M3842">
        <f>L3842*_xlfn.XLOOKUP(K3842,AM:AM,AN:AN)</f>
        <v/>
      </c>
      <c r="N3842">
        <f>L3842*_xlfn.XLOOKUP(K3842,AM:AM,AO:AO)</f>
        <v/>
      </c>
      <c r="O3842" s="238" t="n">
        <v>64.28</v>
      </c>
      <c r="P3842">
        <f>O3842*_xlfn.XLOOKUP(K3842,AM:AM,AN:AN)</f>
        <v/>
      </c>
      <c r="Q3842">
        <f>O3842*_xlfn.XLOOKUP(K3842,AM:AM,AO:AO)</f>
        <v/>
      </c>
      <c r="R3842">
        <f>_xlfn.XLOOKUP(E3842,AF:AF,AG:AG)</f>
        <v/>
      </c>
      <c r="S3842">
        <f>_xlfn.XLOOKUP(E3842,AF:AF,AI:AI)</f>
        <v/>
      </c>
      <c r="T3842">
        <f>WEEKNUM(G3842)</f>
        <v/>
      </c>
      <c r="U3842">
        <f>YEAR(G3842)</f>
        <v/>
      </c>
      <c r="V3842" s="117">
        <f>IFERROR(Q3842/N3842,"0")</f>
        <v/>
      </c>
    </row>
    <row r="3843">
      <c r="A3843">
        <f>_xlfn.XLOOKUP(D3843,BN:BN,BO:BO)</f>
        <v/>
      </c>
      <c r="B3843" t="inlineStr">
        <is>
          <t>LLC</t>
        </is>
      </c>
      <c r="C3843" t="n">
        <v>592</v>
      </c>
      <c r="D3843">
        <f>_xlfn.XLOOKUP(C3843,BH:BH,BI:BI)</f>
        <v/>
      </c>
      <c r="E3843" t="n">
        <v>30138</v>
      </c>
      <c r="F3843" t="inlineStr">
        <is>
          <t>hospedaje</t>
        </is>
      </c>
      <c r="G3843" s="234" t="n">
        <v>45900</v>
      </c>
      <c r="H3843" s="234" t="n">
        <v>45903</v>
      </c>
      <c r="I3843" t="inlineStr">
        <is>
          <t>HTL</t>
        </is>
      </c>
      <c r="J3843">
        <f>_xlfn.XLOOKUP(I3843,AS:AS,AU:AU)</f>
        <v/>
      </c>
      <c r="K3843" t="inlineStr">
        <is>
          <t>USD</t>
        </is>
      </c>
      <c r="L3843" s="238" t="n">
        <v>2528.67</v>
      </c>
      <c r="M3843">
        <f>L3843*_xlfn.XLOOKUP(K3843,AM:AM,AN:AN)</f>
        <v/>
      </c>
      <c r="N3843">
        <f>L3843*_xlfn.XLOOKUP(K3843,AM:AM,AO:AO)</f>
        <v/>
      </c>
      <c r="O3843" s="238" t="n">
        <v>303.44</v>
      </c>
      <c r="P3843">
        <f>O3843*_xlfn.XLOOKUP(K3843,AM:AM,AN:AN)</f>
        <v/>
      </c>
      <c r="Q3843">
        <f>O3843*_xlfn.XLOOKUP(K3843,AM:AM,AO:AO)</f>
        <v/>
      </c>
      <c r="R3843">
        <f>_xlfn.XLOOKUP(E3843,AF:AF,AG:AG)</f>
        <v/>
      </c>
      <c r="S3843">
        <f>_xlfn.XLOOKUP(E3843,AF:AF,AI:AI)</f>
        <v/>
      </c>
      <c r="T3843">
        <f>WEEKNUM(G3843)</f>
        <v/>
      </c>
      <c r="U3843">
        <f>YEAR(G3843)</f>
        <v/>
      </c>
      <c r="V3843" s="117">
        <f>IFERROR(Q3843/N3843,"0")</f>
        <v/>
      </c>
    </row>
    <row r="3844">
      <c r="A3844">
        <f>_xlfn.XLOOKUP(D3844,BN:BN,BO:BO)</f>
        <v/>
      </c>
      <c r="B3844" t="inlineStr">
        <is>
          <t>LLC</t>
        </is>
      </c>
      <c r="C3844" t="n">
        <v>593</v>
      </c>
      <c r="D3844">
        <f>_xlfn.XLOOKUP(C3844,BH:BH,BI:BI)</f>
        <v/>
      </c>
      <c r="E3844" t="n">
        <v>25386</v>
      </c>
      <c r="F3844" t="inlineStr">
        <is>
          <t>THE CONNAUGHT</t>
        </is>
      </c>
      <c r="G3844" s="234" t="n">
        <v>45868</v>
      </c>
      <c r="H3844" s="234" t="n">
        <v>45869</v>
      </c>
      <c r="I3844" t="inlineStr">
        <is>
          <t>HTL</t>
        </is>
      </c>
      <c r="J3844">
        <f>_xlfn.XLOOKUP(I3844,AS:AS,AU:AU)</f>
        <v/>
      </c>
      <c r="K3844" t="inlineStr">
        <is>
          <t>USD</t>
        </is>
      </c>
      <c r="L3844" s="238" t="n">
        <v>1877</v>
      </c>
      <c r="M3844">
        <f>L3844*_xlfn.XLOOKUP(K3844,AM:AM,AN:AN)</f>
        <v/>
      </c>
      <c r="N3844">
        <f>L3844*_xlfn.XLOOKUP(K3844,AM:AM,AO:AO)</f>
        <v/>
      </c>
      <c r="O3844" s="238" t="n">
        <v>128.73</v>
      </c>
      <c r="P3844">
        <f>O3844*_xlfn.XLOOKUP(K3844,AM:AM,AN:AN)</f>
        <v/>
      </c>
      <c r="Q3844">
        <f>O3844*_xlfn.XLOOKUP(K3844,AM:AM,AO:AO)</f>
        <v/>
      </c>
      <c r="R3844">
        <f>_xlfn.XLOOKUP(E3844,AF:AF,AG:AG)</f>
        <v/>
      </c>
      <c r="S3844">
        <f>_xlfn.XLOOKUP(E3844,AF:AF,AI:AI)</f>
        <v/>
      </c>
      <c r="T3844">
        <f>WEEKNUM(G3844)</f>
        <v/>
      </c>
      <c r="U3844">
        <f>YEAR(G3844)</f>
        <v/>
      </c>
      <c r="V3844" s="117">
        <f>IFERROR(Q3844/N3844,"0")</f>
        <v/>
      </c>
    </row>
    <row r="3845">
      <c r="A3845">
        <f>_xlfn.XLOOKUP(D3845,BN:BN,BO:BO)</f>
        <v/>
      </c>
      <c r="B3845" t="inlineStr">
        <is>
          <t>LLC</t>
        </is>
      </c>
      <c r="C3845" t="n">
        <v>594</v>
      </c>
      <c r="D3845">
        <f>_xlfn.XLOOKUP(C3845,BH:BH,BI:BI)</f>
        <v/>
      </c>
      <c r="E3845" t="n">
        <v>25386</v>
      </c>
      <c r="F3845" t="inlineStr">
        <is>
          <t xml:space="preserve">Hotel The Connaught  </t>
        </is>
      </c>
      <c r="G3845" s="234" t="n">
        <v>45893</v>
      </c>
      <c r="H3845" s="234" t="n">
        <v>45896</v>
      </c>
      <c r="I3845" t="inlineStr">
        <is>
          <t>HTL</t>
        </is>
      </c>
      <c r="J3845">
        <f>_xlfn.XLOOKUP(I3845,AS:AS,AU:AU)</f>
        <v/>
      </c>
      <c r="K3845" t="inlineStr">
        <is>
          <t>GPB</t>
        </is>
      </c>
      <c r="L3845" s="238" t="n">
        <v>4140</v>
      </c>
      <c r="M3845">
        <f>L3845*_xlfn.XLOOKUP(K3845,AM:AM,AN:AN)</f>
        <v/>
      </c>
      <c r="N3845">
        <f>L3845*_xlfn.XLOOKUP(K3845,AM:AM,AO:AO)</f>
        <v/>
      </c>
      <c r="O3845" s="238" t="n">
        <v>324.3</v>
      </c>
      <c r="P3845">
        <f>O3845*_xlfn.XLOOKUP(K3845,AM:AM,AN:AN)</f>
        <v/>
      </c>
      <c r="Q3845">
        <f>O3845*_xlfn.XLOOKUP(K3845,AM:AM,AO:AO)</f>
        <v/>
      </c>
      <c r="R3845">
        <f>_xlfn.XLOOKUP(E3845,AF:AF,AG:AG)</f>
        <v/>
      </c>
      <c r="S3845">
        <f>_xlfn.XLOOKUP(E3845,AF:AF,AI:AI)</f>
        <v/>
      </c>
      <c r="T3845">
        <f>WEEKNUM(G3845)</f>
        <v/>
      </c>
      <c r="U3845">
        <f>YEAR(G3845)</f>
        <v/>
      </c>
      <c r="V3845" s="117">
        <f>IFERROR(Q3845/N3845,"0")</f>
        <v/>
      </c>
    </row>
    <row r="3846">
      <c r="A3846">
        <f>_xlfn.XLOOKUP(D3846,BN:BN,BO:BO)</f>
        <v/>
      </c>
      <c r="B3846" t="inlineStr">
        <is>
          <t>LLC</t>
        </is>
      </c>
      <c r="C3846" t="n">
        <v>594</v>
      </c>
      <c r="D3846">
        <f>_xlfn.XLOOKUP(C3846,BH:BH,BI:BI)</f>
        <v/>
      </c>
      <c r="E3846" t="n">
        <v>27945</v>
      </c>
      <c r="F3846" t="inlineStr">
        <is>
          <t xml:space="preserve">Tour de Mini Cooper </t>
        </is>
      </c>
      <c r="G3846" s="234" t="n">
        <v>45895</v>
      </c>
      <c r="H3846" s="234" t="n">
        <v>45895</v>
      </c>
      <c r="I3846" t="inlineStr">
        <is>
          <t>AUT</t>
        </is>
      </c>
      <c r="J3846">
        <f>_xlfn.XLOOKUP(I3846,AS:AS,AU:AU)</f>
        <v/>
      </c>
      <c r="K3846" t="inlineStr">
        <is>
          <t>GPB</t>
        </is>
      </c>
      <c r="L3846" s="238" t="n">
        <v>378.63</v>
      </c>
      <c r="M3846">
        <f>L3846*_xlfn.XLOOKUP(K3846,AM:AM,AN:AN)</f>
        <v/>
      </c>
      <c r="N3846">
        <f>L3846*_xlfn.XLOOKUP(K3846,AM:AM,AO:AO)</f>
        <v/>
      </c>
      <c r="O3846" s="238" t="n">
        <v>91.53</v>
      </c>
      <c r="P3846">
        <f>O3846*_xlfn.XLOOKUP(K3846,AM:AM,AN:AN)</f>
        <v/>
      </c>
      <c r="Q3846">
        <f>O3846*_xlfn.XLOOKUP(K3846,AM:AM,AO:AO)</f>
        <v/>
      </c>
      <c r="R3846">
        <f>_xlfn.XLOOKUP(E3846,AF:AF,AG:AG)</f>
        <v/>
      </c>
      <c r="S3846">
        <f>_xlfn.XLOOKUP(E3846,AF:AF,AI:AI)</f>
        <v/>
      </c>
      <c r="T3846">
        <f>WEEKNUM(G3846)</f>
        <v/>
      </c>
      <c r="U3846">
        <f>YEAR(G3846)</f>
        <v/>
      </c>
      <c r="V3846" s="117">
        <f>IFERROR(Q3846/N3846,"0")</f>
        <v/>
      </c>
    </row>
    <row r="3847">
      <c r="A3847">
        <f>_xlfn.XLOOKUP(D3847,BN:BN,BO:BO)</f>
        <v/>
      </c>
      <c r="B3847" t="inlineStr">
        <is>
          <t>LLC</t>
        </is>
      </c>
      <c r="C3847" t="n">
        <v>594</v>
      </c>
      <c r="D3847">
        <f>_xlfn.XLOOKUP(C3847,BH:BH,BI:BI)</f>
        <v/>
      </c>
      <c r="E3847" t="n">
        <v>30644</v>
      </c>
      <c r="F3847" t="inlineStr">
        <is>
          <t>Hospedaje Four Seasons Cairo</t>
        </is>
      </c>
      <c r="G3847" s="234" t="n">
        <v>45900</v>
      </c>
      <c r="H3847" s="234" t="n">
        <v>45904</v>
      </c>
      <c r="I3847" t="inlineStr">
        <is>
          <t>HTL</t>
        </is>
      </c>
      <c r="J3847">
        <f>_xlfn.XLOOKUP(I3847,AS:AS,AU:AU)</f>
        <v/>
      </c>
      <c r="K3847" t="inlineStr">
        <is>
          <t>GPB</t>
        </is>
      </c>
      <c r="L3847" s="238" t="n">
        <v>1759.65</v>
      </c>
      <c r="M3847">
        <f>L3847*_xlfn.XLOOKUP(K3847,AM:AM,AN:AN)</f>
        <v/>
      </c>
      <c r="N3847">
        <f>L3847*_xlfn.XLOOKUP(K3847,AM:AM,AO:AO)</f>
        <v/>
      </c>
      <c r="O3847" s="238" t="n">
        <v>73.79000000000001</v>
      </c>
      <c r="P3847">
        <f>O3847*_xlfn.XLOOKUP(K3847,AM:AM,AN:AN)</f>
        <v/>
      </c>
      <c r="Q3847">
        <f>O3847*_xlfn.XLOOKUP(K3847,AM:AM,AO:AO)</f>
        <v/>
      </c>
      <c r="R3847">
        <f>_xlfn.XLOOKUP(E3847,AF:AF,AG:AG)</f>
        <v/>
      </c>
      <c r="S3847">
        <f>_xlfn.XLOOKUP(E3847,AF:AF,AI:AI)</f>
        <v/>
      </c>
      <c r="T3847">
        <f>WEEKNUM(G3847)</f>
        <v/>
      </c>
      <c r="U3847">
        <f>YEAR(G3847)</f>
        <v/>
      </c>
      <c r="V3847" s="117">
        <f>IFERROR(Q3847/N3847,"0")</f>
        <v/>
      </c>
    </row>
    <row r="3848">
      <c r="A3848">
        <f>_xlfn.XLOOKUP(D3848,BN:BN,BO:BO)</f>
        <v/>
      </c>
      <c r="B3848" t="inlineStr">
        <is>
          <t>LLC</t>
        </is>
      </c>
      <c r="C3848" t="n">
        <v>594</v>
      </c>
      <c r="D3848">
        <f>_xlfn.XLOOKUP(C3848,BH:BH,BI:BI)</f>
        <v/>
      </c>
      <c r="E3848" t="n">
        <v>30644</v>
      </c>
      <c r="F3848" t="inlineStr">
        <is>
          <t>Reembolso Hospedaje Four Seasons Cairo</t>
        </is>
      </c>
      <c r="G3848" s="234" t="n">
        <v>45900</v>
      </c>
      <c r="H3848" s="234" t="n">
        <v>45904</v>
      </c>
      <c r="I3848" t="inlineStr">
        <is>
          <t>REE</t>
        </is>
      </c>
      <c r="J3848">
        <f>_xlfn.XLOOKUP(I3848,AS:AS,AU:AU)</f>
        <v/>
      </c>
      <c r="K3848" t="inlineStr">
        <is>
          <t>GPB</t>
        </is>
      </c>
      <c r="L3848" s="238" t="n">
        <v>-802.84</v>
      </c>
      <c r="M3848">
        <f>L3848*_xlfn.XLOOKUP(K3848,AM:AM,AN:AN)</f>
        <v/>
      </c>
      <c r="N3848">
        <f>L3848*_xlfn.XLOOKUP(K3848,AM:AM,AO:AO)</f>
        <v/>
      </c>
      <c r="O3848" s="238" t="n">
        <v>-73.79000000000001</v>
      </c>
      <c r="P3848">
        <f>O3848*_xlfn.XLOOKUP(K3848,AM:AM,AN:AN)</f>
        <v/>
      </c>
      <c r="Q3848">
        <f>O3848*_xlfn.XLOOKUP(K3848,AM:AM,AO:AO)</f>
        <v/>
      </c>
      <c r="R3848">
        <f>_xlfn.XLOOKUP(E3848,AF:AF,AG:AG)</f>
        <v/>
      </c>
      <c r="S3848">
        <f>_xlfn.XLOOKUP(E3848,AF:AF,AI:AI)</f>
        <v/>
      </c>
      <c r="T3848">
        <f>WEEKNUM(G3848)</f>
        <v/>
      </c>
      <c r="U3848">
        <f>YEAR(G3848)</f>
        <v/>
      </c>
      <c r="V3848" s="117">
        <f>IFERROR(Q3848/N3848,"0")</f>
        <v/>
      </c>
    </row>
    <row r="3849">
      <c r="A3849">
        <f>_xlfn.XLOOKUP(D3849,BN:BN,BO:BO)</f>
        <v/>
      </c>
      <c r="B3849" t="inlineStr">
        <is>
          <t>LLC</t>
        </is>
      </c>
      <c r="C3849" t="n">
        <v>594</v>
      </c>
      <c r="D3849">
        <f>_xlfn.XLOOKUP(C3849,BH:BH,BI:BI)</f>
        <v/>
      </c>
      <c r="E3849" t="n">
        <v>0</v>
      </c>
      <c r="F3849" t="inlineStr">
        <is>
          <t>Utilidad paquete</t>
        </is>
      </c>
      <c r="G3849" s="234" t="n">
        <v>45893</v>
      </c>
      <c r="H3849" s="234" t="n">
        <v>45904</v>
      </c>
      <c r="I3849" t="inlineStr">
        <is>
          <t>HPS</t>
        </is>
      </c>
      <c r="J3849">
        <f>_xlfn.XLOOKUP(I3849,AS:AS,AU:AU)</f>
        <v/>
      </c>
      <c r="K3849" t="inlineStr">
        <is>
          <t>GPB</t>
        </is>
      </c>
      <c r="L3849" s="238" t="n">
        <v>2404.38</v>
      </c>
      <c r="M3849">
        <f>L3849*_xlfn.XLOOKUP(K3849,AM:AM,AN:AN)</f>
        <v/>
      </c>
      <c r="N3849">
        <f>L3849*_xlfn.XLOOKUP(K3849,AM:AM,AO:AO)</f>
        <v/>
      </c>
      <c r="O3849" s="238" t="n">
        <v>2404.38</v>
      </c>
      <c r="P3849">
        <f>O3849*_xlfn.XLOOKUP(K3849,AM:AM,AN:AN)</f>
        <v/>
      </c>
      <c r="Q3849">
        <f>O3849*_xlfn.XLOOKUP(K3849,AM:AM,AO:AO)</f>
        <v/>
      </c>
      <c r="R3849">
        <f>_xlfn.XLOOKUP(E3849,AF:AF,AG:AG)</f>
        <v/>
      </c>
      <c r="S3849">
        <f>_xlfn.XLOOKUP(E3849,AF:AF,AI:AI)</f>
        <v/>
      </c>
      <c r="T3849">
        <f>WEEKNUM(G3849)</f>
        <v/>
      </c>
      <c r="U3849">
        <f>YEAR(G3849)</f>
        <v/>
      </c>
      <c r="V3849" s="117">
        <f>IFERROR(Q3849/N3849,"0")</f>
        <v/>
      </c>
    </row>
    <row r="3850">
      <c r="A3850">
        <f>_xlfn.XLOOKUP(D3850,BN:BN,BO:BO)</f>
        <v/>
      </c>
      <c r="B3850" t="inlineStr">
        <is>
          <t>LLC</t>
        </is>
      </c>
      <c r="C3850" t="n">
        <v>594</v>
      </c>
      <c r="D3850">
        <f>_xlfn.XLOOKUP(C3850,BH:BH,BI:BI)</f>
        <v/>
      </c>
      <c r="E3850" t="n">
        <v>25386</v>
      </c>
      <c r="F3850" t="inlineStr">
        <is>
          <t>Reservación Hotel</t>
        </is>
      </c>
      <c r="G3850" s="234" t="n">
        <v>45902</v>
      </c>
      <c r="H3850" s="234" t="n">
        <v>45904</v>
      </c>
      <c r="I3850" t="inlineStr">
        <is>
          <t>HTL</t>
        </is>
      </c>
      <c r="J3850">
        <f>_xlfn.XLOOKUP(I3850,AS:AS,AU:AU)</f>
        <v/>
      </c>
      <c r="K3850" t="inlineStr">
        <is>
          <t>GPB</t>
        </is>
      </c>
      <c r="L3850" s="238" t="n">
        <v>2820</v>
      </c>
      <c r="M3850">
        <f>L3850*_xlfn.XLOOKUP(K3850,AM:AM,AN:AN)</f>
        <v/>
      </c>
      <c r="N3850">
        <f>L3850*_xlfn.XLOOKUP(K3850,AM:AM,AO:AO)</f>
        <v/>
      </c>
      <c r="O3850" s="238" t="n">
        <v>282</v>
      </c>
      <c r="P3850">
        <f>O3850*_xlfn.XLOOKUP(K3850,AM:AM,AN:AN)</f>
        <v/>
      </c>
      <c r="Q3850">
        <f>O3850*_xlfn.XLOOKUP(K3850,AM:AM,AO:AO)</f>
        <v/>
      </c>
      <c r="R3850">
        <f>_xlfn.XLOOKUP(E3850,AF:AF,AG:AG)</f>
        <v/>
      </c>
      <c r="S3850">
        <f>_xlfn.XLOOKUP(E3850,AF:AF,AI:AI)</f>
        <v/>
      </c>
      <c r="T3850">
        <f>WEEKNUM(G3850)</f>
        <v/>
      </c>
      <c r="U3850">
        <f>YEAR(G3850)</f>
        <v/>
      </c>
      <c r="V3850" s="117">
        <f>IFERROR(Q3850/N3850,"0")</f>
        <v/>
      </c>
    </row>
    <row r="3851">
      <c r="A3851">
        <f>_xlfn.XLOOKUP(D3851,BN:BN,BO:BO)</f>
        <v/>
      </c>
      <c r="B3851" t="inlineStr">
        <is>
          <t>LLC</t>
        </is>
      </c>
      <c r="C3851" t="n">
        <v>594</v>
      </c>
      <c r="D3851">
        <f>_xlfn.XLOOKUP(C3851,BH:BH,BI:BI)</f>
        <v/>
      </c>
      <c r="E3851" t="n">
        <v>34700</v>
      </c>
      <c r="F3851" t="inlineStr">
        <is>
          <t>ANA GUADALUPE HANK AMAYA REEMBOLSO POR TIPO DE HABITACION</t>
        </is>
      </c>
      <c r="G3851" s="234" t="n">
        <v>45893</v>
      </c>
      <c r="H3851" s="234" t="n">
        <v>45904</v>
      </c>
      <c r="I3851" t="inlineStr">
        <is>
          <t>OTR</t>
        </is>
      </c>
      <c r="J3851">
        <f>_xlfn.XLOOKUP(I3851,AS:AS,AU:AU)</f>
        <v/>
      </c>
      <c r="K3851" t="inlineStr">
        <is>
          <t>GPB</t>
        </is>
      </c>
      <c r="L3851" s="238" t="n">
        <v>802.84</v>
      </c>
      <c r="M3851">
        <f>L3851*_xlfn.XLOOKUP(K3851,AM:AM,AN:AN)</f>
        <v/>
      </c>
      <c r="N3851">
        <f>L3851*_xlfn.XLOOKUP(K3851,AM:AM,AO:AO)</f>
        <v/>
      </c>
      <c r="O3851" s="238" t="n">
        <v>0</v>
      </c>
      <c r="P3851">
        <f>O3851*_xlfn.XLOOKUP(K3851,AM:AM,AN:AN)</f>
        <v/>
      </c>
      <c r="Q3851">
        <f>O3851*_xlfn.XLOOKUP(K3851,AM:AM,AO:AO)</f>
        <v/>
      </c>
      <c r="R3851">
        <f>_xlfn.XLOOKUP(E3851,AF:AF,AG:AG)</f>
        <v/>
      </c>
      <c r="S3851">
        <f>_xlfn.XLOOKUP(E3851,AF:AF,AI:AI)</f>
        <v/>
      </c>
      <c r="T3851">
        <f>WEEKNUM(G3851)</f>
        <v/>
      </c>
      <c r="U3851">
        <f>YEAR(G3851)</f>
        <v/>
      </c>
      <c r="V3851" s="117">
        <f>IFERROR(Q3851/N3851,"0")</f>
        <v/>
      </c>
    </row>
    <row r="3852">
      <c r="A3852">
        <f>_xlfn.XLOOKUP(D3852,BN:BN,BO:BO)</f>
        <v/>
      </c>
      <c r="B3852" t="inlineStr">
        <is>
          <t>LLC</t>
        </is>
      </c>
      <c r="C3852" t="n">
        <v>595</v>
      </c>
      <c r="D3852">
        <f>_xlfn.XLOOKUP(C3852,BH:BH,BI:BI)</f>
        <v/>
      </c>
      <c r="E3852" t="n">
        <v>30383</v>
      </c>
      <c r="F3852" t="inlineStr">
        <is>
          <t>ASIBI MARRUECOS</t>
        </is>
      </c>
      <c r="G3852" s="234" t="n">
        <v>45907</v>
      </c>
      <c r="H3852" s="234" t="n">
        <v>45926</v>
      </c>
      <c r="I3852" t="inlineStr">
        <is>
          <t>PKT</t>
        </is>
      </c>
      <c r="J3852">
        <f>_xlfn.XLOOKUP(I3852,AS:AS,AU:AU)</f>
        <v/>
      </c>
      <c r="K3852" t="inlineStr">
        <is>
          <t>EUR</t>
        </is>
      </c>
      <c r="L3852" s="238" t="n">
        <v>11995</v>
      </c>
      <c r="M3852">
        <f>L3852*_xlfn.XLOOKUP(K3852,AM:AM,AN:AN)</f>
        <v/>
      </c>
      <c r="N3852">
        <f>L3852*_xlfn.XLOOKUP(K3852,AM:AM,AO:AO)</f>
        <v/>
      </c>
      <c r="O3852" s="238" t="n">
        <v>1677</v>
      </c>
      <c r="P3852">
        <f>O3852*_xlfn.XLOOKUP(K3852,AM:AM,AN:AN)</f>
        <v/>
      </c>
      <c r="Q3852">
        <f>O3852*_xlfn.XLOOKUP(K3852,AM:AM,AO:AO)</f>
        <v/>
      </c>
      <c r="R3852">
        <f>_xlfn.XLOOKUP(E3852,AF:AF,AG:AG)</f>
        <v/>
      </c>
      <c r="S3852">
        <f>_xlfn.XLOOKUP(E3852,AF:AF,AI:AI)</f>
        <v/>
      </c>
      <c r="T3852">
        <f>WEEKNUM(G3852)</f>
        <v/>
      </c>
      <c r="U3852">
        <f>YEAR(G3852)</f>
        <v/>
      </c>
      <c r="V3852" s="117">
        <f>IFERROR(Q3852/N3852,"0")</f>
        <v/>
      </c>
    </row>
    <row r="3853">
      <c r="A3853">
        <f>_xlfn.XLOOKUP(D3853,BN:BN,BO:BO)</f>
        <v/>
      </c>
      <c r="B3853" t="inlineStr">
        <is>
          <t>LLC</t>
        </is>
      </c>
      <c r="C3853" t="n">
        <v>595</v>
      </c>
      <c r="D3853">
        <f>_xlfn.XLOOKUP(C3853,BH:BH,BI:BI)</f>
        <v/>
      </c>
      <c r="E3853" t="n">
        <v>25082</v>
      </c>
      <c r="F3853" t="inlineStr">
        <is>
          <t>VIP SPAIN</t>
        </is>
      </c>
      <c r="G3853" s="234" t="n">
        <v>45907</v>
      </c>
      <c r="H3853" s="234" t="n">
        <v>45926</v>
      </c>
      <c r="I3853" t="inlineStr">
        <is>
          <t>HTL</t>
        </is>
      </c>
      <c r="J3853">
        <f>_xlfn.XLOOKUP(I3853,AS:AS,AU:AU)</f>
        <v/>
      </c>
      <c r="K3853" t="inlineStr">
        <is>
          <t>EUR</t>
        </is>
      </c>
      <c r="L3853" s="238" t="n">
        <v>5946.59</v>
      </c>
      <c r="M3853">
        <f>L3853*_xlfn.XLOOKUP(K3853,AM:AM,AN:AN)</f>
        <v/>
      </c>
      <c r="N3853">
        <f>L3853*_xlfn.XLOOKUP(K3853,AM:AM,AO:AO)</f>
        <v/>
      </c>
      <c r="O3853" s="238" t="n">
        <v>876.59</v>
      </c>
      <c r="P3853">
        <f>O3853*_xlfn.XLOOKUP(K3853,AM:AM,AN:AN)</f>
        <v/>
      </c>
      <c r="Q3853">
        <f>O3853*_xlfn.XLOOKUP(K3853,AM:AM,AO:AO)</f>
        <v/>
      </c>
      <c r="R3853">
        <f>_xlfn.XLOOKUP(E3853,AF:AF,AG:AG)</f>
        <v/>
      </c>
      <c r="S3853">
        <f>_xlfn.XLOOKUP(E3853,AF:AF,AI:AI)</f>
        <v/>
      </c>
      <c r="T3853">
        <f>WEEKNUM(G3853)</f>
        <v/>
      </c>
      <c r="U3853">
        <f>YEAR(G3853)</f>
        <v/>
      </c>
      <c r="V3853" s="117">
        <f>IFERROR(Q3853/N3853,"0")</f>
        <v/>
      </c>
    </row>
    <row r="3854">
      <c r="A3854">
        <f>_xlfn.XLOOKUP(D3854,BN:BN,BO:BO)</f>
        <v/>
      </c>
      <c r="B3854" t="inlineStr">
        <is>
          <t>LLC</t>
        </is>
      </c>
      <c r="C3854" t="n">
        <v>595</v>
      </c>
      <c r="D3854">
        <f>_xlfn.XLOOKUP(C3854,BH:BH,BI:BI)</f>
        <v/>
      </c>
      <c r="E3854" t="n">
        <v>25082</v>
      </c>
      <c r="F3854" t="inlineStr">
        <is>
          <t>REEMBOLSO VIP SPAIN</t>
        </is>
      </c>
      <c r="G3854" s="234" t="n">
        <v>45907</v>
      </c>
      <c r="H3854" s="234" t="n">
        <v>45926</v>
      </c>
      <c r="I3854" t="inlineStr">
        <is>
          <t>PKT</t>
        </is>
      </c>
      <c r="J3854">
        <f>_xlfn.XLOOKUP(I3854,AS:AS,AU:AU)</f>
        <v/>
      </c>
      <c r="K3854" t="inlineStr">
        <is>
          <t>EUR</t>
        </is>
      </c>
      <c r="L3854" s="238" t="n">
        <v>-1192</v>
      </c>
      <c r="M3854">
        <f>L3854*_xlfn.XLOOKUP(K3854,AM:AM,AN:AN)</f>
        <v/>
      </c>
      <c r="N3854">
        <f>L3854*_xlfn.XLOOKUP(K3854,AM:AM,AO:AO)</f>
        <v/>
      </c>
      <c r="O3854" s="238" t="n">
        <v>0</v>
      </c>
      <c r="P3854">
        <f>O3854*_xlfn.XLOOKUP(K3854,AM:AM,AN:AN)</f>
        <v/>
      </c>
      <c r="Q3854">
        <f>O3854*_xlfn.XLOOKUP(K3854,AM:AM,AO:AO)</f>
        <v/>
      </c>
      <c r="R3854">
        <f>_xlfn.XLOOKUP(E3854,AF:AF,AG:AG)</f>
        <v/>
      </c>
      <c r="S3854">
        <f>_xlfn.XLOOKUP(E3854,AF:AF,AI:AI)</f>
        <v/>
      </c>
      <c r="T3854">
        <f>WEEKNUM(G3854)</f>
        <v/>
      </c>
      <c r="U3854">
        <f>YEAR(G3854)</f>
        <v/>
      </c>
      <c r="V3854" s="117">
        <f>IFERROR(Q3854/N3854,"0")</f>
        <v/>
      </c>
    </row>
    <row r="3855">
      <c r="A3855">
        <f>_xlfn.XLOOKUP(D3855,BN:BN,BO:BO)</f>
        <v/>
      </c>
      <c r="B3855" t="inlineStr">
        <is>
          <t>LLC</t>
        </is>
      </c>
      <c r="C3855" t="n">
        <v>595</v>
      </c>
      <c r="D3855">
        <f>_xlfn.XLOOKUP(C3855,BH:BH,BI:BI)</f>
        <v/>
      </c>
      <c r="E3855" t="n">
        <v>31911</v>
      </c>
      <c r="F3855" t="inlineStr">
        <is>
          <t>REEMBOLSO SARI GONZALEZ DE GUERREIRO</t>
        </is>
      </c>
      <c r="G3855" s="234" t="n">
        <v>45907</v>
      </c>
      <c r="H3855" s="234" t="n">
        <v>45926</v>
      </c>
      <c r="I3855" t="inlineStr">
        <is>
          <t>OTR</t>
        </is>
      </c>
      <c r="J3855">
        <f>_xlfn.XLOOKUP(I3855,AS:AS,AU:AU)</f>
        <v/>
      </c>
      <c r="K3855" t="inlineStr">
        <is>
          <t>EUR</t>
        </is>
      </c>
      <c r="L3855" s="238" t="n">
        <v>900</v>
      </c>
      <c r="M3855">
        <f>L3855*_xlfn.XLOOKUP(K3855,AM:AM,AN:AN)</f>
        <v/>
      </c>
      <c r="N3855">
        <f>L3855*_xlfn.XLOOKUP(K3855,AM:AM,AO:AO)</f>
        <v/>
      </c>
      <c r="O3855" s="238" t="n">
        <v>0</v>
      </c>
      <c r="P3855">
        <f>O3855*_xlfn.XLOOKUP(K3855,AM:AM,AN:AN)</f>
        <v/>
      </c>
      <c r="Q3855">
        <f>O3855*_xlfn.XLOOKUP(K3855,AM:AM,AO:AO)</f>
        <v/>
      </c>
      <c r="R3855">
        <f>_xlfn.XLOOKUP(E3855,AF:AF,AG:AG)</f>
        <v/>
      </c>
      <c r="S3855">
        <f>_xlfn.XLOOKUP(E3855,AF:AF,AI:AI)</f>
        <v/>
      </c>
      <c r="T3855">
        <f>WEEKNUM(G3855)</f>
        <v/>
      </c>
      <c r="U3855">
        <f>YEAR(G3855)</f>
        <v/>
      </c>
      <c r="V3855" s="117">
        <f>IFERROR(Q3855/N3855,"0")</f>
        <v/>
      </c>
    </row>
    <row r="3856">
      <c r="A3856">
        <f>_xlfn.XLOOKUP(D3856,BN:BN,BO:BO)</f>
        <v/>
      </c>
      <c r="B3856" t="inlineStr">
        <is>
          <t>LLC</t>
        </is>
      </c>
      <c r="C3856" t="n">
        <v>595</v>
      </c>
      <c r="D3856">
        <f>_xlfn.XLOOKUP(C3856,BH:BH,BI:BI)</f>
        <v/>
      </c>
      <c r="E3856" t="n">
        <v>0</v>
      </c>
      <c r="F3856" t="inlineStr">
        <is>
          <t>FEE STRIPE</t>
        </is>
      </c>
      <c r="G3856" s="234" t="n">
        <v>45907</v>
      </c>
      <c r="H3856" s="234" t="n">
        <v>45926</v>
      </c>
      <c r="I3856" t="inlineStr">
        <is>
          <t>HPS</t>
        </is>
      </c>
      <c r="J3856">
        <f>_xlfn.XLOOKUP(I3856,AS:AS,AU:AU)</f>
        <v/>
      </c>
      <c r="K3856" t="inlineStr">
        <is>
          <t>EUR</t>
        </is>
      </c>
      <c r="L3856" s="238" t="n">
        <v>168.04</v>
      </c>
      <c r="M3856">
        <f>L3856*_xlfn.XLOOKUP(K3856,AM:AM,AN:AN)</f>
        <v/>
      </c>
      <c r="N3856">
        <f>L3856*_xlfn.XLOOKUP(K3856,AM:AM,AO:AO)</f>
        <v/>
      </c>
      <c r="O3856" s="238" t="n">
        <v>168.04</v>
      </c>
      <c r="P3856">
        <f>O3856*_xlfn.XLOOKUP(K3856,AM:AM,AN:AN)</f>
        <v/>
      </c>
      <c r="Q3856">
        <f>O3856*_xlfn.XLOOKUP(K3856,AM:AM,AO:AO)</f>
        <v/>
      </c>
      <c r="R3856">
        <f>_xlfn.XLOOKUP(E3856,AF:AF,AG:AG)</f>
        <v/>
      </c>
      <c r="S3856">
        <f>_xlfn.XLOOKUP(E3856,AF:AF,AI:AI)</f>
        <v/>
      </c>
      <c r="T3856">
        <f>WEEKNUM(G3856)</f>
        <v/>
      </c>
      <c r="U3856">
        <f>YEAR(G3856)</f>
        <v/>
      </c>
      <c r="V3856" s="117">
        <f>IFERROR(Q3856/N3856,"0")</f>
        <v/>
      </c>
    </row>
    <row r="3857">
      <c r="A3857">
        <f>_xlfn.XLOOKUP(D3857,BN:BN,BO:BO)</f>
        <v/>
      </c>
      <c r="B3857" t="inlineStr">
        <is>
          <t>LLC</t>
        </is>
      </c>
      <c r="C3857" t="n">
        <v>596</v>
      </c>
      <c r="D3857">
        <f>_xlfn.XLOOKUP(C3857,BH:BH,BI:BI)</f>
        <v/>
      </c>
      <c r="E3857" t="n">
        <v>28934</v>
      </c>
      <c r="F3857" t="inlineStr">
        <is>
          <t>TE OCEJO GARRIDO MARIA FERNANDA</t>
        </is>
      </c>
      <c r="G3857" s="234" t="n">
        <v>45916</v>
      </c>
      <c r="H3857" s="63" t="n"/>
      <c r="I3857" t="inlineStr">
        <is>
          <t>VLO</t>
        </is>
      </c>
      <c r="J3857">
        <f>_xlfn.XLOOKUP(I3857,AS:AS,AU:AU)</f>
        <v/>
      </c>
      <c r="K3857" t="inlineStr">
        <is>
          <t>USD</t>
        </is>
      </c>
      <c r="L3857" s="238" t="n">
        <v>2645.2</v>
      </c>
      <c r="M3857">
        <f>L3857*_xlfn.XLOOKUP(K3857,AM:AM,AN:AN)</f>
        <v/>
      </c>
      <c r="N3857">
        <f>L3857*_xlfn.XLOOKUP(K3857,AM:AM,AO:AO)</f>
        <v/>
      </c>
      <c r="O3857" s="238" t="n">
        <v>0</v>
      </c>
      <c r="P3857">
        <f>O3857*_xlfn.XLOOKUP(K3857,AM:AM,AN:AN)</f>
        <v/>
      </c>
      <c r="Q3857">
        <f>O3857*_xlfn.XLOOKUP(K3857,AM:AM,AO:AO)</f>
        <v/>
      </c>
      <c r="R3857">
        <f>_xlfn.XLOOKUP(E3857,AF:AF,AG:AG)</f>
        <v/>
      </c>
      <c r="S3857">
        <f>_xlfn.XLOOKUP(E3857,AF:AF,AI:AI)</f>
        <v/>
      </c>
      <c r="T3857">
        <f>WEEKNUM(G3857)</f>
        <v/>
      </c>
      <c r="U3857">
        <f>YEAR(G3857)</f>
        <v/>
      </c>
      <c r="V3857" s="117">
        <f>IFERROR(Q3857/N3857,"0")</f>
        <v/>
      </c>
    </row>
    <row r="3858">
      <c r="A3858">
        <f>_xlfn.XLOOKUP(D3858,BN:BN,BO:BO)</f>
        <v/>
      </c>
      <c r="B3858" t="inlineStr">
        <is>
          <t>LLC</t>
        </is>
      </c>
      <c r="C3858" t="n">
        <v>596</v>
      </c>
      <c r="D3858">
        <f>_xlfn.XLOOKUP(C3858,BH:BH,BI:BI)</f>
        <v/>
      </c>
      <c r="E3858" t="n">
        <v>28934</v>
      </c>
      <c r="F3858" t="inlineStr">
        <is>
          <t>TE ROMERO DURAN JOSE CARLOS</t>
        </is>
      </c>
      <c r="G3858" s="234" t="n">
        <v>45916</v>
      </c>
      <c r="H3858" s="63" t="n"/>
      <c r="I3858" t="inlineStr">
        <is>
          <t>VLO</t>
        </is>
      </c>
      <c r="J3858">
        <f>_xlfn.XLOOKUP(I3858,AS:AS,AU:AU)</f>
        <v/>
      </c>
      <c r="K3858" t="inlineStr">
        <is>
          <t>USD</t>
        </is>
      </c>
      <c r="L3858" s="238" t="n">
        <v>2645.2</v>
      </c>
      <c r="M3858">
        <f>L3858*_xlfn.XLOOKUP(K3858,AM:AM,AN:AN)</f>
        <v/>
      </c>
      <c r="N3858">
        <f>L3858*_xlfn.XLOOKUP(K3858,AM:AM,AO:AO)</f>
        <v/>
      </c>
      <c r="O3858" s="238" t="n">
        <v>0</v>
      </c>
      <c r="P3858">
        <f>O3858*_xlfn.XLOOKUP(K3858,AM:AM,AN:AN)</f>
        <v/>
      </c>
      <c r="Q3858">
        <f>O3858*_xlfn.XLOOKUP(K3858,AM:AM,AO:AO)</f>
        <v/>
      </c>
      <c r="R3858">
        <f>_xlfn.XLOOKUP(E3858,AF:AF,AG:AG)</f>
        <v/>
      </c>
      <c r="S3858">
        <f>_xlfn.XLOOKUP(E3858,AF:AF,AI:AI)</f>
        <v/>
      </c>
      <c r="T3858">
        <f>WEEKNUM(G3858)</f>
        <v/>
      </c>
      <c r="U3858">
        <f>YEAR(G3858)</f>
        <v/>
      </c>
      <c r="V3858" s="117">
        <f>IFERROR(Q3858/N3858,"0")</f>
        <v/>
      </c>
    </row>
    <row r="3859">
      <c r="A3859">
        <f>_xlfn.XLOOKUP(D3859,BN:BN,BO:BO)</f>
        <v/>
      </c>
      <c r="B3859" t="inlineStr">
        <is>
          <t>LLC</t>
        </is>
      </c>
      <c r="C3859" t="n">
        <v>596</v>
      </c>
      <c r="D3859">
        <f>_xlfn.XLOOKUP(C3859,BH:BH,BI:BI)</f>
        <v/>
      </c>
      <c r="E3859" t="n">
        <v>28934</v>
      </c>
      <c r="F3859" t="inlineStr">
        <is>
          <t>TE OCEJO GARRIDO MARIA FERNANDA</t>
        </is>
      </c>
      <c r="G3859" s="234" t="n">
        <v>45920</v>
      </c>
      <c r="H3859" s="63" t="n"/>
      <c r="I3859" t="inlineStr">
        <is>
          <t>VLO</t>
        </is>
      </c>
      <c r="J3859">
        <f>_xlfn.XLOOKUP(I3859,AS:AS,AU:AU)</f>
        <v/>
      </c>
      <c r="K3859" t="inlineStr">
        <is>
          <t>USD</t>
        </is>
      </c>
      <c r="L3859" s="238" t="n">
        <v>647</v>
      </c>
      <c r="M3859">
        <f>L3859*_xlfn.XLOOKUP(K3859,AM:AM,AN:AN)</f>
        <v/>
      </c>
      <c r="N3859">
        <f>L3859*_xlfn.XLOOKUP(K3859,AM:AM,AO:AO)</f>
        <v/>
      </c>
      <c r="O3859" s="238" t="n">
        <v>0</v>
      </c>
      <c r="P3859">
        <f>O3859*_xlfn.XLOOKUP(K3859,AM:AM,AN:AN)</f>
        <v/>
      </c>
      <c r="Q3859">
        <f>O3859*_xlfn.XLOOKUP(K3859,AM:AM,AO:AO)</f>
        <v/>
      </c>
      <c r="R3859">
        <f>_xlfn.XLOOKUP(E3859,AF:AF,AG:AG)</f>
        <v/>
      </c>
      <c r="S3859">
        <f>_xlfn.XLOOKUP(E3859,AF:AF,AI:AI)</f>
        <v/>
      </c>
      <c r="T3859">
        <f>WEEKNUM(G3859)</f>
        <v/>
      </c>
      <c r="U3859">
        <f>YEAR(G3859)</f>
        <v/>
      </c>
      <c r="V3859" s="117">
        <f>IFERROR(Q3859/N3859,"0")</f>
        <v/>
      </c>
    </row>
    <row r="3860">
      <c r="A3860">
        <f>_xlfn.XLOOKUP(D3860,BN:BN,BO:BO)</f>
        <v/>
      </c>
      <c r="B3860" t="inlineStr">
        <is>
          <t>LLC</t>
        </is>
      </c>
      <c r="C3860" t="n">
        <v>596</v>
      </c>
      <c r="D3860">
        <f>_xlfn.XLOOKUP(C3860,BH:BH,BI:BI)</f>
        <v/>
      </c>
      <c r="E3860" t="n">
        <v>28934</v>
      </c>
      <c r="F3860" t="inlineStr">
        <is>
          <t>TE ROMERO DURAN JOSE CARLOS</t>
        </is>
      </c>
      <c r="G3860" s="234" t="n">
        <v>45920</v>
      </c>
      <c r="H3860" s="63" t="n"/>
      <c r="I3860" t="inlineStr">
        <is>
          <t>VLO</t>
        </is>
      </c>
      <c r="J3860">
        <f>_xlfn.XLOOKUP(I3860,AS:AS,AU:AU)</f>
        <v/>
      </c>
      <c r="K3860" t="inlineStr">
        <is>
          <t>USD</t>
        </is>
      </c>
      <c r="L3860" s="238" t="n">
        <v>647</v>
      </c>
      <c r="M3860">
        <f>L3860*_xlfn.XLOOKUP(K3860,AM:AM,AN:AN)</f>
        <v/>
      </c>
      <c r="N3860">
        <f>L3860*_xlfn.XLOOKUP(K3860,AM:AM,AO:AO)</f>
        <v/>
      </c>
      <c r="O3860" s="238" t="n">
        <v>0</v>
      </c>
      <c r="P3860">
        <f>O3860*_xlfn.XLOOKUP(K3860,AM:AM,AN:AN)</f>
        <v/>
      </c>
      <c r="Q3860">
        <f>O3860*_xlfn.XLOOKUP(K3860,AM:AM,AO:AO)</f>
        <v/>
      </c>
      <c r="R3860">
        <f>_xlfn.XLOOKUP(E3860,AF:AF,AG:AG)</f>
        <v/>
      </c>
      <c r="S3860">
        <f>_xlfn.XLOOKUP(E3860,AF:AF,AI:AI)</f>
        <v/>
      </c>
      <c r="T3860">
        <f>WEEKNUM(G3860)</f>
        <v/>
      </c>
      <c r="U3860">
        <f>YEAR(G3860)</f>
        <v/>
      </c>
      <c r="V3860" s="117">
        <f>IFERROR(Q3860/N3860,"0")</f>
        <v/>
      </c>
    </row>
    <row r="3861">
      <c r="A3861">
        <f>_xlfn.XLOOKUP(D3861,BN:BN,BO:BO)</f>
        <v/>
      </c>
      <c r="B3861" t="inlineStr">
        <is>
          <t>LLC</t>
        </is>
      </c>
      <c r="C3861" t="n">
        <v>596</v>
      </c>
      <c r="D3861">
        <f>_xlfn.XLOOKUP(C3861,BH:BH,BI:BI)</f>
        <v/>
      </c>
      <c r="E3861" t="n">
        <v>28934</v>
      </c>
      <c r="F3861" t="inlineStr">
        <is>
          <t>TE OCEJO GARRIDO MARIA FERNANDA</t>
        </is>
      </c>
      <c r="G3861" s="234" t="n">
        <v>45925</v>
      </c>
      <c r="H3861" s="63" t="n"/>
      <c r="I3861" t="inlineStr">
        <is>
          <t>VLO</t>
        </is>
      </c>
      <c r="J3861">
        <f>_xlfn.XLOOKUP(I3861,AS:AS,AU:AU)</f>
        <v/>
      </c>
      <c r="K3861" t="inlineStr">
        <is>
          <t>USD</t>
        </is>
      </c>
      <c r="L3861" s="238" t="n">
        <v>2253</v>
      </c>
      <c r="M3861">
        <f>L3861*_xlfn.XLOOKUP(K3861,AM:AM,AN:AN)</f>
        <v/>
      </c>
      <c r="N3861">
        <f>L3861*_xlfn.XLOOKUP(K3861,AM:AM,AO:AO)</f>
        <v/>
      </c>
      <c r="O3861" s="238" t="n">
        <v>0</v>
      </c>
      <c r="P3861">
        <f>O3861*_xlfn.XLOOKUP(K3861,AM:AM,AN:AN)</f>
        <v/>
      </c>
      <c r="Q3861">
        <f>O3861*_xlfn.XLOOKUP(K3861,AM:AM,AO:AO)</f>
        <v/>
      </c>
      <c r="R3861">
        <f>_xlfn.XLOOKUP(E3861,AF:AF,AG:AG)</f>
        <v/>
      </c>
      <c r="S3861">
        <f>_xlfn.XLOOKUP(E3861,AF:AF,AI:AI)</f>
        <v/>
      </c>
      <c r="T3861">
        <f>WEEKNUM(G3861)</f>
        <v/>
      </c>
      <c r="U3861">
        <f>YEAR(G3861)</f>
        <v/>
      </c>
      <c r="V3861" s="117">
        <f>IFERROR(Q3861/N3861,"0")</f>
        <v/>
      </c>
    </row>
    <row r="3862">
      <c r="A3862">
        <f>_xlfn.XLOOKUP(D3862,BN:BN,BO:BO)</f>
        <v/>
      </c>
      <c r="B3862" t="inlineStr">
        <is>
          <t>LLC</t>
        </is>
      </c>
      <c r="C3862" t="n">
        <v>596</v>
      </c>
      <c r="D3862">
        <f>_xlfn.XLOOKUP(C3862,BH:BH,BI:BI)</f>
        <v/>
      </c>
      <c r="E3862" t="n">
        <v>28934</v>
      </c>
      <c r="F3862" t="inlineStr">
        <is>
          <t>TE ROMERO DURAN JOSE CARLOS</t>
        </is>
      </c>
      <c r="G3862" s="234" t="n">
        <v>45925</v>
      </c>
      <c r="H3862" s="63" t="n"/>
      <c r="I3862" t="inlineStr">
        <is>
          <t>VLO</t>
        </is>
      </c>
      <c r="J3862">
        <f>_xlfn.XLOOKUP(I3862,AS:AS,AU:AU)</f>
        <v/>
      </c>
      <c r="K3862" t="inlineStr">
        <is>
          <t>USD</t>
        </is>
      </c>
      <c r="L3862" s="238" t="n">
        <v>2253</v>
      </c>
      <c r="M3862">
        <f>L3862*_xlfn.XLOOKUP(K3862,AM:AM,AN:AN)</f>
        <v/>
      </c>
      <c r="N3862">
        <f>L3862*_xlfn.XLOOKUP(K3862,AM:AM,AO:AO)</f>
        <v/>
      </c>
      <c r="O3862" s="238" t="n">
        <v>0</v>
      </c>
      <c r="P3862">
        <f>O3862*_xlfn.XLOOKUP(K3862,AM:AM,AN:AN)</f>
        <v/>
      </c>
      <c r="Q3862">
        <f>O3862*_xlfn.XLOOKUP(K3862,AM:AM,AO:AO)</f>
        <v/>
      </c>
      <c r="R3862">
        <f>_xlfn.XLOOKUP(E3862,AF:AF,AG:AG)</f>
        <v/>
      </c>
      <c r="S3862">
        <f>_xlfn.XLOOKUP(E3862,AF:AF,AI:AI)</f>
        <v/>
      </c>
      <c r="T3862">
        <f>WEEKNUM(G3862)</f>
        <v/>
      </c>
      <c r="U3862">
        <f>YEAR(G3862)</f>
        <v/>
      </c>
      <c r="V3862" s="117">
        <f>IFERROR(Q3862/N3862,"0")</f>
        <v/>
      </c>
    </row>
    <row r="3863">
      <c r="A3863">
        <f>_xlfn.XLOOKUP(D3863,BN:BN,BO:BO)</f>
        <v/>
      </c>
      <c r="B3863" t="inlineStr">
        <is>
          <t>LLC</t>
        </is>
      </c>
      <c r="C3863" t="n">
        <v>596</v>
      </c>
      <c r="D3863">
        <f>_xlfn.XLOOKUP(C3863,BH:BH,BI:BI)</f>
        <v/>
      </c>
      <c r="E3863" t="n">
        <v>28934</v>
      </c>
      <c r="F3863" t="inlineStr">
        <is>
          <t>TE OCEJO GARRIDO MARIA FERNANDA</t>
        </is>
      </c>
      <c r="G3863" s="234" t="n">
        <v>45931</v>
      </c>
      <c r="H3863" s="63" t="n"/>
      <c r="I3863" t="inlineStr">
        <is>
          <t>VLO</t>
        </is>
      </c>
      <c r="J3863">
        <f>_xlfn.XLOOKUP(I3863,AS:AS,AU:AU)</f>
        <v/>
      </c>
      <c r="K3863" t="inlineStr">
        <is>
          <t>USD</t>
        </is>
      </c>
      <c r="L3863" s="238" t="n">
        <v>260</v>
      </c>
      <c r="M3863">
        <f>L3863*_xlfn.XLOOKUP(K3863,AM:AM,AN:AN)</f>
        <v/>
      </c>
      <c r="N3863">
        <f>L3863*_xlfn.XLOOKUP(K3863,AM:AM,AO:AO)</f>
        <v/>
      </c>
      <c r="O3863" s="238" t="n">
        <v>0</v>
      </c>
      <c r="P3863">
        <f>O3863*_xlfn.XLOOKUP(K3863,AM:AM,AN:AN)</f>
        <v/>
      </c>
      <c r="Q3863">
        <f>O3863*_xlfn.XLOOKUP(K3863,AM:AM,AO:AO)</f>
        <v/>
      </c>
      <c r="R3863">
        <f>_xlfn.XLOOKUP(E3863,AF:AF,AG:AG)</f>
        <v/>
      </c>
      <c r="S3863">
        <f>_xlfn.XLOOKUP(E3863,AF:AF,AI:AI)</f>
        <v/>
      </c>
      <c r="T3863">
        <f>WEEKNUM(G3863)</f>
        <v/>
      </c>
      <c r="U3863">
        <f>YEAR(G3863)</f>
        <v/>
      </c>
      <c r="V3863" s="117">
        <f>IFERROR(Q3863/N3863,"0")</f>
        <v/>
      </c>
    </row>
    <row r="3864">
      <c r="A3864">
        <f>_xlfn.XLOOKUP(D3864,BN:BN,BO:BO)</f>
        <v/>
      </c>
      <c r="B3864" t="inlineStr">
        <is>
          <t>LLC</t>
        </is>
      </c>
      <c r="C3864" t="n">
        <v>596</v>
      </c>
      <c r="D3864">
        <f>_xlfn.XLOOKUP(C3864,BH:BH,BI:BI)</f>
        <v/>
      </c>
      <c r="E3864" t="n">
        <v>28934</v>
      </c>
      <c r="F3864" t="inlineStr">
        <is>
          <t>TE ROMERO DURAN JOSE CARLOS</t>
        </is>
      </c>
      <c r="G3864" s="234" t="n">
        <v>45931</v>
      </c>
      <c r="H3864" s="63" t="n"/>
      <c r="I3864" t="inlineStr">
        <is>
          <t>VLO</t>
        </is>
      </c>
      <c r="J3864">
        <f>_xlfn.XLOOKUP(I3864,AS:AS,AU:AU)</f>
        <v/>
      </c>
      <c r="K3864" t="inlineStr">
        <is>
          <t>USD</t>
        </is>
      </c>
      <c r="L3864" s="238" t="n">
        <v>260</v>
      </c>
      <c r="M3864">
        <f>L3864*_xlfn.XLOOKUP(K3864,AM:AM,AN:AN)</f>
        <v/>
      </c>
      <c r="N3864">
        <f>L3864*_xlfn.XLOOKUP(K3864,AM:AM,AO:AO)</f>
        <v/>
      </c>
      <c r="O3864" s="238" t="n">
        <v>0</v>
      </c>
      <c r="P3864">
        <f>O3864*_xlfn.XLOOKUP(K3864,AM:AM,AN:AN)</f>
        <v/>
      </c>
      <c r="Q3864">
        <f>O3864*_xlfn.XLOOKUP(K3864,AM:AM,AO:AO)</f>
        <v/>
      </c>
      <c r="R3864">
        <f>_xlfn.XLOOKUP(E3864,AF:AF,AG:AG)</f>
        <v/>
      </c>
      <c r="S3864">
        <f>_xlfn.XLOOKUP(E3864,AF:AF,AI:AI)</f>
        <v/>
      </c>
      <c r="T3864">
        <f>WEEKNUM(G3864)</f>
        <v/>
      </c>
      <c r="U3864">
        <f>YEAR(G3864)</f>
        <v/>
      </c>
      <c r="V3864" s="117">
        <f>IFERROR(Q3864/N3864,"0")</f>
        <v/>
      </c>
    </row>
    <row r="3865">
      <c r="A3865">
        <f>_xlfn.XLOOKUP(D3865,BN:BN,BO:BO)</f>
        <v/>
      </c>
      <c r="B3865" t="inlineStr">
        <is>
          <t>LLC</t>
        </is>
      </c>
      <c r="C3865" t="n">
        <v>596</v>
      </c>
      <c r="D3865">
        <f>_xlfn.XLOOKUP(C3865,BH:BH,BI:BI)</f>
        <v/>
      </c>
      <c r="E3865" t="n">
        <v>28934</v>
      </c>
      <c r="F3865" t="inlineStr">
        <is>
          <t>TE OCEJO GARRIDO MARIA FERNANDA</t>
        </is>
      </c>
      <c r="G3865" s="234" t="n">
        <v>45936</v>
      </c>
      <c r="H3865" s="63" t="n"/>
      <c r="I3865" t="inlineStr">
        <is>
          <t>VLO</t>
        </is>
      </c>
      <c r="J3865">
        <f>_xlfn.XLOOKUP(I3865,AS:AS,AU:AU)</f>
        <v/>
      </c>
      <c r="K3865" t="inlineStr">
        <is>
          <t>USD</t>
        </is>
      </c>
      <c r="L3865" s="238" t="n">
        <v>778.7</v>
      </c>
      <c r="M3865">
        <f>L3865*_xlfn.XLOOKUP(K3865,AM:AM,AN:AN)</f>
        <v/>
      </c>
      <c r="N3865">
        <f>L3865*_xlfn.XLOOKUP(K3865,AM:AM,AO:AO)</f>
        <v/>
      </c>
      <c r="O3865" s="238" t="n">
        <v>0</v>
      </c>
      <c r="P3865">
        <f>O3865*_xlfn.XLOOKUP(K3865,AM:AM,AN:AN)</f>
        <v/>
      </c>
      <c r="Q3865">
        <f>O3865*_xlfn.XLOOKUP(K3865,AM:AM,AO:AO)</f>
        <v/>
      </c>
      <c r="R3865">
        <f>_xlfn.XLOOKUP(E3865,AF:AF,AG:AG)</f>
        <v/>
      </c>
      <c r="S3865">
        <f>_xlfn.XLOOKUP(E3865,AF:AF,AI:AI)</f>
        <v/>
      </c>
      <c r="T3865">
        <f>WEEKNUM(G3865)</f>
        <v/>
      </c>
      <c r="U3865">
        <f>YEAR(G3865)</f>
        <v/>
      </c>
      <c r="V3865" s="117">
        <f>IFERROR(Q3865/N3865,"0")</f>
        <v/>
      </c>
    </row>
    <row r="3866">
      <c r="A3866">
        <f>_xlfn.XLOOKUP(D3866,BN:BN,BO:BO)</f>
        <v/>
      </c>
      <c r="B3866" t="inlineStr">
        <is>
          <t>LLC</t>
        </is>
      </c>
      <c r="C3866" t="n">
        <v>596</v>
      </c>
      <c r="D3866">
        <f>_xlfn.XLOOKUP(C3866,BH:BH,BI:BI)</f>
        <v/>
      </c>
      <c r="E3866" t="n">
        <v>28934</v>
      </c>
      <c r="F3866" t="inlineStr">
        <is>
          <t>TE ROMERO DURAN JOSE CARLOS</t>
        </is>
      </c>
      <c r="G3866" s="234" t="n">
        <v>45936</v>
      </c>
      <c r="H3866" s="63" t="n"/>
      <c r="I3866" t="inlineStr">
        <is>
          <t>VLO</t>
        </is>
      </c>
      <c r="J3866">
        <f>_xlfn.XLOOKUP(I3866,AS:AS,AU:AU)</f>
        <v/>
      </c>
      <c r="K3866" t="inlineStr">
        <is>
          <t>USD</t>
        </is>
      </c>
      <c r="L3866" s="238" t="n">
        <v>778.7</v>
      </c>
      <c r="M3866">
        <f>L3866*_xlfn.XLOOKUP(K3866,AM:AM,AN:AN)</f>
        <v/>
      </c>
      <c r="N3866">
        <f>L3866*_xlfn.XLOOKUP(K3866,AM:AM,AO:AO)</f>
        <v/>
      </c>
      <c r="O3866" s="238" t="n">
        <v>0</v>
      </c>
      <c r="P3866">
        <f>O3866*_xlfn.XLOOKUP(K3866,AM:AM,AN:AN)</f>
        <v/>
      </c>
      <c r="Q3866">
        <f>O3866*_xlfn.XLOOKUP(K3866,AM:AM,AO:AO)</f>
        <v/>
      </c>
      <c r="R3866">
        <f>_xlfn.XLOOKUP(E3866,AF:AF,AG:AG)</f>
        <v/>
      </c>
      <c r="S3866">
        <f>_xlfn.XLOOKUP(E3866,AF:AF,AI:AI)</f>
        <v/>
      </c>
      <c r="T3866">
        <f>WEEKNUM(G3866)</f>
        <v/>
      </c>
      <c r="U3866">
        <f>YEAR(G3866)</f>
        <v/>
      </c>
      <c r="V3866" s="117">
        <f>IFERROR(Q3866/N3866,"0")</f>
        <v/>
      </c>
    </row>
    <row r="3867">
      <c r="A3867">
        <f>_xlfn.XLOOKUP(D3867,BN:BN,BO:BO)</f>
        <v/>
      </c>
      <c r="B3867" t="inlineStr">
        <is>
          <t>LLC</t>
        </is>
      </c>
      <c r="C3867" t="n">
        <v>596</v>
      </c>
      <c r="D3867">
        <f>_xlfn.XLOOKUP(C3867,BH:BH,BI:BI)</f>
        <v/>
      </c>
      <c r="E3867" t="n">
        <v>28934</v>
      </c>
      <c r="F3867" t="inlineStr">
        <is>
          <t>TE OCEJO GARRIDO MARIA FERNANDA</t>
        </is>
      </c>
      <c r="G3867" s="234" t="n">
        <v>45941</v>
      </c>
      <c r="H3867" s="63" t="n"/>
      <c r="I3867" t="inlineStr">
        <is>
          <t>VLO</t>
        </is>
      </c>
      <c r="J3867">
        <f>_xlfn.XLOOKUP(I3867,AS:AS,AU:AU)</f>
        <v/>
      </c>
      <c r="K3867" t="inlineStr">
        <is>
          <t>USD</t>
        </is>
      </c>
      <c r="L3867" s="238" t="n">
        <v>702.8</v>
      </c>
      <c r="M3867">
        <f>L3867*_xlfn.XLOOKUP(K3867,AM:AM,AN:AN)</f>
        <v/>
      </c>
      <c r="N3867">
        <f>L3867*_xlfn.XLOOKUP(K3867,AM:AM,AO:AO)</f>
        <v/>
      </c>
      <c r="O3867" s="238" t="n">
        <v>0</v>
      </c>
      <c r="P3867">
        <f>O3867*_xlfn.XLOOKUP(K3867,AM:AM,AN:AN)</f>
        <v/>
      </c>
      <c r="Q3867">
        <f>O3867*_xlfn.XLOOKUP(K3867,AM:AM,AO:AO)</f>
        <v/>
      </c>
      <c r="R3867">
        <f>_xlfn.XLOOKUP(E3867,AF:AF,AG:AG)</f>
        <v/>
      </c>
      <c r="S3867">
        <f>_xlfn.XLOOKUP(E3867,AF:AF,AI:AI)</f>
        <v/>
      </c>
      <c r="T3867">
        <f>WEEKNUM(G3867)</f>
        <v/>
      </c>
      <c r="U3867">
        <f>YEAR(G3867)</f>
        <v/>
      </c>
      <c r="V3867" s="117">
        <f>IFERROR(Q3867/N3867,"0")</f>
        <v/>
      </c>
    </row>
    <row r="3868">
      <c r="A3868">
        <f>_xlfn.XLOOKUP(D3868,BN:BN,BO:BO)</f>
        <v/>
      </c>
      <c r="B3868" t="inlineStr">
        <is>
          <t>LLC</t>
        </is>
      </c>
      <c r="C3868" t="n">
        <v>596</v>
      </c>
      <c r="D3868">
        <f>_xlfn.XLOOKUP(C3868,BH:BH,BI:BI)</f>
        <v/>
      </c>
      <c r="E3868" t="n">
        <v>28934</v>
      </c>
      <c r="F3868" t="inlineStr">
        <is>
          <t>TE ROMERO DURAN JOSE CARLOS</t>
        </is>
      </c>
      <c r="G3868" s="234" t="n">
        <v>45941</v>
      </c>
      <c r="H3868" s="63" t="n"/>
      <c r="I3868" t="inlineStr">
        <is>
          <t>VLO</t>
        </is>
      </c>
      <c r="J3868">
        <f>_xlfn.XLOOKUP(I3868,AS:AS,AU:AU)</f>
        <v/>
      </c>
      <c r="K3868" t="inlineStr">
        <is>
          <t>USD</t>
        </is>
      </c>
      <c r="L3868" s="238" t="n">
        <v>702.8</v>
      </c>
      <c r="M3868">
        <f>L3868*_xlfn.XLOOKUP(K3868,AM:AM,AN:AN)</f>
        <v/>
      </c>
      <c r="N3868">
        <f>L3868*_xlfn.XLOOKUP(K3868,AM:AM,AO:AO)</f>
        <v/>
      </c>
      <c r="O3868" s="238" t="n">
        <v>0</v>
      </c>
      <c r="P3868">
        <f>O3868*_xlfn.XLOOKUP(K3868,AM:AM,AN:AN)</f>
        <v/>
      </c>
      <c r="Q3868">
        <f>O3868*_xlfn.XLOOKUP(K3868,AM:AM,AO:AO)</f>
        <v/>
      </c>
      <c r="R3868">
        <f>_xlfn.XLOOKUP(E3868,AF:AF,AG:AG)</f>
        <v/>
      </c>
      <c r="S3868">
        <f>_xlfn.XLOOKUP(E3868,AF:AF,AI:AI)</f>
        <v/>
      </c>
      <c r="T3868">
        <f>WEEKNUM(G3868)</f>
        <v/>
      </c>
      <c r="U3868">
        <f>YEAR(G3868)</f>
        <v/>
      </c>
      <c r="V3868" s="117">
        <f>IFERROR(Q3868/N3868,"0")</f>
        <v/>
      </c>
    </row>
    <row r="3869">
      <c r="A3869">
        <f>_xlfn.XLOOKUP(D3869,BN:BN,BO:BO)</f>
        <v/>
      </c>
      <c r="B3869" t="inlineStr">
        <is>
          <t>LLC</t>
        </is>
      </c>
      <c r="C3869" t="n">
        <v>596</v>
      </c>
      <c r="D3869">
        <f>_xlfn.XLOOKUP(C3869,BH:BH,BI:BI)</f>
        <v/>
      </c>
      <c r="E3869" t="n">
        <v>28934</v>
      </c>
      <c r="F3869" t="inlineStr">
        <is>
          <t>TE OCEJO GARRIDO MARIA FERNANDA</t>
        </is>
      </c>
      <c r="G3869" s="234" t="n">
        <v>45944</v>
      </c>
      <c r="H3869" s="63" t="n"/>
      <c r="I3869" t="inlineStr">
        <is>
          <t>VLO</t>
        </is>
      </c>
      <c r="J3869">
        <f>_xlfn.XLOOKUP(I3869,AS:AS,AU:AU)</f>
        <v/>
      </c>
      <c r="K3869" t="inlineStr">
        <is>
          <t>USD</t>
        </is>
      </c>
      <c r="L3869" s="238" t="n">
        <v>5409.56</v>
      </c>
      <c r="M3869">
        <f>L3869*_xlfn.XLOOKUP(K3869,AM:AM,AN:AN)</f>
        <v/>
      </c>
      <c r="N3869">
        <f>L3869*_xlfn.XLOOKUP(K3869,AM:AM,AO:AO)</f>
        <v/>
      </c>
      <c r="O3869" s="238" t="n">
        <v>0</v>
      </c>
      <c r="P3869">
        <f>O3869*_xlfn.XLOOKUP(K3869,AM:AM,AN:AN)</f>
        <v/>
      </c>
      <c r="Q3869">
        <f>O3869*_xlfn.XLOOKUP(K3869,AM:AM,AO:AO)</f>
        <v/>
      </c>
      <c r="R3869">
        <f>_xlfn.XLOOKUP(E3869,AF:AF,AG:AG)</f>
        <v/>
      </c>
      <c r="S3869">
        <f>_xlfn.XLOOKUP(E3869,AF:AF,AI:AI)</f>
        <v/>
      </c>
      <c r="T3869">
        <f>WEEKNUM(G3869)</f>
        <v/>
      </c>
      <c r="U3869">
        <f>YEAR(G3869)</f>
        <v/>
      </c>
      <c r="V3869" s="117">
        <f>IFERROR(Q3869/N3869,"0")</f>
        <v/>
      </c>
    </row>
    <row r="3870">
      <c r="A3870">
        <f>_xlfn.XLOOKUP(D3870,BN:BN,BO:BO)</f>
        <v/>
      </c>
      <c r="B3870" t="inlineStr">
        <is>
          <t>LLC</t>
        </is>
      </c>
      <c r="C3870" t="n">
        <v>596</v>
      </c>
      <c r="D3870">
        <f>_xlfn.XLOOKUP(C3870,BH:BH,BI:BI)</f>
        <v/>
      </c>
      <c r="E3870" t="n">
        <v>28934</v>
      </c>
      <c r="F3870" t="inlineStr">
        <is>
          <t>TE ROMERO DURAN JOSE CARLOS</t>
        </is>
      </c>
      <c r="G3870" s="234" t="n">
        <v>45944</v>
      </c>
      <c r="H3870" s="63" t="n"/>
      <c r="I3870" t="inlineStr">
        <is>
          <t>VLO</t>
        </is>
      </c>
      <c r="J3870">
        <f>_xlfn.XLOOKUP(I3870,AS:AS,AU:AU)</f>
        <v/>
      </c>
      <c r="K3870" t="inlineStr">
        <is>
          <t>USD</t>
        </is>
      </c>
      <c r="L3870" s="238" t="n">
        <v>5409.56</v>
      </c>
      <c r="M3870">
        <f>L3870*_xlfn.XLOOKUP(K3870,AM:AM,AN:AN)</f>
        <v/>
      </c>
      <c r="N3870">
        <f>L3870*_xlfn.XLOOKUP(K3870,AM:AM,AO:AO)</f>
        <v/>
      </c>
      <c r="O3870" s="238" t="n">
        <v>0</v>
      </c>
      <c r="P3870">
        <f>O3870*_xlfn.XLOOKUP(K3870,AM:AM,AN:AN)</f>
        <v/>
      </c>
      <c r="Q3870">
        <f>O3870*_xlfn.XLOOKUP(K3870,AM:AM,AO:AO)</f>
        <v/>
      </c>
      <c r="R3870">
        <f>_xlfn.XLOOKUP(E3870,AF:AF,AG:AG)</f>
        <v/>
      </c>
      <c r="S3870">
        <f>_xlfn.XLOOKUP(E3870,AF:AF,AI:AI)</f>
        <v/>
      </c>
      <c r="T3870">
        <f>WEEKNUM(G3870)</f>
        <v/>
      </c>
      <c r="U3870">
        <f>YEAR(G3870)</f>
        <v/>
      </c>
      <c r="V3870" s="117">
        <f>IFERROR(Q3870/N3870,"0")</f>
        <v/>
      </c>
    </row>
    <row r="3871">
      <c r="A3871">
        <f>_xlfn.XLOOKUP(D3871,BN:BN,BO:BO)</f>
        <v/>
      </c>
      <c r="B3871" t="inlineStr">
        <is>
          <t>LLC</t>
        </is>
      </c>
      <c r="C3871" t="n">
        <v>596</v>
      </c>
      <c r="D3871">
        <f>_xlfn.XLOOKUP(C3871,BH:BH,BI:BI)</f>
        <v/>
      </c>
      <c r="E3871" t="n">
        <v>0</v>
      </c>
      <c r="F3871" t="inlineStr">
        <is>
          <t>Fee emisión aéreos</t>
        </is>
      </c>
      <c r="G3871" s="234" t="n">
        <v>45915</v>
      </c>
      <c r="H3871" s="234" t="n">
        <v>45945</v>
      </c>
      <c r="I3871" t="inlineStr">
        <is>
          <t>HPS</t>
        </is>
      </c>
      <c r="J3871">
        <f>_xlfn.XLOOKUP(I3871,AS:AS,AU:AU)</f>
        <v/>
      </c>
      <c r="K3871" t="inlineStr">
        <is>
          <t>USD</t>
        </is>
      </c>
      <c r="L3871" s="238" t="n">
        <v>655</v>
      </c>
      <c r="M3871">
        <f>L3871*_xlfn.XLOOKUP(K3871,AM:AM,AN:AN)</f>
        <v/>
      </c>
      <c r="N3871">
        <f>L3871*_xlfn.XLOOKUP(K3871,AM:AM,AO:AO)</f>
        <v/>
      </c>
      <c r="O3871" s="238" t="n">
        <v>655</v>
      </c>
      <c r="P3871">
        <f>O3871*_xlfn.XLOOKUP(K3871,AM:AM,AN:AN)</f>
        <v/>
      </c>
      <c r="Q3871">
        <f>O3871*_xlfn.XLOOKUP(K3871,AM:AM,AO:AO)</f>
        <v/>
      </c>
      <c r="R3871">
        <f>_xlfn.XLOOKUP(E3871,AF:AF,AG:AG)</f>
        <v/>
      </c>
      <c r="S3871">
        <f>_xlfn.XLOOKUP(E3871,AF:AF,AI:AI)</f>
        <v/>
      </c>
      <c r="T3871">
        <f>WEEKNUM(G3871)</f>
        <v/>
      </c>
      <c r="U3871">
        <f>YEAR(G3871)</f>
        <v/>
      </c>
      <c r="V3871" s="117">
        <f>IFERROR(Q3871/N3871,"0")</f>
        <v/>
      </c>
    </row>
    <row r="3872">
      <c r="A3872">
        <f>_xlfn.XLOOKUP(D3872,BN:BN,BO:BO)</f>
        <v/>
      </c>
      <c r="B3872" t="inlineStr">
        <is>
          <t>LLC</t>
        </is>
      </c>
      <c r="C3872" t="n">
        <v>596</v>
      </c>
      <c r="D3872">
        <f>_xlfn.XLOOKUP(C3872,BH:BH,BI:BI)</f>
        <v/>
      </c>
      <c r="E3872" t="n">
        <v>23789</v>
      </c>
      <c r="F3872" t="inlineStr">
        <is>
          <t>Itinerario Total Triumph Travel</t>
        </is>
      </c>
      <c r="G3872" s="234" t="n">
        <v>45915</v>
      </c>
      <c r="H3872" s="234" t="n">
        <v>45945</v>
      </c>
      <c r="I3872" t="inlineStr">
        <is>
          <t>PKT</t>
        </is>
      </c>
      <c r="J3872">
        <f>_xlfn.XLOOKUP(I3872,AS:AS,AU:AU)</f>
        <v/>
      </c>
      <c r="K3872" t="inlineStr">
        <is>
          <t>USD</t>
        </is>
      </c>
      <c r="L3872" s="238" t="n">
        <v>173595</v>
      </c>
      <c r="M3872">
        <f>L3872*_xlfn.XLOOKUP(K3872,AM:AM,AN:AN)</f>
        <v/>
      </c>
      <c r="N3872">
        <f>L3872*_xlfn.XLOOKUP(K3872,AM:AM,AO:AO)</f>
        <v/>
      </c>
      <c r="O3872" s="238" t="n">
        <v>0</v>
      </c>
      <c r="P3872">
        <f>O3872*_xlfn.XLOOKUP(K3872,AM:AM,AN:AN)</f>
        <v/>
      </c>
      <c r="Q3872">
        <f>O3872*_xlfn.XLOOKUP(K3872,AM:AM,AO:AO)</f>
        <v/>
      </c>
      <c r="R3872">
        <f>_xlfn.XLOOKUP(E3872,AF:AF,AG:AG)</f>
        <v/>
      </c>
      <c r="S3872">
        <f>_xlfn.XLOOKUP(E3872,AF:AF,AI:AI)</f>
        <v/>
      </c>
      <c r="T3872">
        <f>WEEKNUM(G3872)</f>
        <v/>
      </c>
      <c r="U3872">
        <f>YEAR(G3872)</f>
        <v/>
      </c>
      <c r="V3872" s="117">
        <f>IFERROR(Q3872/N3872,"0")</f>
        <v/>
      </c>
    </row>
    <row r="3873">
      <c r="A3873">
        <f>_xlfn.XLOOKUP(D3873,BN:BN,BO:BO)</f>
        <v/>
      </c>
      <c r="B3873" t="inlineStr">
        <is>
          <t>LLC</t>
        </is>
      </c>
      <c r="C3873" t="n">
        <v>596</v>
      </c>
      <c r="D3873">
        <f>_xlfn.XLOOKUP(C3873,BH:BH,BI:BI)</f>
        <v/>
      </c>
      <c r="E3873" t="n">
        <v>29059</v>
      </c>
      <c r="F3873" t="inlineStr">
        <is>
          <t>Visas Kenia</t>
        </is>
      </c>
      <c r="G3873" s="234" t="n">
        <v>45915</v>
      </c>
      <c r="H3873" s="234" t="n">
        <v>45945</v>
      </c>
      <c r="I3873" t="inlineStr">
        <is>
          <t>VIS</t>
        </is>
      </c>
      <c r="J3873">
        <f>_xlfn.XLOOKUP(I3873,AS:AS,AU:AU)</f>
        <v/>
      </c>
      <c r="K3873" t="inlineStr">
        <is>
          <t>USD</t>
        </is>
      </c>
      <c r="L3873" s="238" t="n">
        <v>60</v>
      </c>
      <c r="M3873">
        <f>L3873*_xlfn.XLOOKUP(K3873,AM:AM,AN:AN)</f>
        <v/>
      </c>
      <c r="N3873">
        <f>L3873*_xlfn.XLOOKUP(K3873,AM:AM,AO:AO)</f>
        <v/>
      </c>
      <c r="O3873" s="238" t="n">
        <v>0</v>
      </c>
      <c r="P3873">
        <f>O3873*_xlfn.XLOOKUP(K3873,AM:AM,AN:AN)</f>
        <v/>
      </c>
      <c r="Q3873">
        <f>O3873*_xlfn.XLOOKUP(K3873,AM:AM,AO:AO)</f>
        <v/>
      </c>
      <c r="R3873">
        <f>_xlfn.XLOOKUP(E3873,AF:AF,AG:AG)</f>
        <v/>
      </c>
      <c r="S3873">
        <f>_xlfn.XLOOKUP(E3873,AF:AF,AI:AI)</f>
        <v/>
      </c>
      <c r="T3873">
        <f>WEEKNUM(G3873)</f>
        <v/>
      </c>
      <c r="U3873">
        <f>YEAR(G3873)</f>
        <v/>
      </c>
      <c r="V3873" s="117">
        <f>IFERROR(Q3873/N3873,"0")</f>
        <v/>
      </c>
    </row>
    <row r="3874">
      <c r="A3874">
        <f>_xlfn.XLOOKUP(D3874,BN:BN,BO:BO)</f>
        <v/>
      </c>
      <c r="B3874" t="inlineStr">
        <is>
          <t>LLC</t>
        </is>
      </c>
      <c r="C3874" t="n">
        <v>596</v>
      </c>
      <c r="D3874">
        <f>_xlfn.XLOOKUP(C3874,BH:BH,BI:BI)</f>
        <v/>
      </c>
      <c r="E3874" t="n">
        <v>28491</v>
      </c>
      <c r="F3874" t="inlineStr">
        <is>
          <t>Seguro viaje aon</t>
        </is>
      </c>
      <c r="G3874" s="234" t="n">
        <v>45916</v>
      </c>
      <c r="H3874" s="234" t="n">
        <v>45945</v>
      </c>
      <c r="I3874" t="inlineStr">
        <is>
          <t>SEG</t>
        </is>
      </c>
      <c r="J3874">
        <f>_xlfn.XLOOKUP(I3874,AS:AS,AU:AU)</f>
        <v/>
      </c>
      <c r="K3874" t="inlineStr">
        <is>
          <t>USD</t>
        </is>
      </c>
      <c r="L3874" s="238" t="n">
        <v>463</v>
      </c>
      <c r="M3874">
        <f>L3874*_xlfn.XLOOKUP(K3874,AM:AM,AN:AN)</f>
        <v/>
      </c>
      <c r="N3874">
        <f>L3874*_xlfn.XLOOKUP(K3874,AM:AM,AO:AO)</f>
        <v/>
      </c>
      <c r="O3874" s="238" t="n">
        <v>0</v>
      </c>
      <c r="P3874">
        <f>O3874*_xlfn.XLOOKUP(K3874,AM:AM,AN:AN)</f>
        <v/>
      </c>
      <c r="Q3874">
        <f>O3874*_xlfn.XLOOKUP(K3874,AM:AM,AO:AO)</f>
        <v/>
      </c>
      <c r="R3874">
        <f>_xlfn.XLOOKUP(E3874,AF:AF,AG:AG)</f>
        <v/>
      </c>
      <c r="S3874">
        <f>_xlfn.XLOOKUP(E3874,AF:AF,AI:AI)</f>
        <v/>
      </c>
      <c r="T3874">
        <f>WEEKNUM(G3874)</f>
        <v/>
      </c>
      <c r="U3874">
        <f>YEAR(G3874)</f>
        <v/>
      </c>
      <c r="V3874" s="117">
        <f>IFERROR(Q3874/N3874,"0")</f>
        <v/>
      </c>
    </row>
    <row r="3875">
      <c r="A3875">
        <f>_xlfn.XLOOKUP(D3875,BN:BN,BO:BO)</f>
        <v/>
      </c>
      <c r="B3875" t="inlineStr">
        <is>
          <t>LLC</t>
        </is>
      </c>
      <c r="C3875" t="n">
        <v>596</v>
      </c>
      <c r="D3875">
        <f>_xlfn.XLOOKUP(C3875,BH:BH,BI:BI)</f>
        <v/>
      </c>
      <c r="E3875" t="n">
        <v>29059</v>
      </c>
      <c r="F3875" t="inlineStr">
        <is>
          <t xml:space="preserve">Visas Namibia </t>
        </is>
      </c>
      <c r="G3875" s="234" t="n">
        <v>45915</v>
      </c>
      <c r="H3875" s="234" t="n">
        <v>45945</v>
      </c>
      <c r="I3875" t="inlineStr">
        <is>
          <t>VIS</t>
        </is>
      </c>
      <c r="J3875">
        <f>_xlfn.XLOOKUP(I3875,AS:AS,AU:AU)</f>
        <v/>
      </c>
      <c r="K3875" t="inlineStr">
        <is>
          <t>USD</t>
        </is>
      </c>
      <c r="L3875" s="238" t="n">
        <v>186.82</v>
      </c>
      <c r="M3875">
        <f>L3875*_xlfn.XLOOKUP(K3875,AM:AM,AN:AN)</f>
        <v/>
      </c>
      <c r="N3875">
        <f>L3875*_xlfn.XLOOKUP(K3875,AM:AM,AO:AO)</f>
        <v/>
      </c>
      <c r="O3875" s="238" t="n">
        <v>0</v>
      </c>
      <c r="P3875">
        <f>O3875*_xlfn.XLOOKUP(K3875,AM:AM,AN:AN)</f>
        <v/>
      </c>
      <c r="Q3875">
        <f>O3875*_xlfn.XLOOKUP(K3875,AM:AM,AO:AO)</f>
        <v/>
      </c>
      <c r="R3875">
        <f>_xlfn.XLOOKUP(E3875,AF:AF,AG:AG)</f>
        <v/>
      </c>
      <c r="S3875">
        <f>_xlfn.XLOOKUP(E3875,AF:AF,AI:AI)</f>
        <v/>
      </c>
      <c r="T3875">
        <f>WEEKNUM(G3875)</f>
        <v/>
      </c>
      <c r="U3875">
        <f>YEAR(G3875)</f>
        <v/>
      </c>
      <c r="V3875" s="117">
        <f>IFERROR(Q3875/N3875,"0")</f>
        <v/>
      </c>
    </row>
    <row r="3876">
      <c r="A3876">
        <f>_xlfn.XLOOKUP(D3876,BN:BN,BO:BO)</f>
        <v/>
      </c>
      <c r="B3876" t="inlineStr">
        <is>
          <t>LLC</t>
        </is>
      </c>
      <c r="C3876" t="n">
        <v>596</v>
      </c>
      <c r="D3876">
        <f>_xlfn.XLOOKUP(C3876,BH:BH,BI:BI)</f>
        <v/>
      </c>
      <c r="E3876" t="n">
        <v>29059</v>
      </c>
      <c r="F3876" t="inlineStr">
        <is>
          <t>Visas Uganda</t>
        </is>
      </c>
      <c r="G3876" s="234" t="n">
        <v>45915</v>
      </c>
      <c r="H3876" s="234" t="n">
        <v>45945</v>
      </c>
      <c r="I3876" t="inlineStr">
        <is>
          <t>VIS</t>
        </is>
      </c>
      <c r="J3876">
        <f>_xlfn.XLOOKUP(I3876,AS:AS,AU:AU)</f>
        <v/>
      </c>
      <c r="K3876" t="inlineStr">
        <is>
          <t>USD</t>
        </is>
      </c>
      <c r="L3876" s="238" t="n">
        <v>100</v>
      </c>
      <c r="M3876">
        <f>L3876*_xlfn.XLOOKUP(K3876,AM:AM,AN:AN)</f>
        <v/>
      </c>
      <c r="N3876">
        <f>L3876*_xlfn.XLOOKUP(K3876,AM:AM,AO:AO)</f>
        <v/>
      </c>
      <c r="O3876" s="238" t="n">
        <v>0</v>
      </c>
      <c r="P3876">
        <f>O3876*_xlfn.XLOOKUP(K3876,AM:AM,AN:AN)</f>
        <v/>
      </c>
      <c r="Q3876">
        <f>O3876*_xlfn.XLOOKUP(K3876,AM:AM,AO:AO)</f>
        <v/>
      </c>
      <c r="R3876">
        <f>_xlfn.XLOOKUP(E3876,AF:AF,AG:AG)</f>
        <v/>
      </c>
      <c r="S3876">
        <f>_xlfn.XLOOKUP(E3876,AF:AF,AI:AI)</f>
        <v/>
      </c>
      <c r="T3876">
        <f>WEEKNUM(G3876)</f>
        <v/>
      </c>
      <c r="U3876">
        <f>YEAR(G3876)</f>
        <v/>
      </c>
      <c r="V3876" s="117">
        <f>IFERROR(Q3876/N3876,"0")</f>
        <v/>
      </c>
    </row>
    <row r="3877">
      <c r="A3877">
        <f>_xlfn.XLOOKUP(D3877,BN:BN,BO:BO)</f>
        <v/>
      </c>
      <c r="B3877" t="inlineStr">
        <is>
          <t>LLC</t>
        </is>
      </c>
      <c r="C3877" t="n">
        <v>596</v>
      </c>
      <c r="D3877">
        <f>_xlfn.XLOOKUP(C3877,BH:BH,BI:BI)</f>
        <v/>
      </c>
      <c r="E3877" t="n">
        <v>0</v>
      </c>
      <c r="F3877" t="inlineStr">
        <is>
          <t>Fee</t>
        </is>
      </c>
      <c r="G3877" s="234" t="n">
        <v>45915</v>
      </c>
      <c r="H3877" s="234" t="n">
        <v>45945</v>
      </c>
      <c r="I3877" t="inlineStr">
        <is>
          <t>HPS</t>
        </is>
      </c>
      <c r="J3877">
        <f>_xlfn.XLOOKUP(I3877,AS:AS,AU:AU)</f>
        <v/>
      </c>
      <c r="K3877" t="inlineStr">
        <is>
          <t>USD</t>
        </is>
      </c>
      <c r="L3877" s="238" t="n">
        <v>66770</v>
      </c>
      <c r="M3877">
        <f>L3877*_xlfn.XLOOKUP(K3877,AM:AM,AN:AN)</f>
        <v/>
      </c>
      <c r="N3877">
        <f>L3877*_xlfn.XLOOKUP(K3877,AM:AM,AO:AO)</f>
        <v/>
      </c>
      <c r="O3877" s="238" t="n">
        <v>66770</v>
      </c>
      <c r="P3877">
        <f>O3877*_xlfn.XLOOKUP(K3877,AM:AM,AN:AN)</f>
        <v/>
      </c>
      <c r="Q3877">
        <f>O3877*_xlfn.XLOOKUP(K3877,AM:AM,AO:AO)</f>
        <v/>
      </c>
      <c r="R3877">
        <f>_xlfn.XLOOKUP(E3877,AF:AF,AG:AG)</f>
        <v/>
      </c>
      <c r="S3877">
        <f>_xlfn.XLOOKUP(E3877,AF:AF,AI:AI)</f>
        <v/>
      </c>
      <c r="T3877">
        <f>WEEKNUM(G3877)</f>
        <v/>
      </c>
      <c r="U3877">
        <f>YEAR(G3877)</f>
        <v/>
      </c>
      <c r="V3877" s="117">
        <f>IFERROR(Q3877/N3877,"0")</f>
        <v/>
      </c>
    </row>
    <row r="3878">
      <c r="A3878">
        <f>_xlfn.XLOOKUP(D3878,BN:BN,BO:BO)</f>
        <v/>
      </c>
      <c r="B3878" t="inlineStr">
        <is>
          <t>LLC</t>
        </is>
      </c>
      <c r="C3878" t="n">
        <v>596</v>
      </c>
      <c r="D3878">
        <f>_xlfn.XLOOKUP(C3878,BH:BH,BI:BI)</f>
        <v/>
      </c>
      <c r="E3878" t="n">
        <v>30984</v>
      </c>
      <c r="F3878" t="inlineStr">
        <is>
          <t xml:space="preserve">Traslados Privados Madrid </t>
        </is>
      </c>
      <c r="G3878" s="234" t="n">
        <v>45915</v>
      </c>
      <c r="H3878" s="234" t="n">
        <v>45945</v>
      </c>
      <c r="I3878" t="inlineStr">
        <is>
          <t>TRF</t>
        </is>
      </c>
      <c r="J3878">
        <f>_xlfn.XLOOKUP(I3878,AS:AS,AU:AU)</f>
        <v/>
      </c>
      <c r="K3878" t="inlineStr">
        <is>
          <t>USD</t>
        </is>
      </c>
      <c r="L3878" s="238" t="n">
        <v>483</v>
      </c>
      <c r="M3878">
        <f>L3878*_xlfn.XLOOKUP(K3878,AM:AM,AN:AN)</f>
        <v/>
      </c>
      <c r="N3878">
        <f>L3878*_xlfn.XLOOKUP(K3878,AM:AM,AO:AO)</f>
        <v/>
      </c>
      <c r="O3878" s="238" t="n">
        <v>0</v>
      </c>
      <c r="P3878">
        <f>O3878*_xlfn.XLOOKUP(K3878,AM:AM,AN:AN)</f>
        <v/>
      </c>
      <c r="Q3878">
        <f>O3878*_xlfn.XLOOKUP(K3878,AM:AM,AO:AO)</f>
        <v/>
      </c>
      <c r="R3878">
        <f>_xlfn.XLOOKUP(E3878,AF:AF,AG:AG)</f>
        <v/>
      </c>
      <c r="S3878">
        <f>_xlfn.XLOOKUP(E3878,AF:AF,AI:AI)</f>
        <v/>
      </c>
      <c r="T3878">
        <f>WEEKNUM(G3878)</f>
        <v/>
      </c>
      <c r="U3878">
        <f>YEAR(G3878)</f>
        <v/>
      </c>
      <c r="V3878" s="117">
        <f>IFERROR(Q3878/N3878,"0")</f>
        <v/>
      </c>
    </row>
    <row r="3879">
      <c r="A3879">
        <f>_xlfn.XLOOKUP(D3879,BN:BN,BO:BO)</f>
        <v/>
      </c>
      <c r="B3879" t="inlineStr">
        <is>
          <t>LLC</t>
        </is>
      </c>
      <c r="C3879" t="n">
        <v>596</v>
      </c>
      <c r="D3879">
        <f>_xlfn.XLOOKUP(C3879,BH:BH,BI:BI)</f>
        <v/>
      </c>
      <c r="E3879" t="n">
        <v>28934</v>
      </c>
      <c r="F3879" t="inlineStr">
        <is>
          <t>TE OCEJO GARRIDO MARIA FERNANDA</t>
        </is>
      </c>
      <c r="G3879" s="234" t="n">
        <v>45941</v>
      </c>
      <c r="H3879" s="63" t="n"/>
      <c r="I3879" t="inlineStr">
        <is>
          <t>VLO</t>
        </is>
      </c>
      <c r="J3879">
        <f>_xlfn.XLOOKUP(I3879,AS:AS,AU:AU)</f>
        <v/>
      </c>
      <c r="K3879" t="inlineStr">
        <is>
          <t>USD</t>
        </is>
      </c>
      <c r="L3879" s="238" t="n">
        <v>0</v>
      </c>
      <c r="M3879">
        <f>L3879*_xlfn.XLOOKUP(K3879,AM:AM,AN:AN)</f>
        <v/>
      </c>
      <c r="N3879">
        <f>L3879*_xlfn.XLOOKUP(K3879,AM:AM,AO:AO)</f>
        <v/>
      </c>
      <c r="O3879" s="238" t="n">
        <v>0</v>
      </c>
      <c r="P3879">
        <f>O3879*_xlfn.XLOOKUP(K3879,AM:AM,AN:AN)</f>
        <v/>
      </c>
      <c r="Q3879">
        <f>O3879*_xlfn.XLOOKUP(K3879,AM:AM,AO:AO)</f>
        <v/>
      </c>
      <c r="R3879">
        <f>_xlfn.XLOOKUP(E3879,AF:AF,AG:AG)</f>
        <v/>
      </c>
      <c r="S3879">
        <f>_xlfn.XLOOKUP(E3879,AF:AF,AI:AI)</f>
        <v/>
      </c>
      <c r="T3879">
        <f>WEEKNUM(G3879)</f>
        <v/>
      </c>
      <c r="U3879">
        <f>YEAR(G3879)</f>
        <v/>
      </c>
      <c r="V3879" s="117">
        <f>IFERROR(Q3879/N3879,"0")</f>
        <v/>
      </c>
    </row>
    <row r="3880">
      <c r="A3880">
        <f>_xlfn.XLOOKUP(D3880,BN:BN,BO:BO)</f>
        <v/>
      </c>
      <c r="B3880" t="inlineStr">
        <is>
          <t>LLC</t>
        </is>
      </c>
      <c r="C3880" t="n">
        <v>596</v>
      </c>
      <c r="D3880">
        <f>_xlfn.XLOOKUP(C3880,BH:BH,BI:BI)</f>
        <v/>
      </c>
      <c r="E3880" t="n">
        <v>28934</v>
      </c>
      <c r="F3880" t="inlineStr">
        <is>
          <t>TE ROMERO DURAN JOSE CARLOS</t>
        </is>
      </c>
      <c r="G3880" s="234" t="n">
        <v>45941</v>
      </c>
      <c r="H3880" s="63" t="n"/>
      <c r="I3880" t="inlineStr">
        <is>
          <t>VLO</t>
        </is>
      </c>
      <c r="J3880">
        <f>_xlfn.XLOOKUP(I3880,AS:AS,AU:AU)</f>
        <v/>
      </c>
      <c r="K3880" t="inlineStr">
        <is>
          <t>USD</t>
        </is>
      </c>
      <c r="L3880" s="238" t="n">
        <v>0</v>
      </c>
      <c r="M3880">
        <f>L3880*_xlfn.XLOOKUP(K3880,AM:AM,AN:AN)</f>
        <v/>
      </c>
      <c r="N3880">
        <f>L3880*_xlfn.XLOOKUP(K3880,AM:AM,AO:AO)</f>
        <v/>
      </c>
      <c r="O3880" s="238" t="n">
        <v>0</v>
      </c>
      <c r="P3880">
        <f>O3880*_xlfn.XLOOKUP(K3880,AM:AM,AN:AN)</f>
        <v/>
      </c>
      <c r="Q3880">
        <f>O3880*_xlfn.XLOOKUP(K3880,AM:AM,AO:AO)</f>
        <v/>
      </c>
      <c r="R3880">
        <f>_xlfn.XLOOKUP(E3880,AF:AF,AG:AG)</f>
        <v/>
      </c>
      <c r="S3880">
        <f>_xlfn.XLOOKUP(E3880,AF:AF,AI:AI)</f>
        <v/>
      </c>
      <c r="T3880">
        <f>WEEKNUM(G3880)</f>
        <v/>
      </c>
      <c r="U3880">
        <f>YEAR(G3880)</f>
        <v/>
      </c>
      <c r="V3880" s="117">
        <f>IFERROR(Q3880/N3880,"0")</f>
        <v/>
      </c>
    </row>
    <row r="3881">
      <c r="A3881">
        <f>_xlfn.XLOOKUP(D3881,BN:BN,BO:BO)</f>
        <v/>
      </c>
      <c r="B3881" t="inlineStr">
        <is>
          <t>LLC</t>
        </is>
      </c>
      <c r="C3881" t="n">
        <v>596</v>
      </c>
      <c r="D3881">
        <f>_xlfn.XLOOKUP(C3881,BH:BH,BI:BI)</f>
        <v/>
      </c>
      <c r="E3881" t="n">
        <v>25857</v>
      </c>
      <c r="F3881" t="inlineStr">
        <is>
          <t>Regalo vela + libro Marifer</t>
        </is>
      </c>
      <c r="G3881" s="234" t="n">
        <v>45915</v>
      </c>
      <c r="H3881" s="234" t="n">
        <v>45945</v>
      </c>
      <c r="I3881" t="inlineStr">
        <is>
          <t>OTR</t>
        </is>
      </c>
      <c r="J3881">
        <f>_xlfn.XLOOKUP(I3881,AS:AS,AU:AU)</f>
        <v/>
      </c>
      <c r="K3881" t="inlineStr">
        <is>
          <t>USD</t>
        </is>
      </c>
      <c r="L3881" s="238" t="n">
        <v>273</v>
      </c>
      <c r="M3881">
        <f>L3881*_xlfn.XLOOKUP(K3881,AM:AM,AN:AN)</f>
        <v/>
      </c>
      <c r="N3881">
        <f>L3881*_xlfn.XLOOKUP(K3881,AM:AM,AO:AO)</f>
        <v/>
      </c>
      <c r="O3881" s="238" t="n">
        <v>0</v>
      </c>
      <c r="P3881">
        <f>O3881*_xlfn.XLOOKUP(K3881,AM:AM,AN:AN)</f>
        <v/>
      </c>
      <c r="Q3881">
        <f>O3881*_xlfn.XLOOKUP(K3881,AM:AM,AO:AO)</f>
        <v/>
      </c>
      <c r="R3881">
        <f>_xlfn.XLOOKUP(E3881,AF:AF,AG:AG)</f>
        <v/>
      </c>
      <c r="S3881">
        <f>_xlfn.XLOOKUP(E3881,AF:AF,AI:AI)</f>
        <v/>
      </c>
      <c r="T3881">
        <f>WEEKNUM(G3881)</f>
        <v/>
      </c>
      <c r="U3881">
        <f>YEAR(G3881)</f>
        <v/>
      </c>
      <c r="V3881" s="117">
        <f>IFERROR(Q3881/N3881,"0")</f>
        <v/>
      </c>
    </row>
    <row r="3882">
      <c r="A3882">
        <f>_xlfn.XLOOKUP(D3882,BN:BN,BO:BO)</f>
        <v/>
      </c>
      <c r="B3882" t="inlineStr">
        <is>
          <t>LLC</t>
        </is>
      </c>
      <c r="C3882" t="n">
        <v>596</v>
      </c>
      <c r="D3882">
        <f>_xlfn.XLOOKUP(C3882,BH:BH,BI:BI)</f>
        <v/>
      </c>
      <c r="E3882" t="n">
        <v>28934</v>
      </c>
      <c r="F3882" t="inlineStr">
        <is>
          <t>ROMERO DURAN JOSE CARLOS</t>
        </is>
      </c>
      <c r="G3882" s="234" t="n">
        <v>45944</v>
      </c>
      <c r="H3882" s="234" t="n">
        <v>45945</v>
      </c>
      <c r="I3882" t="inlineStr">
        <is>
          <t>VLO</t>
        </is>
      </c>
      <c r="J3882">
        <f>_xlfn.XLOOKUP(I3882,AS:AS,AU:AU)</f>
        <v/>
      </c>
      <c r="K3882" t="inlineStr">
        <is>
          <t>USD</t>
        </is>
      </c>
      <c r="L3882" s="238" t="n">
        <v>3432.36</v>
      </c>
      <c r="M3882">
        <f>L3882*_xlfn.XLOOKUP(K3882,AM:AM,AN:AN)</f>
        <v/>
      </c>
      <c r="N3882">
        <f>L3882*_xlfn.XLOOKUP(K3882,AM:AM,AO:AO)</f>
        <v/>
      </c>
      <c r="O3882" s="238" t="n">
        <v>0</v>
      </c>
      <c r="P3882">
        <f>O3882*_xlfn.XLOOKUP(K3882,AM:AM,AN:AN)</f>
        <v/>
      </c>
      <c r="Q3882">
        <f>O3882*_xlfn.XLOOKUP(K3882,AM:AM,AO:AO)</f>
        <v/>
      </c>
      <c r="R3882">
        <f>_xlfn.XLOOKUP(E3882,AF:AF,AG:AG)</f>
        <v/>
      </c>
      <c r="S3882">
        <f>_xlfn.XLOOKUP(E3882,AF:AF,AI:AI)</f>
        <v/>
      </c>
      <c r="T3882">
        <f>WEEKNUM(G3882)</f>
        <v/>
      </c>
      <c r="U3882">
        <f>YEAR(G3882)</f>
        <v/>
      </c>
      <c r="V3882" s="117">
        <f>IFERROR(Q3882/N3882,"0")</f>
        <v/>
      </c>
    </row>
    <row r="3883">
      <c r="A3883">
        <f>_xlfn.XLOOKUP(D3883,BN:BN,BO:BO)</f>
        <v/>
      </c>
      <c r="B3883" t="inlineStr">
        <is>
          <t>LLC</t>
        </is>
      </c>
      <c r="C3883" t="n">
        <v>596</v>
      </c>
      <c r="D3883">
        <f>_xlfn.XLOOKUP(C3883,BH:BH,BI:BI)</f>
        <v/>
      </c>
      <c r="E3883" t="n">
        <v>28934</v>
      </c>
      <c r="F3883" t="inlineStr">
        <is>
          <t>OCEJO GARRIDO MARIA FERNANDA</t>
        </is>
      </c>
      <c r="G3883" s="234" t="n">
        <v>45944</v>
      </c>
      <c r="H3883" s="234" t="n">
        <v>45945</v>
      </c>
      <c r="I3883" t="inlineStr">
        <is>
          <t>VLO</t>
        </is>
      </c>
      <c r="J3883">
        <f>_xlfn.XLOOKUP(I3883,AS:AS,AU:AU)</f>
        <v/>
      </c>
      <c r="K3883" t="inlineStr">
        <is>
          <t>USD</t>
        </is>
      </c>
      <c r="L3883" s="238" t="n">
        <v>3432.36</v>
      </c>
      <c r="M3883">
        <f>L3883*_xlfn.XLOOKUP(K3883,AM:AM,AN:AN)</f>
        <v/>
      </c>
      <c r="N3883">
        <f>L3883*_xlfn.XLOOKUP(K3883,AM:AM,AO:AO)</f>
        <v/>
      </c>
      <c r="O3883" s="238" t="n">
        <v>0</v>
      </c>
      <c r="P3883">
        <f>O3883*_xlfn.XLOOKUP(K3883,AM:AM,AN:AN)</f>
        <v/>
      </c>
      <c r="Q3883">
        <f>O3883*_xlfn.XLOOKUP(K3883,AM:AM,AO:AO)</f>
        <v/>
      </c>
      <c r="R3883">
        <f>_xlfn.XLOOKUP(E3883,AF:AF,AG:AG)</f>
        <v/>
      </c>
      <c r="S3883">
        <f>_xlfn.XLOOKUP(E3883,AF:AF,AI:AI)</f>
        <v/>
      </c>
      <c r="T3883">
        <f>WEEKNUM(G3883)</f>
        <v/>
      </c>
      <c r="U3883">
        <f>YEAR(G3883)</f>
        <v/>
      </c>
      <c r="V3883" s="117">
        <f>IFERROR(Q3883/N3883,"0")</f>
        <v/>
      </c>
    </row>
    <row r="3884">
      <c r="A3884">
        <f>_xlfn.XLOOKUP(D3884,BN:BN,BO:BO)</f>
        <v/>
      </c>
      <c r="B3884" t="inlineStr">
        <is>
          <t>LLC</t>
        </is>
      </c>
      <c r="C3884" t="n">
        <v>596</v>
      </c>
      <c r="D3884">
        <f>_xlfn.XLOOKUP(C3884,BH:BH,BI:BI)</f>
        <v/>
      </c>
      <c r="E3884" t="n">
        <v>0</v>
      </c>
      <c r="F3884" t="inlineStr">
        <is>
          <t>Fee emision ET</t>
        </is>
      </c>
      <c r="G3884" s="234" t="n">
        <v>45915</v>
      </c>
      <c r="H3884" s="234" t="n">
        <v>45945</v>
      </c>
      <c r="I3884" t="inlineStr">
        <is>
          <t>HPS</t>
        </is>
      </c>
      <c r="J3884">
        <f>_xlfn.XLOOKUP(I3884,AS:AS,AU:AU)</f>
        <v/>
      </c>
      <c r="K3884" t="inlineStr">
        <is>
          <t>USD</t>
        </is>
      </c>
      <c r="L3884" s="238" t="n">
        <v>60</v>
      </c>
      <c r="M3884">
        <f>L3884*_xlfn.XLOOKUP(K3884,AM:AM,AN:AN)</f>
        <v/>
      </c>
      <c r="N3884">
        <f>L3884*_xlfn.XLOOKUP(K3884,AM:AM,AO:AO)</f>
        <v/>
      </c>
      <c r="O3884" s="238" t="n">
        <v>60</v>
      </c>
      <c r="P3884">
        <f>O3884*_xlfn.XLOOKUP(K3884,AM:AM,AN:AN)</f>
        <v/>
      </c>
      <c r="Q3884">
        <f>O3884*_xlfn.XLOOKUP(K3884,AM:AM,AO:AO)</f>
        <v/>
      </c>
      <c r="R3884">
        <f>_xlfn.XLOOKUP(E3884,AF:AF,AG:AG)</f>
        <v/>
      </c>
      <c r="S3884">
        <f>_xlfn.XLOOKUP(E3884,AF:AF,AI:AI)</f>
        <v/>
      </c>
      <c r="T3884">
        <f>WEEKNUM(G3884)</f>
        <v/>
      </c>
      <c r="U3884">
        <f>YEAR(G3884)</f>
        <v/>
      </c>
      <c r="V3884" s="117">
        <f>IFERROR(Q3884/N3884,"0")</f>
        <v/>
      </c>
    </row>
    <row r="3885">
      <c r="A3885">
        <f>_xlfn.XLOOKUP(D3885,BN:BN,BO:BO)</f>
        <v/>
      </c>
      <c r="B3885" t="inlineStr">
        <is>
          <t>LLC</t>
        </is>
      </c>
      <c r="C3885" t="n">
        <v>596</v>
      </c>
      <c r="D3885">
        <f>_xlfn.XLOOKUP(C3885,BH:BH,BI:BI)</f>
        <v/>
      </c>
      <c r="E3885" t="n">
        <v>28934</v>
      </c>
      <c r="F3885" t="inlineStr">
        <is>
          <t>OCEJO GARRIDO MARIA FERNANDA -- reembolso</t>
        </is>
      </c>
      <c r="G3885" s="234" t="n">
        <v>45944</v>
      </c>
      <c r="H3885" s="234" t="n">
        <v>45975</v>
      </c>
      <c r="I3885" t="inlineStr">
        <is>
          <t>VLO</t>
        </is>
      </c>
      <c r="J3885">
        <f>_xlfn.XLOOKUP(I3885,AS:AS,AU:AU)</f>
        <v/>
      </c>
      <c r="K3885" t="inlineStr">
        <is>
          <t>USD</t>
        </is>
      </c>
      <c r="L3885" s="238" t="n">
        <v>-5409.56</v>
      </c>
      <c r="M3885">
        <f>L3885*_xlfn.XLOOKUP(K3885,AM:AM,AN:AN)</f>
        <v/>
      </c>
      <c r="N3885">
        <f>L3885*_xlfn.XLOOKUP(K3885,AM:AM,AO:AO)</f>
        <v/>
      </c>
      <c r="O3885" s="238" t="n">
        <v>0</v>
      </c>
      <c r="P3885">
        <f>O3885*_xlfn.XLOOKUP(K3885,AM:AM,AN:AN)</f>
        <v/>
      </c>
      <c r="Q3885">
        <f>O3885*_xlfn.XLOOKUP(K3885,AM:AM,AO:AO)</f>
        <v/>
      </c>
      <c r="R3885">
        <f>_xlfn.XLOOKUP(E3885,AF:AF,AG:AG)</f>
        <v/>
      </c>
      <c r="S3885">
        <f>_xlfn.XLOOKUP(E3885,AF:AF,AI:AI)</f>
        <v/>
      </c>
      <c r="T3885">
        <f>WEEKNUM(G3885)</f>
        <v/>
      </c>
      <c r="U3885">
        <f>YEAR(G3885)</f>
        <v/>
      </c>
      <c r="V3885" s="117">
        <f>IFERROR(Q3885/N3885,"0")</f>
        <v/>
      </c>
    </row>
    <row r="3886">
      <c r="A3886">
        <f>_xlfn.XLOOKUP(D3886,BN:BN,BO:BO)</f>
        <v/>
      </c>
      <c r="B3886" t="inlineStr">
        <is>
          <t>LLC</t>
        </is>
      </c>
      <c r="C3886" t="n">
        <v>596</v>
      </c>
      <c r="D3886">
        <f>_xlfn.XLOOKUP(C3886,BH:BH,BI:BI)</f>
        <v/>
      </c>
      <c r="E3886" t="n">
        <v>28934</v>
      </c>
      <c r="F3886" t="inlineStr">
        <is>
          <t>ROMERO DURAN JOSE CARLOS -- reembolso</t>
        </is>
      </c>
      <c r="G3886" s="234" t="n">
        <v>45944</v>
      </c>
      <c r="H3886" s="234" t="n">
        <v>45944</v>
      </c>
      <c r="I3886" t="inlineStr">
        <is>
          <t>VLO</t>
        </is>
      </c>
      <c r="J3886">
        <f>_xlfn.XLOOKUP(I3886,AS:AS,AU:AU)</f>
        <v/>
      </c>
      <c r="K3886" t="inlineStr">
        <is>
          <t>USD</t>
        </is>
      </c>
      <c r="L3886" s="238" t="n">
        <v>-5409.56</v>
      </c>
      <c r="M3886">
        <f>L3886*_xlfn.XLOOKUP(K3886,AM:AM,AN:AN)</f>
        <v/>
      </c>
      <c r="N3886">
        <f>L3886*_xlfn.XLOOKUP(K3886,AM:AM,AO:AO)</f>
        <v/>
      </c>
      <c r="O3886" s="238" t="n">
        <v>0</v>
      </c>
      <c r="P3886">
        <f>O3886*_xlfn.XLOOKUP(K3886,AM:AM,AN:AN)</f>
        <v/>
      </c>
      <c r="Q3886">
        <f>O3886*_xlfn.XLOOKUP(K3886,AM:AM,AO:AO)</f>
        <v/>
      </c>
      <c r="R3886">
        <f>_xlfn.XLOOKUP(E3886,AF:AF,AG:AG)</f>
        <v/>
      </c>
      <c r="S3886">
        <f>_xlfn.XLOOKUP(E3886,AF:AF,AI:AI)</f>
        <v/>
      </c>
      <c r="T3886">
        <f>WEEKNUM(G3886)</f>
        <v/>
      </c>
      <c r="U3886">
        <f>YEAR(G3886)</f>
        <v/>
      </c>
      <c r="V3886" s="117">
        <f>IFERROR(Q3886/N3886,"0")</f>
        <v/>
      </c>
    </row>
    <row r="3887">
      <c r="A3887">
        <f>_xlfn.XLOOKUP(D3887,BN:BN,BO:BO)</f>
        <v/>
      </c>
      <c r="B3887" t="inlineStr">
        <is>
          <t>LLC</t>
        </is>
      </c>
      <c r="C3887" t="n">
        <v>596</v>
      </c>
      <c r="D3887">
        <f>_xlfn.XLOOKUP(C3887,BH:BH,BI:BI)</f>
        <v/>
      </c>
      <c r="E3887" t="n">
        <v>25857</v>
      </c>
      <c r="F3887" t="inlineStr">
        <is>
          <t xml:space="preserve">Ramo flores + taxi </t>
        </is>
      </c>
      <c r="G3887" s="234" t="n">
        <v>45945</v>
      </c>
      <c r="H3887" s="234" t="n">
        <v>45945</v>
      </c>
      <c r="I3887" t="inlineStr">
        <is>
          <t>OTR</t>
        </is>
      </c>
      <c r="J3887">
        <f>_xlfn.XLOOKUP(I3887,AS:AS,AU:AU)</f>
        <v/>
      </c>
      <c r="K3887" t="inlineStr">
        <is>
          <t>USD</t>
        </is>
      </c>
      <c r="L3887" s="238" t="n">
        <v>54.75</v>
      </c>
      <c r="M3887">
        <f>L3887*_xlfn.XLOOKUP(K3887,AM:AM,AN:AN)</f>
        <v/>
      </c>
      <c r="N3887">
        <f>L3887*_xlfn.XLOOKUP(K3887,AM:AM,AO:AO)</f>
        <v/>
      </c>
      <c r="O3887" s="238" t="n">
        <v>0</v>
      </c>
      <c r="P3887">
        <f>O3887*_xlfn.XLOOKUP(K3887,AM:AM,AN:AN)</f>
        <v/>
      </c>
      <c r="Q3887">
        <f>O3887*_xlfn.XLOOKUP(K3887,AM:AM,AO:AO)</f>
        <v/>
      </c>
      <c r="R3887">
        <f>_xlfn.XLOOKUP(E3887,AF:AF,AG:AG)</f>
        <v/>
      </c>
      <c r="S3887">
        <f>_xlfn.XLOOKUP(E3887,AF:AF,AI:AI)</f>
        <v/>
      </c>
      <c r="T3887">
        <f>WEEKNUM(G3887)</f>
        <v/>
      </c>
      <c r="U3887">
        <f>YEAR(G3887)</f>
        <v/>
      </c>
      <c r="V3887" s="117">
        <f>IFERROR(Q3887/N3887,"0")</f>
        <v/>
      </c>
    </row>
    <row r="3888">
      <c r="A3888">
        <f>_xlfn.XLOOKUP(D3888,BN:BN,BO:BO)</f>
        <v/>
      </c>
      <c r="B3888" t="inlineStr">
        <is>
          <t>LLC</t>
        </is>
      </c>
      <c r="C3888" t="n">
        <v>596</v>
      </c>
      <c r="D3888">
        <f>_xlfn.XLOOKUP(C3888,BH:BH,BI:BI)</f>
        <v/>
      </c>
      <c r="E3888" t="n">
        <v>0</v>
      </c>
      <c r="F3888" t="inlineStr">
        <is>
          <t>Extra- 3862 USD</t>
        </is>
      </c>
      <c r="G3888" s="234" t="n">
        <v>45915</v>
      </c>
      <c r="H3888" s="234" t="n">
        <v>45975</v>
      </c>
      <c r="I3888" t="inlineStr">
        <is>
          <t>HPS</t>
        </is>
      </c>
      <c r="J3888">
        <f>_xlfn.XLOOKUP(I3888,AS:AS,AU:AU)</f>
        <v/>
      </c>
      <c r="K3888" t="inlineStr">
        <is>
          <t>USD</t>
        </is>
      </c>
      <c r="L3888" s="238" t="n">
        <v>3862</v>
      </c>
      <c r="M3888">
        <f>L3888*_xlfn.XLOOKUP(K3888,AM:AM,AN:AN)</f>
        <v/>
      </c>
      <c r="N3888">
        <f>L3888*_xlfn.XLOOKUP(K3888,AM:AM,AO:AO)</f>
        <v/>
      </c>
      <c r="O3888" s="238" t="n">
        <v>3862</v>
      </c>
      <c r="P3888">
        <f>O3888*_xlfn.XLOOKUP(K3888,AM:AM,AN:AN)</f>
        <v/>
      </c>
      <c r="Q3888">
        <f>O3888*_xlfn.XLOOKUP(K3888,AM:AM,AO:AO)</f>
        <v/>
      </c>
      <c r="R3888">
        <f>_xlfn.XLOOKUP(E3888,AF:AF,AG:AG)</f>
        <v/>
      </c>
      <c r="S3888">
        <f>_xlfn.XLOOKUP(E3888,AF:AF,AI:AI)</f>
        <v/>
      </c>
      <c r="T3888">
        <f>WEEKNUM(G3888)</f>
        <v/>
      </c>
      <c r="U3888">
        <f>YEAR(G3888)</f>
        <v/>
      </c>
      <c r="V3888" s="117">
        <f>IFERROR(Q3888/N3888,"0")</f>
        <v/>
      </c>
    </row>
    <row r="3889">
      <c r="A3889">
        <f>_xlfn.XLOOKUP(D3889,BN:BN,BO:BO)</f>
        <v/>
      </c>
      <c r="B3889" t="inlineStr">
        <is>
          <t>LLC</t>
        </is>
      </c>
      <c r="C3889" t="n">
        <v>597</v>
      </c>
      <c r="D3889">
        <f>_xlfn.XLOOKUP(C3889,BH:BH,BI:BI)</f>
        <v/>
      </c>
      <c r="E3889" t="n">
        <v>30423</v>
      </c>
      <c r="F3889" t="inlineStr">
        <is>
          <t>LAMIMA</t>
        </is>
      </c>
      <c r="G3889" s="234" t="n">
        <v>46087</v>
      </c>
      <c r="H3889" s="234" t="n">
        <v>46094</v>
      </c>
      <c r="I3889" t="inlineStr">
        <is>
          <t>CRC</t>
        </is>
      </c>
      <c r="J3889">
        <f>_xlfn.XLOOKUP(I3889,AS:AS,AU:AU)</f>
        <v/>
      </c>
      <c r="K3889" t="inlineStr">
        <is>
          <t>USD</t>
        </is>
      </c>
      <c r="L3889" s="238" t="n">
        <v>205790</v>
      </c>
      <c r="M3889">
        <f>L3889*_xlfn.XLOOKUP(K3889,AM:AM,AN:AN)</f>
        <v/>
      </c>
      <c r="N3889">
        <f>L3889*_xlfn.XLOOKUP(K3889,AM:AM,AO:AO)</f>
        <v/>
      </c>
      <c r="O3889" s="238" t="n">
        <v>16000</v>
      </c>
      <c r="P3889">
        <f>O3889*_xlfn.XLOOKUP(K3889,AM:AM,AN:AN)</f>
        <v/>
      </c>
      <c r="Q3889">
        <f>O3889*_xlfn.XLOOKUP(K3889,AM:AM,AO:AO)</f>
        <v/>
      </c>
      <c r="R3889">
        <f>_xlfn.XLOOKUP(E3889,AF:AF,AG:AG)</f>
        <v/>
      </c>
      <c r="S3889">
        <f>_xlfn.XLOOKUP(E3889,AF:AF,AI:AI)</f>
        <v/>
      </c>
      <c r="T3889">
        <f>WEEKNUM(G3889)</f>
        <v/>
      </c>
      <c r="U3889">
        <f>YEAR(G3889)</f>
        <v/>
      </c>
      <c r="V3889" s="117">
        <f>IFERROR(Q3889/N3889,"0")</f>
        <v/>
      </c>
    </row>
    <row r="3890">
      <c r="A3890">
        <f>_xlfn.XLOOKUP(D3890,BN:BN,BO:BO)</f>
        <v/>
      </c>
      <c r="B3890" t="inlineStr">
        <is>
          <t>LLC</t>
        </is>
      </c>
      <c r="C3890" t="n">
        <v>597</v>
      </c>
      <c r="D3890">
        <f>_xlfn.XLOOKUP(C3890,BH:BH,BI:BI)</f>
        <v/>
      </c>
      <c r="E3890" t="n">
        <v>24966</v>
      </c>
      <c r="F3890" t="inlineStr">
        <is>
          <t>INDIA</t>
        </is>
      </c>
      <c r="G3890" s="234" t="n">
        <v>46325</v>
      </c>
      <c r="H3890" s="234" t="n">
        <v>46340</v>
      </c>
      <c r="I3890" t="inlineStr">
        <is>
          <t>PKT</t>
        </is>
      </c>
      <c r="J3890">
        <f>_xlfn.XLOOKUP(I3890,AS:AS,AU:AU)</f>
        <v/>
      </c>
      <c r="K3890" t="inlineStr">
        <is>
          <t>USD</t>
        </is>
      </c>
      <c r="L3890" s="238" t="n">
        <v>129060</v>
      </c>
      <c r="M3890">
        <f>L3890*_xlfn.XLOOKUP(K3890,AM:AM,AN:AN)</f>
        <v/>
      </c>
      <c r="N3890">
        <f>L3890*_xlfn.XLOOKUP(K3890,AM:AM,AO:AO)</f>
        <v/>
      </c>
      <c r="O3890" s="238" t="n">
        <v>19288</v>
      </c>
      <c r="P3890">
        <f>O3890*_xlfn.XLOOKUP(K3890,AM:AM,AN:AN)</f>
        <v/>
      </c>
      <c r="Q3890">
        <f>O3890*_xlfn.XLOOKUP(K3890,AM:AM,AO:AO)</f>
        <v/>
      </c>
      <c r="R3890">
        <f>_xlfn.XLOOKUP(E3890,AF:AF,AG:AG)</f>
        <v/>
      </c>
      <c r="S3890">
        <f>_xlfn.XLOOKUP(E3890,AF:AF,AI:AI)</f>
        <v/>
      </c>
      <c r="T3890">
        <f>WEEKNUM(G3890)</f>
        <v/>
      </c>
      <c r="U3890">
        <f>YEAR(G3890)</f>
        <v/>
      </c>
      <c r="V3890" s="117">
        <f>IFERROR(Q3890/N3890,"0")</f>
        <v/>
      </c>
    </row>
    <row r="3891">
      <c r="A3891">
        <f>_xlfn.XLOOKUP(D3891,BN:BN,BO:BO)</f>
        <v/>
      </c>
      <c r="B3891" t="inlineStr">
        <is>
          <t>LLC</t>
        </is>
      </c>
      <c r="C3891" t="n">
        <v>597</v>
      </c>
      <c r="D3891">
        <f>_xlfn.XLOOKUP(C3891,BH:BH,BI:BI)</f>
        <v/>
      </c>
      <c r="E3891" t="n">
        <v>25726</v>
      </c>
      <c r="F3891" t="inlineStr">
        <is>
          <t>VISAS INDIA</t>
        </is>
      </c>
      <c r="G3891" s="234" t="n">
        <v>46087</v>
      </c>
      <c r="H3891" s="234" t="n">
        <v>46094</v>
      </c>
      <c r="I3891" t="inlineStr">
        <is>
          <t>VIS</t>
        </is>
      </c>
      <c r="J3891">
        <f>_xlfn.XLOOKUP(I3891,AS:AS,AU:AU)</f>
        <v/>
      </c>
      <c r="K3891" t="inlineStr">
        <is>
          <t>USD</t>
        </is>
      </c>
      <c r="L3891" s="238" t="n">
        <v>205.05</v>
      </c>
      <c r="M3891">
        <f>L3891*_xlfn.XLOOKUP(K3891,AM:AM,AN:AN)</f>
        <v/>
      </c>
      <c r="N3891">
        <f>L3891*_xlfn.XLOOKUP(K3891,AM:AM,AO:AO)</f>
        <v/>
      </c>
      <c r="O3891" s="238" t="n">
        <v>0</v>
      </c>
      <c r="P3891">
        <f>O3891*_xlfn.XLOOKUP(K3891,AM:AM,AN:AN)</f>
        <v/>
      </c>
      <c r="Q3891">
        <f>O3891*_xlfn.XLOOKUP(K3891,AM:AM,AO:AO)</f>
        <v/>
      </c>
      <c r="R3891">
        <f>_xlfn.XLOOKUP(E3891,AF:AF,AG:AG)</f>
        <v/>
      </c>
      <c r="S3891">
        <f>_xlfn.XLOOKUP(E3891,AF:AF,AI:AI)</f>
        <v/>
      </c>
      <c r="T3891">
        <f>WEEKNUM(G3891)</f>
        <v/>
      </c>
      <c r="U3891">
        <f>YEAR(G3891)</f>
        <v/>
      </c>
      <c r="V3891" s="117">
        <f>IFERROR(Q3891/N3891,"0")</f>
        <v/>
      </c>
    </row>
    <row r="3892">
      <c r="A3892">
        <f>_xlfn.XLOOKUP(D3892,BN:BN,BO:BO)</f>
        <v/>
      </c>
      <c r="B3892" t="inlineStr">
        <is>
          <t>LLC</t>
        </is>
      </c>
      <c r="C3892" t="n">
        <v>597</v>
      </c>
      <c r="D3892">
        <f>_xlfn.XLOOKUP(C3892,BH:BH,BI:BI)</f>
        <v/>
      </c>
      <c r="E3892" t="n">
        <v>28934</v>
      </c>
      <c r="F3892" t="inlineStr">
        <is>
          <t>SANCHEZ NAVARRO REDO EDUARDO MR</t>
        </is>
      </c>
      <c r="G3892" s="234" t="n">
        <v>46066</v>
      </c>
      <c r="H3892" s="234" t="n">
        <v>46067</v>
      </c>
      <c r="I3892" t="inlineStr">
        <is>
          <t>VLO</t>
        </is>
      </c>
      <c r="J3892">
        <f>_xlfn.XLOOKUP(I3892,AS:AS,AU:AU)</f>
        <v/>
      </c>
      <c r="K3892" t="inlineStr">
        <is>
          <t>USD</t>
        </is>
      </c>
      <c r="L3892" s="238" t="n">
        <v>1859.7</v>
      </c>
      <c r="M3892">
        <f>L3892*_xlfn.XLOOKUP(K3892,AM:AM,AN:AN)</f>
        <v/>
      </c>
      <c r="N3892">
        <f>L3892*_xlfn.XLOOKUP(K3892,AM:AM,AO:AO)</f>
        <v/>
      </c>
      <c r="O3892" s="238" t="n">
        <v>0</v>
      </c>
      <c r="P3892">
        <f>O3892*_xlfn.XLOOKUP(K3892,AM:AM,AN:AN)</f>
        <v/>
      </c>
      <c r="Q3892">
        <f>O3892*_xlfn.XLOOKUP(K3892,AM:AM,AO:AO)</f>
        <v/>
      </c>
      <c r="R3892">
        <f>_xlfn.XLOOKUP(E3892,AF:AF,AG:AG)</f>
        <v/>
      </c>
      <c r="S3892">
        <f>_xlfn.XLOOKUP(E3892,AF:AF,AI:AI)</f>
        <v/>
      </c>
      <c r="T3892">
        <f>WEEKNUM(G3892)</f>
        <v/>
      </c>
      <c r="U3892">
        <f>YEAR(G3892)</f>
        <v/>
      </c>
      <c r="V3892" s="117">
        <f>IFERROR(Q3892/N3892,"0")</f>
        <v/>
      </c>
    </row>
    <row r="3893">
      <c r="A3893">
        <f>_xlfn.XLOOKUP(D3893,BN:BN,BO:BO)</f>
        <v/>
      </c>
      <c r="B3893" t="inlineStr">
        <is>
          <t>LLC</t>
        </is>
      </c>
      <c r="C3893" t="n">
        <v>597</v>
      </c>
      <c r="D3893">
        <f>_xlfn.XLOOKUP(C3893,BH:BH,BI:BI)</f>
        <v/>
      </c>
      <c r="E3893" t="n">
        <v>28934</v>
      </c>
      <c r="F3893" t="inlineStr">
        <is>
          <t>BOUFFIER ROY CAROLINA IVONNE MRS</t>
        </is>
      </c>
      <c r="G3893" s="234" t="n">
        <v>46066</v>
      </c>
      <c r="H3893" s="234" t="n">
        <v>46067</v>
      </c>
      <c r="I3893" t="inlineStr">
        <is>
          <t>VLO</t>
        </is>
      </c>
      <c r="J3893">
        <f>_xlfn.XLOOKUP(I3893,AS:AS,AU:AU)</f>
        <v/>
      </c>
      <c r="K3893" t="inlineStr">
        <is>
          <t>USD</t>
        </is>
      </c>
      <c r="L3893" s="238" t="n">
        <v>1859.7</v>
      </c>
      <c r="M3893">
        <f>L3893*_xlfn.XLOOKUP(K3893,AM:AM,AN:AN)</f>
        <v/>
      </c>
      <c r="N3893">
        <f>L3893*_xlfn.XLOOKUP(K3893,AM:AM,AO:AO)</f>
        <v/>
      </c>
      <c r="O3893" s="238" t="n">
        <v>0</v>
      </c>
      <c r="P3893">
        <f>O3893*_xlfn.XLOOKUP(K3893,AM:AM,AN:AN)</f>
        <v/>
      </c>
      <c r="Q3893">
        <f>O3893*_xlfn.XLOOKUP(K3893,AM:AM,AO:AO)</f>
        <v/>
      </c>
      <c r="R3893">
        <f>_xlfn.XLOOKUP(E3893,AF:AF,AG:AG)</f>
        <v/>
      </c>
      <c r="S3893">
        <f>_xlfn.XLOOKUP(E3893,AF:AF,AI:AI)</f>
        <v/>
      </c>
      <c r="T3893">
        <f>WEEKNUM(G3893)</f>
        <v/>
      </c>
      <c r="U3893">
        <f>YEAR(G3893)</f>
        <v/>
      </c>
      <c r="V3893" s="117">
        <f>IFERROR(Q3893/N3893,"0")</f>
        <v/>
      </c>
    </row>
    <row r="3894">
      <c r="A3894">
        <f>_xlfn.XLOOKUP(D3894,BN:BN,BO:BO)</f>
        <v/>
      </c>
      <c r="B3894" t="inlineStr">
        <is>
          <t>LLC</t>
        </is>
      </c>
      <c r="C3894" t="n">
        <v>597</v>
      </c>
      <c r="D3894">
        <f>_xlfn.XLOOKUP(C3894,BH:BH,BI:BI)</f>
        <v/>
      </c>
      <c r="E3894" t="n">
        <v>28934</v>
      </c>
      <c r="F3894" t="inlineStr">
        <is>
          <t>SANCHEZ NAVARRO REDO EDUARDO MR</t>
        </is>
      </c>
      <c r="G3894" s="234" t="n">
        <v>46066</v>
      </c>
      <c r="H3894" s="234" t="n">
        <v>46066</v>
      </c>
      <c r="I3894" t="inlineStr">
        <is>
          <t>VLO</t>
        </is>
      </c>
      <c r="J3894">
        <f>_xlfn.XLOOKUP(I3894,AS:AS,AU:AU)</f>
        <v/>
      </c>
      <c r="K3894" t="inlineStr">
        <is>
          <t>USD</t>
        </is>
      </c>
      <c r="L3894" s="238" t="n">
        <v>1069.5</v>
      </c>
      <c r="M3894">
        <f>L3894*_xlfn.XLOOKUP(K3894,AM:AM,AN:AN)</f>
        <v/>
      </c>
      <c r="N3894">
        <f>L3894*_xlfn.XLOOKUP(K3894,AM:AM,AO:AO)</f>
        <v/>
      </c>
      <c r="O3894" s="238" t="n">
        <v>0</v>
      </c>
      <c r="P3894">
        <f>O3894*_xlfn.XLOOKUP(K3894,AM:AM,AN:AN)</f>
        <v/>
      </c>
      <c r="Q3894">
        <f>O3894*_xlfn.XLOOKUP(K3894,AM:AM,AO:AO)</f>
        <v/>
      </c>
      <c r="R3894">
        <f>_xlfn.XLOOKUP(E3894,AF:AF,AG:AG)</f>
        <v/>
      </c>
      <c r="S3894">
        <f>_xlfn.XLOOKUP(E3894,AF:AF,AI:AI)</f>
        <v/>
      </c>
      <c r="T3894">
        <f>WEEKNUM(G3894)</f>
        <v/>
      </c>
      <c r="U3894">
        <f>YEAR(G3894)</f>
        <v/>
      </c>
      <c r="V3894" s="117">
        <f>IFERROR(Q3894/N3894,"0")</f>
        <v/>
      </c>
    </row>
    <row r="3895">
      <c r="A3895">
        <f>_xlfn.XLOOKUP(D3895,BN:BN,BO:BO)</f>
        <v/>
      </c>
      <c r="B3895" t="inlineStr">
        <is>
          <t>LLC</t>
        </is>
      </c>
      <c r="C3895" t="n">
        <v>597</v>
      </c>
      <c r="D3895">
        <f>_xlfn.XLOOKUP(C3895,BH:BH,BI:BI)</f>
        <v/>
      </c>
      <c r="E3895" t="n">
        <v>28934</v>
      </c>
      <c r="F3895" t="inlineStr">
        <is>
          <t>BOUFFIER ROY CAROLINA IVONNE MRS</t>
        </is>
      </c>
      <c r="G3895" s="234" t="n">
        <v>46066</v>
      </c>
      <c r="H3895" s="234" t="n">
        <v>46066</v>
      </c>
      <c r="I3895" t="inlineStr">
        <is>
          <t>VLO</t>
        </is>
      </c>
      <c r="J3895">
        <f>_xlfn.XLOOKUP(I3895,AS:AS,AU:AU)</f>
        <v/>
      </c>
      <c r="K3895" t="inlineStr">
        <is>
          <t>USD</t>
        </is>
      </c>
      <c r="L3895" s="238" t="n">
        <v>1069.5</v>
      </c>
      <c r="M3895">
        <f>L3895*_xlfn.XLOOKUP(K3895,AM:AM,AN:AN)</f>
        <v/>
      </c>
      <c r="N3895">
        <f>L3895*_xlfn.XLOOKUP(K3895,AM:AM,AO:AO)</f>
        <v/>
      </c>
      <c r="O3895" s="238" t="n">
        <v>0</v>
      </c>
      <c r="P3895">
        <f>O3895*_xlfn.XLOOKUP(K3895,AM:AM,AN:AN)</f>
        <v/>
      </c>
      <c r="Q3895">
        <f>O3895*_xlfn.XLOOKUP(K3895,AM:AM,AO:AO)</f>
        <v/>
      </c>
      <c r="R3895">
        <f>_xlfn.XLOOKUP(E3895,AF:AF,AG:AG)</f>
        <v/>
      </c>
      <c r="S3895">
        <f>_xlfn.XLOOKUP(E3895,AF:AF,AI:AI)</f>
        <v/>
      </c>
      <c r="T3895">
        <f>WEEKNUM(G3895)</f>
        <v/>
      </c>
      <c r="U3895">
        <f>YEAR(G3895)</f>
        <v/>
      </c>
      <c r="V3895" s="117">
        <f>IFERROR(Q3895/N3895,"0")</f>
        <v/>
      </c>
    </row>
    <row r="3896">
      <c r="A3896">
        <f>_xlfn.XLOOKUP(D3896,BN:BN,BO:BO)</f>
        <v/>
      </c>
      <c r="B3896" t="inlineStr">
        <is>
          <t>LLC</t>
        </is>
      </c>
      <c r="C3896" t="n">
        <v>597</v>
      </c>
      <c r="D3896">
        <f>_xlfn.XLOOKUP(C3896,BH:BH,BI:BI)</f>
        <v/>
      </c>
      <c r="E3896" t="n">
        <v>28934</v>
      </c>
      <c r="F3896" t="inlineStr">
        <is>
          <t>SANCHEZ NAVARRO REDO EDUARDO MR</t>
        </is>
      </c>
      <c r="G3896" s="234" t="n">
        <v>46058</v>
      </c>
      <c r="H3896" s="234" t="n">
        <v>46059</v>
      </c>
      <c r="I3896" t="inlineStr">
        <is>
          <t>VLO</t>
        </is>
      </c>
      <c r="J3896">
        <f>_xlfn.XLOOKUP(I3896,AS:AS,AU:AU)</f>
        <v/>
      </c>
      <c r="K3896" t="inlineStr">
        <is>
          <t>USD</t>
        </is>
      </c>
      <c r="L3896" s="238" t="n">
        <v>2306.8</v>
      </c>
      <c r="M3896">
        <f>L3896*_xlfn.XLOOKUP(K3896,AM:AM,AN:AN)</f>
        <v/>
      </c>
      <c r="N3896">
        <f>L3896*_xlfn.XLOOKUP(K3896,AM:AM,AO:AO)</f>
        <v/>
      </c>
      <c r="O3896" s="238" t="n">
        <v>0</v>
      </c>
      <c r="P3896">
        <f>O3896*_xlfn.XLOOKUP(K3896,AM:AM,AN:AN)</f>
        <v/>
      </c>
      <c r="Q3896">
        <f>O3896*_xlfn.XLOOKUP(K3896,AM:AM,AO:AO)</f>
        <v/>
      </c>
      <c r="R3896">
        <f>_xlfn.XLOOKUP(E3896,AF:AF,AG:AG)</f>
        <v/>
      </c>
      <c r="S3896">
        <f>_xlfn.XLOOKUP(E3896,AF:AF,AI:AI)</f>
        <v/>
      </c>
      <c r="T3896">
        <f>WEEKNUM(G3896)</f>
        <v/>
      </c>
      <c r="U3896">
        <f>YEAR(G3896)</f>
        <v/>
      </c>
      <c r="V3896" s="117">
        <f>IFERROR(Q3896/N3896,"0")</f>
        <v/>
      </c>
    </row>
    <row r="3897">
      <c r="A3897">
        <f>_xlfn.XLOOKUP(D3897,BN:BN,BO:BO)</f>
        <v/>
      </c>
      <c r="B3897" t="inlineStr">
        <is>
          <t>LLC</t>
        </is>
      </c>
      <c r="C3897" t="n">
        <v>597</v>
      </c>
      <c r="D3897">
        <f>_xlfn.XLOOKUP(C3897,BH:BH,BI:BI)</f>
        <v/>
      </c>
      <c r="E3897" t="n">
        <v>28934</v>
      </c>
      <c r="F3897" t="inlineStr">
        <is>
          <t>BOUFFIER ROY CAROLINA IVONNE MRS</t>
        </is>
      </c>
      <c r="G3897" s="234" t="n">
        <v>46058</v>
      </c>
      <c r="H3897" s="234" t="n">
        <v>46059</v>
      </c>
      <c r="I3897" t="inlineStr">
        <is>
          <t>VLO</t>
        </is>
      </c>
      <c r="J3897">
        <f>_xlfn.XLOOKUP(I3897,AS:AS,AU:AU)</f>
        <v/>
      </c>
      <c r="K3897" t="inlineStr">
        <is>
          <t>USD</t>
        </is>
      </c>
      <c r="L3897" s="238" t="n">
        <v>2204.8</v>
      </c>
      <c r="M3897">
        <f>L3897*_xlfn.XLOOKUP(K3897,AM:AM,AN:AN)</f>
        <v/>
      </c>
      <c r="N3897">
        <f>L3897*_xlfn.XLOOKUP(K3897,AM:AM,AO:AO)</f>
        <v/>
      </c>
      <c r="O3897" s="238" t="n">
        <v>0</v>
      </c>
      <c r="P3897">
        <f>O3897*_xlfn.XLOOKUP(K3897,AM:AM,AN:AN)</f>
        <v/>
      </c>
      <c r="Q3897">
        <f>O3897*_xlfn.XLOOKUP(K3897,AM:AM,AO:AO)</f>
        <v/>
      </c>
      <c r="R3897">
        <f>_xlfn.XLOOKUP(E3897,AF:AF,AG:AG)</f>
        <v/>
      </c>
      <c r="S3897">
        <f>_xlfn.XLOOKUP(E3897,AF:AF,AI:AI)</f>
        <v/>
      </c>
      <c r="T3897">
        <f>WEEKNUM(G3897)</f>
        <v/>
      </c>
      <c r="U3897">
        <f>YEAR(G3897)</f>
        <v/>
      </c>
      <c r="V3897" s="117">
        <f>IFERROR(Q3897/N3897,"0")</f>
        <v/>
      </c>
    </row>
    <row r="3898">
      <c r="A3898">
        <f>_xlfn.XLOOKUP(D3898,BN:BN,BO:BO)</f>
        <v/>
      </c>
      <c r="B3898" t="inlineStr">
        <is>
          <t>LLC</t>
        </is>
      </c>
      <c r="C3898" t="n">
        <v>597</v>
      </c>
      <c r="D3898">
        <f>_xlfn.XLOOKUP(C3898,BH:BH,BI:BI)</f>
        <v/>
      </c>
      <c r="E3898" t="n">
        <v>28934</v>
      </c>
      <c r="F3898" t="inlineStr">
        <is>
          <t>CABEZUT ALBIN ALBERTO LUCIO MR</t>
        </is>
      </c>
      <c r="G3898" s="234" t="n">
        <v>46058</v>
      </c>
      <c r="H3898" s="234" t="n">
        <v>46059</v>
      </c>
      <c r="I3898" t="inlineStr">
        <is>
          <t>VLO</t>
        </is>
      </c>
      <c r="J3898">
        <f>_xlfn.XLOOKUP(I3898,AS:AS,AU:AU)</f>
        <v/>
      </c>
      <c r="K3898" t="inlineStr">
        <is>
          <t>USD</t>
        </is>
      </c>
      <c r="L3898" s="238" t="n">
        <v>716.8</v>
      </c>
      <c r="M3898">
        <f>L3898*_xlfn.XLOOKUP(K3898,AM:AM,AN:AN)</f>
        <v/>
      </c>
      <c r="N3898">
        <f>L3898*_xlfn.XLOOKUP(K3898,AM:AM,AO:AO)</f>
        <v/>
      </c>
      <c r="O3898" s="238" t="n">
        <v>0</v>
      </c>
      <c r="P3898">
        <f>O3898*_xlfn.XLOOKUP(K3898,AM:AM,AN:AN)</f>
        <v/>
      </c>
      <c r="Q3898">
        <f>O3898*_xlfn.XLOOKUP(K3898,AM:AM,AO:AO)</f>
        <v/>
      </c>
      <c r="R3898">
        <f>_xlfn.XLOOKUP(E3898,AF:AF,AG:AG)</f>
        <v/>
      </c>
      <c r="S3898">
        <f>_xlfn.XLOOKUP(E3898,AF:AF,AI:AI)</f>
        <v/>
      </c>
      <c r="T3898">
        <f>WEEKNUM(G3898)</f>
        <v/>
      </c>
      <c r="U3898">
        <f>YEAR(G3898)</f>
        <v/>
      </c>
      <c r="V3898" s="117">
        <f>IFERROR(Q3898/N3898,"0")</f>
        <v/>
      </c>
    </row>
    <row r="3899">
      <c r="A3899">
        <f>_xlfn.XLOOKUP(D3899,BN:BN,BO:BO)</f>
        <v/>
      </c>
      <c r="B3899" t="inlineStr">
        <is>
          <t>LLC</t>
        </is>
      </c>
      <c r="C3899" t="n">
        <v>597</v>
      </c>
      <c r="D3899">
        <f>_xlfn.XLOOKUP(C3899,BH:BH,BI:BI)</f>
        <v/>
      </c>
      <c r="E3899" t="n">
        <v>28934</v>
      </c>
      <c r="F3899" t="inlineStr">
        <is>
          <t>SANCHEZ NAVARRO CAROLINA ALEJANDRA MRS</t>
        </is>
      </c>
      <c r="G3899" s="234" t="n">
        <v>46058</v>
      </c>
      <c r="H3899" s="234" t="n">
        <v>46059</v>
      </c>
      <c r="I3899" t="inlineStr">
        <is>
          <t>VLO</t>
        </is>
      </c>
      <c r="J3899">
        <f>_xlfn.XLOOKUP(I3899,AS:AS,AU:AU)</f>
        <v/>
      </c>
      <c r="K3899" t="inlineStr">
        <is>
          <t>USD</t>
        </is>
      </c>
      <c r="L3899" s="238" t="n">
        <v>716.8</v>
      </c>
      <c r="M3899">
        <f>L3899*_xlfn.XLOOKUP(K3899,AM:AM,AN:AN)</f>
        <v/>
      </c>
      <c r="N3899">
        <f>L3899*_xlfn.XLOOKUP(K3899,AM:AM,AO:AO)</f>
        <v/>
      </c>
      <c r="O3899" s="238" t="n">
        <v>0</v>
      </c>
      <c r="P3899">
        <f>O3899*_xlfn.XLOOKUP(K3899,AM:AM,AN:AN)</f>
        <v/>
      </c>
      <c r="Q3899">
        <f>O3899*_xlfn.XLOOKUP(K3899,AM:AM,AO:AO)</f>
        <v/>
      </c>
      <c r="R3899">
        <f>_xlfn.XLOOKUP(E3899,AF:AF,AG:AG)</f>
        <v/>
      </c>
      <c r="S3899">
        <f>_xlfn.XLOOKUP(E3899,AF:AF,AI:AI)</f>
        <v/>
      </c>
      <c r="T3899">
        <f>WEEKNUM(G3899)</f>
        <v/>
      </c>
      <c r="U3899">
        <f>YEAR(G3899)</f>
        <v/>
      </c>
      <c r="V3899" s="117">
        <f>IFERROR(Q3899/N3899,"0")</f>
        <v/>
      </c>
    </row>
    <row r="3900">
      <c r="A3900">
        <f>_xlfn.XLOOKUP(D3900,BN:BN,BO:BO)</f>
        <v/>
      </c>
      <c r="B3900" t="inlineStr">
        <is>
          <t>LLC</t>
        </is>
      </c>
      <c r="C3900" t="n">
        <v>597</v>
      </c>
      <c r="D3900">
        <f>_xlfn.XLOOKUP(C3900,BH:BH,BI:BI)</f>
        <v/>
      </c>
      <c r="E3900" t="n">
        <v>28934</v>
      </c>
      <c r="F3900" t="inlineStr">
        <is>
          <t>CABEZUT ALBIN ALBERTO LUCIO MR</t>
        </is>
      </c>
      <c r="G3900" s="234" t="n">
        <v>46066</v>
      </c>
      <c r="H3900" s="234" t="n">
        <v>46066</v>
      </c>
      <c r="I3900" t="inlineStr">
        <is>
          <t>VLO</t>
        </is>
      </c>
      <c r="J3900">
        <f>_xlfn.XLOOKUP(I3900,AS:AS,AU:AU)</f>
        <v/>
      </c>
      <c r="K3900" t="inlineStr">
        <is>
          <t>USD</t>
        </is>
      </c>
      <c r="L3900" s="238" t="n">
        <v>308.9</v>
      </c>
      <c r="M3900">
        <f>L3900*_xlfn.XLOOKUP(K3900,AM:AM,AN:AN)</f>
        <v/>
      </c>
      <c r="N3900">
        <f>L3900*_xlfn.XLOOKUP(K3900,AM:AM,AO:AO)</f>
        <v/>
      </c>
      <c r="O3900" s="238" t="n">
        <v>0</v>
      </c>
      <c r="P3900">
        <f>O3900*_xlfn.XLOOKUP(K3900,AM:AM,AN:AN)</f>
        <v/>
      </c>
      <c r="Q3900">
        <f>O3900*_xlfn.XLOOKUP(K3900,AM:AM,AO:AO)</f>
        <v/>
      </c>
      <c r="R3900">
        <f>_xlfn.XLOOKUP(E3900,AF:AF,AG:AG)</f>
        <v/>
      </c>
      <c r="S3900">
        <f>_xlfn.XLOOKUP(E3900,AF:AF,AI:AI)</f>
        <v/>
      </c>
      <c r="T3900">
        <f>WEEKNUM(G3900)</f>
        <v/>
      </c>
      <c r="U3900">
        <f>YEAR(G3900)</f>
        <v/>
      </c>
      <c r="V3900" s="117">
        <f>IFERROR(Q3900/N3900,"0")</f>
        <v/>
      </c>
    </row>
    <row r="3901">
      <c r="A3901">
        <f>_xlfn.XLOOKUP(D3901,BN:BN,BO:BO)</f>
        <v/>
      </c>
      <c r="B3901" t="inlineStr">
        <is>
          <t>LLC</t>
        </is>
      </c>
      <c r="C3901" t="n">
        <v>597</v>
      </c>
      <c r="D3901">
        <f>_xlfn.XLOOKUP(C3901,BH:BH,BI:BI)</f>
        <v/>
      </c>
      <c r="E3901" t="n">
        <v>28934</v>
      </c>
      <c r="F3901" t="inlineStr">
        <is>
          <t>SANCHEZ NAVARRO CAROLINA ALEJANDRA MRS</t>
        </is>
      </c>
      <c r="G3901" s="234" t="n">
        <v>46066</v>
      </c>
      <c r="H3901" s="234" t="n">
        <v>46066</v>
      </c>
      <c r="I3901" t="inlineStr">
        <is>
          <t>VLO</t>
        </is>
      </c>
      <c r="J3901">
        <f>_xlfn.XLOOKUP(I3901,AS:AS,AU:AU)</f>
        <v/>
      </c>
      <c r="K3901" t="inlineStr">
        <is>
          <t>USD</t>
        </is>
      </c>
      <c r="L3901" s="238" t="n">
        <v>308.9</v>
      </c>
      <c r="M3901">
        <f>L3901*_xlfn.XLOOKUP(K3901,AM:AM,AN:AN)</f>
        <v/>
      </c>
      <c r="N3901">
        <f>L3901*_xlfn.XLOOKUP(K3901,AM:AM,AO:AO)</f>
        <v/>
      </c>
      <c r="O3901" s="238" t="n">
        <v>0</v>
      </c>
      <c r="P3901">
        <f>O3901*_xlfn.XLOOKUP(K3901,AM:AM,AN:AN)</f>
        <v/>
      </c>
      <c r="Q3901">
        <f>O3901*_xlfn.XLOOKUP(K3901,AM:AM,AO:AO)</f>
        <v/>
      </c>
      <c r="R3901">
        <f>_xlfn.XLOOKUP(E3901,AF:AF,AG:AG)</f>
        <v/>
      </c>
      <c r="S3901">
        <f>_xlfn.XLOOKUP(E3901,AF:AF,AI:AI)</f>
        <v/>
      </c>
      <c r="T3901">
        <f>WEEKNUM(G3901)</f>
        <v/>
      </c>
      <c r="U3901">
        <f>YEAR(G3901)</f>
        <v/>
      </c>
      <c r="V3901" s="117">
        <f>IFERROR(Q3901/N3901,"0")</f>
        <v/>
      </c>
    </row>
    <row r="3902">
      <c r="A3902">
        <f>_xlfn.XLOOKUP(D3902,BN:BN,BO:BO)</f>
        <v/>
      </c>
      <c r="B3902" t="inlineStr">
        <is>
          <t>LLC</t>
        </is>
      </c>
      <c r="C3902" t="n">
        <v>597</v>
      </c>
      <c r="D3902">
        <f>_xlfn.XLOOKUP(C3902,BH:BH,BI:BI)</f>
        <v/>
      </c>
      <c r="E3902" t="n">
        <v>28934</v>
      </c>
      <c r="F3902" t="inlineStr">
        <is>
          <t>CABEZUT ALBIN ALBERTO LUCIO MR</t>
        </is>
      </c>
      <c r="G3902" s="234" t="n">
        <v>46066</v>
      </c>
      <c r="H3902" s="234" t="n">
        <v>46067</v>
      </c>
      <c r="I3902" t="inlineStr">
        <is>
          <t>VLO</t>
        </is>
      </c>
      <c r="J3902">
        <f>_xlfn.XLOOKUP(I3902,AS:AS,AU:AU)</f>
        <v/>
      </c>
      <c r="K3902" t="inlineStr">
        <is>
          <t>USD</t>
        </is>
      </c>
      <c r="L3902" s="238" t="n">
        <v>1883.8</v>
      </c>
      <c r="M3902">
        <f>L3902*_xlfn.XLOOKUP(K3902,AM:AM,AN:AN)</f>
        <v/>
      </c>
      <c r="N3902">
        <f>L3902*_xlfn.XLOOKUP(K3902,AM:AM,AO:AO)</f>
        <v/>
      </c>
      <c r="O3902" s="238" t="n">
        <v>0</v>
      </c>
      <c r="P3902">
        <f>O3902*_xlfn.XLOOKUP(K3902,AM:AM,AN:AN)</f>
        <v/>
      </c>
      <c r="Q3902">
        <f>O3902*_xlfn.XLOOKUP(K3902,AM:AM,AO:AO)</f>
        <v/>
      </c>
      <c r="R3902">
        <f>_xlfn.XLOOKUP(E3902,AF:AF,AG:AG)</f>
        <v/>
      </c>
      <c r="S3902">
        <f>_xlfn.XLOOKUP(E3902,AF:AF,AI:AI)</f>
        <v/>
      </c>
      <c r="T3902">
        <f>WEEKNUM(G3902)</f>
        <v/>
      </c>
      <c r="U3902">
        <f>YEAR(G3902)</f>
        <v/>
      </c>
      <c r="V3902" s="117">
        <f>IFERROR(Q3902/N3902,"0")</f>
        <v/>
      </c>
    </row>
    <row r="3903">
      <c r="A3903">
        <f>_xlfn.XLOOKUP(D3903,BN:BN,BO:BO)</f>
        <v/>
      </c>
      <c r="B3903" t="inlineStr">
        <is>
          <t>LLC</t>
        </is>
      </c>
      <c r="C3903" t="n">
        <v>597</v>
      </c>
      <c r="D3903">
        <f>_xlfn.XLOOKUP(C3903,BH:BH,BI:BI)</f>
        <v/>
      </c>
      <c r="E3903" t="n">
        <v>28934</v>
      </c>
      <c r="F3903" t="inlineStr">
        <is>
          <t>SANCHEZ NAVARRO CAROLINA ALEJANDRA MRS</t>
        </is>
      </c>
      <c r="G3903" s="234" t="n">
        <v>46066</v>
      </c>
      <c r="H3903" s="234" t="n">
        <v>46067</v>
      </c>
      <c r="I3903" t="inlineStr">
        <is>
          <t>VLO</t>
        </is>
      </c>
      <c r="J3903">
        <f>_xlfn.XLOOKUP(I3903,AS:AS,AU:AU)</f>
        <v/>
      </c>
      <c r="K3903" t="inlineStr">
        <is>
          <t>USD</t>
        </is>
      </c>
      <c r="L3903" s="238" t="n">
        <v>1883.8</v>
      </c>
      <c r="M3903">
        <f>L3903*_xlfn.XLOOKUP(K3903,AM:AM,AN:AN)</f>
        <v/>
      </c>
      <c r="N3903">
        <f>L3903*_xlfn.XLOOKUP(K3903,AM:AM,AO:AO)</f>
        <v/>
      </c>
      <c r="O3903" s="238" t="n">
        <v>0</v>
      </c>
      <c r="P3903">
        <f>O3903*_xlfn.XLOOKUP(K3903,AM:AM,AN:AN)</f>
        <v/>
      </c>
      <c r="Q3903">
        <f>O3903*_xlfn.XLOOKUP(K3903,AM:AM,AO:AO)</f>
        <v/>
      </c>
      <c r="R3903">
        <f>_xlfn.XLOOKUP(E3903,AF:AF,AG:AG)</f>
        <v/>
      </c>
      <c r="S3903">
        <f>_xlfn.XLOOKUP(E3903,AF:AF,AI:AI)</f>
        <v/>
      </c>
      <c r="T3903">
        <f>WEEKNUM(G3903)</f>
        <v/>
      </c>
      <c r="U3903">
        <f>YEAR(G3903)</f>
        <v/>
      </c>
      <c r="V3903" s="117">
        <f>IFERROR(Q3903/N3903,"0")</f>
        <v/>
      </c>
    </row>
    <row r="3904">
      <c r="A3904">
        <f>_xlfn.XLOOKUP(D3904,BN:BN,BO:BO)</f>
        <v/>
      </c>
      <c r="B3904" t="inlineStr">
        <is>
          <t>LLC</t>
        </is>
      </c>
      <c r="C3904" t="n">
        <v>597</v>
      </c>
      <c r="D3904">
        <f>_xlfn.XLOOKUP(C3904,BH:BH,BI:BI)</f>
        <v/>
      </c>
      <c r="E3904" t="n">
        <v>24995</v>
      </c>
      <c r="F3904" t="inlineStr">
        <is>
          <t>AVION PRIVADO</t>
        </is>
      </c>
      <c r="G3904" s="234" t="n">
        <v>46325</v>
      </c>
      <c r="H3904" s="234" t="n">
        <v>46340</v>
      </c>
      <c r="I3904" t="inlineStr">
        <is>
          <t>PKT</t>
        </is>
      </c>
      <c r="J3904">
        <f>_xlfn.XLOOKUP(I3904,AS:AS,AU:AU)</f>
        <v/>
      </c>
      <c r="K3904" t="inlineStr">
        <is>
          <t>USD</t>
        </is>
      </c>
      <c r="L3904" s="238" t="n">
        <v>18700</v>
      </c>
      <c r="M3904">
        <f>L3904*_xlfn.XLOOKUP(K3904,AM:AM,AN:AN)</f>
        <v/>
      </c>
      <c r="N3904">
        <f>L3904*_xlfn.XLOOKUP(K3904,AM:AM,AO:AO)</f>
        <v/>
      </c>
      <c r="O3904" s="238" t="n">
        <v>0</v>
      </c>
      <c r="P3904">
        <f>O3904*_xlfn.XLOOKUP(K3904,AM:AM,AN:AN)</f>
        <v/>
      </c>
      <c r="Q3904">
        <f>O3904*_xlfn.XLOOKUP(K3904,AM:AM,AO:AO)</f>
        <v/>
      </c>
      <c r="R3904">
        <f>_xlfn.XLOOKUP(E3904,AF:AF,AG:AG)</f>
        <v/>
      </c>
      <c r="S3904">
        <f>_xlfn.XLOOKUP(E3904,AF:AF,AI:AI)</f>
        <v/>
      </c>
      <c r="T3904">
        <f>WEEKNUM(G3904)</f>
        <v/>
      </c>
      <c r="U3904">
        <f>YEAR(G3904)</f>
        <v/>
      </c>
      <c r="V3904" s="117">
        <f>IFERROR(Q3904/N3904,"0")</f>
        <v/>
      </c>
    </row>
    <row r="3905">
      <c r="A3905">
        <f>_xlfn.XLOOKUP(D3905,BN:BN,BO:BO)</f>
        <v/>
      </c>
      <c r="B3905" t="inlineStr">
        <is>
          <t>LLC</t>
        </is>
      </c>
      <c r="C3905" t="n">
        <v>597</v>
      </c>
      <c r="D3905">
        <f>_xlfn.XLOOKUP(C3905,BH:BH,BI:BI)</f>
        <v/>
      </c>
      <c r="E3905" t="n">
        <v>28934</v>
      </c>
      <c r="F3905" t="inlineStr">
        <is>
          <t>SANCHEZ NAVARRO RIVERA TORRES EDUARDO MR</t>
        </is>
      </c>
      <c r="G3905" s="234" t="n">
        <v>46058</v>
      </c>
      <c r="H3905" s="234" t="n">
        <v>46059</v>
      </c>
      <c r="I3905" t="inlineStr">
        <is>
          <t>VLO</t>
        </is>
      </c>
      <c r="J3905">
        <f>_xlfn.XLOOKUP(I3905,AS:AS,AU:AU)</f>
        <v/>
      </c>
      <c r="K3905" t="inlineStr">
        <is>
          <t>USD</t>
        </is>
      </c>
      <c r="L3905" s="238" t="n">
        <v>777.7</v>
      </c>
      <c r="M3905">
        <f>L3905*_xlfn.XLOOKUP(K3905,AM:AM,AN:AN)</f>
        <v/>
      </c>
      <c r="N3905">
        <f>L3905*_xlfn.XLOOKUP(K3905,AM:AM,AO:AO)</f>
        <v/>
      </c>
      <c r="O3905" s="238" t="n">
        <v>0</v>
      </c>
      <c r="P3905">
        <f>O3905*_xlfn.XLOOKUP(K3905,AM:AM,AN:AN)</f>
        <v/>
      </c>
      <c r="Q3905">
        <f>O3905*_xlfn.XLOOKUP(K3905,AM:AM,AO:AO)</f>
        <v/>
      </c>
      <c r="R3905">
        <f>_xlfn.XLOOKUP(E3905,AF:AF,AG:AG)</f>
        <v/>
      </c>
      <c r="S3905">
        <f>_xlfn.XLOOKUP(E3905,AF:AF,AI:AI)</f>
        <v/>
      </c>
      <c r="T3905">
        <f>WEEKNUM(G3905)</f>
        <v/>
      </c>
      <c r="U3905">
        <f>YEAR(G3905)</f>
        <v/>
      </c>
      <c r="V3905" s="117">
        <f>IFERROR(Q3905/N3905,"0")</f>
        <v/>
      </c>
    </row>
    <row r="3906">
      <c r="A3906">
        <f>_xlfn.XLOOKUP(D3906,BN:BN,BO:BO)</f>
        <v/>
      </c>
      <c r="B3906" t="inlineStr">
        <is>
          <t>LLC</t>
        </is>
      </c>
      <c r="C3906" t="n">
        <v>597</v>
      </c>
      <c r="D3906">
        <f>_xlfn.XLOOKUP(C3906,BH:BH,BI:BI)</f>
        <v/>
      </c>
      <c r="E3906" t="n">
        <v>28934</v>
      </c>
      <c r="F3906" t="inlineStr">
        <is>
          <t>LEBRIJA HIRSCHFELD PAULINA MRS</t>
        </is>
      </c>
      <c r="G3906" s="234" t="n">
        <v>46058</v>
      </c>
      <c r="H3906" s="234" t="n">
        <v>46059</v>
      </c>
      <c r="I3906" t="inlineStr">
        <is>
          <t>VLO</t>
        </is>
      </c>
      <c r="J3906">
        <f>_xlfn.XLOOKUP(I3906,AS:AS,AU:AU)</f>
        <v/>
      </c>
      <c r="K3906" t="inlineStr">
        <is>
          <t>USD</t>
        </is>
      </c>
      <c r="L3906" s="238" t="n">
        <v>777.7</v>
      </c>
      <c r="M3906">
        <f>L3906*_xlfn.XLOOKUP(K3906,AM:AM,AN:AN)</f>
        <v/>
      </c>
      <c r="N3906">
        <f>L3906*_xlfn.XLOOKUP(K3906,AM:AM,AO:AO)</f>
        <v/>
      </c>
      <c r="O3906" s="238" t="n">
        <v>0</v>
      </c>
      <c r="P3906">
        <f>O3906*_xlfn.XLOOKUP(K3906,AM:AM,AN:AN)</f>
        <v/>
      </c>
      <c r="Q3906">
        <f>O3906*_xlfn.XLOOKUP(K3906,AM:AM,AO:AO)</f>
        <v/>
      </c>
      <c r="R3906">
        <f>_xlfn.XLOOKUP(E3906,AF:AF,AG:AG)</f>
        <v/>
      </c>
      <c r="S3906">
        <f>_xlfn.XLOOKUP(E3906,AF:AF,AI:AI)</f>
        <v/>
      </c>
      <c r="T3906">
        <f>WEEKNUM(G3906)</f>
        <v/>
      </c>
      <c r="U3906">
        <f>YEAR(G3906)</f>
        <v/>
      </c>
      <c r="V3906" s="117">
        <f>IFERROR(Q3906/N3906,"0")</f>
        <v/>
      </c>
    </row>
    <row r="3907">
      <c r="A3907">
        <f>_xlfn.XLOOKUP(D3907,BN:BN,BO:BO)</f>
        <v/>
      </c>
      <c r="B3907" t="inlineStr">
        <is>
          <t>LLC</t>
        </is>
      </c>
      <c r="C3907" t="n">
        <v>597</v>
      </c>
      <c r="D3907">
        <f>_xlfn.XLOOKUP(C3907,BH:BH,BI:BI)</f>
        <v/>
      </c>
      <c r="E3907" t="n">
        <v>28934</v>
      </c>
      <c r="F3907" t="inlineStr">
        <is>
          <t>SANCHEZ NAVARRO RIVERA TORRES EDUARDO MR</t>
        </is>
      </c>
      <c r="G3907" s="234" t="n">
        <v>46066</v>
      </c>
      <c r="H3907" s="234" t="n">
        <v>46066</v>
      </c>
      <c r="I3907" t="inlineStr">
        <is>
          <t>VLO</t>
        </is>
      </c>
      <c r="J3907">
        <f>_xlfn.XLOOKUP(I3907,AS:AS,AU:AU)</f>
        <v/>
      </c>
      <c r="K3907" t="inlineStr">
        <is>
          <t>USD</t>
        </is>
      </c>
      <c r="L3907" s="238" t="n">
        <v>307.5</v>
      </c>
      <c r="M3907">
        <f>L3907*_xlfn.XLOOKUP(K3907,AM:AM,AN:AN)</f>
        <v/>
      </c>
      <c r="N3907">
        <f>L3907*_xlfn.XLOOKUP(K3907,AM:AM,AO:AO)</f>
        <v/>
      </c>
      <c r="O3907" s="238" t="n">
        <v>0</v>
      </c>
      <c r="P3907">
        <f>O3907*_xlfn.XLOOKUP(K3907,AM:AM,AN:AN)</f>
        <v/>
      </c>
      <c r="Q3907">
        <f>O3907*_xlfn.XLOOKUP(K3907,AM:AM,AO:AO)</f>
        <v/>
      </c>
      <c r="R3907">
        <f>_xlfn.XLOOKUP(E3907,AF:AF,AG:AG)</f>
        <v/>
      </c>
      <c r="S3907">
        <f>_xlfn.XLOOKUP(E3907,AF:AF,AI:AI)</f>
        <v/>
      </c>
      <c r="T3907">
        <f>WEEKNUM(G3907)</f>
        <v/>
      </c>
      <c r="U3907">
        <f>YEAR(G3907)</f>
        <v/>
      </c>
      <c r="V3907" s="117">
        <f>IFERROR(Q3907/N3907,"0")</f>
        <v/>
      </c>
    </row>
    <row r="3908">
      <c r="A3908">
        <f>_xlfn.XLOOKUP(D3908,BN:BN,BO:BO)</f>
        <v/>
      </c>
      <c r="B3908" t="inlineStr">
        <is>
          <t>LLC</t>
        </is>
      </c>
      <c r="C3908" t="n">
        <v>597</v>
      </c>
      <c r="D3908">
        <f>_xlfn.XLOOKUP(C3908,BH:BH,BI:BI)</f>
        <v/>
      </c>
      <c r="E3908" t="n">
        <v>28934</v>
      </c>
      <c r="F3908" t="inlineStr">
        <is>
          <t>LEBRIJA HIRSCHFELD PAULINA MRS</t>
        </is>
      </c>
      <c r="G3908" s="234" t="n">
        <v>46066</v>
      </c>
      <c r="H3908" s="234" t="n">
        <v>46066</v>
      </c>
      <c r="I3908" t="inlineStr">
        <is>
          <t>VLO</t>
        </is>
      </c>
      <c r="J3908">
        <f>_xlfn.XLOOKUP(I3908,AS:AS,AU:AU)</f>
        <v/>
      </c>
      <c r="K3908" t="inlineStr">
        <is>
          <t>USD</t>
        </is>
      </c>
      <c r="L3908" s="238" t="n">
        <v>307.5</v>
      </c>
      <c r="M3908">
        <f>L3908*_xlfn.XLOOKUP(K3908,AM:AM,AN:AN)</f>
        <v/>
      </c>
      <c r="N3908">
        <f>L3908*_xlfn.XLOOKUP(K3908,AM:AM,AO:AO)</f>
        <v/>
      </c>
      <c r="O3908" s="238" t="n">
        <v>0</v>
      </c>
      <c r="P3908">
        <f>O3908*_xlfn.XLOOKUP(K3908,AM:AM,AN:AN)</f>
        <v/>
      </c>
      <c r="Q3908">
        <f>O3908*_xlfn.XLOOKUP(K3908,AM:AM,AO:AO)</f>
        <v/>
      </c>
      <c r="R3908">
        <f>_xlfn.XLOOKUP(E3908,AF:AF,AG:AG)</f>
        <v/>
      </c>
      <c r="S3908">
        <f>_xlfn.XLOOKUP(E3908,AF:AF,AI:AI)</f>
        <v/>
      </c>
      <c r="T3908">
        <f>WEEKNUM(G3908)</f>
        <v/>
      </c>
      <c r="U3908">
        <f>YEAR(G3908)</f>
        <v/>
      </c>
      <c r="V3908" s="117">
        <f>IFERROR(Q3908/N3908,"0")</f>
        <v/>
      </c>
    </row>
    <row r="3909">
      <c r="A3909">
        <f>_xlfn.XLOOKUP(D3909,BN:BN,BO:BO)</f>
        <v/>
      </c>
      <c r="B3909" t="inlineStr">
        <is>
          <t>LLC</t>
        </is>
      </c>
      <c r="C3909" t="n">
        <v>597</v>
      </c>
      <c r="D3909">
        <f>_xlfn.XLOOKUP(C3909,BH:BH,BI:BI)</f>
        <v/>
      </c>
      <c r="E3909" t="n">
        <v>28934</v>
      </c>
      <c r="F3909" t="inlineStr">
        <is>
          <t>SANCHEZ NAVARRO RIVERA TORRES DIEGO MR</t>
        </is>
      </c>
      <c r="G3909" s="234" t="n">
        <v>46066</v>
      </c>
      <c r="H3909" s="234" t="n">
        <v>46067</v>
      </c>
      <c r="I3909" t="inlineStr">
        <is>
          <t>VLO</t>
        </is>
      </c>
      <c r="J3909">
        <f>_xlfn.XLOOKUP(I3909,AS:AS,AU:AU)</f>
        <v/>
      </c>
      <c r="K3909" t="inlineStr">
        <is>
          <t>USD</t>
        </is>
      </c>
      <c r="L3909" s="238" t="n">
        <v>862.7</v>
      </c>
      <c r="M3909">
        <f>L3909*_xlfn.XLOOKUP(K3909,AM:AM,AN:AN)</f>
        <v/>
      </c>
      <c r="N3909">
        <f>L3909*_xlfn.XLOOKUP(K3909,AM:AM,AO:AO)</f>
        <v/>
      </c>
      <c r="O3909" s="238" t="n">
        <v>0</v>
      </c>
      <c r="P3909">
        <f>O3909*_xlfn.XLOOKUP(K3909,AM:AM,AN:AN)</f>
        <v/>
      </c>
      <c r="Q3909">
        <f>O3909*_xlfn.XLOOKUP(K3909,AM:AM,AO:AO)</f>
        <v/>
      </c>
      <c r="R3909">
        <f>_xlfn.XLOOKUP(E3909,AF:AF,AG:AG)</f>
        <v/>
      </c>
      <c r="S3909">
        <f>_xlfn.XLOOKUP(E3909,AF:AF,AI:AI)</f>
        <v/>
      </c>
      <c r="T3909">
        <f>WEEKNUM(G3909)</f>
        <v/>
      </c>
      <c r="U3909">
        <f>YEAR(G3909)</f>
        <v/>
      </c>
      <c r="V3909" s="117">
        <f>IFERROR(Q3909/N3909,"0")</f>
        <v/>
      </c>
    </row>
    <row r="3910">
      <c r="A3910">
        <f>_xlfn.XLOOKUP(D3910,BN:BN,BO:BO)</f>
        <v/>
      </c>
      <c r="B3910" t="inlineStr">
        <is>
          <t>LLC</t>
        </is>
      </c>
      <c r="C3910" t="n">
        <v>597</v>
      </c>
      <c r="D3910">
        <f>_xlfn.XLOOKUP(C3910,BH:BH,BI:BI)</f>
        <v/>
      </c>
      <c r="E3910" t="n">
        <v>28934</v>
      </c>
      <c r="F3910" t="inlineStr">
        <is>
          <t>SANCHEZ NAVARRO RIVERA TORRES DIEGO MR</t>
        </is>
      </c>
      <c r="G3910" s="234" t="n">
        <v>46066</v>
      </c>
      <c r="H3910" s="234" t="n">
        <v>46066</v>
      </c>
      <c r="I3910" t="inlineStr">
        <is>
          <t>VLO</t>
        </is>
      </c>
      <c r="J3910">
        <f>_xlfn.XLOOKUP(I3910,AS:AS,AU:AU)</f>
        <v/>
      </c>
      <c r="K3910" t="inlineStr">
        <is>
          <t>USD</t>
        </is>
      </c>
      <c r="L3910" s="238" t="n">
        <v>306.2</v>
      </c>
      <c r="M3910">
        <f>L3910*_xlfn.XLOOKUP(K3910,AM:AM,AN:AN)</f>
        <v/>
      </c>
      <c r="N3910">
        <f>L3910*_xlfn.XLOOKUP(K3910,AM:AM,AO:AO)</f>
        <v/>
      </c>
      <c r="O3910" s="238" t="n">
        <v>0</v>
      </c>
      <c r="P3910">
        <f>O3910*_xlfn.XLOOKUP(K3910,AM:AM,AN:AN)</f>
        <v/>
      </c>
      <c r="Q3910">
        <f>O3910*_xlfn.XLOOKUP(K3910,AM:AM,AO:AO)</f>
        <v/>
      </c>
      <c r="R3910">
        <f>_xlfn.XLOOKUP(E3910,AF:AF,AG:AG)</f>
        <v/>
      </c>
      <c r="S3910">
        <f>_xlfn.XLOOKUP(E3910,AF:AF,AI:AI)</f>
        <v/>
      </c>
      <c r="T3910">
        <f>WEEKNUM(G3910)</f>
        <v/>
      </c>
      <c r="U3910">
        <f>YEAR(G3910)</f>
        <v/>
      </c>
      <c r="V3910" s="117">
        <f>IFERROR(Q3910/N3910,"0")</f>
        <v/>
      </c>
    </row>
    <row r="3911">
      <c r="A3911">
        <f>_xlfn.XLOOKUP(D3911,BN:BN,BO:BO)</f>
        <v/>
      </c>
      <c r="B3911" t="inlineStr">
        <is>
          <t>LLC</t>
        </is>
      </c>
      <c r="C3911" t="n">
        <v>597</v>
      </c>
      <c r="D3911">
        <f>_xlfn.XLOOKUP(C3911,BH:BH,BI:BI)</f>
        <v/>
      </c>
      <c r="E3911" t="n">
        <v>28934</v>
      </c>
      <c r="F3911" t="inlineStr">
        <is>
          <t>SENDEROS GOMEZ LUCILA MRS</t>
        </is>
      </c>
      <c r="G3911" s="234" t="n">
        <v>46066</v>
      </c>
      <c r="H3911" s="234" t="n">
        <v>46066</v>
      </c>
      <c r="I3911" t="inlineStr">
        <is>
          <t>VLO</t>
        </is>
      </c>
      <c r="J3911">
        <f>_xlfn.XLOOKUP(I3911,AS:AS,AU:AU)</f>
        <v/>
      </c>
      <c r="K3911" t="inlineStr">
        <is>
          <t>USD</t>
        </is>
      </c>
      <c r="L3911" s="238" t="n">
        <v>306.2</v>
      </c>
      <c r="M3911">
        <f>L3911*_xlfn.XLOOKUP(K3911,AM:AM,AN:AN)</f>
        <v/>
      </c>
      <c r="N3911">
        <f>L3911*_xlfn.XLOOKUP(K3911,AM:AM,AO:AO)</f>
        <v/>
      </c>
      <c r="O3911" s="238" t="n">
        <v>0</v>
      </c>
      <c r="P3911">
        <f>O3911*_xlfn.XLOOKUP(K3911,AM:AM,AN:AN)</f>
        <v/>
      </c>
      <c r="Q3911">
        <f>O3911*_xlfn.XLOOKUP(K3911,AM:AM,AO:AO)</f>
        <v/>
      </c>
      <c r="R3911">
        <f>_xlfn.XLOOKUP(E3911,AF:AF,AG:AG)</f>
        <v/>
      </c>
      <c r="S3911">
        <f>_xlfn.XLOOKUP(E3911,AF:AF,AI:AI)</f>
        <v/>
      </c>
      <c r="T3911">
        <f>WEEKNUM(G3911)</f>
        <v/>
      </c>
      <c r="U3911">
        <f>YEAR(G3911)</f>
        <v/>
      </c>
      <c r="V3911" s="117">
        <f>IFERROR(Q3911/N3911,"0")</f>
        <v/>
      </c>
    </row>
    <row r="3912">
      <c r="A3912">
        <f>_xlfn.XLOOKUP(D3912,BN:BN,BO:BO)</f>
        <v/>
      </c>
      <c r="B3912" t="inlineStr">
        <is>
          <t>LLC</t>
        </is>
      </c>
      <c r="C3912" t="n">
        <v>597</v>
      </c>
      <c r="D3912">
        <f>_xlfn.XLOOKUP(C3912,BH:BH,BI:BI)</f>
        <v/>
      </c>
      <c r="E3912" t="n">
        <v>28934</v>
      </c>
      <c r="F3912" t="inlineStr">
        <is>
          <t>SANCHEZ NAVARRO RIVERA TORRES DIEGO MR</t>
        </is>
      </c>
      <c r="G3912" s="234" t="n">
        <v>46058</v>
      </c>
      <c r="H3912" s="234" t="n">
        <v>46059</v>
      </c>
      <c r="I3912" t="inlineStr">
        <is>
          <t>VLO</t>
        </is>
      </c>
      <c r="J3912">
        <f>_xlfn.XLOOKUP(I3912,AS:AS,AU:AU)</f>
        <v/>
      </c>
      <c r="K3912" t="inlineStr">
        <is>
          <t>USD</t>
        </is>
      </c>
      <c r="L3912" s="238" t="n">
        <v>725</v>
      </c>
      <c r="M3912">
        <f>L3912*_xlfn.XLOOKUP(K3912,AM:AM,AN:AN)</f>
        <v/>
      </c>
      <c r="N3912">
        <f>L3912*_xlfn.XLOOKUP(K3912,AM:AM,AO:AO)</f>
        <v/>
      </c>
      <c r="O3912" s="238" t="n">
        <v>0</v>
      </c>
      <c r="P3912">
        <f>O3912*_xlfn.XLOOKUP(K3912,AM:AM,AN:AN)</f>
        <v/>
      </c>
      <c r="Q3912">
        <f>O3912*_xlfn.XLOOKUP(K3912,AM:AM,AO:AO)</f>
        <v/>
      </c>
      <c r="R3912">
        <f>_xlfn.XLOOKUP(E3912,AF:AF,AG:AG)</f>
        <v/>
      </c>
      <c r="S3912">
        <f>_xlfn.XLOOKUP(E3912,AF:AF,AI:AI)</f>
        <v/>
      </c>
      <c r="T3912">
        <f>WEEKNUM(G3912)</f>
        <v/>
      </c>
      <c r="U3912">
        <f>YEAR(G3912)</f>
        <v/>
      </c>
      <c r="V3912" s="117">
        <f>IFERROR(Q3912/N3912,"0")</f>
        <v/>
      </c>
    </row>
    <row r="3913">
      <c r="A3913">
        <f>_xlfn.XLOOKUP(D3913,BN:BN,BO:BO)</f>
        <v/>
      </c>
      <c r="B3913" t="inlineStr">
        <is>
          <t>LLC</t>
        </is>
      </c>
      <c r="C3913" t="n">
        <v>597</v>
      </c>
      <c r="D3913">
        <f>_xlfn.XLOOKUP(C3913,BH:BH,BI:BI)</f>
        <v/>
      </c>
      <c r="E3913" t="n">
        <v>28934</v>
      </c>
      <c r="F3913" t="inlineStr">
        <is>
          <t>SENDEROS GOMEZ LUCILA MRS</t>
        </is>
      </c>
      <c r="G3913" s="234" t="n">
        <v>46058</v>
      </c>
      <c r="H3913" s="234" t="n">
        <v>46059</v>
      </c>
      <c r="I3913" t="inlineStr">
        <is>
          <t>VLO</t>
        </is>
      </c>
      <c r="J3913">
        <f>_xlfn.XLOOKUP(I3913,AS:AS,AU:AU)</f>
        <v/>
      </c>
      <c r="K3913" t="inlineStr">
        <is>
          <t>USD</t>
        </is>
      </c>
      <c r="L3913" s="238" t="n">
        <v>725</v>
      </c>
      <c r="M3913">
        <f>L3913*_xlfn.XLOOKUP(K3913,AM:AM,AN:AN)</f>
        <v/>
      </c>
      <c r="N3913">
        <f>L3913*_xlfn.XLOOKUP(K3913,AM:AM,AO:AO)</f>
        <v/>
      </c>
      <c r="O3913" s="238" t="n">
        <v>0</v>
      </c>
      <c r="P3913">
        <f>O3913*_xlfn.XLOOKUP(K3913,AM:AM,AN:AN)</f>
        <v/>
      </c>
      <c r="Q3913">
        <f>O3913*_xlfn.XLOOKUP(K3913,AM:AM,AO:AO)</f>
        <v/>
      </c>
      <c r="R3913">
        <f>_xlfn.XLOOKUP(E3913,AF:AF,AG:AG)</f>
        <v/>
      </c>
      <c r="S3913">
        <f>_xlfn.XLOOKUP(E3913,AF:AF,AI:AI)</f>
        <v/>
      </c>
      <c r="T3913">
        <f>WEEKNUM(G3913)</f>
        <v/>
      </c>
      <c r="U3913">
        <f>YEAR(G3913)</f>
        <v/>
      </c>
      <c r="V3913" s="117">
        <f>IFERROR(Q3913/N3913,"0")</f>
        <v/>
      </c>
    </row>
    <row r="3914">
      <c r="A3914">
        <f>_xlfn.XLOOKUP(D3914,BN:BN,BO:BO)</f>
        <v/>
      </c>
      <c r="B3914" t="inlineStr">
        <is>
          <t>LLC</t>
        </is>
      </c>
      <c r="C3914" t="n">
        <v>597</v>
      </c>
      <c r="D3914">
        <f>_xlfn.XLOOKUP(C3914,BH:BH,BI:BI)</f>
        <v/>
      </c>
      <c r="E3914" t="n">
        <v>28934</v>
      </c>
      <c r="F3914" t="inlineStr">
        <is>
          <t>SANCHEZ NAVARRO RIVERA TORRES DIEGO MR</t>
        </is>
      </c>
      <c r="G3914" s="234" t="n">
        <v>46058</v>
      </c>
      <c r="H3914" s="234" t="n">
        <v>46059</v>
      </c>
      <c r="I3914" t="inlineStr">
        <is>
          <t>VLO</t>
        </is>
      </c>
      <c r="J3914">
        <f>_xlfn.XLOOKUP(I3914,AS:AS,AU:AU)</f>
        <v/>
      </c>
      <c r="K3914" t="inlineStr">
        <is>
          <t>USD</t>
        </is>
      </c>
      <c r="L3914" s="238" t="n">
        <v>50</v>
      </c>
      <c r="M3914">
        <f>L3914*_xlfn.XLOOKUP(K3914,AM:AM,AN:AN)</f>
        <v/>
      </c>
      <c r="N3914">
        <f>L3914*_xlfn.XLOOKUP(K3914,AM:AM,AO:AO)</f>
        <v/>
      </c>
      <c r="O3914" s="238" t="n">
        <v>0</v>
      </c>
      <c r="P3914">
        <f>O3914*_xlfn.XLOOKUP(K3914,AM:AM,AN:AN)</f>
        <v/>
      </c>
      <c r="Q3914">
        <f>O3914*_xlfn.XLOOKUP(K3914,AM:AM,AO:AO)</f>
        <v/>
      </c>
      <c r="R3914">
        <f>_xlfn.XLOOKUP(E3914,AF:AF,AG:AG)</f>
        <v/>
      </c>
      <c r="S3914">
        <f>_xlfn.XLOOKUP(E3914,AF:AF,AI:AI)</f>
        <v/>
      </c>
      <c r="T3914">
        <f>WEEKNUM(G3914)</f>
        <v/>
      </c>
      <c r="U3914">
        <f>YEAR(G3914)</f>
        <v/>
      </c>
      <c r="V3914" s="117">
        <f>IFERROR(Q3914/N3914,"0")</f>
        <v/>
      </c>
    </row>
    <row r="3915">
      <c r="A3915">
        <f>_xlfn.XLOOKUP(D3915,BN:BN,BO:BO)</f>
        <v/>
      </c>
      <c r="B3915" t="inlineStr">
        <is>
          <t>LLC</t>
        </is>
      </c>
      <c r="C3915" t="n">
        <v>597</v>
      </c>
      <c r="D3915">
        <f>_xlfn.XLOOKUP(C3915,BH:BH,BI:BI)</f>
        <v/>
      </c>
      <c r="E3915" t="n">
        <v>28934</v>
      </c>
      <c r="F3915" t="inlineStr">
        <is>
          <t>SENDEROS GOMEZ LUCILA MRS</t>
        </is>
      </c>
      <c r="G3915" s="234" t="n">
        <v>46058</v>
      </c>
      <c r="H3915" s="234" t="n">
        <v>46059</v>
      </c>
      <c r="I3915" t="inlineStr">
        <is>
          <t>VLO</t>
        </is>
      </c>
      <c r="J3915">
        <f>_xlfn.XLOOKUP(I3915,AS:AS,AU:AU)</f>
        <v/>
      </c>
      <c r="K3915" t="inlineStr">
        <is>
          <t>USD</t>
        </is>
      </c>
      <c r="L3915" s="238" t="n">
        <v>50</v>
      </c>
      <c r="M3915">
        <f>L3915*_xlfn.XLOOKUP(K3915,AM:AM,AN:AN)</f>
        <v/>
      </c>
      <c r="N3915">
        <f>L3915*_xlfn.XLOOKUP(K3915,AM:AM,AO:AO)</f>
        <v/>
      </c>
      <c r="O3915" s="238" t="n">
        <v>0</v>
      </c>
      <c r="P3915">
        <f>O3915*_xlfn.XLOOKUP(K3915,AM:AM,AN:AN)</f>
        <v/>
      </c>
      <c r="Q3915">
        <f>O3915*_xlfn.XLOOKUP(K3915,AM:AM,AO:AO)</f>
        <v/>
      </c>
      <c r="R3915">
        <f>_xlfn.XLOOKUP(E3915,AF:AF,AG:AG)</f>
        <v/>
      </c>
      <c r="S3915">
        <f>_xlfn.XLOOKUP(E3915,AF:AF,AI:AI)</f>
        <v/>
      </c>
      <c r="T3915">
        <f>WEEKNUM(G3915)</f>
        <v/>
      </c>
      <c r="U3915">
        <f>YEAR(G3915)</f>
        <v/>
      </c>
      <c r="V3915" s="117">
        <f>IFERROR(Q3915/N3915,"0")</f>
        <v/>
      </c>
    </row>
    <row r="3916">
      <c r="A3916">
        <f>_xlfn.XLOOKUP(D3916,BN:BN,BO:BO)</f>
        <v/>
      </c>
      <c r="B3916" t="inlineStr">
        <is>
          <t>LLC</t>
        </is>
      </c>
      <c r="C3916" t="n">
        <v>597</v>
      </c>
      <c r="D3916">
        <f>_xlfn.XLOOKUP(C3916,BH:BH,BI:BI)</f>
        <v/>
      </c>
      <c r="E3916" t="n">
        <v>28934</v>
      </c>
      <c r="F3916" t="inlineStr">
        <is>
          <t>SENDEROS GOMEZ LUCILA MRS</t>
        </is>
      </c>
      <c r="G3916" s="234" t="n">
        <v>46066</v>
      </c>
      <c r="H3916" s="234" t="n">
        <v>46067</v>
      </c>
      <c r="I3916" t="inlineStr">
        <is>
          <t>VLO</t>
        </is>
      </c>
      <c r="J3916">
        <f>_xlfn.XLOOKUP(I3916,AS:AS,AU:AU)</f>
        <v/>
      </c>
      <c r="K3916" t="inlineStr">
        <is>
          <t>USD</t>
        </is>
      </c>
      <c r="L3916" s="238" t="n">
        <v>2590.7</v>
      </c>
      <c r="M3916">
        <f>L3916*_xlfn.XLOOKUP(K3916,AM:AM,AN:AN)</f>
        <v/>
      </c>
      <c r="N3916">
        <f>L3916*_xlfn.XLOOKUP(K3916,AM:AM,AO:AO)</f>
        <v/>
      </c>
      <c r="O3916" s="238" t="n">
        <v>0</v>
      </c>
      <c r="P3916">
        <f>O3916*_xlfn.XLOOKUP(K3916,AM:AM,AN:AN)</f>
        <v/>
      </c>
      <c r="Q3916">
        <f>O3916*_xlfn.XLOOKUP(K3916,AM:AM,AO:AO)</f>
        <v/>
      </c>
      <c r="R3916">
        <f>_xlfn.XLOOKUP(E3916,AF:AF,AG:AG)</f>
        <v/>
      </c>
      <c r="S3916">
        <f>_xlfn.XLOOKUP(E3916,AF:AF,AI:AI)</f>
        <v/>
      </c>
      <c r="T3916">
        <f>WEEKNUM(G3916)</f>
        <v/>
      </c>
      <c r="U3916">
        <f>YEAR(G3916)</f>
        <v/>
      </c>
      <c r="V3916" s="117">
        <f>IFERROR(Q3916/N3916,"0")</f>
        <v/>
      </c>
    </row>
    <row r="3917">
      <c r="A3917">
        <f>_xlfn.XLOOKUP(D3917,BN:BN,BO:BO)</f>
        <v/>
      </c>
      <c r="B3917" t="inlineStr">
        <is>
          <t>LLC</t>
        </is>
      </c>
      <c r="C3917" t="n">
        <v>597</v>
      </c>
      <c r="D3917">
        <f>_xlfn.XLOOKUP(C3917,BH:BH,BI:BI)</f>
        <v/>
      </c>
      <c r="E3917" t="n">
        <v>28934</v>
      </c>
      <c r="F3917" t="inlineStr">
        <is>
          <t>SANCHEZ NAVARRO RIVERA TORRES MONICA MRS</t>
        </is>
      </c>
      <c r="G3917" s="234" t="n">
        <v>46054</v>
      </c>
      <c r="H3917" s="234" t="n">
        <v>46055</v>
      </c>
      <c r="I3917" t="inlineStr">
        <is>
          <t>VLO</t>
        </is>
      </c>
      <c r="J3917">
        <f>_xlfn.XLOOKUP(I3917,AS:AS,AU:AU)</f>
        <v/>
      </c>
      <c r="K3917" t="inlineStr">
        <is>
          <t>USD</t>
        </is>
      </c>
      <c r="L3917" s="238" t="n">
        <v>3604.1</v>
      </c>
      <c r="M3917">
        <f>L3917*_xlfn.XLOOKUP(K3917,AM:AM,AN:AN)</f>
        <v/>
      </c>
      <c r="N3917">
        <f>L3917*_xlfn.XLOOKUP(K3917,AM:AM,AO:AO)</f>
        <v/>
      </c>
      <c r="O3917" s="238" t="n">
        <v>0</v>
      </c>
      <c r="P3917">
        <f>O3917*_xlfn.XLOOKUP(K3917,AM:AM,AN:AN)</f>
        <v/>
      </c>
      <c r="Q3917">
        <f>O3917*_xlfn.XLOOKUP(K3917,AM:AM,AO:AO)</f>
        <v/>
      </c>
      <c r="R3917">
        <f>_xlfn.XLOOKUP(E3917,AF:AF,AG:AG)</f>
        <v/>
      </c>
      <c r="S3917">
        <f>_xlfn.XLOOKUP(E3917,AF:AF,AI:AI)</f>
        <v/>
      </c>
      <c r="T3917">
        <f>WEEKNUM(G3917)</f>
        <v/>
      </c>
      <c r="U3917">
        <f>YEAR(G3917)</f>
        <v/>
      </c>
      <c r="V3917" s="117">
        <f>IFERROR(Q3917/N3917,"0")</f>
        <v/>
      </c>
    </row>
    <row r="3918">
      <c r="A3918">
        <f>_xlfn.XLOOKUP(D3918,BN:BN,BO:BO)</f>
        <v/>
      </c>
      <c r="B3918" t="inlineStr">
        <is>
          <t>LLC</t>
        </is>
      </c>
      <c r="C3918" t="n">
        <v>597</v>
      </c>
      <c r="D3918">
        <f>_xlfn.XLOOKUP(C3918,BH:BH,BI:BI)</f>
        <v/>
      </c>
      <c r="E3918" t="n">
        <v>28934</v>
      </c>
      <c r="F3918" t="inlineStr">
        <is>
          <t>FUSTER GARAIZABAL RICARDO MR</t>
        </is>
      </c>
      <c r="G3918" s="234" t="n">
        <v>46057</v>
      </c>
      <c r="H3918" s="234" t="n">
        <v>46059</v>
      </c>
      <c r="I3918" t="inlineStr">
        <is>
          <t>VLO</t>
        </is>
      </c>
      <c r="J3918">
        <f>_xlfn.XLOOKUP(I3918,AS:AS,AU:AU)</f>
        <v/>
      </c>
      <c r="K3918" t="inlineStr">
        <is>
          <t>USD</t>
        </is>
      </c>
      <c r="L3918" s="238" t="n">
        <v>3941.9</v>
      </c>
      <c r="M3918">
        <f>L3918*_xlfn.XLOOKUP(K3918,AM:AM,AN:AN)</f>
        <v/>
      </c>
      <c r="N3918">
        <f>L3918*_xlfn.XLOOKUP(K3918,AM:AM,AO:AO)</f>
        <v/>
      </c>
      <c r="O3918" s="238" t="n">
        <v>0</v>
      </c>
      <c r="P3918">
        <f>O3918*_xlfn.XLOOKUP(K3918,AM:AM,AN:AN)</f>
        <v/>
      </c>
      <c r="Q3918">
        <f>O3918*_xlfn.XLOOKUP(K3918,AM:AM,AO:AO)</f>
        <v/>
      </c>
      <c r="R3918">
        <f>_xlfn.XLOOKUP(E3918,AF:AF,AG:AG)</f>
        <v/>
      </c>
      <c r="S3918">
        <f>_xlfn.XLOOKUP(E3918,AF:AF,AI:AI)</f>
        <v/>
      </c>
      <c r="T3918">
        <f>WEEKNUM(G3918)</f>
        <v/>
      </c>
      <c r="U3918">
        <f>YEAR(G3918)</f>
        <v/>
      </c>
      <c r="V3918" s="117">
        <f>IFERROR(Q3918/N3918,"0")</f>
        <v/>
      </c>
    </row>
    <row r="3919">
      <c r="A3919">
        <f>_xlfn.XLOOKUP(D3919,BN:BN,BO:BO)</f>
        <v/>
      </c>
      <c r="B3919" t="inlineStr">
        <is>
          <t>LLC</t>
        </is>
      </c>
      <c r="C3919" t="n">
        <v>597</v>
      </c>
      <c r="D3919">
        <f>_xlfn.XLOOKUP(C3919,BH:BH,BI:BI)</f>
        <v/>
      </c>
      <c r="E3919" t="n">
        <v>28934</v>
      </c>
      <c r="F3919" t="inlineStr">
        <is>
          <t>SANCHEZ NAVARRO RIVERA TORRES MONICA MRS</t>
        </is>
      </c>
      <c r="G3919" s="234" t="n">
        <v>46058</v>
      </c>
      <c r="H3919" s="234" t="n">
        <v>46059</v>
      </c>
      <c r="I3919" t="inlineStr">
        <is>
          <t>VLO</t>
        </is>
      </c>
      <c r="J3919">
        <f>_xlfn.XLOOKUP(I3919,AS:AS,AU:AU)</f>
        <v/>
      </c>
      <c r="K3919" t="inlineStr">
        <is>
          <t>USD</t>
        </is>
      </c>
      <c r="L3919" s="238" t="n">
        <v>875</v>
      </c>
      <c r="M3919">
        <f>L3919*_xlfn.XLOOKUP(K3919,AM:AM,AN:AN)</f>
        <v/>
      </c>
      <c r="N3919">
        <f>L3919*_xlfn.XLOOKUP(K3919,AM:AM,AO:AO)</f>
        <v/>
      </c>
      <c r="O3919" s="238" t="n">
        <v>0</v>
      </c>
      <c r="P3919">
        <f>O3919*_xlfn.XLOOKUP(K3919,AM:AM,AN:AN)</f>
        <v/>
      </c>
      <c r="Q3919">
        <f>O3919*_xlfn.XLOOKUP(K3919,AM:AM,AO:AO)</f>
        <v/>
      </c>
      <c r="R3919">
        <f>_xlfn.XLOOKUP(E3919,AF:AF,AG:AG)</f>
        <v/>
      </c>
      <c r="S3919">
        <f>_xlfn.XLOOKUP(E3919,AF:AF,AI:AI)</f>
        <v/>
      </c>
      <c r="T3919">
        <f>WEEKNUM(G3919)</f>
        <v/>
      </c>
      <c r="U3919">
        <f>YEAR(G3919)</f>
        <v/>
      </c>
      <c r="V3919" s="117">
        <f>IFERROR(Q3919/N3919,"0")</f>
        <v/>
      </c>
    </row>
    <row r="3920">
      <c r="A3920">
        <f>_xlfn.XLOOKUP(D3920,BN:BN,BO:BO)</f>
        <v/>
      </c>
      <c r="B3920" t="inlineStr">
        <is>
          <t>LLC</t>
        </is>
      </c>
      <c r="C3920" t="n">
        <v>597</v>
      </c>
      <c r="D3920">
        <f>_xlfn.XLOOKUP(C3920,BH:BH,BI:BI)</f>
        <v/>
      </c>
      <c r="E3920" t="n">
        <v>28934</v>
      </c>
      <c r="F3920" t="inlineStr">
        <is>
          <t>FUSTER GARAIZABAL RICARDO MR</t>
        </is>
      </c>
      <c r="G3920" s="234" t="n">
        <v>46066</v>
      </c>
      <c r="H3920" s="234" t="n">
        <v>46066</v>
      </c>
      <c r="I3920" t="inlineStr">
        <is>
          <t>VLO</t>
        </is>
      </c>
      <c r="J3920">
        <f>_xlfn.XLOOKUP(I3920,AS:AS,AU:AU)</f>
        <v/>
      </c>
      <c r="K3920" t="inlineStr">
        <is>
          <t>USD</t>
        </is>
      </c>
      <c r="L3920" s="238" t="n">
        <v>300.2</v>
      </c>
      <c r="M3920">
        <f>L3920*_xlfn.XLOOKUP(K3920,AM:AM,AN:AN)</f>
        <v/>
      </c>
      <c r="N3920">
        <f>L3920*_xlfn.XLOOKUP(K3920,AM:AM,AO:AO)</f>
        <v/>
      </c>
      <c r="O3920" s="238" t="n">
        <v>0</v>
      </c>
      <c r="P3920">
        <f>O3920*_xlfn.XLOOKUP(K3920,AM:AM,AN:AN)</f>
        <v/>
      </c>
      <c r="Q3920">
        <f>O3920*_xlfn.XLOOKUP(K3920,AM:AM,AO:AO)</f>
        <v/>
      </c>
      <c r="R3920">
        <f>_xlfn.XLOOKUP(E3920,AF:AF,AG:AG)</f>
        <v/>
      </c>
      <c r="S3920">
        <f>_xlfn.XLOOKUP(E3920,AF:AF,AI:AI)</f>
        <v/>
      </c>
      <c r="T3920">
        <f>WEEKNUM(G3920)</f>
        <v/>
      </c>
      <c r="U3920">
        <f>YEAR(G3920)</f>
        <v/>
      </c>
      <c r="V3920" s="117">
        <f>IFERROR(Q3920/N3920,"0")</f>
        <v/>
      </c>
    </row>
    <row r="3921">
      <c r="A3921">
        <f>_xlfn.XLOOKUP(D3921,BN:BN,BO:BO)</f>
        <v/>
      </c>
      <c r="B3921" t="inlineStr">
        <is>
          <t>LLC</t>
        </is>
      </c>
      <c r="C3921" t="n">
        <v>597</v>
      </c>
      <c r="D3921">
        <f>_xlfn.XLOOKUP(C3921,BH:BH,BI:BI)</f>
        <v/>
      </c>
      <c r="E3921" t="n">
        <v>28934</v>
      </c>
      <c r="F3921" t="inlineStr">
        <is>
          <t>SANCHEZ NAVARRO RIVERA TORRES MONICA MRS</t>
        </is>
      </c>
      <c r="G3921" s="234" t="n">
        <v>46066</v>
      </c>
      <c r="H3921" s="234" t="n">
        <v>46066</v>
      </c>
      <c r="I3921" t="inlineStr">
        <is>
          <t>VLO</t>
        </is>
      </c>
      <c r="J3921">
        <f>_xlfn.XLOOKUP(I3921,AS:AS,AU:AU)</f>
        <v/>
      </c>
      <c r="K3921" t="inlineStr">
        <is>
          <t>USD</t>
        </is>
      </c>
      <c r="L3921" s="238" t="n">
        <v>300.2</v>
      </c>
      <c r="M3921">
        <f>L3921*_xlfn.XLOOKUP(K3921,AM:AM,AN:AN)</f>
        <v/>
      </c>
      <c r="N3921">
        <f>L3921*_xlfn.XLOOKUP(K3921,AM:AM,AO:AO)</f>
        <v/>
      </c>
      <c r="O3921" s="238" t="n">
        <v>0</v>
      </c>
      <c r="P3921">
        <f>O3921*_xlfn.XLOOKUP(K3921,AM:AM,AN:AN)</f>
        <v/>
      </c>
      <c r="Q3921">
        <f>O3921*_xlfn.XLOOKUP(K3921,AM:AM,AO:AO)</f>
        <v/>
      </c>
      <c r="R3921">
        <f>_xlfn.XLOOKUP(E3921,AF:AF,AG:AG)</f>
        <v/>
      </c>
      <c r="S3921">
        <f>_xlfn.XLOOKUP(E3921,AF:AF,AI:AI)</f>
        <v/>
      </c>
      <c r="T3921">
        <f>WEEKNUM(G3921)</f>
        <v/>
      </c>
      <c r="U3921">
        <f>YEAR(G3921)</f>
        <v/>
      </c>
      <c r="V3921" s="117">
        <f>IFERROR(Q3921/N3921,"0")</f>
        <v/>
      </c>
    </row>
    <row r="3922">
      <c r="A3922">
        <f>_xlfn.XLOOKUP(D3922,BN:BN,BO:BO)</f>
        <v/>
      </c>
      <c r="B3922" t="inlineStr">
        <is>
          <t>LLC</t>
        </is>
      </c>
      <c r="C3922" t="n">
        <v>597</v>
      </c>
      <c r="D3922">
        <f>_xlfn.XLOOKUP(C3922,BH:BH,BI:BI)</f>
        <v/>
      </c>
      <c r="E3922" t="n">
        <v>28934</v>
      </c>
      <c r="F3922" t="inlineStr">
        <is>
          <t>FUSTER GARAIZABAL RICARDO MR</t>
        </is>
      </c>
      <c r="G3922" s="234" t="n">
        <v>46066</v>
      </c>
      <c r="H3922" s="234" t="n">
        <v>46066</v>
      </c>
      <c r="I3922" t="inlineStr">
        <is>
          <t>VLO</t>
        </is>
      </c>
      <c r="J3922">
        <f>_xlfn.XLOOKUP(I3922,AS:AS,AU:AU)</f>
        <v/>
      </c>
      <c r="K3922" t="inlineStr">
        <is>
          <t>USD</t>
        </is>
      </c>
      <c r="L3922" s="238" t="n">
        <v>2099.05</v>
      </c>
      <c r="M3922">
        <f>L3922*_xlfn.XLOOKUP(K3922,AM:AM,AN:AN)</f>
        <v/>
      </c>
      <c r="N3922">
        <f>L3922*_xlfn.XLOOKUP(K3922,AM:AM,AO:AO)</f>
        <v/>
      </c>
      <c r="O3922" s="238" t="n">
        <v>0</v>
      </c>
      <c r="P3922">
        <f>O3922*_xlfn.XLOOKUP(K3922,AM:AM,AN:AN)</f>
        <v/>
      </c>
      <c r="Q3922">
        <f>O3922*_xlfn.XLOOKUP(K3922,AM:AM,AO:AO)</f>
        <v/>
      </c>
      <c r="R3922">
        <f>_xlfn.XLOOKUP(E3922,AF:AF,AG:AG)</f>
        <v/>
      </c>
      <c r="S3922">
        <f>_xlfn.XLOOKUP(E3922,AF:AF,AI:AI)</f>
        <v/>
      </c>
      <c r="T3922">
        <f>WEEKNUM(G3922)</f>
        <v/>
      </c>
      <c r="U3922">
        <f>YEAR(G3922)</f>
        <v/>
      </c>
      <c r="V3922" s="117">
        <f>IFERROR(Q3922/N3922,"0")</f>
        <v/>
      </c>
    </row>
    <row r="3923">
      <c r="A3923">
        <f>_xlfn.XLOOKUP(D3923,BN:BN,BO:BO)</f>
        <v/>
      </c>
      <c r="B3923" t="inlineStr">
        <is>
          <t>LLC</t>
        </is>
      </c>
      <c r="C3923" t="n">
        <v>597</v>
      </c>
      <c r="D3923">
        <f>_xlfn.XLOOKUP(C3923,BH:BH,BI:BI)</f>
        <v/>
      </c>
      <c r="E3923" t="n">
        <v>28934</v>
      </c>
      <c r="F3923" t="inlineStr">
        <is>
          <t>SANCHEZ NAVARRO RIVERA TORRES MONICA MRS</t>
        </is>
      </c>
      <c r="G3923" s="234" t="n">
        <v>46066</v>
      </c>
      <c r="H3923" s="234" t="n">
        <v>46066</v>
      </c>
      <c r="I3923" t="inlineStr">
        <is>
          <t>VLO</t>
        </is>
      </c>
      <c r="J3923">
        <f>_xlfn.XLOOKUP(I3923,AS:AS,AU:AU)</f>
        <v/>
      </c>
      <c r="K3923" t="inlineStr">
        <is>
          <t>USD</t>
        </is>
      </c>
      <c r="L3923" s="238" t="n">
        <v>2099.05</v>
      </c>
      <c r="M3923">
        <f>L3923*_xlfn.XLOOKUP(K3923,AM:AM,AN:AN)</f>
        <v/>
      </c>
      <c r="N3923">
        <f>L3923*_xlfn.XLOOKUP(K3923,AM:AM,AO:AO)</f>
        <v/>
      </c>
      <c r="O3923" s="238" t="n">
        <v>0</v>
      </c>
      <c r="P3923">
        <f>O3923*_xlfn.XLOOKUP(K3923,AM:AM,AN:AN)</f>
        <v/>
      </c>
      <c r="Q3923">
        <f>O3923*_xlfn.XLOOKUP(K3923,AM:AM,AO:AO)</f>
        <v/>
      </c>
      <c r="R3923">
        <f>_xlfn.XLOOKUP(E3923,AF:AF,AG:AG)</f>
        <v/>
      </c>
      <c r="S3923">
        <f>_xlfn.XLOOKUP(E3923,AF:AF,AI:AI)</f>
        <v/>
      </c>
      <c r="T3923">
        <f>WEEKNUM(G3923)</f>
        <v/>
      </c>
      <c r="U3923">
        <f>YEAR(G3923)</f>
        <v/>
      </c>
      <c r="V3923" s="117">
        <f>IFERROR(Q3923/N3923,"0")</f>
        <v/>
      </c>
    </row>
    <row r="3924">
      <c r="A3924">
        <f>_xlfn.XLOOKUP(D3924,BN:BN,BO:BO)</f>
        <v/>
      </c>
      <c r="B3924" t="inlineStr">
        <is>
          <t>LLC</t>
        </is>
      </c>
      <c r="C3924" t="n">
        <v>597</v>
      </c>
      <c r="D3924">
        <f>_xlfn.XLOOKUP(C3924,BH:BH,BI:BI)</f>
        <v/>
      </c>
      <c r="E3924" t="n">
        <v>28934</v>
      </c>
      <c r="F3924" t="inlineStr">
        <is>
          <t>FUSTER GARAIZABAL RICARDO MR</t>
        </is>
      </c>
      <c r="G3924" s="234" t="n">
        <v>46066</v>
      </c>
      <c r="H3924" s="234" t="n">
        <v>46066</v>
      </c>
      <c r="I3924" t="inlineStr">
        <is>
          <t>VLO</t>
        </is>
      </c>
      <c r="J3924">
        <f>_xlfn.XLOOKUP(I3924,AS:AS,AU:AU)</f>
        <v/>
      </c>
      <c r="K3924" t="inlineStr">
        <is>
          <t>USD</t>
        </is>
      </c>
      <c r="L3924" s="238" t="n">
        <v>94</v>
      </c>
      <c r="M3924">
        <f>L3924*_xlfn.XLOOKUP(K3924,AM:AM,AN:AN)</f>
        <v/>
      </c>
      <c r="N3924">
        <f>L3924*_xlfn.XLOOKUP(K3924,AM:AM,AO:AO)</f>
        <v/>
      </c>
      <c r="O3924" s="238" t="n">
        <v>0</v>
      </c>
      <c r="P3924">
        <f>O3924*_xlfn.XLOOKUP(K3924,AM:AM,AN:AN)</f>
        <v/>
      </c>
      <c r="Q3924">
        <f>O3924*_xlfn.XLOOKUP(K3924,AM:AM,AO:AO)</f>
        <v/>
      </c>
      <c r="R3924">
        <f>_xlfn.XLOOKUP(E3924,AF:AF,AG:AG)</f>
        <v/>
      </c>
      <c r="S3924">
        <f>_xlfn.XLOOKUP(E3924,AF:AF,AI:AI)</f>
        <v/>
      </c>
      <c r="T3924">
        <f>WEEKNUM(G3924)</f>
        <v/>
      </c>
      <c r="U3924">
        <f>YEAR(G3924)</f>
        <v/>
      </c>
      <c r="V3924" s="117">
        <f>IFERROR(Q3924/N3924,"0")</f>
        <v/>
      </c>
    </row>
    <row r="3925">
      <c r="A3925">
        <f>_xlfn.XLOOKUP(D3925,BN:BN,BO:BO)</f>
        <v/>
      </c>
      <c r="B3925" t="inlineStr">
        <is>
          <t>LLC</t>
        </is>
      </c>
      <c r="C3925" t="n">
        <v>597</v>
      </c>
      <c r="D3925">
        <f>_xlfn.XLOOKUP(C3925,BH:BH,BI:BI)</f>
        <v/>
      </c>
      <c r="E3925" t="n">
        <v>28934</v>
      </c>
      <c r="F3925" t="inlineStr">
        <is>
          <t>SANCHEZ NAVARRO RIVERA TORRES MONICA MRS</t>
        </is>
      </c>
      <c r="G3925" s="234" t="n">
        <v>46066</v>
      </c>
      <c r="H3925" s="234" t="n">
        <v>46066</v>
      </c>
      <c r="I3925" t="inlineStr">
        <is>
          <t>VLO</t>
        </is>
      </c>
      <c r="J3925">
        <f>_xlfn.XLOOKUP(I3925,AS:AS,AU:AU)</f>
        <v/>
      </c>
      <c r="K3925" t="inlineStr">
        <is>
          <t>USD</t>
        </is>
      </c>
      <c r="L3925" s="238" t="n">
        <v>94</v>
      </c>
      <c r="M3925">
        <f>L3925*_xlfn.XLOOKUP(K3925,AM:AM,AN:AN)</f>
        <v/>
      </c>
      <c r="N3925">
        <f>L3925*_xlfn.XLOOKUP(K3925,AM:AM,AO:AO)</f>
        <v/>
      </c>
      <c r="O3925" s="238" t="n">
        <v>0</v>
      </c>
      <c r="P3925">
        <f>O3925*_xlfn.XLOOKUP(K3925,AM:AM,AN:AN)</f>
        <v/>
      </c>
      <c r="Q3925">
        <f>O3925*_xlfn.XLOOKUP(K3925,AM:AM,AO:AO)</f>
        <v/>
      </c>
      <c r="R3925">
        <f>_xlfn.XLOOKUP(E3925,AF:AF,AG:AG)</f>
        <v/>
      </c>
      <c r="S3925">
        <f>_xlfn.XLOOKUP(E3925,AF:AF,AI:AI)</f>
        <v/>
      </c>
      <c r="T3925">
        <f>WEEKNUM(G3925)</f>
        <v/>
      </c>
      <c r="U3925">
        <f>YEAR(G3925)</f>
        <v/>
      </c>
      <c r="V3925" s="117">
        <f>IFERROR(Q3925/N3925,"0")</f>
        <v/>
      </c>
    </row>
    <row r="3926">
      <c r="A3926">
        <f>_xlfn.XLOOKUP(D3926,BN:BN,BO:BO)</f>
        <v/>
      </c>
      <c r="B3926" t="inlineStr">
        <is>
          <t>LLC</t>
        </is>
      </c>
      <c r="C3926" t="n">
        <v>597</v>
      </c>
      <c r="D3926">
        <f>_xlfn.XLOOKUP(C3926,BH:BH,BI:BI)</f>
        <v/>
      </c>
      <c r="E3926" t="n">
        <v>25726</v>
      </c>
      <c r="F3926" t="inlineStr">
        <is>
          <t>VISAS INDONESIA</t>
        </is>
      </c>
      <c r="G3926" s="234" t="n">
        <v>46054</v>
      </c>
      <c r="H3926" s="234" t="n">
        <v>46340</v>
      </c>
      <c r="I3926" t="inlineStr">
        <is>
          <t>VIS</t>
        </is>
      </c>
      <c r="J3926">
        <f>_xlfn.XLOOKUP(I3926,AS:AS,AU:AU)</f>
        <v/>
      </c>
      <c r="K3926" t="inlineStr">
        <is>
          <t>USD</t>
        </is>
      </c>
      <c r="L3926" s="238" t="n">
        <v>1360.38</v>
      </c>
      <c r="M3926">
        <f>L3926*_xlfn.XLOOKUP(K3926,AM:AM,AN:AN)</f>
        <v/>
      </c>
      <c r="N3926">
        <f>L3926*_xlfn.XLOOKUP(K3926,AM:AM,AO:AO)</f>
        <v/>
      </c>
      <c r="O3926" s="238" t="n">
        <v>0</v>
      </c>
      <c r="P3926">
        <f>O3926*_xlfn.XLOOKUP(K3926,AM:AM,AN:AN)</f>
        <v/>
      </c>
      <c r="Q3926">
        <f>O3926*_xlfn.XLOOKUP(K3926,AM:AM,AO:AO)</f>
        <v/>
      </c>
      <c r="R3926">
        <f>_xlfn.XLOOKUP(E3926,AF:AF,AG:AG)</f>
        <v/>
      </c>
      <c r="S3926">
        <f>_xlfn.XLOOKUP(E3926,AF:AF,AI:AI)</f>
        <v/>
      </c>
      <c r="T3926">
        <f>WEEKNUM(G3926)</f>
        <v/>
      </c>
      <c r="U3926">
        <f>YEAR(G3926)</f>
        <v/>
      </c>
      <c r="V3926" s="117">
        <f>IFERROR(Q3926/N3926,"0")</f>
        <v/>
      </c>
    </row>
    <row r="3927">
      <c r="A3927">
        <f>_xlfn.XLOOKUP(D3927,BN:BN,BO:BO)</f>
        <v/>
      </c>
      <c r="B3927" t="inlineStr">
        <is>
          <t>LLC</t>
        </is>
      </c>
      <c r="C3927" t="n">
        <v>597</v>
      </c>
      <c r="D3927">
        <f>_xlfn.XLOOKUP(C3927,BH:BH,BI:BI)</f>
        <v/>
      </c>
      <c r="E3927" t="n">
        <v>25024</v>
      </c>
      <c r="F3927" t="inlineStr">
        <is>
          <t>ASIENTOS</t>
        </is>
      </c>
      <c r="G3927" s="234" t="n">
        <v>46054</v>
      </c>
      <c r="H3927" s="234" t="n">
        <v>46340</v>
      </c>
      <c r="I3927" t="inlineStr">
        <is>
          <t>ABC</t>
        </is>
      </c>
      <c r="J3927">
        <f>_xlfn.XLOOKUP(I3927,AS:AS,AU:AU)</f>
        <v/>
      </c>
      <c r="K3927" t="inlineStr">
        <is>
          <t>USD</t>
        </is>
      </c>
      <c r="L3927" s="238" t="n">
        <v>144.7</v>
      </c>
      <c r="M3927">
        <f>L3927*_xlfn.XLOOKUP(K3927,AM:AM,AN:AN)</f>
        <v/>
      </c>
      <c r="N3927">
        <f>L3927*_xlfn.XLOOKUP(K3927,AM:AM,AO:AO)</f>
        <v/>
      </c>
      <c r="O3927" s="238" t="n">
        <v>0</v>
      </c>
      <c r="P3927">
        <f>O3927*_xlfn.XLOOKUP(K3927,AM:AM,AN:AN)</f>
        <v/>
      </c>
      <c r="Q3927">
        <f>O3927*_xlfn.XLOOKUP(K3927,AM:AM,AO:AO)</f>
        <v/>
      </c>
      <c r="R3927">
        <f>_xlfn.XLOOKUP(E3927,AF:AF,AG:AG)</f>
        <v/>
      </c>
      <c r="S3927">
        <f>_xlfn.XLOOKUP(E3927,AF:AF,AI:AI)</f>
        <v/>
      </c>
      <c r="T3927">
        <f>WEEKNUM(G3927)</f>
        <v/>
      </c>
      <c r="U3927">
        <f>YEAR(G3927)</f>
        <v/>
      </c>
      <c r="V3927" s="117">
        <f>IFERROR(Q3927/N3927,"0")</f>
        <v/>
      </c>
    </row>
    <row r="3928">
      <c r="A3928">
        <f>_xlfn.XLOOKUP(D3928,BN:BN,BO:BO)</f>
        <v/>
      </c>
      <c r="B3928" t="inlineStr">
        <is>
          <t>LLC</t>
        </is>
      </c>
      <c r="C3928" t="n">
        <v>597</v>
      </c>
      <c r="D3928">
        <f>_xlfn.XLOOKUP(C3928,BH:BH,BI:BI)</f>
        <v/>
      </c>
      <c r="E3928" t="n">
        <v>25726</v>
      </c>
      <c r="F3928" t="inlineStr">
        <is>
          <t>VISAS INDONESIA X2</t>
        </is>
      </c>
      <c r="G3928" s="234" t="n">
        <v>46054</v>
      </c>
      <c r="H3928" s="234" t="n">
        <v>46340</v>
      </c>
      <c r="I3928" t="inlineStr">
        <is>
          <t>HTL</t>
        </is>
      </c>
      <c r="J3928">
        <f>_xlfn.XLOOKUP(I3928,AS:AS,AU:AU)</f>
        <v/>
      </c>
      <c r="K3928" t="inlineStr">
        <is>
          <t>USD</t>
        </is>
      </c>
      <c r="L3928" s="238" t="n">
        <v>236.5</v>
      </c>
      <c r="M3928">
        <f>L3928*_xlfn.XLOOKUP(K3928,AM:AM,AN:AN)</f>
        <v/>
      </c>
      <c r="N3928">
        <f>L3928*_xlfn.XLOOKUP(K3928,AM:AM,AO:AO)</f>
        <v/>
      </c>
      <c r="O3928" s="238" t="n">
        <v>0</v>
      </c>
      <c r="P3928">
        <f>O3928*_xlfn.XLOOKUP(K3928,AM:AM,AN:AN)</f>
        <v/>
      </c>
      <c r="Q3928">
        <f>O3928*_xlfn.XLOOKUP(K3928,AM:AM,AO:AO)</f>
        <v/>
      </c>
      <c r="R3928">
        <f>_xlfn.XLOOKUP(E3928,AF:AF,AG:AG)</f>
        <v/>
      </c>
      <c r="S3928">
        <f>_xlfn.XLOOKUP(E3928,AF:AF,AI:AI)</f>
        <v/>
      </c>
      <c r="T3928">
        <f>WEEKNUM(G3928)</f>
        <v/>
      </c>
      <c r="U3928">
        <f>YEAR(G3928)</f>
        <v/>
      </c>
      <c r="V3928" s="117">
        <f>IFERROR(Q3928/N3928,"0")</f>
        <v/>
      </c>
    </row>
    <row r="3929">
      <c r="A3929">
        <f>_xlfn.XLOOKUP(D3929,BN:BN,BO:BO)</f>
        <v/>
      </c>
      <c r="B3929" t="inlineStr">
        <is>
          <t>LLC</t>
        </is>
      </c>
      <c r="C3929" t="n">
        <v>597</v>
      </c>
      <c r="D3929">
        <f>_xlfn.XLOOKUP(C3929,BH:BH,BI:BI)</f>
        <v/>
      </c>
      <c r="E3929" t="n">
        <v>28934</v>
      </c>
      <c r="F3929" t="inlineStr">
        <is>
          <t>SANCHEZ NAVARRO SENDEROS FERNANDO MR</t>
        </is>
      </c>
      <c r="G3929" s="234" t="n">
        <v>46066</v>
      </c>
      <c r="H3929" s="234" t="n">
        <v>46067</v>
      </c>
      <c r="I3929" t="inlineStr">
        <is>
          <t>VLO</t>
        </is>
      </c>
      <c r="J3929">
        <f>_xlfn.XLOOKUP(I3929,AS:AS,AU:AU)</f>
        <v/>
      </c>
      <c r="K3929" t="inlineStr">
        <is>
          <t>USD</t>
        </is>
      </c>
      <c r="L3929" s="238" t="n">
        <v>1977.8</v>
      </c>
      <c r="M3929">
        <f>L3929*_xlfn.XLOOKUP(K3929,AM:AM,AN:AN)</f>
        <v/>
      </c>
      <c r="N3929">
        <f>L3929*_xlfn.XLOOKUP(K3929,AM:AM,AO:AO)</f>
        <v/>
      </c>
      <c r="O3929" s="238" t="n">
        <v>0</v>
      </c>
      <c r="P3929">
        <f>O3929*_xlfn.XLOOKUP(K3929,AM:AM,AN:AN)</f>
        <v/>
      </c>
      <c r="Q3929">
        <f>O3929*_xlfn.XLOOKUP(K3929,AM:AM,AO:AO)</f>
        <v/>
      </c>
      <c r="R3929">
        <f>_xlfn.XLOOKUP(E3929,AF:AF,AG:AG)</f>
        <v/>
      </c>
      <c r="S3929">
        <f>_xlfn.XLOOKUP(E3929,AF:AF,AI:AI)</f>
        <v/>
      </c>
      <c r="T3929">
        <f>WEEKNUM(G3929)</f>
        <v/>
      </c>
      <c r="U3929">
        <f>YEAR(G3929)</f>
        <v/>
      </c>
      <c r="V3929" s="117">
        <f>IFERROR(Q3929/N3929,"0")</f>
        <v/>
      </c>
    </row>
    <row r="3930">
      <c r="A3930">
        <f>_xlfn.XLOOKUP(D3930,BN:BN,BO:BO)</f>
        <v/>
      </c>
      <c r="B3930" t="inlineStr">
        <is>
          <t>LLC</t>
        </is>
      </c>
      <c r="C3930" t="n">
        <v>597</v>
      </c>
      <c r="D3930">
        <f>_xlfn.XLOOKUP(C3930,BH:BH,BI:BI)</f>
        <v/>
      </c>
      <c r="E3930" t="n">
        <v>28934</v>
      </c>
      <c r="F3930" t="inlineStr">
        <is>
          <t>SANCHEZ NAVARRO LEBRIJA EDUARDO MR</t>
        </is>
      </c>
      <c r="G3930" s="234" t="n">
        <v>46066</v>
      </c>
      <c r="H3930" s="234" t="n">
        <v>46067</v>
      </c>
      <c r="I3930" t="inlineStr">
        <is>
          <t>VLO</t>
        </is>
      </c>
      <c r="J3930">
        <f>_xlfn.XLOOKUP(I3930,AS:AS,AU:AU)</f>
        <v/>
      </c>
      <c r="K3930" t="inlineStr">
        <is>
          <t>USD</t>
        </is>
      </c>
      <c r="L3930" s="238" t="n">
        <v>1977.8</v>
      </c>
      <c r="M3930">
        <f>L3930*_xlfn.XLOOKUP(K3930,AM:AM,AN:AN)</f>
        <v/>
      </c>
      <c r="N3930">
        <f>L3930*_xlfn.XLOOKUP(K3930,AM:AM,AO:AO)</f>
        <v/>
      </c>
      <c r="O3930" s="238" t="n">
        <v>0</v>
      </c>
      <c r="P3930">
        <f>O3930*_xlfn.XLOOKUP(K3930,AM:AM,AN:AN)</f>
        <v/>
      </c>
      <c r="Q3930">
        <f>O3930*_xlfn.XLOOKUP(K3930,AM:AM,AO:AO)</f>
        <v/>
      </c>
      <c r="R3930">
        <f>_xlfn.XLOOKUP(E3930,AF:AF,AG:AG)</f>
        <v/>
      </c>
      <c r="S3930">
        <f>_xlfn.XLOOKUP(E3930,AF:AF,AI:AI)</f>
        <v/>
      </c>
      <c r="T3930">
        <f>WEEKNUM(G3930)</f>
        <v/>
      </c>
      <c r="U3930">
        <f>YEAR(G3930)</f>
        <v/>
      </c>
      <c r="V3930" s="117">
        <f>IFERROR(Q3930/N3930,"0")</f>
        <v/>
      </c>
    </row>
    <row r="3931">
      <c r="A3931">
        <f>_xlfn.XLOOKUP(D3931,BN:BN,BO:BO)</f>
        <v/>
      </c>
      <c r="B3931" t="inlineStr">
        <is>
          <t>LLC</t>
        </is>
      </c>
      <c r="C3931" t="n">
        <v>597</v>
      </c>
      <c r="D3931">
        <f>_xlfn.XLOOKUP(C3931,BH:BH,BI:BI)</f>
        <v/>
      </c>
      <c r="E3931" t="n">
        <v>28934</v>
      </c>
      <c r="F3931" t="inlineStr">
        <is>
          <t>SANCHEZ NAVARRO RIVERA TORRES EDUARDO MR</t>
        </is>
      </c>
      <c r="G3931" s="234" t="n">
        <v>46058</v>
      </c>
      <c r="H3931" s="234" t="n">
        <v>46059</v>
      </c>
      <c r="I3931" t="inlineStr">
        <is>
          <t>VLO</t>
        </is>
      </c>
      <c r="J3931">
        <f>_xlfn.XLOOKUP(I3931,AS:AS,AU:AU)</f>
        <v/>
      </c>
      <c r="K3931" t="inlineStr">
        <is>
          <t>USD</t>
        </is>
      </c>
      <c r="L3931" s="238" t="n">
        <v>745</v>
      </c>
      <c r="M3931">
        <f>L3931*_xlfn.XLOOKUP(K3931,AM:AM,AN:AN)</f>
        <v/>
      </c>
      <c r="N3931">
        <f>L3931*_xlfn.XLOOKUP(K3931,AM:AM,AO:AO)</f>
        <v/>
      </c>
      <c r="O3931" s="238" t="n">
        <v>0</v>
      </c>
      <c r="P3931">
        <f>O3931*_xlfn.XLOOKUP(K3931,AM:AM,AN:AN)</f>
        <v/>
      </c>
      <c r="Q3931">
        <f>O3931*_xlfn.XLOOKUP(K3931,AM:AM,AO:AO)</f>
        <v/>
      </c>
      <c r="R3931">
        <f>_xlfn.XLOOKUP(E3931,AF:AF,AG:AG)</f>
        <v/>
      </c>
      <c r="S3931">
        <f>_xlfn.XLOOKUP(E3931,AF:AF,AI:AI)</f>
        <v/>
      </c>
      <c r="T3931">
        <f>WEEKNUM(G3931)</f>
        <v/>
      </c>
      <c r="U3931">
        <f>YEAR(G3931)</f>
        <v/>
      </c>
      <c r="V3931" s="117">
        <f>IFERROR(Q3931/N3931,"0")</f>
        <v/>
      </c>
    </row>
    <row r="3932">
      <c r="A3932">
        <f>_xlfn.XLOOKUP(D3932,BN:BN,BO:BO)</f>
        <v/>
      </c>
      <c r="B3932" t="inlineStr">
        <is>
          <t>LLC</t>
        </is>
      </c>
      <c r="C3932" t="n">
        <v>597</v>
      </c>
      <c r="D3932">
        <f>_xlfn.XLOOKUP(C3932,BH:BH,BI:BI)</f>
        <v/>
      </c>
      <c r="E3932" t="n">
        <v>28934</v>
      </c>
      <c r="F3932" t="inlineStr">
        <is>
          <t>LEBRIJA HIRSCHFELD PAULINA MRS</t>
        </is>
      </c>
      <c r="G3932" s="234" t="n">
        <v>46058</v>
      </c>
      <c r="H3932" s="234" t="n">
        <v>46059</v>
      </c>
      <c r="I3932" t="inlineStr">
        <is>
          <t>VLO</t>
        </is>
      </c>
      <c r="J3932">
        <f>_xlfn.XLOOKUP(I3932,AS:AS,AU:AU)</f>
        <v/>
      </c>
      <c r="K3932" t="inlineStr">
        <is>
          <t>USD</t>
        </is>
      </c>
      <c r="L3932" s="238" t="n">
        <v>745</v>
      </c>
      <c r="M3932">
        <f>L3932*_xlfn.XLOOKUP(K3932,AM:AM,AN:AN)</f>
        <v/>
      </c>
      <c r="N3932">
        <f>L3932*_xlfn.XLOOKUP(K3932,AM:AM,AO:AO)</f>
        <v/>
      </c>
      <c r="O3932" s="238" t="n">
        <v>0</v>
      </c>
      <c r="P3932">
        <f>O3932*_xlfn.XLOOKUP(K3932,AM:AM,AN:AN)</f>
        <v/>
      </c>
      <c r="Q3932">
        <f>O3932*_xlfn.XLOOKUP(K3932,AM:AM,AO:AO)</f>
        <v/>
      </c>
      <c r="R3932">
        <f>_xlfn.XLOOKUP(E3932,AF:AF,AG:AG)</f>
        <v/>
      </c>
      <c r="S3932">
        <f>_xlfn.XLOOKUP(E3932,AF:AF,AI:AI)</f>
        <v/>
      </c>
      <c r="T3932">
        <f>WEEKNUM(G3932)</f>
        <v/>
      </c>
      <c r="U3932">
        <f>YEAR(G3932)</f>
        <v/>
      </c>
      <c r="V3932" s="117">
        <f>IFERROR(Q3932/N3932,"0")</f>
        <v/>
      </c>
    </row>
    <row r="3933">
      <c r="A3933">
        <f>_xlfn.XLOOKUP(D3933,BN:BN,BO:BO)</f>
        <v/>
      </c>
      <c r="B3933" t="inlineStr">
        <is>
          <t>LLC</t>
        </is>
      </c>
      <c r="C3933" t="n">
        <v>597</v>
      </c>
      <c r="D3933">
        <f>_xlfn.XLOOKUP(C3933,BH:BH,BI:BI)</f>
        <v/>
      </c>
      <c r="E3933" t="n">
        <v>27142</v>
      </c>
      <c r="F3933" t="inlineStr">
        <is>
          <t>SEOUL</t>
        </is>
      </c>
      <c r="G3933" s="234" t="n">
        <v>46054</v>
      </c>
      <c r="H3933" s="234" t="n">
        <v>46340</v>
      </c>
      <c r="I3933" t="inlineStr">
        <is>
          <t>HTL</t>
        </is>
      </c>
      <c r="J3933">
        <f>_xlfn.XLOOKUP(I3933,AS:AS,AU:AU)</f>
        <v/>
      </c>
      <c r="K3933" t="inlineStr">
        <is>
          <t>USD</t>
        </is>
      </c>
      <c r="L3933" s="238" t="n">
        <v>8360</v>
      </c>
      <c r="M3933">
        <f>L3933*_xlfn.XLOOKUP(K3933,AM:AM,AN:AN)</f>
        <v/>
      </c>
      <c r="N3933">
        <f>L3933*_xlfn.XLOOKUP(K3933,AM:AM,AO:AO)</f>
        <v/>
      </c>
      <c r="O3933" s="238" t="n">
        <v>0</v>
      </c>
      <c r="P3933">
        <f>O3933*_xlfn.XLOOKUP(K3933,AM:AM,AN:AN)</f>
        <v/>
      </c>
      <c r="Q3933">
        <f>O3933*_xlfn.XLOOKUP(K3933,AM:AM,AO:AO)</f>
        <v/>
      </c>
      <c r="R3933">
        <f>_xlfn.XLOOKUP(E3933,AF:AF,AG:AG)</f>
        <v/>
      </c>
      <c r="S3933">
        <f>_xlfn.XLOOKUP(E3933,AF:AF,AI:AI)</f>
        <v/>
      </c>
      <c r="T3933">
        <f>WEEKNUM(G3933)</f>
        <v/>
      </c>
      <c r="U3933">
        <f>YEAR(G3933)</f>
        <v/>
      </c>
      <c r="V3933" s="117">
        <f>IFERROR(Q3933/N3933,"0")</f>
        <v/>
      </c>
    </row>
    <row r="3934">
      <c r="A3934">
        <f>_xlfn.XLOOKUP(D3934,BN:BN,BO:BO)</f>
        <v/>
      </c>
      <c r="B3934" t="inlineStr">
        <is>
          <t>LLC</t>
        </is>
      </c>
      <c r="C3934" t="n">
        <v>598</v>
      </c>
      <c r="D3934">
        <f>_xlfn.XLOOKUP(C3934,BH:BH,BI:BI)</f>
        <v/>
      </c>
      <c r="E3934" t="n">
        <v>25363</v>
      </c>
      <c r="F3934" t="inlineStr">
        <is>
          <t>ALOJAMIENTO SAMPA Y MONTSE</t>
        </is>
      </c>
      <c r="G3934" s="234" t="n">
        <v>45876</v>
      </c>
      <c r="H3934" s="234" t="n">
        <v>45879</v>
      </c>
      <c r="I3934" t="inlineStr">
        <is>
          <t>HTL</t>
        </is>
      </c>
      <c r="J3934">
        <f>_xlfn.XLOOKUP(I3934,AS:AS,AU:AU)</f>
        <v/>
      </c>
      <c r="K3934" t="inlineStr">
        <is>
          <t>EUR</t>
        </is>
      </c>
      <c r="L3934" s="238" t="n">
        <v>2856</v>
      </c>
      <c r="M3934">
        <f>L3934*_xlfn.XLOOKUP(K3934,AM:AM,AN:AN)</f>
        <v/>
      </c>
      <c r="N3934">
        <f>L3934*_xlfn.XLOOKUP(K3934,AM:AM,AO:AO)</f>
        <v/>
      </c>
      <c r="O3934" s="238" t="n">
        <v>402.69</v>
      </c>
      <c r="P3934">
        <f>O3934*_xlfn.XLOOKUP(K3934,AM:AM,AN:AN)</f>
        <v/>
      </c>
      <c r="Q3934">
        <f>O3934*_xlfn.XLOOKUP(K3934,AM:AM,AO:AO)</f>
        <v/>
      </c>
      <c r="R3934">
        <f>_xlfn.XLOOKUP(E3934,AF:AF,AG:AG)</f>
        <v/>
      </c>
      <c r="S3934">
        <f>_xlfn.XLOOKUP(E3934,AF:AF,AI:AI)</f>
        <v/>
      </c>
      <c r="T3934">
        <f>WEEKNUM(G3934)</f>
        <v/>
      </c>
      <c r="U3934">
        <f>YEAR(G3934)</f>
        <v/>
      </c>
      <c r="V3934" s="117">
        <f>IFERROR(Q3934/N3934,"0")</f>
        <v/>
      </c>
    </row>
    <row r="3935">
      <c r="A3935">
        <f>_xlfn.XLOOKUP(D3935,BN:BN,BO:BO)</f>
        <v/>
      </c>
      <c r="B3935" t="inlineStr">
        <is>
          <t>LLC</t>
        </is>
      </c>
      <c r="C3935" t="n">
        <v>600</v>
      </c>
      <c r="D3935">
        <f>_xlfn.XLOOKUP(C3935,BH:BH,BI:BI)</f>
        <v/>
      </c>
      <c r="E3935" t="n">
        <v>28934</v>
      </c>
      <c r="F3935" t="inlineStr">
        <is>
          <t>TE ROMERO DE TERREROS GABRIELA</t>
        </is>
      </c>
      <c r="G3935" s="234" t="n">
        <v>45939</v>
      </c>
      <c r="H3935" s="234" t="n">
        <v>45939</v>
      </c>
      <c r="I3935" t="inlineStr">
        <is>
          <t>VLO</t>
        </is>
      </c>
      <c r="J3935">
        <f>_xlfn.XLOOKUP(I3935,AS:AS,AU:AU)</f>
        <v/>
      </c>
      <c r="K3935" t="inlineStr">
        <is>
          <t>USD</t>
        </is>
      </c>
      <c r="L3935" s="238" t="n">
        <v>168.6</v>
      </c>
      <c r="M3935">
        <f>L3935*_xlfn.XLOOKUP(K3935,AM:AM,AN:AN)</f>
        <v/>
      </c>
      <c r="N3935">
        <f>L3935*_xlfn.XLOOKUP(K3935,AM:AM,AO:AO)</f>
        <v/>
      </c>
      <c r="O3935" s="238" t="n">
        <v>0</v>
      </c>
      <c r="P3935">
        <f>O3935*_xlfn.XLOOKUP(K3935,AM:AM,AN:AN)</f>
        <v/>
      </c>
      <c r="Q3935">
        <f>O3935*_xlfn.XLOOKUP(K3935,AM:AM,AO:AO)</f>
        <v/>
      </c>
      <c r="R3935">
        <f>_xlfn.XLOOKUP(E3935,AF:AF,AG:AG)</f>
        <v/>
      </c>
      <c r="S3935">
        <f>_xlfn.XLOOKUP(E3935,AF:AF,AI:AI)</f>
        <v/>
      </c>
      <c r="T3935">
        <f>WEEKNUM(G3935)</f>
        <v/>
      </c>
      <c r="U3935">
        <f>YEAR(G3935)</f>
        <v/>
      </c>
      <c r="V3935" s="117">
        <f>IFERROR(Q3935/N3935,"0")</f>
        <v/>
      </c>
    </row>
    <row r="3936">
      <c r="A3936">
        <f>_xlfn.XLOOKUP(D3936,BN:BN,BO:BO)</f>
        <v/>
      </c>
      <c r="B3936" t="inlineStr">
        <is>
          <t>LLC</t>
        </is>
      </c>
      <c r="C3936" t="n">
        <v>600</v>
      </c>
      <c r="D3936">
        <f>_xlfn.XLOOKUP(C3936,BH:BH,BI:BI)</f>
        <v/>
      </c>
      <c r="E3936" t="n">
        <v>28934</v>
      </c>
      <c r="F3936" t="inlineStr">
        <is>
          <t>ME ROMERO DE TERREROS GABRIELA</t>
        </is>
      </c>
      <c r="G3936" s="234" t="n">
        <v>45939</v>
      </c>
      <c r="H3936" s="234" t="n">
        <v>45939</v>
      </c>
      <c r="I3936" t="inlineStr">
        <is>
          <t>VLO</t>
        </is>
      </c>
      <c r="J3936">
        <f>_xlfn.XLOOKUP(I3936,AS:AS,AU:AU)</f>
        <v/>
      </c>
      <c r="K3936" t="inlineStr">
        <is>
          <t>USD</t>
        </is>
      </c>
      <c r="L3936" s="238" t="n">
        <v>32</v>
      </c>
      <c r="M3936">
        <f>L3936*_xlfn.XLOOKUP(K3936,AM:AM,AN:AN)</f>
        <v/>
      </c>
      <c r="N3936">
        <f>L3936*_xlfn.XLOOKUP(K3936,AM:AM,AO:AO)</f>
        <v/>
      </c>
      <c r="O3936" s="238" t="n">
        <v>0</v>
      </c>
      <c r="P3936">
        <f>O3936*_xlfn.XLOOKUP(K3936,AM:AM,AN:AN)</f>
        <v/>
      </c>
      <c r="Q3936">
        <f>O3936*_xlfn.XLOOKUP(K3936,AM:AM,AO:AO)</f>
        <v/>
      </c>
      <c r="R3936">
        <f>_xlfn.XLOOKUP(E3936,AF:AF,AG:AG)</f>
        <v/>
      </c>
      <c r="S3936">
        <f>_xlfn.XLOOKUP(E3936,AF:AF,AI:AI)</f>
        <v/>
      </c>
      <c r="T3936">
        <f>WEEKNUM(G3936)</f>
        <v/>
      </c>
      <c r="U3936">
        <f>YEAR(G3936)</f>
        <v/>
      </c>
      <c r="V3936" s="117">
        <f>IFERROR(Q3936/N3936,"0")</f>
        <v/>
      </c>
    </row>
    <row r="3937">
      <c r="A3937">
        <f>_xlfn.XLOOKUP(D3937,BN:BN,BO:BO)</f>
        <v/>
      </c>
      <c r="B3937" t="inlineStr">
        <is>
          <t>LLC</t>
        </is>
      </c>
      <c r="C3937" t="n">
        <v>600</v>
      </c>
      <c r="D3937">
        <f>_xlfn.XLOOKUP(C3937,BH:BH,BI:BI)</f>
        <v/>
      </c>
      <c r="E3937" t="n">
        <v>0</v>
      </c>
      <c r="F3937" t="inlineStr">
        <is>
          <t>EMISION DE BOLETO</t>
        </is>
      </c>
      <c r="G3937" s="63" t="n"/>
      <c r="H3937" s="63" t="n"/>
      <c r="I3937" t="inlineStr">
        <is>
          <t>HPS</t>
        </is>
      </c>
      <c r="J3937">
        <f>_xlfn.XLOOKUP(I3937,AS:AS,AU:AU)</f>
        <v/>
      </c>
      <c r="K3937" t="inlineStr">
        <is>
          <t>USD</t>
        </is>
      </c>
      <c r="L3937" s="238" t="n">
        <v>35</v>
      </c>
      <c r="M3937">
        <f>L3937*_xlfn.XLOOKUP(K3937,AM:AM,AN:AN)</f>
        <v/>
      </c>
      <c r="N3937">
        <f>L3937*_xlfn.XLOOKUP(K3937,AM:AM,AO:AO)</f>
        <v/>
      </c>
      <c r="O3937" s="238" t="n">
        <v>35</v>
      </c>
      <c r="P3937">
        <f>O3937*_xlfn.XLOOKUP(K3937,AM:AM,AN:AN)</f>
        <v/>
      </c>
      <c r="Q3937">
        <f>O3937*_xlfn.XLOOKUP(K3937,AM:AM,AO:AO)</f>
        <v/>
      </c>
      <c r="R3937">
        <f>_xlfn.XLOOKUP(E3937,AF:AF,AG:AG)</f>
        <v/>
      </c>
      <c r="S3937">
        <f>_xlfn.XLOOKUP(E3937,AF:AF,AI:AI)</f>
        <v/>
      </c>
      <c r="T3937">
        <f>WEEKNUM(G3937)</f>
        <v/>
      </c>
      <c r="U3937">
        <f>YEAR(G3937)</f>
        <v/>
      </c>
      <c r="V3937" s="117">
        <f>IFERROR(Q3937/N3937,"0")</f>
        <v/>
      </c>
    </row>
    <row r="3938">
      <c r="A3938">
        <f>_xlfn.XLOOKUP(D3938,BN:BN,BO:BO)</f>
        <v/>
      </c>
      <c r="B3938" t="inlineStr">
        <is>
          <t>LLC</t>
        </is>
      </c>
      <c r="C3938" t="n">
        <v>600</v>
      </c>
      <c r="D3938">
        <f>_xlfn.XLOOKUP(C3938,BH:BH,BI:BI)</f>
        <v/>
      </c>
      <c r="E3938" t="n">
        <v>27195</v>
      </c>
      <c r="F3938" t="inlineStr">
        <is>
          <t>HOTEL MANZONI</t>
        </is>
      </c>
      <c r="G3938" s="234" t="n">
        <v>45942</v>
      </c>
      <c r="H3938" s="234" t="n">
        <v>45945</v>
      </c>
      <c r="I3938" t="inlineStr">
        <is>
          <t>HTL</t>
        </is>
      </c>
      <c r="J3938">
        <f>_xlfn.XLOOKUP(I3938,AS:AS,AU:AU)</f>
        <v/>
      </c>
      <c r="K3938" t="inlineStr">
        <is>
          <t>USD</t>
        </is>
      </c>
      <c r="L3938" s="238" t="n">
        <v>1560.56</v>
      </c>
      <c r="M3938">
        <f>L3938*_xlfn.XLOOKUP(K3938,AM:AM,AN:AN)</f>
        <v/>
      </c>
      <c r="N3938">
        <f>L3938*_xlfn.XLOOKUP(K3938,AM:AM,AO:AO)</f>
        <v/>
      </c>
      <c r="O3938" s="238" t="n">
        <v>156.06</v>
      </c>
      <c r="P3938">
        <f>O3938*_xlfn.XLOOKUP(K3938,AM:AM,AN:AN)</f>
        <v/>
      </c>
      <c r="Q3938">
        <f>O3938*_xlfn.XLOOKUP(K3938,AM:AM,AO:AO)</f>
        <v/>
      </c>
      <c r="R3938">
        <f>_xlfn.XLOOKUP(E3938,AF:AF,AG:AG)</f>
        <v/>
      </c>
      <c r="S3938">
        <f>_xlfn.XLOOKUP(E3938,AF:AF,AI:AI)</f>
        <v/>
      </c>
      <c r="T3938">
        <f>WEEKNUM(G3938)</f>
        <v/>
      </c>
      <c r="U3938">
        <f>YEAR(G3938)</f>
        <v/>
      </c>
      <c r="V3938" s="117">
        <f>IFERROR(Q3938/N3938,"0")</f>
        <v/>
      </c>
    </row>
    <row r="3939">
      <c r="A3939">
        <f>_xlfn.XLOOKUP(D3939,BN:BN,BO:BO)</f>
        <v/>
      </c>
      <c r="B3939" t="inlineStr">
        <is>
          <t>LLC</t>
        </is>
      </c>
      <c r="C3939" t="n">
        <v>601</v>
      </c>
      <c r="D3939">
        <f>_xlfn.XLOOKUP(C3939,BH:BH,BI:BI)</f>
        <v/>
      </c>
      <c r="E3939" t="n">
        <v>29146</v>
      </c>
      <c r="F3939" t="inlineStr">
        <is>
          <t>Hospedaje The Woodward</t>
        </is>
      </c>
      <c r="G3939" s="234" t="n">
        <v>45900</v>
      </c>
      <c r="H3939" s="234" t="n">
        <v>45901</v>
      </c>
      <c r="I3939" t="inlineStr">
        <is>
          <t>HTL</t>
        </is>
      </c>
      <c r="J3939">
        <f>_xlfn.XLOOKUP(I3939,AS:AS,AU:AU)</f>
        <v/>
      </c>
      <c r="K3939" t="inlineStr">
        <is>
          <t>CHF</t>
        </is>
      </c>
      <c r="L3939" s="238" t="n">
        <v>2050</v>
      </c>
      <c r="M3939">
        <f>L3939*_xlfn.XLOOKUP(K3939,AM:AM,AN:AN)</f>
        <v/>
      </c>
      <c r="N3939">
        <f>L3939*_xlfn.XLOOKUP(K3939,AM:AM,AO:AO)</f>
        <v/>
      </c>
      <c r="O3939" s="238" t="n">
        <v>296.24</v>
      </c>
      <c r="P3939">
        <f>O3939*_xlfn.XLOOKUP(K3939,AM:AM,AN:AN)</f>
        <v/>
      </c>
      <c r="Q3939">
        <f>O3939*_xlfn.XLOOKUP(K3939,AM:AM,AO:AO)</f>
        <v/>
      </c>
      <c r="R3939">
        <f>_xlfn.XLOOKUP(E3939,AF:AF,AG:AG)</f>
        <v/>
      </c>
      <c r="S3939">
        <f>_xlfn.XLOOKUP(E3939,AF:AF,AI:AI)</f>
        <v/>
      </c>
      <c r="T3939">
        <f>WEEKNUM(G3939)</f>
        <v/>
      </c>
      <c r="U3939">
        <f>YEAR(G3939)</f>
        <v/>
      </c>
      <c r="V3939" s="117">
        <f>IFERROR(Q3939/N3939,"0")</f>
        <v/>
      </c>
    </row>
    <row r="3940">
      <c r="A3940">
        <f>_xlfn.XLOOKUP(D3940,BN:BN,BO:BO)</f>
        <v/>
      </c>
      <c r="B3940" t="inlineStr">
        <is>
          <t>LLC</t>
        </is>
      </c>
      <c r="C3940" t="n">
        <v>601</v>
      </c>
      <c r="D3940">
        <f>_xlfn.XLOOKUP(C3940,BH:BH,BI:BI)</f>
        <v/>
      </c>
      <c r="E3940" t="n">
        <v>29146</v>
      </c>
      <c r="F3940" t="inlineStr">
        <is>
          <t>Hospedaje The Woodward Geneva</t>
        </is>
      </c>
      <c r="G3940" s="234" t="n">
        <v>45896</v>
      </c>
      <c r="H3940" s="234" t="n">
        <v>45898</v>
      </c>
      <c r="I3940" t="inlineStr">
        <is>
          <t>HTL</t>
        </is>
      </c>
      <c r="J3940">
        <f>_xlfn.XLOOKUP(I3940,AS:AS,AU:AU)</f>
        <v/>
      </c>
      <c r="K3940" t="inlineStr">
        <is>
          <t>CHF</t>
        </is>
      </c>
      <c r="L3940" s="238" t="n">
        <v>4100</v>
      </c>
      <c r="M3940">
        <f>L3940*_xlfn.XLOOKUP(K3940,AM:AM,AN:AN)</f>
        <v/>
      </c>
      <c r="N3940">
        <f>L3940*_xlfn.XLOOKUP(K3940,AM:AM,AO:AO)</f>
        <v/>
      </c>
      <c r="O3940" s="238" t="n">
        <v>521.2</v>
      </c>
      <c r="P3940">
        <f>O3940*_xlfn.XLOOKUP(K3940,AM:AM,AN:AN)</f>
        <v/>
      </c>
      <c r="Q3940">
        <f>O3940*_xlfn.XLOOKUP(K3940,AM:AM,AO:AO)</f>
        <v/>
      </c>
      <c r="R3940">
        <f>_xlfn.XLOOKUP(E3940,AF:AF,AG:AG)</f>
        <v/>
      </c>
      <c r="S3940">
        <f>_xlfn.XLOOKUP(E3940,AF:AF,AI:AI)</f>
        <v/>
      </c>
      <c r="T3940">
        <f>WEEKNUM(G3940)</f>
        <v/>
      </c>
      <c r="U3940">
        <f>YEAR(G3940)</f>
        <v/>
      </c>
      <c r="V3940" s="117">
        <f>IFERROR(Q3940/N3940,"0")</f>
        <v/>
      </c>
    </row>
    <row r="3941">
      <c r="A3941">
        <f>_xlfn.XLOOKUP(D3941,BN:BN,BO:BO)</f>
        <v/>
      </c>
      <c r="B3941" t="inlineStr">
        <is>
          <t>LLC</t>
        </is>
      </c>
      <c r="C3941" t="n">
        <v>602</v>
      </c>
      <c r="D3941">
        <f>_xlfn.XLOOKUP(C3941,BH:BH,BI:BI)</f>
        <v/>
      </c>
      <c r="E3941" t="n">
        <v>28512</v>
      </c>
      <c r="F3941" t="inlineStr">
        <is>
          <t>MANDARIN ORIENTAL RITZ</t>
        </is>
      </c>
      <c r="G3941" s="234" t="n">
        <v>45910</v>
      </c>
      <c r="H3941" s="234" t="n">
        <v>45914</v>
      </c>
      <c r="I3941" t="inlineStr">
        <is>
          <t>HTL</t>
        </is>
      </c>
      <c r="J3941">
        <f>_xlfn.XLOOKUP(I3941,AS:AS,AU:AU)</f>
        <v/>
      </c>
      <c r="K3941" t="inlineStr">
        <is>
          <t>EUR</t>
        </is>
      </c>
      <c r="L3941" s="238" t="n">
        <v>4020</v>
      </c>
      <c r="M3941">
        <f>L3941*_xlfn.XLOOKUP(K3941,AM:AM,AN:AN)</f>
        <v/>
      </c>
      <c r="N3941">
        <f>L3941*_xlfn.XLOOKUP(K3941,AM:AM,AO:AO)</f>
        <v/>
      </c>
      <c r="O3941" s="238" t="n">
        <v>515.35</v>
      </c>
      <c r="P3941">
        <f>O3941*_xlfn.XLOOKUP(K3941,AM:AM,AN:AN)</f>
        <v/>
      </c>
      <c r="Q3941">
        <f>O3941*_xlfn.XLOOKUP(K3941,AM:AM,AO:AO)</f>
        <v/>
      </c>
      <c r="R3941">
        <f>_xlfn.XLOOKUP(E3941,AF:AF,AG:AG)</f>
        <v/>
      </c>
      <c r="S3941">
        <f>_xlfn.XLOOKUP(E3941,AF:AF,AI:AI)</f>
        <v/>
      </c>
      <c r="T3941">
        <f>WEEKNUM(G3941)</f>
        <v/>
      </c>
      <c r="U3941">
        <f>YEAR(G3941)</f>
        <v/>
      </c>
      <c r="V3941" s="117">
        <f>IFERROR(Q3941/N3941,"0")</f>
        <v/>
      </c>
    </row>
    <row r="3942">
      <c r="A3942">
        <f>_xlfn.XLOOKUP(D3942,BN:BN,BO:BO)</f>
        <v/>
      </c>
      <c r="B3942" t="inlineStr">
        <is>
          <t>LLC</t>
        </is>
      </c>
      <c r="C3942" t="n">
        <v>603</v>
      </c>
      <c r="D3942">
        <f>_xlfn.XLOOKUP(C3942,BH:BH,BI:BI)</f>
        <v/>
      </c>
      <c r="E3942" t="n">
        <v>29433</v>
      </c>
      <c r="F3942" t="inlineStr">
        <is>
          <t>ROSEWOOD SAN MIGUEL</t>
        </is>
      </c>
      <c r="G3942" s="234" t="n">
        <v>45893</v>
      </c>
      <c r="H3942" s="234" t="n">
        <v>45896</v>
      </c>
      <c r="I3942" t="inlineStr">
        <is>
          <t>HTL</t>
        </is>
      </c>
      <c r="J3942">
        <f>_xlfn.XLOOKUP(I3942,AS:AS,AU:AU)</f>
        <v/>
      </c>
      <c r="K3942" t="inlineStr">
        <is>
          <t>USD</t>
        </is>
      </c>
      <c r="L3942" s="238" t="n">
        <v>5322</v>
      </c>
      <c r="M3942">
        <f>L3942*_xlfn.XLOOKUP(K3942,AM:AM,AN:AN)</f>
        <v/>
      </c>
      <c r="N3942">
        <f>L3942*_xlfn.XLOOKUP(K3942,AM:AM,AO:AO)</f>
        <v/>
      </c>
      <c r="O3942" s="238" t="n">
        <v>750.4</v>
      </c>
      <c r="P3942">
        <f>O3942*_xlfn.XLOOKUP(K3942,AM:AM,AN:AN)</f>
        <v/>
      </c>
      <c r="Q3942">
        <f>O3942*_xlfn.XLOOKUP(K3942,AM:AM,AO:AO)</f>
        <v/>
      </c>
      <c r="R3942">
        <f>_xlfn.XLOOKUP(E3942,AF:AF,AG:AG)</f>
        <v/>
      </c>
      <c r="S3942">
        <f>_xlfn.XLOOKUP(E3942,AF:AF,AI:AI)</f>
        <v/>
      </c>
      <c r="T3942">
        <f>WEEKNUM(G3942)</f>
        <v/>
      </c>
      <c r="U3942">
        <f>YEAR(G3942)</f>
        <v/>
      </c>
      <c r="V3942" s="117">
        <f>IFERROR(Q3942/N3942,"0")</f>
        <v/>
      </c>
    </row>
    <row r="3943">
      <c r="A3943">
        <f>_xlfn.XLOOKUP(D3943,BN:BN,BO:BO)</f>
        <v/>
      </c>
      <c r="B3943" t="inlineStr">
        <is>
          <t>LLC</t>
        </is>
      </c>
      <c r="C3943" t="n">
        <v>604</v>
      </c>
      <c r="D3943">
        <f>_xlfn.XLOOKUP(C3943,BH:BH,BI:BI)</f>
        <v/>
      </c>
      <c r="E3943" t="n">
        <v>30500</v>
      </c>
      <c r="F3943" t="inlineStr">
        <is>
          <t>MAJESTIC HOTEL BCN</t>
        </is>
      </c>
      <c r="G3943" s="234" t="n">
        <v>45878</v>
      </c>
      <c r="H3943" s="234" t="n">
        <v>45880</v>
      </c>
      <c r="I3943" t="inlineStr">
        <is>
          <t>HTL</t>
        </is>
      </c>
      <c r="J3943">
        <f>_xlfn.XLOOKUP(I3943,AS:AS,AU:AU)</f>
        <v/>
      </c>
      <c r="K3943" t="inlineStr">
        <is>
          <t>EUR</t>
        </is>
      </c>
      <c r="L3943" s="238" t="n">
        <v>1425</v>
      </c>
      <c r="M3943">
        <f>L3943*_xlfn.XLOOKUP(K3943,AM:AM,AN:AN)</f>
        <v/>
      </c>
      <c r="N3943">
        <f>L3943*_xlfn.XLOOKUP(K3943,AM:AM,AO:AO)</f>
        <v/>
      </c>
      <c r="O3943" s="238" t="n">
        <v>125.71</v>
      </c>
      <c r="P3943">
        <f>O3943*_xlfn.XLOOKUP(K3943,AM:AM,AN:AN)</f>
        <v/>
      </c>
      <c r="Q3943">
        <f>O3943*_xlfn.XLOOKUP(K3943,AM:AM,AO:AO)</f>
        <v/>
      </c>
      <c r="R3943">
        <f>_xlfn.XLOOKUP(E3943,AF:AF,AG:AG)</f>
        <v/>
      </c>
      <c r="S3943">
        <f>_xlfn.XLOOKUP(E3943,AF:AF,AI:AI)</f>
        <v/>
      </c>
      <c r="T3943">
        <f>WEEKNUM(G3943)</f>
        <v/>
      </c>
      <c r="U3943">
        <f>YEAR(G3943)</f>
        <v/>
      </c>
      <c r="V3943" s="117">
        <f>IFERROR(Q3943/N3943,"0")</f>
        <v/>
      </c>
    </row>
    <row r="3944">
      <c r="A3944">
        <f>_xlfn.XLOOKUP(D3944,BN:BN,BO:BO)</f>
        <v/>
      </c>
      <c r="B3944" t="inlineStr">
        <is>
          <t>LLC</t>
        </is>
      </c>
      <c r="C3944" t="n">
        <v>604</v>
      </c>
      <c r="D3944">
        <f>_xlfn.XLOOKUP(C3944,BH:BH,BI:BI)</f>
        <v/>
      </c>
      <c r="E3944" t="n">
        <v>30500</v>
      </c>
      <c r="F3944" t="inlineStr">
        <is>
          <t xml:space="preserve">Hospedaje Hotel Majestic </t>
        </is>
      </c>
      <c r="G3944" s="234" t="n">
        <v>45894</v>
      </c>
      <c r="H3944" s="234" t="n">
        <v>45895</v>
      </c>
      <c r="I3944" t="inlineStr">
        <is>
          <t>HTL</t>
        </is>
      </c>
      <c r="J3944">
        <f>_xlfn.XLOOKUP(I3944,AS:AS,AU:AU)</f>
        <v/>
      </c>
      <c r="K3944" t="inlineStr">
        <is>
          <t>EUR</t>
        </is>
      </c>
      <c r="L3944" s="238" t="n">
        <v>595.5</v>
      </c>
      <c r="M3944">
        <f>L3944*_xlfn.XLOOKUP(K3944,AM:AM,AN:AN)</f>
        <v/>
      </c>
      <c r="N3944">
        <f>L3944*_xlfn.XLOOKUP(K3944,AM:AM,AO:AO)</f>
        <v/>
      </c>
      <c r="O3944" s="238" t="n">
        <v>49.48</v>
      </c>
      <c r="P3944">
        <f>O3944*_xlfn.XLOOKUP(K3944,AM:AM,AN:AN)</f>
        <v/>
      </c>
      <c r="Q3944">
        <f>O3944*_xlfn.XLOOKUP(K3944,AM:AM,AO:AO)</f>
        <v/>
      </c>
      <c r="R3944">
        <f>_xlfn.XLOOKUP(E3944,AF:AF,AG:AG)</f>
        <v/>
      </c>
      <c r="S3944">
        <f>_xlfn.XLOOKUP(E3944,AF:AF,AI:AI)</f>
        <v/>
      </c>
      <c r="T3944">
        <f>WEEKNUM(G3944)</f>
        <v/>
      </c>
      <c r="U3944">
        <f>YEAR(G3944)</f>
        <v/>
      </c>
      <c r="V3944" s="117">
        <f>IFERROR(Q3944/N3944,"0")</f>
        <v/>
      </c>
    </row>
    <row r="3945">
      <c r="A3945">
        <f>_xlfn.XLOOKUP(D3945,BN:BN,BO:BO)</f>
        <v/>
      </c>
      <c r="B3945" t="inlineStr">
        <is>
          <t>LLC</t>
        </is>
      </c>
      <c r="C3945" t="n">
        <v>605</v>
      </c>
      <c r="D3945">
        <f>_xlfn.XLOOKUP(C3945,BH:BH,BI:BI)</f>
        <v/>
      </c>
      <c r="E3945" t="n">
        <v>27105</v>
      </c>
      <c r="F3945" t="inlineStr">
        <is>
          <t>PENINSULA CHICAGO</t>
        </is>
      </c>
      <c r="G3945" s="234" t="n">
        <v>45925</v>
      </c>
      <c r="H3945" s="234" t="n">
        <v>45929</v>
      </c>
      <c r="I3945" t="inlineStr">
        <is>
          <t>HTL</t>
        </is>
      </c>
      <c r="J3945">
        <f>_xlfn.XLOOKUP(I3945,AS:AS,AU:AU)</f>
        <v/>
      </c>
      <c r="K3945" t="inlineStr">
        <is>
          <t>USD</t>
        </is>
      </c>
      <c r="L3945" s="238" t="n">
        <v>4226</v>
      </c>
      <c r="M3945">
        <f>L3945*_xlfn.XLOOKUP(K3945,AM:AM,AN:AN)</f>
        <v/>
      </c>
      <c r="N3945">
        <f>L3945*_xlfn.XLOOKUP(K3945,AM:AM,AO:AO)</f>
        <v/>
      </c>
      <c r="O3945" s="238" t="n">
        <v>388.4</v>
      </c>
      <c r="P3945">
        <f>O3945*_xlfn.XLOOKUP(K3945,AM:AM,AN:AN)</f>
        <v/>
      </c>
      <c r="Q3945">
        <f>O3945*_xlfn.XLOOKUP(K3945,AM:AM,AO:AO)</f>
        <v/>
      </c>
      <c r="R3945">
        <f>_xlfn.XLOOKUP(E3945,AF:AF,AG:AG)</f>
        <v/>
      </c>
      <c r="S3945">
        <f>_xlfn.XLOOKUP(E3945,AF:AF,AI:AI)</f>
        <v/>
      </c>
      <c r="T3945">
        <f>WEEKNUM(G3945)</f>
        <v/>
      </c>
      <c r="U3945">
        <f>YEAR(G3945)</f>
        <v/>
      </c>
      <c r="V3945" s="117">
        <f>IFERROR(Q3945/N3945,"0")</f>
        <v/>
      </c>
    </row>
    <row r="3946">
      <c r="A3946">
        <f>_xlfn.XLOOKUP(D3946,BN:BN,BO:BO)</f>
        <v/>
      </c>
      <c r="B3946" t="inlineStr">
        <is>
          <t>LLC</t>
        </is>
      </c>
      <c r="C3946" t="n">
        <v>607</v>
      </c>
      <c r="D3946">
        <f>_xlfn.XLOOKUP(C3946,BH:BH,BI:BI)</f>
        <v/>
      </c>
      <c r="E3946" t="n">
        <v>28512</v>
      </c>
      <c r="F3946" t="inlineStr">
        <is>
          <t>MO MAD</t>
        </is>
      </c>
      <c r="G3946" s="234" t="n">
        <v>45869</v>
      </c>
      <c r="H3946" s="234" t="n">
        <v>45872</v>
      </c>
      <c r="I3946" t="inlineStr">
        <is>
          <t>HTL</t>
        </is>
      </c>
      <c r="J3946">
        <f>_xlfn.XLOOKUP(I3946,AS:AS,AU:AU)</f>
        <v/>
      </c>
      <c r="K3946" t="inlineStr">
        <is>
          <t>EUR</t>
        </is>
      </c>
      <c r="L3946" s="238" t="n">
        <v>9570</v>
      </c>
      <c r="M3946">
        <f>L3946*_xlfn.XLOOKUP(K3946,AM:AM,AN:AN)</f>
        <v/>
      </c>
      <c r="N3946">
        <f>L3946*_xlfn.XLOOKUP(K3946,AM:AM,AO:AO)</f>
        <v/>
      </c>
      <c r="O3946" s="238" t="n">
        <v>1023.93</v>
      </c>
      <c r="P3946">
        <f>O3946*_xlfn.XLOOKUP(K3946,AM:AM,AN:AN)</f>
        <v/>
      </c>
      <c r="Q3946">
        <f>O3946*_xlfn.XLOOKUP(K3946,AM:AM,AO:AO)</f>
        <v/>
      </c>
      <c r="R3946">
        <f>_xlfn.XLOOKUP(E3946,AF:AF,AG:AG)</f>
        <v/>
      </c>
      <c r="S3946">
        <f>_xlfn.XLOOKUP(E3946,AF:AF,AI:AI)</f>
        <v/>
      </c>
      <c r="T3946">
        <f>WEEKNUM(G3946)</f>
        <v/>
      </c>
      <c r="U3946">
        <f>YEAR(G3946)</f>
        <v/>
      </c>
      <c r="V3946" s="117">
        <f>IFERROR(Q3946/N3946,"0")</f>
        <v/>
      </c>
    </row>
    <row r="3947">
      <c r="A3947">
        <f>_xlfn.XLOOKUP(D3947,BN:BN,BO:BO)</f>
        <v/>
      </c>
      <c r="B3947" t="inlineStr">
        <is>
          <t>LLC</t>
        </is>
      </c>
      <c r="C3947" t="n">
        <v>608</v>
      </c>
      <c r="D3947">
        <f>_xlfn.XLOOKUP(C3947,BH:BH,BI:BI)</f>
        <v/>
      </c>
      <c r="E3947" t="n">
        <v>27647</v>
      </c>
      <c r="F3947" t="inlineStr">
        <is>
          <t>FS TAORMINA</t>
        </is>
      </c>
      <c r="G3947" s="234" t="n">
        <v>45907</v>
      </c>
      <c r="H3947" s="234" t="n">
        <v>45910</v>
      </c>
      <c r="I3947" t="inlineStr">
        <is>
          <t>HTL</t>
        </is>
      </c>
      <c r="J3947">
        <f>_xlfn.XLOOKUP(I3947,AS:AS,AU:AU)</f>
        <v/>
      </c>
      <c r="K3947" t="inlineStr">
        <is>
          <t>EUR</t>
        </is>
      </c>
      <c r="L3947" s="238" t="n">
        <v>7395</v>
      </c>
      <c r="M3947">
        <f>L3947*_xlfn.XLOOKUP(K3947,AM:AM,AN:AN)</f>
        <v/>
      </c>
      <c r="N3947">
        <f>L3947*_xlfn.XLOOKUP(K3947,AM:AM,AO:AO)</f>
        <v/>
      </c>
      <c r="O3947" s="238" t="n">
        <v>739.5</v>
      </c>
      <c r="P3947">
        <f>O3947*_xlfn.XLOOKUP(K3947,AM:AM,AN:AN)</f>
        <v/>
      </c>
      <c r="Q3947">
        <f>O3947*_xlfn.XLOOKUP(K3947,AM:AM,AO:AO)</f>
        <v/>
      </c>
      <c r="R3947">
        <f>_xlfn.XLOOKUP(E3947,AF:AF,AG:AG)</f>
        <v/>
      </c>
      <c r="S3947">
        <f>_xlfn.XLOOKUP(E3947,AF:AF,AI:AI)</f>
        <v/>
      </c>
      <c r="T3947">
        <f>WEEKNUM(G3947)</f>
        <v/>
      </c>
      <c r="U3947">
        <f>YEAR(G3947)</f>
        <v/>
      </c>
      <c r="V3947" s="117">
        <f>IFERROR(Q3947/N3947,"0")</f>
        <v/>
      </c>
    </row>
    <row r="3948">
      <c r="A3948">
        <f>_xlfn.XLOOKUP(D3948,BN:BN,BO:BO)</f>
        <v/>
      </c>
      <c r="B3948" t="inlineStr">
        <is>
          <t>LLC</t>
        </is>
      </c>
      <c r="C3948" t="n">
        <v>609</v>
      </c>
      <c r="D3948">
        <f>_xlfn.XLOOKUP(C3948,BH:BH,BI:BI)</f>
        <v/>
      </c>
      <c r="E3948" t="n">
        <v>28934</v>
      </c>
      <c r="F3948" t="inlineStr">
        <is>
          <t>TE GARCIA ZAPATERO DORIS TERESA</t>
        </is>
      </c>
      <c r="G3948" s="234" t="n">
        <v>45940</v>
      </c>
      <c r="I3948" t="inlineStr">
        <is>
          <t>VLO</t>
        </is>
      </c>
      <c r="J3948">
        <f>_xlfn.XLOOKUP(I3948,AS:AS,AU:AU)</f>
        <v/>
      </c>
      <c r="K3948" t="inlineStr">
        <is>
          <t>USD</t>
        </is>
      </c>
      <c r="L3948" s="238" t="n">
        <v>6054.36</v>
      </c>
      <c r="M3948">
        <f>L3948*_xlfn.XLOOKUP(K3948,AM:AM,AN:AN)</f>
        <v/>
      </c>
      <c r="N3948">
        <f>L3948*_xlfn.XLOOKUP(K3948,AM:AM,AO:AO)</f>
        <v/>
      </c>
      <c r="O3948" s="238" t="n">
        <v>0</v>
      </c>
      <c r="P3948">
        <f>O3948*_xlfn.XLOOKUP(K3948,AM:AM,AN:AN)</f>
        <v/>
      </c>
      <c r="Q3948">
        <f>O3948*_xlfn.XLOOKUP(K3948,AM:AM,AO:AO)</f>
        <v/>
      </c>
      <c r="R3948">
        <f>_xlfn.XLOOKUP(E3948,AF:AF,AG:AG)</f>
        <v/>
      </c>
      <c r="S3948">
        <f>_xlfn.XLOOKUP(E3948,AF:AF,AI:AI)</f>
        <v/>
      </c>
      <c r="T3948">
        <f>WEEKNUM(G3948)</f>
        <v/>
      </c>
      <c r="U3948">
        <f>YEAR(G3948)</f>
        <v/>
      </c>
      <c r="V3948" s="117">
        <f>IFERROR(Q3948/N3948,"0")</f>
        <v/>
      </c>
    </row>
    <row r="3949">
      <c r="A3949">
        <f>_xlfn.XLOOKUP(D3949,BN:BN,BO:BO)</f>
        <v/>
      </c>
      <c r="B3949" t="inlineStr">
        <is>
          <t>LLC</t>
        </is>
      </c>
      <c r="C3949" t="n">
        <v>609</v>
      </c>
      <c r="D3949">
        <f>_xlfn.XLOOKUP(C3949,BH:BH,BI:BI)</f>
        <v/>
      </c>
      <c r="E3949" t="n">
        <v>28934</v>
      </c>
      <c r="F3949" t="inlineStr">
        <is>
          <t>TE GARCIA ZAPATERO DORIS TERESA</t>
        </is>
      </c>
      <c r="G3949" s="234" t="n">
        <v>45941</v>
      </c>
      <c r="I3949" t="inlineStr">
        <is>
          <t>VLO</t>
        </is>
      </c>
      <c r="J3949">
        <f>_xlfn.XLOOKUP(I3949,AS:AS,AU:AU)</f>
        <v/>
      </c>
      <c r="K3949" t="inlineStr">
        <is>
          <t>USD</t>
        </is>
      </c>
      <c r="L3949" s="238" t="n">
        <v>4433.3</v>
      </c>
      <c r="M3949">
        <f>L3949*_xlfn.XLOOKUP(K3949,AM:AM,AN:AN)</f>
        <v/>
      </c>
      <c r="N3949">
        <f>L3949*_xlfn.XLOOKUP(K3949,AM:AM,AO:AO)</f>
        <v/>
      </c>
      <c r="O3949" s="238" t="n">
        <v>0</v>
      </c>
      <c r="P3949">
        <f>O3949*_xlfn.XLOOKUP(K3949,AM:AM,AN:AN)</f>
        <v/>
      </c>
      <c r="Q3949">
        <f>O3949*_xlfn.XLOOKUP(K3949,AM:AM,AO:AO)</f>
        <v/>
      </c>
      <c r="R3949">
        <f>_xlfn.XLOOKUP(E3949,AF:AF,AG:AG)</f>
        <v/>
      </c>
      <c r="S3949">
        <f>_xlfn.XLOOKUP(E3949,AF:AF,AI:AI)</f>
        <v/>
      </c>
      <c r="T3949">
        <f>WEEKNUM(G3949)</f>
        <v/>
      </c>
      <c r="U3949">
        <f>YEAR(G3949)</f>
        <v/>
      </c>
      <c r="V3949" s="117">
        <f>IFERROR(Q3949/N3949,"0")</f>
        <v/>
      </c>
    </row>
    <row r="3950">
      <c r="A3950">
        <f>_xlfn.XLOOKUP(D3950,BN:BN,BO:BO)</f>
        <v/>
      </c>
      <c r="B3950" t="inlineStr">
        <is>
          <t>LLC</t>
        </is>
      </c>
      <c r="C3950" t="n">
        <v>609</v>
      </c>
      <c r="D3950">
        <f>_xlfn.XLOOKUP(C3950,BH:BH,BI:BI)</f>
        <v/>
      </c>
      <c r="E3950" t="n">
        <v>28934</v>
      </c>
      <c r="F3950" t="inlineStr">
        <is>
          <t>TE GARCIA ZAPATERO DORIS TERESA</t>
        </is>
      </c>
      <c r="G3950" s="234" t="n">
        <v>45954</v>
      </c>
      <c r="H3950" s="63" t="n"/>
      <c r="I3950" t="inlineStr">
        <is>
          <t>VLO</t>
        </is>
      </c>
      <c r="J3950">
        <f>_xlfn.XLOOKUP(I3950,AS:AS,AU:AU)</f>
        <v/>
      </c>
      <c r="K3950" t="inlineStr">
        <is>
          <t>USD</t>
        </is>
      </c>
      <c r="L3950" s="238" t="n">
        <v>151.93</v>
      </c>
      <c r="M3950">
        <f>L3950*_xlfn.XLOOKUP(K3950,AM:AM,AN:AN)</f>
        <v/>
      </c>
      <c r="N3950">
        <f>L3950*_xlfn.XLOOKUP(K3950,AM:AM,AO:AO)</f>
        <v/>
      </c>
      <c r="O3950" s="238" t="n">
        <v>0</v>
      </c>
      <c r="P3950">
        <f>O3950*_xlfn.XLOOKUP(K3950,AM:AM,AN:AN)</f>
        <v/>
      </c>
      <c r="Q3950">
        <f>O3950*_xlfn.XLOOKUP(K3950,AM:AM,AO:AO)</f>
        <v/>
      </c>
      <c r="R3950">
        <f>_xlfn.XLOOKUP(E3950,AF:AF,AG:AG)</f>
        <v/>
      </c>
      <c r="S3950">
        <f>_xlfn.XLOOKUP(E3950,AF:AF,AI:AI)</f>
        <v/>
      </c>
      <c r="T3950">
        <f>WEEKNUM(G3950)</f>
        <v/>
      </c>
      <c r="U3950">
        <f>YEAR(G3950)</f>
        <v/>
      </c>
      <c r="V3950" s="117">
        <f>IFERROR(Q3950/N3950,"0")</f>
        <v/>
      </c>
    </row>
    <row r="3951">
      <c r="A3951">
        <f>_xlfn.XLOOKUP(D3951,BN:BN,BO:BO)</f>
        <v/>
      </c>
      <c r="B3951" t="inlineStr">
        <is>
          <t>LLC</t>
        </is>
      </c>
      <c r="C3951" t="n">
        <v>609</v>
      </c>
      <c r="D3951">
        <f>_xlfn.XLOOKUP(C3951,BH:BH,BI:BI)</f>
        <v/>
      </c>
      <c r="E3951" t="n">
        <v>28934</v>
      </c>
      <c r="F3951" t="inlineStr">
        <is>
          <t>TE GARCIA ZAPATERO DORIS TERESA</t>
        </is>
      </c>
      <c r="G3951" s="234" t="n">
        <v>45967</v>
      </c>
      <c r="H3951" s="63" t="n"/>
      <c r="I3951" t="inlineStr">
        <is>
          <t>VLO</t>
        </is>
      </c>
      <c r="J3951">
        <f>_xlfn.XLOOKUP(I3951,AS:AS,AU:AU)</f>
        <v/>
      </c>
      <c r="K3951" t="inlineStr">
        <is>
          <t>USD</t>
        </is>
      </c>
      <c r="L3951" s="238" t="n">
        <v>116.53</v>
      </c>
      <c r="M3951">
        <f>L3951*_xlfn.XLOOKUP(K3951,AM:AM,AN:AN)</f>
        <v/>
      </c>
      <c r="N3951">
        <f>L3951*_xlfn.XLOOKUP(K3951,AM:AM,AO:AO)</f>
        <v/>
      </c>
      <c r="O3951" s="238" t="n">
        <v>0</v>
      </c>
      <c r="P3951">
        <f>O3951*_xlfn.XLOOKUP(K3951,AM:AM,AN:AN)</f>
        <v/>
      </c>
      <c r="Q3951">
        <f>O3951*_xlfn.XLOOKUP(K3951,AM:AM,AO:AO)</f>
        <v/>
      </c>
      <c r="R3951">
        <f>_xlfn.XLOOKUP(E3951,AF:AF,AG:AG)</f>
        <v/>
      </c>
      <c r="S3951">
        <f>_xlfn.XLOOKUP(E3951,AF:AF,AI:AI)</f>
        <v/>
      </c>
      <c r="T3951">
        <f>WEEKNUM(G3951)</f>
        <v/>
      </c>
      <c r="U3951">
        <f>YEAR(G3951)</f>
        <v/>
      </c>
      <c r="V3951" s="117">
        <f>IFERROR(Q3951/N3951,"0")</f>
        <v/>
      </c>
    </row>
    <row r="3952">
      <c r="A3952">
        <f>_xlfn.XLOOKUP(D3952,BN:BN,BO:BO)</f>
        <v/>
      </c>
      <c r="B3952" t="inlineStr">
        <is>
          <t>LLC</t>
        </is>
      </c>
      <c r="C3952" t="n">
        <v>609</v>
      </c>
      <c r="D3952">
        <f>_xlfn.XLOOKUP(C3952,BH:BH,BI:BI)</f>
        <v/>
      </c>
      <c r="E3952" t="n">
        <v>0</v>
      </c>
      <c r="F3952" t="inlineStr">
        <is>
          <t>Fee de emison Madrid</t>
        </is>
      </c>
      <c r="G3952" s="234" t="n">
        <v>45941</v>
      </c>
      <c r="H3952" s="63" t="n"/>
      <c r="I3952" t="inlineStr">
        <is>
          <t>HPS</t>
        </is>
      </c>
      <c r="J3952">
        <f>_xlfn.XLOOKUP(I3952,AS:AS,AU:AU)</f>
        <v/>
      </c>
      <c r="K3952" t="inlineStr">
        <is>
          <t>USD</t>
        </is>
      </c>
      <c r="L3952" s="238" t="n">
        <v>185</v>
      </c>
      <c r="M3952">
        <f>L3952*_xlfn.XLOOKUP(K3952,AM:AM,AN:AN)</f>
        <v/>
      </c>
      <c r="N3952">
        <f>L3952*_xlfn.XLOOKUP(K3952,AM:AM,AO:AO)</f>
        <v/>
      </c>
      <c r="O3952" s="238" t="n">
        <v>185</v>
      </c>
      <c r="P3952">
        <f>O3952*_xlfn.XLOOKUP(K3952,AM:AM,AN:AN)</f>
        <v/>
      </c>
      <c r="Q3952">
        <f>O3952*_xlfn.XLOOKUP(K3952,AM:AM,AO:AO)</f>
        <v/>
      </c>
      <c r="R3952">
        <f>_xlfn.XLOOKUP(E3952,AF:AF,AG:AG)</f>
        <v/>
      </c>
      <c r="S3952">
        <f>_xlfn.XLOOKUP(E3952,AF:AF,AI:AI)</f>
        <v/>
      </c>
      <c r="T3952">
        <f>WEEKNUM(G3952)</f>
        <v/>
      </c>
      <c r="U3952">
        <f>YEAR(G3952)</f>
        <v/>
      </c>
      <c r="V3952" s="117">
        <f>IFERROR(Q3952/N3952,"0")</f>
        <v/>
      </c>
    </row>
    <row r="3953">
      <c r="A3953">
        <f>_xlfn.XLOOKUP(D3953,BN:BN,BO:BO)</f>
        <v/>
      </c>
      <c r="B3953" t="inlineStr">
        <is>
          <t>LLC</t>
        </is>
      </c>
      <c r="C3953" t="n">
        <v>609</v>
      </c>
      <c r="D3953">
        <f>_xlfn.XLOOKUP(C3953,BH:BH,BI:BI)</f>
        <v/>
      </c>
      <c r="E3953" t="n">
        <v>29709</v>
      </c>
      <c r="F3953" t="inlineStr">
        <is>
          <t>Bután y Calcutta</t>
        </is>
      </c>
      <c r="G3953" s="234" t="n">
        <v>45942</v>
      </c>
      <c r="H3953" s="234" t="n">
        <v>45954</v>
      </c>
      <c r="I3953" t="inlineStr">
        <is>
          <t>PKT</t>
        </is>
      </c>
      <c r="J3953">
        <f>_xlfn.XLOOKUP(I3953,AS:AS,AU:AU)</f>
        <v/>
      </c>
      <c r="K3953" t="inlineStr">
        <is>
          <t>USD</t>
        </is>
      </c>
      <c r="L3953" s="238" t="n">
        <v>23716</v>
      </c>
      <c r="M3953">
        <f>L3953*_xlfn.XLOOKUP(K3953,AM:AM,AN:AN)</f>
        <v/>
      </c>
      <c r="N3953">
        <f>L3953*_xlfn.XLOOKUP(K3953,AM:AM,AO:AO)</f>
        <v/>
      </c>
      <c r="O3953" s="238" t="n">
        <v>2419</v>
      </c>
      <c r="P3953">
        <f>O3953*_xlfn.XLOOKUP(K3953,AM:AM,AN:AN)</f>
        <v/>
      </c>
      <c r="Q3953">
        <f>O3953*_xlfn.XLOOKUP(K3953,AM:AM,AO:AO)</f>
        <v/>
      </c>
      <c r="R3953">
        <f>_xlfn.XLOOKUP(E3953,AF:AF,AG:AG)</f>
        <v/>
      </c>
      <c r="S3953">
        <f>_xlfn.XLOOKUP(E3953,AF:AF,AI:AI)</f>
        <v/>
      </c>
      <c r="T3953">
        <f>WEEKNUM(G3953)</f>
        <v/>
      </c>
      <c r="U3953">
        <f>YEAR(G3953)</f>
        <v/>
      </c>
      <c r="V3953" s="117">
        <f>IFERROR(Q3953/N3953,"0")</f>
        <v/>
      </c>
    </row>
    <row r="3954">
      <c r="A3954">
        <f>_xlfn.XLOOKUP(D3954,BN:BN,BO:BO)</f>
        <v/>
      </c>
      <c r="B3954" t="inlineStr">
        <is>
          <t>LLC</t>
        </is>
      </c>
      <c r="C3954" t="n">
        <v>609</v>
      </c>
      <c r="D3954">
        <f>_xlfn.XLOOKUP(C3954,BH:BH,BI:BI)</f>
        <v/>
      </c>
      <c r="E3954" t="n">
        <v>28934</v>
      </c>
      <c r="F3954" t="inlineStr">
        <is>
          <t>TE GARCIA ZAPATERO DORIS TERESA</t>
        </is>
      </c>
      <c r="G3954" s="234" t="n">
        <v>45940</v>
      </c>
      <c r="H3954" s="63" t="n"/>
      <c r="I3954" t="inlineStr">
        <is>
          <t>VLO</t>
        </is>
      </c>
      <c r="J3954">
        <f>_xlfn.XLOOKUP(I3954,AS:AS,AU:AU)</f>
        <v/>
      </c>
      <c r="K3954" t="inlineStr">
        <is>
          <t>USD</t>
        </is>
      </c>
      <c r="L3954" s="238" t="n">
        <v>200</v>
      </c>
      <c r="M3954">
        <f>L3954*_xlfn.XLOOKUP(K3954,AM:AM,AN:AN)</f>
        <v/>
      </c>
      <c r="N3954">
        <f>L3954*_xlfn.XLOOKUP(K3954,AM:AM,AO:AO)</f>
        <v/>
      </c>
      <c r="O3954" s="238" t="n">
        <v>0</v>
      </c>
      <c r="P3954">
        <f>O3954*_xlfn.XLOOKUP(K3954,AM:AM,AN:AN)</f>
        <v/>
      </c>
      <c r="Q3954">
        <f>O3954*_xlfn.XLOOKUP(K3954,AM:AM,AO:AO)</f>
        <v/>
      </c>
      <c r="R3954">
        <f>_xlfn.XLOOKUP(E3954,AF:AF,AG:AG)</f>
        <v/>
      </c>
      <c r="S3954">
        <f>_xlfn.XLOOKUP(E3954,AF:AF,AI:AI)</f>
        <v/>
      </c>
      <c r="T3954">
        <f>WEEKNUM(G3954)</f>
        <v/>
      </c>
      <c r="U3954">
        <f>YEAR(G3954)</f>
        <v/>
      </c>
      <c r="V3954" s="117">
        <f>IFERROR(Q3954/N3954,"0")</f>
        <v/>
      </c>
    </row>
    <row r="3955">
      <c r="A3955">
        <f>_xlfn.XLOOKUP(D3955,BN:BN,BO:BO)</f>
        <v/>
      </c>
      <c r="B3955" t="inlineStr">
        <is>
          <t>LLC</t>
        </is>
      </c>
      <c r="C3955" t="n">
        <v>609</v>
      </c>
      <c r="D3955">
        <f>_xlfn.XLOOKUP(C3955,BH:BH,BI:BI)</f>
        <v/>
      </c>
      <c r="E3955" t="n">
        <v>0</v>
      </c>
      <c r="F3955" t="inlineStr">
        <is>
          <t>Fee reemisión</t>
        </is>
      </c>
      <c r="G3955" s="234" t="n">
        <v>45940</v>
      </c>
      <c r="H3955" s="234" t="n">
        <v>45954</v>
      </c>
      <c r="I3955" t="inlineStr">
        <is>
          <t>HPS</t>
        </is>
      </c>
      <c r="J3955">
        <f>_xlfn.XLOOKUP(I3955,AS:AS,AU:AU)</f>
        <v/>
      </c>
      <c r="K3955" t="inlineStr">
        <is>
          <t>USD</t>
        </is>
      </c>
      <c r="L3955" s="238" t="n">
        <v>35</v>
      </c>
      <c r="M3955">
        <f>L3955*_xlfn.XLOOKUP(K3955,AM:AM,AN:AN)</f>
        <v/>
      </c>
      <c r="N3955">
        <f>L3955*_xlfn.XLOOKUP(K3955,AM:AM,AO:AO)</f>
        <v/>
      </c>
      <c r="O3955" s="238" t="n">
        <v>35</v>
      </c>
      <c r="P3955">
        <f>O3955*_xlfn.XLOOKUP(K3955,AM:AM,AN:AN)</f>
        <v/>
      </c>
      <c r="Q3955">
        <f>O3955*_xlfn.XLOOKUP(K3955,AM:AM,AO:AO)</f>
        <v/>
      </c>
      <c r="R3955">
        <f>_xlfn.XLOOKUP(E3955,AF:AF,AG:AG)</f>
        <v/>
      </c>
      <c r="S3955">
        <f>_xlfn.XLOOKUP(E3955,AF:AF,AI:AI)</f>
        <v/>
      </c>
      <c r="T3955">
        <f>WEEKNUM(G3955)</f>
        <v/>
      </c>
      <c r="U3955">
        <f>YEAR(G3955)</f>
        <v/>
      </c>
      <c r="V3955" s="117">
        <f>IFERROR(Q3955/N3955,"0")</f>
        <v/>
      </c>
    </row>
    <row r="3956">
      <c r="A3956">
        <f>_xlfn.XLOOKUP(D3956,BN:BN,BO:BO)</f>
        <v/>
      </c>
      <c r="B3956" t="inlineStr">
        <is>
          <t>LLC</t>
        </is>
      </c>
      <c r="C3956" t="n">
        <v>609</v>
      </c>
      <c r="D3956">
        <f>_xlfn.XLOOKUP(C3956,BH:BH,BI:BI)</f>
        <v/>
      </c>
      <c r="E3956" t="n">
        <v>28934</v>
      </c>
      <c r="F3956" t="inlineStr">
        <is>
          <t>ME GARCIA ZAPATERO DORIS TERESA</t>
        </is>
      </c>
      <c r="G3956" s="234" t="n">
        <v>45889</v>
      </c>
      <c r="H3956" s="63" t="n"/>
      <c r="I3956" t="inlineStr">
        <is>
          <t>VLO</t>
        </is>
      </c>
      <c r="J3956">
        <f>_xlfn.XLOOKUP(I3956,AS:AS,AU:AU)</f>
        <v/>
      </c>
      <c r="K3956" t="inlineStr">
        <is>
          <t>USD</t>
        </is>
      </c>
      <c r="L3956" s="238" t="n">
        <v>0</v>
      </c>
      <c r="M3956">
        <f>L3956*_xlfn.XLOOKUP(K3956,AM:AM,AN:AN)</f>
        <v/>
      </c>
      <c r="N3956">
        <f>L3956*_xlfn.XLOOKUP(K3956,AM:AM,AO:AO)</f>
        <v/>
      </c>
      <c r="O3956" s="238" t="n">
        <v>0</v>
      </c>
      <c r="P3956">
        <f>O3956*_xlfn.XLOOKUP(K3956,AM:AM,AN:AN)</f>
        <v/>
      </c>
      <c r="Q3956">
        <f>O3956*_xlfn.XLOOKUP(K3956,AM:AM,AO:AO)</f>
        <v/>
      </c>
      <c r="R3956">
        <f>_xlfn.XLOOKUP(E3956,AF:AF,AG:AG)</f>
        <v/>
      </c>
      <c r="S3956">
        <f>_xlfn.XLOOKUP(E3956,AF:AF,AI:AI)</f>
        <v/>
      </c>
      <c r="T3956">
        <f>WEEKNUM(G3956)</f>
        <v/>
      </c>
      <c r="U3956">
        <f>YEAR(G3956)</f>
        <v/>
      </c>
      <c r="V3956" s="117">
        <f>IFERROR(Q3956/N3956,"0")</f>
        <v/>
      </c>
    </row>
    <row r="3957">
      <c r="A3957">
        <f>_xlfn.XLOOKUP(D3957,BN:BN,BO:BO)</f>
        <v/>
      </c>
      <c r="B3957" t="inlineStr">
        <is>
          <t>LLC</t>
        </is>
      </c>
      <c r="C3957" t="n">
        <v>609</v>
      </c>
      <c r="D3957">
        <f>_xlfn.XLOOKUP(C3957,BH:BH,BI:BI)</f>
        <v/>
      </c>
      <c r="E3957" t="n">
        <v>28934</v>
      </c>
      <c r="F3957" t="inlineStr">
        <is>
          <t>TE GARCIA ZAPATERO DORIS TERESA</t>
        </is>
      </c>
      <c r="G3957" s="234" t="n">
        <v>45984</v>
      </c>
      <c r="H3957" s="63" t="n"/>
      <c r="I3957" t="inlineStr">
        <is>
          <t>VLO</t>
        </is>
      </c>
      <c r="J3957">
        <f>_xlfn.XLOOKUP(I3957,AS:AS,AU:AU)</f>
        <v/>
      </c>
      <c r="K3957" t="inlineStr">
        <is>
          <t>USD</t>
        </is>
      </c>
      <c r="L3957" s="238" t="n">
        <v>197.16</v>
      </c>
      <c r="M3957">
        <f>L3957*_xlfn.XLOOKUP(K3957,AM:AM,AN:AN)</f>
        <v/>
      </c>
      <c r="N3957">
        <f>L3957*_xlfn.XLOOKUP(K3957,AM:AM,AO:AO)</f>
        <v/>
      </c>
      <c r="O3957" s="238" t="n">
        <v>0</v>
      </c>
      <c r="P3957">
        <f>O3957*_xlfn.XLOOKUP(K3957,AM:AM,AN:AN)</f>
        <v/>
      </c>
      <c r="Q3957">
        <f>O3957*_xlfn.XLOOKUP(K3957,AM:AM,AO:AO)</f>
        <v/>
      </c>
      <c r="R3957">
        <f>_xlfn.XLOOKUP(E3957,AF:AF,AG:AG)</f>
        <v/>
      </c>
      <c r="S3957">
        <f>_xlfn.XLOOKUP(E3957,AF:AF,AI:AI)</f>
        <v/>
      </c>
      <c r="T3957">
        <f>WEEKNUM(G3957)</f>
        <v/>
      </c>
      <c r="U3957">
        <f>YEAR(G3957)</f>
        <v/>
      </c>
      <c r="V3957" s="117">
        <f>IFERROR(Q3957/N3957,"0")</f>
        <v/>
      </c>
    </row>
    <row r="3958">
      <c r="A3958">
        <f>_xlfn.XLOOKUP(D3958,BN:BN,BO:BO)</f>
        <v/>
      </c>
      <c r="B3958" t="inlineStr">
        <is>
          <t>LLC</t>
        </is>
      </c>
      <c r="C3958" t="n">
        <v>609</v>
      </c>
      <c r="D3958">
        <f>_xlfn.XLOOKUP(C3958,BH:BH,BI:BI)</f>
        <v/>
      </c>
      <c r="E3958" t="n">
        <v>0</v>
      </c>
      <c r="F3958" t="inlineStr">
        <is>
          <t>Fee emisión Madrid - 25SEP</t>
        </is>
      </c>
      <c r="G3958" s="234" t="n">
        <v>45941</v>
      </c>
      <c r="H3958" s="63" t="n"/>
      <c r="I3958" t="inlineStr">
        <is>
          <t>HPS</t>
        </is>
      </c>
      <c r="J3958">
        <f>_xlfn.XLOOKUP(I3958,AS:AS,AU:AU)</f>
        <v/>
      </c>
      <c r="K3958" t="inlineStr">
        <is>
          <t>USD</t>
        </is>
      </c>
      <c r="L3958" s="238" t="n">
        <v>30</v>
      </c>
      <c r="M3958">
        <f>L3958*_xlfn.XLOOKUP(K3958,AM:AM,AN:AN)</f>
        <v/>
      </c>
      <c r="N3958">
        <f>L3958*_xlfn.XLOOKUP(K3958,AM:AM,AO:AO)</f>
        <v/>
      </c>
      <c r="O3958" s="238" t="n">
        <v>30</v>
      </c>
      <c r="P3958">
        <f>O3958*_xlfn.XLOOKUP(K3958,AM:AM,AN:AN)</f>
        <v/>
      </c>
      <c r="Q3958">
        <f>O3958*_xlfn.XLOOKUP(K3958,AM:AM,AO:AO)</f>
        <v/>
      </c>
      <c r="R3958">
        <f>_xlfn.XLOOKUP(E3958,AF:AF,AG:AG)</f>
        <v/>
      </c>
      <c r="S3958">
        <f>_xlfn.XLOOKUP(E3958,AF:AF,AI:AI)</f>
        <v/>
      </c>
      <c r="T3958">
        <f>WEEKNUM(G3958)</f>
        <v/>
      </c>
      <c r="U3958">
        <f>YEAR(G3958)</f>
        <v/>
      </c>
      <c r="V3958" s="117">
        <f>IFERROR(Q3958/N3958,"0")</f>
        <v/>
      </c>
    </row>
    <row r="3959">
      <c r="A3959">
        <f>_xlfn.XLOOKUP(D3959,BN:BN,BO:BO)</f>
        <v/>
      </c>
      <c r="B3959" t="inlineStr">
        <is>
          <t>LLC</t>
        </is>
      </c>
      <c r="C3959" t="n">
        <v>610</v>
      </c>
      <c r="D3959">
        <f>_xlfn.XLOOKUP(C3959,BH:BH,BI:BI)</f>
        <v/>
      </c>
      <c r="E3959" t="n">
        <v>28934</v>
      </c>
      <c r="F3959" t="inlineStr">
        <is>
          <t>COMPRA BOLETOS AVION</t>
        </is>
      </c>
      <c r="G3959" s="234" t="n">
        <v>45928</v>
      </c>
      <c r="H3959" s="234" t="n">
        <v>45934</v>
      </c>
      <c r="I3959" t="inlineStr">
        <is>
          <t>VLO</t>
        </is>
      </c>
      <c r="J3959">
        <f>_xlfn.XLOOKUP(I3959,AS:AS,AU:AU)</f>
        <v/>
      </c>
      <c r="K3959" t="inlineStr">
        <is>
          <t>USD</t>
        </is>
      </c>
      <c r="L3959" s="238" t="n">
        <v>1113.7</v>
      </c>
      <c r="M3959">
        <f>L3959*_xlfn.XLOOKUP(K3959,AM:AM,AN:AN)</f>
        <v/>
      </c>
      <c r="N3959">
        <f>L3959*_xlfn.XLOOKUP(K3959,AM:AM,AO:AO)</f>
        <v/>
      </c>
      <c r="O3959" s="238" t="n">
        <v>0</v>
      </c>
      <c r="P3959">
        <f>O3959*_xlfn.XLOOKUP(K3959,AM:AM,AN:AN)</f>
        <v/>
      </c>
      <c r="Q3959">
        <f>O3959*_xlfn.XLOOKUP(K3959,AM:AM,AO:AO)</f>
        <v/>
      </c>
      <c r="R3959">
        <f>_xlfn.XLOOKUP(E3959,AF:AF,AG:AG)</f>
        <v/>
      </c>
      <c r="S3959">
        <f>_xlfn.XLOOKUP(E3959,AF:AF,AI:AI)</f>
        <v/>
      </c>
      <c r="T3959">
        <f>WEEKNUM(G3959)</f>
        <v/>
      </c>
      <c r="U3959">
        <f>YEAR(G3959)</f>
        <v/>
      </c>
      <c r="V3959" s="117">
        <f>IFERROR(Q3959/N3959,"0")</f>
        <v/>
      </c>
    </row>
    <row r="3960">
      <c r="A3960">
        <f>_xlfn.XLOOKUP(D3960,BN:BN,BO:BO)</f>
        <v/>
      </c>
      <c r="B3960" t="inlineStr">
        <is>
          <t>LLC</t>
        </is>
      </c>
      <c r="C3960" t="n">
        <v>610</v>
      </c>
      <c r="D3960">
        <f>_xlfn.XLOOKUP(C3960,BH:BH,BI:BI)</f>
        <v/>
      </c>
      <c r="E3960" t="n">
        <v>28934</v>
      </c>
      <c r="F3960" t="inlineStr">
        <is>
          <t>COMPRA BOLETO</t>
        </is>
      </c>
      <c r="G3960" s="234" t="n">
        <v>45928</v>
      </c>
      <c r="H3960" s="234" t="n">
        <v>45934</v>
      </c>
      <c r="I3960" t="inlineStr">
        <is>
          <t>VLO</t>
        </is>
      </c>
      <c r="J3960">
        <f>_xlfn.XLOOKUP(I3960,AS:AS,AU:AU)</f>
        <v/>
      </c>
      <c r="K3960" t="inlineStr">
        <is>
          <t>USD</t>
        </is>
      </c>
      <c r="L3960" s="238" t="n">
        <v>1113.7</v>
      </c>
      <c r="M3960">
        <f>L3960*_xlfn.XLOOKUP(K3960,AM:AM,AN:AN)</f>
        <v/>
      </c>
      <c r="N3960">
        <f>L3960*_xlfn.XLOOKUP(K3960,AM:AM,AO:AO)</f>
        <v/>
      </c>
      <c r="O3960" s="238" t="n">
        <v>0</v>
      </c>
      <c r="P3960">
        <f>O3960*_xlfn.XLOOKUP(K3960,AM:AM,AN:AN)</f>
        <v/>
      </c>
      <c r="Q3960">
        <f>O3960*_xlfn.XLOOKUP(K3960,AM:AM,AO:AO)</f>
        <v/>
      </c>
      <c r="R3960">
        <f>_xlfn.XLOOKUP(E3960,AF:AF,AG:AG)</f>
        <v/>
      </c>
      <c r="S3960">
        <f>_xlfn.XLOOKUP(E3960,AF:AF,AI:AI)</f>
        <v/>
      </c>
      <c r="T3960">
        <f>WEEKNUM(G3960)</f>
        <v/>
      </c>
      <c r="U3960">
        <f>YEAR(G3960)</f>
        <v/>
      </c>
      <c r="V3960" s="117">
        <f>IFERROR(Q3960/N3960,"0")</f>
        <v/>
      </c>
    </row>
    <row r="3961">
      <c r="A3961">
        <f>_xlfn.XLOOKUP(D3961,BN:BN,BO:BO)</f>
        <v/>
      </c>
      <c r="B3961" t="inlineStr">
        <is>
          <t>LLC</t>
        </is>
      </c>
      <c r="C3961" t="n">
        <v>610</v>
      </c>
      <c r="D3961">
        <f>_xlfn.XLOOKUP(C3961,BH:BH,BI:BI)</f>
        <v/>
      </c>
      <c r="E3961" t="n">
        <v>25704</v>
      </c>
      <c r="F3961" t="inlineStr">
        <is>
          <t>RESERVA HOTEL</t>
        </is>
      </c>
      <c r="G3961" s="234" t="n">
        <v>45928</v>
      </c>
      <c r="H3961" s="234" t="n">
        <v>45931</v>
      </c>
      <c r="I3961" t="inlineStr">
        <is>
          <t>HTL</t>
        </is>
      </c>
      <c r="J3961">
        <f>_xlfn.XLOOKUP(I3961,AS:AS,AU:AU)</f>
        <v/>
      </c>
      <c r="K3961" t="inlineStr">
        <is>
          <t>USD</t>
        </is>
      </c>
      <c r="L3961" s="238" t="n">
        <v>3534</v>
      </c>
      <c r="M3961">
        <f>L3961*_xlfn.XLOOKUP(K3961,AM:AM,AN:AN)</f>
        <v/>
      </c>
      <c r="N3961">
        <f>L3961*_xlfn.XLOOKUP(K3961,AM:AM,AO:AO)</f>
        <v/>
      </c>
      <c r="O3961" s="238" t="n">
        <v>376.76</v>
      </c>
      <c r="P3961">
        <f>O3961*_xlfn.XLOOKUP(K3961,AM:AM,AN:AN)</f>
        <v/>
      </c>
      <c r="Q3961">
        <f>O3961*_xlfn.XLOOKUP(K3961,AM:AM,AO:AO)</f>
        <v/>
      </c>
      <c r="R3961">
        <f>_xlfn.XLOOKUP(E3961,AF:AF,AG:AG)</f>
        <v/>
      </c>
      <c r="S3961">
        <f>_xlfn.XLOOKUP(E3961,AF:AF,AI:AI)</f>
        <v/>
      </c>
      <c r="T3961">
        <f>WEEKNUM(G3961)</f>
        <v/>
      </c>
      <c r="U3961">
        <f>YEAR(G3961)</f>
        <v/>
      </c>
      <c r="V3961" s="117">
        <f>IFERROR(Q3961/N3961,"0")</f>
        <v/>
      </c>
    </row>
    <row r="3962">
      <c r="A3962">
        <f>_xlfn.XLOOKUP(D3962,BN:BN,BO:BO)</f>
        <v/>
      </c>
      <c r="B3962" t="inlineStr">
        <is>
          <t>LLC</t>
        </is>
      </c>
      <c r="C3962" t="n">
        <v>610</v>
      </c>
      <c r="D3962">
        <f>_xlfn.XLOOKUP(C3962,BH:BH,BI:BI)</f>
        <v/>
      </c>
      <c r="E3962" t="n">
        <v>23965</v>
      </c>
      <c r="F3962" t="inlineStr">
        <is>
          <t>RESERVA HOTEL</t>
        </is>
      </c>
      <c r="G3962" s="234" t="n">
        <v>45931</v>
      </c>
      <c r="H3962" s="234" t="n">
        <v>45934</v>
      </c>
      <c r="I3962" t="inlineStr">
        <is>
          <t>HTL</t>
        </is>
      </c>
      <c r="J3962">
        <f>_xlfn.XLOOKUP(I3962,AS:AS,AU:AU)</f>
        <v/>
      </c>
      <c r="K3962" t="inlineStr">
        <is>
          <t>USD</t>
        </is>
      </c>
      <c r="L3962" s="238" t="n">
        <v>2527</v>
      </c>
      <c r="M3962">
        <f>L3962*_xlfn.XLOOKUP(K3962,AM:AM,AN:AN)</f>
        <v/>
      </c>
      <c r="N3962">
        <f>L3962*_xlfn.XLOOKUP(K3962,AM:AM,AO:AO)</f>
        <v/>
      </c>
      <c r="O3962" s="238" t="n">
        <v>233.08</v>
      </c>
      <c r="P3962">
        <f>O3962*_xlfn.XLOOKUP(K3962,AM:AM,AN:AN)</f>
        <v/>
      </c>
      <c r="Q3962">
        <f>O3962*_xlfn.XLOOKUP(K3962,AM:AM,AO:AO)</f>
        <v/>
      </c>
      <c r="R3962">
        <f>_xlfn.XLOOKUP(E3962,AF:AF,AG:AG)</f>
        <v/>
      </c>
      <c r="S3962">
        <f>_xlfn.XLOOKUP(E3962,AF:AF,AI:AI)</f>
        <v/>
      </c>
      <c r="T3962">
        <f>WEEKNUM(G3962)</f>
        <v/>
      </c>
      <c r="U3962">
        <f>YEAR(G3962)</f>
        <v/>
      </c>
      <c r="V3962" s="117">
        <f>IFERROR(Q3962/N3962,"0")</f>
        <v/>
      </c>
    </row>
    <row r="3963">
      <c r="A3963">
        <f>_xlfn.XLOOKUP(D3963,BN:BN,BO:BO)</f>
        <v/>
      </c>
      <c r="B3963" t="inlineStr">
        <is>
          <t>LLC</t>
        </is>
      </c>
      <c r="C3963" t="n">
        <v>610</v>
      </c>
      <c r="D3963">
        <f>_xlfn.XLOOKUP(C3963,BH:BH,BI:BI)</f>
        <v/>
      </c>
      <c r="E3963" t="n">
        <v>0</v>
      </c>
      <c r="F3963" t="inlineStr">
        <is>
          <t xml:space="preserve">EMISION BOLETOS </t>
        </is>
      </c>
      <c r="G3963" s="234" t="n">
        <v>45928</v>
      </c>
      <c r="H3963" s="234" t="n">
        <v>45934</v>
      </c>
      <c r="I3963" t="inlineStr">
        <is>
          <t>HPS</t>
        </is>
      </c>
      <c r="J3963">
        <f>_xlfn.XLOOKUP(I3963,AS:AS,AU:AU)</f>
        <v/>
      </c>
      <c r="K3963" t="inlineStr">
        <is>
          <t>USD</t>
        </is>
      </c>
      <c r="L3963" s="238" t="n">
        <v>70</v>
      </c>
      <c r="M3963">
        <f>L3963*_xlfn.XLOOKUP(K3963,AM:AM,AN:AN)</f>
        <v/>
      </c>
      <c r="N3963">
        <f>L3963*_xlfn.XLOOKUP(K3963,AM:AM,AO:AO)</f>
        <v/>
      </c>
      <c r="O3963" s="238" t="n">
        <v>70</v>
      </c>
      <c r="P3963">
        <f>O3963*_xlfn.XLOOKUP(K3963,AM:AM,AN:AN)</f>
        <v/>
      </c>
      <c r="Q3963">
        <f>O3963*_xlfn.XLOOKUP(K3963,AM:AM,AO:AO)</f>
        <v/>
      </c>
      <c r="R3963">
        <f>_xlfn.XLOOKUP(E3963,AF:AF,AG:AG)</f>
        <v/>
      </c>
      <c r="S3963">
        <f>_xlfn.XLOOKUP(E3963,AF:AF,AI:AI)</f>
        <v/>
      </c>
      <c r="T3963">
        <f>WEEKNUM(G3963)</f>
        <v/>
      </c>
      <c r="U3963">
        <f>YEAR(G3963)</f>
        <v/>
      </c>
      <c r="V3963" s="117">
        <f>IFERROR(Q3963/N3963,"0")</f>
        <v/>
      </c>
    </row>
    <row r="3964">
      <c r="A3964">
        <f>_xlfn.XLOOKUP(D3964,BN:BN,BO:BO)</f>
        <v/>
      </c>
      <c r="B3964" t="inlineStr">
        <is>
          <t>LLC</t>
        </is>
      </c>
      <c r="C3964" t="n">
        <v>610</v>
      </c>
      <c r="D3964">
        <f>_xlfn.XLOOKUP(C3964,BH:BH,BI:BI)</f>
        <v/>
      </c>
      <c r="E3964" t="n">
        <v>28934</v>
      </c>
      <c r="F3964" t="inlineStr">
        <is>
          <t>boleto avión</t>
        </is>
      </c>
      <c r="G3964" s="234" t="n">
        <v>45928</v>
      </c>
      <c r="H3964" s="234" t="n">
        <v>45934</v>
      </c>
      <c r="I3964" t="inlineStr">
        <is>
          <t>VLO</t>
        </is>
      </c>
      <c r="J3964">
        <f>_xlfn.XLOOKUP(I3964,AS:AS,AU:AU)</f>
        <v/>
      </c>
      <c r="K3964" t="inlineStr">
        <is>
          <t>USD</t>
        </is>
      </c>
      <c r="L3964" s="238" t="n">
        <v>25.8</v>
      </c>
      <c r="M3964">
        <f>L3964*_xlfn.XLOOKUP(K3964,AM:AM,AN:AN)</f>
        <v/>
      </c>
      <c r="N3964">
        <f>L3964*_xlfn.XLOOKUP(K3964,AM:AM,AO:AO)</f>
        <v/>
      </c>
      <c r="O3964" s="238" t="n">
        <v>0</v>
      </c>
      <c r="P3964">
        <f>O3964*_xlfn.XLOOKUP(K3964,AM:AM,AN:AN)</f>
        <v/>
      </c>
      <c r="Q3964">
        <f>O3964*_xlfn.XLOOKUP(K3964,AM:AM,AO:AO)</f>
        <v/>
      </c>
      <c r="R3964">
        <f>_xlfn.XLOOKUP(E3964,AF:AF,AG:AG)</f>
        <v/>
      </c>
      <c r="S3964">
        <f>_xlfn.XLOOKUP(E3964,AF:AF,AI:AI)</f>
        <v/>
      </c>
      <c r="T3964">
        <f>WEEKNUM(G3964)</f>
        <v/>
      </c>
      <c r="U3964">
        <f>YEAR(G3964)</f>
        <v/>
      </c>
      <c r="V3964" s="117">
        <f>IFERROR(Q3964/N3964,"0")</f>
        <v/>
      </c>
    </row>
    <row r="3965">
      <c r="A3965">
        <f>_xlfn.XLOOKUP(D3965,BN:BN,BO:BO)</f>
        <v/>
      </c>
      <c r="B3965" t="inlineStr">
        <is>
          <t>LLC</t>
        </is>
      </c>
      <c r="C3965" t="n">
        <v>610</v>
      </c>
      <c r="D3965">
        <f>_xlfn.XLOOKUP(C3965,BH:BH,BI:BI)</f>
        <v/>
      </c>
      <c r="E3965" t="n">
        <v>28934</v>
      </c>
      <c r="F3965" t="inlineStr">
        <is>
          <t>boleto avion</t>
        </is>
      </c>
      <c r="G3965" s="234" t="n">
        <v>45928</v>
      </c>
      <c r="H3965" s="234" t="n">
        <v>45934</v>
      </c>
      <c r="I3965" t="inlineStr">
        <is>
          <t>VLO</t>
        </is>
      </c>
      <c r="J3965">
        <f>_xlfn.XLOOKUP(I3965,AS:AS,AU:AU)</f>
        <v/>
      </c>
      <c r="K3965" t="inlineStr">
        <is>
          <t>USD</t>
        </is>
      </c>
      <c r="L3965" s="238" t="n">
        <v>25.8</v>
      </c>
      <c r="M3965">
        <f>L3965*_xlfn.XLOOKUP(K3965,AM:AM,AN:AN)</f>
        <v/>
      </c>
      <c r="N3965">
        <f>L3965*_xlfn.XLOOKUP(K3965,AM:AM,AO:AO)</f>
        <v/>
      </c>
      <c r="O3965" s="238" t="n">
        <v>0</v>
      </c>
      <c r="P3965">
        <f>O3965*_xlfn.XLOOKUP(K3965,AM:AM,AN:AN)</f>
        <v/>
      </c>
      <c r="Q3965">
        <f>O3965*_xlfn.XLOOKUP(K3965,AM:AM,AO:AO)</f>
        <v/>
      </c>
      <c r="R3965">
        <f>_xlfn.XLOOKUP(E3965,AF:AF,AG:AG)</f>
        <v/>
      </c>
      <c r="S3965">
        <f>_xlfn.XLOOKUP(E3965,AF:AF,AI:AI)</f>
        <v/>
      </c>
      <c r="T3965">
        <f>WEEKNUM(G3965)</f>
        <v/>
      </c>
      <c r="U3965">
        <f>YEAR(G3965)</f>
        <v/>
      </c>
      <c r="V3965" s="117">
        <f>IFERROR(Q3965/N3965,"0")</f>
        <v/>
      </c>
    </row>
    <row r="3966">
      <c r="A3966">
        <f>_xlfn.XLOOKUP(D3966,BN:BN,BO:BO)</f>
        <v/>
      </c>
      <c r="B3966" t="inlineStr">
        <is>
          <t>LLC</t>
        </is>
      </c>
      <c r="C3966" t="n">
        <v>610</v>
      </c>
      <c r="D3966">
        <f>_xlfn.XLOOKUP(C3966,BH:BH,BI:BI)</f>
        <v/>
      </c>
      <c r="E3966" t="n">
        <v>28934</v>
      </c>
      <c r="F3966" t="inlineStr">
        <is>
          <t>HARP ANAYA MICHELLE</t>
        </is>
      </c>
      <c r="G3966" s="234" t="n">
        <v>45928</v>
      </c>
      <c r="H3966" s="234" t="n">
        <v>45934</v>
      </c>
      <c r="I3966" t="inlineStr">
        <is>
          <t>VLO</t>
        </is>
      </c>
      <c r="J3966">
        <f>_xlfn.XLOOKUP(I3966,AS:AS,AU:AU)</f>
        <v/>
      </c>
      <c r="K3966" t="inlineStr">
        <is>
          <t>USD</t>
        </is>
      </c>
      <c r="L3966" s="238" t="n">
        <v>274</v>
      </c>
      <c r="M3966">
        <f>L3966*_xlfn.XLOOKUP(K3966,AM:AM,AN:AN)</f>
        <v/>
      </c>
      <c r="N3966">
        <f>L3966*_xlfn.XLOOKUP(K3966,AM:AM,AO:AO)</f>
        <v/>
      </c>
      <c r="O3966" s="238" t="n">
        <v>0</v>
      </c>
      <c r="P3966">
        <f>O3966*_xlfn.XLOOKUP(K3966,AM:AM,AN:AN)</f>
        <v/>
      </c>
      <c r="Q3966">
        <f>O3966*_xlfn.XLOOKUP(K3966,AM:AM,AO:AO)</f>
        <v/>
      </c>
      <c r="R3966">
        <f>_xlfn.XLOOKUP(E3966,AF:AF,AG:AG)</f>
        <v/>
      </c>
      <c r="S3966">
        <f>_xlfn.XLOOKUP(E3966,AF:AF,AI:AI)</f>
        <v/>
      </c>
      <c r="T3966">
        <f>WEEKNUM(G3966)</f>
        <v/>
      </c>
      <c r="U3966">
        <f>YEAR(G3966)</f>
        <v/>
      </c>
      <c r="V3966" s="117">
        <f>IFERROR(Q3966/N3966,"0")</f>
        <v/>
      </c>
    </row>
    <row r="3967">
      <c r="A3967">
        <f>_xlfn.XLOOKUP(D3967,BN:BN,BO:BO)</f>
        <v/>
      </c>
      <c r="B3967" t="inlineStr">
        <is>
          <t>LLC</t>
        </is>
      </c>
      <c r="C3967" t="n">
        <v>610</v>
      </c>
      <c r="D3967">
        <f>_xlfn.XLOOKUP(C3967,BH:BH,BI:BI)</f>
        <v/>
      </c>
      <c r="E3967" t="n">
        <v>28934</v>
      </c>
      <c r="F3967" t="inlineStr">
        <is>
          <t>ANAYA ANSELMI VANESSA ANGELINA</t>
        </is>
      </c>
      <c r="G3967" s="234" t="n">
        <v>45928</v>
      </c>
      <c r="H3967" s="234" t="n">
        <v>45934</v>
      </c>
      <c r="I3967" t="inlineStr">
        <is>
          <t>VLO</t>
        </is>
      </c>
      <c r="J3967">
        <f>_xlfn.XLOOKUP(I3967,AS:AS,AU:AU)</f>
        <v/>
      </c>
      <c r="K3967" t="inlineStr">
        <is>
          <t>USD</t>
        </is>
      </c>
      <c r="L3967" s="238" t="n">
        <v>274</v>
      </c>
      <c r="M3967">
        <f>L3967*_xlfn.XLOOKUP(K3967,AM:AM,AN:AN)</f>
        <v/>
      </c>
      <c r="N3967">
        <f>L3967*_xlfn.XLOOKUP(K3967,AM:AM,AO:AO)</f>
        <v/>
      </c>
      <c r="O3967" s="238" t="n">
        <v>0</v>
      </c>
      <c r="P3967">
        <f>O3967*_xlfn.XLOOKUP(K3967,AM:AM,AN:AN)</f>
        <v/>
      </c>
      <c r="Q3967">
        <f>O3967*_xlfn.XLOOKUP(K3967,AM:AM,AO:AO)</f>
        <v/>
      </c>
      <c r="R3967">
        <f>_xlfn.XLOOKUP(E3967,AF:AF,AG:AG)</f>
        <v/>
      </c>
      <c r="S3967">
        <f>_xlfn.XLOOKUP(E3967,AF:AF,AI:AI)</f>
        <v/>
      </c>
      <c r="T3967">
        <f>WEEKNUM(G3967)</f>
        <v/>
      </c>
      <c r="U3967">
        <f>YEAR(G3967)</f>
        <v/>
      </c>
      <c r="V3967" s="117">
        <f>IFERROR(Q3967/N3967,"0")</f>
        <v/>
      </c>
    </row>
    <row r="3968">
      <c r="A3968">
        <f>_xlfn.XLOOKUP(D3968,BN:BN,BO:BO)</f>
        <v/>
      </c>
      <c r="B3968" t="inlineStr">
        <is>
          <t>LLC</t>
        </is>
      </c>
      <c r="C3968" t="n">
        <v>613</v>
      </c>
      <c r="D3968">
        <f>_xlfn.XLOOKUP(C3968,BH:BH,BI:BI)</f>
        <v/>
      </c>
      <c r="E3968" t="n">
        <v>28531</v>
      </c>
      <c r="F3968" t="inlineStr">
        <is>
          <t>Explora Journeys</t>
        </is>
      </c>
      <c r="G3968" s="234" t="n">
        <v>45952</v>
      </c>
      <c r="H3968" s="234" t="n">
        <v>45963</v>
      </c>
      <c r="I3968" t="inlineStr">
        <is>
          <t>CRC</t>
        </is>
      </c>
      <c r="J3968">
        <f>_xlfn.XLOOKUP(I3968,AS:AS,AU:AU)</f>
        <v/>
      </c>
      <c r="K3968" t="inlineStr">
        <is>
          <t>USD</t>
        </is>
      </c>
      <c r="L3968" s="238" t="n">
        <v>18638.25</v>
      </c>
      <c r="M3968">
        <f>L3968*_xlfn.XLOOKUP(K3968,AM:AM,AN:AN)</f>
        <v/>
      </c>
      <c r="N3968">
        <f>L3968*_xlfn.XLOOKUP(K3968,AM:AM,AO:AO)</f>
        <v/>
      </c>
      <c r="O3968" s="238" t="n">
        <v>3727.65</v>
      </c>
      <c r="P3968">
        <f>O3968*_xlfn.XLOOKUP(K3968,AM:AM,AN:AN)</f>
        <v/>
      </c>
      <c r="Q3968">
        <f>O3968*_xlfn.XLOOKUP(K3968,AM:AM,AO:AO)</f>
        <v/>
      </c>
      <c r="R3968">
        <f>_xlfn.XLOOKUP(E3968,AF:AF,AG:AG)</f>
        <v/>
      </c>
      <c r="S3968">
        <f>_xlfn.XLOOKUP(E3968,AF:AF,AI:AI)</f>
        <v/>
      </c>
      <c r="T3968">
        <f>WEEKNUM(G3968)</f>
        <v/>
      </c>
      <c r="U3968">
        <f>YEAR(G3968)</f>
        <v/>
      </c>
      <c r="V3968" s="117">
        <f>IFERROR(Q3968/N3968,"0")</f>
        <v/>
      </c>
    </row>
    <row r="3969">
      <c r="A3969">
        <f>_xlfn.XLOOKUP(D3969,BN:BN,BO:BO)</f>
        <v/>
      </c>
      <c r="B3969" t="inlineStr">
        <is>
          <t>LLC</t>
        </is>
      </c>
      <c r="C3969" t="n">
        <v>614</v>
      </c>
      <c r="D3969">
        <f>_xlfn.XLOOKUP(C3969,BH:BH,BI:BI)</f>
        <v/>
      </c>
      <c r="E3969" t="n">
        <v>27931</v>
      </c>
      <c r="F3969" t="inlineStr">
        <is>
          <t>ALOJAMIENTO A TRAVES DE HOTELBDEDS</t>
        </is>
      </c>
      <c r="G3969" s="234" t="n">
        <v>45918</v>
      </c>
      <c r="H3969" s="234" t="n">
        <v>45926</v>
      </c>
      <c r="I3969" t="inlineStr">
        <is>
          <t>HTL</t>
        </is>
      </c>
      <c r="J3969">
        <f>_xlfn.XLOOKUP(I3969,AS:AS,AU:AU)</f>
        <v/>
      </c>
      <c r="K3969" t="inlineStr">
        <is>
          <t>USD</t>
        </is>
      </c>
      <c r="L3969" s="238" t="n">
        <v>8569.059999999999</v>
      </c>
      <c r="M3969">
        <f>L3969*_xlfn.XLOOKUP(K3969,AM:AM,AN:AN)</f>
        <v/>
      </c>
      <c r="N3969">
        <f>L3969*_xlfn.XLOOKUP(K3969,AM:AM,AO:AO)</f>
        <v/>
      </c>
      <c r="O3969" s="238" t="n">
        <v>1028.29</v>
      </c>
      <c r="P3969">
        <f>O3969*_xlfn.XLOOKUP(K3969,AM:AM,AN:AN)</f>
        <v/>
      </c>
      <c r="Q3969">
        <f>O3969*_xlfn.XLOOKUP(K3969,AM:AM,AO:AO)</f>
        <v/>
      </c>
      <c r="R3969">
        <f>_xlfn.XLOOKUP(E3969,AF:AF,AG:AG)</f>
        <v/>
      </c>
      <c r="S3969">
        <f>_xlfn.XLOOKUP(E3969,AF:AF,AI:AI)</f>
        <v/>
      </c>
      <c r="T3969">
        <f>WEEKNUM(G3969)</f>
        <v/>
      </c>
      <c r="U3969">
        <f>YEAR(G3969)</f>
        <v/>
      </c>
      <c r="V3969" s="117">
        <f>IFERROR(Q3969/N3969,"0")</f>
        <v/>
      </c>
    </row>
    <row r="3970">
      <c r="A3970">
        <f>_xlfn.XLOOKUP(D3970,BN:BN,BO:BO)</f>
        <v/>
      </c>
      <c r="B3970" t="inlineStr">
        <is>
          <t>LLC</t>
        </is>
      </c>
      <c r="C3970" t="n">
        <v>614</v>
      </c>
      <c r="D3970">
        <f>_xlfn.XLOOKUP(C3970,BH:BH,BI:BI)</f>
        <v/>
      </c>
      <c r="E3970" t="n">
        <v>0</v>
      </c>
      <c r="F3970" t="inlineStr">
        <is>
          <t xml:space="preserve">4 cargos de emision de 30 euros de martin </t>
        </is>
      </c>
      <c r="G3970" s="234" t="n">
        <v>45918</v>
      </c>
      <c r="H3970" s="234" t="n">
        <v>45926</v>
      </c>
      <c r="I3970" t="inlineStr">
        <is>
          <t>HPS</t>
        </is>
      </c>
      <c r="J3970">
        <f>_xlfn.XLOOKUP(I3970,AS:AS,AU:AU)</f>
        <v/>
      </c>
      <c r="K3970" t="inlineStr">
        <is>
          <t>USD</t>
        </is>
      </c>
      <c r="L3970" s="238" t="n">
        <v>140</v>
      </c>
      <c r="M3970">
        <f>L3970*_xlfn.XLOOKUP(K3970,AM:AM,AN:AN)</f>
        <v/>
      </c>
      <c r="N3970">
        <f>L3970*_xlfn.XLOOKUP(K3970,AM:AM,AO:AO)</f>
        <v/>
      </c>
      <c r="O3970" s="238" t="n">
        <v>140</v>
      </c>
      <c r="P3970">
        <f>O3970*_xlfn.XLOOKUP(K3970,AM:AM,AN:AN)</f>
        <v/>
      </c>
      <c r="Q3970">
        <f>O3970*_xlfn.XLOOKUP(K3970,AM:AM,AO:AO)</f>
        <v/>
      </c>
      <c r="R3970">
        <f>_xlfn.XLOOKUP(E3970,AF:AF,AG:AG)</f>
        <v/>
      </c>
      <c r="S3970">
        <f>_xlfn.XLOOKUP(E3970,AF:AF,AI:AI)</f>
        <v/>
      </c>
      <c r="T3970">
        <f>WEEKNUM(G3970)</f>
        <v/>
      </c>
      <c r="U3970">
        <f>YEAR(G3970)</f>
        <v/>
      </c>
      <c r="V3970" s="117">
        <f>IFERROR(Q3970/N3970,"0")</f>
        <v/>
      </c>
    </row>
    <row r="3971">
      <c r="A3971">
        <f>_xlfn.XLOOKUP(D3971,BN:BN,BO:BO)</f>
        <v/>
      </c>
      <c r="B3971" t="inlineStr">
        <is>
          <t>LLC</t>
        </is>
      </c>
      <c r="C3971" t="n">
        <v>614</v>
      </c>
      <c r="D3971">
        <f>_xlfn.XLOOKUP(C3971,BH:BH,BI:BI)</f>
        <v/>
      </c>
      <c r="E3971" t="n">
        <v>30572</v>
      </c>
      <c r="F3971" t="inlineStr">
        <is>
          <t>TRENES RAIL EUROPE</t>
        </is>
      </c>
      <c r="G3971" s="234" t="n">
        <v>45918</v>
      </c>
      <c r="H3971" s="234" t="n">
        <v>45926</v>
      </c>
      <c r="I3971" t="inlineStr">
        <is>
          <t>TRN</t>
        </is>
      </c>
      <c r="J3971">
        <f>_xlfn.XLOOKUP(I3971,AS:AS,AU:AU)</f>
        <v/>
      </c>
      <c r="K3971" t="inlineStr">
        <is>
          <t>USD</t>
        </is>
      </c>
      <c r="L3971" s="238" t="n">
        <v>1424.28</v>
      </c>
      <c r="M3971">
        <f>L3971*_xlfn.XLOOKUP(K3971,AM:AM,AN:AN)</f>
        <v/>
      </c>
      <c r="N3971">
        <f>L3971*_xlfn.XLOOKUP(K3971,AM:AM,AO:AO)</f>
        <v/>
      </c>
      <c r="O3971" s="238" t="n">
        <v>27.74</v>
      </c>
      <c r="P3971">
        <f>O3971*_xlfn.XLOOKUP(K3971,AM:AM,AN:AN)</f>
        <v/>
      </c>
      <c r="Q3971">
        <f>O3971*_xlfn.XLOOKUP(K3971,AM:AM,AO:AO)</f>
        <v/>
      </c>
      <c r="R3971">
        <f>_xlfn.XLOOKUP(E3971,AF:AF,AG:AG)</f>
        <v/>
      </c>
      <c r="S3971">
        <f>_xlfn.XLOOKUP(E3971,AF:AF,AI:AI)</f>
        <v/>
      </c>
      <c r="T3971">
        <f>WEEKNUM(G3971)</f>
        <v/>
      </c>
      <c r="U3971">
        <f>YEAR(G3971)</f>
        <v/>
      </c>
      <c r="V3971" s="117">
        <f>IFERROR(Q3971/N3971,"0")</f>
        <v/>
      </c>
    </row>
    <row r="3972">
      <c r="A3972">
        <f>_xlfn.XLOOKUP(D3972,BN:BN,BO:BO)</f>
        <v/>
      </c>
      <c r="B3972" t="inlineStr">
        <is>
          <t>LLC</t>
        </is>
      </c>
      <c r="C3972" t="n">
        <v>614</v>
      </c>
      <c r="D3972">
        <f>_xlfn.XLOOKUP(C3972,BH:BH,BI:BI)</f>
        <v/>
      </c>
      <c r="E3972" t="n">
        <v>0</v>
      </c>
      <c r="F3972" t="inlineStr">
        <is>
          <t>DIFERENCIA PARA LLEGAR AL 20% COMISION</t>
        </is>
      </c>
      <c r="G3972" s="234" t="n">
        <v>45918</v>
      </c>
      <c r="H3972" s="234" t="n">
        <v>45926</v>
      </c>
      <c r="I3972" t="inlineStr">
        <is>
          <t>HPS</t>
        </is>
      </c>
      <c r="J3972">
        <f>_xlfn.XLOOKUP(I3972,AS:AS,AU:AU)</f>
        <v/>
      </c>
      <c r="K3972" t="inlineStr">
        <is>
          <t>USD</t>
        </is>
      </c>
      <c r="L3972" s="238" t="n">
        <v>979.46</v>
      </c>
      <c r="M3972">
        <f>L3972*_xlfn.XLOOKUP(K3972,AM:AM,AN:AN)</f>
        <v/>
      </c>
      <c r="N3972">
        <f>L3972*_xlfn.XLOOKUP(K3972,AM:AM,AO:AO)</f>
        <v/>
      </c>
      <c r="O3972" s="238" t="n">
        <v>979.46</v>
      </c>
      <c r="P3972">
        <f>O3972*_xlfn.XLOOKUP(K3972,AM:AM,AN:AN)</f>
        <v/>
      </c>
      <c r="Q3972">
        <f>O3972*_xlfn.XLOOKUP(K3972,AM:AM,AO:AO)</f>
        <v/>
      </c>
      <c r="R3972">
        <f>_xlfn.XLOOKUP(E3972,AF:AF,AG:AG)</f>
        <v/>
      </c>
      <c r="S3972">
        <f>_xlfn.XLOOKUP(E3972,AF:AF,AI:AI)</f>
        <v/>
      </c>
      <c r="T3972">
        <f>WEEKNUM(G3972)</f>
        <v/>
      </c>
      <c r="U3972">
        <f>YEAR(G3972)</f>
        <v/>
      </c>
      <c r="V3972" s="117">
        <f>IFERROR(Q3972/N3972,"0")</f>
        <v/>
      </c>
    </row>
    <row r="3973">
      <c r="A3973">
        <f>_xlfn.XLOOKUP(D3973,BN:BN,BO:BO)</f>
        <v/>
      </c>
      <c r="B3973" t="inlineStr">
        <is>
          <t>LLC</t>
        </is>
      </c>
      <c r="C3973" t="n">
        <v>614</v>
      </c>
      <c r="D3973">
        <f>_xlfn.XLOOKUP(C3973,BH:BH,BI:BI)</f>
        <v/>
      </c>
      <c r="E3973" t="n">
        <v>28934</v>
      </c>
      <c r="F3973" t="inlineStr">
        <is>
          <t>TE PATINO SANZ JOSE EDUARDO FABRICIANO</t>
        </is>
      </c>
      <c r="G3973" s="234" t="n">
        <v>45926</v>
      </c>
      <c r="H3973" s="63" t="n"/>
      <c r="I3973" t="inlineStr">
        <is>
          <t>VLO</t>
        </is>
      </c>
      <c r="J3973">
        <f>_xlfn.XLOOKUP(I3973,AS:AS,AU:AU)</f>
        <v/>
      </c>
      <c r="K3973" t="inlineStr">
        <is>
          <t>USD</t>
        </is>
      </c>
      <c r="L3973" s="238" t="n">
        <v>346.8</v>
      </c>
      <c r="M3973">
        <f>L3973*_xlfn.XLOOKUP(K3973,AM:AM,AN:AN)</f>
        <v/>
      </c>
      <c r="N3973">
        <f>L3973*_xlfn.XLOOKUP(K3973,AM:AM,AO:AO)</f>
        <v/>
      </c>
      <c r="O3973" s="238" t="n">
        <v>0</v>
      </c>
      <c r="P3973">
        <f>O3973*_xlfn.XLOOKUP(K3973,AM:AM,AN:AN)</f>
        <v/>
      </c>
      <c r="Q3973">
        <f>O3973*_xlfn.XLOOKUP(K3973,AM:AM,AO:AO)</f>
        <v/>
      </c>
      <c r="R3973">
        <f>_xlfn.XLOOKUP(E3973,AF:AF,AG:AG)</f>
        <v/>
      </c>
      <c r="S3973">
        <f>_xlfn.XLOOKUP(E3973,AF:AF,AI:AI)</f>
        <v/>
      </c>
      <c r="T3973">
        <f>WEEKNUM(G3973)</f>
        <v/>
      </c>
      <c r="U3973">
        <f>YEAR(G3973)</f>
        <v/>
      </c>
      <c r="V3973" s="117">
        <f>IFERROR(Q3973/N3973,"0")</f>
        <v/>
      </c>
    </row>
    <row r="3974">
      <c r="A3974">
        <f>_xlfn.XLOOKUP(D3974,BN:BN,BO:BO)</f>
        <v/>
      </c>
      <c r="B3974" t="inlineStr">
        <is>
          <t>LLC</t>
        </is>
      </c>
      <c r="C3974" t="n">
        <v>614</v>
      </c>
      <c r="D3974">
        <f>_xlfn.XLOOKUP(C3974,BH:BH,BI:BI)</f>
        <v/>
      </c>
      <c r="E3974" t="n">
        <v>28934</v>
      </c>
      <c r="F3974" t="inlineStr">
        <is>
          <t>TE PATINO GUTIERREZ PABLO</t>
        </is>
      </c>
      <c r="G3974" s="234" t="n">
        <v>45926</v>
      </c>
      <c r="H3974" s="63" t="n"/>
      <c r="I3974" t="inlineStr">
        <is>
          <t>VLO</t>
        </is>
      </c>
      <c r="J3974">
        <f>_xlfn.XLOOKUP(I3974,AS:AS,AU:AU)</f>
        <v/>
      </c>
      <c r="K3974" t="inlineStr">
        <is>
          <t>USD</t>
        </is>
      </c>
      <c r="L3974" s="238" t="n">
        <v>346.8</v>
      </c>
      <c r="M3974">
        <f>L3974*_xlfn.XLOOKUP(K3974,AM:AM,AN:AN)</f>
        <v/>
      </c>
      <c r="N3974">
        <f>L3974*_xlfn.XLOOKUP(K3974,AM:AM,AO:AO)</f>
        <v/>
      </c>
      <c r="O3974" s="238" t="n">
        <v>0</v>
      </c>
      <c r="P3974">
        <f>O3974*_xlfn.XLOOKUP(K3974,AM:AM,AN:AN)</f>
        <v/>
      </c>
      <c r="Q3974">
        <f>O3974*_xlfn.XLOOKUP(K3974,AM:AM,AO:AO)</f>
        <v/>
      </c>
      <c r="R3974">
        <f>_xlfn.XLOOKUP(E3974,AF:AF,AG:AG)</f>
        <v/>
      </c>
      <c r="S3974">
        <f>_xlfn.XLOOKUP(E3974,AF:AF,AI:AI)</f>
        <v/>
      </c>
      <c r="T3974">
        <f>WEEKNUM(G3974)</f>
        <v/>
      </c>
      <c r="U3974">
        <f>YEAR(G3974)</f>
        <v/>
      </c>
      <c r="V3974" s="117">
        <f>IFERROR(Q3974/N3974,"0")</f>
        <v/>
      </c>
    </row>
    <row r="3975">
      <c r="A3975">
        <f>_xlfn.XLOOKUP(D3975,BN:BN,BO:BO)</f>
        <v/>
      </c>
      <c r="B3975" t="inlineStr">
        <is>
          <t>LLC</t>
        </is>
      </c>
      <c r="C3975" t="n">
        <v>614</v>
      </c>
      <c r="D3975">
        <f>_xlfn.XLOOKUP(C3975,BH:BH,BI:BI)</f>
        <v/>
      </c>
      <c r="E3975" t="n">
        <v>28934</v>
      </c>
      <c r="F3975" t="inlineStr">
        <is>
          <t>TE PATINO GUTIERREZ JIMENA</t>
        </is>
      </c>
      <c r="G3975" s="234" t="n">
        <v>45926</v>
      </c>
      <c r="H3975" s="63" t="n"/>
      <c r="I3975" t="inlineStr">
        <is>
          <t>VLO</t>
        </is>
      </c>
      <c r="J3975">
        <f>_xlfn.XLOOKUP(I3975,AS:AS,AU:AU)</f>
        <v/>
      </c>
      <c r="K3975" t="inlineStr">
        <is>
          <t>USD</t>
        </is>
      </c>
      <c r="L3975" s="238" t="n">
        <v>346.8</v>
      </c>
      <c r="M3975">
        <f>L3975*_xlfn.XLOOKUP(K3975,AM:AM,AN:AN)</f>
        <v/>
      </c>
      <c r="N3975">
        <f>L3975*_xlfn.XLOOKUP(K3975,AM:AM,AO:AO)</f>
        <v/>
      </c>
      <c r="O3975" s="238" t="n">
        <v>0</v>
      </c>
      <c r="P3975">
        <f>O3975*_xlfn.XLOOKUP(K3975,AM:AM,AN:AN)</f>
        <v/>
      </c>
      <c r="Q3975">
        <f>O3975*_xlfn.XLOOKUP(K3975,AM:AM,AO:AO)</f>
        <v/>
      </c>
      <c r="R3975">
        <f>_xlfn.XLOOKUP(E3975,AF:AF,AG:AG)</f>
        <v/>
      </c>
      <c r="S3975">
        <f>_xlfn.XLOOKUP(E3975,AF:AF,AI:AI)</f>
        <v/>
      </c>
      <c r="T3975">
        <f>WEEKNUM(G3975)</f>
        <v/>
      </c>
      <c r="U3975">
        <f>YEAR(G3975)</f>
        <v/>
      </c>
      <c r="V3975" s="117">
        <f>IFERROR(Q3975/N3975,"0")</f>
        <v/>
      </c>
    </row>
    <row r="3976">
      <c r="A3976">
        <f>_xlfn.XLOOKUP(D3976,BN:BN,BO:BO)</f>
        <v/>
      </c>
      <c r="B3976" t="inlineStr">
        <is>
          <t>LLC</t>
        </is>
      </c>
      <c r="C3976" t="n">
        <v>614</v>
      </c>
      <c r="D3976">
        <f>_xlfn.XLOOKUP(C3976,BH:BH,BI:BI)</f>
        <v/>
      </c>
      <c r="E3976" t="n">
        <v>28934</v>
      </c>
      <c r="F3976" t="inlineStr">
        <is>
          <t>TE GUTIERREZ TOMMASI MARIA MARGARITA</t>
        </is>
      </c>
      <c r="G3976" s="234" t="n">
        <v>45926</v>
      </c>
      <c r="H3976" s="63" t="n"/>
      <c r="I3976" t="inlineStr">
        <is>
          <t>VLO</t>
        </is>
      </c>
      <c r="J3976">
        <f>_xlfn.XLOOKUP(I3976,AS:AS,AU:AU)</f>
        <v/>
      </c>
      <c r="K3976" t="inlineStr">
        <is>
          <t>USD</t>
        </is>
      </c>
      <c r="L3976" s="238" t="n">
        <v>346.8</v>
      </c>
      <c r="M3976">
        <f>L3976*_xlfn.XLOOKUP(K3976,AM:AM,AN:AN)</f>
        <v/>
      </c>
      <c r="N3976">
        <f>L3976*_xlfn.XLOOKUP(K3976,AM:AM,AO:AO)</f>
        <v/>
      </c>
      <c r="O3976" s="238" t="n">
        <v>0</v>
      </c>
      <c r="P3976">
        <f>O3976*_xlfn.XLOOKUP(K3976,AM:AM,AN:AN)</f>
        <v/>
      </c>
      <c r="Q3976">
        <f>O3976*_xlfn.XLOOKUP(K3976,AM:AM,AO:AO)</f>
        <v/>
      </c>
      <c r="R3976">
        <f>_xlfn.XLOOKUP(E3976,AF:AF,AG:AG)</f>
        <v/>
      </c>
      <c r="S3976">
        <f>_xlfn.XLOOKUP(E3976,AF:AF,AI:AI)</f>
        <v/>
      </c>
      <c r="T3976">
        <f>WEEKNUM(G3976)</f>
        <v/>
      </c>
      <c r="U3976">
        <f>YEAR(G3976)</f>
        <v/>
      </c>
      <c r="V3976" s="117">
        <f>IFERROR(Q3976/N3976,"0")</f>
        <v/>
      </c>
    </row>
    <row r="3977">
      <c r="A3977">
        <f>_xlfn.XLOOKUP(D3977,BN:BN,BO:BO)</f>
        <v/>
      </c>
      <c r="B3977" t="inlineStr">
        <is>
          <t>LLC</t>
        </is>
      </c>
      <c r="C3977" t="n">
        <v>615</v>
      </c>
      <c r="D3977">
        <f>_xlfn.XLOOKUP(C3977,BH:BH,BI:BI)</f>
        <v/>
      </c>
      <c r="E3977" t="n">
        <v>30614</v>
      </c>
      <c r="F3977" t="inlineStr">
        <is>
          <t>Villa Des Pres Paris</t>
        </is>
      </c>
      <c r="G3977" s="234" t="n">
        <v>45930</v>
      </c>
      <c r="H3977" s="234" t="n">
        <v>45935</v>
      </c>
      <c r="I3977" t="inlineStr">
        <is>
          <t>HTL</t>
        </is>
      </c>
      <c r="J3977">
        <f>_xlfn.XLOOKUP(I3977,AS:AS,AU:AU)</f>
        <v/>
      </c>
      <c r="K3977" t="inlineStr">
        <is>
          <t>EUR</t>
        </is>
      </c>
      <c r="L3977" s="238" t="n">
        <v>7230</v>
      </c>
      <c r="M3977">
        <f>L3977*_xlfn.XLOOKUP(K3977,AM:AM,AN:AN)</f>
        <v/>
      </c>
      <c r="N3977">
        <f>L3977*_xlfn.XLOOKUP(K3977,AM:AM,AO:AO)</f>
        <v/>
      </c>
      <c r="O3977" s="238" t="n">
        <v>679.72</v>
      </c>
      <c r="P3977">
        <f>O3977*_xlfn.XLOOKUP(K3977,AM:AM,AN:AN)</f>
        <v/>
      </c>
      <c r="Q3977">
        <f>O3977*_xlfn.XLOOKUP(K3977,AM:AM,AO:AO)</f>
        <v/>
      </c>
      <c r="R3977">
        <f>_xlfn.XLOOKUP(E3977,AF:AF,AG:AG)</f>
        <v/>
      </c>
      <c r="S3977">
        <f>_xlfn.XLOOKUP(E3977,AF:AF,AI:AI)</f>
        <v/>
      </c>
      <c r="T3977">
        <f>WEEKNUM(G3977)</f>
        <v/>
      </c>
      <c r="U3977">
        <f>YEAR(G3977)</f>
        <v/>
      </c>
      <c r="V3977" s="117">
        <f>IFERROR(Q3977/N3977,"0")</f>
        <v/>
      </c>
    </row>
    <row r="3978">
      <c r="A3978">
        <f>_xlfn.XLOOKUP(D3978,BN:BN,BO:BO)</f>
        <v/>
      </c>
      <c r="B3978" t="inlineStr">
        <is>
          <t>LLC</t>
        </is>
      </c>
      <c r="C3978" t="n">
        <v>616</v>
      </c>
      <c r="D3978">
        <f>_xlfn.XLOOKUP(C3978,BH:BH,BI:BI)</f>
        <v/>
      </c>
      <c r="E3978" t="n">
        <v>27087</v>
      </c>
      <c r="F3978" t="inlineStr">
        <is>
          <t xml:space="preserve">renta coche suiza </t>
        </is>
      </c>
      <c r="G3978" s="234" t="n">
        <v>45870</v>
      </c>
      <c r="H3978" s="234" t="n">
        <v>45879</v>
      </c>
      <c r="I3978" t="inlineStr">
        <is>
          <t>AUT</t>
        </is>
      </c>
      <c r="J3978">
        <f>_xlfn.XLOOKUP(I3978,AS:AS,AU:AU)</f>
        <v/>
      </c>
      <c r="K3978" t="inlineStr">
        <is>
          <t>CHF</t>
        </is>
      </c>
      <c r="L3978" s="238" t="n">
        <v>4752</v>
      </c>
      <c r="M3978">
        <f>L3978*_xlfn.XLOOKUP(K3978,AM:AM,AN:AN)</f>
        <v/>
      </c>
      <c r="N3978">
        <f>L3978*_xlfn.XLOOKUP(K3978,AM:AM,AO:AO)</f>
        <v/>
      </c>
      <c r="O3978" s="238" t="n">
        <v>445.99</v>
      </c>
      <c r="P3978">
        <f>O3978*_xlfn.XLOOKUP(K3978,AM:AM,AN:AN)</f>
        <v/>
      </c>
      <c r="Q3978">
        <f>O3978*_xlfn.XLOOKUP(K3978,AM:AM,AO:AO)</f>
        <v/>
      </c>
      <c r="R3978">
        <f>_xlfn.XLOOKUP(E3978,AF:AF,AG:AG)</f>
        <v/>
      </c>
      <c r="S3978">
        <f>_xlfn.XLOOKUP(E3978,AF:AF,AI:AI)</f>
        <v/>
      </c>
      <c r="T3978">
        <f>WEEKNUM(G3978)</f>
        <v/>
      </c>
      <c r="U3978">
        <f>YEAR(G3978)</f>
        <v/>
      </c>
      <c r="V3978" s="117">
        <f>IFERROR(Q3978/N3978,"0")</f>
        <v/>
      </c>
    </row>
    <row r="3979">
      <c r="A3979">
        <f>_xlfn.XLOOKUP(D3979,BN:BN,BO:BO)</f>
        <v/>
      </c>
      <c r="B3979" t="inlineStr">
        <is>
          <t>LLC</t>
        </is>
      </c>
      <c r="C3979" t="n">
        <v>617</v>
      </c>
      <c r="D3979">
        <f>_xlfn.XLOOKUP(C3979,BH:BH,BI:BI)</f>
        <v/>
      </c>
      <c r="E3979" t="n">
        <v>24992</v>
      </c>
      <c r="F3979" t="inlineStr">
        <is>
          <t>CASA POLANCO 14-18 SEPT</t>
        </is>
      </c>
      <c r="G3979" s="234" t="n">
        <v>45914</v>
      </c>
      <c r="H3979" s="234" t="n">
        <v>45918</v>
      </c>
      <c r="I3979" t="inlineStr">
        <is>
          <t>HTL</t>
        </is>
      </c>
      <c r="J3979">
        <f>_xlfn.XLOOKUP(I3979,AS:AS,AU:AU)</f>
        <v/>
      </c>
      <c r="K3979" t="inlineStr">
        <is>
          <t>USD</t>
        </is>
      </c>
      <c r="L3979" s="238" t="n">
        <v>2915.89</v>
      </c>
      <c r="M3979">
        <f>L3979*_xlfn.XLOOKUP(K3979,AM:AM,AN:AN)</f>
        <v/>
      </c>
      <c r="N3979">
        <f>L3979*_xlfn.XLOOKUP(K3979,AM:AM,AO:AO)</f>
        <v/>
      </c>
      <c r="O3979" s="238" t="n">
        <v>211.78</v>
      </c>
      <c r="P3979">
        <f>O3979*_xlfn.XLOOKUP(K3979,AM:AM,AN:AN)</f>
        <v/>
      </c>
      <c r="Q3979">
        <f>O3979*_xlfn.XLOOKUP(K3979,AM:AM,AO:AO)</f>
        <v/>
      </c>
      <c r="R3979">
        <f>_xlfn.XLOOKUP(E3979,AF:AF,AG:AG)</f>
        <v/>
      </c>
      <c r="S3979">
        <f>_xlfn.XLOOKUP(E3979,AF:AF,AI:AI)</f>
        <v/>
      </c>
      <c r="T3979">
        <f>WEEKNUM(G3979)</f>
        <v/>
      </c>
      <c r="U3979">
        <f>YEAR(G3979)</f>
        <v/>
      </c>
      <c r="V3979" s="117">
        <f>IFERROR(Q3979/N3979,"0")</f>
        <v/>
      </c>
    </row>
    <row r="3980">
      <c r="A3980">
        <f>_xlfn.XLOOKUP(D3980,BN:BN,BO:BO)</f>
        <v/>
      </c>
      <c r="B3980" t="inlineStr">
        <is>
          <t>LLC</t>
        </is>
      </c>
      <c r="C3980" t="n">
        <v>617</v>
      </c>
      <c r="D3980">
        <f>_xlfn.XLOOKUP(C3980,BH:BH,BI:BI)</f>
        <v/>
      </c>
      <c r="E3980" t="n">
        <v>29433</v>
      </c>
      <c r="F3980" t="inlineStr">
        <is>
          <t>ROSEWOOD 18-21 SEPT</t>
        </is>
      </c>
      <c r="G3980" s="234" t="n">
        <v>45918</v>
      </c>
      <c r="H3980" s="234" t="n">
        <v>45921</v>
      </c>
      <c r="I3980" t="inlineStr">
        <is>
          <t>HTL</t>
        </is>
      </c>
      <c r="J3980">
        <f>_xlfn.XLOOKUP(I3980,AS:AS,AU:AU)</f>
        <v/>
      </c>
      <c r="K3980" t="inlineStr">
        <is>
          <t>USD</t>
        </is>
      </c>
      <c r="L3980" s="238" t="n">
        <v>2255.5</v>
      </c>
      <c r="M3980">
        <f>L3980*_xlfn.XLOOKUP(K3980,AM:AM,AN:AN)</f>
        <v/>
      </c>
      <c r="N3980">
        <f>L3980*_xlfn.XLOOKUP(K3980,AM:AM,AO:AO)</f>
        <v/>
      </c>
      <c r="O3980" s="238" t="n">
        <v>244.64</v>
      </c>
      <c r="P3980">
        <f>O3980*_xlfn.XLOOKUP(K3980,AM:AM,AN:AN)</f>
        <v/>
      </c>
      <c r="Q3980">
        <f>O3980*_xlfn.XLOOKUP(K3980,AM:AM,AO:AO)</f>
        <v/>
      </c>
      <c r="R3980">
        <f>_xlfn.XLOOKUP(E3980,AF:AF,AG:AG)</f>
        <v/>
      </c>
      <c r="S3980">
        <f>_xlfn.XLOOKUP(E3980,AF:AF,AI:AI)</f>
        <v/>
      </c>
      <c r="T3980">
        <f>WEEKNUM(G3980)</f>
        <v/>
      </c>
      <c r="U3980">
        <f>YEAR(G3980)</f>
        <v/>
      </c>
      <c r="V3980" s="117">
        <f>IFERROR(Q3980/N3980,"0")</f>
        <v/>
      </c>
    </row>
    <row r="3981">
      <c r="A3981">
        <f>_xlfn.XLOOKUP(D3981,BN:BN,BO:BO)</f>
        <v/>
      </c>
      <c r="B3981" t="inlineStr">
        <is>
          <t>LLC</t>
        </is>
      </c>
      <c r="C3981" t="n">
        <v>617</v>
      </c>
      <c r="D3981">
        <f>_xlfn.XLOOKUP(C3981,BH:BH,BI:BI)</f>
        <v/>
      </c>
      <c r="E3981" t="n">
        <v>30689</v>
      </c>
      <c r="F3981" t="inlineStr">
        <is>
          <t>TRASLADOS MEX</t>
        </is>
      </c>
      <c r="G3981" s="234" t="n">
        <v>45914</v>
      </c>
      <c r="H3981" s="234" t="n">
        <v>45918</v>
      </c>
      <c r="I3981" t="inlineStr">
        <is>
          <t>TRF</t>
        </is>
      </c>
      <c r="J3981">
        <f>_xlfn.XLOOKUP(I3981,AS:AS,AU:AU)</f>
        <v/>
      </c>
      <c r="K3981" t="inlineStr">
        <is>
          <t>USD</t>
        </is>
      </c>
      <c r="L3981" s="238" t="n">
        <v>758</v>
      </c>
      <c r="M3981">
        <f>L3981*_xlfn.XLOOKUP(K3981,AM:AM,AN:AN)</f>
        <v/>
      </c>
      <c r="N3981">
        <f>L3981*_xlfn.XLOOKUP(K3981,AM:AM,AO:AO)</f>
        <v/>
      </c>
      <c r="O3981" s="238" t="n">
        <v>113</v>
      </c>
      <c r="P3981">
        <f>O3981*_xlfn.XLOOKUP(K3981,AM:AM,AN:AN)</f>
        <v/>
      </c>
      <c r="Q3981">
        <f>O3981*_xlfn.XLOOKUP(K3981,AM:AM,AO:AO)</f>
        <v/>
      </c>
      <c r="R3981">
        <f>_xlfn.XLOOKUP(E3981,AF:AF,AG:AG)</f>
        <v/>
      </c>
      <c r="S3981">
        <f>_xlfn.XLOOKUP(E3981,AF:AF,AI:AI)</f>
        <v/>
      </c>
      <c r="T3981">
        <f>WEEKNUM(G3981)</f>
        <v/>
      </c>
      <c r="U3981">
        <f>YEAR(G3981)</f>
        <v/>
      </c>
      <c r="V3981" s="117">
        <f>IFERROR(Q3981/N3981,"0")</f>
        <v/>
      </c>
    </row>
    <row r="3982">
      <c r="A3982">
        <f>_xlfn.XLOOKUP(D3982,BN:BN,BO:BO)</f>
        <v/>
      </c>
      <c r="B3982" t="inlineStr">
        <is>
          <t>LLC</t>
        </is>
      </c>
      <c r="C3982" t="n">
        <v>617</v>
      </c>
      <c r="D3982">
        <f>_xlfn.XLOOKUP(C3982,BH:BH,BI:BI)</f>
        <v/>
      </c>
      <c r="E3982" t="n">
        <v>30730</v>
      </c>
      <c r="F3982" t="inlineStr">
        <is>
          <t>TRASLADOS CANCUN</t>
        </is>
      </c>
      <c r="G3982" s="234" t="n">
        <v>45921</v>
      </c>
      <c r="H3982" s="234" t="n">
        <v>45925</v>
      </c>
      <c r="I3982" t="inlineStr">
        <is>
          <t>TRF</t>
        </is>
      </c>
      <c r="J3982">
        <f>_xlfn.XLOOKUP(I3982,AS:AS,AU:AU)</f>
        <v/>
      </c>
      <c r="K3982" t="inlineStr">
        <is>
          <t>USD</t>
        </is>
      </c>
      <c r="L3982" s="238" t="n">
        <v>307</v>
      </c>
      <c r="M3982">
        <f>L3982*_xlfn.XLOOKUP(K3982,AM:AM,AN:AN)</f>
        <v/>
      </c>
      <c r="N3982">
        <f>L3982*_xlfn.XLOOKUP(K3982,AM:AM,AO:AO)</f>
        <v/>
      </c>
      <c r="O3982" s="238" t="n">
        <v>42.27</v>
      </c>
      <c r="P3982">
        <f>O3982*_xlfn.XLOOKUP(K3982,AM:AM,AN:AN)</f>
        <v/>
      </c>
      <c r="Q3982">
        <f>O3982*_xlfn.XLOOKUP(K3982,AM:AM,AO:AO)</f>
        <v/>
      </c>
      <c r="R3982">
        <f>_xlfn.XLOOKUP(E3982,AF:AF,AG:AG)</f>
        <v/>
      </c>
      <c r="S3982">
        <f>_xlfn.XLOOKUP(E3982,AF:AF,AI:AI)</f>
        <v/>
      </c>
      <c r="T3982">
        <f>WEEKNUM(G3982)</f>
        <v/>
      </c>
      <c r="U3982">
        <f>YEAR(G3982)</f>
        <v/>
      </c>
      <c r="V3982" s="117">
        <f>IFERROR(Q3982/N3982,"0")</f>
        <v/>
      </c>
    </row>
    <row r="3983">
      <c r="A3983">
        <f>_xlfn.XLOOKUP(D3983,BN:BN,BO:BO)</f>
        <v/>
      </c>
      <c r="B3983" t="inlineStr">
        <is>
          <t>LLC</t>
        </is>
      </c>
      <c r="C3983" t="n">
        <v>617</v>
      </c>
      <c r="D3983">
        <f>_xlfn.XLOOKUP(C3983,BH:BH,BI:BI)</f>
        <v/>
      </c>
      <c r="E3983" t="n">
        <v>30966</v>
      </c>
      <c r="F3983" t="inlineStr">
        <is>
          <t>TOUR PRIVADO TEOTIHUACAN</t>
        </is>
      </c>
      <c r="G3983" s="234" t="n">
        <v>45916</v>
      </c>
      <c r="H3983" s="234" t="n">
        <v>45916</v>
      </c>
      <c r="I3983" t="inlineStr">
        <is>
          <t>HTL</t>
        </is>
      </c>
      <c r="J3983">
        <f>_xlfn.XLOOKUP(I3983,AS:AS,AU:AU)</f>
        <v/>
      </c>
      <c r="K3983" t="inlineStr">
        <is>
          <t>USD</t>
        </is>
      </c>
      <c r="L3983" s="238" t="n">
        <v>825</v>
      </c>
      <c r="M3983">
        <f>L3983*_xlfn.XLOOKUP(K3983,AM:AM,AN:AN)</f>
        <v/>
      </c>
      <c r="N3983">
        <f>L3983*_xlfn.XLOOKUP(K3983,AM:AM,AO:AO)</f>
        <v/>
      </c>
      <c r="O3983" s="238" t="n">
        <v>95</v>
      </c>
      <c r="P3983">
        <f>O3983*_xlfn.XLOOKUP(K3983,AM:AM,AN:AN)</f>
        <v/>
      </c>
      <c r="Q3983">
        <f>O3983*_xlfn.XLOOKUP(K3983,AM:AM,AO:AO)</f>
        <v/>
      </c>
      <c r="R3983">
        <f>_xlfn.XLOOKUP(E3983,AF:AF,AG:AG)</f>
        <v/>
      </c>
      <c r="S3983">
        <f>_xlfn.XLOOKUP(E3983,AF:AF,AI:AI)</f>
        <v/>
      </c>
      <c r="T3983">
        <f>WEEKNUM(G3983)</f>
        <v/>
      </c>
      <c r="U3983">
        <f>YEAR(G3983)</f>
        <v/>
      </c>
      <c r="V3983" s="117">
        <f>IFERROR(Q3983/N3983,"0")</f>
        <v/>
      </c>
    </row>
    <row r="3984">
      <c r="A3984">
        <f>_xlfn.XLOOKUP(D3984,BN:BN,BO:BO)</f>
        <v/>
      </c>
      <c r="B3984" t="inlineStr">
        <is>
          <t>LLC</t>
        </is>
      </c>
      <c r="C3984" t="n">
        <v>618</v>
      </c>
      <c r="D3984">
        <f>_xlfn.XLOOKUP(C3984,BH:BH,BI:BI)</f>
        <v/>
      </c>
      <c r="E3984" t="n">
        <v>25247</v>
      </c>
      <c r="F3984" t="inlineStr">
        <is>
          <t>HOTEL FOUGERE</t>
        </is>
      </c>
      <c r="G3984" s="234" t="n">
        <v>45897</v>
      </c>
      <c r="H3984" s="234" t="n">
        <v>45901</v>
      </c>
      <c r="I3984" t="inlineStr">
        <is>
          <t>HTL</t>
        </is>
      </c>
      <c r="J3984">
        <f>_xlfn.XLOOKUP(I3984,AS:AS,AU:AU)</f>
        <v/>
      </c>
      <c r="K3984" t="inlineStr">
        <is>
          <t>EUR</t>
        </is>
      </c>
      <c r="L3984" s="238" t="n">
        <v>1920</v>
      </c>
      <c r="M3984">
        <f>L3984*_xlfn.XLOOKUP(K3984,AM:AM,AN:AN)</f>
        <v/>
      </c>
      <c r="N3984">
        <f>L3984*_xlfn.XLOOKUP(K3984,AM:AM,AO:AO)</f>
        <v/>
      </c>
      <c r="O3984" s="238" t="n">
        <v>192</v>
      </c>
      <c r="P3984">
        <f>O3984*_xlfn.XLOOKUP(K3984,AM:AM,AN:AN)</f>
        <v/>
      </c>
      <c r="Q3984">
        <f>O3984*_xlfn.XLOOKUP(K3984,AM:AM,AO:AO)</f>
        <v/>
      </c>
      <c r="R3984">
        <f>_xlfn.XLOOKUP(E3984,AF:AF,AG:AG)</f>
        <v/>
      </c>
      <c r="S3984">
        <f>_xlfn.XLOOKUP(E3984,AF:AF,AI:AI)</f>
        <v/>
      </c>
      <c r="T3984">
        <f>WEEKNUM(G3984)</f>
        <v/>
      </c>
      <c r="U3984">
        <f>YEAR(G3984)</f>
        <v/>
      </c>
      <c r="V3984" s="117">
        <f>IFERROR(Q3984/N3984,"0")</f>
        <v/>
      </c>
    </row>
    <row r="3985">
      <c r="A3985">
        <f>_xlfn.XLOOKUP(D3985,BN:BN,BO:BO)</f>
        <v/>
      </c>
      <c r="B3985" t="inlineStr">
        <is>
          <t>LLC</t>
        </is>
      </c>
      <c r="C3985" t="n">
        <v>621</v>
      </c>
      <c r="D3985">
        <f>_xlfn.XLOOKUP(C3985,BH:BH,BI:BI)</f>
        <v/>
      </c>
      <c r="E3985" t="n">
        <v>25780</v>
      </c>
      <c r="F3985" t="inlineStr">
        <is>
          <t>Traslados Aeropuerto Suiza - Hotel y viceversa</t>
        </is>
      </c>
      <c r="G3985" s="234" t="n">
        <v>45896</v>
      </c>
      <c r="H3985" s="234" t="n">
        <v>45897</v>
      </c>
      <c r="I3985" t="inlineStr">
        <is>
          <t>TRF</t>
        </is>
      </c>
      <c r="J3985">
        <f>_xlfn.XLOOKUP(I3985,AS:AS,AU:AU)</f>
        <v/>
      </c>
      <c r="K3985" t="inlineStr">
        <is>
          <t>MXN</t>
        </is>
      </c>
      <c r="L3985" s="238" t="n">
        <v>68453.58</v>
      </c>
      <c r="M3985">
        <f>L3985*_xlfn.XLOOKUP(K3985,AM:AM,AN:AN)</f>
        <v/>
      </c>
      <c r="N3985">
        <f>L3985*_xlfn.XLOOKUP(K3985,AM:AM,AO:AO)</f>
        <v/>
      </c>
      <c r="O3985" s="238" t="n">
        <v>9954.91</v>
      </c>
      <c r="P3985">
        <f>O3985*_xlfn.XLOOKUP(K3985,AM:AM,AN:AN)</f>
        <v/>
      </c>
      <c r="Q3985">
        <f>O3985*_xlfn.XLOOKUP(K3985,AM:AM,AO:AO)</f>
        <v/>
      </c>
      <c r="R3985">
        <f>_xlfn.XLOOKUP(E3985,AF:AF,AG:AG)</f>
        <v/>
      </c>
      <c r="S3985">
        <f>_xlfn.XLOOKUP(E3985,AF:AF,AI:AI)</f>
        <v/>
      </c>
      <c r="T3985">
        <f>WEEKNUM(G3985)</f>
        <v/>
      </c>
      <c r="U3985">
        <f>YEAR(G3985)</f>
        <v/>
      </c>
      <c r="V3985" s="117">
        <f>IFERROR(Q3985/N3985,"0")</f>
        <v/>
      </c>
    </row>
    <row r="3986">
      <c r="A3986">
        <f>_xlfn.XLOOKUP(D3986,BN:BN,BO:BO)</f>
        <v/>
      </c>
      <c r="B3986" t="inlineStr">
        <is>
          <t>LLC</t>
        </is>
      </c>
      <c r="C3986" t="n">
        <v>621</v>
      </c>
      <c r="D3986">
        <f>_xlfn.XLOOKUP(C3986,BH:BH,BI:BI)</f>
        <v/>
      </c>
      <c r="E3986" t="n">
        <v>0</v>
      </c>
      <c r="F3986" t="inlineStr">
        <is>
          <t>fee</t>
        </is>
      </c>
      <c r="G3986" s="234" t="n">
        <v>45896</v>
      </c>
      <c r="H3986" s="234" t="n">
        <v>45897</v>
      </c>
      <c r="I3986" t="inlineStr">
        <is>
          <t>HPS</t>
        </is>
      </c>
      <c r="J3986">
        <f>_xlfn.XLOOKUP(I3986,AS:AS,AU:AU)</f>
        <v/>
      </c>
      <c r="K3986" t="inlineStr">
        <is>
          <t>MXN</t>
        </is>
      </c>
      <c r="L3986" s="238" t="n">
        <v>1212.42</v>
      </c>
      <c r="M3986">
        <f>L3986*_xlfn.XLOOKUP(K3986,AM:AM,AN:AN)</f>
        <v/>
      </c>
      <c r="N3986">
        <f>L3986*_xlfn.XLOOKUP(K3986,AM:AM,AO:AO)</f>
        <v/>
      </c>
      <c r="O3986" s="238" t="n">
        <v>1212.42</v>
      </c>
      <c r="P3986">
        <f>O3986*_xlfn.XLOOKUP(K3986,AM:AM,AN:AN)</f>
        <v/>
      </c>
      <c r="Q3986">
        <f>O3986*_xlfn.XLOOKUP(K3986,AM:AM,AO:AO)</f>
        <v/>
      </c>
      <c r="R3986">
        <f>_xlfn.XLOOKUP(E3986,AF:AF,AG:AG)</f>
        <v/>
      </c>
      <c r="S3986">
        <f>_xlfn.XLOOKUP(E3986,AF:AF,AI:AI)</f>
        <v/>
      </c>
      <c r="T3986">
        <f>WEEKNUM(G3986)</f>
        <v/>
      </c>
      <c r="U3986">
        <f>YEAR(G3986)</f>
        <v/>
      </c>
      <c r="V3986" s="117">
        <f>IFERROR(Q3986/N3986,"0")</f>
        <v/>
      </c>
    </row>
    <row r="3987">
      <c r="A3987">
        <f>_xlfn.XLOOKUP(D3987,BN:BN,BO:BO)</f>
        <v/>
      </c>
      <c r="B3987" t="inlineStr">
        <is>
          <t>LLC</t>
        </is>
      </c>
      <c r="C3987" t="n">
        <v>622</v>
      </c>
      <c r="D3987">
        <f>_xlfn.XLOOKUP(C3987,BH:BH,BI:BI)</f>
        <v/>
      </c>
      <c r="E3987" t="n">
        <v>25704</v>
      </c>
      <c r="F3987" t="inlineStr">
        <is>
          <t xml:space="preserve">Hospedaje Rosewood Vienna </t>
        </is>
      </c>
      <c r="G3987" s="234" t="n">
        <v>45928</v>
      </c>
      <c r="H3987" s="234" t="n">
        <v>45931</v>
      </c>
      <c r="I3987" t="inlineStr">
        <is>
          <t>HTL</t>
        </is>
      </c>
      <c r="J3987">
        <f>_xlfn.XLOOKUP(I3987,AS:AS,AU:AU)</f>
        <v/>
      </c>
      <c r="K3987" t="inlineStr">
        <is>
          <t>EUR</t>
        </is>
      </c>
      <c r="L3987" s="238" t="n">
        <v>3010</v>
      </c>
      <c r="M3987">
        <f>L3987*_xlfn.XLOOKUP(K3987,AM:AM,AN:AN)</f>
        <v/>
      </c>
      <c r="N3987">
        <f>L3987*_xlfn.XLOOKUP(K3987,AM:AM,AO:AO)</f>
        <v/>
      </c>
      <c r="O3987" s="238" t="n">
        <v>376.76</v>
      </c>
      <c r="P3987">
        <f>O3987*_xlfn.XLOOKUP(K3987,AM:AM,AN:AN)</f>
        <v/>
      </c>
      <c r="Q3987">
        <f>O3987*_xlfn.XLOOKUP(K3987,AM:AM,AO:AO)</f>
        <v/>
      </c>
      <c r="R3987">
        <f>_xlfn.XLOOKUP(E3987,AF:AF,AG:AG)</f>
        <v/>
      </c>
      <c r="S3987">
        <f>_xlfn.XLOOKUP(E3987,AF:AF,AI:AI)</f>
        <v/>
      </c>
      <c r="T3987">
        <f>WEEKNUM(G3987)</f>
        <v/>
      </c>
      <c r="U3987">
        <f>YEAR(G3987)</f>
        <v/>
      </c>
      <c r="V3987" s="117">
        <f>IFERROR(Q3987/N3987,"0")</f>
        <v/>
      </c>
    </row>
    <row r="3988">
      <c r="A3988">
        <f>_xlfn.XLOOKUP(D3988,BN:BN,BO:BO)</f>
        <v/>
      </c>
      <c r="B3988" t="inlineStr">
        <is>
          <t>LLC</t>
        </is>
      </c>
      <c r="C3988" t="n">
        <v>624</v>
      </c>
      <c r="D3988">
        <f>_xlfn.XLOOKUP(C3988,BH:BH,BI:BI)</f>
        <v/>
      </c>
      <c r="E3988" t="n">
        <v>30619</v>
      </c>
      <c r="F3988" t="inlineStr">
        <is>
          <t>Estadia en Laos</t>
        </is>
      </c>
      <c r="G3988" s="234" t="n">
        <v>45845</v>
      </c>
      <c r="H3988" s="234" t="n">
        <v>45847</v>
      </c>
      <c r="I3988" t="inlineStr">
        <is>
          <t>HTL</t>
        </is>
      </c>
      <c r="J3988">
        <f>_xlfn.XLOOKUP(I3988,AS:AS,AU:AU)</f>
        <v/>
      </c>
      <c r="K3988" t="inlineStr">
        <is>
          <t>USD</t>
        </is>
      </c>
      <c r="L3988" s="238" t="n">
        <v>3000</v>
      </c>
      <c r="M3988">
        <f>L3988*_xlfn.XLOOKUP(K3988,AM:AM,AN:AN)</f>
        <v/>
      </c>
      <c r="N3988">
        <f>L3988*_xlfn.XLOOKUP(K3988,AM:AM,AO:AO)</f>
        <v/>
      </c>
      <c r="O3988" s="238" t="n">
        <v>423</v>
      </c>
      <c r="P3988">
        <f>O3988*_xlfn.XLOOKUP(K3988,AM:AM,AN:AN)</f>
        <v/>
      </c>
      <c r="Q3988">
        <f>O3988*_xlfn.XLOOKUP(K3988,AM:AM,AO:AO)</f>
        <v/>
      </c>
      <c r="R3988">
        <f>_xlfn.XLOOKUP(E3988,AF:AF,AG:AG)</f>
        <v/>
      </c>
      <c r="S3988">
        <f>_xlfn.XLOOKUP(E3988,AF:AF,AI:AI)</f>
        <v/>
      </c>
      <c r="T3988">
        <f>WEEKNUM(G3988)</f>
        <v/>
      </c>
      <c r="U3988">
        <f>YEAR(G3988)</f>
        <v/>
      </c>
      <c r="V3988" s="117">
        <f>IFERROR(Q3988/N3988,"0")</f>
        <v/>
      </c>
    </row>
    <row r="3989">
      <c r="A3989">
        <f>_xlfn.XLOOKUP(D3989,BN:BN,BO:BO)</f>
        <v/>
      </c>
      <c r="B3989" t="inlineStr">
        <is>
          <t>LLC</t>
        </is>
      </c>
      <c r="C3989" t="n">
        <v>624</v>
      </c>
      <c r="D3989">
        <f>_xlfn.XLOOKUP(C3989,BH:BH,BI:BI)</f>
        <v/>
      </c>
      <c r="E3989" t="n">
        <v>28570</v>
      </c>
      <c r="F3989" t="inlineStr">
        <is>
          <t>Estadia Bangkok</t>
        </is>
      </c>
      <c r="G3989" s="234" t="n">
        <v>45843</v>
      </c>
      <c r="H3989" s="234" t="n">
        <v>45845</v>
      </c>
      <c r="I3989" t="inlineStr">
        <is>
          <t>HTL</t>
        </is>
      </c>
      <c r="J3989">
        <f>_xlfn.XLOOKUP(I3989,AS:AS,AU:AU)</f>
        <v/>
      </c>
      <c r="K3989" t="inlineStr">
        <is>
          <t>USD</t>
        </is>
      </c>
      <c r="L3989" s="238" t="n">
        <v>2907.2</v>
      </c>
      <c r="M3989">
        <f>L3989*_xlfn.XLOOKUP(K3989,AM:AM,AN:AN)</f>
        <v/>
      </c>
      <c r="N3989">
        <f>L3989*_xlfn.XLOOKUP(K3989,AM:AM,AO:AO)</f>
        <v/>
      </c>
      <c r="O3989" s="238" t="n">
        <v>324.58</v>
      </c>
      <c r="P3989">
        <f>O3989*_xlfn.XLOOKUP(K3989,AM:AM,AN:AN)</f>
        <v/>
      </c>
      <c r="Q3989">
        <f>O3989*_xlfn.XLOOKUP(K3989,AM:AM,AO:AO)</f>
        <v/>
      </c>
      <c r="R3989">
        <f>_xlfn.XLOOKUP(E3989,AF:AF,AG:AG)</f>
        <v/>
      </c>
      <c r="S3989">
        <f>_xlfn.XLOOKUP(E3989,AF:AF,AI:AI)</f>
        <v/>
      </c>
      <c r="T3989">
        <f>WEEKNUM(G3989)</f>
        <v/>
      </c>
      <c r="U3989">
        <f>YEAR(G3989)</f>
        <v/>
      </c>
      <c r="V3989" s="117">
        <f>IFERROR(Q3989/N3989,"0")</f>
        <v/>
      </c>
    </row>
    <row r="3990">
      <c r="A3990">
        <f>_xlfn.XLOOKUP(D3990,BN:BN,BO:BO)</f>
        <v/>
      </c>
      <c r="B3990" t="inlineStr">
        <is>
          <t>LLC</t>
        </is>
      </c>
      <c r="C3990" t="n">
        <v>624</v>
      </c>
      <c r="D3990">
        <f>_xlfn.XLOOKUP(C3990,BH:BH,BI:BI)</f>
        <v/>
      </c>
      <c r="E3990" t="n">
        <v>28570</v>
      </c>
      <c r="F3990" t="inlineStr">
        <is>
          <t>2da estadia en Bangkok</t>
        </is>
      </c>
      <c r="G3990" s="234" t="n">
        <v>45850</v>
      </c>
      <c r="H3990" s="234" t="n">
        <v>45851</v>
      </c>
      <c r="I3990" t="inlineStr">
        <is>
          <t>HTL</t>
        </is>
      </c>
      <c r="J3990">
        <f>_xlfn.XLOOKUP(I3990,AS:AS,AU:AU)</f>
        <v/>
      </c>
      <c r="K3990" t="inlineStr">
        <is>
          <t>USD</t>
        </is>
      </c>
      <c r="L3990" s="238" t="n">
        <v>1453.6</v>
      </c>
      <c r="M3990">
        <f>L3990*_xlfn.XLOOKUP(K3990,AM:AM,AN:AN)</f>
        <v/>
      </c>
      <c r="N3990">
        <f>L3990*_xlfn.XLOOKUP(K3990,AM:AM,AO:AO)</f>
        <v/>
      </c>
      <c r="O3990" s="238" t="n">
        <v>162.29</v>
      </c>
      <c r="P3990">
        <f>O3990*_xlfn.XLOOKUP(K3990,AM:AM,AN:AN)</f>
        <v/>
      </c>
      <c r="Q3990">
        <f>O3990*_xlfn.XLOOKUP(K3990,AM:AM,AO:AO)</f>
        <v/>
      </c>
      <c r="R3990">
        <f>_xlfn.XLOOKUP(E3990,AF:AF,AG:AG)</f>
        <v/>
      </c>
      <c r="S3990">
        <f>_xlfn.XLOOKUP(E3990,AF:AF,AI:AI)</f>
        <v/>
      </c>
      <c r="T3990">
        <f>WEEKNUM(G3990)</f>
        <v/>
      </c>
      <c r="U3990">
        <f>YEAR(G3990)</f>
        <v/>
      </c>
      <c r="V3990" s="117">
        <f>IFERROR(Q3990/N3990,"0")</f>
        <v/>
      </c>
    </row>
    <row r="3991">
      <c r="A3991">
        <f>_xlfn.XLOOKUP(D3991,BN:BN,BO:BO)</f>
        <v/>
      </c>
      <c r="B3991" t="inlineStr">
        <is>
          <t>LLC</t>
        </is>
      </c>
      <c r="C3991" t="n">
        <v>625</v>
      </c>
      <c r="D3991">
        <f>_xlfn.XLOOKUP(C3991,BH:BH,BI:BI)</f>
        <v/>
      </c>
      <c r="E3991" t="n">
        <v>28350</v>
      </c>
      <c r="F3991" t="inlineStr">
        <is>
          <t>Hospedaje Four Seasons Osaka</t>
        </is>
      </c>
      <c r="G3991" s="234" t="n">
        <v>45960</v>
      </c>
      <c r="H3991" s="234" t="n">
        <v>45964</v>
      </c>
      <c r="I3991" t="inlineStr">
        <is>
          <t>HTL</t>
        </is>
      </c>
      <c r="J3991">
        <f>_xlfn.XLOOKUP(I3991,AS:AS,AU:AU)</f>
        <v/>
      </c>
      <c r="K3991" t="inlineStr">
        <is>
          <t>JPY</t>
        </is>
      </c>
      <c r="L3991" s="238" t="n">
        <v>379735</v>
      </c>
      <c r="M3991">
        <f>L3991*_xlfn.XLOOKUP(K3991,AM:AM,AN:AN)</f>
        <v/>
      </c>
      <c r="N3991">
        <f>L3991*_xlfn.XLOOKUP(K3991,AM:AM,AO:AO)</f>
        <v/>
      </c>
      <c r="O3991" s="238" t="n">
        <v>37973.5</v>
      </c>
      <c r="P3991">
        <f>O3991*_xlfn.XLOOKUP(K3991,AM:AM,AN:AN)</f>
        <v/>
      </c>
      <c r="Q3991">
        <f>O3991*_xlfn.XLOOKUP(K3991,AM:AM,AO:AO)</f>
        <v/>
      </c>
      <c r="R3991">
        <f>_xlfn.XLOOKUP(E3991,AF:AF,AG:AG)</f>
        <v/>
      </c>
      <c r="S3991">
        <f>_xlfn.XLOOKUP(E3991,AF:AF,AI:AI)</f>
        <v/>
      </c>
      <c r="T3991">
        <f>WEEKNUM(G3991)</f>
        <v/>
      </c>
      <c r="U3991">
        <f>YEAR(G3991)</f>
        <v/>
      </c>
      <c r="V3991" s="117">
        <f>IFERROR(Q3991/N3991,"0")</f>
        <v/>
      </c>
    </row>
    <row r="3992">
      <c r="A3992">
        <f>_xlfn.XLOOKUP(D3992,BN:BN,BO:BO)</f>
        <v/>
      </c>
      <c r="B3992" t="inlineStr">
        <is>
          <t>LLC</t>
        </is>
      </c>
      <c r="C3992" t="n">
        <v>626</v>
      </c>
      <c r="D3992">
        <f>_xlfn.XLOOKUP(C3992,BH:BH,BI:BI)</f>
        <v/>
      </c>
      <c r="E3992" t="n">
        <v>25907</v>
      </c>
      <c r="F3992" t="inlineStr">
        <is>
          <t>Hospedaje Okura Tokyo</t>
        </is>
      </c>
      <c r="G3992" s="234" t="n">
        <v>45960</v>
      </c>
      <c r="H3992" s="234" t="n">
        <v>45962</v>
      </c>
      <c r="I3992" t="inlineStr">
        <is>
          <t>HTL</t>
        </is>
      </c>
      <c r="J3992">
        <f>_xlfn.XLOOKUP(I3992,AS:AS,AU:AU)</f>
        <v/>
      </c>
      <c r="K3992" t="inlineStr">
        <is>
          <t>JPY</t>
        </is>
      </c>
      <c r="L3992" s="238" t="n">
        <v>234825</v>
      </c>
      <c r="M3992">
        <f>L3992*_xlfn.XLOOKUP(K3992,AM:AM,AN:AN)</f>
        <v/>
      </c>
      <c r="N3992">
        <f>L3992*_xlfn.XLOOKUP(K3992,AM:AM,AO:AO)</f>
        <v/>
      </c>
      <c r="O3992" s="238" t="n">
        <v>17491.9</v>
      </c>
      <c r="P3992">
        <f>O3992*_xlfn.XLOOKUP(K3992,AM:AM,AN:AN)</f>
        <v/>
      </c>
      <c r="Q3992">
        <f>O3992*_xlfn.XLOOKUP(K3992,AM:AM,AO:AO)</f>
        <v/>
      </c>
      <c r="R3992">
        <f>_xlfn.XLOOKUP(E3992,AF:AF,AG:AG)</f>
        <v/>
      </c>
      <c r="S3992">
        <f>_xlfn.XLOOKUP(E3992,AF:AF,AI:AI)</f>
        <v/>
      </c>
      <c r="T3992">
        <f>WEEKNUM(G3992)</f>
        <v/>
      </c>
      <c r="U3992">
        <f>YEAR(G3992)</f>
        <v/>
      </c>
      <c r="V3992" s="117">
        <f>IFERROR(Q3992/N3992,"0")</f>
        <v/>
      </c>
    </row>
    <row r="3993">
      <c r="A3993">
        <f>_xlfn.XLOOKUP(D3993,BN:BN,BO:BO)</f>
        <v/>
      </c>
      <c r="B3993" t="inlineStr">
        <is>
          <t>LLC</t>
        </is>
      </c>
      <c r="C3993" t="n">
        <v>626</v>
      </c>
      <c r="D3993">
        <f>_xlfn.XLOOKUP(C3993,BH:BH,BI:BI)</f>
        <v/>
      </c>
      <c r="E3993" t="n">
        <v>25907</v>
      </c>
      <c r="F3993" t="inlineStr">
        <is>
          <t>Hospedaje The Okura Tokyo</t>
        </is>
      </c>
      <c r="G3993" s="234" t="n">
        <v>45960</v>
      </c>
      <c r="H3993" s="234" t="n">
        <v>45961</v>
      </c>
      <c r="I3993" t="inlineStr">
        <is>
          <t>HTL</t>
        </is>
      </c>
      <c r="J3993">
        <f>_xlfn.XLOOKUP(I3993,AS:AS,AU:AU)</f>
        <v/>
      </c>
      <c r="K3993" t="inlineStr">
        <is>
          <t>JPY</t>
        </is>
      </c>
      <c r="L3993" s="238" t="n">
        <v>114250</v>
      </c>
      <c r="M3993">
        <f>L3993*_xlfn.XLOOKUP(K3993,AM:AM,AN:AN)</f>
        <v/>
      </c>
      <c r="N3993">
        <f>L3993*_xlfn.XLOOKUP(K3993,AM:AM,AO:AO)</f>
        <v/>
      </c>
      <c r="O3993" s="238" t="n">
        <v>8581.1</v>
      </c>
      <c r="P3993">
        <f>O3993*_xlfn.XLOOKUP(K3993,AM:AM,AN:AN)</f>
        <v/>
      </c>
      <c r="Q3993">
        <f>O3993*_xlfn.XLOOKUP(K3993,AM:AM,AO:AO)</f>
        <v/>
      </c>
      <c r="R3993">
        <f>_xlfn.XLOOKUP(E3993,AF:AF,AG:AG)</f>
        <v/>
      </c>
      <c r="S3993">
        <f>_xlfn.XLOOKUP(E3993,AF:AF,AI:AI)</f>
        <v/>
      </c>
      <c r="T3993">
        <f>WEEKNUM(G3993)</f>
        <v/>
      </c>
      <c r="U3993">
        <f>YEAR(G3993)</f>
        <v/>
      </c>
      <c r="V3993" s="117">
        <f>IFERROR(Q3993/N3993,"0")</f>
        <v/>
      </c>
    </row>
    <row r="3994">
      <c r="A3994">
        <f>_xlfn.XLOOKUP(D3994,BN:BN,BO:BO)</f>
        <v/>
      </c>
      <c r="B3994" t="inlineStr">
        <is>
          <t>LLC</t>
        </is>
      </c>
      <c r="C3994" t="n">
        <v>626</v>
      </c>
      <c r="D3994">
        <f>_xlfn.XLOOKUP(C3994,BH:BH,BI:BI)</f>
        <v/>
      </c>
      <c r="E3994" t="n">
        <v>32097</v>
      </c>
      <c r="F3994" t="inlineStr">
        <is>
          <t>Hospedaje y servicios Setouchi Islander</t>
        </is>
      </c>
      <c r="G3994" s="234" t="n">
        <v>45955</v>
      </c>
      <c r="H3994" s="234" t="n">
        <v>45957</v>
      </c>
      <c r="I3994" t="inlineStr">
        <is>
          <t>HTL</t>
        </is>
      </c>
      <c r="J3994">
        <f>_xlfn.XLOOKUP(I3994,AS:AS,AU:AU)</f>
        <v/>
      </c>
      <c r="K3994" t="inlineStr">
        <is>
          <t>JPY</t>
        </is>
      </c>
      <c r="L3994" s="238" t="n">
        <v>3502289.86</v>
      </c>
      <c r="M3994">
        <f>L3994*_xlfn.XLOOKUP(K3994,AM:AM,AN:AN)</f>
        <v/>
      </c>
      <c r="N3994">
        <f>L3994*_xlfn.XLOOKUP(K3994,AM:AM,AO:AO)</f>
        <v/>
      </c>
      <c r="O3994" s="238" t="n">
        <v>282389.8</v>
      </c>
      <c r="P3994">
        <f>O3994*_xlfn.XLOOKUP(K3994,AM:AM,AN:AN)</f>
        <v/>
      </c>
      <c r="Q3994">
        <f>O3994*_xlfn.XLOOKUP(K3994,AM:AM,AO:AO)</f>
        <v/>
      </c>
      <c r="R3994">
        <f>_xlfn.XLOOKUP(E3994,AF:AF,AG:AG)</f>
        <v/>
      </c>
      <c r="S3994">
        <f>_xlfn.XLOOKUP(E3994,AF:AF,AI:AI)</f>
        <v/>
      </c>
      <c r="T3994">
        <f>WEEKNUM(G3994)</f>
        <v/>
      </c>
      <c r="U3994">
        <f>YEAR(G3994)</f>
        <v/>
      </c>
      <c r="V3994" s="117">
        <f>IFERROR(Q3994/N3994,"0")</f>
        <v/>
      </c>
    </row>
    <row r="3995">
      <c r="A3995">
        <f>_xlfn.XLOOKUP(D3995,BN:BN,BO:BO)</f>
        <v/>
      </c>
      <c r="B3995" t="inlineStr">
        <is>
          <t>LLC</t>
        </is>
      </c>
      <c r="C3995" t="n">
        <v>627</v>
      </c>
      <c r="D3995">
        <f>_xlfn.XLOOKUP(C3995,BH:BH,BI:BI)</f>
        <v/>
      </c>
      <c r="E3995" t="n">
        <v>30623</v>
      </c>
      <c r="F3995" t="inlineStr">
        <is>
          <t>Hospedaje Mayfair Townhouse</t>
        </is>
      </c>
      <c r="G3995" s="234" t="n">
        <v>45928</v>
      </c>
      <c r="H3995" s="234" t="n">
        <v>45931</v>
      </c>
      <c r="I3995" t="inlineStr">
        <is>
          <t>HTL</t>
        </is>
      </c>
      <c r="J3995">
        <f>_xlfn.XLOOKUP(I3995,AS:AS,AU:AU)</f>
        <v/>
      </c>
      <c r="K3995" t="inlineStr">
        <is>
          <t>GPB</t>
        </is>
      </c>
      <c r="L3995" s="238" t="n">
        <v>1230.3</v>
      </c>
      <c r="M3995">
        <f>L3995*_xlfn.XLOOKUP(K3995,AM:AM,AN:AN)</f>
        <v/>
      </c>
      <c r="N3995">
        <f>L3995*_xlfn.XLOOKUP(K3995,AM:AM,AO:AO)</f>
        <v/>
      </c>
      <c r="O3995" s="238" t="n">
        <v>123.03</v>
      </c>
      <c r="P3995">
        <f>O3995*_xlfn.XLOOKUP(K3995,AM:AM,AN:AN)</f>
        <v/>
      </c>
      <c r="Q3995">
        <f>O3995*_xlfn.XLOOKUP(K3995,AM:AM,AO:AO)</f>
        <v/>
      </c>
      <c r="R3995">
        <f>_xlfn.XLOOKUP(E3995,AF:AF,AG:AG)</f>
        <v/>
      </c>
      <c r="S3995">
        <f>_xlfn.XLOOKUP(E3995,AF:AF,AI:AI)</f>
        <v/>
      </c>
      <c r="T3995">
        <f>WEEKNUM(G3995)</f>
        <v/>
      </c>
      <c r="U3995">
        <f>YEAR(G3995)</f>
        <v/>
      </c>
      <c r="V3995" s="117">
        <f>IFERROR(Q3995/N3995,"0")</f>
        <v/>
      </c>
    </row>
    <row r="3996">
      <c r="A3996">
        <f>_xlfn.XLOOKUP(D3996,BN:BN,BO:BO)</f>
        <v/>
      </c>
      <c r="B3996" t="inlineStr">
        <is>
          <t>LLC</t>
        </is>
      </c>
      <c r="C3996" t="n">
        <v>628</v>
      </c>
      <c r="D3996">
        <f>_xlfn.XLOOKUP(C3996,BH:BH,BI:BI)</f>
        <v/>
      </c>
      <c r="E3996" t="n">
        <v>27086</v>
      </c>
      <c r="F3996" t="inlineStr">
        <is>
          <t>Crucero por europa</t>
        </is>
      </c>
      <c r="G3996" s="234" t="n">
        <v>45927</v>
      </c>
      <c r="H3996" s="234" t="n">
        <v>45934</v>
      </c>
      <c r="I3996" t="inlineStr">
        <is>
          <t>CRC</t>
        </is>
      </c>
      <c r="J3996">
        <f>_xlfn.XLOOKUP(I3996,AS:AS,AU:AU)</f>
        <v/>
      </c>
      <c r="K3996" t="inlineStr">
        <is>
          <t>USD</t>
        </is>
      </c>
      <c r="L3996" s="238" t="n">
        <v>33200</v>
      </c>
      <c r="M3996">
        <f>L3996*_xlfn.XLOOKUP(K3996,AM:AM,AN:AN)</f>
        <v/>
      </c>
      <c r="N3996">
        <f>L3996*_xlfn.XLOOKUP(K3996,AM:AM,AO:AO)</f>
        <v/>
      </c>
      <c r="O3996" s="238" t="n">
        <v>4980</v>
      </c>
      <c r="P3996">
        <f>O3996*_xlfn.XLOOKUP(K3996,AM:AM,AN:AN)</f>
        <v/>
      </c>
      <c r="Q3996">
        <f>O3996*_xlfn.XLOOKUP(K3996,AM:AM,AO:AO)</f>
        <v/>
      </c>
      <c r="R3996">
        <f>_xlfn.XLOOKUP(E3996,AF:AF,AG:AG)</f>
        <v/>
      </c>
      <c r="S3996">
        <f>_xlfn.XLOOKUP(E3996,AF:AF,AI:AI)</f>
        <v/>
      </c>
      <c r="T3996">
        <f>WEEKNUM(G3996)</f>
        <v/>
      </c>
      <c r="U3996">
        <f>YEAR(G3996)</f>
        <v/>
      </c>
      <c r="V3996" s="117">
        <f>IFERROR(Q3996/N3996,"0")</f>
        <v/>
      </c>
    </row>
    <row r="3997">
      <c r="A3997">
        <f>_xlfn.XLOOKUP(D3997,BN:BN,BO:BO)</f>
        <v/>
      </c>
      <c r="B3997" t="inlineStr">
        <is>
          <t>LLC</t>
        </is>
      </c>
      <c r="C3997" t="n">
        <v>628</v>
      </c>
      <c r="D3997">
        <f>_xlfn.XLOOKUP(C3997,BH:BH,BI:BI)</f>
        <v/>
      </c>
      <c r="E3997" t="n">
        <v>30327</v>
      </c>
      <c r="F3997" t="inlineStr">
        <is>
          <t xml:space="preserve">Hospedaje Hotel de la Cité Royal </t>
        </is>
      </c>
      <c r="G3997" s="234" t="n">
        <v>45913</v>
      </c>
      <c r="H3997" s="234" t="n">
        <v>45915</v>
      </c>
      <c r="I3997" t="inlineStr">
        <is>
          <t>HTL</t>
        </is>
      </c>
      <c r="J3997">
        <f>_xlfn.XLOOKUP(I3997,AS:AS,AU:AU)</f>
        <v/>
      </c>
      <c r="K3997" t="inlineStr">
        <is>
          <t>USD</t>
        </is>
      </c>
      <c r="L3997" s="238" t="n">
        <v>283.3</v>
      </c>
      <c r="M3997">
        <f>L3997*_xlfn.XLOOKUP(K3997,AM:AM,AN:AN)</f>
        <v/>
      </c>
      <c r="N3997">
        <f>L3997*_xlfn.XLOOKUP(K3997,AM:AM,AO:AO)</f>
        <v/>
      </c>
      <c r="O3997" s="238" t="n">
        <v>25.03</v>
      </c>
      <c r="P3997">
        <f>O3997*_xlfn.XLOOKUP(K3997,AM:AM,AN:AN)</f>
        <v/>
      </c>
      <c r="Q3997">
        <f>O3997*_xlfn.XLOOKUP(K3997,AM:AM,AO:AO)</f>
        <v/>
      </c>
      <c r="R3997">
        <f>_xlfn.XLOOKUP(E3997,AF:AF,AG:AG)</f>
        <v/>
      </c>
      <c r="S3997">
        <f>_xlfn.XLOOKUP(E3997,AF:AF,AI:AI)</f>
        <v/>
      </c>
      <c r="T3997">
        <f>WEEKNUM(G3997)</f>
        <v/>
      </c>
      <c r="U3997">
        <f>YEAR(G3997)</f>
        <v/>
      </c>
      <c r="V3997" s="117">
        <f>IFERROR(Q3997/N3997,"0")</f>
        <v/>
      </c>
    </row>
    <row r="3998">
      <c r="A3998">
        <f>_xlfn.XLOOKUP(D3998,BN:BN,BO:BO)</f>
        <v/>
      </c>
      <c r="B3998" t="inlineStr">
        <is>
          <t>LLC</t>
        </is>
      </c>
      <c r="C3998" t="n">
        <v>628</v>
      </c>
      <c r="D3998">
        <f>_xlfn.XLOOKUP(C3998,BH:BH,BI:BI)</f>
        <v/>
      </c>
      <c r="E3998" t="n">
        <v>30327</v>
      </c>
      <c r="F3998" t="inlineStr">
        <is>
          <t>Hospedaje Hotel de la Cité Royal</t>
        </is>
      </c>
      <c r="G3998" s="234" t="n">
        <v>45912</v>
      </c>
      <c r="H3998" s="234" t="n">
        <v>45913</v>
      </c>
      <c r="I3998" t="inlineStr">
        <is>
          <t>HTL</t>
        </is>
      </c>
      <c r="J3998">
        <f>_xlfn.XLOOKUP(I3998,AS:AS,AU:AU)</f>
        <v/>
      </c>
      <c r="K3998" t="inlineStr">
        <is>
          <t>USD</t>
        </is>
      </c>
      <c r="L3998" s="238" t="n">
        <v>145.7</v>
      </c>
      <c r="M3998">
        <f>L3998*_xlfn.XLOOKUP(K3998,AM:AM,AN:AN)</f>
        <v/>
      </c>
      <c r="N3998">
        <f>L3998*_xlfn.XLOOKUP(K3998,AM:AM,AO:AO)</f>
        <v/>
      </c>
      <c r="O3998" s="238" t="n">
        <v>12.88</v>
      </c>
      <c r="P3998">
        <f>O3998*_xlfn.XLOOKUP(K3998,AM:AM,AN:AN)</f>
        <v/>
      </c>
      <c r="Q3998">
        <f>O3998*_xlfn.XLOOKUP(K3998,AM:AM,AO:AO)</f>
        <v/>
      </c>
      <c r="R3998">
        <f>_xlfn.XLOOKUP(E3998,AF:AF,AG:AG)</f>
        <v/>
      </c>
      <c r="S3998">
        <f>_xlfn.XLOOKUP(E3998,AF:AF,AI:AI)</f>
        <v/>
      </c>
      <c r="T3998">
        <f>WEEKNUM(G3998)</f>
        <v/>
      </c>
      <c r="U3998">
        <f>YEAR(G3998)</f>
        <v/>
      </c>
      <c r="V3998" s="117">
        <f>IFERROR(Q3998/N3998,"0")</f>
        <v/>
      </c>
    </row>
    <row r="3999">
      <c r="A3999">
        <f>_xlfn.XLOOKUP(D3999,BN:BN,BO:BO)</f>
        <v/>
      </c>
      <c r="B3999" t="inlineStr">
        <is>
          <t>LLC</t>
        </is>
      </c>
      <c r="C3999" t="n">
        <v>628</v>
      </c>
      <c r="D3999">
        <f>_xlfn.XLOOKUP(C3999,BH:BH,BI:BI)</f>
        <v/>
      </c>
      <c r="E3999" t="n">
        <v>28934</v>
      </c>
      <c r="F3999" t="inlineStr">
        <is>
          <t>Vuelo Business París - Barcelona SBA</t>
        </is>
      </c>
      <c r="G3999" s="234" t="n">
        <v>45926</v>
      </c>
      <c r="H3999" s="63" t="n"/>
      <c r="I3999" t="inlineStr">
        <is>
          <t>VLO</t>
        </is>
      </c>
      <c r="J3999">
        <f>_xlfn.XLOOKUP(I3999,AS:AS,AU:AU)</f>
        <v/>
      </c>
      <c r="K3999" t="inlineStr">
        <is>
          <t>USD</t>
        </is>
      </c>
      <c r="L3999" s="238" t="n">
        <v>456.8</v>
      </c>
      <c r="M3999">
        <f>L3999*_xlfn.XLOOKUP(K3999,AM:AM,AN:AN)</f>
        <v/>
      </c>
      <c r="N3999">
        <f>L3999*_xlfn.XLOOKUP(K3999,AM:AM,AO:AO)</f>
        <v/>
      </c>
      <c r="O3999" s="238" t="n">
        <v>0</v>
      </c>
      <c r="P3999">
        <f>O3999*_xlfn.XLOOKUP(K3999,AM:AM,AN:AN)</f>
        <v/>
      </c>
      <c r="Q3999">
        <f>O3999*_xlfn.XLOOKUP(K3999,AM:AM,AO:AO)</f>
        <v/>
      </c>
      <c r="R3999">
        <f>_xlfn.XLOOKUP(E3999,AF:AF,AG:AG)</f>
        <v/>
      </c>
      <c r="S3999">
        <f>_xlfn.XLOOKUP(E3999,AF:AF,AI:AI)</f>
        <v/>
      </c>
      <c r="T3999">
        <f>WEEKNUM(G3999)</f>
        <v/>
      </c>
      <c r="U3999">
        <f>YEAR(G3999)</f>
        <v/>
      </c>
      <c r="V3999" s="117">
        <f>IFERROR(Q3999/N3999,"0")</f>
        <v/>
      </c>
    </row>
    <row r="4000">
      <c r="A4000">
        <f>_xlfn.XLOOKUP(D4000,BN:BN,BO:BO)</f>
        <v/>
      </c>
      <c r="B4000" t="inlineStr">
        <is>
          <t>LLC</t>
        </is>
      </c>
      <c r="C4000" t="n">
        <v>628</v>
      </c>
      <c r="D4000">
        <f>_xlfn.XLOOKUP(C4000,BH:BH,BI:BI)</f>
        <v/>
      </c>
      <c r="E4000" t="n">
        <v>28934</v>
      </c>
      <c r="F4000" t="inlineStr">
        <is>
          <t>Vuelo Business Roma - Milán SBA</t>
        </is>
      </c>
      <c r="G4000" s="234" t="n">
        <v>45934</v>
      </c>
      <c r="H4000" s="63" t="n"/>
      <c r="I4000" t="inlineStr">
        <is>
          <t>VLO</t>
        </is>
      </c>
      <c r="J4000">
        <f>_xlfn.XLOOKUP(I4000,AS:AS,AU:AU)</f>
        <v/>
      </c>
      <c r="K4000" t="inlineStr">
        <is>
          <t>USD</t>
        </is>
      </c>
      <c r="L4000" s="238" t="n">
        <v>287.1</v>
      </c>
      <c r="M4000">
        <f>L4000*_xlfn.XLOOKUP(K4000,AM:AM,AN:AN)</f>
        <v/>
      </c>
      <c r="N4000">
        <f>L4000*_xlfn.XLOOKUP(K4000,AM:AM,AO:AO)</f>
        <v/>
      </c>
      <c r="O4000" s="238" t="n">
        <v>0</v>
      </c>
      <c r="P4000">
        <f>O4000*_xlfn.XLOOKUP(K4000,AM:AM,AN:AN)</f>
        <v/>
      </c>
      <c r="Q4000">
        <f>O4000*_xlfn.XLOOKUP(K4000,AM:AM,AO:AO)</f>
        <v/>
      </c>
      <c r="R4000">
        <f>_xlfn.XLOOKUP(E4000,AF:AF,AG:AG)</f>
        <v/>
      </c>
      <c r="S4000">
        <f>_xlfn.XLOOKUP(E4000,AF:AF,AI:AI)</f>
        <v/>
      </c>
      <c r="T4000">
        <f>WEEKNUM(G4000)</f>
        <v/>
      </c>
      <c r="U4000">
        <f>YEAR(G4000)</f>
        <v/>
      </c>
      <c r="V4000" s="117">
        <f>IFERROR(Q4000/N4000,"0")</f>
        <v/>
      </c>
    </row>
    <row r="4001">
      <c r="A4001">
        <f>_xlfn.XLOOKUP(D4001,BN:BN,BO:BO)</f>
        <v/>
      </c>
      <c r="B4001" t="inlineStr">
        <is>
          <t>LLC</t>
        </is>
      </c>
      <c r="C4001" t="n">
        <v>628</v>
      </c>
      <c r="D4001">
        <f>_xlfn.XLOOKUP(C4001,BH:BH,BI:BI)</f>
        <v/>
      </c>
      <c r="E4001" t="n">
        <v>28934</v>
      </c>
      <c r="F4001" t="inlineStr">
        <is>
          <t>Cargo por asignación de asiento</t>
        </is>
      </c>
      <c r="G4001" s="234" t="n">
        <v>45903</v>
      </c>
      <c r="H4001" s="63" t="n"/>
      <c r="I4001" t="inlineStr">
        <is>
          <t>VLO</t>
        </is>
      </c>
      <c r="J4001">
        <f>_xlfn.XLOOKUP(I4001,AS:AS,AU:AU)</f>
        <v/>
      </c>
      <c r="K4001" t="inlineStr">
        <is>
          <t>USD</t>
        </is>
      </c>
      <c r="L4001" s="238" t="n">
        <v>23</v>
      </c>
      <c r="M4001">
        <f>L4001*_xlfn.XLOOKUP(K4001,AM:AM,AN:AN)</f>
        <v/>
      </c>
      <c r="N4001">
        <f>L4001*_xlfn.XLOOKUP(K4001,AM:AM,AO:AO)</f>
        <v/>
      </c>
      <c r="O4001" s="238" t="n">
        <v>0</v>
      </c>
      <c r="P4001">
        <f>O4001*_xlfn.XLOOKUP(K4001,AM:AM,AN:AN)</f>
        <v/>
      </c>
      <c r="Q4001">
        <f>O4001*_xlfn.XLOOKUP(K4001,AM:AM,AO:AO)</f>
        <v/>
      </c>
      <c r="R4001">
        <f>_xlfn.XLOOKUP(E4001,AF:AF,AG:AG)</f>
        <v/>
      </c>
      <c r="S4001">
        <f>_xlfn.XLOOKUP(E4001,AF:AF,AI:AI)</f>
        <v/>
      </c>
      <c r="T4001">
        <f>WEEKNUM(G4001)</f>
        <v/>
      </c>
      <c r="U4001">
        <f>YEAR(G4001)</f>
        <v/>
      </c>
      <c r="V4001" s="117">
        <f>IFERROR(Q4001/N4001,"0")</f>
        <v/>
      </c>
    </row>
    <row r="4002">
      <c r="A4002">
        <f>_xlfn.XLOOKUP(D4002,BN:BN,BO:BO)</f>
        <v/>
      </c>
      <c r="B4002" t="inlineStr">
        <is>
          <t>LLC</t>
        </is>
      </c>
      <c r="C4002" t="n">
        <v>628</v>
      </c>
      <c r="D4002">
        <f>_xlfn.XLOOKUP(C4002,BH:BH,BI:BI)</f>
        <v/>
      </c>
      <c r="E4002" t="n">
        <v>0</v>
      </c>
      <c r="F4002" t="inlineStr">
        <is>
          <t>Fee por emisión de boleto</t>
        </is>
      </c>
      <c r="G4002" s="234" t="n">
        <v>45902</v>
      </c>
      <c r="H4002" s="234" t="n">
        <v>45934</v>
      </c>
      <c r="I4002" t="inlineStr">
        <is>
          <t>HPS</t>
        </is>
      </c>
      <c r="J4002">
        <f>_xlfn.XLOOKUP(I4002,AS:AS,AU:AU)</f>
        <v/>
      </c>
      <c r="K4002" t="inlineStr">
        <is>
          <t>USD</t>
        </is>
      </c>
      <c r="L4002" s="238" t="n">
        <v>35</v>
      </c>
      <c r="M4002">
        <f>L4002*_xlfn.XLOOKUP(K4002,AM:AM,AN:AN)</f>
        <v/>
      </c>
      <c r="N4002">
        <f>L4002*_xlfn.XLOOKUP(K4002,AM:AM,AO:AO)</f>
        <v/>
      </c>
      <c r="O4002" s="238" t="n">
        <v>35</v>
      </c>
      <c r="P4002">
        <f>O4002*_xlfn.XLOOKUP(K4002,AM:AM,AN:AN)</f>
        <v/>
      </c>
      <c r="Q4002">
        <f>O4002*_xlfn.XLOOKUP(K4002,AM:AM,AO:AO)</f>
        <v/>
      </c>
      <c r="R4002">
        <f>_xlfn.XLOOKUP(E4002,AF:AF,AG:AG)</f>
        <v/>
      </c>
      <c r="S4002">
        <f>_xlfn.XLOOKUP(E4002,AF:AF,AI:AI)</f>
        <v/>
      </c>
      <c r="T4002">
        <f>WEEKNUM(G4002)</f>
        <v/>
      </c>
      <c r="U4002">
        <f>YEAR(G4002)</f>
        <v/>
      </c>
      <c r="V4002" s="117">
        <f>IFERROR(Q4002/N4002,"0")</f>
        <v/>
      </c>
    </row>
    <row r="4003">
      <c r="A4003">
        <f>_xlfn.XLOOKUP(D4003,BN:BN,BO:BO)</f>
        <v/>
      </c>
      <c r="B4003" t="inlineStr">
        <is>
          <t>LLC</t>
        </is>
      </c>
      <c r="C4003" t="n">
        <v>628</v>
      </c>
      <c r="D4003">
        <f>_xlfn.XLOOKUP(C4003,BH:BH,BI:BI)</f>
        <v/>
      </c>
      <c r="E4003" t="n">
        <v>28934</v>
      </c>
      <c r="F4003" t="inlineStr">
        <is>
          <t>Vuelo Business París - Barcelona ACM</t>
        </is>
      </c>
      <c r="G4003" s="234" t="n">
        <v>45926</v>
      </c>
      <c r="H4003" s="63" t="n"/>
      <c r="I4003" t="inlineStr">
        <is>
          <t>VLO</t>
        </is>
      </c>
      <c r="J4003">
        <f>_xlfn.XLOOKUP(I4003,AS:AS,AU:AU)</f>
        <v/>
      </c>
      <c r="K4003" t="inlineStr">
        <is>
          <t>USD</t>
        </is>
      </c>
      <c r="L4003" s="238" t="n">
        <v>455.8</v>
      </c>
      <c r="M4003">
        <f>L4003*_xlfn.XLOOKUP(K4003,AM:AM,AN:AN)</f>
        <v/>
      </c>
      <c r="N4003">
        <f>L4003*_xlfn.XLOOKUP(K4003,AM:AM,AO:AO)</f>
        <v/>
      </c>
      <c r="O4003" s="238" t="n">
        <v>0</v>
      </c>
      <c r="P4003">
        <f>O4003*_xlfn.XLOOKUP(K4003,AM:AM,AN:AN)</f>
        <v/>
      </c>
      <c r="Q4003">
        <f>O4003*_xlfn.XLOOKUP(K4003,AM:AM,AO:AO)</f>
        <v/>
      </c>
      <c r="R4003">
        <f>_xlfn.XLOOKUP(E4003,AF:AF,AG:AG)</f>
        <v/>
      </c>
      <c r="S4003">
        <f>_xlfn.XLOOKUP(E4003,AF:AF,AI:AI)</f>
        <v/>
      </c>
      <c r="T4003">
        <f>WEEKNUM(G4003)</f>
        <v/>
      </c>
      <c r="U4003">
        <f>YEAR(G4003)</f>
        <v/>
      </c>
      <c r="V4003" s="117">
        <f>IFERROR(Q4003/N4003,"0")</f>
        <v/>
      </c>
    </row>
    <row r="4004">
      <c r="A4004">
        <f>_xlfn.XLOOKUP(D4004,BN:BN,BO:BO)</f>
        <v/>
      </c>
      <c r="B4004" t="inlineStr">
        <is>
          <t>LLC</t>
        </is>
      </c>
      <c r="C4004" t="n">
        <v>628</v>
      </c>
      <c r="D4004">
        <f>_xlfn.XLOOKUP(C4004,BH:BH,BI:BI)</f>
        <v/>
      </c>
      <c r="E4004" t="n">
        <v>28934</v>
      </c>
      <c r="F4004" t="inlineStr">
        <is>
          <t>Vuelo Business Roma - Milán ACM</t>
        </is>
      </c>
      <c r="G4004" s="234" t="n">
        <v>45934</v>
      </c>
      <c r="I4004" t="inlineStr">
        <is>
          <t>VLO</t>
        </is>
      </c>
      <c r="J4004">
        <f>_xlfn.XLOOKUP(I4004,AS:AS,AU:AU)</f>
        <v/>
      </c>
      <c r="K4004" t="inlineStr">
        <is>
          <t>USD</t>
        </is>
      </c>
      <c r="L4004" s="238" t="n">
        <v>286.1</v>
      </c>
      <c r="M4004">
        <f>L4004*_xlfn.XLOOKUP(K4004,AM:AM,AN:AN)</f>
        <v/>
      </c>
      <c r="N4004">
        <f>L4004*_xlfn.XLOOKUP(K4004,AM:AM,AO:AO)</f>
        <v/>
      </c>
      <c r="O4004" s="238" t="n">
        <v>0</v>
      </c>
      <c r="P4004">
        <f>O4004*_xlfn.XLOOKUP(K4004,AM:AM,AN:AN)</f>
        <v/>
      </c>
      <c r="Q4004">
        <f>O4004*_xlfn.XLOOKUP(K4004,AM:AM,AO:AO)</f>
        <v/>
      </c>
      <c r="R4004">
        <f>_xlfn.XLOOKUP(E4004,AF:AF,AG:AG)</f>
        <v/>
      </c>
      <c r="S4004">
        <f>_xlfn.XLOOKUP(E4004,AF:AF,AI:AI)</f>
        <v/>
      </c>
      <c r="T4004">
        <f>WEEKNUM(G4004)</f>
        <v/>
      </c>
      <c r="U4004">
        <f>YEAR(G4004)</f>
        <v/>
      </c>
      <c r="V4004" s="117">
        <f>IFERROR(Q4004/N4004,"0")</f>
        <v/>
      </c>
    </row>
    <row r="4005">
      <c r="A4005">
        <f>_xlfn.XLOOKUP(D4005,BN:BN,BO:BO)</f>
        <v/>
      </c>
      <c r="B4005" t="inlineStr">
        <is>
          <t>LLC</t>
        </is>
      </c>
      <c r="C4005" t="n">
        <v>628</v>
      </c>
      <c r="D4005">
        <f>_xlfn.XLOOKUP(C4005,BH:BH,BI:BI)</f>
        <v/>
      </c>
      <c r="E4005" t="n">
        <v>28934</v>
      </c>
      <c r="F4005" t="inlineStr">
        <is>
          <t>Vuelo Business Milán - Madrid ACM</t>
        </is>
      </c>
      <c r="G4005" s="234" t="n">
        <v>45936</v>
      </c>
      <c r="H4005" s="63" t="n"/>
      <c r="I4005" t="inlineStr">
        <is>
          <t>VLO</t>
        </is>
      </c>
      <c r="J4005">
        <f>_xlfn.XLOOKUP(I4005,AS:AS,AU:AU)</f>
        <v/>
      </c>
      <c r="K4005" t="inlineStr">
        <is>
          <t>USD</t>
        </is>
      </c>
      <c r="L4005" s="238" t="n">
        <v>336.9</v>
      </c>
      <c r="M4005">
        <f>L4005*_xlfn.XLOOKUP(K4005,AM:AM,AN:AN)</f>
        <v/>
      </c>
      <c r="N4005">
        <f>L4005*_xlfn.XLOOKUP(K4005,AM:AM,AO:AO)</f>
        <v/>
      </c>
      <c r="O4005" s="238" t="n">
        <v>0</v>
      </c>
      <c r="P4005">
        <f>O4005*_xlfn.XLOOKUP(K4005,AM:AM,AN:AN)</f>
        <v/>
      </c>
      <c r="Q4005">
        <f>O4005*_xlfn.XLOOKUP(K4005,AM:AM,AO:AO)</f>
        <v/>
      </c>
      <c r="R4005">
        <f>_xlfn.XLOOKUP(E4005,AF:AF,AG:AG)</f>
        <v/>
      </c>
      <c r="S4005">
        <f>_xlfn.XLOOKUP(E4005,AF:AF,AI:AI)</f>
        <v/>
      </c>
      <c r="T4005">
        <f>WEEKNUM(G4005)</f>
        <v/>
      </c>
      <c r="U4005">
        <f>YEAR(G4005)</f>
        <v/>
      </c>
      <c r="V4005" s="117">
        <f>IFERROR(Q4005/N4005,"0")</f>
        <v/>
      </c>
    </row>
    <row r="4006">
      <c r="A4006">
        <f>_xlfn.XLOOKUP(D4006,BN:BN,BO:BO)</f>
        <v/>
      </c>
      <c r="B4006" t="inlineStr">
        <is>
          <t>LLC</t>
        </is>
      </c>
      <c r="C4006" t="n">
        <v>628</v>
      </c>
      <c r="D4006">
        <f>_xlfn.XLOOKUP(C4006,BH:BH,BI:BI)</f>
        <v/>
      </c>
      <c r="E4006" t="n">
        <v>28934</v>
      </c>
      <c r="F4006" t="inlineStr">
        <is>
          <t>Cargo por asignación de asiento</t>
        </is>
      </c>
      <c r="G4006" s="234" t="n">
        <v>45902</v>
      </c>
      <c r="H4006" s="63" t="n"/>
      <c r="I4006" t="inlineStr">
        <is>
          <t>VLO</t>
        </is>
      </c>
      <c r="J4006">
        <f>_xlfn.XLOOKUP(I4006,AS:AS,AU:AU)</f>
        <v/>
      </c>
      <c r="K4006" t="inlineStr">
        <is>
          <t>USD</t>
        </is>
      </c>
      <c r="L4006" s="238" t="n">
        <v>23</v>
      </c>
      <c r="M4006">
        <f>L4006*_xlfn.XLOOKUP(K4006,AM:AM,AN:AN)</f>
        <v/>
      </c>
      <c r="N4006">
        <f>L4006*_xlfn.XLOOKUP(K4006,AM:AM,AO:AO)</f>
        <v/>
      </c>
      <c r="O4006" s="238" t="n">
        <v>0</v>
      </c>
      <c r="P4006">
        <f>O4006*_xlfn.XLOOKUP(K4006,AM:AM,AN:AN)</f>
        <v/>
      </c>
      <c r="Q4006">
        <f>O4006*_xlfn.XLOOKUP(K4006,AM:AM,AO:AO)</f>
        <v/>
      </c>
      <c r="R4006">
        <f>_xlfn.XLOOKUP(E4006,AF:AF,AG:AG)</f>
        <v/>
      </c>
      <c r="S4006">
        <f>_xlfn.XLOOKUP(E4006,AF:AF,AI:AI)</f>
        <v/>
      </c>
      <c r="T4006">
        <f>WEEKNUM(G4006)</f>
        <v/>
      </c>
      <c r="U4006">
        <f>YEAR(G4006)</f>
        <v/>
      </c>
      <c r="V4006" s="117">
        <f>IFERROR(Q4006/N4006,"0")</f>
        <v/>
      </c>
    </row>
    <row r="4007">
      <c r="A4007">
        <f>_xlfn.XLOOKUP(D4007,BN:BN,BO:BO)</f>
        <v/>
      </c>
      <c r="B4007" t="inlineStr">
        <is>
          <t>LLC</t>
        </is>
      </c>
      <c r="C4007" t="n">
        <v>628</v>
      </c>
      <c r="D4007">
        <f>_xlfn.XLOOKUP(C4007,BH:BH,BI:BI)</f>
        <v/>
      </c>
      <c r="E4007" t="n">
        <v>28934</v>
      </c>
      <c r="F4007" t="inlineStr">
        <is>
          <t>Cargo por asignación de asiento</t>
        </is>
      </c>
      <c r="G4007" s="234" t="n">
        <v>45902</v>
      </c>
      <c r="H4007" s="63" t="n"/>
      <c r="I4007" t="inlineStr">
        <is>
          <t>VLO</t>
        </is>
      </c>
      <c r="J4007">
        <f>_xlfn.XLOOKUP(I4007,AS:AS,AU:AU)</f>
        <v/>
      </c>
      <c r="K4007" t="inlineStr">
        <is>
          <t>USD</t>
        </is>
      </c>
      <c r="L4007" s="238" t="n">
        <v>18.7</v>
      </c>
      <c r="M4007">
        <f>L4007*_xlfn.XLOOKUP(K4007,AM:AM,AN:AN)</f>
        <v/>
      </c>
      <c r="N4007">
        <f>L4007*_xlfn.XLOOKUP(K4007,AM:AM,AO:AO)</f>
        <v/>
      </c>
      <c r="O4007" s="238" t="n">
        <v>0</v>
      </c>
      <c r="P4007">
        <f>O4007*_xlfn.XLOOKUP(K4007,AM:AM,AN:AN)</f>
        <v/>
      </c>
      <c r="Q4007">
        <f>O4007*_xlfn.XLOOKUP(K4007,AM:AM,AO:AO)</f>
        <v/>
      </c>
      <c r="R4007">
        <f>_xlfn.XLOOKUP(E4007,AF:AF,AG:AG)</f>
        <v/>
      </c>
      <c r="S4007">
        <f>_xlfn.XLOOKUP(E4007,AF:AF,AI:AI)</f>
        <v/>
      </c>
      <c r="T4007">
        <f>WEEKNUM(G4007)</f>
        <v/>
      </c>
      <c r="U4007">
        <f>YEAR(G4007)</f>
        <v/>
      </c>
      <c r="V4007" s="117">
        <f>IFERROR(Q4007/N4007,"0")</f>
        <v/>
      </c>
    </row>
    <row r="4008">
      <c r="A4008">
        <f>_xlfn.XLOOKUP(D4008,BN:BN,BO:BO)</f>
        <v/>
      </c>
      <c r="B4008" t="inlineStr">
        <is>
          <t>LLC</t>
        </is>
      </c>
      <c r="C4008" t="n">
        <v>628</v>
      </c>
      <c r="D4008">
        <f>_xlfn.XLOOKUP(C4008,BH:BH,BI:BI)</f>
        <v/>
      </c>
      <c r="E4008" t="n">
        <v>0</v>
      </c>
      <c r="F4008" t="inlineStr">
        <is>
          <t>Fee por emisión de boleto</t>
        </is>
      </c>
      <c r="G4008" s="234" t="n">
        <v>45902</v>
      </c>
      <c r="H4008" s="234" t="n">
        <v>45934</v>
      </c>
      <c r="I4008" t="inlineStr">
        <is>
          <t>HPS</t>
        </is>
      </c>
      <c r="J4008">
        <f>_xlfn.XLOOKUP(I4008,AS:AS,AU:AU)</f>
        <v/>
      </c>
      <c r="K4008" t="inlineStr">
        <is>
          <t>USD</t>
        </is>
      </c>
      <c r="L4008" s="238" t="n">
        <v>35</v>
      </c>
      <c r="M4008">
        <f>L4008*_xlfn.XLOOKUP(K4008,AM:AM,AN:AN)</f>
        <v/>
      </c>
      <c r="N4008">
        <f>L4008*_xlfn.XLOOKUP(K4008,AM:AM,AO:AO)</f>
        <v/>
      </c>
      <c r="O4008" s="238" t="n">
        <v>35</v>
      </c>
      <c r="P4008">
        <f>O4008*_xlfn.XLOOKUP(K4008,AM:AM,AN:AN)</f>
        <v/>
      </c>
      <c r="Q4008">
        <f>O4008*_xlfn.XLOOKUP(K4008,AM:AM,AO:AO)</f>
        <v/>
      </c>
      <c r="R4008">
        <f>_xlfn.XLOOKUP(E4008,AF:AF,AG:AG)</f>
        <v/>
      </c>
      <c r="S4008">
        <f>_xlfn.XLOOKUP(E4008,AF:AF,AI:AI)</f>
        <v/>
      </c>
      <c r="T4008">
        <f>WEEKNUM(G4008)</f>
        <v/>
      </c>
      <c r="U4008">
        <f>YEAR(G4008)</f>
        <v/>
      </c>
      <c r="V4008" s="117">
        <f>IFERROR(Q4008/N4008,"0")</f>
        <v/>
      </c>
    </row>
    <row r="4009">
      <c r="A4009">
        <f>_xlfn.XLOOKUP(D4009,BN:BN,BO:BO)</f>
        <v/>
      </c>
      <c r="B4009" t="inlineStr">
        <is>
          <t>LLC</t>
        </is>
      </c>
      <c r="C4009" t="n">
        <v>628</v>
      </c>
      <c r="D4009">
        <f>_xlfn.XLOOKUP(C4009,BH:BH,BI:BI)</f>
        <v/>
      </c>
      <c r="E4009" t="n">
        <v>27301</v>
      </c>
      <c r="F4009" t="inlineStr">
        <is>
          <t>Revisado vuelo LIN/CDG/MEX - Sergio Berger</t>
        </is>
      </c>
      <c r="G4009" s="234" t="n">
        <v>45902</v>
      </c>
      <c r="H4009" s="234" t="n">
        <v>46032</v>
      </c>
      <c r="I4009" t="inlineStr">
        <is>
          <t>VLO</t>
        </is>
      </c>
      <c r="J4009">
        <f>_xlfn.XLOOKUP(I4009,AS:AS,AU:AU)</f>
        <v/>
      </c>
      <c r="K4009" t="inlineStr">
        <is>
          <t>USD</t>
        </is>
      </c>
      <c r="L4009" s="238" t="n">
        <v>1383.2</v>
      </c>
      <c r="M4009">
        <f>L4009*_xlfn.XLOOKUP(K4009,AM:AM,AN:AN)</f>
        <v/>
      </c>
      <c r="N4009">
        <f>L4009*_xlfn.XLOOKUP(K4009,AM:AM,AO:AO)</f>
        <v/>
      </c>
      <c r="O4009" s="238" t="n">
        <v>0</v>
      </c>
      <c r="P4009">
        <f>O4009*_xlfn.XLOOKUP(K4009,AM:AM,AN:AN)</f>
        <v/>
      </c>
      <c r="Q4009">
        <f>O4009*_xlfn.XLOOKUP(K4009,AM:AM,AO:AO)</f>
        <v/>
      </c>
      <c r="R4009">
        <f>_xlfn.XLOOKUP(E4009,AF:AF,AG:AG)</f>
        <v/>
      </c>
      <c r="S4009">
        <f>_xlfn.XLOOKUP(E4009,AF:AF,AI:AI)</f>
        <v/>
      </c>
      <c r="T4009">
        <f>WEEKNUM(G4009)</f>
        <v/>
      </c>
      <c r="U4009">
        <f>YEAR(G4009)</f>
        <v/>
      </c>
      <c r="V4009" s="117">
        <f>IFERROR(Q4009/N4009,"0")</f>
        <v/>
      </c>
    </row>
    <row r="4010">
      <c r="A4010">
        <f>_xlfn.XLOOKUP(D4010,BN:BN,BO:BO)</f>
        <v/>
      </c>
      <c r="B4010" t="inlineStr">
        <is>
          <t>LLC</t>
        </is>
      </c>
      <c r="C4010" t="n">
        <v>628</v>
      </c>
      <c r="D4010">
        <f>_xlfn.XLOOKUP(C4010,BH:BH,BI:BI)</f>
        <v/>
      </c>
      <c r="E4010" t="n">
        <v>27301</v>
      </c>
      <c r="F4010" t="inlineStr">
        <is>
          <t>Revisado vuelo LIN/CDG/MEX - Sergio Berger</t>
        </is>
      </c>
      <c r="G4010" s="234" t="n">
        <v>45902</v>
      </c>
      <c r="H4010" s="234" t="n">
        <v>46032</v>
      </c>
      <c r="I4010" t="inlineStr">
        <is>
          <t>VLO</t>
        </is>
      </c>
      <c r="J4010">
        <f>_xlfn.XLOOKUP(I4010,AS:AS,AU:AU)</f>
        <v/>
      </c>
      <c r="K4010" t="inlineStr">
        <is>
          <t>USD</t>
        </is>
      </c>
      <c r="L4010" s="238" t="n">
        <v>232.06</v>
      </c>
      <c r="M4010">
        <f>L4010*_xlfn.XLOOKUP(K4010,AM:AM,AN:AN)</f>
        <v/>
      </c>
      <c r="N4010">
        <f>L4010*_xlfn.XLOOKUP(K4010,AM:AM,AO:AO)</f>
        <v/>
      </c>
      <c r="O4010" s="238" t="n">
        <v>0</v>
      </c>
      <c r="P4010">
        <f>O4010*_xlfn.XLOOKUP(K4010,AM:AM,AN:AN)</f>
        <v/>
      </c>
      <c r="Q4010">
        <f>O4010*_xlfn.XLOOKUP(K4010,AM:AM,AO:AO)</f>
        <v/>
      </c>
      <c r="R4010">
        <f>_xlfn.XLOOKUP(E4010,AF:AF,AG:AG)</f>
        <v/>
      </c>
      <c r="S4010">
        <f>_xlfn.XLOOKUP(E4010,AF:AF,AI:AI)</f>
        <v/>
      </c>
      <c r="T4010">
        <f>WEEKNUM(G4010)</f>
        <v/>
      </c>
      <c r="U4010">
        <f>YEAR(G4010)</f>
        <v/>
      </c>
      <c r="V4010" s="117">
        <f>IFERROR(Q4010/N4010,"0")</f>
        <v/>
      </c>
    </row>
    <row r="4011">
      <c r="A4011">
        <f>_xlfn.XLOOKUP(D4011,BN:BN,BO:BO)</f>
        <v/>
      </c>
      <c r="B4011" t="inlineStr">
        <is>
          <t>LLC</t>
        </is>
      </c>
      <c r="C4011" t="n">
        <v>628</v>
      </c>
      <c r="D4011">
        <f>_xlfn.XLOOKUP(C4011,BH:BH,BI:BI)</f>
        <v/>
      </c>
      <c r="E4011" t="n">
        <v>0</v>
      </c>
      <c r="F4011" t="inlineStr">
        <is>
          <t>Fee de emisión revisado LAMVOB</t>
        </is>
      </c>
      <c r="G4011" s="234" t="n">
        <v>45902</v>
      </c>
      <c r="H4011" s="234" t="n">
        <v>46032</v>
      </c>
      <c r="I4011" t="inlineStr">
        <is>
          <t>HPS</t>
        </is>
      </c>
      <c r="J4011">
        <f>_xlfn.XLOOKUP(I4011,AS:AS,AU:AU)</f>
        <v/>
      </c>
      <c r="K4011" t="inlineStr">
        <is>
          <t>USD</t>
        </is>
      </c>
      <c r="L4011" s="238" t="n">
        <v>35</v>
      </c>
      <c r="M4011">
        <f>L4011*_xlfn.XLOOKUP(K4011,AM:AM,AN:AN)</f>
        <v/>
      </c>
      <c r="N4011">
        <f>L4011*_xlfn.XLOOKUP(K4011,AM:AM,AO:AO)</f>
        <v/>
      </c>
      <c r="O4011" s="238" t="n">
        <v>35</v>
      </c>
      <c r="P4011">
        <f>O4011*_xlfn.XLOOKUP(K4011,AM:AM,AN:AN)</f>
        <v/>
      </c>
      <c r="Q4011">
        <f>O4011*_xlfn.XLOOKUP(K4011,AM:AM,AO:AO)</f>
        <v/>
      </c>
      <c r="R4011">
        <f>_xlfn.XLOOKUP(E4011,AF:AF,AG:AG)</f>
        <v/>
      </c>
      <c r="S4011">
        <f>_xlfn.XLOOKUP(E4011,AF:AF,AI:AI)</f>
        <v/>
      </c>
      <c r="T4011">
        <f>WEEKNUM(G4011)</f>
        <v/>
      </c>
      <c r="U4011">
        <f>YEAR(G4011)</f>
        <v/>
      </c>
      <c r="V4011" s="117">
        <f>IFERROR(Q4011/N4011,"0")</f>
        <v/>
      </c>
    </row>
    <row r="4012">
      <c r="A4012">
        <f>_xlfn.XLOOKUP(D4012,BN:BN,BO:BO)</f>
        <v/>
      </c>
      <c r="B4012" t="inlineStr">
        <is>
          <t>LLC</t>
        </is>
      </c>
      <c r="C4012" t="n">
        <v>629</v>
      </c>
      <c r="D4012">
        <f>_xlfn.XLOOKUP(C4012,BH:BH,BI:BI)</f>
        <v/>
      </c>
      <c r="E4012" t="n">
        <v>28934</v>
      </c>
      <c r="F4012" t="inlineStr">
        <is>
          <t>TE PENAGOS MALDA ROCIO</t>
        </is>
      </c>
      <c r="G4012" s="234" t="n">
        <v>45912</v>
      </c>
      <c r="H4012" s="63" t="n"/>
      <c r="I4012" t="inlineStr">
        <is>
          <t>VLO</t>
        </is>
      </c>
      <c r="J4012">
        <f>_xlfn.XLOOKUP(I4012,AS:AS,AU:AU)</f>
        <v/>
      </c>
      <c r="K4012" t="inlineStr">
        <is>
          <t>USD</t>
        </is>
      </c>
      <c r="L4012" s="238" t="n">
        <v>745.33</v>
      </c>
      <c r="M4012">
        <f>L4012*_xlfn.XLOOKUP(K4012,AM:AM,AN:AN)</f>
        <v/>
      </c>
      <c r="N4012">
        <f>L4012*_xlfn.XLOOKUP(K4012,AM:AM,AO:AO)</f>
        <v/>
      </c>
      <c r="O4012" s="238" t="n">
        <v>21.08</v>
      </c>
      <c r="P4012">
        <f>O4012*_xlfn.XLOOKUP(K4012,AM:AM,AN:AN)</f>
        <v/>
      </c>
      <c r="Q4012">
        <f>O4012*_xlfn.XLOOKUP(K4012,AM:AM,AO:AO)</f>
        <v/>
      </c>
      <c r="R4012">
        <f>_xlfn.XLOOKUP(E4012,AF:AF,AG:AG)</f>
        <v/>
      </c>
      <c r="S4012">
        <f>_xlfn.XLOOKUP(E4012,AF:AF,AI:AI)</f>
        <v/>
      </c>
      <c r="T4012">
        <f>WEEKNUM(G4012)</f>
        <v/>
      </c>
      <c r="U4012">
        <f>YEAR(G4012)</f>
        <v/>
      </c>
      <c r="V4012" s="117">
        <f>IFERROR(Q4012/N4012,"0")</f>
        <v/>
      </c>
    </row>
    <row r="4013">
      <c r="A4013">
        <f>_xlfn.XLOOKUP(D4013,BN:BN,BO:BO)</f>
        <v/>
      </c>
      <c r="B4013" t="inlineStr">
        <is>
          <t>LLC</t>
        </is>
      </c>
      <c r="C4013" t="n">
        <v>629</v>
      </c>
      <c r="D4013">
        <f>_xlfn.XLOOKUP(C4013,BH:BH,BI:BI)</f>
        <v/>
      </c>
      <c r="E4013" t="n">
        <v>28934</v>
      </c>
      <c r="F4013" t="inlineStr">
        <is>
          <t>TE VALANCI PENAGOS REBECA</t>
        </is>
      </c>
      <c r="G4013" s="234" t="n">
        <v>45912</v>
      </c>
      <c r="H4013" s="63" t="n"/>
      <c r="I4013" t="inlineStr">
        <is>
          <t>VLO</t>
        </is>
      </c>
      <c r="J4013">
        <f>_xlfn.XLOOKUP(I4013,AS:AS,AU:AU)</f>
        <v/>
      </c>
      <c r="K4013" t="inlineStr">
        <is>
          <t>USD</t>
        </is>
      </c>
      <c r="L4013" s="238" t="n">
        <v>745.33</v>
      </c>
      <c r="M4013">
        <f>L4013*_xlfn.XLOOKUP(K4013,AM:AM,AN:AN)</f>
        <v/>
      </c>
      <c r="N4013">
        <f>L4013*_xlfn.XLOOKUP(K4013,AM:AM,AO:AO)</f>
        <v/>
      </c>
      <c r="O4013" s="238" t="n">
        <v>21.08</v>
      </c>
      <c r="P4013">
        <f>O4013*_xlfn.XLOOKUP(K4013,AM:AM,AN:AN)</f>
        <v/>
      </c>
      <c r="Q4013">
        <f>O4013*_xlfn.XLOOKUP(K4013,AM:AM,AO:AO)</f>
        <v/>
      </c>
      <c r="R4013">
        <f>_xlfn.XLOOKUP(E4013,AF:AF,AG:AG)</f>
        <v/>
      </c>
      <c r="S4013">
        <f>_xlfn.XLOOKUP(E4013,AF:AF,AI:AI)</f>
        <v/>
      </c>
      <c r="T4013">
        <f>WEEKNUM(G4013)</f>
        <v/>
      </c>
      <c r="U4013">
        <f>YEAR(G4013)</f>
        <v/>
      </c>
      <c r="V4013" s="117">
        <f>IFERROR(Q4013/N4013,"0")</f>
        <v/>
      </c>
    </row>
    <row r="4014">
      <c r="A4014">
        <f>_xlfn.XLOOKUP(D4014,BN:BN,BO:BO)</f>
        <v/>
      </c>
      <c r="B4014" t="inlineStr">
        <is>
          <t>LLC</t>
        </is>
      </c>
      <c r="C4014" t="n">
        <v>629</v>
      </c>
      <c r="D4014">
        <f>_xlfn.XLOOKUP(C4014,BH:BH,BI:BI)</f>
        <v/>
      </c>
      <c r="E4014" t="n">
        <v>0</v>
      </c>
      <c r="F4014" t="inlineStr">
        <is>
          <t>Fee de emisión</t>
        </is>
      </c>
      <c r="G4014" s="234" t="n">
        <v>45912</v>
      </c>
      <c r="H4014" s="63" t="n"/>
      <c r="I4014" t="inlineStr">
        <is>
          <t>HPS</t>
        </is>
      </c>
      <c r="J4014">
        <f>_xlfn.XLOOKUP(I4014,AS:AS,AU:AU)</f>
        <v/>
      </c>
      <c r="K4014" t="inlineStr">
        <is>
          <t>USD</t>
        </is>
      </c>
      <c r="L4014" s="238" t="n">
        <v>35</v>
      </c>
      <c r="M4014">
        <f>L4014*_xlfn.XLOOKUP(K4014,AM:AM,AN:AN)</f>
        <v/>
      </c>
      <c r="N4014">
        <f>L4014*_xlfn.XLOOKUP(K4014,AM:AM,AO:AO)</f>
        <v/>
      </c>
      <c r="O4014" s="238" t="n">
        <v>35</v>
      </c>
      <c r="P4014">
        <f>O4014*_xlfn.XLOOKUP(K4014,AM:AM,AN:AN)</f>
        <v/>
      </c>
      <c r="Q4014">
        <f>O4014*_xlfn.XLOOKUP(K4014,AM:AM,AO:AO)</f>
        <v/>
      </c>
      <c r="R4014">
        <f>_xlfn.XLOOKUP(E4014,AF:AF,AG:AG)</f>
        <v/>
      </c>
      <c r="S4014">
        <f>_xlfn.XLOOKUP(E4014,AF:AF,AI:AI)</f>
        <v/>
      </c>
      <c r="T4014">
        <f>WEEKNUM(G4014)</f>
        <v/>
      </c>
      <c r="U4014">
        <f>YEAR(G4014)</f>
        <v/>
      </c>
      <c r="V4014" s="117">
        <f>IFERROR(Q4014/N4014,"0")</f>
        <v/>
      </c>
    </row>
    <row r="4015">
      <c r="A4015">
        <f>_xlfn.XLOOKUP(D4015,BN:BN,BO:BO)</f>
        <v/>
      </c>
      <c r="B4015" t="inlineStr">
        <is>
          <t>LLC</t>
        </is>
      </c>
      <c r="C4015" t="n">
        <v>629</v>
      </c>
      <c r="D4015">
        <f>_xlfn.XLOOKUP(C4015,BH:BH,BI:BI)</f>
        <v/>
      </c>
      <c r="E4015" t="n">
        <v>28934</v>
      </c>
      <c r="F4015" t="inlineStr">
        <is>
          <t>Vuelo Simón Valanci</t>
        </is>
      </c>
      <c r="G4015" s="234" t="n">
        <v>45897</v>
      </c>
      <c r="H4015" s="234" t="n">
        <v>45897</v>
      </c>
      <c r="I4015" t="inlineStr">
        <is>
          <t>VLO</t>
        </is>
      </c>
      <c r="J4015">
        <f>_xlfn.XLOOKUP(I4015,AS:AS,AU:AU)</f>
        <v/>
      </c>
      <c r="K4015" t="inlineStr">
        <is>
          <t>USD</t>
        </is>
      </c>
      <c r="L4015" s="238" t="n">
        <v>887.83</v>
      </c>
      <c r="M4015">
        <f>L4015*_xlfn.XLOOKUP(K4015,AM:AM,AN:AN)</f>
        <v/>
      </c>
      <c r="N4015">
        <f>L4015*_xlfn.XLOOKUP(K4015,AM:AM,AO:AO)</f>
        <v/>
      </c>
      <c r="O4015" s="238" t="n">
        <v>0</v>
      </c>
      <c r="P4015">
        <f>O4015*_xlfn.XLOOKUP(K4015,AM:AM,AN:AN)</f>
        <v/>
      </c>
      <c r="Q4015">
        <f>O4015*_xlfn.XLOOKUP(K4015,AM:AM,AO:AO)</f>
        <v/>
      </c>
      <c r="R4015">
        <f>_xlfn.XLOOKUP(E4015,AF:AF,AG:AG)</f>
        <v/>
      </c>
      <c r="S4015">
        <f>_xlfn.XLOOKUP(E4015,AF:AF,AI:AI)</f>
        <v/>
      </c>
      <c r="T4015">
        <f>WEEKNUM(G4015)</f>
        <v/>
      </c>
      <c r="U4015">
        <f>YEAR(G4015)</f>
        <v/>
      </c>
      <c r="V4015" s="117">
        <f>IFERROR(Q4015/N4015,"0")</f>
        <v/>
      </c>
    </row>
    <row r="4016">
      <c r="A4016">
        <f>_xlfn.XLOOKUP(D4016,BN:BN,BO:BO)</f>
        <v/>
      </c>
      <c r="B4016" t="inlineStr">
        <is>
          <t>LLC</t>
        </is>
      </c>
      <c r="C4016" t="n">
        <v>629</v>
      </c>
      <c r="D4016">
        <f>_xlfn.XLOOKUP(C4016,BH:BH,BI:BI)</f>
        <v/>
      </c>
      <c r="E4016" t="n">
        <v>28934</v>
      </c>
      <c r="F4016" t="inlineStr">
        <is>
          <t>Revisado/Rocio Penagos</t>
        </is>
      </c>
      <c r="G4016" s="234" t="n">
        <v>45897</v>
      </c>
      <c r="H4016" s="234" t="n">
        <v>45897</v>
      </c>
      <c r="I4016" t="inlineStr">
        <is>
          <t>VLO</t>
        </is>
      </c>
      <c r="J4016">
        <f>_xlfn.XLOOKUP(I4016,AS:AS,AU:AU)</f>
        <v/>
      </c>
      <c r="K4016" t="inlineStr">
        <is>
          <t>USD</t>
        </is>
      </c>
      <c r="L4016" s="238" t="n">
        <v>11.4</v>
      </c>
      <c r="M4016">
        <f>L4016*_xlfn.XLOOKUP(K4016,AM:AM,AN:AN)</f>
        <v/>
      </c>
      <c r="N4016">
        <f>L4016*_xlfn.XLOOKUP(K4016,AM:AM,AO:AO)</f>
        <v/>
      </c>
      <c r="O4016" s="238" t="n">
        <v>0</v>
      </c>
      <c r="P4016">
        <f>O4016*_xlfn.XLOOKUP(K4016,AM:AM,AN:AN)</f>
        <v/>
      </c>
      <c r="Q4016">
        <f>O4016*_xlfn.XLOOKUP(K4016,AM:AM,AO:AO)</f>
        <v/>
      </c>
      <c r="R4016">
        <f>_xlfn.XLOOKUP(E4016,AF:AF,AG:AG)</f>
        <v/>
      </c>
      <c r="S4016">
        <f>_xlfn.XLOOKUP(E4016,AF:AF,AI:AI)</f>
        <v/>
      </c>
      <c r="T4016">
        <f>WEEKNUM(G4016)</f>
        <v/>
      </c>
      <c r="U4016">
        <f>YEAR(G4016)</f>
        <v/>
      </c>
      <c r="V4016" s="117">
        <f>IFERROR(Q4016/N4016,"0")</f>
        <v/>
      </c>
    </row>
    <row r="4017">
      <c r="A4017">
        <f>_xlfn.XLOOKUP(D4017,BN:BN,BO:BO)</f>
        <v/>
      </c>
      <c r="B4017" t="inlineStr">
        <is>
          <t>LLC</t>
        </is>
      </c>
      <c r="C4017" t="n">
        <v>629</v>
      </c>
      <c r="D4017">
        <f>_xlfn.XLOOKUP(C4017,BH:BH,BI:BI)</f>
        <v/>
      </c>
      <c r="E4017" t="n">
        <v>28934</v>
      </c>
      <c r="F4017" t="inlineStr">
        <is>
          <t>Revisado/Simon Valanci</t>
        </is>
      </c>
      <c r="G4017" s="234" t="n">
        <v>45897</v>
      </c>
      <c r="H4017" s="234" t="n">
        <v>45897</v>
      </c>
      <c r="I4017" t="inlineStr">
        <is>
          <t>VLO</t>
        </is>
      </c>
      <c r="J4017">
        <f>_xlfn.XLOOKUP(I4017,AS:AS,AU:AU)</f>
        <v/>
      </c>
      <c r="K4017" t="inlineStr">
        <is>
          <t>USD</t>
        </is>
      </c>
      <c r="L4017" s="238" t="n">
        <v>0</v>
      </c>
      <c r="M4017">
        <f>L4017*_xlfn.XLOOKUP(K4017,AM:AM,AN:AN)</f>
        <v/>
      </c>
      <c r="N4017">
        <f>L4017*_xlfn.XLOOKUP(K4017,AM:AM,AO:AO)</f>
        <v/>
      </c>
      <c r="O4017" s="238" t="n">
        <v>0</v>
      </c>
      <c r="P4017">
        <f>O4017*_xlfn.XLOOKUP(K4017,AM:AM,AN:AN)</f>
        <v/>
      </c>
      <c r="Q4017">
        <f>O4017*_xlfn.XLOOKUP(K4017,AM:AM,AO:AO)</f>
        <v/>
      </c>
      <c r="R4017">
        <f>_xlfn.XLOOKUP(E4017,AF:AF,AG:AG)</f>
        <v/>
      </c>
      <c r="S4017">
        <f>_xlfn.XLOOKUP(E4017,AF:AF,AI:AI)</f>
        <v/>
      </c>
      <c r="T4017">
        <f>WEEKNUM(G4017)</f>
        <v/>
      </c>
      <c r="U4017">
        <f>YEAR(G4017)</f>
        <v/>
      </c>
      <c r="V4017" s="117">
        <f>IFERROR(Q4017/N4017,"0")</f>
        <v/>
      </c>
    </row>
    <row r="4018">
      <c r="A4018">
        <f>_xlfn.XLOOKUP(D4018,BN:BN,BO:BO)</f>
        <v/>
      </c>
      <c r="B4018" t="inlineStr">
        <is>
          <t>LLC</t>
        </is>
      </c>
      <c r="C4018" t="n">
        <v>629</v>
      </c>
      <c r="D4018">
        <f>_xlfn.XLOOKUP(C4018,BH:BH,BI:BI)</f>
        <v/>
      </c>
      <c r="E4018" t="n">
        <v>27301</v>
      </c>
      <c r="F4018" t="inlineStr">
        <is>
          <t>MEX/MIA/MEX - Simón Valanci</t>
        </is>
      </c>
      <c r="G4018" s="234" t="n">
        <v>45897</v>
      </c>
      <c r="H4018" s="234" t="n">
        <v>45897</v>
      </c>
      <c r="I4018" t="inlineStr">
        <is>
          <t>VLO</t>
        </is>
      </c>
      <c r="J4018">
        <f>_xlfn.XLOOKUP(I4018,AS:AS,AU:AU)</f>
        <v/>
      </c>
      <c r="K4018" t="inlineStr">
        <is>
          <t>USD</t>
        </is>
      </c>
      <c r="L4018" s="238" t="n">
        <v>873.01</v>
      </c>
      <c r="M4018">
        <f>L4018*_xlfn.XLOOKUP(K4018,AM:AM,AN:AN)</f>
        <v/>
      </c>
      <c r="N4018">
        <f>L4018*_xlfn.XLOOKUP(K4018,AM:AM,AO:AO)</f>
        <v/>
      </c>
      <c r="O4018" s="238" t="n">
        <v>0</v>
      </c>
      <c r="P4018">
        <f>O4018*_xlfn.XLOOKUP(K4018,AM:AM,AN:AN)</f>
        <v/>
      </c>
      <c r="Q4018">
        <f>O4018*_xlfn.XLOOKUP(K4018,AM:AM,AO:AO)</f>
        <v/>
      </c>
      <c r="R4018">
        <f>_xlfn.XLOOKUP(E4018,AF:AF,AG:AG)</f>
        <v/>
      </c>
      <c r="S4018">
        <f>_xlfn.XLOOKUP(E4018,AF:AF,AI:AI)</f>
        <v/>
      </c>
      <c r="T4018">
        <f>WEEKNUM(G4018)</f>
        <v/>
      </c>
      <c r="U4018">
        <f>YEAR(G4018)</f>
        <v/>
      </c>
      <c r="V4018" s="117">
        <f>IFERROR(Q4018/N4018,"0")</f>
        <v/>
      </c>
    </row>
    <row r="4019">
      <c r="A4019">
        <f>_xlfn.XLOOKUP(D4019,BN:BN,BO:BO)</f>
        <v/>
      </c>
      <c r="B4019" t="inlineStr">
        <is>
          <t>LLC</t>
        </is>
      </c>
      <c r="C4019" t="n">
        <v>629</v>
      </c>
      <c r="D4019">
        <f>_xlfn.XLOOKUP(C4019,BH:BH,BI:BI)</f>
        <v/>
      </c>
      <c r="E4019" t="n">
        <v>0</v>
      </c>
      <c r="F4019" t="inlineStr">
        <is>
          <t>Fee de emisión HPDSDY</t>
        </is>
      </c>
      <c r="G4019" s="234" t="n">
        <v>45897</v>
      </c>
      <c r="H4019" s="234" t="n">
        <v>45897</v>
      </c>
      <c r="I4019" t="inlineStr">
        <is>
          <t>HPS</t>
        </is>
      </c>
      <c r="J4019">
        <f>_xlfn.XLOOKUP(I4019,AS:AS,AU:AU)</f>
        <v/>
      </c>
      <c r="K4019" t="inlineStr">
        <is>
          <t>USD</t>
        </is>
      </c>
      <c r="L4019" s="238" t="n">
        <v>35</v>
      </c>
      <c r="M4019">
        <f>L4019*_xlfn.XLOOKUP(K4019,AM:AM,AN:AN)</f>
        <v/>
      </c>
      <c r="N4019">
        <f>L4019*_xlfn.XLOOKUP(K4019,AM:AM,AO:AO)</f>
        <v/>
      </c>
      <c r="O4019" s="238" t="n">
        <v>35</v>
      </c>
      <c r="P4019">
        <f>O4019*_xlfn.XLOOKUP(K4019,AM:AM,AN:AN)</f>
        <v/>
      </c>
      <c r="Q4019">
        <f>O4019*_xlfn.XLOOKUP(K4019,AM:AM,AO:AO)</f>
        <v/>
      </c>
      <c r="R4019">
        <f>_xlfn.XLOOKUP(E4019,AF:AF,AG:AG)</f>
        <v/>
      </c>
      <c r="S4019">
        <f>_xlfn.XLOOKUP(E4019,AF:AF,AI:AI)</f>
        <v/>
      </c>
      <c r="T4019">
        <f>WEEKNUM(G4019)</f>
        <v/>
      </c>
      <c r="U4019">
        <f>YEAR(G4019)</f>
        <v/>
      </c>
      <c r="V4019" s="117">
        <f>IFERROR(Q4019/N4019,"0")</f>
        <v/>
      </c>
    </row>
    <row r="4020">
      <c r="A4020">
        <f>_xlfn.XLOOKUP(D4020,BN:BN,BO:BO)</f>
        <v/>
      </c>
      <c r="B4020" t="inlineStr">
        <is>
          <t>LLC</t>
        </is>
      </c>
      <c r="C4020" t="n">
        <v>629</v>
      </c>
      <c r="D4020">
        <f>_xlfn.XLOOKUP(C4020,BH:BH,BI:BI)</f>
        <v/>
      </c>
      <c r="E4020" t="n">
        <v>27301</v>
      </c>
      <c r="F4020" t="inlineStr">
        <is>
          <t>MEX-MIA-MEX/Simon Valanci</t>
        </is>
      </c>
      <c r="G4020" s="234" t="n">
        <v>45897</v>
      </c>
      <c r="H4020" s="234" t="n">
        <v>45897</v>
      </c>
      <c r="I4020" t="inlineStr">
        <is>
          <t>VLO</t>
        </is>
      </c>
      <c r="J4020">
        <f>_xlfn.XLOOKUP(I4020,AS:AS,AU:AU)</f>
        <v/>
      </c>
      <c r="K4020" t="inlineStr">
        <is>
          <t>USD</t>
        </is>
      </c>
      <c r="L4020" s="238" t="n">
        <v>749.21</v>
      </c>
      <c r="M4020">
        <f>L4020*_xlfn.XLOOKUP(K4020,AM:AM,AN:AN)</f>
        <v/>
      </c>
      <c r="N4020">
        <f>L4020*_xlfn.XLOOKUP(K4020,AM:AM,AO:AO)</f>
        <v/>
      </c>
      <c r="O4020" s="238" t="n">
        <v>0</v>
      </c>
      <c r="P4020">
        <f>O4020*_xlfn.XLOOKUP(K4020,AM:AM,AN:AN)</f>
        <v/>
      </c>
      <c r="Q4020">
        <f>O4020*_xlfn.XLOOKUP(K4020,AM:AM,AO:AO)</f>
        <v/>
      </c>
      <c r="R4020">
        <f>_xlfn.XLOOKUP(E4020,AF:AF,AG:AG)</f>
        <v/>
      </c>
      <c r="S4020">
        <f>_xlfn.XLOOKUP(E4020,AF:AF,AI:AI)</f>
        <v/>
      </c>
      <c r="T4020">
        <f>WEEKNUM(G4020)</f>
        <v/>
      </c>
      <c r="U4020">
        <f>YEAR(G4020)</f>
        <v/>
      </c>
      <c r="V4020" s="117">
        <f>IFERROR(Q4020/N4020,"0")</f>
        <v/>
      </c>
    </row>
    <row r="4021">
      <c r="A4021">
        <f>_xlfn.XLOOKUP(D4021,BN:BN,BO:BO)</f>
        <v/>
      </c>
      <c r="B4021" t="inlineStr">
        <is>
          <t>LLC</t>
        </is>
      </c>
      <c r="C4021" t="n">
        <v>629</v>
      </c>
      <c r="D4021">
        <f>_xlfn.XLOOKUP(C4021,BH:BH,BI:BI)</f>
        <v/>
      </c>
      <c r="E4021" t="n">
        <v>27301</v>
      </c>
      <c r="F4021" t="inlineStr">
        <is>
          <t>Revisado MEX-MIA-MEX-TGZ/Simón Valanci</t>
        </is>
      </c>
      <c r="G4021" s="234" t="n">
        <v>45897</v>
      </c>
      <c r="H4021" s="234" t="n">
        <v>45897</v>
      </c>
      <c r="I4021" t="inlineStr">
        <is>
          <t>VLO</t>
        </is>
      </c>
      <c r="J4021">
        <f>_xlfn.XLOOKUP(I4021,AS:AS,AU:AU)</f>
        <v/>
      </c>
      <c r="K4021" t="inlineStr">
        <is>
          <t>USD</t>
        </is>
      </c>
      <c r="L4021" s="238" t="n">
        <v>134.24</v>
      </c>
      <c r="M4021">
        <f>L4021*_xlfn.XLOOKUP(K4021,AM:AM,AN:AN)</f>
        <v/>
      </c>
      <c r="N4021">
        <f>L4021*_xlfn.XLOOKUP(K4021,AM:AM,AO:AO)</f>
        <v/>
      </c>
      <c r="O4021" s="238" t="n">
        <v>0</v>
      </c>
      <c r="P4021">
        <f>O4021*_xlfn.XLOOKUP(K4021,AM:AM,AN:AN)</f>
        <v/>
      </c>
      <c r="Q4021">
        <f>O4021*_xlfn.XLOOKUP(K4021,AM:AM,AO:AO)</f>
        <v/>
      </c>
      <c r="R4021">
        <f>_xlfn.XLOOKUP(E4021,AF:AF,AG:AG)</f>
        <v/>
      </c>
      <c r="S4021">
        <f>_xlfn.XLOOKUP(E4021,AF:AF,AI:AI)</f>
        <v/>
      </c>
      <c r="T4021">
        <f>WEEKNUM(G4021)</f>
        <v/>
      </c>
      <c r="U4021">
        <f>YEAR(G4021)</f>
        <v/>
      </c>
      <c r="V4021" s="117">
        <f>IFERROR(Q4021/N4021,"0")</f>
        <v/>
      </c>
    </row>
    <row r="4022">
      <c r="A4022">
        <f>_xlfn.XLOOKUP(D4022,BN:BN,BO:BO)</f>
        <v/>
      </c>
      <c r="B4022" t="inlineStr">
        <is>
          <t>LLC</t>
        </is>
      </c>
      <c r="C4022" t="n">
        <v>629</v>
      </c>
      <c r="D4022">
        <f>_xlfn.XLOOKUP(C4022,BH:BH,BI:BI)</f>
        <v/>
      </c>
      <c r="E4022" t="n">
        <v>0</v>
      </c>
      <c r="F4022" t="inlineStr">
        <is>
          <t>Fee de emisión CGUTNC</t>
        </is>
      </c>
      <c r="G4022" s="234" t="n">
        <v>45897</v>
      </c>
      <c r="H4022" s="234" t="n">
        <v>45897</v>
      </c>
      <c r="I4022" t="inlineStr">
        <is>
          <t>HPS</t>
        </is>
      </c>
      <c r="J4022">
        <f>_xlfn.XLOOKUP(I4022,AS:AS,AU:AU)</f>
        <v/>
      </c>
      <c r="K4022" t="inlineStr">
        <is>
          <t>USD</t>
        </is>
      </c>
      <c r="L4022" s="238" t="n">
        <v>70</v>
      </c>
      <c r="M4022">
        <f>L4022*_xlfn.XLOOKUP(K4022,AM:AM,AN:AN)</f>
        <v/>
      </c>
      <c r="N4022">
        <f>L4022*_xlfn.XLOOKUP(K4022,AM:AM,AO:AO)</f>
        <v/>
      </c>
      <c r="O4022" s="238" t="n">
        <v>70</v>
      </c>
      <c r="P4022">
        <f>O4022*_xlfn.XLOOKUP(K4022,AM:AM,AN:AN)</f>
        <v/>
      </c>
      <c r="Q4022">
        <f>O4022*_xlfn.XLOOKUP(K4022,AM:AM,AO:AO)</f>
        <v/>
      </c>
      <c r="R4022">
        <f>_xlfn.XLOOKUP(E4022,AF:AF,AG:AG)</f>
        <v/>
      </c>
      <c r="S4022">
        <f>_xlfn.XLOOKUP(E4022,AF:AF,AI:AI)</f>
        <v/>
      </c>
      <c r="T4022">
        <f>WEEKNUM(G4022)</f>
        <v/>
      </c>
      <c r="U4022">
        <f>YEAR(G4022)</f>
        <v/>
      </c>
      <c r="V4022" s="117">
        <f>IFERROR(Q4022/N4022,"0")</f>
        <v/>
      </c>
    </row>
    <row r="4023">
      <c r="A4023">
        <f>_xlfn.XLOOKUP(D4023,BN:BN,BO:BO)</f>
        <v/>
      </c>
      <c r="B4023" t="inlineStr">
        <is>
          <t>LLC</t>
        </is>
      </c>
      <c r="C4023" t="n">
        <v>629</v>
      </c>
      <c r="D4023">
        <f>_xlfn.XLOOKUP(C4023,BH:BH,BI:BI)</f>
        <v/>
      </c>
      <c r="E4023" t="n">
        <v>27301</v>
      </c>
      <c r="F4023" t="inlineStr">
        <is>
          <t>MEX-MIA-MEX-TGZ/Rocío Penagos</t>
        </is>
      </c>
      <c r="G4023" s="234" t="n">
        <v>45897</v>
      </c>
      <c r="H4023" s="234" t="n">
        <v>45897</v>
      </c>
      <c r="I4023" t="inlineStr">
        <is>
          <t>VLO</t>
        </is>
      </c>
      <c r="J4023">
        <f>_xlfn.XLOOKUP(I4023,AS:AS,AU:AU)</f>
        <v/>
      </c>
      <c r="K4023" t="inlineStr">
        <is>
          <t>USD</t>
        </is>
      </c>
      <c r="L4023" s="238" t="n">
        <v>883.3200000000001</v>
      </c>
      <c r="M4023">
        <f>L4023*_xlfn.XLOOKUP(K4023,AM:AM,AN:AN)</f>
        <v/>
      </c>
      <c r="N4023">
        <f>L4023*_xlfn.XLOOKUP(K4023,AM:AM,AO:AO)</f>
        <v/>
      </c>
      <c r="O4023" s="238" t="n">
        <v>0</v>
      </c>
      <c r="P4023">
        <f>O4023*_xlfn.XLOOKUP(K4023,AM:AM,AN:AN)</f>
        <v/>
      </c>
      <c r="Q4023">
        <f>O4023*_xlfn.XLOOKUP(K4023,AM:AM,AO:AO)</f>
        <v/>
      </c>
      <c r="R4023">
        <f>_xlfn.XLOOKUP(E4023,AF:AF,AG:AG)</f>
        <v/>
      </c>
      <c r="S4023">
        <f>_xlfn.XLOOKUP(E4023,AF:AF,AI:AI)</f>
        <v/>
      </c>
      <c r="T4023">
        <f>WEEKNUM(G4023)</f>
        <v/>
      </c>
      <c r="U4023">
        <f>YEAR(G4023)</f>
        <v/>
      </c>
      <c r="V4023" s="117">
        <f>IFERROR(Q4023/N4023,"0")</f>
        <v/>
      </c>
    </row>
    <row r="4024">
      <c r="A4024">
        <f>_xlfn.XLOOKUP(D4024,BN:BN,BO:BO)</f>
        <v/>
      </c>
      <c r="B4024" t="inlineStr">
        <is>
          <t>LLC</t>
        </is>
      </c>
      <c r="C4024" t="n">
        <v>629</v>
      </c>
      <c r="D4024">
        <f>_xlfn.XLOOKUP(C4024,BH:BH,BI:BI)</f>
        <v/>
      </c>
      <c r="E4024" t="n">
        <v>27301</v>
      </c>
      <c r="F4024" t="inlineStr">
        <is>
          <t>MEX-MIA-MEX-TGZ/Rocío Penagos</t>
        </is>
      </c>
      <c r="G4024" s="234" t="n">
        <v>45897</v>
      </c>
      <c r="H4024" s="234" t="n">
        <v>45897</v>
      </c>
      <c r="I4024" t="inlineStr">
        <is>
          <t>VLO</t>
        </is>
      </c>
      <c r="J4024">
        <f>_xlfn.XLOOKUP(I4024,AS:AS,AU:AU)</f>
        <v/>
      </c>
      <c r="K4024" t="inlineStr">
        <is>
          <t>USD</t>
        </is>
      </c>
      <c r="L4024" s="238" t="n">
        <v>60.07</v>
      </c>
      <c r="M4024">
        <f>L4024*_xlfn.XLOOKUP(K4024,AM:AM,AN:AN)</f>
        <v/>
      </c>
      <c r="N4024">
        <f>L4024*_xlfn.XLOOKUP(K4024,AM:AM,AO:AO)</f>
        <v/>
      </c>
      <c r="O4024" s="238" t="n">
        <v>0</v>
      </c>
      <c r="P4024">
        <f>O4024*_xlfn.XLOOKUP(K4024,AM:AM,AN:AN)</f>
        <v/>
      </c>
      <c r="Q4024">
        <f>O4024*_xlfn.XLOOKUP(K4024,AM:AM,AO:AO)</f>
        <v/>
      </c>
      <c r="R4024">
        <f>_xlfn.XLOOKUP(E4024,AF:AF,AG:AG)</f>
        <v/>
      </c>
      <c r="S4024">
        <f>_xlfn.XLOOKUP(E4024,AF:AF,AI:AI)</f>
        <v/>
      </c>
      <c r="T4024">
        <f>WEEKNUM(G4024)</f>
        <v/>
      </c>
      <c r="U4024">
        <f>YEAR(G4024)</f>
        <v/>
      </c>
      <c r="V4024" s="117">
        <f>IFERROR(Q4024/N4024,"0")</f>
        <v/>
      </c>
    </row>
    <row r="4025">
      <c r="A4025">
        <f>_xlfn.XLOOKUP(D4025,BN:BN,BO:BO)</f>
        <v/>
      </c>
      <c r="B4025" t="inlineStr">
        <is>
          <t>LLC</t>
        </is>
      </c>
      <c r="C4025" t="n">
        <v>629</v>
      </c>
      <c r="D4025">
        <f>_xlfn.XLOOKUP(C4025,BH:BH,BI:BI)</f>
        <v/>
      </c>
      <c r="E4025" t="n">
        <v>27301</v>
      </c>
      <c r="F4025" t="inlineStr">
        <is>
          <t>MEX-MIA-MEX-TGZ/Rocío Penagos</t>
        </is>
      </c>
      <c r="G4025" s="234" t="n">
        <v>45897</v>
      </c>
      <c r="H4025" s="234" t="n">
        <v>45897</v>
      </c>
      <c r="I4025" t="inlineStr">
        <is>
          <t>VLO</t>
        </is>
      </c>
      <c r="J4025">
        <f>_xlfn.XLOOKUP(I4025,AS:AS,AU:AU)</f>
        <v/>
      </c>
      <c r="K4025" t="inlineStr">
        <is>
          <t>USD</t>
        </is>
      </c>
      <c r="L4025" s="238" t="n">
        <v>16.29</v>
      </c>
      <c r="M4025">
        <f>L4025*_xlfn.XLOOKUP(K4025,AM:AM,AN:AN)</f>
        <v/>
      </c>
      <c r="N4025">
        <f>L4025*_xlfn.XLOOKUP(K4025,AM:AM,AO:AO)</f>
        <v/>
      </c>
      <c r="O4025" s="238" t="n">
        <v>0</v>
      </c>
      <c r="P4025">
        <f>O4025*_xlfn.XLOOKUP(K4025,AM:AM,AN:AN)</f>
        <v/>
      </c>
      <c r="Q4025">
        <f>O4025*_xlfn.XLOOKUP(K4025,AM:AM,AO:AO)</f>
        <v/>
      </c>
      <c r="R4025">
        <f>_xlfn.XLOOKUP(E4025,AF:AF,AG:AG)</f>
        <v/>
      </c>
      <c r="S4025">
        <f>_xlfn.XLOOKUP(E4025,AF:AF,AI:AI)</f>
        <v/>
      </c>
      <c r="T4025">
        <f>WEEKNUM(G4025)</f>
        <v/>
      </c>
      <c r="U4025">
        <f>YEAR(G4025)</f>
        <v/>
      </c>
      <c r="V4025" s="117">
        <f>IFERROR(Q4025/N4025,"0")</f>
        <v/>
      </c>
    </row>
    <row r="4026">
      <c r="A4026">
        <f>_xlfn.XLOOKUP(D4026,BN:BN,BO:BO)</f>
        <v/>
      </c>
      <c r="B4026" t="inlineStr">
        <is>
          <t>LLC</t>
        </is>
      </c>
      <c r="C4026" t="n">
        <v>629</v>
      </c>
      <c r="D4026">
        <f>_xlfn.XLOOKUP(C4026,BH:BH,BI:BI)</f>
        <v/>
      </c>
      <c r="E4026" t="n">
        <v>0</v>
      </c>
      <c r="F4026" t="inlineStr">
        <is>
          <t>Fee de emisión FFSZFX</t>
        </is>
      </c>
      <c r="G4026" s="234" t="n">
        <v>45897</v>
      </c>
      <c r="H4026" s="234" t="n">
        <v>45897</v>
      </c>
      <c r="I4026" t="inlineStr">
        <is>
          <t>HPS</t>
        </is>
      </c>
      <c r="J4026">
        <f>_xlfn.XLOOKUP(I4026,AS:AS,AU:AU)</f>
        <v/>
      </c>
      <c r="K4026" t="inlineStr">
        <is>
          <t>USD</t>
        </is>
      </c>
      <c r="L4026" s="238" t="n">
        <v>35</v>
      </c>
      <c r="M4026">
        <f>L4026*_xlfn.XLOOKUP(K4026,AM:AM,AN:AN)</f>
        <v/>
      </c>
      <c r="N4026">
        <f>L4026*_xlfn.XLOOKUP(K4026,AM:AM,AO:AO)</f>
        <v/>
      </c>
      <c r="O4026" s="238" t="n">
        <v>35</v>
      </c>
      <c r="P4026">
        <f>O4026*_xlfn.XLOOKUP(K4026,AM:AM,AN:AN)</f>
        <v/>
      </c>
      <c r="Q4026">
        <f>O4026*_xlfn.XLOOKUP(K4026,AM:AM,AO:AO)</f>
        <v/>
      </c>
      <c r="R4026">
        <f>_xlfn.XLOOKUP(E4026,AF:AF,AG:AG)</f>
        <v/>
      </c>
      <c r="S4026">
        <f>_xlfn.XLOOKUP(E4026,AF:AF,AI:AI)</f>
        <v/>
      </c>
      <c r="T4026">
        <f>WEEKNUM(G4026)</f>
        <v/>
      </c>
      <c r="U4026">
        <f>YEAR(G4026)</f>
        <v/>
      </c>
      <c r="V4026" s="117">
        <f>IFERROR(Q4026/N4026,"0")</f>
        <v/>
      </c>
    </row>
    <row r="4027">
      <c r="A4027">
        <f>_xlfn.XLOOKUP(D4027,BN:BN,BO:BO)</f>
        <v/>
      </c>
      <c r="B4027" t="inlineStr">
        <is>
          <t>LLC</t>
        </is>
      </c>
      <c r="C4027" t="n">
        <v>629</v>
      </c>
      <c r="D4027">
        <f>_xlfn.XLOOKUP(C4027,BH:BH,BI:BI)</f>
        <v/>
      </c>
      <c r="E4027" t="n">
        <v>27301</v>
      </c>
      <c r="F4027" t="inlineStr">
        <is>
          <t>Revisado MEX/MIA/MEX - Simón Valanci</t>
        </is>
      </c>
      <c r="G4027" s="234" t="n">
        <v>45897</v>
      </c>
      <c r="H4027" s="234" t="n">
        <v>45897</v>
      </c>
      <c r="I4027" t="inlineStr">
        <is>
          <t>VLO</t>
        </is>
      </c>
      <c r="J4027">
        <f>_xlfn.XLOOKUP(I4027,AS:AS,AU:AU)</f>
        <v/>
      </c>
      <c r="K4027" t="inlineStr">
        <is>
          <t>USD</t>
        </is>
      </c>
      <c r="L4027" s="238" t="n">
        <v>0</v>
      </c>
      <c r="M4027">
        <f>L4027*_xlfn.XLOOKUP(K4027,AM:AM,AN:AN)</f>
        <v/>
      </c>
      <c r="N4027">
        <f>L4027*_xlfn.XLOOKUP(K4027,AM:AM,AO:AO)</f>
        <v/>
      </c>
      <c r="O4027" s="238" t="n">
        <v>0</v>
      </c>
      <c r="P4027">
        <f>O4027*_xlfn.XLOOKUP(K4027,AM:AM,AN:AN)</f>
        <v/>
      </c>
      <c r="Q4027">
        <f>O4027*_xlfn.XLOOKUP(K4027,AM:AM,AO:AO)</f>
        <v/>
      </c>
      <c r="R4027">
        <f>_xlfn.XLOOKUP(E4027,AF:AF,AG:AG)</f>
        <v/>
      </c>
      <c r="S4027">
        <f>_xlfn.XLOOKUP(E4027,AF:AF,AI:AI)</f>
        <v/>
      </c>
      <c r="T4027">
        <f>WEEKNUM(G4027)</f>
        <v/>
      </c>
      <c r="U4027">
        <f>YEAR(G4027)</f>
        <v/>
      </c>
      <c r="V4027" s="117">
        <f>IFERROR(Q4027/N4027,"0")</f>
        <v/>
      </c>
    </row>
    <row r="4028">
      <c r="A4028">
        <f>_xlfn.XLOOKUP(D4028,BN:BN,BO:BO)</f>
        <v/>
      </c>
      <c r="B4028" t="inlineStr">
        <is>
          <t>LLC</t>
        </is>
      </c>
      <c r="C4028" t="n">
        <v>629</v>
      </c>
      <c r="D4028">
        <f>_xlfn.XLOOKUP(C4028,BH:BH,BI:BI)</f>
        <v/>
      </c>
      <c r="E4028" t="n">
        <v>0</v>
      </c>
      <c r="F4028" t="inlineStr">
        <is>
          <t>Fee de emisión revisado HPDSDY</t>
        </is>
      </c>
      <c r="G4028" s="234" t="n">
        <v>45897</v>
      </c>
      <c r="H4028" s="234" t="n">
        <v>45897</v>
      </c>
      <c r="I4028" t="inlineStr">
        <is>
          <t>HPS</t>
        </is>
      </c>
      <c r="J4028">
        <f>_xlfn.XLOOKUP(I4028,AS:AS,AU:AU)</f>
        <v/>
      </c>
      <c r="K4028" t="inlineStr">
        <is>
          <t>USD</t>
        </is>
      </c>
      <c r="L4028" s="238" t="n">
        <v>35</v>
      </c>
      <c r="M4028">
        <f>L4028*_xlfn.XLOOKUP(K4028,AM:AM,AN:AN)</f>
        <v/>
      </c>
      <c r="N4028">
        <f>L4028*_xlfn.XLOOKUP(K4028,AM:AM,AO:AO)</f>
        <v/>
      </c>
      <c r="O4028" s="238" t="n">
        <v>35</v>
      </c>
      <c r="P4028">
        <f>O4028*_xlfn.XLOOKUP(K4028,AM:AM,AN:AN)</f>
        <v/>
      </c>
      <c r="Q4028">
        <f>O4028*_xlfn.XLOOKUP(K4028,AM:AM,AO:AO)</f>
        <v/>
      </c>
      <c r="R4028">
        <f>_xlfn.XLOOKUP(E4028,AF:AF,AG:AG)</f>
        <v/>
      </c>
      <c r="S4028">
        <f>_xlfn.XLOOKUP(E4028,AF:AF,AI:AI)</f>
        <v/>
      </c>
      <c r="T4028">
        <f>WEEKNUM(G4028)</f>
        <v/>
      </c>
      <c r="U4028">
        <f>YEAR(G4028)</f>
        <v/>
      </c>
      <c r="V4028" s="117">
        <f>IFERROR(Q4028/N4028,"0")</f>
        <v/>
      </c>
    </row>
    <row r="4029">
      <c r="A4029">
        <f>_xlfn.XLOOKUP(D4029,BN:BN,BO:BO)</f>
        <v/>
      </c>
      <c r="B4029" t="inlineStr">
        <is>
          <t>LLC</t>
        </is>
      </c>
      <c r="C4029" t="n">
        <v>629</v>
      </c>
      <c r="D4029">
        <f>_xlfn.XLOOKUP(C4029,BH:BH,BI:BI)</f>
        <v/>
      </c>
      <c r="E4029" t="n">
        <v>27301</v>
      </c>
      <c r="F4029" t="inlineStr">
        <is>
          <t>Revisado MIA/MEX/TGZ - Simon Valanci</t>
        </is>
      </c>
      <c r="G4029" s="234" t="n">
        <v>45897</v>
      </c>
      <c r="H4029" s="234" t="n">
        <v>45897</v>
      </c>
      <c r="I4029" t="inlineStr">
        <is>
          <t>VLO</t>
        </is>
      </c>
      <c r="J4029">
        <f>_xlfn.XLOOKUP(I4029,AS:AS,AU:AU)</f>
        <v/>
      </c>
      <c r="K4029" t="inlineStr">
        <is>
          <t>USD</t>
        </is>
      </c>
      <c r="L4029" s="238" t="n">
        <v>20.87</v>
      </c>
      <c r="M4029">
        <f>L4029*_xlfn.XLOOKUP(K4029,AM:AM,AN:AN)</f>
        <v/>
      </c>
      <c r="N4029">
        <f>L4029*_xlfn.XLOOKUP(K4029,AM:AM,AO:AO)</f>
        <v/>
      </c>
      <c r="O4029" s="238" t="n">
        <v>0</v>
      </c>
      <c r="P4029">
        <f>O4029*_xlfn.XLOOKUP(K4029,AM:AM,AN:AN)</f>
        <v/>
      </c>
      <c r="Q4029">
        <f>O4029*_xlfn.XLOOKUP(K4029,AM:AM,AO:AO)</f>
        <v/>
      </c>
      <c r="R4029">
        <f>_xlfn.XLOOKUP(E4029,AF:AF,AG:AG)</f>
        <v/>
      </c>
      <c r="S4029">
        <f>_xlfn.XLOOKUP(E4029,AF:AF,AI:AI)</f>
        <v/>
      </c>
      <c r="T4029">
        <f>WEEKNUM(G4029)</f>
        <v/>
      </c>
      <c r="U4029">
        <f>YEAR(G4029)</f>
        <v/>
      </c>
      <c r="V4029" s="117">
        <f>IFERROR(Q4029/N4029,"0")</f>
        <v/>
      </c>
    </row>
    <row r="4030">
      <c r="A4030">
        <f>_xlfn.XLOOKUP(D4030,BN:BN,BO:BO)</f>
        <v/>
      </c>
      <c r="B4030" t="inlineStr">
        <is>
          <t>LLC</t>
        </is>
      </c>
      <c r="C4030" t="n">
        <v>629</v>
      </c>
      <c r="D4030">
        <f>_xlfn.XLOOKUP(C4030,BH:BH,BI:BI)</f>
        <v/>
      </c>
      <c r="E4030" t="n">
        <v>27301</v>
      </c>
      <c r="F4030" t="inlineStr">
        <is>
          <t>Revisado MIA/MEX/TGZ - Simon Valanci</t>
        </is>
      </c>
      <c r="G4030" s="234" t="n">
        <v>45897</v>
      </c>
      <c r="H4030" s="234" t="n">
        <v>45897</v>
      </c>
      <c r="I4030" t="inlineStr">
        <is>
          <t>VLO</t>
        </is>
      </c>
      <c r="J4030">
        <f>_xlfn.XLOOKUP(I4030,AS:AS,AU:AU)</f>
        <v/>
      </c>
      <c r="K4030" t="inlineStr">
        <is>
          <t>USD</t>
        </is>
      </c>
      <c r="L4030" s="238" t="n">
        <v>233.13</v>
      </c>
      <c r="M4030">
        <f>L4030*_xlfn.XLOOKUP(K4030,AM:AM,AN:AN)</f>
        <v/>
      </c>
      <c r="N4030">
        <f>L4030*_xlfn.XLOOKUP(K4030,AM:AM,AO:AO)</f>
        <v/>
      </c>
      <c r="O4030" s="238" t="n">
        <v>0</v>
      </c>
      <c r="P4030">
        <f>O4030*_xlfn.XLOOKUP(K4030,AM:AM,AN:AN)</f>
        <v/>
      </c>
      <c r="Q4030">
        <f>O4030*_xlfn.XLOOKUP(K4030,AM:AM,AO:AO)</f>
        <v/>
      </c>
      <c r="R4030">
        <f>_xlfn.XLOOKUP(E4030,AF:AF,AG:AG)</f>
        <v/>
      </c>
      <c r="S4030">
        <f>_xlfn.XLOOKUP(E4030,AF:AF,AI:AI)</f>
        <v/>
      </c>
      <c r="T4030">
        <f>WEEKNUM(G4030)</f>
        <v/>
      </c>
      <c r="U4030">
        <f>YEAR(G4030)</f>
        <v/>
      </c>
      <c r="V4030" s="117">
        <f>IFERROR(Q4030/N4030,"0")</f>
        <v/>
      </c>
    </row>
    <row r="4031">
      <c r="A4031">
        <f>_xlfn.XLOOKUP(D4031,BN:BN,BO:BO)</f>
        <v/>
      </c>
      <c r="B4031" t="inlineStr">
        <is>
          <t>LLC</t>
        </is>
      </c>
      <c r="C4031" t="n">
        <v>629</v>
      </c>
      <c r="D4031">
        <f>_xlfn.XLOOKUP(C4031,BH:BH,BI:BI)</f>
        <v/>
      </c>
      <c r="E4031" t="n">
        <v>27301</v>
      </c>
      <c r="F4031" t="inlineStr">
        <is>
          <t>Revisado MIA/MEX/TGZ - Rocío Penagos</t>
        </is>
      </c>
      <c r="G4031" s="234" t="n">
        <v>45897</v>
      </c>
      <c r="H4031" s="234" t="n">
        <v>45897</v>
      </c>
      <c r="I4031" t="inlineStr">
        <is>
          <t>VLO</t>
        </is>
      </c>
      <c r="J4031">
        <f>_xlfn.XLOOKUP(I4031,AS:AS,AU:AU)</f>
        <v/>
      </c>
      <c r="K4031" t="inlineStr">
        <is>
          <t>USD</t>
        </is>
      </c>
      <c r="L4031" s="238" t="n">
        <v>0</v>
      </c>
      <c r="M4031">
        <f>L4031*_xlfn.XLOOKUP(K4031,AM:AM,AN:AN)</f>
        <v/>
      </c>
      <c r="N4031">
        <f>L4031*_xlfn.XLOOKUP(K4031,AM:AM,AO:AO)</f>
        <v/>
      </c>
      <c r="O4031" s="238" t="n">
        <v>0</v>
      </c>
      <c r="P4031">
        <f>O4031*_xlfn.XLOOKUP(K4031,AM:AM,AN:AN)</f>
        <v/>
      </c>
      <c r="Q4031">
        <f>O4031*_xlfn.XLOOKUP(K4031,AM:AM,AO:AO)</f>
        <v/>
      </c>
      <c r="R4031">
        <f>_xlfn.XLOOKUP(E4031,AF:AF,AG:AG)</f>
        <v/>
      </c>
      <c r="S4031">
        <f>_xlfn.XLOOKUP(E4031,AF:AF,AI:AI)</f>
        <v/>
      </c>
      <c r="T4031">
        <f>WEEKNUM(G4031)</f>
        <v/>
      </c>
      <c r="U4031">
        <f>YEAR(G4031)</f>
        <v/>
      </c>
      <c r="V4031" s="117">
        <f>IFERROR(Q4031/N4031,"0")</f>
        <v/>
      </c>
    </row>
    <row r="4032">
      <c r="A4032">
        <f>_xlfn.XLOOKUP(D4032,BN:BN,BO:BO)</f>
        <v/>
      </c>
      <c r="B4032" t="inlineStr">
        <is>
          <t>LLC</t>
        </is>
      </c>
      <c r="C4032" t="n">
        <v>629</v>
      </c>
      <c r="D4032">
        <f>_xlfn.XLOOKUP(C4032,BH:BH,BI:BI)</f>
        <v/>
      </c>
      <c r="E4032" t="n">
        <v>27301</v>
      </c>
      <c r="F4032" t="inlineStr">
        <is>
          <t>Revisado MIA/MEX/TGZ - Rocío Penagos</t>
        </is>
      </c>
      <c r="G4032" s="234" t="n">
        <v>45897</v>
      </c>
      <c r="H4032" s="234" t="n">
        <v>45897</v>
      </c>
      <c r="I4032" t="inlineStr">
        <is>
          <t>VLO</t>
        </is>
      </c>
      <c r="J4032">
        <f>_xlfn.XLOOKUP(I4032,AS:AS,AU:AU)</f>
        <v/>
      </c>
      <c r="K4032" t="inlineStr">
        <is>
          <t>USD</t>
        </is>
      </c>
      <c r="L4032" s="238" t="n">
        <v>231.4</v>
      </c>
      <c r="M4032">
        <f>L4032*_xlfn.XLOOKUP(K4032,AM:AM,AN:AN)</f>
        <v/>
      </c>
      <c r="N4032">
        <f>L4032*_xlfn.XLOOKUP(K4032,AM:AM,AO:AO)</f>
        <v/>
      </c>
      <c r="O4032" s="238" t="n">
        <v>0</v>
      </c>
      <c r="P4032">
        <f>O4032*_xlfn.XLOOKUP(K4032,AM:AM,AN:AN)</f>
        <v/>
      </c>
      <c r="Q4032">
        <f>O4032*_xlfn.XLOOKUP(K4032,AM:AM,AO:AO)</f>
        <v/>
      </c>
      <c r="R4032">
        <f>_xlfn.XLOOKUP(E4032,AF:AF,AG:AG)</f>
        <v/>
      </c>
      <c r="S4032">
        <f>_xlfn.XLOOKUP(E4032,AF:AF,AI:AI)</f>
        <v/>
      </c>
      <c r="T4032">
        <f>WEEKNUM(G4032)</f>
        <v/>
      </c>
      <c r="U4032">
        <f>YEAR(G4032)</f>
        <v/>
      </c>
      <c r="V4032" s="117">
        <f>IFERROR(Q4032/N4032,"0")</f>
        <v/>
      </c>
    </row>
    <row r="4033">
      <c r="A4033">
        <f>_xlfn.XLOOKUP(D4033,BN:BN,BO:BO)</f>
        <v/>
      </c>
      <c r="B4033" t="inlineStr">
        <is>
          <t>LLC</t>
        </is>
      </c>
      <c r="C4033" t="n">
        <v>629</v>
      </c>
      <c r="D4033">
        <f>_xlfn.XLOOKUP(C4033,BH:BH,BI:BI)</f>
        <v/>
      </c>
      <c r="E4033" t="n">
        <v>27301</v>
      </c>
      <c r="F4033" t="inlineStr">
        <is>
          <t>Revisado FFSZFX/Rocío Penagos</t>
        </is>
      </c>
      <c r="G4033" s="234" t="n">
        <v>45897</v>
      </c>
      <c r="H4033" s="234" t="n">
        <v>45897</v>
      </c>
      <c r="I4033" t="inlineStr">
        <is>
          <t>VLO</t>
        </is>
      </c>
      <c r="J4033">
        <f>_xlfn.XLOOKUP(I4033,AS:AS,AU:AU)</f>
        <v/>
      </c>
      <c r="K4033" t="inlineStr">
        <is>
          <t>USD</t>
        </is>
      </c>
      <c r="L4033" s="238" t="n">
        <v>975.95</v>
      </c>
      <c r="M4033">
        <f>L4033*_xlfn.XLOOKUP(K4033,AM:AM,AN:AN)</f>
        <v/>
      </c>
      <c r="N4033">
        <f>L4033*_xlfn.XLOOKUP(K4033,AM:AM,AO:AO)</f>
        <v/>
      </c>
      <c r="O4033" s="238" t="n">
        <v>0</v>
      </c>
      <c r="P4033">
        <f>O4033*_xlfn.XLOOKUP(K4033,AM:AM,AN:AN)</f>
        <v/>
      </c>
      <c r="Q4033">
        <f>O4033*_xlfn.XLOOKUP(K4033,AM:AM,AO:AO)</f>
        <v/>
      </c>
      <c r="R4033">
        <f>_xlfn.XLOOKUP(E4033,AF:AF,AG:AG)</f>
        <v/>
      </c>
      <c r="S4033">
        <f>_xlfn.XLOOKUP(E4033,AF:AF,AI:AI)</f>
        <v/>
      </c>
      <c r="T4033">
        <f>WEEKNUM(G4033)</f>
        <v/>
      </c>
      <c r="U4033">
        <f>YEAR(G4033)</f>
        <v/>
      </c>
      <c r="V4033" s="117">
        <f>IFERROR(Q4033/N4033,"0")</f>
        <v/>
      </c>
    </row>
    <row r="4034">
      <c r="A4034">
        <f>_xlfn.XLOOKUP(D4034,BN:BN,BO:BO)</f>
        <v/>
      </c>
      <c r="B4034" t="inlineStr">
        <is>
          <t>LLC</t>
        </is>
      </c>
      <c r="C4034" t="n">
        <v>629</v>
      </c>
      <c r="D4034">
        <f>_xlfn.XLOOKUP(C4034,BH:BH,BI:BI)</f>
        <v/>
      </c>
      <c r="E4034" t="n">
        <v>27301</v>
      </c>
      <c r="F4034" t="inlineStr">
        <is>
          <t>Revisado FFSZFX/Rocío Penagos</t>
        </is>
      </c>
      <c r="G4034" s="234" t="n">
        <v>45897</v>
      </c>
      <c r="H4034" s="234" t="n">
        <v>45897</v>
      </c>
      <c r="I4034" t="inlineStr">
        <is>
          <t>VLO</t>
        </is>
      </c>
      <c r="J4034">
        <f>_xlfn.XLOOKUP(I4034,AS:AS,AU:AU)</f>
        <v/>
      </c>
      <c r="K4034" t="inlineStr">
        <is>
          <t>USD</t>
        </is>
      </c>
      <c r="L4034" s="238" t="n">
        <v>232.05</v>
      </c>
      <c r="M4034">
        <f>L4034*_xlfn.XLOOKUP(K4034,AM:AM,AN:AN)</f>
        <v/>
      </c>
      <c r="N4034">
        <f>L4034*_xlfn.XLOOKUP(K4034,AM:AM,AO:AO)</f>
        <v/>
      </c>
      <c r="O4034" s="238" t="n">
        <v>0</v>
      </c>
      <c r="P4034">
        <f>O4034*_xlfn.XLOOKUP(K4034,AM:AM,AN:AN)</f>
        <v/>
      </c>
      <c r="Q4034">
        <f>O4034*_xlfn.XLOOKUP(K4034,AM:AM,AO:AO)</f>
        <v/>
      </c>
      <c r="R4034">
        <f>_xlfn.XLOOKUP(E4034,AF:AF,AG:AG)</f>
        <v/>
      </c>
      <c r="S4034">
        <f>_xlfn.XLOOKUP(E4034,AF:AF,AI:AI)</f>
        <v/>
      </c>
      <c r="T4034">
        <f>WEEKNUM(G4034)</f>
        <v/>
      </c>
      <c r="U4034">
        <f>YEAR(G4034)</f>
        <v/>
      </c>
      <c r="V4034" s="117">
        <f>IFERROR(Q4034/N4034,"0")</f>
        <v/>
      </c>
    </row>
    <row r="4035">
      <c r="A4035">
        <f>_xlfn.XLOOKUP(D4035,BN:BN,BO:BO)</f>
        <v/>
      </c>
      <c r="B4035" t="inlineStr">
        <is>
          <t>LLC</t>
        </is>
      </c>
      <c r="C4035" t="n">
        <v>629</v>
      </c>
      <c r="D4035">
        <f>_xlfn.XLOOKUP(C4035,BH:BH,BI:BI)</f>
        <v/>
      </c>
      <c r="E4035" t="n">
        <v>27301</v>
      </c>
      <c r="F4035" t="inlineStr">
        <is>
          <t>Vuelo TGZ/MEX/MIA - Rocío Penagos</t>
        </is>
      </c>
      <c r="G4035" s="234" t="n">
        <v>46017</v>
      </c>
      <c r="H4035" s="234" t="n">
        <v>46017</v>
      </c>
      <c r="I4035" t="inlineStr">
        <is>
          <t>VLO</t>
        </is>
      </c>
      <c r="J4035">
        <f>_xlfn.XLOOKUP(I4035,AS:AS,AU:AU)</f>
        <v/>
      </c>
      <c r="K4035" t="inlineStr">
        <is>
          <t>USD</t>
        </is>
      </c>
      <c r="L4035" s="238" t="n">
        <v>565.9299999999999</v>
      </c>
      <c r="M4035">
        <f>L4035*_xlfn.XLOOKUP(K4035,AM:AM,AN:AN)</f>
        <v/>
      </c>
      <c r="N4035">
        <f>L4035*_xlfn.XLOOKUP(K4035,AM:AM,AO:AO)</f>
        <v/>
      </c>
      <c r="O4035" s="238" t="n">
        <v>0</v>
      </c>
      <c r="P4035">
        <f>O4035*_xlfn.XLOOKUP(K4035,AM:AM,AN:AN)</f>
        <v/>
      </c>
      <c r="Q4035">
        <f>O4035*_xlfn.XLOOKUP(K4035,AM:AM,AO:AO)</f>
        <v/>
      </c>
      <c r="R4035">
        <f>_xlfn.XLOOKUP(E4035,AF:AF,AG:AG)</f>
        <v/>
      </c>
      <c r="S4035">
        <f>_xlfn.XLOOKUP(E4035,AF:AF,AI:AI)</f>
        <v/>
      </c>
      <c r="T4035">
        <f>WEEKNUM(G4035)</f>
        <v/>
      </c>
      <c r="U4035">
        <f>YEAR(G4035)</f>
        <v/>
      </c>
      <c r="V4035" s="117">
        <f>IFERROR(Q4035/N4035,"0")</f>
        <v/>
      </c>
    </row>
    <row r="4036">
      <c r="A4036">
        <f>_xlfn.XLOOKUP(D4036,BN:BN,BO:BO)</f>
        <v/>
      </c>
      <c r="B4036" t="inlineStr">
        <is>
          <t>LLC</t>
        </is>
      </c>
      <c r="C4036" t="n">
        <v>629</v>
      </c>
      <c r="D4036">
        <f>_xlfn.XLOOKUP(C4036,BH:BH,BI:BI)</f>
        <v/>
      </c>
      <c r="E4036" t="n">
        <v>27301</v>
      </c>
      <c r="F4036" t="inlineStr">
        <is>
          <t>Vuelo TGZ/MEX/MIA - Rocío Penagos</t>
        </is>
      </c>
      <c r="G4036" s="234" t="n">
        <v>46017</v>
      </c>
      <c r="H4036" s="234" t="n">
        <v>46017</v>
      </c>
      <c r="I4036" t="inlineStr">
        <is>
          <t>VLO</t>
        </is>
      </c>
      <c r="J4036">
        <f>_xlfn.XLOOKUP(I4036,AS:AS,AU:AU)</f>
        <v/>
      </c>
      <c r="K4036" t="inlineStr">
        <is>
          <t>USD</t>
        </is>
      </c>
      <c r="L4036" s="238" t="n">
        <v>11.09</v>
      </c>
      <c r="M4036">
        <f>L4036*_xlfn.XLOOKUP(K4036,AM:AM,AN:AN)</f>
        <v/>
      </c>
      <c r="N4036">
        <f>L4036*_xlfn.XLOOKUP(K4036,AM:AM,AO:AO)</f>
        <v/>
      </c>
      <c r="O4036" s="238" t="n">
        <v>0</v>
      </c>
      <c r="P4036">
        <f>O4036*_xlfn.XLOOKUP(K4036,AM:AM,AN:AN)</f>
        <v/>
      </c>
      <c r="Q4036">
        <f>O4036*_xlfn.XLOOKUP(K4036,AM:AM,AO:AO)</f>
        <v/>
      </c>
      <c r="R4036">
        <f>_xlfn.XLOOKUP(E4036,AF:AF,AG:AG)</f>
        <v/>
      </c>
      <c r="S4036">
        <f>_xlfn.XLOOKUP(E4036,AF:AF,AI:AI)</f>
        <v/>
      </c>
      <c r="T4036">
        <f>WEEKNUM(G4036)</f>
        <v/>
      </c>
      <c r="U4036">
        <f>YEAR(G4036)</f>
        <v/>
      </c>
      <c r="V4036" s="117">
        <f>IFERROR(Q4036/N4036,"0")</f>
        <v/>
      </c>
    </row>
    <row r="4037">
      <c r="A4037">
        <f>_xlfn.XLOOKUP(D4037,BN:BN,BO:BO)</f>
        <v/>
      </c>
      <c r="B4037" t="inlineStr">
        <is>
          <t>LLC</t>
        </is>
      </c>
      <c r="C4037" t="n">
        <v>629</v>
      </c>
      <c r="D4037">
        <f>_xlfn.XLOOKUP(C4037,BH:BH,BI:BI)</f>
        <v/>
      </c>
      <c r="E4037" t="n">
        <v>27301</v>
      </c>
      <c r="F4037" t="inlineStr">
        <is>
          <t>Vuelo TGZ/MEX/MIA - Rocío Penagos</t>
        </is>
      </c>
      <c r="G4037" s="234" t="n">
        <v>46017</v>
      </c>
      <c r="H4037" s="234" t="n">
        <v>46017</v>
      </c>
      <c r="I4037" t="inlineStr">
        <is>
          <t>VLO</t>
        </is>
      </c>
      <c r="J4037">
        <f>_xlfn.XLOOKUP(I4037,AS:AS,AU:AU)</f>
        <v/>
      </c>
      <c r="K4037" t="inlineStr">
        <is>
          <t>USD</t>
        </is>
      </c>
      <c r="L4037" s="238" t="n">
        <v>20.04</v>
      </c>
      <c r="M4037">
        <f>L4037*_xlfn.XLOOKUP(K4037,AM:AM,AN:AN)</f>
        <v/>
      </c>
      <c r="N4037">
        <f>L4037*_xlfn.XLOOKUP(K4037,AM:AM,AO:AO)</f>
        <v/>
      </c>
      <c r="O4037" s="238" t="n">
        <v>0</v>
      </c>
      <c r="P4037">
        <f>O4037*_xlfn.XLOOKUP(K4037,AM:AM,AN:AN)</f>
        <v/>
      </c>
      <c r="Q4037">
        <f>O4037*_xlfn.XLOOKUP(K4037,AM:AM,AO:AO)</f>
        <v/>
      </c>
      <c r="R4037">
        <f>_xlfn.XLOOKUP(E4037,AF:AF,AG:AG)</f>
        <v/>
      </c>
      <c r="S4037">
        <f>_xlfn.XLOOKUP(E4037,AF:AF,AI:AI)</f>
        <v/>
      </c>
      <c r="T4037">
        <f>WEEKNUM(G4037)</f>
        <v/>
      </c>
      <c r="U4037">
        <f>YEAR(G4037)</f>
        <v/>
      </c>
      <c r="V4037" s="117">
        <f>IFERROR(Q4037/N4037,"0")</f>
        <v/>
      </c>
    </row>
    <row r="4038">
      <c r="A4038">
        <f>_xlfn.XLOOKUP(D4038,BN:BN,BO:BO)</f>
        <v/>
      </c>
      <c r="B4038" t="inlineStr">
        <is>
          <t>LLC</t>
        </is>
      </c>
      <c r="C4038" t="n">
        <v>629</v>
      </c>
      <c r="D4038">
        <f>_xlfn.XLOOKUP(C4038,BH:BH,BI:BI)</f>
        <v/>
      </c>
      <c r="E4038" t="n">
        <v>27301</v>
      </c>
      <c r="F4038" t="inlineStr">
        <is>
          <t>Vuelo TGZ/MEX/MIA - Simón Valanci</t>
        </is>
      </c>
      <c r="G4038" s="234" t="n">
        <v>46017</v>
      </c>
      <c r="H4038" s="234" t="n">
        <v>46017</v>
      </c>
      <c r="I4038" t="inlineStr">
        <is>
          <t>VLO</t>
        </is>
      </c>
      <c r="J4038">
        <f>_xlfn.XLOOKUP(I4038,AS:AS,AU:AU)</f>
        <v/>
      </c>
      <c r="K4038" t="inlineStr">
        <is>
          <t>USD</t>
        </is>
      </c>
      <c r="L4038" s="238" t="n">
        <v>1540.34</v>
      </c>
      <c r="M4038">
        <f>L4038*_xlfn.XLOOKUP(K4038,AM:AM,AN:AN)</f>
        <v/>
      </c>
      <c r="N4038">
        <f>L4038*_xlfn.XLOOKUP(K4038,AM:AM,AO:AO)</f>
        <v/>
      </c>
      <c r="O4038" s="238" t="n">
        <v>0</v>
      </c>
      <c r="P4038">
        <f>O4038*_xlfn.XLOOKUP(K4038,AM:AM,AN:AN)</f>
        <v/>
      </c>
      <c r="Q4038">
        <f>O4038*_xlfn.XLOOKUP(K4038,AM:AM,AO:AO)</f>
        <v/>
      </c>
      <c r="R4038">
        <f>_xlfn.XLOOKUP(E4038,AF:AF,AG:AG)</f>
        <v/>
      </c>
      <c r="S4038">
        <f>_xlfn.XLOOKUP(E4038,AF:AF,AI:AI)</f>
        <v/>
      </c>
      <c r="T4038">
        <f>WEEKNUM(G4038)</f>
        <v/>
      </c>
      <c r="U4038">
        <f>YEAR(G4038)</f>
        <v/>
      </c>
      <c r="V4038" s="117">
        <f>IFERROR(Q4038/N4038,"0")</f>
        <v/>
      </c>
    </row>
    <row r="4039">
      <c r="A4039">
        <f>_xlfn.XLOOKUP(D4039,BN:BN,BO:BO)</f>
        <v/>
      </c>
      <c r="B4039" t="inlineStr">
        <is>
          <t>LLC</t>
        </is>
      </c>
      <c r="C4039" t="n">
        <v>630</v>
      </c>
      <c r="D4039">
        <f>_xlfn.XLOOKUP(C4039,BH:BH,BI:BI)</f>
        <v/>
      </c>
      <c r="E4039" t="n">
        <v>25411</v>
      </c>
      <c r="F4039" t="inlineStr">
        <is>
          <t>Crucero por el nilo</t>
        </is>
      </c>
      <c r="G4039" s="234" t="n">
        <v>46025</v>
      </c>
      <c r="H4039" s="234" t="n">
        <v>46035</v>
      </c>
      <c r="I4039" t="inlineStr">
        <is>
          <t>CRC</t>
        </is>
      </c>
      <c r="J4039">
        <f>_xlfn.XLOOKUP(I4039,AS:AS,AU:AU)</f>
        <v/>
      </c>
      <c r="K4039" t="inlineStr">
        <is>
          <t>USD</t>
        </is>
      </c>
      <c r="L4039" s="238" t="n">
        <v>23052.89</v>
      </c>
      <c r="M4039">
        <f>L4039*_xlfn.XLOOKUP(K4039,AM:AM,AN:AN)</f>
        <v/>
      </c>
      <c r="N4039">
        <f>L4039*_xlfn.XLOOKUP(K4039,AM:AM,AO:AO)</f>
        <v/>
      </c>
      <c r="O4039" s="238" t="n">
        <v>1616.96</v>
      </c>
      <c r="P4039">
        <f>O4039*_xlfn.XLOOKUP(K4039,AM:AM,AN:AN)</f>
        <v/>
      </c>
      <c r="Q4039">
        <f>O4039*_xlfn.XLOOKUP(K4039,AM:AM,AO:AO)</f>
        <v/>
      </c>
      <c r="R4039">
        <f>_xlfn.XLOOKUP(E4039,AF:AF,AG:AG)</f>
        <v/>
      </c>
      <c r="S4039">
        <f>_xlfn.XLOOKUP(E4039,AF:AF,AI:AI)</f>
        <v/>
      </c>
      <c r="T4039">
        <f>WEEKNUM(G4039)</f>
        <v/>
      </c>
      <c r="U4039">
        <f>YEAR(G4039)</f>
        <v/>
      </c>
      <c r="V4039" s="117">
        <f>IFERROR(Q4039/N4039,"0")</f>
        <v/>
      </c>
    </row>
    <row r="4040">
      <c r="A4040">
        <f>_xlfn.XLOOKUP(D4040,BN:BN,BO:BO)</f>
        <v/>
      </c>
      <c r="B4040" t="inlineStr">
        <is>
          <t>LLC</t>
        </is>
      </c>
      <c r="C4040" t="n">
        <v>630</v>
      </c>
      <c r="D4040">
        <f>_xlfn.XLOOKUP(C4040,BH:BH,BI:BI)</f>
        <v/>
      </c>
      <c r="E4040" t="n">
        <v>28934</v>
      </c>
      <c r="F4040" t="inlineStr">
        <is>
          <t>TE GOMEZ MALPICA JOSE LUIS</t>
        </is>
      </c>
      <c r="G4040" s="234" t="n">
        <v>46025</v>
      </c>
      <c r="H4040" s="234" t="n">
        <v>46035</v>
      </c>
      <c r="I4040" t="inlineStr">
        <is>
          <t>VLO</t>
        </is>
      </c>
      <c r="J4040">
        <f>_xlfn.XLOOKUP(I4040,AS:AS,AU:AU)</f>
        <v/>
      </c>
      <c r="K4040" t="inlineStr">
        <is>
          <t>USD</t>
        </is>
      </c>
      <c r="L4040" s="238" t="n">
        <v>462.58</v>
      </c>
      <c r="M4040">
        <f>L4040*_xlfn.XLOOKUP(K4040,AM:AM,AN:AN)</f>
        <v/>
      </c>
      <c r="N4040">
        <f>L4040*_xlfn.XLOOKUP(K4040,AM:AM,AO:AO)</f>
        <v/>
      </c>
      <c r="O4040" s="238" t="n">
        <v>11.25</v>
      </c>
      <c r="P4040">
        <f>O4040*_xlfn.XLOOKUP(K4040,AM:AM,AN:AN)</f>
        <v/>
      </c>
      <c r="Q4040">
        <f>O4040*_xlfn.XLOOKUP(K4040,AM:AM,AO:AO)</f>
        <v/>
      </c>
      <c r="R4040">
        <f>_xlfn.XLOOKUP(E4040,AF:AF,AG:AG)</f>
        <v/>
      </c>
      <c r="S4040">
        <f>_xlfn.XLOOKUP(E4040,AF:AF,AI:AI)</f>
        <v/>
      </c>
      <c r="T4040">
        <f>WEEKNUM(G4040)</f>
        <v/>
      </c>
      <c r="U4040">
        <f>YEAR(G4040)</f>
        <v/>
      </c>
      <c r="V4040" s="117">
        <f>IFERROR(Q4040/N4040,"0")</f>
        <v/>
      </c>
    </row>
    <row r="4041">
      <c r="A4041">
        <f>_xlfn.XLOOKUP(D4041,BN:BN,BO:BO)</f>
        <v/>
      </c>
      <c r="B4041" t="inlineStr">
        <is>
          <t>LLC</t>
        </is>
      </c>
      <c r="C4041" t="n">
        <v>630</v>
      </c>
      <c r="D4041">
        <f>_xlfn.XLOOKUP(C4041,BH:BH,BI:BI)</f>
        <v/>
      </c>
      <c r="E4041" t="n">
        <v>28934</v>
      </c>
      <c r="F4041" t="inlineStr">
        <is>
          <t>TE FERRO REYNOLDS DE SOUSA MARIA BENEDITA</t>
        </is>
      </c>
      <c r="G4041" s="234" t="n">
        <v>46025</v>
      </c>
      <c r="H4041" s="234" t="n">
        <v>46035</v>
      </c>
      <c r="I4041" t="inlineStr">
        <is>
          <t>VLO</t>
        </is>
      </c>
      <c r="J4041">
        <f>_xlfn.XLOOKUP(I4041,AS:AS,AU:AU)</f>
        <v/>
      </c>
      <c r="K4041" t="inlineStr">
        <is>
          <t>USD</t>
        </is>
      </c>
      <c r="L4041" s="238" t="n">
        <v>462.58</v>
      </c>
      <c r="M4041">
        <f>L4041*_xlfn.XLOOKUP(K4041,AM:AM,AN:AN)</f>
        <v/>
      </c>
      <c r="N4041">
        <f>L4041*_xlfn.XLOOKUP(K4041,AM:AM,AO:AO)</f>
        <v/>
      </c>
      <c r="O4041" s="238" t="n">
        <v>11.25</v>
      </c>
      <c r="P4041">
        <f>O4041*_xlfn.XLOOKUP(K4041,AM:AM,AN:AN)</f>
        <v/>
      </c>
      <c r="Q4041">
        <f>O4041*_xlfn.XLOOKUP(K4041,AM:AM,AO:AO)</f>
        <v/>
      </c>
      <c r="R4041">
        <f>_xlfn.XLOOKUP(E4041,AF:AF,AG:AG)</f>
        <v/>
      </c>
      <c r="S4041">
        <f>_xlfn.XLOOKUP(E4041,AF:AF,AI:AI)</f>
        <v/>
      </c>
      <c r="T4041">
        <f>WEEKNUM(G4041)</f>
        <v/>
      </c>
      <c r="U4041">
        <f>YEAR(G4041)</f>
        <v/>
      </c>
      <c r="V4041" s="117">
        <f>IFERROR(Q4041/N4041,"0")</f>
        <v/>
      </c>
    </row>
    <row r="4042">
      <c r="A4042">
        <f>_xlfn.XLOOKUP(D4042,BN:BN,BO:BO)</f>
        <v/>
      </c>
      <c r="B4042" t="inlineStr">
        <is>
          <t>LLC</t>
        </is>
      </c>
      <c r="C4042" t="n">
        <v>630</v>
      </c>
      <c r="D4042">
        <f>_xlfn.XLOOKUP(C4042,BH:BH,BI:BI)</f>
        <v/>
      </c>
      <c r="E4042" t="n">
        <v>28934</v>
      </c>
      <c r="F4042" t="inlineStr">
        <is>
          <t>TE GOMEZ REYNOLDS DE SOUSA CAETANA MARIA</t>
        </is>
      </c>
      <c r="G4042" s="234" t="n">
        <v>46025</v>
      </c>
      <c r="H4042" s="234" t="n">
        <v>46035</v>
      </c>
      <c r="I4042" t="inlineStr">
        <is>
          <t>VLO</t>
        </is>
      </c>
      <c r="J4042">
        <f>_xlfn.XLOOKUP(I4042,AS:AS,AU:AU)</f>
        <v/>
      </c>
      <c r="K4042" t="inlineStr">
        <is>
          <t>USD</t>
        </is>
      </c>
      <c r="L4042" s="238" t="n">
        <v>462.58</v>
      </c>
      <c r="M4042">
        <f>L4042*_xlfn.XLOOKUP(K4042,AM:AM,AN:AN)</f>
        <v/>
      </c>
      <c r="N4042">
        <f>L4042*_xlfn.XLOOKUP(K4042,AM:AM,AO:AO)</f>
        <v/>
      </c>
      <c r="O4042" s="238" t="n">
        <v>11.25</v>
      </c>
      <c r="P4042">
        <f>O4042*_xlfn.XLOOKUP(K4042,AM:AM,AN:AN)</f>
        <v/>
      </c>
      <c r="Q4042">
        <f>O4042*_xlfn.XLOOKUP(K4042,AM:AM,AO:AO)</f>
        <v/>
      </c>
      <c r="R4042">
        <f>_xlfn.XLOOKUP(E4042,AF:AF,AG:AG)</f>
        <v/>
      </c>
      <c r="S4042">
        <f>_xlfn.XLOOKUP(E4042,AF:AF,AI:AI)</f>
        <v/>
      </c>
      <c r="T4042">
        <f>WEEKNUM(G4042)</f>
        <v/>
      </c>
      <c r="U4042">
        <f>YEAR(G4042)</f>
        <v/>
      </c>
      <c r="V4042" s="117">
        <f>IFERROR(Q4042/N4042,"0")</f>
        <v/>
      </c>
    </row>
    <row r="4043">
      <c r="A4043">
        <f>_xlfn.XLOOKUP(D4043,BN:BN,BO:BO)</f>
        <v/>
      </c>
      <c r="B4043" t="inlineStr">
        <is>
          <t>LLC</t>
        </is>
      </c>
      <c r="C4043" t="n">
        <v>630</v>
      </c>
      <c r="D4043">
        <f>_xlfn.XLOOKUP(C4043,BH:BH,BI:BI)</f>
        <v/>
      </c>
      <c r="E4043" t="n">
        <v>28934</v>
      </c>
      <c r="F4043" t="inlineStr">
        <is>
          <t>TE GOMEZ REYNOLDS DE SOUSA BELTRAN</t>
        </is>
      </c>
      <c r="G4043" s="234" t="n">
        <v>46025</v>
      </c>
      <c r="H4043" s="234" t="n">
        <v>46035</v>
      </c>
      <c r="I4043" t="inlineStr">
        <is>
          <t>VLO</t>
        </is>
      </c>
      <c r="J4043">
        <f>_xlfn.XLOOKUP(I4043,AS:AS,AU:AU)</f>
        <v/>
      </c>
      <c r="K4043" t="inlineStr">
        <is>
          <t>USD</t>
        </is>
      </c>
      <c r="L4043" s="238" t="n">
        <v>462.58</v>
      </c>
      <c r="M4043">
        <f>L4043*_xlfn.XLOOKUP(K4043,AM:AM,AN:AN)</f>
        <v/>
      </c>
      <c r="N4043">
        <f>L4043*_xlfn.XLOOKUP(K4043,AM:AM,AO:AO)</f>
        <v/>
      </c>
      <c r="O4043" s="238" t="n">
        <v>11.25</v>
      </c>
      <c r="P4043">
        <f>O4043*_xlfn.XLOOKUP(K4043,AM:AM,AN:AN)</f>
        <v/>
      </c>
      <c r="Q4043">
        <f>O4043*_xlfn.XLOOKUP(K4043,AM:AM,AO:AO)</f>
        <v/>
      </c>
      <c r="R4043">
        <f>_xlfn.XLOOKUP(E4043,AF:AF,AG:AG)</f>
        <v/>
      </c>
      <c r="S4043">
        <f>_xlfn.XLOOKUP(E4043,AF:AF,AI:AI)</f>
        <v/>
      </c>
      <c r="T4043">
        <f>WEEKNUM(G4043)</f>
        <v/>
      </c>
      <c r="U4043">
        <f>YEAR(G4043)</f>
        <v/>
      </c>
      <c r="V4043" s="117">
        <f>IFERROR(Q4043/N4043,"0")</f>
        <v/>
      </c>
    </row>
    <row r="4044">
      <c r="A4044">
        <f>_xlfn.XLOOKUP(D4044,BN:BN,BO:BO)</f>
        <v/>
      </c>
      <c r="B4044" t="inlineStr">
        <is>
          <t>LLC</t>
        </is>
      </c>
      <c r="C4044" t="n">
        <v>630</v>
      </c>
      <c r="D4044">
        <f>_xlfn.XLOOKUP(C4044,BH:BH,BI:BI)</f>
        <v/>
      </c>
      <c r="E4044" t="n">
        <v>28934</v>
      </c>
      <c r="F4044" t="inlineStr">
        <is>
          <t>TE GOMEZ REYNOLDS DE SOUSA JOSE MARIA</t>
        </is>
      </c>
      <c r="G4044" s="234" t="n">
        <v>46025</v>
      </c>
      <c r="H4044" s="234" t="n">
        <v>46035</v>
      </c>
      <c r="I4044" t="inlineStr">
        <is>
          <t>VLO</t>
        </is>
      </c>
      <c r="J4044">
        <f>_xlfn.XLOOKUP(I4044,AS:AS,AU:AU)</f>
        <v/>
      </c>
      <c r="K4044" t="inlineStr">
        <is>
          <t>USD</t>
        </is>
      </c>
      <c r="L4044" s="238" t="n">
        <v>462.58</v>
      </c>
      <c r="M4044">
        <f>L4044*_xlfn.XLOOKUP(K4044,AM:AM,AN:AN)</f>
        <v/>
      </c>
      <c r="N4044">
        <f>L4044*_xlfn.XLOOKUP(K4044,AM:AM,AO:AO)</f>
        <v/>
      </c>
      <c r="O4044" s="238" t="n">
        <v>11.25</v>
      </c>
      <c r="P4044">
        <f>O4044*_xlfn.XLOOKUP(K4044,AM:AM,AN:AN)</f>
        <v/>
      </c>
      <c r="Q4044">
        <f>O4044*_xlfn.XLOOKUP(K4044,AM:AM,AO:AO)</f>
        <v/>
      </c>
      <c r="R4044">
        <f>_xlfn.XLOOKUP(E4044,AF:AF,AG:AG)</f>
        <v/>
      </c>
      <c r="S4044">
        <f>_xlfn.XLOOKUP(E4044,AF:AF,AI:AI)</f>
        <v/>
      </c>
      <c r="T4044">
        <f>WEEKNUM(G4044)</f>
        <v/>
      </c>
      <c r="U4044">
        <f>YEAR(G4044)</f>
        <v/>
      </c>
      <c r="V4044" s="117">
        <f>IFERROR(Q4044/N4044,"0")</f>
        <v/>
      </c>
    </row>
    <row r="4045">
      <c r="A4045">
        <f>_xlfn.XLOOKUP(D4045,BN:BN,BO:BO)</f>
        <v/>
      </c>
      <c r="B4045" t="inlineStr">
        <is>
          <t>LLC</t>
        </is>
      </c>
      <c r="C4045" t="n">
        <v>630</v>
      </c>
      <c r="D4045">
        <f>_xlfn.XLOOKUP(C4045,BH:BH,BI:BI)</f>
        <v/>
      </c>
      <c r="E4045" t="n">
        <v>28934</v>
      </c>
      <c r="F4045" t="inlineStr">
        <is>
          <t>ME GOMEZ MALPICA JOSE LUIS</t>
        </is>
      </c>
      <c r="G4045" s="234" t="n">
        <v>45925</v>
      </c>
      <c r="H4045" s="63" t="n"/>
      <c r="I4045" t="inlineStr">
        <is>
          <t>VLO</t>
        </is>
      </c>
      <c r="J4045">
        <f>_xlfn.XLOOKUP(I4045,AS:AS,AU:AU)</f>
        <v/>
      </c>
      <c r="K4045" t="inlineStr">
        <is>
          <t>USD</t>
        </is>
      </c>
      <c r="L4045" s="238" t="n">
        <v>40</v>
      </c>
      <c r="M4045">
        <f>L4045*_xlfn.XLOOKUP(K4045,AM:AM,AN:AN)</f>
        <v/>
      </c>
      <c r="N4045">
        <f>L4045*_xlfn.XLOOKUP(K4045,AM:AM,AO:AO)</f>
        <v/>
      </c>
      <c r="O4045" s="238" t="n">
        <v>0</v>
      </c>
      <c r="P4045">
        <f>O4045*_xlfn.XLOOKUP(K4045,AM:AM,AN:AN)</f>
        <v/>
      </c>
      <c r="Q4045">
        <f>O4045*_xlfn.XLOOKUP(K4045,AM:AM,AO:AO)</f>
        <v/>
      </c>
      <c r="R4045">
        <f>_xlfn.XLOOKUP(E4045,AF:AF,AG:AG)</f>
        <v/>
      </c>
      <c r="S4045">
        <f>_xlfn.XLOOKUP(E4045,AF:AF,AI:AI)</f>
        <v/>
      </c>
      <c r="T4045">
        <f>WEEKNUM(G4045)</f>
        <v/>
      </c>
      <c r="U4045">
        <f>YEAR(G4045)</f>
        <v/>
      </c>
      <c r="V4045" s="117">
        <f>IFERROR(Q4045/N4045,"0")</f>
        <v/>
      </c>
    </row>
    <row r="4046">
      <c r="A4046">
        <f>_xlfn.XLOOKUP(D4046,BN:BN,BO:BO)</f>
        <v/>
      </c>
      <c r="B4046" t="inlineStr">
        <is>
          <t>LLC</t>
        </is>
      </c>
      <c r="C4046" t="n">
        <v>630</v>
      </c>
      <c r="D4046">
        <f>_xlfn.XLOOKUP(C4046,BH:BH,BI:BI)</f>
        <v/>
      </c>
      <c r="E4046" t="n">
        <v>28934</v>
      </c>
      <c r="F4046" t="inlineStr">
        <is>
          <t>ME FERRO REYNOLDS DE SOUSA MARIA BENEDITA</t>
        </is>
      </c>
      <c r="G4046" s="234" t="n">
        <v>45925</v>
      </c>
      <c r="H4046" s="63" t="n"/>
      <c r="I4046" t="inlineStr">
        <is>
          <t>VLO</t>
        </is>
      </c>
      <c r="J4046">
        <f>_xlfn.XLOOKUP(I4046,AS:AS,AU:AU)</f>
        <v/>
      </c>
      <c r="K4046" t="inlineStr">
        <is>
          <t>USD</t>
        </is>
      </c>
      <c r="L4046" s="238" t="n">
        <v>30</v>
      </c>
      <c r="M4046">
        <f>L4046*_xlfn.XLOOKUP(K4046,AM:AM,AN:AN)</f>
        <v/>
      </c>
      <c r="N4046">
        <f>L4046*_xlfn.XLOOKUP(K4046,AM:AM,AO:AO)</f>
        <v/>
      </c>
      <c r="O4046" s="238" t="n">
        <v>0</v>
      </c>
      <c r="P4046">
        <f>O4046*_xlfn.XLOOKUP(K4046,AM:AM,AN:AN)</f>
        <v/>
      </c>
      <c r="Q4046">
        <f>O4046*_xlfn.XLOOKUP(K4046,AM:AM,AO:AO)</f>
        <v/>
      </c>
      <c r="R4046">
        <f>_xlfn.XLOOKUP(E4046,AF:AF,AG:AG)</f>
        <v/>
      </c>
      <c r="S4046">
        <f>_xlfn.XLOOKUP(E4046,AF:AF,AI:AI)</f>
        <v/>
      </c>
      <c r="T4046">
        <f>WEEKNUM(G4046)</f>
        <v/>
      </c>
      <c r="U4046">
        <f>YEAR(G4046)</f>
        <v/>
      </c>
      <c r="V4046" s="117">
        <f>IFERROR(Q4046/N4046,"0")</f>
        <v/>
      </c>
    </row>
    <row r="4047">
      <c r="A4047">
        <f>_xlfn.XLOOKUP(D4047,BN:BN,BO:BO)</f>
        <v/>
      </c>
      <c r="B4047" t="inlineStr">
        <is>
          <t>LLC</t>
        </is>
      </c>
      <c r="C4047" t="n">
        <v>630</v>
      </c>
      <c r="D4047">
        <f>_xlfn.XLOOKUP(C4047,BH:BH,BI:BI)</f>
        <v/>
      </c>
      <c r="E4047" t="n">
        <v>28934</v>
      </c>
      <c r="F4047" t="inlineStr">
        <is>
          <t>ME GOMEZ REYNOLDS DE SOUSA CAETANA MARIA</t>
        </is>
      </c>
      <c r="G4047" s="234" t="n">
        <v>45925</v>
      </c>
      <c r="H4047" s="63" t="n"/>
      <c r="I4047" t="inlineStr">
        <is>
          <t>VLO</t>
        </is>
      </c>
      <c r="J4047">
        <f>_xlfn.XLOOKUP(I4047,AS:AS,AU:AU)</f>
        <v/>
      </c>
      <c r="K4047" t="inlineStr">
        <is>
          <t>USD</t>
        </is>
      </c>
      <c r="L4047" s="238" t="n">
        <v>40</v>
      </c>
      <c r="M4047">
        <f>L4047*_xlfn.XLOOKUP(K4047,AM:AM,AN:AN)</f>
        <v/>
      </c>
      <c r="N4047">
        <f>L4047*_xlfn.XLOOKUP(K4047,AM:AM,AO:AO)</f>
        <v/>
      </c>
      <c r="O4047" s="238" t="n">
        <v>0</v>
      </c>
      <c r="P4047">
        <f>O4047*_xlfn.XLOOKUP(K4047,AM:AM,AN:AN)</f>
        <v/>
      </c>
      <c r="Q4047">
        <f>O4047*_xlfn.XLOOKUP(K4047,AM:AM,AO:AO)</f>
        <v/>
      </c>
      <c r="R4047">
        <f>_xlfn.XLOOKUP(E4047,AF:AF,AG:AG)</f>
        <v/>
      </c>
      <c r="S4047">
        <f>_xlfn.XLOOKUP(E4047,AF:AF,AI:AI)</f>
        <v/>
      </c>
      <c r="T4047">
        <f>WEEKNUM(G4047)</f>
        <v/>
      </c>
      <c r="U4047">
        <f>YEAR(G4047)</f>
        <v/>
      </c>
      <c r="V4047" s="117">
        <f>IFERROR(Q4047/N4047,"0")</f>
        <v/>
      </c>
    </row>
    <row r="4048">
      <c r="A4048">
        <f>_xlfn.XLOOKUP(D4048,BN:BN,BO:BO)</f>
        <v/>
      </c>
      <c r="B4048" t="inlineStr">
        <is>
          <t>LLC</t>
        </is>
      </c>
      <c r="C4048" t="n">
        <v>630</v>
      </c>
      <c r="D4048">
        <f>_xlfn.XLOOKUP(C4048,BH:BH,BI:BI)</f>
        <v/>
      </c>
      <c r="E4048" t="n">
        <v>28934</v>
      </c>
      <c r="F4048" t="inlineStr">
        <is>
          <t>ME GOMEZ REYNOLDS DE SOUSA BELTRAN</t>
        </is>
      </c>
      <c r="G4048" s="234" t="n">
        <v>45925</v>
      </c>
      <c r="H4048" s="63" t="n"/>
      <c r="I4048" t="inlineStr">
        <is>
          <t>VLO</t>
        </is>
      </c>
      <c r="J4048">
        <f>_xlfn.XLOOKUP(I4048,AS:AS,AU:AU)</f>
        <v/>
      </c>
      <c r="K4048" t="inlineStr">
        <is>
          <t>USD</t>
        </is>
      </c>
      <c r="L4048" s="238" t="n">
        <v>30</v>
      </c>
      <c r="M4048">
        <f>L4048*_xlfn.XLOOKUP(K4048,AM:AM,AN:AN)</f>
        <v/>
      </c>
      <c r="N4048">
        <f>L4048*_xlfn.XLOOKUP(K4048,AM:AM,AO:AO)</f>
        <v/>
      </c>
      <c r="O4048" s="238" t="n">
        <v>0</v>
      </c>
      <c r="P4048">
        <f>O4048*_xlfn.XLOOKUP(K4048,AM:AM,AN:AN)</f>
        <v/>
      </c>
      <c r="Q4048">
        <f>O4048*_xlfn.XLOOKUP(K4048,AM:AM,AO:AO)</f>
        <v/>
      </c>
      <c r="R4048">
        <f>_xlfn.XLOOKUP(E4048,AF:AF,AG:AG)</f>
        <v/>
      </c>
      <c r="S4048">
        <f>_xlfn.XLOOKUP(E4048,AF:AF,AI:AI)</f>
        <v/>
      </c>
      <c r="T4048">
        <f>WEEKNUM(G4048)</f>
        <v/>
      </c>
      <c r="U4048">
        <f>YEAR(G4048)</f>
        <v/>
      </c>
      <c r="V4048" s="117">
        <f>IFERROR(Q4048/N4048,"0")</f>
        <v/>
      </c>
    </row>
    <row r="4049">
      <c r="A4049">
        <f>_xlfn.XLOOKUP(D4049,BN:BN,BO:BO)</f>
        <v/>
      </c>
      <c r="B4049" t="inlineStr">
        <is>
          <t>LLC</t>
        </is>
      </c>
      <c r="C4049" t="n">
        <v>630</v>
      </c>
      <c r="D4049">
        <f>_xlfn.XLOOKUP(C4049,BH:BH,BI:BI)</f>
        <v/>
      </c>
      <c r="E4049" t="n">
        <v>28934</v>
      </c>
      <c r="F4049" t="inlineStr">
        <is>
          <t>ME GOMEZ REYNOLDS DE SOUSA JOSE MARIA</t>
        </is>
      </c>
      <c r="G4049" s="234" t="n">
        <v>45925</v>
      </c>
      <c r="H4049" s="63" t="n"/>
      <c r="I4049" t="inlineStr">
        <is>
          <t>VLO</t>
        </is>
      </c>
      <c r="J4049">
        <f>_xlfn.XLOOKUP(I4049,AS:AS,AU:AU)</f>
        <v/>
      </c>
      <c r="K4049" t="inlineStr">
        <is>
          <t>USD</t>
        </is>
      </c>
      <c r="L4049" s="238" t="n">
        <v>20</v>
      </c>
      <c r="M4049">
        <f>L4049*_xlfn.XLOOKUP(K4049,AM:AM,AN:AN)</f>
        <v/>
      </c>
      <c r="N4049">
        <f>L4049*_xlfn.XLOOKUP(K4049,AM:AM,AO:AO)</f>
        <v/>
      </c>
      <c r="O4049" s="238" t="n">
        <v>0</v>
      </c>
      <c r="P4049">
        <f>O4049*_xlfn.XLOOKUP(K4049,AM:AM,AN:AN)</f>
        <v/>
      </c>
      <c r="Q4049">
        <f>O4049*_xlfn.XLOOKUP(K4049,AM:AM,AO:AO)</f>
        <v/>
      </c>
      <c r="R4049">
        <f>_xlfn.XLOOKUP(E4049,AF:AF,AG:AG)</f>
        <v/>
      </c>
      <c r="S4049">
        <f>_xlfn.XLOOKUP(E4049,AF:AF,AI:AI)</f>
        <v/>
      </c>
      <c r="T4049">
        <f>WEEKNUM(G4049)</f>
        <v/>
      </c>
      <c r="U4049">
        <f>YEAR(G4049)</f>
        <v/>
      </c>
      <c r="V4049" s="117">
        <f>IFERROR(Q4049/N4049,"0")</f>
        <v/>
      </c>
    </row>
    <row r="4050">
      <c r="A4050">
        <f>_xlfn.XLOOKUP(D4050,BN:BN,BO:BO)</f>
        <v/>
      </c>
      <c r="B4050" t="inlineStr">
        <is>
          <t>LLC</t>
        </is>
      </c>
      <c r="C4050" t="n">
        <v>630</v>
      </c>
      <c r="D4050">
        <f>_xlfn.XLOOKUP(C4050,BH:BH,BI:BI)</f>
        <v/>
      </c>
      <c r="E4050" t="n">
        <v>25409</v>
      </c>
      <c r="F4050" t="inlineStr">
        <is>
          <t>Servicios pre y post crucero por el nilo</t>
        </is>
      </c>
      <c r="G4050" s="234" t="n">
        <v>46025</v>
      </c>
      <c r="H4050" s="234" t="n">
        <v>46035</v>
      </c>
      <c r="I4050" t="inlineStr">
        <is>
          <t>PKT</t>
        </is>
      </c>
      <c r="J4050">
        <f>_xlfn.XLOOKUP(I4050,AS:AS,AU:AU)</f>
        <v/>
      </c>
      <c r="K4050" t="inlineStr">
        <is>
          <t>USD</t>
        </is>
      </c>
      <c r="L4050" s="238" t="n">
        <v>17923.2</v>
      </c>
      <c r="M4050">
        <f>L4050*_xlfn.XLOOKUP(K4050,AM:AM,AN:AN)</f>
        <v/>
      </c>
      <c r="N4050">
        <f>L4050*_xlfn.XLOOKUP(K4050,AM:AM,AO:AO)</f>
        <v/>
      </c>
      <c r="O4050" s="238" t="n">
        <v>2158.23</v>
      </c>
      <c r="P4050">
        <f>O4050*_xlfn.XLOOKUP(K4050,AM:AM,AN:AN)</f>
        <v/>
      </c>
      <c r="Q4050">
        <f>O4050*_xlfn.XLOOKUP(K4050,AM:AM,AO:AO)</f>
        <v/>
      </c>
      <c r="R4050">
        <f>_xlfn.XLOOKUP(E4050,AF:AF,AG:AG)</f>
        <v/>
      </c>
      <c r="S4050">
        <f>_xlfn.XLOOKUP(E4050,AF:AF,AI:AI)</f>
        <v/>
      </c>
      <c r="T4050">
        <f>WEEKNUM(G4050)</f>
        <v/>
      </c>
      <c r="U4050">
        <f>YEAR(G4050)</f>
        <v/>
      </c>
      <c r="V4050" s="117">
        <f>IFERROR(Q4050/N4050,"0")</f>
        <v/>
      </c>
    </row>
    <row r="4051">
      <c r="A4051">
        <f>_xlfn.XLOOKUP(D4051,BN:BN,BO:BO)</f>
        <v/>
      </c>
      <c r="B4051" t="inlineStr">
        <is>
          <t>LLC</t>
        </is>
      </c>
      <c r="C4051" t="n">
        <v>630</v>
      </c>
      <c r="D4051">
        <f>_xlfn.XLOOKUP(C4051,BH:BH,BI:BI)</f>
        <v/>
      </c>
      <c r="E4051" t="n">
        <v>25726</v>
      </c>
      <c r="F4051" t="inlineStr">
        <is>
          <t>Pago recolección y mensajería DHL a Veracruz</t>
        </is>
      </c>
      <c r="G4051" s="234" t="n">
        <v>46000</v>
      </c>
      <c r="H4051" s="234" t="n">
        <v>46000</v>
      </c>
      <c r="I4051" t="inlineStr">
        <is>
          <t>OTR</t>
        </is>
      </c>
      <c r="J4051">
        <f>_xlfn.XLOOKUP(I4051,AS:AS,AU:AU)</f>
        <v/>
      </c>
      <c r="K4051" t="inlineStr">
        <is>
          <t>USD</t>
        </is>
      </c>
      <c r="L4051" s="238" t="n">
        <v>32.65</v>
      </c>
      <c r="M4051">
        <f>L4051*_xlfn.XLOOKUP(K4051,AM:AM,AN:AN)</f>
        <v/>
      </c>
      <c r="N4051">
        <f>L4051*_xlfn.XLOOKUP(K4051,AM:AM,AO:AO)</f>
        <v/>
      </c>
      <c r="O4051" s="238" t="n">
        <v>0</v>
      </c>
      <c r="P4051">
        <f>O4051*_xlfn.XLOOKUP(K4051,AM:AM,AN:AN)</f>
        <v/>
      </c>
      <c r="Q4051">
        <f>O4051*_xlfn.XLOOKUP(K4051,AM:AM,AO:AO)</f>
        <v/>
      </c>
      <c r="R4051">
        <f>_xlfn.XLOOKUP(E4051,AF:AF,AG:AG)</f>
        <v/>
      </c>
      <c r="S4051">
        <f>_xlfn.XLOOKUP(E4051,AF:AF,AI:AI)</f>
        <v/>
      </c>
      <c r="T4051">
        <f>WEEKNUM(G4051)</f>
        <v/>
      </c>
      <c r="U4051">
        <f>YEAR(G4051)</f>
        <v/>
      </c>
      <c r="V4051" s="117">
        <f>IFERROR(Q4051/N4051,"0")</f>
        <v/>
      </c>
    </row>
    <row r="4052">
      <c r="A4052">
        <f>_xlfn.XLOOKUP(D4052,BN:BN,BO:BO)</f>
        <v/>
      </c>
      <c r="B4052" t="inlineStr">
        <is>
          <t>LLC</t>
        </is>
      </c>
      <c r="C4052" t="n">
        <v>630</v>
      </c>
      <c r="D4052">
        <f>_xlfn.XLOOKUP(C4052,BH:BH,BI:BI)</f>
        <v/>
      </c>
      <c r="E4052" t="n">
        <v>25409</v>
      </c>
      <c r="F4052" t="inlineStr">
        <is>
          <t>Reembolso por cambio en el costo del servicio</t>
        </is>
      </c>
      <c r="G4052" s="234" t="n">
        <v>46025</v>
      </c>
      <c r="H4052" s="234" t="n">
        <v>46035</v>
      </c>
      <c r="I4052" t="inlineStr">
        <is>
          <t>OTR</t>
        </is>
      </c>
      <c r="J4052">
        <f>_xlfn.XLOOKUP(I4052,AS:AS,AU:AU)</f>
        <v/>
      </c>
      <c r="K4052" t="inlineStr">
        <is>
          <t>USD</t>
        </is>
      </c>
      <c r="L4052" s="238" t="n">
        <v>-795</v>
      </c>
      <c r="M4052">
        <f>L4052*_xlfn.XLOOKUP(K4052,AM:AM,AN:AN)</f>
        <v/>
      </c>
      <c r="N4052">
        <f>L4052*_xlfn.XLOOKUP(K4052,AM:AM,AO:AO)</f>
        <v/>
      </c>
      <c r="O4052" s="238" t="n">
        <v>0</v>
      </c>
      <c r="P4052">
        <f>O4052*_xlfn.XLOOKUP(K4052,AM:AM,AN:AN)</f>
        <v/>
      </c>
      <c r="Q4052">
        <f>O4052*_xlfn.XLOOKUP(K4052,AM:AM,AO:AO)</f>
        <v/>
      </c>
      <c r="R4052">
        <f>_xlfn.XLOOKUP(E4052,AF:AF,AG:AG)</f>
        <v/>
      </c>
      <c r="S4052">
        <f>_xlfn.XLOOKUP(E4052,AF:AF,AI:AI)</f>
        <v/>
      </c>
      <c r="T4052">
        <f>WEEKNUM(G4052)</f>
        <v/>
      </c>
      <c r="U4052">
        <f>YEAR(G4052)</f>
        <v/>
      </c>
      <c r="V4052" s="117">
        <f>IFERROR(Q4052/N4052,"0")</f>
        <v/>
      </c>
    </row>
    <row r="4053">
      <c r="A4053">
        <f>_xlfn.XLOOKUP(D4053,BN:BN,BO:BO)</f>
        <v/>
      </c>
      <c r="B4053" t="inlineStr">
        <is>
          <t>LLC</t>
        </is>
      </c>
      <c r="C4053" t="n">
        <v>630</v>
      </c>
      <c r="D4053">
        <f>_xlfn.XLOOKUP(C4053,BH:BH,BI:BI)</f>
        <v/>
      </c>
      <c r="E4053" t="n">
        <v>0</v>
      </c>
      <c r="F4053" t="inlineStr">
        <is>
          <t>FEE JAIME GOROZPE</t>
        </is>
      </c>
      <c r="G4053" s="234" t="n">
        <v>45660</v>
      </c>
      <c r="H4053" s="234" t="n">
        <v>46035</v>
      </c>
      <c r="I4053" t="inlineStr">
        <is>
          <t>HPS</t>
        </is>
      </c>
      <c r="J4053">
        <f>_xlfn.XLOOKUP(I4053,AS:AS,AU:AU)</f>
        <v/>
      </c>
      <c r="K4053" t="inlineStr">
        <is>
          <t>USD</t>
        </is>
      </c>
      <c r="L4053" s="238" t="n">
        <v>795</v>
      </c>
      <c r="M4053">
        <f>L4053*_xlfn.XLOOKUP(K4053,AM:AM,AN:AN)</f>
        <v/>
      </c>
      <c r="N4053">
        <f>L4053*_xlfn.XLOOKUP(K4053,AM:AM,AO:AO)</f>
        <v/>
      </c>
      <c r="O4053" s="238" t="n">
        <v>795</v>
      </c>
      <c r="P4053">
        <f>O4053*_xlfn.XLOOKUP(K4053,AM:AM,AN:AN)</f>
        <v/>
      </c>
      <c r="Q4053">
        <f>O4053*_xlfn.XLOOKUP(K4053,AM:AM,AO:AO)</f>
        <v/>
      </c>
      <c r="R4053">
        <f>_xlfn.XLOOKUP(E4053,AF:AF,AG:AG)</f>
        <v/>
      </c>
      <c r="S4053">
        <f>_xlfn.XLOOKUP(E4053,AF:AF,AI:AI)</f>
        <v/>
      </c>
      <c r="T4053">
        <f>WEEKNUM(G4053)</f>
        <v/>
      </c>
      <c r="U4053">
        <f>YEAR(G4053)</f>
        <v/>
      </c>
      <c r="V4053" s="117">
        <f>IFERROR(Q4053/N4053,"0")</f>
        <v/>
      </c>
    </row>
    <row r="4054">
      <c r="A4054">
        <f>_xlfn.XLOOKUP(D4054,BN:BN,BO:BO)</f>
        <v/>
      </c>
      <c r="B4054" t="inlineStr">
        <is>
          <t>LLC</t>
        </is>
      </c>
      <c r="C4054" t="n">
        <v>630</v>
      </c>
      <c r="D4054">
        <f>_xlfn.XLOOKUP(C4054,BH:BH,BI:BI)</f>
        <v/>
      </c>
      <c r="E4054" t="n">
        <v>0</v>
      </c>
      <c r="F4054" t="inlineStr">
        <is>
          <t>Fee por emision vuelos</t>
        </is>
      </c>
      <c r="G4054" s="234" t="n">
        <v>45660</v>
      </c>
      <c r="H4054" s="234" t="n">
        <v>46035</v>
      </c>
      <c r="I4054" t="inlineStr">
        <is>
          <t>HPS</t>
        </is>
      </c>
      <c r="J4054">
        <f>_xlfn.XLOOKUP(I4054,AS:AS,AU:AU)</f>
        <v/>
      </c>
      <c r="K4054" t="inlineStr">
        <is>
          <t>USD</t>
        </is>
      </c>
      <c r="L4054" s="238" t="n">
        <v>175</v>
      </c>
      <c r="M4054">
        <f>L4054*_xlfn.XLOOKUP(K4054,AM:AM,AN:AN)</f>
        <v/>
      </c>
      <c r="N4054">
        <f>L4054*_xlfn.XLOOKUP(K4054,AM:AM,AO:AO)</f>
        <v/>
      </c>
      <c r="O4054" s="238" t="n">
        <v>175</v>
      </c>
      <c r="P4054">
        <f>O4054*_xlfn.XLOOKUP(K4054,AM:AM,AN:AN)</f>
        <v/>
      </c>
      <c r="Q4054">
        <f>O4054*_xlfn.XLOOKUP(K4054,AM:AM,AO:AO)</f>
        <v/>
      </c>
      <c r="R4054">
        <f>_xlfn.XLOOKUP(E4054,AF:AF,AG:AG)</f>
        <v/>
      </c>
      <c r="S4054">
        <f>_xlfn.XLOOKUP(E4054,AF:AF,AI:AI)</f>
        <v/>
      </c>
      <c r="T4054">
        <f>WEEKNUM(G4054)</f>
        <v/>
      </c>
      <c r="U4054">
        <f>YEAR(G4054)</f>
        <v/>
      </c>
      <c r="V4054" s="117">
        <f>IFERROR(Q4054/N4054,"0")</f>
        <v/>
      </c>
    </row>
    <row r="4055">
      <c r="A4055">
        <f>_xlfn.XLOOKUP(D4055,BN:BN,BO:BO)</f>
        <v/>
      </c>
      <c r="B4055" t="inlineStr">
        <is>
          <t>LLC</t>
        </is>
      </c>
      <c r="C4055" t="n">
        <v>631</v>
      </c>
      <c r="D4055">
        <f>_xlfn.XLOOKUP(C4055,BH:BH,BI:BI)</f>
        <v/>
      </c>
      <c r="E4055" t="n">
        <v>28934</v>
      </c>
      <c r="F4055" t="inlineStr">
        <is>
          <t>Vuelo SAN-NYC-SAN/Alan Kam</t>
        </is>
      </c>
      <c r="G4055" s="234" t="n">
        <v>45897</v>
      </c>
      <c r="H4055" s="234" t="n">
        <v>45901</v>
      </c>
      <c r="I4055" t="inlineStr">
        <is>
          <t>VLO</t>
        </is>
      </c>
      <c r="J4055">
        <f>_xlfn.XLOOKUP(I4055,AS:AS,AU:AU)</f>
        <v/>
      </c>
      <c r="K4055" t="inlineStr">
        <is>
          <t>USD</t>
        </is>
      </c>
      <c r="L4055" s="238" t="n">
        <v>1116.97</v>
      </c>
      <c r="M4055">
        <f>L4055*_xlfn.XLOOKUP(K4055,AM:AM,AN:AN)</f>
        <v/>
      </c>
      <c r="N4055">
        <f>L4055*_xlfn.XLOOKUP(K4055,AM:AM,AO:AO)</f>
        <v/>
      </c>
      <c r="O4055" s="238" t="n">
        <v>0</v>
      </c>
      <c r="P4055">
        <f>O4055*_xlfn.XLOOKUP(K4055,AM:AM,AN:AN)</f>
        <v/>
      </c>
      <c r="Q4055">
        <f>O4055*_xlfn.XLOOKUP(K4055,AM:AM,AO:AO)</f>
        <v/>
      </c>
      <c r="R4055">
        <f>_xlfn.XLOOKUP(E4055,AF:AF,AG:AG)</f>
        <v/>
      </c>
      <c r="S4055">
        <f>_xlfn.XLOOKUP(E4055,AF:AF,AI:AI)</f>
        <v/>
      </c>
      <c r="T4055">
        <f>WEEKNUM(G4055)</f>
        <v/>
      </c>
      <c r="U4055">
        <f>YEAR(G4055)</f>
        <v/>
      </c>
      <c r="V4055" s="117">
        <f>IFERROR(Q4055/N4055,"0")</f>
        <v/>
      </c>
    </row>
    <row r="4056">
      <c r="A4056">
        <f>_xlfn.XLOOKUP(D4056,BN:BN,BO:BO)</f>
        <v/>
      </c>
      <c r="B4056" t="inlineStr">
        <is>
          <t>LLC</t>
        </is>
      </c>
      <c r="C4056" t="n">
        <v>631</v>
      </c>
      <c r="D4056">
        <f>_xlfn.XLOOKUP(C4056,BH:BH,BI:BI)</f>
        <v/>
      </c>
      <c r="E4056" t="n">
        <v>0</v>
      </c>
      <c r="F4056" t="inlineStr">
        <is>
          <t>Fee de emisión SZJFUY</t>
        </is>
      </c>
      <c r="G4056" s="234" t="n">
        <v>45897</v>
      </c>
      <c r="H4056" s="234" t="n">
        <v>45901</v>
      </c>
      <c r="I4056" t="inlineStr">
        <is>
          <t>HPS</t>
        </is>
      </c>
      <c r="J4056">
        <f>_xlfn.XLOOKUP(I4056,AS:AS,AU:AU)</f>
        <v/>
      </c>
      <c r="K4056" t="inlineStr">
        <is>
          <t>USD</t>
        </is>
      </c>
      <c r="L4056" s="238" t="n">
        <v>50</v>
      </c>
      <c r="M4056">
        <f>L4056*_xlfn.XLOOKUP(K4056,AM:AM,AN:AN)</f>
        <v/>
      </c>
      <c r="N4056">
        <f>L4056*_xlfn.XLOOKUP(K4056,AM:AM,AO:AO)</f>
        <v/>
      </c>
      <c r="O4056" s="238" t="n">
        <v>50</v>
      </c>
      <c r="P4056">
        <f>O4056*_xlfn.XLOOKUP(K4056,AM:AM,AN:AN)</f>
        <v/>
      </c>
      <c r="Q4056">
        <f>O4056*_xlfn.XLOOKUP(K4056,AM:AM,AO:AO)</f>
        <v/>
      </c>
      <c r="R4056">
        <f>_xlfn.XLOOKUP(E4056,AF:AF,AG:AG)</f>
        <v/>
      </c>
      <c r="S4056">
        <f>_xlfn.XLOOKUP(E4056,AF:AF,AI:AI)</f>
        <v/>
      </c>
      <c r="T4056">
        <f>WEEKNUM(G4056)</f>
        <v/>
      </c>
      <c r="U4056">
        <f>YEAR(G4056)</f>
        <v/>
      </c>
      <c r="V4056" s="117">
        <f>IFERROR(Q4056/N4056,"0")</f>
        <v/>
      </c>
    </row>
    <row r="4057">
      <c r="A4057">
        <f>_xlfn.XLOOKUP(D4057,BN:BN,BO:BO)</f>
        <v/>
      </c>
      <c r="B4057" t="inlineStr">
        <is>
          <t>LLC</t>
        </is>
      </c>
      <c r="C4057" t="n">
        <v>631</v>
      </c>
      <c r="D4057">
        <f>_xlfn.XLOOKUP(C4057,BH:BH,BI:BI)</f>
        <v/>
      </c>
      <c r="E4057" t="n">
        <v>28934</v>
      </c>
      <c r="F4057" t="inlineStr">
        <is>
          <t>Vuelo SAN-SLC/Denise Dryjansky</t>
        </is>
      </c>
      <c r="G4057" s="234" t="n">
        <v>45902</v>
      </c>
      <c r="H4057" s="63" t="n"/>
      <c r="I4057" t="inlineStr">
        <is>
          <t>VLO</t>
        </is>
      </c>
      <c r="J4057">
        <f>_xlfn.XLOOKUP(I4057,AS:AS,AU:AU)</f>
        <v/>
      </c>
      <c r="K4057" t="inlineStr">
        <is>
          <t>USD</t>
        </is>
      </c>
      <c r="L4057" s="238" t="n">
        <v>1738.36</v>
      </c>
      <c r="M4057">
        <f>L4057*_xlfn.XLOOKUP(K4057,AM:AM,AN:AN)</f>
        <v/>
      </c>
      <c r="N4057">
        <f>L4057*_xlfn.XLOOKUP(K4057,AM:AM,AO:AO)</f>
        <v/>
      </c>
      <c r="O4057" s="238" t="n">
        <v>78.53</v>
      </c>
      <c r="P4057">
        <f>O4057*_xlfn.XLOOKUP(K4057,AM:AM,AN:AN)</f>
        <v/>
      </c>
      <c r="Q4057">
        <f>O4057*_xlfn.XLOOKUP(K4057,AM:AM,AO:AO)</f>
        <v/>
      </c>
      <c r="R4057">
        <f>_xlfn.XLOOKUP(E4057,AF:AF,AG:AG)</f>
        <v/>
      </c>
      <c r="S4057">
        <f>_xlfn.XLOOKUP(E4057,AF:AF,AI:AI)</f>
        <v/>
      </c>
      <c r="T4057">
        <f>WEEKNUM(G4057)</f>
        <v/>
      </c>
      <c r="U4057">
        <f>YEAR(G4057)</f>
        <v/>
      </c>
      <c r="V4057" s="117">
        <f>IFERROR(Q4057/N4057,"0")</f>
        <v/>
      </c>
    </row>
    <row r="4058">
      <c r="A4058">
        <f>_xlfn.XLOOKUP(D4058,BN:BN,BO:BO)</f>
        <v/>
      </c>
      <c r="B4058" t="inlineStr">
        <is>
          <t>LLC</t>
        </is>
      </c>
      <c r="C4058" t="n">
        <v>631</v>
      </c>
      <c r="D4058">
        <f>_xlfn.XLOOKUP(C4058,BH:BH,BI:BI)</f>
        <v/>
      </c>
      <c r="E4058" t="n">
        <v>0</v>
      </c>
      <c r="F4058" t="inlineStr">
        <is>
          <t>Fee de emisión SUPHPV</t>
        </is>
      </c>
      <c r="G4058" s="234" t="n">
        <v>45897</v>
      </c>
      <c r="H4058" s="234" t="n">
        <v>45901</v>
      </c>
      <c r="I4058" t="inlineStr">
        <is>
          <t>HPS</t>
        </is>
      </c>
      <c r="J4058">
        <f>_xlfn.XLOOKUP(I4058,AS:AS,AU:AU)</f>
        <v/>
      </c>
      <c r="K4058" t="inlineStr">
        <is>
          <t>USD</t>
        </is>
      </c>
      <c r="L4058" s="238" t="n">
        <v>50</v>
      </c>
      <c r="M4058">
        <f>L4058*_xlfn.XLOOKUP(K4058,AM:AM,AN:AN)</f>
        <v/>
      </c>
      <c r="N4058">
        <f>L4058*_xlfn.XLOOKUP(K4058,AM:AM,AO:AO)</f>
        <v/>
      </c>
      <c r="O4058" s="238" t="n">
        <v>50</v>
      </c>
      <c r="P4058">
        <f>O4058*_xlfn.XLOOKUP(K4058,AM:AM,AN:AN)</f>
        <v/>
      </c>
      <c r="Q4058">
        <f>O4058*_xlfn.XLOOKUP(K4058,AM:AM,AO:AO)</f>
        <v/>
      </c>
      <c r="R4058">
        <f>_xlfn.XLOOKUP(E4058,AF:AF,AG:AG)</f>
        <v/>
      </c>
      <c r="S4058">
        <f>_xlfn.XLOOKUP(E4058,AF:AF,AI:AI)</f>
        <v/>
      </c>
      <c r="T4058">
        <f>WEEKNUM(G4058)</f>
        <v/>
      </c>
      <c r="U4058">
        <f>YEAR(G4058)</f>
        <v/>
      </c>
      <c r="V4058" s="117">
        <f>IFERROR(Q4058/N4058,"0")</f>
        <v/>
      </c>
    </row>
    <row r="4059">
      <c r="A4059">
        <f>_xlfn.XLOOKUP(D4059,BN:BN,BO:BO)</f>
        <v/>
      </c>
      <c r="B4059" t="inlineStr">
        <is>
          <t>LLC</t>
        </is>
      </c>
      <c r="C4059" t="n">
        <v>631</v>
      </c>
      <c r="D4059">
        <f>_xlfn.XLOOKUP(C4059,BH:BH,BI:BI)</f>
        <v/>
      </c>
      <c r="E4059" t="n">
        <v>28934</v>
      </c>
      <c r="F4059" t="inlineStr">
        <is>
          <t>Vuelo MEX-LAX/Elías</t>
        </is>
      </c>
      <c r="G4059" s="234" t="n">
        <v>45897</v>
      </c>
      <c r="H4059" s="234" t="n">
        <v>45901</v>
      </c>
      <c r="I4059" t="inlineStr">
        <is>
          <t>VLO</t>
        </is>
      </c>
      <c r="J4059">
        <f>_xlfn.XLOOKUP(I4059,AS:AS,AU:AU)</f>
        <v/>
      </c>
      <c r="K4059" t="inlineStr">
        <is>
          <t>USD</t>
        </is>
      </c>
      <c r="L4059" s="238" t="n">
        <v>700.55</v>
      </c>
      <c r="M4059">
        <f>L4059*_xlfn.XLOOKUP(K4059,AM:AM,AN:AN)</f>
        <v/>
      </c>
      <c r="N4059">
        <f>L4059*_xlfn.XLOOKUP(K4059,AM:AM,AO:AO)</f>
        <v/>
      </c>
      <c r="O4059" s="238" t="n">
        <v>0</v>
      </c>
      <c r="P4059">
        <f>O4059*_xlfn.XLOOKUP(K4059,AM:AM,AN:AN)</f>
        <v/>
      </c>
      <c r="Q4059">
        <f>O4059*_xlfn.XLOOKUP(K4059,AM:AM,AO:AO)</f>
        <v/>
      </c>
      <c r="R4059">
        <f>_xlfn.XLOOKUP(E4059,AF:AF,AG:AG)</f>
        <v/>
      </c>
      <c r="S4059">
        <f>_xlfn.XLOOKUP(E4059,AF:AF,AI:AI)</f>
        <v/>
      </c>
      <c r="T4059">
        <f>WEEKNUM(G4059)</f>
        <v/>
      </c>
      <c r="U4059">
        <f>YEAR(G4059)</f>
        <v/>
      </c>
      <c r="V4059" s="117">
        <f>IFERROR(Q4059/N4059,"0")</f>
        <v/>
      </c>
    </row>
    <row r="4060">
      <c r="A4060">
        <f>_xlfn.XLOOKUP(D4060,BN:BN,BO:BO)</f>
        <v/>
      </c>
      <c r="B4060" t="inlineStr">
        <is>
          <t>LLC</t>
        </is>
      </c>
      <c r="C4060" t="n">
        <v>631</v>
      </c>
      <c r="D4060">
        <f>_xlfn.XLOOKUP(C4060,BH:BH,BI:BI)</f>
        <v/>
      </c>
      <c r="E4060" t="n">
        <v>0</v>
      </c>
      <c r="F4060" t="inlineStr">
        <is>
          <t>Fee de emisión CWIXOT</t>
        </is>
      </c>
      <c r="G4060" s="234" t="n">
        <v>45897</v>
      </c>
      <c r="H4060" s="234" t="n">
        <v>45901</v>
      </c>
      <c r="I4060" t="inlineStr">
        <is>
          <t>HPS</t>
        </is>
      </c>
      <c r="J4060">
        <f>_xlfn.XLOOKUP(I4060,AS:AS,AU:AU)</f>
        <v/>
      </c>
      <c r="K4060" t="inlineStr">
        <is>
          <t>USD</t>
        </is>
      </c>
      <c r="L4060" s="238" t="n">
        <v>50</v>
      </c>
      <c r="M4060">
        <f>L4060*_xlfn.XLOOKUP(K4060,AM:AM,AN:AN)</f>
        <v/>
      </c>
      <c r="N4060">
        <f>L4060*_xlfn.XLOOKUP(K4060,AM:AM,AO:AO)</f>
        <v/>
      </c>
      <c r="O4060" s="238" t="n">
        <v>50</v>
      </c>
      <c r="P4060">
        <f>O4060*_xlfn.XLOOKUP(K4060,AM:AM,AN:AN)</f>
        <v/>
      </c>
      <c r="Q4060">
        <f>O4060*_xlfn.XLOOKUP(K4060,AM:AM,AO:AO)</f>
        <v/>
      </c>
      <c r="R4060">
        <f>_xlfn.XLOOKUP(E4060,AF:AF,AG:AG)</f>
        <v/>
      </c>
      <c r="S4060">
        <f>_xlfn.XLOOKUP(E4060,AF:AF,AI:AI)</f>
        <v/>
      </c>
      <c r="T4060">
        <f>WEEKNUM(G4060)</f>
        <v/>
      </c>
      <c r="U4060">
        <f>YEAR(G4060)</f>
        <v/>
      </c>
      <c r="V4060" s="117">
        <f>IFERROR(Q4060/N4060,"0")</f>
        <v/>
      </c>
    </row>
    <row r="4061">
      <c r="A4061">
        <f>_xlfn.XLOOKUP(D4061,BN:BN,BO:BO)</f>
        <v/>
      </c>
      <c r="B4061" t="inlineStr">
        <is>
          <t>LLC</t>
        </is>
      </c>
      <c r="C4061" t="n">
        <v>631</v>
      </c>
      <c r="D4061">
        <f>_xlfn.XLOOKUP(C4061,BH:BH,BI:BI)</f>
        <v/>
      </c>
      <c r="E4061" t="n">
        <v>28934</v>
      </c>
      <c r="F4061" t="inlineStr">
        <is>
          <t>Vuelo México - Austin - México/Elías</t>
        </is>
      </c>
      <c r="G4061" s="234" t="n">
        <v>45912</v>
      </c>
      <c r="H4061" s="63" t="n"/>
      <c r="I4061" t="inlineStr">
        <is>
          <t>VLO</t>
        </is>
      </c>
      <c r="J4061">
        <f>_xlfn.XLOOKUP(I4061,AS:AS,AU:AU)</f>
        <v/>
      </c>
      <c r="K4061" t="inlineStr">
        <is>
          <t>USD</t>
        </is>
      </c>
      <c r="L4061" s="238" t="n">
        <v>2083.83</v>
      </c>
      <c r="M4061">
        <f>L4061*_xlfn.XLOOKUP(K4061,AM:AM,AN:AN)</f>
        <v/>
      </c>
      <c r="N4061">
        <f>L4061*_xlfn.XLOOKUP(K4061,AM:AM,AO:AO)</f>
        <v/>
      </c>
      <c r="O4061" s="238" t="n">
        <v>36.28</v>
      </c>
      <c r="P4061">
        <f>O4061*_xlfn.XLOOKUP(K4061,AM:AM,AN:AN)</f>
        <v/>
      </c>
      <c r="Q4061">
        <f>O4061*_xlfn.XLOOKUP(K4061,AM:AM,AO:AO)</f>
        <v/>
      </c>
      <c r="R4061">
        <f>_xlfn.XLOOKUP(E4061,AF:AF,AG:AG)</f>
        <v/>
      </c>
      <c r="S4061">
        <f>_xlfn.XLOOKUP(E4061,AF:AF,AI:AI)</f>
        <v/>
      </c>
      <c r="T4061">
        <f>WEEKNUM(G4061)</f>
        <v/>
      </c>
      <c r="U4061">
        <f>YEAR(G4061)</f>
        <v/>
      </c>
      <c r="V4061" s="117">
        <f>IFERROR(Q4061/N4061,"0")</f>
        <v/>
      </c>
    </row>
    <row r="4062">
      <c r="A4062">
        <f>_xlfn.XLOOKUP(D4062,BN:BN,BO:BO)</f>
        <v/>
      </c>
      <c r="B4062" t="inlineStr">
        <is>
          <t>LLC</t>
        </is>
      </c>
      <c r="C4062" t="n">
        <v>631</v>
      </c>
      <c r="D4062">
        <f>_xlfn.XLOOKUP(C4062,BH:BH,BI:BI)</f>
        <v/>
      </c>
      <c r="E4062" t="n">
        <v>0</v>
      </c>
      <c r="F4062" t="inlineStr">
        <is>
          <t>Fee de emisión ISJMTP</t>
        </is>
      </c>
      <c r="G4062" s="234" t="n">
        <v>45912</v>
      </c>
      <c r="H4062" s="234" t="n">
        <v>45916</v>
      </c>
      <c r="I4062" t="inlineStr">
        <is>
          <t>HPS</t>
        </is>
      </c>
      <c r="J4062">
        <f>_xlfn.XLOOKUP(I4062,AS:AS,AU:AU)</f>
        <v/>
      </c>
      <c r="K4062" t="inlineStr">
        <is>
          <t>USD</t>
        </is>
      </c>
      <c r="L4062" s="238" t="n">
        <v>50</v>
      </c>
      <c r="M4062">
        <f>L4062*_xlfn.XLOOKUP(K4062,AM:AM,AN:AN)</f>
        <v/>
      </c>
      <c r="N4062">
        <f>L4062*_xlfn.XLOOKUP(K4062,AM:AM,AO:AO)</f>
        <v/>
      </c>
      <c r="O4062" s="238" t="n">
        <v>50</v>
      </c>
      <c r="P4062">
        <f>O4062*_xlfn.XLOOKUP(K4062,AM:AM,AN:AN)</f>
        <v/>
      </c>
      <c r="Q4062">
        <f>O4062*_xlfn.XLOOKUP(K4062,AM:AM,AO:AO)</f>
        <v/>
      </c>
      <c r="R4062">
        <f>_xlfn.XLOOKUP(E4062,AF:AF,AG:AG)</f>
        <v/>
      </c>
      <c r="S4062">
        <f>_xlfn.XLOOKUP(E4062,AF:AF,AI:AI)</f>
        <v/>
      </c>
      <c r="T4062">
        <f>WEEKNUM(G4062)</f>
        <v/>
      </c>
      <c r="U4062">
        <f>YEAR(G4062)</f>
        <v/>
      </c>
      <c r="V4062" s="117">
        <f>IFERROR(Q4062/N4062,"0")</f>
        <v/>
      </c>
    </row>
    <row r="4063">
      <c r="A4063">
        <f>_xlfn.XLOOKUP(D4063,BN:BN,BO:BO)</f>
        <v/>
      </c>
      <c r="B4063" t="inlineStr">
        <is>
          <t>LLC</t>
        </is>
      </c>
      <c r="C4063" t="n">
        <v>631</v>
      </c>
      <c r="D4063">
        <f>_xlfn.XLOOKUP(C4063,BH:BH,BI:BI)</f>
        <v/>
      </c>
      <c r="E4063" t="n">
        <v>28934</v>
      </c>
      <c r="F4063" t="inlineStr">
        <is>
          <t>Vuelo San Diego - Austin - San Diego/Denise</t>
        </is>
      </c>
      <c r="G4063" s="234" t="n">
        <v>45912</v>
      </c>
      <c r="H4063" s="63" t="n"/>
      <c r="I4063" t="inlineStr">
        <is>
          <t>VLO</t>
        </is>
      </c>
      <c r="J4063">
        <f>_xlfn.XLOOKUP(I4063,AS:AS,AU:AU)</f>
        <v/>
      </c>
      <c r="K4063" t="inlineStr">
        <is>
          <t>USD</t>
        </is>
      </c>
      <c r="L4063" s="238" t="n">
        <v>1171.59</v>
      </c>
      <c r="M4063">
        <f>L4063*_xlfn.XLOOKUP(K4063,AM:AM,AN:AN)</f>
        <v/>
      </c>
      <c r="N4063">
        <f>L4063*_xlfn.XLOOKUP(K4063,AM:AM,AO:AO)</f>
        <v/>
      </c>
      <c r="O4063" s="238" t="n">
        <v>39.31</v>
      </c>
      <c r="P4063">
        <f>O4063*_xlfn.XLOOKUP(K4063,AM:AM,AN:AN)</f>
        <v/>
      </c>
      <c r="Q4063">
        <f>O4063*_xlfn.XLOOKUP(K4063,AM:AM,AO:AO)</f>
        <v/>
      </c>
      <c r="R4063">
        <f>_xlfn.XLOOKUP(E4063,AF:AF,AG:AG)</f>
        <v/>
      </c>
      <c r="S4063">
        <f>_xlfn.XLOOKUP(E4063,AF:AF,AI:AI)</f>
        <v/>
      </c>
      <c r="T4063">
        <f>WEEKNUM(G4063)</f>
        <v/>
      </c>
      <c r="U4063">
        <f>YEAR(G4063)</f>
        <v/>
      </c>
      <c r="V4063" s="117">
        <f>IFERROR(Q4063/N4063,"0")</f>
        <v/>
      </c>
    </row>
    <row r="4064">
      <c r="A4064">
        <f>_xlfn.XLOOKUP(D4064,BN:BN,BO:BO)</f>
        <v/>
      </c>
      <c r="B4064" t="inlineStr">
        <is>
          <t>LLC</t>
        </is>
      </c>
      <c r="C4064" t="n">
        <v>631</v>
      </c>
      <c r="D4064">
        <f>_xlfn.XLOOKUP(C4064,BH:BH,BI:BI)</f>
        <v/>
      </c>
      <c r="E4064" t="n">
        <v>0</v>
      </c>
      <c r="F4064" t="inlineStr">
        <is>
          <t>Fee de emisión OBERBF</t>
        </is>
      </c>
      <c r="G4064" s="234" t="n">
        <v>45906</v>
      </c>
      <c r="H4064" s="234" t="n">
        <v>45908</v>
      </c>
      <c r="I4064" t="inlineStr">
        <is>
          <t>HPS</t>
        </is>
      </c>
      <c r="J4064">
        <f>_xlfn.XLOOKUP(I4064,AS:AS,AU:AU)</f>
        <v/>
      </c>
      <c r="K4064" t="inlineStr">
        <is>
          <t>USD</t>
        </is>
      </c>
      <c r="L4064" s="238" t="n">
        <v>50</v>
      </c>
      <c r="M4064">
        <f>L4064*_xlfn.XLOOKUP(K4064,AM:AM,AN:AN)</f>
        <v/>
      </c>
      <c r="N4064">
        <f>L4064*_xlfn.XLOOKUP(K4064,AM:AM,AO:AO)</f>
        <v/>
      </c>
      <c r="O4064" s="238" t="n">
        <v>50</v>
      </c>
      <c r="P4064">
        <f>O4064*_xlfn.XLOOKUP(K4064,AM:AM,AN:AN)</f>
        <v/>
      </c>
      <c r="Q4064">
        <f>O4064*_xlfn.XLOOKUP(K4064,AM:AM,AO:AO)</f>
        <v/>
      </c>
      <c r="R4064">
        <f>_xlfn.XLOOKUP(E4064,AF:AF,AG:AG)</f>
        <v/>
      </c>
      <c r="S4064">
        <f>_xlfn.XLOOKUP(E4064,AF:AF,AI:AI)</f>
        <v/>
      </c>
      <c r="T4064">
        <f>WEEKNUM(G4064)</f>
        <v/>
      </c>
      <c r="U4064">
        <f>YEAR(G4064)</f>
        <v/>
      </c>
      <c r="V4064" s="117">
        <f>IFERROR(Q4064/N4064,"0")</f>
        <v/>
      </c>
    </row>
    <row r="4065">
      <c r="A4065">
        <f>_xlfn.XLOOKUP(D4065,BN:BN,BO:BO)</f>
        <v/>
      </c>
      <c r="B4065" t="inlineStr">
        <is>
          <t>LLC</t>
        </is>
      </c>
      <c r="C4065" t="n">
        <v>631</v>
      </c>
      <c r="D4065">
        <f>_xlfn.XLOOKUP(C4065,BH:BH,BI:BI)</f>
        <v/>
      </c>
      <c r="E4065" t="n">
        <v>28934</v>
      </c>
      <c r="F4065" t="inlineStr">
        <is>
          <t>Vuelo Boston - México/Arturo Kam</t>
        </is>
      </c>
      <c r="G4065" s="234" t="n">
        <v>45905</v>
      </c>
      <c r="H4065" s="63" t="n"/>
      <c r="I4065" t="inlineStr">
        <is>
          <t>VLO</t>
        </is>
      </c>
      <c r="J4065">
        <f>_xlfn.XLOOKUP(I4065,AS:AS,AU:AU)</f>
        <v/>
      </c>
      <c r="K4065" t="inlineStr">
        <is>
          <t>USD</t>
        </is>
      </c>
      <c r="L4065" s="238" t="n">
        <v>879.4299999999999</v>
      </c>
      <c r="M4065">
        <f>L4065*_xlfn.XLOOKUP(K4065,AM:AM,AN:AN)</f>
        <v/>
      </c>
      <c r="N4065">
        <f>L4065*_xlfn.XLOOKUP(K4065,AM:AM,AO:AO)</f>
        <v/>
      </c>
      <c r="O4065" s="238" t="n">
        <v>13.12</v>
      </c>
      <c r="P4065">
        <f>O4065*_xlfn.XLOOKUP(K4065,AM:AM,AN:AN)</f>
        <v/>
      </c>
      <c r="Q4065">
        <f>O4065*_xlfn.XLOOKUP(K4065,AM:AM,AO:AO)</f>
        <v/>
      </c>
      <c r="R4065">
        <f>_xlfn.XLOOKUP(E4065,AF:AF,AG:AG)</f>
        <v/>
      </c>
      <c r="S4065">
        <f>_xlfn.XLOOKUP(E4065,AF:AF,AI:AI)</f>
        <v/>
      </c>
      <c r="T4065">
        <f>WEEKNUM(G4065)</f>
        <v/>
      </c>
      <c r="U4065">
        <f>YEAR(G4065)</f>
        <v/>
      </c>
      <c r="V4065" s="117">
        <f>IFERROR(Q4065/N4065,"0")</f>
        <v/>
      </c>
    </row>
    <row r="4066">
      <c r="A4066">
        <f>_xlfn.XLOOKUP(D4066,BN:BN,BO:BO)</f>
        <v/>
      </c>
      <c r="B4066" t="inlineStr">
        <is>
          <t>LLC</t>
        </is>
      </c>
      <c r="C4066" t="n">
        <v>631</v>
      </c>
      <c r="D4066">
        <f>_xlfn.XLOOKUP(C4066,BH:BH,BI:BI)</f>
        <v/>
      </c>
      <c r="E4066" t="n">
        <v>0</v>
      </c>
      <c r="F4066" t="inlineStr">
        <is>
          <t>Fee de emisión HRFUXV</t>
        </is>
      </c>
      <c r="G4066" s="234" t="n">
        <v>45899</v>
      </c>
      <c r="H4066" s="234" t="n">
        <v>45902</v>
      </c>
      <c r="I4066" t="inlineStr">
        <is>
          <t>HPS</t>
        </is>
      </c>
      <c r="J4066">
        <f>_xlfn.XLOOKUP(I4066,AS:AS,AU:AU)</f>
        <v/>
      </c>
      <c r="K4066" t="inlineStr">
        <is>
          <t>USD</t>
        </is>
      </c>
      <c r="L4066" s="238" t="n">
        <v>50</v>
      </c>
      <c r="M4066">
        <f>L4066*_xlfn.XLOOKUP(K4066,AM:AM,AN:AN)</f>
        <v/>
      </c>
      <c r="N4066">
        <f>L4066*_xlfn.XLOOKUP(K4066,AM:AM,AO:AO)</f>
        <v/>
      </c>
      <c r="O4066" s="238" t="n">
        <v>50</v>
      </c>
      <c r="P4066">
        <f>O4066*_xlfn.XLOOKUP(K4066,AM:AM,AN:AN)</f>
        <v/>
      </c>
      <c r="Q4066">
        <f>O4066*_xlfn.XLOOKUP(K4066,AM:AM,AO:AO)</f>
        <v/>
      </c>
      <c r="R4066">
        <f>_xlfn.XLOOKUP(E4066,AF:AF,AG:AG)</f>
        <v/>
      </c>
      <c r="S4066">
        <f>_xlfn.XLOOKUP(E4066,AF:AF,AI:AI)</f>
        <v/>
      </c>
      <c r="T4066">
        <f>WEEKNUM(G4066)</f>
        <v/>
      </c>
      <c r="U4066">
        <f>YEAR(G4066)</f>
        <v/>
      </c>
      <c r="V4066" s="117">
        <f>IFERROR(Q4066/N4066,"0")</f>
        <v/>
      </c>
    </row>
    <row r="4067">
      <c r="A4067">
        <f>_xlfn.XLOOKUP(D4067,BN:BN,BO:BO)</f>
        <v/>
      </c>
      <c r="B4067" t="inlineStr">
        <is>
          <t>LLC</t>
        </is>
      </c>
      <c r="C4067" t="n">
        <v>631</v>
      </c>
      <c r="D4067">
        <f>_xlfn.XLOOKUP(C4067,BH:BH,BI:BI)</f>
        <v/>
      </c>
      <c r="E4067" t="n">
        <v>31063</v>
      </c>
      <c r="F4067" t="inlineStr">
        <is>
          <t>Hospedaje</t>
        </is>
      </c>
      <c r="G4067" s="234" t="n">
        <v>45897</v>
      </c>
      <c r="H4067" s="234" t="n">
        <v>45901</v>
      </c>
      <c r="I4067" t="inlineStr">
        <is>
          <t>HTL</t>
        </is>
      </c>
      <c r="J4067">
        <f>_xlfn.XLOOKUP(I4067,AS:AS,AU:AU)</f>
        <v/>
      </c>
      <c r="K4067" t="inlineStr">
        <is>
          <t>USD</t>
        </is>
      </c>
      <c r="L4067" s="238" t="n">
        <v>1577.21</v>
      </c>
      <c r="M4067">
        <f>L4067*_xlfn.XLOOKUP(K4067,AM:AM,AN:AN)</f>
        <v/>
      </c>
      <c r="N4067">
        <f>L4067*_xlfn.XLOOKUP(K4067,AM:AM,AO:AO)</f>
        <v/>
      </c>
      <c r="O4067" s="238" t="n">
        <v>115.34</v>
      </c>
      <c r="P4067">
        <f>O4067*_xlfn.XLOOKUP(K4067,AM:AM,AN:AN)</f>
        <v/>
      </c>
      <c r="Q4067">
        <f>O4067*_xlfn.XLOOKUP(K4067,AM:AM,AO:AO)</f>
        <v/>
      </c>
      <c r="R4067">
        <f>_xlfn.XLOOKUP(E4067,AF:AF,AG:AG)</f>
        <v/>
      </c>
      <c r="S4067">
        <f>_xlfn.XLOOKUP(E4067,AF:AF,AI:AI)</f>
        <v/>
      </c>
      <c r="T4067">
        <f>WEEKNUM(G4067)</f>
        <v/>
      </c>
      <c r="U4067">
        <f>YEAR(G4067)</f>
        <v/>
      </c>
      <c r="V4067" s="117">
        <f>IFERROR(Q4067/N4067,"0")</f>
        <v/>
      </c>
    </row>
    <row r="4068">
      <c r="A4068">
        <f>_xlfn.XLOOKUP(D4068,BN:BN,BO:BO)</f>
        <v/>
      </c>
      <c r="B4068" t="inlineStr">
        <is>
          <t>LLC</t>
        </is>
      </c>
      <c r="C4068" t="n">
        <v>631</v>
      </c>
      <c r="D4068">
        <f>_xlfn.XLOOKUP(C4068,BH:BH,BI:BI)</f>
        <v/>
      </c>
      <c r="E4068" t="n">
        <v>0</v>
      </c>
      <c r="F4068" t="inlineStr">
        <is>
          <t>Sobrecomisión</t>
        </is>
      </c>
      <c r="G4068" s="234" t="n">
        <v>45897</v>
      </c>
      <c r="H4068" s="234" t="n">
        <v>45901</v>
      </c>
      <c r="I4068" t="inlineStr">
        <is>
          <t>HPS</t>
        </is>
      </c>
      <c r="J4068">
        <f>_xlfn.XLOOKUP(I4068,AS:AS,AU:AU)</f>
        <v/>
      </c>
      <c r="K4068" t="inlineStr">
        <is>
          <t>USD</t>
        </is>
      </c>
      <c r="L4068" s="238" t="n">
        <v>469.53</v>
      </c>
      <c r="M4068">
        <f>L4068*_xlfn.XLOOKUP(K4068,AM:AM,AN:AN)</f>
        <v/>
      </c>
      <c r="N4068">
        <f>L4068*_xlfn.XLOOKUP(K4068,AM:AM,AO:AO)</f>
        <v/>
      </c>
      <c r="O4068" s="238" t="n">
        <v>469.53</v>
      </c>
      <c r="P4068">
        <f>O4068*_xlfn.XLOOKUP(K4068,AM:AM,AN:AN)</f>
        <v/>
      </c>
      <c r="Q4068">
        <f>O4068*_xlfn.XLOOKUP(K4068,AM:AM,AO:AO)</f>
        <v/>
      </c>
      <c r="R4068">
        <f>_xlfn.XLOOKUP(E4068,AF:AF,AG:AG)</f>
        <v/>
      </c>
      <c r="S4068">
        <f>_xlfn.XLOOKUP(E4068,AF:AF,AI:AI)</f>
        <v/>
      </c>
      <c r="T4068">
        <f>WEEKNUM(G4068)</f>
        <v/>
      </c>
      <c r="U4068">
        <f>YEAR(G4068)</f>
        <v/>
      </c>
      <c r="V4068" s="117">
        <f>IFERROR(Q4068/N4068,"0")</f>
        <v/>
      </c>
    </row>
    <row r="4069">
      <c r="A4069">
        <f>_xlfn.XLOOKUP(D4069,BN:BN,BO:BO)</f>
        <v/>
      </c>
      <c r="B4069" t="inlineStr">
        <is>
          <t>LLC</t>
        </is>
      </c>
      <c r="C4069" t="n">
        <v>633</v>
      </c>
      <c r="D4069">
        <f>_xlfn.XLOOKUP(C4069,BH:BH,BI:BI)</f>
        <v/>
      </c>
      <c r="E4069" t="n">
        <v>30614</v>
      </c>
      <c r="F4069" t="inlineStr">
        <is>
          <t>Villa des Pres Paris</t>
        </is>
      </c>
      <c r="G4069" s="234" t="n">
        <v>45930</v>
      </c>
      <c r="H4069" s="234" t="n">
        <v>45933</v>
      </c>
      <c r="I4069" t="inlineStr">
        <is>
          <t>HTL</t>
        </is>
      </c>
      <c r="J4069">
        <f>_xlfn.XLOOKUP(I4069,AS:AS,AU:AU)</f>
        <v/>
      </c>
      <c r="K4069" t="inlineStr">
        <is>
          <t>EUR</t>
        </is>
      </c>
      <c r="L4069" s="238" t="n">
        <v>3630</v>
      </c>
      <c r="M4069">
        <f>L4069*_xlfn.XLOOKUP(K4069,AM:AM,AN:AN)</f>
        <v/>
      </c>
      <c r="N4069">
        <f>L4069*_xlfn.XLOOKUP(K4069,AM:AM,AO:AO)</f>
        <v/>
      </c>
      <c r="O4069" s="238" t="n">
        <v>341.22</v>
      </c>
      <c r="P4069">
        <f>O4069*_xlfn.XLOOKUP(K4069,AM:AM,AN:AN)</f>
        <v/>
      </c>
      <c r="Q4069">
        <f>O4069*_xlfn.XLOOKUP(K4069,AM:AM,AO:AO)</f>
        <v/>
      </c>
      <c r="R4069">
        <f>_xlfn.XLOOKUP(E4069,AF:AF,AG:AG)</f>
        <v/>
      </c>
      <c r="S4069">
        <f>_xlfn.XLOOKUP(E4069,AF:AF,AI:AI)</f>
        <v/>
      </c>
      <c r="T4069">
        <f>WEEKNUM(G4069)</f>
        <v/>
      </c>
      <c r="U4069">
        <f>YEAR(G4069)</f>
        <v/>
      </c>
      <c r="V4069" s="117">
        <f>IFERROR(Q4069/N4069,"0")</f>
        <v/>
      </c>
    </row>
    <row r="4070">
      <c r="A4070">
        <f>_xlfn.XLOOKUP(D4070,BN:BN,BO:BO)</f>
        <v/>
      </c>
      <c r="B4070" t="inlineStr">
        <is>
          <t>LLC</t>
        </is>
      </c>
      <c r="C4070" t="n">
        <v>634</v>
      </c>
      <c r="D4070">
        <f>_xlfn.XLOOKUP(C4070,BH:BH,BI:BI)</f>
        <v/>
      </c>
      <c r="E4070" t="n">
        <v>30614</v>
      </c>
      <c r="F4070" t="inlineStr">
        <is>
          <t>Villa Des Pres Paris</t>
        </is>
      </c>
      <c r="G4070" s="234" t="n">
        <v>45930</v>
      </c>
      <c r="H4070" s="234" t="n">
        <v>45934</v>
      </c>
      <c r="I4070" t="inlineStr">
        <is>
          <t>HTL</t>
        </is>
      </c>
      <c r="J4070">
        <f>_xlfn.XLOOKUP(I4070,AS:AS,AU:AU)</f>
        <v/>
      </c>
      <c r="K4070" t="inlineStr">
        <is>
          <t>EUR</t>
        </is>
      </c>
      <c r="L4070" s="238" t="n">
        <v>3528</v>
      </c>
      <c r="M4070">
        <f>L4070*_xlfn.XLOOKUP(K4070,AM:AM,AN:AN)</f>
        <v/>
      </c>
      <c r="N4070">
        <f>L4070*_xlfn.XLOOKUP(K4070,AM:AM,AO:AO)</f>
        <v/>
      </c>
      <c r="O4070" s="238" t="n">
        <v>331.63</v>
      </c>
      <c r="P4070">
        <f>O4070*_xlfn.XLOOKUP(K4070,AM:AM,AN:AN)</f>
        <v/>
      </c>
      <c r="Q4070">
        <f>O4070*_xlfn.XLOOKUP(K4070,AM:AM,AO:AO)</f>
        <v/>
      </c>
      <c r="R4070">
        <f>_xlfn.XLOOKUP(E4070,AF:AF,AG:AG)</f>
        <v/>
      </c>
      <c r="S4070">
        <f>_xlfn.XLOOKUP(E4070,AF:AF,AI:AI)</f>
        <v/>
      </c>
      <c r="T4070">
        <f>WEEKNUM(G4070)</f>
        <v/>
      </c>
      <c r="U4070">
        <f>YEAR(G4070)</f>
        <v/>
      </c>
      <c r="V4070" s="117">
        <f>IFERROR(Q4070/N4070,"0")</f>
        <v/>
      </c>
    </row>
    <row r="4071">
      <c r="A4071">
        <f>_xlfn.XLOOKUP(D4071,BN:BN,BO:BO)</f>
        <v/>
      </c>
      <c r="B4071" t="inlineStr">
        <is>
          <t>LLC</t>
        </is>
      </c>
      <c r="C4071" t="n">
        <v>635</v>
      </c>
      <c r="D4071">
        <f>_xlfn.XLOOKUP(C4071,BH:BH,BI:BI)</f>
        <v/>
      </c>
      <c r="E4071" t="n">
        <v>25373</v>
      </c>
      <c r="F4071" t="inlineStr">
        <is>
          <t>Hospedaje Peninsula London</t>
        </is>
      </c>
      <c r="G4071" s="234" t="n">
        <v>45899</v>
      </c>
      <c r="H4071" s="234" t="n">
        <v>45904</v>
      </c>
      <c r="I4071" t="inlineStr">
        <is>
          <t>HTL</t>
        </is>
      </c>
      <c r="J4071">
        <f>_xlfn.XLOOKUP(I4071,AS:AS,AU:AU)</f>
        <v/>
      </c>
      <c r="K4071" t="inlineStr">
        <is>
          <t>GPB</t>
        </is>
      </c>
      <c r="L4071" s="238" t="n">
        <v>5000</v>
      </c>
      <c r="M4071">
        <f>L4071*_xlfn.XLOOKUP(K4071,AM:AM,AN:AN)</f>
        <v/>
      </c>
      <c r="N4071">
        <f>L4071*_xlfn.XLOOKUP(K4071,AM:AM,AO:AO)</f>
        <v/>
      </c>
      <c r="O4071" s="238" t="n">
        <v>391.67</v>
      </c>
      <c r="P4071">
        <f>O4071*_xlfn.XLOOKUP(K4071,AM:AM,AN:AN)</f>
        <v/>
      </c>
      <c r="Q4071">
        <f>O4071*_xlfn.XLOOKUP(K4071,AM:AM,AO:AO)</f>
        <v/>
      </c>
      <c r="R4071">
        <f>_xlfn.XLOOKUP(E4071,AF:AF,AG:AG)</f>
        <v/>
      </c>
      <c r="S4071">
        <f>_xlfn.XLOOKUP(E4071,AF:AF,AI:AI)</f>
        <v/>
      </c>
      <c r="T4071">
        <f>WEEKNUM(G4071)</f>
        <v/>
      </c>
      <c r="U4071">
        <f>YEAR(G4071)</f>
        <v/>
      </c>
      <c r="V4071" s="117">
        <f>IFERROR(Q4071/N4071,"0")</f>
        <v/>
      </c>
    </row>
    <row r="4072">
      <c r="A4072">
        <f>_xlfn.XLOOKUP(D4072,BN:BN,BO:BO)</f>
        <v/>
      </c>
      <c r="B4072" t="inlineStr">
        <is>
          <t>LLC</t>
        </is>
      </c>
      <c r="C4072" t="n">
        <v>636</v>
      </c>
      <c r="D4072">
        <f>_xlfn.XLOOKUP(C4072,BH:BH,BI:BI)</f>
        <v/>
      </c>
      <c r="E4072" t="n">
        <v>25363</v>
      </c>
      <c r="F4072" t="inlineStr">
        <is>
          <t>Hospedaje Villa Magna</t>
        </is>
      </c>
      <c r="G4072" s="234" t="n">
        <v>45907</v>
      </c>
      <c r="H4072" s="234" t="n">
        <v>45908</v>
      </c>
      <c r="I4072" t="inlineStr">
        <is>
          <t>HTL</t>
        </is>
      </c>
      <c r="J4072">
        <f>_xlfn.XLOOKUP(I4072,AS:AS,AU:AU)</f>
        <v/>
      </c>
      <c r="K4072" t="inlineStr">
        <is>
          <t>EUR</t>
        </is>
      </c>
      <c r="L4072" s="238" t="n">
        <v>1221</v>
      </c>
      <c r="M4072">
        <f>L4072*_xlfn.XLOOKUP(K4072,AM:AM,AN:AN)</f>
        <v/>
      </c>
      <c r="N4072">
        <f>L4072*_xlfn.XLOOKUP(K4072,AM:AM,AO:AO)</f>
        <v/>
      </c>
      <c r="O4072" s="238" t="n">
        <v>358.14</v>
      </c>
      <c r="P4072">
        <f>O4072*_xlfn.XLOOKUP(K4072,AM:AM,AN:AN)</f>
        <v/>
      </c>
      <c r="Q4072">
        <f>O4072*_xlfn.XLOOKUP(K4072,AM:AM,AO:AO)</f>
        <v/>
      </c>
      <c r="R4072">
        <f>_xlfn.XLOOKUP(E4072,AF:AF,AG:AG)</f>
        <v/>
      </c>
      <c r="S4072">
        <f>_xlfn.XLOOKUP(E4072,AF:AF,AI:AI)</f>
        <v/>
      </c>
      <c r="T4072">
        <f>WEEKNUM(G4072)</f>
        <v/>
      </c>
      <c r="U4072">
        <f>YEAR(G4072)</f>
        <v/>
      </c>
      <c r="V4072" s="117">
        <f>IFERROR(Q4072/N4072,"0")</f>
        <v/>
      </c>
    </row>
    <row r="4073">
      <c r="A4073">
        <f>_xlfn.XLOOKUP(D4073,BN:BN,BO:BO)</f>
        <v/>
      </c>
      <c r="B4073" t="inlineStr">
        <is>
          <t>LLC</t>
        </is>
      </c>
      <c r="C4073" t="n">
        <v>637</v>
      </c>
      <c r="D4073">
        <f>_xlfn.XLOOKUP(C4073,BH:BH,BI:BI)</f>
        <v/>
      </c>
      <c r="E4073" t="n">
        <v>28300</v>
      </c>
      <c r="F4073" t="inlineStr">
        <is>
          <t>Hospedaje Carlton Cannes</t>
        </is>
      </c>
      <c r="G4073" s="234" t="n">
        <v>45914</v>
      </c>
      <c r="H4073" s="234" t="n">
        <v>45915</v>
      </c>
      <c r="I4073" t="inlineStr">
        <is>
          <t>HTL</t>
        </is>
      </c>
      <c r="J4073">
        <f>_xlfn.XLOOKUP(I4073,AS:AS,AU:AU)</f>
        <v/>
      </c>
      <c r="K4073" t="inlineStr">
        <is>
          <t>EUR</t>
        </is>
      </c>
      <c r="L4073" s="238" t="n">
        <v>1158.04</v>
      </c>
      <c r="M4073">
        <f>L4073*_xlfn.XLOOKUP(K4073,AM:AM,AN:AN)</f>
        <v/>
      </c>
      <c r="N4073">
        <f>L4073*_xlfn.XLOOKUP(K4073,AM:AM,AO:AO)</f>
        <v/>
      </c>
      <c r="O4073" s="238" t="n">
        <v>98.28</v>
      </c>
      <c r="P4073">
        <f>O4073*_xlfn.XLOOKUP(K4073,AM:AM,AN:AN)</f>
        <v/>
      </c>
      <c r="Q4073">
        <f>O4073*_xlfn.XLOOKUP(K4073,AM:AM,AO:AO)</f>
        <v/>
      </c>
      <c r="R4073">
        <f>_xlfn.XLOOKUP(E4073,AF:AF,AG:AG)</f>
        <v/>
      </c>
      <c r="S4073">
        <f>_xlfn.XLOOKUP(E4073,AF:AF,AI:AI)</f>
        <v/>
      </c>
      <c r="T4073">
        <f>WEEKNUM(G4073)</f>
        <v/>
      </c>
      <c r="U4073">
        <f>YEAR(G4073)</f>
        <v/>
      </c>
      <c r="V4073" s="117">
        <f>IFERROR(Q4073/N4073,"0")</f>
        <v/>
      </c>
    </row>
    <row r="4074">
      <c r="A4074">
        <f>_xlfn.XLOOKUP(D4074,BN:BN,BO:BO)</f>
        <v/>
      </c>
      <c r="B4074" t="inlineStr">
        <is>
          <t>LLC</t>
        </is>
      </c>
      <c r="C4074" t="n">
        <v>638</v>
      </c>
      <c r="D4074">
        <f>_xlfn.XLOOKUP(C4074,BH:BH,BI:BI)</f>
        <v/>
      </c>
      <c r="E4074" t="n">
        <v>28512</v>
      </c>
      <c r="F4074" t="inlineStr">
        <is>
          <t xml:space="preserve">Hospedaje Mandarin Ritz Madrid </t>
        </is>
      </c>
      <c r="G4074" s="234" t="n">
        <v>45869</v>
      </c>
      <c r="H4074" s="234" t="n">
        <v>45872</v>
      </c>
      <c r="I4074" t="inlineStr">
        <is>
          <t>HTL</t>
        </is>
      </c>
      <c r="J4074">
        <f>_xlfn.XLOOKUP(I4074,AS:AS,AU:AU)</f>
        <v/>
      </c>
      <c r="K4074" t="inlineStr">
        <is>
          <t>EUR</t>
        </is>
      </c>
      <c r="L4074" s="238" t="n">
        <v>4125</v>
      </c>
      <c r="M4074">
        <f>L4074*_xlfn.XLOOKUP(K4074,AM:AM,AN:AN)</f>
        <v/>
      </c>
      <c r="N4074">
        <f>L4074*_xlfn.XLOOKUP(K4074,AM:AM,AO:AO)</f>
        <v/>
      </c>
      <c r="O4074" s="238" t="n">
        <v>375</v>
      </c>
      <c r="P4074">
        <f>O4074*_xlfn.XLOOKUP(K4074,AM:AM,AN:AN)</f>
        <v/>
      </c>
      <c r="Q4074">
        <f>O4074*_xlfn.XLOOKUP(K4074,AM:AM,AO:AO)</f>
        <v/>
      </c>
      <c r="R4074">
        <f>_xlfn.XLOOKUP(E4074,AF:AF,AG:AG)</f>
        <v/>
      </c>
      <c r="S4074">
        <f>_xlfn.XLOOKUP(E4074,AF:AF,AI:AI)</f>
        <v/>
      </c>
      <c r="T4074">
        <f>WEEKNUM(G4074)</f>
        <v/>
      </c>
      <c r="U4074">
        <f>YEAR(G4074)</f>
        <v/>
      </c>
      <c r="V4074" s="117">
        <f>IFERROR(Q4074/N4074,"0")</f>
        <v/>
      </c>
    </row>
    <row r="4075">
      <c r="A4075">
        <f>_xlfn.XLOOKUP(D4075,BN:BN,BO:BO)</f>
        <v/>
      </c>
      <c r="B4075" t="inlineStr">
        <is>
          <t>LLC</t>
        </is>
      </c>
      <c r="C4075" t="n">
        <v>638</v>
      </c>
      <c r="D4075">
        <f>_xlfn.XLOOKUP(C4075,BH:BH,BI:BI)</f>
        <v/>
      </c>
      <c r="E4075" t="n">
        <v>28512</v>
      </c>
      <c r="F4075" t="inlineStr">
        <is>
          <t>Hospedaje Mandarin Oriental Ritz Madrid</t>
        </is>
      </c>
      <c r="G4075" s="234" t="n">
        <v>45869</v>
      </c>
      <c r="H4075" s="234" t="n">
        <v>45872</v>
      </c>
      <c r="I4075" t="inlineStr">
        <is>
          <t>HTL</t>
        </is>
      </c>
      <c r="J4075">
        <f>_xlfn.XLOOKUP(I4075,AS:AS,AU:AU)</f>
        <v/>
      </c>
      <c r="K4075" t="inlineStr">
        <is>
          <t>EUR</t>
        </is>
      </c>
      <c r="L4075" s="238" t="n">
        <v>5445</v>
      </c>
      <c r="M4075">
        <f>L4075*_xlfn.XLOOKUP(K4075,AM:AM,AN:AN)</f>
        <v/>
      </c>
      <c r="N4075">
        <f>L4075*_xlfn.XLOOKUP(K4075,AM:AM,AO:AO)</f>
        <v/>
      </c>
      <c r="O4075" s="238" t="n">
        <v>515.35</v>
      </c>
      <c r="P4075">
        <f>O4075*_xlfn.XLOOKUP(K4075,AM:AM,AN:AN)</f>
        <v/>
      </c>
      <c r="Q4075">
        <f>O4075*_xlfn.XLOOKUP(K4075,AM:AM,AO:AO)</f>
        <v/>
      </c>
      <c r="R4075">
        <f>_xlfn.XLOOKUP(E4075,AF:AF,AG:AG)</f>
        <v/>
      </c>
      <c r="S4075">
        <f>_xlfn.XLOOKUP(E4075,AF:AF,AI:AI)</f>
        <v/>
      </c>
      <c r="T4075">
        <f>WEEKNUM(G4075)</f>
        <v/>
      </c>
      <c r="U4075">
        <f>YEAR(G4075)</f>
        <v/>
      </c>
      <c r="V4075" s="117">
        <f>IFERROR(Q4075/N4075,"0")</f>
        <v/>
      </c>
    </row>
    <row r="4076">
      <c r="A4076">
        <f>_xlfn.XLOOKUP(D4076,BN:BN,BO:BO)</f>
        <v/>
      </c>
      <c r="B4076" t="inlineStr">
        <is>
          <t>LLC</t>
        </is>
      </c>
      <c r="C4076" t="n">
        <v>640</v>
      </c>
      <c r="D4076">
        <f>_xlfn.XLOOKUP(C4076,BH:BH,BI:BI)</f>
        <v/>
      </c>
      <c r="E4076" t="n">
        <v>25780</v>
      </c>
      <c r="F4076" t="inlineStr">
        <is>
          <t>TRASLADO APTO CDG A HTL FOUGERE</t>
        </is>
      </c>
      <c r="G4076" s="234" t="n">
        <v>45901</v>
      </c>
      <c r="H4076" s="234" t="n">
        <v>45901</v>
      </c>
      <c r="I4076" t="inlineStr">
        <is>
          <t>TRF</t>
        </is>
      </c>
      <c r="J4076">
        <f>_xlfn.XLOOKUP(I4076,AS:AS,AU:AU)</f>
        <v/>
      </c>
      <c r="K4076" t="inlineStr">
        <is>
          <t>EUR</t>
        </is>
      </c>
      <c r="L4076" s="238" t="n">
        <v>200</v>
      </c>
      <c r="M4076">
        <f>L4076*_xlfn.XLOOKUP(K4076,AM:AM,AN:AN)</f>
        <v/>
      </c>
      <c r="N4076">
        <f>L4076*_xlfn.XLOOKUP(K4076,AM:AM,AO:AO)</f>
        <v/>
      </c>
      <c r="O4076" s="238" t="n">
        <v>30</v>
      </c>
      <c r="P4076">
        <f>O4076*_xlfn.XLOOKUP(K4076,AM:AM,AN:AN)</f>
        <v/>
      </c>
      <c r="Q4076">
        <f>O4076*_xlfn.XLOOKUP(K4076,AM:AM,AO:AO)</f>
        <v/>
      </c>
      <c r="R4076">
        <f>_xlfn.XLOOKUP(E4076,AF:AF,AG:AG)</f>
        <v/>
      </c>
      <c r="S4076">
        <f>_xlfn.XLOOKUP(E4076,AF:AF,AI:AI)</f>
        <v/>
      </c>
      <c r="T4076">
        <f>WEEKNUM(G4076)</f>
        <v/>
      </c>
      <c r="U4076">
        <f>YEAR(G4076)</f>
        <v/>
      </c>
      <c r="V4076" s="117">
        <f>IFERROR(Q4076/N4076,"0")</f>
        <v/>
      </c>
    </row>
    <row r="4077">
      <c r="A4077">
        <f>_xlfn.XLOOKUP(D4077,BN:BN,BO:BO)</f>
        <v/>
      </c>
      <c r="B4077" t="inlineStr">
        <is>
          <t>LLC</t>
        </is>
      </c>
      <c r="C4077" t="n">
        <v>641</v>
      </c>
      <c r="D4077">
        <f>_xlfn.XLOOKUP(C4077,BH:BH,BI:BI)</f>
        <v/>
      </c>
      <c r="E4077" t="n">
        <v>30801</v>
      </c>
      <c r="F4077" t="inlineStr">
        <is>
          <t>Circuito Arabia Saudita</t>
        </is>
      </c>
      <c r="G4077" s="234" t="n">
        <v>46019</v>
      </c>
      <c r="H4077" s="234" t="n">
        <v>46026</v>
      </c>
      <c r="I4077" t="inlineStr">
        <is>
          <t>PKT</t>
        </is>
      </c>
      <c r="J4077">
        <f>_xlfn.XLOOKUP(I4077,AS:AS,AU:AU)</f>
        <v/>
      </c>
      <c r="K4077" t="inlineStr">
        <is>
          <t>USD</t>
        </is>
      </c>
      <c r="L4077" s="238" t="n">
        <v>27215.96</v>
      </c>
      <c r="M4077">
        <f>L4077*_xlfn.XLOOKUP(K4077,AM:AM,AN:AN)</f>
        <v/>
      </c>
      <c r="N4077">
        <f>L4077*_xlfn.XLOOKUP(K4077,AM:AM,AO:AO)</f>
        <v/>
      </c>
      <c r="O4077" s="238" t="n">
        <v>3057.4</v>
      </c>
      <c r="P4077">
        <f>O4077*_xlfn.XLOOKUP(K4077,AM:AM,AN:AN)</f>
        <v/>
      </c>
      <c r="Q4077">
        <f>O4077*_xlfn.XLOOKUP(K4077,AM:AM,AO:AO)</f>
        <v/>
      </c>
      <c r="R4077">
        <f>_xlfn.XLOOKUP(E4077,AF:AF,AG:AG)</f>
        <v/>
      </c>
      <c r="S4077">
        <f>_xlfn.XLOOKUP(E4077,AF:AF,AI:AI)</f>
        <v/>
      </c>
      <c r="T4077">
        <f>WEEKNUM(G4077)</f>
        <v/>
      </c>
      <c r="U4077">
        <f>YEAR(G4077)</f>
        <v/>
      </c>
      <c r="V4077" s="117">
        <f>IFERROR(Q4077/N4077,"0")</f>
        <v/>
      </c>
    </row>
    <row r="4078">
      <c r="A4078">
        <f>_xlfn.XLOOKUP(D4078,BN:BN,BO:BO)</f>
        <v/>
      </c>
      <c r="B4078" t="inlineStr">
        <is>
          <t>LLC</t>
        </is>
      </c>
      <c r="C4078" t="n">
        <v>641</v>
      </c>
      <c r="D4078">
        <f>_xlfn.XLOOKUP(C4078,BH:BH,BI:BI)</f>
        <v/>
      </c>
      <c r="E4078" t="n">
        <v>27301</v>
      </c>
      <c r="F4078" t="inlineStr">
        <is>
          <t>MEX/BCN/MEX - Sergio Berger</t>
        </is>
      </c>
      <c r="G4078" s="234" t="n">
        <v>46008</v>
      </c>
      <c r="H4078" s="234" t="n">
        <v>46030</v>
      </c>
      <c r="I4078" t="inlineStr">
        <is>
          <t>VLO</t>
        </is>
      </c>
      <c r="J4078">
        <f>_xlfn.XLOOKUP(I4078,AS:AS,AU:AU)</f>
        <v/>
      </c>
      <c r="K4078" t="inlineStr">
        <is>
          <t>USD</t>
        </is>
      </c>
      <c r="L4078" s="238" t="n">
        <v>5055.7</v>
      </c>
      <c r="M4078">
        <f>L4078*_xlfn.XLOOKUP(K4078,AM:AM,AN:AN)</f>
        <v/>
      </c>
      <c r="N4078">
        <f>L4078*_xlfn.XLOOKUP(K4078,AM:AM,AO:AO)</f>
        <v/>
      </c>
      <c r="O4078" s="238" t="n">
        <v>0</v>
      </c>
      <c r="P4078">
        <f>O4078*_xlfn.XLOOKUP(K4078,AM:AM,AN:AN)</f>
        <v/>
      </c>
      <c r="Q4078">
        <f>O4078*_xlfn.XLOOKUP(K4078,AM:AM,AO:AO)</f>
        <v/>
      </c>
      <c r="R4078">
        <f>_xlfn.XLOOKUP(E4078,AF:AF,AG:AG)</f>
        <v/>
      </c>
      <c r="S4078">
        <f>_xlfn.XLOOKUP(E4078,AF:AF,AI:AI)</f>
        <v/>
      </c>
      <c r="T4078">
        <f>WEEKNUM(G4078)</f>
        <v/>
      </c>
      <c r="U4078">
        <f>YEAR(G4078)</f>
        <v/>
      </c>
      <c r="V4078" s="117">
        <f>IFERROR(Q4078/N4078,"0")</f>
        <v/>
      </c>
    </row>
    <row r="4079">
      <c r="A4079">
        <f>_xlfn.XLOOKUP(D4079,BN:BN,BO:BO)</f>
        <v/>
      </c>
      <c r="B4079" t="inlineStr">
        <is>
          <t>LLC</t>
        </is>
      </c>
      <c r="C4079" t="n">
        <v>641</v>
      </c>
      <c r="D4079">
        <f>_xlfn.XLOOKUP(C4079,BH:BH,BI:BI)</f>
        <v/>
      </c>
      <c r="E4079" t="n">
        <v>0</v>
      </c>
      <c r="F4079" t="inlineStr">
        <is>
          <t>Fee de emisión QEEJHH</t>
        </is>
      </c>
      <c r="G4079" s="234" t="n">
        <v>46008</v>
      </c>
      <c r="H4079" s="234" t="n">
        <v>46030</v>
      </c>
      <c r="I4079" t="inlineStr">
        <is>
          <t>HPS</t>
        </is>
      </c>
      <c r="J4079">
        <f>_xlfn.XLOOKUP(I4079,AS:AS,AU:AU)</f>
        <v/>
      </c>
      <c r="K4079" t="inlineStr">
        <is>
          <t>USD</t>
        </is>
      </c>
      <c r="L4079" s="238" t="n">
        <v>35</v>
      </c>
      <c r="M4079">
        <f>L4079*_xlfn.XLOOKUP(K4079,AM:AM,AN:AN)</f>
        <v/>
      </c>
      <c r="N4079">
        <f>L4079*_xlfn.XLOOKUP(K4079,AM:AM,AO:AO)</f>
        <v/>
      </c>
      <c r="O4079" s="238" t="n">
        <v>35</v>
      </c>
      <c r="P4079">
        <f>O4079*_xlfn.XLOOKUP(K4079,AM:AM,AN:AN)</f>
        <v/>
      </c>
      <c r="Q4079">
        <f>O4079*_xlfn.XLOOKUP(K4079,AM:AM,AO:AO)</f>
        <v/>
      </c>
      <c r="R4079">
        <f>_xlfn.XLOOKUP(E4079,AF:AF,AG:AG)</f>
        <v/>
      </c>
      <c r="S4079">
        <f>_xlfn.XLOOKUP(E4079,AF:AF,AI:AI)</f>
        <v/>
      </c>
      <c r="T4079">
        <f>WEEKNUM(G4079)</f>
        <v/>
      </c>
      <c r="U4079">
        <f>YEAR(G4079)</f>
        <v/>
      </c>
      <c r="V4079" s="117">
        <f>IFERROR(Q4079/N4079,"0")</f>
        <v/>
      </c>
    </row>
    <row r="4080">
      <c r="A4080">
        <f>_xlfn.XLOOKUP(D4080,BN:BN,BO:BO)</f>
        <v/>
      </c>
      <c r="B4080" t="inlineStr">
        <is>
          <t>LLC</t>
        </is>
      </c>
      <c r="C4080" t="n">
        <v>641</v>
      </c>
      <c r="D4080">
        <f>_xlfn.XLOOKUP(C4080,BH:BH,BI:BI)</f>
        <v/>
      </c>
      <c r="E4080" t="n">
        <v>27301</v>
      </c>
      <c r="F4080" t="inlineStr">
        <is>
          <t>MEX/BCN/MEX - Andrés Carretero</t>
        </is>
      </c>
      <c r="G4080" s="234" t="n">
        <v>46006</v>
      </c>
      <c r="H4080" s="234" t="n">
        <v>46030</v>
      </c>
      <c r="I4080" t="inlineStr">
        <is>
          <t>VLO</t>
        </is>
      </c>
      <c r="J4080">
        <f>_xlfn.XLOOKUP(I4080,AS:AS,AU:AU)</f>
        <v/>
      </c>
      <c r="K4080" t="inlineStr">
        <is>
          <t>USD</t>
        </is>
      </c>
      <c r="L4080" s="238" t="n">
        <v>5844.86</v>
      </c>
      <c r="M4080">
        <f>L4080*_xlfn.XLOOKUP(K4080,AM:AM,AN:AN)</f>
        <v/>
      </c>
      <c r="N4080">
        <f>L4080*_xlfn.XLOOKUP(K4080,AM:AM,AO:AO)</f>
        <v/>
      </c>
      <c r="O4080" s="238" t="n">
        <v>0</v>
      </c>
      <c r="P4080">
        <f>O4080*_xlfn.XLOOKUP(K4080,AM:AM,AN:AN)</f>
        <v/>
      </c>
      <c r="Q4080">
        <f>O4080*_xlfn.XLOOKUP(K4080,AM:AM,AO:AO)</f>
        <v/>
      </c>
      <c r="R4080">
        <f>_xlfn.XLOOKUP(E4080,AF:AF,AG:AG)</f>
        <v/>
      </c>
      <c r="S4080">
        <f>_xlfn.XLOOKUP(E4080,AF:AF,AI:AI)</f>
        <v/>
      </c>
      <c r="T4080">
        <f>WEEKNUM(G4080)</f>
        <v/>
      </c>
      <c r="U4080">
        <f>YEAR(G4080)</f>
        <v/>
      </c>
      <c r="V4080" s="117">
        <f>IFERROR(Q4080/N4080,"0")</f>
        <v/>
      </c>
    </row>
    <row r="4081">
      <c r="A4081">
        <f>_xlfn.XLOOKUP(D4081,BN:BN,BO:BO)</f>
        <v/>
      </c>
      <c r="B4081" t="inlineStr">
        <is>
          <t>LLC</t>
        </is>
      </c>
      <c r="C4081" t="n">
        <v>641</v>
      </c>
      <c r="D4081">
        <f>_xlfn.XLOOKUP(C4081,BH:BH,BI:BI)</f>
        <v/>
      </c>
      <c r="E4081" t="n">
        <v>0</v>
      </c>
      <c r="F4081" t="inlineStr">
        <is>
          <t>Fee de emisión NQPBDF</t>
        </is>
      </c>
      <c r="G4081" s="234" t="n">
        <v>46006</v>
      </c>
      <c r="H4081" s="234" t="n">
        <v>46030</v>
      </c>
      <c r="I4081" t="inlineStr">
        <is>
          <t>HPS</t>
        </is>
      </c>
      <c r="J4081">
        <f>_xlfn.XLOOKUP(I4081,AS:AS,AU:AU)</f>
        <v/>
      </c>
      <c r="K4081" t="inlineStr">
        <is>
          <t>USD</t>
        </is>
      </c>
      <c r="L4081" s="238" t="n">
        <v>35</v>
      </c>
      <c r="M4081">
        <f>L4081*_xlfn.XLOOKUP(K4081,AM:AM,AN:AN)</f>
        <v/>
      </c>
      <c r="N4081">
        <f>L4081*_xlfn.XLOOKUP(K4081,AM:AM,AO:AO)</f>
        <v/>
      </c>
      <c r="O4081" s="238" t="n">
        <v>35</v>
      </c>
      <c r="P4081">
        <f>O4081*_xlfn.XLOOKUP(K4081,AM:AM,AN:AN)</f>
        <v/>
      </c>
      <c r="Q4081">
        <f>O4081*_xlfn.XLOOKUP(K4081,AM:AM,AO:AO)</f>
        <v/>
      </c>
      <c r="R4081">
        <f>_xlfn.XLOOKUP(E4081,AF:AF,AG:AG)</f>
        <v/>
      </c>
      <c r="S4081">
        <f>_xlfn.XLOOKUP(E4081,AF:AF,AI:AI)</f>
        <v/>
      </c>
      <c r="T4081">
        <f>WEEKNUM(G4081)</f>
        <v/>
      </c>
      <c r="U4081">
        <f>YEAR(G4081)</f>
        <v/>
      </c>
      <c r="V4081" s="117">
        <f>IFERROR(Q4081/N4081,"0")</f>
        <v/>
      </c>
    </row>
    <row r="4082">
      <c r="A4082">
        <f>_xlfn.XLOOKUP(D4082,BN:BN,BO:BO)</f>
        <v/>
      </c>
      <c r="B4082" t="inlineStr">
        <is>
          <t>LLC</t>
        </is>
      </c>
      <c r="C4082" t="n">
        <v>641</v>
      </c>
      <c r="D4082">
        <f>_xlfn.XLOOKUP(C4082,BH:BH,BI:BI)</f>
        <v/>
      </c>
      <c r="E4082" t="n">
        <v>27301</v>
      </c>
      <c r="F4082" t="inlineStr">
        <is>
          <t>BCN/DXB/RSI-ULH/DOH/BCN-DXB/BCN - Sergio Berger</t>
        </is>
      </c>
      <c r="G4082" s="234" t="n">
        <v>46006</v>
      </c>
      <c r="H4082" s="234" t="n">
        <v>46030</v>
      </c>
      <c r="I4082" t="inlineStr">
        <is>
          <t>VLO</t>
        </is>
      </c>
      <c r="J4082">
        <f>_xlfn.XLOOKUP(I4082,AS:AS,AU:AU)</f>
        <v/>
      </c>
      <c r="K4082" t="inlineStr">
        <is>
          <t>USD</t>
        </is>
      </c>
      <c r="L4082" s="238" t="n">
        <v>3301.73</v>
      </c>
      <c r="M4082">
        <f>L4082*_xlfn.XLOOKUP(K4082,AM:AM,AN:AN)</f>
        <v/>
      </c>
      <c r="N4082">
        <f>L4082*_xlfn.XLOOKUP(K4082,AM:AM,AO:AO)</f>
        <v/>
      </c>
      <c r="O4082" s="238" t="n">
        <v>0</v>
      </c>
      <c r="P4082">
        <f>O4082*_xlfn.XLOOKUP(K4082,AM:AM,AN:AN)</f>
        <v/>
      </c>
      <c r="Q4082">
        <f>O4082*_xlfn.XLOOKUP(K4082,AM:AM,AO:AO)</f>
        <v/>
      </c>
      <c r="R4082">
        <f>_xlfn.XLOOKUP(E4082,AF:AF,AG:AG)</f>
        <v/>
      </c>
      <c r="S4082">
        <f>_xlfn.XLOOKUP(E4082,AF:AF,AI:AI)</f>
        <v/>
      </c>
      <c r="T4082">
        <f>WEEKNUM(G4082)</f>
        <v/>
      </c>
      <c r="U4082">
        <f>YEAR(G4082)</f>
        <v/>
      </c>
      <c r="V4082" s="117">
        <f>IFERROR(Q4082/N4082,"0")</f>
        <v/>
      </c>
    </row>
    <row r="4083">
      <c r="A4083">
        <f>_xlfn.XLOOKUP(D4083,BN:BN,BO:BO)</f>
        <v/>
      </c>
      <c r="B4083" t="inlineStr">
        <is>
          <t>LLC</t>
        </is>
      </c>
      <c r="C4083" t="n">
        <v>641</v>
      </c>
      <c r="D4083">
        <f>_xlfn.XLOOKUP(C4083,BH:BH,BI:BI)</f>
        <v/>
      </c>
      <c r="E4083" t="n">
        <v>27301</v>
      </c>
      <c r="F4083" t="inlineStr">
        <is>
          <t>BCN/DXB/RSI-ULH/DOH/BCN-DXB/BCN - Andrés Carretero</t>
        </is>
      </c>
      <c r="G4083" s="234" t="n">
        <v>46006</v>
      </c>
      <c r="H4083" s="234" t="n">
        <v>46030</v>
      </c>
      <c r="I4083" t="inlineStr">
        <is>
          <t>VLO</t>
        </is>
      </c>
      <c r="J4083">
        <f>_xlfn.XLOOKUP(I4083,AS:AS,AU:AU)</f>
        <v/>
      </c>
      <c r="K4083" t="inlineStr">
        <is>
          <t>USD</t>
        </is>
      </c>
      <c r="L4083" s="238" t="n">
        <v>3301.73</v>
      </c>
      <c r="M4083">
        <f>L4083*_xlfn.XLOOKUP(K4083,AM:AM,AN:AN)</f>
        <v/>
      </c>
      <c r="N4083">
        <f>L4083*_xlfn.XLOOKUP(K4083,AM:AM,AO:AO)</f>
        <v/>
      </c>
      <c r="O4083" s="238" t="n">
        <v>0</v>
      </c>
      <c r="P4083">
        <f>O4083*_xlfn.XLOOKUP(K4083,AM:AM,AN:AN)</f>
        <v/>
      </c>
      <c r="Q4083">
        <f>O4083*_xlfn.XLOOKUP(K4083,AM:AM,AO:AO)</f>
        <v/>
      </c>
      <c r="R4083">
        <f>_xlfn.XLOOKUP(E4083,AF:AF,AG:AG)</f>
        <v/>
      </c>
      <c r="S4083">
        <f>_xlfn.XLOOKUP(E4083,AF:AF,AI:AI)</f>
        <v/>
      </c>
      <c r="T4083">
        <f>WEEKNUM(G4083)</f>
        <v/>
      </c>
      <c r="U4083">
        <f>YEAR(G4083)</f>
        <v/>
      </c>
      <c r="V4083" s="117">
        <f>IFERROR(Q4083/N4083,"0")</f>
        <v/>
      </c>
    </row>
    <row r="4084">
      <c r="A4084">
        <f>_xlfn.XLOOKUP(D4084,BN:BN,BO:BO)</f>
        <v/>
      </c>
      <c r="B4084" t="inlineStr">
        <is>
          <t>LLC</t>
        </is>
      </c>
      <c r="C4084" t="n">
        <v>641</v>
      </c>
      <c r="D4084">
        <f>_xlfn.XLOOKUP(C4084,BH:BH,BI:BI)</f>
        <v/>
      </c>
      <c r="E4084" t="n">
        <v>27301</v>
      </c>
      <c r="F4084" t="inlineStr">
        <is>
          <t>BCN/DXB/RSI-ULH/DOH/BCN-DXB/BCN - Sergio Berger</t>
        </is>
      </c>
      <c r="G4084" s="234" t="n">
        <v>46006</v>
      </c>
      <c r="H4084" s="234" t="n">
        <v>46030</v>
      </c>
      <c r="I4084" t="inlineStr">
        <is>
          <t>VLO</t>
        </is>
      </c>
      <c r="J4084">
        <f>_xlfn.XLOOKUP(I4084,AS:AS,AU:AU)</f>
        <v/>
      </c>
      <c r="K4084" t="inlineStr">
        <is>
          <t>USD</t>
        </is>
      </c>
      <c r="L4084" s="238" t="n">
        <v>1552.07</v>
      </c>
      <c r="M4084">
        <f>L4084*_xlfn.XLOOKUP(K4084,AM:AM,AN:AN)</f>
        <v/>
      </c>
      <c r="N4084">
        <f>L4084*_xlfn.XLOOKUP(K4084,AM:AM,AO:AO)</f>
        <v/>
      </c>
      <c r="O4084" s="238" t="n">
        <v>0</v>
      </c>
      <c r="P4084">
        <f>O4084*_xlfn.XLOOKUP(K4084,AM:AM,AN:AN)</f>
        <v/>
      </c>
      <c r="Q4084">
        <f>O4084*_xlfn.XLOOKUP(K4084,AM:AM,AO:AO)</f>
        <v/>
      </c>
      <c r="R4084">
        <f>_xlfn.XLOOKUP(E4084,AF:AF,AG:AG)</f>
        <v/>
      </c>
      <c r="S4084">
        <f>_xlfn.XLOOKUP(E4084,AF:AF,AI:AI)</f>
        <v/>
      </c>
      <c r="T4084">
        <f>WEEKNUM(G4084)</f>
        <v/>
      </c>
      <c r="U4084">
        <f>YEAR(G4084)</f>
        <v/>
      </c>
      <c r="V4084" s="117">
        <f>IFERROR(Q4084/N4084,"0")</f>
        <v/>
      </c>
    </row>
    <row r="4085">
      <c r="A4085">
        <f>_xlfn.XLOOKUP(D4085,BN:BN,BO:BO)</f>
        <v/>
      </c>
      <c r="B4085" t="inlineStr">
        <is>
          <t>LLC</t>
        </is>
      </c>
      <c r="C4085" t="n">
        <v>641</v>
      </c>
      <c r="D4085">
        <f>_xlfn.XLOOKUP(C4085,BH:BH,BI:BI)</f>
        <v/>
      </c>
      <c r="E4085" t="n">
        <v>27301</v>
      </c>
      <c r="F4085" t="inlineStr">
        <is>
          <t>BCN/DXB/RSI-ULH/DOH/BCN-DXB/BCN - Andrés Carretero</t>
        </is>
      </c>
      <c r="G4085" s="234" t="n">
        <v>46006</v>
      </c>
      <c r="H4085" s="234" t="n">
        <v>46030</v>
      </c>
      <c r="I4085" t="inlineStr">
        <is>
          <t>VLO</t>
        </is>
      </c>
      <c r="J4085">
        <f>_xlfn.XLOOKUP(I4085,AS:AS,AU:AU)</f>
        <v/>
      </c>
      <c r="K4085" t="inlineStr">
        <is>
          <t>USD</t>
        </is>
      </c>
      <c r="L4085" s="238" t="n">
        <v>1552.07</v>
      </c>
      <c r="M4085">
        <f>L4085*_xlfn.XLOOKUP(K4085,AM:AM,AN:AN)</f>
        <v/>
      </c>
      <c r="N4085">
        <f>L4085*_xlfn.XLOOKUP(K4085,AM:AM,AO:AO)</f>
        <v/>
      </c>
      <c r="O4085" s="238" t="n">
        <v>0</v>
      </c>
      <c r="P4085">
        <f>O4085*_xlfn.XLOOKUP(K4085,AM:AM,AN:AN)</f>
        <v/>
      </c>
      <c r="Q4085">
        <f>O4085*_xlfn.XLOOKUP(K4085,AM:AM,AO:AO)</f>
        <v/>
      </c>
      <c r="R4085">
        <f>_xlfn.XLOOKUP(E4085,AF:AF,AG:AG)</f>
        <v/>
      </c>
      <c r="S4085">
        <f>_xlfn.XLOOKUP(E4085,AF:AF,AI:AI)</f>
        <v/>
      </c>
      <c r="T4085">
        <f>WEEKNUM(G4085)</f>
        <v/>
      </c>
      <c r="U4085">
        <f>YEAR(G4085)</f>
        <v/>
      </c>
      <c r="V4085" s="117">
        <f>IFERROR(Q4085/N4085,"0")</f>
        <v/>
      </c>
    </row>
    <row r="4086">
      <c r="A4086">
        <f>_xlfn.XLOOKUP(D4086,BN:BN,BO:BO)</f>
        <v/>
      </c>
      <c r="B4086" t="inlineStr">
        <is>
          <t>LLC</t>
        </is>
      </c>
      <c r="C4086" t="n">
        <v>641</v>
      </c>
      <c r="D4086">
        <f>_xlfn.XLOOKUP(C4086,BH:BH,BI:BI)</f>
        <v/>
      </c>
      <c r="E4086" t="n">
        <v>0</v>
      </c>
      <c r="F4086" t="inlineStr">
        <is>
          <t>Fee de emisión</t>
        </is>
      </c>
      <c r="G4086" s="234" t="n">
        <v>46006</v>
      </c>
      <c r="H4086" s="234" t="n">
        <v>46030</v>
      </c>
      <c r="I4086" t="inlineStr">
        <is>
          <t>HPS</t>
        </is>
      </c>
      <c r="J4086">
        <f>_xlfn.XLOOKUP(I4086,AS:AS,AU:AU)</f>
        <v/>
      </c>
      <c r="K4086" t="inlineStr">
        <is>
          <t>USD</t>
        </is>
      </c>
      <c r="L4086" s="238" t="n">
        <v>70</v>
      </c>
      <c r="M4086">
        <f>L4086*_xlfn.XLOOKUP(K4086,AM:AM,AN:AN)</f>
        <v/>
      </c>
      <c r="N4086">
        <f>L4086*_xlfn.XLOOKUP(K4086,AM:AM,AO:AO)</f>
        <v/>
      </c>
      <c r="O4086" s="238" t="n">
        <v>70</v>
      </c>
      <c r="P4086">
        <f>O4086*_xlfn.XLOOKUP(K4086,AM:AM,AN:AN)</f>
        <v/>
      </c>
      <c r="Q4086">
        <f>O4086*_xlfn.XLOOKUP(K4086,AM:AM,AO:AO)</f>
        <v/>
      </c>
      <c r="R4086">
        <f>_xlfn.XLOOKUP(E4086,AF:AF,AG:AG)</f>
        <v/>
      </c>
      <c r="S4086">
        <f>_xlfn.XLOOKUP(E4086,AF:AF,AI:AI)</f>
        <v/>
      </c>
      <c r="T4086">
        <f>WEEKNUM(G4086)</f>
        <v/>
      </c>
      <c r="U4086">
        <f>YEAR(G4086)</f>
        <v/>
      </c>
      <c r="V4086" s="117">
        <f>IFERROR(Q4086/N4086,"0")</f>
        <v/>
      </c>
    </row>
    <row r="4087">
      <c r="A4087">
        <f>_xlfn.XLOOKUP(D4087,BN:BN,BO:BO)</f>
        <v/>
      </c>
      <c r="B4087" t="inlineStr">
        <is>
          <t>LLC</t>
        </is>
      </c>
      <c r="C4087" t="n">
        <v>641</v>
      </c>
      <c r="D4087">
        <f>_xlfn.XLOOKUP(C4087,BH:BH,BI:BI)</f>
        <v/>
      </c>
      <c r="E4087" t="n">
        <v>25857</v>
      </c>
      <c r="F4087" t="inlineStr">
        <is>
          <t>Emision visa electronica</t>
        </is>
      </c>
      <c r="G4087" s="234" t="n">
        <v>46019</v>
      </c>
      <c r="H4087" s="234" t="n">
        <v>46026</v>
      </c>
      <c r="I4087" t="inlineStr">
        <is>
          <t>VIS</t>
        </is>
      </c>
      <c r="J4087">
        <f>_xlfn.XLOOKUP(I4087,AS:AS,AU:AU)</f>
        <v/>
      </c>
      <c r="K4087" t="inlineStr">
        <is>
          <t>USD</t>
        </is>
      </c>
      <c r="L4087" s="238" t="n">
        <v>222.71</v>
      </c>
      <c r="M4087">
        <f>L4087*_xlfn.XLOOKUP(K4087,AM:AM,AN:AN)</f>
        <v/>
      </c>
      <c r="N4087">
        <f>L4087*_xlfn.XLOOKUP(K4087,AM:AM,AO:AO)</f>
        <v/>
      </c>
      <c r="O4087" s="238" t="n">
        <v>0</v>
      </c>
      <c r="P4087">
        <f>O4087*_xlfn.XLOOKUP(K4087,AM:AM,AN:AN)</f>
        <v/>
      </c>
      <c r="Q4087">
        <f>O4087*_xlfn.XLOOKUP(K4087,AM:AM,AO:AO)</f>
        <v/>
      </c>
      <c r="R4087">
        <f>_xlfn.XLOOKUP(E4087,AF:AF,AG:AG)</f>
        <v/>
      </c>
      <c r="S4087">
        <f>_xlfn.XLOOKUP(E4087,AF:AF,AI:AI)</f>
        <v/>
      </c>
      <c r="T4087">
        <f>WEEKNUM(G4087)</f>
        <v/>
      </c>
      <c r="U4087">
        <f>YEAR(G4087)</f>
        <v/>
      </c>
      <c r="V4087" s="117">
        <f>IFERROR(Q4087/N4087,"0")</f>
        <v/>
      </c>
    </row>
    <row r="4088">
      <c r="A4088">
        <f>_xlfn.XLOOKUP(D4088,BN:BN,BO:BO)</f>
        <v/>
      </c>
      <c r="B4088" t="inlineStr">
        <is>
          <t>LLC</t>
        </is>
      </c>
      <c r="C4088" t="n">
        <v>641</v>
      </c>
      <c r="D4088">
        <f>_xlfn.XLOOKUP(C4088,BH:BH,BI:BI)</f>
        <v/>
      </c>
      <c r="E4088" t="n">
        <v>30801</v>
      </c>
      <c r="F4088" t="inlineStr">
        <is>
          <t>Estadia Vanessa and Richard</t>
        </is>
      </c>
      <c r="G4088" s="234" t="n">
        <v>46024</v>
      </c>
      <c r="H4088" s="234" t="n">
        <v>46026</v>
      </c>
      <c r="I4088" t="inlineStr">
        <is>
          <t>HTL</t>
        </is>
      </c>
      <c r="J4088">
        <f>_xlfn.XLOOKUP(I4088,AS:AS,AU:AU)</f>
        <v/>
      </c>
      <c r="K4088" t="inlineStr">
        <is>
          <t>USD</t>
        </is>
      </c>
      <c r="L4088" s="238" t="n">
        <v>4450</v>
      </c>
      <c r="M4088">
        <f>L4088*_xlfn.XLOOKUP(K4088,AM:AM,AN:AN)</f>
        <v/>
      </c>
      <c r="N4088">
        <f>L4088*_xlfn.XLOOKUP(K4088,AM:AM,AO:AO)</f>
        <v/>
      </c>
      <c r="O4088" s="238" t="n">
        <v>338</v>
      </c>
      <c r="P4088">
        <f>O4088*_xlfn.XLOOKUP(K4088,AM:AM,AN:AN)</f>
        <v/>
      </c>
      <c r="Q4088">
        <f>O4088*_xlfn.XLOOKUP(K4088,AM:AM,AO:AO)</f>
        <v/>
      </c>
      <c r="R4088">
        <f>_xlfn.XLOOKUP(E4088,AF:AF,AG:AG)</f>
        <v/>
      </c>
      <c r="S4088">
        <f>_xlfn.XLOOKUP(E4088,AF:AF,AI:AI)</f>
        <v/>
      </c>
      <c r="T4088">
        <f>WEEKNUM(G4088)</f>
        <v/>
      </c>
      <c r="U4088">
        <f>YEAR(G4088)</f>
        <v/>
      </c>
      <c r="V4088" s="117">
        <f>IFERROR(Q4088/N4088,"0")</f>
        <v/>
      </c>
    </row>
    <row r="4089">
      <c r="A4089">
        <f>_xlfn.XLOOKUP(D4089,BN:BN,BO:BO)</f>
        <v/>
      </c>
      <c r="B4089" t="inlineStr">
        <is>
          <t>LLC</t>
        </is>
      </c>
      <c r="C4089" t="n">
        <v>641</v>
      </c>
      <c r="D4089">
        <f>_xlfn.XLOOKUP(C4089,BH:BH,BI:BI)</f>
        <v/>
      </c>
      <c r="E4089" t="n">
        <v>0</v>
      </c>
      <c r="F4089" t="inlineStr">
        <is>
          <t>honorarios</t>
        </is>
      </c>
      <c r="G4089" s="234" t="n">
        <v>46006</v>
      </c>
      <c r="H4089" s="234" t="n">
        <v>46030</v>
      </c>
      <c r="I4089" t="inlineStr">
        <is>
          <t>HPS</t>
        </is>
      </c>
      <c r="J4089">
        <f>_xlfn.XLOOKUP(I4089,AS:AS,AU:AU)</f>
        <v/>
      </c>
      <c r="K4089" t="inlineStr">
        <is>
          <t>USD</t>
        </is>
      </c>
      <c r="L4089" s="238" t="n">
        <v>1778.69</v>
      </c>
      <c r="M4089">
        <f>L4089*_xlfn.XLOOKUP(K4089,AM:AM,AN:AN)</f>
        <v/>
      </c>
      <c r="N4089">
        <f>L4089*_xlfn.XLOOKUP(K4089,AM:AM,AO:AO)</f>
        <v/>
      </c>
      <c r="O4089" s="238" t="n">
        <v>1778.69</v>
      </c>
      <c r="P4089">
        <f>O4089*_xlfn.XLOOKUP(K4089,AM:AM,AN:AN)</f>
        <v/>
      </c>
      <c r="Q4089">
        <f>O4089*_xlfn.XLOOKUP(K4089,AM:AM,AO:AO)</f>
        <v/>
      </c>
      <c r="R4089">
        <f>_xlfn.XLOOKUP(E4089,AF:AF,AG:AG)</f>
        <v/>
      </c>
      <c r="S4089">
        <f>_xlfn.XLOOKUP(E4089,AF:AF,AI:AI)</f>
        <v/>
      </c>
      <c r="T4089">
        <f>WEEKNUM(G4089)</f>
        <v/>
      </c>
      <c r="U4089">
        <f>YEAR(G4089)</f>
        <v/>
      </c>
      <c r="V4089" s="117">
        <f>IFERROR(Q4089/N4089,"0")</f>
        <v/>
      </c>
    </row>
    <row r="4090">
      <c r="A4090">
        <f>_xlfn.XLOOKUP(D4090,BN:BN,BO:BO)</f>
        <v/>
      </c>
      <c r="B4090" t="inlineStr">
        <is>
          <t>LLC</t>
        </is>
      </c>
      <c r="C4090" t="n">
        <v>641</v>
      </c>
      <c r="D4090">
        <f>_xlfn.XLOOKUP(C4090,BH:BH,BI:BI)</f>
        <v/>
      </c>
      <c r="E4090" t="n">
        <v>30801</v>
      </c>
      <c r="F4090" t="inlineStr">
        <is>
          <t>Extras servicios de Vanessa</t>
        </is>
      </c>
      <c r="G4090" s="234" t="n">
        <v>46024</v>
      </c>
      <c r="H4090" s="234" t="n">
        <v>46026</v>
      </c>
      <c r="I4090" t="inlineStr">
        <is>
          <t>PKT</t>
        </is>
      </c>
      <c r="J4090">
        <f>_xlfn.XLOOKUP(I4090,AS:AS,AU:AU)</f>
        <v/>
      </c>
      <c r="K4090" t="inlineStr">
        <is>
          <t>USD</t>
        </is>
      </c>
      <c r="L4090" s="238" t="n">
        <v>620</v>
      </c>
      <c r="M4090">
        <f>L4090*_xlfn.XLOOKUP(K4090,AM:AM,AN:AN)</f>
        <v/>
      </c>
      <c r="N4090">
        <f>L4090*_xlfn.XLOOKUP(K4090,AM:AM,AO:AO)</f>
        <v/>
      </c>
      <c r="O4090" s="238" t="n">
        <v>111</v>
      </c>
      <c r="P4090">
        <f>O4090*_xlfn.XLOOKUP(K4090,AM:AM,AN:AN)</f>
        <v/>
      </c>
      <c r="Q4090">
        <f>O4090*_xlfn.XLOOKUP(K4090,AM:AM,AO:AO)</f>
        <v/>
      </c>
      <c r="R4090">
        <f>_xlfn.XLOOKUP(E4090,AF:AF,AG:AG)</f>
        <v/>
      </c>
      <c r="S4090">
        <f>_xlfn.XLOOKUP(E4090,AF:AF,AI:AI)</f>
        <v/>
      </c>
      <c r="T4090">
        <f>WEEKNUM(G4090)</f>
        <v/>
      </c>
      <c r="U4090">
        <f>YEAR(G4090)</f>
        <v/>
      </c>
      <c r="V4090" s="117">
        <f>IFERROR(Q4090/N4090,"0")</f>
        <v/>
      </c>
    </row>
    <row r="4091">
      <c r="A4091">
        <f>_xlfn.XLOOKUP(D4091,BN:BN,BO:BO)</f>
        <v/>
      </c>
      <c r="B4091" t="inlineStr">
        <is>
          <t>LLC</t>
        </is>
      </c>
      <c r="C4091" t="n">
        <v>641</v>
      </c>
      <c r="D4091">
        <f>_xlfn.XLOOKUP(C4091,BH:BH,BI:BI)</f>
        <v/>
      </c>
      <c r="E4091" t="n">
        <v>25857</v>
      </c>
      <c r="F4091" t="inlineStr">
        <is>
          <t>Fee por emision visa Arabia Saudita Vanessa Arelle</t>
        </is>
      </c>
      <c r="G4091" s="234" t="n">
        <v>46024</v>
      </c>
      <c r="H4091" s="234" t="n">
        <v>46026</v>
      </c>
      <c r="I4091" t="inlineStr">
        <is>
          <t>VIS</t>
        </is>
      </c>
      <c r="J4091">
        <f>_xlfn.XLOOKUP(I4091,AS:AS,AU:AU)</f>
        <v/>
      </c>
      <c r="K4091" t="inlineStr">
        <is>
          <t>USD</t>
        </is>
      </c>
      <c r="L4091" s="238" t="n">
        <v>101.5</v>
      </c>
      <c r="M4091">
        <f>L4091*_xlfn.XLOOKUP(K4091,AM:AM,AN:AN)</f>
        <v/>
      </c>
      <c r="N4091">
        <f>L4091*_xlfn.XLOOKUP(K4091,AM:AM,AO:AO)</f>
        <v/>
      </c>
      <c r="O4091" s="238" t="n">
        <v>0</v>
      </c>
      <c r="P4091">
        <f>O4091*_xlfn.XLOOKUP(K4091,AM:AM,AN:AN)</f>
        <v/>
      </c>
      <c r="Q4091">
        <f>O4091*_xlfn.XLOOKUP(K4091,AM:AM,AO:AO)</f>
        <v/>
      </c>
      <c r="R4091">
        <f>_xlfn.XLOOKUP(E4091,AF:AF,AG:AG)</f>
        <v/>
      </c>
      <c r="S4091">
        <f>_xlfn.XLOOKUP(E4091,AF:AF,AI:AI)</f>
        <v/>
      </c>
      <c r="T4091">
        <f>WEEKNUM(G4091)</f>
        <v/>
      </c>
      <c r="U4091">
        <f>YEAR(G4091)</f>
        <v/>
      </c>
      <c r="V4091" s="117">
        <f>IFERROR(Q4091/N4091,"0")</f>
        <v/>
      </c>
    </row>
    <row r="4092">
      <c r="A4092">
        <f>_xlfn.XLOOKUP(D4092,BN:BN,BO:BO)</f>
        <v/>
      </c>
      <c r="B4092" t="inlineStr">
        <is>
          <t>LLC</t>
        </is>
      </c>
      <c r="C4092" t="n">
        <v>642</v>
      </c>
      <c r="D4092">
        <f>_xlfn.XLOOKUP(C4092,BH:BH,BI:BI)</f>
        <v/>
      </c>
      <c r="E4092" t="n">
        <v>30695</v>
      </c>
      <c r="F4092" t="inlineStr">
        <is>
          <t>Hospedaje Four Seasons Taormina</t>
        </is>
      </c>
      <c r="G4092" s="234" t="n">
        <v>45907</v>
      </c>
      <c r="H4092" s="234" t="n">
        <v>45910</v>
      </c>
      <c r="I4092" t="inlineStr">
        <is>
          <t>HTL</t>
        </is>
      </c>
      <c r="J4092">
        <f>_xlfn.XLOOKUP(I4092,AS:AS,AU:AU)</f>
        <v/>
      </c>
      <c r="K4092" t="inlineStr">
        <is>
          <t>EUR</t>
        </is>
      </c>
      <c r="L4092" s="238" t="n">
        <v>7395</v>
      </c>
      <c r="M4092">
        <f>L4092*_xlfn.XLOOKUP(K4092,AM:AM,AN:AN)</f>
        <v/>
      </c>
      <c r="N4092">
        <f>L4092*_xlfn.XLOOKUP(K4092,AM:AM,AO:AO)</f>
        <v/>
      </c>
      <c r="O4092" s="238" t="n">
        <v>720.46</v>
      </c>
      <c r="P4092">
        <f>O4092*_xlfn.XLOOKUP(K4092,AM:AM,AN:AN)</f>
        <v/>
      </c>
      <c r="Q4092">
        <f>O4092*_xlfn.XLOOKUP(K4092,AM:AM,AO:AO)</f>
        <v/>
      </c>
      <c r="R4092">
        <f>_xlfn.XLOOKUP(E4092,AF:AF,AG:AG)</f>
        <v/>
      </c>
      <c r="S4092">
        <f>_xlfn.XLOOKUP(E4092,AF:AF,AI:AI)</f>
        <v/>
      </c>
      <c r="T4092">
        <f>WEEKNUM(G4092)</f>
        <v/>
      </c>
      <c r="U4092">
        <f>YEAR(G4092)</f>
        <v/>
      </c>
      <c r="V4092" s="117">
        <f>IFERROR(Q4092/N4092,"0")</f>
        <v/>
      </c>
    </row>
    <row r="4093">
      <c r="A4093">
        <f>_xlfn.XLOOKUP(D4093,BN:BN,BO:BO)</f>
        <v/>
      </c>
      <c r="B4093" t="inlineStr">
        <is>
          <t>LLC</t>
        </is>
      </c>
      <c r="C4093" t="n">
        <v>643</v>
      </c>
      <c r="D4093">
        <f>_xlfn.XLOOKUP(C4093,BH:BH,BI:BI)</f>
        <v/>
      </c>
      <c r="E4093" t="n">
        <v>30703</v>
      </c>
      <c r="F4093" t="inlineStr">
        <is>
          <t xml:space="preserve">Hospedaje Sokawa Kyoto </t>
        </is>
      </c>
      <c r="G4093" s="234" t="n">
        <v>45964</v>
      </c>
      <c r="H4093" s="234" t="n">
        <v>45969</v>
      </c>
      <c r="I4093" t="inlineStr">
        <is>
          <t>HTL</t>
        </is>
      </c>
      <c r="J4093">
        <f>_xlfn.XLOOKUP(I4093,AS:AS,AU:AU)</f>
        <v/>
      </c>
      <c r="K4093" t="inlineStr">
        <is>
          <t>JPY</t>
        </is>
      </c>
      <c r="L4093" s="238" t="n">
        <v>1320000</v>
      </c>
      <c r="M4093">
        <f>L4093*_xlfn.XLOOKUP(K4093,AM:AM,AN:AN)</f>
        <v/>
      </c>
      <c r="N4093">
        <f>L4093*_xlfn.XLOOKUP(K4093,AM:AM,AO:AO)</f>
        <v/>
      </c>
      <c r="O4093" s="238" t="n">
        <v>104282</v>
      </c>
      <c r="P4093">
        <f>O4093*_xlfn.XLOOKUP(K4093,AM:AM,AN:AN)</f>
        <v/>
      </c>
      <c r="Q4093">
        <f>O4093*_xlfn.XLOOKUP(K4093,AM:AM,AO:AO)</f>
        <v/>
      </c>
      <c r="R4093">
        <f>_xlfn.XLOOKUP(E4093,AF:AF,AG:AG)</f>
        <v/>
      </c>
      <c r="S4093">
        <f>_xlfn.XLOOKUP(E4093,AF:AF,AI:AI)</f>
        <v/>
      </c>
      <c r="T4093">
        <f>WEEKNUM(G4093)</f>
        <v/>
      </c>
      <c r="U4093">
        <f>YEAR(G4093)</f>
        <v/>
      </c>
      <c r="V4093" s="117">
        <f>IFERROR(Q4093/N4093,"0")</f>
        <v/>
      </c>
    </row>
    <row r="4094">
      <c r="A4094">
        <f>_xlfn.XLOOKUP(D4094,BN:BN,BO:BO)</f>
        <v/>
      </c>
      <c r="B4094" t="inlineStr">
        <is>
          <t>LLC</t>
        </is>
      </c>
      <c r="C4094" t="n">
        <v>644</v>
      </c>
      <c r="D4094">
        <f>_xlfn.XLOOKUP(C4094,BH:BH,BI:BI)</f>
        <v/>
      </c>
      <c r="E4094" t="n">
        <v>30697</v>
      </c>
      <c r="F4094" t="inlineStr">
        <is>
          <t>Hospedaje Copacabana</t>
        </is>
      </c>
      <c r="G4094" s="234" t="n">
        <v>45802</v>
      </c>
      <c r="H4094" s="234" t="n">
        <v>45898</v>
      </c>
      <c r="I4094" t="inlineStr">
        <is>
          <t>HTL</t>
        </is>
      </c>
      <c r="J4094">
        <f>_xlfn.XLOOKUP(I4094,AS:AS,AU:AU)</f>
        <v/>
      </c>
      <c r="K4094" t="inlineStr">
        <is>
          <t>USD</t>
        </is>
      </c>
      <c r="L4094" s="238" t="n">
        <v>3017.44</v>
      </c>
      <c r="M4094">
        <f>L4094*_xlfn.XLOOKUP(K4094,AM:AM,AN:AN)</f>
        <v/>
      </c>
      <c r="N4094">
        <f>L4094*_xlfn.XLOOKUP(K4094,AM:AM,AO:AO)</f>
        <v/>
      </c>
      <c r="O4094" s="238" t="n">
        <v>286.61</v>
      </c>
      <c r="P4094">
        <f>O4094*_xlfn.XLOOKUP(K4094,AM:AM,AN:AN)</f>
        <v/>
      </c>
      <c r="Q4094">
        <f>O4094*_xlfn.XLOOKUP(K4094,AM:AM,AO:AO)</f>
        <v/>
      </c>
      <c r="R4094">
        <f>_xlfn.XLOOKUP(E4094,AF:AF,AG:AG)</f>
        <v/>
      </c>
      <c r="S4094">
        <f>_xlfn.XLOOKUP(E4094,AF:AF,AI:AI)</f>
        <v/>
      </c>
      <c r="T4094">
        <f>WEEKNUM(G4094)</f>
        <v/>
      </c>
      <c r="U4094">
        <f>YEAR(G4094)</f>
        <v/>
      </c>
      <c r="V4094" s="117">
        <f>IFERROR(Q4094/N4094,"0")</f>
        <v/>
      </c>
    </row>
    <row r="4095">
      <c r="A4095">
        <f>_xlfn.XLOOKUP(D4095,BN:BN,BO:BO)</f>
        <v/>
      </c>
      <c r="B4095" t="inlineStr">
        <is>
          <t>LLC</t>
        </is>
      </c>
      <c r="C4095" t="n">
        <v>645</v>
      </c>
      <c r="D4095">
        <f>_xlfn.XLOOKUP(C4095,BH:BH,BI:BI)</f>
        <v/>
      </c>
      <c r="E4095" t="n">
        <v>30702</v>
      </c>
      <c r="F4095" t="inlineStr">
        <is>
          <t>Hospedaje Nayara Alto Atacama</t>
        </is>
      </c>
      <c r="G4095" s="234" t="n">
        <v>45789</v>
      </c>
      <c r="H4095" s="234" t="n">
        <v>45793</v>
      </c>
      <c r="I4095" t="inlineStr">
        <is>
          <t>HTL</t>
        </is>
      </c>
      <c r="J4095">
        <f>_xlfn.XLOOKUP(I4095,AS:AS,AU:AU)</f>
        <v/>
      </c>
      <c r="K4095" t="inlineStr">
        <is>
          <t>USD</t>
        </is>
      </c>
      <c r="L4095" s="238" t="n">
        <v>2566.4</v>
      </c>
      <c r="M4095">
        <f>L4095*_xlfn.XLOOKUP(K4095,AM:AM,AN:AN)</f>
        <v/>
      </c>
      <c r="N4095">
        <f>L4095*_xlfn.XLOOKUP(K4095,AM:AM,AO:AO)</f>
        <v/>
      </c>
      <c r="O4095" s="238" t="n">
        <v>256.64</v>
      </c>
      <c r="P4095">
        <f>O4095*_xlfn.XLOOKUP(K4095,AM:AM,AN:AN)</f>
        <v/>
      </c>
      <c r="Q4095">
        <f>O4095*_xlfn.XLOOKUP(K4095,AM:AM,AO:AO)</f>
        <v/>
      </c>
      <c r="R4095">
        <f>_xlfn.XLOOKUP(E4095,AF:AF,AG:AG)</f>
        <v/>
      </c>
      <c r="S4095">
        <f>_xlfn.XLOOKUP(E4095,AF:AF,AI:AI)</f>
        <v/>
      </c>
      <c r="T4095">
        <f>WEEKNUM(G4095)</f>
        <v/>
      </c>
      <c r="U4095">
        <f>YEAR(G4095)</f>
        <v/>
      </c>
      <c r="V4095" s="117">
        <f>IFERROR(Q4095/N4095,"0")</f>
        <v/>
      </c>
    </row>
    <row r="4096">
      <c r="A4096">
        <f>_xlfn.XLOOKUP(D4096,BN:BN,BO:BO)</f>
        <v/>
      </c>
      <c r="B4096" t="inlineStr">
        <is>
          <t>LLC</t>
        </is>
      </c>
      <c r="C4096" t="n">
        <v>646</v>
      </c>
      <c r="D4096">
        <f>_xlfn.XLOOKUP(C4096,BH:BH,BI:BI)</f>
        <v/>
      </c>
      <c r="E4096" t="n">
        <v>30691</v>
      </c>
      <c r="F4096" t="inlineStr">
        <is>
          <t>Hospedaje Belmond Cataratas</t>
        </is>
      </c>
      <c r="G4096" s="234" t="n">
        <v>45800</v>
      </c>
      <c r="H4096" s="234" t="n">
        <v>45894</v>
      </c>
      <c r="I4096" t="inlineStr">
        <is>
          <t>HTL</t>
        </is>
      </c>
      <c r="J4096">
        <f>_xlfn.XLOOKUP(I4096,AS:AS,AU:AU)</f>
        <v/>
      </c>
      <c r="K4096" t="inlineStr">
        <is>
          <t>USD</t>
        </is>
      </c>
      <c r="L4096" s="238" t="n">
        <v>1515.02</v>
      </c>
      <c r="M4096">
        <f>L4096*_xlfn.XLOOKUP(K4096,AM:AM,AN:AN)</f>
        <v/>
      </c>
      <c r="N4096">
        <f>L4096*_xlfn.XLOOKUP(K4096,AM:AM,AO:AO)</f>
        <v/>
      </c>
      <c r="O4096" s="238" t="n">
        <v>201.72</v>
      </c>
      <c r="P4096">
        <f>O4096*_xlfn.XLOOKUP(K4096,AM:AM,AN:AN)</f>
        <v/>
      </c>
      <c r="Q4096">
        <f>O4096*_xlfn.XLOOKUP(K4096,AM:AM,AO:AO)</f>
        <v/>
      </c>
      <c r="R4096">
        <f>_xlfn.XLOOKUP(E4096,AF:AF,AG:AG)</f>
        <v/>
      </c>
      <c r="S4096">
        <f>_xlfn.XLOOKUP(E4096,AF:AF,AI:AI)</f>
        <v/>
      </c>
      <c r="T4096">
        <f>WEEKNUM(G4096)</f>
        <v/>
      </c>
      <c r="U4096">
        <f>YEAR(G4096)</f>
        <v/>
      </c>
      <c r="V4096" s="117">
        <f>IFERROR(Q4096/N4096,"0")</f>
        <v/>
      </c>
    </row>
    <row r="4097">
      <c r="A4097">
        <f>_xlfn.XLOOKUP(D4097,BN:BN,BO:BO)</f>
        <v/>
      </c>
      <c r="B4097" t="inlineStr">
        <is>
          <t>LLC</t>
        </is>
      </c>
      <c r="C4097" t="n">
        <v>647</v>
      </c>
      <c r="D4097">
        <f>_xlfn.XLOOKUP(C4097,BH:BH,BI:BI)</f>
        <v/>
      </c>
      <c r="E4097" t="n">
        <v>28913</v>
      </c>
      <c r="F4097" t="inlineStr">
        <is>
          <t>Hospedaje Casa Lucia</t>
        </is>
      </c>
      <c r="G4097" s="234" t="n">
        <v>45796</v>
      </c>
      <c r="H4097" s="234" t="n">
        <v>45800</v>
      </c>
      <c r="I4097" t="inlineStr">
        <is>
          <t>HTL</t>
        </is>
      </c>
      <c r="J4097">
        <f>_xlfn.XLOOKUP(I4097,AS:AS,AU:AU)</f>
        <v/>
      </c>
      <c r="K4097" t="inlineStr">
        <is>
          <t>USD</t>
        </is>
      </c>
      <c r="L4097" s="238" t="n">
        <v>1200</v>
      </c>
      <c r="M4097">
        <f>L4097*_xlfn.XLOOKUP(K4097,AM:AM,AN:AN)</f>
        <v/>
      </c>
      <c r="N4097">
        <f>L4097*_xlfn.XLOOKUP(K4097,AM:AM,AO:AO)</f>
        <v/>
      </c>
      <c r="O4097" s="238" t="n">
        <v>120</v>
      </c>
      <c r="P4097">
        <f>O4097*_xlfn.XLOOKUP(K4097,AM:AM,AN:AN)</f>
        <v/>
      </c>
      <c r="Q4097">
        <f>O4097*_xlfn.XLOOKUP(K4097,AM:AM,AO:AO)</f>
        <v/>
      </c>
      <c r="R4097">
        <f>_xlfn.XLOOKUP(E4097,AF:AF,AG:AG)</f>
        <v/>
      </c>
      <c r="S4097">
        <f>_xlfn.XLOOKUP(E4097,AF:AF,AI:AI)</f>
        <v/>
      </c>
      <c r="T4097">
        <f>WEEKNUM(G4097)</f>
        <v/>
      </c>
      <c r="U4097">
        <f>YEAR(G4097)</f>
        <v/>
      </c>
      <c r="V4097" s="117">
        <f>IFERROR(Q4097/N4097,"0")</f>
        <v/>
      </c>
    </row>
    <row r="4098">
      <c r="A4098">
        <f>_xlfn.XLOOKUP(D4098,BN:BN,BO:BO)</f>
        <v/>
      </c>
      <c r="B4098" t="inlineStr">
        <is>
          <t>LLC</t>
        </is>
      </c>
      <c r="C4098" t="n">
        <v>648</v>
      </c>
      <c r="D4098">
        <f>_xlfn.XLOOKUP(C4098,BH:BH,BI:BI)</f>
        <v/>
      </c>
      <c r="E4098" t="n">
        <v>25364</v>
      </c>
      <c r="F4098" t="inlineStr">
        <is>
          <t>Hospedaje Ritz Carton Nikko</t>
        </is>
      </c>
      <c r="G4098" s="234" t="n">
        <v>46094</v>
      </c>
      <c r="H4098" s="234" t="n">
        <v>46097</v>
      </c>
      <c r="I4098" t="inlineStr">
        <is>
          <t>HTL</t>
        </is>
      </c>
      <c r="J4098">
        <f>_xlfn.XLOOKUP(I4098,AS:AS,AU:AU)</f>
        <v/>
      </c>
      <c r="K4098" t="inlineStr">
        <is>
          <t>JPY</t>
        </is>
      </c>
      <c r="L4098" s="238" t="n">
        <v>519550</v>
      </c>
      <c r="M4098">
        <f>L4098*_xlfn.XLOOKUP(K4098,AM:AM,AN:AN)</f>
        <v/>
      </c>
      <c r="N4098">
        <f>L4098*_xlfn.XLOOKUP(K4098,AM:AM,AO:AO)</f>
        <v/>
      </c>
      <c r="O4098" s="238" t="n">
        <v>41000</v>
      </c>
      <c r="P4098">
        <f>O4098*_xlfn.XLOOKUP(K4098,AM:AM,AN:AN)</f>
        <v/>
      </c>
      <c r="Q4098">
        <f>O4098*_xlfn.XLOOKUP(K4098,AM:AM,AO:AO)</f>
        <v/>
      </c>
      <c r="R4098">
        <f>_xlfn.XLOOKUP(E4098,AF:AF,AG:AG)</f>
        <v/>
      </c>
      <c r="S4098">
        <f>_xlfn.XLOOKUP(E4098,AF:AF,AI:AI)</f>
        <v/>
      </c>
      <c r="T4098">
        <f>WEEKNUM(G4098)</f>
        <v/>
      </c>
      <c r="U4098">
        <f>YEAR(G4098)</f>
        <v/>
      </c>
      <c r="V4098" s="117">
        <f>IFERROR(Q4098/N4098,"0")</f>
        <v/>
      </c>
    </row>
    <row r="4099">
      <c r="A4099">
        <f>_xlfn.XLOOKUP(D4099,BN:BN,BO:BO)</f>
        <v/>
      </c>
      <c r="B4099" t="inlineStr">
        <is>
          <t>LLC</t>
        </is>
      </c>
      <c r="C4099" t="n">
        <v>648</v>
      </c>
      <c r="D4099">
        <f>_xlfn.XLOOKUP(C4099,BH:BH,BI:BI)</f>
        <v/>
      </c>
      <c r="E4099" t="n">
        <v>25014</v>
      </c>
      <c r="F4099" t="inlineStr">
        <is>
          <t>Hospedaje Janu Tokyo</t>
        </is>
      </c>
      <c r="G4099" s="234" t="n">
        <v>46097</v>
      </c>
      <c r="H4099" s="234" t="n">
        <v>46100</v>
      </c>
      <c r="I4099" t="inlineStr">
        <is>
          <t>HTL</t>
        </is>
      </c>
      <c r="J4099">
        <f>_xlfn.XLOOKUP(I4099,AS:AS,AU:AU)</f>
        <v/>
      </c>
      <c r="K4099" t="inlineStr">
        <is>
          <t>JPY</t>
        </is>
      </c>
      <c r="L4099" s="238" t="n">
        <v>949950</v>
      </c>
      <c r="M4099">
        <f>L4099*_xlfn.XLOOKUP(K4099,AM:AM,AN:AN)</f>
        <v/>
      </c>
      <c r="N4099">
        <f>L4099*_xlfn.XLOOKUP(K4099,AM:AM,AO:AO)</f>
        <v/>
      </c>
      <c r="O4099" s="238" t="n">
        <v>75000</v>
      </c>
      <c r="P4099">
        <f>O4099*_xlfn.XLOOKUP(K4099,AM:AM,AN:AN)</f>
        <v/>
      </c>
      <c r="Q4099">
        <f>O4099*_xlfn.XLOOKUP(K4099,AM:AM,AO:AO)</f>
        <v/>
      </c>
      <c r="R4099">
        <f>_xlfn.XLOOKUP(E4099,AF:AF,AG:AG)</f>
        <v/>
      </c>
      <c r="S4099">
        <f>_xlfn.XLOOKUP(E4099,AF:AF,AI:AI)</f>
        <v/>
      </c>
      <c r="T4099">
        <f>WEEKNUM(G4099)</f>
        <v/>
      </c>
      <c r="U4099">
        <f>YEAR(G4099)</f>
        <v/>
      </c>
      <c r="V4099" s="117">
        <f>IFERROR(Q4099/N4099,"0")</f>
        <v/>
      </c>
    </row>
    <row r="4100">
      <c r="A4100">
        <f>_xlfn.XLOOKUP(D4100,BN:BN,BO:BO)</f>
        <v/>
      </c>
      <c r="B4100" t="inlineStr">
        <is>
          <t>LLC</t>
        </is>
      </c>
      <c r="C4100" t="n">
        <v>648</v>
      </c>
      <c r="D4100">
        <f>_xlfn.XLOOKUP(C4100,BH:BH,BI:BI)</f>
        <v/>
      </c>
      <c r="E4100" t="n">
        <v>30690</v>
      </c>
      <c r="F4100" t="inlineStr">
        <is>
          <t>Hospedaje FS Kyoto</t>
        </is>
      </c>
      <c r="G4100" s="234" t="n">
        <v>46100</v>
      </c>
      <c r="H4100" s="234" t="n">
        <v>46103</v>
      </c>
      <c r="I4100" t="inlineStr">
        <is>
          <t>HTL</t>
        </is>
      </c>
      <c r="J4100">
        <f>_xlfn.XLOOKUP(I4100,AS:AS,AU:AU)</f>
        <v/>
      </c>
      <c r="K4100" t="inlineStr">
        <is>
          <t>JPY</t>
        </is>
      </c>
      <c r="L4100" s="238" t="n">
        <v>761205</v>
      </c>
      <c r="M4100">
        <f>L4100*_xlfn.XLOOKUP(K4100,AM:AM,AN:AN)</f>
        <v/>
      </c>
      <c r="N4100">
        <f>L4100*_xlfn.XLOOKUP(K4100,AM:AM,AO:AO)</f>
        <v/>
      </c>
      <c r="O4100" s="238" t="n">
        <v>68655</v>
      </c>
      <c r="P4100">
        <f>O4100*_xlfn.XLOOKUP(K4100,AM:AM,AN:AN)</f>
        <v/>
      </c>
      <c r="Q4100">
        <f>O4100*_xlfn.XLOOKUP(K4100,AM:AM,AO:AO)</f>
        <v/>
      </c>
      <c r="R4100">
        <f>_xlfn.XLOOKUP(E4100,AF:AF,AG:AG)</f>
        <v/>
      </c>
      <c r="S4100">
        <f>_xlfn.XLOOKUP(E4100,AF:AF,AI:AI)</f>
        <v/>
      </c>
      <c r="T4100">
        <f>WEEKNUM(G4100)</f>
        <v/>
      </c>
      <c r="U4100">
        <f>YEAR(G4100)</f>
        <v/>
      </c>
      <c r="V4100" s="117">
        <f>IFERROR(Q4100/N4100,"0")</f>
        <v/>
      </c>
    </row>
    <row r="4101">
      <c r="A4101">
        <f>_xlfn.XLOOKUP(D4101,BN:BN,BO:BO)</f>
        <v/>
      </c>
      <c r="B4101" t="inlineStr">
        <is>
          <t>LLC</t>
        </is>
      </c>
      <c r="C4101" t="n">
        <v>648</v>
      </c>
      <c r="D4101">
        <f>_xlfn.XLOOKUP(C4101,BH:BH,BI:BI)</f>
        <v/>
      </c>
      <c r="E4101" t="n">
        <v>28350</v>
      </c>
      <c r="F4101" t="inlineStr">
        <is>
          <t>Hospedaje FS Osaka</t>
        </is>
      </c>
      <c r="G4101" s="234" t="n">
        <v>46103</v>
      </c>
      <c r="H4101" s="234" t="n">
        <v>46105</v>
      </c>
      <c r="I4101" t="inlineStr">
        <is>
          <t>HTL</t>
        </is>
      </c>
      <c r="J4101">
        <f>_xlfn.XLOOKUP(I4101,AS:AS,AU:AU)</f>
        <v/>
      </c>
      <c r="K4101" t="inlineStr">
        <is>
          <t>JPY</t>
        </is>
      </c>
      <c r="L4101" s="238" t="n">
        <v>277264</v>
      </c>
      <c r="M4101">
        <f>L4101*_xlfn.XLOOKUP(K4101,AM:AM,AN:AN)</f>
        <v/>
      </c>
      <c r="N4101">
        <f>L4101*_xlfn.XLOOKUP(K4101,AM:AM,AO:AO)</f>
        <v/>
      </c>
      <c r="O4101" s="238" t="n">
        <v>25024</v>
      </c>
      <c r="P4101">
        <f>O4101*_xlfn.XLOOKUP(K4101,AM:AM,AN:AN)</f>
        <v/>
      </c>
      <c r="Q4101">
        <f>O4101*_xlfn.XLOOKUP(K4101,AM:AM,AO:AO)</f>
        <v/>
      </c>
      <c r="R4101">
        <f>_xlfn.XLOOKUP(E4101,AF:AF,AG:AG)</f>
        <v/>
      </c>
      <c r="S4101">
        <f>_xlfn.XLOOKUP(E4101,AF:AF,AI:AI)</f>
        <v/>
      </c>
      <c r="T4101">
        <f>WEEKNUM(G4101)</f>
        <v/>
      </c>
      <c r="U4101">
        <f>YEAR(G4101)</f>
        <v/>
      </c>
      <c r="V4101" s="117">
        <f>IFERROR(Q4101/N4101,"0")</f>
        <v/>
      </c>
    </row>
    <row r="4102">
      <c r="A4102">
        <f>_xlfn.XLOOKUP(D4102,BN:BN,BO:BO)</f>
        <v/>
      </c>
      <c r="B4102" t="inlineStr">
        <is>
          <t>LLC</t>
        </is>
      </c>
      <c r="C4102" t="n">
        <v>648</v>
      </c>
      <c r="D4102">
        <f>_xlfn.XLOOKUP(C4102,BH:BH,BI:BI)</f>
        <v/>
      </c>
      <c r="E4102" t="n">
        <v>25904</v>
      </c>
      <c r="F4102" t="inlineStr">
        <is>
          <t>Hospedaje Four Seasons Tokyo</t>
        </is>
      </c>
      <c r="G4102" s="234" t="n">
        <v>46105</v>
      </c>
      <c r="H4102" s="234" t="n">
        <v>46107</v>
      </c>
      <c r="I4102" t="inlineStr">
        <is>
          <t>HTL</t>
        </is>
      </c>
      <c r="J4102">
        <f>_xlfn.XLOOKUP(I4102,AS:AS,AU:AU)</f>
        <v/>
      </c>
      <c r="K4102" t="inlineStr">
        <is>
          <t>JPY</t>
        </is>
      </c>
      <c r="L4102" s="238" t="n">
        <v>612174</v>
      </c>
      <c r="M4102">
        <f>L4102*_xlfn.XLOOKUP(K4102,AM:AM,AN:AN)</f>
        <v/>
      </c>
      <c r="N4102">
        <f>L4102*_xlfn.XLOOKUP(K4102,AM:AM,AO:AO)</f>
        <v/>
      </c>
      <c r="O4102" s="238" t="n">
        <v>55579.4</v>
      </c>
      <c r="P4102">
        <f>O4102*_xlfn.XLOOKUP(K4102,AM:AM,AN:AN)</f>
        <v/>
      </c>
      <c r="Q4102">
        <f>O4102*_xlfn.XLOOKUP(K4102,AM:AM,AO:AO)</f>
        <v/>
      </c>
      <c r="R4102">
        <f>_xlfn.XLOOKUP(E4102,AF:AF,AG:AG)</f>
        <v/>
      </c>
      <c r="S4102">
        <f>_xlfn.XLOOKUP(E4102,AF:AF,AI:AI)</f>
        <v/>
      </c>
      <c r="T4102">
        <f>WEEKNUM(G4102)</f>
        <v/>
      </c>
      <c r="U4102">
        <f>YEAR(G4102)</f>
        <v/>
      </c>
      <c r="V4102" s="117">
        <f>IFERROR(Q4102/N4102,"0")</f>
        <v/>
      </c>
    </row>
    <row r="4103">
      <c r="A4103">
        <f>_xlfn.XLOOKUP(D4103,BN:BN,BO:BO)</f>
        <v/>
      </c>
      <c r="B4103" t="inlineStr">
        <is>
          <t>LLC</t>
        </is>
      </c>
      <c r="C4103" t="n">
        <v>649</v>
      </c>
      <c r="D4103">
        <f>_xlfn.XLOOKUP(C4103,BH:BH,BI:BI)</f>
        <v/>
      </c>
      <c r="E4103" t="n">
        <v>30701</v>
      </c>
      <c r="F4103" t="inlineStr">
        <is>
          <t>Hospedaje Intercontinental Singapur</t>
        </is>
      </c>
      <c r="G4103" s="234" t="n">
        <v>46009</v>
      </c>
      <c r="H4103" s="234" t="n">
        <v>46011</v>
      </c>
      <c r="I4103" t="inlineStr">
        <is>
          <t>HTL</t>
        </is>
      </c>
      <c r="J4103">
        <f>_xlfn.XLOOKUP(I4103,AS:AS,AU:AU)</f>
        <v/>
      </c>
      <c r="K4103" t="inlineStr">
        <is>
          <t>USD</t>
        </is>
      </c>
      <c r="L4103" s="238" t="n">
        <v>1815</v>
      </c>
      <c r="M4103">
        <f>L4103*_xlfn.XLOOKUP(K4103,AM:AM,AN:AN)</f>
        <v/>
      </c>
      <c r="N4103">
        <f>L4103*_xlfn.XLOOKUP(K4103,AM:AM,AO:AO)</f>
        <v/>
      </c>
      <c r="O4103" s="238" t="n">
        <v>59.07</v>
      </c>
      <c r="P4103">
        <f>O4103*_xlfn.XLOOKUP(K4103,AM:AM,AN:AN)</f>
        <v/>
      </c>
      <c r="Q4103">
        <f>O4103*_xlfn.XLOOKUP(K4103,AM:AM,AO:AO)</f>
        <v/>
      </c>
      <c r="R4103">
        <f>_xlfn.XLOOKUP(E4103,AF:AF,AG:AG)</f>
        <v/>
      </c>
      <c r="S4103">
        <f>_xlfn.XLOOKUP(E4103,AF:AF,AI:AI)</f>
        <v/>
      </c>
      <c r="T4103">
        <f>WEEKNUM(G4103)</f>
        <v/>
      </c>
      <c r="U4103">
        <f>YEAR(G4103)</f>
        <v/>
      </c>
      <c r="V4103" s="117">
        <f>IFERROR(Q4103/N4103,"0")</f>
        <v/>
      </c>
    </row>
    <row r="4104">
      <c r="A4104">
        <f>_xlfn.XLOOKUP(D4104,BN:BN,BO:BO)</f>
        <v/>
      </c>
      <c r="B4104" t="inlineStr">
        <is>
          <t>LLC</t>
        </is>
      </c>
      <c r="C4104" t="n">
        <v>649</v>
      </c>
      <c r="D4104">
        <f>_xlfn.XLOOKUP(C4104,BH:BH,BI:BI)</f>
        <v/>
      </c>
      <c r="E4104" t="n">
        <v>30619</v>
      </c>
      <c r="F4104" t="inlineStr">
        <is>
          <t>Hospedaje Rosewood Luang Prabang</t>
        </is>
      </c>
      <c r="G4104" s="234" t="n">
        <v>46027</v>
      </c>
      <c r="H4104" s="234" t="n">
        <v>46029</v>
      </c>
      <c r="I4104" t="inlineStr">
        <is>
          <t>HTL</t>
        </is>
      </c>
      <c r="J4104">
        <f>_xlfn.XLOOKUP(I4104,AS:AS,AU:AU)</f>
        <v/>
      </c>
      <c r="K4104" t="inlineStr">
        <is>
          <t>USD</t>
        </is>
      </c>
      <c r="L4104" s="238" t="n">
        <v>2880</v>
      </c>
      <c r="M4104">
        <f>L4104*_xlfn.XLOOKUP(K4104,AM:AM,AN:AN)</f>
        <v/>
      </c>
      <c r="N4104">
        <f>L4104*_xlfn.XLOOKUP(K4104,AM:AM,AO:AO)</f>
        <v/>
      </c>
      <c r="O4104" s="238" t="n">
        <v>264</v>
      </c>
      <c r="P4104">
        <f>O4104*_xlfn.XLOOKUP(K4104,AM:AM,AN:AN)</f>
        <v/>
      </c>
      <c r="Q4104">
        <f>O4104*_xlfn.XLOOKUP(K4104,AM:AM,AO:AO)</f>
        <v/>
      </c>
      <c r="R4104">
        <f>_xlfn.XLOOKUP(E4104,AF:AF,AG:AG)</f>
        <v/>
      </c>
      <c r="S4104">
        <f>_xlfn.XLOOKUP(E4104,AF:AF,AI:AI)</f>
        <v/>
      </c>
      <c r="T4104">
        <f>WEEKNUM(G4104)</f>
        <v/>
      </c>
      <c r="U4104">
        <f>YEAR(G4104)</f>
        <v/>
      </c>
      <c r="V4104" s="117">
        <f>IFERROR(Q4104/N4104,"0")</f>
        <v/>
      </c>
    </row>
    <row r="4105">
      <c r="A4105">
        <f>_xlfn.XLOOKUP(D4105,BN:BN,BO:BO)</f>
        <v/>
      </c>
      <c r="B4105" t="inlineStr">
        <is>
          <t>LLC</t>
        </is>
      </c>
      <c r="C4105" t="n">
        <v>649</v>
      </c>
      <c r="D4105">
        <f>_xlfn.XLOOKUP(C4105,BH:BH,BI:BI)</f>
        <v/>
      </c>
      <c r="E4105" t="n">
        <v>30698</v>
      </c>
      <c r="F4105" t="inlineStr">
        <is>
          <t>Hotel Hilton Niseko</t>
        </is>
      </c>
      <c r="G4105" s="234" t="n">
        <v>46040</v>
      </c>
      <c r="H4105" s="234" t="n">
        <v>46044</v>
      </c>
      <c r="I4105" t="inlineStr">
        <is>
          <t>HTL</t>
        </is>
      </c>
      <c r="J4105">
        <f>_xlfn.XLOOKUP(I4105,AS:AS,AU:AU)</f>
        <v/>
      </c>
      <c r="K4105" t="inlineStr">
        <is>
          <t>USD</t>
        </is>
      </c>
      <c r="L4105" s="238" t="n">
        <v>2670.08</v>
      </c>
      <c r="M4105">
        <f>L4105*_xlfn.XLOOKUP(K4105,AM:AM,AN:AN)</f>
        <v/>
      </c>
      <c r="N4105">
        <f>L4105*_xlfn.XLOOKUP(K4105,AM:AM,AO:AO)</f>
        <v/>
      </c>
      <c r="O4105" s="238" t="n">
        <v>193.73</v>
      </c>
      <c r="P4105">
        <f>O4105*_xlfn.XLOOKUP(K4105,AM:AM,AN:AN)</f>
        <v/>
      </c>
      <c r="Q4105">
        <f>O4105*_xlfn.XLOOKUP(K4105,AM:AM,AO:AO)</f>
        <v/>
      </c>
      <c r="R4105">
        <f>_xlfn.XLOOKUP(E4105,AF:AF,AG:AG)</f>
        <v/>
      </c>
      <c r="S4105">
        <f>_xlfn.XLOOKUP(E4105,AF:AF,AI:AI)</f>
        <v/>
      </c>
      <c r="T4105">
        <f>WEEKNUM(G4105)</f>
        <v/>
      </c>
      <c r="U4105">
        <f>YEAR(G4105)</f>
        <v/>
      </c>
      <c r="V4105" s="117">
        <f>IFERROR(Q4105/N4105,"0")</f>
        <v/>
      </c>
    </row>
    <row r="4106">
      <c r="A4106">
        <f>_xlfn.XLOOKUP(D4106,BN:BN,BO:BO)</f>
        <v/>
      </c>
      <c r="B4106" t="inlineStr">
        <is>
          <t>LLC</t>
        </is>
      </c>
      <c r="C4106" t="n">
        <v>649</v>
      </c>
      <c r="D4106">
        <f>_xlfn.XLOOKUP(C4106,BH:BH,BI:BI)</f>
        <v/>
      </c>
      <c r="E4106" t="n">
        <v>30693</v>
      </c>
      <c r="F4106" t="inlineStr">
        <is>
          <t>Hospedaje Uluwalu</t>
        </is>
      </c>
      <c r="G4106" s="234" t="n">
        <v>46037</v>
      </c>
      <c r="H4106" s="234" t="n">
        <v>46039</v>
      </c>
      <c r="I4106" t="inlineStr">
        <is>
          <t>HTL</t>
        </is>
      </c>
      <c r="J4106">
        <f>_xlfn.XLOOKUP(I4106,AS:AS,AU:AU)</f>
        <v/>
      </c>
      <c r="K4106" t="inlineStr">
        <is>
          <t>USD</t>
        </is>
      </c>
      <c r="L4106" s="238" t="n">
        <v>1815</v>
      </c>
      <c r="M4106">
        <f>L4106*_xlfn.XLOOKUP(K4106,AM:AM,AN:AN)</f>
        <v/>
      </c>
      <c r="N4106">
        <f>L4106*_xlfn.XLOOKUP(K4106,AM:AM,AO:AO)</f>
        <v/>
      </c>
      <c r="O4106" s="238" t="n">
        <v>150</v>
      </c>
      <c r="P4106">
        <f>O4106*_xlfn.XLOOKUP(K4106,AM:AM,AN:AN)</f>
        <v/>
      </c>
      <c r="Q4106">
        <f>O4106*_xlfn.XLOOKUP(K4106,AM:AM,AO:AO)</f>
        <v/>
      </c>
      <c r="R4106">
        <f>_xlfn.XLOOKUP(E4106,AF:AF,AG:AG)</f>
        <v/>
      </c>
      <c r="S4106">
        <f>_xlfn.XLOOKUP(E4106,AF:AF,AI:AI)</f>
        <v/>
      </c>
      <c r="T4106">
        <f>WEEKNUM(G4106)</f>
        <v/>
      </c>
      <c r="U4106">
        <f>YEAR(G4106)</f>
        <v/>
      </c>
      <c r="V4106" s="117">
        <f>IFERROR(Q4106/N4106,"0")</f>
        <v/>
      </c>
    </row>
    <row r="4107">
      <c r="A4107">
        <f>_xlfn.XLOOKUP(D4107,BN:BN,BO:BO)</f>
        <v/>
      </c>
      <c r="B4107" t="inlineStr">
        <is>
          <t>LLC</t>
        </is>
      </c>
      <c r="C4107" t="n">
        <v>649</v>
      </c>
      <c r="D4107">
        <f>_xlfn.XLOOKUP(C4107,BH:BH,BI:BI)</f>
        <v/>
      </c>
      <c r="E4107" t="n">
        <v>30692</v>
      </c>
      <c r="F4107" t="inlineStr">
        <is>
          <t>Hotel Sofitel Hanoi</t>
        </is>
      </c>
      <c r="G4107" s="234" t="n">
        <v>46029</v>
      </c>
      <c r="H4107" s="234" t="n">
        <v>46031</v>
      </c>
      <c r="I4107" t="inlineStr">
        <is>
          <t>HTL</t>
        </is>
      </c>
      <c r="J4107">
        <f>_xlfn.XLOOKUP(I4107,AS:AS,AU:AU)</f>
        <v/>
      </c>
      <c r="K4107" t="inlineStr">
        <is>
          <t>USD</t>
        </is>
      </c>
      <c r="L4107" s="238" t="n">
        <v>861.84</v>
      </c>
      <c r="M4107">
        <f>L4107*_xlfn.XLOOKUP(K4107,AM:AM,AN:AN)</f>
        <v/>
      </c>
      <c r="N4107">
        <f>L4107*_xlfn.XLOOKUP(K4107,AM:AM,AO:AO)</f>
        <v/>
      </c>
      <c r="O4107" s="238" t="n">
        <v>71.44</v>
      </c>
      <c r="P4107">
        <f>O4107*_xlfn.XLOOKUP(K4107,AM:AM,AN:AN)</f>
        <v/>
      </c>
      <c r="Q4107">
        <f>O4107*_xlfn.XLOOKUP(K4107,AM:AM,AO:AO)</f>
        <v/>
      </c>
      <c r="R4107">
        <f>_xlfn.XLOOKUP(E4107,AF:AF,AG:AG)</f>
        <v/>
      </c>
      <c r="S4107">
        <f>_xlfn.XLOOKUP(E4107,AF:AF,AI:AI)</f>
        <v/>
      </c>
      <c r="T4107">
        <f>WEEKNUM(G4107)</f>
        <v/>
      </c>
      <c r="U4107">
        <f>YEAR(G4107)</f>
        <v/>
      </c>
      <c r="V4107" s="117">
        <f>IFERROR(Q4107/N4107,"0")</f>
        <v/>
      </c>
    </row>
    <row r="4108">
      <c r="A4108">
        <f>_xlfn.XLOOKUP(D4108,BN:BN,BO:BO)</f>
        <v/>
      </c>
      <c r="B4108" t="inlineStr">
        <is>
          <t>LLC</t>
        </is>
      </c>
      <c r="C4108" t="n">
        <v>649</v>
      </c>
      <c r="D4108">
        <f>_xlfn.XLOOKUP(C4108,BH:BH,BI:BI)</f>
        <v/>
      </c>
      <c r="E4108" t="n">
        <v>25907</v>
      </c>
      <c r="F4108" t="inlineStr">
        <is>
          <t>Hospedaje de Lujo</t>
        </is>
      </c>
      <c r="G4108" s="234" t="n">
        <v>46044</v>
      </c>
      <c r="H4108" s="234" t="n">
        <v>46046</v>
      </c>
      <c r="I4108" t="inlineStr">
        <is>
          <t>HTL</t>
        </is>
      </c>
      <c r="J4108">
        <f>_xlfn.XLOOKUP(I4108,AS:AS,AU:AU)</f>
        <v/>
      </c>
      <c r="K4108" t="inlineStr">
        <is>
          <t>USD</t>
        </is>
      </c>
      <c r="L4108" s="238" t="n">
        <v>1191.21</v>
      </c>
      <c r="M4108">
        <f>L4108*_xlfn.XLOOKUP(K4108,AM:AM,AN:AN)</f>
        <v/>
      </c>
      <c r="N4108">
        <f>L4108*_xlfn.XLOOKUP(K4108,AM:AM,AO:AO)</f>
        <v/>
      </c>
      <c r="O4108" s="238" t="n">
        <v>107.82</v>
      </c>
      <c r="P4108">
        <f>O4108*_xlfn.XLOOKUP(K4108,AM:AM,AN:AN)</f>
        <v/>
      </c>
      <c r="Q4108">
        <f>O4108*_xlfn.XLOOKUP(K4108,AM:AM,AO:AO)</f>
        <v/>
      </c>
      <c r="R4108">
        <f>_xlfn.XLOOKUP(E4108,AF:AF,AG:AG)</f>
        <v/>
      </c>
      <c r="S4108">
        <f>_xlfn.XLOOKUP(E4108,AF:AF,AI:AI)</f>
        <v/>
      </c>
      <c r="T4108">
        <f>WEEKNUM(G4108)</f>
        <v/>
      </c>
      <c r="U4108">
        <f>YEAR(G4108)</f>
        <v/>
      </c>
      <c r="V4108" s="117">
        <f>IFERROR(Q4108/N4108,"0")</f>
        <v/>
      </c>
    </row>
    <row r="4109">
      <c r="A4109">
        <f>_xlfn.XLOOKUP(D4109,BN:BN,BO:BO)</f>
        <v/>
      </c>
      <c r="B4109" t="inlineStr">
        <is>
          <t>LLC</t>
        </is>
      </c>
      <c r="C4109" t="n">
        <v>649</v>
      </c>
      <c r="D4109">
        <f>_xlfn.XLOOKUP(C4109,BH:BH,BI:BI)</f>
        <v/>
      </c>
      <c r="E4109" t="n">
        <v>33515</v>
      </c>
      <c r="F4109" t="inlineStr">
        <is>
          <t>Hospedaje Park Hyatt Niseko</t>
        </is>
      </c>
      <c r="G4109" s="234" t="n">
        <v>46040</v>
      </c>
      <c r="H4109" s="234" t="n">
        <v>46044</v>
      </c>
      <c r="I4109" t="inlineStr">
        <is>
          <t>HTL</t>
        </is>
      </c>
      <c r="J4109">
        <f>_xlfn.XLOOKUP(I4109,AS:AS,AU:AU)</f>
        <v/>
      </c>
      <c r="K4109" t="inlineStr">
        <is>
          <t>USD</t>
        </is>
      </c>
      <c r="L4109" s="238" t="n">
        <v>1180</v>
      </c>
      <c r="M4109">
        <f>L4109*_xlfn.XLOOKUP(K4109,AM:AM,AN:AN)</f>
        <v/>
      </c>
      <c r="N4109">
        <f>L4109*_xlfn.XLOOKUP(K4109,AM:AM,AO:AO)</f>
        <v/>
      </c>
      <c r="O4109" s="238" t="n">
        <v>104.12</v>
      </c>
      <c r="P4109">
        <f>O4109*_xlfn.XLOOKUP(K4109,AM:AM,AN:AN)</f>
        <v/>
      </c>
      <c r="Q4109">
        <f>O4109*_xlfn.XLOOKUP(K4109,AM:AM,AO:AO)</f>
        <v/>
      </c>
      <c r="R4109">
        <f>_xlfn.XLOOKUP(E4109,AF:AF,AG:AG)</f>
        <v/>
      </c>
      <c r="S4109">
        <f>_xlfn.XLOOKUP(E4109,AF:AF,AI:AI)</f>
        <v/>
      </c>
      <c r="T4109">
        <f>WEEKNUM(G4109)</f>
        <v/>
      </c>
      <c r="U4109">
        <f>YEAR(G4109)</f>
        <v/>
      </c>
      <c r="V4109" s="117">
        <f>IFERROR(Q4109/N4109,"0")</f>
        <v/>
      </c>
    </row>
    <row r="4110">
      <c r="A4110">
        <f>_xlfn.XLOOKUP(D4110,BN:BN,BO:BO)</f>
        <v/>
      </c>
      <c r="B4110" t="inlineStr">
        <is>
          <t>LLC</t>
        </is>
      </c>
      <c r="C4110" t="n">
        <v>650</v>
      </c>
      <c r="D4110">
        <f>_xlfn.XLOOKUP(C4110,BH:BH,BI:BI)</f>
        <v/>
      </c>
      <c r="E4110" t="n">
        <v>30722</v>
      </c>
      <c r="F4110" t="inlineStr">
        <is>
          <t>Hospedaje Kimpton St Honore</t>
        </is>
      </c>
      <c r="G4110" s="234" t="n">
        <v>45896</v>
      </c>
      <c r="H4110" s="234" t="n">
        <v>45899</v>
      </c>
      <c r="I4110" t="inlineStr">
        <is>
          <t>HTL</t>
        </is>
      </c>
      <c r="J4110">
        <f>_xlfn.XLOOKUP(I4110,AS:AS,AU:AU)</f>
        <v/>
      </c>
      <c r="K4110" t="inlineStr">
        <is>
          <t>EUR</t>
        </is>
      </c>
      <c r="L4110" s="238" t="n">
        <v>1928.28</v>
      </c>
      <c r="M4110">
        <f>L4110*_xlfn.XLOOKUP(K4110,AM:AM,AN:AN)</f>
        <v/>
      </c>
      <c r="N4110">
        <f>L4110*_xlfn.XLOOKUP(K4110,AM:AM,AO:AO)</f>
        <v/>
      </c>
      <c r="O4110" s="238" t="n">
        <v>174.84</v>
      </c>
      <c r="P4110">
        <f>O4110*_xlfn.XLOOKUP(K4110,AM:AM,AN:AN)</f>
        <v/>
      </c>
      <c r="Q4110">
        <f>O4110*_xlfn.XLOOKUP(K4110,AM:AM,AO:AO)</f>
        <v/>
      </c>
      <c r="R4110">
        <f>_xlfn.XLOOKUP(E4110,AF:AF,AG:AG)</f>
        <v/>
      </c>
      <c r="S4110">
        <f>_xlfn.XLOOKUP(E4110,AF:AF,AI:AI)</f>
        <v/>
      </c>
      <c r="T4110">
        <f>WEEKNUM(G4110)</f>
        <v/>
      </c>
      <c r="U4110">
        <f>YEAR(G4110)</f>
        <v/>
      </c>
      <c r="V4110" s="117">
        <f>IFERROR(Q4110/N4110,"0")</f>
        <v/>
      </c>
    </row>
    <row r="4111">
      <c r="A4111">
        <f>_xlfn.XLOOKUP(D4111,BN:BN,BO:BO)</f>
        <v/>
      </c>
      <c r="B4111" t="inlineStr">
        <is>
          <t>LLC</t>
        </is>
      </c>
      <c r="C4111" t="n">
        <v>651</v>
      </c>
      <c r="D4111">
        <f>_xlfn.XLOOKUP(C4111,BH:BH,BI:BI)</f>
        <v/>
      </c>
      <c r="E4111" t="n">
        <v>25379</v>
      </c>
      <c r="F4111" t="inlineStr">
        <is>
          <t>Hospedaje One &amp; Only Mandarina</t>
        </is>
      </c>
      <c r="G4111" s="234" t="n">
        <v>45953</v>
      </c>
      <c r="H4111" s="234" t="n">
        <v>45956</v>
      </c>
      <c r="I4111" t="inlineStr">
        <is>
          <t>HTL</t>
        </is>
      </c>
      <c r="J4111">
        <f>_xlfn.XLOOKUP(I4111,AS:AS,AU:AU)</f>
        <v/>
      </c>
      <c r="K4111" t="inlineStr">
        <is>
          <t>USD</t>
        </is>
      </c>
      <c r="L4111" s="238" t="n">
        <v>4760</v>
      </c>
      <c r="M4111">
        <f>L4111*_xlfn.XLOOKUP(K4111,AM:AM,AN:AN)</f>
        <v/>
      </c>
      <c r="N4111">
        <f>L4111*_xlfn.XLOOKUP(K4111,AM:AM,AO:AO)</f>
        <v/>
      </c>
      <c r="O4111" s="238" t="n">
        <v>493.5</v>
      </c>
      <c r="P4111">
        <f>O4111*_xlfn.XLOOKUP(K4111,AM:AM,AN:AN)</f>
        <v/>
      </c>
      <c r="Q4111">
        <f>O4111*_xlfn.XLOOKUP(K4111,AM:AM,AO:AO)</f>
        <v/>
      </c>
      <c r="R4111">
        <f>_xlfn.XLOOKUP(E4111,AF:AF,AG:AG)</f>
        <v/>
      </c>
      <c r="S4111">
        <f>_xlfn.XLOOKUP(E4111,AF:AF,AI:AI)</f>
        <v/>
      </c>
      <c r="T4111">
        <f>WEEKNUM(G4111)</f>
        <v/>
      </c>
      <c r="U4111">
        <f>YEAR(G4111)</f>
        <v/>
      </c>
      <c r="V4111" s="117">
        <f>IFERROR(Q4111/N4111,"0")</f>
        <v/>
      </c>
    </row>
    <row r="4112">
      <c r="A4112">
        <f>_xlfn.XLOOKUP(D4112,BN:BN,BO:BO)</f>
        <v/>
      </c>
      <c r="B4112" t="inlineStr">
        <is>
          <t>LLC</t>
        </is>
      </c>
      <c r="C4112" t="n">
        <v>652</v>
      </c>
      <c r="D4112">
        <f>_xlfn.XLOOKUP(C4112,BH:BH,BI:BI)</f>
        <v/>
      </c>
      <c r="E4112" t="n">
        <v>27716</v>
      </c>
      <c r="F4112" t="inlineStr">
        <is>
          <t xml:space="preserve">Hospedaje Bless Madrid </t>
        </is>
      </c>
      <c r="G4112" s="234" t="n">
        <v>45921</v>
      </c>
      <c r="H4112" s="234" t="n">
        <v>45924</v>
      </c>
      <c r="I4112" t="inlineStr">
        <is>
          <t>HTL</t>
        </is>
      </c>
      <c r="J4112">
        <f>_xlfn.XLOOKUP(I4112,AS:AS,AU:AU)</f>
        <v/>
      </c>
      <c r="K4112" t="inlineStr">
        <is>
          <t>EUR</t>
        </is>
      </c>
      <c r="L4112" s="238" t="n">
        <v>1990</v>
      </c>
      <c r="M4112">
        <f>L4112*_xlfn.XLOOKUP(K4112,AM:AM,AN:AN)</f>
        <v/>
      </c>
      <c r="N4112">
        <f>L4112*_xlfn.XLOOKUP(K4112,AM:AM,AO:AO)</f>
        <v/>
      </c>
      <c r="O4112" s="238" t="n">
        <v>187.06</v>
      </c>
      <c r="P4112">
        <f>O4112*_xlfn.XLOOKUP(K4112,AM:AM,AN:AN)</f>
        <v/>
      </c>
      <c r="Q4112">
        <f>O4112*_xlfn.XLOOKUP(K4112,AM:AM,AO:AO)</f>
        <v/>
      </c>
      <c r="R4112">
        <f>_xlfn.XLOOKUP(E4112,AF:AF,AG:AG)</f>
        <v/>
      </c>
      <c r="S4112">
        <f>_xlfn.XLOOKUP(E4112,AF:AF,AI:AI)</f>
        <v/>
      </c>
      <c r="T4112">
        <f>WEEKNUM(G4112)</f>
        <v/>
      </c>
      <c r="U4112">
        <f>YEAR(G4112)</f>
        <v/>
      </c>
      <c r="V4112" s="117">
        <f>IFERROR(Q4112/N4112,"0")</f>
        <v/>
      </c>
    </row>
    <row r="4113">
      <c r="A4113">
        <f>_xlfn.XLOOKUP(D4113,BN:BN,BO:BO)</f>
        <v/>
      </c>
      <c r="B4113" t="inlineStr">
        <is>
          <t>LLC</t>
        </is>
      </c>
      <c r="C4113" t="n">
        <v>653</v>
      </c>
      <c r="D4113">
        <f>_xlfn.XLOOKUP(C4113,BH:BH,BI:BI)</f>
        <v/>
      </c>
      <c r="E4113" t="n">
        <v>30723</v>
      </c>
      <c r="F4113" t="inlineStr">
        <is>
          <t>Hospedaje Singular Santiago</t>
        </is>
      </c>
      <c r="G4113" s="234" t="n">
        <v>46153</v>
      </c>
      <c r="H4113" s="234" t="n">
        <v>46154</v>
      </c>
      <c r="I4113" t="inlineStr">
        <is>
          <t>HTL</t>
        </is>
      </c>
      <c r="J4113">
        <f>_xlfn.XLOOKUP(I4113,AS:AS,AU:AU)</f>
        <v/>
      </c>
      <c r="K4113" t="inlineStr">
        <is>
          <t>USD</t>
        </is>
      </c>
      <c r="L4113" s="238" t="n">
        <v>260</v>
      </c>
      <c r="M4113">
        <f>L4113*_xlfn.XLOOKUP(K4113,AM:AM,AN:AN)</f>
        <v/>
      </c>
      <c r="N4113">
        <f>L4113*_xlfn.XLOOKUP(K4113,AM:AM,AO:AO)</f>
        <v/>
      </c>
      <c r="O4113" s="238" t="n">
        <v>26</v>
      </c>
      <c r="P4113">
        <f>O4113*_xlfn.XLOOKUP(K4113,AM:AM,AN:AN)</f>
        <v/>
      </c>
      <c r="Q4113">
        <f>O4113*_xlfn.XLOOKUP(K4113,AM:AM,AO:AO)</f>
        <v/>
      </c>
      <c r="R4113">
        <f>_xlfn.XLOOKUP(E4113,AF:AF,AG:AG)</f>
        <v/>
      </c>
      <c r="S4113">
        <f>_xlfn.XLOOKUP(E4113,AF:AF,AI:AI)</f>
        <v/>
      </c>
      <c r="T4113">
        <f>WEEKNUM(G4113)</f>
        <v/>
      </c>
      <c r="U4113">
        <f>YEAR(G4113)</f>
        <v/>
      </c>
      <c r="V4113" s="117">
        <f>IFERROR(Q4113/N4113,"0")</f>
        <v/>
      </c>
    </row>
    <row r="4114">
      <c r="A4114">
        <f>_xlfn.XLOOKUP(D4114,BN:BN,BO:BO)</f>
        <v/>
      </c>
      <c r="B4114" t="inlineStr">
        <is>
          <t>LLC</t>
        </is>
      </c>
      <c r="C4114" t="n">
        <v>654</v>
      </c>
      <c r="D4114">
        <f>_xlfn.XLOOKUP(C4114,BH:BH,BI:BI)</f>
        <v/>
      </c>
      <c r="E4114" t="n">
        <v>30721</v>
      </c>
      <c r="F4114" t="inlineStr">
        <is>
          <t>Hospedaje The Vines</t>
        </is>
      </c>
      <c r="G4114" s="234" t="n">
        <v>46158</v>
      </c>
      <c r="H4114" s="234" t="n">
        <v>46161</v>
      </c>
      <c r="I4114" t="inlineStr">
        <is>
          <t>HTL</t>
        </is>
      </c>
      <c r="J4114">
        <f>_xlfn.XLOOKUP(I4114,AS:AS,AU:AU)</f>
        <v/>
      </c>
      <c r="K4114" t="inlineStr">
        <is>
          <t>USD</t>
        </is>
      </c>
      <c r="L4114" s="238" t="n">
        <v>1980</v>
      </c>
      <c r="M4114">
        <f>L4114*_xlfn.XLOOKUP(K4114,AM:AM,AN:AN)</f>
        <v/>
      </c>
      <c r="N4114">
        <f>L4114*_xlfn.XLOOKUP(K4114,AM:AM,AO:AO)</f>
        <v/>
      </c>
      <c r="O4114" s="238" t="n">
        <v>193.5</v>
      </c>
      <c r="P4114">
        <f>O4114*_xlfn.XLOOKUP(K4114,AM:AM,AN:AN)</f>
        <v/>
      </c>
      <c r="Q4114">
        <f>O4114*_xlfn.XLOOKUP(K4114,AM:AM,AO:AO)</f>
        <v/>
      </c>
      <c r="R4114">
        <f>_xlfn.XLOOKUP(E4114,AF:AF,AG:AG)</f>
        <v/>
      </c>
      <c r="S4114">
        <f>_xlfn.XLOOKUP(E4114,AF:AF,AI:AI)</f>
        <v/>
      </c>
      <c r="T4114">
        <f>WEEKNUM(G4114)</f>
        <v/>
      </c>
      <c r="U4114">
        <f>YEAR(G4114)</f>
        <v/>
      </c>
      <c r="V4114" s="117">
        <f>IFERROR(Q4114/N4114,"0")</f>
        <v/>
      </c>
    </row>
    <row r="4115">
      <c r="A4115">
        <f>_xlfn.XLOOKUP(D4115,BN:BN,BO:BO)</f>
        <v/>
      </c>
      <c r="B4115" t="inlineStr">
        <is>
          <t>LLC</t>
        </is>
      </c>
      <c r="C4115" t="n">
        <v>655</v>
      </c>
      <c r="D4115">
        <f>_xlfn.XLOOKUP(C4115,BH:BH,BI:BI)</f>
        <v/>
      </c>
      <c r="E4115" t="n">
        <v>28934</v>
      </c>
      <c r="F4115" t="inlineStr">
        <is>
          <t>TE MORENO RODRIGO</t>
        </is>
      </c>
      <c r="G4115" s="234" t="n">
        <v>45921</v>
      </c>
      <c r="H4115" s="63" t="n"/>
      <c r="I4115" t="inlineStr">
        <is>
          <t>VLO</t>
        </is>
      </c>
      <c r="J4115">
        <f>_xlfn.XLOOKUP(I4115,AS:AS,AU:AU)</f>
        <v/>
      </c>
      <c r="K4115" t="inlineStr">
        <is>
          <t>USD</t>
        </is>
      </c>
      <c r="L4115" s="238" t="n">
        <v>2678.99</v>
      </c>
      <c r="M4115">
        <f>L4115*_xlfn.XLOOKUP(K4115,AM:AM,AN:AN)</f>
        <v/>
      </c>
      <c r="N4115">
        <f>L4115*_xlfn.XLOOKUP(K4115,AM:AM,AO:AO)</f>
        <v/>
      </c>
      <c r="O4115" s="238" t="n">
        <v>0</v>
      </c>
      <c r="P4115">
        <f>O4115*_xlfn.XLOOKUP(K4115,AM:AM,AN:AN)</f>
        <v/>
      </c>
      <c r="Q4115">
        <f>O4115*_xlfn.XLOOKUP(K4115,AM:AM,AO:AO)</f>
        <v/>
      </c>
      <c r="R4115">
        <f>_xlfn.XLOOKUP(E4115,AF:AF,AG:AG)</f>
        <v/>
      </c>
      <c r="S4115">
        <f>_xlfn.XLOOKUP(E4115,AF:AF,AI:AI)</f>
        <v/>
      </c>
      <c r="T4115">
        <f>WEEKNUM(G4115)</f>
        <v/>
      </c>
      <c r="U4115">
        <f>YEAR(G4115)</f>
        <v/>
      </c>
      <c r="V4115" s="117">
        <f>IFERROR(Q4115/N4115,"0")</f>
        <v/>
      </c>
    </row>
    <row r="4116">
      <c r="A4116">
        <f>_xlfn.XLOOKUP(D4116,BN:BN,BO:BO)</f>
        <v/>
      </c>
      <c r="B4116" t="inlineStr">
        <is>
          <t>LLC</t>
        </is>
      </c>
      <c r="C4116" t="n">
        <v>655</v>
      </c>
      <c r="D4116">
        <f>_xlfn.XLOOKUP(C4116,BH:BH,BI:BI)</f>
        <v/>
      </c>
      <c r="E4116" t="n">
        <v>28934</v>
      </c>
      <c r="F4116" t="inlineStr">
        <is>
          <t>TE PALLARES LORENZA</t>
        </is>
      </c>
      <c r="G4116" s="234" t="n">
        <v>45921</v>
      </c>
      <c r="H4116" s="63" t="n"/>
      <c r="I4116" t="inlineStr">
        <is>
          <t>VLO</t>
        </is>
      </c>
      <c r="J4116">
        <f>_xlfn.XLOOKUP(I4116,AS:AS,AU:AU)</f>
        <v/>
      </c>
      <c r="K4116" t="inlineStr">
        <is>
          <t>USD</t>
        </is>
      </c>
      <c r="L4116" s="238" t="n">
        <v>2678.99</v>
      </c>
      <c r="M4116">
        <f>L4116*_xlfn.XLOOKUP(K4116,AM:AM,AN:AN)</f>
        <v/>
      </c>
      <c r="N4116">
        <f>L4116*_xlfn.XLOOKUP(K4116,AM:AM,AO:AO)</f>
        <v/>
      </c>
      <c r="O4116" s="238" t="n">
        <v>0</v>
      </c>
      <c r="P4116">
        <f>O4116*_xlfn.XLOOKUP(K4116,AM:AM,AN:AN)</f>
        <v/>
      </c>
      <c r="Q4116">
        <f>O4116*_xlfn.XLOOKUP(K4116,AM:AM,AO:AO)</f>
        <v/>
      </c>
      <c r="R4116">
        <f>_xlfn.XLOOKUP(E4116,AF:AF,AG:AG)</f>
        <v/>
      </c>
      <c r="S4116">
        <f>_xlfn.XLOOKUP(E4116,AF:AF,AI:AI)</f>
        <v/>
      </c>
      <c r="T4116">
        <f>WEEKNUM(G4116)</f>
        <v/>
      </c>
      <c r="U4116">
        <f>YEAR(G4116)</f>
        <v/>
      </c>
      <c r="V4116" s="117">
        <f>IFERROR(Q4116/N4116,"0")</f>
        <v/>
      </c>
    </row>
    <row r="4117">
      <c r="A4117">
        <f>_xlfn.XLOOKUP(D4117,BN:BN,BO:BO)</f>
        <v/>
      </c>
      <c r="B4117" t="inlineStr">
        <is>
          <t>LLC</t>
        </is>
      </c>
      <c r="C4117" t="n">
        <v>655</v>
      </c>
      <c r="D4117">
        <f>_xlfn.XLOOKUP(C4117,BH:BH,BI:BI)</f>
        <v/>
      </c>
      <c r="E4117" t="n">
        <v>28934</v>
      </c>
      <c r="F4117" t="inlineStr">
        <is>
          <t>OJEDA HAMUI FRIDA</t>
        </is>
      </c>
      <c r="G4117" s="234" t="n">
        <v>45922</v>
      </c>
      <c r="H4117" s="234" t="n">
        <v>45930</v>
      </c>
      <c r="I4117" t="inlineStr">
        <is>
          <t>VLO</t>
        </is>
      </c>
      <c r="J4117">
        <f>_xlfn.XLOOKUP(I4117,AS:AS,AU:AU)</f>
        <v/>
      </c>
      <c r="K4117" t="inlineStr">
        <is>
          <t>USD</t>
        </is>
      </c>
      <c r="L4117" s="238" t="n">
        <v>13.4</v>
      </c>
      <c r="M4117">
        <f>L4117*_xlfn.XLOOKUP(K4117,AM:AM,AN:AN)</f>
        <v/>
      </c>
      <c r="N4117">
        <f>L4117*_xlfn.XLOOKUP(K4117,AM:AM,AO:AO)</f>
        <v/>
      </c>
      <c r="O4117" s="238" t="n">
        <v>0</v>
      </c>
      <c r="P4117">
        <f>O4117*_xlfn.XLOOKUP(K4117,AM:AM,AN:AN)</f>
        <v/>
      </c>
      <c r="Q4117">
        <f>O4117*_xlfn.XLOOKUP(K4117,AM:AM,AO:AO)</f>
        <v/>
      </c>
      <c r="R4117">
        <f>_xlfn.XLOOKUP(E4117,AF:AF,AG:AG)</f>
        <v/>
      </c>
      <c r="S4117">
        <f>_xlfn.XLOOKUP(E4117,AF:AF,AI:AI)</f>
        <v/>
      </c>
      <c r="T4117">
        <f>WEEKNUM(G4117)</f>
        <v/>
      </c>
      <c r="U4117">
        <f>YEAR(G4117)</f>
        <v/>
      </c>
      <c r="V4117" s="117">
        <f>IFERROR(Q4117/N4117,"0")</f>
        <v/>
      </c>
    </row>
    <row r="4118">
      <c r="A4118">
        <f>_xlfn.XLOOKUP(D4118,BN:BN,BO:BO)</f>
        <v/>
      </c>
      <c r="B4118" t="inlineStr">
        <is>
          <t>LLC</t>
        </is>
      </c>
      <c r="C4118" t="n">
        <v>655</v>
      </c>
      <c r="D4118">
        <f>_xlfn.XLOOKUP(C4118,BH:BH,BI:BI)</f>
        <v/>
      </c>
      <c r="E4118" t="n">
        <v>28934</v>
      </c>
      <c r="F4118" t="inlineStr">
        <is>
          <t>PALLARES LORENZA</t>
        </is>
      </c>
      <c r="G4118" s="234" t="n">
        <v>45922</v>
      </c>
      <c r="H4118" s="234" t="n">
        <v>45930</v>
      </c>
      <c r="I4118" t="inlineStr">
        <is>
          <t>VLO</t>
        </is>
      </c>
      <c r="J4118">
        <f>_xlfn.XLOOKUP(I4118,AS:AS,AU:AU)</f>
        <v/>
      </c>
      <c r="K4118" t="inlineStr">
        <is>
          <t>USD</t>
        </is>
      </c>
      <c r="L4118" s="238" t="n">
        <v>13.4</v>
      </c>
      <c r="M4118">
        <f>L4118*_xlfn.XLOOKUP(K4118,AM:AM,AN:AN)</f>
        <v/>
      </c>
      <c r="N4118">
        <f>L4118*_xlfn.XLOOKUP(K4118,AM:AM,AO:AO)</f>
        <v/>
      </c>
      <c r="O4118" s="238" t="n">
        <v>0</v>
      </c>
      <c r="P4118">
        <f>O4118*_xlfn.XLOOKUP(K4118,AM:AM,AN:AN)</f>
        <v/>
      </c>
      <c r="Q4118">
        <f>O4118*_xlfn.XLOOKUP(K4118,AM:AM,AO:AO)</f>
        <v/>
      </c>
      <c r="R4118">
        <f>_xlfn.XLOOKUP(E4118,AF:AF,AG:AG)</f>
        <v/>
      </c>
      <c r="S4118">
        <f>_xlfn.XLOOKUP(E4118,AF:AF,AI:AI)</f>
        <v/>
      </c>
      <c r="T4118">
        <f>WEEKNUM(G4118)</f>
        <v/>
      </c>
      <c r="U4118">
        <f>YEAR(G4118)</f>
        <v/>
      </c>
      <c r="V4118" s="117">
        <f>IFERROR(Q4118/N4118,"0")</f>
        <v/>
      </c>
    </row>
    <row r="4119">
      <c r="A4119">
        <f>_xlfn.XLOOKUP(D4119,BN:BN,BO:BO)</f>
        <v/>
      </c>
      <c r="B4119" t="inlineStr">
        <is>
          <t>LLC</t>
        </is>
      </c>
      <c r="C4119" t="n">
        <v>656</v>
      </c>
      <c r="D4119">
        <f>_xlfn.XLOOKUP(C4119,BH:BH,BI:BI)</f>
        <v/>
      </c>
      <c r="E4119" t="n">
        <v>28934</v>
      </c>
      <c r="F4119" t="inlineStr">
        <is>
          <t>TE JIMENEZ PONS ORDAX AVECILLA RITA MARIMEN</t>
        </is>
      </c>
      <c r="G4119" s="234" t="n">
        <v>45929</v>
      </c>
      <c r="H4119" s="234" t="n">
        <v>45929</v>
      </c>
      <c r="I4119" t="inlineStr">
        <is>
          <t>VLO</t>
        </is>
      </c>
      <c r="J4119">
        <f>_xlfn.XLOOKUP(I4119,AS:AS,AU:AU)</f>
        <v/>
      </c>
      <c r="K4119" t="inlineStr">
        <is>
          <t>USD</t>
        </is>
      </c>
      <c r="L4119" s="238" t="n">
        <v>208.39</v>
      </c>
      <c r="M4119">
        <f>L4119*_xlfn.XLOOKUP(K4119,AM:AM,AN:AN)</f>
        <v/>
      </c>
      <c r="N4119">
        <f>L4119*_xlfn.XLOOKUP(K4119,AM:AM,AO:AO)</f>
        <v/>
      </c>
      <c r="O4119" s="238" t="n">
        <v>0</v>
      </c>
      <c r="P4119">
        <f>O4119*_xlfn.XLOOKUP(K4119,AM:AM,AN:AN)</f>
        <v/>
      </c>
      <c r="Q4119">
        <f>O4119*_xlfn.XLOOKUP(K4119,AM:AM,AO:AO)</f>
        <v/>
      </c>
      <c r="R4119">
        <f>_xlfn.XLOOKUP(E4119,AF:AF,AG:AG)</f>
        <v/>
      </c>
      <c r="S4119">
        <f>_xlfn.XLOOKUP(E4119,AF:AF,AI:AI)</f>
        <v/>
      </c>
      <c r="T4119">
        <f>WEEKNUM(G4119)</f>
        <v/>
      </c>
      <c r="U4119">
        <f>YEAR(G4119)</f>
        <v/>
      </c>
      <c r="V4119" s="117">
        <f>IFERROR(Q4119/N4119,"0")</f>
        <v/>
      </c>
    </row>
    <row r="4120">
      <c r="A4120">
        <f>_xlfn.XLOOKUP(D4120,BN:BN,BO:BO)</f>
        <v/>
      </c>
      <c r="B4120" t="inlineStr">
        <is>
          <t>LLC</t>
        </is>
      </c>
      <c r="C4120" t="n">
        <v>656</v>
      </c>
      <c r="D4120">
        <f>_xlfn.XLOOKUP(C4120,BH:BH,BI:BI)</f>
        <v/>
      </c>
      <c r="E4120" t="n">
        <v>28934</v>
      </c>
      <c r="F4120" t="inlineStr">
        <is>
          <t>TE PENAFIEL RODRIGO</t>
        </is>
      </c>
      <c r="G4120" s="234" t="n">
        <v>45929</v>
      </c>
      <c r="H4120" s="63" t="n"/>
      <c r="I4120" t="inlineStr">
        <is>
          <t>VLO</t>
        </is>
      </c>
      <c r="J4120">
        <f>_xlfn.XLOOKUP(I4120,AS:AS,AU:AU)</f>
        <v/>
      </c>
      <c r="K4120" t="inlineStr">
        <is>
          <t>USD</t>
        </is>
      </c>
      <c r="L4120" s="238" t="n">
        <v>483.59</v>
      </c>
      <c r="M4120">
        <f>L4120*_xlfn.XLOOKUP(K4120,AM:AM,AN:AN)</f>
        <v/>
      </c>
      <c r="N4120">
        <f>L4120*_xlfn.XLOOKUP(K4120,AM:AM,AO:AO)</f>
        <v/>
      </c>
      <c r="O4120" s="238" t="n">
        <v>0</v>
      </c>
      <c r="P4120">
        <f>O4120*_xlfn.XLOOKUP(K4120,AM:AM,AN:AN)</f>
        <v/>
      </c>
      <c r="Q4120">
        <f>O4120*_xlfn.XLOOKUP(K4120,AM:AM,AO:AO)</f>
        <v/>
      </c>
      <c r="R4120">
        <f>_xlfn.XLOOKUP(E4120,AF:AF,AG:AG)</f>
        <v/>
      </c>
      <c r="S4120">
        <f>_xlfn.XLOOKUP(E4120,AF:AF,AI:AI)</f>
        <v/>
      </c>
      <c r="T4120">
        <f>WEEKNUM(G4120)</f>
        <v/>
      </c>
      <c r="U4120">
        <f>YEAR(G4120)</f>
        <v/>
      </c>
      <c r="V4120" s="117">
        <f>IFERROR(Q4120/N4120,"0")</f>
        <v/>
      </c>
    </row>
    <row r="4121">
      <c r="A4121">
        <f>_xlfn.XLOOKUP(D4121,BN:BN,BO:BO)</f>
        <v/>
      </c>
      <c r="B4121" t="inlineStr">
        <is>
          <t>LLC</t>
        </is>
      </c>
      <c r="C4121" t="n">
        <v>657</v>
      </c>
      <c r="D4121">
        <f>_xlfn.XLOOKUP(C4121,BH:BH,BI:BI)</f>
        <v/>
      </c>
      <c r="E4121" t="n">
        <v>30640</v>
      </c>
      <c r="F4121" t="inlineStr">
        <is>
          <t>PALACE HOTEL SAN FRANCISCO</t>
        </is>
      </c>
      <c r="G4121" s="234" t="n">
        <v>45826</v>
      </c>
      <c r="H4121" s="234" t="n">
        <v>45829</v>
      </c>
      <c r="I4121" t="inlineStr">
        <is>
          <t>HTL</t>
        </is>
      </c>
      <c r="J4121">
        <f>_xlfn.XLOOKUP(I4121,AS:AS,AU:AU)</f>
        <v/>
      </c>
      <c r="K4121" t="inlineStr">
        <is>
          <t>USD</t>
        </is>
      </c>
      <c r="L4121" s="238" t="n">
        <v>2724.75</v>
      </c>
      <c r="M4121">
        <f>L4121*_xlfn.XLOOKUP(K4121,AM:AM,AN:AN)</f>
        <v/>
      </c>
      <c r="N4121">
        <f>L4121*_xlfn.XLOOKUP(K4121,AM:AM,AO:AO)</f>
        <v/>
      </c>
      <c r="O4121" s="238" t="n">
        <v>217.52</v>
      </c>
      <c r="P4121">
        <f>O4121*_xlfn.XLOOKUP(K4121,AM:AM,AN:AN)</f>
        <v/>
      </c>
      <c r="Q4121">
        <f>O4121*_xlfn.XLOOKUP(K4121,AM:AM,AO:AO)</f>
        <v/>
      </c>
      <c r="R4121">
        <f>_xlfn.XLOOKUP(E4121,AF:AF,AG:AG)</f>
        <v/>
      </c>
      <c r="S4121">
        <f>_xlfn.XLOOKUP(E4121,AF:AF,AI:AI)</f>
        <v/>
      </c>
      <c r="T4121">
        <f>WEEKNUM(G4121)</f>
        <v/>
      </c>
      <c r="U4121">
        <f>YEAR(G4121)</f>
        <v/>
      </c>
      <c r="V4121" s="117">
        <f>IFERROR(Q4121/N4121,"0")</f>
        <v/>
      </c>
    </row>
    <row r="4122">
      <c r="A4122">
        <f>_xlfn.XLOOKUP(D4122,BN:BN,BO:BO)</f>
        <v/>
      </c>
      <c r="B4122" t="inlineStr">
        <is>
          <t>LLC</t>
        </is>
      </c>
      <c r="C4122" t="n">
        <v>658</v>
      </c>
      <c r="D4122">
        <f>_xlfn.XLOOKUP(C4122,BH:BH,BI:BI)</f>
        <v/>
      </c>
      <c r="E4122" t="n">
        <v>23590</v>
      </c>
      <c r="F4122" t="inlineStr">
        <is>
          <t>Vuelo MEX-TGZ/Simon Valanci</t>
        </is>
      </c>
      <c r="G4122" s="234" t="n">
        <v>45904</v>
      </c>
      <c r="H4122" s="234" t="n">
        <v>45904</v>
      </c>
      <c r="I4122" t="inlineStr">
        <is>
          <t>VLO</t>
        </is>
      </c>
      <c r="J4122">
        <f>_xlfn.XLOOKUP(I4122,AS:AS,AU:AU)</f>
        <v/>
      </c>
      <c r="K4122" t="inlineStr">
        <is>
          <t>USD</t>
        </is>
      </c>
      <c r="L4122" s="238" t="n">
        <v>418.75</v>
      </c>
      <c r="M4122">
        <f>L4122*_xlfn.XLOOKUP(K4122,AM:AM,AN:AN)</f>
        <v/>
      </c>
      <c r="N4122">
        <f>L4122*_xlfn.XLOOKUP(K4122,AM:AM,AO:AO)</f>
        <v/>
      </c>
      <c r="O4122" s="238" t="n">
        <v>0</v>
      </c>
      <c r="P4122">
        <f>O4122*_xlfn.XLOOKUP(K4122,AM:AM,AN:AN)</f>
        <v/>
      </c>
      <c r="Q4122">
        <f>O4122*_xlfn.XLOOKUP(K4122,AM:AM,AO:AO)</f>
        <v/>
      </c>
      <c r="R4122">
        <f>_xlfn.XLOOKUP(E4122,AF:AF,AG:AG)</f>
        <v/>
      </c>
      <c r="S4122">
        <f>_xlfn.XLOOKUP(E4122,AF:AF,AI:AI)</f>
        <v/>
      </c>
      <c r="T4122">
        <f>WEEKNUM(G4122)</f>
        <v/>
      </c>
      <c r="U4122">
        <f>YEAR(G4122)</f>
        <v/>
      </c>
      <c r="V4122" s="117">
        <f>IFERROR(Q4122/N4122,"0")</f>
        <v/>
      </c>
    </row>
    <row r="4123">
      <c r="A4123">
        <f>_xlfn.XLOOKUP(D4123,BN:BN,BO:BO)</f>
        <v/>
      </c>
      <c r="B4123" t="inlineStr">
        <is>
          <t>LLC</t>
        </is>
      </c>
      <c r="C4123" t="n">
        <v>658</v>
      </c>
      <c r="D4123">
        <f>_xlfn.XLOOKUP(C4123,BH:BH,BI:BI)</f>
        <v/>
      </c>
      <c r="E4123" t="n">
        <v>27301</v>
      </c>
      <c r="F4123" t="inlineStr">
        <is>
          <t>Vuelo TGZ-MEX/Simon Valanci</t>
        </is>
      </c>
      <c r="G4123" s="234" t="n">
        <v>45911</v>
      </c>
      <c r="H4123" s="234" t="n">
        <v>45911</v>
      </c>
      <c r="I4123" t="inlineStr">
        <is>
          <t>VLO</t>
        </is>
      </c>
      <c r="J4123">
        <f>_xlfn.XLOOKUP(I4123,AS:AS,AU:AU)</f>
        <v/>
      </c>
      <c r="K4123" t="inlineStr">
        <is>
          <t>USD</t>
        </is>
      </c>
      <c r="L4123" s="238" t="n">
        <v>432.17</v>
      </c>
      <c r="M4123">
        <f>L4123*_xlfn.XLOOKUP(K4123,AM:AM,AN:AN)</f>
        <v/>
      </c>
      <c r="N4123">
        <f>L4123*_xlfn.XLOOKUP(K4123,AM:AM,AO:AO)</f>
        <v/>
      </c>
      <c r="O4123" s="238" t="n">
        <v>0</v>
      </c>
      <c r="P4123">
        <f>O4123*_xlfn.XLOOKUP(K4123,AM:AM,AN:AN)</f>
        <v/>
      </c>
      <c r="Q4123">
        <f>O4123*_xlfn.XLOOKUP(K4123,AM:AM,AO:AO)</f>
        <v/>
      </c>
      <c r="R4123">
        <f>_xlfn.XLOOKUP(E4123,AF:AF,AG:AG)</f>
        <v/>
      </c>
      <c r="S4123">
        <f>_xlfn.XLOOKUP(E4123,AF:AF,AI:AI)</f>
        <v/>
      </c>
      <c r="T4123">
        <f>WEEKNUM(G4123)</f>
        <v/>
      </c>
      <c r="U4123">
        <f>YEAR(G4123)</f>
        <v/>
      </c>
      <c r="V4123" s="117">
        <f>IFERROR(Q4123/N4123,"0")</f>
        <v/>
      </c>
    </row>
    <row r="4124">
      <c r="A4124">
        <f>_xlfn.XLOOKUP(D4124,BN:BN,BO:BO)</f>
        <v/>
      </c>
      <c r="B4124" t="inlineStr">
        <is>
          <t>LLC</t>
        </is>
      </c>
      <c r="C4124" t="n">
        <v>658</v>
      </c>
      <c r="D4124">
        <f>_xlfn.XLOOKUP(C4124,BH:BH,BI:BI)</f>
        <v/>
      </c>
      <c r="E4124" t="n">
        <v>27301</v>
      </c>
      <c r="F4124" t="inlineStr">
        <is>
          <t>Vuelo TGZ-MEX/</t>
        </is>
      </c>
      <c r="G4124" s="234" t="n">
        <v>45911</v>
      </c>
      <c r="H4124" s="234" t="n">
        <v>45911</v>
      </c>
      <c r="I4124" t="inlineStr">
        <is>
          <t>VLO</t>
        </is>
      </c>
      <c r="J4124">
        <f>_xlfn.XLOOKUP(I4124,AS:AS,AU:AU)</f>
        <v/>
      </c>
      <c r="K4124" t="inlineStr">
        <is>
          <t>USD</t>
        </is>
      </c>
      <c r="L4124" s="238" t="n">
        <v>432.16</v>
      </c>
      <c r="M4124">
        <f>L4124*_xlfn.XLOOKUP(K4124,AM:AM,AN:AN)</f>
        <v/>
      </c>
      <c r="N4124">
        <f>L4124*_xlfn.XLOOKUP(K4124,AM:AM,AO:AO)</f>
        <v/>
      </c>
      <c r="O4124" s="238" t="n">
        <v>0</v>
      </c>
      <c r="P4124">
        <f>O4124*_xlfn.XLOOKUP(K4124,AM:AM,AN:AN)</f>
        <v/>
      </c>
      <c r="Q4124">
        <f>O4124*_xlfn.XLOOKUP(K4124,AM:AM,AO:AO)</f>
        <v/>
      </c>
      <c r="R4124">
        <f>_xlfn.XLOOKUP(E4124,AF:AF,AG:AG)</f>
        <v/>
      </c>
      <c r="S4124">
        <f>_xlfn.XLOOKUP(E4124,AF:AF,AI:AI)</f>
        <v/>
      </c>
      <c r="T4124">
        <f>WEEKNUM(G4124)</f>
        <v/>
      </c>
      <c r="U4124">
        <f>YEAR(G4124)</f>
        <v/>
      </c>
      <c r="V4124" s="117">
        <f>IFERROR(Q4124/N4124,"0")</f>
        <v/>
      </c>
    </row>
    <row r="4125">
      <c r="A4125">
        <f>_xlfn.XLOOKUP(D4125,BN:BN,BO:BO)</f>
        <v/>
      </c>
      <c r="B4125" t="inlineStr">
        <is>
          <t>LLC</t>
        </is>
      </c>
      <c r="C4125" t="n">
        <v>658</v>
      </c>
      <c r="D4125">
        <f>_xlfn.XLOOKUP(C4125,BH:BH,BI:BI)</f>
        <v/>
      </c>
      <c r="E4125" t="n">
        <v>0</v>
      </c>
      <c r="F4125" t="inlineStr">
        <is>
          <t>Fee de emisión</t>
        </is>
      </c>
      <c r="G4125" s="234" t="n">
        <v>45911</v>
      </c>
      <c r="H4125" s="234" t="n">
        <v>45911</v>
      </c>
      <c r="I4125" t="inlineStr">
        <is>
          <t>HPS</t>
        </is>
      </c>
      <c r="J4125">
        <f>_xlfn.XLOOKUP(I4125,AS:AS,AU:AU)</f>
        <v/>
      </c>
      <c r="K4125" t="inlineStr">
        <is>
          <t>USD</t>
        </is>
      </c>
      <c r="L4125" s="238" t="n">
        <v>70</v>
      </c>
      <c r="M4125">
        <f>L4125*_xlfn.XLOOKUP(K4125,AM:AM,AN:AN)</f>
        <v/>
      </c>
      <c r="N4125">
        <f>L4125*_xlfn.XLOOKUP(K4125,AM:AM,AO:AO)</f>
        <v/>
      </c>
      <c r="O4125" s="238" t="n">
        <v>70</v>
      </c>
      <c r="P4125">
        <f>O4125*_xlfn.XLOOKUP(K4125,AM:AM,AN:AN)</f>
        <v/>
      </c>
      <c r="Q4125">
        <f>O4125*_xlfn.XLOOKUP(K4125,AM:AM,AO:AO)</f>
        <v/>
      </c>
      <c r="R4125">
        <f>_xlfn.XLOOKUP(E4125,AF:AF,AG:AG)</f>
        <v/>
      </c>
      <c r="S4125">
        <f>_xlfn.XLOOKUP(E4125,AF:AF,AI:AI)</f>
        <v/>
      </c>
      <c r="T4125">
        <f>WEEKNUM(G4125)</f>
        <v/>
      </c>
      <c r="U4125">
        <f>YEAR(G4125)</f>
        <v/>
      </c>
      <c r="V4125" s="117">
        <f>IFERROR(Q4125/N4125,"0")</f>
        <v/>
      </c>
    </row>
    <row r="4126">
      <c r="A4126">
        <f>_xlfn.XLOOKUP(D4126,BN:BN,BO:BO)</f>
        <v/>
      </c>
      <c r="B4126" t="inlineStr">
        <is>
          <t>LLC</t>
        </is>
      </c>
      <c r="C4126" t="n">
        <v>658</v>
      </c>
      <c r="D4126">
        <f>_xlfn.XLOOKUP(C4126,BH:BH,BI:BI)</f>
        <v/>
      </c>
      <c r="E4126" t="n">
        <v>27301</v>
      </c>
      <c r="F4126" t="inlineStr">
        <is>
          <t>Vuelo MEX-TGZ/Simon Valanci</t>
        </is>
      </c>
      <c r="G4126" s="234" t="n">
        <v>45904</v>
      </c>
      <c r="H4126" s="234" t="n">
        <v>45911</v>
      </c>
      <c r="I4126" t="inlineStr">
        <is>
          <t>VLO</t>
        </is>
      </c>
      <c r="J4126">
        <f>_xlfn.XLOOKUP(I4126,AS:AS,AU:AU)</f>
        <v/>
      </c>
      <c r="K4126" t="inlineStr">
        <is>
          <t>USD</t>
        </is>
      </c>
      <c r="L4126" s="238" t="n">
        <v>202.79</v>
      </c>
      <c r="M4126">
        <f>L4126*_xlfn.XLOOKUP(K4126,AM:AM,AN:AN)</f>
        <v/>
      </c>
      <c r="N4126">
        <f>L4126*_xlfn.XLOOKUP(K4126,AM:AM,AO:AO)</f>
        <v/>
      </c>
      <c r="O4126" s="238" t="n">
        <v>0</v>
      </c>
      <c r="P4126">
        <f>O4126*_xlfn.XLOOKUP(K4126,AM:AM,AN:AN)</f>
        <v/>
      </c>
      <c r="Q4126">
        <f>O4126*_xlfn.XLOOKUP(K4126,AM:AM,AO:AO)</f>
        <v/>
      </c>
      <c r="R4126">
        <f>_xlfn.XLOOKUP(E4126,AF:AF,AG:AG)</f>
        <v/>
      </c>
      <c r="S4126">
        <f>_xlfn.XLOOKUP(E4126,AF:AF,AI:AI)</f>
        <v/>
      </c>
      <c r="T4126">
        <f>WEEKNUM(G4126)</f>
        <v/>
      </c>
      <c r="U4126">
        <f>YEAR(G4126)</f>
        <v/>
      </c>
      <c r="V4126" s="117">
        <f>IFERROR(Q4126/N4126,"0")</f>
        <v/>
      </c>
    </row>
    <row r="4127">
      <c r="A4127">
        <f>_xlfn.XLOOKUP(D4127,BN:BN,BO:BO)</f>
        <v/>
      </c>
      <c r="B4127" t="inlineStr">
        <is>
          <t>LLC</t>
        </is>
      </c>
      <c r="C4127" t="n">
        <v>658</v>
      </c>
      <c r="D4127">
        <f>_xlfn.XLOOKUP(C4127,BH:BH,BI:BI)</f>
        <v/>
      </c>
      <c r="E4127" t="n">
        <v>27301</v>
      </c>
      <c r="F4127" t="inlineStr">
        <is>
          <t>Vuelo TGZ-MEX/Simon Valanci</t>
        </is>
      </c>
      <c r="G4127" s="234" t="n">
        <v>45904</v>
      </c>
      <c r="H4127" s="234" t="n">
        <v>45911</v>
      </c>
      <c r="I4127" t="inlineStr">
        <is>
          <t>VLO</t>
        </is>
      </c>
      <c r="J4127">
        <f>_xlfn.XLOOKUP(I4127,AS:AS,AU:AU)</f>
        <v/>
      </c>
      <c r="K4127" t="inlineStr">
        <is>
          <t>USD</t>
        </is>
      </c>
      <c r="L4127" s="238" t="n">
        <v>234.76</v>
      </c>
      <c r="M4127">
        <f>L4127*_xlfn.XLOOKUP(K4127,AM:AM,AN:AN)</f>
        <v/>
      </c>
      <c r="N4127">
        <f>L4127*_xlfn.XLOOKUP(K4127,AM:AM,AO:AO)</f>
        <v/>
      </c>
      <c r="O4127" s="238" t="n">
        <v>0</v>
      </c>
      <c r="P4127">
        <f>O4127*_xlfn.XLOOKUP(K4127,AM:AM,AN:AN)</f>
        <v/>
      </c>
      <c r="Q4127">
        <f>O4127*_xlfn.XLOOKUP(K4127,AM:AM,AO:AO)</f>
        <v/>
      </c>
      <c r="R4127">
        <f>_xlfn.XLOOKUP(E4127,AF:AF,AG:AG)</f>
        <v/>
      </c>
      <c r="S4127">
        <f>_xlfn.XLOOKUP(E4127,AF:AF,AI:AI)</f>
        <v/>
      </c>
      <c r="T4127">
        <f>WEEKNUM(G4127)</f>
        <v/>
      </c>
      <c r="U4127">
        <f>YEAR(G4127)</f>
        <v/>
      </c>
      <c r="V4127" s="117">
        <f>IFERROR(Q4127/N4127,"0")</f>
        <v/>
      </c>
    </row>
    <row r="4128">
      <c r="A4128">
        <f>_xlfn.XLOOKUP(D4128,BN:BN,BO:BO)</f>
        <v/>
      </c>
      <c r="B4128" t="inlineStr">
        <is>
          <t>LLC</t>
        </is>
      </c>
      <c r="C4128" t="n">
        <v>658</v>
      </c>
      <c r="D4128">
        <f>_xlfn.XLOOKUP(C4128,BH:BH,BI:BI)</f>
        <v/>
      </c>
      <c r="E4128" t="n">
        <v>0</v>
      </c>
      <c r="F4128" t="inlineStr">
        <is>
          <t>Fee de emisión KJRWEV</t>
        </is>
      </c>
      <c r="G4128" s="234" t="n">
        <v>45904</v>
      </c>
      <c r="H4128" s="234" t="n">
        <v>45911</v>
      </c>
      <c r="I4128" t="inlineStr">
        <is>
          <t>HPS</t>
        </is>
      </c>
      <c r="J4128">
        <f>_xlfn.XLOOKUP(I4128,AS:AS,AU:AU)</f>
        <v/>
      </c>
      <c r="K4128" t="inlineStr">
        <is>
          <t>USD</t>
        </is>
      </c>
      <c r="L4128" s="238" t="n">
        <v>35</v>
      </c>
      <c r="M4128">
        <f>L4128*_xlfn.XLOOKUP(K4128,AM:AM,AN:AN)</f>
        <v/>
      </c>
      <c r="N4128">
        <f>L4128*_xlfn.XLOOKUP(K4128,AM:AM,AO:AO)</f>
        <v/>
      </c>
      <c r="O4128" s="238" t="n">
        <v>35</v>
      </c>
      <c r="P4128">
        <f>O4128*_xlfn.XLOOKUP(K4128,AM:AM,AN:AN)</f>
        <v/>
      </c>
      <c r="Q4128">
        <f>O4128*_xlfn.XLOOKUP(K4128,AM:AM,AO:AO)</f>
        <v/>
      </c>
      <c r="R4128">
        <f>_xlfn.XLOOKUP(E4128,AF:AF,AG:AG)</f>
        <v/>
      </c>
      <c r="S4128">
        <f>_xlfn.XLOOKUP(E4128,AF:AF,AI:AI)</f>
        <v/>
      </c>
      <c r="T4128">
        <f>WEEKNUM(G4128)</f>
        <v/>
      </c>
      <c r="U4128">
        <f>YEAR(G4128)</f>
        <v/>
      </c>
      <c r="V4128" s="117">
        <f>IFERROR(Q4128/N4128,"0")</f>
        <v/>
      </c>
    </row>
    <row r="4129">
      <c r="A4129">
        <f>_xlfn.XLOOKUP(D4129,BN:BN,BO:BO)</f>
        <v/>
      </c>
      <c r="B4129" t="inlineStr">
        <is>
          <t>LLC</t>
        </is>
      </c>
      <c r="C4129" t="n">
        <v>658</v>
      </c>
      <c r="D4129">
        <f>_xlfn.XLOOKUP(C4129,BH:BH,BI:BI)</f>
        <v/>
      </c>
      <c r="E4129" t="n">
        <v>27301</v>
      </c>
      <c r="F4129" t="inlineStr">
        <is>
          <t>Vuelo TGZ-MEX/Simon Valanci</t>
        </is>
      </c>
      <c r="G4129" s="234" t="n">
        <v>45904</v>
      </c>
      <c r="H4129" s="234" t="n">
        <v>45911</v>
      </c>
      <c r="I4129" t="inlineStr">
        <is>
          <t>VLO</t>
        </is>
      </c>
      <c r="J4129">
        <f>_xlfn.XLOOKUP(I4129,AS:AS,AU:AU)</f>
        <v/>
      </c>
      <c r="K4129" t="inlineStr">
        <is>
          <t>USD</t>
        </is>
      </c>
      <c r="L4129" s="238" t="n">
        <v>217.02</v>
      </c>
      <c r="M4129">
        <f>L4129*_xlfn.XLOOKUP(K4129,AM:AM,AN:AN)</f>
        <v/>
      </c>
      <c r="N4129">
        <f>L4129*_xlfn.XLOOKUP(K4129,AM:AM,AO:AO)</f>
        <v/>
      </c>
      <c r="O4129" s="238" t="n">
        <v>0</v>
      </c>
      <c r="P4129">
        <f>O4129*_xlfn.XLOOKUP(K4129,AM:AM,AN:AN)</f>
        <v/>
      </c>
      <c r="Q4129">
        <f>O4129*_xlfn.XLOOKUP(K4129,AM:AM,AO:AO)</f>
        <v/>
      </c>
      <c r="R4129">
        <f>_xlfn.XLOOKUP(E4129,AF:AF,AG:AG)</f>
        <v/>
      </c>
      <c r="S4129">
        <f>_xlfn.XLOOKUP(E4129,AF:AF,AI:AI)</f>
        <v/>
      </c>
      <c r="T4129">
        <f>WEEKNUM(G4129)</f>
        <v/>
      </c>
      <c r="U4129">
        <f>YEAR(G4129)</f>
        <v/>
      </c>
      <c r="V4129" s="117">
        <f>IFERROR(Q4129/N4129,"0")</f>
        <v/>
      </c>
    </row>
    <row r="4130">
      <c r="A4130">
        <f>_xlfn.XLOOKUP(D4130,BN:BN,BO:BO)</f>
        <v/>
      </c>
      <c r="B4130" t="inlineStr">
        <is>
          <t>LLC</t>
        </is>
      </c>
      <c r="C4130" t="n">
        <v>658</v>
      </c>
      <c r="D4130">
        <f>_xlfn.XLOOKUP(C4130,BH:BH,BI:BI)</f>
        <v/>
      </c>
      <c r="E4130" t="n">
        <v>27301</v>
      </c>
      <c r="F4130" t="inlineStr">
        <is>
          <t>Vuelo TGZ-MEX/Rocío Penagos</t>
        </is>
      </c>
      <c r="G4130" s="234" t="n">
        <v>45904</v>
      </c>
      <c r="H4130" s="234" t="n">
        <v>45911</v>
      </c>
      <c r="I4130" t="inlineStr">
        <is>
          <t>VLO</t>
        </is>
      </c>
      <c r="J4130">
        <f>_xlfn.XLOOKUP(I4130,AS:AS,AU:AU)</f>
        <v/>
      </c>
      <c r="K4130" t="inlineStr">
        <is>
          <t>USD</t>
        </is>
      </c>
      <c r="L4130" s="238" t="n">
        <v>217.02</v>
      </c>
      <c r="M4130">
        <f>L4130*_xlfn.XLOOKUP(K4130,AM:AM,AN:AN)</f>
        <v/>
      </c>
      <c r="N4130">
        <f>L4130*_xlfn.XLOOKUP(K4130,AM:AM,AO:AO)</f>
        <v/>
      </c>
      <c r="O4130" s="238" t="n">
        <v>0</v>
      </c>
      <c r="P4130">
        <f>O4130*_xlfn.XLOOKUP(K4130,AM:AM,AN:AN)</f>
        <v/>
      </c>
      <c r="Q4130">
        <f>O4130*_xlfn.XLOOKUP(K4130,AM:AM,AO:AO)</f>
        <v/>
      </c>
      <c r="R4130">
        <f>_xlfn.XLOOKUP(E4130,AF:AF,AG:AG)</f>
        <v/>
      </c>
      <c r="S4130">
        <f>_xlfn.XLOOKUP(E4130,AF:AF,AI:AI)</f>
        <v/>
      </c>
      <c r="T4130">
        <f>WEEKNUM(G4130)</f>
        <v/>
      </c>
      <c r="U4130">
        <f>YEAR(G4130)</f>
        <v/>
      </c>
      <c r="V4130" s="117">
        <f>IFERROR(Q4130/N4130,"0")</f>
        <v/>
      </c>
    </row>
    <row r="4131">
      <c r="A4131">
        <f>_xlfn.XLOOKUP(D4131,BN:BN,BO:BO)</f>
        <v/>
      </c>
      <c r="B4131" t="inlineStr">
        <is>
          <t>LLC</t>
        </is>
      </c>
      <c r="C4131" t="n">
        <v>658</v>
      </c>
      <c r="D4131">
        <f>_xlfn.XLOOKUP(C4131,BH:BH,BI:BI)</f>
        <v/>
      </c>
      <c r="E4131" t="n">
        <v>27301</v>
      </c>
      <c r="F4131" t="inlineStr">
        <is>
          <t>Vuelo TGZ-MEX/Silvia Santiz</t>
        </is>
      </c>
      <c r="G4131" s="234" t="n">
        <v>45904</v>
      </c>
      <c r="H4131" s="234" t="n">
        <v>45911</v>
      </c>
      <c r="I4131" t="inlineStr">
        <is>
          <t>VLO</t>
        </is>
      </c>
      <c r="J4131">
        <f>_xlfn.XLOOKUP(I4131,AS:AS,AU:AU)</f>
        <v/>
      </c>
      <c r="K4131" t="inlineStr">
        <is>
          <t>USD</t>
        </is>
      </c>
      <c r="L4131" s="238" t="n">
        <v>187.98</v>
      </c>
      <c r="M4131">
        <f>L4131*_xlfn.XLOOKUP(K4131,AM:AM,AN:AN)</f>
        <v/>
      </c>
      <c r="N4131">
        <f>L4131*_xlfn.XLOOKUP(K4131,AM:AM,AO:AO)</f>
        <v/>
      </c>
      <c r="O4131" s="238" t="n">
        <v>0</v>
      </c>
      <c r="P4131">
        <f>O4131*_xlfn.XLOOKUP(K4131,AM:AM,AN:AN)</f>
        <v/>
      </c>
      <c r="Q4131">
        <f>O4131*_xlfn.XLOOKUP(K4131,AM:AM,AO:AO)</f>
        <v/>
      </c>
      <c r="R4131">
        <f>_xlfn.XLOOKUP(E4131,AF:AF,AG:AG)</f>
        <v/>
      </c>
      <c r="S4131">
        <f>_xlfn.XLOOKUP(E4131,AF:AF,AI:AI)</f>
        <v/>
      </c>
      <c r="T4131">
        <f>WEEKNUM(G4131)</f>
        <v/>
      </c>
      <c r="U4131">
        <f>YEAR(G4131)</f>
        <v/>
      </c>
      <c r="V4131" s="117">
        <f>IFERROR(Q4131/N4131,"0")</f>
        <v/>
      </c>
    </row>
    <row r="4132">
      <c r="A4132">
        <f>_xlfn.XLOOKUP(D4132,BN:BN,BO:BO)</f>
        <v/>
      </c>
      <c r="B4132" t="inlineStr">
        <is>
          <t>LLC</t>
        </is>
      </c>
      <c r="C4132" t="n">
        <v>658</v>
      </c>
      <c r="D4132">
        <f>_xlfn.XLOOKUP(C4132,BH:BH,BI:BI)</f>
        <v/>
      </c>
      <c r="E4132" t="n">
        <v>0</v>
      </c>
      <c r="F4132" t="inlineStr">
        <is>
          <t>Fee de emisión GTFBXX</t>
        </is>
      </c>
      <c r="G4132" s="234" t="n">
        <v>45904</v>
      </c>
      <c r="H4132" s="234" t="n">
        <v>45911</v>
      </c>
      <c r="I4132" t="inlineStr">
        <is>
          <t>HPS</t>
        </is>
      </c>
      <c r="J4132">
        <f>_xlfn.XLOOKUP(I4132,AS:AS,AU:AU)</f>
        <v/>
      </c>
      <c r="K4132" t="inlineStr">
        <is>
          <t>USD</t>
        </is>
      </c>
      <c r="L4132" s="238" t="n">
        <v>35</v>
      </c>
      <c r="M4132">
        <f>L4132*_xlfn.XLOOKUP(K4132,AM:AM,AN:AN)</f>
        <v/>
      </c>
      <c r="N4132">
        <f>L4132*_xlfn.XLOOKUP(K4132,AM:AM,AO:AO)</f>
        <v/>
      </c>
      <c r="O4132" s="238" t="n">
        <v>35</v>
      </c>
      <c r="P4132">
        <f>O4132*_xlfn.XLOOKUP(K4132,AM:AM,AN:AN)</f>
        <v/>
      </c>
      <c r="Q4132">
        <f>O4132*_xlfn.XLOOKUP(K4132,AM:AM,AO:AO)</f>
        <v/>
      </c>
      <c r="R4132">
        <f>_xlfn.XLOOKUP(E4132,AF:AF,AG:AG)</f>
        <v/>
      </c>
      <c r="S4132">
        <f>_xlfn.XLOOKUP(E4132,AF:AF,AI:AI)</f>
        <v/>
      </c>
      <c r="T4132">
        <f>WEEKNUM(G4132)</f>
        <v/>
      </c>
      <c r="U4132">
        <f>YEAR(G4132)</f>
        <v/>
      </c>
      <c r="V4132" s="117">
        <f>IFERROR(Q4132/N4132,"0")</f>
        <v/>
      </c>
    </row>
    <row r="4133">
      <c r="A4133">
        <f>_xlfn.XLOOKUP(D4133,BN:BN,BO:BO)</f>
        <v/>
      </c>
      <c r="B4133" t="inlineStr">
        <is>
          <t>LLC</t>
        </is>
      </c>
      <c r="C4133" t="n">
        <v>660</v>
      </c>
      <c r="D4133">
        <f>_xlfn.XLOOKUP(C4133,BH:BH,BI:BI)</f>
        <v/>
      </c>
      <c r="E4133" t="n">
        <v>24894</v>
      </c>
      <c r="F4133" t="inlineStr">
        <is>
          <t>DAWE YACHT</t>
        </is>
      </c>
      <c r="G4133" s="234" t="n">
        <v>45878</v>
      </c>
      <c r="H4133" s="234" t="n">
        <v>45884</v>
      </c>
      <c r="I4133" t="inlineStr">
        <is>
          <t>CHC</t>
        </is>
      </c>
      <c r="J4133">
        <f>_xlfn.XLOOKUP(I4133,AS:AS,AU:AU)</f>
        <v/>
      </c>
      <c r="K4133" t="inlineStr">
        <is>
          <t>USD</t>
        </is>
      </c>
      <c r="L4133" s="238" t="n">
        <v>20000</v>
      </c>
      <c r="M4133">
        <f>L4133*_xlfn.XLOOKUP(K4133,AM:AM,AN:AN)</f>
        <v/>
      </c>
      <c r="N4133">
        <f>L4133*_xlfn.XLOOKUP(K4133,AM:AM,AO:AO)</f>
        <v/>
      </c>
      <c r="O4133" s="238" t="n">
        <v>1500</v>
      </c>
      <c r="P4133">
        <f>O4133*_xlfn.XLOOKUP(K4133,AM:AM,AN:AN)</f>
        <v/>
      </c>
      <c r="Q4133">
        <f>O4133*_xlfn.XLOOKUP(K4133,AM:AM,AO:AO)</f>
        <v/>
      </c>
      <c r="R4133">
        <f>_xlfn.XLOOKUP(E4133,AF:AF,AG:AG)</f>
        <v/>
      </c>
      <c r="S4133">
        <f>_xlfn.XLOOKUP(E4133,AF:AF,AI:AI)</f>
        <v/>
      </c>
      <c r="T4133">
        <f>WEEKNUM(G4133)</f>
        <v/>
      </c>
      <c r="U4133">
        <f>YEAR(G4133)</f>
        <v/>
      </c>
      <c r="V4133" s="117">
        <f>IFERROR(Q4133/N4133,"0")</f>
        <v/>
      </c>
    </row>
    <row r="4134">
      <c r="A4134">
        <f>_xlfn.XLOOKUP(D4134,BN:BN,BO:BO)</f>
        <v/>
      </c>
      <c r="B4134" t="inlineStr">
        <is>
          <t>LLC</t>
        </is>
      </c>
      <c r="C4134" t="n">
        <v>661</v>
      </c>
      <c r="D4134">
        <f>_xlfn.XLOOKUP(C4134,BH:BH,BI:BI)</f>
        <v/>
      </c>
      <c r="E4134" t="n">
        <v>27721</v>
      </c>
      <c r="F4134" t="inlineStr">
        <is>
          <t>VUELOS MEX MTY MEX</t>
        </is>
      </c>
      <c r="G4134" s="234" t="n">
        <v>45919</v>
      </c>
      <c r="H4134" s="234" t="n">
        <v>45921</v>
      </c>
      <c r="I4134" t="inlineStr">
        <is>
          <t>VLO</t>
        </is>
      </c>
      <c r="J4134">
        <f>_xlfn.XLOOKUP(I4134,AS:AS,AU:AU)</f>
        <v/>
      </c>
      <c r="K4134" t="inlineStr">
        <is>
          <t>MXN</t>
        </is>
      </c>
      <c r="L4134" s="238" t="n">
        <v>4552</v>
      </c>
      <c r="M4134">
        <f>L4134*_xlfn.XLOOKUP(K4134,AM:AM,AN:AN)</f>
        <v/>
      </c>
      <c r="N4134">
        <f>L4134*_xlfn.XLOOKUP(K4134,AM:AM,AO:AO)</f>
        <v/>
      </c>
      <c r="O4134" s="238" t="n">
        <v>0</v>
      </c>
      <c r="P4134">
        <f>O4134*_xlfn.XLOOKUP(K4134,AM:AM,AN:AN)</f>
        <v/>
      </c>
      <c r="Q4134">
        <f>O4134*_xlfn.XLOOKUP(K4134,AM:AM,AO:AO)</f>
        <v/>
      </c>
      <c r="R4134">
        <f>_xlfn.XLOOKUP(E4134,AF:AF,AG:AG)</f>
        <v/>
      </c>
      <c r="S4134">
        <f>_xlfn.XLOOKUP(E4134,AF:AF,AI:AI)</f>
        <v/>
      </c>
      <c r="T4134">
        <f>WEEKNUM(G4134)</f>
        <v/>
      </c>
      <c r="U4134">
        <f>YEAR(G4134)</f>
        <v/>
      </c>
      <c r="V4134" s="117">
        <f>IFERROR(Q4134/N4134,"0")</f>
        <v/>
      </c>
    </row>
    <row r="4135">
      <c r="A4135">
        <f>_xlfn.XLOOKUP(D4135,BN:BN,BO:BO)</f>
        <v/>
      </c>
      <c r="B4135" t="inlineStr">
        <is>
          <t>LLC</t>
        </is>
      </c>
      <c r="C4135" t="n">
        <v>661</v>
      </c>
      <c r="D4135">
        <f>_xlfn.XLOOKUP(C4135,BH:BH,BI:BI)</f>
        <v/>
      </c>
      <c r="E4135" t="n">
        <v>27721</v>
      </c>
      <c r="F4135" t="inlineStr">
        <is>
          <t>VUELO MEX MTY MEX</t>
        </is>
      </c>
      <c r="G4135" s="234" t="n">
        <v>45919</v>
      </c>
      <c r="H4135" s="234" t="n">
        <v>45921</v>
      </c>
      <c r="I4135" t="inlineStr">
        <is>
          <t>VLO</t>
        </is>
      </c>
      <c r="J4135">
        <f>_xlfn.XLOOKUP(I4135,AS:AS,AU:AU)</f>
        <v/>
      </c>
      <c r="K4135" t="inlineStr">
        <is>
          <t>MXN</t>
        </is>
      </c>
      <c r="L4135" s="238" t="n">
        <v>4552</v>
      </c>
      <c r="M4135">
        <f>L4135*_xlfn.XLOOKUP(K4135,AM:AM,AN:AN)</f>
        <v/>
      </c>
      <c r="N4135">
        <f>L4135*_xlfn.XLOOKUP(K4135,AM:AM,AO:AO)</f>
        <v/>
      </c>
      <c r="O4135" s="238" t="n">
        <v>0</v>
      </c>
      <c r="P4135">
        <f>O4135*_xlfn.XLOOKUP(K4135,AM:AM,AN:AN)</f>
        <v/>
      </c>
      <c r="Q4135">
        <f>O4135*_xlfn.XLOOKUP(K4135,AM:AM,AO:AO)</f>
        <v/>
      </c>
      <c r="R4135">
        <f>_xlfn.XLOOKUP(E4135,AF:AF,AG:AG)</f>
        <v/>
      </c>
      <c r="S4135">
        <f>_xlfn.XLOOKUP(E4135,AF:AF,AI:AI)</f>
        <v/>
      </c>
      <c r="T4135">
        <f>WEEKNUM(G4135)</f>
        <v/>
      </c>
      <c r="U4135">
        <f>YEAR(G4135)</f>
        <v/>
      </c>
      <c r="V4135" s="117">
        <f>IFERROR(Q4135/N4135,"0")</f>
        <v/>
      </c>
    </row>
    <row r="4136">
      <c r="A4136">
        <f>_xlfn.XLOOKUP(D4136,BN:BN,BO:BO)</f>
        <v/>
      </c>
      <c r="B4136" t="inlineStr">
        <is>
          <t>LLC</t>
        </is>
      </c>
      <c r="C4136" t="n">
        <v>661</v>
      </c>
      <c r="D4136">
        <f>_xlfn.XLOOKUP(C4136,BH:BH,BI:BI)</f>
        <v/>
      </c>
      <c r="E4136" t="n">
        <v>27721</v>
      </c>
      <c r="F4136" t="inlineStr">
        <is>
          <t>PAGO DE ASIENTOS</t>
        </is>
      </c>
      <c r="G4136" s="234" t="n">
        <v>45919</v>
      </c>
      <c r="H4136" s="234" t="n">
        <v>45921</v>
      </c>
      <c r="I4136" t="inlineStr">
        <is>
          <t>VLO</t>
        </is>
      </c>
      <c r="J4136">
        <f>_xlfn.XLOOKUP(I4136,AS:AS,AU:AU)</f>
        <v/>
      </c>
      <c r="K4136" t="inlineStr">
        <is>
          <t>MXN</t>
        </is>
      </c>
      <c r="L4136" s="238" t="n">
        <v>500</v>
      </c>
      <c r="M4136">
        <f>L4136*_xlfn.XLOOKUP(K4136,AM:AM,AN:AN)</f>
        <v/>
      </c>
      <c r="N4136">
        <f>L4136*_xlfn.XLOOKUP(K4136,AM:AM,AO:AO)</f>
        <v/>
      </c>
      <c r="O4136" s="238" t="n">
        <v>0</v>
      </c>
      <c r="P4136">
        <f>O4136*_xlfn.XLOOKUP(K4136,AM:AM,AN:AN)</f>
        <v/>
      </c>
      <c r="Q4136">
        <f>O4136*_xlfn.XLOOKUP(K4136,AM:AM,AO:AO)</f>
        <v/>
      </c>
      <c r="R4136">
        <f>_xlfn.XLOOKUP(E4136,AF:AF,AG:AG)</f>
        <v/>
      </c>
      <c r="S4136">
        <f>_xlfn.XLOOKUP(E4136,AF:AF,AI:AI)</f>
        <v/>
      </c>
      <c r="T4136">
        <f>WEEKNUM(G4136)</f>
        <v/>
      </c>
      <c r="U4136">
        <f>YEAR(G4136)</f>
        <v/>
      </c>
      <c r="V4136" s="117">
        <f>IFERROR(Q4136/N4136,"0")</f>
        <v/>
      </c>
    </row>
    <row r="4137">
      <c r="A4137">
        <f>_xlfn.XLOOKUP(D4137,BN:BN,BO:BO)</f>
        <v/>
      </c>
      <c r="B4137" t="inlineStr">
        <is>
          <t>LLC</t>
        </is>
      </c>
      <c r="C4137" t="n">
        <v>661</v>
      </c>
      <c r="D4137">
        <f>_xlfn.XLOOKUP(C4137,BH:BH,BI:BI)</f>
        <v/>
      </c>
      <c r="E4137" t="n">
        <v>27721</v>
      </c>
      <c r="F4137" t="inlineStr">
        <is>
          <t>COMPRA ASIENTOS</t>
        </is>
      </c>
      <c r="G4137" s="234" t="n">
        <v>45919</v>
      </c>
      <c r="H4137" s="234" t="n">
        <v>45921</v>
      </c>
      <c r="I4137" t="inlineStr">
        <is>
          <t>VLO</t>
        </is>
      </c>
      <c r="J4137">
        <f>_xlfn.XLOOKUP(I4137,AS:AS,AU:AU)</f>
        <v/>
      </c>
      <c r="K4137" t="inlineStr">
        <is>
          <t>MXN</t>
        </is>
      </c>
      <c r="L4137" s="238" t="n">
        <v>500</v>
      </c>
      <c r="M4137">
        <f>L4137*_xlfn.XLOOKUP(K4137,AM:AM,AN:AN)</f>
        <v/>
      </c>
      <c r="N4137">
        <f>L4137*_xlfn.XLOOKUP(K4137,AM:AM,AO:AO)</f>
        <v/>
      </c>
      <c r="O4137" s="238" t="n">
        <v>0</v>
      </c>
      <c r="P4137">
        <f>O4137*_xlfn.XLOOKUP(K4137,AM:AM,AN:AN)</f>
        <v/>
      </c>
      <c r="Q4137">
        <f>O4137*_xlfn.XLOOKUP(K4137,AM:AM,AO:AO)</f>
        <v/>
      </c>
      <c r="R4137">
        <f>_xlfn.XLOOKUP(E4137,AF:AF,AG:AG)</f>
        <v/>
      </c>
      <c r="S4137">
        <f>_xlfn.XLOOKUP(E4137,AF:AF,AI:AI)</f>
        <v/>
      </c>
      <c r="T4137">
        <f>WEEKNUM(G4137)</f>
        <v/>
      </c>
      <c r="U4137">
        <f>YEAR(G4137)</f>
        <v/>
      </c>
      <c r="V4137" s="117">
        <f>IFERROR(Q4137/N4137,"0")</f>
        <v/>
      </c>
    </row>
    <row r="4138">
      <c r="A4138">
        <f>_xlfn.XLOOKUP(D4138,BN:BN,BO:BO)</f>
        <v/>
      </c>
      <c r="B4138" t="inlineStr">
        <is>
          <t>LLC</t>
        </is>
      </c>
      <c r="C4138" t="n">
        <v>661</v>
      </c>
      <c r="D4138">
        <f>_xlfn.XLOOKUP(C4138,BH:BH,BI:BI)</f>
        <v/>
      </c>
      <c r="E4138" t="n">
        <v>0</v>
      </c>
      <c r="F4138" t="inlineStr">
        <is>
          <t>EMISIO DE BOLETO</t>
        </is>
      </c>
      <c r="G4138" s="234" t="n">
        <v>45919</v>
      </c>
      <c r="H4138" s="234" t="n">
        <v>45921</v>
      </c>
      <c r="I4138" t="inlineStr">
        <is>
          <t>HPS</t>
        </is>
      </c>
      <c r="J4138">
        <f>_xlfn.XLOOKUP(I4138,AS:AS,AU:AU)</f>
        <v/>
      </c>
      <c r="K4138" t="inlineStr">
        <is>
          <t>MXN</t>
        </is>
      </c>
      <c r="L4138" s="238" t="n">
        <v>1330</v>
      </c>
      <c r="M4138">
        <f>L4138*_xlfn.XLOOKUP(K4138,AM:AM,AN:AN)</f>
        <v/>
      </c>
      <c r="N4138">
        <f>L4138*_xlfn.XLOOKUP(K4138,AM:AM,AO:AO)</f>
        <v/>
      </c>
      <c r="O4138" s="238" t="n">
        <v>490</v>
      </c>
      <c r="P4138">
        <f>O4138*_xlfn.XLOOKUP(K4138,AM:AM,AN:AN)</f>
        <v/>
      </c>
      <c r="Q4138">
        <f>O4138*_xlfn.XLOOKUP(K4138,AM:AM,AO:AO)</f>
        <v/>
      </c>
      <c r="R4138">
        <f>_xlfn.XLOOKUP(E4138,AF:AF,AG:AG)</f>
        <v/>
      </c>
      <c r="S4138">
        <f>_xlfn.XLOOKUP(E4138,AF:AF,AI:AI)</f>
        <v/>
      </c>
      <c r="T4138">
        <f>WEEKNUM(G4138)</f>
        <v/>
      </c>
      <c r="U4138">
        <f>YEAR(G4138)</f>
        <v/>
      </c>
      <c r="V4138" s="117">
        <f>IFERROR(Q4138/N4138,"0")</f>
        <v/>
      </c>
    </row>
    <row r="4139">
      <c r="A4139">
        <f>_xlfn.XLOOKUP(D4139,BN:BN,BO:BO)</f>
        <v/>
      </c>
      <c r="B4139" t="inlineStr">
        <is>
          <t>LLC</t>
        </is>
      </c>
      <c r="C4139" t="n">
        <v>662</v>
      </c>
      <c r="D4139">
        <f>_xlfn.XLOOKUP(C4139,BH:BH,BI:BI)</f>
        <v/>
      </c>
      <c r="E4139" t="n">
        <v>27721</v>
      </c>
      <c r="F4139" t="inlineStr">
        <is>
          <t>VUELO MEXICO MONTERREY MEXICO</t>
        </is>
      </c>
      <c r="G4139" s="234" t="n">
        <v>45919</v>
      </c>
      <c r="H4139" s="234" t="n">
        <v>45921</v>
      </c>
      <c r="I4139" t="inlineStr">
        <is>
          <t>VLO</t>
        </is>
      </c>
      <c r="J4139">
        <f>_xlfn.XLOOKUP(I4139,AS:AS,AU:AU)</f>
        <v/>
      </c>
      <c r="K4139" t="inlineStr">
        <is>
          <t>MXN</t>
        </is>
      </c>
      <c r="L4139" s="238" t="n">
        <v>5283</v>
      </c>
      <c r="M4139">
        <f>L4139*_xlfn.XLOOKUP(K4139,AM:AM,AN:AN)</f>
        <v/>
      </c>
      <c r="N4139">
        <f>L4139*_xlfn.XLOOKUP(K4139,AM:AM,AO:AO)</f>
        <v/>
      </c>
      <c r="O4139" s="238" t="n">
        <v>0</v>
      </c>
      <c r="P4139">
        <f>O4139*_xlfn.XLOOKUP(K4139,AM:AM,AN:AN)</f>
        <v/>
      </c>
      <c r="Q4139">
        <f>O4139*_xlfn.XLOOKUP(K4139,AM:AM,AO:AO)</f>
        <v/>
      </c>
      <c r="R4139">
        <f>_xlfn.XLOOKUP(E4139,AF:AF,AG:AG)</f>
        <v/>
      </c>
      <c r="S4139">
        <f>_xlfn.XLOOKUP(E4139,AF:AF,AI:AI)</f>
        <v/>
      </c>
      <c r="T4139">
        <f>WEEKNUM(G4139)</f>
        <v/>
      </c>
      <c r="U4139">
        <f>YEAR(G4139)</f>
        <v/>
      </c>
      <c r="V4139" s="117">
        <f>IFERROR(Q4139/N4139,"0")</f>
        <v/>
      </c>
    </row>
    <row r="4140">
      <c r="A4140">
        <f>_xlfn.XLOOKUP(D4140,BN:BN,BO:BO)</f>
        <v/>
      </c>
      <c r="B4140" t="inlineStr">
        <is>
          <t>LLC</t>
        </is>
      </c>
      <c r="C4140" t="n">
        <v>662</v>
      </c>
      <c r="D4140">
        <f>_xlfn.XLOOKUP(C4140,BH:BH,BI:BI)</f>
        <v/>
      </c>
      <c r="E4140" t="n">
        <v>27721</v>
      </c>
      <c r="F4140" t="inlineStr">
        <is>
          <t>VUELO MEX MTY MEX</t>
        </is>
      </c>
      <c r="G4140" s="234" t="n">
        <v>45919</v>
      </c>
      <c r="H4140" s="234" t="n">
        <v>45921</v>
      </c>
      <c r="I4140" t="inlineStr">
        <is>
          <t>VLO</t>
        </is>
      </c>
      <c r="J4140">
        <f>_xlfn.XLOOKUP(I4140,AS:AS,AU:AU)</f>
        <v/>
      </c>
      <c r="K4140" t="inlineStr">
        <is>
          <t>MXN</t>
        </is>
      </c>
      <c r="L4140" s="238" t="n">
        <v>5283</v>
      </c>
      <c r="M4140">
        <f>L4140*_xlfn.XLOOKUP(K4140,AM:AM,AN:AN)</f>
        <v/>
      </c>
      <c r="N4140">
        <f>L4140*_xlfn.XLOOKUP(K4140,AM:AM,AO:AO)</f>
        <v/>
      </c>
      <c r="O4140" s="238" t="n">
        <v>0</v>
      </c>
      <c r="P4140">
        <f>O4140*_xlfn.XLOOKUP(K4140,AM:AM,AN:AN)</f>
        <v/>
      </c>
      <c r="Q4140">
        <f>O4140*_xlfn.XLOOKUP(K4140,AM:AM,AO:AO)</f>
        <v/>
      </c>
      <c r="R4140">
        <f>_xlfn.XLOOKUP(E4140,AF:AF,AG:AG)</f>
        <v/>
      </c>
      <c r="S4140">
        <f>_xlfn.XLOOKUP(E4140,AF:AF,AI:AI)</f>
        <v/>
      </c>
      <c r="T4140">
        <f>WEEKNUM(G4140)</f>
        <v/>
      </c>
      <c r="U4140">
        <f>YEAR(G4140)</f>
        <v/>
      </c>
      <c r="V4140" s="117">
        <f>IFERROR(Q4140/N4140,"0")</f>
        <v/>
      </c>
    </row>
    <row r="4141">
      <c r="A4141">
        <f>_xlfn.XLOOKUP(D4141,BN:BN,BO:BO)</f>
        <v/>
      </c>
      <c r="B4141" t="inlineStr">
        <is>
          <t>LLC</t>
        </is>
      </c>
      <c r="C4141" t="n">
        <v>662</v>
      </c>
      <c r="D4141">
        <f>_xlfn.XLOOKUP(C4141,BH:BH,BI:BI)</f>
        <v/>
      </c>
      <c r="E4141" t="n">
        <v>27721</v>
      </c>
      <c r="F4141" t="inlineStr">
        <is>
          <t>PAGO DE ASIENTOS</t>
        </is>
      </c>
      <c r="G4141" s="234" t="n">
        <v>45919</v>
      </c>
      <c r="H4141" s="234" t="n">
        <v>45921</v>
      </c>
      <c r="I4141" t="inlineStr">
        <is>
          <t>VLO</t>
        </is>
      </c>
      <c r="J4141">
        <f>_xlfn.XLOOKUP(I4141,AS:AS,AU:AU)</f>
        <v/>
      </c>
      <c r="K4141" t="inlineStr">
        <is>
          <t>MXN</t>
        </is>
      </c>
      <c r="L4141" s="238" t="n">
        <v>600</v>
      </c>
      <c r="M4141">
        <f>L4141*_xlfn.XLOOKUP(K4141,AM:AM,AN:AN)</f>
        <v/>
      </c>
      <c r="N4141">
        <f>L4141*_xlfn.XLOOKUP(K4141,AM:AM,AO:AO)</f>
        <v/>
      </c>
      <c r="O4141" s="238" t="n">
        <v>0</v>
      </c>
      <c r="P4141">
        <f>O4141*_xlfn.XLOOKUP(K4141,AM:AM,AN:AN)</f>
        <v/>
      </c>
      <c r="Q4141">
        <f>O4141*_xlfn.XLOOKUP(K4141,AM:AM,AO:AO)</f>
        <v/>
      </c>
      <c r="R4141">
        <f>_xlfn.XLOOKUP(E4141,AF:AF,AG:AG)</f>
        <v/>
      </c>
      <c r="S4141">
        <f>_xlfn.XLOOKUP(E4141,AF:AF,AI:AI)</f>
        <v/>
      </c>
      <c r="T4141">
        <f>WEEKNUM(G4141)</f>
        <v/>
      </c>
      <c r="U4141">
        <f>YEAR(G4141)</f>
        <v/>
      </c>
      <c r="V4141" s="117">
        <f>IFERROR(Q4141/N4141,"0")</f>
        <v/>
      </c>
    </row>
    <row r="4142">
      <c r="A4142">
        <f>_xlfn.XLOOKUP(D4142,BN:BN,BO:BO)</f>
        <v/>
      </c>
      <c r="B4142" t="inlineStr">
        <is>
          <t>LLC</t>
        </is>
      </c>
      <c r="C4142" t="n">
        <v>662</v>
      </c>
      <c r="D4142">
        <f>_xlfn.XLOOKUP(C4142,BH:BH,BI:BI)</f>
        <v/>
      </c>
      <c r="E4142" t="n">
        <v>27721</v>
      </c>
      <c r="F4142" t="inlineStr">
        <is>
          <t>COMPRA DE ASIENTOS</t>
        </is>
      </c>
      <c r="G4142" s="234" t="n">
        <v>45919</v>
      </c>
      <c r="H4142" s="234" t="n">
        <v>45921</v>
      </c>
      <c r="I4142" t="inlineStr">
        <is>
          <t>VLO</t>
        </is>
      </c>
      <c r="J4142">
        <f>_xlfn.XLOOKUP(I4142,AS:AS,AU:AU)</f>
        <v/>
      </c>
      <c r="K4142" t="inlineStr">
        <is>
          <t>MXN</t>
        </is>
      </c>
      <c r="L4142" s="238" t="n">
        <v>600</v>
      </c>
      <c r="M4142">
        <f>L4142*_xlfn.XLOOKUP(K4142,AM:AM,AN:AN)</f>
        <v/>
      </c>
      <c r="N4142">
        <f>L4142*_xlfn.XLOOKUP(K4142,AM:AM,AO:AO)</f>
        <v/>
      </c>
      <c r="O4142" s="238" t="n">
        <v>0</v>
      </c>
      <c r="P4142">
        <f>O4142*_xlfn.XLOOKUP(K4142,AM:AM,AN:AN)</f>
        <v/>
      </c>
      <c r="Q4142">
        <f>O4142*_xlfn.XLOOKUP(K4142,AM:AM,AO:AO)</f>
        <v/>
      </c>
      <c r="R4142">
        <f>_xlfn.XLOOKUP(E4142,AF:AF,AG:AG)</f>
        <v/>
      </c>
      <c r="S4142">
        <f>_xlfn.XLOOKUP(E4142,AF:AF,AI:AI)</f>
        <v/>
      </c>
      <c r="T4142">
        <f>WEEKNUM(G4142)</f>
        <v/>
      </c>
      <c r="U4142">
        <f>YEAR(G4142)</f>
        <v/>
      </c>
      <c r="V4142" s="117">
        <f>IFERROR(Q4142/N4142,"0")</f>
        <v/>
      </c>
    </row>
    <row r="4143">
      <c r="A4143">
        <f>_xlfn.XLOOKUP(D4143,BN:BN,BO:BO)</f>
        <v/>
      </c>
      <c r="B4143" t="inlineStr">
        <is>
          <t>LLC</t>
        </is>
      </c>
      <c r="C4143" t="n">
        <v>662</v>
      </c>
      <c r="D4143">
        <f>_xlfn.XLOOKUP(C4143,BH:BH,BI:BI)</f>
        <v/>
      </c>
      <c r="E4143" t="n">
        <v>27721</v>
      </c>
      <c r="F4143" t="inlineStr">
        <is>
          <t>PAGO DE MALETA</t>
        </is>
      </c>
      <c r="G4143" s="234" t="n">
        <v>45919</v>
      </c>
      <c r="H4143" s="234" t="n">
        <v>45921</v>
      </c>
      <c r="I4143" t="inlineStr">
        <is>
          <t>VLO</t>
        </is>
      </c>
      <c r="J4143">
        <f>_xlfn.XLOOKUP(I4143,AS:AS,AU:AU)</f>
        <v/>
      </c>
      <c r="K4143" t="inlineStr">
        <is>
          <t>MXN</t>
        </is>
      </c>
      <c r="L4143" s="238" t="n">
        <v>840</v>
      </c>
      <c r="M4143">
        <f>L4143*_xlfn.XLOOKUP(K4143,AM:AM,AN:AN)</f>
        <v/>
      </c>
      <c r="N4143">
        <f>L4143*_xlfn.XLOOKUP(K4143,AM:AM,AO:AO)</f>
        <v/>
      </c>
      <c r="O4143" s="238" t="n">
        <v>0</v>
      </c>
      <c r="P4143">
        <f>O4143*_xlfn.XLOOKUP(K4143,AM:AM,AN:AN)</f>
        <v/>
      </c>
      <c r="Q4143">
        <f>O4143*_xlfn.XLOOKUP(K4143,AM:AM,AO:AO)</f>
        <v/>
      </c>
      <c r="R4143">
        <f>_xlfn.XLOOKUP(E4143,AF:AF,AG:AG)</f>
        <v/>
      </c>
      <c r="S4143">
        <f>_xlfn.XLOOKUP(E4143,AF:AF,AI:AI)</f>
        <v/>
      </c>
      <c r="T4143">
        <f>WEEKNUM(G4143)</f>
        <v/>
      </c>
      <c r="U4143">
        <f>YEAR(G4143)</f>
        <v/>
      </c>
      <c r="V4143" s="117">
        <f>IFERROR(Q4143/N4143,"0")</f>
        <v/>
      </c>
    </row>
    <row r="4144">
      <c r="A4144">
        <f>_xlfn.XLOOKUP(D4144,BN:BN,BO:BO)</f>
        <v/>
      </c>
      <c r="B4144" t="inlineStr">
        <is>
          <t>LLC</t>
        </is>
      </c>
      <c r="C4144" t="n">
        <v>662</v>
      </c>
      <c r="D4144">
        <f>_xlfn.XLOOKUP(C4144,BH:BH,BI:BI)</f>
        <v/>
      </c>
      <c r="E4144" t="n">
        <v>0</v>
      </c>
      <c r="F4144" t="inlineStr">
        <is>
          <t>EMISION DE BOLETOS</t>
        </is>
      </c>
      <c r="G4144" s="234" t="n">
        <v>45919</v>
      </c>
      <c r="H4144" s="234" t="n">
        <v>45921</v>
      </c>
      <c r="I4144" t="inlineStr">
        <is>
          <t>HPS</t>
        </is>
      </c>
      <c r="J4144">
        <f>_xlfn.XLOOKUP(I4144,AS:AS,AU:AU)</f>
        <v/>
      </c>
      <c r="K4144" t="inlineStr">
        <is>
          <t>MXN</t>
        </is>
      </c>
      <c r="L4144" s="238" t="n">
        <v>1330</v>
      </c>
      <c r="M4144">
        <f>L4144*_xlfn.XLOOKUP(K4144,AM:AM,AN:AN)</f>
        <v/>
      </c>
      <c r="N4144">
        <f>L4144*_xlfn.XLOOKUP(K4144,AM:AM,AO:AO)</f>
        <v/>
      </c>
      <c r="O4144" s="238" t="n">
        <v>1330</v>
      </c>
      <c r="P4144">
        <f>O4144*_xlfn.XLOOKUP(K4144,AM:AM,AN:AN)</f>
        <v/>
      </c>
      <c r="Q4144">
        <f>O4144*_xlfn.XLOOKUP(K4144,AM:AM,AO:AO)</f>
        <v/>
      </c>
      <c r="R4144">
        <f>_xlfn.XLOOKUP(E4144,AF:AF,AG:AG)</f>
        <v/>
      </c>
      <c r="S4144">
        <f>_xlfn.XLOOKUP(E4144,AF:AF,AI:AI)</f>
        <v/>
      </c>
      <c r="T4144">
        <f>WEEKNUM(G4144)</f>
        <v/>
      </c>
      <c r="U4144">
        <f>YEAR(G4144)</f>
        <v/>
      </c>
      <c r="V4144" s="117">
        <f>IFERROR(Q4144/N4144,"0")</f>
        <v/>
      </c>
    </row>
    <row r="4145">
      <c r="A4145">
        <f>_xlfn.XLOOKUP(D4145,BN:BN,BO:BO)</f>
        <v/>
      </c>
      <c r="B4145" t="inlineStr">
        <is>
          <t>LLC</t>
        </is>
      </c>
      <c r="C4145" t="n">
        <v>663</v>
      </c>
      <c r="D4145">
        <f>_xlfn.XLOOKUP(C4145,BH:BH,BI:BI)</f>
        <v/>
      </c>
      <c r="E4145" t="n">
        <v>30808</v>
      </c>
      <c r="F4145" t="inlineStr">
        <is>
          <t>HOTEL</t>
        </is>
      </c>
      <c r="G4145" s="234" t="n">
        <v>46011</v>
      </c>
      <c r="H4145" s="234" t="n">
        <v>46018</v>
      </c>
      <c r="I4145" t="inlineStr">
        <is>
          <t>HTL</t>
        </is>
      </c>
      <c r="J4145">
        <f>_xlfn.XLOOKUP(I4145,AS:AS,AU:AU)</f>
        <v/>
      </c>
      <c r="K4145" t="inlineStr">
        <is>
          <t>EUR</t>
        </is>
      </c>
      <c r="L4145" s="238" t="n">
        <v>400000</v>
      </c>
      <c r="M4145">
        <f>L4145*_xlfn.XLOOKUP(K4145,AM:AM,AN:AN)</f>
        <v/>
      </c>
      <c r="N4145">
        <f>L4145*_xlfn.XLOOKUP(K4145,AM:AM,AO:AO)</f>
        <v/>
      </c>
      <c r="O4145" s="238" t="n">
        <v>36364</v>
      </c>
      <c r="P4145">
        <f>O4145*_xlfn.XLOOKUP(K4145,AM:AM,AN:AN)</f>
        <v/>
      </c>
      <c r="Q4145">
        <f>O4145*_xlfn.XLOOKUP(K4145,AM:AM,AO:AO)</f>
        <v/>
      </c>
      <c r="R4145">
        <f>_xlfn.XLOOKUP(E4145,AF:AF,AG:AG)</f>
        <v/>
      </c>
      <c r="S4145">
        <f>_xlfn.XLOOKUP(E4145,AF:AF,AI:AI)</f>
        <v/>
      </c>
      <c r="T4145">
        <f>WEEKNUM(G4145)</f>
        <v/>
      </c>
      <c r="U4145">
        <f>YEAR(G4145)</f>
        <v/>
      </c>
      <c r="V4145" s="117">
        <f>IFERROR(Q4145/N4145,"0")</f>
        <v/>
      </c>
    </row>
    <row r="4146">
      <c r="A4146">
        <f>_xlfn.XLOOKUP(D4146,BN:BN,BO:BO)</f>
        <v/>
      </c>
      <c r="B4146" t="inlineStr">
        <is>
          <t>LLC</t>
        </is>
      </c>
      <c r="C4146" t="n">
        <v>664</v>
      </c>
      <c r="D4146">
        <f>_xlfn.XLOOKUP(C4146,BH:BH,BI:BI)</f>
        <v/>
      </c>
      <c r="E4146" t="n">
        <v>25824</v>
      </c>
      <c r="F4146" t="inlineStr">
        <is>
          <t>HOTEL SPLENDIDE ROYAL PARIS</t>
        </is>
      </c>
      <c r="G4146" s="234" t="n">
        <v>45861</v>
      </c>
      <c r="H4146" s="234" t="n">
        <v>45862</v>
      </c>
      <c r="I4146" t="inlineStr">
        <is>
          <t>HTL</t>
        </is>
      </c>
      <c r="J4146">
        <f>_xlfn.XLOOKUP(I4146,AS:AS,AU:AU)</f>
        <v/>
      </c>
      <c r="K4146" t="inlineStr">
        <is>
          <t>USD</t>
        </is>
      </c>
      <c r="L4146" s="238" t="n">
        <v>940</v>
      </c>
      <c r="M4146">
        <f>L4146*_xlfn.XLOOKUP(K4146,AM:AM,AN:AN)</f>
        <v/>
      </c>
      <c r="N4146">
        <f>L4146*_xlfn.XLOOKUP(K4146,AM:AM,AO:AO)</f>
        <v/>
      </c>
      <c r="O4146" s="238" t="n">
        <v>80.25</v>
      </c>
      <c r="P4146">
        <f>O4146*_xlfn.XLOOKUP(K4146,AM:AM,AN:AN)</f>
        <v/>
      </c>
      <c r="Q4146">
        <f>O4146*_xlfn.XLOOKUP(K4146,AM:AM,AO:AO)</f>
        <v/>
      </c>
      <c r="R4146">
        <f>_xlfn.XLOOKUP(E4146,AF:AF,AG:AG)</f>
        <v/>
      </c>
      <c r="S4146">
        <f>_xlfn.XLOOKUP(E4146,AF:AF,AI:AI)</f>
        <v/>
      </c>
      <c r="T4146">
        <f>WEEKNUM(G4146)</f>
        <v/>
      </c>
      <c r="U4146">
        <f>YEAR(G4146)</f>
        <v/>
      </c>
      <c r="V4146" s="117">
        <f>IFERROR(Q4146/N4146,"0")</f>
        <v/>
      </c>
    </row>
    <row r="4147">
      <c r="A4147">
        <f>_xlfn.XLOOKUP(D4147,BN:BN,BO:BO)</f>
        <v/>
      </c>
      <c r="B4147" t="inlineStr">
        <is>
          <t>LLC</t>
        </is>
      </c>
      <c r="C4147" t="n">
        <v>665</v>
      </c>
      <c r="D4147">
        <f>_xlfn.XLOOKUP(C4147,BH:BH,BI:BI)</f>
        <v/>
      </c>
      <c r="E4147" t="n">
        <v>30814</v>
      </c>
      <c r="F4147" t="inlineStr">
        <is>
          <t>L AUBERGE CARMEL</t>
        </is>
      </c>
      <c r="G4147" s="234" t="n">
        <v>45815</v>
      </c>
      <c r="H4147" s="234" t="n">
        <v>45820</v>
      </c>
      <c r="I4147" t="inlineStr">
        <is>
          <t>HTL</t>
        </is>
      </c>
      <c r="J4147">
        <f>_xlfn.XLOOKUP(I4147,AS:AS,AU:AU)</f>
        <v/>
      </c>
      <c r="K4147" t="inlineStr">
        <is>
          <t>USD</t>
        </is>
      </c>
      <c r="L4147" s="238" t="n">
        <v>2016.88</v>
      </c>
      <c r="M4147">
        <f>L4147*_xlfn.XLOOKUP(K4147,AM:AM,AN:AN)</f>
        <v/>
      </c>
      <c r="N4147">
        <f>L4147*_xlfn.XLOOKUP(K4147,AM:AM,AO:AO)</f>
        <v/>
      </c>
      <c r="O4147" s="238" t="n">
        <v>161.68</v>
      </c>
      <c r="P4147">
        <f>O4147*_xlfn.XLOOKUP(K4147,AM:AM,AN:AN)</f>
        <v/>
      </c>
      <c r="Q4147">
        <f>O4147*_xlfn.XLOOKUP(K4147,AM:AM,AO:AO)</f>
        <v/>
      </c>
      <c r="R4147">
        <f>_xlfn.XLOOKUP(E4147,AF:AF,AG:AG)</f>
        <v/>
      </c>
      <c r="S4147">
        <f>_xlfn.XLOOKUP(E4147,AF:AF,AI:AI)</f>
        <v/>
      </c>
      <c r="T4147">
        <f>WEEKNUM(G4147)</f>
        <v/>
      </c>
      <c r="U4147">
        <f>YEAR(G4147)</f>
        <v/>
      </c>
      <c r="V4147" s="117">
        <f>IFERROR(Q4147/N4147,"0")</f>
        <v/>
      </c>
    </row>
    <row r="4148">
      <c r="A4148">
        <f>_xlfn.XLOOKUP(D4148,BN:BN,BO:BO)</f>
        <v/>
      </c>
      <c r="B4148" t="inlineStr">
        <is>
          <t>LLC</t>
        </is>
      </c>
      <c r="C4148" t="n">
        <v>665</v>
      </c>
      <c r="D4148">
        <f>_xlfn.XLOOKUP(C4148,BH:BH,BI:BI)</f>
        <v/>
      </c>
      <c r="E4148" t="n">
        <v>30812</v>
      </c>
      <c r="F4148" t="inlineStr">
        <is>
          <t xml:space="preserve">MEADOWOOD NAPA VALLEY </t>
        </is>
      </c>
      <c r="G4148" s="234" t="n">
        <v>45815</v>
      </c>
      <c r="H4148" s="234" t="n">
        <v>45820</v>
      </c>
      <c r="I4148" t="inlineStr">
        <is>
          <t>HTL</t>
        </is>
      </c>
      <c r="J4148">
        <f>_xlfn.XLOOKUP(I4148,AS:AS,AU:AU)</f>
        <v/>
      </c>
      <c r="K4148" t="inlineStr">
        <is>
          <t>USD</t>
        </is>
      </c>
      <c r="L4148" s="238" t="n">
        <v>3716.82</v>
      </c>
      <c r="M4148">
        <f>L4148*_xlfn.XLOOKUP(K4148,AM:AM,AN:AN)</f>
        <v/>
      </c>
      <c r="N4148">
        <f>L4148*_xlfn.XLOOKUP(K4148,AM:AM,AO:AO)</f>
        <v/>
      </c>
      <c r="O4148" s="238" t="n">
        <v>322.5</v>
      </c>
      <c r="P4148">
        <f>O4148*_xlfn.XLOOKUP(K4148,AM:AM,AN:AN)</f>
        <v/>
      </c>
      <c r="Q4148">
        <f>O4148*_xlfn.XLOOKUP(K4148,AM:AM,AO:AO)</f>
        <v/>
      </c>
      <c r="R4148">
        <f>_xlfn.XLOOKUP(E4148,AF:AF,AG:AG)</f>
        <v/>
      </c>
      <c r="S4148">
        <f>_xlfn.XLOOKUP(E4148,AF:AF,AI:AI)</f>
        <v/>
      </c>
      <c r="T4148">
        <f>WEEKNUM(G4148)</f>
        <v/>
      </c>
      <c r="U4148">
        <f>YEAR(G4148)</f>
        <v/>
      </c>
      <c r="V4148" s="117">
        <f>IFERROR(Q4148/N4148,"0")</f>
        <v/>
      </c>
    </row>
    <row r="4149">
      <c r="A4149">
        <f>_xlfn.XLOOKUP(D4149,BN:BN,BO:BO)</f>
        <v/>
      </c>
      <c r="B4149" t="inlineStr">
        <is>
          <t>LLC</t>
        </is>
      </c>
      <c r="C4149" t="n">
        <v>666</v>
      </c>
      <c r="D4149">
        <f>_xlfn.XLOOKUP(C4149,BH:BH,BI:BI)</f>
        <v/>
      </c>
      <c r="E4149" t="n">
        <v>30823</v>
      </c>
      <c r="F4149" t="inlineStr">
        <is>
          <t>TRASLADOS TOURS Y VUELOS</t>
        </is>
      </c>
      <c r="G4149" s="234" t="n">
        <v>45910</v>
      </c>
      <c r="H4149" s="234" t="n">
        <v>45912</v>
      </c>
      <c r="I4149" t="inlineStr">
        <is>
          <t>PKT</t>
        </is>
      </c>
      <c r="J4149">
        <f>_xlfn.XLOOKUP(I4149,AS:AS,AU:AU)</f>
        <v/>
      </c>
      <c r="K4149" t="inlineStr">
        <is>
          <t>EUR</t>
        </is>
      </c>
      <c r="L4149" s="238" t="n">
        <v>2365</v>
      </c>
      <c r="M4149">
        <f>L4149*_xlfn.XLOOKUP(K4149,AM:AM,AN:AN)</f>
        <v/>
      </c>
      <c r="N4149">
        <f>L4149*_xlfn.XLOOKUP(K4149,AM:AM,AO:AO)</f>
        <v/>
      </c>
      <c r="O4149" s="238" t="n">
        <v>0</v>
      </c>
      <c r="P4149">
        <f>O4149*_xlfn.XLOOKUP(K4149,AM:AM,AN:AN)</f>
        <v/>
      </c>
      <c r="Q4149">
        <f>O4149*_xlfn.XLOOKUP(K4149,AM:AM,AO:AO)</f>
        <v/>
      </c>
      <c r="R4149">
        <f>_xlfn.XLOOKUP(E4149,AF:AF,AG:AG)</f>
        <v/>
      </c>
      <c r="S4149">
        <f>_xlfn.XLOOKUP(E4149,AF:AF,AI:AI)</f>
        <v/>
      </c>
      <c r="T4149">
        <f>WEEKNUM(G4149)</f>
        <v/>
      </c>
      <c r="U4149">
        <f>YEAR(G4149)</f>
        <v/>
      </c>
      <c r="V4149" s="117">
        <f>IFERROR(Q4149/N4149,"0")</f>
        <v/>
      </c>
    </row>
    <row r="4150">
      <c r="A4150">
        <f>_xlfn.XLOOKUP(D4150,BN:BN,BO:BO)</f>
        <v/>
      </c>
      <c r="B4150" t="inlineStr">
        <is>
          <t>LLC</t>
        </is>
      </c>
      <c r="C4150" t="n">
        <v>666</v>
      </c>
      <c r="D4150">
        <f>_xlfn.XLOOKUP(C4150,BH:BH,BI:BI)</f>
        <v/>
      </c>
      <c r="E4150" t="n">
        <v>0</v>
      </c>
      <c r="F4150" t="inlineStr">
        <is>
          <t xml:space="preserve">fee </t>
        </is>
      </c>
      <c r="G4150" s="234" t="n">
        <v>45910</v>
      </c>
      <c r="H4150" s="234" t="n">
        <v>45912</v>
      </c>
      <c r="I4150" t="inlineStr">
        <is>
          <t>HPS</t>
        </is>
      </c>
      <c r="J4150">
        <f>_xlfn.XLOOKUP(I4150,AS:AS,AU:AU)</f>
        <v/>
      </c>
      <c r="K4150" t="inlineStr">
        <is>
          <t>EUR</t>
        </is>
      </c>
      <c r="L4150" s="238" t="n">
        <v>590</v>
      </c>
      <c r="M4150">
        <f>L4150*_xlfn.XLOOKUP(K4150,AM:AM,AN:AN)</f>
        <v/>
      </c>
      <c r="N4150">
        <f>L4150*_xlfn.XLOOKUP(K4150,AM:AM,AO:AO)</f>
        <v/>
      </c>
      <c r="O4150" s="238" t="n">
        <v>590</v>
      </c>
      <c r="P4150">
        <f>O4150*_xlfn.XLOOKUP(K4150,AM:AM,AN:AN)</f>
        <v/>
      </c>
      <c r="Q4150">
        <f>O4150*_xlfn.XLOOKUP(K4150,AM:AM,AO:AO)</f>
        <v/>
      </c>
      <c r="R4150">
        <f>_xlfn.XLOOKUP(E4150,AF:AF,AG:AG)</f>
        <v/>
      </c>
      <c r="S4150">
        <f>_xlfn.XLOOKUP(E4150,AF:AF,AI:AI)</f>
        <v/>
      </c>
      <c r="T4150">
        <f>WEEKNUM(G4150)</f>
        <v/>
      </c>
      <c r="U4150">
        <f>YEAR(G4150)</f>
        <v/>
      </c>
      <c r="V4150" s="117">
        <f>IFERROR(Q4150/N4150,"0")</f>
        <v/>
      </c>
    </row>
    <row r="4151">
      <c r="A4151">
        <f>_xlfn.XLOOKUP(D4151,BN:BN,BO:BO)</f>
        <v/>
      </c>
      <c r="B4151" t="inlineStr">
        <is>
          <t>LLC</t>
        </is>
      </c>
      <c r="C4151" t="n">
        <v>667</v>
      </c>
      <c r="D4151">
        <f>_xlfn.XLOOKUP(C4151,BH:BH,BI:BI)</f>
        <v/>
      </c>
      <c r="E4151" t="n">
        <v>30831</v>
      </c>
      <c r="F4151" t="inlineStr">
        <is>
          <t>hotel de lujo</t>
        </is>
      </c>
      <c r="G4151" s="234" t="n">
        <v>45951</v>
      </c>
      <c r="H4151" s="234" t="n">
        <v>45955</v>
      </c>
      <c r="I4151" t="inlineStr">
        <is>
          <t>HTL</t>
        </is>
      </c>
      <c r="J4151">
        <f>_xlfn.XLOOKUP(I4151,AS:AS,AU:AU)</f>
        <v/>
      </c>
      <c r="K4151" t="inlineStr">
        <is>
          <t>USD</t>
        </is>
      </c>
      <c r="L4151" s="238" t="n">
        <v>8228</v>
      </c>
      <c r="M4151">
        <f>L4151*_xlfn.XLOOKUP(K4151,AM:AM,AN:AN)</f>
        <v/>
      </c>
      <c r="N4151">
        <f>L4151*_xlfn.XLOOKUP(K4151,AM:AM,AO:AO)</f>
        <v/>
      </c>
      <c r="O4151" s="238" t="n">
        <v>822.8</v>
      </c>
      <c r="P4151">
        <f>O4151*_xlfn.XLOOKUP(K4151,AM:AM,AN:AN)</f>
        <v/>
      </c>
      <c r="Q4151">
        <f>O4151*_xlfn.XLOOKUP(K4151,AM:AM,AO:AO)</f>
        <v/>
      </c>
      <c r="R4151">
        <f>_xlfn.XLOOKUP(E4151,AF:AF,AG:AG)</f>
        <v/>
      </c>
      <c r="S4151">
        <f>_xlfn.XLOOKUP(E4151,AF:AF,AI:AI)</f>
        <v/>
      </c>
      <c r="T4151">
        <f>WEEKNUM(G4151)</f>
        <v/>
      </c>
      <c r="U4151">
        <f>YEAR(G4151)</f>
        <v/>
      </c>
      <c r="V4151" s="117">
        <f>IFERROR(Q4151/N4151,"0")</f>
        <v/>
      </c>
    </row>
    <row r="4152">
      <c r="A4152">
        <f>_xlfn.XLOOKUP(D4152,BN:BN,BO:BO)</f>
        <v/>
      </c>
      <c r="B4152" t="inlineStr">
        <is>
          <t>LLC</t>
        </is>
      </c>
      <c r="C4152" t="n">
        <v>668</v>
      </c>
      <c r="D4152">
        <f>_xlfn.XLOOKUP(C4152,BH:BH,BI:BI)</f>
        <v/>
      </c>
      <c r="E4152" t="n">
        <v>30352</v>
      </c>
      <c r="F4152" t="inlineStr">
        <is>
          <t>Pago de Hospedaje</t>
        </is>
      </c>
      <c r="G4152" s="234" t="n">
        <v>45772</v>
      </c>
      <c r="H4152" s="234" t="n">
        <v>45776</v>
      </c>
      <c r="I4152" t="inlineStr">
        <is>
          <t>HTL</t>
        </is>
      </c>
      <c r="J4152">
        <f>_xlfn.XLOOKUP(I4152,AS:AS,AU:AU)</f>
        <v/>
      </c>
      <c r="K4152" t="inlineStr">
        <is>
          <t>EUR</t>
        </is>
      </c>
      <c r="L4152" s="238" t="n">
        <v>4700</v>
      </c>
      <c r="M4152">
        <f>L4152*_xlfn.XLOOKUP(K4152,AM:AM,AN:AN)</f>
        <v/>
      </c>
      <c r="N4152">
        <f>L4152*_xlfn.XLOOKUP(K4152,AM:AM,AO:AO)</f>
        <v/>
      </c>
      <c r="O4152" s="238" t="n">
        <v>364.25</v>
      </c>
      <c r="P4152">
        <f>O4152*_xlfn.XLOOKUP(K4152,AM:AM,AN:AN)</f>
        <v/>
      </c>
      <c r="Q4152">
        <f>O4152*_xlfn.XLOOKUP(K4152,AM:AM,AO:AO)</f>
        <v/>
      </c>
      <c r="R4152">
        <f>_xlfn.XLOOKUP(E4152,AF:AF,AG:AG)</f>
        <v/>
      </c>
      <c r="S4152">
        <f>_xlfn.XLOOKUP(E4152,AF:AF,AI:AI)</f>
        <v/>
      </c>
      <c r="T4152">
        <f>WEEKNUM(G4152)</f>
        <v/>
      </c>
      <c r="U4152">
        <f>YEAR(G4152)</f>
        <v/>
      </c>
      <c r="V4152" s="117">
        <f>IFERROR(Q4152/N4152,"0")</f>
        <v/>
      </c>
    </row>
    <row r="4153">
      <c r="A4153">
        <f>_xlfn.XLOOKUP(D4153,BN:BN,BO:BO)</f>
        <v/>
      </c>
      <c r="B4153" t="inlineStr">
        <is>
          <t>LLC</t>
        </is>
      </c>
      <c r="C4153" t="n">
        <v>669</v>
      </c>
      <c r="D4153">
        <f>_xlfn.XLOOKUP(C4153,BH:BH,BI:BI)</f>
        <v/>
      </c>
      <c r="E4153" t="n">
        <v>30837</v>
      </c>
      <c r="F4153" t="inlineStr">
        <is>
          <t>Pago de Hospedaje</t>
        </is>
      </c>
      <c r="G4153" s="234" t="n">
        <v>45854</v>
      </c>
      <c r="H4153" s="234" t="n">
        <v>45855</v>
      </c>
      <c r="I4153" t="inlineStr">
        <is>
          <t>HTL</t>
        </is>
      </c>
      <c r="J4153">
        <f>_xlfn.XLOOKUP(I4153,AS:AS,AU:AU)</f>
        <v/>
      </c>
      <c r="K4153" t="inlineStr">
        <is>
          <t>USD</t>
        </is>
      </c>
      <c r="L4153" s="238" t="n">
        <v>2004.02</v>
      </c>
      <c r="M4153">
        <f>L4153*_xlfn.XLOOKUP(K4153,AM:AM,AN:AN)</f>
        <v/>
      </c>
      <c r="N4153">
        <f>L4153*_xlfn.XLOOKUP(K4153,AM:AM,AO:AO)</f>
        <v/>
      </c>
      <c r="O4153" s="238" t="n">
        <v>283.59</v>
      </c>
      <c r="P4153">
        <f>O4153*_xlfn.XLOOKUP(K4153,AM:AM,AN:AN)</f>
        <v/>
      </c>
      <c r="Q4153">
        <f>O4153*_xlfn.XLOOKUP(K4153,AM:AM,AO:AO)</f>
        <v/>
      </c>
      <c r="R4153">
        <f>_xlfn.XLOOKUP(E4153,AF:AF,AG:AG)</f>
        <v/>
      </c>
      <c r="S4153">
        <f>_xlfn.XLOOKUP(E4153,AF:AF,AI:AI)</f>
        <v/>
      </c>
      <c r="T4153">
        <f>WEEKNUM(G4153)</f>
        <v/>
      </c>
      <c r="U4153">
        <f>YEAR(G4153)</f>
        <v/>
      </c>
      <c r="V4153" s="117">
        <f>IFERROR(Q4153/N4153,"0")</f>
        <v/>
      </c>
    </row>
    <row r="4154">
      <c r="A4154">
        <f>_xlfn.XLOOKUP(D4154,BN:BN,BO:BO)</f>
        <v/>
      </c>
      <c r="B4154" t="inlineStr">
        <is>
          <t>LLC</t>
        </is>
      </c>
      <c r="C4154" t="n">
        <v>670</v>
      </c>
      <c r="D4154">
        <f>_xlfn.XLOOKUP(C4154,BH:BH,BI:BI)</f>
        <v/>
      </c>
      <c r="E4154" t="n">
        <v>28940</v>
      </c>
      <c r="F4154" t="inlineStr">
        <is>
          <t>Reservacion hotel Sabre</t>
        </is>
      </c>
      <c r="G4154" s="234" t="n">
        <v>45911</v>
      </c>
      <c r="H4154" s="234" t="n">
        <v>45915</v>
      </c>
      <c r="I4154" t="inlineStr">
        <is>
          <t>HTL</t>
        </is>
      </c>
      <c r="J4154">
        <f>_xlfn.XLOOKUP(I4154,AS:AS,AU:AU)</f>
        <v/>
      </c>
      <c r="K4154" t="inlineStr">
        <is>
          <t>USD</t>
        </is>
      </c>
      <c r="L4154" s="238" t="n">
        <v>2463.57</v>
      </c>
      <c r="M4154">
        <f>L4154*_xlfn.XLOOKUP(K4154,AM:AM,AN:AN)</f>
        <v/>
      </c>
      <c r="N4154">
        <f>L4154*_xlfn.XLOOKUP(K4154,AM:AM,AO:AO)</f>
        <v/>
      </c>
      <c r="O4154" s="238" t="n">
        <v>195.84</v>
      </c>
      <c r="P4154">
        <f>O4154*_xlfn.XLOOKUP(K4154,AM:AM,AN:AN)</f>
        <v/>
      </c>
      <c r="Q4154">
        <f>O4154*_xlfn.XLOOKUP(K4154,AM:AM,AO:AO)</f>
        <v/>
      </c>
      <c r="R4154">
        <f>_xlfn.XLOOKUP(E4154,AF:AF,AG:AG)</f>
        <v/>
      </c>
      <c r="S4154">
        <f>_xlfn.XLOOKUP(E4154,AF:AF,AI:AI)</f>
        <v/>
      </c>
      <c r="T4154">
        <f>WEEKNUM(G4154)</f>
        <v/>
      </c>
      <c r="U4154">
        <f>YEAR(G4154)</f>
        <v/>
      </c>
      <c r="V4154" s="117">
        <f>IFERROR(Q4154/N4154,"0")</f>
        <v/>
      </c>
    </row>
    <row r="4155">
      <c r="A4155">
        <f>_xlfn.XLOOKUP(D4155,BN:BN,BO:BO)</f>
        <v/>
      </c>
      <c r="B4155" t="inlineStr">
        <is>
          <t>LLC</t>
        </is>
      </c>
      <c r="C4155" t="n">
        <v>670</v>
      </c>
      <c r="D4155">
        <f>_xlfn.XLOOKUP(C4155,BH:BH,BI:BI)</f>
        <v/>
      </c>
      <c r="E4155" t="n">
        <v>28940</v>
      </c>
      <c r="F4155" t="inlineStr">
        <is>
          <t>reservacion hotel sabre</t>
        </is>
      </c>
      <c r="G4155" s="234" t="n">
        <v>45911</v>
      </c>
      <c r="H4155" s="234" t="n">
        <v>45915</v>
      </c>
      <c r="I4155" t="inlineStr">
        <is>
          <t>HTL</t>
        </is>
      </c>
      <c r="J4155">
        <f>_xlfn.XLOOKUP(I4155,AS:AS,AU:AU)</f>
        <v/>
      </c>
      <c r="K4155" t="inlineStr">
        <is>
          <t>USD</t>
        </is>
      </c>
      <c r="L4155" s="238" t="n">
        <v>2492.44</v>
      </c>
      <c r="M4155">
        <f>L4155*_xlfn.XLOOKUP(K4155,AM:AM,AN:AN)</f>
        <v/>
      </c>
      <c r="N4155">
        <f>L4155*_xlfn.XLOOKUP(K4155,AM:AM,AO:AO)</f>
        <v/>
      </c>
      <c r="O4155" s="238" t="n">
        <v>198.44</v>
      </c>
      <c r="P4155">
        <f>O4155*_xlfn.XLOOKUP(K4155,AM:AM,AN:AN)</f>
        <v/>
      </c>
      <c r="Q4155">
        <f>O4155*_xlfn.XLOOKUP(K4155,AM:AM,AO:AO)</f>
        <v/>
      </c>
      <c r="R4155">
        <f>_xlfn.XLOOKUP(E4155,AF:AF,AG:AG)</f>
        <v/>
      </c>
      <c r="S4155">
        <f>_xlfn.XLOOKUP(E4155,AF:AF,AI:AI)</f>
        <v/>
      </c>
      <c r="T4155">
        <f>WEEKNUM(G4155)</f>
        <v/>
      </c>
      <c r="U4155">
        <f>YEAR(G4155)</f>
        <v/>
      </c>
      <c r="V4155" s="117">
        <f>IFERROR(Q4155/N4155,"0")</f>
        <v/>
      </c>
    </row>
    <row r="4156">
      <c r="A4156">
        <f>_xlfn.XLOOKUP(D4156,BN:BN,BO:BO)</f>
        <v/>
      </c>
      <c r="B4156" t="inlineStr">
        <is>
          <t>LLC</t>
        </is>
      </c>
      <c r="C4156" t="n">
        <v>671</v>
      </c>
      <c r="D4156">
        <f>_xlfn.XLOOKUP(C4156,BH:BH,BI:BI)</f>
        <v/>
      </c>
      <c r="E4156" t="n">
        <v>27487</v>
      </c>
      <c r="F4156" t="inlineStr">
        <is>
          <t>reservación hotel</t>
        </is>
      </c>
      <c r="G4156" s="234" t="n">
        <v>46143</v>
      </c>
      <c r="H4156" s="234" t="n">
        <v>46147</v>
      </c>
      <c r="I4156" t="inlineStr">
        <is>
          <t>HTL</t>
        </is>
      </c>
      <c r="J4156">
        <f>_xlfn.XLOOKUP(I4156,AS:AS,AU:AU)</f>
        <v/>
      </c>
      <c r="K4156" t="inlineStr">
        <is>
          <t>USD</t>
        </is>
      </c>
      <c r="L4156" s="238" t="n">
        <v>5985</v>
      </c>
      <c r="M4156">
        <f>L4156*_xlfn.XLOOKUP(K4156,AM:AM,AN:AN)</f>
        <v/>
      </c>
      <c r="N4156">
        <f>L4156*_xlfn.XLOOKUP(K4156,AM:AM,AO:AO)</f>
        <v/>
      </c>
      <c r="O4156" s="238" t="n">
        <v>598.5</v>
      </c>
      <c r="P4156">
        <f>O4156*_xlfn.XLOOKUP(K4156,AM:AM,AN:AN)</f>
        <v/>
      </c>
      <c r="Q4156">
        <f>O4156*_xlfn.XLOOKUP(K4156,AM:AM,AO:AO)</f>
        <v/>
      </c>
      <c r="R4156">
        <f>_xlfn.XLOOKUP(E4156,AF:AF,AG:AG)</f>
        <v/>
      </c>
      <c r="S4156">
        <f>_xlfn.XLOOKUP(E4156,AF:AF,AI:AI)</f>
        <v/>
      </c>
      <c r="T4156">
        <f>WEEKNUM(G4156)</f>
        <v/>
      </c>
      <c r="U4156">
        <f>YEAR(G4156)</f>
        <v/>
      </c>
      <c r="V4156" s="117">
        <f>IFERROR(Q4156/N4156,"0")</f>
        <v/>
      </c>
    </row>
    <row r="4157">
      <c r="A4157">
        <f>_xlfn.XLOOKUP(D4157,BN:BN,BO:BO)</f>
        <v/>
      </c>
      <c r="B4157" t="inlineStr">
        <is>
          <t>LLC</t>
        </is>
      </c>
      <c r="C4157" t="n">
        <v>672</v>
      </c>
      <c r="D4157">
        <f>_xlfn.XLOOKUP(C4157,BH:BH,BI:BI)</f>
        <v/>
      </c>
      <c r="E4157" t="n">
        <v>28934</v>
      </c>
      <c r="F4157" t="inlineStr">
        <is>
          <t>TE NEME MARTINEZ EMIL</t>
        </is>
      </c>
      <c r="G4157" s="234" t="n">
        <v>45912</v>
      </c>
      <c r="H4157" s="63" t="n"/>
      <c r="I4157" t="inlineStr">
        <is>
          <t>VLO</t>
        </is>
      </c>
      <c r="J4157">
        <f>_xlfn.XLOOKUP(I4157,AS:AS,AU:AU)</f>
        <v/>
      </c>
      <c r="K4157" t="inlineStr">
        <is>
          <t>EUR</t>
        </is>
      </c>
      <c r="L4157" s="238" t="n">
        <v>228.4</v>
      </c>
      <c r="M4157">
        <f>L4157*_xlfn.XLOOKUP(K4157,AM:AM,AN:AN)</f>
        <v/>
      </c>
      <c r="N4157">
        <f>L4157*_xlfn.XLOOKUP(K4157,AM:AM,AO:AO)</f>
        <v/>
      </c>
      <c r="O4157" s="238" t="n">
        <v>0</v>
      </c>
      <c r="P4157">
        <f>O4157*_xlfn.XLOOKUP(K4157,AM:AM,AN:AN)</f>
        <v/>
      </c>
      <c r="Q4157">
        <f>O4157*_xlfn.XLOOKUP(K4157,AM:AM,AO:AO)</f>
        <v/>
      </c>
      <c r="R4157">
        <f>_xlfn.XLOOKUP(E4157,AF:AF,AG:AG)</f>
        <v/>
      </c>
      <c r="S4157">
        <f>_xlfn.XLOOKUP(E4157,AF:AF,AI:AI)</f>
        <v/>
      </c>
      <c r="T4157">
        <f>WEEKNUM(G4157)</f>
        <v/>
      </c>
      <c r="U4157">
        <f>YEAR(G4157)</f>
        <v/>
      </c>
      <c r="V4157" s="117">
        <f>IFERROR(Q4157/N4157,"0")</f>
        <v/>
      </c>
    </row>
    <row r="4158">
      <c r="A4158">
        <f>_xlfn.XLOOKUP(D4158,BN:BN,BO:BO)</f>
        <v/>
      </c>
      <c r="B4158" t="inlineStr">
        <is>
          <t>LLC</t>
        </is>
      </c>
      <c r="C4158" t="n">
        <v>672</v>
      </c>
      <c r="D4158">
        <f>_xlfn.XLOOKUP(C4158,BH:BH,BI:BI)</f>
        <v/>
      </c>
      <c r="E4158" t="n">
        <v>28934</v>
      </c>
      <c r="F4158" t="inlineStr">
        <is>
          <t>TE VEYTIA MONTES DE OCA MELISSA</t>
        </is>
      </c>
      <c r="G4158" s="234" t="n">
        <v>45912</v>
      </c>
      <c r="H4158" s="63" t="n"/>
      <c r="I4158" t="inlineStr">
        <is>
          <t>VLO</t>
        </is>
      </c>
      <c r="J4158">
        <f>_xlfn.XLOOKUP(I4158,AS:AS,AU:AU)</f>
        <v/>
      </c>
      <c r="K4158" t="inlineStr">
        <is>
          <t>EUR</t>
        </is>
      </c>
      <c r="L4158" s="238" t="n">
        <v>228.4</v>
      </c>
      <c r="M4158">
        <f>L4158*_xlfn.XLOOKUP(K4158,AM:AM,AN:AN)</f>
        <v/>
      </c>
      <c r="N4158">
        <f>L4158*_xlfn.XLOOKUP(K4158,AM:AM,AO:AO)</f>
        <v/>
      </c>
      <c r="O4158" s="238" t="n">
        <v>0</v>
      </c>
      <c r="P4158">
        <f>O4158*_xlfn.XLOOKUP(K4158,AM:AM,AN:AN)</f>
        <v/>
      </c>
      <c r="Q4158">
        <f>O4158*_xlfn.XLOOKUP(K4158,AM:AM,AO:AO)</f>
        <v/>
      </c>
      <c r="R4158">
        <f>_xlfn.XLOOKUP(E4158,AF:AF,AG:AG)</f>
        <v/>
      </c>
      <c r="S4158">
        <f>_xlfn.XLOOKUP(E4158,AF:AF,AI:AI)</f>
        <v/>
      </c>
      <c r="T4158">
        <f>WEEKNUM(G4158)</f>
        <v/>
      </c>
      <c r="U4158">
        <f>YEAR(G4158)</f>
        <v/>
      </c>
      <c r="V4158" s="117">
        <f>IFERROR(Q4158/N4158,"0")</f>
        <v/>
      </c>
    </row>
    <row r="4159">
      <c r="A4159">
        <f>_xlfn.XLOOKUP(D4159,BN:BN,BO:BO)</f>
        <v/>
      </c>
      <c r="B4159" t="inlineStr">
        <is>
          <t>LLC</t>
        </is>
      </c>
      <c r="C4159" t="n">
        <v>672</v>
      </c>
      <c r="D4159">
        <f>_xlfn.XLOOKUP(C4159,BH:BH,BI:BI)</f>
        <v/>
      </c>
      <c r="E4159" t="n">
        <v>28934</v>
      </c>
      <c r="F4159" t="inlineStr">
        <is>
          <t>TE NEME GARCIA EMIL</t>
        </is>
      </c>
      <c r="G4159" s="234" t="n">
        <v>45912</v>
      </c>
      <c r="H4159" s="63" t="n"/>
      <c r="I4159" t="inlineStr">
        <is>
          <t>VLO</t>
        </is>
      </c>
      <c r="J4159">
        <f>_xlfn.XLOOKUP(I4159,AS:AS,AU:AU)</f>
        <v/>
      </c>
      <c r="K4159" t="inlineStr">
        <is>
          <t>EUR</t>
        </is>
      </c>
      <c r="L4159" s="238" t="n">
        <v>228.4</v>
      </c>
      <c r="M4159">
        <f>L4159*_xlfn.XLOOKUP(K4159,AM:AM,AN:AN)</f>
        <v/>
      </c>
      <c r="N4159">
        <f>L4159*_xlfn.XLOOKUP(K4159,AM:AM,AO:AO)</f>
        <v/>
      </c>
      <c r="O4159" s="238" t="n">
        <v>0</v>
      </c>
      <c r="P4159">
        <f>O4159*_xlfn.XLOOKUP(K4159,AM:AM,AN:AN)</f>
        <v/>
      </c>
      <c r="Q4159">
        <f>O4159*_xlfn.XLOOKUP(K4159,AM:AM,AO:AO)</f>
        <v/>
      </c>
      <c r="R4159">
        <f>_xlfn.XLOOKUP(E4159,AF:AF,AG:AG)</f>
        <v/>
      </c>
      <c r="S4159">
        <f>_xlfn.XLOOKUP(E4159,AF:AF,AI:AI)</f>
        <v/>
      </c>
      <c r="T4159">
        <f>WEEKNUM(G4159)</f>
        <v/>
      </c>
      <c r="U4159">
        <f>YEAR(G4159)</f>
        <v/>
      </c>
      <c r="V4159" s="117">
        <f>IFERROR(Q4159/N4159,"0")</f>
        <v/>
      </c>
    </row>
    <row r="4160">
      <c r="A4160">
        <f>_xlfn.XLOOKUP(D4160,BN:BN,BO:BO)</f>
        <v/>
      </c>
      <c r="B4160" t="inlineStr">
        <is>
          <t>LLC</t>
        </is>
      </c>
      <c r="C4160" t="n">
        <v>672</v>
      </c>
      <c r="D4160">
        <f>_xlfn.XLOOKUP(C4160,BH:BH,BI:BI)</f>
        <v/>
      </c>
      <c r="E4160" t="n">
        <v>28934</v>
      </c>
      <c r="F4160" t="inlineStr">
        <is>
          <t>TE NEME MARTINEZ EMIL</t>
        </is>
      </c>
      <c r="G4160" s="234" t="n">
        <v>45922</v>
      </c>
      <c r="H4160" s="63" t="n"/>
      <c r="I4160" t="inlineStr">
        <is>
          <t>VLO</t>
        </is>
      </c>
      <c r="J4160">
        <f>_xlfn.XLOOKUP(I4160,AS:AS,AU:AU)</f>
        <v/>
      </c>
      <c r="K4160" t="inlineStr">
        <is>
          <t>EUR</t>
        </is>
      </c>
      <c r="L4160" s="238" t="n">
        <v>269.41</v>
      </c>
      <c r="M4160">
        <f>L4160*_xlfn.XLOOKUP(K4160,AM:AM,AN:AN)</f>
        <v/>
      </c>
      <c r="N4160">
        <f>L4160*_xlfn.XLOOKUP(K4160,AM:AM,AO:AO)</f>
        <v/>
      </c>
      <c r="O4160" s="238" t="n">
        <v>0</v>
      </c>
      <c r="P4160">
        <f>O4160*_xlfn.XLOOKUP(K4160,AM:AM,AN:AN)</f>
        <v/>
      </c>
      <c r="Q4160">
        <f>O4160*_xlfn.XLOOKUP(K4160,AM:AM,AO:AO)</f>
        <v/>
      </c>
      <c r="R4160">
        <f>_xlfn.XLOOKUP(E4160,AF:AF,AG:AG)</f>
        <v/>
      </c>
      <c r="S4160">
        <f>_xlfn.XLOOKUP(E4160,AF:AF,AI:AI)</f>
        <v/>
      </c>
      <c r="T4160">
        <f>WEEKNUM(G4160)</f>
        <v/>
      </c>
      <c r="U4160">
        <f>YEAR(G4160)</f>
        <v/>
      </c>
      <c r="V4160" s="117">
        <f>IFERROR(Q4160/N4160,"0")</f>
        <v/>
      </c>
    </row>
    <row r="4161">
      <c r="A4161">
        <f>_xlfn.XLOOKUP(D4161,BN:BN,BO:BO)</f>
        <v/>
      </c>
      <c r="B4161" t="inlineStr">
        <is>
          <t>LLC</t>
        </is>
      </c>
      <c r="C4161" t="n">
        <v>672</v>
      </c>
      <c r="D4161">
        <f>_xlfn.XLOOKUP(C4161,BH:BH,BI:BI)</f>
        <v/>
      </c>
      <c r="E4161" t="n">
        <v>28934</v>
      </c>
      <c r="F4161" t="inlineStr">
        <is>
          <t>TE VEYTIA MONTES DE OCA MELISSA</t>
        </is>
      </c>
      <c r="G4161" s="234" t="n">
        <v>45922</v>
      </c>
      <c r="H4161" s="63" t="n"/>
      <c r="I4161" t="inlineStr">
        <is>
          <t>VLO</t>
        </is>
      </c>
      <c r="J4161">
        <f>_xlfn.XLOOKUP(I4161,AS:AS,AU:AU)</f>
        <v/>
      </c>
      <c r="K4161" t="inlineStr">
        <is>
          <t>EUR</t>
        </is>
      </c>
      <c r="L4161" s="238" t="n">
        <v>269.41</v>
      </c>
      <c r="M4161">
        <f>L4161*_xlfn.XLOOKUP(K4161,AM:AM,AN:AN)</f>
        <v/>
      </c>
      <c r="N4161">
        <f>L4161*_xlfn.XLOOKUP(K4161,AM:AM,AO:AO)</f>
        <v/>
      </c>
      <c r="O4161" s="238" t="n">
        <v>0</v>
      </c>
      <c r="P4161">
        <f>O4161*_xlfn.XLOOKUP(K4161,AM:AM,AN:AN)</f>
        <v/>
      </c>
      <c r="Q4161">
        <f>O4161*_xlfn.XLOOKUP(K4161,AM:AM,AO:AO)</f>
        <v/>
      </c>
      <c r="R4161">
        <f>_xlfn.XLOOKUP(E4161,AF:AF,AG:AG)</f>
        <v/>
      </c>
      <c r="S4161">
        <f>_xlfn.XLOOKUP(E4161,AF:AF,AI:AI)</f>
        <v/>
      </c>
      <c r="T4161">
        <f>WEEKNUM(G4161)</f>
        <v/>
      </c>
      <c r="U4161">
        <f>YEAR(G4161)</f>
        <v/>
      </c>
      <c r="V4161" s="117">
        <f>IFERROR(Q4161/N4161,"0")</f>
        <v/>
      </c>
    </row>
    <row r="4162">
      <c r="A4162">
        <f>_xlfn.XLOOKUP(D4162,BN:BN,BO:BO)</f>
        <v/>
      </c>
      <c r="B4162" t="inlineStr">
        <is>
          <t>LLC</t>
        </is>
      </c>
      <c r="C4162" t="n">
        <v>672</v>
      </c>
      <c r="D4162">
        <f>_xlfn.XLOOKUP(C4162,BH:BH,BI:BI)</f>
        <v/>
      </c>
      <c r="E4162" t="n">
        <v>28934</v>
      </c>
      <c r="F4162" t="inlineStr">
        <is>
          <t>TE NEME GARCIA EMIL</t>
        </is>
      </c>
      <c r="G4162" s="234" t="n">
        <v>45922</v>
      </c>
      <c r="H4162" s="63" t="n"/>
      <c r="I4162" t="inlineStr">
        <is>
          <t>VLO</t>
        </is>
      </c>
      <c r="J4162">
        <f>_xlfn.XLOOKUP(I4162,AS:AS,AU:AU)</f>
        <v/>
      </c>
      <c r="K4162" t="inlineStr">
        <is>
          <t>EUR</t>
        </is>
      </c>
      <c r="L4162" s="238" t="n">
        <v>269.41</v>
      </c>
      <c r="M4162">
        <f>L4162*_xlfn.XLOOKUP(K4162,AM:AM,AN:AN)</f>
        <v/>
      </c>
      <c r="N4162">
        <f>L4162*_xlfn.XLOOKUP(K4162,AM:AM,AO:AO)</f>
        <v/>
      </c>
      <c r="O4162" s="238" t="n">
        <v>0</v>
      </c>
      <c r="P4162">
        <f>O4162*_xlfn.XLOOKUP(K4162,AM:AM,AN:AN)</f>
        <v/>
      </c>
      <c r="Q4162">
        <f>O4162*_xlfn.XLOOKUP(K4162,AM:AM,AO:AO)</f>
        <v/>
      </c>
      <c r="R4162">
        <f>_xlfn.XLOOKUP(E4162,AF:AF,AG:AG)</f>
        <v/>
      </c>
      <c r="S4162">
        <f>_xlfn.XLOOKUP(E4162,AF:AF,AI:AI)</f>
        <v/>
      </c>
      <c r="T4162">
        <f>WEEKNUM(G4162)</f>
        <v/>
      </c>
      <c r="U4162">
        <f>YEAR(G4162)</f>
        <v/>
      </c>
      <c r="V4162" s="117">
        <f>IFERROR(Q4162/N4162,"0")</f>
        <v/>
      </c>
    </row>
    <row r="4163">
      <c r="A4163">
        <f>_xlfn.XLOOKUP(D4163,BN:BN,BO:BO)</f>
        <v/>
      </c>
      <c r="B4163" t="inlineStr">
        <is>
          <t>LLC</t>
        </is>
      </c>
      <c r="C4163" t="n">
        <v>672</v>
      </c>
      <c r="D4163">
        <f>_xlfn.XLOOKUP(C4163,BH:BH,BI:BI)</f>
        <v/>
      </c>
      <c r="E4163" t="n">
        <v>28934</v>
      </c>
      <c r="F4163" t="inlineStr">
        <is>
          <t>TE NEME MARTINEZ EMIL</t>
        </is>
      </c>
      <c r="G4163" s="234" t="n">
        <v>45910</v>
      </c>
      <c r="H4163" s="63" t="n"/>
      <c r="I4163" t="inlineStr">
        <is>
          <t>VLO</t>
        </is>
      </c>
      <c r="J4163">
        <f>_xlfn.XLOOKUP(I4163,AS:AS,AU:AU)</f>
        <v/>
      </c>
      <c r="K4163" t="inlineStr">
        <is>
          <t>EUR</t>
        </is>
      </c>
      <c r="L4163" s="238" t="n">
        <v>234.23</v>
      </c>
      <c r="M4163">
        <f>L4163*_xlfn.XLOOKUP(K4163,AM:AM,AN:AN)</f>
        <v/>
      </c>
      <c r="N4163">
        <f>L4163*_xlfn.XLOOKUP(K4163,AM:AM,AO:AO)</f>
        <v/>
      </c>
      <c r="O4163" s="238" t="n">
        <v>0</v>
      </c>
      <c r="P4163">
        <f>O4163*_xlfn.XLOOKUP(K4163,AM:AM,AN:AN)</f>
        <v/>
      </c>
      <c r="Q4163">
        <f>O4163*_xlfn.XLOOKUP(K4163,AM:AM,AO:AO)</f>
        <v/>
      </c>
      <c r="R4163">
        <f>_xlfn.XLOOKUP(E4163,AF:AF,AG:AG)</f>
        <v/>
      </c>
      <c r="S4163">
        <f>_xlfn.XLOOKUP(E4163,AF:AF,AI:AI)</f>
        <v/>
      </c>
      <c r="T4163">
        <f>WEEKNUM(G4163)</f>
        <v/>
      </c>
      <c r="U4163">
        <f>YEAR(G4163)</f>
        <v/>
      </c>
      <c r="V4163" s="117">
        <f>IFERROR(Q4163/N4163,"0")</f>
        <v/>
      </c>
    </row>
    <row r="4164">
      <c r="A4164">
        <f>_xlfn.XLOOKUP(D4164,BN:BN,BO:BO)</f>
        <v/>
      </c>
      <c r="B4164" t="inlineStr">
        <is>
          <t>LLC</t>
        </is>
      </c>
      <c r="C4164" t="n">
        <v>672</v>
      </c>
      <c r="D4164">
        <f>_xlfn.XLOOKUP(C4164,BH:BH,BI:BI)</f>
        <v/>
      </c>
      <c r="E4164" t="n">
        <v>28934</v>
      </c>
      <c r="F4164" t="inlineStr">
        <is>
          <t>TE VEYTIA MONTES DE OCA MELISSA</t>
        </is>
      </c>
      <c r="G4164" s="234" t="n">
        <v>45910</v>
      </c>
      <c r="H4164" s="63" t="n"/>
      <c r="I4164" t="inlineStr">
        <is>
          <t>VLO</t>
        </is>
      </c>
      <c r="J4164">
        <f>_xlfn.XLOOKUP(I4164,AS:AS,AU:AU)</f>
        <v/>
      </c>
      <c r="K4164" t="inlineStr">
        <is>
          <t>EUR</t>
        </is>
      </c>
      <c r="L4164" s="238" t="n">
        <v>234.23</v>
      </c>
      <c r="M4164">
        <f>L4164*_xlfn.XLOOKUP(K4164,AM:AM,AN:AN)</f>
        <v/>
      </c>
      <c r="N4164">
        <f>L4164*_xlfn.XLOOKUP(K4164,AM:AM,AO:AO)</f>
        <v/>
      </c>
      <c r="O4164" s="238" t="n">
        <v>0</v>
      </c>
      <c r="P4164">
        <f>O4164*_xlfn.XLOOKUP(K4164,AM:AM,AN:AN)</f>
        <v/>
      </c>
      <c r="Q4164">
        <f>O4164*_xlfn.XLOOKUP(K4164,AM:AM,AO:AO)</f>
        <v/>
      </c>
      <c r="R4164">
        <f>_xlfn.XLOOKUP(E4164,AF:AF,AG:AG)</f>
        <v/>
      </c>
      <c r="S4164">
        <f>_xlfn.XLOOKUP(E4164,AF:AF,AI:AI)</f>
        <v/>
      </c>
      <c r="T4164">
        <f>WEEKNUM(G4164)</f>
        <v/>
      </c>
      <c r="U4164">
        <f>YEAR(G4164)</f>
        <v/>
      </c>
      <c r="V4164" s="117">
        <f>IFERROR(Q4164/N4164,"0")</f>
        <v/>
      </c>
    </row>
    <row r="4165">
      <c r="A4165">
        <f>_xlfn.XLOOKUP(D4165,BN:BN,BO:BO)</f>
        <v/>
      </c>
      <c r="B4165" t="inlineStr">
        <is>
          <t>LLC</t>
        </is>
      </c>
      <c r="C4165" t="n">
        <v>672</v>
      </c>
      <c r="D4165">
        <f>_xlfn.XLOOKUP(C4165,BH:BH,BI:BI)</f>
        <v/>
      </c>
      <c r="E4165" t="n">
        <v>28934</v>
      </c>
      <c r="F4165" t="inlineStr">
        <is>
          <t>TE NEME MARTINEZ EMIL</t>
        </is>
      </c>
      <c r="G4165" s="234" t="n">
        <v>45924</v>
      </c>
      <c r="H4165" s="63" t="n"/>
      <c r="I4165" t="inlineStr">
        <is>
          <t>VLO</t>
        </is>
      </c>
      <c r="J4165">
        <f>_xlfn.XLOOKUP(I4165,AS:AS,AU:AU)</f>
        <v/>
      </c>
      <c r="K4165" t="inlineStr">
        <is>
          <t>EUR</t>
        </is>
      </c>
      <c r="L4165" s="238" t="n">
        <v>192.11</v>
      </c>
      <c r="M4165">
        <f>L4165*_xlfn.XLOOKUP(K4165,AM:AM,AN:AN)</f>
        <v/>
      </c>
      <c r="N4165">
        <f>L4165*_xlfn.XLOOKUP(K4165,AM:AM,AO:AO)</f>
        <v/>
      </c>
      <c r="O4165" s="238" t="n">
        <v>0</v>
      </c>
      <c r="P4165">
        <f>O4165*_xlfn.XLOOKUP(K4165,AM:AM,AN:AN)</f>
        <v/>
      </c>
      <c r="Q4165">
        <f>O4165*_xlfn.XLOOKUP(K4165,AM:AM,AO:AO)</f>
        <v/>
      </c>
      <c r="R4165">
        <f>_xlfn.XLOOKUP(E4165,AF:AF,AG:AG)</f>
        <v/>
      </c>
      <c r="S4165">
        <f>_xlfn.XLOOKUP(E4165,AF:AF,AI:AI)</f>
        <v/>
      </c>
      <c r="T4165">
        <f>WEEKNUM(G4165)</f>
        <v/>
      </c>
      <c r="U4165">
        <f>YEAR(G4165)</f>
        <v/>
      </c>
      <c r="V4165" s="117">
        <f>IFERROR(Q4165/N4165,"0")</f>
        <v/>
      </c>
    </row>
    <row r="4166">
      <c r="A4166">
        <f>_xlfn.XLOOKUP(D4166,BN:BN,BO:BO)</f>
        <v/>
      </c>
      <c r="B4166" t="inlineStr">
        <is>
          <t>LLC</t>
        </is>
      </c>
      <c r="C4166" t="n">
        <v>672</v>
      </c>
      <c r="D4166">
        <f>_xlfn.XLOOKUP(C4166,BH:BH,BI:BI)</f>
        <v/>
      </c>
      <c r="E4166" t="n">
        <v>28934</v>
      </c>
      <c r="F4166" t="inlineStr">
        <is>
          <t>TE VEYTIA MONTES DE OCA MELISSA</t>
        </is>
      </c>
      <c r="G4166" s="234" t="n">
        <v>45924</v>
      </c>
      <c r="H4166" s="63" t="n"/>
      <c r="I4166" t="inlineStr">
        <is>
          <t>VLO</t>
        </is>
      </c>
      <c r="J4166">
        <f>_xlfn.XLOOKUP(I4166,AS:AS,AU:AU)</f>
        <v/>
      </c>
      <c r="K4166" t="inlineStr">
        <is>
          <t>EUR</t>
        </is>
      </c>
      <c r="L4166" s="238" t="n">
        <v>192.11</v>
      </c>
      <c r="M4166">
        <f>L4166*_xlfn.XLOOKUP(K4166,AM:AM,AN:AN)</f>
        <v/>
      </c>
      <c r="N4166">
        <f>L4166*_xlfn.XLOOKUP(K4166,AM:AM,AO:AO)</f>
        <v/>
      </c>
      <c r="O4166" s="238" t="n">
        <v>0</v>
      </c>
      <c r="P4166">
        <f>O4166*_xlfn.XLOOKUP(K4166,AM:AM,AN:AN)</f>
        <v/>
      </c>
      <c r="Q4166">
        <f>O4166*_xlfn.XLOOKUP(K4166,AM:AM,AO:AO)</f>
        <v/>
      </c>
      <c r="R4166">
        <f>_xlfn.XLOOKUP(E4166,AF:AF,AG:AG)</f>
        <v/>
      </c>
      <c r="S4166">
        <f>_xlfn.XLOOKUP(E4166,AF:AF,AI:AI)</f>
        <v/>
      </c>
      <c r="T4166">
        <f>WEEKNUM(G4166)</f>
        <v/>
      </c>
      <c r="U4166">
        <f>YEAR(G4166)</f>
        <v/>
      </c>
      <c r="V4166" s="117">
        <f>IFERROR(Q4166/N4166,"0")</f>
        <v/>
      </c>
    </row>
    <row r="4167">
      <c r="A4167">
        <f>_xlfn.XLOOKUP(D4167,BN:BN,BO:BO)</f>
        <v/>
      </c>
      <c r="B4167" t="inlineStr">
        <is>
          <t>LLC</t>
        </is>
      </c>
      <c r="C4167" t="n">
        <v>672</v>
      </c>
      <c r="D4167">
        <f>_xlfn.XLOOKUP(C4167,BH:BH,BI:BI)</f>
        <v/>
      </c>
      <c r="E4167" t="n">
        <v>28934</v>
      </c>
      <c r="F4167" t="inlineStr">
        <is>
          <t>TE NEME MARTINEZ EMIL</t>
        </is>
      </c>
      <c r="G4167" s="234" t="n">
        <v>45929</v>
      </c>
      <c r="I4167" t="inlineStr">
        <is>
          <t>VLO</t>
        </is>
      </c>
      <c r="J4167">
        <f>_xlfn.XLOOKUP(I4167,AS:AS,AU:AU)</f>
        <v/>
      </c>
      <c r="K4167" t="inlineStr">
        <is>
          <t>EUR</t>
        </is>
      </c>
      <c r="L4167" s="238" t="n">
        <v>78.68000000000001</v>
      </c>
      <c r="M4167">
        <f>L4167*_xlfn.XLOOKUP(K4167,AM:AM,AN:AN)</f>
        <v/>
      </c>
      <c r="N4167">
        <f>L4167*_xlfn.XLOOKUP(K4167,AM:AM,AO:AO)</f>
        <v/>
      </c>
      <c r="O4167" s="238" t="n">
        <v>0</v>
      </c>
      <c r="P4167">
        <f>O4167*_xlfn.XLOOKUP(K4167,AM:AM,AN:AN)</f>
        <v/>
      </c>
      <c r="Q4167">
        <f>O4167*_xlfn.XLOOKUP(K4167,AM:AM,AO:AO)</f>
        <v/>
      </c>
      <c r="R4167">
        <f>_xlfn.XLOOKUP(E4167,AF:AF,AG:AG)</f>
        <v/>
      </c>
      <c r="S4167">
        <f>_xlfn.XLOOKUP(E4167,AF:AF,AI:AI)</f>
        <v/>
      </c>
      <c r="T4167">
        <f>WEEKNUM(G4167)</f>
        <v/>
      </c>
      <c r="U4167">
        <f>YEAR(G4167)</f>
        <v/>
      </c>
      <c r="V4167" s="117">
        <f>IFERROR(Q4167/N4167,"0")</f>
        <v/>
      </c>
    </row>
    <row r="4168">
      <c r="A4168">
        <f>_xlfn.XLOOKUP(D4168,BN:BN,BO:BO)</f>
        <v/>
      </c>
      <c r="B4168" t="inlineStr">
        <is>
          <t>LLC</t>
        </is>
      </c>
      <c r="C4168" t="n">
        <v>672</v>
      </c>
      <c r="D4168">
        <f>_xlfn.XLOOKUP(C4168,BH:BH,BI:BI)</f>
        <v/>
      </c>
      <c r="E4168" t="n">
        <v>28934</v>
      </c>
      <c r="F4168" t="inlineStr">
        <is>
          <t>TE VEYTIA MONTES DE OCA MELISSA</t>
        </is>
      </c>
      <c r="G4168" s="234" t="n">
        <v>45929</v>
      </c>
      <c r="I4168" t="inlineStr">
        <is>
          <t>VLO</t>
        </is>
      </c>
      <c r="J4168">
        <f>_xlfn.XLOOKUP(I4168,AS:AS,AU:AU)</f>
        <v/>
      </c>
      <c r="K4168" t="inlineStr">
        <is>
          <t>EUR</t>
        </is>
      </c>
      <c r="L4168" s="238" t="n">
        <v>78.68000000000001</v>
      </c>
      <c r="M4168">
        <f>L4168*_xlfn.XLOOKUP(K4168,AM:AM,AN:AN)</f>
        <v/>
      </c>
      <c r="N4168">
        <f>L4168*_xlfn.XLOOKUP(K4168,AM:AM,AO:AO)</f>
        <v/>
      </c>
      <c r="O4168" s="238" t="n">
        <v>0</v>
      </c>
      <c r="P4168">
        <f>O4168*_xlfn.XLOOKUP(K4168,AM:AM,AN:AN)</f>
        <v/>
      </c>
      <c r="Q4168">
        <f>O4168*_xlfn.XLOOKUP(K4168,AM:AM,AO:AO)</f>
        <v/>
      </c>
      <c r="R4168">
        <f>_xlfn.XLOOKUP(E4168,AF:AF,AG:AG)</f>
        <v/>
      </c>
      <c r="S4168">
        <f>_xlfn.XLOOKUP(E4168,AF:AF,AI:AI)</f>
        <v/>
      </c>
      <c r="T4168">
        <f>WEEKNUM(G4168)</f>
        <v/>
      </c>
      <c r="U4168">
        <f>YEAR(G4168)</f>
        <v/>
      </c>
      <c r="V4168" s="117">
        <f>IFERROR(Q4168/N4168,"0")</f>
        <v/>
      </c>
    </row>
    <row r="4169">
      <c r="A4169">
        <f>_xlfn.XLOOKUP(D4169,BN:BN,BO:BO)</f>
        <v/>
      </c>
      <c r="B4169" t="inlineStr">
        <is>
          <t>LLC</t>
        </is>
      </c>
      <c r="C4169" t="n">
        <v>672</v>
      </c>
      <c r="D4169">
        <f>_xlfn.XLOOKUP(C4169,BH:BH,BI:BI)</f>
        <v/>
      </c>
      <c r="E4169" t="n">
        <v>28934</v>
      </c>
      <c r="F4169" t="inlineStr">
        <is>
          <t>ME NEME MARTINEZ EMIL</t>
        </is>
      </c>
      <c r="G4169" s="234" t="n">
        <v>45904</v>
      </c>
      <c r="I4169" t="inlineStr">
        <is>
          <t>VLO</t>
        </is>
      </c>
      <c r="J4169">
        <f>_xlfn.XLOOKUP(I4169,AS:AS,AU:AU)</f>
        <v/>
      </c>
      <c r="K4169" t="inlineStr">
        <is>
          <t>EUR</t>
        </is>
      </c>
      <c r="L4169" s="238" t="n">
        <v>0</v>
      </c>
      <c r="M4169">
        <f>L4169*_xlfn.XLOOKUP(K4169,AM:AM,AN:AN)</f>
        <v/>
      </c>
      <c r="N4169">
        <f>L4169*_xlfn.XLOOKUP(K4169,AM:AM,AO:AO)</f>
        <v/>
      </c>
      <c r="O4169" s="238" t="n">
        <v>0</v>
      </c>
      <c r="P4169">
        <f>O4169*_xlfn.XLOOKUP(K4169,AM:AM,AN:AN)</f>
        <v/>
      </c>
      <c r="Q4169">
        <f>O4169*_xlfn.XLOOKUP(K4169,AM:AM,AO:AO)</f>
        <v/>
      </c>
      <c r="R4169">
        <f>_xlfn.XLOOKUP(E4169,AF:AF,AG:AG)</f>
        <v/>
      </c>
      <c r="S4169">
        <f>_xlfn.XLOOKUP(E4169,AF:AF,AI:AI)</f>
        <v/>
      </c>
      <c r="T4169">
        <f>WEEKNUM(G4169)</f>
        <v/>
      </c>
      <c r="U4169">
        <f>YEAR(G4169)</f>
        <v/>
      </c>
      <c r="V4169" s="117">
        <f>IFERROR(Q4169/N4169,"0")</f>
        <v/>
      </c>
    </row>
    <row r="4170">
      <c r="A4170">
        <f>_xlfn.XLOOKUP(D4170,BN:BN,BO:BO)</f>
        <v/>
      </c>
      <c r="B4170" t="inlineStr">
        <is>
          <t>LLC</t>
        </is>
      </c>
      <c r="C4170" t="n">
        <v>672</v>
      </c>
      <c r="D4170">
        <f>_xlfn.XLOOKUP(C4170,BH:BH,BI:BI)</f>
        <v/>
      </c>
      <c r="E4170" t="n">
        <v>28934</v>
      </c>
      <c r="F4170" t="inlineStr">
        <is>
          <t>ME VEYTIA MONTES DE OCA MELISSA</t>
        </is>
      </c>
      <c r="G4170" s="234" t="n">
        <v>45904</v>
      </c>
      <c r="I4170" t="inlineStr">
        <is>
          <t>VLO</t>
        </is>
      </c>
      <c r="J4170">
        <f>_xlfn.XLOOKUP(I4170,AS:AS,AU:AU)</f>
        <v/>
      </c>
      <c r="K4170" t="inlineStr">
        <is>
          <t>EUR</t>
        </is>
      </c>
      <c r="L4170" s="238" t="n">
        <v>0</v>
      </c>
      <c r="M4170">
        <f>L4170*_xlfn.XLOOKUP(K4170,AM:AM,AN:AN)</f>
        <v/>
      </c>
      <c r="N4170">
        <f>L4170*_xlfn.XLOOKUP(K4170,AM:AM,AO:AO)</f>
        <v/>
      </c>
      <c r="O4170" s="238" t="n">
        <v>0</v>
      </c>
      <c r="P4170">
        <f>O4170*_xlfn.XLOOKUP(K4170,AM:AM,AN:AN)</f>
        <v/>
      </c>
      <c r="Q4170">
        <f>O4170*_xlfn.XLOOKUP(K4170,AM:AM,AO:AO)</f>
        <v/>
      </c>
      <c r="R4170">
        <f>_xlfn.XLOOKUP(E4170,AF:AF,AG:AG)</f>
        <v/>
      </c>
      <c r="S4170">
        <f>_xlfn.XLOOKUP(E4170,AF:AF,AI:AI)</f>
        <v/>
      </c>
      <c r="T4170">
        <f>WEEKNUM(G4170)</f>
        <v/>
      </c>
      <c r="U4170">
        <f>YEAR(G4170)</f>
        <v/>
      </c>
      <c r="V4170" s="117">
        <f>IFERROR(Q4170/N4170,"0")</f>
        <v/>
      </c>
    </row>
    <row r="4171">
      <c r="A4171">
        <f>_xlfn.XLOOKUP(D4171,BN:BN,BO:BO)</f>
        <v/>
      </c>
      <c r="B4171" t="inlineStr">
        <is>
          <t>LLC</t>
        </is>
      </c>
      <c r="C4171" t="n">
        <v>672</v>
      </c>
      <c r="D4171">
        <f>_xlfn.XLOOKUP(C4171,BH:BH,BI:BI)</f>
        <v/>
      </c>
      <c r="E4171" t="n">
        <v>28934</v>
      </c>
      <c r="F4171" t="inlineStr">
        <is>
          <t>ME NEME MARTINEZ EMIL</t>
        </is>
      </c>
      <c r="G4171" s="234" t="n">
        <v>45904</v>
      </c>
      <c r="I4171" t="inlineStr">
        <is>
          <t>VLO</t>
        </is>
      </c>
      <c r="J4171">
        <f>_xlfn.XLOOKUP(I4171,AS:AS,AU:AU)</f>
        <v/>
      </c>
      <c r="K4171" t="inlineStr">
        <is>
          <t>EUR</t>
        </is>
      </c>
      <c r="L4171" s="238" t="n">
        <v>10.3</v>
      </c>
      <c r="M4171">
        <f>L4171*_xlfn.XLOOKUP(K4171,AM:AM,AN:AN)</f>
        <v/>
      </c>
      <c r="N4171">
        <f>L4171*_xlfn.XLOOKUP(K4171,AM:AM,AO:AO)</f>
        <v/>
      </c>
      <c r="O4171" s="238" t="n">
        <v>0</v>
      </c>
      <c r="P4171">
        <f>O4171*_xlfn.XLOOKUP(K4171,AM:AM,AN:AN)</f>
        <v/>
      </c>
      <c r="Q4171">
        <f>O4171*_xlfn.XLOOKUP(K4171,AM:AM,AO:AO)</f>
        <v/>
      </c>
      <c r="R4171">
        <f>_xlfn.XLOOKUP(E4171,AF:AF,AG:AG)</f>
        <v/>
      </c>
      <c r="S4171">
        <f>_xlfn.XLOOKUP(E4171,AF:AF,AI:AI)</f>
        <v/>
      </c>
      <c r="T4171">
        <f>WEEKNUM(G4171)</f>
        <v/>
      </c>
      <c r="U4171">
        <f>YEAR(G4171)</f>
        <v/>
      </c>
      <c r="V4171" s="117">
        <f>IFERROR(Q4171/N4171,"0")</f>
        <v/>
      </c>
    </row>
    <row r="4172">
      <c r="A4172">
        <f>_xlfn.XLOOKUP(D4172,BN:BN,BO:BO)</f>
        <v/>
      </c>
      <c r="B4172" t="inlineStr">
        <is>
          <t>LLC</t>
        </is>
      </c>
      <c r="C4172" t="n">
        <v>672</v>
      </c>
      <c r="D4172">
        <f>_xlfn.XLOOKUP(C4172,BH:BH,BI:BI)</f>
        <v/>
      </c>
      <c r="E4172" t="n">
        <v>28934</v>
      </c>
      <c r="F4172" t="inlineStr">
        <is>
          <t>ME VEYTIA MONTES DE OCA MELISSA</t>
        </is>
      </c>
      <c r="G4172" s="234" t="n">
        <v>45904</v>
      </c>
      <c r="I4172" t="inlineStr">
        <is>
          <t>VLO</t>
        </is>
      </c>
      <c r="J4172">
        <f>_xlfn.XLOOKUP(I4172,AS:AS,AU:AU)</f>
        <v/>
      </c>
      <c r="K4172" t="inlineStr">
        <is>
          <t>EUR</t>
        </is>
      </c>
      <c r="L4172" s="238" t="n">
        <v>10.3</v>
      </c>
      <c r="M4172">
        <f>L4172*_xlfn.XLOOKUP(K4172,AM:AM,AN:AN)</f>
        <v/>
      </c>
      <c r="N4172">
        <f>L4172*_xlfn.XLOOKUP(K4172,AM:AM,AO:AO)</f>
        <v/>
      </c>
      <c r="O4172" s="238" t="n">
        <v>0</v>
      </c>
      <c r="P4172">
        <f>O4172*_xlfn.XLOOKUP(K4172,AM:AM,AN:AN)</f>
        <v/>
      </c>
      <c r="Q4172">
        <f>O4172*_xlfn.XLOOKUP(K4172,AM:AM,AO:AO)</f>
        <v/>
      </c>
      <c r="R4172">
        <f>_xlfn.XLOOKUP(E4172,AF:AF,AG:AG)</f>
        <v/>
      </c>
      <c r="S4172">
        <f>_xlfn.XLOOKUP(E4172,AF:AF,AI:AI)</f>
        <v/>
      </c>
      <c r="T4172">
        <f>WEEKNUM(G4172)</f>
        <v/>
      </c>
      <c r="U4172">
        <f>YEAR(G4172)</f>
        <v/>
      </c>
      <c r="V4172" s="117">
        <f>IFERROR(Q4172/N4172,"0")</f>
        <v/>
      </c>
    </row>
    <row r="4173">
      <c r="A4173">
        <f>_xlfn.XLOOKUP(D4173,BN:BN,BO:BO)</f>
        <v/>
      </c>
      <c r="B4173" t="inlineStr">
        <is>
          <t>LLC</t>
        </is>
      </c>
      <c r="C4173" t="n">
        <v>672</v>
      </c>
      <c r="D4173">
        <f>_xlfn.XLOOKUP(C4173,BH:BH,BI:BI)</f>
        <v/>
      </c>
      <c r="E4173" t="n">
        <v>0</v>
      </c>
      <c r="F4173" t="inlineStr">
        <is>
          <t>FEE DE EMISION</t>
        </is>
      </c>
      <c r="G4173" s="234" t="n">
        <v>45909</v>
      </c>
      <c r="H4173" s="234" t="n">
        <v>45930</v>
      </c>
      <c r="I4173" t="inlineStr">
        <is>
          <t>HPS</t>
        </is>
      </c>
      <c r="J4173">
        <f>_xlfn.XLOOKUP(I4173,AS:AS,AU:AU)</f>
        <v/>
      </c>
      <c r="K4173" t="inlineStr">
        <is>
          <t>EUR</t>
        </is>
      </c>
      <c r="L4173" s="238" t="n">
        <v>90</v>
      </c>
      <c r="M4173">
        <f>L4173*_xlfn.XLOOKUP(K4173,AM:AM,AN:AN)</f>
        <v/>
      </c>
      <c r="N4173">
        <f>L4173*_xlfn.XLOOKUP(K4173,AM:AM,AO:AO)</f>
        <v/>
      </c>
      <c r="O4173" s="238" t="n">
        <v>90</v>
      </c>
      <c r="P4173">
        <f>O4173*_xlfn.XLOOKUP(K4173,AM:AM,AN:AN)</f>
        <v/>
      </c>
      <c r="Q4173">
        <f>O4173*_xlfn.XLOOKUP(K4173,AM:AM,AO:AO)</f>
        <v/>
      </c>
      <c r="R4173">
        <f>_xlfn.XLOOKUP(E4173,AF:AF,AG:AG)</f>
        <v/>
      </c>
      <c r="S4173">
        <f>_xlfn.XLOOKUP(E4173,AF:AF,AI:AI)</f>
        <v/>
      </c>
      <c r="T4173">
        <f>WEEKNUM(G4173)</f>
        <v/>
      </c>
      <c r="U4173">
        <f>YEAR(G4173)</f>
        <v/>
      </c>
      <c r="V4173" s="117">
        <f>IFERROR(Q4173/N4173,"0")</f>
        <v/>
      </c>
    </row>
    <row r="4174">
      <c r="A4174">
        <f>_xlfn.XLOOKUP(D4174,BN:BN,BO:BO)</f>
        <v/>
      </c>
      <c r="B4174" t="inlineStr">
        <is>
          <t>LLC</t>
        </is>
      </c>
      <c r="C4174" t="n">
        <v>672</v>
      </c>
      <c r="D4174">
        <f>_xlfn.XLOOKUP(C4174,BH:BH,BI:BI)</f>
        <v/>
      </c>
      <c r="E4174" t="n">
        <v>28934</v>
      </c>
      <c r="F4174" t="inlineStr">
        <is>
          <t>TE NEME GARCIA EMIL</t>
        </is>
      </c>
      <c r="G4174" s="234" t="n">
        <v>45910</v>
      </c>
      <c r="I4174" t="inlineStr">
        <is>
          <t>VLO</t>
        </is>
      </c>
      <c r="J4174">
        <f>_xlfn.XLOOKUP(I4174,AS:AS,AU:AU)</f>
        <v/>
      </c>
      <c r="K4174" t="inlineStr">
        <is>
          <t>EUR</t>
        </is>
      </c>
      <c r="L4174" s="238" t="n">
        <v>692.49</v>
      </c>
      <c r="M4174">
        <f>L4174*_xlfn.XLOOKUP(K4174,AM:AM,AN:AN)</f>
        <v/>
      </c>
      <c r="N4174">
        <f>L4174*_xlfn.XLOOKUP(K4174,AM:AM,AO:AO)</f>
        <v/>
      </c>
      <c r="O4174" s="238" t="n">
        <v>0</v>
      </c>
      <c r="P4174">
        <f>O4174*_xlfn.XLOOKUP(K4174,AM:AM,AN:AN)</f>
        <v/>
      </c>
      <c r="Q4174">
        <f>O4174*_xlfn.XLOOKUP(K4174,AM:AM,AO:AO)</f>
        <v/>
      </c>
      <c r="R4174">
        <f>_xlfn.XLOOKUP(E4174,AF:AF,AG:AG)</f>
        <v/>
      </c>
      <c r="S4174">
        <f>_xlfn.XLOOKUP(E4174,AF:AF,AI:AI)</f>
        <v/>
      </c>
      <c r="T4174">
        <f>WEEKNUM(G4174)</f>
        <v/>
      </c>
      <c r="U4174">
        <f>YEAR(G4174)</f>
        <v/>
      </c>
      <c r="V4174" s="117">
        <f>IFERROR(Q4174/N4174,"0")</f>
        <v/>
      </c>
    </row>
    <row r="4175">
      <c r="A4175">
        <f>_xlfn.XLOOKUP(D4175,BN:BN,BO:BO)</f>
        <v/>
      </c>
      <c r="B4175" t="inlineStr">
        <is>
          <t>LLC</t>
        </is>
      </c>
      <c r="C4175" t="n">
        <v>672</v>
      </c>
      <c r="D4175">
        <f>_xlfn.XLOOKUP(C4175,BH:BH,BI:BI)</f>
        <v/>
      </c>
      <c r="E4175" t="n">
        <v>30933</v>
      </c>
      <c r="F4175" t="inlineStr">
        <is>
          <t>GRAND HOTEL OSLO - 12-15 SEPT</t>
        </is>
      </c>
      <c r="G4175" s="234" t="n">
        <v>45912</v>
      </c>
      <c r="H4175" s="234" t="n">
        <v>45915</v>
      </c>
      <c r="I4175" t="inlineStr">
        <is>
          <t>HTL</t>
        </is>
      </c>
      <c r="J4175">
        <f>_xlfn.XLOOKUP(I4175,AS:AS,AU:AU)</f>
        <v/>
      </c>
      <c r="K4175" t="inlineStr">
        <is>
          <t>EUR</t>
        </is>
      </c>
      <c r="L4175" s="238" t="n">
        <v>2775.92</v>
      </c>
      <c r="M4175">
        <f>L4175*_xlfn.XLOOKUP(K4175,AM:AM,AN:AN)</f>
        <v/>
      </c>
      <c r="N4175">
        <f>L4175*_xlfn.XLOOKUP(K4175,AM:AM,AO:AO)</f>
        <v/>
      </c>
      <c r="O4175" s="238" t="n">
        <v>232.59</v>
      </c>
      <c r="P4175">
        <f>O4175*_xlfn.XLOOKUP(K4175,AM:AM,AN:AN)</f>
        <v/>
      </c>
      <c r="Q4175">
        <f>O4175*_xlfn.XLOOKUP(K4175,AM:AM,AO:AO)</f>
        <v/>
      </c>
      <c r="R4175">
        <f>_xlfn.XLOOKUP(E4175,AF:AF,AG:AG)</f>
        <v/>
      </c>
      <c r="S4175">
        <f>_xlfn.XLOOKUP(E4175,AF:AF,AI:AI)</f>
        <v/>
      </c>
      <c r="T4175">
        <f>WEEKNUM(G4175)</f>
        <v/>
      </c>
      <c r="U4175">
        <f>YEAR(G4175)</f>
        <v/>
      </c>
      <c r="V4175" s="117">
        <f>IFERROR(Q4175/N4175,"0")</f>
        <v/>
      </c>
    </row>
    <row r="4176">
      <c r="A4176">
        <f>_xlfn.XLOOKUP(D4176,BN:BN,BO:BO)</f>
        <v/>
      </c>
      <c r="B4176" t="inlineStr">
        <is>
          <t>LLC</t>
        </is>
      </c>
      <c r="C4176" t="n">
        <v>672</v>
      </c>
      <c r="D4176">
        <f>_xlfn.XLOOKUP(C4176,BH:BH,BI:BI)</f>
        <v/>
      </c>
      <c r="E4176" t="n">
        <v>30929</v>
      </c>
      <c r="F4176" t="inlineStr">
        <is>
          <t>NOBIS STOCKHOLM - 15-18 SEPT</t>
        </is>
      </c>
      <c r="G4176" s="234" t="n">
        <v>45915</v>
      </c>
      <c r="H4176" s="234" t="n">
        <v>45918</v>
      </c>
      <c r="I4176" t="inlineStr">
        <is>
          <t>HTL</t>
        </is>
      </c>
      <c r="J4176">
        <f>_xlfn.XLOOKUP(I4176,AS:AS,AU:AU)</f>
        <v/>
      </c>
      <c r="K4176" t="inlineStr">
        <is>
          <t>EUR</t>
        </is>
      </c>
      <c r="L4176" s="238" t="n">
        <v>2308.48</v>
      </c>
      <c r="M4176">
        <f>L4176*_xlfn.XLOOKUP(K4176,AM:AM,AN:AN)</f>
        <v/>
      </c>
      <c r="N4176">
        <f>L4176*_xlfn.XLOOKUP(K4176,AM:AM,AO:AO)</f>
        <v/>
      </c>
      <c r="O4176" s="238" t="n">
        <v>274.27</v>
      </c>
      <c r="P4176">
        <f>O4176*_xlfn.XLOOKUP(K4176,AM:AM,AN:AN)</f>
        <v/>
      </c>
      <c r="Q4176">
        <f>O4176*_xlfn.XLOOKUP(K4176,AM:AM,AO:AO)</f>
        <v/>
      </c>
      <c r="R4176">
        <f>_xlfn.XLOOKUP(E4176,AF:AF,AG:AG)</f>
        <v/>
      </c>
      <c r="S4176">
        <f>_xlfn.XLOOKUP(E4176,AF:AF,AI:AI)</f>
        <v/>
      </c>
      <c r="T4176">
        <f>WEEKNUM(G4176)</f>
        <v/>
      </c>
      <c r="U4176">
        <f>YEAR(G4176)</f>
        <v/>
      </c>
      <c r="V4176" s="117">
        <f>IFERROR(Q4176/N4176,"0")</f>
        <v/>
      </c>
    </row>
    <row r="4177">
      <c r="A4177">
        <f>_xlfn.XLOOKUP(D4177,BN:BN,BO:BO)</f>
        <v/>
      </c>
      <c r="B4177" t="inlineStr">
        <is>
          <t>LLC</t>
        </is>
      </c>
      <c r="C4177" t="n">
        <v>672</v>
      </c>
      <c r="D4177">
        <f>_xlfn.XLOOKUP(C4177,BH:BH,BI:BI)</f>
        <v/>
      </c>
      <c r="E4177" t="n">
        <v>30931</v>
      </c>
      <c r="F4177" t="inlineStr">
        <is>
          <t>NOBIS COPENHAGUE - 18-22 SEPT</t>
        </is>
      </c>
      <c r="G4177" s="234" t="n">
        <v>45918</v>
      </c>
      <c r="H4177" s="234" t="n">
        <v>45922</v>
      </c>
      <c r="I4177" t="inlineStr">
        <is>
          <t>HTL</t>
        </is>
      </c>
      <c r="J4177">
        <f>_xlfn.XLOOKUP(I4177,AS:AS,AU:AU)</f>
        <v/>
      </c>
      <c r="K4177" t="inlineStr">
        <is>
          <t>EUR</t>
        </is>
      </c>
      <c r="L4177" s="238" t="n">
        <v>5050.07</v>
      </c>
      <c r="M4177">
        <f>L4177*_xlfn.XLOOKUP(K4177,AM:AM,AN:AN)</f>
        <v/>
      </c>
      <c r="N4177">
        <f>L4177*_xlfn.XLOOKUP(K4177,AM:AM,AO:AO)</f>
        <v/>
      </c>
      <c r="O4177" s="238" t="n">
        <v>360.25</v>
      </c>
      <c r="P4177">
        <f>O4177*_xlfn.XLOOKUP(K4177,AM:AM,AN:AN)</f>
        <v/>
      </c>
      <c r="Q4177">
        <f>O4177*_xlfn.XLOOKUP(K4177,AM:AM,AO:AO)</f>
        <v/>
      </c>
      <c r="R4177">
        <f>_xlfn.XLOOKUP(E4177,AF:AF,AG:AG)</f>
        <v/>
      </c>
      <c r="S4177">
        <f>_xlfn.XLOOKUP(E4177,AF:AF,AI:AI)</f>
        <v/>
      </c>
      <c r="T4177">
        <f>WEEKNUM(G4177)</f>
        <v/>
      </c>
      <c r="U4177">
        <f>YEAR(G4177)</f>
        <v/>
      </c>
      <c r="V4177" s="117">
        <f>IFERROR(Q4177/N4177,"0")</f>
        <v/>
      </c>
    </row>
    <row r="4178">
      <c r="A4178">
        <f>_xlfn.XLOOKUP(D4178,BN:BN,BO:BO)</f>
        <v/>
      </c>
      <c r="B4178" t="inlineStr">
        <is>
          <t>LLC</t>
        </is>
      </c>
      <c r="C4178" t="n">
        <v>672</v>
      </c>
      <c r="D4178">
        <f>_xlfn.XLOOKUP(C4178,BH:BH,BI:BI)</f>
        <v/>
      </c>
      <c r="E4178" t="n">
        <v>30266</v>
      </c>
      <c r="F4178" t="inlineStr">
        <is>
          <t xml:space="preserve">MAISON ALBAR - 24-25 SEPT </t>
        </is>
      </c>
      <c r="G4178" s="234" t="n">
        <v>45924</v>
      </c>
      <c r="H4178" s="234" t="n">
        <v>45925</v>
      </c>
      <c r="I4178" t="inlineStr">
        <is>
          <t>HTL</t>
        </is>
      </c>
      <c r="J4178">
        <f>_xlfn.XLOOKUP(I4178,AS:AS,AU:AU)</f>
        <v/>
      </c>
      <c r="K4178" t="inlineStr">
        <is>
          <t>EUR</t>
        </is>
      </c>
      <c r="L4178" s="238" t="n">
        <v>546</v>
      </c>
      <c r="M4178">
        <f>L4178*_xlfn.XLOOKUP(K4178,AM:AM,AN:AN)</f>
        <v/>
      </c>
      <c r="N4178">
        <f>L4178*_xlfn.XLOOKUP(K4178,AM:AM,AO:AO)</f>
        <v/>
      </c>
      <c r="O4178" s="238" t="n">
        <v>47.88</v>
      </c>
      <c r="P4178">
        <f>O4178*_xlfn.XLOOKUP(K4178,AM:AM,AN:AN)</f>
        <v/>
      </c>
      <c r="Q4178">
        <f>O4178*_xlfn.XLOOKUP(K4178,AM:AM,AO:AO)</f>
        <v/>
      </c>
      <c r="R4178">
        <f>_xlfn.XLOOKUP(E4178,AF:AF,AG:AG)</f>
        <v/>
      </c>
      <c r="S4178">
        <f>_xlfn.XLOOKUP(E4178,AF:AF,AI:AI)</f>
        <v/>
      </c>
      <c r="T4178">
        <f>WEEKNUM(G4178)</f>
        <v/>
      </c>
      <c r="U4178">
        <f>YEAR(G4178)</f>
        <v/>
      </c>
      <c r="V4178" s="117">
        <f>IFERROR(Q4178/N4178,"0")</f>
        <v/>
      </c>
    </row>
    <row r="4179">
      <c r="A4179">
        <f>_xlfn.XLOOKUP(D4179,BN:BN,BO:BO)</f>
        <v/>
      </c>
      <c r="B4179" t="inlineStr">
        <is>
          <t>LLC</t>
        </is>
      </c>
      <c r="C4179" t="n">
        <v>672</v>
      </c>
      <c r="D4179">
        <f>_xlfn.XLOOKUP(C4179,BH:BH,BI:BI)</f>
        <v/>
      </c>
      <c r="E4179" t="n">
        <v>30951</v>
      </c>
      <c r="F4179" t="inlineStr">
        <is>
          <t>KAMP HOTEL - 10-12 SEPT</t>
        </is>
      </c>
      <c r="G4179" s="234" t="n">
        <v>45910</v>
      </c>
      <c r="H4179" s="234" t="n">
        <v>45912</v>
      </c>
      <c r="I4179" t="inlineStr">
        <is>
          <t>HTL</t>
        </is>
      </c>
      <c r="J4179">
        <f>_xlfn.XLOOKUP(I4179,AS:AS,AU:AU)</f>
        <v/>
      </c>
      <c r="K4179" t="inlineStr">
        <is>
          <t>EUR</t>
        </is>
      </c>
      <c r="L4179" s="238" t="n">
        <v>1320</v>
      </c>
      <c r="M4179">
        <f>L4179*_xlfn.XLOOKUP(K4179,AM:AM,AN:AN)</f>
        <v/>
      </c>
      <c r="N4179">
        <f>L4179*_xlfn.XLOOKUP(K4179,AM:AM,AO:AO)</f>
        <v/>
      </c>
      <c r="O4179" s="238" t="n">
        <v>124.08</v>
      </c>
      <c r="P4179">
        <f>O4179*_xlfn.XLOOKUP(K4179,AM:AM,AN:AN)</f>
        <v/>
      </c>
      <c r="Q4179">
        <f>O4179*_xlfn.XLOOKUP(K4179,AM:AM,AO:AO)</f>
        <v/>
      </c>
      <c r="R4179">
        <f>_xlfn.XLOOKUP(E4179,AF:AF,AG:AG)</f>
        <v/>
      </c>
      <c r="S4179">
        <f>_xlfn.XLOOKUP(E4179,AF:AF,AI:AI)</f>
        <v/>
      </c>
      <c r="T4179">
        <f>WEEKNUM(G4179)</f>
        <v/>
      </c>
      <c r="U4179">
        <f>YEAR(G4179)</f>
        <v/>
      </c>
      <c r="V4179" s="117">
        <f>IFERROR(Q4179/N4179,"0")</f>
        <v/>
      </c>
    </row>
    <row r="4180">
      <c r="A4180">
        <f>_xlfn.XLOOKUP(D4180,BN:BN,BO:BO)</f>
        <v/>
      </c>
      <c r="B4180" t="inlineStr">
        <is>
          <t>LLC</t>
        </is>
      </c>
      <c r="C4180" t="n">
        <v>672</v>
      </c>
      <c r="D4180">
        <f>_xlfn.XLOOKUP(C4180,BH:BH,BI:BI)</f>
        <v/>
      </c>
      <c r="E4180" t="n">
        <v>30953</v>
      </c>
      <c r="F4180" t="inlineStr">
        <is>
          <t>THE BOTREE - 22-24 SEPT</t>
        </is>
      </c>
      <c r="G4180" s="234" t="n">
        <v>45922</v>
      </c>
      <c r="H4180" s="234" t="n">
        <v>45924</v>
      </c>
      <c r="I4180" t="inlineStr">
        <is>
          <t>HTL</t>
        </is>
      </c>
      <c r="J4180">
        <f>_xlfn.XLOOKUP(I4180,AS:AS,AU:AU)</f>
        <v/>
      </c>
      <c r="K4180" t="inlineStr">
        <is>
          <t>EUR</t>
        </is>
      </c>
      <c r="L4180" s="238" t="n">
        <v>2693.94</v>
      </c>
      <c r="M4180">
        <f>L4180*_xlfn.XLOOKUP(K4180,AM:AM,AN:AN)</f>
        <v/>
      </c>
      <c r="N4180">
        <f>L4180*_xlfn.XLOOKUP(K4180,AM:AM,AO:AO)</f>
        <v/>
      </c>
      <c r="O4180" s="238" t="n">
        <v>336.74</v>
      </c>
      <c r="P4180">
        <f>O4180*_xlfn.XLOOKUP(K4180,AM:AM,AN:AN)</f>
        <v/>
      </c>
      <c r="Q4180">
        <f>O4180*_xlfn.XLOOKUP(K4180,AM:AM,AO:AO)</f>
        <v/>
      </c>
      <c r="R4180">
        <f>_xlfn.XLOOKUP(E4180,AF:AF,AG:AG)</f>
        <v/>
      </c>
      <c r="S4180">
        <f>_xlfn.XLOOKUP(E4180,AF:AF,AI:AI)</f>
        <v/>
      </c>
      <c r="T4180">
        <f>WEEKNUM(G4180)</f>
        <v/>
      </c>
      <c r="U4180">
        <f>YEAR(G4180)</f>
        <v/>
      </c>
      <c r="V4180" s="117">
        <f>IFERROR(Q4180/N4180,"0")</f>
        <v/>
      </c>
    </row>
    <row r="4181">
      <c r="A4181">
        <f>_xlfn.XLOOKUP(D4181,BN:BN,BO:BO)</f>
        <v/>
      </c>
      <c r="B4181" t="inlineStr">
        <is>
          <t>LLC</t>
        </is>
      </c>
      <c r="C4181" t="n">
        <v>672</v>
      </c>
      <c r="D4181">
        <f>_xlfn.XLOOKUP(C4181,BH:BH,BI:BI)</f>
        <v/>
      </c>
      <c r="E4181" t="n">
        <v>30949</v>
      </c>
      <c r="F4181" t="inlineStr">
        <is>
          <t>GRAN HOTEL NAGARI - 25-29 SEPT</t>
        </is>
      </c>
      <c r="G4181" s="234" t="n">
        <v>45925</v>
      </c>
      <c r="H4181" s="234" t="n">
        <v>45929</v>
      </c>
      <c r="I4181" t="inlineStr">
        <is>
          <t>HTL</t>
        </is>
      </c>
      <c r="J4181">
        <f>_xlfn.XLOOKUP(I4181,AS:AS,AU:AU)</f>
        <v/>
      </c>
      <c r="K4181" t="inlineStr">
        <is>
          <t>EUR</t>
        </is>
      </c>
      <c r="L4181" s="238" t="n">
        <v>1157.2</v>
      </c>
      <c r="M4181">
        <f>L4181*_xlfn.XLOOKUP(K4181,AM:AM,AN:AN)</f>
        <v/>
      </c>
      <c r="N4181">
        <f>L4181*_xlfn.XLOOKUP(K4181,AM:AM,AO:AO)</f>
        <v/>
      </c>
      <c r="O4181" s="238" t="n">
        <v>98.88</v>
      </c>
      <c r="P4181">
        <f>O4181*_xlfn.XLOOKUP(K4181,AM:AM,AN:AN)</f>
        <v/>
      </c>
      <c r="Q4181">
        <f>O4181*_xlfn.XLOOKUP(K4181,AM:AM,AO:AO)</f>
        <v/>
      </c>
      <c r="R4181">
        <f>_xlfn.XLOOKUP(E4181,AF:AF,AG:AG)</f>
        <v/>
      </c>
      <c r="S4181">
        <f>_xlfn.XLOOKUP(E4181,AF:AF,AI:AI)</f>
        <v/>
      </c>
      <c r="T4181">
        <f>WEEKNUM(G4181)</f>
        <v/>
      </c>
      <c r="U4181">
        <f>YEAR(G4181)</f>
        <v/>
      </c>
      <c r="V4181" s="117">
        <f>IFERROR(Q4181/N4181,"0")</f>
        <v/>
      </c>
    </row>
    <row r="4182">
      <c r="A4182">
        <f>_xlfn.XLOOKUP(D4182,BN:BN,BO:BO)</f>
        <v/>
      </c>
      <c r="B4182" t="inlineStr">
        <is>
          <t>LLC</t>
        </is>
      </c>
      <c r="C4182" t="n">
        <v>672</v>
      </c>
      <c r="D4182">
        <f>_xlfn.XLOOKUP(C4182,BH:BH,BI:BI)</f>
        <v/>
      </c>
      <c r="E4182" t="n">
        <v>30950</v>
      </c>
      <c r="F4182" t="inlineStr">
        <is>
          <t>NH MADRID LAGASCA - 9-10 SEPT</t>
        </is>
      </c>
      <c r="G4182" s="234" t="n">
        <v>45909</v>
      </c>
      <c r="H4182" s="234" t="n">
        <v>45910</v>
      </c>
      <c r="I4182" t="inlineStr">
        <is>
          <t>HTL</t>
        </is>
      </c>
      <c r="J4182">
        <f>_xlfn.XLOOKUP(I4182,AS:AS,AU:AU)</f>
        <v/>
      </c>
      <c r="K4182" t="inlineStr">
        <is>
          <t>EUR</t>
        </is>
      </c>
      <c r="L4182" s="238" t="n">
        <v>434.8</v>
      </c>
      <c r="M4182">
        <f>L4182*_xlfn.XLOOKUP(K4182,AM:AM,AN:AN)</f>
        <v/>
      </c>
      <c r="N4182">
        <f>L4182*_xlfn.XLOOKUP(K4182,AM:AM,AO:AO)</f>
        <v/>
      </c>
      <c r="O4182" s="238" t="n">
        <v>37.15</v>
      </c>
      <c r="P4182">
        <f>O4182*_xlfn.XLOOKUP(K4182,AM:AM,AN:AN)</f>
        <v/>
      </c>
      <c r="Q4182">
        <f>O4182*_xlfn.XLOOKUP(K4182,AM:AM,AO:AO)</f>
        <v/>
      </c>
      <c r="R4182">
        <f>_xlfn.XLOOKUP(E4182,AF:AF,AG:AG)</f>
        <v/>
      </c>
      <c r="S4182">
        <f>_xlfn.XLOOKUP(E4182,AF:AF,AI:AI)</f>
        <v/>
      </c>
      <c r="T4182">
        <f>WEEKNUM(G4182)</f>
        <v/>
      </c>
      <c r="U4182">
        <f>YEAR(G4182)</f>
        <v/>
      </c>
      <c r="V4182" s="117">
        <f>IFERROR(Q4182/N4182,"0")</f>
        <v/>
      </c>
    </row>
    <row r="4183">
      <c r="A4183">
        <f>_xlfn.XLOOKUP(D4183,BN:BN,BO:BO)</f>
        <v/>
      </c>
      <c r="B4183" t="inlineStr">
        <is>
          <t>LLC</t>
        </is>
      </c>
      <c r="C4183" t="n">
        <v>672</v>
      </c>
      <c r="D4183">
        <f>_xlfn.XLOOKUP(C4183,BH:BH,BI:BI)</f>
        <v/>
      </c>
      <c r="E4183" t="n">
        <v>30960</v>
      </c>
      <c r="F4183" t="inlineStr">
        <is>
          <t>MELIA SERRANO 29-30 SEPT</t>
        </is>
      </c>
      <c r="G4183" s="234" t="n">
        <v>45929</v>
      </c>
      <c r="H4183" s="234" t="n">
        <v>45930</v>
      </c>
      <c r="I4183" t="inlineStr">
        <is>
          <t>HTL</t>
        </is>
      </c>
      <c r="J4183">
        <f>_xlfn.XLOOKUP(I4183,AS:AS,AU:AU)</f>
        <v/>
      </c>
      <c r="K4183" t="inlineStr">
        <is>
          <t>EUR</t>
        </is>
      </c>
      <c r="L4183" s="238" t="n">
        <v>571</v>
      </c>
      <c r="M4183">
        <f>L4183*_xlfn.XLOOKUP(K4183,AM:AM,AN:AN)</f>
        <v/>
      </c>
      <c r="N4183">
        <f>L4183*_xlfn.XLOOKUP(K4183,AM:AM,AO:AO)</f>
        <v/>
      </c>
      <c r="O4183" s="238" t="n">
        <v>51.91</v>
      </c>
      <c r="P4183">
        <f>O4183*_xlfn.XLOOKUP(K4183,AM:AM,AN:AN)</f>
        <v/>
      </c>
      <c r="Q4183">
        <f>O4183*_xlfn.XLOOKUP(K4183,AM:AM,AO:AO)</f>
        <v/>
      </c>
      <c r="R4183">
        <f>_xlfn.XLOOKUP(E4183,AF:AF,AG:AG)</f>
        <v/>
      </c>
      <c r="S4183">
        <f>_xlfn.XLOOKUP(E4183,AF:AF,AI:AI)</f>
        <v/>
      </c>
      <c r="T4183">
        <f>WEEKNUM(G4183)</f>
        <v/>
      </c>
      <c r="U4183">
        <f>YEAR(G4183)</f>
        <v/>
      </c>
      <c r="V4183" s="117">
        <f>IFERROR(Q4183/N4183,"0")</f>
        <v/>
      </c>
    </row>
    <row r="4184">
      <c r="A4184">
        <f>_xlfn.XLOOKUP(D4184,BN:BN,BO:BO)</f>
        <v/>
      </c>
      <c r="B4184" t="inlineStr">
        <is>
          <t>LLC</t>
        </is>
      </c>
      <c r="C4184" t="n">
        <v>672</v>
      </c>
      <c r="D4184">
        <f>_xlfn.XLOOKUP(C4184,BH:BH,BI:BI)</f>
        <v/>
      </c>
      <c r="E4184" t="n">
        <v>0</v>
      </c>
      <c r="F4184" t="inlineStr">
        <is>
          <t>FEE DE EMISION</t>
        </is>
      </c>
      <c r="G4184" s="234" t="n">
        <v>45904</v>
      </c>
      <c r="H4184" s="234" t="n">
        <v>45930</v>
      </c>
      <c r="I4184" t="inlineStr">
        <is>
          <t>HPS</t>
        </is>
      </c>
      <c r="J4184">
        <f>_xlfn.XLOOKUP(I4184,AS:AS,AU:AU)</f>
        <v/>
      </c>
      <c r="K4184" t="inlineStr">
        <is>
          <t>EUR</t>
        </is>
      </c>
      <c r="L4184" s="238" t="n">
        <v>30</v>
      </c>
      <c r="M4184">
        <f>L4184*_xlfn.XLOOKUP(K4184,AM:AM,AN:AN)</f>
        <v/>
      </c>
      <c r="N4184">
        <f>L4184*_xlfn.XLOOKUP(K4184,AM:AM,AO:AO)</f>
        <v/>
      </c>
      <c r="O4184" s="238" t="n">
        <v>30</v>
      </c>
      <c r="P4184">
        <f>O4184*_xlfn.XLOOKUP(K4184,AM:AM,AN:AN)</f>
        <v/>
      </c>
      <c r="Q4184">
        <f>O4184*_xlfn.XLOOKUP(K4184,AM:AM,AO:AO)</f>
        <v/>
      </c>
      <c r="R4184">
        <f>_xlfn.XLOOKUP(E4184,AF:AF,AG:AG)</f>
        <v/>
      </c>
      <c r="S4184">
        <f>_xlfn.XLOOKUP(E4184,AF:AF,AI:AI)</f>
        <v/>
      </c>
      <c r="T4184">
        <f>WEEKNUM(G4184)</f>
        <v/>
      </c>
      <c r="U4184">
        <f>YEAR(G4184)</f>
        <v/>
      </c>
      <c r="V4184" s="117">
        <f>IFERROR(Q4184/N4184,"0")</f>
        <v/>
      </c>
    </row>
    <row r="4185">
      <c r="A4185">
        <f>_xlfn.XLOOKUP(D4185,BN:BN,BO:BO)</f>
        <v/>
      </c>
      <c r="B4185" t="inlineStr">
        <is>
          <t>LLC</t>
        </is>
      </c>
      <c r="C4185" t="n">
        <v>673</v>
      </c>
      <c r="D4185">
        <f>_xlfn.XLOOKUP(C4185,BH:BH,BI:BI)</f>
        <v/>
      </c>
      <c r="E4185" t="n">
        <v>30869</v>
      </c>
      <c r="F4185" t="inlineStr">
        <is>
          <t>Hospedaje Hamares Fernandes Do Noronha</t>
        </is>
      </c>
      <c r="G4185" s="234" t="n">
        <v>46172</v>
      </c>
      <c r="H4185" s="234" t="n">
        <v>46176</v>
      </c>
      <c r="I4185" t="inlineStr">
        <is>
          <t>HTL</t>
        </is>
      </c>
      <c r="J4185">
        <f>_xlfn.XLOOKUP(I4185,AS:AS,AU:AU)</f>
        <v/>
      </c>
      <c r="K4185" t="inlineStr">
        <is>
          <t>USD</t>
        </is>
      </c>
      <c r="L4185" s="238" t="n">
        <v>1876.62</v>
      </c>
      <c r="M4185">
        <f>L4185*_xlfn.XLOOKUP(K4185,AM:AM,AN:AN)</f>
        <v/>
      </c>
      <c r="N4185">
        <f>L4185*_xlfn.XLOOKUP(K4185,AM:AM,AO:AO)</f>
        <v/>
      </c>
      <c r="O4185" s="238" t="n">
        <v>178.84</v>
      </c>
      <c r="P4185">
        <f>O4185*_xlfn.XLOOKUP(K4185,AM:AM,AN:AN)</f>
        <v/>
      </c>
      <c r="Q4185">
        <f>O4185*_xlfn.XLOOKUP(K4185,AM:AM,AO:AO)</f>
        <v/>
      </c>
      <c r="R4185">
        <f>_xlfn.XLOOKUP(E4185,AF:AF,AG:AG)</f>
        <v/>
      </c>
      <c r="S4185">
        <f>_xlfn.XLOOKUP(E4185,AF:AF,AI:AI)</f>
        <v/>
      </c>
      <c r="T4185">
        <f>WEEKNUM(G4185)</f>
        <v/>
      </c>
      <c r="U4185">
        <f>YEAR(G4185)</f>
        <v/>
      </c>
      <c r="V4185" s="117">
        <f>IFERROR(Q4185/N4185,"0")</f>
        <v/>
      </c>
    </row>
    <row r="4186">
      <c r="A4186">
        <f>_xlfn.XLOOKUP(D4186,BN:BN,BO:BO)</f>
        <v/>
      </c>
      <c r="B4186" t="inlineStr">
        <is>
          <t>LLC</t>
        </is>
      </c>
      <c r="C4186" t="n">
        <v>674</v>
      </c>
      <c r="D4186">
        <f>_xlfn.XLOOKUP(C4186,BH:BH,BI:BI)</f>
        <v/>
      </c>
      <c r="E4186" t="n">
        <v>30870</v>
      </c>
      <c r="F4186" t="inlineStr">
        <is>
          <t>Hospedaje Rosewood Sao Paulo</t>
        </is>
      </c>
      <c r="G4186" s="234" t="n">
        <v>46171</v>
      </c>
      <c r="H4186" s="234" t="n">
        <v>46172</v>
      </c>
      <c r="I4186" t="inlineStr">
        <is>
          <t>HTL</t>
        </is>
      </c>
      <c r="J4186">
        <f>_xlfn.XLOOKUP(I4186,AS:AS,AU:AU)</f>
        <v/>
      </c>
      <c r="K4186" t="inlineStr">
        <is>
          <t>USD</t>
        </is>
      </c>
      <c r="L4186" s="238" t="n">
        <v>937.27</v>
      </c>
      <c r="M4186">
        <f>L4186*_xlfn.XLOOKUP(K4186,AM:AM,AN:AN)</f>
        <v/>
      </c>
      <c r="N4186">
        <f>L4186*_xlfn.XLOOKUP(K4186,AM:AM,AO:AO)</f>
        <v/>
      </c>
      <c r="O4186" s="238" t="n">
        <v>79.84999999999999</v>
      </c>
      <c r="P4186">
        <f>O4186*_xlfn.XLOOKUP(K4186,AM:AM,AN:AN)</f>
        <v/>
      </c>
      <c r="Q4186">
        <f>O4186*_xlfn.XLOOKUP(K4186,AM:AM,AO:AO)</f>
        <v/>
      </c>
      <c r="R4186">
        <f>_xlfn.XLOOKUP(E4186,AF:AF,AG:AG)</f>
        <v/>
      </c>
      <c r="S4186">
        <f>_xlfn.XLOOKUP(E4186,AF:AF,AI:AI)</f>
        <v/>
      </c>
      <c r="T4186">
        <f>WEEKNUM(G4186)</f>
        <v/>
      </c>
      <c r="U4186">
        <f>YEAR(G4186)</f>
        <v/>
      </c>
      <c r="V4186" s="117">
        <f>IFERROR(Q4186/N4186,"0")</f>
        <v/>
      </c>
    </row>
    <row r="4187">
      <c r="A4187">
        <f>_xlfn.XLOOKUP(D4187,BN:BN,BO:BO)</f>
        <v/>
      </c>
      <c r="B4187" t="inlineStr">
        <is>
          <t>LLC</t>
        </is>
      </c>
      <c r="C4187" t="n">
        <v>674</v>
      </c>
      <c r="D4187">
        <f>_xlfn.XLOOKUP(C4187,BH:BH,BI:BI)</f>
        <v/>
      </c>
      <c r="E4187" t="n">
        <v>30870</v>
      </c>
      <c r="F4187" t="inlineStr">
        <is>
          <t>Hospedaje Rosewood Sao Paulo</t>
        </is>
      </c>
      <c r="G4187" s="234" t="n">
        <v>46176</v>
      </c>
      <c r="H4187" s="234" t="n">
        <v>46179</v>
      </c>
      <c r="I4187" t="inlineStr">
        <is>
          <t>HTL</t>
        </is>
      </c>
      <c r="J4187">
        <f>_xlfn.XLOOKUP(I4187,AS:AS,AU:AU)</f>
        <v/>
      </c>
      <c r="K4187" t="inlineStr">
        <is>
          <t>USD</t>
        </is>
      </c>
      <c r="L4187" s="238" t="n">
        <v>2171.46</v>
      </c>
      <c r="M4187">
        <f>L4187*_xlfn.XLOOKUP(K4187,AM:AM,AN:AN)</f>
        <v/>
      </c>
      <c r="N4187">
        <f>L4187*_xlfn.XLOOKUP(K4187,AM:AM,AO:AO)</f>
        <v/>
      </c>
      <c r="O4187" s="238" t="n">
        <v>188.9</v>
      </c>
      <c r="P4187">
        <f>O4187*_xlfn.XLOOKUP(K4187,AM:AM,AN:AN)</f>
        <v/>
      </c>
      <c r="Q4187">
        <f>O4187*_xlfn.XLOOKUP(K4187,AM:AM,AO:AO)</f>
        <v/>
      </c>
      <c r="R4187">
        <f>_xlfn.XLOOKUP(E4187,AF:AF,AG:AG)</f>
        <v/>
      </c>
      <c r="S4187">
        <f>_xlfn.XLOOKUP(E4187,AF:AF,AI:AI)</f>
        <v/>
      </c>
      <c r="T4187">
        <f>WEEKNUM(G4187)</f>
        <v/>
      </c>
      <c r="U4187">
        <f>YEAR(G4187)</f>
        <v/>
      </c>
      <c r="V4187" s="117">
        <f>IFERROR(Q4187/N4187,"0")</f>
        <v/>
      </c>
    </row>
    <row r="4188">
      <c r="A4188">
        <f>_xlfn.XLOOKUP(D4188,BN:BN,BO:BO)</f>
        <v/>
      </c>
      <c r="B4188" t="inlineStr">
        <is>
          <t>LLC</t>
        </is>
      </c>
      <c r="C4188" t="n">
        <v>675</v>
      </c>
      <c r="D4188">
        <f>_xlfn.XLOOKUP(C4188,BH:BH,BI:BI)</f>
        <v/>
      </c>
      <c r="E4188" t="n">
        <v>28934</v>
      </c>
      <c r="F4188" t="inlineStr">
        <is>
          <t>TE REYES GRANDEL KIARA PATRICIA</t>
        </is>
      </c>
      <c r="G4188" s="234" t="n">
        <v>45916</v>
      </c>
      <c r="H4188" s="234" t="n">
        <v>45926</v>
      </c>
      <c r="I4188" t="inlineStr">
        <is>
          <t>VLO</t>
        </is>
      </c>
      <c r="J4188">
        <f>_xlfn.XLOOKUP(I4188,AS:AS,AU:AU)</f>
        <v/>
      </c>
      <c r="K4188" t="inlineStr">
        <is>
          <t>USD</t>
        </is>
      </c>
      <c r="L4188" s="238" t="n">
        <v>929.01</v>
      </c>
      <c r="M4188">
        <f>L4188*_xlfn.XLOOKUP(K4188,AM:AM,AN:AN)</f>
        <v/>
      </c>
      <c r="N4188">
        <f>L4188*_xlfn.XLOOKUP(K4188,AM:AM,AO:AO)</f>
        <v/>
      </c>
      <c r="O4188" s="238" t="n">
        <v>0</v>
      </c>
      <c r="P4188">
        <f>O4188*_xlfn.XLOOKUP(K4188,AM:AM,AN:AN)</f>
        <v/>
      </c>
      <c r="Q4188">
        <f>O4188*_xlfn.XLOOKUP(K4188,AM:AM,AO:AO)</f>
        <v/>
      </c>
      <c r="R4188">
        <f>_xlfn.XLOOKUP(E4188,AF:AF,AG:AG)</f>
        <v/>
      </c>
      <c r="S4188">
        <f>_xlfn.XLOOKUP(E4188,AF:AF,AI:AI)</f>
        <v/>
      </c>
      <c r="T4188">
        <f>WEEKNUM(G4188)</f>
        <v/>
      </c>
      <c r="U4188">
        <f>YEAR(G4188)</f>
        <v/>
      </c>
      <c r="V4188" s="117">
        <f>IFERROR(Q4188/N4188,"0")</f>
        <v/>
      </c>
    </row>
    <row r="4189">
      <c r="A4189">
        <f>_xlfn.XLOOKUP(D4189,BN:BN,BO:BO)</f>
        <v/>
      </c>
      <c r="B4189" t="inlineStr">
        <is>
          <t>LLC</t>
        </is>
      </c>
      <c r="C4189" t="n">
        <v>675</v>
      </c>
      <c r="D4189">
        <f>_xlfn.XLOOKUP(C4189,BH:BH,BI:BI)</f>
        <v/>
      </c>
      <c r="E4189" t="n">
        <v>28934</v>
      </c>
      <c r="F4189" t="inlineStr">
        <is>
          <t>REYES GRANDEL KIARA PATRICIA</t>
        </is>
      </c>
      <c r="G4189" s="234" t="n">
        <v>46032</v>
      </c>
      <c r="H4189" s="234" t="n">
        <v>46059</v>
      </c>
      <c r="I4189" t="inlineStr">
        <is>
          <t>VLO</t>
        </is>
      </c>
      <c r="J4189">
        <f>_xlfn.XLOOKUP(I4189,AS:AS,AU:AU)</f>
        <v/>
      </c>
      <c r="K4189" t="inlineStr">
        <is>
          <t>USD</t>
        </is>
      </c>
      <c r="L4189" s="238" t="n">
        <v>887.9299999999999</v>
      </c>
      <c r="M4189">
        <f>L4189*_xlfn.XLOOKUP(K4189,AM:AM,AN:AN)</f>
        <v/>
      </c>
      <c r="N4189">
        <f>L4189*_xlfn.XLOOKUP(K4189,AM:AM,AO:AO)</f>
        <v/>
      </c>
      <c r="O4189" s="238" t="n">
        <v>0</v>
      </c>
      <c r="P4189">
        <f>O4189*_xlfn.XLOOKUP(K4189,AM:AM,AN:AN)</f>
        <v/>
      </c>
      <c r="Q4189">
        <f>O4189*_xlfn.XLOOKUP(K4189,AM:AM,AO:AO)</f>
        <v/>
      </c>
      <c r="R4189">
        <f>_xlfn.XLOOKUP(E4189,AF:AF,AG:AG)</f>
        <v/>
      </c>
      <c r="S4189">
        <f>_xlfn.XLOOKUP(E4189,AF:AF,AI:AI)</f>
        <v/>
      </c>
      <c r="T4189">
        <f>WEEKNUM(G4189)</f>
        <v/>
      </c>
      <c r="U4189">
        <f>YEAR(G4189)</f>
        <v/>
      </c>
      <c r="V4189" s="117">
        <f>IFERROR(Q4189/N4189,"0")</f>
        <v/>
      </c>
    </row>
    <row r="4190">
      <c r="A4190">
        <f>_xlfn.XLOOKUP(D4190,BN:BN,BO:BO)</f>
        <v/>
      </c>
      <c r="B4190" t="inlineStr">
        <is>
          <t>LLC</t>
        </is>
      </c>
      <c r="C4190" t="n">
        <v>676</v>
      </c>
      <c r="D4190">
        <f>_xlfn.XLOOKUP(C4190,BH:BH,BI:BI)</f>
        <v/>
      </c>
      <c r="E4190" t="n">
        <v>26348</v>
      </c>
      <c r="F4190" t="inlineStr">
        <is>
          <t>1 Vista Lago Room  16-19OCT</t>
        </is>
      </c>
      <c r="G4190" s="234" t="n">
        <v>45946</v>
      </c>
      <c r="H4190" s="234" t="n">
        <v>45956</v>
      </c>
      <c r="I4190" t="inlineStr">
        <is>
          <t>HTL</t>
        </is>
      </c>
      <c r="J4190">
        <f>_xlfn.XLOOKUP(I4190,AS:AS,AU:AU)</f>
        <v/>
      </c>
      <c r="K4190" t="inlineStr">
        <is>
          <t>EUR</t>
        </is>
      </c>
      <c r="L4190" s="238" t="n">
        <v>3600</v>
      </c>
      <c r="M4190">
        <f>L4190*_xlfn.XLOOKUP(K4190,AM:AM,AN:AN)</f>
        <v/>
      </c>
      <c r="N4190">
        <f>L4190*_xlfn.XLOOKUP(K4190,AM:AM,AO:AO)</f>
        <v/>
      </c>
      <c r="O4190" s="238" t="n">
        <v>307.63</v>
      </c>
      <c r="P4190">
        <f>O4190*_xlfn.XLOOKUP(K4190,AM:AM,AN:AN)</f>
        <v/>
      </c>
      <c r="Q4190">
        <f>O4190*_xlfn.XLOOKUP(K4190,AM:AM,AO:AO)</f>
        <v/>
      </c>
      <c r="R4190">
        <f>_xlfn.XLOOKUP(E4190,AF:AF,AG:AG)</f>
        <v/>
      </c>
      <c r="S4190">
        <f>_xlfn.XLOOKUP(E4190,AF:AF,AI:AI)</f>
        <v/>
      </c>
      <c r="T4190">
        <f>WEEKNUM(G4190)</f>
        <v/>
      </c>
      <c r="U4190">
        <f>YEAR(G4190)</f>
        <v/>
      </c>
      <c r="V4190" s="117">
        <f>IFERROR(Q4190/N4190,"0")</f>
        <v/>
      </c>
    </row>
    <row r="4191">
      <c r="A4191">
        <f>_xlfn.XLOOKUP(D4191,BN:BN,BO:BO)</f>
        <v/>
      </c>
      <c r="B4191" t="inlineStr">
        <is>
          <t>LLC</t>
        </is>
      </c>
      <c r="C4191" t="n">
        <v>676</v>
      </c>
      <c r="D4191">
        <f>_xlfn.XLOOKUP(C4191,BH:BH,BI:BI)</f>
        <v/>
      </c>
      <c r="E4191" t="n">
        <v>23527</v>
      </c>
      <c r="F4191" t="inlineStr">
        <is>
          <t>2 Studio room 23-27OCT</t>
        </is>
      </c>
      <c r="G4191" s="234" t="n">
        <v>45953</v>
      </c>
      <c r="H4191" s="234" t="n">
        <v>45957</v>
      </c>
      <c r="I4191" t="inlineStr">
        <is>
          <t>HTL</t>
        </is>
      </c>
      <c r="J4191">
        <f>_xlfn.XLOOKUP(I4191,AS:AS,AU:AU)</f>
        <v/>
      </c>
      <c r="K4191" t="inlineStr">
        <is>
          <t>EUR</t>
        </is>
      </c>
      <c r="L4191" s="238" t="n">
        <v>13900</v>
      </c>
      <c r="M4191">
        <f>L4191*_xlfn.XLOOKUP(K4191,AM:AM,AN:AN)</f>
        <v/>
      </c>
      <c r="N4191">
        <f>L4191*_xlfn.XLOOKUP(K4191,AM:AM,AO:AO)</f>
        <v/>
      </c>
      <c r="O4191" s="238" t="n">
        <v>874.2</v>
      </c>
      <c r="P4191">
        <f>O4191*_xlfn.XLOOKUP(K4191,AM:AM,AN:AN)</f>
        <v/>
      </c>
      <c r="Q4191">
        <f>O4191*_xlfn.XLOOKUP(K4191,AM:AM,AO:AO)</f>
        <v/>
      </c>
      <c r="R4191">
        <f>_xlfn.XLOOKUP(E4191,AF:AF,AG:AG)</f>
        <v/>
      </c>
      <c r="S4191">
        <f>_xlfn.XLOOKUP(E4191,AF:AF,AI:AI)</f>
        <v/>
      </c>
      <c r="T4191">
        <f>WEEKNUM(G4191)</f>
        <v/>
      </c>
      <c r="U4191">
        <f>YEAR(G4191)</f>
        <v/>
      </c>
      <c r="V4191" s="117">
        <f>IFERROR(Q4191/N4191,"0")</f>
        <v/>
      </c>
    </row>
    <row r="4192">
      <c r="A4192">
        <f>_xlfn.XLOOKUP(D4192,BN:BN,BO:BO)</f>
        <v/>
      </c>
      <c r="B4192" t="inlineStr">
        <is>
          <t>LLC</t>
        </is>
      </c>
      <c r="C4192" t="n">
        <v>676</v>
      </c>
      <c r="D4192">
        <f>_xlfn.XLOOKUP(C4192,BH:BH,BI:BI)</f>
        <v/>
      </c>
      <c r="E4192" t="n">
        <v>28734</v>
      </c>
      <c r="F4192" t="inlineStr">
        <is>
          <t xml:space="preserve">Paseo en barco </t>
        </is>
      </c>
      <c r="G4192" s="234" t="n">
        <v>45946</v>
      </c>
      <c r="H4192" s="234" t="n">
        <v>45947</v>
      </c>
      <c r="I4192" t="inlineStr">
        <is>
          <t>EXC</t>
        </is>
      </c>
      <c r="J4192">
        <f>_xlfn.XLOOKUP(I4192,AS:AS,AU:AU)</f>
        <v/>
      </c>
      <c r="K4192" t="inlineStr">
        <is>
          <t>EUR</t>
        </is>
      </c>
      <c r="L4192" s="238" t="n">
        <v>1536.89</v>
      </c>
      <c r="M4192">
        <f>L4192*_xlfn.XLOOKUP(K4192,AM:AM,AN:AN)</f>
        <v/>
      </c>
      <c r="N4192">
        <f>L4192*_xlfn.XLOOKUP(K4192,AM:AM,AO:AO)</f>
        <v/>
      </c>
      <c r="O4192" s="238" t="n">
        <v>122.5</v>
      </c>
      <c r="P4192">
        <f>O4192*_xlfn.XLOOKUP(K4192,AM:AM,AN:AN)</f>
        <v/>
      </c>
      <c r="Q4192">
        <f>O4192*_xlfn.XLOOKUP(K4192,AM:AM,AO:AO)</f>
        <v/>
      </c>
      <c r="R4192">
        <f>_xlfn.XLOOKUP(E4192,AF:AF,AG:AG)</f>
        <v/>
      </c>
      <c r="S4192">
        <f>_xlfn.XLOOKUP(E4192,AF:AF,AI:AI)</f>
        <v/>
      </c>
      <c r="T4192">
        <f>WEEKNUM(G4192)</f>
        <v/>
      </c>
      <c r="U4192">
        <f>YEAR(G4192)</f>
        <v/>
      </c>
      <c r="V4192" s="117">
        <f>IFERROR(Q4192/N4192,"0")</f>
        <v/>
      </c>
    </row>
    <row r="4193">
      <c r="A4193">
        <f>_xlfn.XLOOKUP(D4193,BN:BN,BO:BO)</f>
        <v/>
      </c>
      <c r="B4193" t="inlineStr">
        <is>
          <t>LLC</t>
        </is>
      </c>
      <c r="C4193" t="n">
        <v>677</v>
      </c>
      <c r="D4193">
        <f>_xlfn.XLOOKUP(C4193,BH:BH,BI:BI)</f>
        <v/>
      </c>
      <c r="E4193" t="n">
        <v>23526</v>
      </c>
      <c r="F4193" t="inlineStr">
        <is>
          <t>24-26 SEPT  Venecia  Hotel Nolinski - D</t>
        </is>
      </c>
      <c r="G4193" s="234" t="n">
        <v>45924</v>
      </c>
      <c r="H4193" s="234" t="n">
        <v>45926</v>
      </c>
      <c r="I4193" t="inlineStr">
        <is>
          <t>HTL</t>
        </is>
      </c>
      <c r="J4193">
        <f>_xlfn.XLOOKUP(I4193,AS:AS,AU:AU)</f>
        <v/>
      </c>
      <c r="K4193" t="inlineStr">
        <is>
          <t>EUR</t>
        </is>
      </c>
      <c r="L4193" s="238" t="n">
        <v>3330</v>
      </c>
      <c r="M4193">
        <f>L4193*_xlfn.XLOOKUP(K4193,AM:AM,AN:AN)</f>
        <v/>
      </c>
      <c r="N4193">
        <f>L4193*_xlfn.XLOOKUP(K4193,AM:AM,AO:AO)</f>
        <v/>
      </c>
      <c r="O4193" s="238" t="n">
        <v>507.12</v>
      </c>
      <c r="P4193">
        <f>O4193*_xlfn.XLOOKUP(K4193,AM:AM,AN:AN)</f>
        <v/>
      </c>
      <c r="Q4193">
        <f>O4193*_xlfn.XLOOKUP(K4193,AM:AM,AO:AO)</f>
        <v/>
      </c>
      <c r="R4193">
        <f>_xlfn.XLOOKUP(E4193,AF:AF,AG:AG)</f>
        <v/>
      </c>
      <c r="S4193">
        <f>_xlfn.XLOOKUP(E4193,AF:AF,AI:AI)</f>
        <v/>
      </c>
      <c r="T4193">
        <f>WEEKNUM(G4193)</f>
        <v/>
      </c>
      <c r="U4193">
        <f>YEAR(G4193)</f>
        <v/>
      </c>
      <c r="V4193" s="117">
        <f>IFERROR(Q4193/N4193,"0")</f>
        <v/>
      </c>
    </row>
    <row r="4194">
      <c r="A4194">
        <f>_xlfn.XLOOKUP(D4194,BN:BN,BO:BO)</f>
        <v/>
      </c>
      <c r="B4194" t="inlineStr">
        <is>
          <t>LLC</t>
        </is>
      </c>
      <c r="C4194" t="n">
        <v>677</v>
      </c>
      <c r="D4194">
        <f>_xlfn.XLOOKUP(C4194,BH:BH,BI:BI)</f>
        <v/>
      </c>
      <c r="E4194" t="n">
        <v>30694</v>
      </c>
      <c r="F4194" t="inlineStr">
        <is>
          <t xml:space="preserve">26-28 SEPT  Aman Rosa Alpina   - Superior:  </t>
        </is>
      </c>
      <c r="G4194" s="234" t="n">
        <v>45926</v>
      </c>
      <c r="H4194" s="234" t="n">
        <v>45928</v>
      </c>
      <c r="I4194" t="inlineStr">
        <is>
          <t>HTL</t>
        </is>
      </c>
      <c r="J4194">
        <f>_xlfn.XLOOKUP(I4194,AS:AS,AU:AU)</f>
        <v/>
      </c>
      <c r="K4194" t="inlineStr">
        <is>
          <t>EUR</t>
        </is>
      </c>
      <c r="L4194" s="238" t="n">
        <v>3975</v>
      </c>
      <c r="M4194">
        <f>L4194*_xlfn.XLOOKUP(K4194,AM:AM,AN:AN)</f>
        <v/>
      </c>
      <c r="N4194">
        <f>L4194*_xlfn.XLOOKUP(K4194,AM:AM,AO:AO)</f>
        <v/>
      </c>
      <c r="O4194" s="238" t="n">
        <v>447</v>
      </c>
      <c r="P4194">
        <f>O4194*_xlfn.XLOOKUP(K4194,AM:AM,AN:AN)</f>
        <v/>
      </c>
      <c r="Q4194">
        <f>O4194*_xlfn.XLOOKUP(K4194,AM:AM,AO:AO)</f>
        <v/>
      </c>
      <c r="R4194">
        <f>_xlfn.XLOOKUP(E4194,AF:AF,AG:AG)</f>
        <v/>
      </c>
      <c r="S4194">
        <f>_xlfn.XLOOKUP(E4194,AF:AF,AI:AI)</f>
        <v/>
      </c>
      <c r="T4194">
        <f>WEEKNUM(G4194)</f>
        <v/>
      </c>
      <c r="U4194">
        <f>YEAR(G4194)</f>
        <v/>
      </c>
      <c r="V4194" s="117">
        <f>IFERROR(Q4194/N4194,"0")</f>
        <v/>
      </c>
    </row>
    <row r="4195">
      <c r="A4195">
        <f>_xlfn.XLOOKUP(D4195,BN:BN,BO:BO)</f>
        <v/>
      </c>
      <c r="B4195" t="inlineStr">
        <is>
          <t>LLC</t>
        </is>
      </c>
      <c r="C4195" t="n">
        <v>677</v>
      </c>
      <c r="D4195">
        <f>_xlfn.XLOOKUP(C4195,BH:BH,BI:BI)</f>
        <v/>
      </c>
      <c r="E4195" t="n">
        <v>27723</v>
      </c>
      <c r="F4195" t="inlineStr">
        <is>
          <t>28-29 SEPT Forestis ? Suite</t>
        </is>
      </c>
      <c r="G4195" s="234" t="n">
        <v>45928</v>
      </c>
      <c r="H4195" s="234" t="n">
        <v>45929</v>
      </c>
      <c r="I4195" t="inlineStr">
        <is>
          <t>HTL</t>
        </is>
      </c>
      <c r="J4195">
        <f>_xlfn.XLOOKUP(I4195,AS:AS,AU:AU)</f>
        <v/>
      </c>
      <c r="K4195" t="inlineStr">
        <is>
          <t>EUR</t>
        </is>
      </c>
      <c r="L4195" s="238" t="n">
        <v>1296</v>
      </c>
      <c r="M4195">
        <f>L4195*_xlfn.XLOOKUP(K4195,AM:AM,AN:AN)</f>
        <v/>
      </c>
      <c r="N4195">
        <f>L4195*_xlfn.XLOOKUP(K4195,AM:AM,AO:AO)</f>
        <v/>
      </c>
      <c r="O4195" s="238" t="n">
        <v>130</v>
      </c>
      <c r="P4195">
        <f>O4195*_xlfn.XLOOKUP(K4195,AM:AM,AN:AN)</f>
        <v/>
      </c>
      <c r="Q4195">
        <f>O4195*_xlfn.XLOOKUP(K4195,AM:AM,AO:AO)</f>
        <v/>
      </c>
      <c r="R4195">
        <f>_xlfn.XLOOKUP(E4195,AF:AF,AG:AG)</f>
        <v/>
      </c>
      <c r="S4195">
        <f>_xlfn.XLOOKUP(E4195,AF:AF,AI:AI)</f>
        <v/>
      </c>
      <c r="T4195">
        <f>WEEKNUM(G4195)</f>
        <v/>
      </c>
      <c r="U4195">
        <f>YEAR(G4195)</f>
        <v/>
      </c>
      <c r="V4195" s="117">
        <f>IFERROR(Q4195/N4195,"0")</f>
        <v/>
      </c>
    </row>
    <row r="4196">
      <c r="A4196">
        <f>_xlfn.XLOOKUP(D4196,BN:BN,BO:BO)</f>
        <v/>
      </c>
      <c r="B4196" t="inlineStr">
        <is>
          <t>LLC</t>
        </is>
      </c>
      <c r="C4196" t="n">
        <v>677</v>
      </c>
      <c r="D4196">
        <f>_xlfn.XLOOKUP(C4196,BH:BH,BI:BI)</f>
        <v/>
      </c>
      <c r="E4196" t="n">
        <v>27914</v>
      </c>
      <c r="F4196" t="inlineStr">
        <is>
          <t>Compra vuelos Air France - PAR VCE // VRN PAR</t>
        </is>
      </c>
      <c r="G4196" s="234" t="n">
        <v>45924</v>
      </c>
      <c r="H4196" s="234" t="n">
        <v>45929</v>
      </c>
      <c r="I4196" t="inlineStr">
        <is>
          <t>ABC</t>
        </is>
      </c>
      <c r="J4196">
        <f>_xlfn.XLOOKUP(I4196,AS:AS,AU:AU)</f>
        <v/>
      </c>
      <c r="K4196" t="inlineStr">
        <is>
          <t>EUR</t>
        </is>
      </c>
      <c r="L4196" s="238" t="n">
        <v>635.58</v>
      </c>
      <c r="M4196">
        <f>L4196*_xlfn.XLOOKUP(K4196,AM:AM,AN:AN)</f>
        <v/>
      </c>
      <c r="N4196">
        <f>L4196*_xlfn.XLOOKUP(K4196,AM:AM,AO:AO)</f>
        <v/>
      </c>
      <c r="O4196" s="238" t="n">
        <v>0</v>
      </c>
      <c r="P4196">
        <f>O4196*_xlfn.XLOOKUP(K4196,AM:AM,AN:AN)</f>
        <v/>
      </c>
      <c r="Q4196">
        <f>O4196*_xlfn.XLOOKUP(K4196,AM:AM,AO:AO)</f>
        <v/>
      </c>
      <c r="R4196">
        <f>_xlfn.XLOOKUP(E4196,AF:AF,AG:AG)</f>
        <v/>
      </c>
      <c r="S4196">
        <f>_xlfn.XLOOKUP(E4196,AF:AF,AI:AI)</f>
        <v/>
      </c>
      <c r="T4196">
        <f>WEEKNUM(G4196)</f>
        <v/>
      </c>
      <c r="U4196">
        <f>YEAR(G4196)</f>
        <v/>
      </c>
      <c r="V4196" s="117">
        <f>IFERROR(Q4196/N4196,"0")</f>
        <v/>
      </c>
    </row>
    <row r="4197">
      <c r="A4197">
        <f>_xlfn.XLOOKUP(D4197,BN:BN,BO:BO)</f>
        <v/>
      </c>
      <c r="B4197" t="inlineStr">
        <is>
          <t>LLC</t>
        </is>
      </c>
      <c r="C4197" t="n">
        <v>677</v>
      </c>
      <c r="D4197">
        <f>_xlfn.XLOOKUP(C4197,BH:BH,BI:BI)</f>
        <v/>
      </c>
      <c r="E4197" t="n">
        <v>0</v>
      </c>
      <c r="F4197" t="inlineStr">
        <is>
          <t>Fee emision</t>
        </is>
      </c>
      <c r="G4197" s="234" t="n">
        <v>45924</v>
      </c>
      <c r="H4197" s="234" t="n">
        <v>45929</v>
      </c>
      <c r="I4197" t="inlineStr">
        <is>
          <t>HPS</t>
        </is>
      </c>
      <c r="J4197">
        <f>_xlfn.XLOOKUP(I4197,AS:AS,AU:AU)</f>
        <v/>
      </c>
      <c r="K4197" t="inlineStr">
        <is>
          <t>EUR</t>
        </is>
      </c>
      <c r="L4197" s="238" t="n">
        <v>60</v>
      </c>
      <c r="M4197">
        <f>L4197*_xlfn.XLOOKUP(K4197,AM:AM,AN:AN)</f>
        <v/>
      </c>
      <c r="N4197">
        <f>L4197*_xlfn.XLOOKUP(K4197,AM:AM,AO:AO)</f>
        <v/>
      </c>
      <c r="O4197" s="238" t="n">
        <v>60</v>
      </c>
      <c r="P4197">
        <f>O4197*_xlfn.XLOOKUP(K4197,AM:AM,AN:AN)</f>
        <v/>
      </c>
      <c r="Q4197">
        <f>O4197*_xlfn.XLOOKUP(K4197,AM:AM,AO:AO)</f>
        <v/>
      </c>
      <c r="R4197">
        <f>_xlfn.XLOOKUP(E4197,AF:AF,AG:AG)</f>
        <v/>
      </c>
      <c r="S4197">
        <f>_xlfn.XLOOKUP(E4197,AF:AF,AI:AI)</f>
        <v/>
      </c>
      <c r="T4197">
        <f>WEEKNUM(G4197)</f>
        <v/>
      </c>
      <c r="U4197">
        <f>YEAR(G4197)</f>
        <v/>
      </c>
      <c r="V4197" s="117">
        <f>IFERROR(Q4197/N4197,"0")</f>
        <v/>
      </c>
    </row>
    <row r="4198">
      <c r="A4198">
        <f>_xlfn.XLOOKUP(D4198,BN:BN,BO:BO)</f>
        <v/>
      </c>
      <c r="B4198" t="inlineStr">
        <is>
          <t>LLC</t>
        </is>
      </c>
      <c r="C4198" t="n">
        <v>677</v>
      </c>
      <c r="D4198">
        <f>_xlfn.XLOOKUP(C4198,BH:BH,BI:BI)</f>
        <v/>
      </c>
      <c r="E4198" t="n">
        <v>23921</v>
      </c>
      <c r="F4198" t="inlineStr">
        <is>
          <t xml:space="preserve">Compra asientos </t>
        </is>
      </c>
      <c r="G4198" s="234" t="n">
        <v>45924</v>
      </c>
      <c r="H4198" s="234" t="n">
        <v>45929</v>
      </c>
      <c r="I4198" t="inlineStr">
        <is>
          <t>ABC</t>
        </is>
      </c>
      <c r="J4198">
        <f>_xlfn.XLOOKUP(I4198,AS:AS,AU:AU)</f>
        <v/>
      </c>
      <c r="K4198" t="inlineStr">
        <is>
          <t>EUR</t>
        </is>
      </c>
      <c r="L4198" s="238" t="n">
        <v>79.95999999999999</v>
      </c>
      <c r="M4198">
        <f>L4198*_xlfn.XLOOKUP(K4198,AM:AM,AN:AN)</f>
        <v/>
      </c>
      <c r="N4198">
        <f>L4198*_xlfn.XLOOKUP(K4198,AM:AM,AO:AO)</f>
        <v/>
      </c>
      <c r="O4198" s="238" t="n">
        <v>0</v>
      </c>
      <c r="P4198">
        <f>O4198*_xlfn.XLOOKUP(K4198,AM:AM,AN:AN)</f>
        <v/>
      </c>
      <c r="Q4198">
        <f>O4198*_xlfn.XLOOKUP(K4198,AM:AM,AO:AO)</f>
        <v/>
      </c>
      <c r="R4198">
        <f>_xlfn.XLOOKUP(E4198,AF:AF,AG:AG)</f>
        <v/>
      </c>
      <c r="S4198">
        <f>_xlfn.XLOOKUP(E4198,AF:AF,AI:AI)</f>
        <v/>
      </c>
      <c r="T4198">
        <f>WEEKNUM(G4198)</f>
        <v/>
      </c>
      <c r="U4198">
        <f>YEAR(G4198)</f>
        <v/>
      </c>
      <c r="V4198" s="117">
        <f>IFERROR(Q4198/N4198,"0")</f>
        <v/>
      </c>
    </row>
    <row r="4199">
      <c r="A4199">
        <f>_xlfn.XLOOKUP(D4199,BN:BN,BO:BO)</f>
        <v/>
      </c>
      <c r="B4199" t="inlineStr">
        <is>
          <t>LLC</t>
        </is>
      </c>
      <c r="C4199" t="n">
        <v>677</v>
      </c>
      <c r="D4199">
        <f>_xlfn.XLOOKUP(C4199,BH:BH,BI:BI)</f>
        <v/>
      </c>
      <c r="E4199" t="n">
        <v>0</v>
      </c>
      <c r="F4199" t="inlineStr">
        <is>
          <t xml:space="preserve">Fee terrestre gestión </t>
        </is>
      </c>
      <c r="G4199" s="234" t="n">
        <v>45924</v>
      </c>
      <c r="H4199" s="234" t="n">
        <v>45929</v>
      </c>
      <c r="I4199" t="inlineStr">
        <is>
          <t>HPS</t>
        </is>
      </c>
      <c r="J4199">
        <f>_xlfn.XLOOKUP(I4199,AS:AS,AU:AU)</f>
        <v/>
      </c>
      <c r="K4199" t="inlineStr">
        <is>
          <t>EUR</t>
        </is>
      </c>
      <c r="L4199" s="238" t="n">
        <v>901.63</v>
      </c>
      <c r="M4199">
        <f>L4199*_xlfn.XLOOKUP(K4199,AM:AM,AN:AN)</f>
        <v/>
      </c>
      <c r="N4199">
        <f>L4199*_xlfn.XLOOKUP(K4199,AM:AM,AO:AO)</f>
        <v/>
      </c>
      <c r="O4199" s="238" t="n">
        <v>901.63</v>
      </c>
      <c r="P4199">
        <f>O4199*_xlfn.XLOOKUP(K4199,AM:AM,AN:AN)</f>
        <v/>
      </c>
      <c r="Q4199">
        <f>O4199*_xlfn.XLOOKUP(K4199,AM:AM,AO:AO)</f>
        <v/>
      </c>
      <c r="R4199">
        <f>_xlfn.XLOOKUP(E4199,AF:AF,AG:AG)</f>
        <v/>
      </c>
      <c r="S4199">
        <f>_xlfn.XLOOKUP(E4199,AF:AF,AI:AI)</f>
        <v/>
      </c>
      <c r="T4199">
        <f>WEEKNUM(G4199)</f>
        <v/>
      </c>
      <c r="U4199">
        <f>YEAR(G4199)</f>
        <v/>
      </c>
      <c r="V4199" s="117">
        <f>IFERROR(Q4199/N4199,"0")</f>
        <v/>
      </c>
    </row>
    <row r="4200">
      <c r="A4200">
        <f>_xlfn.XLOOKUP(D4200,BN:BN,BO:BO)</f>
        <v/>
      </c>
      <c r="B4200" t="inlineStr">
        <is>
          <t>LLC</t>
        </is>
      </c>
      <c r="C4200" t="n">
        <v>677</v>
      </c>
      <c r="D4200">
        <f>_xlfn.XLOOKUP(C4200,BH:BH,BI:BI)</f>
        <v/>
      </c>
      <c r="E4200" t="n">
        <v>30694</v>
      </c>
      <c r="F4200" t="inlineStr">
        <is>
          <t>Sobrecomision hotel refund</t>
        </is>
      </c>
      <c r="G4200" s="234" t="n">
        <v>45924</v>
      </c>
      <c r="H4200" s="234" t="n">
        <v>45929</v>
      </c>
      <c r="I4200" t="inlineStr">
        <is>
          <t>HTL</t>
        </is>
      </c>
      <c r="J4200">
        <f>_xlfn.XLOOKUP(I4200,AS:AS,AU:AU)</f>
        <v/>
      </c>
      <c r="K4200" t="inlineStr">
        <is>
          <t>EUR</t>
        </is>
      </c>
      <c r="L4200" s="238" t="n">
        <v>72</v>
      </c>
      <c r="M4200">
        <f>L4200*_xlfn.XLOOKUP(K4200,AM:AM,AN:AN)</f>
        <v/>
      </c>
      <c r="N4200">
        <f>L4200*_xlfn.XLOOKUP(K4200,AM:AM,AO:AO)</f>
        <v/>
      </c>
      <c r="O4200" s="238" t="n">
        <v>0</v>
      </c>
      <c r="P4200">
        <f>O4200*_xlfn.XLOOKUP(K4200,AM:AM,AN:AN)</f>
        <v/>
      </c>
      <c r="Q4200">
        <f>O4200*_xlfn.XLOOKUP(K4200,AM:AM,AO:AO)</f>
        <v/>
      </c>
      <c r="R4200">
        <f>_xlfn.XLOOKUP(E4200,AF:AF,AG:AG)</f>
        <v/>
      </c>
      <c r="S4200">
        <f>_xlfn.XLOOKUP(E4200,AF:AF,AI:AI)</f>
        <v/>
      </c>
      <c r="T4200">
        <f>WEEKNUM(G4200)</f>
        <v/>
      </c>
      <c r="U4200">
        <f>YEAR(G4200)</f>
        <v/>
      </c>
      <c r="V4200" s="117">
        <f>IFERROR(Q4200/N4200,"0")</f>
        <v/>
      </c>
    </row>
    <row r="4201">
      <c r="A4201">
        <f>_xlfn.XLOOKUP(D4201,BN:BN,BO:BO)</f>
        <v/>
      </c>
      <c r="B4201" t="inlineStr">
        <is>
          <t>LLC</t>
        </is>
      </c>
      <c r="C4201" t="n">
        <v>678</v>
      </c>
      <c r="D4201">
        <f>_xlfn.XLOOKUP(C4201,BH:BH,BI:BI)</f>
        <v/>
      </c>
      <c r="E4201" t="n">
        <v>30110</v>
      </c>
      <c r="F4201" t="inlineStr">
        <is>
          <t>Hospedaje</t>
        </is>
      </c>
      <c r="G4201" s="234" t="n">
        <v>45885</v>
      </c>
      <c r="H4201" s="234" t="n">
        <v>45887</v>
      </c>
      <c r="I4201" t="inlineStr">
        <is>
          <t>HTL</t>
        </is>
      </c>
      <c r="J4201">
        <f>_xlfn.XLOOKUP(I4201,AS:AS,AU:AU)</f>
        <v/>
      </c>
      <c r="K4201" t="inlineStr">
        <is>
          <t>USD</t>
        </is>
      </c>
      <c r="L4201" s="238" t="n">
        <v>2313.5</v>
      </c>
      <c r="M4201">
        <f>L4201*_xlfn.XLOOKUP(K4201,AM:AM,AN:AN)</f>
        <v/>
      </c>
      <c r="N4201">
        <f>L4201*_xlfn.XLOOKUP(K4201,AM:AM,AO:AO)</f>
        <v/>
      </c>
      <c r="O4201" s="238" t="n">
        <v>142.11</v>
      </c>
      <c r="P4201">
        <f>O4201*_xlfn.XLOOKUP(K4201,AM:AM,AN:AN)</f>
        <v/>
      </c>
      <c r="Q4201">
        <f>O4201*_xlfn.XLOOKUP(K4201,AM:AM,AO:AO)</f>
        <v/>
      </c>
      <c r="R4201">
        <f>_xlfn.XLOOKUP(E4201,AF:AF,AG:AG)</f>
        <v/>
      </c>
      <c r="S4201">
        <f>_xlfn.XLOOKUP(E4201,AF:AF,AI:AI)</f>
        <v/>
      </c>
      <c r="T4201">
        <f>WEEKNUM(G4201)</f>
        <v/>
      </c>
      <c r="U4201">
        <f>YEAR(G4201)</f>
        <v/>
      </c>
      <c r="V4201" s="117">
        <f>IFERROR(Q4201/N4201,"0")</f>
        <v/>
      </c>
    </row>
    <row r="4202">
      <c r="A4202">
        <f>_xlfn.XLOOKUP(D4202,BN:BN,BO:BO)</f>
        <v/>
      </c>
      <c r="B4202" t="inlineStr">
        <is>
          <t>LLC</t>
        </is>
      </c>
      <c r="C4202" t="n">
        <v>679</v>
      </c>
      <c r="D4202">
        <f>_xlfn.XLOOKUP(C4202,BH:BH,BI:BI)</f>
        <v/>
      </c>
      <c r="E4202" t="n">
        <v>30897</v>
      </c>
      <c r="F4202" t="inlineStr">
        <is>
          <t>Reservación hotel</t>
        </is>
      </c>
      <c r="G4202" s="234" t="n">
        <v>45911</v>
      </c>
      <c r="H4202" s="234" t="n">
        <v>45916</v>
      </c>
      <c r="I4202" t="inlineStr">
        <is>
          <t>HTL</t>
        </is>
      </c>
      <c r="J4202">
        <f>_xlfn.XLOOKUP(I4202,AS:AS,AU:AU)</f>
        <v/>
      </c>
      <c r="K4202" t="inlineStr">
        <is>
          <t>USD</t>
        </is>
      </c>
      <c r="L4202" s="238" t="n">
        <v>11383</v>
      </c>
      <c r="M4202">
        <f>L4202*_xlfn.XLOOKUP(K4202,AM:AM,AN:AN)</f>
        <v/>
      </c>
      <c r="N4202">
        <f>L4202*_xlfn.XLOOKUP(K4202,AM:AM,AO:AO)</f>
        <v/>
      </c>
      <c r="O4202" s="238" t="n">
        <v>907.5700000000001</v>
      </c>
      <c r="P4202">
        <f>O4202*_xlfn.XLOOKUP(K4202,AM:AM,AN:AN)</f>
        <v/>
      </c>
      <c r="Q4202">
        <f>O4202*_xlfn.XLOOKUP(K4202,AM:AM,AO:AO)</f>
        <v/>
      </c>
      <c r="R4202">
        <f>_xlfn.XLOOKUP(E4202,AF:AF,AG:AG)</f>
        <v/>
      </c>
      <c r="S4202">
        <f>_xlfn.XLOOKUP(E4202,AF:AF,AI:AI)</f>
        <v/>
      </c>
      <c r="T4202">
        <f>WEEKNUM(G4202)</f>
        <v/>
      </c>
      <c r="U4202">
        <f>YEAR(G4202)</f>
        <v/>
      </c>
      <c r="V4202" s="117">
        <f>IFERROR(Q4202/N4202,"0")</f>
        <v/>
      </c>
    </row>
    <row r="4203">
      <c r="A4203">
        <f>_xlfn.XLOOKUP(D4203,BN:BN,BO:BO)</f>
        <v/>
      </c>
      <c r="B4203" t="inlineStr">
        <is>
          <t>LLC</t>
        </is>
      </c>
      <c r="C4203" t="n">
        <v>680</v>
      </c>
      <c r="D4203">
        <f>_xlfn.XLOOKUP(C4203,BH:BH,BI:BI)</f>
        <v/>
      </c>
      <c r="E4203" t="n">
        <v>30217</v>
      </c>
      <c r="F4203" t="inlineStr">
        <is>
          <t>Alojamiento Sra. Liora Vainer 1 Hbaitación</t>
        </is>
      </c>
      <c r="G4203" s="234" t="n">
        <v>45973</v>
      </c>
      <c r="H4203" s="234" t="n">
        <v>45977</v>
      </c>
      <c r="I4203" t="inlineStr">
        <is>
          <t>HTL</t>
        </is>
      </c>
      <c r="J4203">
        <f>_xlfn.XLOOKUP(I4203,AS:AS,AU:AU)</f>
        <v/>
      </c>
      <c r="K4203" t="inlineStr">
        <is>
          <t>USD</t>
        </is>
      </c>
      <c r="L4203" s="238" t="n">
        <v>2878</v>
      </c>
      <c r="M4203">
        <f>L4203*_xlfn.XLOOKUP(K4203,AM:AM,AN:AN)</f>
        <v/>
      </c>
      <c r="N4203">
        <f>L4203*_xlfn.XLOOKUP(K4203,AM:AM,AO:AO)</f>
        <v/>
      </c>
      <c r="O4203" s="238" t="n">
        <v>287.8</v>
      </c>
      <c r="P4203">
        <f>O4203*_xlfn.XLOOKUP(K4203,AM:AM,AN:AN)</f>
        <v/>
      </c>
      <c r="Q4203">
        <f>O4203*_xlfn.XLOOKUP(K4203,AM:AM,AO:AO)</f>
        <v/>
      </c>
      <c r="R4203">
        <f>_xlfn.XLOOKUP(E4203,AF:AF,AG:AG)</f>
        <v/>
      </c>
      <c r="S4203">
        <f>_xlfn.XLOOKUP(E4203,AF:AF,AI:AI)</f>
        <v/>
      </c>
      <c r="T4203">
        <f>WEEKNUM(G4203)</f>
        <v/>
      </c>
      <c r="U4203">
        <f>YEAR(G4203)</f>
        <v/>
      </c>
      <c r="V4203" s="117">
        <f>IFERROR(Q4203/N4203,"0")</f>
        <v/>
      </c>
    </row>
    <row r="4204">
      <c r="A4204">
        <f>_xlfn.XLOOKUP(D4204,BN:BN,BO:BO)</f>
        <v/>
      </c>
      <c r="B4204" t="inlineStr">
        <is>
          <t>LLC</t>
        </is>
      </c>
      <c r="C4204" t="n">
        <v>680</v>
      </c>
      <c r="D4204">
        <f>_xlfn.XLOOKUP(C4204,BH:BH,BI:BI)</f>
        <v/>
      </c>
      <c r="E4204" t="n">
        <v>27301</v>
      </c>
      <c r="F4204" t="inlineStr">
        <is>
          <t xml:space="preserve">Vuelo Mexico a Miami, Camila Vainer </t>
        </is>
      </c>
      <c r="G4204" s="234" t="n">
        <v>45973</v>
      </c>
      <c r="H4204" s="234" t="n">
        <v>45977</v>
      </c>
      <c r="I4204" t="inlineStr">
        <is>
          <t>VLO</t>
        </is>
      </c>
      <c r="J4204">
        <f>_xlfn.XLOOKUP(I4204,AS:AS,AU:AU)</f>
        <v/>
      </c>
      <c r="K4204" t="inlineStr">
        <is>
          <t>USD</t>
        </is>
      </c>
      <c r="L4204" s="238" t="n">
        <v>1444</v>
      </c>
      <c r="M4204">
        <f>L4204*_xlfn.XLOOKUP(K4204,AM:AM,AN:AN)</f>
        <v/>
      </c>
      <c r="N4204">
        <f>L4204*_xlfn.XLOOKUP(K4204,AM:AM,AO:AO)</f>
        <v/>
      </c>
      <c r="O4204" s="238" t="n">
        <v>0</v>
      </c>
      <c r="P4204">
        <f>O4204*_xlfn.XLOOKUP(K4204,AM:AM,AN:AN)</f>
        <v/>
      </c>
      <c r="Q4204">
        <f>O4204*_xlfn.XLOOKUP(K4204,AM:AM,AO:AO)</f>
        <v/>
      </c>
      <c r="R4204">
        <f>_xlfn.XLOOKUP(E4204,AF:AF,AG:AG)</f>
        <v/>
      </c>
      <c r="S4204">
        <f>_xlfn.XLOOKUP(E4204,AF:AF,AI:AI)</f>
        <v/>
      </c>
      <c r="T4204">
        <f>WEEKNUM(G4204)</f>
        <v/>
      </c>
      <c r="U4204">
        <f>YEAR(G4204)</f>
        <v/>
      </c>
      <c r="V4204" s="117">
        <f>IFERROR(Q4204/N4204,"0")</f>
        <v/>
      </c>
    </row>
    <row r="4205">
      <c r="A4205">
        <f>_xlfn.XLOOKUP(D4205,BN:BN,BO:BO)</f>
        <v/>
      </c>
      <c r="B4205" t="inlineStr">
        <is>
          <t>LLC</t>
        </is>
      </c>
      <c r="C4205" t="n">
        <v>680</v>
      </c>
      <c r="D4205">
        <f>_xlfn.XLOOKUP(C4205,BH:BH,BI:BI)</f>
        <v/>
      </c>
      <c r="E4205" t="n">
        <v>27301</v>
      </c>
      <c r="F4205" t="inlineStr">
        <is>
          <t xml:space="preserve">Vuelo Mexico a Miami, Liora Vainer </t>
        </is>
      </c>
      <c r="G4205" s="234" t="n">
        <v>45973</v>
      </c>
      <c r="H4205" s="234" t="n">
        <v>45977</v>
      </c>
      <c r="I4205" t="inlineStr">
        <is>
          <t>VLO</t>
        </is>
      </c>
      <c r="J4205">
        <f>_xlfn.XLOOKUP(I4205,AS:AS,AU:AU)</f>
        <v/>
      </c>
      <c r="K4205" t="inlineStr">
        <is>
          <t>USD</t>
        </is>
      </c>
      <c r="L4205" s="238" t="n">
        <v>1444</v>
      </c>
      <c r="M4205">
        <f>L4205*_xlfn.XLOOKUP(K4205,AM:AM,AN:AN)</f>
        <v/>
      </c>
      <c r="N4205">
        <f>L4205*_xlfn.XLOOKUP(K4205,AM:AM,AO:AO)</f>
        <v/>
      </c>
      <c r="O4205" s="238" t="n">
        <v>0</v>
      </c>
      <c r="P4205">
        <f>O4205*_xlfn.XLOOKUP(K4205,AM:AM,AN:AN)</f>
        <v/>
      </c>
      <c r="Q4205">
        <f>O4205*_xlfn.XLOOKUP(K4205,AM:AM,AO:AO)</f>
        <v/>
      </c>
      <c r="R4205">
        <f>_xlfn.XLOOKUP(E4205,AF:AF,AG:AG)</f>
        <v/>
      </c>
      <c r="S4205">
        <f>_xlfn.XLOOKUP(E4205,AF:AF,AI:AI)</f>
        <v/>
      </c>
      <c r="T4205">
        <f>WEEKNUM(G4205)</f>
        <v/>
      </c>
      <c r="U4205">
        <f>YEAR(G4205)</f>
        <v/>
      </c>
      <c r="V4205" s="117">
        <f>IFERROR(Q4205/N4205,"0")</f>
        <v/>
      </c>
    </row>
    <row r="4206">
      <c r="A4206">
        <f>_xlfn.XLOOKUP(D4206,BN:BN,BO:BO)</f>
        <v/>
      </c>
      <c r="B4206" t="inlineStr">
        <is>
          <t>LLC</t>
        </is>
      </c>
      <c r="C4206" t="n">
        <v>680</v>
      </c>
      <c r="D4206">
        <f>_xlfn.XLOOKUP(C4206,BH:BH,BI:BI)</f>
        <v/>
      </c>
      <c r="E4206" t="n">
        <v>0</v>
      </c>
      <c r="F4206" t="inlineStr">
        <is>
          <t>Fee por emision de vuelo PNR OPQNMP</t>
        </is>
      </c>
      <c r="G4206" s="234" t="n">
        <v>45973</v>
      </c>
      <c r="H4206" s="234" t="n">
        <v>45977</v>
      </c>
      <c r="I4206" t="inlineStr">
        <is>
          <t>HPS</t>
        </is>
      </c>
      <c r="J4206">
        <f>_xlfn.XLOOKUP(I4206,AS:AS,AU:AU)</f>
        <v/>
      </c>
      <c r="K4206" t="inlineStr">
        <is>
          <t>USD</t>
        </is>
      </c>
      <c r="L4206" s="238" t="n">
        <v>70</v>
      </c>
      <c r="M4206">
        <f>L4206*_xlfn.XLOOKUP(K4206,AM:AM,AN:AN)</f>
        <v/>
      </c>
      <c r="N4206">
        <f>L4206*_xlfn.XLOOKUP(K4206,AM:AM,AO:AO)</f>
        <v/>
      </c>
      <c r="O4206" s="238" t="n">
        <v>70</v>
      </c>
      <c r="P4206">
        <f>O4206*_xlfn.XLOOKUP(K4206,AM:AM,AN:AN)</f>
        <v/>
      </c>
      <c r="Q4206">
        <f>O4206*_xlfn.XLOOKUP(K4206,AM:AM,AO:AO)</f>
        <v/>
      </c>
      <c r="R4206">
        <f>_xlfn.XLOOKUP(E4206,AF:AF,AG:AG)</f>
        <v/>
      </c>
      <c r="S4206">
        <f>_xlfn.XLOOKUP(E4206,AF:AF,AI:AI)</f>
        <v/>
      </c>
      <c r="T4206">
        <f>WEEKNUM(G4206)</f>
        <v/>
      </c>
      <c r="U4206">
        <f>YEAR(G4206)</f>
        <v/>
      </c>
      <c r="V4206" s="117">
        <f>IFERROR(Q4206/N4206,"0")</f>
        <v/>
      </c>
    </row>
    <row r="4207">
      <c r="A4207">
        <f>_xlfn.XLOOKUP(D4207,BN:BN,BO:BO)</f>
        <v/>
      </c>
      <c r="B4207" t="inlineStr">
        <is>
          <t>LLC</t>
        </is>
      </c>
      <c r="C4207" t="n">
        <v>680</v>
      </c>
      <c r="D4207">
        <f>_xlfn.XLOOKUP(C4207,BH:BH,BI:BI)</f>
        <v/>
      </c>
      <c r="E4207" t="n">
        <v>27721</v>
      </c>
      <c r="F4207" t="inlineStr">
        <is>
          <t>Vuelo Mexico a New York Mexico</t>
        </is>
      </c>
      <c r="G4207" s="234" t="n">
        <v>45973</v>
      </c>
      <c r="H4207" s="234" t="n">
        <v>45977</v>
      </c>
      <c r="I4207" t="inlineStr">
        <is>
          <t>VLO</t>
        </is>
      </c>
      <c r="J4207">
        <f>_xlfn.XLOOKUP(I4207,AS:AS,AU:AU)</f>
        <v/>
      </c>
      <c r="K4207" t="inlineStr">
        <is>
          <t>USD</t>
        </is>
      </c>
      <c r="L4207" s="238" t="n">
        <v>2552</v>
      </c>
      <c r="M4207">
        <f>L4207*_xlfn.XLOOKUP(K4207,AM:AM,AN:AN)</f>
        <v/>
      </c>
      <c r="N4207">
        <f>L4207*_xlfn.XLOOKUP(K4207,AM:AM,AO:AO)</f>
        <v/>
      </c>
      <c r="O4207" s="238" t="n">
        <v>0</v>
      </c>
      <c r="P4207">
        <f>O4207*_xlfn.XLOOKUP(K4207,AM:AM,AN:AN)</f>
        <v/>
      </c>
      <c r="Q4207">
        <f>O4207*_xlfn.XLOOKUP(K4207,AM:AM,AO:AO)</f>
        <v/>
      </c>
      <c r="R4207">
        <f>_xlfn.XLOOKUP(E4207,AF:AF,AG:AG)</f>
        <v/>
      </c>
      <c r="S4207">
        <f>_xlfn.XLOOKUP(E4207,AF:AF,AI:AI)</f>
        <v/>
      </c>
      <c r="T4207">
        <f>WEEKNUM(G4207)</f>
        <v/>
      </c>
      <c r="U4207">
        <f>YEAR(G4207)</f>
        <v/>
      </c>
      <c r="V4207" s="117">
        <f>IFERROR(Q4207/N4207,"0")</f>
        <v/>
      </c>
    </row>
    <row r="4208">
      <c r="A4208">
        <f>_xlfn.XLOOKUP(D4208,BN:BN,BO:BO)</f>
        <v/>
      </c>
      <c r="B4208" t="inlineStr">
        <is>
          <t>LLC</t>
        </is>
      </c>
      <c r="C4208" t="n">
        <v>680</v>
      </c>
      <c r="D4208">
        <f>_xlfn.XLOOKUP(C4208,BH:BH,BI:BI)</f>
        <v/>
      </c>
      <c r="E4208" t="n">
        <v>0</v>
      </c>
      <c r="F4208" t="inlineStr">
        <is>
          <t>Fee por emisiond e vuelo PNR KXCJMF</t>
        </is>
      </c>
      <c r="G4208" s="234" t="n">
        <v>45973</v>
      </c>
      <c r="H4208" s="234" t="n">
        <v>45977</v>
      </c>
      <c r="I4208" t="inlineStr">
        <is>
          <t>HPS</t>
        </is>
      </c>
      <c r="J4208">
        <f>_xlfn.XLOOKUP(I4208,AS:AS,AU:AU)</f>
        <v/>
      </c>
      <c r="K4208" t="inlineStr">
        <is>
          <t>USD</t>
        </is>
      </c>
      <c r="L4208" s="238" t="n">
        <v>35</v>
      </c>
      <c r="M4208">
        <f>L4208*_xlfn.XLOOKUP(K4208,AM:AM,AN:AN)</f>
        <v/>
      </c>
      <c r="N4208">
        <f>L4208*_xlfn.XLOOKUP(K4208,AM:AM,AO:AO)</f>
        <v/>
      </c>
      <c r="O4208" s="238" t="n">
        <v>35</v>
      </c>
      <c r="P4208">
        <f>O4208*_xlfn.XLOOKUP(K4208,AM:AM,AN:AN)</f>
        <v/>
      </c>
      <c r="Q4208">
        <f>O4208*_xlfn.XLOOKUP(K4208,AM:AM,AO:AO)</f>
        <v/>
      </c>
      <c r="R4208">
        <f>_xlfn.XLOOKUP(E4208,AF:AF,AG:AG)</f>
        <v/>
      </c>
      <c r="S4208">
        <f>_xlfn.XLOOKUP(E4208,AF:AF,AI:AI)</f>
        <v/>
      </c>
      <c r="T4208">
        <f>WEEKNUM(G4208)</f>
        <v/>
      </c>
      <c r="U4208">
        <f>YEAR(G4208)</f>
        <v/>
      </c>
      <c r="V4208" s="117">
        <f>IFERROR(Q4208/N4208,"0")</f>
        <v/>
      </c>
    </row>
    <row r="4209">
      <c r="A4209">
        <f>_xlfn.XLOOKUP(D4209,BN:BN,BO:BO)</f>
        <v/>
      </c>
      <c r="B4209" t="inlineStr">
        <is>
          <t>LLC</t>
        </is>
      </c>
      <c r="C4209" t="n">
        <v>680</v>
      </c>
      <c r="D4209">
        <f>_xlfn.XLOOKUP(C4209,BH:BH,BI:BI)</f>
        <v/>
      </c>
      <c r="E4209" t="n">
        <v>27301</v>
      </c>
      <c r="F4209" t="inlineStr">
        <is>
          <t xml:space="preserve">Vuelo Mexico a Miami, Sharon Vainer </t>
        </is>
      </c>
      <c r="G4209" s="234" t="n">
        <v>45973</v>
      </c>
      <c r="H4209" s="234" t="n">
        <v>45977</v>
      </c>
      <c r="I4209" t="inlineStr">
        <is>
          <t>VLO</t>
        </is>
      </c>
      <c r="J4209">
        <f>_xlfn.XLOOKUP(I4209,AS:AS,AU:AU)</f>
        <v/>
      </c>
      <c r="K4209" t="inlineStr">
        <is>
          <t>USD</t>
        </is>
      </c>
      <c r="L4209" s="238" t="n">
        <v>1292.04</v>
      </c>
      <c r="M4209">
        <f>L4209*_xlfn.XLOOKUP(K4209,AM:AM,AN:AN)</f>
        <v/>
      </c>
      <c r="N4209">
        <f>L4209*_xlfn.XLOOKUP(K4209,AM:AM,AO:AO)</f>
        <v/>
      </c>
      <c r="O4209" s="238" t="n">
        <v>0</v>
      </c>
      <c r="P4209">
        <f>O4209*_xlfn.XLOOKUP(K4209,AM:AM,AN:AN)</f>
        <v/>
      </c>
      <c r="Q4209">
        <f>O4209*_xlfn.XLOOKUP(K4209,AM:AM,AO:AO)</f>
        <v/>
      </c>
      <c r="R4209">
        <f>_xlfn.XLOOKUP(E4209,AF:AF,AG:AG)</f>
        <v/>
      </c>
      <c r="S4209">
        <f>_xlfn.XLOOKUP(E4209,AF:AF,AI:AI)</f>
        <v/>
      </c>
      <c r="T4209">
        <f>WEEKNUM(G4209)</f>
        <v/>
      </c>
      <c r="U4209">
        <f>YEAR(G4209)</f>
        <v/>
      </c>
      <c r="V4209" s="117">
        <f>IFERROR(Q4209/N4209,"0")</f>
        <v/>
      </c>
    </row>
    <row r="4210">
      <c r="A4210">
        <f>_xlfn.XLOOKUP(D4210,BN:BN,BO:BO)</f>
        <v/>
      </c>
      <c r="B4210" t="inlineStr">
        <is>
          <t>LLC</t>
        </is>
      </c>
      <c r="C4210" t="n">
        <v>680</v>
      </c>
      <c r="D4210">
        <f>_xlfn.XLOOKUP(C4210,BH:BH,BI:BI)</f>
        <v/>
      </c>
      <c r="E4210" t="n">
        <v>0</v>
      </c>
      <c r="F4210" t="inlineStr">
        <is>
          <t>Fee por emisiond e vuelo PNR MZDWVQ</t>
        </is>
      </c>
      <c r="G4210" s="234" t="n">
        <v>45973</v>
      </c>
      <c r="H4210" s="234" t="n">
        <v>45977</v>
      </c>
      <c r="I4210" t="inlineStr">
        <is>
          <t>HPS</t>
        </is>
      </c>
      <c r="J4210">
        <f>_xlfn.XLOOKUP(I4210,AS:AS,AU:AU)</f>
        <v/>
      </c>
      <c r="K4210" t="inlineStr">
        <is>
          <t>USD</t>
        </is>
      </c>
      <c r="L4210" s="238" t="n">
        <v>35</v>
      </c>
      <c r="M4210">
        <f>L4210*_xlfn.XLOOKUP(K4210,AM:AM,AN:AN)</f>
        <v/>
      </c>
      <c r="N4210">
        <f>L4210*_xlfn.XLOOKUP(K4210,AM:AM,AO:AO)</f>
        <v/>
      </c>
      <c r="O4210" s="238" t="n">
        <v>35</v>
      </c>
      <c r="P4210">
        <f>O4210*_xlfn.XLOOKUP(K4210,AM:AM,AN:AN)</f>
        <v/>
      </c>
      <c r="Q4210">
        <f>O4210*_xlfn.XLOOKUP(K4210,AM:AM,AO:AO)</f>
        <v/>
      </c>
      <c r="R4210">
        <f>_xlfn.XLOOKUP(E4210,AF:AF,AG:AG)</f>
        <v/>
      </c>
      <c r="S4210">
        <f>_xlfn.XLOOKUP(E4210,AF:AF,AI:AI)</f>
        <v/>
      </c>
      <c r="T4210">
        <f>WEEKNUM(G4210)</f>
        <v/>
      </c>
      <c r="U4210">
        <f>YEAR(G4210)</f>
        <v/>
      </c>
      <c r="V4210" s="117">
        <f>IFERROR(Q4210/N4210,"0")</f>
        <v/>
      </c>
    </row>
    <row r="4211">
      <c r="A4211">
        <f>_xlfn.XLOOKUP(D4211,BN:BN,BO:BO)</f>
        <v/>
      </c>
      <c r="B4211" t="inlineStr">
        <is>
          <t>LLC</t>
        </is>
      </c>
      <c r="C4211" t="n">
        <v>680</v>
      </c>
      <c r="D4211">
        <f>_xlfn.XLOOKUP(C4211,BH:BH,BI:BI)</f>
        <v/>
      </c>
      <c r="E4211" t="n">
        <v>27301</v>
      </c>
      <c r="F4211" t="inlineStr">
        <is>
          <t>Revisado MEX/MIA/MEX/Sharon Vainer</t>
        </is>
      </c>
      <c r="G4211" s="234" t="n">
        <v>45973</v>
      </c>
      <c r="H4211" s="234" t="n">
        <v>45977</v>
      </c>
      <c r="I4211" t="inlineStr">
        <is>
          <t>VLO</t>
        </is>
      </c>
      <c r="J4211">
        <f>_xlfn.XLOOKUP(I4211,AS:AS,AU:AU)</f>
        <v/>
      </c>
      <c r="K4211" t="inlineStr">
        <is>
          <t>USD</t>
        </is>
      </c>
      <c r="L4211" s="238" t="n">
        <v>64.48</v>
      </c>
      <c r="M4211">
        <f>L4211*_xlfn.XLOOKUP(K4211,AM:AM,AN:AN)</f>
        <v/>
      </c>
      <c r="N4211">
        <f>L4211*_xlfn.XLOOKUP(K4211,AM:AM,AO:AO)</f>
        <v/>
      </c>
      <c r="O4211" s="238" t="n">
        <v>0</v>
      </c>
      <c r="P4211">
        <f>O4211*_xlfn.XLOOKUP(K4211,AM:AM,AN:AN)</f>
        <v/>
      </c>
      <c r="Q4211">
        <f>O4211*_xlfn.XLOOKUP(K4211,AM:AM,AO:AO)</f>
        <v/>
      </c>
      <c r="R4211">
        <f>_xlfn.XLOOKUP(E4211,AF:AF,AG:AG)</f>
        <v/>
      </c>
      <c r="S4211">
        <f>_xlfn.XLOOKUP(E4211,AF:AF,AI:AI)</f>
        <v/>
      </c>
      <c r="T4211">
        <f>WEEKNUM(G4211)</f>
        <v/>
      </c>
      <c r="U4211">
        <f>YEAR(G4211)</f>
        <v/>
      </c>
      <c r="V4211" s="117">
        <f>IFERROR(Q4211/N4211,"0")</f>
        <v/>
      </c>
    </row>
    <row r="4212">
      <c r="A4212">
        <f>_xlfn.XLOOKUP(D4212,BN:BN,BO:BO)</f>
        <v/>
      </c>
      <c r="B4212" t="inlineStr">
        <is>
          <t>LLC</t>
        </is>
      </c>
      <c r="C4212" t="n">
        <v>680</v>
      </c>
      <c r="D4212">
        <f>_xlfn.XLOOKUP(C4212,BH:BH,BI:BI)</f>
        <v/>
      </c>
      <c r="E4212" t="n">
        <v>27301</v>
      </c>
      <c r="F4212" t="inlineStr">
        <is>
          <t>Revisado MEX/MIA/MEX/Sharon Vainer</t>
        </is>
      </c>
      <c r="G4212" s="234" t="n">
        <v>45973</v>
      </c>
      <c r="H4212" s="234" t="n">
        <v>45977</v>
      </c>
      <c r="I4212" t="inlineStr">
        <is>
          <t>VLO</t>
        </is>
      </c>
      <c r="J4212">
        <f>_xlfn.XLOOKUP(I4212,AS:AS,AU:AU)</f>
        <v/>
      </c>
      <c r="K4212" t="inlineStr">
        <is>
          <t>USD</t>
        </is>
      </c>
      <c r="L4212" s="238" t="n">
        <v>232.07</v>
      </c>
      <c r="M4212">
        <f>L4212*_xlfn.XLOOKUP(K4212,AM:AM,AN:AN)</f>
        <v/>
      </c>
      <c r="N4212">
        <f>L4212*_xlfn.XLOOKUP(K4212,AM:AM,AO:AO)</f>
        <v/>
      </c>
      <c r="O4212" s="238" t="n">
        <v>0</v>
      </c>
      <c r="P4212">
        <f>O4212*_xlfn.XLOOKUP(K4212,AM:AM,AN:AN)</f>
        <v/>
      </c>
      <c r="Q4212">
        <f>O4212*_xlfn.XLOOKUP(K4212,AM:AM,AO:AO)</f>
        <v/>
      </c>
      <c r="R4212">
        <f>_xlfn.XLOOKUP(E4212,AF:AF,AG:AG)</f>
        <v/>
      </c>
      <c r="S4212">
        <f>_xlfn.XLOOKUP(E4212,AF:AF,AI:AI)</f>
        <v/>
      </c>
      <c r="T4212">
        <f>WEEKNUM(G4212)</f>
        <v/>
      </c>
      <c r="U4212">
        <f>YEAR(G4212)</f>
        <v/>
      </c>
      <c r="V4212" s="117">
        <f>IFERROR(Q4212/N4212,"0")</f>
        <v/>
      </c>
    </row>
    <row r="4213">
      <c r="A4213">
        <f>_xlfn.XLOOKUP(D4213,BN:BN,BO:BO)</f>
        <v/>
      </c>
      <c r="B4213" t="inlineStr">
        <is>
          <t>LLC</t>
        </is>
      </c>
      <c r="C4213" t="n">
        <v>680</v>
      </c>
      <c r="D4213">
        <f>_xlfn.XLOOKUP(C4213,BH:BH,BI:BI)</f>
        <v/>
      </c>
      <c r="E4213" t="n">
        <v>0</v>
      </c>
      <c r="F4213" t="inlineStr">
        <is>
          <t>Fee de emisión</t>
        </is>
      </c>
      <c r="G4213" s="234" t="n">
        <v>45973</v>
      </c>
      <c r="H4213" s="234" t="n">
        <v>45977</v>
      </c>
      <c r="I4213" t="inlineStr">
        <is>
          <t>HPS</t>
        </is>
      </c>
      <c r="J4213">
        <f>_xlfn.XLOOKUP(I4213,AS:AS,AU:AU)</f>
        <v/>
      </c>
      <c r="K4213" t="inlineStr">
        <is>
          <t>USD</t>
        </is>
      </c>
      <c r="L4213" s="238" t="n">
        <v>35</v>
      </c>
      <c r="M4213">
        <f>L4213*_xlfn.XLOOKUP(K4213,AM:AM,AN:AN)</f>
        <v/>
      </c>
      <c r="N4213">
        <f>L4213*_xlfn.XLOOKUP(K4213,AM:AM,AO:AO)</f>
        <v/>
      </c>
      <c r="O4213" s="238" t="n">
        <v>35</v>
      </c>
      <c r="P4213">
        <f>O4213*_xlfn.XLOOKUP(K4213,AM:AM,AN:AN)</f>
        <v/>
      </c>
      <c r="Q4213">
        <f>O4213*_xlfn.XLOOKUP(K4213,AM:AM,AO:AO)</f>
        <v/>
      </c>
      <c r="R4213">
        <f>_xlfn.XLOOKUP(E4213,AF:AF,AG:AG)</f>
        <v/>
      </c>
      <c r="S4213">
        <f>_xlfn.XLOOKUP(E4213,AF:AF,AI:AI)</f>
        <v/>
      </c>
      <c r="T4213">
        <f>WEEKNUM(G4213)</f>
        <v/>
      </c>
      <c r="U4213">
        <f>YEAR(G4213)</f>
        <v/>
      </c>
      <c r="V4213" s="117">
        <f>IFERROR(Q4213/N4213,"0")</f>
        <v/>
      </c>
    </row>
    <row r="4214">
      <c r="A4214">
        <f>_xlfn.XLOOKUP(D4214,BN:BN,BO:BO)</f>
        <v/>
      </c>
      <c r="B4214" t="inlineStr">
        <is>
          <t>LLC</t>
        </is>
      </c>
      <c r="C4214" t="n">
        <v>680</v>
      </c>
      <c r="D4214">
        <f>_xlfn.XLOOKUP(C4214,BH:BH,BI:BI)</f>
        <v/>
      </c>
      <c r="E4214" t="n">
        <v>27301</v>
      </c>
      <c r="F4214" t="inlineStr">
        <is>
          <t>Revisado MEX-MIA-MEX/Liora Lozowsky</t>
        </is>
      </c>
      <c r="G4214" s="234" t="n">
        <v>46096</v>
      </c>
      <c r="H4214" s="234" t="n">
        <v>46103</v>
      </c>
      <c r="I4214" t="inlineStr">
        <is>
          <t>VLO</t>
        </is>
      </c>
      <c r="J4214">
        <f>_xlfn.XLOOKUP(I4214,AS:AS,AU:AU)</f>
        <v/>
      </c>
      <c r="K4214" t="inlineStr">
        <is>
          <t>USD</t>
        </is>
      </c>
      <c r="L4214" s="238" t="n">
        <v>0</v>
      </c>
      <c r="M4214">
        <f>L4214*_xlfn.XLOOKUP(K4214,AM:AM,AN:AN)</f>
        <v/>
      </c>
      <c r="N4214">
        <f>L4214*_xlfn.XLOOKUP(K4214,AM:AM,AO:AO)</f>
        <v/>
      </c>
      <c r="O4214" s="238" t="n">
        <v>0</v>
      </c>
      <c r="P4214">
        <f>O4214*_xlfn.XLOOKUP(K4214,AM:AM,AN:AN)</f>
        <v/>
      </c>
      <c r="Q4214">
        <f>O4214*_xlfn.XLOOKUP(K4214,AM:AM,AO:AO)</f>
        <v/>
      </c>
      <c r="R4214">
        <f>_xlfn.XLOOKUP(E4214,AF:AF,AG:AG)</f>
        <v/>
      </c>
      <c r="S4214">
        <f>_xlfn.XLOOKUP(E4214,AF:AF,AI:AI)</f>
        <v/>
      </c>
      <c r="T4214">
        <f>WEEKNUM(G4214)</f>
        <v/>
      </c>
      <c r="U4214">
        <f>YEAR(G4214)</f>
        <v/>
      </c>
      <c r="V4214" s="117">
        <f>IFERROR(Q4214/N4214,"0")</f>
        <v/>
      </c>
    </row>
    <row r="4215">
      <c r="A4215">
        <f>_xlfn.XLOOKUP(D4215,BN:BN,BO:BO)</f>
        <v/>
      </c>
      <c r="B4215" t="inlineStr">
        <is>
          <t>LLC</t>
        </is>
      </c>
      <c r="C4215" t="n">
        <v>680</v>
      </c>
      <c r="D4215">
        <f>_xlfn.XLOOKUP(C4215,BH:BH,BI:BI)</f>
        <v/>
      </c>
      <c r="E4215" t="n">
        <v>27301</v>
      </c>
      <c r="F4215" t="inlineStr">
        <is>
          <t>Revisado MEX-MIA-MEX/Liora Lozowsky</t>
        </is>
      </c>
      <c r="G4215" s="234" t="n">
        <v>46096</v>
      </c>
      <c r="H4215" s="234" t="n">
        <v>46103</v>
      </c>
      <c r="I4215" t="inlineStr">
        <is>
          <t>VLO</t>
        </is>
      </c>
      <c r="J4215">
        <f>_xlfn.XLOOKUP(I4215,AS:AS,AU:AU)</f>
        <v/>
      </c>
      <c r="K4215" t="inlineStr">
        <is>
          <t>USD</t>
        </is>
      </c>
      <c r="L4215" s="238" t="n">
        <v>229.6</v>
      </c>
      <c r="M4215">
        <f>L4215*_xlfn.XLOOKUP(K4215,AM:AM,AN:AN)</f>
        <v/>
      </c>
      <c r="N4215">
        <f>L4215*_xlfn.XLOOKUP(K4215,AM:AM,AO:AO)</f>
        <v/>
      </c>
      <c r="O4215" s="238" t="n">
        <v>0</v>
      </c>
      <c r="P4215">
        <f>O4215*_xlfn.XLOOKUP(K4215,AM:AM,AN:AN)</f>
        <v/>
      </c>
      <c r="Q4215">
        <f>O4215*_xlfn.XLOOKUP(K4215,AM:AM,AO:AO)</f>
        <v/>
      </c>
      <c r="R4215">
        <f>_xlfn.XLOOKUP(E4215,AF:AF,AG:AG)</f>
        <v/>
      </c>
      <c r="S4215">
        <f>_xlfn.XLOOKUP(E4215,AF:AF,AI:AI)</f>
        <v/>
      </c>
      <c r="T4215">
        <f>WEEKNUM(G4215)</f>
        <v/>
      </c>
      <c r="U4215">
        <f>YEAR(G4215)</f>
        <v/>
      </c>
      <c r="V4215" s="117">
        <f>IFERROR(Q4215/N4215,"0")</f>
        <v/>
      </c>
    </row>
    <row r="4216">
      <c r="A4216">
        <f>_xlfn.XLOOKUP(D4216,BN:BN,BO:BO)</f>
        <v/>
      </c>
      <c r="B4216" t="inlineStr">
        <is>
          <t>LLC</t>
        </is>
      </c>
      <c r="C4216" t="n">
        <v>680</v>
      </c>
      <c r="D4216">
        <f>_xlfn.XLOOKUP(C4216,BH:BH,BI:BI)</f>
        <v/>
      </c>
      <c r="E4216" t="n">
        <v>0</v>
      </c>
      <c r="F4216" t="inlineStr">
        <is>
          <t>Fee de emisión revisado KXCJMF</t>
        </is>
      </c>
      <c r="G4216" s="234" t="n">
        <v>45973</v>
      </c>
      <c r="H4216" s="234" t="n">
        <v>46103</v>
      </c>
      <c r="I4216" t="inlineStr">
        <is>
          <t>HPS</t>
        </is>
      </c>
      <c r="J4216">
        <f>_xlfn.XLOOKUP(I4216,AS:AS,AU:AU)</f>
        <v/>
      </c>
      <c r="K4216" t="inlineStr">
        <is>
          <t>USD</t>
        </is>
      </c>
      <c r="L4216" s="238" t="n">
        <v>35</v>
      </c>
      <c r="M4216">
        <f>L4216*_xlfn.XLOOKUP(K4216,AM:AM,AN:AN)</f>
        <v/>
      </c>
      <c r="N4216">
        <f>L4216*_xlfn.XLOOKUP(K4216,AM:AM,AO:AO)</f>
        <v/>
      </c>
      <c r="O4216" s="238" t="n">
        <v>35</v>
      </c>
      <c r="P4216">
        <f>O4216*_xlfn.XLOOKUP(K4216,AM:AM,AN:AN)</f>
        <v/>
      </c>
      <c r="Q4216">
        <f>O4216*_xlfn.XLOOKUP(K4216,AM:AM,AO:AO)</f>
        <v/>
      </c>
      <c r="R4216">
        <f>_xlfn.XLOOKUP(E4216,AF:AF,AG:AG)</f>
        <v/>
      </c>
      <c r="S4216">
        <f>_xlfn.XLOOKUP(E4216,AF:AF,AI:AI)</f>
        <v/>
      </c>
      <c r="T4216">
        <f>WEEKNUM(G4216)</f>
        <v/>
      </c>
      <c r="U4216">
        <f>YEAR(G4216)</f>
        <v/>
      </c>
      <c r="V4216" s="117">
        <f>IFERROR(Q4216/N4216,"0")</f>
        <v/>
      </c>
    </row>
    <row r="4217">
      <c r="A4217">
        <f>_xlfn.XLOOKUP(D4217,BN:BN,BO:BO)</f>
        <v/>
      </c>
      <c r="B4217" t="inlineStr">
        <is>
          <t>LLC</t>
        </is>
      </c>
      <c r="C4217" t="n">
        <v>681</v>
      </c>
      <c r="D4217">
        <f>_xlfn.XLOOKUP(C4217,BH:BH,BI:BI)</f>
        <v/>
      </c>
      <c r="E4217" t="n">
        <v>27796</v>
      </c>
      <c r="F4217" t="inlineStr">
        <is>
          <t xml:space="preserve">Trasaldos y Tours por todo Mexico </t>
        </is>
      </c>
      <c r="G4217" s="234" t="n">
        <v>45947</v>
      </c>
      <c r="H4217" s="234" t="n">
        <v>45958</v>
      </c>
      <c r="I4217" t="inlineStr">
        <is>
          <t>TRF</t>
        </is>
      </c>
      <c r="J4217">
        <f>_xlfn.XLOOKUP(I4217,AS:AS,AU:AU)</f>
        <v/>
      </c>
      <c r="K4217" t="inlineStr">
        <is>
          <t>EUR</t>
        </is>
      </c>
      <c r="L4217" s="238" t="n">
        <v>7045.5</v>
      </c>
      <c r="M4217">
        <f>L4217*_xlfn.XLOOKUP(K4217,AM:AM,AN:AN)</f>
        <v/>
      </c>
      <c r="N4217">
        <f>L4217*_xlfn.XLOOKUP(K4217,AM:AM,AO:AO)</f>
        <v/>
      </c>
      <c r="O4217" s="238" t="n">
        <v>1609.26</v>
      </c>
      <c r="P4217">
        <f>O4217*_xlfn.XLOOKUP(K4217,AM:AM,AN:AN)</f>
        <v/>
      </c>
      <c r="Q4217">
        <f>O4217*_xlfn.XLOOKUP(K4217,AM:AM,AO:AO)</f>
        <v/>
      </c>
      <c r="R4217">
        <f>_xlfn.XLOOKUP(E4217,AF:AF,AG:AG)</f>
        <v/>
      </c>
      <c r="S4217">
        <f>_xlfn.XLOOKUP(E4217,AF:AF,AI:AI)</f>
        <v/>
      </c>
      <c r="T4217">
        <f>WEEKNUM(G4217)</f>
        <v/>
      </c>
      <c r="U4217">
        <f>YEAR(G4217)</f>
        <v/>
      </c>
      <c r="V4217" s="117">
        <f>IFERROR(Q4217/N4217,"0")</f>
        <v/>
      </c>
    </row>
    <row r="4218">
      <c r="A4218">
        <f>_xlfn.XLOOKUP(D4218,BN:BN,BO:BO)</f>
        <v/>
      </c>
      <c r="B4218" t="inlineStr">
        <is>
          <t>LLC</t>
        </is>
      </c>
      <c r="C4218" t="n">
        <v>681</v>
      </c>
      <c r="D4218">
        <f>_xlfn.XLOOKUP(C4218,BH:BH,BI:BI)</f>
        <v/>
      </c>
      <c r="E4218" t="n">
        <v>0</v>
      </c>
      <c r="F4218" t="inlineStr">
        <is>
          <t xml:space="preserve">pago del viaje </t>
        </is>
      </c>
      <c r="G4218" s="234" t="n">
        <v>45947</v>
      </c>
      <c r="H4218" s="234" t="n">
        <v>45958</v>
      </c>
      <c r="I4218" t="inlineStr">
        <is>
          <t>HPS</t>
        </is>
      </c>
      <c r="J4218">
        <f>_xlfn.XLOOKUP(I4218,AS:AS,AU:AU)</f>
        <v/>
      </c>
      <c r="K4218" t="inlineStr">
        <is>
          <t>EUR</t>
        </is>
      </c>
      <c r="L4218" s="238" t="n">
        <v>0</v>
      </c>
      <c r="M4218">
        <f>L4218*_xlfn.XLOOKUP(K4218,AM:AM,AN:AN)</f>
        <v/>
      </c>
      <c r="N4218">
        <f>L4218*_xlfn.XLOOKUP(K4218,AM:AM,AO:AO)</f>
        <v/>
      </c>
      <c r="O4218" s="238" t="n">
        <v>0</v>
      </c>
      <c r="P4218">
        <f>O4218*_xlfn.XLOOKUP(K4218,AM:AM,AN:AN)</f>
        <v/>
      </c>
      <c r="Q4218">
        <f>O4218*_xlfn.XLOOKUP(K4218,AM:AM,AO:AO)</f>
        <v/>
      </c>
      <c r="R4218">
        <f>_xlfn.XLOOKUP(E4218,AF:AF,AG:AG)</f>
        <v/>
      </c>
      <c r="S4218">
        <f>_xlfn.XLOOKUP(E4218,AF:AF,AI:AI)</f>
        <v/>
      </c>
      <c r="T4218">
        <f>WEEKNUM(G4218)</f>
        <v/>
      </c>
      <c r="U4218">
        <f>YEAR(G4218)</f>
        <v/>
      </c>
      <c r="V4218" s="117">
        <f>IFERROR(Q4218/N4218,"0")</f>
        <v/>
      </c>
    </row>
    <row r="4219">
      <c r="A4219">
        <f>_xlfn.XLOOKUP(D4219,BN:BN,BO:BO)</f>
        <v/>
      </c>
      <c r="B4219" t="inlineStr">
        <is>
          <t>LLC</t>
        </is>
      </c>
      <c r="C4219" t="n">
        <v>683</v>
      </c>
      <c r="D4219">
        <f>_xlfn.XLOOKUP(C4219,BH:BH,BI:BI)</f>
        <v/>
      </c>
      <c r="E4219" t="n">
        <v>30923</v>
      </c>
      <c r="F4219" t="inlineStr">
        <is>
          <t>Reserva habitación single - 08SEP al 14SEP</t>
        </is>
      </c>
      <c r="G4219" s="234" t="n">
        <v>45908</v>
      </c>
      <c r="H4219" s="234" t="n">
        <v>45914</v>
      </c>
      <c r="I4219" t="inlineStr">
        <is>
          <t>HTL</t>
        </is>
      </c>
      <c r="J4219">
        <f>_xlfn.XLOOKUP(I4219,AS:AS,AU:AU)</f>
        <v/>
      </c>
      <c r="K4219" t="inlineStr">
        <is>
          <t>GPB</t>
        </is>
      </c>
      <c r="L4219" s="238" t="n">
        <v>3081</v>
      </c>
      <c r="M4219">
        <f>L4219*_xlfn.XLOOKUP(K4219,AM:AM,AN:AN)</f>
        <v/>
      </c>
      <c r="N4219">
        <f>L4219*_xlfn.XLOOKUP(K4219,AM:AM,AO:AO)</f>
        <v/>
      </c>
      <c r="O4219" s="238" t="n">
        <v>256.75</v>
      </c>
      <c r="P4219">
        <f>O4219*_xlfn.XLOOKUP(K4219,AM:AM,AN:AN)</f>
        <v/>
      </c>
      <c r="Q4219">
        <f>O4219*_xlfn.XLOOKUP(K4219,AM:AM,AO:AO)</f>
        <v/>
      </c>
      <c r="R4219">
        <f>_xlfn.XLOOKUP(E4219,AF:AF,AG:AG)</f>
        <v/>
      </c>
      <c r="S4219">
        <f>_xlfn.XLOOKUP(E4219,AF:AF,AI:AI)</f>
        <v/>
      </c>
      <c r="T4219">
        <f>WEEKNUM(G4219)</f>
        <v/>
      </c>
      <c r="U4219">
        <f>YEAR(G4219)</f>
        <v/>
      </c>
      <c r="V4219" s="117">
        <f>IFERROR(Q4219/N4219,"0")</f>
        <v/>
      </c>
    </row>
    <row r="4220">
      <c r="A4220">
        <f>_xlfn.XLOOKUP(D4220,BN:BN,BO:BO)</f>
        <v/>
      </c>
      <c r="B4220" t="inlineStr">
        <is>
          <t>LLC</t>
        </is>
      </c>
      <c r="C4220" t="n">
        <v>684</v>
      </c>
      <c r="D4220">
        <f>_xlfn.XLOOKUP(C4220,BH:BH,BI:BI)</f>
        <v/>
      </c>
      <c r="E4220" t="n">
        <v>30927</v>
      </c>
      <c r="F4220" t="inlineStr">
        <is>
          <t>Hospedaje</t>
        </is>
      </c>
      <c r="G4220" s="234" t="n">
        <v>45887</v>
      </c>
      <c r="H4220" s="234" t="n">
        <v>45889</v>
      </c>
      <c r="I4220" t="inlineStr">
        <is>
          <t>HTL</t>
        </is>
      </c>
      <c r="J4220">
        <f>_xlfn.XLOOKUP(I4220,AS:AS,AU:AU)</f>
        <v/>
      </c>
      <c r="K4220" t="inlineStr">
        <is>
          <t>USD</t>
        </is>
      </c>
      <c r="L4220" s="238" t="n">
        <v>194.6</v>
      </c>
      <c r="M4220">
        <f>L4220*_xlfn.XLOOKUP(K4220,AM:AM,AN:AN)</f>
        <v/>
      </c>
      <c r="N4220">
        <f>L4220*_xlfn.XLOOKUP(K4220,AM:AM,AO:AO)</f>
        <v/>
      </c>
      <c r="O4220" s="238" t="n">
        <v>19.46</v>
      </c>
      <c r="P4220">
        <f>O4220*_xlfn.XLOOKUP(K4220,AM:AM,AN:AN)</f>
        <v/>
      </c>
      <c r="Q4220">
        <f>O4220*_xlfn.XLOOKUP(K4220,AM:AM,AO:AO)</f>
        <v/>
      </c>
      <c r="R4220">
        <f>_xlfn.XLOOKUP(E4220,AF:AF,AG:AG)</f>
        <v/>
      </c>
      <c r="S4220">
        <f>_xlfn.XLOOKUP(E4220,AF:AF,AI:AI)</f>
        <v/>
      </c>
      <c r="T4220">
        <f>WEEKNUM(G4220)</f>
        <v/>
      </c>
      <c r="U4220">
        <f>YEAR(G4220)</f>
        <v/>
      </c>
      <c r="V4220" s="117">
        <f>IFERROR(Q4220/N4220,"0")</f>
        <v/>
      </c>
    </row>
    <row r="4221">
      <c r="A4221">
        <f>_xlfn.XLOOKUP(D4221,BN:BN,BO:BO)</f>
        <v/>
      </c>
      <c r="B4221" t="inlineStr">
        <is>
          <t>LLC</t>
        </is>
      </c>
      <c r="C4221" t="n">
        <v>686</v>
      </c>
      <c r="D4221">
        <f>_xlfn.XLOOKUP(C4221,BH:BH,BI:BI)</f>
        <v/>
      </c>
      <c r="E4221" t="n">
        <v>30932</v>
      </c>
      <c r="F4221" t="inlineStr">
        <is>
          <t>RADISSON BLU SPLIT 26-28 SEPT</t>
        </is>
      </c>
      <c r="G4221" s="234" t="n">
        <v>45926</v>
      </c>
      <c r="H4221" s="234" t="n">
        <v>45928</v>
      </c>
      <c r="I4221" t="inlineStr">
        <is>
          <t>HTL</t>
        </is>
      </c>
      <c r="J4221">
        <f>_xlfn.XLOOKUP(I4221,AS:AS,AU:AU)</f>
        <v/>
      </c>
      <c r="K4221" t="inlineStr">
        <is>
          <t>EUR</t>
        </is>
      </c>
      <c r="L4221" s="238" t="n">
        <v>825</v>
      </c>
      <c r="M4221">
        <f>L4221*_xlfn.XLOOKUP(K4221,AM:AM,AN:AN)</f>
        <v/>
      </c>
      <c r="N4221">
        <f>L4221*_xlfn.XLOOKUP(K4221,AM:AM,AO:AO)</f>
        <v/>
      </c>
      <c r="O4221" s="238" t="n">
        <v>70.55</v>
      </c>
      <c r="P4221">
        <f>O4221*_xlfn.XLOOKUP(K4221,AM:AM,AN:AN)</f>
        <v/>
      </c>
      <c r="Q4221">
        <f>O4221*_xlfn.XLOOKUP(K4221,AM:AM,AO:AO)</f>
        <v/>
      </c>
      <c r="R4221">
        <f>_xlfn.XLOOKUP(E4221,AF:AF,AG:AG)</f>
        <v/>
      </c>
      <c r="S4221">
        <f>_xlfn.XLOOKUP(E4221,AF:AF,AI:AI)</f>
        <v/>
      </c>
      <c r="T4221">
        <f>WEEKNUM(G4221)</f>
        <v/>
      </c>
      <c r="U4221">
        <f>YEAR(G4221)</f>
        <v/>
      </c>
      <c r="V4221" s="117">
        <f>IFERROR(Q4221/N4221,"0")</f>
        <v/>
      </c>
    </row>
    <row r="4222">
      <c r="A4222">
        <f>_xlfn.XLOOKUP(D4222,BN:BN,BO:BO)</f>
        <v/>
      </c>
      <c r="B4222" t="inlineStr">
        <is>
          <t>LLC</t>
        </is>
      </c>
      <c r="C4222" t="n">
        <v>686</v>
      </c>
      <c r="D4222">
        <f>_xlfn.XLOOKUP(C4222,BH:BH,BI:BI)</f>
        <v/>
      </c>
      <c r="E4222" t="n">
        <v>30930</v>
      </c>
      <c r="F4222" t="inlineStr">
        <is>
          <t>DUBROVNIK PALACE 28-29 SEPT</t>
        </is>
      </c>
      <c r="G4222" s="234" t="n">
        <v>45928</v>
      </c>
      <c r="H4222" s="234" t="n">
        <v>45929</v>
      </c>
      <c r="I4222" t="inlineStr">
        <is>
          <t>HTL</t>
        </is>
      </c>
      <c r="J4222">
        <f>_xlfn.XLOOKUP(I4222,AS:AS,AU:AU)</f>
        <v/>
      </c>
      <c r="K4222" t="inlineStr">
        <is>
          <t>EUR</t>
        </is>
      </c>
      <c r="L4222" s="238" t="n">
        <v>497.65</v>
      </c>
      <c r="M4222">
        <f>L4222*_xlfn.XLOOKUP(K4222,AM:AM,AN:AN)</f>
        <v/>
      </c>
      <c r="N4222">
        <f>L4222*_xlfn.XLOOKUP(K4222,AM:AM,AO:AO)</f>
        <v/>
      </c>
      <c r="O4222" s="238" t="n">
        <v>69.79000000000001</v>
      </c>
      <c r="P4222">
        <f>O4222*_xlfn.XLOOKUP(K4222,AM:AM,AN:AN)</f>
        <v/>
      </c>
      <c r="Q4222">
        <f>O4222*_xlfn.XLOOKUP(K4222,AM:AM,AO:AO)</f>
        <v/>
      </c>
      <c r="R4222">
        <f>_xlfn.XLOOKUP(E4222,AF:AF,AG:AG)</f>
        <v/>
      </c>
      <c r="S4222">
        <f>_xlfn.XLOOKUP(E4222,AF:AF,AI:AI)</f>
        <v/>
      </c>
      <c r="T4222">
        <f>WEEKNUM(G4222)</f>
        <v/>
      </c>
      <c r="U4222">
        <f>YEAR(G4222)</f>
        <v/>
      </c>
      <c r="V4222" s="117">
        <f>IFERROR(Q4222/N4222,"0")</f>
        <v/>
      </c>
    </row>
    <row r="4223">
      <c r="A4223">
        <f>_xlfn.XLOOKUP(D4223,BN:BN,BO:BO)</f>
        <v/>
      </c>
      <c r="B4223" t="inlineStr">
        <is>
          <t>LLC</t>
        </is>
      </c>
      <c r="C4223" t="n">
        <v>686</v>
      </c>
      <c r="D4223">
        <f>_xlfn.XLOOKUP(C4223,BH:BH,BI:BI)</f>
        <v/>
      </c>
      <c r="E4223" t="n">
        <v>30948</v>
      </c>
      <c r="F4223" t="inlineStr">
        <is>
          <t>HYATT ZADAR - 24-26 SEPT</t>
        </is>
      </c>
      <c r="G4223" s="234" t="n">
        <v>45924</v>
      </c>
      <c r="H4223" s="234" t="n">
        <v>45926</v>
      </c>
      <c r="I4223" t="inlineStr">
        <is>
          <t>HTL</t>
        </is>
      </c>
      <c r="J4223">
        <f>_xlfn.XLOOKUP(I4223,AS:AS,AU:AU)</f>
        <v/>
      </c>
      <c r="K4223" t="inlineStr">
        <is>
          <t>EUR</t>
        </is>
      </c>
      <c r="L4223" s="238" t="n">
        <v>683</v>
      </c>
      <c r="M4223">
        <f>L4223*_xlfn.XLOOKUP(K4223,AM:AM,AN:AN)</f>
        <v/>
      </c>
      <c r="N4223">
        <f>L4223*_xlfn.XLOOKUP(K4223,AM:AM,AO:AO)</f>
        <v/>
      </c>
      <c r="O4223" s="238" t="n">
        <v>57.04</v>
      </c>
      <c r="P4223">
        <f>O4223*_xlfn.XLOOKUP(K4223,AM:AM,AN:AN)</f>
        <v/>
      </c>
      <c r="Q4223">
        <f>O4223*_xlfn.XLOOKUP(K4223,AM:AM,AO:AO)</f>
        <v/>
      </c>
      <c r="R4223">
        <f>_xlfn.XLOOKUP(E4223,AF:AF,AG:AG)</f>
        <v/>
      </c>
      <c r="S4223">
        <f>_xlfn.XLOOKUP(E4223,AF:AF,AI:AI)</f>
        <v/>
      </c>
      <c r="T4223">
        <f>WEEKNUM(G4223)</f>
        <v/>
      </c>
      <c r="U4223">
        <f>YEAR(G4223)</f>
        <v/>
      </c>
      <c r="V4223" s="117">
        <f>IFERROR(Q4223/N4223,"0")</f>
        <v/>
      </c>
    </row>
    <row r="4224">
      <c r="A4224">
        <f>_xlfn.XLOOKUP(D4224,BN:BN,BO:BO)</f>
        <v/>
      </c>
      <c r="B4224" t="inlineStr">
        <is>
          <t>LLC</t>
        </is>
      </c>
      <c r="C4224" t="n">
        <v>686</v>
      </c>
      <c r="D4224">
        <f>_xlfn.XLOOKUP(C4224,BH:BH,BI:BI)</f>
        <v/>
      </c>
      <c r="E4224" t="n">
        <v>30952</v>
      </c>
      <c r="F4224" t="inlineStr">
        <is>
          <t>GRAN HOTEL BRIONI 23-24 SEPT</t>
        </is>
      </c>
      <c r="G4224" s="234" t="n">
        <v>45923</v>
      </c>
      <c r="H4224" s="234" t="n">
        <v>45924</v>
      </c>
      <c r="I4224" t="inlineStr">
        <is>
          <t>HTL</t>
        </is>
      </c>
      <c r="J4224">
        <f>_xlfn.XLOOKUP(I4224,AS:AS,AU:AU)</f>
        <v/>
      </c>
      <c r="K4224" t="inlineStr">
        <is>
          <t>EUR</t>
        </is>
      </c>
      <c r="L4224" s="238" t="n">
        <v>412</v>
      </c>
      <c r="M4224">
        <f>L4224*_xlfn.XLOOKUP(K4224,AM:AM,AN:AN)</f>
        <v/>
      </c>
      <c r="N4224">
        <f>L4224*_xlfn.XLOOKUP(K4224,AM:AM,AO:AO)</f>
        <v/>
      </c>
      <c r="O4224" s="238" t="n">
        <v>36.32</v>
      </c>
      <c r="P4224">
        <f>O4224*_xlfn.XLOOKUP(K4224,AM:AM,AN:AN)</f>
        <v/>
      </c>
      <c r="Q4224">
        <f>O4224*_xlfn.XLOOKUP(K4224,AM:AM,AO:AO)</f>
        <v/>
      </c>
      <c r="R4224">
        <f>_xlfn.XLOOKUP(E4224,AF:AF,AG:AG)</f>
        <v/>
      </c>
      <c r="S4224">
        <f>_xlfn.XLOOKUP(E4224,AF:AF,AI:AI)</f>
        <v/>
      </c>
      <c r="T4224">
        <f>WEEKNUM(G4224)</f>
        <v/>
      </c>
      <c r="U4224">
        <f>YEAR(G4224)</f>
        <v/>
      </c>
      <c r="V4224" s="117">
        <f>IFERROR(Q4224/N4224,"0")</f>
        <v/>
      </c>
    </row>
    <row r="4225">
      <c r="A4225">
        <f>_xlfn.XLOOKUP(D4225,BN:BN,BO:BO)</f>
        <v/>
      </c>
      <c r="B4225" t="inlineStr">
        <is>
          <t>LLC</t>
        </is>
      </c>
      <c r="C4225" t="n">
        <v>687</v>
      </c>
      <c r="D4225">
        <f>_xlfn.XLOOKUP(C4225,BH:BH,BI:BI)</f>
        <v/>
      </c>
      <c r="E4225" t="n">
        <v>28934</v>
      </c>
      <c r="F4225" t="inlineStr">
        <is>
          <t>TE GONZALES CARAZA CAMPOS JERONIMO</t>
        </is>
      </c>
      <c r="G4225" s="234" t="n">
        <v>45967</v>
      </c>
      <c r="H4225" s="234" t="n">
        <v>45970</v>
      </c>
      <c r="I4225" t="inlineStr">
        <is>
          <t>VLO</t>
        </is>
      </c>
      <c r="J4225">
        <f>_xlfn.XLOOKUP(I4225,AS:AS,AU:AU)</f>
        <v/>
      </c>
      <c r="K4225" t="inlineStr">
        <is>
          <t>USD</t>
        </is>
      </c>
      <c r="L4225" s="238" t="n">
        <v>562.7</v>
      </c>
      <c r="M4225">
        <f>L4225*_xlfn.XLOOKUP(K4225,AM:AM,AN:AN)</f>
        <v/>
      </c>
      <c r="N4225">
        <f>L4225*_xlfn.XLOOKUP(K4225,AM:AM,AO:AO)</f>
        <v/>
      </c>
      <c r="O4225" s="238" t="n">
        <v>0</v>
      </c>
      <c r="P4225">
        <f>O4225*_xlfn.XLOOKUP(K4225,AM:AM,AN:AN)</f>
        <v/>
      </c>
      <c r="Q4225">
        <f>O4225*_xlfn.XLOOKUP(K4225,AM:AM,AO:AO)</f>
        <v/>
      </c>
      <c r="R4225">
        <f>_xlfn.XLOOKUP(E4225,AF:AF,AG:AG)</f>
        <v/>
      </c>
      <c r="S4225">
        <f>_xlfn.XLOOKUP(E4225,AF:AF,AI:AI)</f>
        <v/>
      </c>
      <c r="T4225">
        <f>WEEKNUM(G4225)</f>
        <v/>
      </c>
      <c r="U4225">
        <f>YEAR(G4225)</f>
        <v/>
      </c>
      <c r="V4225" s="117">
        <f>IFERROR(Q4225/N4225,"0")</f>
        <v/>
      </c>
    </row>
    <row r="4226">
      <c r="A4226">
        <f>_xlfn.XLOOKUP(D4226,BN:BN,BO:BO)</f>
        <v/>
      </c>
      <c r="B4226" t="inlineStr">
        <is>
          <t>LLC</t>
        </is>
      </c>
      <c r="C4226" t="n">
        <v>687</v>
      </c>
      <c r="D4226">
        <f>_xlfn.XLOOKUP(C4226,BH:BH,BI:BI)</f>
        <v/>
      </c>
      <c r="E4226" t="n">
        <v>28934</v>
      </c>
      <c r="F4226" t="inlineStr">
        <is>
          <t>TE LOPEZ PANI FRANCISCA</t>
        </is>
      </c>
      <c r="G4226" s="234" t="n">
        <v>45967</v>
      </c>
      <c r="H4226" s="234" t="n">
        <v>45970</v>
      </c>
      <c r="I4226" t="inlineStr">
        <is>
          <t>VLO</t>
        </is>
      </c>
      <c r="J4226">
        <f>_xlfn.XLOOKUP(I4226,AS:AS,AU:AU)</f>
        <v/>
      </c>
      <c r="K4226" t="inlineStr">
        <is>
          <t>USD</t>
        </is>
      </c>
      <c r="L4226" s="238" t="n">
        <v>562.7</v>
      </c>
      <c r="M4226">
        <f>L4226*_xlfn.XLOOKUP(K4226,AM:AM,AN:AN)</f>
        <v/>
      </c>
      <c r="N4226">
        <f>L4226*_xlfn.XLOOKUP(K4226,AM:AM,AO:AO)</f>
        <v/>
      </c>
      <c r="O4226" s="238" t="n">
        <v>0</v>
      </c>
      <c r="P4226">
        <f>O4226*_xlfn.XLOOKUP(K4226,AM:AM,AN:AN)</f>
        <v/>
      </c>
      <c r="Q4226">
        <f>O4226*_xlfn.XLOOKUP(K4226,AM:AM,AO:AO)</f>
        <v/>
      </c>
      <c r="R4226">
        <f>_xlfn.XLOOKUP(E4226,AF:AF,AG:AG)</f>
        <v/>
      </c>
      <c r="S4226">
        <f>_xlfn.XLOOKUP(E4226,AF:AF,AI:AI)</f>
        <v/>
      </c>
      <c r="T4226">
        <f>WEEKNUM(G4226)</f>
        <v/>
      </c>
      <c r="U4226">
        <f>YEAR(G4226)</f>
        <v/>
      </c>
      <c r="V4226" s="117">
        <f>IFERROR(Q4226/N4226,"0")</f>
        <v/>
      </c>
    </row>
    <row r="4227">
      <c r="A4227">
        <f>_xlfn.XLOOKUP(D4227,BN:BN,BO:BO)</f>
        <v/>
      </c>
      <c r="B4227" t="inlineStr">
        <is>
          <t>LLC</t>
        </is>
      </c>
      <c r="C4227" t="n">
        <v>687</v>
      </c>
      <c r="D4227">
        <f>_xlfn.XLOOKUP(C4227,BH:BH,BI:BI)</f>
        <v/>
      </c>
      <c r="E4227" t="n">
        <v>28934</v>
      </c>
      <c r="F4227" t="inlineStr">
        <is>
          <t>TE I GONZALEZ LOPEZ LORENZO INF</t>
        </is>
      </c>
      <c r="G4227" s="234" t="n">
        <v>45967</v>
      </c>
      <c r="H4227" s="63" t="n"/>
      <c r="I4227" t="inlineStr">
        <is>
          <t>VLO</t>
        </is>
      </c>
      <c r="J4227">
        <f>_xlfn.XLOOKUP(I4227,AS:AS,AU:AU)</f>
        <v/>
      </c>
      <c r="K4227" t="inlineStr">
        <is>
          <t>USD</t>
        </is>
      </c>
      <c r="L4227" s="238" t="n">
        <v>68.7</v>
      </c>
      <c r="M4227">
        <f>L4227*_xlfn.XLOOKUP(K4227,AM:AM,AN:AN)</f>
        <v/>
      </c>
      <c r="N4227">
        <f>L4227*_xlfn.XLOOKUP(K4227,AM:AM,AO:AO)</f>
        <v/>
      </c>
      <c r="O4227" s="238" t="n">
        <v>0</v>
      </c>
      <c r="P4227">
        <f>O4227*_xlfn.XLOOKUP(K4227,AM:AM,AN:AN)</f>
        <v/>
      </c>
      <c r="Q4227">
        <f>O4227*_xlfn.XLOOKUP(K4227,AM:AM,AO:AO)</f>
        <v/>
      </c>
      <c r="R4227">
        <f>_xlfn.XLOOKUP(E4227,AF:AF,AG:AG)</f>
        <v/>
      </c>
      <c r="S4227">
        <f>_xlfn.XLOOKUP(E4227,AF:AF,AI:AI)</f>
        <v/>
      </c>
      <c r="T4227">
        <f>WEEKNUM(G4227)</f>
        <v/>
      </c>
      <c r="U4227">
        <f>YEAR(G4227)</f>
        <v/>
      </c>
      <c r="V4227" s="117">
        <f>IFERROR(Q4227/N4227,"0")</f>
        <v/>
      </c>
    </row>
    <row r="4228">
      <c r="A4228">
        <f>_xlfn.XLOOKUP(D4228,BN:BN,BO:BO)</f>
        <v/>
      </c>
      <c r="B4228" t="inlineStr">
        <is>
          <t>LLC</t>
        </is>
      </c>
      <c r="C4228" t="n">
        <v>687</v>
      </c>
      <c r="D4228">
        <f>_xlfn.XLOOKUP(C4228,BH:BH,BI:BI)</f>
        <v/>
      </c>
      <c r="E4228" t="n">
        <v>28934</v>
      </c>
      <c r="F4228" t="inlineStr">
        <is>
          <t>ME GONZALES CARAZA CAMPOS JERONIMO</t>
        </is>
      </c>
      <c r="G4228" s="234" t="n">
        <v>45903</v>
      </c>
      <c r="H4228" s="63" t="n"/>
      <c r="I4228" t="inlineStr">
        <is>
          <t>VLO</t>
        </is>
      </c>
      <c r="J4228">
        <f>_xlfn.XLOOKUP(I4228,AS:AS,AU:AU)</f>
        <v/>
      </c>
      <c r="K4228" t="inlineStr">
        <is>
          <t>USD</t>
        </is>
      </c>
      <c r="L4228" s="238" t="n">
        <v>32.8</v>
      </c>
      <c r="M4228">
        <f>L4228*_xlfn.XLOOKUP(K4228,AM:AM,AN:AN)</f>
        <v/>
      </c>
      <c r="N4228">
        <f>L4228*_xlfn.XLOOKUP(K4228,AM:AM,AO:AO)</f>
        <v/>
      </c>
      <c r="O4228" s="238" t="n">
        <v>0</v>
      </c>
      <c r="P4228">
        <f>O4228*_xlfn.XLOOKUP(K4228,AM:AM,AN:AN)</f>
        <v/>
      </c>
      <c r="Q4228">
        <f>O4228*_xlfn.XLOOKUP(K4228,AM:AM,AO:AO)</f>
        <v/>
      </c>
      <c r="R4228">
        <f>_xlfn.XLOOKUP(E4228,AF:AF,AG:AG)</f>
        <v/>
      </c>
      <c r="S4228">
        <f>_xlfn.XLOOKUP(E4228,AF:AF,AI:AI)</f>
        <v/>
      </c>
      <c r="T4228">
        <f>WEEKNUM(G4228)</f>
        <v/>
      </c>
      <c r="U4228">
        <f>YEAR(G4228)</f>
        <v/>
      </c>
      <c r="V4228" s="117">
        <f>IFERROR(Q4228/N4228,"0")</f>
        <v/>
      </c>
    </row>
    <row r="4229">
      <c r="A4229">
        <f>_xlfn.XLOOKUP(D4229,BN:BN,BO:BO)</f>
        <v/>
      </c>
      <c r="B4229" t="inlineStr">
        <is>
          <t>LLC</t>
        </is>
      </c>
      <c r="C4229" t="n">
        <v>687</v>
      </c>
      <c r="D4229">
        <f>_xlfn.XLOOKUP(C4229,BH:BH,BI:BI)</f>
        <v/>
      </c>
      <c r="E4229" t="n">
        <v>28934</v>
      </c>
      <c r="F4229" t="inlineStr">
        <is>
          <t>ME LOPEZ PANI FRANCISCA</t>
        </is>
      </c>
      <c r="G4229" s="234" t="n">
        <v>45903</v>
      </c>
      <c r="H4229" s="63" t="n"/>
      <c r="I4229" t="inlineStr">
        <is>
          <t>VLO</t>
        </is>
      </c>
      <c r="J4229">
        <f>_xlfn.XLOOKUP(I4229,AS:AS,AU:AU)</f>
        <v/>
      </c>
      <c r="K4229" t="inlineStr">
        <is>
          <t>USD</t>
        </is>
      </c>
      <c r="L4229" s="238" t="n">
        <v>32.8</v>
      </c>
      <c r="M4229">
        <f>L4229*_xlfn.XLOOKUP(K4229,AM:AM,AN:AN)</f>
        <v/>
      </c>
      <c r="N4229">
        <f>L4229*_xlfn.XLOOKUP(K4229,AM:AM,AO:AO)</f>
        <v/>
      </c>
      <c r="O4229" s="238" t="n">
        <v>0</v>
      </c>
      <c r="P4229">
        <f>O4229*_xlfn.XLOOKUP(K4229,AM:AM,AN:AN)</f>
        <v/>
      </c>
      <c r="Q4229">
        <f>O4229*_xlfn.XLOOKUP(K4229,AM:AM,AO:AO)</f>
        <v/>
      </c>
      <c r="R4229">
        <f>_xlfn.XLOOKUP(E4229,AF:AF,AG:AG)</f>
        <v/>
      </c>
      <c r="S4229">
        <f>_xlfn.XLOOKUP(E4229,AF:AF,AI:AI)</f>
        <v/>
      </c>
      <c r="T4229">
        <f>WEEKNUM(G4229)</f>
        <v/>
      </c>
      <c r="U4229">
        <f>YEAR(G4229)</f>
        <v/>
      </c>
      <c r="V4229" s="117">
        <f>IFERROR(Q4229/N4229,"0")</f>
        <v/>
      </c>
    </row>
    <row r="4230">
      <c r="A4230">
        <f>_xlfn.XLOOKUP(D4230,BN:BN,BO:BO)</f>
        <v/>
      </c>
      <c r="B4230" t="inlineStr">
        <is>
          <t>LLC</t>
        </is>
      </c>
      <c r="C4230" t="n">
        <v>687</v>
      </c>
      <c r="D4230">
        <f>_xlfn.XLOOKUP(C4230,BH:BH,BI:BI)</f>
        <v/>
      </c>
      <c r="E4230" t="n">
        <v>0</v>
      </c>
      <c r="F4230" t="inlineStr">
        <is>
          <t>FEE DE EMISIÓN</t>
        </is>
      </c>
      <c r="G4230" s="234" t="n">
        <v>45967</v>
      </c>
      <c r="H4230" s="234" t="n">
        <v>45970</v>
      </c>
      <c r="I4230" t="inlineStr">
        <is>
          <t>HPS</t>
        </is>
      </c>
      <c r="J4230">
        <f>_xlfn.XLOOKUP(I4230,AS:AS,AU:AU)</f>
        <v/>
      </c>
      <c r="K4230" t="inlineStr">
        <is>
          <t>USD</t>
        </is>
      </c>
      <c r="L4230" s="238" t="n">
        <v>35</v>
      </c>
      <c r="M4230">
        <f>L4230*_xlfn.XLOOKUP(K4230,AM:AM,AN:AN)</f>
        <v/>
      </c>
      <c r="N4230">
        <f>L4230*_xlfn.XLOOKUP(K4230,AM:AM,AO:AO)</f>
        <v/>
      </c>
      <c r="O4230" s="238" t="n">
        <v>35</v>
      </c>
      <c r="P4230">
        <f>O4230*_xlfn.XLOOKUP(K4230,AM:AM,AN:AN)</f>
        <v/>
      </c>
      <c r="Q4230">
        <f>O4230*_xlfn.XLOOKUP(K4230,AM:AM,AO:AO)</f>
        <v/>
      </c>
      <c r="R4230">
        <f>_xlfn.XLOOKUP(E4230,AF:AF,AG:AG)</f>
        <v/>
      </c>
      <c r="S4230">
        <f>_xlfn.XLOOKUP(E4230,AF:AF,AI:AI)</f>
        <v/>
      </c>
      <c r="T4230">
        <f>WEEKNUM(G4230)</f>
        <v/>
      </c>
      <c r="U4230">
        <f>YEAR(G4230)</f>
        <v/>
      </c>
      <c r="V4230" s="117">
        <f>IFERROR(Q4230/N4230,"0")</f>
        <v/>
      </c>
    </row>
    <row r="4231">
      <c r="A4231">
        <f>_xlfn.XLOOKUP(D4231,BN:BN,BO:BO)</f>
        <v/>
      </c>
      <c r="B4231" t="inlineStr">
        <is>
          <t>LLC</t>
        </is>
      </c>
      <c r="C4231" t="n">
        <v>687</v>
      </c>
      <c r="D4231">
        <f>_xlfn.XLOOKUP(C4231,BH:BH,BI:BI)</f>
        <v/>
      </c>
      <c r="E4231" t="n">
        <v>28934</v>
      </c>
      <c r="F4231" t="inlineStr">
        <is>
          <t>TE PALOMINO ROJAS YANID</t>
        </is>
      </c>
      <c r="G4231" s="234" t="n">
        <v>45967</v>
      </c>
      <c r="H4231" s="234" t="n">
        <v>45970</v>
      </c>
      <c r="I4231" t="inlineStr">
        <is>
          <t>VLO</t>
        </is>
      </c>
      <c r="J4231">
        <f>_xlfn.XLOOKUP(I4231,AS:AS,AU:AU)</f>
        <v/>
      </c>
      <c r="K4231" t="inlineStr">
        <is>
          <t>USD</t>
        </is>
      </c>
      <c r="L4231" s="238" t="n">
        <v>612.7</v>
      </c>
      <c r="M4231">
        <f>L4231*_xlfn.XLOOKUP(K4231,AM:AM,AN:AN)</f>
        <v/>
      </c>
      <c r="N4231">
        <f>L4231*_xlfn.XLOOKUP(K4231,AM:AM,AO:AO)</f>
        <v/>
      </c>
      <c r="O4231" s="238" t="n">
        <v>0</v>
      </c>
      <c r="P4231">
        <f>O4231*_xlfn.XLOOKUP(K4231,AM:AM,AN:AN)</f>
        <v/>
      </c>
      <c r="Q4231">
        <f>O4231*_xlfn.XLOOKUP(K4231,AM:AM,AO:AO)</f>
        <v/>
      </c>
      <c r="R4231">
        <f>_xlfn.XLOOKUP(E4231,AF:AF,AG:AG)</f>
        <v/>
      </c>
      <c r="S4231">
        <f>_xlfn.XLOOKUP(E4231,AF:AF,AI:AI)</f>
        <v/>
      </c>
      <c r="T4231">
        <f>WEEKNUM(G4231)</f>
        <v/>
      </c>
      <c r="U4231">
        <f>YEAR(G4231)</f>
        <v/>
      </c>
      <c r="V4231" s="117">
        <f>IFERROR(Q4231/N4231,"0")</f>
        <v/>
      </c>
    </row>
    <row r="4232">
      <c r="A4232">
        <f>_xlfn.XLOOKUP(D4232,BN:BN,BO:BO)</f>
        <v/>
      </c>
      <c r="B4232" t="inlineStr">
        <is>
          <t>LLC</t>
        </is>
      </c>
      <c r="C4232" t="n">
        <v>687</v>
      </c>
      <c r="D4232">
        <f>_xlfn.XLOOKUP(C4232,BH:BH,BI:BI)</f>
        <v/>
      </c>
      <c r="E4232" t="n">
        <v>28934</v>
      </c>
      <c r="F4232" t="inlineStr">
        <is>
          <t>ME PALOMINO ROJAS YANID</t>
        </is>
      </c>
      <c r="G4232" s="234" t="n">
        <v>45912</v>
      </c>
      <c r="H4232" s="63" t="n"/>
      <c r="I4232" t="inlineStr">
        <is>
          <t>VLO</t>
        </is>
      </c>
      <c r="J4232">
        <f>_xlfn.XLOOKUP(I4232,AS:AS,AU:AU)</f>
        <v/>
      </c>
      <c r="K4232" t="inlineStr">
        <is>
          <t>USD</t>
        </is>
      </c>
      <c r="L4232" s="238" t="n">
        <v>32.8</v>
      </c>
      <c r="M4232">
        <f>L4232*_xlfn.XLOOKUP(K4232,AM:AM,AN:AN)</f>
        <v/>
      </c>
      <c r="N4232">
        <f>L4232*_xlfn.XLOOKUP(K4232,AM:AM,AO:AO)</f>
        <v/>
      </c>
      <c r="O4232" s="238" t="n">
        <v>0</v>
      </c>
      <c r="P4232">
        <f>O4232*_xlfn.XLOOKUP(K4232,AM:AM,AN:AN)</f>
        <v/>
      </c>
      <c r="Q4232">
        <f>O4232*_xlfn.XLOOKUP(K4232,AM:AM,AO:AO)</f>
        <v/>
      </c>
      <c r="R4232">
        <f>_xlfn.XLOOKUP(E4232,AF:AF,AG:AG)</f>
        <v/>
      </c>
      <c r="S4232">
        <f>_xlfn.XLOOKUP(E4232,AF:AF,AI:AI)</f>
        <v/>
      </c>
      <c r="T4232">
        <f>WEEKNUM(G4232)</f>
        <v/>
      </c>
      <c r="U4232">
        <f>YEAR(G4232)</f>
        <v/>
      </c>
      <c r="V4232" s="117">
        <f>IFERROR(Q4232/N4232,"0")</f>
        <v/>
      </c>
    </row>
    <row r="4233">
      <c r="A4233">
        <f>_xlfn.XLOOKUP(D4233,BN:BN,BO:BO)</f>
        <v/>
      </c>
      <c r="B4233" t="inlineStr">
        <is>
          <t>LLC</t>
        </is>
      </c>
      <c r="C4233" t="n">
        <v>687</v>
      </c>
      <c r="D4233">
        <f>_xlfn.XLOOKUP(C4233,BH:BH,BI:BI)</f>
        <v/>
      </c>
      <c r="E4233" t="n">
        <v>0</v>
      </c>
      <c r="F4233" t="inlineStr">
        <is>
          <t>Fee de Emisión</t>
        </is>
      </c>
      <c r="G4233" s="63" t="n"/>
      <c r="H4233" s="63" t="n"/>
      <c r="I4233" t="inlineStr">
        <is>
          <t>HPS</t>
        </is>
      </c>
      <c r="J4233">
        <f>_xlfn.XLOOKUP(I4233,AS:AS,AU:AU)</f>
        <v/>
      </c>
      <c r="K4233" t="inlineStr">
        <is>
          <t>USD</t>
        </is>
      </c>
      <c r="L4233" s="238" t="n">
        <v>35</v>
      </c>
      <c r="M4233">
        <f>L4233*_xlfn.XLOOKUP(K4233,AM:AM,AN:AN)</f>
        <v/>
      </c>
      <c r="N4233">
        <f>L4233*_xlfn.XLOOKUP(K4233,AM:AM,AO:AO)</f>
        <v/>
      </c>
      <c r="O4233" s="238" t="n">
        <v>35</v>
      </c>
      <c r="P4233">
        <f>O4233*_xlfn.XLOOKUP(K4233,AM:AM,AN:AN)</f>
        <v/>
      </c>
      <c r="Q4233">
        <f>O4233*_xlfn.XLOOKUP(K4233,AM:AM,AO:AO)</f>
        <v/>
      </c>
      <c r="R4233">
        <f>_xlfn.XLOOKUP(E4233,AF:AF,AG:AG)</f>
        <v/>
      </c>
      <c r="S4233">
        <f>_xlfn.XLOOKUP(E4233,AF:AF,AI:AI)</f>
        <v/>
      </c>
      <c r="T4233">
        <f>WEEKNUM(G4233)</f>
        <v/>
      </c>
      <c r="U4233">
        <f>YEAR(G4233)</f>
        <v/>
      </c>
      <c r="V4233" s="117">
        <f>IFERROR(Q4233/N4233,"0")</f>
        <v/>
      </c>
    </row>
    <row r="4234">
      <c r="A4234">
        <f>_xlfn.XLOOKUP(D4234,BN:BN,BO:BO)</f>
        <v/>
      </c>
      <c r="B4234" t="inlineStr">
        <is>
          <t>LLC</t>
        </is>
      </c>
      <c r="C4234" t="n">
        <v>688</v>
      </c>
      <c r="D4234">
        <f>_xlfn.XLOOKUP(C4234,BH:BH,BI:BI)</f>
        <v/>
      </c>
      <c r="E4234" t="n">
        <v>25363</v>
      </c>
      <c r="F4234" t="inlineStr">
        <is>
          <t>JAVIER SANDOVAL - ROSEWOOD 23-27 SEPT</t>
        </is>
      </c>
      <c r="G4234" s="234" t="n">
        <v>45923</v>
      </c>
      <c r="H4234" s="234" t="n">
        <v>45927</v>
      </c>
      <c r="I4234" t="inlineStr">
        <is>
          <t>HTL</t>
        </is>
      </c>
      <c r="J4234">
        <f>_xlfn.XLOOKUP(I4234,AS:AS,AU:AU)</f>
        <v/>
      </c>
      <c r="K4234" t="inlineStr">
        <is>
          <t>EUR</t>
        </is>
      </c>
      <c r="L4234" s="238" t="n">
        <v>5162.68</v>
      </c>
      <c r="M4234">
        <f>L4234*_xlfn.XLOOKUP(K4234,AM:AM,AN:AN)</f>
        <v/>
      </c>
      <c r="N4234">
        <f>L4234*_xlfn.XLOOKUP(K4234,AM:AM,AO:AO)</f>
        <v/>
      </c>
      <c r="O4234" s="238" t="n">
        <v>774.73</v>
      </c>
      <c r="P4234">
        <f>O4234*_xlfn.XLOOKUP(K4234,AM:AM,AN:AN)</f>
        <v/>
      </c>
      <c r="Q4234">
        <f>O4234*_xlfn.XLOOKUP(K4234,AM:AM,AO:AO)</f>
        <v/>
      </c>
      <c r="R4234">
        <f>_xlfn.XLOOKUP(E4234,AF:AF,AG:AG)</f>
        <v/>
      </c>
      <c r="S4234">
        <f>_xlfn.XLOOKUP(E4234,AF:AF,AI:AI)</f>
        <v/>
      </c>
      <c r="T4234">
        <f>WEEKNUM(G4234)</f>
        <v/>
      </c>
      <c r="U4234">
        <f>YEAR(G4234)</f>
        <v/>
      </c>
      <c r="V4234" s="117">
        <f>IFERROR(Q4234/N4234,"0")</f>
        <v/>
      </c>
    </row>
    <row r="4235">
      <c r="A4235">
        <f>_xlfn.XLOOKUP(D4235,BN:BN,BO:BO)</f>
        <v/>
      </c>
      <c r="B4235" t="inlineStr">
        <is>
          <t>LLC</t>
        </is>
      </c>
      <c r="C4235" t="n">
        <v>688</v>
      </c>
      <c r="D4235">
        <f>_xlfn.XLOOKUP(C4235,BH:BH,BI:BI)</f>
        <v/>
      </c>
      <c r="E4235" t="n">
        <v>25363</v>
      </c>
      <c r="F4235" t="inlineStr">
        <is>
          <t>CARLOS SANDOVAL - ROSEWOOD 23-27 SEPT</t>
        </is>
      </c>
      <c r="G4235" s="234" t="n">
        <v>45923</v>
      </c>
      <c r="H4235" s="234" t="n">
        <v>45927</v>
      </c>
      <c r="I4235" t="inlineStr">
        <is>
          <t>HTL</t>
        </is>
      </c>
      <c r="J4235">
        <f>_xlfn.XLOOKUP(I4235,AS:AS,AU:AU)</f>
        <v/>
      </c>
      <c r="K4235" t="inlineStr">
        <is>
          <t>EUR</t>
        </is>
      </c>
      <c r="L4235" s="238" t="n">
        <v>5162.3</v>
      </c>
      <c r="M4235">
        <f>L4235*_xlfn.XLOOKUP(K4235,AM:AM,AN:AN)</f>
        <v/>
      </c>
      <c r="N4235">
        <f>L4235*_xlfn.XLOOKUP(K4235,AM:AM,AO:AO)</f>
        <v/>
      </c>
      <c r="O4235" s="238" t="n">
        <v>774.35</v>
      </c>
      <c r="P4235">
        <f>O4235*_xlfn.XLOOKUP(K4235,AM:AM,AN:AN)</f>
        <v/>
      </c>
      <c r="Q4235">
        <f>O4235*_xlfn.XLOOKUP(K4235,AM:AM,AO:AO)</f>
        <v/>
      </c>
      <c r="R4235">
        <f>_xlfn.XLOOKUP(E4235,AF:AF,AG:AG)</f>
        <v/>
      </c>
      <c r="S4235">
        <f>_xlfn.XLOOKUP(E4235,AF:AF,AI:AI)</f>
        <v/>
      </c>
      <c r="T4235">
        <f>WEEKNUM(G4235)</f>
        <v/>
      </c>
      <c r="U4235">
        <f>YEAR(G4235)</f>
        <v/>
      </c>
      <c r="V4235" s="117">
        <f>IFERROR(Q4235/N4235,"0")</f>
        <v/>
      </c>
    </row>
    <row r="4236">
      <c r="A4236">
        <f>_xlfn.XLOOKUP(D4236,BN:BN,BO:BO)</f>
        <v/>
      </c>
      <c r="B4236" t="inlineStr">
        <is>
          <t>LLC</t>
        </is>
      </c>
      <c r="C4236" t="n">
        <v>689</v>
      </c>
      <c r="D4236">
        <f>_xlfn.XLOOKUP(C4236,BH:BH,BI:BI)</f>
        <v/>
      </c>
      <c r="E4236" t="n">
        <v>25188</v>
      </c>
      <c r="F4236" t="inlineStr">
        <is>
          <t>JAPON - ERYCK CASTILLO</t>
        </is>
      </c>
      <c r="G4236" s="234" t="n">
        <v>45913</v>
      </c>
      <c r="H4236" s="234" t="n">
        <v>45923</v>
      </c>
      <c r="I4236" t="inlineStr">
        <is>
          <t>PKT</t>
        </is>
      </c>
      <c r="J4236">
        <f>_xlfn.XLOOKUP(I4236,AS:AS,AU:AU)</f>
        <v/>
      </c>
      <c r="K4236" t="inlineStr">
        <is>
          <t>USD</t>
        </is>
      </c>
      <c r="L4236" s="238" t="n">
        <v>11920</v>
      </c>
      <c r="M4236">
        <f>L4236*_xlfn.XLOOKUP(K4236,AM:AM,AN:AN)</f>
        <v/>
      </c>
      <c r="N4236">
        <f>L4236*_xlfn.XLOOKUP(K4236,AM:AM,AO:AO)</f>
        <v/>
      </c>
      <c r="O4236" s="238" t="n">
        <v>1667.69</v>
      </c>
      <c r="P4236">
        <f>O4236*_xlfn.XLOOKUP(K4236,AM:AM,AN:AN)</f>
        <v/>
      </c>
      <c r="Q4236">
        <f>O4236*_xlfn.XLOOKUP(K4236,AM:AM,AO:AO)</f>
        <v/>
      </c>
      <c r="R4236">
        <f>_xlfn.XLOOKUP(E4236,AF:AF,AG:AG)</f>
        <v/>
      </c>
      <c r="S4236">
        <f>_xlfn.XLOOKUP(E4236,AF:AF,AI:AI)</f>
        <v/>
      </c>
      <c r="T4236">
        <f>WEEKNUM(G4236)</f>
        <v/>
      </c>
      <c r="U4236">
        <f>YEAR(G4236)</f>
        <v/>
      </c>
      <c r="V4236" s="117">
        <f>IFERROR(Q4236/N4236,"0")</f>
        <v/>
      </c>
    </row>
    <row r="4237">
      <c r="A4237">
        <f>_xlfn.XLOOKUP(D4237,BN:BN,BO:BO)</f>
        <v/>
      </c>
      <c r="B4237" t="inlineStr">
        <is>
          <t>LLC</t>
        </is>
      </c>
      <c r="C4237" t="n">
        <v>689</v>
      </c>
      <c r="D4237">
        <f>_xlfn.XLOOKUP(C4237,BH:BH,BI:BI)</f>
        <v/>
      </c>
      <c r="E4237" t="n">
        <v>31027</v>
      </c>
      <c r="F4237" t="inlineStr">
        <is>
          <t>RYOKAN</t>
        </is>
      </c>
      <c r="G4237" s="234" t="n">
        <v>45913</v>
      </c>
      <c r="H4237" s="234" t="n">
        <v>45923</v>
      </c>
      <c r="I4237" t="inlineStr">
        <is>
          <t>HTL</t>
        </is>
      </c>
      <c r="J4237">
        <f>_xlfn.XLOOKUP(I4237,AS:AS,AU:AU)</f>
        <v/>
      </c>
      <c r="K4237" t="inlineStr">
        <is>
          <t>USD</t>
        </is>
      </c>
      <c r="L4237" s="238" t="n">
        <v>1194.49</v>
      </c>
      <c r="M4237">
        <f>L4237*_xlfn.XLOOKUP(K4237,AM:AM,AN:AN)</f>
        <v/>
      </c>
      <c r="N4237">
        <f>L4237*_xlfn.XLOOKUP(K4237,AM:AM,AO:AO)</f>
        <v/>
      </c>
      <c r="O4237" s="238" t="n">
        <v>221.85</v>
      </c>
      <c r="P4237">
        <f>O4237*_xlfn.XLOOKUP(K4237,AM:AM,AN:AN)</f>
        <v/>
      </c>
      <c r="Q4237">
        <f>O4237*_xlfn.XLOOKUP(K4237,AM:AM,AO:AO)</f>
        <v/>
      </c>
      <c r="R4237">
        <f>_xlfn.XLOOKUP(E4237,AF:AF,AG:AG)</f>
        <v/>
      </c>
      <c r="S4237">
        <f>_xlfn.XLOOKUP(E4237,AF:AF,AI:AI)</f>
        <v/>
      </c>
      <c r="T4237">
        <f>WEEKNUM(G4237)</f>
        <v/>
      </c>
      <c r="U4237">
        <f>YEAR(G4237)</f>
        <v/>
      </c>
      <c r="V4237" s="117">
        <f>IFERROR(Q4237/N4237,"0")</f>
        <v/>
      </c>
    </row>
    <row r="4238">
      <c r="A4238">
        <f>_xlfn.XLOOKUP(D4238,BN:BN,BO:BO)</f>
        <v/>
      </c>
      <c r="B4238" t="inlineStr">
        <is>
          <t>LLC</t>
        </is>
      </c>
      <c r="C4238" t="n">
        <v>690</v>
      </c>
      <c r="D4238">
        <f>_xlfn.XLOOKUP(C4238,BH:BH,BI:BI)</f>
        <v/>
      </c>
      <c r="E4238" t="n">
        <v>24987</v>
      </c>
      <c r="F4238" t="inlineStr">
        <is>
          <t>Hospedaje</t>
        </is>
      </c>
      <c r="G4238" s="234" t="n">
        <v>45913</v>
      </c>
      <c r="H4238" s="234" t="n">
        <v>45919</v>
      </c>
      <c r="I4238" t="inlineStr">
        <is>
          <t>HTL</t>
        </is>
      </c>
      <c r="J4238">
        <f>_xlfn.XLOOKUP(I4238,AS:AS,AU:AU)</f>
        <v/>
      </c>
      <c r="K4238" t="inlineStr">
        <is>
          <t>USD</t>
        </is>
      </c>
      <c r="L4238" s="238" t="n">
        <v>17338.76</v>
      </c>
      <c r="M4238">
        <f>L4238*_xlfn.XLOOKUP(K4238,AM:AM,AN:AN)</f>
        <v/>
      </c>
      <c r="N4238">
        <f>L4238*_xlfn.XLOOKUP(K4238,AM:AM,AO:AO)</f>
        <v/>
      </c>
      <c r="O4238" s="238" t="n">
        <v>0</v>
      </c>
      <c r="P4238">
        <f>O4238*_xlfn.XLOOKUP(K4238,AM:AM,AN:AN)</f>
        <v/>
      </c>
      <c r="Q4238">
        <f>O4238*_xlfn.XLOOKUP(K4238,AM:AM,AO:AO)</f>
        <v/>
      </c>
      <c r="R4238">
        <f>_xlfn.XLOOKUP(E4238,AF:AF,AG:AG)</f>
        <v/>
      </c>
      <c r="S4238">
        <f>_xlfn.XLOOKUP(E4238,AF:AF,AI:AI)</f>
        <v/>
      </c>
      <c r="T4238">
        <f>WEEKNUM(G4238)</f>
        <v/>
      </c>
      <c r="U4238">
        <f>YEAR(G4238)</f>
        <v/>
      </c>
      <c r="V4238" s="117">
        <f>IFERROR(Q4238/N4238,"0")</f>
        <v/>
      </c>
    </row>
    <row r="4239">
      <c r="A4239">
        <f>_xlfn.XLOOKUP(D4239,BN:BN,BO:BO)</f>
        <v/>
      </c>
      <c r="B4239" t="inlineStr">
        <is>
          <t>LLC</t>
        </is>
      </c>
      <c r="C4239" t="n">
        <v>690</v>
      </c>
      <c r="D4239">
        <f>_xlfn.XLOOKUP(C4239,BH:BH,BI:BI)</f>
        <v/>
      </c>
      <c r="E4239" t="n">
        <v>25022</v>
      </c>
      <c r="F4239" t="inlineStr">
        <is>
          <t>Hospedaje Tokyo</t>
        </is>
      </c>
      <c r="G4239" s="234" t="n">
        <v>45913</v>
      </c>
      <c r="H4239" s="234" t="n">
        <v>45919</v>
      </c>
      <c r="I4239" t="inlineStr">
        <is>
          <t>HTL</t>
        </is>
      </c>
      <c r="J4239">
        <f>_xlfn.XLOOKUP(I4239,AS:AS,AU:AU)</f>
        <v/>
      </c>
      <c r="K4239" t="inlineStr">
        <is>
          <t>USD</t>
        </is>
      </c>
      <c r="L4239" s="238" t="n">
        <v>6798.6</v>
      </c>
      <c r="M4239">
        <f>L4239*_xlfn.XLOOKUP(K4239,AM:AM,AN:AN)</f>
        <v/>
      </c>
      <c r="N4239">
        <f>L4239*_xlfn.XLOOKUP(K4239,AM:AM,AO:AO)</f>
        <v/>
      </c>
      <c r="O4239" s="238" t="n">
        <v>618.05</v>
      </c>
      <c r="P4239">
        <f>O4239*_xlfn.XLOOKUP(K4239,AM:AM,AN:AN)</f>
        <v/>
      </c>
      <c r="Q4239">
        <f>O4239*_xlfn.XLOOKUP(K4239,AM:AM,AO:AO)</f>
        <v/>
      </c>
      <c r="R4239">
        <f>_xlfn.XLOOKUP(E4239,AF:AF,AG:AG)</f>
        <v/>
      </c>
      <c r="S4239">
        <f>_xlfn.XLOOKUP(E4239,AF:AF,AI:AI)</f>
        <v/>
      </c>
      <c r="T4239">
        <f>WEEKNUM(G4239)</f>
        <v/>
      </c>
      <c r="U4239">
        <f>YEAR(G4239)</f>
        <v/>
      </c>
      <c r="V4239" s="117">
        <f>IFERROR(Q4239/N4239,"0")</f>
        <v/>
      </c>
    </row>
    <row r="4240">
      <c r="A4240">
        <f>_xlfn.XLOOKUP(D4240,BN:BN,BO:BO)</f>
        <v/>
      </c>
      <c r="B4240" t="inlineStr">
        <is>
          <t>LLC</t>
        </is>
      </c>
      <c r="C4240" t="n">
        <v>690</v>
      </c>
      <c r="D4240">
        <f>_xlfn.XLOOKUP(C4240,BH:BH,BI:BI)</f>
        <v/>
      </c>
      <c r="E4240" t="n">
        <v>30992</v>
      </c>
      <c r="F4240" t="inlineStr">
        <is>
          <t>Vuelo con Transavia</t>
        </is>
      </c>
      <c r="G4240" s="234" t="n">
        <v>45913</v>
      </c>
      <c r="H4240" s="234" t="n">
        <v>45919</v>
      </c>
      <c r="I4240" t="inlineStr">
        <is>
          <t>ABC</t>
        </is>
      </c>
      <c r="J4240">
        <f>_xlfn.XLOOKUP(I4240,AS:AS,AU:AU)</f>
        <v/>
      </c>
      <c r="K4240" t="inlineStr">
        <is>
          <t>USD</t>
        </is>
      </c>
      <c r="L4240" s="238" t="n">
        <v>566.7</v>
      </c>
      <c r="M4240">
        <f>L4240*_xlfn.XLOOKUP(K4240,AM:AM,AN:AN)</f>
        <v/>
      </c>
      <c r="N4240">
        <f>L4240*_xlfn.XLOOKUP(K4240,AM:AM,AO:AO)</f>
        <v/>
      </c>
      <c r="O4240" s="238" t="n">
        <v>0</v>
      </c>
      <c r="P4240">
        <f>O4240*_xlfn.XLOOKUP(K4240,AM:AM,AN:AN)</f>
        <v/>
      </c>
      <c r="Q4240">
        <f>O4240*_xlfn.XLOOKUP(K4240,AM:AM,AO:AO)</f>
        <v/>
      </c>
      <c r="R4240">
        <f>_xlfn.XLOOKUP(E4240,AF:AF,AG:AG)</f>
        <v/>
      </c>
      <c r="S4240">
        <f>_xlfn.XLOOKUP(E4240,AF:AF,AI:AI)</f>
        <v/>
      </c>
      <c r="T4240">
        <f>WEEKNUM(G4240)</f>
        <v/>
      </c>
      <c r="U4240">
        <f>YEAR(G4240)</f>
        <v/>
      </c>
      <c r="V4240" s="117">
        <f>IFERROR(Q4240/N4240,"0")</f>
        <v/>
      </c>
    </row>
    <row r="4241">
      <c r="A4241">
        <f>_xlfn.XLOOKUP(D4241,BN:BN,BO:BO)</f>
        <v/>
      </c>
      <c r="B4241" t="inlineStr">
        <is>
          <t>LLC</t>
        </is>
      </c>
      <c r="C4241" t="n">
        <v>690</v>
      </c>
      <c r="D4241">
        <f>_xlfn.XLOOKUP(C4241,BH:BH,BI:BI)</f>
        <v/>
      </c>
      <c r="E4241" t="n">
        <v>0</v>
      </c>
      <c r="F4241" t="inlineStr">
        <is>
          <t>Sobrecomisión</t>
        </is>
      </c>
      <c r="G4241" s="234" t="n">
        <v>45913</v>
      </c>
      <c r="H4241" s="234" t="n">
        <v>45919</v>
      </c>
      <c r="I4241" t="inlineStr">
        <is>
          <t>HPS</t>
        </is>
      </c>
      <c r="J4241">
        <f>_xlfn.XLOOKUP(I4241,AS:AS,AU:AU)</f>
        <v/>
      </c>
      <c r="K4241" t="inlineStr">
        <is>
          <t>USD</t>
        </is>
      </c>
      <c r="L4241" s="238" t="n">
        <v>2246.43</v>
      </c>
      <c r="M4241">
        <f>L4241*_xlfn.XLOOKUP(K4241,AM:AM,AN:AN)</f>
        <v/>
      </c>
      <c r="N4241">
        <f>L4241*_xlfn.XLOOKUP(K4241,AM:AM,AO:AO)</f>
        <v/>
      </c>
      <c r="O4241" s="238" t="n">
        <v>2246.43</v>
      </c>
      <c r="P4241">
        <f>O4241*_xlfn.XLOOKUP(K4241,AM:AM,AN:AN)</f>
        <v/>
      </c>
      <c r="Q4241">
        <f>O4241*_xlfn.XLOOKUP(K4241,AM:AM,AO:AO)</f>
        <v/>
      </c>
      <c r="R4241">
        <f>_xlfn.XLOOKUP(E4241,AF:AF,AG:AG)</f>
        <v/>
      </c>
      <c r="S4241">
        <f>_xlfn.XLOOKUP(E4241,AF:AF,AI:AI)</f>
        <v/>
      </c>
      <c r="T4241">
        <f>WEEKNUM(G4241)</f>
        <v/>
      </c>
      <c r="U4241">
        <f>YEAR(G4241)</f>
        <v/>
      </c>
      <c r="V4241" s="117">
        <f>IFERROR(Q4241/N4241,"0")</f>
        <v/>
      </c>
    </row>
    <row r="4242">
      <c r="A4242">
        <f>_xlfn.XLOOKUP(D4242,BN:BN,BO:BO)</f>
        <v/>
      </c>
      <c r="B4242" t="inlineStr">
        <is>
          <t>LLC</t>
        </is>
      </c>
      <c r="C4242" t="n">
        <v>691</v>
      </c>
      <c r="D4242">
        <f>_xlfn.XLOOKUP(C4242,BH:BH,BI:BI)</f>
        <v/>
      </c>
      <c r="E4242" t="n">
        <v>0</v>
      </c>
      <c r="F4242" t="inlineStr">
        <is>
          <t>Cargo emisión billetes</t>
        </is>
      </c>
      <c r="G4242" s="234" t="n">
        <v>45923</v>
      </c>
      <c r="H4242" s="234" t="n">
        <v>45929</v>
      </c>
      <c r="I4242" t="inlineStr">
        <is>
          <t>HPS</t>
        </is>
      </c>
      <c r="J4242">
        <f>_xlfn.XLOOKUP(I4242,AS:AS,AU:AU)</f>
        <v/>
      </c>
      <c r="K4242" t="inlineStr">
        <is>
          <t>USD</t>
        </is>
      </c>
      <c r="L4242" s="238" t="n">
        <v>80</v>
      </c>
      <c r="M4242">
        <f>L4242*_xlfn.XLOOKUP(K4242,AM:AM,AN:AN)</f>
        <v/>
      </c>
      <c r="N4242">
        <f>L4242*_xlfn.XLOOKUP(K4242,AM:AM,AO:AO)</f>
        <v/>
      </c>
      <c r="O4242" s="238" t="n">
        <v>80</v>
      </c>
      <c r="P4242">
        <f>O4242*_xlfn.XLOOKUP(K4242,AM:AM,AN:AN)</f>
        <v/>
      </c>
      <c r="Q4242">
        <f>O4242*_xlfn.XLOOKUP(K4242,AM:AM,AO:AO)</f>
        <v/>
      </c>
      <c r="R4242">
        <f>_xlfn.XLOOKUP(E4242,AF:AF,AG:AG)</f>
        <v/>
      </c>
      <c r="S4242">
        <f>_xlfn.XLOOKUP(E4242,AF:AF,AI:AI)</f>
        <v/>
      </c>
      <c r="T4242">
        <f>WEEKNUM(G4242)</f>
        <v/>
      </c>
      <c r="U4242">
        <f>YEAR(G4242)</f>
        <v/>
      </c>
      <c r="V4242" s="117">
        <f>IFERROR(Q4242/N4242,"0")</f>
        <v/>
      </c>
    </row>
    <row r="4243">
      <c r="A4243">
        <f>_xlfn.XLOOKUP(D4243,BN:BN,BO:BO)</f>
        <v/>
      </c>
      <c r="B4243" t="inlineStr">
        <is>
          <t>LLC</t>
        </is>
      </c>
      <c r="C4243" t="n">
        <v>691</v>
      </c>
      <c r="D4243">
        <f>_xlfn.XLOOKUP(C4243,BH:BH,BI:BI)</f>
        <v/>
      </c>
      <c r="E4243" t="n">
        <v>28934</v>
      </c>
      <c r="F4243" t="inlineStr">
        <is>
          <t>TE TERROBA DODERO MARIA JOSE</t>
        </is>
      </c>
      <c r="G4243" s="234" t="n">
        <v>45929</v>
      </c>
      <c r="H4243" s="234" t="n">
        <v>45930</v>
      </c>
      <c r="I4243" t="inlineStr">
        <is>
          <t>VLO</t>
        </is>
      </c>
      <c r="J4243">
        <f>_xlfn.XLOOKUP(I4243,AS:AS,AU:AU)</f>
        <v/>
      </c>
      <c r="K4243" t="inlineStr">
        <is>
          <t>USD</t>
        </is>
      </c>
      <c r="L4243" s="238" t="n">
        <v>574.6900000000001</v>
      </c>
      <c r="M4243">
        <f>L4243*_xlfn.XLOOKUP(K4243,AM:AM,AN:AN)</f>
        <v/>
      </c>
      <c r="N4243">
        <f>L4243*_xlfn.XLOOKUP(K4243,AM:AM,AO:AO)</f>
        <v/>
      </c>
      <c r="O4243" s="238" t="n">
        <v>0</v>
      </c>
      <c r="P4243">
        <f>O4243*_xlfn.XLOOKUP(K4243,AM:AM,AN:AN)</f>
        <v/>
      </c>
      <c r="Q4243">
        <f>O4243*_xlfn.XLOOKUP(K4243,AM:AM,AO:AO)</f>
        <v/>
      </c>
      <c r="R4243">
        <f>_xlfn.XLOOKUP(E4243,AF:AF,AG:AG)</f>
        <v/>
      </c>
      <c r="S4243">
        <f>_xlfn.XLOOKUP(E4243,AF:AF,AI:AI)</f>
        <v/>
      </c>
      <c r="T4243">
        <f>WEEKNUM(G4243)</f>
        <v/>
      </c>
      <c r="U4243">
        <f>YEAR(G4243)</f>
        <v/>
      </c>
      <c r="V4243" s="117">
        <f>IFERROR(Q4243/N4243,"0")</f>
        <v/>
      </c>
    </row>
    <row r="4244">
      <c r="A4244">
        <f>_xlfn.XLOOKUP(D4244,BN:BN,BO:BO)</f>
        <v/>
      </c>
      <c r="B4244" t="inlineStr">
        <is>
          <t>LLC</t>
        </is>
      </c>
      <c r="C4244" t="n">
        <v>691</v>
      </c>
      <c r="D4244">
        <f>_xlfn.XLOOKUP(C4244,BH:BH,BI:BI)</f>
        <v/>
      </c>
      <c r="E4244" t="n">
        <v>28934</v>
      </c>
      <c r="F4244" t="inlineStr">
        <is>
          <t>TE TERROBA DODERO MARIA JOSE</t>
        </is>
      </c>
      <c r="G4244" s="234" t="n">
        <v>45923</v>
      </c>
      <c r="H4244" s="234" t="n">
        <v>45923</v>
      </c>
      <c r="I4244" t="inlineStr">
        <is>
          <t>VLO</t>
        </is>
      </c>
      <c r="J4244">
        <f>_xlfn.XLOOKUP(I4244,AS:AS,AU:AU)</f>
        <v/>
      </c>
      <c r="K4244" t="inlineStr">
        <is>
          <t>USD</t>
        </is>
      </c>
      <c r="L4244" s="238" t="n">
        <v>459.39</v>
      </c>
      <c r="M4244">
        <f>L4244*_xlfn.XLOOKUP(K4244,AM:AM,AN:AN)</f>
        <v/>
      </c>
      <c r="N4244">
        <f>L4244*_xlfn.XLOOKUP(K4244,AM:AM,AO:AO)</f>
        <v/>
      </c>
      <c r="O4244" s="238" t="n">
        <v>17.1</v>
      </c>
      <c r="P4244">
        <f>O4244*_xlfn.XLOOKUP(K4244,AM:AM,AN:AN)</f>
        <v/>
      </c>
      <c r="Q4244">
        <f>O4244*_xlfn.XLOOKUP(K4244,AM:AM,AO:AO)</f>
        <v/>
      </c>
      <c r="R4244">
        <f>_xlfn.XLOOKUP(E4244,AF:AF,AG:AG)</f>
        <v/>
      </c>
      <c r="S4244">
        <f>_xlfn.XLOOKUP(E4244,AF:AF,AI:AI)</f>
        <v/>
      </c>
      <c r="T4244">
        <f>WEEKNUM(G4244)</f>
        <v/>
      </c>
      <c r="U4244">
        <f>YEAR(G4244)</f>
        <v/>
      </c>
      <c r="V4244" s="117">
        <f>IFERROR(Q4244/N4244,"0")</f>
        <v/>
      </c>
    </row>
    <row r="4245">
      <c r="A4245">
        <f>_xlfn.XLOOKUP(D4245,BN:BN,BO:BO)</f>
        <v/>
      </c>
      <c r="B4245" t="inlineStr">
        <is>
          <t>LLC</t>
        </is>
      </c>
      <c r="C4245" t="n">
        <v>692</v>
      </c>
      <c r="D4245">
        <f>_xlfn.XLOOKUP(C4245,BH:BH,BI:BI)</f>
        <v/>
      </c>
      <c r="E4245" t="n">
        <v>30987</v>
      </c>
      <c r="F4245" t="inlineStr">
        <is>
          <t>Hospedaje Four Seasons Miami</t>
        </is>
      </c>
      <c r="G4245" s="234" t="n">
        <v>45912</v>
      </c>
      <c r="H4245" s="234" t="n">
        <v>45917</v>
      </c>
      <c r="I4245" t="inlineStr">
        <is>
          <t>HTL</t>
        </is>
      </c>
      <c r="J4245">
        <f>_xlfn.XLOOKUP(I4245,AS:AS,AU:AU)</f>
        <v/>
      </c>
      <c r="K4245" t="inlineStr">
        <is>
          <t>USD</t>
        </is>
      </c>
      <c r="L4245" s="238" t="n">
        <v>3288.3</v>
      </c>
      <c r="M4245">
        <f>L4245*_xlfn.XLOOKUP(K4245,AM:AM,AN:AN)</f>
        <v/>
      </c>
      <c r="N4245">
        <f>L4245*_xlfn.XLOOKUP(K4245,AM:AM,AO:AO)</f>
        <v/>
      </c>
      <c r="O4245" s="238" t="n">
        <v>320.5</v>
      </c>
      <c r="P4245">
        <f>O4245*_xlfn.XLOOKUP(K4245,AM:AM,AN:AN)</f>
        <v/>
      </c>
      <c r="Q4245">
        <f>O4245*_xlfn.XLOOKUP(K4245,AM:AM,AO:AO)</f>
        <v/>
      </c>
      <c r="R4245">
        <f>_xlfn.XLOOKUP(E4245,AF:AF,AG:AG)</f>
        <v/>
      </c>
      <c r="S4245">
        <f>_xlfn.XLOOKUP(E4245,AF:AF,AI:AI)</f>
        <v/>
      </c>
      <c r="T4245">
        <f>WEEKNUM(G4245)</f>
        <v/>
      </c>
      <c r="U4245">
        <f>YEAR(G4245)</f>
        <v/>
      </c>
      <c r="V4245" s="117">
        <f>IFERROR(Q4245/N4245,"0")</f>
        <v/>
      </c>
    </row>
    <row r="4246">
      <c r="A4246">
        <f>_xlfn.XLOOKUP(D4246,BN:BN,BO:BO)</f>
        <v/>
      </c>
      <c r="B4246" t="inlineStr">
        <is>
          <t>LLC</t>
        </is>
      </c>
      <c r="C4246" t="n">
        <v>693</v>
      </c>
      <c r="D4246">
        <f>_xlfn.XLOOKUP(C4246,BH:BH,BI:BI)</f>
        <v/>
      </c>
      <c r="E4246" t="n">
        <v>30988</v>
      </c>
      <c r="F4246" t="inlineStr">
        <is>
          <t>Hospedaje Six Senses Rome</t>
        </is>
      </c>
      <c r="G4246" s="234" t="n">
        <v>45918</v>
      </c>
      <c r="H4246" s="234" t="n">
        <v>45922</v>
      </c>
      <c r="I4246" t="inlineStr">
        <is>
          <t>HTL</t>
        </is>
      </c>
      <c r="J4246">
        <f>_xlfn.XLOOKUP(I4246,AS:AS,AU:AU)</f>
        <v/>
      </c>
      <c r="K4246" t="inlineStr">
        <is>
          <t>EUR</t>
        </is>
      </c>
      <c r="L4246" s="238" t="n">
        <v>6460</v>
      </c>
      <c r="M4246">
        <f>L4246*_xlfn.XLOOKUP(K4246,AM:AM,AN:AN)</f>
        <v/>
      </c>
      <c r="N4246">
        <f>L4246*_xlfn.XLOOKUP(K4246,AM:AM,AO:AO)</f>
        <v/>
      </c>
      <c r="O4246" s="238" t="n">
        <v>638</v>
      </c>
      <c r="P4246">
        <f>O4246*_xlfn.XLOOKUP(K4246,AM:AM,AN:AN)</f>
        <v/>
      </c>
      <c r="Q4246">
        <f>O4246*_xlfn.XLOOKUP(K4246,AM:AM,AO:AO)</f>
        <v/>
      </c>
      <c r="R4246">
        <f>_xlfn.XLOOKUP(E4246,AF:AF,AG:AG)</f>
        <v/>
      </c>
      <c r="S4246">
        <f>_xlfn.XLOOKUP(E4246,AF:AF,AI:AI)</f>
        <v/>
      </c>
      <c r="T4246">
        <f>WEEKNUM(G4246)</f>
        <v/>
      </c>
      <c r="U4246">
        <f>YEAR(G4246)</f>
        <v/>
      </c>
      <c r="V4246" s="117">
        <f>IFERROR(Q4246/N4246,"0")</f>
        <v/>
      </c>
    </row>
    <row r="4247">
      <c r="A4247">
        <f>_xlfn.XLOOKUP(D4247,BN:BN,BO:BO)</f>
        <v/>
      </c>
      <c r="B4247" t="inlineStr">
        <is>
          <t>LLC</t>
        </is>
      </c>
      <c r="C4247" t="n">
        <v>694</v>
      </c>
      <c r="D4247">
        <f>_xlfn.XLOOKUP(C4247,BH:BH,BI:BI)</f>
        <v/>
      </c>
      <c r="E4247" t="n">
        <v>23527</v>
      </c>
      <c r="F4247" t="inlineStr">
        <is>
          <t>Hospedaje Portrait Milano</t>
        </is>
      </c>
      <c r="G4247" s="234" t="n">
        <v>45908</v>
      </c>
      <c r="H4247" s="234" t="n">
        <v>45910</v>
      </c>
      <c r="I4247" t="inlineStr">
        <is>
          <t>HTL</t>
        </is>
      </c>
      <c r="J4247">
        <f>_xlfn.XLOOKUP(I4247,AS:AS,AU:AU)</f>
        <v/>
      </c>
      <c r="K4247" t="inlineStr">
        <is>
          <t>EUR</t>
        </is>
      </c>
      <c r="L4247" s="238" t="n">
        <v>4070</v>
      </c>
      <c r="M4247">
        <f>L4247*_xlfn.XLOOKUP(K4247,AM:AM,AN:AN)</f>
        <v/>
      </c>
      <c r="N4247">
        <f>L4247*_xlfn.XLOOKUP(K4247,AM:AM,AO:AO)</f>
        <v/>
      </c>
      <c r="O4247" s="238" t="n">
        <v>667.4</v>
      </c>
      <c r="P4247">
        <f>O4247*_xlfn.XLOOKUP(K4247,AM:AM,AN:AN)</f>
        <v/>
      </c>
      <c r="Q4247">
        <f>O4247*_xlfn.XLOOKUP(K4247,AM:AM,AO:AO)</f>
        <v/>
      </c>
      <c r="R4247">
        <f>_xlfn.XLOOKUP(E4247,AF:AF,AG:AG)</f>
        <v/>
      </c>
      <c r="S4247">
        <f>_xlfn.XLOOKUP(E4247,AF:AF,AI:AI)</f>
        <v/>
      </c>
      <c r="T4247">
        <f>WEEKNUM(G4247)</f>
        <v/>
      </c>
      <c r="U4247">
        <f>YEAR(G4247)</f>
        <v/>
      </c>
      <c r="V4247" s="117">
        <f>IFERROR(Q4247/N4247,"0")</f>
        <v/>
      </c>
    </row>
    <row r="4248">
      <c r="A4248">
        <f>_xlfn.XLOOKUP(D4248,BN:BN,BO:BO)</f>
        <v/>
      </c>
      <c r="B4248" t="inlineStr">
        <is>
          <t>LLC</t>
        </is>
      </c>
      <c r="C4248" t="n">
        <v>694</v>
      </c>
      <c r="D4248">
        <f>_xlfn.XLOOKUP(C4248,BH:BH,BI:BI)</f>
        <v/>
      </c>
      <c r="E4248" t="n">
        <v>27965</v>
      </c>
      <c r="F4248" t="inlineStr">
        <is>
          <t>Hospedaje Aman Venice</t>
        </is>
      </c>
      <c r="G4248" s="234" t="n">
        <v>45907</v>
      </c>
      <c r="H4248" s="234" t="n">
        <v>45908</v>
      </c>
      <c r="I4248" t="inlineStr">
        <is>
          <t>HTL</t>
        </is>
      </c>
      <c r="J4248">
        <f>_xlfn.XLOOKUP(I4248,AS:AS,AU:AU)</f>
        <v/>
      </c>
      <c r="K4248" t="inlineStr">
        <is>
          <t>EUR</t>
        </is>
      </c>
      <c r="L4248" s="238" t="n">
        <v>2750</v>
      </c>
      <c r="M4248">
        <f>L4248*_xlfn.XLOOKUP(K4248,AM:AM,AN:AN)</f>
        <v/>
      </c>
      <c r="N4248">
        <f>L4248*_xlfn.XLOOKUP(K4248,AM:AM,AO:AO)</f>
        <v/>
      </c>
      <c r="O4248" s="238" t="n">
        <v>282</v>
      </c>
      <c r="P4248">
        <f>O4248*_xlfn.XLOOKUP(K4248,AM:AM,AN:AN)</f>
        <v/>
      </c>
      <c r="Q4248">
        <f>O4248*_xlfn.XLOOKUP(K4248,AM:AM,AO:AO)</f>
        <v/>
      </c>
      <c r="R4248">
        <f>_xlfn.XLOOKUP(E4248,AF:AF,AG:AG)</f>
        <v/>
      </c>
      <c r="S4248">
        <f>_xlfn.XLOOKUP(E4248,AF:AF,AI:AI)</f>
        <v/>
      </c>
      <c r="T4248">
        <f>WEEKNUM(G4248)</f>
        <v/>
      </c>
      <c r="U4248">
        <f>YEAR(G4248)</f>
        <v/>
      </c>
      <c r="V4248" s="117">
        <f>IFERROR(Q4248/N4248,"0")</f>
        <v/>
      </c>
    </row>
    <row r="4249">
      <c r="A4249">
        <f>_xlfn.XLOOKUP(D4249,BN:BN,BO:BO)</f>
        <v/>
      </c>
      <c r="B4249" t="inlineStr">
        <is>
          <t>LLC</t>
        </is>
      </c>
      <c r="C4249" t="n">
        <v>694</v>
      </c>
      <c r="D4249">
        <f>_xlfn.XLOOKUP(C4249,BH:BH,BI:BI)</f>
        <v/>
      </c>
      <c r="E4249" t="n">
        <v>25780</v>
      </c>
      <c r="F4249" t="inlineStr">
        <is>
          <t>Traslado Rolzo</t>
        </is>
      </c>
      <c r="G4249" s="234" t="n">
        <v>45908</v>
      </c>
      <c r="H4249" s="234" t="n">
        <v>45908</v>
      </c>
      <c r="I4249" t="inlineStr">
        <is>
          <t>TRF</t>
        </is>
      </c>
      <c r="J4249">
        <f>_xlfn.XLOOKUP(I4249,AS:AS,AU:AU)</f>
        <v/>
      </c>
      <c r="K4249" t="inlineStr">
        <is>
          <t>EUR</t>
        </is>
      </c>
      <c r="L4249" s="238" t="n">
        <v>155</v>
      </c>
      <c r="M4249">
        <f>L4249*_xlfn.XLOOKUP(K4249,AM:AM,AN:AN)</f>
        <v/>
      </c>
      <c r="N4249">
        <f>L4249*_xlfn.XLOOKUP(K4249,AM:AM,AO:AO)</f>
        <v/>
      </c>
      <c r="O4249" s="238" t="n">
        <v>23.25</v>
      </c>
      <c r="P4249">
        <f>O4249*_xlfn.XLOOKUP(K4249,AM:AM,AN:AN)</f>
        <v/>
      </c>
      <c r="Q4249">
        <f>O4249*_xlfn.XLOOKUP(K4249,AM:AM,AO:AO)</f>
        <v/>
      </c>
      <c r="R4249">
        <f>_xlfn.XLOOKUP(E4249,AF:AF,AG:AG)</f>
        <v/>
      </c>
      <c r="S4249">
        <f>_xlfn.XLOOKUP(E4249,AF:AF,AI:AI)</f>
        <v/>
      </c>
      <c r="T4249">
        <f>WEEKNUM(G4249)</f>
        <v/>
      </c>
      <c r="U4249">
        <f>YEAR(G4249)</f>
        <v/>
      </c>
      <c r="V4249" s="117">
        <f>IFERROR(Q4249/N4249,"0")</f>
        <v/>
      </c>
    </row>
    <row r="4250">
      <c r="A4250">
        <f>_xlfn.XLOOKUP(D4250,BN:BN,BO:BO)</f>
        <v/>
      </c>
      <c r="B4250" t="inlineStr">
        <is>
          <t>LLC</t>
        </is>
      </c>
      <c r="C4250" t="n">
        <v>695</v>
      </c>
      <c r="D4250">
        <f>_xlfn.XLOOKUP(C4250,BH:BH,BI:BI)</f>
        <v/>
      </c>
      <c r="E4250" t="n">
        <v>28934</v>
      </c>
      <c r="F4250" t="inlineStr">
        <is>
          <t>ASIENTO SALOMON FEINER DANIEL PABLO</t>
        </is>
      </c>
      <c r="G4250" s="234" t="n">
        <v>45937</v>
      </c>
      <c r="H4250" s="63" t="n"/>
      <c r="I4250" t="inlineStr">
        <is>
          <t>VLO</t>
        </is>
      </c>
      <c r="J4250">
        <f>_xlfn.XLOOKUP(I4250,AS:AS,AU:AU)</f>
        <v/>
      </c>
      <c r="K4250" t="inlineStr">
        <is>
          <t>USD</t>
        </is>
      </c>
      <c r="L4250" s="238" t="n">
        <v>68.48</v>
      </c>
      <c r="M4250">
        <f>L4250*_xlfn.XLOOKUP(K4250,AM:AM,AN:AN)</f>
        <v/>
      </c>
      <c r="N4250">
        <f>L4250*_xlfn.XLOOKUP(K4250,AM:AM,AO:AO)</f>
        <v/>
      </c>
      <c r="O4250" s="238" t="n">
        <v>0</v>
      </c>
      <c r="P4250">
        <f>O4250*_xlfn.XLOOKUP(K4250,AM:AM,AN:AN)</f>
        <v/>
      </c>
      <c r="Q4250">
        <f>O4250*_xlfn.XLOOKUP(K4250,AM:AM,AO:AO)</f>
        <v/>
      </c>
      <c r="R4250">
        <f>_xlfn.XLOOKUP(E4250,AF:AF,AG:AG)</f>
        <v/>
      </c>
      <c r="S4250">
        <f>_xlfn.XLOOKUP(E4250,AF:AF,AI:AI)</f>
        <v/>
      </c>
      <c r="T4250">
        <f>WEEKNUM(G4250)</f>
        <v/>
      </c>
      <c r="U4250">
        <f>YEAR(G4250)</f>
        <v/>
      </c>
      <c r="V4250" s="117">
        <f>IFERROR(Q4250/N4250,"0")</f>
        <v/>
      </c>
    </row>
    <row r="4251">
      <c r="A4251">
        <f>_xlfn.XLOOKUP(D4251,BN:BN,BO:BO)</f>
        <v/>
      </c>
      <c r="B4251" t="inlineStr">
        <is>
          <t>LLC</t>
        </is>
      </c>
      <c r="C4251" t="n">
        <v>695</v>
      </c>
      <c r="D4251">
        <f>_xlfn.XLOOKUP(C4251,BH:BH,BI:BI)</f>
        <v/>
      </c>
      <c r="E4251" t="n">
        <v>28934</v>
      </c>
      <c r="F4251" t="inlineStr">
        <is>
          <t>ASIENTO BALZARETTI GONZALEZ MONICA</t>
        </is>
      </c>
      <c r="G4251" s="234" t="n">
        <v>45937</v>
      </c>
      <c r="H4251" s="63" t="n"/>
      <c r="I4251" t="inlineStr">
        <is>
          <t>VLO</t>
        </is>
      </c>
      <c r="J4251">
        <f>_xlfn.XLOOKUP(I4251,AS:AS,AU:AU)</f>
        <v/>
      </c>
      <c r="K4251" t="inlineStr">
        <is>
          <t>USD</t>
        </is>
      </c>
      <c r="L4251" s="238" t="n">
        <v>68.48</v>
      </c>
      <c r="M4251">
        <f>L4251*_xlfn.XLOOKUP(K4251,AM:AM,AN:AN)</f>
        <v/>
      </c>
      <c r="N4251">
        <f>L4251*_xlfn.XLOOKUP(K4251,AM:AM,AO:AO)</f>
        <v/>
      </c>
      <c r="O4251" s="238" t="n">
        <v>0</v>
      </c>
      <c r="P4251">
        <f>O4251*_xlfn.XLOOKUP(K4251,AM:AM,AN:AN)</f>
        <v/>
      </c>
      <c r="Q4251">
        <f>O4251*_xlfn.XLOOKUP(K4251,AM:AM,AO:AO)</f>
        <v/>
      </c>
      <c r="R4251">
        <f>_xlfn.XLOOKUP(E4251,AF:AF,AG:AG)</f>
        <v/>
      </c>
      <c r="S4251">
        <f>_xlfn.XLOOKUP(E4251,AF:AF,AI:AI)</f>
        <v/>
      </c>
      <c r="T4251">
        <f>WEEKNUM(G4251)</f>
        <v/>
      </c>
      <c r="U4251">
        <f>YEAR(G4251)</f>
        <v/>
      </c>
      <c r="V4251" s="117">
        <f>IFERROR(Q4251/N4251,"0")</f>
        <v/>
      </c>
    </row>
    <row r="4252">
      <c r="A4252">
        <f>_xlfn.XLOOKUP(D4252,BN:BN,BO:BO)</f>
        <v/>
      </c>
      <c r="B4252" t="inlineStr">
        <is>
          <t>LLC</t>
        </is>
      </c>
      <c r="C4252" t="n">
        <v>695</v>
      </c>
      <c r="D4252">
        <f>_xlfn.XLOOKUP(C4252,BH:BH,BI:BI)</f>
        <v/>
      </c>
      <c r="E4252" t="n">
        <v>28934</v>
      </c>
      <c r="F4252" t="inlineStr">
        <is>
          <t>BOLETO TE SALOMON FEINER DANIEL PABLO</t>
        </is>
      </c>
      <c r="G4252" s="234" t="n">
        <v>45937</v>
      </c>
      <c r="H4252" s="63" t="n"/>
      <c r="I4252" t="inlineStr">
        <is>
          <t>VLO</t>
        </is>
      </c>
      <c r="J4252">
        <f>_xlfn.XLOOKUP(I4252,AS:AS,AU:AU)</f>
        <v/>
      </c>
      <c r="K4252" t="inlineStr">
        <is>
          <t>USD</t>
        </is>
      </c>
      <c r="L4252" s="238" t="n">
        <v>6295.11</v>
      </c>
      <c r="M4252">
        <f>L4252*_xlfn.XLOOKUP(K4252,AM:AM,AN:AN)</f>
        <v/>
      </c>
      <c r="N4252">
        <f>L4252*_xlfn.XLOOKUP(K4252,AM:AM,AO:AO)</f>
        <v/>
      </c>
      <c r="O4252" s="238" t="n">
        <v>548.3</v>
      </c>
      <c r="P4252">
        <f>O4252*_xlfn.XLOOKUP(K4252,AM:AM,AN:AN)</f>
        <v/>
      </c>
      <c r="Q4252">
        <f>O4252*_xlfn.XLOOKUP(K4252,AM:AM,AO:AO)</f>
        <v/>
      </c>
      <c r="R4252">
        <f>_xlfn.XLOOKUP(E4252,AF:AF,AG:AG)</f>
        <v/>
      </c>
      <c r="S4252">
        <f>_xlfn.XLOOKUP(E4252,AF:AF,AI:AI)</f>
        <v/>
      </c>
      <c r="T4252">
        <f>WEEKNUM(G4252)</f>
        <v/>
      </c>
      <c r="U4252">
        <f>YEAR(G4252)</f>
        <v/>
      </c>
      <c r="V4252" s="117">
        <f>IFERROR(Q4252/N4252,"0")</f>
        <v/>
      </c>
    </row>
    <row r="4253">
      <c r="A4253">
        <f>_xlfn.XLOOKUP(D4253,BN:BN,BO:BO)</f>
        <v/>
      </c>
      <c r="B4253" t="inlineStr">
        <is>
          <t>LLC</t>
        </is>
      </c>
      <c r="C4253" t="n">
        <v>695</v>
      </c>
      <c r="D4253">
        <f>_xlfn.XLOOKUP(C4253,BH:BH,BI:BI)</f>
        <v/>
      </c>
      <c r="E4253" t="n">
        <v>28934</v>
      </c>
      <c r="F4253" t="inlineStr">
        <is>
          <t>BOLETO BALZARETTI GONZALEZ MONICA</t>
        </is>
      </c>
      <c r="G4253" s="234" t="n">
        <v>45937</v>
      </c>
      <c r="H4253" s="63" t="n"/>
      <c r="I4253" t="inlineStr">
        <is>
          <t>VLO</t>
        </is>
      </c>
      <c r="J4253">
        <f>_xlfn.XLOOKUP(I4253,AS:AS,AU:AU)</f>
        <v/>
      </c>
      <c r="K4253" t="inlineStr">
        <is>
          <t>USD</t>
        </is>
      </c>
      <c r="L4253" s="238" t="n">
        <v>6295.11</v>
      </c>
      <c r="M4253">
        <f>L4253*_xlfn.XLOOKUP(K4253,AM:AM,AN:AN)</f>
        <v/>
      </c>
      <c r="N4253">
        <f>L4253*_xlfn.XLOOKUP(K4253,AM:AM,AO:AO)</f>
        <v/>
      </c>
      <c r="O4253" s="238" t="n">
        <v>548.3</v>
      </c>
      <c r="P4253">
        <f>O4253*_xlfn.XLOOKUP(K4253,AM:AM,AN:AN)</f>
        <v/>
      </c>
      <c r="Q4253">
        <f>O4253*_xlfn.XLOOKUP(K4253,AM:AM,AO:AO)</f>
        <v/>
      </c>
      <c r="R4253">
        <f>_xlfn.XLOOKUP(E4253,AF:AF,AG:AG)</f>
        <v/>
      </c>
      <c r="S4253">
        <f>_xlfn.XLOOKUP(E4253,AF:AF,AI:AI)</f>
        <v/>
      </c>
      <c r="T4253">
        <f>WEEKNUM(G4253)</f>
        <v/>
      </c>
      <c r="U4253">
        <f>YEAR(G4253)</f>
        <v/>
      </c>
      <c r="V4253" s="117">
        <f>IFERROR(Q4253/N4253,"0")</f>
        <v/>
      </c>
    </row>
    <row r="4254">
      <c r="A4254">
        <f>_xlfn.XLOOKUP(D4254,BN:BN,BO:BO)</f>
        <v/>
      </c>
      <c r="B4254" t="inlineStr">
        <is>
          <t>LLC</t>
        </is>
      </c>
      <c r="C4254" t="n">
        <v>695</v>
      </c>
      <c r="D4254">
        <f>_xlfn.XLOOKUP(C4254,BH:BH,BI:BI)</f>
        <v/>
      </c>
      <c r="E4254" t="n">
        <v>28934</v>
      </c>
      <c r="F4254" t="inlineStr">
        <is>
          <t xml:space="preserve">Vuelo Seoul - Osaka, Economy, Daniel Salomon </t>
        </is>
      </c>
      <c r="G4254" s="234" t="n">
        <v>45942</v>
      </c>
      <c r="H4254" s="63" t="n"/>
      <c r="I4254" t="inlineStr">
        <is>
          <t>VLO</t>
        </is>
      </c>
      <c r="J4254">
        <f>_xlfn.XLOOKUP(I4254,AS:AS,AU:AU)</f>
        <v/>
      </c>
      <c r="K4254" t="inlineStr">
        <is>
          <t>USD</t>
        </is>
      </c>
      <c r="L4254" s="238" t="n">
        <v>182.4</v>
      </c>
      <c r="M4254">
        <f>L4254*_xlfn.XLOOKUP(K4254,AM:AM,AN:AN)</f>
        <v/>
      </c>
      <c r="N4254">
        <f>L4254*_xlfn.XLOOKUP(K4254,AM:AM,AO:AO)</f>
        <v/>
      </c>
      <c r="O4254" s="238" t="n">
        <v>0</v>
      </c>
      <c r="P4254">
        <f>O4254*_xlfn.XLOOKUP(K4254,AM:AM,AN:AN)</f>
        <v/>
      </c>
      <c r="Q4254">
        <f>O4254*_xlfn.XLOOKUP(K4254,AM:AM,AO:AO)</f>
        <v/>
      </c>
      <c r="R4254">
        <f>_xlfn.XLOOKUP(E4254,AF:AF,AG:AG)</f>
        <v/>
      </c>
      <c r="S4254">
        <f>_xlfn.XLOOKUP(E4254,AF:AF,AI:AI)</f>
        <v/>
      </c>
      <c r="T4254">
        <f>WEEKNUM(G4254)</f>
        <v/>
      </c>
      <c r="U4254">
        <f>YEAR(G4254)</f>
        <v/>
      </c>
      <c r="V4254" s="117">
        <f>IFERROR(Q4254/N4254,"0")</f>
        <v/>
      </c>
    </row>
    <row r="4255">
      <c r="A4255">
        <f>_xlfn.XLOOKUP(D4255,BN:BN,BO:BO)</f>
        <v/>
      </c>
      <c r="B4255" t="inlineStr">
        <is>
          <t>LLC</t>
        </is>
      </c>
      <c r="C4255" t="n">
        <v>695</v>
      </c>
      <c r="D4255">
        <f>_xlfn.XLOOKUP(C4255,BH:BH,BI:BI)</f>
        <v/>
      </c>
      <c r="E4255" t="n">
        <v>28934</v>
      </c>
      <c r="F4255" t="inlineStr">
        <is>
          <t>Vuelo Seoul - Osaka, Economy  Monica Balzaretti</t>
        </is>
      </c>
      <c r="G4255" s="234" t="n">
        <v>45942</v>
      </c>
      <c r="H4255" s="63" t="n"/>
      <c r="I4255" t="inlineStr">
        <is>
          <t>VLO</t>
        </is>
      </c>
      <c r="J4255">
        <f>_xlfn.XLOOKUP(I4255,AS:AS,AU:AU)</f>
        <v/>
      </c>
      <c r="K4255" t="inlineStr">
        <is>
          <t>USD</t>
        </is>
      </c>
      <c r="L4255" s="238" t="n">
        <v>182.4</v>
      </c>
      <c r="M4255">
        <f>L4255*_xlfn.XLOOKUP(K4255,AM:AM,AN:AN)</f>
        <v/>
      </c>
      <c r="N4255">
        <f>L4255*_xlfn.XLOOKUP(K4255,AM:AM,AO:AO)</f>
        <v/>
      </c>
      <c r="O4255" s="238" t="n">
        <v>0</v>
      </c>
      <c r="P4255">
        <f>O4255*_xlfn.XLOOKUP(K4255,AM:AM,AN:AN)</f>
        <v/>
      </c>
      <c r="Q4255">
        <f>O4255*_xlfn.XLOOKUP(K4255,AM:AM,AO:AO)</f>
        <v/>
      </c>
      <c r="R4255">
        <f>_xlfn.XLOOKUP(E4255,AF:AF,AG:AG)</f>
        <v/>
      </c>
      <c r="S4255">
        <f>_xlfn.XLOOKUP(E4255,AF:AF,AI:AI)</f>
        <v/>
      </c>
      <c r="T4255">
        <f>WEEKNUM(G4255)</f>
        <v/>
      </c>
      <c r="U4255">
        <f>YEAR(G4255)</f>
        <v/>
      </c>
      <c r="V4255" s="117">
        <f>IFERROR(Q4255/N4255,"0")</f>
        <v/>
      </c>
    </row>
    <row r="4256">
      <c r="A4256">
        <f>_xlfn.XLOOKUP(D4256,BN:BN,BO:BO)</f>
        <v/>
      </c>
      <c r="B4256" t="inlineStr">
        <is>
          <t>LLC</t>
        </is>
      </c>
      <c r="C4256" t="n">
        <v>695</v>
      </c>
      <c r="D4256">
        <f>_xlfn.XLOOKUP(C4256,BH:BH,BI:BI)</f>
        <v/>
      </c>
      <c r="E4256" t="n">
        <v>0</v>
      </c>
      <c r="F4256" t="inlineStr">
        <is>
          <t>Fee emisión de boleto aereo 2 pasajeros PNR ENPLFQ</t>
        </is>
      </c>
      <c r="G4256" s="63" t="n"/>
      <c r="H4256" s="63" t="n"/>
      <c r="I4256" t="inlineStr">
        <is>
          <t>HPS</t>
        </is>
      </c>
      <c r="J4256">
        <f>_xlfn.XLOOKUP(I4256,AS:AS,AU:AU)</f>
        <v/>
      </c>
      <c r="K4256" t="inlineStr">
        <is>
          <t>USD</t>
        </is>
      </c>
      <c r="L4256" s="238" t="n">
        <v>70</v>
      </c>
      <c r="M4256">
        <f>L4256*_xlfn.XLOOKUP(K4256,AM:AM,AN:AN)</f>
        <v/>
      </c>
      <c r="N4256">
        <f>L4256*_xlfn.XLOOKUP(K4256,AM:AM,AO:AO)</f>
        <v/>
      </c>
      <c r="O4256" s="238" t="n">
        <v>70</v>
      </c>
      <c r="P4256">
        <f>O4256*_xlfn.XLOOKUP(K4256,AM:AM,AN:AN)</f>
        <v/>
      </c>
      <c r="Q4256">
        <f>O4256*_xlfn.XLOOKUP(K4256,AM:AM,AO:AO)</f>
        <v/>
      </c>
      <c r="R4256">
        <f>_xlfn.XLOOKUP(E4256,AF:AF,AG:AG)</f>
        <v/>
      </c>
      <c r="S4256">
        <f>_xlfn.XLOOKUP(E4256,AF:AF,AI:AI)</f>
        <v/>
      </c>
      <c r="T4256">
        <f>WEEKNUM(G4256)</f>
        <v/>
      </c>
      <c r="U4256">
        <f>YEAR(G4256)</f>
        <v/>
      </c>
      <c r="V4256" s="117">
        <f>IFERROR(Q4256/N4256,"0")</f>
        <v/>
      </c>
    </row>
    <row r="4257">
      <c r="A4257">
        <f>_xlfn.XLOOKUP(D4257,BN:BN,BO:BO)</f>
        <v/>
      </c>
      <c r="B4257" t="inlineStr">
        <is>
          <t>LLC</t>
        </is>
      </c>
      <c r="C4257" t="n">
        <v>695</v>
      </c>
      <c r="D4257">
        <f>_xlfn.XLOOKUP(C4257,BH:BH,BI:BI)</f>
        <v/>
      </c>
      <c r="E4257" t="n">
        <v>25188</v>
      </c>
      <c r="F4257" t="inlineStr">
        <is>
          <t>Servicios Terrestres en Corea y Japón</t>
        </is>
      </c>
      <c r="G4257" s="234" t="n">
        <v>45939</v>
      </c>
      <c r="H4257" s="234" t="n">
        <v>45953</v>
      </c>
      <c r="I4257" t="inlineStr">
        <is>
          <t>PKT</t>
        </is>
      </c>
      <c r="J4257">
        <f>_xlfn.XLOOKUP(I4257,AS:AS,AU:AU)</f>
        <v/>
      </c>
      <c r="K4257" t="inlineStr">
        <is>
          <t>USD</t>
        </is>
      </c>
      <c r="L4257" s="238" t="n">
        <v>17403.63</v>
      </c>
      <c r="M4257">
        <f>L4257*_xlfn.XLOOKUP(K4257,AM:AM,AN:AN)</f>
        <v/>
      </c>
      <c r="N4257">
        <f>L4257*_xlfn.XLOOKUP(K4257,AM:AM,AO:AO)</f>
        <v/>
      </c>
      <c r="O4257" s="238" t="n">
        <v>3412.11</v>
      </c>
      <c r="P4257">
        <f>O4257*_xlfn.XLOOKUP(K4257,AM:AM,AN:AN)</f>
        <v/>
      </c>
      <c r="Q4257">
        <f>O4257*_xlfn.XLOOKUP(K4257,AM:AM,AO:AO)</f>
        <v/>
      </c>
      <c r="R4257">
        <f>_xlfn.XLOOKUP(E4257,AF:AF,AG:AG)</f>
        <v/>
      </c>
      <c r="S4257">
        <f>_xlfn.XLOOKUP(E4257,AF:AF,AI:AI)</f>
        <v/>
      </c>
      <c r="T4257">
        <f>WEEKNUM(G4257)</f>
        <v/>
      </c>
      <c r="U4257">
        <f>YEAR(G4257)</f>
        <v/>
      </c>
      <c r="V4257" s="117">
        <f>IFERROR(Q4257/N4257,"0")</f>
        <v/>
      </c>
    </row>
    <row r="4258">
      <c r="A4258">
        <f>_xlfn.XLOOKUP(D4258,BN:BN,BO:BO)</f>
        <v/>
      </c>
      <c r="B4258" t="inlineStr">
        <is>
          <t>LLC</t>
        </is>
      </c>
      <c r="C4258" t="n">
        <v>695</v>
      </c>
      <c r="D4258">
        <f>_xlfn.XLOOKUP(C4258,BH:BH,BI:BI)</f>
        <v/>
      </c>
      <c r="E4258" t="n">
        <v>26070</v>
      </c>
      <c r="F4258" t="inlineStr">
        <is>
          <t>Hospedaje del 09 al 12 de octubre en Seúl</t>
        </is>
      </c>
      <c r="G4258" s="234" t="n">
        <v>45939</v>
      </c>
      <c r="H4258" s="234" t="n">
        <v>45942</v>
      </c>
      <c r="I4258" t="inlineStr">
        <is>
          <t>HTL</t>
        </is>
      </c>
      <c r="J4258">
        <f>_xlfn.XLOOKUP(I4258,AS:AS,AU:AU)</f>
        <v/>
      </c>
      <c r="K4258" t="inlineStr">
        <is>
          <t>USD</t>
        </is>
      </c>
      <c r="L4258" s="238" t="n">
        <v>3177</v>
      </c>
      <c r="M4258">
        <f>L4258*_xlfn.XLOOKUP(K4258,AM:AM,AN:AN)</f>
        <v/>
      </c>
      <c r="N4258">
        <f>L4258*_xlfn.XLOOKUP(K4258,AM:AM,AO:AO)</f>
        <v/>
      </c>
      <c r="O4258" s="238" t="n">
        <v>453.57</v>
      </c>
      <c r="P4258">
        <f>O4258*_xlfn.XLOOKUP(K4258,AM:AM,AN:AN)</f>
        <v/>
      </c>
      <c r="Q4258">
        <f>O4258*_xlfn.XLOOKUP(K4258,AM:AM,AO:AO)</f>
        <v/>
      </c>
      <c r="R4258">
        <f>_xlfn.XLOOKUP(E4258,AF:AF,AG:AG)</f>
        <v/>
      </c>
      <c r="S4258">
        <f>_xlfn.XLOOKUP(E4258,AF:AF,AI:AI)</f>
        <v/>
      </c>
      <c r="T4258">
        <f>WEEKNUM(G4258)</f>
        <v/>
      </c>
      <c r="U4258">
        <f>YEAR(G4258)</f>
        <v/>
      </c>
      <c r="V4258" s="117">
        <f>IFERROR(Q4258/N4258,"0")</f>
        <v/>
      </c>
    </row>
    <row r="4259">
      <c r="A4259">
        <f>_xlfn.XLOOKUP(D4259,BN:BN,BO:BO)</f>
        <v/>
      </c>
      <c r="B4259" t="inlineStr">
        <is>
          <t>LLC</t>
        </is>
      </c>
      <c r="C4259" t="n">
        <v>695</v>
      </c>
      <c r="D4259">
        <f>_xlfn.XLOOKUP(C4259,BH:BH,BI:BI)</f>
        <v/>
      </c>
      <c r="E4259" t="n">
        <v>31586</v>
      </c>
      <c r="F4259" t="inlineStr">
        <is>
          <t>Hospedaje del 12 al 14 de octubre en Osaka</t>
        </is>
      </c>
      <c r="G4259" s="234" t="n">
        <v>45942</v>
      </c>
      <c r="H4259" s="234" t="n">
        <v>45944</v>
      </c>
      <c r="I4259" t="inlineStr">
        <is>
          <t>HTL</t>
        </is>
      </c>
      <c r="J4259">
        <f>_xlfn.XLOOKUP(I4259,AS:AS,AU:AU)</f>
        <v/>
      </c>
      <c r="K4259" t="inlineStr">
        <is>
          <t>USD</t>
        </is>
      </c>
      <c r="L4259" s="238" t="n">
        <v>1975.66</v>
      </c>
      <c r="M4259">
        <f>L4259*_xlfn.XLOOKUP(K4259,AM:AM,AN:AN)</f>
        <v/>
      </c>
      <c r="N4259">
        <f>L4259*_xlfn.XLOOKUP(K4259,AM:AM,AO:AO)</f>
        <v/>
      </c>
      <c r="O4259" s="238" t="n">
        <v>144.94</v>
      </c>
      <c r="P4259">
        <f>O4259*_xlfn.XLOOKUP(K4259,AM:AM,AN:AN)</f>
        <v/>
      </c>
      <c r="Q4259">
        <f>O4259*_xlfn.XLOOKUP(K4259,AM:AM,AO:AO)</f>
        <v/>
      </c>
      <c r="R4259">
        <f>_xlfn.XLOOKUP(E4259,AF:AF,AG:AG)</f>
        <v/>
      </c>
      <c r="S4259">
        <f>_xlfn.XLOOKUP(E4259,AF:AF,AI:AI)</f>
        <v/>
      </c>
      <c r="T4259">
        <f>WEEKNUM(G4259)</f>
        <v/>
      </c>
      <c r="U4259">
        <f>YEAR(G4259)</f>
        <v/>
      </c>
      <c r="V4259" s="117">
        <f>IFERROR(Q4259/N4259,"0")</f>
        <v/>
      </c>
    </row>
    <row r="4260">
      <c r="A4260">
        <f>_xlfn.XLOOKUP(D4260,BN:BN,BO:BO)</f>
        <v/>
      </c>
      <c r="B4260" t="inlineStr">
        <is>
          <t>LLC</t>
        </is>
      </c>
      <c r="C4260" t="n">
        <v>695</v>
      </c>
      <c r="D4260">
        <f>_xlfn.XLOOKUP(C4260,BH:BH,BI:BI)</f>
        <v/>
      </c>
      <c r="E4260" t="n">
        <v>31587</v>
      </c>
      <c r="F4260" t="inlineStr">
        <is>
          <t>Hospedaje del 14 al 17 de octubre en Kioto</t>
        </is>
      </c>
      <c r="G4260" s="234" t="n">
        <v>45944</v>
      </c>
      <c r="H4260" s="234" t="n">
        <v>45947</v>
      </c>
      <c r="I4260" t="inlineStr">
        <is>
          <t>HTL</t>
        </is>
      </c>
      <c r="J4260">
        <f>_xlfn.XLOOKUP(I4260,AS:AS,AU:AU)</f>
        <v/>
      </c>
      <c r="K4260" t="inlineStr">
        <is>
          <t>USD</t>
        </is>
      </c>
      <c r="L4260" s="238" t="n">
        <v>2296.59</v>
      </c>
      <c r="M4260">
        <f>L4260*_xlfn.XLOOKUP(K4260,AM:AM,AN:AN)</f>
        <v/>
      </c>
      <c r="N4260">
        <f>L4260*_xlfn.XLOOKUP(K4260,AM:AM,AO:AO)</f>
        <v/>
      </c>
      <c r="O4260" s="238" t="n">
        <v>152.84</v>
      </c>
      <c r="P4260">
        <f>O4260*_xlfn.XLOOKUP(K4260,AM:AM,AN:AN)</f>
        <v/>
      </c>
      <c r="Q4260">
        <f>O4260*_xlfn.XLOOKUP(K4260,AM:AM,AO:AO)</f>
        <v/>
      </c>
      <c r="R4260">
        <f>_xlfn.XLOOKUP(E4260,AF:AF,AG:AG)</f>
        <v/>
      </c>
      <c r="S4260">
        <f>_xlfn.XLOOKUP(E4260,AF:AF,AI:AI)</f>
        <v/>
      </c>
      <c r="T4260">
        <f>WEEKNUM(G4260)</f>
        <v/>
      </c>
      <c r="U4260">
        <f>YEAR(G4260)</f>
        <v/>
      </c>
      <c r="V4260" s="117">
        <f>IFERROR(Q4260/N4260,"0")</f>
        <v/>
      </c>
    </row>
    <row r="4261">
      <c r="A4261">
        <f>_xlfn.XLOOKUP(D4261,BN:BN,BO:BO)</f>
        <v/>
      </c>
      <c r="B4261" t="inlineStr">
        <is>
          <t>LLC</t>
        </is>
      </c>
      <c r="C4261" t="n">
        <v>695</v>
      </c>
      <c r="D4261">
        <f>_xlfn.XLOOKUP(C4261,BH:BH,BI:BI)</f>
        <v/>
      </c>
      <c r="E4261" t="n">
        <v>27931</v>
      </c>
      <c r="F4261" t="inlineStr">
        <is>
          <t>Hakone Kowakien Tenyu  del 17 al 19 Salomon Daniel</t>
        </is>
      </c>
      <c r="G4261" s="234" t="n">
        <v>45937</v>
      </c>
      <c r="H4261" s="234" t="n">
        <v>45953</v>
      </c>
      <c r="I4261" t="inlineStr">
        <is>
          <t>HTL</t>
        </is>
      </c>
      <c r="J4261">
        <f>_xlfn.XLOOKUP(I4261,AS:AS,AU:AU)</f>
        <v/>
      </c>
      <c r="K4261" t="inlineStr">
        <is>
          <t>USD</t>
        </is>
      </c>
      <c r="L4261" s="238" t="n">
        <v>2232.65</v>
      </c>
      <c r="M4261">
        <f>L4261*_xlfn.XLOOKUP(K4261,AM:AM,AN:AN)</f>
        <v/>
      </c>
      <c r="N4261">
        <f>L4261*_xlfn.XLOOKUP(K4261,AM:AM,AO:AO)</f>
        <v/>
      </c>
      <c r="O4261" s="238" t="n">
        <v>0</v>
      </c>
      <c r="P4261">
        <f>O4261*_xlfn.XLOOKUP(K4261,AM:AM,AN:AN)</f>
        <v/>
      </c>
      <c r="Q4261">
        <f>O4261*_xlfn.XLOOKUP(K4261,AM:AM,AO:AO)</f>
        <v/>
      </c>
      <c r="R4261">
        <f>_xlfn.XLOOKUP(E4261,AF:AF,AG:AG)</f>
        <v/>
      </c>
      <c r="S4261">
        <f>_xlfn.XLOOKUP(E4261,AF:AF,AI:AI)</f>
        <v/>
      </c>
      <c r="T4261">
        <f>WEEKNUM(G4261)</f>
        <v/>
      </c>
      <c r="U4261">
        <f>YEAR(G4261)</f>
        <v/>
      </c>
      <c r="V4261" s="117">
        <f>IFERROR(Q4261/N4261,"0")</f>
        <v/>
      </c>
    </row>
    <row r="4262">
      <c r="A4262">
        <f>_xlfn.XLOOKUP(D4262,BN:BN,BO:BO)</f>
        <v/>
      </c>
      <c r="B4262" t="inlineStr">
        <is>
          <t>LLC</t>
        </is>
      </c>
      <c r="C4262" t="n">
        <v>695</v>
      </c>
      <c r="D4262">
        <f>_xlfn.XLOOKUP(C4262,BH:BH,BI:BI)</f>
        <v/>
      </c>
      <c r="E4262" t="n">
        <v>30859</v>
      </c>
      <c r="F4262" t="inlineStr">
        <is>
          <t>Hospedaje del 19 al 23 de octubre en Tokio, Ginza</t>
        </is>
      </c>
      <c r="G4262" s="234" t="n">
        <v>45949</v>
      </c>
      <c r="H4262" s="234" t="n">
        <v>45953</v>
      </c>
      <c r="I4262" t="inlineStr">
        <is>
          <t>HTL</t>
        </is>
      </c>
      <c r="J4262">
        <f>_xlfn.XLOOKUP(I4262,AS:AS,AU:AU)</f>
        <v/>
      </c>
      <c r="K4262" t="inlineStr">
        <is>
          <t>USD</t>
        </is>
      </c>
      <c r="L4262" s="238" t="n">
        <v>6026.24</v>
      </c>
      <c r="M4262">
        <f>L4262*_xlfn.XLOOKUP(K4262,AM:AM,AN:AN)</f>
        <v/>
      </c>
      <c r="N4262">
        <f>L4262*_xlfn.XLOOKUP(K4262,AM:AM,AO:AO)</f>
        <v/>
      </c>
      <c r="O4262" s="238" t="n">
        <v>441.8</v>
      </c>
      <c r="P4262">
        <f>O4262*_xlfn.XLOOKUP(K4262,AM:AM,AN:AN)</f>
        <v/>
      </c>
      <c r="Q4262">
        <f>O4262*_xlfn.XLOOKUP(K4262,AM:AM,AO:AO)</f>
        <v/>
      </c>
      <c r="R4262">
        <f>_xlfn.XLOOKUP(E4262,AF:AF,AG:AG)</f>
        <v/>
      </c>
      <c r="S4262">
        <f>_xlfn.XLOOKUP(E4262,AF:AF,AI:AI)</f>
        <v/>
      </c>
      <c r="T4262">
        <f>WEEKNUM(G4262)</f>
        <v/>
      </c>
      <c r="U4262">
        <f>YEAR(G4262)</f>
        <v/>
      </c>
      <c r="V4262" s="117">
        <f>IFERROR(Q4262/N4262,"0")</f>
        <v/>
      </c>
    </row>
    <row r="4263">
      <c r="A4263">
        <f>_xlfn.XLOOKUP(D4263,BN:BN,BO:BO)</f>
        <v/>
      </c>
      <c r="B4263" t="inlineStr">
        <is>
          <t>LLC</t>
        </is>
      </c>
      <c r="C4263" t="n">
        <v>695</v>
      </c>
      <c r="D4263">
        <f>_xlfn.XLOOKUP(C4263,BH:BH,BI:BI)</f>
        <v/>
      </c>
      <c r="E4263" t="n">
        <v>0</v>
      </c>
      <c r="F4263" t="inlineStr">
        <is>
          <t xml:space="preserve">Fee de Hoteles reservados que aceptaron pagarles tarifas netas </t>
        </is>
      </c>
      <c r="G4263" s="234" t="n">
        <v>45937</v>
      </c>
      <c r="H4263" s="234" t="n">
        <v>45953</v>
      </c>
      <c r="I4263" t="inlineStr">
        <is>
          <t>HPS</t>
        </is>
      </c>
      <c r="J4263">
        <f>_xlfn.XLOOKUP(I4263,AS:AS,AU:AU)</f>
        <v/>
      </c>
      <c r="K4263" t="inlineStr">
        <is>
          <t>USD</t>
        </is>
      </c>
      <c r="L4263" s="238" t="n">
        <v>549.51</v>
      </c>
      <c r="M4263">
        <f>L4263*_xlfn.XLOOKUP(K4263,AM:AM,AN:AN)</f>
        <v/>
      </c>
      <c r="N4263">
        <f>L4263*_xlfn.XLOOKUP(K4263,AM:AM,AO:AO)</f>
        <v/>
      </c>
      <c r="O4263" s="238" t="n">
        <v>549.51</v>
      </c>
      <c r="P4263">
        <f>O4263*_xlfn.XLOOKUP(K4263,AM:AM,AN:AN)</f>
        <v/>
      </c>
      <c r="Q4263">
        <f>O4263*_xlfn.XLOOKUP(K4263,AM:AM,AO:AO)</f>
        <v/>
      </c>
      <c r="R4263">
        <f>_xlfn.XLOOKUP(E4263,AF:AF,AG:AG)</f>
        <v/>
      </c>
      <c r="S4263">
        <f>_xlfn.XLOOKUP(E4263,AF:AF,AI:AI)</f>
        <v/>
      </c>
      <c r="T4263">
        <f>WEEKNUM(G4263)</f>
        <v/>
      </c>
      <c r="U4263">
        <f>YEAR(G4263)</f>
        <v/>
      </c>
      <c r="V4263" s="117">
        <f>IFERROR(Q4263/N4263,"0")</f>
        <v/>
      </c>
    </row>
    <row r="4264">
      <c r="A4264">
        <f>_xlfn.XLOOKUP(D4264,BN:BN,BO:BO)</f>
        <v/>
      </c>
      <c r="B4264" t="inlineStr">
        <is>
          <t>LLC</t>
        </is>
      </c>
      <c r="C4264" t="n">
        <v>695</v>
      </c>
      <c r="D4264">
        <f>_xlfn.XLOOKUP(C4264,BH:BH,BI:BI)</f>
        <v/>
      </c>
      <c r="E4264" t="n">
        <v>29648</v>
      </c>
      <c r="F4264" t="inlineStr">
        <is>
          <t xml:space="preserve">Tramite de KETA KOREA Daniel y Monica </t>
        </is>
      </c>
      <c r="G4264" s="234" t="n">
        <v>45937</v>
      </c>
      <c r="H4264" s="234" t="n">
        <v>45953</v>
      </c>
      <c r="I4264" t="inlineStr">
        <is>
          <t>VIS</t>
        </is>
      </c>
      <c r="J4264">
        <f>_xlfn.XLOOKUP(I4264,AS:AS,AU:AU)</f>
        <v/>
      </c>
      <c r="K4264" t="inlineStr">
        <is>
          <t>USD</t>
        </is>
      </c>
      <c r="L4264" s="238" t="n">
        <v>14.72</v>
      </c>
      <c r="M4264">
        <f>L4264*_xlfn.XLOOKUP(K4264,AM:AM,AN:AN)</f>
        <v/>
      </c>
      <c r="N4264">
        <f>L4264*_xlfn.XLOOKUP(K4264,AM:AM,AO:AO)</f>
        <v/>
      </c>
      <c r="O4264" s="238" t="n">
        <v>0</v>
      </c>
      <c r="P4264">
        <f>O4264*_xlfn.XLOOKUP(K4264,AM:AM,AN:AN)</f>
        <v/>
      </c>
      <c r="Q4264">
        <f>O4264*_xlfn.XLOOKUP(K4264,AM:AM,AO:AO)</f>
        <v/>
      </c>
      <c r="R4264">
        <f>_xlfn.XLOOKUP(E4264,AF:AF,AG:AG)</f>
        <v/>
      </c>
      <c r="S4264">
        <f>_xlfn.XLOOKUP(E4264,AF:AF,AI:AI)</f>
        <v/>
      </c>
      <c r="T4264">
        <f>WEEKNUM(G4264)</f>
        <v/>
      </c>
      <c r="U4264">
        <f>YEAR(G4264)</f>
        <v/>
      </c>
      <c r="V4264" s="117">
        <f>IFERROR(Q4264/N4264,"0")</f>
        <v/>
      </c>
    </row>
    <row r="4265">
      <c r="A4265">
        <f>_xlfn.XLOOKUP(D4265,BN:BN,BO:BO)</f>
        <v/>
      </c>
      <c r="B4265" t="inlineStr">
        <is>
          <t>LLC</t>
        </is>
      </c>
      <c r="C4265" t="n">
        <v>695</v>
      </c>
      <c r="D4265">
        <f>_xlfn.XLOOKUP(C4265,BH:BH,BI:BI)</f>
        <v/>
      </c>
      <c r="E4265" t="n">
        <v>0</v>
      </c>
      <c r="F4265" t="inlineStr">
        <is>
          <t>Fee de emisión NVRDEJ</t>
        </is>
      </c>
      <c r="G4265" s="234" t="n">
        <v>45937</v>
      </c>
      <c r="H4265" s="234" t="n">
        <v>45953</v>
      </c>
      <c r="I4265" t="inlineStr">
        <is>
          <t>HPS</t>
        </is>
      </c>
      <c r="J4265">
        <f>_xlfn.XLOOKUP(I4265,AS:AS,AU:AU)</f>
        <v/>
      </c>
      <c r="K4265" t="inlineStr">
        <is>
          <t>USD</t>
        </is>
      </c>
      <c r="L4265" s="238" t="n">
        <v>70</v>
      </c>
      <c r="M4265">
        <f>L4265*_xlfn.XLOOKUP(K4265,AM:AM,AN:AN)</f>
        <v/>
      </c>
      <c r="N4265">
        <f>L4265*_xlfn.XLOOKUP(K4265,AM:AM,AO:AO)</f>
        <v/>
      </c>
      <c r="O4265" s="238" t="n">
        <v>70</v>
      </c>
      <c r="P4265">
        <f>O4265*_xlfn.XLOOKUP(K4265,AM:AM,AN:AN)</f>
        <v/>
      </c>
      <c r="Q4265">
        <f>O4265*_xlfn.XLOOKUP(K4265,AM:AM,AO:AO)</f>
        <v/>
      </c>
      <c r="R4265">
        <f>_xlfn.XLOOKUP(E4265,AF:AF,AG:AG)</f>
        <v/>
      </c>
      <c r="S4265">
        <f>_xlfn.XLOOKUP(E4265,AF:AF,AI:AI)</f>
        <v/>
      </c>
      <c r="T4265">
        <f>WEEKNUM(G4265)</f>
        <v/>
      </c>
      <c r="U4265">
        <f>YEAR(G4265)</f>
        <v/>
      </c>
      <c r="V4265" s="117">
        <f>IFERROR(Q4265/N4265,"0")</f>
        <v/>
      </c>
    </row>
    <row r="4266">
      <c r="A4266">
        <f>_xlfn.XLOOKUP(D4266,BN:BN,BO:BO)</f>
        <v/>
      </c>
      <c r="B4266" t="inlineStr">
        <is>
          <t>LLC</t>
        </is>
      </c>
      <c r="C4266" t="n">
        <v>695</v>
      </c>
      <c r="D4266">
        <f>_xlfn.XLOOKUP(C4266,BH:BH,BI:BI)</f>
        <v/>
      </c>
      <c r="E4266" t="n">
        <v>28934</v>
      </c>
      <c r="F4266" t="inlineStr">
        <is>
          <t>SALOMON FEINER DANIEL PABLO</t>
        </is>
      </c>
      <c r="G4266" s="234" t="n">
        <v>45953</v>
      </c>
      <c r="H4266" s="234" t="n">
        <v>45953</v>
      </c>
      <c r="I4266" t="inlineStr">
        <is>
          <t>VLO</t>
        </is>
      </c>
      <c r="J4266">
        <f>_xlfn.XLOOKUP(I4266,AS:AS,AU:AU)</f>
        <v/>
      </c>
      <c r="K4266" t="inlineStr">
        <is>
          <t>USD</t>
        </is>
      </c>
      <c r="L4266" s="238" t="n">
        <v>504.48</v>
      </c>
      <c r="M4266">
        <f>L4266*_xlfn.XLOOKUP(K4266,AM:AM,AN:AN)</f>
        <v/>
      </c>
      <c r="N4266">
        <f>L4266*_xlfn.XLOOKUP(K4266,AM:AM,AO:AO)</f>
        <v/>
      </c>
      <c r="O4266" s="238" t="n">
        <v>0</v>
      </c>
      <c r="P4266">
        <f>O4266*_xlfn.XLOOKUP(K4266,AM:AM,AN:AN)</f>
        <v/>
      </c>
      <c r="Q4266">
        <f>O4266*_xlfn.XLOOKUP(K4266,AM:AM,AO:AO)</f>
        <v/>
      </c>
      <c r="R4266">
        <f>_xlfn.XLOOKUP(E4266,AF:AF,AG:AG)</f>
        <v/>
      </c>
      <c r="S4266">
        <f>_xlfn.XLOOKUP(E4266,AF:AF,AI:AI)</f>
        <v/>
      </c>
      <c r="T4266">
        <f>WEEKNUM(G4266)</f>
        <v/>
      </c>
      <c r="U4266">
        <f>YEAR(G4266)</f>
        <v/>
      </c>
      <c r="V4266" s="117">
        <f>IFERROR(Q4266/N4266,"0")</f>
        <v/>
      </c>
    </row>
    <row r="4267">
      <c r="A4267">
        <f>_xlfn.XLOOKUP(D4267,BN:BN,BO:BO)</f>
        <v/>
      </c>
      <c r="B4267" t="inlineStr">
        <is>
          <t>LLC</t>
        </is>
      </c>
      <c r="C4267" t="n">
        <v>695</v>
      </c>
      <c r="D4267">
        <f>_xlfn.XLOOKUP(C4267,BH:BH,BI:BI)</f>
        <v/>
      </c>
      <c r="E4267" t="n">
        <v>28934</v>
      </c>
      <c r="F4267" t="inlineStr">
        <is>
          <t>BALZARETTI GONZALEZ MONICA</t>
        </is>
      </c>
      <c r="G4267" s="234" t="n">
        <v>45953</v>
      </c>
      <c r="H4267" s="234" t="n">
        <v>45953</v>
      </c>
      <c r="I4267" t="inlineStr">
        <is>
          <t>VLO</t>
        </is>
      </c>
      <c r="J4267">
        <f>_xlfn.XLOOKUP(I4267,AS:AS,AU:AU)</f>
        <v/>
      </c>
      <c r="K4267" t="inlineStr">
        <is>
          <t>USD</t>
        </is>
      </c>
      <c r="L4267" s="238" t="n">
        <v>504.48</v>
      </c>
      <c r="M4267">
        <f>L4267*_xlfn.XLOOKUP(K4267,AM:AM,AN:AN)</f>
        <v/>
      </c>
      <c r="N4267">
        <f>L4267*_xlfn.XLOOKUP(K4267,AM:AM,AO:AO)</f>
        <v/>
      </c>
      <c r="O4267" s="238" t="n">
        <v>0</v>
      </c>
      <c r="P4267">
        <f>O4267*_xlfn.XLOOKUP(K4267,AM:AM,AN:AN)</f>
        <v/>
      </c>
      <c r="Q4267">
        <f>O4267*_xlfn.XLOOKUP(K4267,AM:AM,AO:AO)</f>
        <v/>
      </c>
      <c r="R4267">
        <f>_xlfn.XLOOKUP(E4267,AF:AF,AG:AG)</f>
        <v/>
      </c>
      <c r="S4267">
        <f>_xlfn.XLOOKUP(E4267,AF:AF,AI:AI)</f>
        <v/>
      </c>
      <c r="T4267">
        <f>WEEKNUM(G4267)</f>
        <v/>
      </c>
      <c r="U4267">
        <f>YEAR(G4267)</f>
        <v/>
      </c>
      <c r="V4267" s="117">
        <f>IFERROR(Q4267/N4267,"0")</f>
        <v/>
      </c>
    </row>
    <row r="4268">
      <c r="A4268">
        <f>_xlfn.XLOOKUP(D4268,BN:BN,BO:BO)</f>
        <v/>
      </c>
      <c r="B4268" t="inlineStr">
        <is>
          <t>LLC</t>
        </is>
      </c>
      <c r="C4268" t="n">
        <v>695</v>
      </c>
      <c r="D4268">
        <f>_xlfn.XLOOKUP(C4268,BH:BH,BI:BI)</f>
        <v/>
      </c>
      <c r="E4268" t="n">
        <v>28934</v>
      </c>
      <c r="F4268" t="inlineStr">
        <is>
          <t>SALOMON FEINER DANIEL PABLO</t>
        </is>
      </c>
      <c r="G4268" s="234" t="n">
        <v>45937</v>
      </c>
      <c r="H4268" s="234" t="n">
        <v>45953</v>
      </c>
      <c r="I4268" t="inlineStr">
        <is>
          <t>VLO</t>
        </is>
      </c>
      <c r="J4268">
        <f>_xlfn.XLOOKUP(I4268,AS:AS,AU:AU)</f>
        <v/>
      </c>
      <c r="K4268" t="inlineStr">
        <is>
          <t>USD</t>
        </is>
      </c>
      <c r="L4268" s="238" t="n">
        <v>0</v>
      </c>
      <c r="M4268">
        <f>L4268*_xlfn.XLOOKUP(K4268,AM:AM,AN:AN)</f>
        <v/>
      </c>
      <c r="N4268">
        <f>L4268*_xlfn.XLOOKUP(K4268,AM:AM,AO:AO)</f>
        <v/>
      </c>
      <c r="O4268" s="238" t="n">
        <v>0</v>
      </c>
      <c r="P4268">
        <f>O4268*_xlfn.XLOOKUP(K4268,AM:AM,AN:AN)</f>
        <v/>
      </c>
      <c r="Q4268">
        <f>O4268*_xlfn.XLOOKUP(K4268,AM:AM,AO:AO)</f>
        <v/>
      </c>
      <c r="R4268">
        <f>_xlfn.XLOOKUP(E4268,AF:AF,AG:AG)</f>
        <v/>
      </c>
      <c r="S4268">
        <f>_xlfn.XLOOKUP(E4268,AF:AF,AI:AI)</f>
        <v/>
      </c>
      <c r="T4268">
        <f>WEEKNUM(G4268)</f>
        <v/>
      </c>
      <c r="U4268">
        <f>YEAR(G4268)</f>
        <v/>
      </c>
      <c r="V4268" s="117">
        <f>IFERROR(Q4268/N4268,"0")</f>
        <v/>
      </c>
    </row>
    <row r="4269">
      <c r="A4269">
        <f>_xlfn.XLOOKUP(D4269,BN:BN,BO:BO)</f>
        <v/>
      </c>
      <c r="B4269" t="inlineStr">
        <is>
          <t>LLC</t>
        </is>
      </c>
      <c r="C4269" t="n">
        <v>695</v>
      </c>
      <c r="D4269">
        <f>_xlfn.XLOOKUP(C4269,BH:BH,BI:BI)</f>
        <v/>
      </c>
      <c r="E4269" t="n">
        <v>28934</v>
      </c>
      <c r="F4269" t="inlineStr">
        <is>
          <t>SALOMON FEINER DANIEL PABLO</t>
        </is>
      </c>
      <c r="G4269" s="234" t="n">
        <v>45937</v>
      </c>
      <c r="H4269" s="234" t="n">
        <v>45953</v>
      </c>
      <c r="I4269" t="inlineStr">
        <is>
          <t>VLO</t>
        </is>
      </c>
      <c r="J4269">
        <f>_xlfn.XLOOKUP(I4269,AS:AS,AU:AU)</f>
        <v/>
      </c>
      <c r="K4269" t="inlineStr">
        <is>
          <t>USD</t>
        </is>
      </c>
      <c r="L4269" s="238" t="n">
        <v>57</v>
      </c>
      <c r="M4269">
        <f>L4269*_xlfn.XLOOKUP(K4269,AM:AM,AN:AN)</f>
        <v/>
      </c>
      <c r="N4269">
        <f>L4269*_xlfn.XLOOKUP(K4269,AM:AM,AO:AO)</f>
        <v/>
      </c>
      <c r="O4269" s="238" t="n">
        <v>0</v>
      </c>
      <c r="P4269">
        <f>O4269*_xlfn.XLOOKUP(K4269,AM:AM,AN:AN)</f>
        <v/>
      </c>
      <c r="Q4269">
        <f>O4269*_xlfn.XLOOKUP(K4269,AM:AM,AO:AO)</f>
        <v/>
      </c>
      <c r="R4269">
        <f>_xlfn.XLOOKUP(E4269,AF:AF,AG:AG)</f>
        <v/>
      </c>
      <c r="S4269">
        <f>_xlfn.XLOOKUP(E4269,AF:AF,AI:AI)</f>
        <v/>
      </c>
      <c r="T4269">
        <f>WEEKNUM(G4269)</f>
        <v/>
      </c>
      <c r="U4269">
        <f>YEAR(G4269)</f>
        <v/>
      </c>
      <c r="V4269" s="117">
        <f>IFERROR(Q4269/N4269,"0")</f>
        <v/>
      </c>
    </row>
    <row r="4270">
      <c r="A4270">
        <f>_xlfn.XLOOKUP(D4270,BN:BN,BO:BO)</f>
        <v/>
      </c>
      <c r="B4270" t="inlineStr">
        <is>
          <t>LLC</t>
        </is>
      </c>
      <c r="C4270" t="n">
        <v>695</v>
      </c>
      <c r="D4270">
        <f>_xlfn.XLOOKUP(C4270,BH:BH,BI:BI)</f>
        <v/>
      </c>
      <c r="E4270" t="n">
        <v>28934</v>
      </c>
      <c r="F4270" t="inlineStr">
        <is>
          <t>BALZARETTI GONZALEZ MONICA</t>
        </is>
      </c>
      <c r="G4270" s="234" t="n">
        <v>45937</v>
      </c>
      <c r="H4270" s="234" t="n">
        <v>45953</v>
      </c>
      <c r="I4270" t="inlineStr">
        <is>
          <t>VLO</t>
        </is>
      </c>
      <c r="J4270">
        <f>_xlfn.XLOOKUP(I4270,AS:AS,AU:AU)</f>
        <v/>
      </c>
      <c r="K4270" t="inlineStr">
        <is>
          <t>USD</t>
        </is>
      </c>
      <c r="L4270" s="238" t="n">
        <v>0</v>
      </c>
      <c r="M4270">
        <f>L4270*_xlfn.XLOOKUP(K4270,AM:AM,AN:AN)</f>
        <v/>
      </c>
      <c r="N4270">
        <f>L4270*_xlfn.XLOOKUP(K4270,AM:AM,AO:AO)</f>
        <v/>
      </c>
      <c r="O4270" s="238" t="n">
        <v>0</v>
      </c>
      <c r="P4270">
        <f>O4270*_xlfn.XLOOKUP(K4270,AM:AM,AN:AN)</f>
        <v/>
      </c>
      <c r="Q4270">
        <f>O4270*_xlfn.XLOOKUP(K4270,AM:AM,AO:AO)</f>
        <v/>
      </c>
      <c r="R4270">
        <f>_xlfn.XLOOKUP(E4270,AF:AF,AG:AG)</f>
        <v/>
      </c>
      <c r="S4270">
        <f>_xlfn.XLOOKUP(E4270,AF:AF,AI:AI)</f>
        <v/>
      </c>
      <c r="T4270">
        <f>WEEKNUM(G4270)</f>
        <v/>
      </c>
      <c r="U4270">
        <f>YEAR(G4270)</f>
        <v/>
      </c>
      <c r="V4270" s="117">
        <f>IFERROR(Q4270/N4270,"0")</f>
        <v/>
      </c>
    </row>
    <row r="4271">
      <c r="A4271">
        <f>_xlfn.XLOOKUP(D4271,BN:BN,BO:BO)</f>
        <v/>
      </c>
      <c r="B4271" t="inlineStr">
        <is>
          <t>LLC</t>
        </is>
      </c>
      <c r="C4271" t="n">
        <v>695</v>
      </c>
      <c r="D4271">
        <f>_xlfn.XLOOKUP(C4271,BH:BH,BI:BI)</f>
        <v/>
      </c>
      <c r="E4271" t="n">
        <v>28934</v>
      </c>
      <c r="F4271" t="inlineStr">
        <is>
          <t>BALZARETTI GONZALEZ MONICA</t>
        </is>
      </c>
      <c r="G4271" s="234" t="n">
        <v>45937</v>
      </c>
      <c r="H4271" s="234" t="n">
        <v>45953</v>
      </c>
      <c r="I4271" t="inlineStr">
        <is>
          <t>VLO</t>
        </is>
      </c>
      <c r="J4271">
        <f>_xlfn.XLOOKUP(I4271,AS:AS,AU:AU)</f>
        <v/>
      </c>
      <c r="K4271" t="inlineStr">
        <is>
          <t>USD</t>
        </is>
      </c>
      <c r="L4271" s="238" t="n">
        <v>57</v>
      </c>
      <c r="M4271">
        <f>L4271*_xlfn.XLOOKUP(K4271,AM:AM,AN:AN)</f>
        <v/>
      </c>
      <c r="N4271">
        <f>L4271*_xlfn.XLOOKUP(K4271,AM:AM,AO:AO)</f>
        <v/>
      </c>
      <c r="O4271" s="238" t="n">
        <v>0</v>
      </c>
      <c r="P4271">
        <f>O4271*_xlfn.XLOOKUP(K4271,AM:AM,AN:AN)</f>
        <v/>
      </c>
      <c r="Q4271">
        <f>O4271*_xlfn.XLOOKUP(K4271,AM:AM,AO:AO)</f>
        <v/>
      </c>
      <c r="R4271">
        <f>_xlfn.XLOOKUP(E4271,AF:AF,AG:AG)</f>
        <v/>
      </c>
      <c r="S4271">
        <f>_xlfn.XLOOKUP(E4271,AF:AF,AI:AI)</f>
        <v/>
      </c>
      <c r="T4271">
        <f>WEEKNUM(G4271)</f>
        <v/>
      </c>
      <c r="U4271">
        <f>YEAR(G4271)</f>
        <v/>
      </c>
      <c r="V4271" s="117">
        <f>IFERROR(Q4271/N4271,"0")</f>
        <v/>
      </c>
    </row>
    <row r="4272">
      <c r="A4272">
        <f>_xlfn.XLOOKUP(D4272,BN:BN,BO:BO)</f>
        <v/>
      </c>
      <c r="B4272" t="inlineStr">
        <is>
          <t>LLC</t>
        </is>
      </c>
      <c r="C4272" t="n">
        <v>696</v>
      </c>
      <c r="D4272">
        <f>_xlfn.XLOOKUP(C4272,BH:BH,BI:BI)</f>
        <v/>
      </c>
      <c r="E4272" t="n">
        <v>28389</v>
      </c>
      <c r="F4272" t="inlineStr">
        <is>
          <t>ROSEWOOD HONG KONG 30 OCT- 2 NOV</t>
        </is>
      </c>
      <c r="G4272" s="234" t="n">
        <v>45960</v>
      </c>
      <c r="H4272" s="234" t="n">
        <v>45963</v>
      </c>
      <c r="I4272" t="inlineStr">
        <is>
          <t>HTL</t>
        </is>
      </c>
      <c r="J4272">
        <f>_xlfn.XLOOKUP(I4272,AS:AS,AU:AU)</f>
        <v/>
      </c>
      <c r="K4272" t="inlineStr">
        <is>
          <t>USD</t>
        </is>
      </c>
      <c r="L4272" s="238" t="n">
        <v>2234.15</v>
      </c>
      <c r="M4272">
        <f>L4272*_xlfn.XLOOKUP(K4272,AM:AM,AN:AN)</f>
        <v/>
      </c>
      <c r="N4272">
        <f>L4272*_xlfn.XLOOKUP(K4272,AM:AM,AO:AO)</f>
        <v/>
      </c>
      <c r="O4272" s="238" t="n">
        <v>264.76</v>
      </c>
      <c r="P4272">
        <f>O4272*_xlfn.XLOOKUP(K4272,AM:AM,AN:AN)</f>
        <v/>
      </c>
      <c r="Q4272">
        <f>O4272*_xlfn.XLOOKUP(K4272,AM:AM,AO:AO)</f>
        <v/>
      </c>
      <c r="R4272">
        <f>_xlfn.XLOOKUP(E4272,AF:AF,AG:AG)</f>
        <v/>
      </c>
      <c r="S4272">
        <f>_xlfn.XLOOKUP(E4272,AF:AF,AI:AI)</f>
        <v/>
      </c>
      <c r="T4272">
        <f>WEEKNUM(G4272)</f>
        <v/>
      </c>
      <c r="U4272">
        <f>YEAR(G4272)</f>
        <v/>
      </c>
      <c r="V4272" s="117">
        <f>IFERROR(Q4272/N4272,"0")</f>
        <v/>
      </c>
    </row>
    <row r="4273">
      <c r="A4273">
        <f>_xlfn.XLOOKUP(D4273,BN:BN,BO:BO)</f>
        <v/>
      </c>
      <c r="B4273" t="inlineStr">
        <is>
          <t>LLC</t>
        </is>
      </c>
      <c r="C4273" t="n">
        <v>696</v>
      </c>
      <c r="D4273">
        <f>_xlfn.XLOOKUP(C4273,BH:BH,BI:BI)</f>
        <v/>
      </c>
      <c r="E4273" t="n">
        <v>31015</v>
      </c>
      <c r="F4273" t="inlineStr">
        <is>
          <t>AMANPURI 2-6 NOV</t>
        </is>
      </c>
      <c r="G4273" s="234" t="n">
        <v>45963</v>
      </c>
      <c r="H4273" s="234" t="n">
        <v>45967</v>
      </c>
      <c r="I4273" t="inlineStr">
        <is>
          <t>HTL</t>
        </is>
      </c>
      <c r="J4273">
        <f>_xlfn.XLOOKUP(I4273,AS:AS,AU:AU)</f>
        <v/>
      </c>
      <c r="K4273" t="inlineStr">
        <is>
          <t>USD</t>
        </is>
      </c>
      <c r="L4273" s="238" t="n">
        <v>8071.6</v>
      </c>
      <c r="M4273">
        <f>L4273*_xlfn.XLOOKUP(K4273,AM:AM,AN:AN)</f>
        <v/>
      </c>
      <c r="N4273">
        <f>L4273*_xlfn.XLOOKUP(K4273,AM:AM,AO:AO)</f>
        <v/>
      </c>
      <c r="O4273" s="238" t="n">
        <v>958.8</v>
      </c>
      <c r="P4273">
        <f>O4273*_xlfn.XLOOKUP(K4273,AM:AM,AN:AN)</f>
        <v/>
      </c>
      <c r="Q4273">
        <f>O4273*_xlfn.XLOOKUP(K4273,AM:AM,AO:AO)</f>
        <v/>
      </c>
      <c r="R4273">
        <f>_xlfn.XLOOKUP(E4273,AF:AF,AG:AG)</f>
        <v/>
      </c>
      <c r="S4273">
        <f>_xlfn.XLOOKUP(E4273,AF:AF,AI:AI)</f>
        <v/>
      </c>
      <c r="T4273">
        <f>WEEKNUM(G4273)</f>
        <v/>
      </c>
      <c r="U4273">
        <f>YEAR(G4273)</f>
        <v/>
      </c>
      <c r="V4273" s="117">
        <f>IFERROR(Q4273/N4273,"0")</f>
        <v/>
      </c>
    </row>
    <row r="4274">
      <c r="A4274">
        <f>_xlfn.XLOOKUP(D4274,BN:BN,BO:BO)</f>
        <v/>
      </c>
      <c r="B4274" t="inlineStr">
        <is>
          <t>LLC</t>
        </is>
      </c>
      <c r="C4274" t="n">
        <v>696</v>
      </c>
      <c r="D4274">
        <f>_xlfn.XLOOKUP(C4274,BH:BH,BI:BI)</f>
        <v/>
      </c>
      <c r="E4274" t="n">
        <v>28454</v>
      </c>
      <c r="F4274" t="inlineStr">
        <is>
          <t>FOUR SEASONS BANGKOK - 6-8 NOV</t>
        </is>
      </c>
      <c r="G4274" s="234" t="n">
        <v>45967</v>
      </c>
      <c r="H4274" s="234" t="n">
        <v>45970</v>
      </c>
      <c r="I4274" t="inlineStr">
        <is>
          <t>HTL</t>
        </is>
      </c>
      <c r="J4274">
        <f>_xlfn.XLOOKUP(I4274,AS:AS,AU:AU)</f>
        <v/>
      </c>
      <c r="K4274" t="inlineStr">
        <is>
          <t>USD</t>
        </is>
      </c>
      <c r="L4274" s="238" t="n">
        <v>2886.66</v>
      </c>
      <c r="M4274">
        <f>L4274*_xlfn.XLOOKUP(K4274,AM:AM,AN:AN)</f>
        <v/>
      </c>
      <c r="N4274">
        <f>L4274*_xlfn.XLOOKUP(K4274,AM:AM,AO:AO)</f>
        <v/>
      </c>
      <c r="O4274" s="238" t="n">
        <v>244.96</v>
      </c>
      <c r="P4274">
        <f>O4274*_xlfn.XLOOKUP(K4274,AM:AM,AN:AN)</f>
        <v/>
      </c>
      <c r="Q4274">
        <f>O4274*_xlfn.XLOOKUP(K4274,AM:AM,AO:AO)</f>
        <v/>
      </c>
      <c r="R4274">
        <f>_xlfn.XLOOKUP(E4274,AF:AF,AG:AG)</f>
        <v/>
      </c>
      <c r="S4274">
        <f>_xlfn.XLOOKUP(E4274,AF:AF,AI:AI)</f>
        <v/>
      </c>
      <c r="T4274">
        <f>WEEKNUM(G4274)</f>
        <v/>
      </c>
      <c r="U4274">
        <f>YEAR(G4274)</f>
        <v/>
      </c>
      <c r="V4274" s="117">
        <f>IFERROR(Q4274/N4274,"0")</f>
        <v/>
      </c>
    </row>
    <row r="4275">
      <c r="A4275">
        <f>_xlfn.XLOOKUP(D4275,BN:BN,BO:BO)</f>
        <v/>
      </c>
      <c r="B4275" t="inlineStr">
        <is>
          <t>LLC</t>
        </is>
      </c>
      <c r="C4275" t="n">
        <v>696</v>
      </c>
      <c r="D4275">
        <f>_xlfn.XLOOKUP(C4275,BH:BH,BI:BI)</f>
        <v/>
      </c>
      <c r="E4275" t="n">
        <v>28934</v>
      </c>
      <c r="F4275" t="inlineStr">
        <is>
          <t>TE CRUZALEGUI DIAZ WILLIANS EDUARDO</t>
        </is>
      </c>
      <c r="G4275" s="234" t="n">
        <v>45963</v>
      </c>
      <c r="H4275" s="63" t="n"/>
      <c r="I4275" t="inlineStr">
        <is>
          <t>VLO</t>
        </is>
      </c>
      <c r="J4275">
        <f>_xlfn.XLOOKUP(I4275,AS:AS,AU:AU)</f>
        <v/>
      </c>
      <c r="K4275" t="inlineStr">
        <is>
          <t>USD</t>
        </is>
      </c>
      <c r="L4275" s="238" t="n">
        <v>947</v>
      </c>
      <c r="M4275">
        <f>L4275*_xlfn.XLOOKUP(K4275,AM:AM,AN:AN)</f>
        <v/>
      </c>
      <c r="N4275">
        <f>L4275*_xlfn.XLOOKUP(K4275,AM:AM,AO:AO)</f>
        <v/>
      </c>
      <c r="O4275" s="238" t="n">
        <v>0</v>
      </c>
      <c r="P4275">
        <f>O4275*_xlfn.XLOOKUP(K4275,AM:AM,AN:AN)</f>
        <v/>
      </c>
      <c r="Q4275">
        <f>O4275*_xlfn.XLOOKUP(K4275,AM:AM,AO:AO)</f>
        <v/>
      </c>
      <c r="R4275">
        <f>_xlfn.XLOOKUP(E4275,AF:AF,AG:AG)</f>
        <v/>
      </c>
      <c r="S4275">
        <f>_xlfn.XLOOKUP(E4275,AF:AF,AI:AI)</f>
        <v/>
      </c>
      <c r="T4275">
        <f>WEEKNUM(G4275)</f>
        <v/>
      </c>
      <c r="U4275">
        <f>YEAR(G4275)</f>
        <v/>
      </c>
      <c r="V4275" s="117">
        <f>IFERROR(Q4275/N4275,"0")</f>
        <v/>
      </c>
    </row>
    <row r="4276">
      <c r="A4276">
        <f>_xlfn.XLOOKUP(D4276,BN:BN,BO:BO)</f>
        <v/>
      </c>
      <c r="B4276" t="inlineStr">
        <is>
          <t>LLC</t>
        </is>
      </c>
      <c r="C4276" t="n">
        <v>696</v>
      </c>
      <c r="D4276">
        <f>_xlfn.XLOOKUP(C4276,BH:BH,BI:BI)</f>
        <v/>
      </c>
      <c r="E4276" t="n">
        <v>28934</v>
      </c>
      <c r="F4276" t="inlineStr">
        <is>
          <t>TE LARA BLANCO NATALIA</t>
        </is>
      </c>
      <c r="G4276" s="234" t="n">
        <v>45963</v>
      </c>
      <c r="H4276" s="63" t="n"/>
      <c r="I4276" t="inlineStr">
        <is>
          <t>VLO</t>
        </is>
      </c>
      <c r="J4276">
        <f>_xlfn.XLOOKUP(I4276,AS:AS,AU:AU)</f>
        <v/>
      </c>
      <c r="K4276" t="inlineStr">
        <is>
          <t>USD</t>
        </is>
      </c>
      <c r="L4276" s="238" t="n">
        <v>947</v>
      </c>
      <c r="M4276">
        <f>L4276*_xlfn.XLOOKUP(K4276,AM:AM,AN:AN)</f>
        <v/>
      </c>
      <c r="N4276">
        <f>L4276*_xlfn.XLOOKUP(K4276,AM:AM,AO:AO)</f>
        <v/>
      </c>
      <c r="O4276" s="238" t="n">
        <v>0</v>
      </c>
      <c r="P4276">
        <f>O4276*_xlfn.XLOOKUP(K4276,AM:AM,AN:AN)</f>
        <v/>
      </c>
      <c r="Q4276">
        <f>O4276*_xlfn.XLOOKUP(K4276,AM:AM,AO:AO)</f>
        <v/>
      </c>
      <c r="R4276">
        <f>_xlfn.XLOOKUP(E4276,AF:AF,AG:AG)</f>
        <v/>
      </c>
      <c r="S4276">
        <f>_xlfn.XLOOKUP(E4276,AF:AF,AI:AI)</f>
        <v/>
      </c>
      <c r="T4276">
        <f>WEEKNUM(G4276)</f>
        <v/>
      </c>
      <c r="U4276">
        <f>YEAR(G4276)</f>
        <v/>
      </c>
      <c r="V4276" s="117">
        <f>IFERROR(Q4276/N4276,"0")</f>
        <v/>
      </c>
    </row>
    <row r="4277">
      <c r="A4277">
        <f>_xlfn.XLOOKUP(D4277,BN:BN,BO:BO)</f>
        <v/>
      </c>
      <c r="B4277" t="inlineStr">
        <is>
          <t>LLC</t>
        </is>
      </c>
      <c r="C4277" t="n">
        <v>696</v>
      </c>
      <c r="D4277">
        <f>_xlfn.XLOOKUP(C4277,BH:BH,BI:BI)</f>
        <v/>
      </c>
      <c r="E4277" t="n">
        <v>28934</v>
      </c>
      <c r="F4277" t="inlineStr">
        <is>
          <t>TE CRUZALEGUI DIAZ WILLIANS EDUARDO</t>
        </is>
      </c>
      <c r="G4277" s="234" t="n">
        <v>45967</v>
      </c>
      <c r="H4277" s="63" t="n"/>
      <c r="I4277" t="inlineStr">
        <is>
          <t>VLO</t>
        </is>
      </c>
      <c r="J4277">
        <f>_xlfn.XLOOKUP(I4277,AS:AS,AU:AU)</f>
        <v/>
      </c>
      <c r="K4277" t="inlineStr">
        <is>
          <t>USD</t>
        </is>
      </c>
      <c r="L4277" s="238" t="n">
        <v>82.09999999999999</v>
      </c>
      <c r="M4277">
        <f>L4277*_xlfn.XLOOKUP(K4277,AM:AM,AN:AN)</f>
        <v/>
      </c>
      <c r="N4277">
        <f>L4277*_xlfn.XLOOKUP(K4277,AM:AM,AO:AO)</f>
        <v/>
      </c>
      <c r="O4277" s="238" t="n">
        <v>0</v>
      </c>
      <c r="P4277">
        <f>O4277*_xlfn.XLOOKUP(K4277,AM:AM,AN:AN)</f>
        <v/>
      </c>
      <c r="Q4277">
        <f>O4277*_xlfn.XLOOKUP(K4277,AM:AM,AO:AO)</f>
        <v/>
      </c>
      <c r="R4277">
        <f>_xlfn.XLOOKUP(E4277,AF:AF,AG:AG)</f>
        <v/>
      </c>
      <c r="S4277">
        <f>_xlfn.XLOOKUP(E4277,AF:AF,AI:AI)</f>
        <v/>
      </c>
      <c r="T4277">
        <f>WEEKNUM(G4277)</f>
        <v/>
      </c>
      <c r="U4277">
        <f>YEAR(G4277)</f>
        <v/>
      </c>
      <c r="V4277" s="117">
        <f>IFERROR(Q4277/N4277,"0")</f>
        <v/>
      </c>
    </row>
    <row r="4278">
      <c r="A4278">
        <f>_xlfn.XLOOKUP(D4278,BN:BN,BO:BO)</f>
        <v/>
      </c>
      <c r="B4278" t="inlineStr">
        <is>
          <t>LLC</t>
        </is>
      </c>
      <c r="C4278" t="n">
        <v>696</v>
      </c>
      <c r="D4278">
        <f>_xlfn.XLOOKUP(C4278,BH:BH,BI:BI)</f>
        <v/>
      </c>
      <c r="E4278" t="n">
        <v>28934</v>
      </c>
      <c r="F4278" t="inlineStr">
        <is>
          <t>TE LARA BLANCO NATALIA</t>
        </is>
      </c>
      <c r="G4278" s="234" t="n">
        <v>45967</v>
      </c>
      <c r="H4278" s="63" t="n"/>
      <c r="I4278" t="inlineStr">
        <is>
          <t>VLO</t>
        </is>
      </c>
      <c r="J4278">
        <f>_xlfn.XLOOKUP(I4278,AS:AS,AU:AU)</f>
        <v/>
      </c>
      <c r="K4278" t="inlineStr">
        <is>
          <t>USD</t>
        </is>
      </c>
      <c r="L4278" s="238" t="n">
        <v>82.09999999999999</v>
      </c>
      <c r="M4278">
        <f>L4278*_xlfn.XLOOKUP(K4278,AM:AM,AN:AN)</f>
        <v/>
      </c>
      <c r="N4278">
        <f>L4278*_xlfn.XLOOKUP(K4278,AM:AM,AO:AO)</f>
        <v/>
      </c>
      <c r="O4278" s="238" t="n">
        <v>0</v>
      </c>
      <c r="P4278">
        <f>O4278*_xlfn.XLOOKUP(K4278,AM:AM,AN:AN)</f>
        <v/>
      </c>
      <c r="Q4278">
        <f>O4278*_xlfn.XLOOKUP(K4278,AM:AM,AO:AO)</f>
        <v/>
      </c>
      <c r="R4278">
        <f>_xlfn.XLOOKUP(E4278,AF:AF,AG:AG)</f>
        <v/>
      </c>
      <c r="S4278">
        <f>_xlfn.XLOOKUP(E4278,AF:AF,AI:AI)</f>
        <v/>
      </c>
      <c r="T4278">
        <f>WEEKNUM(G4278)</f>
        <v/>
      </c>
      <c r="U4278">
        <f>YEAR(G4278)</f>
        <v/>
      </c>
      <c r="V4278" s="117">
        <f>IFERROR(Q4278/N4278,"0")</f>
        <v/>
      </c>
    </row>
    <row r="4279">
      <c r="A4279">
        <f>_xlfn.XLOOKUP(D4279,BN:BN,BO:BO)</f>
        <v/>
      </c>
      <c r="B4279" t="inlineStr">
        <is>
          <t>LLC</t>
        </is>
      </c>
      <c r="C4279" t="n">
        <v>696</v>
      </c>
      <c r="D4279">
        <f>_xlfn.XLOOKUP(C4279,BH:BH,BI:BI)</f>
        <v/>
      </c>
      <c r="E4279" t="n">
        <v>28934</v>
      </c>
      <c r="F4279" t="inlineStr">
        <is>
          <t>TE CRUZALEGUI DIAZ WILLIANS EDUARDO</t>
        </is>
      </c>
      <c r="G4279" s="234" t="n">
        <v>45970</v>
      </c>
      <c r="H4279" s="63" t="n"/>
      <c r="I4279" t="inlineStr">
        <is>
          <t>VLO</t>
        </is>
      </c>
      <c r="J4279">
        <f>_xlfn.XLOOKUP(I4279,AS:AS,AU:AU)</f>
        <v/>
      </c>
      <c r="K4279" t="inlineStr">
        <is>
          <t>USD</t>
        </is>
      </c>
      <c r="L4279" s="238" t="n">
        <v>4128.3</v>
      </c>
      <c r="M4279">
        <f>L4279*_xlfn.XLOOKUP(K4279,AM:AM,AN:AN)</f>
        <v/>
      </c>
      <c r="N4279">
        <f>L4279*_xlfn.XLOOKUP(K4279,AM:AM,AO:AO)</f>
        <v/>
      </c>
      <c r="O4279" s="238" t="n">
        <v>0</v>
      </c>
      <c r="P4279">
        <f>O4279*_xlfn.XLOOKUP(K4279,AM:AM,AN:AN)</f>
        <v/>
      </c>
      <c r="Q4279">
        <f>O4279*_xlfn.XLOOKUP(K4279,AM:AM,AO:AO)</f>
        <v/>
      </c>
      <c r="R4279">
        <f>_xlfn.XLOOKUP(E4279,AF:AF,AG:AG)</f>
        <v/>
      </c>
      <c r="S4279">
        <f>_xlfn.XLOOKUP(E4279,AF:AF,AI:AI)</f>
        <v/>
      </c>
      <c r="T4279">
        <f>WEEKNUM(G4279)</f>
        <v/>
      </c>
      <c r="U4279">
        <f>YEAR(G4279)</f>
        <v/>
      </c>
      <c r="V4279" s="117">
        <f>IFERROR(Q4279/N4279,"0")</f>
        <v/>
      </c>
    </row>
    <row r="4280">
      <c r="A4280">
        <f>_xlfn.XLOOKUP(D4280,BN:BN,BO:BO)</f>
        <v/>
      </c>
      <c r="B4280" t="inlineStr">
        <is>
          <t>LLC</t>
        </is>
      </c>
      <c r="C4280" t="n">
        <v>696</v>
      </c>
      <c r="D4280">
        <f>_xlfn.XLOOKUP(C4280,BH:BH,BI:BI)</f>
        <v/>
      </c>
      <c r="E4280" t="n">
        <v>28934</v>
      </c>
      <c r="F4280" t="inlineStr">
        <is>
          <t>TE LARA BLANCO NATALIA</t>
        </is>
      </c>
      <c r="G4280" s="234" t="n">
        <v>45970</v>
      </c>
      <c r="H4280" s="63" t="n"/>
      <c r="I4280" t="inlineStr">
        <is>
          <t>VLO</t>
        </is>
      </c>
      <c r="J4280">
        <f>_xlfn.XLOOKUP(I4280,AS:AS,AU:AU)</f>
        <v/>
      </c>
      <c r="K4280" t="inlineStr">
        <is>
          <t>USD</t>
        </is>
      </c>
      <c r="L4280" s="238" t="n">
        <v>4128.3</v>
      </c>
      <c r="M4280">
        <f>L4280*_xlfn.XLOOKUP(K4280,AM:AM,AN:AN)</f>
        <v/>
      </c>
      <c r="N4280">
        <f>L4280*_xlfn.XLOOKUP(K4280,AM:AM,AO:AO)</f>
        <v/>
      </c>
      <c r="O4280" s="238" t="n">
        <v>0</v>
      </c>
      <c r="P4280">
        <f>O4280*_xlfn.XLOOKUP(K4280,AM:AM,AN:AN)</f>
        <v/>
      </c>
      <c r="Q4280">
        <f>O4280*_xlfn.XLOOKUP(K4280,AM:AM,AO:AO)</f>
        <v/>
      </c>
      <c r="R4280">
        <f>_xlfn.XLOOKUP(E4280,AF:AF,AG:AG)</f>
        <v/>
      </c>
      <c r="S4280">
        <f>_xlfn.XLOOKUP(E4280,AF:AF,AI:AI)</f>
        <v/>
      </c>
      <c r="T4280">
        <f>WEEKNUM(G4280)</f>
        <v/>
      </c>
      <c r="U4280">
        <f>YEAR(G4280)</f>
        <v/>
      </c>
      <c r="V4280" s="117">
        <f>IFERROR(Q4280/N4280,"0")</f>
        <v/>
      </c>
    </row>
    <row r="4281">
      <c r="A4281">
        <f>_xlfn.XLOOKUP(D4281,BN:BN,BO:BO)</f>
        <v/>
      </c>
      <c r="B4281" t="inlineStr">
        <is>
          <t>LLC</t>
        </is>
      </c>
      <c r="C4281" t="n">
        <v>696</v>
      </c>
      <c r="D4281">
        <f>_xlfn.XLOOKUP(C4281,BH:BH,BI:BI)</f>
        <v/>
      </c>
      <c r="E4281" t="n">
        <v>0</v>
      </c>
      <c r="F4281" t="inlineStr">
        <is>
          <t>FEE DE EMISION</t>
        </is>
      </c>
      <c r="G4281" s="234" t="n">
        <v>45960</v>
      </c>
      <c r="H4281" s="234" t="n">
        <v>45970</v>
      </c>
      <c r="I4281" t="inlineStr">
        <is>
          <t>HPS</t>
        </is>
      </c>
      <c r="J4281">
        <f>_xlfn.XLOOKUP(I4281,AS:AS,AU:AU)</f>
        <v/>
      </c>
      <c r="K4281" t="inlineStr">
        <is>
          <t>USD</t>
        </is>
      </c>
      <c r="L4281" s="238" t="n">
        <v>70</v>
      </c>
      <c r="M4281">
        <f>L4281*_xlfn.XLOOKUP(K4281,AM:AM,AN:AN)</f>
        <v/>
      </c>
      <c r="N4281">
        <f>L4281*_xlfn.XLOOKUP(K4281,AM:AM,AO:AO)</f>
        <v/>
      </c>
      <c r="O4281" s="238" t="n">
        <v>70</v>
      </c>
      <c r="P4281">
        <f>O4281*_xlfn.XLOOKUP(K4281,AM:AM,AN:AN)</f>
        <v/>
      </c>
      <c r="Q4281">
        <f>O4281*_xlfn.XLOOKUP(K4281,AM:AM,AO:AO)</f>
        <v/>
      </c>
      <c r="R4281">
        <f>_xlfn.XLOOKUP(E4281,AF:AF,AG:AG)</f>
        <v/>
      </c>
      <c r="S4281">
        <f>_xlfn.XLOOKUP(E4281,AF:AF,AI:AI)</f>
        <v/>
      </c>
      <c r="T4281">
        <f>WEEKNUM(G4281)</f>
        <v/>
      </c>
      <c r="U4281">
        <f>YEAR(G4281)</f>
        <v/>
      </c>
      <c r="V4281" s="117">
        <f>IFERROR(Q4281/N4281,"0")</f>
        <v/>
      </c>
    </row>
    <row r="4282">
      <c r="A4282">
        <f>_xlfn.XLOOKUP(D4282,BN:BN,BO:BO)</f>
        <v/>
      </c>
      <c r="B4282" t="inlineStr">
        <is>
          <t>LLC</t>
        </is>
      </c>
      <c r="C4282" t="n">
        <v>696</v>
      </c>
      <c r="D4282">
        <f>_xlfn.XLOOKUP(C4282,BH:BH,BI:BI)</f>
        <v/>
      </c>
      <c r="E4282" t="n">
        <v>28539</v>
      </c>
      <c r="F4282" t="inlineStr">
        <is>
          <t>TOURS &amp; TRASLADOS HONG KONG</t>
        </is>
      </c>
      <c r="G4282" s="234" t="n">
        <v>45960</v>
      </c>
      <c r="H4282" s="234" t="n">
        <v>45963</v>
      </c>
      <c r="I4282" t="inlineStr">
        <is>
          <t>HTL</t>
        </is>
      </c>
      <c r="J4282">
        <f>_xlfn.XLOOKUP(I4282,AS:AS,AU:AU)</f>
        <v/>
      </c>
      <c r="K4282" t="inlineStr">
        <is>
          <t>USD</t>
        </is>
      </c>
      <c r="L4282" s="238" t="n">
        <v>645</v>
      </c>
      <c r="M4282">
        <f>L4282*_xlfn.XLOOKUP(K4282,AM:AM,AN:AN)</f>
        <v/>
      </c>
      <c r="N4282">
        <f>L4282*_xlfn.XLOOKUP(K4282,AM:AM,AO:AO)</f>
        <v/>
      </c>
      <c r="O4282" s="238" t="n">
        <v>97</v>
      </c>
      <c r="P4282">
        <f>O4282*_xlfn.XLOOKUP(K4282,AM:AM,AN:AN)</f>
        <v/>
      </c>
      <c r="Q4282">
        <f>O4282*_xlfn.XLOOKUP(K4282,AM:AM,AO:AO)</f>
        <v/>
      </c>
      <c r="R4282">
        <f>_xlfn.XLOOKUP(E4282,AF:AF,AG:AG)</f>
        <v/>
      </c>
      <c r="S4282">
        <f>_xlfn.XLOOKUP(E4282,AF:AF,AI:AI)</f>
        <v/>
      </c>
      <c r="T4282">
        <f>WEEKNUM(G4282)</f>
        <v/>
      </c>
      <c r="U4282">
        <f>YEAR(G4282)</f>
        <v/>
      </c>
      <c r="V4282" s="117">
        <f>IFERROR(Q4282/N4282,"0")</f>
        <v/>
      </c>
    </row>
    <row r="4283">
      <c r="A4283">
        <f>_xlfn.XLOOKUP(D4283,BN:BN,BO:BO)</f>
        <v/>
      </c>
      <c r="B4283" t="inlineStr">
        <is>
          <t>LLC</t>
        </is>
      </c>
      <c r="C4283" t="n">
        <v>696</v>
      </c>
      <c r="D4283">
        <f>_xlfn.XLOOKUP(C4283,BH:BH,BI:BI)</f>
        <v/>
      </c>
      <c r="E4283" t="n">
        <v>28731</v>
      </c>
      <c r="F4283" t="inlineStr">
        <is>
          <t>TOURS Y TRASLADOS BANGKOK</t>
        </is>
      </c>
      <c r="G4283" s="234" t="n">
        <v>45967</v>
      </c>
      <c r="H4283" s="234" t="n">
        <v>45969</v>
      </c>
      <c r="I4283" t="inlineStr">
        <is>
          <t>HTL</t>
        </is>
      </c>
      <c r="J4283">
        <f>_xlfn.XLOOKUP(I4283,AS:AS,AU:AU)</f>
        <v/>
      </c>
      <c r="K4283" t="inlineStr">
        <is>
          <t>USD</t>
        </is>
      </c>
      <c r="L4283" s="238" t="n">
        <v>930</v>
      </c>
      <c r="M4283">
        <f>L4283*_xlfn.XLOOKUP(K4283,AM:AM,AN:AN)</f>
        <v/>
      </c>
      <c r="N4283">
        <f>L4283*_xlfn.XLOOKUP(K4283,AM:AM,AO:AO)</f>
        <v/>
      </c>
      <c r="O4283" s="238" t="n">
        <v>140</v>
      </c>
      <c r="P4283">
        <f>O4283*_xlfn.XLOOKUP(K4283,AM:AM,AN:AN)</f>
        <v/>
      </c>
      <c r="Q4283">
        <f>O4283*_xlfn.XLOOKUP(K4283,AM:AM,AO:AO)</f>
        <v/>
      </c>
      <c r="R4283">
        <f>_xlfn.XLOOKUP(E4283,AF:AF,AG:AG)</f>
        <v/>
      </c>
      <c r="S4283">
        <f>_xlfn.XLOOKUP(E4283,AF:AF,AI:AI)</f>
        <v/>
      </c>
      <c r="T4283">
        <f>WEEKNUM(G4283)</f>
        <v/>
      </c>
      <c r="U4283">
        <f>YEAR(G4283)</f>
        <v/>
      </c>
      <c r="V4283" s="117">
        <f>IFERROR(Q4283/N4283,"0")</f>
        <v/>
      </c>
    </row>
    <row r="4284">
      <c r="A4284">
        <f>_xlfn.XLOOKUP(D4284,BN:BN,BO:BO)</f>
        <v/>
      </c>
      <c r="B4284" t="inlineStr">
        <is>
          <t>LLC</t>
        </is>
      </c>
      <c r="C4284" t="n">
        <v>697</v>
      </c>
      <c r="D4284">
        <f>_xlfn.XLOOKUP(C4284,BH:BH,BI:BI)</f>
        <v/>
      </c>
      <c r="E4284" t="n">
        <v>28934</v>
      </c>
      <c r="F4284" t="inlineStr">
        <is>
          <t>TE BOTERO ZEA LINA BEATRIZ</t>
        </is>
      </c>
      <c r="G4284" s="234" t="n">
        <v>45914</v>
      </c>
      <c r="H4284" s="63" t="n"/>
      <c r="I4284" t="inlineStr">
        <is>
          <t>VLO</t>
        </is>
      </c>
      <c r="J4284">
        <f>_xlfn.XLOOKUP(I4284,AS:AS,AU:AU)</f>
        <v/>
      </c>
      <c r="K4284" t="inlineStr">
        <is>
          <t>USD</t>
        </is>
      </c>
      <c r="L4284" s="238" t="n">
        <v>1130.9</v>
      </c>
      <c r="M4284">
        <f>L4284*_xlfn.XLOOKUP(K4284,AM:AM,AN:AN)</f>
        <v/>
      </c>
      <c r="N4284">
        <f>L4284*_xlfn.XLOOKUP(K4284,AM:AM,AO:AO)</f>
        <v/>
      </c>
      <c r="O4284" s="238" t="n">
        <v>0</v>
      </c>
      <c r="P4284">
        <f>O4284*_xlfn.XLOOKUP(K4284,AM:AM,AN:AN)</f>
        <v/>
      </c>
      <c r="Q4284">
        <f>O4284*_xlfn.XLOOKUP(K4284,AM:AM,AO:AO)</f>
        <v/>
      </c>
      <c r="R4284">
        <f>_xlfn.XLOOKUP(E4284,AF:AF,AG:AG)</f>
        <v/>
      </c>
      <c r="S4284">
        <f>_xlfn.XLOOKUP(E4284,AF:AF,AI:AI)</f>
        <v/>
      </c>
      <c r="T4284">
        <f>WEEKNUM(G4284)</f>
        <v/>
      </c>
      <c r="U4284">
        <f>YEAR(G4284)</f>
        <v/>
      </c>
      <c r="V4284" s="117">
        <f>IFERROR(Q4284/N4284,"0")</f>
        <v/>
      </c>
    </row>
    <row r="4285">
      <c r="A4285">
        <f>_xlfn.XLOOKUP(D4285,BN:BN,BO:BO)</f>
        <v/>
      </c>
      <c r="B4285" t="inlineStr">
        <is>
          <t>LLC</t>
        </is>
      </c>
      <c r="C4285" t="n">
        <v>697</v>
      </c>
      <c r="D4285">
        <f>_xlfn.XLOOKUP(C4285,BH:BH,BI:BI)</f>
        <v/>
      </c>
      <c r="E4285" t="n">
        <v>0</v>
      </c>
      <c r="F4285" t="inlineStr">
        <is>
          <t xml:space="preserve">Fee emision </t>
        </is>
      </c>
      <c r="G4285" s="234" t="n">
        <v>45914</v>
      </c>
      <c r="H4285" s="234" t="n">
        <v>45914</v>
      </c>
      <c r="I4285" t="inlineStr">
        <is>
          <t>HPS</t>
        </is>
      </c>
      <c r="J4285">
        <f>_xlfn.XLOOKUP(I4285,AS:AS,AU:AU)</f>
        <v/>
      </c>
      <c r="K4285" t="inlineStr">
        <is>
          <t>USD</t>
        </is>
      </c>
      <c r="L4285" s="238" t="n">
        <v>57.58</v>
      </c>
      <c r="M4285">
        <f>L4285*_xlfn.XLOOKUP(K4285,AM:AM,AN:AN)</f>
        <v/>
      </c>
      <c r="N4285">
        <f>L4285*_xlfn.XLOOKUP(K4285,AM:AM,AO:AO)</f>
        <v/>
      </c>
      <c r="O4285" s="238" t="n">
        <v>57.58</v>
      </c>
      <c r="P4285">
        <f>O4285*_xlfn.XLOOKUP(K4285,AM:AM,AN:AN)</f>
        <v/>
      </c>
      <c r="Q4285">
        <f>O4285*_xlfn.XLOOKUP(K4285,AM:AM,AO:AO)</f>
        <v/>
      </c>
      <c r="R4285">
        <f>_xlfn.XLOOKUP(E4285,AF:AF,AG:AG)</f>
        <v/>
      </c>
      <c r="S4285">
        <f>_xlfn.XLOOKUP(E4285,AF:AF,AI:AI)</f>
        <v/>
      </c>
      <c r="T4285">
        <f>WEEKNUM(G4285)</f>
        <v/>
      </c>
      <c r="U4285">
        <f>YEAR(G4285)</f>
        <v/>
      </c>
      <c r="V4285" s="117">
        <f>IFERROR(Q4285/N4285,"0")</f>
        <v/>
      </c>
    </row>
    <row r="4286">
      <c r="A4286">
        <f>_xlfn.XLOOKUP(D4286,BN:BN,BO:BO)</f>
        <v/>
      </c>
      <c r="B4286" t="inlineStr">
        <is>
          <t>LLC</t>
        </is>
      </c>
      <c r="C4286" t="n">
        <v>697</v>
      </c>
      <c r="D4286">
        <f>_xlfn.XLOOKUP(C4286,BH:BH,BI:BI)</f>
        <v/>
      </c>
      <c r="E4286" t="n">
        <v>29070</v>
      </c>
      <c r="F4286" t="inlineStr">
        <is>
          <t>Reserva Suite Mansarda - 3 noches</t>
        </is>
      </c>
      <c r="G4286" s="234" t="n">
        <v>45937</v>
      </c>
      <c r="H4286" s="234" t="n">
        <v>45940</v>
      </c>
      <c r="I4286" t="inlineStr">
        <is>
          <t>HTL</t>
        </is>
      </c>
      <c r="J4286">
        <f>_xlfn.XLOOKUP(I4286,AS:AS,AU:AU)</f>
        <v/>
      </c>
      <c r="K4286" t="inlineStr">
        <is>
          <t>USD</t>
        </is>
      </c>
      <c r="L4286" s="238" t="n">
        <v>1948</v>
      </c>
      <c r="M4286">
        <f>L4286*_xlfn.XLOOKUP(K4286,AM:AM,AN:AN)</f>
        <v/>
      </c>
      <c r="N4286">
        <f>L4286*_xlfn.XLOOKUP(K4286,AM:AM,AO:AO)</f>
        <v/>
      </c>
      <c r="O4286" s="238" t="n">
        <v>194.8</v>
      </c>
      <c r="P4286">
        <f>O4286*_xlfn.XLOOKUP(K4286,AM:AM,AN:AN)</f>
        <v/>
      </c>
      <c r="Q4286">
        <f>O4286*_xlfn.XLOOKUP(K4286,AM:AM,AO:AO)</f>
        <v/>
      </c>
      <c r="R4286">
        <f>_xlfn.XLOOKUP(E4286,AF:AF,AG:AG)</f>
        <v/>
      </c>
      <c r="S4286">
        <f>_xlfn.XLOOKUP(E4286,AF:AF,AI:AI)</f>
        <v/>
      </c>
      <c r="T4286">
        <f>WEEKNUM(G4286)</f>
        <v/>
      </c>
      <c r="U4286">
        <f>YEAR(G4286)</f>
        <v/>
      </c>
      <c r="V4286" s="117">
        <f>IFERROR(Q4286/N4286,"0")</f>
        <v/>
      </c>
    </row>
    <row r="4287">
      <c r="A4287">
        <f>_xlfn.XLOOKUP(D4287,BN:BN,BO:BO)</f>
        <v/>
      </c>
      <c r="B4287" t="inlineStr">
        <is>
          <t>LLC</t>
        </is>
      </c>
      <c r="C4287" t="n">
        <v>697</v>
      </c>
      <c r="D4287">
        <f>_xlfn.XLOOKUP(C4287,BH:BH,BI:BI)</f>
        <v/>
      </c>
      <c r="E4287" t="n">
        <v>29070</v>
      </c>
      <c r="F4287" t="inlineStr">
        <is>
          <t>Reserva Petit Suite - 3 noches</t>
        </is>
      </c>
      <c r="G4287" s="234" t="n">
        <v>45937</v>
      </c>
      <c r="H4287" s="234" t="n">
        <v>45940</v>
      </c>
      <c r="I4287" t="inlineStr">
        <is>
          <t>HTL</t>
        </is>
      </c>
      <c r="J4287">
        <f>_xlfn.XLOOKUP(I4287,AS:AS,AU:AU)</f>
        <v/>
      </c>
      <c r="K4287" t="inlineStr">
        <is>
          <t>USD</t>
        </is>
      </c>
      <c r="L4287" s="238" t="n">
        <v>1771</v>
      </c>
      <c r="M4287">
        <f>L4287*_xlfn.XLOOKUP(K4287,AM:AM,AN:AN)</f>
        <v/>
      </c>
      <c r="N4287">
        <f>L4287*_xlfn.XLOOKUP(K4287,AM:AM,AO:AO)</f>
        <v/>
      </c>
      <c r="O4287" s="238" t="n">
        <v>177.1</v>
      </c>
      <c r="P4287">
        <f>O4287*_xlfn.XLOOKUP(K4287,AM:AM,AN:AN)</f>
        <v/>
      </c>
      <c r="Q4287">
        <f>O4287*_xlfn.XLOOKUP(K4287,AM:AM,AO:AO)</f>
        <v/>
      </c>
      <c r="R4287">
        <f>_xlfn.XLOOKUP(E4287,AF:AF,AG:AG)</f>
        <v/>
      </c>
      <c r="S4287">
        <f>_xlfn.XLOOKUP(E4287,AF:AF,AI:AI)</f>
        <v/>
      </c>
      <c r="T4287">
        <f>WEEKNUM(G4287)</f>
        <v/>
      </c>
      <c r="U4287">
        <f>YEAR(G4287)</f>
        <v/>
      </c>
      <c r="V4287" s="117">
        <f>IFERROR(Q4287/N4287,"0")</f>
        <v/>
      </c>
    </row>
    <row r="4288">
      <c r="A4288">
        <f>_xlfn.XLOOKUP(D4288,BN:BN,BO:BO)</f>
        <v/>
      </c>
      <c r="B4288" t="inlineStr">
        <is>
          <t>LLC</t>
        </is>
      </c>
      <c r="C4288" t="n">
        <v>697</v>
      </c>
      <c r="D4288">
        <f>_xlfn.XLOOKUP(C4288,BH:BH,BI:BI)</f>
        <v/>
      </c>
      <c r="E4288" t="n">
        <v>0</v>
      </c>
      <c r="F4288" t="inlineStr">
        <is>
          <t>Comisión pago con tarjeta</t>
        </is>
      </c>
      <c r="G4288" s="234" t="n">
        <v>45914</v>
      </c>
      <c r="H4288" s="234" t="n">
        <v>45940</v>
      </c>
      <c r="I4288" t="inlineStr">
        <is>
          <t>HPS</t>
        </is>
      </c>
      <c r="J4288">
        <f>_xlfn.XLOOKUP(I4288,AS:AS,AU:AU)</f>
        <v/>
      </c>
      <c r="K4288" t="inlineStr">
        <is>
          <t>USD</t>
        </is>
      </c>
      <c r="L4288" s="238" t="n">
        <v>113.08</v>
      </c>
      <c r="M4288">
        <f>L4288*_xlfn.XLOOKUP(K4288,AM:AM,AN:AN)</f>
        <v/>
      </c>
      <c r="N4288">
        <f>L4288*_xlfn.XLOOKUP(K4288,AM:AM,AO:AO)</f>
        <v/>
      </c>
      <c r="O4288" s="238" t="n">
        <v>113.08</v>
      </c>
      <c r="P4288">
        <f>O4288*_xlfn.XLOOKUP(K4288,AM:AM,AN:AN)</f>
        <v/>
      </c>
      <c r="Q4288">
        <f>O4288*_xlfn.XLOOKUP(K4288,AM:AM,AO:AO)</f>
        <v/>
      </c>
      <c r="R4288">
        <f>_xlfn.XLOOKUP(E4288,AF:AF,AG:AG)</f>
        <v/>
      </c>
      <c r="S4288">
        <f>_xlfn.XLOOKUP(E4288,AF:AF,AI:AI)</f>
        <v/>
      </c>
      <c r="T4288">
        <f>WEEKNUM(G4288)</f>
        <v/>
      </c>
      <c r="U4288">
        <f>YEAR(G4288)</f>
        <v/>
      </c>
      <c r="V4288" s="117">
        <f>IFERROR(Q4288/N4288,"0")</f>
        <v/>
      </c>
    </row>
    <row r="4289">
      <c r="A4289">
        <f>_xlfn.XLOOKUP(D4289,BN:BN,BO:BO)</f>
        <v/>
      </c>
      <c r="B4289" t="inlineStr">
        <is>
          <t>LLC</t>
        </is>
      </c>
      <c r="C4289" t="n">
        <v>698</v>
      </c>
      <c r="D4289">
        <f>_xlfn.XLOOKUP(C4289,BH:BH,BI:BI)</f>
        <v/>
      </c>
      <c r="E4289" t="n">
        <v>28894</v>
      </c>
      <c r="F4289" t="inlineStr">
        <is>
          <t>CRUCERO EXPLORA I BARCELONA A ROMA CIVITAVECCHIA</t>
        </is>
      </c>
      <c r="G4289" s="234" t="n">
        <v>46223</v>
      </c>
      <c r="H4289" s="234" t="n">
        <v>46230</v>
      </c>
      <c r="I4289" t="inlineStr">
        <is>
          <t>CRC</t>
        </is>
      </c>
      <c r="J4289">
        <f>_xlfn.XLOOKUP(I4289,AS:AS,AU:AU)</f>
        <v/>
      </c>
      <c r="K4289" t="inlineStr">
        <is>
          <t>USD</t>
        </is>
      </c>
      <c r="L4289" s="238" t="n">
        <v>4878</v>
      </c>
      <c r="M4289">
        <f>L4289*_xlfn.XLOOKUP(K4289,AM:AM,AN:AN)</f>
        <v/>
      </c>
      <c r="N4289">
        <f>L4289*_xlfn.XLOOKUP(K4289,AM:AM,AO:AO)</f>
        <v/>
      </c>
      <c r="O4289" s="238" t="n">
        <v>0</v>
      </c>
      <c r="P4289">
        <f>O4289*_xlfn.XLOOKUP(K4289,AM:AM,AN:AN)</f>
        <v/>
      </c>
      <c r="Q4289">
        <f>O4289*_xlfn.XLOOKUP(K4289,AM:AM,AO:AO)</f>
        <v/>
      </c>
      <c r="R4289">
        <f>_xlfn.XLOOKUP(E4289,AF:AF,AG:AG)</f>
        <v/>
      </c>
      <c r="S4289">
        <f>_xlfn.XLOOKUP(E4289,AF:AF,AI:AI)</f>
        <v/>
      </c>
      <c r="T4289">
        <f>WEEKNUM(G4289)</f>
        <v/>
      </c>
      <c r="U4289">
        <f>YEAR(G4289)</f>
        <v/>
      </c>
      <c r="V4289" s="117">
        <f>IFERROR(Q4289/N4289,"0")</f>
        <v/>
      </c>
    </row>
    <row r="4290">
      <c r="A4290">
        <f>_xlfn.XLOOKUP(D4290,BN:BN,BO:BO)</f>
        <v/>
      </c>
      <c r="B4290" t="inlineStr">
        <is>
          <t>LLC</t>
        </is>
      </c>
      <c r="C4290" t="n">
        <v>698</v>
      </c>
      <c r="D4290">
        <f>_xlfn.XLOOKUP(C4290,BH:BH,BI:BI)</f>
        <v/>
      </c>
      <c r="E4290" t="n">
        <v>28894</v>
      </c>
      <c r="F4290" t="inlineStr">
        <is>
          <t>Reembolso de Naviera</t>
        </is>
      </c>
      <c r="G4290" s="234" t="n">
        <v>46223</v>
      </c>
      <c r="H4290" s="234" t="n">
        <v>46230</v>
      </c>
      <c r="I4290" t="inlineStr">
        <is>
          <t>CRC</t>
        </is>
      </c>
      <c r="J4290">
        <f>_xlfn.XLOOKUP(I4290,AS:AS,AU:AU)</f>
        <v/>
      </c>
      <c r="K4290" t="inlineStr">
        <is>
          <t>USD</t>
        </is>
      </c>
      <c r="L4290" s="238" t="n">
        <v>-3878</v>
      </c>
      <c r="M4290">
        <f>L4290*_xlfn.XLOOKUP(K4290,AM:AM,AN:AN)</f>
        <v/>
      </c>
      <c r="N4290">
        <f>L4290*_xlfn.XLOOKUP(K4290,AM:AM,AO:AO)</f>
        <v/>
      </c>
      <c r="O4290" s="238" t="n">
        <v>0</v>
      </c>
      <c r="P4290">
        <f>O4290*_xlfn.XLOOKUP(K4290,AM:AM,AN:AN)</f>
        <v/>
      </c>
      <c r="Q4290">
        <f>O4290*_xlfn.XLOOKUP(K4290,AM:AM,AO:AO)</f>
        <v/>
      </c>
      <c r="R4290">
        <f>_xlfn.XLOOKUP(E4290,AF:AF,AG:AG)</f>
        <v/>
      </c>
      <c r="S4290">
        <f>_xlfn.XLOOKUP(E4290,AF:AF,AI:AI)</f>
        <v/>
      </c>
      <c r="T4290">
        <f>WEEKNUM(G4290)</f>
        <v/>
      </c>
      <c r="U4290">
        <f>YEAR(G4290)</f>
        <v/>
      </c>
      <c r="V4290" s="117">
        <f>IFERROR(Q4290/N4290,"0")</f>
        <v/>
      </c>
    </row>
    <row r="4291">
      <c r="A4291">
        <f>_xlfn.XLOOKUP(D4291,BN:BN,BO:BO)</f>
        <v/>
      </c>
      <c r="B4291" t="inlineStr">
        <is>
          <t>LLC</t>
        </is>
      </c>
      <c r="C4291" t="n">
        <v>699</v>
      </c>
      <c r="D4291">
        <f>_xlfn.XLOOKUP(C4291,BH:BH,BI:BI)</f>
        <v/>
      </c>
      <c r="E4291" t="n">
        <v>25780</v>
      </c>
      <c r="F4291" t="inlineStr">
        <is>
          <t>ROLZO 134822-R</t>
        </is>
      </c>
      <c r="G4291" s="234" t="n">
        <v>45844</v>
      </c>
      <c r="H4291" s="234" t="n">
        <v>45845</v>
      </c>
      <c r="I4291" t="inlineStr">
        <is>
          <t>TRF</t>
        </is>
      </c>
      <c r="J4291">
        <f>_xlfn.XLOOKUP(I4291,AS:AS,AU:AU)</f>
        <v/>
      </c>
      <c r="K4291" t="inlineStr">
        <is>
          <t>USD</t>
        </is>
      </c>
      <c r="L4291" s="238" t="n">
        <v>280</v>
      </c>
      <c r="M4291">
        <f>L4291*_xlfn.XLOOKUP(K4291,AM:AM,AN:AN)</f>
        <v/>
      </c>
      <c r="N4291">
        <f>L4291*_xlfn.XLOOKUP(K4291,AM:AM,AO:AO)</f>
        <v/>
      </c>
      <c r="O4291" s="238" t="n">
        <v>42</v>
      </c>
      <c r="P4291">
        <f>O4291*_xlfn.XLOOKUP(K4291,AM:AM,AN:AN)</f>
        <v/>
      </c>
      <c r="Q4291">
        <f>O4291*_xlfn.XLOOKUP(K4291,AM:AM,AO:AO)</f>
        <v/>
      </c>
      <c r="R4291">
        <f>_xlfn.XLOOKUP(E4291,AF:AF,AG:AG)</f>
        <v/>
      </c>
      <c r="S4291">
        <f>_xlfn.XLOOKUP(E4291,AF:AF,AI:AI)</f>
        <v/>
      </c>
      <c r="T4291">
        <f>WEEKNUM(G4291)</f>
        <v/>
      </c>
      <c r="U4291">
        <f>YEAR(G4291)</f>
        <v/>
      </c>
      <c r="V4291" s="117">
        <f>IFERROR(Q4291/N4291,"0")</f>
        <v/>
      </c>
    </row>
    <row r="4292">
      <c r="A4292">
        <f>_xlfn.XLOOKUP(D4292,BN:BN,BO:BO)</f>
        <v/>
      </c>
      <c r="B4292" t="inlineStr">
        <is>
          <t>LLC</t>
        </is>
      </c>
      <c r="C4292" t="n">
        <v>699</v>
      </c>
      <c r="D4292">
        <f>_xlfn.XLOOKUP(C4292,BH:BH,BI:BI)</f>
        <v/>
      </c>
      <c r="E4292" t="n">
        <v>25780</v>
      </c>
      <c r="F4292" t="inlineStr">
        <is>
          <t>ROLZO 134824-R</t>
        </is>
      </c>
      <c r="G4292" s="234" t="n">
        <v>45844</v>
      </c>
      <c r="H4292" s="234" t="n">
        <v>45845</v>
      </c>
      <c r="I4292" t="inlineStr">
        <is>
          <t>TRF</t>
        </is>
      </c>
      <c r="J4292">
        <f>_xlfn.XLOOKUP(I4292,AS:AS,AU:AU)</f>
        <v/>
      </c>
      <c r="K4292" t="inlineStr">
        <is>
          <t>USD</t>
        </is>
      </c>
      <c r="L4292" s="238" t="n">
        <v>280</v>
      </c>
      <c r="M4292">
        <f>L4292*_xlfn.XLOOKUP(K4292,AM:AM,AN:AN)</f>
        <v/>
      </c>
      <c r="N4292">
        <f>L4292*_xlfn.XLOOKUP(K4292,AM:AM,AO:AO)</f>
        <v/>
      </c>
      <c r="O4292" s="238" t="n">
        <v>42</v>
      </c>
      <c r="P4292">
        <f>O4292*_xlfn.XLOOKUP(K4292,AM:AM,AN:AN)</f>
        <v/>
      </c>
      <c r="Q4292">
        <f>O4292*_xlfn.XLOOKUP(K4292,AM:AM,AO:AO)</f>
        <v/>
      </c>
      <c r="R4292">
        <f>_xlfn.XLOOKUP(E4292,AF:AF,AG:AG)</f>
        <v/>
      </c>
      <c r="S4292">
        <f>_xlfn.XLOOKUP(E4292,AF:AF,AI:AI)</f>
        <v/>
      </c>
      <c r="T4292">
        <f>WEEKNUM(G4292)</f>
        <v/>
      </c>
      <c r="U4292">
        <f>YEAR(G4292)</f>
        <v/>
      </c>
      <c r="V4292" s="117">
        <f>IFERROR(Q4292/N4292,"0")</f>
        <v/>
      </c>
    </row>
    <row r="4293">
      <c r="A4293">
        <f>_xlfn.XLOOKUP(D4293,BN:BN,BO:BO)</f>
        <v/>
      </c>
      <c r="B4293" t="inlineStr">
        <is>
          <t>LLC</t>
        </is>
      </c>
      <c r="C4293" t="n">
        <v>699</v>
      </c>
      <c r="D4293">
        <f>_xlfn.XLOOKUP(C4293,BH:BH,BI:BI)</f>
        <v/>
      </c>
      <c r="E4293" t="n">
        <v>25780</v>
      </c>
      <c r="F4293" t="inlineStr">
        <is>
          <t>ROLZO 134824-R-MA</t>
        </is>
      </c>
      <c r="G4293" s="234" t="n">
        <v>45844</v>
      </c>
      <c r="H4293" s="234" t="n">
        <v>45845</v>
      </c>
      <c r="I4293" t="inlineStr">
        <is>
          <t>TRF</t>
        </is>
      </c>
      <c r="J4293">
        <f>_xlfn.XLOOKUP(I4293,AS:AS,AU:AU)</f>
        <v/>
      </c>
      <c r="K4293" t="inlineStr">
        <is>
          <t>USD</t>
        </is>
      </c>
      <c r="L4293" s="238" t="n">
        <v>480</v>
      </c>
      <c r="M4293">
        <f>L4293*_xlfn.XLOOKUP(K4293,AM:AM,AN:AN)</f>
        <v/>
      </c>
      <c r="N4293">
        <f>L4293*_xlfn.XLOOKUP(K4293,AM:AM,AO:AO)</f>
        <v/>
      </c>
      <c r="O4293" s="238" t="n">
        <v>72</v>
      </c>
      <c r="P4293">
        <f>O4293*_xlfn.XLOOKUP(K4293,AM:AM,AN:AN)</f>
        <v/>
      </c>
      <c r="Q4293">
        <f>O4293*_xlfn.XLOOKUP(K4293,AM:AM,AO:AO)</f>
        <v/>
      </c>
      <c r="R4293">
        <f>_xlfn.XLOOKUP(E4293,AF:AF,AG:AG)</f>
        <v/>
      </c>
      <c r="S4293">
        <f>_xlfn.XLOOKUP(E4293,AF:AF,AI:AI)</f>
        <v/>
      </c>
      <c r="T4293">
        <f>WEEKNUM(G4293)</f>
        <v/>
      </c>
      <c r="U4293">
        <f>YEAR(G4293)</f>
        <v/>
      </c>
      <c r="V4293" s="117">
        <f>IFERROR(Q4293/N4293,"0")</f>
        <v/>
      </c>
    </row>
    <row r="4294">
      <c r="A4294">
        <f>_xlfn.XLOOKUP(D4294,BN:BN,BO:BO)</f>
        <v/>
      </c>
      <c r="B4294" t="inlineStr">
        <is>
          <t>LLC</t>
        </is>
      </c>
      <c r="C4294" t="n">
        <v>699</v>
      </c>
      <c r="D4294">
        <f>_xlfn.XLOOKUP(C4294,BH:BH,BI:BI)</f>
        <v/>
      </c>
      <c r="E4294" t="n">
        <v>25780</v>
      </c>
      <c r="F4294" t="inlineStr">
        <is>
          <t>ROLZO 134823-R</t>
        </is>
      </c>
      <c r="G4294" s="234" t="n">
        <v>45823</v>
      </c>
      <c r="H4294" s="234" t="n">
        <v>45823</v>
      </c>
      <c r="I4294" t="inlineStr">
        <is>
          <t>TRF</t>
        </is>
      </c>
      <c r="J4294">
        <f>_xlfn.XLOOKUP(I4294,AS:AS,AU:AU)</f>
        <v/>
      </c>
      <c r="K4294" t="inlineStr">
        <is>
          <t>USD</t>
        </is>
      </c>
      <c r="L4294" s="238" t="n">
        <v>280</v>
      </c>
      <c r="M4294">
        <f>L4294*_xlfn.XLOOKUP(K4294,AM:AM,AN:AN)</f>
        <v/>
      </c>
      <c r="N4294">
        <f>L4294*_xlfn.XLOOKUP(K4294,AM:AM,AO:AO)</f>
        <v/>
      </c>
      <c r="O4294" s="238" t="n">
        <v>42</v>
      </c>
      <c r="P4294">
        <f>O4294*_xlfn.XLOOKUP(K4294,AM:AM,AN:AN)</f>
        <v/>
      </c>
      <c r="Q4294">
        <f>O4294*_xlfn.XLOOKUP(K4294,AM:AM,AO:AO)</f>
        <v/>
      </c>
      <c r="R4294">
        <f>_xlfn.XLOOKUP(E4294,AF:AF,AG:AG)</f>
        <v/>
      </c>
      <c r="S4294">
        <f>_xlfn.XLOOKUP(E4294,AF:AF,AI:AI)</f>
        <v/>
      </c>
      <c r="T4294">
        <f>WEEKNUM(G4294)</f>
        <v/>
      </c>
      <c r="U4294">
        <f>YEAR(G4294)</f>
        <v/>
      </c>
      <c r="V4294" s="117">
        <f>IFERROR(Q4294/N4294,"0")</f>
        <v/>
      </c>
    </row>
    <row r="4295">
      <c r="A4295">
        <f>_xlfn.XLOOKUP(D4295,BN:BN,BO:BO)</f>
        <v/>
      </c>
      <c r="B4295" t="inlineStr">
        <is>
          <t>LLC</t>
        </is>
      </c>
      <c r="C4295" t="n">
        <v>699</v>
      </c>
      <c r="D4295">
        <f>_xlfn.XLOOKUP(C4295,BH:BH,BI:BI)</f>
        <v/>
      </c>
      <c r="E4295" t="n">
        <v>25780</v>
      </c>
      <c r="F4295" t="inlineStr">
        <is>
          <t>ROLZO 136629-R</t>
        </is>
      </c>
      <c r="G4295" s="234" t="n">
        <v>45819</v>
      </c>
      <c r="H4295" s="234" t="n">
        <v>45819</v>
      </c>
      <c r="I4295" t="inlineStr">
        <is>
          <t>TRF</t>
        </is>
      </c>
      <c r="J4295">
        <f>_xlfn.XLOOKUP(I4295,AS:AS,AU:AU)</f>
        <v/>
      </c>
      <c r="K4295" t="inlineStr">
        <is>
          <t>USD</t>
        </is>
      </c>
      <c r="L4295" s="238" t="n">
        <v>225</v>
      </c>
      <c r="M4295">
        <f>L4295*_xlfn.XLOOKUP(K4295,AM:AM,AN:AN)</f>
        <v/>
      </c>
      <c r="N4295">
        <f>L4295*_xlfn.XLOOKUP(K4295,AM:AM,AO:AO)</f>
        <v/>
      </c>
      <c r="O4295" s="238" t="n">
        <v>33.75</v>
      </c>
      <c r="P4295">
        <f>O4295*_xlfn.XLOOKUP(K4295,AM:AM,AN:AN)</f>
        <v/>
      </c>
      <c r="Q4295">
        <f>O4295*_xlfn.XLOOKUP(K4295,AM:AM,AO:AO)</f>
        <v/>
      </c>
      <c r="R4295">
        <f>_xlfn.XLOOKUP(E4295,AF:AF,AG:AG)</f>
        <v/>
      </c>
      <c r="S4295">
        <f>_xlfn.XLOOKUP(E4295,AF:AF,AI:AI)</f>
        <v/>
      </c>
      <c r="T4295">
        <f>WEEKNUM(G4295)</f>
        <v/>
      </c>
      <c r="U4295">
        <f>YEAR(G4295)</f>
        <v/>
      </c>
      <c r="V4295" s="117">
        <f>IFERROR(Q4295/N4295,"0")</f>
        <v/>
      </c>
    </row>
    <row r="4296">
      <c r="A4296">
        <f>_xlfn.XLOOKUP(D4296,BN:BN,BO:BO)</f>
        <v/>
      </c>
      <c r="B4296" t="inlineStr">
        <is>
          <t>LLC</t>
        </is>
      </c>
      <c r="C4296" t="n">
        <v>699</v>
      </c>
      <c r="D4296">
        <f>_xlfn.XLOOKUP(C4296,BH:BH,BI:BI)</f>
        <v/>
      </c>
      <c r="E4296" t="n">
        <v>25780</v>
      </c>
      <c r="F4296" t="inlineStr">
        <is>
          <t>ROLZO 134821-R</t>
        </is>
      </c>
      <c r="G4296" s="234" t="n">
        <v>45819</v>
      </c>
      <c r="H4296" s="234" t="n">
        <v>45819</v>
      </c>
      <c r="I4296" t="inlineStr">
        <is>
          <t>TRF</t>
        </is>
      </c>
      <c r="J4296">
        <f>_xlfn.XLOOKUP(I4296,AS:AS,AU:AU)</f>
        <v/>
      </c>
      <c r="K4296" t="inlineStr">
        <is>
          <t>USD</t>
        </is>
      </c>
      <c r="L4296" s="238" t="n">
        <v>280</v>
      </c>
      <c r="M4296">
        <f>L4296*_xlfn.XLOOKUP(K4296,AM:AM,AN:AN)</f>
        <v/>
      </c>
      <c r="N4296">
        <f>L4296*_xlfn.XLOOKUP(K4296,AM:AM,AO:AO)</f>
        <v/>
      </c>
      <c r="O4296" s="238" t="n">
        <v>42</v>
      </c>
      <c r="P4296">
        <f>O4296*_xlfn.XLOOKUP(K4296,AM:AM,AN:AN)</f>
        <v/>
      </c>
      <c r="Q4296">
        <f>O4296*_xlfn.XLOOKUP(K4296,AM:AM,AO:AO)</f>
        <v/>
      </c>
      <c r="R4296">
        <f>_xlfn.XLOOKUP(E4296,AF:AF,AG:AG)</f>
        <v/>
      </c>
      <c r="S4296">
        <f>_xlfn.XLOOKUP(E4296,AF:AF,AI:AI)</f>
        <v/>
      </c>
      <c r="T4296">
        <f>WEEKNUM(G4296)</f>
        <v/>
      </c>
      <c r="U4296">
        <f>YEAR(G4296)</f>
        <v/>
      </c>
      <c r="V4296" s="117">
        <f>IFERROR(Q4296/N4296,"0")</f>
        <v/>
      </c>
    </row>
    <row r="4297">
      <c r="A4297">
        <f>_xlfn.XLOOKUP(D4297,BN:BN,BO:BO)</f>
        <v/>
      </c>
      <c r="B4297" t="inlineStr">
        <is>
          <t>LLC</t>
        </is>
      </c>
      <c r="C4297" t="n">
        <v>700</v>
      </c>
      <c r="D4297">
        <f>_xlfn.XLOOKUP(C4297,BH:BH,BI:BI)</f>
        <v/>
      </c>
      <c r="E4297" t="n">
        <v>25780</v>
      </c>
      <c r="F4297" t="inlineStr">
        <is>
          <t>ROLZO 143627-R</t>
        </is>
      </c>
      <c r="G4297" s="234" t="n">
        <v>45844</v>
      </c>
      <c r="H4297" s="234" t="n">
        <v>45844</v>
      </c>
      <c r="I4297" t="inlineStr">
        <is>
          <t>TRF</t>
        </is>
      </c>
      <c r="J4297">
        <f>_xlfn.XLOOKUP(I4297,AS:AS,AU:AU)</f>
        <v/>
      </c>
      <c r="K4297" t="inlineStr">
        <is>
          <t>USD</t>
        </is>
      </c>
      <c r="L4297" s="238" t="n">
        <v>260</v>
      </c>
      <c r="M4297">
        <f>L4297*_xlfn.XLOOKUP(K4297,AM:AM,AN:AN)</f>
        <v/>
      </c>
      <c r="N4297">
        <f>L4297*_xlfn.XLOOKUP(K4297,AM:AM,AO:AO)</f>
        <v/>
      </c>
      <c r="O4297" s="238" t="n">
        <v>39</v>
      </c>
      <c r="P4297">
        <f>O4297*_xlfn.XLOOKUP(K4297,AM:AM,AN:AN)</f>
        <v/>
      </c>
      <c r="Q4297">
        <f>O4297*_xlfn.XLOOKUP(K4297,AM:AM,AO:AO)</f>
        <v/>
      </c>
      <c r="R4297">
        <f>_xlfn.XLOOKUP(E4297,AF:AF,AG:AG)</f>
        <v/>
      </c>
      <c r="S4297">
        <f>_xlfn.XLOOKUP(E4297,AF:AF,AI:AI)</f>
        <v/>
      </c>
      <c r="T4297">
        <f>WEEKNUM(G4297)</f>
        <v/>
      </c>
      <c r="U4297">
        <f>YEAR(G4297)</f>
        <v/>
      </c>
      <c r="V4297" s="117">
        <f>IFERROR(Q4297/N4297,"0")</f>
        <v/>
      </c>
    </row>
    <row r="4298">
      <c r="A4298">
        <f>_xlfn.XLOOKUP(D4298,BN:BN,BO:BO)</f>
        <v/>
      </c>
      <c r="B4298" t="inlineStr">
        <is>
          <t>LLC</t>
        </is>
      </c>
      <c r="C4298" t="n">
        <v>701</v>
      </c>
      <c r="D4298">
        <f>_xlfn.XLOOKUP(C4298,BH:BH,BI:BI)</f>
        <v/>
      </c>
      <c r="E4298" t="n">
        <v>29023</v>
      </c>
      <c r="F4298" t="inlineStr">
        <is>
          <t>THE DYLAN AMSTERDAM</t>
        </is>
      </c>
      <c r="G4298" s="234" t="n">
        <v>45885</v>
      </c>
      <c r="H4298" s="234" t="n">
        <v>45889</v>
      </c>
      <c r="I4298" t="inlineStr">
        <is>
          <t>HTL</t>
        </is>
      </c>
      <c r="J4298">
        <f>_xlfn.XLOOKUP(I4298,AS:AS,AU:AU)</f>
        <v/>
      </c>
      <c r="K4298" t="inlineStr">
        <is>
          <t>USD</t>
        </is>
      </c>
      <c r="L4298" s="238" t="n">
        <v>3915</v>
      </c>
      <c r="M4298">
        <f>L4298*_xlfn.XLOOKUP(K4298,AM:AM,AN:AN)</f>
        <v/>
      </c>
      <c r="N4298">
        <f>L4298*_xlfn.XLOOKUP(K4298,AM:AM,AO:AO)</f>
        <v/>
      </c>
      <c r="O4298" s="238" t="n">
        <v>544.02</v>
      </c>
      <c r="P4298">
        <f>O4298*_xlfn.XLOOKUP(K4298,AM:AM,AN:AN)</f>
        <v/>
      </c>
      <c r="Q4298">
        <f>O4298*_xlfn.XLOOKUP(K4298,AM:AM,AO:AO)</f>
        <v/>
      </c>
      <c r="R4298">
        <f>_xlfn.XLOOKUP(E4298,AF:AF,AG:AG)</f>
        <v/>
      </c>
      <c r="S4298">
        <f>_xlfn.XLOOKUP(E4298,AF:AF,AI:AI)</f>
        <v/>
      </c>
      <c r="T4298">
        <f>WEEKNUM(G4298)</f>
        <v/>
      </c>
      <c r="U4298">
        <f>YEAR(G4298)</f>
        <v/>
      </c>
      <c r="V4298" s="117">
        <f>IFERROR(Q4298/N4298,"0")</f>
        <v/>
      </c>
    </row>
    <row r="4299">
      <c r="A4299">
        <f>_xlfn.XLOOKUP(D4299,BN:BN,BO:BO)</f>
        <v/>
      </c>
      <c r="B4299" t="inlineStr">
        <is>
          <t>LLC</t>
        </is>
      </c>
      <c r="C4299" t="n">
        <v>702</v>
      </c>
      <c r="D4299">
        <f>_xlfn.XLOOKUP(C4299,BH:BH,BI:BI)</f>
        <v/>
      </c>
      <c r="E4299" t="n">
        <v>34441</v>
      </c>
      <c r="F4299" t="inlineStr">
        <is>
          <t>WYNDHAM COSTA DEL SOL</t>
        </is>
      </c>
      <c r="G4299" s="234" t="n">
        <v>45962</v>
      </c>
      <c r="H4299" s="234" t="n">
        <v>45963</v>
      </c>
      <c r="I4299" t="inlineStr">
        <is>
          <t>HTL</t>
        </is>
      </c>
      <c r="J4299">
        <f>_xlfn.XLOOKUP(I4299,AS:AS,AU:AU)</f>
        <v/>
      </c>
      <c r="K4299" t="inlineStr">
        <is>
          <t>USD</t>
        </is>
      </c>
      <c r="L4299" s="238" t="n">
        <v>248.32</v>
      </c>
      <c r="M4299">
        <f>L4299*_xlfn.XLOOKUP(K4299,AM:AM,AN:AN)</f>
        <v/>
      </c>
      <c r="N4299">
        <f>L4299*_xlfn.XLOOKUP(K4299,AM:AM,AO:AO)</f>
        <v/>
      </c>
      <c r="O4299" s="238" t="n">
        <v>24.83</v>
      </c>
      <c r="P4299">
        <f>O4299*_xlfn.XLOOKUP(K4299,AM:AM,AN:AN)</f>
        <v/>
      </c>
      <c r="Q4299">
        <f>O4299*_xlfn.XLOOKUP(K4299,AM:AM,AO:AO)</f>
        <v/>
      </c>
      <c r="R4299">
        <f>_xlfn.XLOOKUP(E4299,AF:AF,AG:AG)</f>
        <v/>
      </c>
      <c r="S4299">
        <f>_xlfn.XLOOKUP(E4299,AF:AF,AI:AI)</f>
        <v/>
      </c>
      <c r="T4299">
        <f>WEEKNUM(G4299)</f>
        <v/>
      </c>
      <c r="U4299">
        <f>YEAR(G4299)</f>
        <v/>
      </c>
      <c r="V4299" s="117">
        <f>IFERROR(Q4299/N4299,"0")</f>
        <v/>
      </c>
    </row>
    <row r="4300">
      <c r="A4300">
        <f>_xlfn.XLOOKUP(D4300,BN:BN,BO:BO)</f>
        <v/>
      </c>
      <c r="B4300" t="inlineStr">
        <is>
          <t>LLC</t>
        </is>
      </c>
      <c r="C4300" t="n">
        <v>702</v>
      </c>
      <c r="D4300">
        <f>_xlfn.XLOOKUP(C4300,BH:BH,BI:BI)</f>
        <v/>
      </c>
      <c r="E4300" t="n">
        <v>34441</v>
      </c>
      <c r="F4300" t="inlineStr">
        <is>
          <t>THE RITZ CARLTON SANTIAGO</t>
        </is>
      </c>
      <c r="G4300" s="234" t="n">
        <v>45962</v>
      </c>
      <c r="H4300" s="234" t="n">
        <v>45963</v>
      </c>
      <c r="I4300" t="inlineStr">
        <is>
          <t>HTL</t>
        </is>
      </c>
      <c r="J4300">
        <f>_xlfn.XLOOKUP(I4300,AS:AS,AU:AU)</f>
        <v/>
      </c>
      <c r="K4300" t="inlineStr">
        <is>
          <t>USD</t>
        </is>
      </c>
      <c r="L4300" s="238" t="n">
        <v>273.92</v>
      </c>
      <c r="M4300">
        <f>L4300*_xlfn.XLOOKUP(K4300,AM:AM,AN:AN)</f>
        <v/>
      </c>
      <c r="N4300">
        <f>L4300*_xlfn.XLOOKUP(K4300,AM:AM,AO:AO)</f>
        <v/>
      </c>
      <c r="O4300" s="238" t="n">
        <v>27.39</v>
      </c>
      <c r="P4300">
        <f>O4300*_xlfn.XLOOKUP(K4300,AM:AM,AN:AN)</f>
        <v/>
      </c>
      <c r="Q4300">
        <f>O4300*_xlfn.XLOOKUP(K4300,AM:AM,AO:AO)</f>
        <v/>
      </c>
      <c r="R4300">
        <f>_xlfn.XLOOKUP(E4300,AF:AF,AG:AG)</f>
        <v/>
      </c>
      <c r="S4300">
        <f>_xlfn.XLOOKUP(E4300,AF:AF,AI:AI)</f>
        <v/>
      </c>
      <c r="T4300">
        <f>WEEKNUM(G4300)</f>
        <v/>
      </c>
      <c r="U4300">
        <f>YEAR(G4300)</f>
        <v/>
      </c>
      <c r="V4300" s="117">
        <f>IFERROR(Q4300/N4300,"0")</f>
        <v/>
      </c>
    </row>
    <row r="4301">
      <c r="A4301">
        <f>_xlfn.XLOOKUP(D4301,BN:BN,BO:BO)</f>
        <v/>
      </c>
      <c r="B4301" t="inlineStr">
        <is>
          <t>LLC</t>
        </is>
      </c>
      <c r="C4301" t="n">
        <v>702</v>
      </c>
      <c r="D4301">
        <f>_xlfn.XLOOKUP(C4301,BH:BH,BI:BI)</f>
        <v/>
      </c>
      <c r="E4301" t="n">
        <v>34441</v>
      </c>
      <c r="F4301" t="inlineStr">
        <is>
          <t>THE RITZ CARLTON SANTIAGO</t>
        </is>
      </c>
      <c r="G4301" s="234" t="n">
        <v>45962</v>
      </c>
      <c r="H4301" s="234" t="n">
        <v>45963</v>
      </c>
      <c r="I4301" t="inlineStr">
        <is>
          <t>HTL</t>
        </is>
      </c>
      <c r="J4301">
        <f>_xlfn.XLOOKUP(I4301,AS:AS,AU:AU)</f>
        <v/>
      </c>
      <c r="K4301" t="inlineStr">
        <is>
          <t>USD</t>
        </is>
      </c>
      <c r="L4301" s="238" t="n">
        <v>273.92</v>
      </c>
      <c r="M4301">
        <f>L4301*_xlfn.XLOOKUP(K4301,AM:AM,AN:AN)</f>
        <v/>
      </c>
      <c r="N4301">
        <f>L4301*_xlfn.XLOOKUP(K4301,AM:AM,AO:AO)</f>
        <v/>
      </c>
      <c r="O4301" s="238" t="n">
        <v>27.39</v>
      </c>
      <c r="P4301">
        <f>O4301*_xlfn.XLOOKUP(K4301,AM:AM,AN:AN)</f>
        <v/>
      </c>
      <c r="Q4301">
        <f>O4301*_xlfn.XLOOKUP(K4301,AM:AM,AO:AO)</f>
        <v/>
      </c>
      <c r="R4301">
        <f>_xlfn.XLOOKUP(E4301,AF:AF,AG:AG)</f>
        <v/>
      </c>
      <c r="S4301">
        <f>_xlfn.XLOOKUP(E4301,AF:AF,AI:AI)</f>
        <v/>
      </c>
      <c r="T4301">
        <f>WEEKNUM(G4301)</f>
        <v/>
      </c>
      <c r="U4301">
        <f>YEAR(G4301)</f>
        <v/>
      </c>
      <c r="V4301" s="117">
        <f>IFERROR(Q4301/N4301,"0")</f>
        <v/>
      </c>
    </row>
    <row r="4302">
      <c r="A4302">
        <f>_xlfn.XLOOKUP(D4302,BN:BN,BO:BO)</f>
        <v/>
      </c>
      <c r="B4302" t="inlineStr">
        <is>
          <t>LLC</t>
        </is>
      </c>
      <c r="C4302" t="n">
        <v>703</v>
      </c>
      <c r="D4302">
        <f>_xlfn.XLOOKUP(C4302,BH:BH,BI:BI)</f>
        <v/>
      </c>
      <c r="E4302" t="n">
        <v>29905</v>
      </c>
      <c r="F4302" t="inlineStr">
        <is>
          <t xml:space="preserve">Itinerario Nueva Zelanda &amp; Australia </t>
        </is>
      </c>
      <c r="G4302" s="234" t="n">
        <v>46168</v>
      </c>
      <c r="H4302" s="234" t="n">
        <v>46191</v>
      </c>
      <c r="I4302" t="inlineStr">
        <is>
          <t>PKT</t>
        </is>
      </c>
      <c r="J4302">
        <f>_xlfn.XLOOKUP(I4302,AS:AS,AU:AU)</f>
        <v/>
      </c>
      <c r="K4302" t="inlineStr">
        <is>
          <t>USD</t>
        </is>
      </c>
      <c r="L4302" s="238" t="n">
        <v>59086.22</v>
      </c>
      <c r="M4302">
        <f>L4302*_xlfn.XLOOKUP(K4302,AM:AM,AN:AN)</f>
        <v/>
      </c>
      <c r="N4302">
        <f>L4302*_xlfn.XLOOKUP(K4302,AM:AM,AO:AO)</f>
        <v/>
      </c>
      <c r="O4302" s="238" t="n">
        <v>8939.77</v>
      </c>
      <c r="P4302">
        <f>O4302*_xlfn.XLOOKUP(K4302,AM:AM,AN:AN)</f>
        <v/>
      </c>
      <c r="Q4302">
        <f>O4302*_xlfn.XLOOKUP(K4302,AM:AM,AO:AO)</f>
        <v/>
      </c>
      <c r="R4302">
        <f>_xlfn.XLOOKUP(E4302,AF:AF,AG:AG)</f>
        <v/>
      </c>
      <c r="S4302">
        <f>_xlfn.XLOOKUP(E4302,AF:AF,AI:AI)</f>
        <v/>
      </c>
      <c r="T4302">
        <f>WEEKNUM(G4302)</f>
        <v/>
      </c>
      <c r="U4302">
        <f>YEAR(G4302)</f>
        <v/>
      </c>
      <c r="V4302" s="117">
        <f>IFERROR(Q4302/N4302,"0")</f>
        <v/>
      </c>
    </row>
    <row r="4303">
      <c r="A4303">
        <f>_xlfn.XLOOKUP(D4303,BN:BN,BO:BO)</f>
        <v/>
      </c>
      <c r="B4303" t="inlineStr">
        <is>
          <t>LLC</t>
        </is>
      </c>
      <c r="C4303" t="n">
        <v>703</v>
      </c>
      <c r="D4303">
        <f>_xlfn.XLOOKUP(C4303,BH:BH,BI:BI)</f>
        <v/>
      </c>
      <c r="E4303" t="n">
        <v>28934</v>
      </c>
      <c r="F4303" t="inlineStr">
        <is>
          <t>MINVIELLE DIAZ FERNANDA</t>
        </is>
      </c>
      <c r="G4303" s="234" t="n">
        <v>46161</v>
      </c>
      <c r="H4303" s="234" t="n">
        <v>46187</v>
      </c>
      <c r="I4303" t="inlineStr">
        <is>
          <t>VLO</t>
        </is>
      </c>
      <c r="J4303">
        <f>_xlfn.XLOOKUP(I4303,AS:AS,AU:AU)</f>
        <v/>
      </c>
      <c r="K4303" t="inlineStr">
        <is>
          <t>USD</t>
        </is>
      </c>
      <c r="L4303" s="238" t="n">
        <v>6998.43</v>
      </c>
      <c r="M4303">
        <f>L4303*_xlfn.XLOOKUP(K4303,AM:AM,AN:AN)</f>
        <v/>
      </c>
      <c r="N4303">
        <f>L4303*_xlfn.XLOOKUP(K4303,AM:AM,AO:AO)</f>
        <v/>
      </c>
      <c r="O4303" s="238" t="n">
        <v>266.88</v>
      </c>
      <c r="P4303">
        <f>O4303*_xlfn.XLOOKUP(K4303,AM:AM,AN:AN)</f>
        <v/>
      </c>
      <c r="Q4303">
        <f>O4303*_xlfn.XLOOKUP(K4303,AM:AM,AO:AO)</f>
        <v/>
      </c>
      <c r="R4303">
        <f>_xlfn.XLOOKUP(E4303,AF:AF,AG:AG)</f>
        <v/>
      </c>
      <c r="S4303">
        <f>_xlfn.XLOOKUP(E4303,AF:AF,AI:AI)</f>
        <v/>
      </c>
      <c r="T4303">
        <f>WEEKNUM(G4303)</f>
        <v/>
      </c>
      <c r="U4303">
        <f>YEAR(G4303)</f>
        <v/>
      </c>
      <c r="V4303" s="117">
        <f>IFERROR(Q4303/N4303,"0")</f>
        <v/>
      </c>
    </row>
    <row r="4304">
      <c r="A4304">
        <f>_xlfn.XLOOKUP(D4304,BN:BN,BO:BO)</f>
        <v/>
      </c>
      <c r="B4304" t="inlineStr">
        <is>
          <t>LLC</t>
        </is>
      </c>
      <c r="C4304" t="n">
        <v>703</v>
      </c>
      <c r="D4304">
        <f>_xlfn.XLOOKUP(C4304,BH:BH,BI:BI)</f>
        <v/>
      </c>
      <c r="E4304" t="n">
        <v>28934</v>
      </c>
      <c r="F4304" t="inlineStr">
        <is>
          <t>SALOMON PEREZ ELIAS</t>
        </is>
      </c>
      <c r="G4304" s="234" t="n">
        <v>46161</v>
      </c>
      <c r="H4304" s="234" t="n">
        <v>46187</v>
      </c>
      <c r="I4304" t="inlineStr">
        <is>
          <t>VLO</t>
        </is>
      </c>
      <c r="J4304">
        <f>_xlfn.XLOOKUP(I4304,AS:AS,AU:AU)</f>
        <v/>
      </c>
      <c r="K4304" t="inlineStr">
        <is>
          <t>USD</t>
        </is>
      </c>
      <c r="L4304" s="238" t="n">
        <v>6998.43</v>
      </c>
      <c r="M4304">
        <f>L4304*_xlfn.XLOOKUP(K4304,AM:AM,AN:AN)</f>
        <v/>
      </c>
      <c r="N4304">
        <f>L4304*_xlfn.XLOOKUP(K4304,AM:AM,AO:AO)</f>
        <v/>
      </c>
      <c r="O4304" s="238" t="n">
        <v>266.88</v>
      </c>
      <c r="P4304">
        <f>O4304*_xlfn.XLOOKUP(K4304,AM:AM,AN:AN)</f>
        <v/>
      </c>
      <c r="Q4304">
        <f>O4304*_xlfn.XLOOKUP(K4304,AM:AM,AO:AO)</f>
        <v/>
      </c>
      <c r="R4304">
        <f>_xlfn.XLOOKUP(E4304,AF:AF,AG:AG)</f>
        <v/>
      </c>
      <c r="S4304">
        <f>_xlfn.XLOOKUP(E4304,AF:AF,AI:AI)</f>
        <v/>
      </c>
      <c r="T4304">
        <f>WEEKNUM(G4304)</f>
        <v/>
      </c>
      <c r="U4304">
        <f>YEAR(G4304)</f>
        <v/>
      </c>
      <c r="V4304" s="117">
        <f>IFERROR(Q4304/N4304,"0")</f>
        <v/>
      </c>
    </row>
    <row r="4305">
      <c r="A4305">
        <f>_xlfn.XLOOKUP(D4305,BN:BN,BO:BO)</f>
        <v/>
      </c>
      <c r="B4305" t="inlineStr">
        <is>
          <t>LLC</t>
        </is>
      </c>
      <c r="C4305" t="n">
        <v>703</v>
      </c>
      <c r="D4305">
        <f>_xlfn.XLOOKUP(C4305,BH:BH,BI:BI)</f>
        <v/>
      </c>
      <c r="E4305" t="n">
        <v>0</v>
      </c>
      <c r="F4305" t="inlineStr">
        <is>
          <t>Fee emison</t>
        </is>
      </c>
      <c r="G4305" s="234" t="n">
        <v>46161</v>
      </c>
      <c r="H4305" s="234" t="n">
        <v>46191</v>
      </c>
      <c r="I4305" t="inlineStr">
        <is>
          <t>HPS</t>
        </is>
      </c>
      <c r="J4305">
        <f>_xlfn.XLOOKUP(I4305,AS:AS,AU:AU)</f>
        <v/>
      </c>
      <c r="K4305" t="inlineStr">
        <is>
          <t>USD</t>
        </is>
      </c>
      <c r="L4305" s="238" t="n">
        <v>130</v>
      </c>
      <c r="M4305">
        <f>L4305*_xlfn.XLOOKUP(K4305,AM:AM,AN:AN)</f>
        <v/>
      </c>
      <c r="N4305">
        <f>L4305*_xlfn.XLOOKUP(K4305,AM:AM,AO:AO)</f>
        <v/>
      </c>
      <c r="O4305" s="238" t="n">
        <v>130</v>
      </c>
      <c r="P4305">
        <f>O4305*_xlfn.XLOOKUP(K4305,AM:AM,AN:AN)</f>
        <v/>
      </c>
      <c r="Q4305">
        <f>O4305*_xlfn.XLOOKUP(K4305,AM:AM,AO:AO)</f>
        <v/>
      </c>
      <c r="R4305">
        <f>_xlfn.XLOOKUP(E4305,AF:AF,AG:AG)</f>
        <v/>
      </c>
      <c r="S4305">
        <f>_xlfn.XLOOKUP(E4305,AF:AF,AI:AI)</f>
        <v/>
      </c>
      <c r="T4305">
        <f>WEEKNUM(G4305)</f>
        <v/>
      </c>
      <c r="U4305">
        <f>YEAR(G4305)</f>
        <v/>
      </c>
      <c r="V4305" s="117">
        <f>IFERROR(Q4305/N4305,"0")</f>
        <v/>
      </c>
    </row>
    <row r="4306">
      <c r="A4306">
        <f>_xlfn.XLOOKUP(D4306,BN:BN,BO:BO)</f>
        <v/>
      </c>
      <c r="B4306" t="inlineStr">
        <is>
          <t>LLC</t>
        </is>
      </c>
      <c r="C4306" t="n">
        <v>703</v>
      </c>
      <c r="D4306">
        <f>_xlfn.XLOOKUP(C4306,BH:BH,BI:BI)</f>
        <v/>
      </c>
      <c r="E4306" t="n">
        <v>31588</v>
      </c>
      <c r="F4306" t="inlineStr">
        <is>
          <t xml:space="preserve">Itinerario Polinesia Francesa </t>
        </is>
      </c>
      <c r="G4306" s="234" t="n">
        <v>46162</v>
      </c>
      <c r="H4306" s="234" t="n">
        <v>46167</v>
      </c>
      <c r="I4306" t="inlineStr">
        <is>
          <t>PKT</t>
        </is>
      </c>
      <c r="J4306">
        <f>_xlfn.XLOOKUP(I4306,AS:AS,AU:AU)</f>
        <v/>
      </c>
      <c r="K4306" t="inlineStr">
        <is>
          <t>USD</t>
        </is>
      </c>
      <c r="L4306" s="238" t="n">
        <v>56774.78</v>
      </c>
      <c r="M4306">
        <f>L4306*_xlfn.XLOOKUP(K4306,AM:AM,AN:AN)</f>
        <v/>
      </c>
      <c r="N4306">
        <f>L4306*_xlfn.XLOOKUP(K4306,AM:AM,AO:AO)</f>
        <v/>
      </c>
      <c r="O4306" s="238" t="n">
        <v>6589.35</v>
      </c>
      <c r="P4306">
        <f>O4306*_xlfn.XLOOKUP(K4306,AM:AM,AN:AN)</f>
        <v/>
      </c>
      <c r="Q4306">
        <f>O4306*_xlfn.XLOOKUP(K4306,AM:AM,AO:AO)</f>
        <v/>
      </c>
      <c r="R4306">
        <f>_xlfn.XLOOKUP(E4306,AF:AF,AG:AG)</f>
        <v/>
      </c>
      <c r="S4306">
        <f>_xlfn.XLOOKUP(E4306,AF:AF,AI:AI)</f>
        <v/>
      </c>
      <c r="T4306">
        <f>WEEKNUM(G4306)</f>
        <v/>
      </c>
      <c r="U4306">
        <f>YEAR(G4306)</f>
        <v/>
      </c>
      <c r="V4306" s="117">
        <f>IFERROR(Q4306/N4306,"0")</f>
        <v/>
      </c>
    </row>
    <row r="4307">
      <c r="A4307">
        <f>_xlfn.XLOOKUP(D4307,BN:BN,BO:BO)</f>
        <v/>
      </c>
      <c r="B4307" t="inlineStr">
        <is>
          <t>LLC</t>
        </is>
      </c>
      <c r="C4307" t="n">
        <v>704</v>
      </c>
      <c r="D4307">
        <f>_xlfn.XLOOKUP(C4307,BH:BH,BI:BI)</f>
        <v/>
      </c>
      <c r="E4307" t="n">
        <v>30699</v>
      </c>
      <c r="F4307" t="inlineStr">
        <is>
          <t xml:space="preserve">Hospedaje Trois Rois Basel </t>
        </is>
      </c>
      <c r="G4307" s="234" t="n">
        <v>45876</v>
      </c>
      <c r="H4307" s="234" t="n">
        <v>45879</v>
      </c>
      <c r="I4307" t="inlineStr">
        <is>
          <t>HTL</t>
        </is>
      </c>
      <c r="J4307">
        <f>_xlfn.XLOOKUP(I4307,AS:AS,AU:AU)</f>
        <v/>
      </c>
      <c r="K4307" t="inlineStr">
        <is>
          <t>USD</t>
        </is>
      </c>
      <c r="L4307" s="238" t="n">
        <v>4815.47</v>
      </c>
      <c r="M4307">
        <f>L4307*_xlfn.XLOOKUP(K4307,AM:AM,AN:AN)</f>
        <v/>
      </c>
      <c r="N4307">
        <f>L4307*_xlfn.XLOOKUP(K4307,AM:AM,AO:AO)</f>
        <v/>
      </c>
      <c r="O4307" s="238" t="n">
        <v>209.76</v>
      </c>
      <c r="P4307">
        <f>O4307*_xlfn.XLOOKUP(K4307,AM:AM,AN:AN)</f>
        <v/>
      </c>
      <c r="Q4307">
        <f>O4307*_xlfn.XLOOKUP(K4307,AM:AM,AO:AO)</f>
        <v/>
      </c>
      <c r="R4307">
        <f>_xlfn.XLOOKUP(E4307,AF:AF,AG:AG)</f>
        <v/>
      </c>
      <c r="S4307">
        <f>_xlfn.XLOOKUP(E4307,AF:AF,AI:AI)</f>
        <v/>
      </c>
      <c r="T4307">
        <f>WEEKNUM(G4307)</f>
        <v/>
      </c>
      <c r="U4307">
        <f>YEAR(G4307)</f>
        <v/>
      </c>
      <c r="V4307" s="117">
        <f>IFERROR(Q4307/N4307,"0")</f>
        <v/>
      </c>
    </row>
    <row r="4308">
      <c r="A4308">
        <f>_xlfn.XLOOKUP(D4308,BN:BN,BO:BO)</f>
        <v/>
      </c>
      <c r="B4308" t="inlineStr">
        <is>
          <t>LLC</t>
        </is>
      </c>
      <c r="C4308" t="n">
        <v>704</v>
      </c>
      <c r="D4308">
        <f>_xlfn.XLOOKUP(C4308,BH:BH,BI:BI)</f>
        <v/>
      </c>
      <c r="E4308" t="n">
        <v>30699</v>
      </c>
      <c r="F4308" t="inlineStr">
        <is>
          <t xml:space="preserve">Hospedaje Les Trois Rois </t>
        </is>
      </c>
      <c r="G4308" s="234" t="n">
        <v>45876</v>
      </c>
      <c r="H4308" s="234" t="n">
        <v>45879</v>
      </c>
      <c r="I4308" t="inlineStr">
        <is>
          <t>HTL</t>
        </is>
      </c>
      <c r="J4308">
        <f>_xlfn.XLOOKUP(I4308,AS:AS,AU:AU)</f>
        <v/>
      </c>
      <c r="K4308" t="inlineStr">
        <is>
          <t>USD</t>
        </is>
      </c>
      <c r="L4308" s="238" t="n">
        <v>4815.47</v>
      </c>
      <c r="M4308">
        <f>L4308*_xlfn.XLOOKUP(K4308,AM:AM,AN:AN)</f>
        <v/>
      </c>
      <c r="N4308">
        <f>L4308*_xlfn.XLOOKUP(K4308,AM:AM,AO:AO)</f>
        <v/>
      </c>
      <c r="O4308" s="238" t="n">
        <v>209.76</v>
      </c>
      <c r="P4308">
        <f>O4308*_xlfn.XLOOKUP(K4308,AM:AM,AN:AN)</f>
        <v/>
      </c>
      <c r="Q4308">
        <f>O4308*_xlfn.XLOOKUP(K4308,AM:AM,AO:AO)</f>
        <v/>
      </c>
      <c r="R4308">
        <f>_xlfn.XLOOKUP(E4308,AF:AF,AG:AG)</f>
        <v/>
      </c>
      <c r="S4308">
        <f>_xlfn.XLOOKUP(E4308,AF:AF,AI:AI)</f>
        <v/>
      </c>
      <c r="T4308">
        <f>WEEKNUM(G4308)</f>
        <v/>
      </c>
      <c r="U4308">
        <f>YEAR(G4308)</f>
        <v/>
      </c>
      <c r="V4308" s="117">
        <f>IFERROR(Q4308/N4308,"0")</f>
        <v/>
      </c>
    </row>
    <row r="4309">
      <c r="A4309">
        <f>_xlfn.XLOOKUP(D4309,BN:BN,BO:BO)</f>
        <v/>
      </c>
      <c r="B4309" t="inlineStr">
        <is>
          <t>LLC</t>
        </is>
      </c>
      <c r="C4309" t="n">
        <v>704</v>
      </c>
      <c r="D4309">
        <f>_xlfn.XLOOKUP(C4309,BH:BH,BI:BI)</f>
        <v/>
      </c>
      <c r="E4309" t="n">
        <v>25780</v>
      </c>
      <c r="F4309" t="inlineStr">
        <is>
          <t>Traslado Rolzo</t>
        </is>
      </c>
      <c r="G4309" s="234" t="n">
        <v>45879</v>
      </c>
      <c r="H4309" s="234" t="n">
        <v>45879</v>
      </c>
      <c r="I4309" t="inlineStr">
        <is>
          <t>TRF</t>
        </is>
      </c>
      <c r="J4309">
        <f>_xlfn.XLOOKUP(I4309,AS:AS,AU:AU)</f>
        <v/>
      </c>
      <c r="K4309" t="inlineStr">
        <is>
          <t>USD</t>
        </is>
      </c>
      <c r="L4309" s="238" t="n">
        <v>195</v>
      </c>
      <c r="M4309">
        <f>L4309*_xlfn.XLOOKUP(K4309,AM:AM,AN:AN)</f>
        <v/>
      </c>
      <c r="N4309">
        <f>L4309*_xlfn.XLOOKUP(K4309,AM:AM,AO:AO)</f>
        <v/>
      </c>
      <c r="O4309" s="238" t="n">
        <v>35.98</v>
      </c>
      <c r="P4309">
        <f>O4309*_xlfn.XLOOKUP(K4309,AM:AM,AN:AN)</f>
        <v/>
      </c>
      <c r="Q4309">
        <f>O4309*_xlfn.XLOOKUP(K4309,AM:AM,AO:AO)</f>
        <v/>
      </c>
      <c r="R4309">
        <f>_xlfn.XLOOKUP(E4309,AF:AF,AG:AG)</f>
        <v/>
      </c>
      <c r="S4309">
        <f>_xlfn.XLOOKUP(E4309,AF:AF,AI:AI)</f>
        <v/>
      </c>
      <c r="T4309">
        <f>WEEKNUM(G4309)</f>
        <v/>
      </c>
      <c r="U4309">
        <f>YEAR(G4309)</f>
        <v/>
      </c>
      <c r="V4309" s="117">
        <f>IFERROR(Q4309/N4309,"0")</f>
        <v/>
      </c>
    </row>
    <row r="4310">
      <c r="A4310">
        <f>_xlfn.XLOOKUP(D4310,BN:BN,BO:BO)</f>
        <v/>
      </c>
      <c r="B4310" t="inlineStr">
        <is>
          <t>LLC</t>
        </is>
      </c>
      <c r="C4310" t="n">
        <v>706</v>
      </c>
      <c r="D4310">
        <f>_xlfn.XLOOKUP(C4310,BH:BH,BI:BI)</f>
        <v/>
      </c>
      <c r="E4310" t="n">
        <v>27301</v>
      </c>
      <c r="F4310" t="inlineStr">
        <is>
          <t>Vuelo MEX-CDG-MEX/Denise Dryjansky</t>
        </is>
      </c>
      <c r="G4310" s="234" t="n">
        <v>45950</v>
      </c>
      <c r="H4310" s="234" t="n">
        <v>45958</v>
      </c>
      <c r="I4310" t="inlineStr">
        <is>
          <t>VLO</t>
        </is>
      </c>
      <c r="J4310">
        <f>_xlfn.XLOOKUP(I4310,AS:AS,AU:AU)</f>
        <v/>
      </c>
      <c r="K4310" t="inlineStr">
        <is>
          <t>USD</t>
        </is>
      </c>
      <c r="L4310" s="238" t="n">
        <v>5096.61</v>
      </c>
      <c r="M4310">
        <f>L4310*_xlfn.XLOOKUP(K4310,AM:AM,AN:AN)</f>
        <v/>
      </c>
      <c r="N4310">
        <f>L4310*_xlfn.XLOOKUP(K4310,AM:AM,AO:AO)</f>
        <v/>
      </c>
      <c r="O4310" s="238" t="n">
        <v>0</v>
      </c>
      <c r="P4310">
        <f>O4310*_xlfn.XLOOKUP(K4310,AM:AM,AN:AN)</f>
        <v/>
      </c>
      <c r="Q4310">
        <f>O4310*_xlfn.XLOOKUP(K4310,AM:AM,AO:AO)</f>
        <v/>
      </c>
      <c r="R4310">
        <f>_xlfn.XLOOKUP(E4310,AF:AF,AG:AG)</f>
        <v/>
      </c>
      <c r="S4310">
        <f>_xlfn.XLOOKUP(E4310,AF:AF,AI:AI)</f>
        <v/>
      </c>
      <c r="T4310">
        <f>WEEKNUM(G4310)</f>
        <v/>
      </c>
      <c r="U4310">
        <f>YEAR(G4310)</f>
        <v/>
      </c>
      <c r="V4310" s="117">
        <f>IFERROR(Q4310/N4310,"0")</f>
        <v/>
      </c>
    </row>
    <row r="4311">
      <c r="A4311">
        <f>_xlfn.XLOOKUP(D4311,BN:BN,BO:BO)</f>
        <v/>
      </c>
      <c r="B4311" t="inlineStr">
        <is>
          <t>LLC</t>
        </is>
      </c>
      <c r="C4311" t="n">
        <v>706</v>
      </c>
      <c r="D4311">
        <f>_xlfn.XLOOKUP(C4311,BH:BH,BI:BI)</f>
        <v/>
      </c>
      <c r="E4311" t="n">
        <v>27301</v>
      </c>
      <c r="F4311" t="inlineStr">
        <is>
          <t>Vuelo MEX-CDG-MEX/Alan Kam</t>
        </is>
      </c>
      <c r="G4311" s="234" t="n">
        <v>45950</v>
      </c>
      <c r="H4311" s="234" t="n">
        <v>45958</v>
      </c>
      <c r="I4311" t="inlineStr">
        <is>
          <t>VLO</t>
        </is>
      </c>
      <c r="J4311">
        <f>_xlfn.XLOOKUP(I4311,AS:AS,AU:AU)</f>
        <v/>
      </c>
      <c r="K4311" t="inlineStr">
        <is>
          <t>USD</t>
        </is>
      </c>
      <c r="L4311" s="238" t="n">
        <v>5096.6</v>
      </c>
      <c r="M4311">
        <f>L4311*_xlfn.XLOOKUP(K4311,AM:AM,AN:AN)</f>
        <v/>
      </c>
      <c r="N4311">
        <f>L4311*_xlfn.XLOOKUP(K4311,AM:AM,AO:AO)</f>
        <v/>
      </c>
      <c r="O4311" s="238" t="n">
        <v>0</v>
      </c>
      <c r="P4311">
        <f>O4311*_xlfn.XLOOKUP(K4311,AM:AM,AN:AN)</f>
        <v/>
      </c>
      <c r="Q4311">
        <f>O4311*_xlfn.XLOOKUP(K4311,AM:AM,AO:AO)</f>
        <v/>
      </c>
      <c r="R4311">
        <f>_xlfn.XLOOKUP(E4311,AF:AF,AG:AG)</f>
        <v/>
      </c>
      <c r="S4311">
        <f>_xlfn.XLOOKUP(E4311,AF:AF,AI:AI)</f>
        <v/>
      </c>
      <c r="T4311">
        <f>WEEKNUM(G4311)</f>
        <v/>
      </c>
      <c r="U4311">
        <f>YEAR(G4311)</f>
        <v/>
      </c>
      <c r="V4311" s="117">
        <f>IFERROR(Q4311/N4311,"0")</f>
        <v/>
      </c>
    </row>
    <row r="4312">
      <c r="A4312">
        <f>_xlfn.XLOOKUP(D4312,BN:BN,BO:BO)</f>
        <v/>
      </c>
      <c r="B4312" t="inlineStr">
        <is>
          <t>LLC</t>
        </is>
      </c>
      <c r="C4312" t="n">
        <v>706</v>
      </c>
      <c r="D4312">
        <f>_xlfn.XLOOKUP(C4312,BH:BH,BI:BI)</f>
        <v/>
      </c>
      <c r="E4312" t="n">
        <v>0</v>
      </c>
      <c r="F4312" t="inlineStr">
        <is>
          <t>Fee de emisión</t>
        </is>
      </c>
      <c r="G4312" s="234" t="n">
        <v>45950</v>
      </c>
      <c r="H4312" s="234" t="n">
        <v>45958</v>
      </c>
      <c r="I4312" t="inlineStr">
        <is>
          <t>HPS</t>
        </is>
      </c>
      <c r="J4312">
        <f>_xlfn.XLOOKUP(I4312,AS:AS,AU:AU)</f>
        <v/>
      </c>
      <c r="K4312" t="inlineStr">
        <is>
          <t>USD</t>
        </is>
      </c>
      <c r="L4312" s="238" t="n">
        <v>100</v>
      </c>
      <c r="M4312">
        <f>L4312*_xlfn.XLOOKUP(K4312,AM:AM,AN:AN)</f>
        <v/>
      </c>
      <c r="N4312">
        <f>L4312*_xlfn.XLOOKUP(K4312,AM:AM,AO:AO)</f>
        <v/>
      </c>
      <c r="O4312" s="238" t="n">
        <v>100</v>
      </c>
      <c r="P4312">
        <f>O4312*_xlfn.XLOOKUP(K4312,AM:AM,AN:AN)</f>
        <v/>
      </c>
      <c r="Q4312">
        <f>O4312*_xlfn.XLOOKUP(K4312,AM:AM,AO:AO)</f>
        <v/>
      </c>
      <c r="R4312">
        <f>_xlfn.XLOOKUP(E4312,AF:AF,AG:AG)</f>
        <v/>
      </c>
      <c r="S4312">
        <f>_xlfn.XLOOKUP(E4312,AF:AF,AI:AI)</f>
        <v/>
      </c>
      <c r="T4312">
        <f>WEEKNUM(G4312)</f>
        <v/>
      </c>
      <c r="U4312">
        <f>YEAR(G4312)</f>
        <v/>
      </c>
      <c r="V4312" s="117">
        <f>IFERROR(Q4312/N4312,"0")</f>
        <v/>
      </c>
    </row>
    <row r="4313">
      <c r="A4313">
        <f>_xlfn.XLOOKUP(D4313,BN:BN,BO:BO)</f>
        <v/>
      </c>
      <c r="B4313" t="inlineStr">
        <is>
          <t>LLC</t>
        </is>
      </c>
      <c r="C4313" t="n">
        <v>706</v>
      </c>
      <c r="D4313">
        <f>_xlfn.XLOOKUP(C4313,BH:BH,BI:BI)</f>
        <v/>
      </c>
      <c r="E4313" t="n">
        <v>31636</v>
      </c>
      <c r="F4313" t="inlineStr">
        <is>
          <t>Hospedaje Paris</t>
        </is>
      </c>
      <c r="G4313" s="234" t="n">
        <v>45950</v>
      </c>
      <c r="H4313" s="234" t="n">
        <v>45958</v>
      </c>
      <c r="I4313" t="inlineStr">
        <is>
          <t>HTL</t>
        </is>
      </c>
      <c r="J4313">
        <f>_xlfn.XLOOKUP(I4313,AS:AS,AU:AU)</f>
        <v/>
      </c>
      <c r="K4313" t="inlineStr">
        <is>
          <t>USD</t>
        </is>
      </c>
      <c r="L4313" s="238" t="n">
        <v>8591.450000000001</v>
      </c>
      <c r="M4313">
        <f>L4313*_xlfn.XLOOKUP(K4313,AM:AM,AN:AN)</f>
        <v/>
      </c>
      <c r="N4313">
        <f>L4313*_xlfn.XLOOKUP(K4313,AM:AM,AO:AO)</f>
        <v/>
      </c>
      <c r="O4313" s="238" t="n">
        <v>0</v>
      </c>
      <c r="P4313">
        <f>O4313*_xlfn.XLOOKUP(K4313,AM:AM,AN:AN)</f>
        <v/>
      </c>
      <c r="Q4313">
        <f>O4313*_xlfn.XLOOKUP(K4313,AM:AM,AO:AO)</f>
        <v/>
      </c>
      <c r="R4313">
        <f>_xlfn.XLOOKUP(E4313,AF:AF,AG:AG)</f>
        <v/>
      </c>
      <c r="S4313">
        <f>_xlfn.XLOOKUP(E4313,AF:AF,AI:AI)</f>
        <v/>
      </c>
      <c r="T4313">
        <f>WEEKNUM(G4313)</f>
        <v/>
      </c>
      <c r="U4313">
        <f>YEAR(G4313)</f>
        <v/>
      </c>
      <c r="V4313" s="117">
        <f>IFERROR(Q4313/N4313,"0")</f>
        <v/>
      </c>
    </row>
    <row r="4314">
      <c r="A4314">
        <f>_xlfn.XLOOKUP(D4314,BN:BN,BO:BO)</f>
        <v/>
      </c>
      <c r="B4314" t="inlineStr">
        <is>
          <t>LLC</t>
        </is>
      </c>
      <c r="C4314" t="n">
        <v>706</v>
      </c>
      <c r="D4314">
        <f>_xlfn.XLOOKUP(C4314,BH:BH,BI:BI)</f>
        <v/>
      </c>
      <c r="E4314" t="n">
        <v>27301</v>
      </c>
      <c r="F4314" t="inlineStr">
        <is>
          <t>CDG-VCE-CDG/Denise Dryjansky</t>
        </is>
      </c>
      <c r="G4314" s="234" t="n">
        <v>45950</v>
      </c>
      <c r="H4314" s="234" t="n">
        <v>45958</v>
      </c>
      <c r="I4314" t="inlineStr">
        <is>
          <t>VLO</t>
        </is>
      </c>
      <c r="J4314">
        <f>_xlfn.XLOOKUP(I4314,AS:AS,AU:AU)</f>
        <v/>
      </c>
      <c r="K4314" t="inlineStr">
        <is>
          <t>USD</t>
        </is>
      </c>
      <c r="L4314" s="238" t="n">
        <v>1262.67</v>
      </c>
      <c r="M4314">
        <f>L4314*_xlfn.XLOOKUP(K4314,AM:AM,AN:AN)</f>
        <v/>
      </c>
      <c r="N4314">
        <f>L4314*_xlfn.XLOOKUP(K4314,AM:AM,AO:AO)</f>
        <v/>
      </c>
      <c r="O4314" s="238" t="n">
        <v>0</v>
      </c>
      <c r="P4314">
        <f>O4314*_xlfn.XLOOKUP(K4314,AM:AM,AN:AN)</f>
        <v/>
      </c>
      <c r="Q4314">
        <f>O4314*_xlfn.XLOOKUP(K4314,AM:AM,AO:AO)</f>
        <v/>
      </c>
      <c r="R4314">
        <f>_xlfn.XLOOKUP(E4314,AF:AF,AG:AG)</f>
        <v/>
      </c>
      <c r="S4314">
        <f>_xlfn.XLOOKUP(E4314,AF:AF,AI:AI)</f>
        <v/>
      </c>
      <c r="T4314">
        <f>WEEKNUM(G4314)</f>
        <v/>
      </c>
      <c r="U4314">
        <f>YEAR(G4314)</f>
        <v/>
      </c>
      <c r="V4314" s="117">
        <f>IFERROR(Q4314/N4314,"0")</f>
        <v/>
      </c>
    </row>
    <row r="4315">
      <c r="A4315">
        <f>_xlfn.XLOOKUP(D4315,BN:BN,BO:BO)</f>
        <v/>
      </c>
      <c r="B4315" t="inlineStr">
        <is>
          <t>LLC</t>
        </is>
      </c>
      <c r="C4315" t="n">
        <v>706</v>
      </c>
      <c r="D4315">
        <f>_xlfn.XLOOKUP(C4315,BH:BH,BI:BI)</f>
        <v/>
      </c>
      <c r="E4315" t="n">
        <v>27301</v>
      </c>
      <c r="F4315" t="inlineStr">
        <is>
          <t>CDG-VCE-CDG/Alan Kam</t>
        </is>
      </c>
      <c r="G4315" s="234" t="n">
        <v>45950</v>
      </c>
      <c r="H4315" s="234" t="n">
        <v>45958</v>
      </c>
      <c r="I4315" t="inlineStr">
        <is>
          <t>VLO</t>
        </is>
      </c>
      <c r="J4315">
        <f>_xlfn.XLOOKUP(I4315,AS:AS,AU:AU)</f>
        <v/>
      </c>
      <c r="K4315" t="inlineStr">
        <is>
          <t>USD</t>
        </is>
      </c>
      <c r="L4315" s="238" t="n">
        <v>1262.66</v>
      </c>
      <c r="M4315">
        <f>L4315*_xlfn.XLOOKUP(K4315,AM:AM,AN:AN)</f>
        <v/>
      </c>
      <c r="N4315">
        <f>L4315*_xlfn.XLOOKUP(K4315,AM:AM,AO:AO)</f>
        <v/>
      </c>
      <c r="O4315" s="238" t="n">
        <v>0</v>
      </c>
      <c r="P4315">
        <f>O4315*_xlfn.XLOOKUP(K4315,AM:AM,AN:AN)</f>
        <v/>
      </c>
      <c r="Q4315">
        <f>O4315*_xlfn.XLOOKUP(K4315,AM:AM,AO:AO)</f>
        <v/>
      </c>
      <c r="R4315">
        <f>_xlfn.XLOOKUP(E4315,AF:AF,AG:AG)</f>
        <v/>
      </c>
      <c r="S4315">
        <f>_xlfn.XLOOKUP(E4315,AF:AF,AI:AI)</f>
        <v/>
      </c>
      <c r="T4315">
        <f>WEEKNUM(G4315)</f>
        <v/>
      </c>
      <c r="U4315">
        <f>YEAR(G4315)</f>
        <v/>
      </c>
      <c r="V4315" s="117">
        <f>IFERROR(Q4315/N4315,"0")</f>
        <v/>
      </c>
    </row>
    <row r="4316">
      <c r="A4316">
        <f>_xlfn.XLOOKUP(D4316,BN:BN,BO:BO)</f>
        <v/>
      </c>
      <c r="B4316" t="inlineStr">
        <is>
          <t>LLC</t>
        </is>
      </c>
      <c r="C4316" t="n">
        <v>706</v>
      </c>
      <c r="D4316">
        <f>_xlfn.XLOOKUP(C4316,BH:BH,BI:BI)</f>
        <v/>
      </c>
      <c r="E4316" t="n">
        <v>0</v>
      </c>
      <c r="F4316" t="inlineStr">
        <is>
          <t>Fee de emisión EBTDFO</t>
        </is>
      </c>
      <c r="G4316" s="234" t="n">
        <v>45950</v>
      </c>
      <c r="H4316" s="234" t="n">
        <v>45958</v>
      </c>
      <c r="I4316" t="inlineStr">
        <is>
          <t>HPS</t>
        </is>
      </c>
      <c r="J4316">
        <f>_xlfn.XLOOKUP(I4316,AS:AS,AU:AU)</f>
        <v/>
      </c>
      <c r="K4316" t="inlineStr">
        <is>
          <t>USD</t>
        </is>
      </c>
      <c r="L4316" s="238" t="n">
        <v>100</v>
      </c>
      <c r="M4316">
        <f>L4316*_xlfn.XLOOKUP(K4316,AM:AM,AN:AN)</f>
        <v/>
      </c>
      <c r="N4316">
        <f>L4316*_xlfn.XLOOKUP(K4316,AM:AM,AO:AO)</f>
        <v/>
      </c>
      <c r="O4316" s="238" t="n">
        <v>100</v>
      </c>
      <c r="P4316">
        <f>O4316*_xlfn.XLOOKUP(K4316,AM:AM,AN:AN)</f>
        <v/>
      </c>
      <c r="Q4316">
        <f>O4316*_xlfn.XLOOKUP(K4316,AM:AM,AO:AO)</f>
        <v/>
      </c>
      <c r="R4316">
        <f>_xlfn.XLOOKUP(E4316,AF:AF,AG:AG)</f>
        <v/>
      </c>
      <c r="S4316">
        <f>_xlfn.XLOOKUP(E4316,AF:AF,AI:AI)</f>
        <v/>
      </c>
      <c r="T4316">
        <f>WEEKNUM(G4316)</f>
        <v/>
      </c>
      <c r="U4316">
        <f>YEAR(G4316)</f>
        <v/>
      </c>
      <c r="V4316" s="117">
        <f>IFERROR(Q4316/N4316,"0")</f>
        <v/>
      </c>
    </row>
    <row r="4317">
      <c r="A4317">
        <f>_xlfn.XLOOKUP(D4317,BN:BN,BO:BO)</f>
        <v/>
      </c>
      <c r="B4317" t="inlineStr">
        <is>
          <t>LLC</t>
        </is>
      </c>
      <c r="C4317" t="n">
        <v>706</v>
      </c>
      <c r="D4317">
        <f>_xlfn.XLOOKUP(C4317,BH:BH,BI:BI)</f>
        <v/>
      </c>
      <c r="E4317" t="n">
        <v>27586</v>
      </c>
      <c r="F4317" t="inlineStr">
        <is>
          <t>Hospedaje</t>
        </is>
      </c>
      <c r="G4317" s="234" t="n">
        <v>45950</v>
      </c>
      <c r="H4317" s="234" t="n">
        <v>45958</v>
      </c>
      <c r="I4317" t="inlineStr">
        <is>
          <t>HTL</t>
        </is>
      </c>
      <c r="J4317">
        <f>_xlfn.XLOOKUP(I4317,AS:AS,AU:AU)</f>
        <v/>
      </c>
      <c r="K4317" t="inlineStr">
        <is>
          <t>USD</t>
        </is>
      </c>
      <c r="L4317" s="238" t="n">
        <v>10334.1</v>
      </c>
      <c r="M4317">
        <f>L4317*_xlfn.XLOOKUP(K4317,AM:AM,AN:AN)</f>
        <v/>
      </c>
      <c r="N4317">
        <f>L4317*_xlfn.XLOOKUP(K4317,AM:AM,AO:AO)</f>
        <v/>
      </c>
      <c r="O4317" s="238" t="n">
        <v>1033.41</v>
      </c>
      <c r="P4317">
        <f>O4317*_xlfn.XLOOKUP(K4317,AM:AM,AN:AN)</f>
        <v/>
      </c>
      <c r="Q4317">
        <f>O4317*_xlfn.XLOOKUP(K4317,AM:AM,AO:AO)</f>
        <v/>
      </c>
      <c r="R4317">
        <f>_xlfn.XLOOKUP(E4317,AF:AF,AG:AG)</f>
        <v/>
      </c>
      <c r="S4317">
        <f>_xlfn.XLOOKUP(E4317,AF:AF,AI:AI)</f>
        <v/>
      </c>
      <c r="T4317">
        <f>WEEKNUM(G4317)</f>
        <v/>
      </c>
      <c r="U4317">
        <f>YEAR(G4317)</f>
        <v/>
      </c>
      <c r="V4317" s="117">
        <f>IFERROR(Q4317/N4317,"0")</f>
        <v/>
      </c>
    </row>
    <row r="4318">
      <c r="A4318">
        <f>_xlfn.XLOOKUP(D4318,BN:BN,BO:BO)</f>
        <v/>
      </c>
      <c r="B4318" t="inlineStr">
        <is>
          <t>LLC</t>
        </is>
      </c>
      <c r="C4318" t="n">
        <v>707</v>
      </c>
      <c r="D4318">
        <f>_xlfn.XLOOKUP(C4318,BH:BH,BI:BI)</f>
        <v/>
      </c>
      <c r="E4318" t="n">
        <v>31062</v>
      </c>
      <c r="F4318" t="inlineStr">
        <is>
          <t>Estadia en Austria</t>
        </is>
      </c>
      <c r="G4318" s="234" t="n">
        <v>46034</v>
      </c>
      <c r="H4318" s="234" t="n">
        <v>46038</v>
      </c>
      <c r="I4318" t="inlineStr">
        <is>
          <t>HTL</t>
        </is>
      </c>
      <c r="J4318">
        <f>_xlfn.XLOOKUP(I4318,AS:AS,AU:AU)</f>
        <v/>
      </c>
      <c r="K4318" t="inlineStr">
        <is>
          <t>USD</t>
        </is>
      </c>
      <c r="L4318" s="238" t="n">
        <v>9898</v>
      </c>
      <c r="M4318">
        <f>L4318*_xlfn.XLOOKUP(K4318,AM:AM,AN:AN)</f>
        <v/>
      </c>
      <c r="N4318">
        <f>L4318*_xlfn.XLOOKUP(K4318,AM:AM,AO:AO)</f>
        <v/>
      </c>
      <c r="O4318" s="238" t="n">
        <v>863</v>
      </c>
      <c r="P4318">
        <f>O4318*_xlfn.XLOOKUP(K4318,AM:AM,AN:AN)</f>
        <v/>
      </c>
      <c r="Q4318">
        <f>O4318*_xlfn.XLOOKUP(K4318,AM:AM,AO:AO)</f>
        <v/>
      </c>
      <c r="R4318">
        <f>_xlfn.XLOOKUP(E4318,AF:AF,AG:AG)</f>
        <v/>
      </c>
      <c r="S4318">
        <f>_xlfn.XLOOKUP(E4318,AF:AF,AI:AI)</f>
        <v/>
      </c>
      <c r="T4318">
        <f>WEEKNUM(G4318)</f>
        <v/>
      </c>
      <c r="U4318">
        <f>YEAR(G4318)</f>
        <v/>
      </c>
      <c r="V4318" s="117">
        <f>IFERROR(Q4318/N4318,"0")</f>
        <v/>
      </c>
    </row>
    <row r="4319">
      <c r="A4319">
        <f>_xlfn.XLOOKUP(D4319,BN:BN,BO:BO)</f>
        <v/>
      </c>
      <c r="B4319" t="inlineStr">
        <is>
          <t>LLC</t>
        </is>
      </c>
      <c r="C4319" t="n">
        <v>707</v>
      </c>
      <c r="D4319">
        <f>_xlfn.XLOOKUP(C4319,BH:BH,BI:BI)</f>
        <v/>
      </c>
      <c r="E4319" t="n">
        <v>30694</v>
      </c>
      <c r="F4319" t="inlineStr">
        <is>
          <t>Estadia Dolomitas</t>
        </is>
      </c>
      <c r="G4319" s="234" t="n">
        <v>46038</v>
      </c>
      <c r="H4319" s="234" t="n">
        <v>46042</v>
      </c>
      <c r="I4319" t="inlineStr">
        <is>
          <t>HTL</t>
        </is>
      </c>
      <c r="J4319">
        <f>_xlfn.XLOOKUP(I4319,AS:AS,AU:AU)</f>
        <v/>
      </c>
      <c r="K4319" t="inlineStr">
        <is>
          <t>USD</t>
        </is>
      </c>
      <c r="L4319" s="238" t="n">
        <v>13614</v>
      </c>
      <c r="M4319">
        <f>L4319*_xlfn.XLOOKUP(K4319,AM:AM,AN:AN)</f>
        <v/>
      </c>
      <c r="N4319">
        <f>L4319*_xlfn.XLOOKUP(K4319,AM:AM,AO:AO)</f>
        <v/>
      </c>
      <c r="O4319" s="238" t="n">
        <v>2042.1</v>
      </c>
      <c r="P4319">
        <f>O4319*_xlfn.XLOOKUP(K4319,AM:AM,AN:AN)</f>
        <v/>
      </c>
      <c r="Q4319">
        <f>O4319*_xlfn.XLOOKUP(K4319,AM:AM,AO:AO)</f>
        <v/>
      </c>
      <c r="R4319">
        <f>_xlfn.XLOOKUP(E4319,AF:AF,AG:AG)</f>
        <v/>
      </c>
      <c r="S4319">
        <f>_xlfn.XLOOKUP(E4319,AF:AF,AI:AI)</f>
        <v/>
      </c>
      <c r="T4319">
        <f>WEEKNUM(G4319)</f>
        <v/>
      </c>
      <c r="U4319">
        <f>YEAR(G4319)</f>
        <v/>
      </c>
      <c r="V4319" s="117">
        <f>IFERROR(Q4319/N4319,"0")</f>
        <v/>
      </c>
    </row>
    <row r="4320">
      <c r="A4320">
        <f>_xlfn.XLOOKUP(D4320,BN:BN,BO:BO)</f>
        <v/>
      </c>
      <c r="B4320" t="inlineStr">
        <is>
          <t>LLC</t>
        </is>
      </c>
      <c r="C4320" t="n">
        <v>707</v>
      </c>
      <c r="D4320">
        <f>_xlfn.XLOOKUP(C4320,BH:BH,BI:BI)</f>
        <v/>
      </c>
      <c r="E4320" t="n">
        <v>24242</v>
      </c>
      <c r="F4320" t="inlineStr">
        <is>
          <t>Estadia en Venecia</t>
        </is>
      </c>
      <c r="G4320" s="234" t="n">
        <v>46042</v>
      </c>
      <c r="H4320" s="234" t="n">
        <v>46044</v>
      </c>
      <c r="I4320" t="inlineStr">
        <is>
          <t>HTL</t>
        </is>
      </c>
      <c r="J4320">
        <f>_xlfn.XLOOKUP(I4320,AS:AS,AU:AU)</f>
        <v/>
      </c>
      <c r="K4320" t="inlineStr">
        <is>
          <t>USD</t>
        </is>
      </c>
      <c r="L4320" s="238" t="n">
        <v>3539.89</v>
      </c>
      <c r="M4320">
        <f>L4320*_xlfn.XLOOKUP(K4320,AM:AM,AN:AN)</f>
        <v/>
      </c>
      <c r="N4320">
        <f>L4320*_xlfn.XLOOKUP(K4320,AM:AM,AO:AO)</f>
        <v/>
      </c>
      <c r="O4320" s="238" t="n">
        <v>353.99</v>
      </c>
      <c r="P4320">
        <f>O4320*_xlfn.XLOOKUP(K4320,AM:AM,AN:AN)</f>
        <v/>
      </c>
      <c r="Q4320">
        <f>O4320*_xlfn.XLOOKUP(K4320,AM:AM,AO:AO)</f>
        <v/>
      </c>
      <c r="R4320">
        <f>_xlfn.XLOOKUP(E4320,AF:AF,AG:AG)</f>
        <v/>
      </c>
      <c r="S4320">
        <f>_xlfn.XLOOKUP(E4320,AF:AF,AI:AI)</f>
        <v/>
      </c>
      <c r="T4320">
        <f>WEEKNUM(G4320)</f>
        <v/>
      </c>
      <c r="U4320">
        <f>YEAR(G4320)</f>
        <v/>
      </c>
      <c r="V4320" s="117">
        <f>IFERROR(Q4320/N4320,"0")</f>
        <v/>
      </c>
    </row>
    <row r="4321">
      <c r="A4321">
        <f>_xlfn.XLOOKUP(D4321,BN:BN,BO:BO)</f>
        <v/>
      </c>
      <c r="B4321" t="inlineStr">
        <is>
          <t>LLC</t>
        </is>
      </c>
      <c r="C4321" t="n">
        <v>707</v>
      </c>
      <c r="D4321">
        <f>_xlfn.XLOOKUP(C4321,BH:BH,BI:BI)</f>
        <v/>
      </c>
      <c r="E4321" t="n">
        <v>25364</v>
      </c>
      <c r="F4321" t="inlineStr">
        <is>
          <t>Estadia en Paris</t>
        </is>
      </c>
      <c r="G4321" s="234" t="n">
        <v>46033</v>
      </c>
      <c r="H4321" s="234" t="n">
        <v>46034</v>
      </c>
      <c r="I4321" t="inlineStr">
        <is>
          <t>HTL</t>
        </is>
      </c>
      <c r="J4321">
        <f>_xlfn.XLOOKUP(I4321,AS:AS,AU:AU)</f>
        <v/>
      </c>
      <c r="K4321" t="inlineStr">
        <is>
          <t>USD</t>
        </is>
      </c>
      <c r="L4321" s="238" t="n">
        <v>2486.21</v>
      </c>
      <c r="M4321">
        <f>L4321*_xlfn.XLOOKUP(K4321,AM:AM,AN:AN)</f>
        <v/>
      </c>
      <c r="N4321">
        <f>L4321*_xlfn.XLOOKUP(K4321,AM:AM,AO:AO)</f>
        <v/>
      </c>
      <c r="O4321" s="238" t="n">
        <v>248.62</v>
      </c>
      <c r="P4321">
        <f>O4321*_xlfn.XLOOKUP(K4321,AM:AM,AN:AN)</f>
        <v/>
      </c>
      <c r="Q4321">
        <f>O4321*_xlfn.XLOOKUP(K4321,AM:AM,AO:AO)</f>
        <v/>
      </c>
      <c r="R4321">
        <f>_xlfn.XLOOKUP(E4321,AF:AF,AG:AG)</f>
        <v/>
      </c>
      <c r="S4321">
        <f>_xlfn.XLOOKUP(E4321,AF:AF,AI:AI)</f>
        <v/>
      </c>
      <c r="T4321">
        <f>WEEKNUM(G4321)</f>
        <v/>
      </c>
      <c r="U4321">
        <f>YEAR(G4321)</f>
        <v/>
      </c>
      <c r="V4321" s="117">
        <f>IFERROR(Q4321/N4321,"0")</f>
        <v/>
      </c>
    </row>
    <row r="4322">
      <c r="A4322">
        <f>_xlfn.XLOOKUP(D4322,BN:BN,BO:BO)</f>
        <v/>
      </c>
      <c r="B4322" t="inlineStr">
        <is>
          <t>LLC</t>
        </is>
      </c>
      <c r="C4322" t="n">
        <v>707</v>
      </c>
      <c r="D4322">
        <f>_xlfn.XLOOKUP(C4322,BH:BH,BI:BI)</f>
        <v/>
      </c>
      <c r="E4322" t="n">
        <v>25364</v>
      </c>
      <c r="F4322" t="inlineStr">
        <is>
          <t>Estadia Paris</t>
        </is>
      </c>
      <c r="G4322" s="234" t="n">
        <v>46044</v>
      </c>
      <c r="H4322" s="234" t="n">
        <v>46046</v>
      </c>
      <c r="I4322" t="inlineStr">
        <is>
          <t>HTL</t>
        </is>
      </c>
      <c r="J4322">
        <f>_xlfn.XLOOKUP(I4322,AS:AS,AU:AU)</f>
        <v/>
      </c>
      <c r="K4322" t="inlineStr">
        <is>
          <t>USD</t>
        </is>
      </c>
      <c r="L4322" s="238" t="n">
        <v>8287.370000000001</v>
      </c>
      <c r="M4322">
        <f>L4322*_xlfn.XLOOKUP(K4322,AM:AM,AN:AN)</f>
        <v/>
      </c>
      <c r="N4322">
        <f>L4322*_xlfn.XLOOKUP(K4322,AM:AM,AO:AO)</f>
        <v/>
      </c>
      <c r="O4322" s="238" t="n">
        <v>828.74</v>
      </c>
      <c r="P4322">
        <f>O4322*_xlfn.XLOOKUP(K4322,AM:AM,AN:AN)</f>
        <v/>
      </c>
      <c r="Q4322">
        <f>O4322*_xlfn.XLOOKUP(K4322,AM:AM,AO:AO)</f>
        <v/>
      </c>
      <c r="R4322">
        <f>_xlfn.XLOOKUP(E4322,AF:AF,AG:AG)</f>
        <v/>
      </c>
      <c r="S4322">
        <f>_xlfn.XLOOKUP(E4322,AF:AF,AI:AI)</f>
        <v/>
      </c>
      <c r="T4322">
        <f>WEEKNUM(G4322)</f>
        <v/>
      </c>
      <c r="U4322">
        <f>YEAR(G4322)</f>
        <v/>
      </c>
      <c r="V4322" s="117">
        <f>IFERROR(Q4322/N4322,"0")</f>
        <v/>
      </c>
    </row>
    <row r="4323">
      <c r="A4323">
        <f>_xlfn.XLOOKUP(D4323,BN:BN,BO:BO)</f>
        <v/>
      </c>
      <c r="B4323" t="inlineStr">
        <is>
          <t>LLC</t>
        </is>
      </c>
      <c r="C4323" t="n">
        <v>707</v>
      </c>
      <c r="D4323">
        <f>_xlfn.XLOOKUP(C4323,BH:BH,BI:BI)</f>
        <v/>
      </c>
      <c r="E4323" t="n">
        <v>34222</v>
      </c>
      <c r="F4323" t="inlineStr">
        <is>
          <t>Helicoptero de Lech a Dolomitas</t>
        </is>
      </c>
      <c r="G4323" s="234" t="n">
        <v>46038</v>
      </c>
      <c r="H4323" s="234" t="n">
        <v>46038</v>
      </c>
      <c r="I4323" t="inlineStr">
        <is>
          <t>TRF</t>
        </is>
      </c>
      <c r="J4323">
        <f>_xlfn.XLOOKUP(I4323,AS:AS,AU:AU)</f>
        <v/>
      </c>
      <c r="K4323" t="inlineStr">
        <is>
          <t>USD</t>
        </is>
      </c>
      <c r="L4323" s="238" t="n">
        <v>5287</v>
      </c>
      <c r="M4323">
        <f>L4323*_xlfn.XLOOKUP(K4323,AM:AM,AN:AN)</f>
        <v/>
      </c>
      <c r="N4323">
        <f>L4323*_xlfn.XLOOKUP(K4323,AM:AM,AO:AO)</f>
        <v/>
      </c>
      <c r="O4323" s="238" t="n">
        <v>469.95</v>
      </c>
      <c r="P4323">
        <f>O4323*_xlfn.XLOOKUP(K4323,AM:AM,AN:AN)</f>
        <v/>
      </c>
      <c r="Q4323">
        <f>O4323*_xlfn.XLOOKUP(K4323,AM:AM,AO:AO)</f>
        <v/>
      </c>
      <c r="R4323">
        <f>_xlfn.XLOOKUP(E4323,AF:AF,AG:AG)</f>
        <v/>
      </c>
      <c r="S4323">
        <f>_xlfn.XLOOKUP(E4323,AF:AF,AI:AI)</f>
        <v/>
      </c>
      <c r="T4323">
        <f>WEEKNUM(G4323)</f>
        <v/>
      </c>
      <c r="U4323">
        <f>YEAR(G4323)</f>
        <v/>
      </c>
      <c r="V4323" s="117">
        <f>IFERROR(Q4323/N4323,"0")</f>
        <v/>
      </c>
    </row>
    <row r="4324">
      <c r="A4324">
        <f>_xlfn.XLOOKUP(D4324,BN:BN,BO:BO)</f>
        <v/>
      </c>
      <c r="B4324" t="inlineStr">
        <is>
          <t>LLC</t>
        </is>
      </c>
      <c r="C4324" t="n">
        <v>707</v>
      </c>
      <c r="D4324">
        <f>_xlfn.XLOOKUP(C4324,BH:BH,BI:BI)</f>
        <v/>
      </c>
      <c r="E4324" t="n">
        <v>34333</v>
      </c>
      <c r="F4324" t="inlineStr">
        <is>
          <t>Viaje en helicoptero+bote de Aman Rosa Alpina a Gritti Palace Venice</t>
        </is>
      </c>
      <c r="G4324" s="234" t="n">
        <v>46042</v>
      </c>
      <c r="H4324" s="234" t="n">
        <v>46042</v>
      </c>
      <c r="I4324" t="inlineStr">
        <is>
          <t>TRF</t>
        </is>
      </c>
      <c r="J4324">
        <f>_xlfn.XLOOKUP(I4324,AS:AS,AU:AU)</f>
        <v/>
      </c>
      <c r="K4324" t="inlineStr">
        <is>
          <t>USD</t>
        </is>
      </c>
      <c r="L4324" s="238" t="n">
        <v>5031.51</v>
      </c>
      <c r="M4324">
        <f>L4324*_xlfn.XLOOKUP(K4324,AM:AM,AN:AN)</f>
        <v/>
      </c>
      <c r="N4324">
        <f>L4324*_xlfn.XLOOKUP(K4324,AM:AM,AO:AO)</f>
        <v/>
      </c>
      <c r="O4324" s="238" t="n">
        <v>458.48</v>
      </c>
      <c r="P4324">
        <f>O4324*_xlfn.XLOOKUP(K4324,AM:AM,AN:AN)</f>
        <v/>
      </c>
      <c r="Q4324">
        <f>O4324*_xlfn.XLOOKUP(K4324,AM:AM,AO:AO)</f>
        <v/>
      </c>
      <c r="R4324">
        <f>_xlfn.XLOOKUP(E4324,AF:AF,AG:AG)</f>
        <v/>
      </c>
      <c r="S4324">
        <f>_xlfn.XLOOKUP(E4324,AF:AF,AI:AI)</f>
        <v/>
      </c>
      <c r="T4324">
        <f>WEEKNUM(G4324)</f>
        <v/>
      </c>
      <c r="U4324">
        <f>YEAR(G4324)</f>
        <v/>
      </c>
      <c r="V4324" s="117">
        <f>IFERROR(Q4324/N4324,"0")</f>
        <v/>
      </c>
    </row>
    <row r="4325">
      <c r="A4325">
        <f>_xlfn.XLOOKUP(D4325,BN:BN,BO:BO)</f>
        <v/>
      </c>
      <c r="B4325" t="inlineStr">
        <is>
          <t>LLC</t>
        </is>
      </c>
      <c r="C4325" t="n">
        <v>707</v>
      </c>
      <c r="D4325">
        <f>_xlfn.XLOOKUP(C4325,BH:BH,BI:BI)</f>
        <v/>
      </c>
      <c r="E4325" t="n">
        <v>25780</v>
      </c>
      <c r="F4325" t="inlineStr">
        <is>
          <t>Traslado privado del Aeropuerto de Zurich al Hotel Almhof Schneider</t>
        </is>
      </c>
      <c r="G4325" s="234" t="n">
        <v>46034</v>
      </c>
      <c r="H4325" s="234" t="n">
        <v>46034</v>
      </c>
      <c r="I4325" t="inlineStr">
        <is>
          <t>TRF</t>
        </is>
      </c>
      <c r="J4325">
        <f>_xlfn.XLOOKUP(I4325,AS:AS,AU:AU)</f>
        <v/>
      </c>
      <c r="K4325" t="inlineStr">
        <is>
          <t>USD</t>
        </is>
      </c>
      <c r="L4325" s="238" t="n">
        <v>1417.02</v>
      </c>
      <c r="M4325">
        <f>L4325*_xlfn.XLOOKUP(K4325,AM:AM,AN:AN)</f>
        <v/>
      </c>
      <c r="N4325">
        <f>L4325*_xlfn.XLOOKUP(K4325,AM:AM,AO:AO)</f>
        <v/>
      </c>
      <c r="O4325" s="238" t="n">
        <v>212.55</v>
      </c>
      <c r="P4325">
        <f>O4325*_xlfn.XLOOKUP(K4325,AM:AM,AN:AN)</f>
        <v/>
      </c>
      <c r="Q4325">
        <f>O4325*_xlfn.XLOOKUP(K4325,AM:AM,AO:AO)</f>
        <v/>
      </c>
      <c r="R4325">
        <f>_xlfn.XLOOKUP(E4325,AF:AF,AG:AG)</f>
        <v/>
      </c>
      <c r="S4325">
        <f>_xlfn.XLOOKUP(E4325,AF:AF,AI:AI)</f>
        <v/>
      </c>
      <c r="T4325">
        <f>WEEKNUM(G4325)</f>
        <v/>
      </c>
      <c r="U4325">
        <f>YEAR(G4325)</f>
        <v/>
      </c>
      <c r="V4325" s="117">
        <f>IFERROR(Q4325/N4325,"0")</f>
        <v/>
      </c>
    </row>
    <row r="4326">
      <c r="A4326">
        <f>_xlfn.XLOOKUP(D4326,BN:BN,BO:BO)</f>
        <v/>
      </c>
      <c r="B4326" t="inlineStr">
        <is>
          <t>LLC</t>
        </is>
      </c>
      <c r="C4326" t="n">
        <v>707</v>
      </c>
      <c r="D4326">
        <f>_xlfn.XLOOKUP(C4326,BH:BH,BI:BI)</f>
        <v/>
      </c>
      <c r="E4326" t="n">
        <v>25780</v>
      </c>
      <c r="F4326" t="inlineStr">
        <is>
          <t>Traslado privado del hotel Gritti Palace Venecia al Aeropuerto de Venecia</t>
        </is>
      </c>
      <c r="G4326" s="234" t="n">
        <v>46044</v>
      </c>
      <c r="H4326" s="234" t="n">
        <v>46044</v>
      </c>
      <c r="I4326" t="inlineStr">
        <is>
          <t>TRF</t>
        </is>
      </c>
      <c r="J4326">
        <f>_xlfn.XLOOKUP(I4326,AS:AS,AU:AU)</f>
        <v/>
      </c>
      <c r="K4326" t="inlineStr">
        <is>
          <t>USD</t>
        </is>
      </c>
      <c r="L4326" s="238" t="n">
        <v>442.81</v>
      </c>
      <c r="M4326">
        <f>L4326*_xlfn.XLOOKUP(K4326,AM:AM,AN:AN)</f>
        <v/>
      </c>
      <c r="N4326">
        <f>L4326*_xlfn.XLOOKUP(K4326,AM:AM,AO:AO)</f>
        <v/>
      </c>
      <c r="O4326" s="238" t="n">
        <v>66.42</v>
      </c>
      <c r="P4326">
        <f>O4326*_xlfn.XLOOKUP(K4326,AM:AM,AN:AN)</f>
        <v/>
      </c>
      <c r="Q4326">
        <f>O4326*_xlfn.XLOOKUP(K4326,AM:AM,AO:AO)</f>
        <v/>
      </c>
      <c r="R4326">
        <f>_xlfn.XLOOKUP(E4326,AF:AF,AG:AG)</f>
        <v/>
      </c>
      <c r="S4326">
        <f>_xlfn.XLOOKUP(E4326,AF:AF,AI:AI)</f>
        <v/>
      </c>
      <c r="T4326">
        <f>WEEKNUM(G4326)</f>
        <v/>
      </c>
      <c r="U4326">
        <f>YEAR(G4326)</f>
        <v/>
      </c>
      <c r="V4326" s="117">
        <f>IFERROR(Q4326/N4326,"0")</f>
        <v/>
      </c>
    </row>
    <row r="4327">
      <c r="A4327">
        <f>_xlfn.XLOOKUP(D4327,BN:BN,BO:BO)</f>
        <v/>
      </c>
      <c r="B4327" t="inlineStr">
        <is>
          <t>LLC</t>
        </is>
      </c>
      <c r="C4327" t="n">
        <v>708</v>
      </c>
      <c r="D4327">
        <f>_xlfn.XLOOKUP(C4327,BH:BH,BI:BI)</f>
        <v/>
      </c>
      <c r="E4327" t="n">
        <v>26070</v>
      </c>
      <c r="F4327" t="inlineStr">
        <is>
          <t>Hospedaje Four Seasons Seul</t>
        </is>
      </c>
      <c r="G4327" s="234" t="n">
        <v>46046</v>
      </c>
      <c r="H4327" s="234" t="n">
        <v>46050</v>
      </c>
      <c r="I4327" t="inlineStr">
        <is>
          <t>HTL</t>
        </is>
      </c>
      <c r="J4327">
        <f>_xlfn.XLOOKUP(I4327,AS:AS,AU:AU)</f>
        <v/>
      </c>
      <c r="K4327" t="inlineStr">
        <is>
          <t>USD</t>
        </is>
      </c>
      <c r="L4327" s="238" t="n">
        <v>1986.98</v>
      </c>
      <c r="M4327">
        <f>L4327*_xlfn.XLOOKUP(K4327,AM:AM,AN:AN)</f>
        <v/>
      </c>
      <c r="N4327">
        <f>L4327*_xlfn.XLOOKUP(K4327,AM:AM,AO:AO)</f>
        <v/>
      </c>
      <c r="O4327" s="238" t="n">
        <v>180.64</v>
      </c>
      <c r="P4327">
        <f>O4327*_xlfn.XLOOKUP(K4327,AM:AM,AN:AN)</f>
        <v/>
      </c>
      <c r="Q4327">
        <f>O4327*_xlfn.XLOOKUP(K4327,AM:AM,AO:AO)</f>
        <v/>
      </c>
      <c r="R4327">
        <f>_xlfn.XLOOKUP(E4327,AF:AF,AG:AG)</f>
        <v/>
      </c>
      <c r="S4327">
        <f>_xlfn.XLOOKUP(E4327,AF:AF,AI:AI)</f>
        <v/>
      </c>
      <c r="T4327">
        <f>WEEKNUM(G4327)</f>
        <v/>
      </c>
      <c r="U4327">
        <f>YEAR(G4327)</f>
        <v/>
      </c>
      <c r="V4327" s="117">
        <f>IFERROR(Q4327/N4327,"0")</f>
        <v/>
      </c>
    </row>
    <row r="4328">
      <c r="A4328">
        <f>_xlfn.XLOOKUP(D4328,BN:BN,BO:BO)</f>
        <v/>
      </c>
      <c r="B4328" t="inlineStr">
        <is>
          <t>LLC</t>
        </is>
      </c>
      <c r="C4328" t="n">
        <v>709</v>
      </c>
      <c r="D4328">
        <f>_xlfn.XLOOKUP(C4328,BH:BH,BI:BI)</f>
        <v/>
      </c>
      <c r="E4328" t="n">
        <v>28497</v>
      </c>
      <c r="F4328" t="inlineStr">
        <is>
          <t>HOTEL FOUR SEASONS DES BERGUES</t>
        </is>
      </c>
      <c r="G4328" s="234" t="n">
        <v>45865</v>
      </c>
      <c r="H4328" s="234" t="n">
        <v>45866</v>
      </c>
      <c r="I4328" t="inlineStr">
        <is>
          <t>HTL</t>
        </is>
      </c>
      <c r="J4328">
        <f>_xlfn.XLOOKUP(I4328,AS:AS,AU:AU)</f>
        <v/>
      </c>
      <c r="K4328" t="inlineStr">
        <is>
          <t>CHF</t>
        </is>
      </c>
      <c r="L4328" s="238" t="n">
        <v>3780</v>
      </c>
      <c r="M4328">
        <f>L4328*_xlfn.XLOOKUP(K4328,AM:AM,AN:AN)</f>
        <v/>
      </c>
      <c r="N4328">
        <f>L4328*_xlfn.XLOOKUP(K4328,AM:AM,AO:AO)</f>
        <v/>
      </c>
      <c r="O4328" s="238" t="n">
        <v>351.93</v>
      </c>
      <c r="P4328">
        <f>O4328*_xlfn.XLOOKUP(K4328,AM:AM,AN:AN)</f>
        <v/>
      </c>
      <c r="Q4328">
        <f>O4328*_xlfn.XLOOKUP(K4328,AM:AM,AO:AO)</f>
        <v/>
      </c>
      <c r="R4328">
        <f>_xlfn.XLOOKUP(E4328,AF:AF,AG:AG)</f>
        <v/>
      </c>
      <c r="S4328">
        <f>_xlfn.XLOOKUP(E4328,AF:AF,AI:AI)</f>
        <v/>
      </c>
      <c r="T4328">
        <f>WEEKNUM(G4328)</f>
        <v/>
      </c>
      <c r="U4328">
        <f>YEAR(G4328)</f>
        <v/>
      </c>
      <c r="V4328" s="117">
        <f>IFERROR(Q4328/N4328,"0")</f>
        <v/>
      </c>
    </row>
    <row r="4329">
      <c r="A4329">
        <f>_xlfn.XLOOKUP(D4329,BN:BN,BO:BO)</f>
        <v/>
      </c>
      <c r="B4329" t="inlineStr">
        <is>
          <t>LLC</t>
        </is>
      </c>
      <c r="C4329" t="n">
        <v>710</v>
      </c>
      <c r="D4329">
        <f>_xlfn.XLOOKUP(C4329,BH:BH,BI:BI)</f>
        <v/>
      </c>
      <c r="E4329" t="n">
        <v>23525</v>
      </c>
      <c r="F4329" t="inlineStr">
        <is>
          <t>Reserva 6 noches - Habitación superior - Desayuno incl.</t>
        </is>
      </c>
      <c r="G4329" s="234" t="n">
        <v>45923</v>
      </c>
      <c r="H4329" s="234" t="n">
        <v>45929</v>
      </c>
      <c r="I4329" t="inlineStr">
        <is>
          <t>HTL</t>
        </is>
      </c>
      <c r="J4329">
        <f>_xlfn.XLOOKUP(I4329,AS:AS,AU:AU)</f>
        <v/>
      </c>
      <c r="K4329" t="inlineStr">
        <is>
          <t>EUR</t>
        </is>
      </c>
      <c r="L4329" s="238" t="n">
        <v>5625</v>
      </c>
      <c r="M4329">
        <f>L4329*_xlfn.XLOOKUP(K4329,AM:AM,AN:AN)</f>
        <v/>
      </c>
      <c r="N4329">
        <f>L4329*_xlfn.XLOOKUP(K4329,AM:AM,AO:AO)</f>
        <v/>
      </c>
      <c r="O4329" s="238" t="n">
        <v>613.63</v>
      </c>
      <c r="P4329">
        <f>O4329*_xlfn.XLOOKUP(K4329,AM:AM,AN:AN)</f>
        <v/>
      </c>
      <c r="Q4329">
        <f>O4329*_xlfn.XLOOKUP(K4329,AM:AM,AO:AO)</f>
        <v/>
      </c>
      <c r="R4329">
        <f>_xlfn.XLOOKUP(E4329,AF:AF,AG:AG)</f>
        <v/>
      </c>
      <c r="S4329">
        <f>_xlfn.XLOOKUP(E4329,AF:AF,AI:AI)</f>
        <v/>
      </c>
      <c r="T4329">
        <f>WEEKNUM(G4329)</f>
        <v/>
      </c>
      <c r="U4329">
        <f>YEAR(G4329)</f>
        <v/>
      </c>
      <c r="V4329" s="117">
        <f>IFERROR(Q4329/N4329,"0")</f>
        <v/>
      </c>
    </row>
    <row r="4330">
      <c r="A4330">
        <f>_xlfn.XLOOKUP(D4330,BN:BN,BO:BO)</f>
        <v/>
      </c>
      <c r="B4330" t="inlineStr">
        <is>
          <t>LLC</t>
        </is>
      </c>
      <c r="C4330" t="n">
        <v>710</v>
      </c>
      <c r="D4330">
        <f>_xlfn.XLOOKUP(C4330,BH:BH,BI:BI)</f>
        <v/>
      </c>
      <c r="E4330" t="n">
        <v>25780</v>
      </c>
      <c r="F4330" t="inlineStr">
        <is>
          <t>Traslado ORY-Hotel</t>
        </is>
      </c>
      <c r="G4330" s="234" t="n">
        <v>45919</v>
      </c>
      <c r="H4330" s="234" t="n">
        <v>45919</v>
      </c>
      <c r="I4330" t="inlineStr">
        <is>
          <t>TRF</t>
        </is>
      </c>
      <c r="J4330">
        <f>_xlfn.XLOOKUP(I4330,AS:AS,AU:AU)</f>
        <v/>
      </c>
      <c r="K4330" t="inlineStr">
        <is>
          <t>EUR</t>
        </is>
      </c>
      <c r="L4330" s="238" t="n">
        <v>200</v>
      </c>
      <c r="M4330">
        <f>L4330*_xlfn.XLOOKUP(K4330,AM:AM,AN:AN)</f>
        <v/>
      </c>
      <c r="N4330">
        <f>L4330*_xlfn.XLOOKUP(K4330,AM:AM,AO:AO)</f>
        <v/>
      </c>
      <c r="O4330" s="238" t="n">
        <v>30</v>
      </c>
      <c r="P4330">
        <f>O4330*_xlfn.XLOOKUP(K4330,AM:AM,AN:AN)</f>
        <v/>
      </c>
      <c r="Q4330">
        <f>O4330*_xlfn.XLOOKUP(K4330,AM:AM,AO:AO)</f>
        <v/>
      </c>
      <c r="R4330">
        <f>_xlfn.XLOOKUP(E4330,AF:AF,AG:AG)</f>
        <v/>
      </c>
      <c r="S4330">
        <f>_xlfn.XLOOKUP(E4330,AF:AF,AI:AI)</f>
        <v/>
      </c>
      <c r="T4330">
        <f>WEEKNUM(G4330)</f>
        <v/>
      </c>
      <c r="U4330">
        <f>YEAR(G4330)</f>
        <v/>
      </c>
      <c r="V4330" s="117">
        <f>IFERROR(Q4330/N4330,"0")</f>
        <v/>
      </c>
    </row>
    <row r="4331">
      <c r="A4331">
        <f>_xlfn.XLOOKUP(D4331,BN:BN,BO:BO)</f>
        <v/>
      </c>
      <c r="B4331" t="inlineStr">
        <is>
          <t>LLC</t>
        </is>
      </c>
      <c r="C4331" t="n">
        <v>710</v>
      </c>
      <c r="D4331">
        <f>_xlfn.XLOOKUP(C4331,BH:BH,BI:BI)</f>
        <v/>
      </c>
      <c r="E4331" t="n">
        <v>25780</v>
      </c>
      <c r="F4331" t="inlineStr">
        <is>
          <t xml:space="preserve">Traslado ORY-Hotel </t>
        </is>
      </c>
      <c r="G4331" s="234" t="n">
        <v>45924</v>
      </c>
      <c r="H4331" s="234" t="n">
        <v>45924</v>
      </c>
      <c r="I4331" t="inlineStr">
        <is>
          <t>TRF</t>
        </is>
      </c>
      <c r="J4331">
        <f>_xlfn.XLOOKUP(I4331,AS:AS,AU:AU)</f>
        <v/>
      </c>
      <c r="K4331" t="inlineStr">
        <is>
          <t>EUR</t>
        </is>
      </c>
      <c r="L4331" s="238" t="n">
        <v>170</v>
      </c>
      <c r="M4331">
        <f>L4331*_xlfn.XLOOKUP(K4331,AM:AM,AN:AN)</f>
        <v/>
      </c>
      <c r="N4331">
        <f>L4331*_xlfn.XLOOKUP(K4331,AM:AM,AO:AO)</f>
        <v/>
      </c>
      <c r="O4331" s="238" t="n">
        <v>0</v>
      </c>
      <c r="P4331">
        <f>O4331*_xlfn.XLOOKUP(K4331,AM:AM,AN:AN)</f>
        <v/>
      </c>
      <c r="Q4331">
        <f>O4331*_xlfn.XLOOKUP(K4331,AM:AM,AO:AO)</f>
        <v/>
      </c>
      <c r="R4331">
        <f>_xlfn.XLOOKUP(E4331,AF:AF,AG:AG)</f>
        <v/>
      </c>
      <c r="S4331">
        <f>_xlfn.XLOOKUP(E4331,AF:AF,AI:AI)</f>
        <v/>
      </c>
      <c r="T4331">
        <f>WEEKNUM(G4331)</f>
        <v/>
      </c>
      <c r="U4331">
        <f>YEAR(G4331)</f>
        <v/>
      </c>
      <c r="V4331" s="117">
        <f>IFERROR(Q4331/N4331,"0")</f>
        <v/>
      </c>
    </row>
    <row r="4332">
      <c r="A4332">
        <f>_xlfn.XLOOKUP(D4332,BN:BN,BO:BO)</f>
        <v/>
      </c>
      <c r="B4332" t="inlineStr">
        <is>
          <t>LLC</t>
        </is>
      </c>
      <c r="C4332" t="n">
        <v>710</v>
      </c>
      <c r="D4332">
        <f>_xlfn.XLOOKUP(C4332,BH:BH,BI:BI)</f>
        <v/>
      </c>
      <c r="E4332" t="n">
        <v>25780</v>
      </c>
      <c r="F4332" t="inlineStr">
        <is>
          <t>Traslado Hotel-ORY</t>
        </is>
      </c>
      <c r="G4332" s="234" t="n">
        <v>45929</v>
      </c>
      <c r="H4332" s="234" t="n">
        <v>45929</v>
      </c>
      <c r="I4332" t="inlineStr">
        <is>
          <t>TRF</t>
        </is>
      </c>
      <c r="J4332">
        <f>_xlfn.XLOOKUP(I4332,AS:AS,AU:AU)</f>
        <v/>
      </c>
      <c r="K4332" t="inlineStr">
        <is>
          <t>EUR</t>
        </is>
      </c>
      <c r="L4332" s="238" t="n">
        <v>200</v>
      </c>
      <c r="M4332">
        <f>L4332*_xlfn.XLOOKUP(K4332,AM:AM,AN:AN)</f>
        <v/>
      </c>
      <c r="N4332">
        <f>L4332*_xlfn.XLOOKUP(K4332,AM:AM,AO:AO)</f>
        <v/>
      </c>
      <c r="O4332" s="238" t="n">
        <v>30</v>
      </c>
      <c r="P4332">
        <f>O4332*_xlfn.XLOOKUP(K4332,AM:AM,AN:AN)</f>
        <v/>
      </c>
      <c r="Q4332">
        <f>O4332*_xlfn.XLOOKUP(K4332,AM:AM,AO:AO)</f>
        <v/>
      </c>
      <c r="R4332">
        <f>_xlfn.XLOOKUP(E4332,AF:AF,AG:AG)</f>
        <v/>
      </c>
      <c r="S4332">
        <f>_xlfn.XLOOKUP(E4332,AF:AF,AI:AI)</f>
        <v/>
      </c>
      <c r="T4332">
        <f>WEEKNUM(G4332)</f>
        <v/>
      </c>
      <c r="U4332">
        <f>YEAR(G4332)</f>
        <v/>
      </c>
      <c r="V4332" s="117">
        <f>IFERROR(Q4332/N4332,"0")</f>
        <v/>
      </c>
    </row>
    <row r="4333">
      <c r="A4333">
        <f>_xlfn.XLOOKUP(D4333,BN:BN,BO:BO)</f>
        <v/>
      </c>
      <c r="B4333" t="inlineStr">
        <is>
          <t>LLC</t>
        </is>
      </c>
      <c r="C4333" t="n">
        <v>710</v>
      </c>
      <c r="D4333">
        <f>_xlfn.XLOOKUP(C4333,BH:BH,BI:BI)</f>
        <v/>
      </c>
      <c r="E4333" t="n">
        <v>0</v>
      </c>
      <c r="F4333" t="inlineStr">
        <is>
          <t>Traslado Hotel que absorbe Gannet a solicitud de Martin Benedetti</t>
        </is>
      </c>
      <c r="G4333" s="234" t="n">
        <v>45919</v>
      </c>
      <c r="H4333" s="234" t="n">
        <v>45929</v>
      </c>
      <c r="I4333" t="inlineStr">
        <is>
          <t>DES</t>
        </is>
      </c>
      <c r="J4333">
        <f>_xlfn.XLOOKUP(I4333,AS:AS,AU:AU)</f>
        <v/>
      </c>
      <c r="K4333" t="inlineStr">
        <is>
          <t>EUR</t>
        </is>
      </c>
      <c r="L4333" s="238" t="n">
        <v>-170</v>
      </c>
      <c r="M4333">
        <f>L4333*_xlfn.XLOOKUP(K4333,AM:AM,AN:AN)</f>
        <v/>
      </c>
      <c r="N4333">
        <f>L4333*_xlfn.XLOOKUP(K4333,AM:AM,AO:AO)</f>
        <v/>
      </c>
      <c r="O4333" s="238" t="n">
        <v>-170</v>
      </c>
      <c r="P4333">
        <f>O4333*_xlfn.XLOOKUP(K4333,AM:AM,AN:AN)</f>
        <v/>
      </c>
      <c r="Q4333">
        <f>O4333*_xlfn.XLOOKUP(K4333,AM:AM,AO:AO)</f>
        <v/>
      </c>
      <c r="R4333">
        <f>_xlfn.XLOOKUP(E4333,AF:AF,AG:AG)</f>
        <v/>
      </c>
      <c r="S4333">
        <f>_xlfn.XLOOKUP(E4333,AF:AF,AI:AI)</f>
        <v/>
      </c>
      <c r="T4333">
        <f>WEEKNUM(G4333)</f>
        <v/>
      </c>
      <c r="U4333">
        <f>YEAR(G4333)</f>
        <v/>
      </c>
      <c r="V4333" s="117">
        <f>IFERROR(Q4333/N4333,"0")</f>
        <v/>
      </c>
    </row>
    <row r="4334">
      <c r="A4334">
        <f>_xlfn.XLOOKUP(D4334,BN:BN,BO:BO)</f>
        <v/>
      </c>
      <c r="B4334" t="inlineStr">
        <is>
          <t>LLC</t>
        </is>
      </c>
      <c r="C4334" t="n">
        <v>711</v>
      </c>
      <c r="D4334">
        <f>_xlfn.XLOOKUP(C4334,BH:BH,BI:BI)</f>
        <v/>
      </c>
      <c r="E4334" t="n">
        <v>31082</v>
      </c>
      <c r="F4334" t="inlineStr">
        <is>
          <t>Estancia fin de semana Finca Cortesin</t>
        </is>
      </c>
      <c r="G4334" s="234" t="n">
        <v>45919</v>
      </c>
      <c r="H4334" s="234" t="n">
        <v>45921</v>
      </c>
      <c r="I4334" t="inlineStr">
        <is>
          <t>HTL</t>
        </is>
      </c>
      <c r="J4334">
        <f>_xlfn.XLOOKUP(I4334,AS:AS,AU:AU)</f>
        <v/>
      </c>
      <c r="K4334" t="inlineStr">
        <is>
          <t>EUR</t>
        </is>
      </c>
      <c r="L4334" s="238" t="n">
        <v>5286</v>
      </c>
      <c r="M4334">
        <f>L4334*_xlfn.XLOOKUP(K4334,AM:AM,AN:AN)</f>
        <v/>
      </c>
      <c r="N4334">
        <f>L4334*_xlfn.XLOOKUP(K4334,AM:AM,AO:AO)</f>
        <v/>
      </c>
      <c r="O4334" s="238" t="n">
        <v>451.71</v>
      </c>
      <c r="P4334">
        <f>O4334*_xlfn.XLOOKUP(K4334,AM:AM,AN:AN)</f>
        <v/>
      </c>
      <c r="Q4334">
        <f>O4334*_xlfn.XLOOKUP(K4334,AM:AM,AO:AO)</f>
        <v/>
      </c>
      <c r="R4334">
        <f>_xlfn.XLOOKUP(E4334,AF:AF,AG:AG)</f>
        <v/>
      </c>
      <c r="S4334">
        <f>_xlfn.XLOOKUP(E4334,AF:AF,AI:AI)</f>
        <v/>
      </c>
      <c r="T4334">
        <f>WEEKNUM(G4334)</f>
        <v/>
      </c>
      <c r="U4334">
        <f>YEAR(G4334)</f>
        <v/>
      </c>
      <c r="V4334" s="117">
        <f>IFERROR(Q4334/N4334,"0")</f>
        <v/>
      </c>
    </row>
    <row r="4335">
      <c r="A4335">
        <f>_xlfn.XLOOKUP(D4335,BN:BN,BO:BO)</f>
        <v/>
      </c>
      <c r="B4335" t="inlineStr">
        <is>
          <t>LLC</t>
        </is>
      </c>
      <c r="C4335" t="n">
        <v>711</v>
      </c>
      <c r="D4335">
        <f>_xlfn.XLOOKUP(C4335,BH:BH,BI:BI)</f>
        <v/>
      </c>
      <c r="E4335" t="n">
        <v>28934</v>
      </c>
      <c r="F4335" t="inlineStr">
        <is>
          <t>TE HENKEL MIGUEL EDUARDO</t>
        </is>
      </c>
      <c r="G4335" s="234" t="n">
        <v>45919</v>
      </c>
      <c r="H4335" s="63" t="n"/>
      <c r="I4335" t="inlineStr">
        <is>
          <t>VLO</t>
        </is>
      </c>
      <c r="J4335">
        <f>_xlfn.XLOOKUP(I4335,AS:AS,AU:AU)</f>
        <v/>
      </c>
      <c r="K4335" t="inlineStr">
        <is>
          <t>EUR</t>
        </is>
      </c>
      <c r="L4335" s="238" t="n">
        <v>191.3</v>
      </c>
      <c r="M4335">
        <f>L4335*_xlfn.XLOOKUP(K4335,AM:AM,AN:AN)</f>
        <v/>
      </c>
      <c r="N4335">
        <f>L4335*_xlfn.XLOOKUP(K4335,AM:AM,AO:AO)</f>
        <v/>
      </c>
      <c r="O4335" s="238" t="n">
        <v>0</v>
      </c>
      <c r="P4335">
        <f>O4335*_xlfn.XLOOKUP(K4335,AM:AM,AN:AN)</f>
        <v/>
      </c>
      <c r="Q4335">
        <f>O4335*_xlfn.XLOOKUP(K4335,AM:AM,AO:AO)</f>
        <v/>
      </c>
      <c r="R4335">
        <f>_xlfn.XLOOKUP(E4335,AF:AF,AG:AG)</f>
        <v/>
      </c>
      <c r="S4335">
        <f>_xlfn.XLOOKUP(E4335,AF:AF,AI:AI)</f>
        <v/>
      </c>
      <c r="T4335">
        <f>WEEKNUM(G4335)</f>
        <v/>
      </c>
      <c r="U4335">
        <f>YEAR(G4335)</f>
        <v/>
      </c>
      <c r="V4335" s="117">
        <f>IFERROR(Q4335/N4335,"0")</f>
        <v/>
      </c>
    </row>
    <row r="4336">
      <c r="A4336">
        <f>_xlfn.XLOOKUP(D4336,BN:BN,BO:BO)</f>
        <v/>
      </c>
      <c r="B4336" t="inlineStr">
        <is>
          <t>LLC</t>
        </is>
      </c>
      <c r="C4336" t="n">
        <v>711</v>
      </c>
      <c r="D4336">
        <f>_xlfn.XLOOKUP(C4336,BH:BH,BI:BI)</f>
        <v/>
      </c>
      <c r="E4336" t="n">
        <v>28934</v>
      </c>
      <c r="F4336" t="inlineStr">
        <is>
          <t>TE HENKEL MIGUEL MARINETTE</t>
        </is>
      </c>
      <c r="G4336" s="234" t="n">
        <v>45919</v>
      </c>
      <c r="H4336" s="63" t="n"/>
      <c r="I4336" t="inlineStr">
        <is>
          <t>VLO</t>
        </is>
      </c>
      <c r="J4336">
        <f>_xlfn.XLOOKUP(I4336,AS:AS,AU:AU)</f>
        <v/>
      </c>
      <c r="K4336" t="inlineStr">
        <is>
          <t>EUR</t>
        </is>
      </c>
      <c r="L4336" s="238" t="n">
        <v>191.3</v>
      </c>
      <c r="M4336">
        <f>L4336*_xlfn.XLOOKUP(K4336,AM:AM,AN:AN)</f>
        <v/>
      </c>
      <c r="N4336">
        <f>L4336*_xlfn.XLOOKUP(K4336,AM:AM,AO:AO)</f>
        <v/>
      </c>
      <c r="O4336" s="238" t="n">
        <v>0</v>
      </c>
      <c r="P4336">
        <f>O4336*_xlfn.XLOOKUP(K4336,AM:AM,AN:AN)</f>
        <v/>
      </c>
      <c r="Q4336">
        <f>O4336*_xlfn.XLOOKUP(K4336,AM:AM,AO:AO)</f>
        <v/>
      </c>
      <c r="R4336">
        <f>_xlfn.XLOOKUP(E4336,AF:AF,AG:AG)</f>
        <v/>
      </c>
      <c r="S4336">
        <f>_xlfn.XLOOKUP(E4336,AF:AF,AI:AI)</f>
        <v/>
      </c>
      <c r="T4336">
        <f>WEEKNUM(G4336)</f>
        <v/>
      </c>
      <c r="U4336">
        <f>YEAR(G4336)</f>
        <v/>
      </c>
      <c r="V4336" s="117">
        <f>IFERROR(Q4336/N4336,"0")</f>
        <v/>
      </c>
    </row>
    <row r="4337">
      <c r="A4337">
        <f>_xlfn.XLOOKUP(D4337,BN:BN,BO:BO)</f>
        <v/>
      </c>
      <c r="B4337" t="inlineStr">
        <is>
          <t>LLC</t>
        </is>
      </c>
      <c r="C4337" t="n">
        <v>711</v>
      </c>
      <c r="D4337">
        <f>_xlfn.XLOOKUP(C4337,BH:BH,BI:BI)</f>
        <v/>
      </c>
      <c r="E4337" t="n">
        <v>28934</v>
      </c>
      <c r="F4337" t="inlineStr">
        <is>
          <t>TE HENKEL ROJAS EDUARDO</t>
        </is>
      </c>
      <c r="G4337" s="234" t="n">
        <v>45919</v>
      </c>
      <c r="H4337" s="63" t="n"/>
      <c r="I4337" t="inlineStr">
        <is>
          <t>VLO</t>
        </is>
      </c>
      <c r="J4337">
        <f>_xlfn.XLOOKUP(I4337,AS:AS,AU:AU)</f>
        <v/>
      </c>
      <c r="K4337" t="inlineStr">
        <is>
          <t>EUR</t>
        </is>
      </c>
      <c r="L4337" s="238" t="n">
        <v>191.3</v>
      </c>
      <c r="M4337">
        <f>L4337*_xlfn.XLOOKUP(K4337,AM:AM,AN:AN)</f>
        <v/>
      </c>
      <c r="N4337">
        <f>L4337*_xlfn.XLOOKUP(K4337,AM:AM,AO:AO)</f>
        <v/>
      </c>
      <c r="O4337" s="238" t="n">
        <v>0</v>
      </c>
      <c r="P4337">
        <f>O4337*_xlfn.XLOOKUP(K4337,AM:AM,AN:AN)</f>
        <v/>
      </c>
      <c r="Q4337">
        <f>O4337*_xlfn.XLOOKUP(K4337,AM:AM,AO:AO)</f>
        <v/>
      </c>
      <c r="R4337">
        <f>_xlfn.XLOOKUP(E4337,AF:AF,AG:AG)</f>
        <v/>
      </c>
      <c r="S4337">
        <f>_xlfn.XLOOKUP(E4337,AF:AF,AI:AI)</f>
        <v/>
      </c>
      <c r="T4337">
        <f>WEEKNUM(G4337)</f>
        <v/>
      </c>
      <c r="U4337">
        <f>YEAR(G4337)</f>
        <v/>
      </c>
      <c r="V4337" s="117">
        <f>IFERROR(Q4337/N4337,"0")</f>
        <v/>
      </c>
    </row>
    <row r="4338">
      <c r="A4338">
        <f>_xlfn.XLOOKUP(D4338,BN:BN,BO:BO)</f>
        <v/>
      </c>
      <c r="B4338" t="inlineStr">
        <is>
          <t>LLC</t>
        </is>
      </c>
      <c r="C4338" t="n">
        <v>711</v>
      </c>
      <c r="D4338">
        <f>_xlfn.XLOOKUP(C4338,BH:BH,BI:BI)</f>
        <v/>
      </c>
      <c r="E4338" t="n">
        <v>28934</v>
      </c>
      <c r="F4338" t="inlineStr">
        <is>
          <t>TE MIGUEL CHECA MARINETTE</t>
        </is>
      </c>
      <c r="G4338" s="234" t="n">
        <v>45919</v>
      </c>
      <c r="H4338" s="63" t="n"/>
      <c r="I4338" t="inlineStr">
        <is>
          <t>VLO</t>
        </is>
      </c>
      <c r="J4338">
        <f>_xlfn.XLOOKUP(I4338,AS:AS,AU:AU)</f>
        <v/>
      </c>
      <c r="K4338" t="inlineStr">
        <is>
          <t>EUR</t>
        </is>
      </c>
      <c r="L4338" s="238" t="n">
        <v>191.3</v>
      </c>
      <c r="M4338">
        <f>L4338*_xlfn.XLOOKUP(K4338,AM:AM,AN:AN)</f>
        <v/>
      </c>
      <c r="N4338">
        <f>L4338*_xlfn.XLOOKUP(K4338,AM:AM,AO:AO)</f>
        <v/>
      </c>
      <c r="O4338" s="238" t="n">
        <v>0</v>
      </c>
      <c r="P4338">
        <f>O4338*_xlfn.XLOOKUP(K4338,AM:AM,AN:AN)</f>
        <v/>
      </c>
      <c r="Q4338">
        <f>O4338*_xlfn.XLOOKUP(K4338,AM:AM,AO:AO)</f>
        <v/>
      </c>
      <c r="R4338">
        <f>_xlfn.XLOOKUP(E4338,AF:AF,AG:AG)</f>
        <v/>
      </c>
      <c r="S4338">
        <f>_xlfn.XLOOKUP(E4338,AF:AF,AI:AI)</f>
        <v/>
      </c>
      <c r="T4338">
        <f>WEEKNUM(G4338)</f>
        <v/>
      </c>
      <c r="U4338">
        <f>YEAR(G4338)</f>
        <v/>
      </c>
      <c r="V4338" s="117">
        <f>IFERROR(Q4338/N4338,"0")</f>
        <v/>
      </c>
    </row>
    <row r="4339">
      <c r="A4339">
        <f>_xlfn.XLOOKUP(D4339,BN:BN,BO:BO)</f>
        <v/>
      </c>
      <c r="B4339" t="inlineStr">
        <is>
          <t>LLC</t>
        </is>
      </c>
      <c r="C4339" t="n">
        <v>711</v>
      </c>
      <c r="D4339">
        <f>_xlfn.XLOOKUP(C4339,BH:BH,BI:BI)</f>
        <v/>
      </c>
      <c r="E4339" t="n">
        <v>28934</v>
      </c>
      <c r="F4339" t="inlineStr">
        <is>
          <t>TE HENKEL MIGUEL JUAN PABLO</t>
        </is>
      </c>
      <c r="G4339" s="234" t="n">
        <v>45919</v>
      </c>
      <c r="H4339" s="63" t="n"/>
      <c r="I4339" t="inlineStr">
        <is>
          <t>VLO</t>
        </is>
      </c>
      <c r="J4339">
        <f>_xlfn.XLOOKUP(I4339,AS:AS,AU:AU)</f>
        <v/>
      </c>
      <c r="K4339" t="inlineStr">
        <is>
          <t>EUR</t>
        </is>
      </c>
      <c r="L4339" s="238" t="n">
        <v>137.08</v>
      </c>
      <c r="M4339">
        <f>L4339*_xlfn.XLOOKUP(K4339,AM:AM,AN:AN)</f>
        <v/>
      </c>
      <c r="N4339">
        <f>L4339*_xlfn.XLOOKUP(K4339,AM:AM,AO:AO)</f>
        <v/>
      </c>
      <c r="O4339" s="238" t="n">
        <v>0</v>
      </c>
      <c r="P4339">
        <f>O4339*_xlfn.XLOOKUP(K4339,AM:AM,AN:AN)</f>
        <v/>
      </c>
      <c r="Q4339">
        <f>O4339*_xlfn.XLOOKUP(K4339,AM:AM,AO:AO)</f>
        <v/>
      </c>
      <c r="R4339">
        <f>_xlfn.XLOOKUP(E4339,AF:AF,AG:AG)</f>
        <v/>
      </c>
      <c r="S4339">
        <f>_xlfn.XLOOKUP(E4339,AF:AF,AI:AI)</f>
        <v/>
      </c>
      <c r="T4339">
        <f>WEEKNUM(G4339)</f>
        <v/>
      </c>
      <c r="U4339">
        <f>YEAR(G4339)</f>
        <v/>
      </c>
      <c r="V4339" s="117">
        <f>IFERROR(Q4339/N4339,"0")</f>
        <v/>
      </c>
    </row>
    <row r="4340">
      <c r="A4340">
        <f>_xlfn.XLOOKUP(D4340,BN:BN,BO:BO)</f>
        <v/>
      </c>
      <c r="B4340" t="inlineStr">
        <is>
          <t>LLC</t>
        </is>
      </c>
      <c r="C4340" t="n">
        <v>711</v>
      </c>
      <c r="D4340">
        <f>_xlfn.XLOOKUP(C4340,BH:BH,BI:BI)</f>
        <v/>
      </c>
      <c r="E4340" t="n">
        <v>28934</v>
      </c>
      <c r="F4340" t="inlineStr">
        <is>
          <t>TE HENKEL MIGUEL RODRIGO</t>
        </is>
      </c>
      <c r="G4340" s="234" t="n">
        <v>45919</v>
      </c>
      <c r="H4340" s="63" t="n"/>
      <c r="I4340" t="inlineStr">
        <is>
          <t>VLO</t>
        </is>
      </c>
      <c r="J4340">
        <f>_xlfn.XLOOKUP(I4340,AS:AS,AU:AU)</f>
        <v/>
      </c>
      <c r="K4340" t="inlineStr">
        <is>
          <t>EUR</t>
        </is>
      </c>
      <c r="L4340" s="238" t="n">
        <v>137.08</v>
      </c>
      <c r="M4340">
        <f>L4340*_xlfn.XLOOKUP(K4340,AM:AM,AN:AN)</f>
        <v/>
      </c>
      <c r="N4340">
        <f>L4340*_xlfn.XLOOKUP(K4340,AM:AM,AO:AO)</f>
        <v/>
      </c>
      <c r="O4340" s="238" t="n">
        <v>0</v>
      </c>
      <c r="P4340">
        <f>O4340*_xlfn.XLOOKUP(K4340,AM:AM,AN:AN)</f>
        <v/>
      </c>
      <c r="Q4340">
        <f>O4340*_xlfn.XLOOKUP(K4340,AM:AM,AO:AO)</f>
        <v/>
      </c>
      <c r="R4340">
        <f>_xlfn.XLOOKUP(E4340,AF:AF,AG:AG)</f>
        <v/>
      </c>
      <c r="S4340">
        <f>_xlfn.XLOOKUP(E4340,AF:AF,AI:AI)</f>
        <v/>
      </c>
      <c r="T4340">
        <f>WEEKNUM(G4340)</f>
        <v/>
      </c>
      <c r="U4340">
        <f>YEAR(G4340)</f>
        <v/>
      </c>
      <c r="V4340" s="117">
        <f>IFERROR(Q4340/N4340,"0")</f>
        <v/>
      </c>
    </row>
    <row r="4341">
      <c r="A4341">
        <f>_xlfn.XLOOKUP(D4341,BN:BN,BO:BO)</f>
        <v/>
      </c>
      <c r="B4341" t="inlineStr">
        <is>
          <t>LLC</t>
        </is>
      </c>
      <c r="C4341" t="n">
        <v>711</v>
      </c>
      <c r="D4341">
        <f>_xlfn.XLOOKUP(C4341,BH:BH,BI:BI)</f>
        <v/>
      </c>
      <c r="E4341" t="n">
        <v>28934</v>
      </c>
      <c r="F4341" t="inlineStr">
        <is>
          <t>TE HENKEL MIGUEL EDUARDO</t>
        </is>
      </c>
      <c r="G4341" s="234" t="n">
        <v>45921</v>
      </c>
      <c r="H4341" s="63" t="n"/>
      <c r="I4341" t="inlineStr">
        <is>
          <t>VLO</t>
        </is>
      </c>
      <c r="J4341">
        <f>_xlfn.XLOOKUP(I4341,AS:AS,AU:AU)</f>
        <v/>
      </c>
      <c r="K4341" t="inlineStr">
        <is>
          <t>EUR</t>
        </is>
      </c>
      <c r="L4341" s="238" t="n">
        <v>258.79</v>
      </c>
      <c r="M4341">
        <f>L4341*_xlfn.XLOOKUP(K4341,AM:AM,AN:AN)</f>
        <v/>
      </c>
      <c r="N4341">
        <f>L4341*_xlfn.XLOOKUP(K4341,AM:AM,AO:AO)</f>
        <v/>
      </c>
      <c r="O4341" s="238" t="n">
        <v>0</v>
      </c>
      <c r="P4341">
        <f>O4341*_xlfn.XLOOKUP(K4341,AM:AM,AN:AN)</f>
        <v/>
      </c>
      <c r="Q4341">
        <f>O4341*_xlfn.XLOOKUP(K4341,AM:AM,AO:AO)</f>
        <v/>
      </c>
      <c r="R4341">
        <f>_xlfn.XLOOKUP(E4341,AF:AF,AG:AG)</f>
        <v/>
      </c>
      <c r="S4341">
        <f>_xlfn.XLOOKUP(E4341,AF:AF,AI:AI)</f>
        <v/>
      </c>
      <c r="T4341">
        <f>WEEKNUM(G4341)</f>
        <v/>
      </c>
      <c r="U4341">
        <f>YEAR(G4341)</f>
        <v/>
      </c>
      <c r="V4341" s="117">
        <f>IFERROR(Q4341/N4341,"0")</f>
        <v/>
      </c>
    </row>
    <row r="4342">
      <c r="A4342">
        <f>_xlfn.XLOOKUP(D4342,BN:BN,BO:BO)</f>
        <v/>
      </c>
      <c r="B4342" t="inlineStr">
        <is>
          <t>LLC</t>
        </is>
      </c>
      <c r="C4342" t="n">
        <v>711</v>
      </c>
      <c r="D4342">
        <f>_xlfn.XLOOKUP(C4342,BH:BH,BI:BI)</f>
        <v/>
      </c>
      <c r="E4342" t="n">
        <v>28934</v>
      </c>
      <c r="F4342" t="inlineStr">
        <is>
          <t>TE HENKEL MIGUEL MARINETTE</t>
        </is>
      </c>
      <c r="G4342" s="234" t="n">
        <v>45921</v>
      </c>
      <c r="H4342" s="63" t="n"/>
      <c r="I4342" t="inlineStr">
        <is>
          <t>VLO</t>
        </is>
      </c>
      <c r="J4342">
        <f>_xlfn.XLOOKUP(I4342,AS:AS,AU:AU)</f>
        <v/>
      </c>
      <c r="K4342" t="inlineStr">
        <is>
          <t>EUR</t>
        </is>
      </c>
      <c r="L4342" s="238" t="n">
        <v>258.79</v>
      </c>
      <c r="M4342">
        <f>L4342*_xlfn.XLOOKUP(K4342,AM:AM,AN:AN)</f>
        <v/>
      </c>
      <c r="N4342">
        <f>L4342*_xlfn.XLOOKUP(K4342,AM:AM,AO:AO)</f>
        <v/>
      </c>
      <c r="O4342" s="238" t="n">
        <v>0</v>
      </c>
      <c r="P4342">
        <f>O4342*_xlfn.XLOOKUP(K4342,AM:AM,AN:AN)</f>
        <v/>
      </c>
      <c r="Q4342">
        <f>O4342*_xlfn.XLOOKUP(K4342,AM:AM,AO:AO)</f>
        <v/>
      </c>
      <c r="R4342">
        <f>_xlfn.XLOOKUP(E4342,AF:AF,AG:AG)</f>
        <v/>
      </c>
      <c r="S4342">
        <f>_xlfn.XLOOKUP(E4342,AF:AF,AI:AI)</f>
        <v/>
      </c>
      <c r="T4342">
        <f>WEEKNUM(G4342)</f>
        <v/>
      </c>
      <c r="U4342">
        <f>YEAR(G4342)</f>
        <v/>
      </c>
      <c r="V4342" s="117">
        <f>IFERROR(Q4342/N4342,"0")</f>
        <v/>
      </c>
    </row>
    <row r="4343">
      <c r="A4343">
        <f>_xlfn.XLOOKUP(D4343,BN:BN,BO:BO)</f>
        <v/>
      </c>
      <c r="B4343" t="inlineStr">
        <is>
          <t>LLC</t>
        </is>
      </c>
      <c r="C4343" t="n">
        <v>711</v>
      </c>
      <c r="D4343">
        <f>_xlfn.XLOOKUP(C4343,BH:BH,BI:BI)</f>
        <v/>
      </c>
      <c r="E4343" t="n">
        <v>28934</v>
      </c>
      <c r="F4343" t="inlineStr">
        <is>
          <t>TE HENKEL ROJAS EDUARDO</t>
        </is>
      </c>
      <c r="G4343" s="234" t="n">
        <v>45921</v>
      </c>
      <c r="H4343" s="63" t="n"/>
      <c r="I4343" t="inlineStr">
        <is>
          <t>VLO</t>
        </is>
      </c>
      <c r="J4343">
        <f>_xlfn.XLOOKUP(I4343,AS:AS,AU:AU)</f>
        <v/>
      </c>
      <c r="K4343" t="inlineStr">
        <is>
          <t>EUR</t>
        </is>
      </c>
      <c r="L4343" s="238" t="n">
        <v>258.79</v>
      </c>
      <c r="M4343">
        <f>L4343*_xlfn.XLOOKUP(K4343,AM:AM,AN:AN)</f>
        <v/>
      </c>
      <c r="N4343">
        <f>L4343*_xlfn.XLOOKUP(K4343,AM:AM,AO:AO)</f>
        <v/>
      </c>
      <c r="O4343" s="238" t="n">
        <v>0</v>
      </c>
      <c r="P4343">
        <f>O4343*_xlfn.XLOOKUP(K4343,AM:AM,AN:AN)</f>
        <v/>
      </c>
      <c r="Q4343">
        <f>O4343*_xlfn.XLOOKUP(K4343,AM:AM,AO:AO)</f>
        <v/>
      </c>
      <c r="R4343">
        <f>_xlfn.XLOOKUP(E4343,AF:AF,AG:AG)</f>
        <v/>
      </c>
      <c r="S4343">
        <f>_xlfn.XLOOKUP(E4343,AF:AF,AI:AI)</f>
        <v/>
      </c>
      <c r="T4343">
        <f>WEEKNUM(G4343)</f>
        <v/>
      </c>
      <c r="U4343">
        <f>YEAR(G4343)</f>
        <v/>
      </c>
      <c r="V4343" s="117">
        <f>IFERROR(Q4343/N4343,"0")</f>
        <v/>
      </c>
    </row>
    <row r="4344">
      <c r="A4344">
        <f>_xlfn.XLOOKUP(D4344,BN:BN,BO:BO)</f>
        <v/>
      </c>
      <c r="B4344" t="inlineStr">
        <is>
          <t>LLC</t>
        </is>
      </c>
      <c r="C4344" t="n">
        <v>711</v>
      </c>
      <c r="D4344">
        <f>_xlfn.XLOOKUP(C4344,BH:BH,BI:BI)</f>
        <v/>
      </c>
      <c r="E4344" t="n">
        <v>28934</v>
      </c>
      <c r="F4344" t="inlineStr">
        <is>
          <t>TE MIGUEL CHECA MARINETTE</t>
        </is>
      </c>
      <c r="G4344" s="234" t="n">
        <v>45921</v>
      </c>
      <c r="H4344" s="63" t="n"/>
      <c r="I4344" t="inlineStr">
        <is>
          <t>VLO</t>
        </is>
      </c>
      <c r="J4344">
        <f>_xlfn.XLOOKUP(I4344,AS:AS,AU:AU)</f>
        <v/>
      </c>
      <c r="K4344" t="inlineStr">
        <is>
          <t>EUR</t>
        </is>
      </c>
      <c r="L4344" s="238" t="n">
        <v>258.79</v>
      </c>
      <c r="M4344">
        <f>L4344*_xlfn.XLOOKUP(K4344,AM:AM,AN:AN)</f>
        <v/>
      </c>
      <c r="N4344">
        <f>L4344*_xlfn.XLOOKUP(K4344,AM:AM,AO:AO)</f>
        <v/>
      </c>
      <c r="O4344" s="238" t="n">
        <v>0</v>
      </c>
      <c r="P4344">
        <f>O4344*_xlfn.XLOOKUP(K4344,AM:AM,AN:AN)</f>
        <v/>
      </c>
      <c r="Q4344">
        <f>O4344*_xlfn.XLOOKUP(K4344,AM:AM,AO:AO)</f>
        <v/>
      </c>
      <c r="R4344">
        <f>_xlfn.XLOOKUP(E4344,AF:AF,AG:AG)</f>
        <v/>
      </c>
      <c r="S4344">
        <f>_xlfn.XLOOKUP(E4344,AF:AF,AI:AI)</f>
        <v/>
      </c>
      <c r="T4344">
        <f>WEEKNUM(G4344)</f>
        <v/>
      </c>
      <c r="U4344">
        <f>YEAR(G4344)</f>
        <v/>
      </c>
      <c r="V4344" s="117">
        <f>IFERROR(Q4344/N4344,"0")</f>
        <v/>
      </c>
    </row>
    <row r="4345">
      <c r="A4345">
        <f>_xlfn.XLOOKUP(D4345,BN:BN,BO:BO)</f>
        <v/>
      </c>
      <c r="B4345" t="inlineStr">
        <is>
          <t>LLC</t>
        </is>
      </c>
      <c r="C4345" t="n">
        <v>711</v>
      </c>
      <c r="D4345">
        <f>_xlfn.XLOOKUP(C4345,BH:BH,BI:BI)</f>
        <v/>
      </c>
      <c r="E4345" t="n">
        <v>28934</v>
      </c>
      <c r="F4345" t="inlineStr">
        <is>
          <t>TE HENKEL MIGUEL JUAN PABLO</t>
        </is>
      </c>
      <c r="G4345" s="234" t="n">
        <v>45921</v>
      </c>
      <c r="H4345" s="63" t="n"/>
      <c r="I4345" t="inlineStr">
        <is>
          <t>VLO</t>
        </is>
      </c>
      <c r="J4345">
        <f>_xlfn.XLOOKUP(I4345,AS:AS,AU:AU)</f>
        <v/>
      </c>
      <c r="K4345" t="inlineStr">
        <is>
          <t>EUR</t>
        </is>
      </c>
      <c r="L4345" s="238" t="n">
        <v>182.65</v>
      </c>
      <c r="M4345">
        <f>L4345*_xlfn.XLOOKUP(K4345,AM:AM,AN:AN)</f>
        <v/>
      </c>
      <c r="N4345">
        <f>L4345*_xlfn.XLOOKUP(K4345,AM:AM,AO:AO)</f>
        <v/>
      </c>
      <c r="O4345" s="238" t="n">
        <v>0</v>
      </c>
      <c r="P4345">
        <f>O4345*_xlfn.XLOOKUP(K4345,AM:AM,AN:AN)</f>
        <v/>
      </c>
      <c r="Q4345">
        <f>O4345*_xlfn.XLOOKUP(K4345,AM:AM,AO:AO)</f>
        <v/>
      </c>
      <c r="R4345">
        <f>_xlfn.XLOOKUP(E4345,AF:AF,AG:AG)</f>
        <v/>
      </c>
      <c r="S4345">
        <f>_xlfn.XLOOKUP(E4345,AF:AF,AI:AI)</f>
        <v/>
      </c>
      <c r="T4345">
        <f>WEEKNUM(G4345)</f>
        <v/>
      </c>
      <c r="U4345">
        <f>YEAR(G4345)</f>
        <v/>
      </c>
      <c r="V4345" s="117">
        <f>IFERROR(Q4345/N4345,"0")</f>
        <v/>
      </c>
    </row>
    <row r="4346">
      <c r="A4346">
        <f>_xlfn.XLOOKUP(D4346,BN:BN,BO:BO)</f>
        <v/>
      </c>
      <c r="B4346" t="inlineStr">
        <is>
          <t>LLC</t>
        </is>
      </c>
      <c r="C4346" t="n">
        <v>711</v>
      </c>
      <c r="D4346">
        <f>_xlfn.XLOOKUP(C4346,BH:BH,BI:BI)</f>
        <v/>
      </c>
      <c r="E4346" t="n">
        <v>28934</v>
      </c>
      <c r="F4346" t="inlineStr">
        <is>
          <t>TE HENKEL MIGUEL RODRIGO</t>
        </is>
      </c>
      <c r="G4346" s="234" t="n">
        <v>45921</v>
      </c>
      <c r="H4346" s="63" t="n"/>
      <c r="I4346" t="inlineStr">
        <is>
          <t>VLO</t>
        </is>
      </c>
      <c r="J4346">
        <f>_xlfn.XLOOKUP(I4346,AS:AS,AU:AU)</f>
        <v/>
      </c>
      <c r="K4346" t="inlineStr">
        <is>
          <t>EUR</t>
        </is>
      </c>
      <c r="L4346" s="238" t="n">
        <v>182.65</v>
      </c>
      <c r="M4346">
        <f>L4346*_xlfn.XLOOKUP(K4346,AM:AM,AN:AN)</f>
        <v/>
      </c>
      <c r="N4346">
        <f>L4346*_xlfn.XLOOKUP(K4346,AM:AM,AO:AO)</f>
        <v/>
      </c>
      <c r="O4346" s="238" t="n">
        <v>0</v>
      </c>
      <c r="P4346">
        <f>O4346*_xlfn.XLOOKUP(K4346,AM:AM,AN:AN)</f>
        <v/>
      </c>
      <c r="Q4346">
        <f>O4346*_xlfn.XLOOKUP(K4346,AM:AM,AO:AO)</f>
        <v/>
      </c>
      <c r="R4346">
        <f>_xlfn.XLOOKUP(E4346,AF:AF,AG:AG)</f>
        <v/>
      </c>
      <c r="S4346">
        <f>_xlfn.XLOOKUP(E4346,AF:AF,AI:AI)</f>
        <v/>
      </c>
      <c r="T4346">
        <f>WEEKNUM(G4346)</f>
        <v/>
      </c>
      <c r="U4346">
        <f>YEAR(G4346)</f>
        <v/>
      </c>
      <c r="V4346" s="117">
        <f>IFERROR(Q4346/N4346,"0")</f>
        <v/>
      </c>
    </row>
    <row r="4347">
      <c r="A4347">
        <f>_xlfn.XLOOKUP(D4347,BN:BN,BO:BO)</f>
        <v/>
      </c>
      <c r="B4347" t="inlineStr">
        <is>
          <t>LLC</t>
        </is>
      </c>
      <c r="C4347" t="n">
        <v>711</v>
      </c>
      <c r="D4347">
        <f>_xlfn.XLOOKUP(C4347,BH:BH,BI:BI)</f>
        <v/>
      </c>
      <c r="E4347" t="n">
        <v>0</v>
      </c>
      <c r="F4347" t="inlineStr">
        <is>
          <t>Fee emisión</t>
        </is>
      </c>
      <c r="G4347" s="234" t="n">
        <v>45919</v>
      </c>
      <c r="H4347" s="234" t="n">
        <v>45921</v>
      </c>
      <c r="I4347" t="inlineStr">
        <is>
          <t>HPS</t>
        </is>
      </c>
      <c r="J4347">
        <f>_xlfn.XLOOKUP(I4347,AS:AS,AU:AU)</f>
        <v/>
      </c>
      <c r="K4347" t="inlineStr">
        <is>
          <t>EUR</t>
        </is>
      </c>
      <c r="L4347" s="238" t="n">
        <v>360</v>
      </c>
      <c r="M4347">
        <f>L4347*_xlfn.XLOOKUP(K4347,AM:AM,AN:AN)</f>
        <v/>
      </c>
      <c r="N4347">
        <f>L4347*_xlfn.XLOOKUP(K4347,AM:AM,AO:AO)</f>
        <v/>
      </c>
      <c r="O4347" s="238" t="n">
        <v>360</v>
      </c>
      <c r="P4347">
        <f>O4347*_xlfn.XLOOKUP(K4347,AM:AM,AN:AN)</f>
        <v/>
      </c>
      <c r="Q4347">
        <f>O4347*_xlfn.XLOOKUP(K4347,AM:AM,AO:AO)</f>
        <v/>
      </c>
      <c r="R4347">
        <f>_xlfn.XLOOKUP(E4347,AF:AF,AG:AG)</f>
        <v/>
      </c>
      <c r="S4347">
        <f>_xlfn.XLOOKUP(E4347,AF:AF,AI:AI)</f>
        <v/>
      </c>
      <c r="T4347">
        <f>WEEKNUM(G4347)</f>
        <v/>
      </c>
      <c r="U4347">
        <f>YEAR(G4347)</f>
        <v/>
      </c>
      <c r="V4347" s="117">
        <f>IFERROR(Q4347/N4347,"0")</f>
        <v/>
      </c>
    </row>
    <row r="4348">
      <c r="A4348">
        <f>_xlfn.XLOOKUP(D4348,BN:BN,BO:BO)</f>
        <v/>
      </c>
      <c r="B4348" t="inlineStr">
        <is>
          <t>LLC</t>
        </is>
      </c>
      <c r="C4348" t="n">
        <v>711</v>
      </c>
      <c r="D4348">
        <f>_xlfn.XLOOKUP(C4348,BH:BH,BI:BI)</f>
        <v/>
      </c>
      <c r="E4348" t="n">
        <v>0</v>
      </c>
      <c r="F4348" t="inlineStr">
        <is>
          <t xml:space="preserve">Honorarios </t>
        </is>
      </c>
      <c r="G4348" s="234" t="n">
        <v>45919</v>
      </c>
      <c r="H4348" s="234" t="n">
        <v>45921</v>
      </c>
      <c r="I4348" t="inlineStr">
        <is>
          <t>HPS</t>
        </is>
      </c>
      <c r="J4348">
        <f>_xlfn.XLOOKUP(I4348,AS:AS,AU:AU)</f>
        <v/>
      </c>
      <c r="K4348" t="inlineStr">
        <is>
          <t>EUR</t>
        </is>
      </c>
      <c r="L4348" s="238" t="n">
        <v>18.28</v>
      </c>
      <c r="M4348">
        <f>L4348*_xlfn.XLOOKUP(K4348,AM:AM,AN:AN)</f>
        <v/>
      </c>
      <c r="N4348">
        <f>L4348*_xlfn.XLOOKUP(K4348,AM:AM,AO:AO)</f>
        <v/>
      </c>
      <c r="O4348" s="238" t="n">
        <v>18.28</v>
      </c>
      <c r="P4348">
        <f>O4348*_xlfn.XLOOKUP(K4348,AM:AM,AN:AN)</f>
        <v/>
      </c>
      <c r="Q4348">
        <f>O4348*_xlfn.XLOOKUP(K4348,AM:AM,AO:AO)</f>
        <v/>
      </c>
      <c r="R4348">
        <f>_xlfn.XLOOKUP(E4348,AF:AF,AG:AG)</f>
        <v/>
      </c>
      <c r="S4348">
        <f>_xlfn.XLOOKUP(E4348,AF:AF,AI:AI)</f>
        <v/>
      </c>
      <c r="T4348">
        <f>WEEKNUM(G4348)</f>
        <v/>
      </c>
      <c r="U4348">
        <f>YEAR(G4348)</f>
        <v/>
      </c>
      <c r="V4348" s="117">
        <f>IFERROR(Q4348/N4348,"0")</f>
        <v/>
      </c>
    </row>
    <row r="4349">
      <c r="A4349">
        <f>_xlfn.XLOOKUP(D4349,BN:BN,BO:BO)</f>
        <v/>
      </c>
      <c r="B4349" t="inlineStr">
        <is>
          <t>LLC</t>
        </is>
      </c>
      <c r="C4349" t="n">
        <v>712</v>
      </c>
      <c r="D4349">
        <f>_xlfn.XLOOKUP(C4349,BH:BH,BI:BI)</f>
        <v/>
      </c>
      <c r="E4349" t="n">
        <v>31064</v>
      </c>
      <c r="F4349" t="inlineStr">
        <is>
          <t>Grand Hotel Son Net</t>
        </is>
      </c>
      <c r="G4349" s="234" t="n">
        <v>45873</v>
      </c>
      <c r="H4349" s="234" t="n">
        <v>45877</v>
      </c>
      <c r="I4349" t="inlineStr">
        <is>
          <t>HTL</t>
        </is>
      </c>
      <c r="J4349">
        <f>_xlfn.XLOOKUP(I4349,AS:AS,AU:AU)</f>
        <v/>
      </c>
      <c r="K4349" t="inlineStr">
        <is>
          <t>EUR</t>
        </is>
      </c>
      <c r="L4349" s="238" t="n">
        <v>12080</v>
      </c>
      <c r="M4349">
        <f>L4349*_xlfn.XLOOKUP(K4349,AM:AM,AN:AN)</f>
        <v/>
      </c>
      <c r="N4349">
        <f>L4349*_xlfn.XLOOKUP(K4349,AM:AM,AO:AO)</f>
        <v/>
      </c>
      <c r="O4349" s="238" t="n">
        <v>1032.28</v>
      </c>
      <c r="P4349">
        <f>O4349*_xlfn.XLOOKUP(K4349,AM:AM,AN:AN)</f>
        <v/>
      </c>
      <c r="Q4349">
        <f>O4349*_xlfn.XLOOKUP(K4349,AM:AM,AO:AO)</f>
        <v/>
      </c>
      <c r="R4349">
        <f>_xlfn.XLOOKUP(E4349,AF:AF,AG:AG)</f>
        <v/>
      </c>
      <c r="S4349">
        <f>_xlfn.XLOOKUP(E4349,AF:AF,AI:AI)</f>
        <v/>
      </c>
      <c r="T4349">
        <f>WEEKNUM(G4349)</f>
        <v/>
      </c>
      <c r="U4349">
        <f>YEAR(G4349)</f>
        <v/>
      </c>
      <c r="V4349" s="117">
        <f>IFERROR(Q4349/N4349,"0")</f>
        <v/>
      </c>
    </row>
    <row r="4350">
      <c r="A4350">
        <f>_xlfn.XLOOKUP(D4350,BN:BN,BO:BO)</f>
        <v/>
      </c>
      <c r="B4350" t="inlineStr">
        <is>
          <t>LLC</t>
        </is>
      </c>
      <c r="C4350" t="n">
        <v>713</v>
      </c>
      <c r="D4350">
        <f>_xlfn.XLOOKUP(C4350,BH:BH,BI:BI)</f>
        <v/>
      </c>
      <c r="E4350" t="n">
        <v>31087</v>
      </c>
      <c r="F4350" t="inlineStr">
        <is>
          <t>DOMUS NOVA</t>
        </is>
      </c>
      <c r="G4350" s="234" t="n">
        <v>45931</v>
      </c>
      <c r="H4350" s="234" t="n">
        <v>45961</v>
      </c>
      <c r="I4350" t="inlineStr">
        <is>
          <t>HTL</t>
        </is>
      </c>
      <c r="J4350">
        <f>_xlfn.XLOOKUP(I4350,AS:AS,AU:AU)</f>
        <v/>
      </c>
      <c r="K4350" t="inlineStr">
        <is>
          <t>GPB</t>
        </is>
      </c>
      <c r="L4350" s="238" t="n">
        <v>6000</v>
      </c>
      <c r="M4350">
        <f>L4350*_xlfn.XLOOKUP(K4350,AM:AM,AN:AN)</f>
        <v/>
      </c>
      <c r="N4350">
        <f>L4350*_xlfn.XLOOKUP(K4350,AM:AM,AO:AO)</f>
        <v/>
      </c>
      <c r="O4350" s="238" t="n">
        <v>0</v>
      </c>
      <c r="P4350">
        <f>O4350*_xlfn.XLOOKUP(K4350,AM:AM,AN:AN)</f>
        <v/>
      </c>
      <c r="Q4350">
        <f>O4350*_xlfn.XLOOKUP(K4350,AM:AM,AO:AO)</f>
        <v/>
      </c>
      <c r="R4350">
        <f>_xlfn.XLOOKUP(E4350,AF:AF,AG:AG)</f>
        <v/>
      </c>
      <c r="S4350">
        <f>_xlfn.XLOOKUP(E4350,AF:AF,AI:AI)</f>
        <v/>
      </c>
      <c r="T4350">
        <f>WEEKNUM(G4350)</f>
        <v/>
      </c>
      <c r="U4350">
        <f>YEAR(G4350)</f>
        <v/>
      </c>
      <c r="V4350" s="117">
        <f>IFERROR(Q4350/N4350,"0")</f>
        <v/>
      </c>
    </row>
    <row r="4351">
      <c r="A4351">
        <f>_xlfn.XLOOKUP(D4351,BN:BN,BO:BO)</f>
        <v/>
      </c>
      <c r="B4351" t="inlineStr">
        <is>
          <t>LLC</t>
        </is>
      </c>
      <c r="C4351" t="n">
        <v>714</v>
      </c>
      <c r="D4351">
        <f>_xlfn.XLOOKUP(C4351,BH:BH,BI:BI)</f>
        <v/>
      </c>
      <c r="E4351" t="n">
        <v>30211</v>
      </c>
      <c r="F4351" t="inlineStr">
        <is>
          <t xml:space="preserve">hotel </t>
        </is>
      </c>
      <c r="G4351" s="234" t="n">
        <v>45753</v>
      </c>
      <c r="H4351" s="234" t="n">
        <v>45755</v>
      </c>
      <c r="I4351" t="inlineStr">
        <is>
          <t>HTL</t>
        </is>
      </c>
      <c r="J4351">
        <f>_xlfn.XLOOKUP(I4351,AS:AS,AU:AU)</f>
        <v/>
      </c>
      <c r="K4351" t="inlineStr">
        <is>
          <t>USD</t>
        </is>
      </c>
      <c r="L4351" s="238" t="n">
        <v>10013</v>
      </c>
      <c r="M4351">
        <f>L4351*_xlfn.XLOOKUP(K4351,AM:AM,AN:AN)</f>
        <v/>
      </c>
      <c r="N4351">
        <f>L4351*_xlfn.XLOOKUP(K4351,AM:AM,AO:AO)</f>
        <v/>
      </c>
      <c r="O4351" s="238" t="n">
        <v>1013</v>
      </c>
      <c r="P4351">
        <f>O4351*_xlfn.XLOOKUP(K4351,AM:AM,AN:AN)</f>
        <v/>
      </c>
      <c r="Q4351">
        <f>O4351*_xlfn.XLOOKUP(K4351,AM:AM,AO:AO)</f>
        <v/>
      </c>
      <c r="R4351">
        <f>_xlfn.XLOOKUP(E4351,AF:AF,AG:AG)</f>
        <v/>
      </c>
      <c r="S4351">
        <f>_xlfn.XLOOKUP(E4351,AF:AF,AI:AI)</f>
        <v/>
      </c>
      <c r="T4351">
        <f>WEEKNUM(G4351)</f>
        <v/>
      </c>
      <c r="U4351">
        <f>YEAR(G4351)</f>
        <v/>
      </c>
      <c r="V4351" s="117">
        <f>IFERROR(Q4351/N4351,"0")</f>
        <v/>
      </c>
    </row>
    <row r="4352">
      <c r="A4352">
        <f>_xlfn.XLOOKUP(D4352,BN:BN,BO:BO)</f>
        <v/>
      </c>
      <c r="B4352" t="inlineStr">
        <is>
          <t>LLC</t>
        </is>
      </c>
      <c r="C4352" t="n">
        <v>714</v>
      </c>
      <c r="D4352">
        <f>_xlfn.XLOOKUP(C4352,BH:BH,BI:BI)</f>
        <v/>
      </c>
      <c r="E4352" t="n">
        <v>30237</v>
      </c>
      <c r="F4352" t="inlineStr">
        <is>
          <t>hotel</t>
        </is>
      </c>
      <c r="G4352" s="234" t="n">
        <v>45755</v>
      </c>
      <c r="H4352" s="234" t="n">
        <v>45757</v>
      </c>
      <c r="I4352" t="inlineStr">
        <is>
          <t>HTL</t>
        </is>
      </c>
      <c r="J4352">
        <f>_xlfn.XLOOKUP(I4352,AS:AS,AU:AU)</f>
        <v/>
      </c>
      <c r="K4352" t="inlineStr">
        <is>
          <t>USD</t>
        </is>
      </c>
      <c r="L4352" s="238" t="n">
        <v>25800</v>
      </c>
      <c r="M4352">
        <f>L4352*_xlfn.XLOOKUP(K4352,AM:AM,AN:AN)</f>
        <v/>
      </c>
      <c r="N4352">
        <f>L4352*_xlfn.XLOOKUP(K4352,AM:AM,AO:AO)</f>
        <v/>
      </c>
      <c r="O4352" s="238" t="n">
        <v>258.12</v>
      </c>
      <c r="P4352">
        <f>O4352*_xlfn.XLOOKUP(K4352,AM:AM,AN:AN)</f>
        <v/>
      </c>
      <c r="Q4352">
        <f>O4352*_xlfn.XLOOKUP(K4352,AM:AM,AO:AO)</f>
        <v/>
      </c>
      <c r="R4352">
        <f>_xlfn.XLOOKUP(E4352,AF:AF,AG:AG)</f>
        <v/>
      </c>
      <c r="S4352">
        <f>_xlfn.XLOOKUP(E4352,AF:AF,AI:AI)</f>
        <v/>
      </c>
      <c r="T4352">
        <f>WEEKNUM(G4352)</f>
        <v/>
      </c>
      <c r="U4352">
        <f>YEAR(G4352)</f>
        <v/>
      </c>
      <c r="V4352" s="117">
        <f>IFERROR(Q4352/N4352,"0")</f>
        <v/>
      </c>
    </row>
    <row r="4353">
      <c r="A4353">
        <f>_xlfn.XLOOKUP(D4353,BN:BN,BO:BO)</f>
        <v/>
      </c>
      <c r="B4353" t="inlineStr">
        <is>
          <t>LLC</t>
        </is>
      </c>
      <c r="C4353" t="n">
        <v>715</v>
      </c>
      <c r="D4353">
        <f>_xlfn.XLOOKUP(C4353,BH:BH,BI:BI)</f>
        <v/>
      </c>
      <c r="E4353" t="n">
        <v>31025</v>
      </c>
      <c r="F4353" t="inlineStr">
        <is>
          <t>Pago de Hospedaje</t>
        </is>
      </c>
      <c r="G4353" s="234" t="n">
        <v>45897</v>
      </c>
      <c r="H4353" s="234" t="n">
        <v>45900</v>
      </c>
      <c r="I4353" t="inlineStr">
        <is>
          <t>HTL</t>
        </is>
      </c>
      <c r="J4353">
        <f>_xlfn.XLOOKUP(I4353,AS:AS,AU:AU)</f>
        <v/>
      </c>
      <c r="K4353" t="inlineStr">
        <is>
          <t>MXN</t>
        </is>
      </c>
      <c r="L4353" s="238" t="n">
        <v>30166.35</v>
      </c>
      <c r="M4353">
        <f>L4353*_xlfn.XLOOKUP(K4353,AM:AM,AN:AN)</f>
        <v/>
      </c>
      <c r="N4353">
        <f>L4353*_xlfn.XLOOKUP(K4353,AM:AM,AO:AO)</f>
        <v/>
      </c>
      <c r="O4353" s="238" t="n">
        <v>3744.43</v>
      </c>
      <c r="P4353">
        <f>O4353*_xlfn.XLOOKUP(K4353,AM:AM,AN:AN)</f>
        <v/>
      </c>
      <c r="Q4353">
        <f>O4353*_xlfn.XLOOKUP(K4353,AM:AM,AO:AO)</f>
        <v/>
      </c>
      <c r="R4353">
        <f>_xlfn.XLOOKUP(E4353,AF:AF,AG:AG)</f>
        <v/>
      </c>
      <c r="S4353">
        <f>_xlfn.XLOOKUP(E4353,AF:AF,AI:AI)</f>
        <v/>
      </c>
      <c r="T4353">
        <f>WEEKNUM(G4353)</f>
        <v/>
      </c>
      <c r="U4353">
        <f>YEAR(G4353)</f>
        <v/>
      </c>
      <c r="V4353" s="117">
        <f>IFERROR(Q4353/N4353,"0")</f>
        <v/>
      </c>
    </row>
    <row r="4354">
      <c r="A4354">
        <f>_xlfn.XLOOKUP(D4354,BN:BN,BO:BO)</f>
        <v/>
      </c>
      <c r="B4354" t="inlineStr">
        <is>
          <t>LLC</t>
        </is>
      </c>
      <c r="C4354" t="n">
        <v>716</v>
      </c>
      <c r="D4354">
        <f>_xlfn.XLOOKUP(C4354,BH:BH,BI:BI)</f>
        <v/>
      </c>
      <c r="E4354" t="n">
        <v>30137</v>
      </c>
      <c r="F4354" t="inlineStr">
        <is>
          <t>Hospedaje</t>
        </is>
      </c>
      <c r="G4354" s="234" t="n">
        <v>45830</v>
      </c>
      <c r="H4354" s="234" t="n">
        <v>45831</v>
      </c>
      <c r="I4354" t="inlineStr">
        <is>
          <t>HTL</t>
        </is>
      </c>
      <c r="J4354">
        <f>_xlfn.XLOOKUP(I4354,AS:AS,AU:AU)</f>
        <v/>
      </c>
      <c r="K4354" t="inlineStr">
        <is>
          <t>USD</t>
        </is>
      </c>
      <c r="L4354" s="238" t="n">
        <v>384.51</v>
      </c>
      <c r="M4354">
        <f>L4354*_xlfn.XLOOKUP(K4354,AM:AM,AN:AN)</f>
        <v/>
      </c>
      <c r="N4354">
        <f>L4354*_xlfn.XLOOKUP(K4354,AM:AM,AO:AO)</f>
        <v/>
      </c>
      <c r="O4354" s="238" t="n">
        <v>27.75</v>
      </c>
      <c r="P4354">
        <f>O4354*_xlfn.XLOOKUP(K4354,AM:AM,AN:AN)</f>
        <v/>
      </c>
      <c r="Q4354">
        <f>O4354*_xlfn.XLOOKUP(K4354,AM:AM,AO:AO)</f>
        <v/>
      </c>
      <c r="R4354">
        <f>_xlfn.XLOOKUP(E4354,AF:AF,AG:AG)</f>
        <v/>
      </c>
      <c r="S4354">
        <f>_xlfn.XLOOKUP(E4354,AF:AF,AI:AI)</f>
        <v/>
      </c>
      <c r="T4354">
        <f>WEEKNUM(G4354)</f>
        <v/>
      </c>
      <c r="U4354">
        <f>YEAR(G4354)</f>
        <v/>
      </c>
      <c r="V4354" s="117">
        <f>IFERROR(Q4354/N4354,"0")</f>
        <v/>
      </c>
    </row>
    <row r="4355">
      <c r="A4355">
        <f>_xlfn.XLOOKUP(D4355,BN:BN,BO:BO)</f>
        <v/>
      </c>
      <c r="B4355" t="inlineStr">
        <is>
          <t>LLC</t>
        </is>
      </c>
      <c r="C4355" t="n">
        <v>721</v>
      </c>
      <c r="D4355">
        <f>_xlfn.XLOOKUP(C4355,BH:BH,BI:BI)</f>
        <v/>
      </c>
      <c r="E4355" t="n">
        <v>31178</v>
      </c>
      <c r="F4355" t="inlineStr">
        <is>
          <t>MAISON LEZARD</t>
        </is>
      </c>
      <c r="G4355" s="234" t="n">
        <v>45953</v>
      </c>
      <c r="H4355" s="234" t="n">
        <v>45957</v>
      </c>
      <c r="I4355" t="inlineStr">
        <is>
          <t>HTL</t>
        </is>
      </c>
      <c r="J4355">
        <f>_xlfn.XLOOKUP(I4355,AS:AS,AU:AU)</f>
        <v/>
      </c>
      <c r="K4355" t="inlineStr">
        <is>
          <t>MXN</t>
        </is>
      </c>
      <c r="L4355" s="238" t="n">
        <v>61265.54</v>
      </c>
      <c r="M4355">
        <f>L4355*_xlfn.XLOOKUP(K4355,AM:AM,AN:AN)</f>
        <v/>
      </c>
      <c r="N4355">
        <f>L4355*_xlfn.XLOOKUP(K4355,AM:AM,AO:AO)</f>
        <v/>
      </c>
      <c r="O4355" s="238" t="n">
        <v>11712.68</v>
      </c>
      <c r="P4355">
        <f>O4355*_xlfn.XLOOKUP(K4355,AM:AM,AN:AN)</f>
        <v/>
      </c>
      <c r="Q4355">
        <f>O4355*_xlfn.XLOOKUP(K4355,AM:AM,AO:AO)</f>
        <v/>
      </c>
      <c r="R4355">
        <f>_xlfn.XLOOKUP(E4355,AF:AF,AG:AG)</f>
        <v/>
      </c>
      <c r="S4355">
        <f>_xlfn.XLOOKUP(E4355,AF:AF,AI:AI)</f>
        <v/>
      </c>
      <c r="T4355">
        <f>WEEKNUM(G4355)</f>
        <v/>
      </c>
      <c r="U4355">
        <f>YEAR(G4355)</f>
        <v/>
      </c>
      <c r="V4355" s="117">
        <f>IFERROR(Q4355/N4355,"0")</f>
        <v/>
      </c>
    </row>
    <row r="4356">
      <c r="A4356">
        <f>_xlfn.XLOOKUP(D4356,BN:BN,BO:BO)</f>
        <v/>
      </c>
      <c r="B4356" t="inlineStr">
        <is>
          <t>LLC</t>
        </is>
      </c>
      <c r="C4356" t="n">
        <v>721</v>
      </c>
      <c r="D4356">
        <f>_xlfn.XLOOKUP(C4356,BH:BH,BI:BI)</f>
        <v/>
      </c>
      <c r="E4356" t="n">
        <v>0</v>
      </c>
      <c r="F4356" t="inlineStr">
        <is>
          <t>FEE STRIPE</t>
        </is>
      </c>
      <c r="G4356" s="234" t="n">
        <v>45953</v>
      </c>
      <c r="H4356" s="234" t="n">
        <v>45957</v>
      </c>
      <c r="I4356" t="inlineStr">
        <is>
          <t>HPS</t>
        </is>
      </c>
      <c r="J4356">
        <f>_xlfn.XLOOKUP(I4356,AS:AS,AU:AU)</f>
        <v/>
      </c>
      <c r="K4356" t="inlineStr">
        <is>
          <t>MXN</t>
        </is>
      </c>
      <c r="L4356" s="238" t="n">
        <v>2552.81</v>
      </c>
      <c r="M4356">
        <f>L4356*_xlfn.XLOOKUP(K4356,AM:AM,AN:AN)</f>
        <v/>
      </c>
      <c r="N4356">
        <f>L4356*_xlfn.XLOOKUP(K4356,AM:AM,AO:AO)</f>
        <v/>
      </c>
      <c r="O4356" s="238" t="n">
        <v>2552.81</v>
      </c>
      <c r="P4356">
        <f>O4356*_xlfn.XLOOKUP(K4356,AM:AM,AN:AN)</f>
        <v/>
      </c>
      <c r="Q4356">
        <f>O4356*_xlfn.XLOOKUP(K4356,AM:AM,AO:AO)</f>
        <v/>
      </c>
      <c r="R4356">
        <f>_xlfn.XLOOKUP(E4356,AF:AF,AG:AG)</f>
        <v/>
      </c>
      <c r="S4356">
        <f>_xlfn.XLOOKUP(E4356,AF:AF,AI:AI)</f>
        <v/>
      </c>
      <c r="T4356">
        <f>WEEKNUM(G4356)</f>
        <v/>
      </c>
      <c r="U4356">
        <f>YEAR(G4356)</f>
        <v/>
      </c>
      <c r="V4356" s="117">
        <f>IFERROR(Q4356/N4356,"0")</f>
        <v/>
      </c>
    </row>
    <row r="4357">
      <c r="A4357">
        <f>_xlfn.XLOOKUP(D4357,BN:BN,BO:BO)</f>
        <v/>
      </c>
      <c r="B4357" t="inlineStr">
        <is>
          <t>LLC</t>
        </is>
      </c>
      <c r="C4357" t="n">
        <v>722</v>
      </c>
      <c r="D4357">
        <f>_xlfn.XLOOKUP(C4357,BH:BH,BI:BI)</f>
        <v/>
      </c>
      <c r="E4357" t="n">
        <v>29915</v>
      </c>
      <c r="F4357" t="inlineStr">
        <is>
          <t>Hospedaje</t>
        </is>
      </c>
      <c r="G4357" s="234" t="n">
        <v>45871</v>
      </c>
      <c r="H4357" s="234" t="n">
        <v>45872</v>
      </c>
      <c r="I4357" t="inlineStr">
        <is>
          <t>HTL</t>
        </is>
      </c>
      <c r="J4357">
        <f>_xlfn.XLOOKUP(I4357,AS:AS,AU:AU)</f>
        <v/>
      </c>
      <c r="K4357" t="inlineStr">
        <is>
          <t>USD</t>
        </is>
      </c>
      <c r="L4357" s="238" t="n">
        <v>1349</v>
      </c>
      <c r="M4357">
        <f>L4357*_xlfn.XLOOKUP(K4357,AM:AM,AN:AN)</f>
        <v/>
      </c>
      <c r="N4357">
        <f>L4357*_xlfn.XLOOKUP(K4357,AM:AM,AO:AO)</f>
        <v/>
      </c>
      <c r="O4357" s="238" t="n">
        <v>136.41</v>
      </c>
      <c r="P4357">
        <f>O4357*_xlfn.XLOOKUP(K4357,AM:AM,AN:AN)</f>
        <v/>
      </c>
      <c r="Q4357">
        <f>O4357*_xlfn.XLOOKUP(K4357,AM:AM,AO:AO)</f>
        <v/>
      </c>
      <c r="R4357">
        <f>_xlfn.XLOOKUP(E4357,AF:AF,AG:AG)</f>
        <v/>
      </c>
      <c r="S4357">
        <f>_xlfn.XLOOKUP(E4357,AF:AF,AI:AI)</f>
        <v/>
      </c>
      <c r="T4357">
        <f>WEEKNUM(G4357)</f>
        <v/>
      </c>
      <c r="U4357">
        <f>YEAR(G4357)</f>
        <v/>
      </c>
      <c r="V4357" s="117">
        <f>IFERROR(Q4357/N4357,"0")</f>
        <v/>
      </c>
    </row>
    <row r="4358">
      <c r="A4358">
        <f>_xlfn.XLOOKUP(D4358,BN:BN,BO:BO)</f>
        <v/>
      </c>
      <c r="B4358" t="inlineStr">
        <is>
          <t>LLC</t>
        </is>
      </c>
      <c r="C4358" t="n">
        <v>724</v>
      </c>
      <c r="D4358">
        <f>_xlfn.XLOOKUP(C4358,BH:BH,BI:BI)</f>
        <v/>
      </c>
      <c r="E4358" t="n">
        <v>0</v>
      </c>
      <c r="F4358" t="inlineStr">
        <is>
          <t>Fee emision de boletos</t>
        </is>
      </c>
      <c r="G4358" s="63" t="n"/>
      <c r="H4358" s="63" t="n"/>
      <c r="I4358" t="inlineStr">
        <is>
          <t>HPS</t>
        </is>
      </c>
      <c r="J4358">
        <f>_xlfn.XLOOKUP(I4358,AS:AS,AU:AU)</f>
        <v/>
      </c>
      <c r="K4358" t="inlineStr">
        <is>
          <t>USD</t>
        </is>
      </c>
      <c r="L4358" s="238" t="n">
        <v>70</v>
      </c>
      <c r="M4358">
        <f>L4358*_xlfn.XLOOKUP(K4358,AM:AM,AN:AN)</f>
        <v/>
      </c>
      <c r="N4358">
        <f>L4358*_xlfn.XLOOKUP(K4358,AM:AM,AO:AO)</f>
        <v/>
      </c>
      <c r="O4358" s="238" t="n">
        <v>70</v>
      </c>
      <c r="P4358">
        <f>O4358*_xlfn.XLOOKUP(K4358,AM:AM,AN:AN)</f>
        <v/>
      </c>
      <c r="Q4358">
        <f>O4358*_xlfn.XLOOKUP(K4358,AM:AM,AO:AO)</f>
        <v/>
      </c>
      <c r="R4358">
        <f>_xlfn.XLOOKUP(E4358,AF:AF,AG:AG)</f>
        <v/>
      </c>
      <c r="S4358">
        <f>_xlfn.XLOOKUP(E4358,AF:AF,AI:AI)</f>
        <v/>
      </c>
      <c r="T4358">
        <f>WEEKNUM(G4358)</f>
        <v/>
      </c>
      <c r="U4358">
        <f>YEAR(G4358)</f>
        <v/>
      </c>
      <c r="V4358" s="117">
        <f>IFERROR(Q4358/N4358,"0")</f>
        <v/>
      </c>
    </row>
    <row r="4359">
      <c r="A4359">
        <f>_xlfn.XLOOKUP(D4359,BN:BN,BO:BO)</f>
        <v/>
      </c>
      <c r="B4359" t="inlineStr">
        <is>
          <t>LLC</t>
        </is>
      </c>
      <c r="C4359" t="n">
        <v>724</v>
      </c>
      <c r="D4359">
        <f>_xlfn.XLOOKUP(C4359,BH:BH,BI:BI)</f>
        <v/>
      </c>
      <c r="E4359" t="n">
        <v>28934</v>
      </c>
      <c r="F4359" t="inlineStr">
        <is>
          <t>TE BRAUN BURILLO JAVIER</t>
        </is>
      </c>
      <c r="G4359" s="234" t="n">
        <v>46023</v>
      </c>
      <c r="H4359" s="234" t="n">
        <v>46023</v>
      </c>
      <c r="I4359" t="inlineStr">
        <is>
          <t>VLO</t>
        </is>
      </c>
      <c r="J4359">
        <f>_xlfn.XLOOKUP(I4359,AS:AS,AU:AU)</f>
        <v/>
      </c>
      <c r="K4359" t="inlineStr">
        <is>
          <t>USD</t>
        </is>
      </c>
      <c r="L4359" s="238" t="n">
        <v>698</v>
      </c>
      <c r="M4359">
        <f>L4359*_xlfn.XLOOKUP(K4359,AM:AM,AN:AN)</f>
        <v/>
      </c>
      <c r="N4359">
        <f>L4359*_xlfn.XLOOKUP(K4359,AM:AM,AO:AO)</f>
        <v/>
      </c>
      <c r="O4359" s="238" t="n">
        <v>0</v>
      </c>
      <c r="P4359">
        <f>O4359*_xlfn.XLOOKUP(K4359,AM:AM,AN:AN)</f>
        <v/>
      </c>
      <c r="Q4359">
        <f>O4359*_xlfn.XLOOKUP(K4359,AM:AM,AO:AO)</f>
        <v/>
      </c>
      <c r="R4359">
        <f>_xlfn.XLOOKUP(E4359,AF:AF,AG:AG)</f>
        <v/>
      </c>
      <c r="S4359">
        <f>_xlfn.XLOOKUP(E4359,AF:AF,AI:AI)</f>
        <v/>
      </c>
      <c r="T4359">
        <f>WEEKNUM(G4359)</f>
        <v/>
      </c>
      <c r="U4359">
        <f>YEAR(G4359)</f>
        <v/>
      </c>
      <c r="V4359" s="117">
        <f>IFERROR(Q4359/N4359,"0")</f>
        <v/>
      </c>
    </row>
    <row r="4360">
      <c r="A4360">
        <f>_xlfn.XLOOKUP(D4360,BN:BN,BO:BO)</f>
        <v/>
      </c>
      <c r="B4360" t="inlineStr">
        <is>
          <t>LLC</t>
        </is>
      </c>
      <c r="C4360" t="n">
        <v>724</v>
      </c>
      <c r="D4360">
        <f>_xlfn.XLOOKUP(C4360,BH:BH,BI:BI)</f>
        <v/>
      </c>
      <c r="E4360" t="n">
        <v>28934</v>
      </c>
      <c r="F4360" t="inlineStr">
        <is>
          <t>TE APARICIO MARTINEZ VERTIZ CARLA</t>
        </is>
      </c>
      <c r="G4360" s="234" t="n">
        <v>45658</v>
      </c>
      <c r="H4360" s="63" t="n"/>
      <c r="I4360" t="inlineStr">
        <is>
          <t>VLO</t>
        </is>
      </c>
      <c r="J4360">
        <f>_xlfn.XLOOKUP(I4360,AS:AS,AU:AU)</f>
        <v/>
      </c>
      <c r="K4360" t="inlineStr">
        <is>
          <t>USD</t>
        </is>
      </c>
      <c r="L4360" s="238" t="n">
        <v>698</v>
      </c>
      <c r="M4360">
        <f>L4360*_xlfn.XLOOKUP(K4360,AM:AM,AN:AN)</f>
        <v/>
      </c>
      <c r="N4360">
        <f>L4360*_xlfn.XLOOKUP(K4360,AM:AM,AO:AO)</f>
        <v/>
      </c>
      <c r="O4360" s="238" t="n">
        <v>0</v>
      </c>
      <c r="P4360">
        <f>O4360*_xlfn.XLOOKUP(K4360,AM:AM,AN:AN)</f>
        <v/>
      </c>
      <c r="Q4360">
        <f>O4360*_xlfn.XLOOKUP(K4360,AM:AM,AO:AO)</f>
        <v/>
      </c>
      <c r="R4360">
        <f>_xlfn.XLOOKUP(E4360,AF:AF,AG:AG)</f>
        <v/>
      </c>
      <c r="S4360">
        <f>_xlfn.XLOOKUP(E4360,AF:AF,AI:AI)</f>
        <v/>
      </c>
      <c r="T4360">
        <f>WEEKNUM(G4360)</f>
        <v/>
      </c>
      <c r="U4360">
        <f>YEAR(G4360)</f>
        <v/>
      </c>
      <c r="V4360" s="117">
        <f>IFERROR(Q4360/N4360,"0")</f>
        <v/>
      </c>
    </row>
    <row r="4361">
      <c r="A4361">
        <f>_xlfn.XLOOKUP(D4361,BN:BN,BO:BO)</f>
        <v/>
      </c>
      <c r="B4361" t="inlineStr">
        <is>
          <t>LLC</t>
        </is>
      </c>
      <c r="C4361" t="n">
        <v>724</v>
      </c>
      <c r="D4361">
        <f>_xlfn.XLOOKUP(C4361,BH:BH,BI:BI)</f>
        <v/>
      </c>
      <c r="E4361" t="n">
        <v>28934</v>
      </c>
      <c r="F4361" t="inlineStr">
        <is>
          <t>TE BRAUN BURILLO JAVIER</t>
        </is>
      </c>
      <c r="G4361" s="234" t="n">
        <v>45658</v>
      </c>
      <c r="H4361" s="63" t="n"/>
      <c r="I4361" t="inlineStr">
        <is>
          <t>VLO</t>
        </is>
      </c>
      <c r="J4361">
        <f>_xlfn.XLOOKUP(I4361,AS:AS,AU:AU)</f>
        <v/>
      </c>
      <c r="K4361" t="inlineStr">
        <is>
          <t>USD</t>
        </is>
      </c>
      <c r="L4361" s="238" t="n">
        <v>247.23</v>
      </c>
      <c r="M4361">
        <f>L4361*_xlfn.XLOOKUP(K4361,AM:AM,AN:AN)</f>
        <v/>
      </c>
      <c r="N4361">
        <f>L4361*_xlfn.XLOOKUP(K4361,AM:AM,AO:AO)</f>
        <v/>
      </c>
      <c r="O4361" s="238" t="n">
        <v>0</v>
      </c>
      <c r="P4361">
        <f>O4361*_xlfn.XLOOKUP(K4361,AM:AM,AN:AN)</f>
        <v/>
      </c>
      <c r="Q4361">
        <f>O4361*_xlfn.XLOOKUP(K4361,AM:AM,AO:AO)</f>
        <v/>
      </c>
      <c r="R4361">
        <f>_xlfn.XLOOKUP(E4361,AF:AF,AG:AG)</f>
        <v/>
      </c>
      <c r="S4361">
        <f>_xlfn.XLOOKUP(E4361,AF:AF,AI:AI)</f>
        <v/>
      </c>
      <c r="T4361">
        <f>WEEKNUM(G4361)</f>
        <v/>
      </c>
      <c r="U4361">
        <f>YEAR(G4361)</f>
        <v/>
      </c>
      <c r="V4361" s="117">
        <f>IFERROR(Q4361/N4361,"0")</f>
        <v/>
      </c>
    </row>
    <row r="4362">
      <c r="A4362">
        <f>_xlfn.XLOOKUP(D4362,BN:BN,BO:BO)</f>
        <v/>
      </c>
      <c r="B4362" t="inlineStr">
        <is>
          <t>LLC</t>
        </is>
      </c>
      <c r="C4362" t="n">
        <v>724</v>
      </c>
      <c r="D4362">
        <f>_xlfn.XLOOKUP(C4362,BH:BH,BI:BI)</f>
        <v/>
      </c>
      <c r="E4362" t="n">
        <v>28934</v>
      </c>
      <c r="F4362" t="inlineStr">
        <is>
          <t>TE APARICIO MARTINEZ VERTIZ CARLA</t>
        </is>
      </c>
      <c r="G4362" s="234" t="n">
        <v>45658</v>
      </c>
      <c r="H4362" s="63" t="n"/>
      <c r="I4362" t="inlineStr">
        <is>
          <t>VLO</t>
        </is>
      </c>
      <c r="J4362">
        <f>_xlfn.XLOOKUP(I4362,AS:AS,AU:AU)</f>
        <v/>
      </c>
      <c r="K4362" t="inlineStr">
        <is>
          <t>USD</t>
        </is>
      </c>
      <c r="L4362" s="238" t="n">
        <v>247.23</v>
      </c>
      <c r="M4362">
        <f>L4362*_xlfn.XLOOKUP(K4362,AM:AM,AN:AN)</f>
        <v/>
      </c>
      <c r="N4362">
        <f>L4362*_xlfn.XLOOKUP(K4362,AM:AM,AO:AO)</f>
        <v/>
      </c>
      <c r="O4362" s="238" t="n">
        <v>0</v>
      </c>
      <c r="P4362">
        <f>O4362*_xlfn.XLOOKUP(K4362,AM:AM,AN:AN)</f>
        <v/>
      </c>
      <c r="Q4362">
        <f>O4362*_xlfn.XLOOKUP(K4362,AM:AM,AO:AO)</f>
        <v/>
      </c>
      <c r="R4362">
        <f>_xlfn.XLOOKUP(E4362,AF:AF,AG:AG)</f>
        <v/>
      </c>
      <c r="S4362">
        <f>_xlfn.XLOOKUP(E4362,AF:AF,AI:AI)</f>
        <v/>
      </c>
      <c r="T4362">
        <f>WEEKNUM(G4362)</f>
        <v/>
      </c>
      <c r="U4362">
        <f>YEAR(G4362)</f>
        <v/>
      </c>
      <c r="V4362" s="117">
        <f>IFERROR(Q4362/N4362,"0")</f>
        <v/>
      </c>
    </row>
    <row r="4363">
      <c r="A4363">
        <f>_xlfn.XLOOKUP(D4363,BN:BN,BO:BO)</f>
        <v/>
      </c>
      <c r="B4363" t="inlineStr">
        <is>
          <t>LLC</t>
        </is>
      </c>
      <c r="C4363" t="n">
        <v>725</v>
      </c>
      <c r="D4363">
        <f>_xlfn.XLOOKUP(C4363,BH:BH,BI:BI)</f>
        <v/>
      </c>
      <c r="E4363" t="n">
        <v>30383</v>
      </c>
      <c r="F4363" t="inlineStr">
        <is>
          <t xml:space="preserve">MARRUECO X4 </t>
        </is>
      </c>
      <c r="G4363" s="234" t="n">
        <v>45937</v>
      </c>
      <c r="H4363" s="234" t="n">
        <v>45945</v>
      </c>
      <c r="I4363" t="inlineStr">
        <is>
          <t>PKT</t>
        </is>
      </c>
      <c r="J4363">
        <f>_xlfn.XLOOKUP(I4363,AS:AS,AU:AU)</f>
        <v/>
      </c>
      <c r="K4363" t="inlineStr">
        <is>
          <t>USD</t>
        </is>
      </c>
      <c r="L4363" s="238" t="n">
        <v>23518.29</v>
      </c>
      <c r="M4363">
        <f>L4363*_xlfn.XLOOKUP(K4363,AM:AM,AN:AN)</f>
        <v/>
      </c>
      <c r="N4363">
        <f>L4363*_xlfn.XLOOKUP(K4363,AM:AM,AO:AO)</f>
        <v/>
      </c>
      <c r="O4363" s="238" t="n">
        <v>4922.11</v>
      </c>
      <c r="P4363">
        <f>O4363*_xlfn.XLOOKUP(K4363,AM:AM,AN:AN)</f>
        <v/>
      </c>
      <c r="Q4363">
        <f>O4363*_xlfn.XLOOKUP(K4363,AM:AM,AO:AO)</f>
        <v/>
      </c>
      <c r="R4363">
        <f>_xlfn.XLOOKUP(E4363,AF:AF,AG:AG)</f>
        <v/>
      </c>
      <c r="S4363">
        <f>_xlfn.XLOOKUP(E4363,AF:AF,AI:AI)</f>
        <v/>
      </c>
      <c r="T4363">
        <f>WEEKNUM(G4363)</f>
        <v/>
      </c>
      <c r="U4363">
        <f>YEAR(G4363)</f>
        <v/>
      </c>
      <c r="V4363" s="117">
        <f>IFERROR(Q4363/N4363,"0")</f>
        <v/>
      </c>
    </row>
    <row r="4364">
      <c r="A4364">
        <f>_xlfn.XLOOKUP(D4364,BN:BN,BO:BO)</f>
        <v/>
      </c>
      <c r="B4364" t="inlineStr">
        <is>
          <t>LLC</t>
        </is>
      </c>
      <c r="C4364" t="n">
        <v>725</v>
      </c>
      <c r="D4364">
        <f>_xlfn.XLOOKUP(C4364,BH:BH,BI:BI)</f>
        <v/>
      </c>
      <c r="E4364" t="n">
        <v>28934</v>
      </c>
      <c r="F4364" t="inlineStr">
        <is>
          <t>GONZALEZ LOBO RAUL MR</t>
        </is>
      </c>
      <c r="G4364" s="234" t="n">
        <v>45945</v>
      </c>
      <c r="H4364" s="234" t="n">
        <v>45945</v>
      </c>
      <c r="I4364" t="inlineStr">
        <is>
          <t>VLO</t>
        </is>
      </c>
      <c r="J4364">
        <f>_xlfn.XLOOKUP(I4364,AS:AS,AU:AU)</f>
        <v/>
      </c>
      <c r="K4364" t="inlineStr">
        <is>
          <t>USD</t>
        </is>
      </c>
      <c r="L4364" s="238" t="n">
        <v>427.2</v>
      </c>
      <c r="M4364">
        <f>L4364*_xlfn.XLOOKUP(K4364,AM:AM,AN:AN)</f>
        <v/>
      </c>
      <c r="N4364">
        <f>L4364*_xlfn.XLOOKUP(K4364,AM:AM,AO:AO)</f>
        <v/>
      </c>
      <c r="O4364" s="238" t="n">
        <v>0</v>
      </c>
      <c r="P4364">
        <f>O4364*_xlfn.XLOOKUP(K4364,AM:AM,AN:AN)</f>
        <v/>
      </c>
      <c r="Q4364">
        <f>O4364*_xlfn.XLOOKUP(K4364,AM:AM,AO:AO)</f>
        <v/>
      </c>
      <c r="R4364">
        <f>_xlfn.XLOOKUP(E4364,AF:AF,AG:AG)</f>
        <v/>
      </c>
      <c r="S4364">
        <f>_xlfn.XLOOKUP(E4364,AF:AF,AI:AI)</f>
        <v/>
      </c>
      <c r="T4364">
        <f>WEEKNUM(G4364)</f>
        <v/>
      </c>
      <c r="U4364">
        <f>YEAR(G4364)</f>
        <v/>
      </c>
      <c r="V4364" s="117">
        <f>IFERROR(Q4364/N4364,"0")</f>
        <v/>
      </c>
    </row>
    <row r="4365">
      <c r="A4365">
        <f>_xlfn.XLOOKUP(D4365,BN:BN,BO:BO)</f>
        <v/>
      </c>
      <c r="B4365" t="inlineStr">
        <is>
          <t>LLC</t>
        </is>
      </c>
      <c r="C4365" t="n">
        <v>725</v>
      </c>
      <c r="D4365">
        <f>_xlfn.XLOOKUP(C4365,BH:BH,BI:BI)</f>
        <v/>
      </c>
      <c r="E4365" t="n">
        <v>28934</v>
      </c>
      <c r="F4365" t="inlineStr">
        <is>
          <t>CHAIN FAJER MARIA FERNANDA MRS</t>
        </is>
      </c>
      <c r="G4365" s="234" t="n">
        <v>45945</v>
      </c>
      <c r="H4365" s="234" t="n">
        <v>45945</v>
      </c>
      <c r="I4365" t="inlineStr">
        <is>
          <t>VLO</t>
        </is>
      </c>
      <c r="J4365">
        <f>_xlfn.XLOOKUP(I4365,AS:AS,AU:AU)</f>
        <v/>
      </c>
      <c r="K4365" t="inlineStr">
        <is>
          <t>USD</t>
        </is>
      </c>
      <c r="L4365" s="238" t="n">
        <v>427.2</v>
      </c>
      <c r="M4365">
        <f>L4365*_xlfn.XLOOKUP(K4365,AM:AM,AN:AN)</f>
        <v/>
      </c>
      <c r="N4365">
        <f>L4365*_xlfn.XLOOKUP(K4365,AM:AM,AO:AO)</f>
        <v/>
      </c>
      <c r="O4365" s="238" t="n">
        <v>0</v>
      </c>
      <c r="P4365">
        <f>O4365*_xlfn.XLOOKUP(K4365,AM:AM,AN:AN)</f>
        <v/>
      </c>
      <c r="Q4365">
        <f>O4365*_xlfn.XLOOKUP(K4365,AM:AM,AO:AO)</f>
        <v/>
      </c>
      <c r="R4365">
        <f>_xlfn.XLOOKUP(E4365,AF:AF,AG:AG)</f>
        <v/>
      </c>
      <c r="S4365">
        <f>_xlfn.XLOOKUP(E4365,AF:AF,AI:AI)</f>
        <v/>
      </c>
      <c r="T4365">
        <f>WEEKNUM(G4365)</f>
        <v/>
      </c>
      <c r="U4365">
        <f>YEAR(G4365)</f>
        <v/>
      </c>
      <c r="V4365" s="117">
        <f>IFERROR(Q4365/N4365,"0")</f>
        <v/>
      </c>
    </row>
    <row r="4366">
      <c r="A4366">
        <f>_xlfn.XLOOKUP(D4366,BN:BN,BO:BO)</f>
        <v/>
      </c>
      <c r="B4366" t="inlineStr">
        <is>
          <t>LLC</t>
        </is>
      </c>
      <c r="C4366" t="n">
        <v>725</v>
      </c>
      <c r="D4366">
        <f>_xlfn.XLOOKUP(C4366,BH:BH,BI:BI)</f>
        <v/>
      </c>
      <c r="E4366" t="n">
        <v>28751</v>
      </c>
      <c r="F4366" t="inlineStr">
        <is>
          <t>VILLA MABROUKA</t>
        </is>
      </c>
      <c r="G4366" s="234" t="n">
        <v>45937</v>
      </c>
      <c r="H4366" s="234" t="n">
        <v>45945</v>
      </c>
      <c r="I4366" t="inlineStr">
        <is>
          <t>HTL</t>
        </is>
      </c>
      <c r="J4366">
        <f>_xlfn.XLOOKUP(I4366,AS:AS,AU:AU)</f>
        <v/>
      </c>
      <c r="K4366" t="inlineStr">
        <is>
          <t>USD</t>
        </is>
      </c>
      <c r="L4366" s="238" t="n">
        <v>1367.61</v>
      </c>
      <c r="M4366">
        <f>L4366*_xlfn.XLOOKUP(K4366,AM:AM,AN:AN)</f>
        <v/>
      </c>
      <c r="N4366">
        <f>L4366*_xlfn.XLOOKUP(K4366,AM:AM,AO:AO)</f>
        <v/>
      </c>
      <c r="O4366" s="238" t="n">
        <v>0</v>
      </c>
      <c r="P4366">
        <f>O4366*_xlfn.XLOOKUP(K4366,AM:AM,AN:AN)</f>
        <v/>
      </c>
      <c r="Q4366">
        <f>O4366*_xlfn.XLOOKUP(K4366,AM:AM,AO:AO)</f>
        <v/>
      </c>
      <c r="R4366">
        <f>_xlfn.XLOOKUP(E4366,AF:AF,AG:AG)</f>
        <v/>
      </c>
      <c r="S4366">
        <f>_xlfn.XLOOKUP(E4366,AF:AF,AI:AI)</f>
        <v/>
      </c>
      <c r="T4366">
        <f>WEEKNUM(G4366)</f>
        <v/>
      </c>
      <c r="U4366">
        <f>YEAR(G4366)</f>
        <v/>
      </c>
      <c r="V4366" s="117">
        <f>IFERROR(Q4366/N4366,"0")</f>
        <v/>
      </c>
    </row>
    <row r="4367">
      <c r="A4367">
        <f>_xlfn.XLOOKUP(D4367,BN:BN,BO:BO)</f>
        <v/>
      </c>
      <c r="B4367" t="inlineStr">
        <is>
          <t>LLC</t>
        </is>
      </c>
      <c r="C4367" t="n">
        <v>725</v>
      </c>
      <c r="D4367">
        <f>_xlfn.XLOOKUP(C4367,BH:BH,BI:BI)</f>
        <v/>
      </c>
      <c r="E4367" t="n">
        <v>28934</v>
      </c>
      <c r="F4367" t="inlineStr">
        <is>
          <t>GONZALEZ SOLANA MIGUEL ANGEL MR</t>
        </is>
      </c>
      <c r="G4367" s="234" t="n">
        <v>45945</v>
      </c>
      <c r="H4367" s="234" t="n">
        <v>45945</v>
      </c>
      <c r="I4367" t="inlineStr">
        <is>
          <t>VLO</t>
        </is>
      </c>
      <c r="J4367">
        <f>_xlfn.XLOOKUP(I4367,AS:AS,AU:AU)</f>
        <v/>
      </c>
      <c r="K4367" t="inlineStr">
        <is>
          <t>USD</t>
        </is>
      </c>
      <c r="L4367" s="238" t="n">
        <v>533.2</v>
      </c>
      <c r="M4367">
        <f>L4367*_xlfn.XLOOKUP(K4367,AM:AM,AN:AN)</f>
        <v/>
      </c>
      <c r="N4367">
        <f>L4367*_xlfn.XLOOKUP(K4367,AM:AM,AO:AO)</f>
        <v/>
      </c>
      <c r="O4367" s="238" t="n">
        <v>0</v>
      </c>
      <c r="P4367">
        <f>O4367*_xlfn.XLOOKUP(K4367,AM:AM,AN:AN)</f>
        <v/>
      </c>
      <c r="Q4367">
        <f>O4367*_xlfn.XLOOKUP(K4367,AM:AM,AO:AO)</f>
        <v/>
      </c>
      <c r="R4367">
        <f>_xlfn.XLOOKUP(E4367,AF:AF,AG:AG)</f>
        <v/>
      </c>
      <c r="S4367">
        <f>_xlfn.XLOOKUP(E4367,AF:AF,AI:AI)</f>
        <v/>
      </c>
      <c r="T4367">
        <f>WEEKNUM(G4367)</f>
        <v/>
      </c>
      <c r="U4367">
        <f>YEAR(G4367)</f>
        <v/>
      </c>
      <c r="V4367" s="117">
        <f>IFERROR(Q4367/N4367,"0")</f>
        <v/>
      </c>
    </row>
    <row r="4368">
      <c r="A4368">
        <f>_xlfn.XLOOKUP(D4368,BN:BN,BO:BO)</f>
        <v/>
      </c>
      <c r="B4368" t="inlineStr">
        <is>
          <t>LLC</t>
        </is>
      </c>
      <c r="C4368" t="n">
        <v>725</v>
      </c>
      <c r="D4368">
        <f>_xlfn.XLOOKUP(C4368,BH:BH,BI:BI)</f>
        <v/>
      </c>
      <c r="E4368" t="n">
        <v>28934</v>
      </c>
      <c r="F4368" t="inlineStr">
        <is>
          <t>PEREZ GARCIA MONICA MRS</t>
        </is>
      </c>
      <c r="G4368" s="234" t="n">
        <v>45945</v>
      </c>
      <c r="H4368" s="234" t="n">
        <v>45945</v>
      </c>
      <c r="I4368" t="inlineStr">
        <is>
          <t>VLO</t>
        </is>
      </c>
      <c r="J4368">
        <f>_xlfn.XLOOKUP(I4368,AS:AS,AU:AU)</f>
        <v/>
      </c>
      <c r="K4368" t="inlineStr">
        <is>
          <t>USD</t>
        </is>
      </c>
      <c r="L4368" s="238" t="n">
        <v>533.2</v>
      </c>
      <c r="M4368">
        <f>L4368*_xlfn.XLOOKUP(K4368,AM:AM,AN:AN)</f>
        <v/>
      </c>
      <c r="N4368">
        <f>L4368*_xlfn.XLOOKUP(K4368,AM:AM,AO:AO)</f>
        <v/>
      </c>
      <c r="O4368" s="238" t="n">
        <v>0</v>
      </c>
      <c r="P4368">
        <f>O4368*_xlfn.XLOOKUP(K4368,AM:AM,AN:AN)</f>
        <v/>
      </c>
      <c r="Q4368">
        <f>O4368*_xlfn.XLOOKUP(K4368,AM:AM,AO:AO)</f>
        <v/>
      </c>
      <c r="R4368">
        <f>_xlfn.XLOOKUP(E4368,AF:AF,AG:AG)</f>
        <v/>
      </c>
      <c r="S4368">
        <f>_xlfn.XLOOKUP(E4368,AF:AF,AI:AI)</f>
        <v/>
      </c>
      <c r="T4368">
        <f>WEEKNUM(G4368)</f>
        <v/>
      </c>
      <c r="U4368">
        <f>YEAR(G4368)</f>
        <v/>
      </c>
      <c r="V4368" s="117">
        <f>IFERROR(Q4368/N4368,"0")</f>
        <v/>
      </c>
    </row>
    <row r="4369">
      <c r="A4369">
        <f>_xlfn.XLOOKUP(D4369,BN:BN,BO:BO)</f>
        <v/>
      </c>
      <c r="B4369" t="inlineStr">
        <is>
          <t>LLC</t>
        </is>
      </c>
      <c r="C4369" t="n">
        <v>725</v>
      </c>
      <c r="D4369">
        <f>_xlfn.XLOOKUP(C4369,BH:BH,BI:BI)</f>
        <v/>
      </c>
      <c r="E4369" t="n">
        <v>28934</v>
      </c>
      <c r="F4369" t="inlineStr">
        <is>
          <t>GONZALEZ SOLANA MIGUEL ANGEL MR</t>
        </is>
      </c>
      <c r="G4369" s="234" t="n">
        <v>45945</v>
      </c>
      <c r="H4369" s="234" t="n">
        <v>45945</v>
      </c>
      <c r="I4369" t="inlineStr">
        <is>
          <t>VLO</t>
        </is>
      </c>
      <c r="J4369">
        <f>_xlfn.XLOOKUP(I4369,AS:AS,AU:AU)</f>
        <v/>
      </c>
      <c r="K4369" t="inlineStr">
        <is>
          <t>USD</t>
        </is>
      </c>
      <c r="L4369" s="238" t="n">
        <v>31.6</v>
      </c>
      <c r="M4369">
        <f>L4369*_xlfn.XLOOKUP(K4369,AM:AM,AN:AN)</f>
        <v/>
      </c>
      <c r="N4369">
        <f>L4369*_xlfn.XLOOKUP(K4369,AM:AM,AO:AO)</f>
        <v/>
      </c>
      <c r="O4369" s="238" t="n">
        <v>0</v>
      </c>
      <c r="P4369">
        <f>O4369*_xlfn.XLOOKUP(K4369,AM:AM,AN:AN)</f>
        <v/>
      </c>
      <c r="Q4369">
        <f>O4369*_xlfn.XLOOKUP(K4369,AM:AM,AO:AO)</f>
        <v/>
      </c>
      <c r="R4369">
        <f>_xlfn.XLOOKUP(E4369,AF:AF,AG:AG)</f>
        <v/>
      </c>
      <c r="S4369">
        <f>_xlfn.XLOOKUP(E4369,AF:AF,AI:AI)</f>
        <v/>
      </c>
      <c r="T4369">
        <f>WEEKNUM(G4369)</f>
        <v/>
      </c>
      <c r="U4369">
        <f>YEAR(G4369)</f>
        <v/>
      </c>
      <c r="V4369" s="117">
        <f>IFERROR(Q4369/N4369,"0")</f>
        <v/>
      </c>
    </row>
    <row r="4370">
      <c r="A4370">
        <f>_xlfn.XLOOKUP(D4370,BN:BN,BO:BO)</f>
        <v/>
      </c>
      <c r="B4370" t="inlineStr">
        <is>
          <t>LLC</t>
        </is>
      </c>
      <c r="C4370" t="n">
        <v>725</v>
      </c>
      <c r="D4370">
        <f>_xlfn.XLOOKUP(C4370,BH:BH,BI:BI)</f>
        <v/>
      </c>
      <c r="E4370" t="n">
        <v>28934</v>
      </c>
      <c r="F4370" t="inlineStr">
        <is>
          <t>PEREZ GARCIA MONICA MRS</t>
        </is>
      </c>
      <c r="G4370" s="234" t="n">
        <v>45945</v>
      </c>
      <c r="H4370" s="234" t="n">
        <v>45945</v>
      </c>
      <c r="I4370" t="inlineStr">
        <is>
          <t>VLO</t>
        </is>
      </c>
      <c r="J4370">
        <f>_xlfn.XLOOKUP(I4370,AS:AS,AU:AU)</f>
        <v/>
      </c>
      <c r="K4370" t="inlineStr">
        <is>
          <t>USD</t>
        </is>
      </c>
      <c r="L4370" s="238" t="n">
        <v>31.6</v>
      </c>
      <c r="M4370">
        <f>L4370*_xlfn.XLOOKUP(K4370,AM:AM,AN:AN)</f>
        <v/>
      </c>
      <c r="N4370">
        <f>L4370*_xlfn.XLOOKUP(K4370,AM:AM,AO:AO)</f>
        <v/>
      </c>
      <c r="O4370" s="238" t="n">
        <v>0</v>
      </c>
      <c r="P4370">
        <f>O4370*_xlfn.XLOOKUP(K4370,AM:AM,AN:AN)</f>
        <v/>
      </c>
      <c r="Q4370">
        <f>O4370*_xlfn.XLOOKUP(K4370,AM:AM,AO:AO)</f>
        <v/>
      </c>
      <c r="R4370">
        <f>_xlfn.XLOOKUP(E4370,AF:AF,AG:AG)</f>
        <v/>
      </c>
      <c r="S4370">
        <f>_xlfn.XLOOKUP(E4370,AF:AF,AI:AI)</f>
        <v/>
      </c>
      <c r="T4370">
        <f>WEEKNUM(G4370)</f>
        <v/>
      </c>
      <c r="U4370">
        <f>YEAR(G4370)</f>
        <v/>
      </c>
      <c r="V4370" s="117">
        <f>IFERROR(Q4370/N4370,"0")</f>
        <v/>
      </c>
    </row>
    <row r="4371">
      <c r="A4371">
        <f>_xlfn.XLOOKUP(D4371,BN:BN,BO:BO)</f>
        <v/>
      </c>
      <c r="B4371" t="inlineStr">
        <is>
          <t>LLC</t>
        </is>
      </c>
      <c r="C4371" t="n">
        <v>725</v>
      </c>
      <c r="D4371">
        <f>_xlfn.XLOOKUP(C4371,BH:BH,BI:BI)</f>
        <v/>
      </c>
      <c r="E4371" t="n">
        <v>26624</v>
      </c>
      <c r="F4371" t="inlineStr">
        <is>
          <t>RYANAIR</t>
        </is>
      </c>
      <c r="G4371" s="234" t="n">
        <v>45937</v>
      </c>
      <c r="H4371" s="234" t="n">
        <v>45945</v>
      </c>
      <c r="I4371" t="inlineStr">
        <is>
          <t>ABC</t>
        </is>
      </c>
      <c r="J4371">
        <f>_xlfn.XLOOKUP(I4371,AS:AS,AU:AU)</f>
        <v/>
      </c>
      <c r="K4371" t="inlineStr">
        <is>
          <t>USD</t>
        </is>
      </c>
      <c r="L4371" s="238" t="n">
        <v>639.47</v>
      </c>
      <c r="M4371">
        <f>L4371*_xlfn.XLOOKUP(K4371,AM:AM,AN:AN)</f>
        <v/>
      </c>
      <c r="N4371">
        <f>L4371*_xlfn.XLOOKUP(K4371,AM:AM,AO:AO)</f>
        <v/>
      </c>
      <c r="O4371" s="238" t="n">
        <v>0</v>
      </c>
      <c r="P4371">
        <f>O4371*_xlfn.XLOOKUP(K4371,AM:AM,AN:AN)</f>
        <v/>
      </c>
      <c r="Q4371">
        <f>O4371*_xlfn.XLOOKUP(K4371,AM:AM,AO:AO)</f>
        <v/>
      </c>
      <c r="R4371">
        <f>_xlfn.XLOOKUP(E4371,AF:AF,AG:AG)</f>
        <v/>
      </c>
      <c r="S4371">
        <f>_xlfn.XLOOKUP(E4371,AF:AF,AI:AI)</f>
        <v/>
      </c>
      <c r="T4371">
        <f>WEEKNUM(G4371)</f>
        <v/>
      </c>
      <c r="U4371">
        <f>YEAR(G4371)</f>
        <v/>
      </c>
      <c r="V4371" s="117">
        <f>IFERROR(Q4371/N4371,"0")</f>
        <v/>
      </c>
    </row>
    <row r="4372">
      <c r="A4372">
        <f>_xlfn.XLOOKUP(D4372,BN:BN,BO:BO)</f>
        <v/>
      </c>
      <c r="B4372" t="inlineStr">
        <is>
          <t>LLC</t>
        </is>
      </c>
      <c r="C4372" t="n">
        <v>725</v>
      </c>
      <c r="D4372">
        <f>_xlfn.XLOOKUP(C4372,BH:BH,BI:BI)</f>
        <v/>
      </c>
      <c r="E4372" t="n">
        <v>26624</v>
      </c>
      <c r="F4372" t="inlineStr">
        <is>
          <t>RYANAIR</t>
        </is>
      </c>
      <c r="G4372" s="234" t="n">
        <v>45937</v>
      </c>
      <c r="H4372" s="234" t="n">
        <v>45945</v>
      </c>
      <c r="I4372" t="inlineStr">
        <is>
          <t>ABC</t>
        </is>
      </c>
      <c r="J4372">
        <f>_xlfn.XLOOKUP(I4372,AS:AS,AU:AU)</f>
        <v/>
      </c>
      <c r="K4372" t="inlineStr">
        <is>
          <t>USD</t>
        </is>
      </c>
      <c r="L4372" s="238" t="n">
        <v>246.32</v>
      </c>
      <c r="M4372">
        <f>L4372*_xlfn.XLOOKUP(K4372,AM:AM,AN:AN)</f>
        <v/>
      </c>
      <c r="N4372">
        <f>L4372*_xlfn.XLOOKUP(K4372,AM:AM,AO:AO)</f>
        <v/>
      </c>
      <c r="O4372" s="238" t="n">
        <v>0</v>
      </c>
      <c r="P4372">
        <f>O4372*_xlfn.XLOOKUP(K4372,AM:AM,AN:AN)</f>
        <v/>
      </c>
      <c r="Q4372">
        <f>O4372*_xlfn.XLOOKUP(K4372,AM:AM,AO:AO)</f>
        <v/>
      </c>
      <c r="R4372">
        <f>_xlfn.XLOOKUP(E4372,AF:AF,AG:AG)</f>
        <v/>
      </c>
      <c r="S4372">
        <f>_xlfn.XLOOKUP(E4372,AF:AF,AI:AI)</f>
        <v/>
      </c>
      <c r="T4372">
        <f>WEEKNUM(G4372)</f>
        <v/>
      </c>
      <c r="U4372">
        <f>YEAR(G4372)</f>
        <v/>
      </c>
      <c r="V4372" s="117">
        <f>IFERROR(Q4372/N4372,"0")</f>
        <v/>
      </c>
    </row>
    <row r="4373">
      <c r="A4373">
        <f>_xlfn.XLOOKUP(D4373,BN:BN,BO:BO)</f>
        <v/>
      </c>
      <c r="B4373" t="inlineStr">
        <is>
          <t>LLC</t>
        </is>
      </c>
      <c r="C4373" t="n">
        <v>725</v>
      </c>
      <c r="D4373">
        <f>_xlfn.XLOOKUP(C4373,BH:BH,BI:BI)</f>
        <v/>
      </c>
      <c r="E4373" t="n">
        <v>26624</v>
      </c>
      <c r="F4373" t="inlineStr">
        <is>
          <t>RYANAIR</t>
        </is>
      </c>
      <c r="G4373" s="234" t="n">
        <v>45937</v>
      </c>
      <c r="H4373" s="234" t="n">
        <v>45945</v>
      </c>
      <c r="I4373" t="inlineStr">
        <is>
          <t>ABC</t>
        </is>
      </c>
      <c r="J4373">
        <f>_xlfn.XLOOKUP(I4373,AS:AS,AU:AU)</f>
        <v/>
      </c>
      <c r="K4373" t="inlineStr">
        <is>
          <t>USD</t>
        </is>
      </c>
      <c r="L4373" s="238" t="n">
        <v>247.62</v>
      </c>
      <c r="M4373">
        <f>L4373*_xlfn.XLOOKUP(K4373,AM:AM,AN:AN)</f>
        <v/>
      </c>
      <c r="N4373">
        <f>L4373*_xlfn.XLOOKUP(K4373,AM:AM,AO:AO)</f>
        <v/>
      </c>
      <c r="O4373" s="238" t="n">
        <v>0</v>
      </c>
      <c r="P4373">
        <f>O4373*_xlfn.XLOOKUP(K4373,AM:AM,AN:AN)</f>
        <v/>
      </c>
      <c r="Q4373">
        <f>O4373*_xlfn.XLOOKUP(K4373,AM:AM,AO:AO)</f>
        <v/>
      </c>
      <c r="R4373">
        <f>_xlfn.XLOOKUP(E4373,AF:AF,AG:AG)</f>
        <v/>
      </c>
      <c r="S4373">
        <f>_xlfn.XLOOKUP(E4373,AF:AF,AI:AI)</f>
        <v/>
      </c>
      <c r="T4373">
        <f>WEEKNUM(G4373)</f>
        <v/>
      </c>
      <c r="U4373">
        <f>YEAR(G4373)</f>
        <v/>
      </c>
      <c r="V4373" s="117">
        <f>IFERROR(Q4373/N4373,"0")</f>
        <v/>
      </c>
    </row>
    <row r="4374">
      <c r="A4374">
        <f>_xlfn.XLOOKUP(D4374,BN:BN,BO:BO)</f>
        <v/>
      </c>
      <c r="B4374" t="inlineStr">
        <is>
          <t>LLC</t>
        </is>
      </c>
      <c r="C4374" t="n">
        <v>725</v>
      </c>
      <c r="D4374">
        <f>_xlfn.XLOOKUP(C4374,BH:BH,BI:BI)</f>
        <v/>
      </c>
      <c r="E4374" t="n">
        <v>0</v>
      </c>
      <c r="F4374" t="inlineStr">
        <is>
          <t>FEE STRIPE</t>
        </is>
      </c>
      <c r="G4374" s="234" t="n">
        <v>45937</v>
      </c>
      <c r="H4374" s="234" t="n">
        <v>45945</v>
      </c>
      <c r="I4374" t="inlineStr">
        <is>
          <t>HPS</t>
        </is>
      </c>
      <c r="J4374">
        <f>_xlfn.XLOOKUP(I4374,AS:AS,AU:AU)</f>
        <v/>
      </c>
      <c r="K4374" t="inlineStr">
        <is>
          <t>USD</t>
        </is>
      </c>
      <c r="L4374" s="238" t="n">
        <v>101.87</v>
      </c>
      <c r="M4374">
        <f>L4374*_xlfn.XLOOKUP(K4374,AM:AM,AN:AN)</f>
        <v/>
      </c>
      <c r="N4374">
        <f>L4374*_xlfn.XLOOKUP(K4374,AM:AM,AO:AO)</f>
        <v/>
      </c>
      <c r="O4374" s="238" t="n">
        <v>101.87</v>
      </c>
      <c r="P4374">
        <f>O4374*_xlfn.XLOOKUP(K4374,AM:AM,AN:AN)</f>
        <v/>
      </c>
      <c r="Q4374">
        <f>O4374*_xlfn.XLOOKUP(K4374,AM:AM,AO:AO)</f>
        <v/>
      </c>
      <c r="R4374">
        <f>_xlfn.XLOOKUP(E4374,AF:AF,AG:AG)</f>
        <v/>
      </c>
      <c r="S4374">
        <f>_xlfn.XLOOKUP(E4374,AF:AF,AI:AI)</f>
        <v/>
      </c>
      <c r="T4374">
        <f>WEEKNUM(G4374)</f>
        <v/>
      </c>
      <c r="U4374">
        <f>YEAR(G4374)</f>
        <v/>
      </c>
      <c r="V4374" s="117">
        <f>IFERROR(Q4374/N4374,"0")</f>
        <v/>
      </c>
    </row>
    <row r="4375">
      <c r="A4375">
        <f>_xlfn.XLOOKUP(D4375,BN:BN,BO:BO)</f>
        <v/>
      </c>
      <c r="B4375" t="inlineStr">
        <is>
          <t>LLC</t>
        </is>
      </c>
      <c r="C4375" t="n">
        <v>727</v>
      </c>
      <c r="D4375">
        <f>_xlfn.XLOOKUP(C4375,BH:BH,BI:BI)</f>
        <v/>
      </c>
      <c r="E4375" t="n">
        <v>27721</v>
      </c>
      <c r="F4375" t="inlineStr">
        <is>
          <t>VUELO MEX BCN DXB DEL DXB BCN MEX</t>
        </is>
      </c>
      <c r="G4375" s="234" t="n">
        <v>45976</v>
      </c>
      <c r="H4375" s="234" t="n">
        <v>45990</v>
      </c>
      <c r="I4375" t="inlineStr">
        <is>
          <t>VLO</t>
        </is>
      </c>
      <c r="J4375">
        <f>_xlfn.XLOOKUP(I4375,AS:AS,AU:AU)</f>
        <v/>
      </c>
      <c r="K4375" t="inlineStr">
        <is>
          <t>USD</t>
        </is>
      </c>
      <c r="L4375" s="238" t="n">
        <v>6315.59</v>
      </c>
      <c r="M4375">
        <f>L4375*_xlfn.XLOOKUP(K4375,AM:AM,AN:AN)</f>
        <v/>
      </c>
      <c r="N4375">
        <f>L4375*_xlfn.XLOOKUP(K4375,AM:AM,AO:AO)</f>
        <v/>
      </c>
      <c r="O4375" s="238" t="n">
        <v>0</v>
      </c>
      <c r="P4375">
        <f>O4375*_xlfn.XLOOKUP(K4375,AM:AM,AN:AN)</f>
        <v/>
      </c>
      <c r="Q4375">
        <f>O4375*_xlfn.XLOOKUP(K4375,AM:AM,AO:AO)</f>
        <v/>
      </c>
      <c r="R4375">
        <f>_xlfn.XLOOKUP(E4375,AF:AF,AG:AG)</f>
        <v/>
      </c>
      <c r="S4375">
        <f>_xlfn.XLOOKUP(E4375,AF:AF,AI:AI)</f>
        <v/>
      </c>
      <c r="T4375">
        <f>WEEKNUM(G4375)</f>
        <v/>
      </c>
      <c r="U4375">
        <f>YEAR(G4375)</f>
        <v/>
      </c>
      <c r="V4375" s="117">
        <f>IFERROR(Q4375/N4375,"0")</f>
        <v/>
      </c>
    </row>
    <row r="4376">
      <c r="A4376">
        <f>_xlfn.XLOOKUP(D4376,BN:BN,BO:BO)</f>
        <v/>
      </c>
      <c r="B4376" t="inlineStr">
        <is>
          <t>LLC</t>
        </is>
      </c>
      <c r="C4376" t="n">
        <v>727</v>
      </c>
      <c r="D4376">
        <f>_xlfn.XLOOKUP(C4376,BH:BH,BI:BI)</f>
        <v/>
      </c>
      <c r="E4376" t="n">
        <v>27721</v>
      </c>
      <c r="F4376" t="inlineStr">
        <is>
          <t>VUELO MEX BCN DXB DEL DXB MEX</t>
        </is>
      </c>
      <c r="G4376" s="234" t="n">
        <v>45976</v>
      </c>
      <c r="H4376" s="234" t="n">
        <v>45990</v>
      </c>
      <c r="I4376" t="inlineStr">
        <is>
          <t>VLO</t>
        </is>
      </c>
      <c r="J4376">
        <f>_xlfn.XLOOKUP(I4376,AS:AS,AU:AU)</f>
        <v/>
      </c>
      <c r="K4376" t="inlineStr">
        <is>
          <t>USD</t>
        </is>
      </c>
      <c r="L4376" s="238" t="n">
        <v>6315.49</v>
      </c>
      <c r="M4376">
        <f>L4376*_xlfn.XLOOKUP(K4376,AM:AM,AN:AN)</f>
        <v/>
      </c>
      <c r="N4376">
        <f>L4376*_xlfn.XLOOKUP(K4376,AM:AM,AO:AO)</f>
        <v/>
      </c>
      <c r="O4376" s="238" t="n">
        <v>0</v>
      </c>
      <c r="P4376">
        <f>O4376*_xlfn.XLOOKUP(K4376,AM:AM,AN:AN)</f>
        <v/>
      </c>
      <c r="Q4376">
        <f>O4376*_xlfn.XLOOKUP(K4376,AM:AM,AO:AO)</f>
        <v/>
      </c>
      <c r="R4376">
        <f>_xlfn.XLOOKUP(E4376,AF:AF,AG:AG)</f>
        <v/>
      </c>
      <c r="S4376">
        <f>_xlfn.XLOOKUP(E4376,AF:AF,AI:AI)</f>
        <v/>
      </c>
      <c r="T4376">
        <f>WEEKNUM(G4376)</f>
        <v/>
      </c>
      <c r="U4376">
        <f>YEAR(G4376)</f>
        <v/>
      </c>
      <c r="V4376" s="117">
        <f>IFERROR(Q4376/N4376,"0")</f>
        <v/>
      </c>
    </row>
    <row r="4377">
      <c r="A4377">
        <f>_xlfn.XLOOKUP(D4377,BN:BN,BO:BO)</f>
        <v/>
      </c>
      <c r="B4377" t="inlineStr">
        <is>
          <t>LLC</t>
        </is>
      </c>
      <c r="C4377" t="n">
        <v>727</v>
      </c>
      <c r="D4377">
        <f>_xlfn.XLOOKUP(C4377,BH:BH,BI:BI)</f>
        <v/>
      </c>
      <c r="E4377" t="n">
        <v>27721</v>
      </c>
      <c r="F4377" t="inlineStr">
        <is>
          <t>VUELO MEX BCN DXB DEL DXB MEX</t>
        </is>
      </c>
      <c r="G4377" s="234" t="n">
        <v>45976</v>
      </c>
      <c r="H4377" s="234" t="n">
        <v>45990</v>
      </c>
      <c r="I4377" t="inlineStr">
        <is>
          <t>VLO</t>
        </is>
      </c>
      <c r="J4377">
        <f>_xlfn.XLOOKUP(I4377,AS:AS,AU:AU)</f>
        <v/>
      </c>
      <c r="K4377" t="inlineStr">
        <is>
          <t>USD</t>
        </is>
      </c>
      <c r="L4377" s="238" t="n">
        <v>6315.49</v>
      </c>
      <c r="M4377">
        <f>L4377*_xlfn.XLOOKUP(K4377,AM:AM,AN:AN)</f>
        <v/>
      </c>
      <c r="N4377">
        <f>L4377*_xlfn.XLOOKUP(K4377,AM:AM,AO:AO)</f>
        <v/>
      </c>
      <c r="O4377" s="238" t="n">
        <v>0</v>
      </c>
      <c r="P4377">
        <f>O4377*_xlfn.XLOOKUP(K4377,AM:AM,AN:AN)</f>
        <v/>
      </c>
      <c r="Q4377">
        <f>O4377*_xlfn.XLOOKUP(K4377,AM:AM,AO:AO)</f>
        <v/>
      </c>
      <c r="R4377">
        <f>_xlfn.XLOOKUP(E4377,AF:AF,AG:AG)</f>
        <v/>
      </c>
      <c r="S4377">
        <f>_xlfn.XLOOKUP(E4377,AF:AF,AI:AI)</f>
        <v/>
      </c>
      <c r="T4377">
        <f>WEEKNUM(G4377)</f>
        <v/>
      </c>
      <c r="U4377">
        <f>YEAR(G4377)</f>
        <v/>
      </c>
      <c r="V4377" s="117">
        <f>IFERROR(Q4377/N4377,"0")</f>
        <v/>
      </c>
    </row>
    <row r="4378">
      <c r="A4378">
        <f>_xlfn.XLOOKUP(D4378,BN:BN,BO:BO)</f>
        <v/>
      </c>
      <c r="B4378" t="inlineStr">
        <is>
          <t>LLC</t>
        </is>
      </c>
      <c r="C4378" t="n">
        <v>727</v>
      </c>
      <c r="D4378">
        <f>_xlfn.XLOOKUP(C4378,BH:BH,BI:BI)</f>
        <v/>
      </c>
      <c r="E4378" t="n">
        <v>27721</v>
      </c>
      <c r="F4378" t="inlineStr">
        <is>
          <t>VUELO MEX BCN DXB DEL DXB MEX</t>
        </is>
      </c>
      <c r="G4378" s="234" t="n">
        <v>45976</v>
      </c>
      <c r="H4378" s="234" t="n">
        <v>45990</v>
      </c>
      <c r="I4378" t="inlineStr">
        <is>
          <t>VLO</t>
        </is>
      </c>
      <c r="J4378">
        <f>_xlfn.XLOOKUP(I4378,AS:AS,AU:AU)</f>
        <v/>
      </c>
      <c r="K4378" t="inlineStr">
        <is>
          <t>USD</t>
        </is>
      </c>
      <c r="L4378" s="238" t="n">
        <v>6315.49</v>
      </c>
      <c r="M4378">
        <f>L4378*_xlfn.XLOOKUP(K4378,AM:AM,AN:AN)</f>
        <v/>
      </c>
      <c r="N4378">
        <f>L4378*_xlfn.XLOOKUP(K4378,AM:AM,AO:AO)</f>
        <v/>
      </c>
      <c r="O4378" s="238" t="n">
        <v>0</v>
      </c>
      <c r="P4378">
        <f>O4378*_xlfn.XLOOKUP(K4378,AM:AM,AN:AN)</f>
        <v/>
      </c>
      <c r="Q4378">
        <f>O4378*_xlfn.XLOOKUP(K4378,AM:AM,AO:AO)</f>
        <v/>
      </c>
      <c r="R4378">
        <f>_xlfn.XLOOKUP(E4378,AF:AF,AG:AG)</f>
        <v/>
      </c>
      <c r="S4378">
        <f>_xlfn.XLOOKUP(E4378,AF:AF,AI:AI)</f>
        <v/>
      </c>
      <c r="T4378">
        <f>WEEKNUM(G4378)</f>
        <v/>
      </c>
      <c r="U4378">
        <f>YEAR(G4378)</f>
        <v/>
      </c>
      <c r="V4378" s="117">
        <f>IFERROR(Q4378/N4378,"0")</f>
        <v/>
      </c>
    </row>
    <row r="4379">
      <c r="A4379">
        <f>_xlfn.XLOOKUP(D4379,BN:BN,BO:BO)</f>
        <v/>
      </c>
      <c r="B4379" t="inlineStr">
        <is>
          <t>LLC</t>
        </is>
      </c>
      <c r="C4379" t="n">
        <v>727</v>
      </c>
      <c r="D4379">
        <f>_xlfn.XLOOKUP(C4379,BH:BH,BI:BI)</f>
        <v/>
      </c>
      <c r="E4379" t="n">
        <v>0</v>
      </c>
      <c r="F4379" t="inlineStr">
        <is>
          <t>EMISION DE BOLETO</t>
        </is>
      </c>
      <c r="G4379" s="234" t="n">
        <v>45976</v>
      </c>
      <c r="H4379" s="234" t="n">
        <v>45990</v>
      </c>
      <c r="I4379" t="inlineStr">
        <is>
          <t>HPS</t>
        </is>
      </c>
      <c r="J4379">
        <f>_xlfn.XLOOKUP(I4379,AS:AS,AU:AU)</f>
        <v/>
      </c>
      <c r="K4379" t="inlineStr">
        <is>
          <t>USD</t>
        </is>
      </c>
      <c r="L4379" s="238" t="n">
        <v>140</v>
      </c>
      <c r="M4379">
        <f>L4379*_xlfn.XLOOKUP(K4379,AM:AM,AN:AN)</f>
        <v/>
      </c>
      <c r="N4379">
        <f>L4379*_xlfn.XLOOKUP(K4379,AM:AM,AO:AO)</f>
        <v/>
      </c>
      <c r="O4379" s="238" t="n">
        <v>140</v>
      </c>
      <c r="P4379">
        <f>O4379*_xlfn.XLOOKUP(K4379,AM:AM,AN:AN)</f>
        <v/>
      </c>
      <c r="Q4379">
        <f>O4379*_xlfn.XLOOKUP(K4379,AM:AM,AO:AO)</f>
        <v/>
      </c>
      <c r="R4379">
        <f>_xlfn.XLOOKUP(E4379,AF:AF,AG:AG)</f>
        <v/>
      </c>
      <c r="S4379">
        <f>_xlfn.XLOOKUP(E4379,AF:AF,AI:AI)</f>
        <v/>
      </c>
      <c r="T4379">
        <f>WEEKNUM(G4379)</f>
        <v/>
      </c>
      <c r="U4379">
        <f>YEAR(G4379)</f>
        <v/>
      </c>
      <c r="V4379" s="117">
        <f>IFERROR(Q4379/N4379,"0")</f>
        <v/>
      </c>
    </row>
    <row r="4380">
      <c r="A4380">
        <f>_xlfn.XLOOKUP(D4380,BN:BN,BO:BO)</f>
        <v/>
      </c>
      <c r="B4380" t="inlineStr">
        <is>
          <t>LLC</t>
        </is>
      </c>
      <c r="C4380" t="n">
        <v>727</v>
      </c>
      <c r="D4380">
        <f>_xlfn.XLOOKUP(C4380,BH:BH,BI:BI)</f>
        <v/>
      </c>
      <c r="E4380" t="n">
        <v>27721</v>
      </c>
      <c r="F4380" t="inlineStr">
        <is>
          <t>VUELO MEX IST DEL IST MEX</t>
        </is>
      </c>
      <c r="G4380" s="234" t="n">
        <v>45976</v>
      </c>
      <c r="H4380" s="234" t="n">
        <v>45990</v>
      </c>
      <c r="I4380" t="inlineStr">
        <is>
          <t>VLO</t>
        </is>
      </c>
      <c r="J4380">
        <f>_xlfn.XLOOKUP(I4380,AS:AS,AU:AU)</f>
        <v/>
      </c>
      <c r="K4380" t="inlineStr">
        <is>
          <t>USD</t>
        </is>
      </c>
      <c r="L4380" s="238" t="n">
        <v>8839.690000000001</v>
      </c>
      <c r="M4380">
        <f>L4380*_xlfn.XLOOKUP(K4380,AM:AM,AN:AN)</f>
        <v/>
      </c>
      <c r="N4380">
        <f>L4380*_xlfn.XLOOKUP(K4380,AM:AM,AO:AO)</f>
        <v/>
      </c>
      <c r="O4380" s="238" t="n">
        <v>0</v>
      </c>
      <c r="P4380">
        <f>O4380*_xlfn.XLOOKUP(K4380,AM:AM,AN:AN)</f>
        <v/>
      </c>
      <c r="Q4380">
        <f>O4380*_xlfn.XLOOKUP(K4380,AM:AM,AO:AO)</f>
        <v/>
      </c>
      <c r="R4380">
        <f>_xlfn.XLOOKUP(E4380,AF:AF,AG:AG)</f>
        <v/>
      </c>
      <c r="S4380">
        <f>_xlfn.XLOOKUP(E4380,AF:AF,AI:AI)</f>
        <v/>
      </c>
      <c r="T4380">
        <f>WEEKNUM(G4380)</f>
        <v/>
      </c>
      <c r="U4380">
        <f>YEAR(G4380)</f>
        <v/>
      </c>
      <c r="V4380" s="117">
        <f>IFERROR(Q4380/N4380,"0")</f>
        <v/>
      </c>
    </row>
    <row r="4381">
      <c r="A4381">
        <f>_xlfn.XLOOKUP(D4381,BN:BN,BO:BO)</f>
        <v/>
      </c>
      <c r="B4381" t="inlineStr">
        <is>
          <t>LLC</t>
        </is>
      </c>
      <c r="C4381" t="n">
        <v>727</v>
      </c>
      <c r="D4381">
        <f>_xlfn.XLOOKUP(C4381,BH:BH,BI:BI)</f>
        <v/>
      </c>
      <c r="E4381" t="n">
        <v>27721</v>
      </c>
      <c r="F4381" t="inlineStr">
        <is>
          <t>VUELO MEX IST  DEL IST MEX</t>
        </is>
      </c>
      <c r="G4381" s="234" t="n">
        <v>45975</v>
      </c>
      <c r="H4381" s="234" t="n">
        <v>45991</v>
      </c>
      <c r="I4381" t="inlineStr">
        <is>
          <t>VLO</t>
        </is>
      </c>
      <c r="J4381">
        <f>_xlfn.XLOOKUP(I4381,AS:AS,AU:AU)</f>
        <v/>
      </c>
      <c r="K4381" t="inlineStr">
        <is>
          <t>USD</t>
        </is>
      </c>
      <c r="L4381" s="238" t="n">
        <v>8839.690000000001</v>
      </c>
      <c r="M4381">
        <f>L4381*_xlfn.XLOOKUP(K4381,AM:AM,AN:AN)</f>
        <v/>
      </c>
      <c r="N4381">
        <f>L4381*_xlfn.XLOOKUP(K4381,AM:AM,AO:AO)</f>
        <v/>
      </c>
      <c r="O4381" s="238" t="n">
        <v>0</v>
      </c>
      <c r="P4381">
        <f>O4381*_xlfn.XLOOKUP(K4381,AM:AM,AN:AN)</f>
        <v/>
      </c>
      <c r="Q4381">
        <f>O4381*_xlfn.XLOOKUP(K4381,AM:AM,AO:AO)</f>
        <v/>
      </c>
      <c r="R4381">
        <f>_xlfn.XLOOKUP(E4381,AF:AF,AG:AG)</f>
        <v/>
      </c>
      <c r="S4381">
        <f>_xlfn.XLOOKUP(E4381,AF:AF,AI:AI)</f>
        <v/>
      </c>
      <c r="T4381">
        <f>WEEKNUM(G4381)</f>
        <v/>
      </c>
      <c r="U4381">
        <f>YEAR(G4381)</f>
        <v/>
      </c>
      <c r="V4381" s="117">
        <f>IFERROR(Q4381/N4381,"0")</f>
        <v/>
      </c>
    </row>
    <row r="4382">
      <c r="A4382">
        <f>_xlfn.XLOOKUP(D4382,BN:BN,BO:BO)</f>
        <v/>
      </c>
      <c r="B4382" t="inlineStr">
        <is>
          <t>LLC</t>
        </is>
      </c>
      <c r="C4382" t="n">
        <v>727</v>
      </c>
      <c r="D4382">
        <f>_xlfn.XLOOKUP(C4382,BH:BH,BI:BI)</f>
        <v/>
      </c>
      <c r="E4382" t="n">
        <v>27721</v>
      </c>
      <c r="F4382" t="inlineStr">
        <is>
          <t>MEX IST DEL IST MEX</t>
        </is>
      </c>
      <c r="G4382" s="234" t="n">
        <v>45975</v>
      </c>
      <c r="H4382" s="234" t="n">
        <v>45991</v>
      </c>
      <c r="I4382" t="inlineStr">
        <is>
          <t>VLO</t>
        </is>
      </c>
      <c r="J4382">
        <f>_xlfn.XLOOKUP(I4382,AS:AS,AU:AU)</f>
        <v/>
      </c>
      <c r="K4382" t="inlineStr">
        <is>
          <t>USD</t>
        </is>
      </c>
      <c r="L4382" s="238" t="n">
        <v>12479.69</v>
      </c>
      <c r="M4382">
        <f>L4382*_xlfn.XLOOKUP(K4382,AM:AM,AN:AN)</f>
        <v/>
      </c>
      <c r="N4382">
        <f>L4382*_xlfn.XLOOKUP(K4382,AM:AM,AO:AO)</f>
        <v/>
      </c>
      <c r="O4382" s="238" t="n">
        <v>0</v>
      </c>
      <c r="P4382">
        <f>O4382*_xlfn.XLOOKUP(K4382,AM:AM,AN:AN)</f>
        <v/>
      </c>
      <c r="Q4382">
        <f>O4382*_xlfn.XLOOKUP(K4382,AM:AM,AO:AO)</f>
        <v/>
      </c>
      <c r="R4382">
        <f>_xlfn.XLOOKUP(E4382,AF:AF,AG:AG)</f>
        <v/>
      </c>
      <c r="S4382">
        <f>_xlfn.XLOOKUP(E4382,AF:AF,AI:AI)</f>
        <v/>
      </c>
      <c r="T4382">
        <f>WEEKNUM(G4382)</f>
        <v/>
      </c>
      <c r="U4382">
        <f>YEAR(G4382)</f>
        <v/>
      </c>
      <c r="V4382" s="117">
        <f>IFERROR(Q4382/N4382,"0")</f>
        <v/>
      </c>
    </row>
    <row r="4383">
      <c r="A4383">
        <f>_xlfn.XLOOKUP(D4383,BN:BN,BO:BO)</f>
        <v/>
      </c>
      <c r="B4383" t="inlineStr">
        <is>
          <t>LLC</t>
        </is>
      </c>
      <c r="C4383" t="n">
        <v>727</v>
      </c>
      <c r="D4383">
        <f>_xlfn.XLOOKUP(C4383,BH:BH,BI:BI)</f>
        <v/>
      </c>
      <c r="E4383" t="n">
        <v>0</v>
      </c>
      <c r="F4383" t="inlineStr">
        <is>
          <t>EMISION DE 3 BOLETOS</t>
        </is>
      </c>
      <c r="G4383" s="234" t="n">
        <v>45975</v>
      </c>
      <c r="H4383" s="234" t="n">
        <v>45991</v>
      </c>
      <c r="I4383" t="inlineStr">
        <is>
          <t>HPS</t>
        </is>
      </c>
      <c r="J4383">
        <f>_xlfn.XLOOKUP(I4383,AS:AS,AU:AU)</f>
        <v/>
      </c>
      <c r="K4383" t="inlineStr">
        <is>
          <t>USD</t>
        </is>
      </c>
      <c r="L4383" s="238" t="n">
        <v>105</v>
      </c>
      <c r="M4383">
        <f>L4383*_xlfn.XLOOKUP(K4383,AM:AM,AN:AN)</f>
        <v/>
      </c>
      <c r="N4383">
        <f>L4383*_xlfn.XLOOKUP(K4383,AM:AM,AO:AO)</f>
        <v/>
      </c>
      <c r="O4383" s="238" t="n">
        <v>105</v>
      </c>
      <c r="P4383">
        <f>O4383*_xlfn.XLOOKUP(K4383,AM:AM,AN:AN)</f>
        <v/>
      </c>
      <c r="Q4383">
        <f>O4383*_xlfn.XLOOKUP(K4383,AM:AM,AO:AO)</f>
        <v/>
      </c>
      <c r="R4383">
        <f>_xlfn.XLOOKUP(E4383,AF:AF,AG:AG)</f>
        <v/>
      </c>
      <c r="S4383">
        <f>_xlfn.XLOOKUP(E4383,AF:AF,AI:AI)</f>
        <v/>
      </c>
      <c r="T4383">
        <f>WEEKNUM(G4383)</f>
        <v/>
      </c>
      <c r="U4383">
        <f>YEAR(G4383)</f>
        <v/>
      </c>
      <c r="V4383" s="117">
        <f>IFERROR(Q4383/N4383,"0")</f>
        <v/>
      </c>
    </row>
    <row r="4384">
      <c r="A4384">
        <f>_xlfn.XLOOKUP(D4384,BN:BN,BO:BO)</f>
        <v/>
      </c>
      <c r="B4384" t="inlineStr">
        <is>
          <t>LLC</t>
        </is>
      </c>
      <c r="C4384" t="n">
        <v>727</v>
      </c>
      <c r="D4384">
        <f>_xlfn.XLOOKUP(C4384,BH:BH,BI:BI)</f>
        <v/>
      </c>
      <c r="E4384" t="n">
        <v>24966</v>
      </c>
      <c r="F4384" t="inlineStr">
        <is>
          <t>Saldo de viaje a India</t>
        </is>
      </c>
      <c r="G4384" s="234" t="n">
        <v>45975</v>
      </c>
      <c r="H4384" s="234" t="n">
        <v>45991</v>
      </c>
      <c r="I4384" t="inlineStr">
        <is>
          <t>PKT</t>
        </is>
      </c>
      <c r="J4384">
        <f>_xlfn.XLOOKUP(I4384,AS:AS,AU:AU)</f>
        <v/>
      </c>
      <c r="K4384" t="inlineStr">
        <is>
          <t>USD</t>
        </is>
      </c>
      <c r="L4384" s="238" t="n">
        <v>33915</v>
      </c>
      <c r="M4384">
        <f>L4384*_xlfn.XLOOKUP(K4384,AM:AM,AN:AN)</f>
        <v/>
      </c>
      <c r="N4384">
        <f>L4384*_xlfn.XLOOKUP(K4384,AM:AM,AO:AO)</f>
        <v/>
      </c>
      <c r="O4384" s="238" t="n">
        <v>0</v>
      </c>
      <c r="P4384">
        <f>O4384*_xlfn.XLOOKUP(K4384,AM:AM,AN:AN)</f>
        <v/>
      </c>
      <c r="Q4384">
        <f>O4384*_xlfn.XLOOKUP(K4384,AM:AM,AO:AO)</f>
        <v/>
      </c>
      <c r="R4384">
        <f>_xlfn.XLOOKUP(E4384,AF:AF,AG:AG)</f>
        <v/>
      </c>
      <c r="S4384">
        <f>_xlfn.XLOOKUP(E4384,AF:AF,AI:AI)</f>
        <v/>
      </c>
      <c r="T4384">
        <f>WEEKNUM(G4384)</f>
        <v/>
      </c>
      <c r="U4384">
        <f>YEAR(G4384)</f>
        <v/>
      </c>
      <c r="V4384" s="117">
        <f>IFERROR(Q4384/N4384,"0")</f>
        <v/>
      </c>
    </row>
    <row r="4385">
      <c r="A4385">
        <f>_xlfn.XLOOKUP(D4385,BN:BN,BO:BO)</f>
        <v/>
      </c>
      <c r="B4385" t="inlineStr">
        <is>
          <t>LLC</t>
        </is>
      </c>
      <c r="C4385" t="n">
        <v>727</v>
      </c>
      <c r="D4385">
        <f>_xlfn.XLOOKUP(C4385,BH:BH,BI:BI)</f>
        <v/>
      </c>
      <c r="E4385" t="n">
        <v>24966</v>
      </c>
      <c r="F4385" t="inlineStr">
        <is>
          <t>Extras de servicios terrestres</t>
        </is>
      </c>
      <c r="G4385" s="234" t="n">
        <v>45975</v>
      </c>
      <c r="H4385" s="234" t="n">
        <v>45990</v>
      </c>
      <c r="I4385" t="inlineStr">
        <is>
          <t>PKT</t>
        </is>
      </c>
      <c r="J4385">
        <f>_xlfn.XLOOKUP(I4385,AS:AS,AU:AU)</f>
        <v/>
      </c>
      <c r="K4385" t="inlineStr">
        <is>
          <t>USD</t>
        </is>
      </c>
      <c r="L4385" s="238" t="n">
        <v>5617</v>
      </c>
      <c r="M4385">
        <f>L4385*_xlfn.XLOOKUP(K4385,AM:AM,AN:AN)</f>
        <v/>
      </c>
      <c r="N4385">
        <f>L4385*_xlfn.XLOOKUP(K4385,AM:AM,AO:AO)</f>
        <v/>
      </c>
      <c r="O4385" s="238" t="n">
        <v>563</v>
      </c>
      <c r="P4385">
        <f>O4385*_xlfn.XLOOKUP(K4385,AM:AM,AN:AN)</f>
        <v/>
      </c>
      <c r="Q4385">
        <f>O4385*_xlfn.XLOOKUP(K4385,AM:AM,AO:AO)</f>
        <v/>
      </c>
      <c r="R4385">
        <f>_xlfn.XLOOKUP(E4385,AF:AF,AG:AG)</f>
        <v/>
      </c>
      <c r="S4385">
        <f>_xlfn.XLOOKUP(E4385,AF:AF,AI:AI)</f>
        <v/>
      </c>
      <c r="T4385">
        <f>WEEKNUM(G4385)</f>
        <v/>
      </c>
      <c r="U4385">
        <f>YEAR(G4385)</f>
        <v/>
      </c>
      <c r="V4385" s="117">
        <f>IFERROR(Q4385/N4385,"0")</f>
        <v/>
      </c>
    </row>
    <row r="4386">
      <c r="A4386">
        <f>_xlfn.XLOOKUP(D4386,BN:BN,BO:BO)</f>
        <v/>
      </c>
      <c r="B4386" t="inlineStr">
        <is>
          <t>LLC</t>
        </is>
      </c>
      <c r="C4386" t="n">
        <v>727</v>
      </c>
      <c r="D4386">
        <f>_xlfn.XLOOKUP(C4386,BH:BH,BI:BI)</f>
        <v/>
      </c>
      <c r="E4386" t="n">
        <v>27301</v>
      </c>
      <c r="F4386" t="inlineStr">
        <is>
          <t>CAMBIO DE FECHA DEL IST MEX</t>
        </is>
      </c>
      <c r="G4386" s="234" t="n">
        <v>45975</v>
      </c>
      <c r="H4386" s="234" t="n">
        <v>45991</v>
      </c>
      <c r="I4386" t="inlineStr">
        <is>
          <t>VLO</t>
        </is>
      </c>
      <c r="J4386">
        <f>_xlfn.XLOOKUP(I4386,AS:AS,AU:AU)</f>
        <v/>
      </c>
      <c r="K4386" t="inlineStr">
        <is>
          <t>USD</t>
        </is>
      </c>
      <c r="L4386" s="238" t="n">
        <v>14</v>
      </c>
      <c r="M4386">
        <f>L4386*_xlfn.XLOOKUP(K4386,AM:AM,AN:AN)</f>
        <v/>
      </c>
      <c r="N4386">
        <f>L4386*_xlfn.XLOOKUP(K4386,AM:AM,AO:AO)</f>
        <v/>
      </c>
      <c r="O4386" s="238" t="n">
        <v>0</v>
      </c>
      <c r="P4386">
        <f>O4386*_xlfn.XLOOKUP(K4386,AM:AM,AN:AN)</f>
        <v/>
      </c>
      <c r="Q4386">
        <f>O4386*_xlfn.XLOOKUP(K4386,AM:AM,AO:AO)</f>
        <v/>
      </c>
      <c r="R4386">
        <f>_xlfn.XLOOKUP(E4386,AF:AF,AG:AG)</f>
        <v/>
      </c>
      <c r="S4386">
        <f>_xlfn.XLOOKUP(E4386,AF:AF,AI:AI)</f>
        <v/>
      </c>
      <c r="T4386">
        <f>WEEKNUM(G4386)</f>
        <v/>
      </c>
      <c r="U4386">
        <f>YEAR(G4386)</f>
        <v/>
      </c>
      <c r="V4386" s="117">
        <f>IFERROR(Q4386/N4386,"0")</f>
        <v/>
      </c>
    </row>
    <row r="4387">
      <c r="A4387">
        <f>_xlfn.XLOOKUP(D4387,BN:BN,BO:BO)</f>
        <v/>
      </c>
      <c r="B4387" t="inlineStr">
        <is>
          <t>LLC</t>
        </is>
      </c>
      <c r="C4387" t="n">
        <v>727</v>
      </c>
      <c r="D4387">
        <f>_xlfn.XLOOKUP(C4387,BH:BH,BI:BI)</f>
        <v/>
      </c>
      <c r="E4387" t="n">
        <v>0</v>
      </c>
      <c r="F4387" t="inlineStr">
        <is>
          <t>REVISADO DE BOLETO</t>
        </is>
      </c>
      <c r="G4387" s="234" t="n">
        <v>45975</v>
      </c>
      <c r="H4387" s="234" t="n">
        <v>45991</v>
      </c>
      <c r="I4387" t="inlineStr">
        <is>
          <t>HPS</t>
        </is>
      </c>
      <c r="J4387">
        <f>_xlfn.XLOOKUP(I4387,AS:AS,AU:AU)</f>
        <v/>
      </c>
      <c r="K4387" t="inlineStr">
        <is>
          <t>USD</t>
        </is>
      </c>
      <c r="L4387" s="238" t="n">
        <v>40</v>
      </c>
      <c r="M4387">
        <f>L4387*_xlfn.XLOOKUP(K4387,AM:AM,AN:AN)</f>
        <v/>
      </c>
      <c r="N4387">
        <f>L4387*_xlfn.XLOOKUP(K4387,AM:AM,AO:AO)</f>
        <v/>
      </c>
      <c r="O4387" s="238" t="n">
        <v>40</v>
      </c>
      <c r="P4387">
        <f>O4387*_xlfn.XLOOKUP(K4387,AM:AM,AN:AN)</f>
        <v/>
      </c>
      <c r="Q4387">
        <f>O4387*_xlfn.XLOOKUP(K4387,AM:AM,AO:AO)</f>
        <v/>
      </c>
      <c r="R4387">
        <f>_xlfn.XLOOKUP(E4387,AF:AF,AG:AG)</f>
        <v/>
      </c>
      <c r="S4387">
        <f>_xlfn.XLOOKUP(E4387,AF:AF,AI:AI)</f>
        <v/>
      </c>
      <c r="T4387">
        <f>WEEKNUM(G4387)</f>
        <v/>
      </c>
      <c r="U4387">
        <f>YEAR(G4387)</f>
        <v/>
      </c>
      <c r="V4387" s="117">
        <f>IFERROR(Q4387/N4387,"0")</f>
        <v/>
      </c>
    </row>
    <row r="4388">
      <c r="A4388">
        <f>_xlfn.XLOOKUP(D4388,BN:BN,BO:BO)</f>
        <v/>
      </c>
      <c r="B4388" t="inlineStr">
        <is>
          <t>LLC</t>
        </is>
      </c>
      <c r="C4388" t="n">
        <v>727</v>
      </c>
      <c r="D4388">
        <f>_xlfn.XLOOKUP(C4388,BH:BH,BI:BI)</f>
        <v/>
      </c>
      <c r="E4388" t="n">
        <v>0</v>
      </c>
      <c r="F4388" t="inlineStr">
        <is>
          <t xml:space="preserve">fee por tramite de Visas </t>
        </is>
      </c>
      <c r="G4388" s="234" t="n">
        <v>45975</v>
      </c>
      <c r="H4388" s="234" t="n">
        <v>45991</v>
      </c>
      <c r="I4388" t="inlineStr">
        <is>
          <t>HPS</t>
        </is>
      </c>
      <c r="J4388">
        <f>_xlfn.XLOOKUP(I4388,AS:AS,AU:AU)</f>
        <v/>
      </c>
      <c r="K4388" t="inlineStr">
        <is>
          <t>USD</t>
        </is>
      </c>
      <c r="L4388" s="238" t="n">
        <v>449.95</v>
      </c>
      <c r="M4388">
        <f>L4388*_xlfn.XLOOKUP(K4388,AM:AM,AN:AN)</f>
        <v/>
      </c>
      <c r="N4388">
        <f>L4388*_xlfn.XLOOKUP(K4388,AM:AM,AO:AO)</f>
        <v/>
      </c>
      <c r="O4388" s="238" t="n">
        <v>449.95</v>
      </c>
      <c r="P4388">
        <f>O4388*_xlfn.XLOOKUP(K4388,AM:AM,AN:AN)</f>
        <v/>
      </c>
      <c r="Q4388">
        <f>O4388*_xlfn.XLOOKUP(K4388,AM:AM,AO:AO)</f>
        <v/>
      </c>
      <c r="R4388">
        <f>_xlfn.XLOOKUP(E4388,AF:AF,AG:AG)</f>
        <v/>
      </c>
      <c r="S4388">
        <f>_xlfn.XLOOKUP(E4388,AF:AF,AI:AI)</f>
        <v/>
      </c>
      <c r="T4388">
        <f>WEEKNUM(G4388)</f>
        <v/>
      </c>
      <c r="U4388">
        <f>YEAR(G4388)</f>
        <v/>
      </c>
      <c r="V4388" s="117">
        <f>IFERROR(Q4388/N4388,"0")</f>
        <v/>
      </c>
    </row>
    <row r="4389">
      <c r="A4389">
        <f>_xlfn.XLOOKUP(D4389,BN:BN,BO:BO)</f>
        <v/>
      </c>
      <c r="B4389" t="inlineStr">
        <is>
          <t>LLC</t>
        </is>
      </c>
      <c r="C4389" t="n">
        <v>727</v>
      </c>
      <c r="D4389">
        <f>_xlfn.XLOOKUP(C4389,BH:BH,BI:BI)</f>
        <v/>
      </c>
      <c r="E4389" t="n">
        <v>27721</v>
      </c>
      <c r="F4389" t="inlineStr">
        <is>
          <t>REVISADO POR CAMBIO DE FECHA DE JULIO SERRANO EC</t>
        </is>
      </c>
      <c r="G4389" s="234" t="n">
        <v>45975</v>
      </c>
      <c r="H4389" s="234" t="n">
        <v>45991</v>
      </c>
      <c r="I4389" t="inlineStr">
        <is>
          <t>VLO</t>
        </is>
      </c>
      <c r="J4389">
        <f>_xlfn.XLOOKUP(I4389,AS:AS,AU:AU)</f>
        <v/>
      </c>
      <c r="K4389" t="inlineStr">
        <is>
          <t>USD</t>
        </is>
      </c>
      <c r="L4389" s="238" t="n">
        <v>0</v>
      </c>
      <c r="M4389">
        <f>L4389*_xlfn.XLOOKUP(K4389,AM:AM,AN:AN)</f>
        <v/>
      </c>
      <c r="N4389">
        <f>L4389*_xlfn.XLOOKUP(K4389,AM:AM,AO:AO)</f>
        <v/>
      </c>
      <c r="O4389" s="238" t="n">
        <v>0</v>
      </c>
      <c r="P4389">
        <f>O4389*_xlfn.XLOOKUP(K4389,AM:AM,AN:AN)</f>
        <v/>
      </c>
      <c r="Q4389">
        <f>O4389*_xlfn.XLOOKUP(K4389,AM:AM,AO:AO)</f>
        <v/>
      </c>
      <c r="R4389">
        <f>_xlfn.XLOOKUP(E4389,AF:AF,AG:AG)</f>
        <v/>
      </c>
      <c r="S4389">
        <f>_xlfn.XLOOKUP(E4389,AF:AF,AI:AI)</f>
        <v/>
      </c>
      <c r="T4389">
        <f>WEEKNUM(G4389)</f>
        <v/>
      </c>
      <c r="U4389">
        <f>YEAR(G4389)</f>
        <v/>
      </c>
      <c r="V4389" s="117">
        <f>IFERROR(Q4389/N4389,"0")</f>
        <v/>
      </c>
    </row>
    <row r="4390">
      <c r="A4390">
        <f>_xlfn.XLOOKUP(D4390,BN:BN,BO:BO)</f>
        <v/>
      </c>
      <c r="B4390" t="inlineStr">
        <is>
          <t>LLC</t>
        </is>
      </c>
      <c r="C4390" t="n">
        <v>727</v>
      </c>
      <c r="D4390">
        <f>_xlfn.XLOOKUP(C4390,BH:BH,BI:BI)</f>
        <v/>
      </c>
      <c r="E4390" t="n">
        <v>27301</v>
      </c>
      <c r="F4390" t="inlineStr">
        <is>
          <t>CARGO POR CAMBIO</t>
        </is>
      </c>
      <c r="G4390" s="234" t="n">
        <v>45975</v>
      </c>
      <c r="H4390" s="234" t="n">
        <v>45991</v>
      </c>
      <c r="I4390" t="inlineStr">
        <is>
          <t>VLO</t>
        </is>
      </c>
      <c r="J4390">
        <f>_xlfn.XLOOKUP(I4390,AS:AS,AU:AU)</f>
        <v/>
      </c>
      <c r="K4390" t="inlineStr">
        <is>
          <t>USD</t>
        </is>
      </c>
      <c r="L4390" s="238" t="n">
        <v>350</v>
      </c>
      <c r="M4390">
        <f>L4390*_xlfn.XLOOKUP(K4390,AM:AM,AN:AN)</f>
        <v/>
      </c>
      <c r="N4390">
        <f>L4390*_xlfn.XLOOKUP(K4390,AM:AM,AO:AO)</f>
        <v/>
      </c>
      <c r="O4390" s="238" t="n">
        <v>0</v>
      </c>
      <c r="P4390">
        <f>O4390*_xlfn.XLOOKUP(K4390,AM:AM,AN:AN)</f>
        <v/>
      </c>
      <c r="Q4390">
        <f>O4390*_xlfn.XLOOKUP(K4390,AM:AM,AO:AO)</f>
        <v/>
      </c>
      <c r="R4390">
        <f>_xlfn.XLOOKUP(E4390,AF:AF,AG:AG)</f>
        <v/>
      </c>
      <c r="S4390">
        <f>_xlfn.XLOOKUP(E4390,AF:AF,AI:AI)</f>
        <v/>
      </c>
      <c r="T4390">
        <f>WEEKNUM(G4390)</f>
        <v/>
      </c>
      <c r="U4390">
        <f>YEAR(G4390)</f>
        <v/>
      </c>
      <c r="V4390" s="117">
        <f>IFERROR(Q4390/N4390,"0")</f>
        <v/>
      </c>
    </row>
    <row r="4391">
      <c r="A4391">
        <f>_xlfn.XLOOKUP(D4391,BN:BN,BO:BO)</f>
        <v/>
      </c>
      <c r="B4391" t="inlineStr">
        <is>
          <t>LLC</t>
        </is>
      </c>
      <c r="C4391" t="n">
        <v>727</v>
      </c>
      <c r="D4391">
        <f>_xlfn.XLOOKUP(C4391,BH:BH,BI:BI)</f>
        <v/>
      </c>
      <c r="E4391" t="n">
        <v>33492</v>
      </c>
      <c r="F4391" t="inlineStr">
        <is>
          <t>Reserva de 2 habitaciones en el fs Bosforo Istanbul</t>
        </is>
      </c>
      <c r="G4391" s="234" t="n">
        <v>45990</v>
      </c>
      <c r="H4391" s="234" t="n">
        <v>45991</v>
      </c>
      <c r="I4391" t="inlineStr">
        <is>
          <t>HTL</t>
        </is>
      </c>
      <c r="J4391">
        <f>_xlfn.XLOOKUP(I4391,AS:AS,AU:AU)</f>
        <v/>
      </c>
      <c r="K4391" t="inlineStr">
        <is>
          <t>USD</t>
        </is>
      </c>
      <c r="L4391" s="238" t="n">
        <v>1197</v>
      </c>
      <c r="M4391">
        <f>L4391*_xlfn.XLOOKUP(K4391,AM:AM,AN:AN)</f>
        <v/>
      </c>
      <c r="N4391">
        <f>L4391*_xlfn.XLOOKUP(K4391,AM:AM,AO:AO)</f>
        <v/>
      </c>
      <c r="O4391" s="238" t="n">
        <v>0</v>
      </c>
      <c r="P4391">
        <f>O4391*_xlfn.XLOOKUP(K4391,AM:AM,AN:AN)</f>
        <v/>
      </c>
      <c r="Q4391">
        <f>O4391*_xlfn.XLOOKUP(K4391,AM:AM,AO:AO)</f>
        <v/>
      </c>
      <c r="R4391">
        <f>_xlfn.XLOOKUP(E4391,AF:AF,AG:AG)</f>
        <v/>
      </c>
      <c r="S4391">
        <f>_xlfn.XLOOKUP(E4391,AF:AF,AI:AI)</f>
        <v/>
      </c>
      <c r="T4391">
        <f>WEEKNUM(G4391)</f>
        <v/>
      </c>
      <c r="U4391">
        <f>YEAR(G4391)</f>
        <v/>
      </c>
      <c r="V4391" s="117">
        <f>IFERROR(Q4391/N4391,"0")</f>
        <v/>
      </c>
    </row>
    <row r="4392">
      <c r="A4392">
        <f>_xlfn.XLOOKUP(D4392,BN:BN,BO:BO)</f>
        <v/>
      </c>
      <c r="B4392" t="inlineStr">
        <is>
          <t>LLC</t>
        </is>
      </c>
      <c r="C4392" t="n">
        <v>727</v>
      </c>
      <c r="D4392">
        <f>_xlfn.XLOOKUP(C4392,BH:BH,BI:BI)</f>
        <v/>
      </c>
      <c r="E4392" t="n">
        <v>33492</v>
      </c>
      <c r="F4392" t="inlineStr">
        <is>
          <t>HOSPEDAJE HOTEL FS BOSFORO</t>
        </is>
      </c>
      <c r="G4392" s="234" t="n">
        <v>45990</v>
      </c>
      <c r="H4392" s="234" t="n">
        <v>45991</v>
      </c>
      <c r="I4392" t="inlineStr">
        <is>
          <t>HTL</t>
        </is>
      </c>
      <c r="J4392">
        <f>_xlfn.XLOOKUP(I4392,AS:AS,AU:AU)</f>
        <v/>
      </c>
      <c r="K4392" t="inlineStr">
        <is>
          <t>USD</t>
        </is>
      </c>
      <c r="L4392" s="238" t="n">
        <v>1197</v>
      </c>
      <c r="M4392">
        <f>L4392*_xlfn.XLOOKUP(K4392,AM:AM,AN:AN)</f>
        <v/>
      </c>
      <c r="N4392">
        <f>L4392*_xlfn.XLOOKUP(K4392,AM:AM,AO:AO)</f>
        <v/>
      </c>
      <c r="O4392" s="238" t="n">
        <v>0</v>
      </c>
      <c r="P4392">
        <f>O4392*_xlfn.XLOOKUP(K4392,AM:AM,AN:AN)</f>
        <v/>
      </c>
      <c r="Q4392">
        <f>O4392*_xlfn.XLOOKUP(K4392,AM:AM,AO:AO)</f>
        <v/>
      </c>
      <c r="R4392">
        <f>_xlfn.XLOOKUP(E4392,AF:AF,AG:AG)</f>
        <v/>
      </c>
      <c r="S4392">
        <f>_xlfn.XLOOKUP(E4392,AF:AF,AI:AI)</f>
        <v/>
      </c>
      <c r="T4392">
        <f>WEEKNUM(G4392)</f>
        <v/>
      </c>
      <c r="U4392">
        <f>YEAR(G4392)</f>
        <v/>
      </c>
      <c r="V4392" s="117">
        <f>IFERROR(Q4392/N4392,"0")</f>
        <v/>
      </c>
    </row>
    <row r="4393">
      <c r="A4393">
        <f>_xlfn.XLOOKUP(D4393,BN:BN,BO:BO)</f>
        <v/>
      </c>
      <c r="B4393" t="inlineStr">
        <is>
          <t>LLC</t>
        </is>
      </c>
      <c r="C4393" t="n">
        <v>727</v>
      </c>
      <c r="D4393">
        <f>_xlfn.XLOOKUP(C4393,BH:BH,BI:BI)</f>
        <v/>
      </c>
      <c r="E4393" t="n">
        <v>25348</v>
      </c>
      <c r="F4393" t="inlineStr">
        <is>
          <t>City tour en Dubai con Chofer a disposición</t>
        </is>
      </c>
      <c r="G4393" s="234" t="n">
        <v>45990</v>
      </c>
      <c r="H4393" s="234" t="n">
        <v>45991</v>
      </c>
      <c r="I4393" t="inlineStr">
        <is>
          <t>ATR</t>
        </is>
      </c>
      <c r="J4393">
        <f>_xlfn.XLOOKUP(I4393,AS:AS,AU:AU)</f>
        <v/>
      </c>
      <c r="K4393" t="inlineStr">
        <is>
          <t>USD</t>
        </is>
      </c>
      <c r="L4393" s="238" t="n">
        <v>690</v>
      </c>
      <c r="M4393">
        <f>L4393*_xlfn.XLOOKUP(K4393,AM:AM,AN:AN)</f>
        <v/>
      </c>
      <c r="N4393">
        <f>L4393*_xlfn.XLOOKUP(K4393,AM:AM,AO:AO)</f>
        <v/>
      </c>
      <c r="O4393" s="238" t="n">
        <v>139</v>
      </c>
      <c r="P4393">
        <f>O4393*_xlfn.XLOOKUP(K4393,AM:AM,AN:AN)</f>
        <v/>
      </c>
      <c r="Q4393">
        <f>O4393*_xlfn.XLOOKUP(K4393,AM:AM,AO:AO)</f>
        <v/>
      </c>
      <c r="R4393">
        <f>_xlfn.XLOOKUP(E4393,AF:AF,AG:AG)</f>
        <v/>
      </c>
      <c r="S4393">
        <f>_xlfn.XLOOKUP(E4393,AF:AF,AI:AI)</f>
        <v/>
      </c>
      <c r="T4393">
        <f>WEEKNUM(G4393)</f>
        <v/>
      </c>
      <c r="U4393">
        <f>YEAR(G4393)</f>
        <v/>
      </c>
      <c r="V4393" s="117">
        <f>IFERROR(Q4393/N4393,"0")</f>
        <v/>
      </c>
    </row>
    <row r="4394">
      <c r="A4394">
        <f>_xlfn.XLOOKUP(D4394,BN:BN,BO:BO)</f>
        <v/>
      </c>
      <c r="B4394" t="inlineStr">
        <is>
          <t>LLC</t>
        </is>
      </c>
      <c r="C4394" t="n">
        <v>727</v>
      </c>
      <c r="D4394">
        <f>_xlfn.XLOOKUP(C4394,BH:BH,BI:BI)</f>
        <v/>
      </c>
      <c r="E4394" t="n">
        <v>0</v>
      </c>
      <c r="F4394" t="inlineStr">
        <is>
          <t>Fee de boleto</t>
        </is>
      </c>
      <c r="G4394" s="234" t="n">
        <v>45975</v>
      </c>
      <c r="H4394" s="234" t="n">
        <v>45991</v>
      </c>
      <c r="I4394" t="inlineStr">
        <is>
          <t>HPS</t>
        </is>
      </c>
      <c r="J4394">
        <f>_xlfn.XLOOKUP(I4394,AS:AS,AU:AU)</f>
        <v/>
      </c>
      <c r="K4394" t="inlineStr">
        <is>
          <t>USD</t>
        </is>
      </c>
      <c r="L4394" s="238" t="n">
        <v>40</v>
      </c>
      <c r="M4394">
        <f>L4394*_xlfn.XLOOKUP(K4394,AM:AM,AN:AN)</f>
        <v/>
      </c>
      <c r="N4394">
        <f>L4394*_xlfn.XLOOKUP(K4394,AM:AM,AO:AO)</f>
        <v/>
      </c>
      <c r="O4394" s="238" t="n">
        <v>40</v>
      </c>
      <c r="P4394">
        <f>O4394*_xlfn.XLOOKUP(K4394,AM:AM,AN:AN)</f>
        <v/>
      </c>
      <c r="Q4394">
        <f>O4394*_xlfn.XLOOKUP(K4394,AM:AM,AO:AO)</f>
        <v/>
      </c>
      <c r="R4394">
        <f>_xlfn.XLOOKUP(E4394,AF:AF,AG:AG)</f>
        <v/>
      </c>
      <c r="S4394">
        <f>_xlfn.XLOOKUP(E4394,AF:AF,AI:AI)</f>
        <v/>
      </c>
      <c r="T4394">
        <f>WEEKNUM(G4394)</f>
        <v/>
      </c>
      <c r="U4394">
        <f>YEAR(G4394)</f>
        <v/>
      </c>
      <c r="V4394" s="117">
        <f>IFERROR(Q4394/N4394,"0")</f>
        <v/>
      </c>
    </row>
    <row r="4395">
      <c r="A4395">
        <f>_xlfn.XLOOKUP(D4395,BN:BN,BO:BO)</f>
        <v/>
      </c>
      <c r="B4395" t="inlineStr">
        <is>
          <t>LLC</t>
        </is>
      </c>
      <c r="C4395" t="n">
        <v>728</v>
      </c>
      <c r="D4395">
        <f>_xlfn.XLOOKUP(C4395,BH:BH,BI:BI)</f>
        <v/>
      </c>
      <c r="E4395" t="n">
        <v>31083</v>
      </c>
      <c r="F4395" t="inlineStr">
        <is>
          <t>BAIRRO ALTO HOTEL</t>
        </is>
      </c>
      <c r="G4395" s="234" t="n">
        <v>45914</v>
      </c>
      <c r="H4395" s="234" t="n">
        <v>45916</v>
      </c>
      <c r="I4395" t="inlineStr">
        <is>
          <t>HTL</t>
        </is>
      </c>
      <c r="J4395">
        <f>_xlfn.XLOOKUP(I4395,AS:AS,AU:AU)</f>
        <v/>
      </c>
      <c r="K4395" t="inlineStr">
        <is>
          <t>USD</t>
        </is>
      </c>
      <c r="L4395" s="238" t="n">
        <v>2025</v>
      </c>
      <c r="M4395">
        <f>L4395*_xlfn.XLOOKUP(K4395,AM:AM,AN:AN)</f>
        <v/>
      </c>
      <c r="N4395">
        <f>L4395*_xlfn.XLOOKUP(K4395,AM:AM,AO:AO)</f>
        <v/>
      </c>
      <c r="O4395" s="238" t="n">
        <v>166</v>
      </c>
      <c r="P4395">
        <f>O4395*_xlfn.XLOOKUP(K4395,AM:AM,AN:AN)</f>
        <v/>
      </c>
      <c r="Q4395">
        <f>O4395*_xlfn.XLOOKUP(K4395,AM:AM,AO:AO)</f>
        <v/>
      </c>
      <c r="R4395">
        <f>_xlfn.XLOOKUP(E4395,AF:AF,AG:AG)</f>
        <v/>
      </c>
      <c r="S4395">
        <f>_xlfn.XLOOKUP(E4395,AF:AF,AI:AI)</f>
        <v/>
      </c>
      <c r="T4395">
        <f>WEEKNUM(G4395)</f>
        <v/>
      </c>
      <c r="U4395">
        <f>YEAR(G4395)</f>
        <v/>
      </c>
      <c r="V4395" s="117">
        <f>IFERROR(Q4395/N4395,"0")</f>
        <v/>
      </c>
    </row>
    <row r="4396">
      <c r="A4396">
        <f>_xlfn.XLOOKUP(D4396,BN:BN,BO:BO)</f>
        <v/>
      </c>
      <c r="B4396" t="inlineStr">
        <is>
          <t>LLC</t>
        </is>
      </c>
      <c r="C4396" t="n">
        <v>728</v>
      </c>
      <c r="D4396">
        <f>_xlfn.XLOOKUP(C4396,BH:BH,BI:BI)</f>
        <v/>
      </c>
      <c r="E4396" t="n">
        <v>31083</v>
      </c>
      <c r="F4396" t="inlineStr">
        <is>
          <t>BAIRRO ALTO HOTEL</t>
        </is>
      </c>
      <c r="G4396" s="234" t="n">
        <v>45914</v>
      </c>
      <c r="H4396" s="234" t="n">
        <v>45916</v>
      </c>
      <c r="I4396" t="inlineStr">
        <is>
          <t>HTL</t>
        </is>
      </c>
      <c r="J4396">
        <f>_xlfn.XLOOKUP(I4396,AS:AS,AU:AU)</f>
        <v/>
      </c>
      <c r="K4396" t="inlineStr">
        <is>
          <t>USD</t>
        </is>
      </c>
      <c r="L4396" s="238" t="n">
        <v>2025</v>
      </c>
      <c r="M4396">
        <f>L4396*_xlfn.XLOOKUP(K4396,AM:AM,AN:AN)</f>
        <v/>
      </c>
      <c r="N4396">
        <f>L4396*_xlfn.XLOOKUP(K4396,AM:AM,AO:AO)</f>
        <v/>
      </c>
      <c r="O4396" s="238" t="n">
        <v>166</v>
      </c>
      <c r="P4396">
        <f>O4396*_xlfn.XLOOKUP(K4396,AM:AM,AN:AN)</f>
        <v/>
      </c>
      <c r="Q4396">
        <f>O4396*_xlfn.XLOOKUP(K4396,AM:AM,AO:AO)</f>
        <v/>
      </c>
      <c r="R4396">
        <f>_xlfn.XLOOKUP(E4396,AF:AF,AG:AG)</f>
        <v/>
      </c>
      <c r="S4396">
        <f>_xlfn.XLOOKUP(E4396,AF:AF,AI:AI)</f>
        <v/>
      </c>
      <c r="T4396">
        <f>WEEKNUM(G4396)</f>
        <v/>
      </c>
      <c r="U4396">
        <f>YEAR(G4396)</f>
        <v/>
      </c>
      <c r="V4396" s="117">
        <f>IFERROR(Q4396/N4396,"0")</f>
        <v/>
      </c>
    </row>
    <row r="4397">
      <c r="A4397">
        <f>_xlfn.XLOOKUP(D4397,BN:BN,BO:BO)</f>
        <v/>
      </c>
      <c r="B4397" t="inlineStr">
        <is>
          <t>LLC</t>
        </is>
      </c>
      <c r="C4397" t="n">
        <v>728</v>
      </c>
      <c r="D4397">
        <f>_xlfn.XLOOKUP(C4397,BH:BH,BI:BI)</f>
        <v/>
      </c>
      <c r="E4397" t="n">
        <v>31083</v>
      </c>
      <c r="F4397" t="inlineStr">
        <is>
          <t>BAIRRO ALTO HOTEL</t>
        </is>
      </c>
      <c r="G4397" s="234" t="n">
        <v>45914</v>
      </c>
      <c r="H4397" s="234" t="n">
        <v>45916</v>
      </c>
      <c r="I4397" t="inlineStr">
        <is>
          <t>HTL</t>
        </is>
      </c>
      <c r="J4397">
        <f>_xlfn.XLOOKUP(I4397,AS:AS,AU:AU)</f>
        <v/>
      </c>
      <c r="K4397" t="inlineStr">
        <is>
          <t>USD</t>
        </is>
      </c>
      <c r="L4397" s="238" t="n">
        <v>2025</v>
      </c>
      <c r="M4397">
        <f>L4397*_xlfn.XLOOKUP(K4397,AM:AM,AN:AN)</f>
        <v/>
      </c>
      <c r="N4397">
        <f>L4397*_xlfn.XLOOKUP(K4397,AM:AM,AO:AO)</f>
        <v/>
      </c>
      <c r="O4397" s="238" t="n">
        <v>166</v>
      </c>
      <c r="P4397">
        <f>O4397*_xlfn.XLOOKUP(K4397,AM:AM,AN:AN)</f>
        <v/>
      </c>
      <c r="Q4397">
        <f>O4397*_xlfn.XLOOKUP(K4397,AM:AM,AO:AO)</f>
        <v/>
      </c>
      <c r="R4397">
        <f>_xlfn.XLOOKUP(E4397,AF:AF,AG:AG)</f>
        <v/>
      </c>
      <c r="S4397">
        <f>_xlfn.XLOOKUP(E4397,AF:AF,AI:AI)</f>
        <v/>
      </c>
      <c r="T4397">
        <f>WEEKNUM(G4397)</f>
        <v/>
      </c>
      <c r="U4397">
        <f>YEAR(G4397)</f>
        <v/>
      </c>
      <c r="V4397" s="117">
        <f>IFERROR(Q4397/N4397,"0")</f>
        <v/>
      </c>
    </row>
    <row r="4398">
      <c r="A4398">
        <f>_xlfn.XLOOKUP(D4398,BN:BN,BO:BO)</f>
        <v/>
      </c>
      <c r="B4398" t="inlineStr">
        <is>
          <t>LLC</t>
        </is>
      </c>
      <c r="C4398" t="n">
        <v>729</v>
      </c>
      <c r="D4398">
        <f>_xlfn.XLOOKUP(C4398,BH:BH,BI:BI)</f>
        <v/>
      </c>
      <c r="E4398" t="n">
        <v>31084</v>
      </c>
      <c r="F4398" t="inlineStr">
        <is>
          <t>HYATT UNION SQUARE</t>
        </is>
      </c>
      <c r="G4398" s="234" t="n">
        <v>45857</v>
      </c>
      <c r="H4398" s="234" t="n">
        <v>45866</v>
      </c>
      <c r="I4398" t="inlineStr">
        <is>
          <t>HTL</t>
        </is>
      </c>
      <c r="J4398">
        <f>_xlfn.XLOOKUP(I4398,AS:AS,AU:AU)</f>
        <v/>
      </c>
      <c r="K4398" t="inlineStr">
        <is>
          <t>USD</t>
        </is>
      </c>
      <c r="L4398" s="238" t="n">
        <v>4386</v>
      </c>
      <c r="M4398">
        <f>L4398*_xlfn.XLOOKUP(K4398,AM:AM,AN:AN)</f>
        <v/>
      </c>
      <c r="N4398">
        <f>L4398*_xlfn.XLOOKUP(K4398,AM:AM,AO:AO)</f>
        <v/>
      </c>
      <c r="O4398" s="238" t="n">
        <v>438.6</v>
      </c>
      <c r="P4398">
        <f>O4398*_xlfn.XLOOKUP(K4398,AM:AM,AN:AN)</f>
        <v/>
      </c>
      <c r="Q4398">
        <f>O4398*_xlfn.XLOOKUP(K4398,AM:AM,AO:AO)</f>
        <v/>
      </c>
      <c r="R4398">
        <f>_xlfn.XLOOKUP(E4398,AF:AF,AG:AG)</f>
        <v/>
      </c>
      <c r="S4398">
        <f>_xlfn.XLOOKUP(E4398,AF:AF,AI:AI)</f>
        <v/>
      </c>
      <c r="T4398">
        <f>WEEKNUM(G4398)</f>
        <v/>
      </c>
      <c r="U4398">
        <f>YEAR(G4398)</f>
        <v/>
      </c>
      <c r="V4398" s="117">
        <f>IFERROR(Q4398/N4398,"0")</f>
        <v/>
      </c>
    </row>
    <row r="4399">
      <c r="A4399">
        <f>_xlfn.XLOOKUP(D4399,BN:BN,BO:BO)</f>
        <v/>
      </c>
      <c r="B4399" t="inlineStr">
        <is>
          <t>LLC</t>
        </is>
      </c>
      <c r="C4399" t="n">
        <v>729</v>
      </c>
      <c r="D4399">
        <f>_xlfn.XLOOKUP(C4399,BH:BH,BI:BI)</f>
        <v/>
      </c>
      <c r="E4399" t="n">
        <v>31084</v>
      </c>
      <c r="F4399" t="inlineStr">
        <is>
          <t>HYATT UNION SQUARE</t>
        </is>
      </c>
      <c r="G4399" s="234" t="n">
        <v>45868</v>
      </c>
      <c r="H4399" s="234" t="n">
        <v>45888</v>
      </c>
      <c r="I4399" t="inlineStr">
        <is>
          <t>HTL</t>
        </is>
      </c>
      <c r="J4399">
        <f>_xlfn.XLOOKUP(I4399,AS:AS,AU:AU)</f>
        <v/>
      </c>
      <c r="K4399" t="inlineStr">
        <is>
          <t>USD</t>
        </is>
      </c>
      <c r="L4399" s="238" t="n">
        <v>9065</v>
      </c>
      <c r="M4399">
        <f>L4399*_xlfn.XLOOKUP(K4399,AM:AM,AN:AN)</f>
        <v/>
      </c>
      <c r="N4399">
        <f>L4399*_xlfn.XLOOKUP(K4399,AM:AM,AO:AO)</f>
        <v/>
      </c>
      <c r="O4399" s="238" t="n">
        <v>906.5</v>
      </c>
      <c r="P4399">
        <f>O4399*_xlfn.XLOOKUP(K4399,AM:AM,AN:AN)</f>
        <v/>
      </c>
      <c r="Q4399">
        <f>O4399*_xlfn.XLOOKUP(K4399,AM:AM,AO:AO)</f>
        <v/>
      </c>
      <c r="R4399">
        <f>_xlfn.XLOOKUP(E4399,AF:AF,AG:AG)</f>
        <v/>
      </c>
      <c r="S4399">
        <f>_xlfn.XLOOKUP(E4399,AF:AF,AI:AI)</f>
        <v/>
      </c>
      <c r="T4399">
        <f>WEEKNUM(G4399)</f>
        <v/>
      </c>
      <c r="U4399">
        <f>YEAR(G4399)</f>
        <v/>
      </c>
      <c r="V4399" s="117">
        <f>IFERROR(Q4399/N4399,"0")</f>
        <v/>
      </c>
    </row>
    <row r="4400">
      <c r="A4400">
        <f>_xlfn.XLOOKUP(D4400,BN:BN,BO:BO)</f>
        <v/>
      </c>
      <c r="B4400" t="inlineStr">
        <is>
          <t>LLC</t>
        </is>
      </c>
      <c r="C4400" t="n">
        <v>729</v>
      </c>
      <c r="D4400">
        <f>_xlfn.XLOOKUP(C4400,BH:BH,BI:BI)</f>
        <v/>
      </c>
      <c r="E4400" t="n">
        <v>31084</v>
      </c>
      <c r="F4400" t="inlineStr">
        <is>
          <t>HYATT UNION SQUARE</t>
        </is>
      </c>
      <c r="G4400" s="234" t="n">
        <v>45867</v>
      </c>
      <c r="H4400" s="234" t="n">
        <v>45872</v>
      </c>
      <c r="I4400" t="inlineStr">
        <is>
          <t>HTL</t>
        </is>
      </c>
      <c r="J4400">
        <f>_xlfn.XLOOKUP(I4400,AS:AS,AU:AU)</f>
        <v/>
      </c>
      <c r="K4400" t="inlineStr">
        <is>
          <t>USD</t>
        </is>
      </c>
      <c r="L4400" s="238" t="n">
        <v>4061</v>
      </c>
      <c r="M4400">
        <f>L4400*_xlfn.XLOOKUP(K4400,AM:AM,AN:AN)</f>
        <v/>
      </c>
      <c r="N4400">
        <f>L4400*_xlfn.XLOOKUP(K4400,AM:AM,AO:AO)</f>
        <v/>
      </c>
      <c r="O4400" s="238" t="n">
        <v>406.1</v>
      </c>
      <c r="P4400">
        <f>O4400*_xlfn.XLOOKUP(K4400,AM:AM,AN:AN)</f>
        <v/>
      </c>
      <c r="Q4400">
        <f>O4400*_xlfn.XLOOKUP(K4400,AM:AM,AO:AO)</f>
        <v/>
      </c>
      <c r="R4400">
        <f>_xlfn.XLOOKUP(E4400,AF:AF,AG:AG)</f>
        <v/>
      </c>
      <c r="S4400">
        <f>_xlfn.XLOOKUP(E4400,AF:AF,AI:AI)</f>
        <v/>
      </c>
      <c r="T4400">
        <f>WEEKNUM(G4400)</f>
        <v/>
      </c>
      <c r="U4400">
        <f>YEAR(G4400)</f>
        <v/>
      </c>
      <c r="V4400" s="117">
        <f>IFERROR(Q4400/N4400,"0")</f>
        <v/>
      </c>
    </row>
    <row r="4401">
      <c r="A4401">
        <f>_xlfn.XLOOKUP(D4401,BN:BN,BO:BO)</f>
        <v/>
      </c>
      <c r="B4401" t="inlineStr">
        <is>
          <t>LLC</t>
        </is>
      </c>
      <c r="C4401" t="n">
        <v>730</v>
      </c>
      <c r="D4401">
        <f>_xlfn.XLOOKUP(C4401,BH:BH,BI:BI)</f>
        <v/>
      </c>
      <c r="E4401" t="n">
        <v>28231</v>
      </c>
      <c r="F4401" t="inlineStr">
        <is>
          <t>Estancia Hotel una noche</t>
        </is>
      </c>
      <c r="G4401" s="234" t="n">
        <v>45861</v>
      </c>
      <c r="H4401" s="234" t="n">
        <v>45862</v>
      </c>
      <c r="I4401" t="inlineStr">
        <is>
          <t>HTL</t>
        </is>
      </c>
      <c r="J4401">
        <f>_xlfn.XLOOKUP(I4401,AS:AS,AU:AU)</f>
        <v/>
      </c>
      <c r="K4401" t="inlineStr">
        <is>
          <t>USD</t>
        </is>
      </c>
      <c r="L4401" s="238" t="n">
        <v>4850.61</v>
      </c>
      <c r="M4401">
        <f>L4401*_xlfn.XLOOKUP(K4401,AM:AM,AN:AN)</f>
        <v/>
      </c>
      <c r="N4401">
        <f>L4401*_xlfn.XLOOKUP(K4401,AM:AM,AO:AO)</f>
        <v/>
      </c>
      <c r="O4401" s="238" t="n">
        <v>507.6</v>
      </c>
      <c r="P4401">
        <f>O4401*_xlfn.XLOOKUP(K4401,AM:AM,AN:AN)</f>
        <v/>
      </c>
      <c r="Q4401">
        <f>O4401*_xlfn.XLOOKUP(K4401,AM:AM,AO:AO)</f>
        <v/>
      </c>
      <c r="R4401">
        <f>_xlfn.XLOOKUP(E4401,AF:AF,AG:AG)</f>
        <v/>
      </c>
      <c r="S4401">
        <f>_xlfn.XLOOKUP(E4401,AF:AF,AI:AI)</f>
        <v/>
      </c>
      <c r="T4401">
        <f>WEEKNUM(G4401)</f>
        <v/>
      </c>
      <c r="U4401">
        <f>YEAR(G4401)</f>
        <v/>
      </c>
      <c r="V4401" s="117">
        <f>IFERROR(Q4401/N4401,"0")</f>
        <v/>
      </c>
    </row>
    <row r="4402">
      <c r="A4402">
        <f>_xlfn.XLOOKUP(D4402,BN:BN,BO:BO)</f>
        <v/>
      </c>
      <c r="B4402" t="inlineStr">
        <is>
          <t>LLC</t>
        </is>
      </c>
      <c r="C4402" t="n">
        <v>730</v>
      </c>
      <c r="D4402">
        <f>_xlfn.XLOOKUP(C4402,BH:BH,BI:BI)</f>
        <v/>
      </c>
      <c r="E4402" t="n">
        <v>28231</v>
      </c>
      <c r="F4402" t="inlineStr">
        <is>
          <t>Estancia hotel amangiri</t>
        </is>
      </c>
      <c r="G4402" s="234" t="n">
        <v>45861</v>
      </c>
      <c r="H4402" s="234" t="n">
        <v>45862</v>
      </c>
      <c r="I4402" t="inlineStr">
        <is>
          <t>HTL</t>
        </is>
      </c>
      <c r="J4402">
        <f>_xlfn.XLOOKUP(I4402,AS:AS,AU:AU)</f>
        <v/>
      </c>
      <c r="K4402" t="inlineStr">
        <is>
          <t>USD</t>
        </is>
      </c>
      <c r="L4402" s="238" t="n">
        <v>4850.61</v>
      </c>
      <c r="M4402">
        <f>L4402*_xlfn.XLOOKUP(K4402,AM:AM,AN:AN)</f>
        <v/>
      </c>
      <c r="N4402">
        <f>L4402*_xlfn.XLOOKUP(K4402,AM:AM,AO:AO)</f>
        <v/>
      </c>
      <c r="O4402" s="238" t="n">
        <v>507.6</v>
      </c>
      <c r="P4402">
        <f>O4402*_xlfn.XLOOKUP(K4402,AM:AM,AN:AN)</f>
        <v/>
      </c>
      <c r="Q4402">
        <f>O4402*_xlfn.XLOOKUP(K4402,AM:AM,AO:AO)</f>
        <v/>
      </c>
      <c r="R4402">
        <f>_xlfn.XLOOKUP(E4402,AF:AF,AG:AG)</f>
        <v/>
      </c>
      <c r="S4402">
        <f>_xlfn.XLOOKUP(E4402,AF:AF,AI:AI)</f>
        <v/>
      </c>
      <c r="T4402">
        <f>WEEKNUM(G4402)</f>
        <v/>
      </c>
      <c r="U4402">
        <f>YEAR(G4402)</f>
        <v/>
      </c>
      <c r="V4402" s="117">
        <f>IFERROR(Q4402/N4402,"0")</f>
        <v/>
      </c>
    </row>
    <row r="4403">
      <c r="A4403">
        <f>_xlfn.XLOOKUP(D4403,BN:BN,BO:BO)</f>
        <v/>
      </c>
      <c r="B4403" t="inlineStr">
        <is>
          <t>LLC</t>
        </is>
      </c>
      <c r="C4403" t="n">
        <v>731</v>
      </c>
      <c r="D4403">
        <f>_xlfn.XLOOKUP(C4403,BH:BH,BI:BI)</f>
        <v/>
      </c>
      <c r="E4403" t="n">
        <v>29394</v>
      </c>
      <c r="F4403" t="inlineStr">
        <is>
          <t>Viaje Perú - Cusco, Lima, Arequipa y Colca</t>
        </is>
      </c>
      <c r="G4403" s="234" t="n">
        <v>46022</v>
      </c>
      <c r="H4403" s="234" t="n">
        <v>46037</v>
      </c>
      <c r="I4403" t="inlineStr">
        <is>
          <t>PKT</t>
        </is>
      </c>
      <c r="J4403">
        <f>_xlfn.XLOOKUP(I4403,AS:AS,AU:AU)</f>
        <v/>
      </c>
      <c r="K4403" t="inlineStr">
        <is>
          <t>USD</t>
        </is>
      </c>
      <c r="L4403" s="238" t="n">
        <v>18000</v>
      </c>
      <c r="M4403">
        <f>L4403*_xlfn.XLOOKUP(K4403,AM:AM,AN:AN)</f>
        <v/>
      </c>
      <c r="N4403">
        <f>L4403*_xlfn.XLOOKUP(K4403,AM:AM,AO:AO)</f>
        <v/>
      </c>
      <c r="O4403" s="238" t="n">
        <v>1350</v>
      </c>
      <c r="P4403">
        <f>O4403*_xlfn.XLOOKUP(K4403,AM:AM,AN:AN)</f>
        <v/>
      </c>
      <c r="Q4403">
        <f>O4403*_xlfn.XLOOKUP(K4403,AM:AM,AO:AO)</f>
        <v/>
      </c>
      <c r="R4403">
        <f>_xlfn.XLOOKUP(E4403,AF:AF,AG:AG)</f>
        <v/>
      </c>
      <c r="S4403">
        <f>_xlfn.XLOOKUP(E4403,AF:AF,AI:AI)</f>
        <v/>
      </c>
      <c r="T4403">
        <f>WEEKNUM(G4403)</f>
        <v/>
      </c>
      <c r="U4403">
        <f>YEAR(G4403)</f>
        <v/>
      </c>
      <c r="V4403" s="117">
        <f>IFERROR(Q4403/N4403,"0")</f>
        <v/>
      </c>
    </row>
    <row r="4404">
      <c r="A4404">
        <f>_xlfn.XLOOKUP(D4404,BN:BN,BO:BO)</f>
        <v/>
      </c>
      <c r="B4404" t="inlineStr">
        <is>
          <t>LLC</t>
        </is>
      </c>
      <c r="C4404" t="n">
        <v>732</v>
      </c>
      <c r="D4404">
        <f>_xlfn.XLOOKUP(C4404,BH:BH,BI:BI)</f>
        <v/>
      </c>
      <c r="E4404" t="n">
        <v>0</v>
      </c>
      <c r="F4404" t="inlineStr">
        <is>
          <t>Fee de emisión</t>
        </is>
      </c>
      <c r="G4404" s="234" t="n">
        <v>45995</v>
      </c>
      <c r="H4404" s="234" t="n">
        <v>45998</v>
      </c>
      <c r="I4404" t="inlineStr">
        <is>
          <t>HPS</t>
        </is>
      </c>
      <c r="J4404">
        <f>_xlfn.XLOOKUP(I4404,AS:AS,AU:AU)</f>
        <v/>
      </c>
      <c r="K4404" t="inlineStr">
        <is>
          <t>USD</t>
        </is>
      </c>
      <c r="L4404" s="238" t="n">
        <v>70</v>
      </c>
      <c r="M4404">
        <f>L4404*_xlfn.XLOOKUP(K4404,AM:AM,AN:AN)</f>
        <v/>
      </c>
      <c r="N4404">
        <f>L4404*_xlfn.XLOOKUP(K4404,AM:AM,AO:AO)</f>
        <v/>
      </c>
      <c r="O4404" s="238" t="n">
        <v>70</v>
      </c>
      <c r="P4404">
        <f>O4404*_xlfn.XLOOKUP(K4404,AM:AM,AN:AN)</f>
        <v/>
      </c>
      <c r="Q4404">
        <f>O4404*_xlfn.XLOOKUP(K4404,AM:AM,AO:AO)</f>
        <v/>
      </c>
      <c r="R4404">
        <f>_xlfn.XLOOKUP(E4404,AF:AF,AG:AG)</f>
        <v/>
      </c>
      <c r="S4404">
        <f>_xlfn.XLOOKUP(E4404,AF:AF,AI:AI)</f>
        <v/>
      </c>
      <c r="T4404">
        <f>WEEKNUM(G4404)</f>
        <v/>
      </c>
      <c r="U4404">
        <f>YEAR(G4404)</f>
        <v/>
      </c>
      <c r="V4404" s="117">
        <f>IFERROR(Q4404/N4404,"0")</f>
        <v/>
      </c>
    </row>
    <row r="4405">
      <c r="A4405">
        <f>_xlfn.XLOOKUP(D4405,BN:BN,BO:BO)</f>
        <v/>
      </c>
      <c r="B4405" t="inlineStr">
        <is>
          <t>LLC</t>
        </is>
      </c>
      <c r="C4405" t="n">
        <v>732</v>
      </c>
      <c r="D4405">
        <f>_xlfn.XLOOKUP(C4405,BH:BH,BI:BI)</f>
        <v/>
      </c>
      <c r="E4405" t="n">
        <v>28934</v>
      </c>
      <c r="F4405" t="inlineStr">
        <is>
          <t>PIETRINI ZAPATA FRANCISCO JAVIER</t>
        </is>
      </c>
      <c r="G4405" s="234" t="n">
        <v>45995</v>
      </c>
      <c r="H4405" s="234" t="n">
        <v>45998</v>
      </c>
      <c r="I4405" t="inlineStr">
        <is>
          <t>VLO</t>
        </is>
      </c>
      <c r="J4405">
        <f>_xlfn.XLOOKUP(I4405,AS:AS,AU:AU)</f>
        <v/>
      </c>
      <c r="K4405" t="inlineStr">
        <is>
          <t>USD</t>
        </is>
      </c>
      <c r="L4405" s="238" t="n">
        <v>1246.52</v>
      </c>
      <c r="M4405">
        <f>L4405*_xlfn.XLOOKUP(K4405,AM:AM,AN:AN)</f>
        <v/>
      </c>
      <c r="N4405">
        <f>L4405*_xlfn.XLOOKUP(K4405,AM:AM,AO:AO)</f>
        <v/>
      </c>
      <c r="O4405" s="238" t="n">
        <v>20.18</v>
      </c>
      <c r="P4405">
        <f>O4405*_xlfn.XLOOKUP(K4405,AM:AM,AN:AN)</f>
        <v/>
      </c>
      <c r="Q4405">
        <f>O4405*_xlfn.XLOOKUP(K4405,AM:AM,AO:AO)</f>
        <v/>
      </c>
      <c r="R4405">
        <f>_xlfn.XLOOKUP(E4405,AF:AF,AG:AG)</f>
        <v/>
      </c>
      <c r="S4405">
        <f>_xlfn.XLOOKUP(E4405,AF:AF,AI:AI)</f>
        <v/>
      </c>
      <c r="T4405">
        <f>WEEKNUM(G4405)</f>
        <v/>
      </c>
      <c r="U4405">
        <f>YEAR(G4405)</f>
        <v/>
      </c>
      <c r="V4405" s="117">
        <f>IFERROR(Q4405/N4405,"0")</f>
        <v/>
      </c>
    </row>
    <row r="4406">
      <c r="A4406">
        <f>_xlfn.XLOOKUP(D4406,BN:BN,BO:BO)</f>
        <v/>
      </c>
      <c r="B4406" t="inlineStr">
        <is>
          <t>LLC</t>
        </is>
      </c>
      <c r="C4406" t="n">
        <v>732</v>
      </c>
      <c r="D4406">
        <f>_xlfn.XLOOKUP(C4406,BH:BH,BI:BI)</f>
        <v/>
      </c>
      <c r="E4406" t="n">
        <v>28934</v>
      </c>
      <c r="F4406" t="inlineStr">
        <is>
          <t>PIETRINI FERNANDEZ IAGO CNN</t>
        </is>
      </c>
      <c r="G4406" s="234" t="n">
        <v>45995</v>
      </c>
      <c r="H4406" s="234" t="n">
        <v>45998</v>
      </c>
      <c r="I4406" t="inlineStr">
        <is>
          <t>VLO</t>
        </is>
      </c>
      <c r="J4406">
        <f>_xlfn.XLOOKUP(I4406,AS:AS,AU:AU)</f>
        <v/>
      </c>
      <c r="K4406" t="inlineStr">
        <is>
          <t>USD</t>
        </is>
      </c>
      <c r="L4406" s="238" t="n">
        <v>1246.52</v>
      </c>
      <c r="M4406">
        <f>L4406*_xlfn.XLOOKUP(K4406,AM:AM,AN:AN)</f>
        <v/>
      </c>
      <c r="N4406">
        <f>L4406*_xlfn.XLOOKUP(K4406,AM:AM,AO:AO)</f>
        <v/>
      </c>
      <c r="O4406" s="238" t="n">
        <v>20.18</v>
      </c>
      <c r="P4406">
        <f>O4406*_xlfn.XLOOKUP(K4406,AM:AM,AN:AN)</f>
        <v/>
      </c>
      <c r="Q4406">
        <f>O4406*_xlfn.XLOOKUP(K4406,AM:AM,AO:AO)</f>
        <v/>
      </c>
      <c r="R4406">
        <f>_xlfn.XLOOKUP(E4406,AF:AF,AG:AG)</f>
        <v/>
      </c>
      <c r="S4406">
        <f>_xlfn.XLOOKUP(E4406,AF:AF,AI:AI)</f>
        <v/>
      </c>
      <c r="T4406">
        <f>WEEKNUM(G4406)</f>
        <v/>
      </c>
      <c r="U4406">
        <f>YEAR(G4406)</f>
        <v/>
      </c>
      <c r="V4406" s="117">
        <f>IFERROR(Q4406/N4406,"0")</f>
        <v/>
      </c>
    </row>
    <row r="4407">
      <c r="A4407">
        <f>_xlfn.XLOOKUP(D4407,BN:BN,BO:BO)</f>
        <v/>
      </c>
      <c r="B4407" t="inlineStr">
        <is>
          <t>LLC</t>
        </is>
      </c>
      <c r="C4407" t="n">
        <v>733</v>
      </c>
      <c r="D4407">
        <f>_xlfn.XLOOKUP(C4407,BH:BH,BI:BI)</f>
        <v/>
      </c>
      <c r="E4407" t="n">
        <v>23789</v>
      </c>
      <c r="F4407" t="inlineStr">
        <is>
          <t>TRIUMPH MAYO 2026</t>
        </is>
      </c>
      <c r="G4407" s="234" t="n">
        <v>46148</v>
      </c>
      <c r="H4407" s="234" t="n">
        <v>46169</v>
      </c>
      <c r="I4407" t="inlineStr">
        <is>
          <t>PKT</t>
        </is>
      </c>
      <c r="J4407">
        <f>_xlfn.XLOOKUP(I4407,AS:AS,AU:AU)</f>
        <v/>
      </c>
      <c r="K4407" t="inlineStr">
        <is>
          <t>USD</t>
        </is>
      </c>
      <c r="L4407" s="238" t="n">
        <v>87126</v>
      </c>
      <c r="M4407">
        <f>L4407*_xlfn.XLOOKUP(K4407,AM:AM,AN:AN)</f>
        <v/>
      </c>
      <c r="N4407">
        <f>L4407*_xlfn.XLOOKUP(K4407,AM:AM,AO:AO)</f>
        <v/>
      </c>
      <c r="O4407" s="238" t="n">
        <v>10285</v>
      </c>
      <c r="P4407">
        <f>O4407*_xlfn.XLOOKUP(K4407,AM:AM,AN:AN)</f>
        <v/>
      </c>
      <c r="Q4407">
        <f>O4407*_xlfn.XLOOKUP(K4407,AM:AM,AO:AO)</f>
        <v/>
      </c>
      <c r="R4407">
        <f>_xlfn.XLOOKUP(E4407,AF:AF,AG:AG)</f>
        <v/>
      </c>
      <c r="S4407">
        <f>_xlfn.XLOOKUP(E4407,AF:AF,AI:AI)</f>
        <v/>
      </c>
      <c r="T4407">
        <f>WEEKNUM(G4407)</f>
        <v/>
      </c>
      <c r="U4407">
        <f>YEAR(G4407)</f>
        <v/>
      </c>
      <c r="V4407" s="117">
        <f>IFERROR(Q4407/N4407,"0")</f>
        <v/>
      </c>
    </row>
    <row r="4408">
      <c r="A4408">
        <f>_xlfn.XLOOKUP(D4408,BN:BN,BO:BO)</f>
        <v/>
      </c>
      <c r="B4408" t="inlineStr">
        <is>
          <t>LLC</t>
        </is>
      </c>
      <c r="C4408" t="n">
        <v>733</v>
      </c>
      <c r="D4408">
        <f>_xlfn.XLOOKUP(C4408,BH:BH,BI:BI)</f>
        <v/>
      </c>
      <c r="E4408" t="n">
        <v>28934</v>
      </c>
      <c r="F4408" t="inlineStr">
        <is>
          <t>HOJEL SCHUMACHER MARK ALBERT MR</t>
        </is>
      </c>
      <c r="G4408" s="234" t="n">
        <v>46151</v>
      </c>
      <c r="H4408" s="234" t="n">
        <v>46151</v>
      </c>
      <c r="I4408" t="inlineStr">
        <is>
          <t>VLO</t>
        </is>
      </c>
      <c r="J4408">
        <f>_xlfn.XLOOKUP(I4408,AS:AS,AU:AU)</f>
        <v/>
      </c>
      <c r="K4408" t="inlineStr">
        <is>
          <t>USD</t>
        </is>
      </c>
      <c r="L4408" s="238" t="n">
        <v>444</v>
      </c>
      <c r="M4408">
        <f>L4408*_xlfn.XLOOKUP(K4408,AM:AM,AN:AN)</f>
        <v/>
      </c>
      <c r="N4408">
        <f>L4408*_xlfn.XLOOKUP(K4408,AM:AM,AO:AO)</f>
        <v/>
      </c>
      <c r="O4408" s="238" t="n">
        <v>0</v>
      </c>
      <c r="P4408">
        <f>O4408*_xlfn.XLOOKUP(K4408,AM:AM,AN:AN)</f>
        <v/>
      </c>
      <c r="Q4408">
        <f>O4408*_xlfn.XLOOKUP(K4408,AM:AM,AO:AO)</f>
        <v/>
      </c>
      <c r="R4408">
        <f>_xlfn.XLOOKUP(E4408,AF:AF,AG:AG)</f>
        <v/>
      </c>
      <c r="S4408">
        <f>_xlfn.XLOOKUP(E4408,AF:AF,AI:AI)</f>
        <v/>
      </c>
      <c r="T4408">
        <f>WEEKNUM(G4408)</f>
        <v/>
      </c>
      <c r="U4408">
        <f>YEAR(G4408)</f>
        <v/>
      </c>
      <c r="V4408" s="117">
        <f>IFERROR(Q4408/N4408,"0")</f>
        <v/>
      </c>
    </row>
    <row r="4409">
      <c r="A4409">
        <f>_xlfn.XLOOKUP(D4409,BN:BN,BO:BO)</f>
        <v/>
      </c>
      <c r="B4409" t="inlineStr">
        <is>
          <t>LLC</t>
        </is>
      </c>
      <c r="C4409" t="n">
        <v>733</v>
      </c>
      <c r="D4409">
        <f>_xlfn.XLOOKUP(C4409,BH:BH,BI:BI)</f>
        <v/>
      </c>
      <c r="E4409" t="n">
        <v>28934</v>
      </c>
      <c r="F4409" t="inlineStr">
        <is>
          <t>PACHECO WESTPHAL ERIKA JOANNE MRS</t>
        </is>
      </c>
      <c r="G4409" s="234" t="n">
        <v>46151</v>
      </c>
      <c r="H4409" s="234" t="n">
        <v>46151</v>
      </c>
      <c r="I4409" t="inlineStr">
        <is>
          <t>VLO</t>
        </is>
      </c>
      <c r="J4409">
        <f>_xlfn.XLOOKUP(I4409,AS:AS,AU:AU)</f>
        <v/>
      </c>
      <c r="K4409" t="inlineStr">
        <is>
          <t>USD</t>
        </is>
      </c>
      <c r="L4409" s="238" t="n">
        <v>444</v>
      </c>
      <c r="M4409">
        <f>L4409*_xlfn.XLOOKUP(K4409,AM:AM,AN:AN)</f>
        <v/>
      </c>
      <c r="N4409">
        <f>L4409*_xlfn.XLOOKUP(K4409,AM:AM,AO:AO)</f>
        <v/>
      </c>
      <c r="O4409" s="238" t="n">
        <v>0</v>
      </c>
      <c r="P4409">
        <f>O4409*_xlfn.XLOOKUP(K4409,AM:AM,AN:AN)</f>
        <v/>
      </c>
      <c r="Q4409">
        <f>O4409*_xlfn.XLOOKUP(K4409,AM:AM,AO:AO)</f>
        <v/>
      </c>
      <c r="R4409">
        <f>_xlfn.XLOOKUP(E4409,AF:AF,AG:AG)</f>
        <v/>
      </c>
      <c r="S4409">
        <f>_xlfn.XLOOKUP(E4409,AF:AF,AI:AI)</f>
        <v/>
      </c>
      <c r="T4409">
        <f>WEEKNUM(G4409)</f>
        <v/>
      </c>
      <c r="U4409">
        <f>YEAR(G4409)</f>
        <v/>
      </c>
      <c r="V4409" s="117">
        <f>IFERROR(Q4409/N4409,"0")</f>
        <v/>
      </c>
    </row>
    <row r="4410">
      <c r="A4410">
        <f>_xlfn.XLOOKUP(D4410,BN:BN,BO:BO)</f>
        <v/>
      </c>
      <c r="B4410" t="inlineStr">
        <is>
          <t>LLC</t>
        </is>
      </c>
      <c r="C4410" t="n">
        <v>733</v>
      </c>
      <c r="D4410">
        <f>_xlfn.XLOOKUP(C4410,BH:BH,BI:BI)</f>
        <v/>
      </c>
      <c r="E4410" t="n">
        <v>28934</v>
      </c>
      <c r="F4410" t="inlineStr">
        <is>
          <t>HOJEL SCHUMACHER MARK ALBERT MR</t>
        </is>
      </c>
      <c r="G4410" s="234" t="n">
        <v>46146</v>
      </c>
      <c r="H4410" s="234" t="n">
        <v>46147</v>
      </c>
      <c r="I4410" t="inlineStr">
        <is>
          <t>VLO</t>
        </is>
      </c>
      <c r="J4410">
        <f>_xlfn.XLOOKUP(I4410,AS:AS,AU:AU)</f>
        <v/>
      </c>
      <c r="K4410" t="inlineStr">
        <is>
          <t>USD</t>
        </is>
      </c>
      <c r="L4410" s="238" t="n">
        <v>6258</v>
      </c>
      <c r="M4410">
        <f>L4410*_xlfn.XLOOKUP(K4410,AM:AM,AN:AN)</f>
        <v/>
      </c>
      <c r="N4410">
        <f>L4410*_xlfn.XLOOKUP(K4410,AM:AM,AO:AO)</f>
        <v/>
      </c>
      <c r="O4410" s="238" t="n">
        <v>520</v>
      </c>
      <c r="P4410">
        <f>O4410*_xlfn.XLOOKUP(K4410,AM:AM,AN:AN)</f>
        <v/>
      </c>
      <c r="Q4410">
        <f>O4410*_xlfn.XLOOKUP(K4410,AM:AM,AO:AO)</f>
        <v/>
      </c>
      <c r="R4410">
        <f>_xlfn.XLOOKUP(E4410,AF:AF,AG:AG)</f>
        <v/>
      </c>
      <c r="S4410">
        <f>_xlfn.XLOOKUP(E4410,AF:AF,AI:AI)</f>
        <v/>
      </c>
      <c r="T4410">
        <f>WEEKNUM(G4410)</f>
        <v/>
      </c>
      <c r="U4410">
        <f>YEAR(G4410)</f>
        <v/>
      </c>
      <c r="V4410" s="117">
        <f>IFERROR(Q4410/N4410,"0")</f>
        <v/>
      </c>
    </row>
    <row r="4411">
      <c r="A4411">
        <f>_xlfn.XLOOKUP(D4411,BN:BN,BO:BO)</f>
        <v/>
      </c>
      <c r="B4411" t="inlineStr">
        <is>
          <t>LLC</t>
        </is>
      </c>
      <c r="C4411" t="n">
        <v>733</v>
      </c>
      <c r="D4411">
        <f>_xlfn.XLOOKUP(C4411,BH:BH,BI:BI)</f>
        <v/>
      </c>
      <c r="E4411" t="n">
        <v>28934</v>
      </c>
      <c r="F4411" t="inlineStr">
        <is>
          <t>PACHECO WESTPHAL ERIKA JOANNE MRS</t>
        </is>
      </c>
      <c r="G4411" s="234" t="n">
        <v>46146</v>
      </c>
      <c r="H4411" s="234" t="n">
        <v>46147</v>
      </c>
      <c r="I4411" t="inlineStr">
        <is>
          <t>VLO</t>
        </is>
      </c>
      <c r="J4411">
        <f>_xlfn.XLOOKUP(I4411,AS:AS,AU:AU)</f>
        <v/>
      </c>
      <c r="K4411" t="inlineStr">
        <is>
          <t>USD</t>
        </is>
      </c>
      <c r="L4411" s="238" t="n">
        <v>6258</v>
      </c>
      <c r="M4411">
        <f>L4411*_xlfn.XLOOKUP(K4411,AM:AM,AN:AN)</f>
        <v/>
      </c>
      <c r="N4411">
        <f>L4411*_xlfn.XLOOKUP(K4411,AM:AM,AO:AO)</f>
        <v/>
      </c>
      <c r="O4411" s="238" t="n">
        <v>520</v>
      </c>
      <c r="P4411">
        <f>O4411*_xlfn.XLOOKUP(K4411,AM:AM,AN:AN)</f>
        <v/>
      </c>
      <c r="Q4411">
        <f>O4411*_xlfn.XLOOKUP(K4411,AM:AM,AO:AO)</f>
        <v/>
      </c>
      <c r="R4411">
        <f>_xlfn.XLOOKUP(E4411,AF:AF,AG:AG)</f>
        <v/>
      </c>
      <c r="S4411">
        <f>_xlfn.XLOOKUP(E4411,AF:AF,AI:AI)</f>
        <v/>
      </c>
      <c r="T4411">
        <f>WEEKNUM(G4411)</f>
        <v/>
      </c>
      <c r="U4411">
        <f>YEAR(G4411)</f>
        <v/>
      </c>
      <c r="V4411" s="117">
        <f>IFERROR(Q4411/N4411,"0")</f>
        <v/>
      </c>
    </row>
    <row r="4412">
      <c r="A4412">
        <f>_xlfn.XLOOKUP(D4412,BN:BN,BO:BO)</f>
        <v/>
      </c>
      <c r="B4412" t="inlineStr">
        <is>
          <t>LLC</t>
        </is>
      </c>
      <c r="C4412" t="n">
        <v>733</v>
      </c>
      <c r="D4412">
        <f>_xlfn.XLOOKUP(C4412,BH:BH,BI:BI)</f>
        <v/>
      </c>
      <c r="E4412" t="n">
        <v>28934</v>
      </c>
      <c r="F4412" t="inlineStr">
        <is>
          <t>LARA HERRERA ANA LETICIA MSS</t>
        </is>
      </c>
      <c r="G4412" s="234" t="n">
        <v>46062</v>
      </c>
      <c r="H4412" s="234" t="n">
        <v>46070</v>
      </c>
      <c r="I4412" t="inlineStr">
        <is>
          <t>VLO</t>
        </is>
      </c>
      <c r="J4412">
        <f>_xlfn.XLOOKUP(I4412,AS:AS,AU:AU)</f>
        <v/>
      </c>
      <c r="K4412" t="inlineStr">
        <is>
          <t>USD</t>
        </is>
      </c>
      <c r="L4412" s="238" t="n">
        <v>920.2</v>
      </c>
      <c r="M4412">
        <f>L4412*_xlfn.XLOOKUP(K4412,AM:AM,AN:AN)</f>
        <v/>
      </c>
      <c r="N4412">
        <f>L4412*_xlfn.XLOOKUP(K4412,AM:AM,AO:AO)</f>
        <v/>
      </c>
      <c r="O4412" s="238" t="n">
        <v>0</v>
      </c>
      <c r="P4412">
        <f>O4412*_xlfn.XLOOKUP(K4412,AM:AM,AN:AN)</f>
        <v/>
      </c>
      <c r="Q4412">
        <f>O4412*_xlfn.XLOOKUP(K4412,AM:AM,AO:AO)</f>
        <v/>
      </c>
      <c r="R4412">
        <f>_xlfn.XLOOKUP(E4412,AF:AF,AG:AG)</f>
        <v/>
      </c>
      <c r="S4412">
        <f>_xlfn.XLOOKUP(E4412,AF:AF,AI:AI)</f>
        <v/>
      </c>
      <c r="T4412">
        <f>WEEKNUM(G4412)</f>
        <v/>
      </c>
      <c r="U4412">
        <f>YEAR(G4412)</f>
        <v/>
      </c>
      <c r="V4412" s="117">
        <f>IFERROR(Q4412/N4412,"0")</f>
        <v/>
      </c>
    </row>
    <row r="4413">
      <c r="A4413">
        <f>_xlfn.XLOOKUP(D4413,BN:BN,BO:BO)</f>
        <v/>
      </c>
      <c r="B4413" t="inlineStr">
        <is>
          <t>LLC</t>
        </is>
      </c>
      <c r="C4413" t="n">
        <v>733</v>
      </c>
      <c r="D4413">
        <f>_xlfn.XLOOKUP(C4413,BH:BH,BI:BI)</f>
        <v/>
      </c>
      <c r="E4413" t="n">
        <v>28934</v>
      </c>
      <c r="F4413" t="inlineStr">
        <is>
          <t>LARA HERRERA ANA LETICIA MSS</t>
        </is>
      </c>
      <c r="G4413" s="234" t="n">
        <v>46062</v>
      </c>
      <c r="H4413" s="234" t="n">
        <v>46070</v>
      </c>
      <c r="I4413" t="inlineStr">
        <is>
          <t>VLO</t>
        </is>
      </c>
      <c r="J4413">
        <f>_xlfn.XLOOKUP(I4413,AS:AS,AU:AU)</f>
        <v/>
      </c>
      <c r="K4413" t="inlineStr">
        <is>
          <t>USD</t>
        </is>
      </c>
      <c r="L4413" s="238" t="n">
        <v>9.1</v>
      </c>
      <c r="M4413">
        <f>L4413*_xlfn.XLOOKUP(K4413,AM:AM,AN:AN)</f>
        <v/>
      </c>
      <c r="N4413">
        <f>L4413*_xlfn.XLOOKUP(K4413,AM:AM,AO:AO)</f>
        <v/>
      </c>
      <c r="O4413" s="238" t="n">
        <v>0</v>
      </c>
      <c r="P4413">
        <f>O4413*_xlfn.XLOOKUP(K4413,AM:AM,AN:AN)</f>
        <v/>
      </c>
      <c r="Q4413">
        <f>O4413*_xlfn.XLOOKUP(K4413,AM:AM,AO:AO)</f>
        <v/>
      </c>
      <c r="R4413">
        <f>_xlfn.XLOOKUP(E4413,AF:AF,AG:AG)</f>
        <v/>
      </c>
      <c r="S4413">
        <f>_xlfn.XLOOKUP(E4413,AF:AF,AI:AI)</f>
        <v/>
      </c>
      <c r="T4413">
        <f>WEEKNUM(G4413)</f>
        <v/>
      </c>
      <c r="U4413">
        <f>YEAR(G4413)</f>
        <v/>
      </c>
      <c r="V4413" s="117">
        <f>IFERROR(Q4413/N4413,"0")</f>
        <v/>
      </c>
    </row>
    <row r="4414">
      <c r="A4414">
        <f>_xlfn.XLOOKUP(D4414,BN:BN,BO:BO)</f>
        <v/>
      </c>
      <c r="B4414" t="inlineStr">
        <is>
          <t>LLC</t>
        </is>
      </c>
      <c r="C4414" t="n">
        <v>733</v>
      </c>
      <c r="D4414">
        <f>_xlfn.XLOOKUP(C4414,BH:BH,BI:BI)</f>
        <v/>
      </c>
      <c r="E4414" t="n">
        <v>28934</v>
      </c>
      <c r="F4414" t="inlineStr">
        <is>
          <t>HOJEL SCHUMACHER MARK ALBERT MR</t>
        </is>
      </c>
      <c r="G4414" s="234" t="n">
        <v>46166</v>
      </c>
      <c r="H4414" s="234" t="n">
        <v>46167</v>
      </c>
      <c r="I4414" t="inlineStr">
        <is>
          <t>VLO</t>
        </is>
      </c>
      <c r="J4414">
        <f>_xlfn.XLOOKUP(I4414,AS:AS,AU:AU)</f>
        <v/>
      </c>
      <c r="K4414" t="inlineStr">
        <is>
          <t>USD</t>
        </is>
      </c>
      <c r="L4414" s="238" t="n">
        <v>5710.36</v>
      </c>
      <c r="M4414">
        <f>L4414*_xlfn.XLOOKUP(K4414,AM:AM,AN:AN)</f>
        <v/>
      </c>
      <c r="N4414">
        <f>L4414*_xlfn.XLOOKUP(K4414,AM:AM,AO:AO)</f>
        <v/>
      </c>
      <c r="O4414" s="238" t="n">
        <v>0</v>
      </c>
      <c r="P4414">
        <f>O4414*_xlfn.XLOOKUP(K4414,AM:AM,AN:AN)</f>
        <v/>
      </c>
      <c r="Q4414">
        <f>O4414*_xlfn.XLOOKUP(K4414,AM:AM,AO:AO)</f>
        <v/>
      </c>
      <c r="R4414">
        <f>_xlfn.XLOOKUP(E4414,AF:AF,AG:AG)</f>
        <v/>
      </c>
      <c r="S4414">
        <f>_xlfn.XLOOKUP(E4414,AF:AF,AI:AI)</f>
        <v/>
      </c>
      <c r="T4414">
        <f>WEEKNUM(G4414)</f>
        <v/>
      </c>
      <c r="U4414">
        <f>YEAR(G4414)</f>
        <v/>
      </c>
      <c r="V4414" s="117">
        <f>IFERROR(Q4414/N4414,"0")</f>
        <v/>
      </c>
    </row>
    <row r="4415">
      <c r="A4415">
        <f>_xlfn.XLOOKUP(D4415,BN:BN,BO:BO)</f>
        <v/>
      </c>
      <c r="B4415" t="inlineStr">
        <is>
          <t>LLC</t>
        </is>
      </c>
      <c r="C4415" t="n">
        <v>733</v>
      </c>
      <c r="D4415">
        <f>_xlfn.XLOOKUP(C4415,BH:BH,BI:BI)</f>
        <v/>
      </c>
      <c r="E4415" t="n">
        <v>28934</v>
      </c>
      <c r="F4415" t="inlineStr">
        <is>
          <t>PACHECO WESTPHAL ERIKA JOANNE MRS</t>
        </is>
      </c>
      <c r="G4415" s="234" t="n">
        <v>46166</v>
      </c>
      <c r="H4415" s="234" t="n">
        <v>46167</v>
      </c>
      <c r="I4415" t="inlineStr">
        <is>
          <t>VLO</t>
        </is>
      </c>
      <c r="J4415">
        <f>_xlfn.XLOOKUP(I4415,AS:AS,AU:AU)</f>
        <v/>
      </c>
      <c r="K4415" t="inlineStr">
        <is>
          <t>USD</t>
        </is>
      </c>
      <c r="L4415" s="238" t="n">
        <v>5710.36</v>
      </c>
      <c r="M4415">
        <f>L4415*_xlfn.XLOOKUP(K4415,AM:AM,AN:AN)</f>
        <v/>
      </c>
      <c r="N4415">
        <f>L4415*_xlfn.XLOOKUP(K4415,AM:AM,AO:AO)</f>
        <v/>
      </c>
      <c r="O4415" s="238" t="n">
        <v>0</v>
      </c>
      <c r="P4415">
        <f>O4415*_xlfn.XLOOKUP(K4415,AM:AM,AN:AN)</f>
        <v/>
      </c>
      <c r="Q4415">
        <f>O4415*_xlfn.XLOOKUP(K4415,AM:AM,AO:AO)</f>
        <v/>
      </c>
      <c r="R4415">
        <f>_xlfn.XLOOKUP(E4415,AF:AF,AG:AG)</f>
        <v/>
      </c>
      <c r="S4415">
        <f>_xlfn.XLOOKUP(E4415,AF:AF,AI:AI)</f>
        <v/>
      </c>
      <c r="T4415">
        <f>WEEKNUM(G4415)</f>
        <v/>
      </c>
      <c r="U4415">
        <f>YEAR(G4415)</f>
        <v/>
      </c>
      <c r="V4415" s="117">
        <f>IFERROR(Q4415/N4415,"0")</f>
        <v/>
      </c>
    </row>
    <row r="4416">
      <c r="A4416">
        <f>_xlfn.XLOOKUP(D4416,BN:BN,BO:BO)</f>
        <v/>
      </c>
      <c r="B4416" t="inlineStr">
        <is>
          <t>LLC</t>
        </is>
      </c>
      <c r="C4416" t="n">
        <v>733</v>
      </c>
      <c r="D4416">
        <f>_xlfn.XLOOKUP(C4416,BH:BH,BI:BI)</f>
        <v/>
      </c>
      <c r="E4416" t="n">
        <v>28934</v>
      </c>
      <c r="F4416" t="inlineStr">
        <is>
          <t>HOJEL SCHUMACHER MARK ALBERT MR</t>
        </is>
      </c>
      <c r="G4416" s="234" t="n">
        <v>46166</v>
      </c>
      <c r="H4416" s="234" t="n">
        <v>46167</v>
      </c>
      <c r="I4416" t="inlineStr">
        <is>
          <t>VLO</t>
        </is>
      </c>
      <c r="J4416">
        <f>_xlfn.XLOOKUP(I4416,AS:AS,AU:AU)</f>
        <v/>
      </c>
      <c r="K4416" t="inlineStr">
        <is>
          <t>USD</t>
        </is>
      </c>
      <c r="L4416" s="238" t="n">
        <v>0</v>
      </c>
      <c r="M4416">
        <f>L4416*_xlfn.XLOOKUP(K4416,AM:AM,AN:AN)</f>
        <v/>
      </c>
      <c r="N4416">
        <f>L4416*_xlfn.XLOOKUP(K4416,AM:AM,AO:AO)</f>
        <v/>
      </c>
      <c r="O4416" s="238" t="n">
        <v>0</v>
      </c>
      <c r="P4416">
        <f>O4416*_xlfn.XLOOKUP(K4416,AM:AM,AN:AN)</f>
        <v/>
      </c>
      <c r="Q4416">
        <f>O4416*_xlfn.XLOOKUP(K4416,AM:AM,AO:AO)</f>
        <v/>
      </c>
      <c r="R4416">
        <f>_xlfn.XLOOKUP(E4416,AF:AF,AG:AG)</f>
        <v/>
      </c>
      <c r="S4416">
        <f>_xlfn.XLOOKUP(E4416,AF:AF,AI:AI)</f>
        <v/>
      </c>
      <c r="T4416">
        <f>WEEKNUM(G4416)</f>
        <v/>
      </c>
      <c r="U4416">
        <f>YEAR(G4416)</f>
        <v/>
      </c>
      <c r="V4416" s="117">
        <f>IFERROR(Q4416/N4416,"0")</f>
        <v/>
      </c>
    </row>
    <row r="4417">
      <c r="A4417">
        <f>_xlfn.XLOOKUP(D4417,BN:BN,BO:BO)</f>
        <v/>
      </c>
      <c r="B4417" t="inlineStr">
        <is>
          <t>LLC</t>
        </is>
      </c>
      <c r="C4417" t="n">
        <v>733</v>
      </c>
      <c r="D4417">
        <f>_xlfn.XLOOKUP(C4417,BH:BH,BI:BI)</f>
        <v/>
      </c>
      <c r="E4417" t="n">
        <v>28934</v>
      </c>
      <c r="F4417" t="inlineStr">
        <is>
          <t>PACHECO WESTPHAL ERIKA JOANNE MRS</t>
        </is>
      </c>
      <c r="G4417" s="234" t="n">
        <v>46166</v>
      </c>
      <c r="H4417" s="234" t="n">
        <v>46167</v>
      </c>
      <c r="I4417" t="inlineStr">
        <is>
          <t>VLO</t>
        </is>
      </c>
      <c r="J4417">
        <f>_xlfn.XLOOKUP(I4417,AS:AS,AU:AU)</f>
        <v/>
      </c>
      <c r="K4417" t="inlineStr">
        <is>
          <t>USD</t>
        </is>
      </c>
      <c r="L4417" s="238" t="n">
        <v>0</v>
      </c>
      <c r="M4417">
        <f>L4417*_xlfn.XLOOKUP(K4417,AM:AM,AN:AN)</f>
        <v/>
      </c>
      <c r="N4417">
        <f>L4417*_xlfn.XLOOKUP(K4417,AM:AM,AO:AO)</f>
        <v/>
      </c>
      <c r="O4417" s="238" t="n">
        <v>0</v>
      </c>
      <c r="P4417">
        <f>O4417*_xlfn.XLOOKUP(K4417,AM:AM,AN:AN)</f>
        <v/>
      </c>
      <c r="Q4417">
        <f>O4417*_xlfn.XLOOKUP(K4417,AM:AM,AO:AO)</f>
        <v/>
      </c>
      <c r="R4417">
        <f>_xlfn.XLOOKUP(E4417,AF:AF,AG:AG)</f>
        <v/>
      </c>
      <c r="S4417">
        <f>_xlfn.XLOOKUP(E4417,AF:AF,AI:AI)</f>
        <v/>
      </c>
      <c r="T4417">
        <f>WEEKNUM(G4417)</f>
        <v/>
      </c>
      <c r="U4417">
        <f>YEAR(G4417)</f>
        <v/>
      </c>
      <c r="V4417" s="117">
        <f>IFERROR(Q4417/N4417,"0")</f>
        <v/>
      </c>
    </row>
    <row r="4418">
      <c r="A4418">
        <f>_xlfn.XLOOKUP(D4418,BN:BN,BO:BO)</f>
        <v/>
      </c>
      <c r="B4418" t="inlineStr">
        <is>
          <t>LLC</t>
        </is>
      </c>
      <c r="C4418" t="n">
        <v>733</v>
      </c>
      <c r="D4418">
        <f>_xlfn.XLOOKUP(C4418,BH:BH,BI:BI)</f>
        <v/>
      </c>
      <c r="E4418" t="n">
        <v>0</v>
      </c>
      <c r="F4418" t="inlineStr">
        <is>
          <t>FEE STRIPE</t>
        </is>
      </c>
      <c r="G4418" s="234" t="n">
        <v>46062</v>
      </c>
      <c r="H4418" s="234" t="n">
        <v>46169</v>
      </c>
      <c r="I4418" t="inlineStr">
        <is>
          <t>HPS</t>
        </is>
      </c>
      <c r="J4418">
        <f>_xlfn.XLOOKUP(I4418,AS:AS,AU:AU)</f>
        <v/>
      </c>
      <c r="K4418" t="inlineStr">
        <is>
          <t>USD</t>
        </is>
      </c>
      <c r="L4418" s="238" t="n">
        <v>500.8</v>
      </c>
      <c r="M4418">
        <f>L4418*_xlfn.XLOOKUP(K4418,AM:AM,AN:AN)</f>
        <v/>
      </c>
      <c r="N4418">
        <f>L4418*_xlfn.XLOOKUP(K4418,AM:AM,AO:AO)</f>
        <v/>
      </c>
      <c r="O4418" s="238" t="n">
        <v>500.8</v>
      </c>
      <c r="P4418">
        <f>O4418*_xlfn.XLOOKUP(K4418,AM:AM,AN:AN)</f>
        <v/>
      </c>
      <c r="Q4418">
        <f>O4418*_xlfn.XLOOKUP(K4418,AM:AM,AO:AO)</f>
        <v/>
      </c>
      <c r="R4418">
        <f>_xlfn.XLOOKUP(E4418,AF:AF,AG:AG)</f>
        <v/>
      </c>
      <c r="S4418">
        <f>_xlfn.XLOOKUP(E4418,AF:AF,AI:AI)</f>
        <v/>
      </c>
      <c r="T4418">
        <f>WEEKNUM(G4418)</f>
        <v/>
      </c>
      <c r="U4418">
        <f>YEAR(G4418)</f>
        <v/>
      </c>
      <c r="V4418" s="117">
        <f>IFERROR(Q4418/N4418,"0")</f>
        <v/>
      </c>
    </row>
    <row r="4419">
      <c r="A4419">
        <f>_xlfn.XLOOKUP(D4419,BN:BN,BO:BO)</f>
        <v/>
      </c>
      <c r="B4419" t="inlineStr">
        <is>
          <t>LLC</t>
        </is>
      </c>
      <c r="C4419" t="n">
        <v>733</v>
      </c>
      <c r="D4419">
        <f>_xlfn.XLOOKUP(C4419,BH:BH,BI:BI)</f>
        <v/>
      </c>
      <c r="E4419" t="n">
        <v>28934</v>
      </c>
      <c r="F4419" t="inlineStr">
        <is>
          <t>LARA HERRERA ANA LETICIA MSS</t>
        </is>
      </c>
      <c r="G4419" s="234" t="n">
        <v>46073</v>
      </c>
      <c r="H4419" s="234" t="n">
        <v>46073</v>
      </c>
      <c r="I4419" t="inlineStr">
        <is>
          <t>VLO</t>
        </is>
      </c>
      <c r="J4419">
        <f>_xlfn.XLOOKUP(I4419,AS:AS,AU:AU)</f>
        <v/>
      </c>
      <c r="K4419" t="inlineStr">
        <is>
          <t>USD</t>
        </is>
      </c>
      <c r="L4419" s="238" t="n">
        <v>205.5</v>
      </c>
      <c r="M4419">
        <f>L4419*_xlfn.XLOOKUP(K4419,AM:AM,AN:AN)</f>
        <v/>
      </c>
      <c r="N4419">
        <f>L4419*_xlfn.XLOOKUP(K4419,AM:AM,AO:AO)</f>
        <v/>
      </c>
      <c r="O4419" s="238" t="n">
        <v>0</v>
      </c>
      <c r="P4419">
        <f>O4419*_xlfn.XLOOKUP(K4419,AM:AM,AN:AN)</f>
        <v/>
      </c>
      <c r="Q4419">
        <f>O4419*_xlfn.XLOOKUP(K4419,AM:AM,AO:AO)</f>
        <v/>
      </c>
      <c r="R4419">
        <f>_xlfn.XLOOKUP(E4419,AF:AF,AG:AG)</f>
        <v/>
      </c>
      <c r="S4419">
        <f>_xlfn.XLOOKUP(E4419,AF:AF,AI:AI)</f>
        <v/>
      </c>
      <c r="T4419">
        <f>WEEKNUM(G4419)</f>
        <v/>
      </c>
      <c r="U4419">
        <f>YEAR(G4419)</f>
        <v/>
      </c>
      <c r="V4419" s="117">
        <f>IFERROR(Q4419/N4419,"0")</f>
        <v/>
      </c>
    </row>
    <row r="4420">
      <c r="A4420">
        <f>_xlfn.XLOOKUP(D4420,BN:BN,BO:BO)</f>
        <v/>
      </c>
      <c r="B4420" t="inlineStr">
        <is>
          <t>LLC</t>
        </is>
      </c>
      <c r="C4420" t="n">
        <v>733</v>
      </c>
      <c r="D4420">
        <f>_xlfn.XLOOKUP(C4420,BH:BH,BI:BI)</f>
        <v/>
      </c>
      <c r="E4420" t="n">
        <v>28934</v>
      </c>
      <c r="F4420" t="inlineStr">
        <is>
          <t>LARA HERRERA ANA LETICIA MSS</t>
        </is>
      </c>
      <c r="G4420" s="234" t="n">
        <v>46073</v>
      </c>
      <c r="H4420" s="234" t="n">
        <v>46073</v>
      </c>
      <c r="I4420" t="inlineStr">
        <is>
          <t>VLO</t>
        </is>
      </c>
      <c r="J4420">
        <f>_xlfn.XLOOKUP(I4420,AS:AS,AU:AU)</f>
        <v/>
      </c>
      <c r="K4420" t="inlineStr">
        <is>
          <t>USD</t>
        </is>
      </c>
      <c r="L4420" s="238" t="n">
        <v>4</v>
      </c>
      <c r="M4420">
        <f>L4420*_xlfn.XLOOKUP(K4420,AM:AM,AN:AN)</f>
        <v/>
      </c>
      <c r="N4420">
        <f>L4420*_xlfn.XLOOKUP(K4420,AM:AM,AO:AO)</f>
        <v/>
      </c>
      <c r="O4420" s="238" t="n">
        <v>0</v>
      </c>
      <c r="P4420">
        <f>O4420*_xlfn.XLOOKUP(K4420,AM:AM,AN:AN)</f>
        <v/>
      </c>
      <c r="Q4420">
        <f>O4420*_xlfn.XLOOKUP(K4420,AM:AM,AO:AO)</f>
        <v/>
      </c>
      <c r="R4420">
        <f>_xlfn.XLOOKUP(E4420,AF:AF,AG:AG)</f>
        <v/>
      </c>
      <c r="S4420">
        <f>_xlfn.XLOOKUP(E4420,AF:AF,AI:AI)</f>
        <v/>
      </c>
      <c r="T4420">
        <f>WEEKNUM(G4420)</f>
        <v/>
      </c>
      <c r="U4420">
        <f>YEAR(G4420)</f>
        <v/>
      </c>
      <c r="V4420" s="117">
        <f>IFERROR(Q4420/N4420,"0")</f>
        <v/>
      </c>
    </row>
    <row r="4421">
      <c r="A4421">
        <f>_xlfn.XLOOKUP(D4421,BN:BN,BO:BO)</f>
        <v/>
      </c>
      <c r="B4421" t="inlineStr">
        <is>
          <t>LLC</t>
        </is>
      </c>
      <c r="C4421" t="n">
        <v>734</v>
      </c>
      <c r="D4421">
        <f>_xlfn.XLOOKUP(C4421,BH:BH,BI:BI)</f>
        <v/>
      </c>
      <c r="E4421" t="n">
        <v>31402</v>
      </c>
      <c r="F4421" t="inlineStr">
        <is>
          <t>Four Seasons Fort Lauderdale</t>
        </is>
      </c>
      <c r="G4421" s="234" t="n">
        <v>45944</v>
      </c>
      <c r="H4421" s="234" t="n">
        <v>45946</v>
      </c>
      <c r="I4421" t="inlineStr">
        <is>
          <t>HTL</t>
        </is>
      </c>
      <c r="J4421">
        <f>_xlfn.XLOOKUP(I4421,AS:AS,AU:AU)</f>
        <v/>
      </c>
      <c r="K4421" t="inlineStr">
        <is>
          <t>USD</t>
        </is>
      </c>
      <c r="L4421" s="238" t="n">
        <v>1274.64</v>
      </c>
      <c r="M4421">
        <f>L4421*_xlfn.XLOOKUP(K4421,AM:AM,AN:AN)</f>
        <v/>
      </c>
      <c r="N4421">
        <f>L4421*_xlfn.XLOOKUP(K4421,AM:AM,AO:AO)</f>
        <v/>
      </c>
      <c r="O4421" s="238" t="n">
        <v>103</v>
      </c>
      <c r="P4421">
        <f>O4421*_xlfn.XLOOKUP(K4421,AM:AM,AN:AN)</f>
        <v/>
      </c>
      <c r="Q4421">
        <f>O4421*_xlfn.XLOOKUP(K4421,AM:AM,AO:AO)</f>
        <v/>
      </c>
      <c r="R4421">
        <f>_xlfn.XLOOKUP(E4421,AF:AF,AG:AG)</f>
        <v/>
      </c>
      <c r="S4421">
        <f>_xlfn.XLOOKUP(E4421,AF:AF,AI:AI)</f>
        <v/>
      </c>
      <c r="T4421">
        <f>WEEKNUM(G4421)</f>
        <v/>
      </c>
      <c r="U4421">
        <f>YEAR(G4421)</f>
        <v/>
      </c>
      <c r="V4421" s="117">
        <f>IFERROR(Q4421/N4421,"0")</f>
        <v/>
      </c>
    </row>
    <row r="4422">
      <c r="A4422">
        <f>_xlfn.XLOOKUP(D4422,BN:BN,BO:BO)</f>
        <v/>
      </c>
      <c r="B4422" t="inlineStr">
        <is>
          <t>LLC</t>
        </is>
      </c>
      <c r="C4422" t="n">
        <v>734</v>
      </c>
      <c r="D4422">
        <f>_xlfn.XLOOKUP(C4422,BH:BH,BI:BI)</f>
        <v/>
      </c>
      <c r="E4422" t="n">
        <v>31402</v>
      </c>
      <c r="F4422" t="inlineStr">
        <is>
          <t>Four Seasons Fort Lauderdale</t>
        </is>
      </c>
      <c r="G4422" s="234" t="n">
        <v>45944</v>
      </c>
      <c r="H4422" s="234" t="n">
        <v>45946</v>
      </c>
      <c r="I4422" t="inlineStr">
        <is>
          <t>HTL</t>
        </is>
      </c>
      <c r="J4422">
        <f>_xlfn.XLOOKUP(I4422,AS:AS,AU:AU)</f>
        <v/>
      </c>
      <c r="K4422" t="inlineStr">
        <is>
          <t>USD</t>
        </is>
      </c>
      <c r="L4422" s="238" t="n">
        <v>1161.64</v>
      </c>
      <c r="M4422">
        <f>L4422*_xlfn.XLOOKUP(K4422,AM:AM,AN:AN)</f>
        <v/>
      </c>
      <c r="N4422">
        <f>L4422*_xlfn.XLOOKUP(K4422,AM:AM,AO:AO)</f>
        <v/>
      </c>
      <c r="O4422" s="238" t="n">
        <v>93</v>
      </c>
      <c r="P4422">
        <f>O4422*_xlfn.XLOOKUP(K4422,AM:AM,AN:AN)</f>
        <v/>
      </c>
      <c r="Q4422">
        <f>O4422*_xlfn.XLOOKUP(K4422,AM:AM,AO:AO)</f>
        <v/>
      </c>
      <c r="R4422">
        <f>_xlfn.XLOOKUP(E4422,AF:AF,AG:AG)</f>
        <v/>
      </c>
      <c r="S4422">
        <f>_xlfn.XLOOKUP(E4422,AF:AF,AI:AI)</f>
        <v/>
      </c>
      <c r="T4422">
        <f>WEEKNUM(G4422)</f>
        <v/>
      </c>
      <c r="U4422">
        <f>YEAR(G4422)</f>
        <v/>
      </c>
      <c r="V4422" s="117">
        <f>IFERROR(Q4422/N4422,"0")</f>
        <v/>
      </c>
    </row>
    <row r="4423">
      <c r="A4423">
        <f>_xlfn.XLOOKUP(D4423,BN:BN,BO:BO)</f>
        <v/>
      </c>
      <c r="B4423" t="inlineStr">
        <is>
          <t>LLC</t>
        </is>
      </c>
      <c r="C4423" t="n">
        <v>734</v>
      </c>
      <c r="D4423">
        <f>_xlfn.XLOOKUP(C4423,BH:BH,BI:BI)</f>
        <v/>
      </c>
      <c r="E4423" t="n">
        <v>31463</v>
      </c>
      <c r="F4423" t="inlineStr">
        <is>
          <t>JW Marriott Orlando Bonnet Creek</t>
        </is>
      </c>
      <c r="G4423" s="234" t="n">
        <v>45940</v>
      </c>
      <c r="H4423" s="234" t="n">
        <v>45944</v>
      </c>
      <c r="I4423" t="inlineStr">
        <is>
          <t>HTL</t>
        </is>
      </c>
      <c r="J4423">
        <f>_xlfn.XLOOKUP(I4423,AS:AS,AU:AU)</f>
        <v/>
      </c>
      <c r="K4423" t="inlineStr">
        <is>
          <t>USD</t>
        </is>
      </c>
      <c r="L4423" s="238" t="n">
        <v>4674.51</v>
      </c>
      <c r="M4423">
        <f>L4423*_xlfn.XLOOKUP(K4423,AM:AM,AN:AN)</f>
        <v/>
      </c>
      <c r="N4423">
        <f>L4423*_xlfn.XLOOKUP(K4423,AM:AM,AO:AO)</f>
        <v/>
      </c>
      <c r="O4423" s="238" t="n">
        <v>269.22</v>
      </c>
      <c r="P4423">
        <f>O4423*_xlfn.XLOOKUP(K4423,AM:AM,AN:AN)</f>
        <v/>
      </c>
      <c r="Q4423">
        <f>O4423*_xlfn.XLOOKUP(K4423,AM:AM,AO:AO)</f>
        <v/>
      </c>
      <c r="R4423">
        <f>_xlfn.XLOOKUP(E4423,AF:AF,AG:AG)</f>
        <v/>
      </c>
      <c r="S4423">
        <f>_xlfn.XLOOKUP(E4423,AF:AF,AI:AI)</f>
        <v/>
      </c>
      <c r="T4423">
        <f>WEEKNUM(G4423)</f>
        <v/>
      </c>
      <c r="U4423">
        <f>YEAR(G4423)</f>
        <v/>
      </c>
      <c r="V4423" s="117">
        <f>IFERROR(Q4423/N4423,"0")</f>
        <v/>
      </c>
    </row>
    <row r="4424">
      <c r="A4424">
        <f>_xlfn.XLOOKUP(D4424,BN:BN,BO:BO)</f>
        <v/>
      </c>
      <c r="B4424" t="inlineStr">
        <is>
          <t>LLC</t>
        </is>
      </c>
      <c r="C4424" t="n">
        <v>734</v>
      </c>
      <c r="D4424">
        <f>_xlfn.XLOOKUP(C4424,BH:BH,BI:BI)</f>
        <v/>
      </c>
      <c r="E4424" t="n">
        <v>31463</v>
      </c>
      <c r="F4424" t="inlineStr">
        <is>
          <t>JW Marriot Orlando Bonnet Creek</t>
        </is>
      </c>
      <c r="G4424" s="234" t="n">
        <v>45940</v>
      </c>
      <c r="H4424" s="234" t="n">
        <v>45944</v>
      </c>
      <c r="I4424" t="inlineStr">
        <is>
          <t>HTL</t>
        </is>
      </c>
      <c r="J4424">
        <f>_xlfn.XLOOKUP(I4424,AS:AS,AU:AU)</f>
        <v/>
      </c>
      <c r="K4424" t="inlineStr">
        <is>
          <t>USD</t>
        </is>
      </c>
      <c r="L4424" s="238" t="n">
        <v>2505.52</v>
      </c>
      <c r="M4424">
        <f>L4424*_xlfn.XLOOKUP(K4424,AM:AM,AN:AN)</f>
        <v/>
      </c>
      <c r="N4424">
        <f>L4424*_xlfn.XLOOKUP(K4424,AM:AM,AO:AO)</f>
        <v/>
      </c>
      <c r="O4424" s="238" t="n">
        <v>170.33</v>
      </c>
      <c r="P4424">
        <f>O4424*_xlfn.XLOOKUP(K4424,AM:AM,AN:AN)</f>
        <v/>
      </c>
      <c r="Q4424">
        <f>O4424*_xlfn.XLOOKUP(K4424,AM:AM,AO:AO)</f>
        <v/>
      </c>
      <c r="R4424">
        <f>_xlfn.XLOOKUP(E4424,AF:AF,AG:AG)</f>
        <v/>
      </c>
      <c r="S4424">
        <f>_xlfn.XLOOKUP(E4424,AF:AF,AI:AI)</f>
        <v/>
      </c>
      <c r="T4424">
        <f>WEEKNUM(G4424)</f>
        <v/>
      </c>
      <c r="U4424">
        <f>YEAR(G4424)</f>
        <v/>
      </c>
      <c r="V4424" s="117">
        <f>IFERROR(Q4424/N4424,"0")</f>
        <v/>
      </c>
    </row>
    <row r="4425">
      <c r="A4425">
        <f>_xlfn.XLOOKUP(D4425,BN:BN,BO:BO)</f>
        <v/>
      </c>
      <c r="B4425" t="inlineStr">
        <is>
          <t>LLC</t>
        </is>
      </c>
      <c r="C4425" t="n">
        <v>735</v>
      </c>
      <c r="D4425">
        <f>_xlfn.XLOOKUP(C4425,BH:BH,BI:BI)</f>
        <v/>
      </c>
      <c r="E4425" t="n">
        <v>0</v>
      </c>
      <c r="F4425" t="inlineStr">
        <is>
          <t xml:space="preserve">Vuelo </t>
        </is>
      </c>
      <c r="G4425" s="234" t="n">
        <v>45953</v>
      </c>
      <c r="H4425" s="234" t="n">
        <v>45960</v>
      </c>
      <c r="I4425" t="inlineStr">
        <is>
          <t>HPS</t>
        </is>
      </c>
      <c r="J4425">
        <f>_xlfn.XLOOKUP(I4425,AS:AS,AU:AU)</f>
        <v/>
      </c>
      <c r="K4425" t="inlineStr">
        <is>
          <t>USD</t>
        </is>
      </c>
      <c r="L4425" s="238" t="n">
        <v>140</v>
      </c>
      <c r="M4425">
        <f>L4425*_xlfn.XLOOKUP(K4425,AM:AM,AN:AN)</f>
        <v/>
      </c>
      <c r="N4425">
        <f>L4425*_xlfn.XLOOKUP(K4425,AM:AM,AO:AO)</f>
        <v/>
      </c>
      <c r="O4425" s="238" t="n">
        <v>140</v>
      </c>
      <c r="P4425">
        <f>O4425*_xlfn.XLOOKUP(K4425,AM:AM,AN:AN)</f>
        <v/>
      </c>
      <c r="Q4425">
        <f>O4425*_xlfn.XLOOKUP(K4425,AM:AM,AO:AO)</f>
        <v/>
      </c>
      <c r="R4425">
        <f>_xlfn.XLOOKUP(E4425,AF:AF,AG:AG)</f>
        <v/>
      </c>
      <c r="S4425">
        <f>_xlfn.XLOOKUP(E4425,AF:AF,AI:AI)</f>
        <v/>
      </c>
      <c r="T4425">
        <f>WEEKNUM(G4425)</f>
        <v/>
      </c>
      <c r="U4425">
        <f>YEAR(G4425)</f>
        <v/>
      </c>
      <c r="V4425" s="117">
        <f>IFERROR(Q4425/N4425,"0")</f>
        <v/>
      </c>
    </row>
    <row r="4426">
      <c r="A4426">
        <f>_xlfn.XLOOKUP(D4426,BN:BN,BO:BO)</f>
        <v/>
      </c>
      <c r="B4426" t="inlineStr">
        <is>
          <t>LLC</t>
        </is>
      </c>
      <c r="C4426" t="n">
        <v>735</v>
      </c>
      <c r="D4426">
        <f>_xlfn.XLOOKUP(C4426,BH:BH,BI:BI)</f>
        <v/>
      </c>
      <c r="E4426" t="n">
        <v>28934</v>
      </c>
      <c r="F4426" t="inlineStr">
        <is>
          <t>RAMIREZ MAGANA ALEJANDRO MR</t>
        </is>
      </c>
      <c r="G4426" s="234" t="n">
        <v>45953</v>
      </c>
      <c r="H4426" s="234" t="n">
        <v>45961</v>
      </c>
      <c r="I4426" t="inlineStr">
        <is>
          <t>VLO</t>
        </is>
      </c>
      <c r="J4426">
        <f>_xlfn.XLOOKUP(I4426,AS:AS,AU:AU)</f>
        <v/>
      </c>
      <c r="K4426" t="inlineStr">
        <is>
          <t>USD</t>
        </is>
      </c>
      <c r="L4426" s="238" t="n">
        <v>5102.7</v>
      </c>
      <c r="M4426">
        <f>L4426*_xlfn.XLOOKUP(K4426,AM:AM,AN:AN)</f>
        <v/>
      </c>
      <c r="N4426">
        <f>L4426*_xlfn.XLOOKUP(K4426,AM:AM,AO:AO)</f>
        <v/>
      </c>
      <c r="O4426" s="238" t="n">
        <v>0</v>
      </c>
      <c r="P4426">
        <f>O4426*_xlfn.XLOOKUP(K4426,AM:AM,AN:AN)</f>
        <v/>
      </c>
      <c r="Q4426">
        <f>O4426*_xlfn.XLOOKUP(K4426,AM:AM,AO:AO)</f>
        <v/>
      </c>
      <c r="R4426">
        <f>_xlfn.XLOOKUP(E4426,AF:AF,AG:AG)</f>
        <v/>
      </c>
      <c r="S4426">
        <f>_xlfn.XLOOKUP(E4426,AF:AF,AI:AI)</f>
        <v/>
      </c>
      <c r="T4426">
        <f>WEEKNUM(G4426)</f>
        <v/>
      </c>
      <c r="U4426">
        <f>YEAR(G4426)</f>
        <v/>
      </c>
      <c r="V4426" s="117">
        <f>IFERROR(Q4426/N4426,"0")</f>
        <v/>
      </c>
    </row>
    <row r="4427">
      <c r="A4427">
        <f>_xlfn.XLOOKUP(D4427,BN:BN,BO:BO)</f>
        <v/>
      </c>
      <c r="B4427" t="inlineStr">
        <is>
          <t>LLC</t>
        </is>
      </c>
      <c r="C4427" t="n">
        <v>735</v>
      </c>
      <c r="D4427">
        <f>_xlfn.XLOOKUP(C4427,BH:BH,BI:BI)</f>
        <v/>
      </c>
      <c r="E4427" t="n">
        <v>28934</v>
      </c>
      <c r="F4427" t="inlineStr">
        <is>
          <t>RAMIREZ MAGANA LORENZO</t>
        </is>
      </c>
      <c r="G4427" s="234" t="n">
        <v>45953</v>
      </c>
      <c r="H4427" s="234" t="n">
        <v>45961</v>
      </c>
      <c r="I4427" t="inlineStr">
        <is>
          <t>VLO</t>
        </is>
      </c>
      <c r="J4427">
        <f>_xlfn.XLOOKUP(I4427,AS:AS,AU:AU)</f>
        <v/>
      </c>
      <c r="K4427" t="inlineStr">
        <is>
          <t>USD</t>
        </is>
      </c>
      <c r="L4427" s="238" t="n">
        <v>4149.7</v>
      </c>
      <c r="M4427">
        <f>L4427*_xlfn.XLOOKUP(K4427,AM:AM,AN:AN)</f>
        <v/>
      </c>
      <c r="N4427">
        <f>L4427*_xlfn.XLOOKUP(K4427,AM:AM,AO:AO)</f>
        <v/>
      </c>
      <c r="O4427" s="238" t="n">
        <v>0</v>
      </c>
      <c r="P4427">
        <f>O4427*_xlfn.XLOOKUP(K4427,AM:AM,AN:AN)</f>
        <v/>
      </c>
      <c r="Q4427">
        <f>O4427*_xlfn.XLOOKUP(K4427,AM:AM,AO:AO)</f>
        <v/>
      </c>
      <c r="R4427">
        <f>_xlfn.XLOOKUP(E4427,AF:AF,AG:AG)</f>
        <v/>
      </c>
      <c r="S4427">
        <f>_xlfn.XLOOKUP(E4427,AF:AF,AI:AI)</f>
        <v/>
      </c>
      <c r="T4427">
        <f>WEEKNUM(G4427)</f>
        <v/>
      </c>
      <c r="U4427">
        <f>YEAR(G4427)</f>
        <v/>
      </c>
      <c r="V4427" s="117">
        <f>IFERROR(Q4427/N4427,"0")</f>
        <v/>
      </c>
    </row>
    <row r="4428">
      <c r="A4428">
        <f>_xlfn.XLOOKUP(D4428,BN:BN,BO:BO)</f>
        <v/>
      </c>
      <c r="B4428" t="inlineStr">
        <is>
          <t>LLC</t>
        </is>
      </c>
      <c r="C4428" t="n">
        <v>735</v>
      </c>
      <c r="D4428">
        <f>_xlfn.XLOOKUP(C4428,BH:BH,BI:BI)</f>
        <v/>
      </c>
      <c r="E4428" t="n">
        <v>28934</v>
      </c>
      <c r="F4428" t="inlineStr">
        <is>
          <t>RAMIREZ MAGANA LUCIANA</t>
        </is>
      </c>
      <c r="G4428" s="234" t="n">
        <v>45953</v>
      </c>
      <c r="H4428" s="234" t="n">
        <v>45961</v>
      </c>
      <c r="I4428" t="inlineStr">
        <is>
          <t>VLO</t>
        </is>
      </c>
      <c r="J4428">
        <f>_xlfn.XLOOKUP(I4428,AS:AS,AU:AU)</f>
        <v/>
      </c>
      <c r="K4428" t="inlineStr">
        <is>
          <t>USD</t>
        </is>
      </c>
      <c r="L4428" s="238" t="n">
        <v>4149.7</v>
      </c>
      <c r="M4428">
        <f>L4428*_xlfn.XLOOKUP(K4428,AM:AM,AN:AN)</f>
        <v/>
      </c>
      <c r="N4428">
        <f>L4428*_xlfn.XLOOKUP(K4428,AM:AM,AO:AO)</f>
        <v/>
      </c>
      <c r="O4428" s="238" t="n">
        <v>0</v>
      </c>
      <c r="P4428">
        <f>O4428*_xlfn.XLOOKUP(K4428,AM:AM,AN:AN)</f>
        <v/>
      </c>
      <c r="Q4428">
        <f>O4428*_xlfn.XLOOKUP(K4428,AM:AM,AO:AO)</f>
        <v/>
      </c>
      <c r="R4428">
        <f>_xlfn.XLOOKUP(E4428,AF:AF,AG:AG)</f>
        <v/>
      </c>
      <c r="S4428">
        <f>_xlfn.XLOOKUP(E4428,AF:AF,AI:AI)</f>
        <v/>
      </c>
      <c r="T4428">
        <f>WEEKNUM(G4428)</f>
        <v/>
      </c>
      <c r="U4428">
        <f>YEAR(G4428)</f>
        <v/>
      </c>
      <c r="V4428" s="117">
        <f>IFERROR(Q4428/N4428,"0")</f>
        <v/>
      </c>
    </row>
    <row r="4429">
      <c r="A4429">
        <f>_xlfn.XLOOKUP(D4429,BN:BN,BO:BO)</f>
        <v/>
      </c>
      <c r="B4429" t="inlineStr">
        <is>
          <t>LLC</t>
        </is>
      </c>
      <c r="C4429" t="n">
        <v>735</v>
      </c>
      <c r="D4429">
        <f>_xlfn.XLOOKUP(C4429,BH:BH,BI:BI)</f>
        <v/>
      </c>
      <c r="E4429" t="n">
        <v>28934</v>
      </c>
      <c r="F4429" t="inlineStr">
        <is>
          <t>OLVERA MORALES MARIA ARACELI</t>
        </is>
      </c>
      <c r="G4429" s="234" t="n">
        <v>45953</v>
      </c>
      <c r="H4429" s="234" t="n">
        <v>45961</v>
      </c>
      <c r="I4429" t="inlineStr">
        <is>
          <t>VLO</t>
        </is>
      </c>
      <c r="J4429">
        <f>_xlfn.XLOOKUP(I4429,AS:AS,AU:AU)</f>
        <v/>
      </c>
      <c r="K4429" t="inlineStr">
        <is>
          <t>USD</t>
        </is>
      </c>
      <c r="L4429" s="238" t="n">
        <v>3793.8</v>
      </c>
      <c r="M4429">
        <f>L4429*_xlfn.XLOOKUP(K4429,AM:AM,AN:AN)</f>
        <v/>
      </c>
      <c r="N4429">
        <f>L4429*_xlfn.XLOOKUP(K4429,AM:AM,AO:AO)</f>
        <v/>
      </c>
      <c r="O4429" s="238" t="n">
        <v>0</v>
      </c>
      <c r="P4429">
        <f>O4429*_xlfn.XLOOKUP(K4429,AM:AM,AN:AN)</f>
        <v/>
      </c>
      <c r="Q4429">
        <f>O4429*_xlfn.XLOOKUP(K4429,AM:AM,AO:AO)</f>
        <v/>
      </c>
      <c r="R4429">
        <f>_xlfn.XLOOKUP(E4429,AF:AF,AG:AG)</f>
        <v/>
      </c>
      <c r="S4429">
        <f>_xlfn.XLOOKUP(E4429,AF:AF,AI:AI)</f>
        <v/>
      </c>
      <c r="T4429">
        <f>WEEKNUM(G4429)</f>
        <v/>
      </c>
      <c r="U4429">
        <f>YEAR(G4429)</f>
        <v/>
      </c>
      <c r="V4429" s="117">
        <f>IFERROR(Q4429/N4429,"0")</f>
        <v/>
      </c>
    </row>
    <row r="4430">
      <c r="A4430">
        <f>_xlfn.XLOOKUP(D4430,BN:BN,BO:BO)</f>
        <v/>
      </c>
      <c r="B4430" t="inlineStr">
        <is>
          <t>LLC</t>
        </is>
      </c>
      <c r="C4430" t="n">
        <v>735</v>
      </c>
      <c r="D4430">
        <f>_xlfn.XLOOKUP(C4430,BH:BH,BI:BI)</f>
        <v/>
      </c>
      <c r="E4430" t="n">
        <v>28934</v>
      </c>
      <c r="F4430" t="inlineStr">
        <is>
          <t>RAMIREZ MAGANA ALEJANDRO MR</t>
        </is>
      </c>
      <c r="G4430" s="234" t="n">
        <v>46132</v>
      </c>
      <c r="H4430" s="234" t="n">
        <v>46140</v>
      </c>
      <c r="I4430" t="inlineStr">
        <is>
          <t>VLO</t>
        </is>
      </c>
      <c r="J4430">
        <f>_xlfn.XLOOKUP(I4430,AS:AS,AU:AU)</f>
        <v/>
      </c>
      <c r="K4430" t="inlineStr">
        <is>
          <t>USD</t>
        </is>
      </c>
      <c r="L4430" s="238" t="n">
        <v>0</v>
      </c>
      <c r="M4430">
        <f>L4430*_xlfn.XLOOKUP(K4430,AM:AM,AN:AN)</f>
        <v/>
      </c>
      <c r="N4430">
        <f>L4430*_xlfn.XLOOKUP(K4430,AM:AM,AO:AO)</f>
        <v/>
      </c>
      <c r="O4430" s="238" t="n">
        <v>0</v>
      </c>
      <c r="P4430">
        <f>O4430*_xlfn.XLOOKUP(K4430,AM:AM,AN:AN)</f>
        <v/>
      </c>
      <c r="Q4430">
        <f>O4430*_xlfn.XLOOKUP(K4430,AM:AM,AO:AO)</f>
        <v/>
      </c>
      <c r="R4430">
        <f>_xlfn.XLOOKUP(E4430,AF:AF,AG:AG)</f>
        <v/>
      </c>
      <c r="S4430">
        <f>_xlfn.XLOOKUP(E4430,AF:AF,AI:AI)</f>
        <v/>
      </c>
      <c r="T4430">
        <f>WEEKNUM(G4430)</f>
        <v/>
      </c>
      <c r="U4430">
        <f>YEAR(G4430)</f>
        <v/>
      </c>
      <c r="V4430" s="117">
        <f>IFERROR(Q4430/N4430,"0")</f>
        <v/>
      </c>
    </row>
    <row r="4431">
      <c r="A4431">
        <f>_xlfn.XLOOKUP(D4431,BN:BN,BO:BO)</f>
        <v/>
      </c>
      <c r="B4431" t="inlineStr">
        <is>
          <t>LLC</t>
        </is>
      </c>
      <c r="C4431" t="n">
        <v>735</v>
      </c>
      <c r="D4431">
        <f>_xlfn.XLOOKUP(C4431,BH:BH,BI:BI)</f>
        <v/>
      </c>
      <c r="E4431" t="n">
        <v>28934</v>
      </c>
      <c r="F4431" t="inlineStr">
        <is>
          <t>RAMIREZ MAGANA ALEJANDRO MR</t>
        </is>
      </c>
      <c r="G4431" s="234" t="n">
        <v>46132</v>
      </c>
      <c r="H4431" s="234" t="n">
        <v>46140</v>
      </c>
      <c r="I4431" t="inlineStr">
        <is>
          <t>VLO</t>
        </is>
      </c>
      <c r="J4431">
        <f>_xlfn.XLOOKUP(I4431,AS:AS,AU:AU)</f>
        <v/>
      </c>
      <c r="K4431" t="inlineStr">
        <is>
          <t>USD</t>
        </is>
      </c>
      <c r="L4431" s="238" t="n">
        <v>525</v>
      </c>
      <c r="M4431">
        <f>L4431*_xlfn.XLOOKUP(K4431,AM:AM,AN:AN)</f>
        <v/>
      </c>
      <c r="N4431">
        <f>L4431*_xlfn.XLOOKUP(K4431,AM:AM,AO:AO)</f>
        <v/>
      </c>
      <c r="O4431" s="238" t="n">
        <v>0</v>
      </c>
      <c r="P4431">
        <f>O4431*_xlfn.XLOOKUP(K4431,AM:AM,AN:AN)</f>
        <v/>
      </c>
      <c r="Q4431">
        <f>O4431*_xlfn.XLOOKUP(K4431,AM:AM,AO:AO)</f>
        <v/>
      </c>
      <c r="R4431">
        <f>_xlfn.XLOOKUP(E4431,AF:AF,AG:AG)</f>
        <v/>
      </c>
      <c r="S4431">
        <f>_xlfn.XLOOKUP(E4431,AF:AF,AI:AI)</f>
        <v/>
      </c>
      <c r="T4431">
        <f>WEEKNUM(G4431)</f>
        <v/>
      </c>
      <c r="U4431">
        <f>YEAR(G4431)</f>
        <v/>
      </c>
      <c r="V4431" s="117">
        <f>IFERROR(Q4431/N4431,"0")</f>
        <v/>
      </c>
    </row>
    <row r="4432">
      <c r="A4432">
        <f>_xlfn.XLOOKUP(D4432,BN:BN,BO:BO)</f>
        <v/>
      </c>
      <c r="B4432" t="inlineStr">
        <is>
          <t>LLC</t>
        </is>
      </c>
      <c r="C4432" t="n">
        <v>735</v>
      </c>
      <c r="D4432">
        <f>_xlfn.XLOOKUP(C4432,BH:BH,BI:BI)</f>
        <v/>
      </c>
      <c r="E4432" t="n">
        <v>28934</v>
      </c>
      <c r="F4432" t="inlineStr">
        <is>
          <t>RAMIREZ MAGANA LORENZO</t>
        </is>
      </c>
      <c r="G4432" s="234" t="n">
        <v>46132</v>
      </c>
      <c r="H4432" s="234" t="n">
        <v>46140</v>
      </c>
      <c r="I4432" t="inlineStr">
        <is>
          <t>VLO</t>
        </is>
      </c>
      <c r="J4432">
        <f>_xlfn.XLOOKUP(I4432,AS:AS,AU:AU)</f>
        <v/>
      </c>
      <c r="K4432" t="inlineStr">
        <is>
          <t>USD</t>
        </is>
      </c>
      <c r="L4432" s="238" t="n">
        <v>0</v>
      </c>
      <c r="M4432">
        <f>L4432*_xlfn.XLOOKUP(K4432,AM:AM,AN:AN)</f>
        <v/>
      </c>
      <c r="N4432">
        <f>L4432*_xlfn.XLOOKUP(K4432,AM:AM,AO:AO)</f>
        <v/>
      </c>
      <c r="O4432" s="238" t="n">
        <v>0</v>
      </c>
      <c r="P4432">
        <f>O4432*_xlfn.XLOOKUP(K4432,AM:AM,AN:AN)</f>
        <v/>
      </c>
      <c r="Q4432">
        <f>O4432*_xlfn.XLOOKUP(K4432,AM:AM,AO:AO)</f>
        <v/>
      </c>
      <c r="R4432">
        <f>_xlfn.XLOOKUP(E4432,AF:AF,AG:AG)</f>
        <v/>
      </c>
      <c r="S4432">
        <f>_xlfn.XLOOKUP(E4432,AF:AF,AI:AI)</f>
        <v/>
      </c>
      <c r="T4432">
        <f>WEEKNUM(G4432)</f>
        <v/>
      </c>
      <c r="U4432">
        <f>YEAR(G4432)</f>
        <v/>
      </c>
      <c r="V4432" s="117">
        <f>IFERROR(Q4432/N4432,"0")</f>
        <v/>
      </c>
    </row>
    <row r="4433">
      <c r="A4433">
        <f>_xlfn.XLOOKUP(D4433,BN:BN,BO:BO)</f>
        <v/>
      </c>
      <c r="B4433" t="inlineStr">
        <is>
          <t>LLC</t>
        </is>
      </c>
      <c r="C4433" t="n">
        <v>735</v>
      </c>
      <c r="D4433">
        <f>_xlfn.XLOOKUP(C4433,BH:BH,BI:BI)</f>
        <v/>
      </c>
      <c r="E4433" t="n">
        <v>28934</v>
      </c>
      <c r="F4433" t="inlineStr">
        <is>
          <t>RAMIREZ MAGANA LORENZO</t>
        </is>
      </c>
      <c r="G4433" s="234" t="n">
        <v>46132</v>
      </c>
      <c r="H4433" s="234" t="n">
        <v>46140</v>
      </c>
      <c r="I4433" t="inlineStr">
        <is>
          <t>VLO</t>
        </is>
      </c>
      <c r="J4433">
        <f>_xlfn.XLOOKUP(I4433,AS:AS,AU:AU)</f>
        <v/>
      </c>
      <c r="K4433" t="inlineStr">
        <is>
          <t>USD</t>
        </is>
      </c>
      <c r="L4433" s="238" t="n">
        <v>394</v>
      </c>
      <c r="M4433">
        <f>L4433*_xlfn.XLOOKUP(K4433,AM:AM,AN:AN)</f>
        <v/>
      </c>
      <c r="N4433">
        <f>L4433*_xlfn.XLOOKUP(K4433,AM:AM,AO:AO)</f>
        <v/>
      </c>
      <c r="O4433" s="238" t="n">
        <v>0</v>
      </c>
      <c r="P4433">
        <f>O4433*_xlfn.XLOOKUP(K4433,AM:AM,AN:AN)</f>
        <v/>
      </c>
      <c r="Q4433">
        <f>O4433*_xlfn.XLOOKUP(K4433,AM:AM,AO:AO)</f>
        <v/>
      </c>
      <c r="R4433">
        <f>_xlfn.XLOOKUP(E4433,AF:AF,AG:AG)</f>
        <v/>
      </c>
      <c r="S4433">
        <f>_xlfn.XLOOKUP(E4433,AF:AF,AI:AI)</f>
        <v/>
      </c>
      <c r="T4433">
        <f>WEEKNUM(G4433)</f>
        <v/>
      </c>
      <c r="U4433">
        <f>YEAR(G4433)</f>
        <v/>
      </c>
      <c r="V4433" s="117">
        <f>IFERROR(Q4433/N4433,"0")</f>
        <v/>
      </c>
    </row>
    <row r="4434">
      <c r="A4434">
        <f>_xlfn.XLOOKUP(D4434,BN:BN,BO:BO)</f>
        <v/>
      </c>
      <c r="B4434" t="inlineStr">
        <is>
          <t>LLC</t>
        </is>
      </c>
      <c r="C4434" t="n">
        <v>735</v>
      </c>
      <c r="D4434">
        <f>_xlfn.XLOOKUP(C4434,BH:BH,BI:BI)</f>
        <v/>
      </c>
      <c r="E4434" t="n">
        <v>28934</v>
      </c>
      <c r="F4434" t="inlineStr">
        <is>
          <t>RAMIREZ MAGANA LUCIANA</t>
        </is>
      </c>
      <c r="G4434" s="234" t="n">
        <v>46132</v>
      </c>
      <c r="H4434" s="234" t="n">
        <v>46140</v>
      </c>
      <c r="I4434" t="inlineStr">
        <is>
          <t>VLO</t>
        </is>
      </c>
      <c r="J4434">
        <f>_xlfn.XLOOKUP(I4434,AS:AS,AU:AU)</f>
        <v/>
      </c>
      <c r="K4434" t="inlineStr">
        <is>
          <t>USD</t>
        </is>
      </c>
      <c r="L4434" s="238" t="n">
        <v>0</v>
      </c>
      <c r="M4434">
        <f>L4434*_xlfn.XLOOKUP(K4434,AM:AM,AN:AN)</f>
        <v/>
      </c>
      <c r="N4434">
        <f>L4434*_xlfn.XLOOKUP(K4434,AM:AM,AO:AO)</f>
        <v/>
      </c>
      <c r="O4434" s="238" t="n">
        <v>0</v>
      </c>
      <c r="P4434">
        <f>O4434*_xlfn.XLOOKUP(K4434,AM:AM,AN:AN)</f>
        <v/>
      </c>
      <c r="Q4434">
        <f>O4434*_xlfn.XLOOKUP(K4434,AM:AM,AO:AO)</f>
        <v/>
      </c>
      <c r="R4434">
        <f>_xlfn.XLOOKUP(E4434,AF:AF,AG:AG)</f>
        <v/>
      </c>
      <c r="S4434">
        <f>_xlfn.XLOOKUP(E4434,AF:AF,AI:AI)</f>
        <v/>
      </c>
      <c r="T4434">
        <f>WEEKNUM(G4434)</f>
        <v/>
      </c>
      <c r="U4434">
        <f>YEAR(G4434)</f>
        <v/>
      </c>
      <c r="V4434" s="117">
        <f>IFERROR(Q4434/N4434,"0")</f>
        <v/>
      </c>
    </row>
    <row r="4435">
      <c r="A4435">
        <f>_xlfn.XLOOKUP(D4435,BN:BN,BO:BO)</f>
        <v/>
      </c>
      <c r="B4435" t="inlineStr">
        <is>
          <t>LLC</t>
        </is>
      </c>
      <c r="C4435" t="n">
        <v>735</v>
      </c>
      <c r="D4435">
        <f>_xlfn.XLOOKUP(C4435,BH:BH,BI:BI)</f>
        <v/>
      </c>
      <c r="E4435" t="n">
        <v>28934</v>
      </c>
      <c r="F4435" t="inlineStr">
        <is>
          <t>RAMIREZ MAGANA LUCIANA</t>
        </is>
      </c>
      <c r="G4435" s="234" t="n">
        <v>46132</v>
      </c>
      <c r="H4435" s="234" t="n">
        <v>46140</v>
      </c>
      <c r="I4435" t="inlineStr">
        <is>
          <t>VLO</t>
        </is>
      </c>
      <c r="J4435">
        <f>_xlfn.XLOOKUP(I4435,AS:AS,AU:AU)</f>
        <v/>
      </c>
      <c r="K4435" t="inlineStr">
        <is>
          <t>USD</t>
        </is>
      </c>
      <c r="L4435" s="238" t="n">
        <v>394</v>
      </c>
      <c r="M4435">
        <f>L4435*_xlfn.XLOOKUP(K4435,AM:AM,AN:AN)</f>
        <v/>
      </c>
      <c r="N4435">
        <f>L4435*_xlfn.XLOOKUP(K4435,AM:AM,AO:AO)</f>
        <v/>
      </c>
      <c r="O4435" s="238" t="n">
        <v>0</v>
      </c>
      <c r="P4435">
        <f>O4435*_xlfn.XLOOKUP(K4435,AM:AM,AN:AN)</f>
        <v/>
      </c>
      <c r="Q4435">
        <f>O4435*_xlfn.XLOOKUP(K4435,AM:AM,AO:AO)</f>
        <v/>
      </c>
      <c r="R4435">
        <f>_xlfn.XLOOKUP(E4435,AF:AF,AG:AG)</f>
        <v/>
      </c>
      <c r="S4435">
        <f>_xlfn.XLOOKUP(E4435,AF:AF,AI:AI)</f>
        <v/>
      </c>
      <c r="T4435">
        <f>WEEKNUM(G4435)</f>
        <v/>
      </c>
      <c r="U4435">
        <f>YEAR(G4435)</f>
        <v/>
      </c>
      <c r="V4435" s="117">
        <f>IFERROR(Q4435/N4435,"0")</f>
        <v/>
      </c>
    </row>
    <row r="4436">
      <c r="A4436">
        <f>_xlfn.XLOOKUP(D4436,BN:BN,BO:BO)</f>
        <v/>
      </c>
      <c r="B4436" t="inlineStr">
        <is>
          <t>LLC</t>
        </is>
      </c>
      <c r="C4436" t="n">
        <v>735</v>
      </c>
      <c r="D4436">
        <f>_xlfn.XLOOKUP(C4436,BH:BH,BI:BI)</f>
        <v/>
      </c>
      <c r="E4436" t="n">
        <v>28934</v>
      </c>
      <c r="F4436" t="inlineStr">
        <is>
          <t>OLVERA MORALES MARIA ARACELI</t>
        </is>
      </c>
      <c r="G4436" s="234" t="n">
        <v>46132</v>
      </c>
      <c r="H4436" s="234" t="n">
        <v>46140</v>
      </c>
      <c r="I4436" t="inlineStr">
        <is>
          <t>VLO</t>
        </is>
      </c>
      <c r="J4436">
        <f>_xlfn.XLOOKUP(I4436,AS:AS,AU:AU)</f>
        <v/>
      </c>
      <c r="K4436" t="inlineStr">
        <is>
          <t>USD</t>
        </is>
      </c>
      <c r="L4436" s="238" t="n">
        <v>0</v>
      </c>
      <c r="M4436">
        <f>L4436*_xlfn.XLOOKUP(K4436,AM:AM,AN:AN)</f>
        <v/>
      </c>
      <c r="N4436">
        <f>L4436*_xlfn.XLOOKUP(K4436,AM:AM,AO:AO)</f>
        <v/>
      </c>
      <c r="O4436" s="238" t="n">
        <v>0</v>
      </c>
      <c r="P4436">
        <f>O4436*_xlfn.XLOOKUP(K4436,AM:AM,AN:AN)</f>
        <v/>
      </c>
      <c r="Q4436">
        <f>O4436*_xlfn.XLOOKUP(K4436,AM:AM,AO:AO)</f>
        <v/>
      </c>
      <c r="R4436">
        <f>_xlfn.XLOOKUP(E4436,AF:AF,AG:AG)</f>
        <v/>
      </c>
      <c r="S4436">
        <f>_xlfn.XLOOKUP(E4436,AF:AF,AI:AI)</f>
        <v/>
      </c>
      <c r="T4436">
        <f>WEEKNUM(G4436)</f>
        <v/>
      </c>
      <c r="U4436">
        <f>YEAR(G4436)</f>
        <v/>
      </c>
      <c r="V4436" s="117">
        <f>IFERROR(Q4436/N4436,"0")</f>
        <v/>
      </c>
    </row>
    <row r="4437">
      <c r="A4437">
        <f>_xlfn.XLOOKUP(D4437,BN:BN,BO:BO)</f>
        <v/>
      </c>
      <c r="B4437" t="inlineStr">
        <is>
          <t>LLC</t>
        </is>
      </c>
      <c r="C4437" t="n">
        <v>735</v>
      </c>
      <c r="D4437">
        <f>_xlfn.XLOOKUP(C4437,BH:BH,BI:BI)</f>
        <v/>
      </c>
      <c r="E4437" t="n">
        <v>28934</v>
      </c>
      <c r="F4437" t="inlineStr">
        <is>
          <t>OLVERA MORALES MARIA ARACELI</t>
        </is>
      </c>
      <c r="G4437" s="234" t="n">
        <v>46132</v>
      </c>
      <c r="H4437" s="234" t="n">
        <v>46140</v>
      </c>
      <c r="I4437" t="inlineStr">
        <is>
          <t>VLO</t>
        </is>
      </c>
      <c r="J4437">
        <f>_xlfn.XLOOKUP(I4437,AS:AS,AU:AU)</f>
        <v/>
      </c>
      <c r="K4437" t="inlineStr">
        <is>
          <t>USD</t>
        </is>
      </c>
      <c r="L4437" s="238" t="n">
        <v>408</v>
      </c>
      <c r="M4437">
        <f>L4437*_xlfn.XLOOKUP(K4437,AM:AM,AN:AN)</f>
        <v/>
      </c>
      <c r="N4437">
        <f>L4437*_xlfn.XLOOKUP(K4437,AM:AM,AO:AO)</f>
        <v/>
      </c>
      <c r="O4437" s="238" t="n">
        <v>0</v>
      </c>
      <c r="P4437">
        <f>O4437*_xlfn.XLOOKUP(K4437,AM:AM,AN:AN)</f>
        <v/>
      </c>
      <c r="Q4437">
        <f>O4437*_xlfn.XLOOKUP(K4437,AM:AM,AO:AO)</f>
        <v/>
      </c>
      <c r="R4437">
        <f>_xlfn.XLOOKUP(E4437,AF:AF,AG:AG)</f>
        <v/>
      </c>
      <c r="S4437">
        <f>_xlfn.XLOOKUP(E4437,AF:AF,AI:AI)</f>
        <v/>
      </c>
      <c r="T4437">
        <f>WEEKNUM(G4437)</f>
        <v/>
      </c>
      <c r="U4437">
        <f>YEAR(G4437)</f>
        <v/>
      </c>
      <c r="V4437" s="117">
        <f>IFERROR(Q4437/N4437,"0")</f>
        <v/>
      </c>
    </row>
    <row r="4438">
      <c r="A4438">
        <f>_xlfn.XLOOKUP(D4438,BN:BN,BO:BO)</f>
        <v/>
      </c>
      <c r="B4438" t="inlineStr">
        <is>
          <t>LLC</t>
        </is>
      </c>
      <c r="C4438" t="n">
        <v>735</v>
      </c>
      <c r="D4438">
        <f>_xlfn.XLOOKUP(C4438,BH:BH,BI:BI)</f>
        <v/>
      </c>
      <c r="E4438" t="n">
        <v>0</v>
      </c>
      <c r="F4438" t="inlineStr">
        <is>
          <t xml:space="preserve">FEE POR REEMISION </t>
        </is>
      </c>
      <c r="G4438" s="234" t="n">
        <v>45953</v>
      </c>
      <c r="H4438" s="234" t="n">
        <v>46140</v>
      </c>
      <c r="I4438" t="inlineStr">
        <is>
          <t>HPS</t>
        </is>
      </c>
      <c r="J4438">
        <f>_xlfn.XLOOKUP(I4438,AS:AS,AU:AU)</f>
        <v/>
      </c>
      <c r="K4438" t="inlineStr">
        <is>
          <t>USD</t>
        </is>
      </c>
      <c r="L4438" s="238" t="n">
        <v>140</v>
      </c>
      <c r="M4438">
        <f>L4438*_xlfn.XLOOKUP(K4438,AM:AM,AN:AN)</f>
        <v/>
      </c>
      <c r="N4438">
        <f>L4438*_xlfn.XLOOKUP(K4438,AM:AM,AO:AO)</f>
        <v/>
      </c>
      <c r="O4438" s="238" t="n">
        <v>140</v>
      </c>
      <c r="P4438">
        <f>O4438*_xlfn.XLOOKUP(K4438,AM:AM,AN:AN)</f>
        <v/>
      </c>
      <c r="Q4438">
        <f>O4438*_xlfn.XLOOKUP(K4438,AM:AM,AO:AO)</f>
        <v/>
      </c>
      <c r="R4438">
        <f>_xlfn.XLOOKUP(E4438,AF:AF,AG:AG)</f>
        <v/>
      </c>
      <c r="S4438">
        <f>_xlfn.XLOOKUP(E4438,AF:AF,AI:AI)</f>
        <v/>
      </c>
      <c r="T4438">
        <f>WEEKNUM(G4438)</f>
        <v/>
      </c>
      <c r="U4438">
        <f>YEAR(G4438)</f>
        <v/>
      </c>
      <c r="V4438" s="117">
        <f>IFERROR(Q4438/N4438,"0")</f>
        <v/>
      </c>
    </row>
    <row r="4439">
      <c r="A4439">
        <f>_xlfn.XLOOKUP(D4439,BN:BN,BO:BO)</f>
        <v/>
      </c>
      <c r="B4439" t="inlineStr">
        <is>
          <t>LLC</t>
        </is>
      </c>
      <c r="C4439" t="n">
        <v>735</v>
      </c>
      <c r="D4439">
        <f>_xlfn.XLOOKUP(C4439,BH:BH,BI:BI)</f>
        <v/>
      </c>
      <c r="E4439" t="n">
        <v>0</v>
      </c>
      <c r="F4439" t="inlineStr">
        <is>
          <t xml:space="preserve">Fee por reemision de boletos </t>
        </is>
      </c>
      <c r="G4439" s="234" t="n">
        <v>45953</v>
      </c>
      <c r="H4439" s="234" t="n">
        <v>46140</v>
      </c>
      <c r="I4439" t="inlineStr">
        <is>
          <t>HPS</t>
        </is>
      </c>
      <c r="J4439">
        <f>_xlfn.XLOOKUP(I4439,AS:AS,AU:AU)</f>
        <v/>
      </c>
      <c r="K4439" t="inlineStr">
        <is>
          <t>USD</t>
        </is>
      </c>
      <c r="L4439" s="238" t="n">
        <v>140</v>
      </c>
      <c r="M4439">
        <f>L4439*_xlfn.XLOOKUP(K4439,AM:AM,AN:AN)</f>
        <v/>
      </c>
      <c r="N4439">
        <f>L4439*_xlfn.XLOOKUP(K4439,AM:AM,AO:AO)</f>
        <v/>
      </c>
      <c r="O4439" s="238" t="n">
        <v>140</v>
      </c>
      <c r="P4439">
        <f>O4439*_xlfn.XLOOKUP(K4439,AM:AM,AN:AN)</f>
        <v/>
      </c>
      <c r="Q4439">
        <f>O4439*_xlfn.XLOOKUP(K4439,AM:AM,AO:AO)</f>
        <v/>
      </c>
      <c r="R4439">
        <f>_xlfn.XLOOKUP(E4439,AF:AF,AG:AG)</f>
        <v/>
      </c>
      <c r="S4439">
        <f>_xlfn.XLOOKUP(E4439,AF:AF,AI:AI)</f>
        <v/>
      </c>
      <c r="T4439">
        <f>WEEKNUM(G4439)</f>
        <v/>
      </c>
      <c r="U4439">
        <f>YEAR(G4439)</f>
        <v/>
      </c>
      <c r="V4439" s="117">
        <f>IFERROR(Q4439/N4439,"0")</f>
        <v/>
      </c>
    </row>
    <row r="4440">
      <c r="A4440">
        <f>_xlfn.XLOOKUP(D4440,BN:BN,BO:BO)</f>
        <v/>
      </c>
      <c r="B4440" t="inlineStr">
        <is>
          <t>LLC</t>
        </is>
      </c>
      <c r="C4440" t="n">
        <v>735</v>
      </c>
      <c r="D4440">
        <f>_xlfn.XLOOKUP(C4440,BH:BH,BI:BI)</f>
        <v/>
      </c>
      <c r="E4440" t="n">
        <v>28934</v>
      </c>
      <c r="F4440" t="inlineStr">
        <is>
          <t>RAMIREZ MAGANA ALEJANDRO MR</t>
        </is>
      </c>
      <c r="G4440" s="234" t="n">
        <v>46073</v>
      </c>
      <c r="H4440" s="234" t="n">
        <v>46080</v>
      </c>
      <c r="I4440" t="inlineStr">
        <is>
          <t>VLO</t>
        </is>
      </c>
      <c r="J4440">
        <f>_xlfn.XLOOKUP(I4440,AS:AS,AU:AU)</f>
        <v/>
      </c>
      <c r="K4440" t="inlineStr">
        <is>
          <t>USD</t>
        </is>
      </c>
      <c r="L4440" s="238" t="n">
        <v>460.3</v>
      </c>
      <c r="M4440">
        <f>L4440*_xlfn.XLOOKUP(K4440,AM:AM,AN:AN)</f>
        <v/>
      </c>
      <c r="N4440">
        <f>L4440*_xlfn.XLOOKUP(K4440,AM:AM,AO:AO)</f>
        <v/>
      </c>
      <c r="O4440" s="238" t="n">
        <v>0</v>
      </c>
      <c r="P4440">
        <f>O4440*_xlfn.XLOOKUP(K4440,AM:AM,AN:AN)</f>
        <v/>
      </c>
      <c r="Q4440">
        <f>O4440*_xlfn.XLOOKUP(K4440,AM:AM,AO:AO)</f>
        <v/>
      </c>
      <c r="R4440">
        <f>_xlfn.XLOOKUP(E4440,AF:AF,AG:AG)</f>
        <v/>
      </c>
      <c r="S4440">
        <f>_xlfn.XLOOKUP(E4440,AF:AF,AI:AI)</f>
        <v/>
      </c>
      <c r="T4440">
        <f>WEEKNUM(G4440)</f>
        <v/>
      </c>
      <c r="U4440">
        <f>YEAR(G4440)</f>
        <v/>
      </c>
      <c r="V4440" s="117">
        <f>IFERROR(Q4440/N4440,"0")</f>
        <v/>
      </c>
    </row>
    <row r="4441">
      <c r="A4441">
        <f>_xlfn.XLOOKUP(D4441,BN:BN,BO:BO)</f>
        <v/>
      </c>
      <c r="B4441" t="inlineStr">
        <is>
          <t>LLC</t>
        </is>
      </c>
      <c r="C4441" t="n">
        <v>735</v>
      </c>
      <c r="D4441">
        <f>_xlfn.XLOOKUP(C4441,BH:BH,BI:BI)</f>
        <v/>
      </c>
      <c r="E4441" t="n">
        <v>28934</v>
      </c>
      <c r="F4441" t="inlineStr">
        <is>
          <t>RAMIREZ MAGANA ALEJANDRO MR</t>
        </is>
      </c>
      <c r="G4441" s="234" t="n">
        <v>46073</v>
      </c>
      <c r="H4441" s="234" t="n">
        <v>46080</v>
      </c>
      <c r="I4441" t="inlineStr">
        <is>
          <t>VLO</t>
        </is>
      </c>
      <c r="J4441">
        <f>_xlfn.XLOOKUP(I4441,AS:AS,AU:AU)</f>
        <v/>
      </c>
      <c r="K4441" t="inlineStr">
        <is>
          <t>USD</t>
        </is>
      </c>
      <c r="L4441" s="238" t="n">
        <v>522</v>
      </c>
      <c r="M4441">
        <f>L4441*_xlfn.XLOOKUP(K4441,AM:AM,AN:AN)</f>
        <v/>
      </c>
      <c r="N4441">
        <f>L4441*_xlfn.XLOOKUP(K4441,AM:AM,AO:AO)</f>
        <v/>
      </c>
      <c r="O4441" s="238" t="n">
        <v>0</v>
      </c>
      <c r="P4441">
        <f>O4441*_xlfn.XLOOKUP(K4441,AM:AM,AN:AN)</f>
        <v/>
      </c>
      <c r="Q4441">
        <f>O4441*_xlfn.XLOOKUP(K4441,AM:AM,AO:AO)</f>
        <v/>
      </c>
      <c r="R4441">
        <f>_xlfn.XLOOKUP(E4441,AF:AF,AG:AG)</f>
        <v/>
      </c>
      <c r="S4441">
        <f>_xlfn.XLOOKUP(E4441,AF:AF,AI:AI)</f>
        <v/>
      </c>
      <c r="T4441">
        <f>WEEKNUM(G4441)</f>
        <v/>
      </c>
      <c r="U4441">
        <f>YEAR(G4441)</f>
        <v/>
      </c>
      <c r="V4441" s="117">
        <f>IFERROR(Q4441/N4441,"0")</f>
        <v/>
      </c>
    </row>
    <row r="4442">
      <c r="A4442">
        <f>_xlfn.XLOOKUP(D4442,BN:BN,BO:BO)</f>
        <v/>
      </c>
      <c r="B4442" t="inlineStr">
        <is>
          <t>LLC</t>
        </is>
      </c>
      <c r="C4442" t="n">
        <v>735</v>
      </c>
      <c r="D4442">
        <f>_xlfn.XLOOKUP(C4442,BH:BH,BI:BI)</f>
        <v/>
      </c>
      <c r="E4442" t="n">
        <v>28934</v>
      </c>
      <c r="F4442" t="inlineStr">
        <is>
          <t>RAMIREZ MAGANA LORENZO</t>
        </is>
      </c>
      <c r="G4442" s="234" t="n">
        <v>46073</v>
      </c>
      <c r="H4442" s="234" t="n">
        <v>46080</v>
      </c>
      <c r="I4442" t="inlineStr">
        <is>
          <t>VLO</t>
        </is>
      </c>
      <c r="J4442">
        <f>_xlfn.XLOOKUP(I4442,AS:AS,AU:AU)</f>
        <v/>
      </c>
      <c r="K4442" t="inlineStr">
        <is>
          <t>USD</t>
        </is>
      </c>
      <c r="L4442" s="238" t="n">
        <v>342.3</v>
      </c>
      <c r="M4442">
        <f>L4442*_xlfn.XLOOKUP(K4442,AM:AM,AN:AN)</f>
        <v/>
      </c>
      <c r="N4442">
        <f>L4442*_xlfn.XLOOKUP(K4442,AM:AM,AO:AO)</f>
        <v/>
      </c>
      <c r="O4442" s="238" t="n">
        <v>0</v>
      </c>
      <c r="P4442">
        <f>O4442*_xlfn.XLOOKUP(K4442,AM:AM,AN:AN)</f>
        <v/>
      </c>
      <c r="Q4442">
        <f>O4442*_xlfn.XLOOKUP(K4442,AM:AM,AO:AO)</f>
        <v/>
      </c>
      <c r="R4442">
        <f>_xlfn.XLOOKUP(E4442,AF:AF,AG:AG)</f>
        <v/>
      </c>
      <c r="S4442">
        <f>_xlfn.XLOOKUP(E4442,AF:AF,AI:AI)</f>
        <v/>
      </c>
      <c r="T4442">
        <f>WEEKNUM(G4442)</f>
        <v/>
      </c>
      <c r="U4442">
        <f>YEAR(G4442)</f>
        <v/>
      </c>
      <c r="V4442" s="117">
        <f>IFERROR(Q4442/N4442,"0")</f>
        <v/>
      </c>
    </row>
    <row r="4443">
      <c r="A4443">
        <f>_xlfn.XLOOKUP(D4443,BN:BN,BO:BO)</f>
        <v/>
      </c>
      <c r="B4443" t="inlineStr">
        <is>
          <t>LLC</t>
        </is>
      </c>
      <c r="C4443" t="n">
        <v>735</v>
      </c>
      <c r="D4443">
        <f>_xlfn.XLOOKUP(C4443,BH:BH,BI:BI)</f>
        <v/>
      </c>
      <c r="E4443" t="n">
        <v>28934</v>
      </c>
      <c r="F4443" t="inlineStr">
        <is>
          <t>RAMIREZ MAGANA LORENZO</t>
        </is>
      </c>
      <c r="G4443" s="234" t="n">
        <v>46073</v>
      </c>
      <c r="H4443" s="234" t="n">
        <v>46080</v>
      </c>
      <c r="I4443" t="inlineStr">
        <is>
          <t>VLO</t>
        </is>
      </c>
      <c r="J4443">
        <f>_xlfn.XLOOKUP(I4443,AS:AS,AU:AU)</f>
        <v/>
      </c>
      <c r="K4443" t="inlineStr">
        <is>
          <t>USD</t>
        </is>
      </c>
      <c r="L4443" s="238" t="n">
        <v>392</v>
      </c>
      <c r="M4443">
        <f>L4443*_xlfn.XLOOKUP(K4443,AM:AM,AN:AN)</f>
        <v/>
      </c>
      <c r="N4443">
        <f>L4443*_xlfn.XLOOKUP(K4443,AM:AM,AO:AO)</f>
        <v/>
      </c>
      <c r="O4443" s="238" t="n">
        <v>0</v>
      </c>
      <c r="P4443">
        <f>O4443*_xlfn.XLOOKUP(K4443,AM:AM,AN:AN)</f>
        <v/>
      </c>
      <c r="Q4443">
        <f>O4443*_xlfn.XLOOKUP(K4443,AM:AM,AO:AO)</f>
        <v/>
      </c>
      <c r="R4443">
        <f>_xlfn.XLOOKUP(E4443,AF:AF,AG:AG)</f>
        <v/>
      </c>
      <c r="S4443">
        <f>_xlfn.XLOOKUP(E4443,AF:AF,AI:AI)</f>
        <v/>
      </c>
      <c r="T4443">
        <f>WEEKNUM(G4443)</f>
        <v/>
      </c>
      <c r="U4443">
        <f>YEAR(G4443)</f>
        <v/>
      </c>
      <c r="V4443" s="117">
        <f>IFERROR(Q4443/N4443,"0")</f>
        <v/>
      </c>
    </row>
    <row r="4444">
      <c r="A4444">
        <f>_xlfn.XLOOKUP(D4444,BN:BN,BO:BO)</f>
        <v/>
      </c>
      <c r="B4444" t="inlineStr">
        <is>
          <t>LLC</t>
        </is>
      </c>
      <c r="C4444" t="n">
        <v>735</v>
      </c>
      <c r="D4444">
        <f>_xlfn.XLOOKUP(C4444,BH:BH,BI:BI)</f>
        <v/>
      </c>
      <c r="E4444" t="n">
        <v>28934</v>
      </c>
      <c r="F4444" t="inlineStr">
        <is>
          <t>RAMIREZ MAGANA LUCIANA</t>
        </is>
      </c>
      <c r="G4444" s="234" t="n">
        <v>46073</v>
      </c>
      <c r="H4444" s="234" t="n">
        <v>46080</v>
      </c>
      <c r="I4444" t="inlineStr">
        <is>
          <t>VLO</t>
        </is>
      </c>
      <c r="J4444">
        <f>_xlfn.XLOOKUP(I4444,AS:AS,AU:AU)</f>
        <v/>
      </c>
      <c r="K4444" t="inlineStr">
        <is>
          <t>USD</t>
        </is>
      </c>
      <c r="L4444" s="238" t="n">
        <v>342.3</v>
      </c>
      <c r="M4444">
        <f>L4444*_xlfn.XLOOKUP(K4444,AM:AM,AN:AN)</f>
        <v/>
      </c>
      <c r="N4444">
        <f>L4444*_xlfn.XLOOKUP(K4444,AM:AM,AO:AO)</f>
        <v/>
      </c>
      <c r="O4444" s="238" t="n">
        <v>0</v>
      </c>
      <c r="P4444">
        <f>O4444*_xlfn.XLOOKUP(K4444,AM:AM,AN:AN)</f>
        <v/>
      </c>
      <c r="Q4444">
        <f>O4444*_xlfn.XLOOKUP(K4444,AM:AM,AO:AO)</f>
        <v/>
      </c>
      <c r="R4444">
        <f>_xlfn.XLOOKUP(E4444,AF:AF,AG:AG)</f>
        <v/>
      </c>
      <c r="S4444">
        <f>_xlfn.XLOOKUP(E4444,AF:AF,AI:AI)</f>
        <v/>
      </c>
      <c r="T4444">
        <f>WEEKNUM(G4444)</f>
        <v/>
      </c>
      <c r="U4444">
        <f>YEAR(G4444)</f>
        <v/>
      </c>
      <c r="V4444" s="117">
        <f>IFERROR(Q4444/N4444,"0")</f>
        <v/>
      </c>
    </row>
    <row r="4445">
      <c r="A4445">
        <f>_xlfn.XLOOKUP(D4445,BN:BN,BO:BO)</f>
        <v/>
      </c>
      <c r="B4445" t="inlineStr">
        <is>
          <t>LLC</t>
        </is>
      </c>
      <c r="C4445" t="n">
        <v>735</v>
      </c>
      <c r="D4445">
        <f>_xlfn.XLOOKUP(C4445,BH:BH,BI:BI)</f>
        <v/>
      </c>
      <c r="E4445" t="n">
        <v>28934</v>
      </c>
      <c r="F4445" t="inlineStr">
        <is>
          <t>RAMIREZ MAGANA LUCIANA</t>
        </is>
      </c>
      <c r="G4445" s="234" t="n">
        <v>46073</v>
      </c>
      <c r="H4445" s="234" t="n">
        <v>46080</v>
      </c>
      <c r="I4445" t="inlineStr">
        <is>
          <t>VLO</t>
        </is>
      </c>
      <c r="J4445">
        <f>_xlfn.XLOOKUP(I4445,AS:AS,AU:AU)</f>
        <v/>
      </c>
      <c r="K4445" t="inlineStr">
        <is>
          <t>USD</t>
        </is>
      </c>
      <c r="L4445" s="238" t="n">
        <v>392</v>
      </c>
      <c r="M4445">
        <f>L4445*_xlfn.XLOOKUP(K4445,AM:AM,AN:AN)</f>
        <v/>
      </c>
      <c r="N4445">
        <f>L4445*_xlfn.XLOOKUP(K4445,AM:AM,AO:AO)</f>
        <v/>
      </c>
      <c r="O4445" s="238" t="n">
        <v>0</v>
      </c>
      <c r="P4445">
        <f>O4445*_xlfn.XLOOKUP(K4445,AM:AM,AN:AN)</f>
        <v/>
      </c>
      <c r="Q4445">
        <f>O4445*_xlfn.XLOOKUP(K4445,AM:AM,AO:AO)</f>
        <v/>
      </c>
      <c r="R4445">
        <f>_xlfn.XLOOKUP(E4445,AF:AF,AG:AG)</f>
        <v/>
      </c>
      <c r="S4445">
        <f>_xlfn.XLOOKUP(E4445,AF:AF,AI:AI)</f>
        <v/>
      </c>
      <c r="T4445">
        <f>WEEKNUM(G4445)</f>
        <v/>
      </c>
      <c r="U4445">
        <f>YEAR(G4445)</f>
        <v/>
      </c>
      <c r="V4445" s="117">
        <f>IFERROR(Q4445/N4445,"0")</f>
        <v/>
      </c>
    </row>
    <row r="4446">
      <c r="A4446">
        <f>_xlfn.XLOOKUP(D4446,BN:BN,BO:BO)</f>
        <v/>
      </c>
      <c r="B4446" t="inlineStr">
        <is>
          <t>LLC</t>
        </is>
      </c>
      <c r="C4446" t="n">
        <v>735</v>
      </c>
      <c r="D4446">
        <f>_xlfn.XLOOKUP(C4446,BH:BH,BI:BI)</f>
        <v/>
      </c>
      <c r="E4446" t="n">
        <v>28934</v>
      </c>
      <c r="F4446" t="inlineStr">
        <is>
          <t>OLVERA MORALES MARIA ARACELI</t>
        </is>
      </c>
      <c r="G4446" s="234" t="n">
        <v>46073</v>
      </c>
      <c r="H4446" s="234" t="n">
        <v>46080</v>
      </c>
      <c r="I4446" t="inlineStr">
        <is>
          <t>VLO</t>
        </is>
      </c>
      <c r="J4446">
        <f>_xlfn.XLOOKUP(I4446,AS:AS,AU:AU)</f>
        <v/>
      </c>
      <c r="K4446" t="inlineStr">
        <is>
          <t>USD</t>
        </is>
      </c>
      <c r="L4446" s="238" t="n">
        <v>0</v>
      </c>
      <c r="M4446">
        <f>L4446*_xlfn.XLOOKUP(K4446,AM:AM,AN:AN)</f>
        <v/>
      </c>
      <c r="N4446">
        <f>L4446*_xlfn.XLOOKUP(K4446,AM:AM,AO:AO)</f>
        <v/>
      </c>
      <c r="O4446" s="238" t="n">
        <v>0</v>
      </c>
      <c r="P4446">
        <f>O4446*_xlfn.XLOOKUP(K4446,AM:AM,AN:AN)</f>
        <v/>
      </c>
      <c r="Q4446">
        <f>O4446*_xlfn.XLOOKUP(K4446,AM:AM,AO:AO)</f>
        <v/>
      </c>
      <c r="R4446">
        <f>_xlfn.XLOOKUP(E4446,AF:AF,AG:AG)</f>
        <v/>
      </c>
      <c r="S4446">
        <f>_xlfn.XLOOKUP(E4446,AF:AF,AI:AI)</f>
        <v/>
      </c>
      <c r="T4446">
        <f>WEEKNUM(G4446)</f>
        <v/>
      </c>
      <c r="U4446">
        <f>YEAR(G4446)</f>
        <v/>
      </c>
      <c r="V4446" s="117">
        <f>IFERROR(Q4446/N4446,"0")</f>
        <v/>
      </c>
    </row>
    <row r="4447">
      <c r="A4447">
        <f>_xlfn.XLOOKUP(D4447,BN:BN,BO:BO)</f>
        <v/>
      </c>
      <c r="B4447" t="inlineStr">
        <is>
          <t>LLC</t>
        </is>
      </c>
      <c r="C4447" t="n">
        <v>735</v>
      </c>
      <c r="D4447">
        <f>_xlfn.XLOOKUP(C4447,BH:BH,BI:BI)</f>
        <v/>
      </c>
      <c r="E4447" t="n">
        <v>28934</v>
      </c>
      <c r="F4447" t="inlineStr">
        <is>
          <t>OLVERA MORALES MARIA ARACELI</t>
        </is>
      </c>
      <c r="G4447" s="234" t="n">
        <v>46073</v>
      </c>
      <c r="H4447" s="234" t="n">
        <v>46080</v>
      </c>
      <c r="I4447" t="inlineStr">
        <is>
          <t>VLO</t>
        </is>
      </c>
      <c r="J4447">
        <f>_xlfn.XLOOKUP(I4447,AS:AS,AU:AU)</f>
        <v/>
      </c>
      <c r="K4447" t="inlineStr">
        <is>
          <t>USD</t>
        </is>
      </c>
      <c r="L4447" s="238" t="n">
        <v>406</v>
      </c>
      <c r="M4447">
        <f>L4447*_xlfn.XLOOKUP(K4447,AM:AM,AN:AN)</f>
        <v/>
      </c>
      <c r="N4447">
        <f>L4447*_xlfn.XLOOKUP(K4447,AM:AM,AO:AO)</f>
        <v/>
      </c>
      <c r="O4447" s="238" t="n">
        <v>0</v>
      </c>
      <c r="P4447">
        <f>O4447*_xlfn.XLOOKUP(K4447,AM:AM,AN:AN)</f>
        <v/>
      </c>
      <c r="Q4447">
        <f>O4447*_xlfn.XLOOKUP(K4447,AM:AM,AO:AO)</f>
        <v/>
      </c>
      <c r="R4447">
        <f>_xlfn.XLOOKUP(E4447,AF:AF,AG:AG)</f>
        <v/>
      </c>
      <c r="S4447">
        <f>_xlfn.XLOOKUP(E4447,AF:AF,AI:AI)</f>
        <v/>
      </c>
      <c r="T4447">
        <f>WEEKNUM(G4447)</f>
        <v/>
      </c>
      <c r="U4447">
        <f>YEAR(G4447)</f>
        <v/>
      </c>
      <c r="V4447" s="117">
        <f>IFERROR(Q4447/N4447,"0")</f>
        <v/>
      </c>
    </row>
    <row r="4448">
      <c r="A4448">
        <f>_xlfn.XLOOKUP(D4448,BN:BN,BO:BO)</f>
        <v/>
      </c>
      <c r="B4448" t="inlineStr">
        <is>
          <t>LLC</t>
        </is>
      </c>
      <c r="C4448" t="n">
        <v>735</v>
      </c>
      <c r="D4448">
        <f>_xlfn.XLOOKUP(C4448,BH:BH,BI:BI)</f>
        <v/>
      </c>
      <c r="E4448" t="n">
        <v>23789</v>
      </c>
      <c r="F4448" t="inlineStr">
        <is>
          <t xml:space="preserve">Safari, Vuelos, Hoteles </t>
        </is>
      </c>
      <c r="G4448" s="234" t="n">
        <v>45953</v>
      </c>
      <c r="H4448" s="234" t="n">
        <v>46140</v>
      </c>
      <c r="I4448" t="inlineStr">
        <is>
          <t>PKT</t>
        </is>
      </c>
      <c r="J4448">
        <f>_xlfn.XLOOKUP(I4448,AS:AS,AU:AU)</f>
        <v/>
      </c>
      <c r="K4448" t="inlineStr">
        <is>
          <t>USD</t>
        </is>
      </c>
      <c r="L4448" s="238" t="n">
        <v>51588</v>
      </c>
      <c r="M4448">
        <f>L4448*_xlfn.XLOOKUP(K4448,AM:AM,AN:AN)</f>
        <v/>
      </c>
      <c r="N4448">
        <f>L4448*_xlfn.XLOOKUP(K4448,AM:AM,AO:AO)</f>
        <v/>
      </c>
      <c r="O4448" s="238" t="n">
        <v>8368</v>
      </c>
      <c r="P4448">
        <f>O4448*_xlfn.XLOOKUP(K4448,AM:AM,AN:AN)</f>
        <v/>
      </c>
      <c r="Q4448">
        <f>O4448*_xlfn.XLOOKUP(K4448,AM:AM,AO:AO)</f>
        <v/>
      </c>
      <c r="R4448">
        <f>_xlfn.XLOOKUP(E4448,AF:AF,AG:AG)</f>
        <v/>
      </c>
      <c r="S4448">
        <f>_xlfn.XLOOKUP(E4448,AF:AF,AI:AI)</f>
        <v/>
      </c>
      <c r="T4448">
        <f>WEEKNUM(G4448)</f>
        <v/>
      </c>
      <c r="U4448">
        <f>YEAR(G4448)</f>
        <v/>
      </c>
      <c r="V4448" s="117">
        <f>IFERROR(Q4448/N4448,"0")</f>
        <v/>
      </c>
    </row>
    <row r="4449">
      <c r="A4449">
        <f>_xlfn.XLOOKUP(D4449,BN:BN,BO:BO)</f>
        <v/>
      </c>
      <c r="B4449" t="inlineStr">
        <is>
          <t>LLC</t>
        </is>
      </c>
      <c r="C4449" t="n">
        <v>735</v>
      </c>
      <c r="D4449">
        <f>_xlfn.XLOOKUP(C4449,BH:BH,BI:BI)</f>
        <v/>
      </c>
      <c r="E4449" t="n">
        <v>23789</v>
      </c>
      <c r="F4449" t="inlineStr">
        <is>
          <t>Traslado de aeropuerto extra</t>
        </is>
      </c>
      <c r="G4449" s="234" t="n">
        <v>45951</v>
      </c>
      <c r="H4449" s="234" t="n">
        <v>46140</v>
      </c>
      <c r="I4449" t="inlineStr">
        <is>
          <t>TRF</t>
        </is>
      </c>
      <c r="J4449">
        <f>_xlfn.XLOOKUP(I4449,AS:AS,AU:AU)</f>
        <v/>
      </c>
      <c r="K4449" t="inlineStr">
        <is>
          <t>USD</t>
        </is>
      </c>
      <c r="L4449" s="238" t="n">
        <v>100</v>
      </c>
      <c r="M4449">
        <f>L4449*_xlfn.XLOOKUP(K4449,AM:AM,AN:AN)</f>
        <v/>
      </c>
      <c r="N4449">
        <f>L4449*_xlfn.XLOOKUP(K4449,AM:AM,AO:AO)</f>
        <v/>
      </c>
      <c r="O4449" s="238" t="n">
        <v>0</v>
      </c>
      <c r="P4449">
        <f>O4449*_xlfn.XLOOKUP(K4449,AM:AM,AN:AN)</f>
        <v/>
      </c>
      <c r="Q4449">
        <f>O4449*_xlfn.XLOOKUP(K4449,AM:AM,AO:AO)</f>
        <v/>
      </c>
      <c r="R4449">
        <f>_xlfn.XLOOKUP(E4449,AF:AF,AG:AG)</f>
        <v/>
      </c>
      <c r="S4449">
        <f>_xlfn.XLOOKUP(E4449,AF:AF,AI:AI)</f>
        <v/>
      </c>
      <c r="T4449">
        <f>WEEKNUM(G4449)</f>
        <v/>
      </c>
      <c r="U4449">
        <f>YEAR(G4449)</f>
        <v/>
      </c>
      <c r="V4449" s="117">
        <f>IFERROR(Q4449/N4449,"0")</f>
        <v/>
      </c>
    </row>
    <row r="4450">
      <c r="A4450">
        <f>_xlfn.XLOOKUP(D4450,BN:BN,BO:BO)</f>
        <v/>
      </c>
      <c r="B4450" t="inlineStr">
        <is>
          <t>LLC</t>
        </is>
      </c>
      <c r="C4450" t="n">
        <v>735</v>
      </c>
      <c r="D4450">
        <f>_xlfn.XLOOKUP(C4450,BH:BH,BI:BI)</f>
        <v/>
      </c>
      <c r="E4450" t="n">
        <v>23789</v>
      </c>
      <c r="F4450" t="inlineStr">
        <is>
          <t>Suplemento por confirmacion de Araceli</t>
        </is>
      </c>
      <c r="G4450" s="234" t="n">
        <v>46073</v>
      </c>
      <c r="H4450" s="234" t="n">
        <v>46081</v>
      </c>
      <c r="I4450" t="inlineStr">
        <is>
          <t>PKT</t>
        </is>
      </c>
      <c r="J4450">
        <f>_xlfn.XLOOKUP(I4450,AS:AS,AU:AU)</f>
        <v/>
      </c>
      <c r="K4450" t="inlineStr">
        <is>
          <t>USD</t>
        </is>
      </c>
      <c r="L4450" s="238" t="n">
        <v>6913</v>
      </c>
      <c r="M4450">
        <f>L4450*_xlfn.XLOOKUP(K4450,AM:AM,AN:AN)</f>
        <v/>
      </c>
      <c r="N4450">
        <f>L4450*_xlfn.XLOOKUP(K4450,AM:AM,AO:AO)</f>
        <v/>
      </c>
      <c r="O4450" s="238" t="n">
        <v>0</v>
      </c>
      <c r="P4450">
        <f>O4450*_xlfn.XLOOKUP(K4450,AM:AM,AN:AN)</f>
        <v/>
      </c>
      <c r="Q4450">
        <f>O4450*_xlfn.XLOOKUP(K4450,AM:AM,AO:AO)</f>
        <v/>
      </c>
      <c r="R4450">
        <f>_xlfn.XLOOKUP(E4450,AF:AF,AG:AG)</f>
        <v/>
      </c>
      <c r="S4450">
        <f>_xlfn.XLOOKUP(E4450,AF:AF,AI:AI)</f>
        <v/>
      </c>
      <c r="T4450">
        <f>WEEKNUM(G4450)</f>
        <v/>
      </c>
      <c r="U4450">
        <f>YEAR(G4450)</f>
        <v/>
      </c>
      <c r="V4450" s="117">
        <f>IFERROR(Q4450/N4450,"0")</f>
        <v/>
      </c>
    </row>
    <row r="4451">
      <c r="A4451">
        <f>_xlfn.XLOOKUP(D4451,BN:BN,BO:BO)</f>
        <v/>
      </c>
      <c r="B4451" t="inlineStr">
        <is>
          <t>LLC</t>
        </is>
      </c>
      <c r="C4451" t="n">
        <v>736</v>
      </c>
      <c r="D4451">
        <f>_xlfn.XLOOKUP(C4451,BH:BH,BI:BI)</f>
        <v/>
      </c>
      <c r="E4451" t="n">
        <v>25372</v>
      </c>
      <c r="F4451" t="inlineStr">
        <is>
          <t>FIFA PARTIDO INAUGURAL</t>
        </is>
      </c>
      <c r="G4451" s="234" t="n">
        <v>46184</v>
      </c>
      <c r="H4451" s="234" t="n">
        <v>46214</v>
      </c>
      <c r="I4451" t="inlineStr">
        <is>
          <t>EVE</t>
        </is>
      </c>
      <c r="J4451">
        <f>_xlfn.XLOOKUP(I4451,AS:AS,AU:AU)</f>
        <v/>
      </c>
      <c r="K4451" t="inlineStr">
        <is>
          <t>USD</t>
        </is>
      </c>
      <c r="L4451" s="238" t="n">
        <v>13900</v>
      </c>
      <c r="M4451">
        <f>L4451*_xlfn.XLOOKUP(K4451,AM:AM,AN:AN)</f>
        <v/>
      </c>
      <c r="N4451">
        <f>L4451*_xlfn.XLOOKUP(K4451,AM:AM,AO:AO)</f>
        <v/>
      </c>
      <c r="O4451" s="238" t="n">
        <v>1390</v>
      </c>
      <c r="P4451">
        <f>O4451*_xlfn.XLOOKUP(K4451,AM:AM,AN:AN)</f>
        <v/>
      </c>
      <c r="Q4451">
        <f>O4451*_xlfn.XLOOKUP(K4451,AM:AM,AO:AO)</f>
        <v/>
      </c>
      <c r="R4451">
        <f>_xlfn.XLOOKUP(E4451,AF:AF,AG:AG)</f>
        <v/>
      </c>
      <c r="S4451">
        <f>_xlfn.XLOOKUP(E4451,AF:AF,AI:AI)</f>
        <v/>
      </c>
      <c r="T4451">
        <f>WEEKNUM(G4451)</f>
        <v/>
      </c>
      <c r="U4451">
        <f>YEAR(G4451)</f>
        <v/>
      </c>
      <c r="V4451" s="117">
        <f>IFERROR(Q4451/N4451,"0")</f>
        <v/>
      </c>
    </row>
    <row r="4452">
      <c r="A4452">
        <f>_xlfn.XLOOKUP(D4452,BN:BN,BO:BO)</f>
        <v/>
      </c>
      <c r="B4452" t="inlineStr">
        <is>
          <t>LLC</t>
        </is>
      </c>
      <c r="C4452" t="n">
        <v>737</v>
      </c>
      <c r="D4452">
        <f>_xlfn.XLOOKUP(C4452,BH:BH,BI:BI)</f>
        <v/>
      </c>
      <c r="E4452" t="n">
        <v>31382</v>
      </c>
      <c r="F4452" t="inlineStr">
        <is>
          <t>Pago de Hospedaje</t>
        </is>
      </c>
      <c r="G4452" s="234" t="n">
        <v>45893</v>
      </c>
      <c r="H4452" s="234" t="n">
        <v>45896</v>
      </c>
      <c r="I4452" t="inlineStr">
        <is>
          <t>HTL</t>
        </is>
      </c>
      <c r="J4452">
        <f>_xlfn.XLOOKUP(I4452,AS:AS,AU:AU)</f>
        <v/>
      </c>
      <c r="K4452" t="inlineStr">
        <is>
          <t>EUR</t>
        </is>
      </c>
      <c r="L4452" s="238" t="n">
        <v>3828</v>
      </c>
      <c r="M4452">
        <f>L4452*_xlfn.XLOOKUP(K4452,AM:AM,AN:AN)</f>
        <v/>
      </c>
      <c r="N4452">
        <f>L4452*_xlfn.XLOOKUP(K4452,AM:AM,AO:AO)</f>
        <v/>
      </c>
      <c r="O4452" s="238" t="n">
        <v>327.12</v>
      </c>
      <c r="P4452">
        <f>O4452*_xlfn.XLOOKUP(K4452,AM:AM,AN:AN)</f>
        <v/>
      </c>
      <c r="Q4452">
        <f>O4452*_xlfn.XLOOKUP(K4452,AM:AM,AO:AO)</f>
        <v/>
      </c>
      <c r="R4452">
        <f>_xlfn.XLOOKUP(E4452,AF:AF,AG:AG)</f>
        <v/>
      </c>
      <c r="S4452">
        <f>_xlfn.XLOOKUP(E4452,AF:AF,AI:AI)</f>
        <v/>
      </c>
      <c r="T4452">
        <f>WEEKNUM(G4452)</f>
        <v/>
      </c>
      <c r="U4452">
        <f>YEAR(G4452)</f>
        <v/>
      </c>
      <c r="V4452" s="117">
        <f>IFERROR(Q4452/N4452,"0")</f>
        <v/>
      </c>
    </row>
    <row r="4453">
      <c r="A4453">
        <f>_xlfn.XLOOKUP(D4453,BN:BN,BO:BO)</f>
        <v/>
      </c>
      <c r="B4453" t="inlineStr">
        <is>
          <t>LLC</t>
        </is>
      </c>
      <c r="C4453" t="n">
        <v>737</v>
      </c>
      <c r="D4453">
        <f>_xlfn.XLOOKUP(C4453,BH:BH,BI:BI)</f>
        <v/>
      </c>
      <c r="E4453" t="n">
        <v>29688</v>
      </c>
      <c r="F4453" t="inlineStr">
        <is>
          <t>Pago de Hospedaje Lume</t>
        </is>
      </c>
      <c r="G4453" s="234" t="n">
        <v>45896</v>
      </c>
      <c r="H4453" s="234" t="n">
        <v>45899</v>
      </c>
      <c r="I4453" t="inlineStr">
        <is>
          <t>HTL</t>
        </is>
      </c>
      <c r="J4453">
        <f>_xlfn.XLOOKUP(I4453,AS:AS,AU:AU)</f>
        <v/>
      </c>
      <c r="K4453" t="inlineStr">
        <is>
          <t>EUR</t>
        </is>
      </c>
      <c r="L4453" s="238" t="n">
        <v>1242</v>
      </c>
      <c r="M4453">
        <f>L4453*_xlfn.XLOOKUP(K4453,AM:AM,AN:AN)</f>
        <v/>
      </c>
      <c r="N4453">
        <f>L4453*_xlfn.XLOOKUP(K4453,AM:AM,AO:AO)</f>
        <v/>
      </c>
      <c r="O4453" s="238" t="n">
        <v>124.2</v>
      </c>
      <c r="P4453">
        <f>O4453*_xlfn.XLOOKUP(K4453,AM:AM,AN:AN)</f>
        <v/>
      </c>
      <c r="Q4453">
        <f>O4453*_xlfn.XLOOKUP(K4453,AM:AM,AO:AO)</f>
        <v/>
      </c>
      <c r="R4453">
        <f>_xlfn.XLOOKUP(E4453,AF:AF,AG:AG)</f>
        <v/>
      </c>
      <c r="S4453">
        <f>_xlfn.XLOOKUP(E4453,AF:AF,AI:AI)</f>
        <v/>
      </c>
      <c r="T4453">
        <f>WEEKNUM(G4453)</f>
        <v/>
      </c>
      <c r="U4453">
        <f>YEAR(G4453)</f>
        <v/>
      </c>
      <c r="V4453" s="117">
        <f>IFERROR(Q4453/N4453,"0")</f>
        <v/>
      </c>
    </row>
    <row r="4454">
      <c r="A4454">
        <f>_xlfn.XLOOKUP(D4454,BN:BN,BO:BO)</f>
        <v/>
      </c>
      <c r="B4454" t="inlineStr">
        <is>
          <t>LLC</t>
        </is>
      </c>
      <c r="C4454" t="n">
        <v>738</v>
      </c>
      <c r="D4454">
        <f>_xlfn.XLOOKUP(C4454,BH:BH,BI:BI)</f>
        <v/>
      </c>
      <c r="E4454" t="n">
        <v>29688</v>
      </c>
      <c r="F4454" t="inlineStr">
        <is>
          <t>Pago de Hospedaje Torel Palace Lisbon</t>
        </is>
      </c>
      <c r="G4454" s="234" t="n">
        <v>45848</v>
      </c>
      <c r="H4454" s="234" t="n">
        <v>45852</v>
      </c>
      <c r="I4454" t="inlineStr">
        <is>
          <t>HTL</t>
        </is>
      </c>
      <c r="J4454">
        <f>_xlfn.XLOOKUP(I4454,AS:AS,AU:AU)</f>
        <v/>
      </c>
      <c r="K4454" t="inlineStr">
        <is>
          <t>EUR</t>
        </is>
      </c>
      <c r="L4454" s="238" t="n">
        <v>1664</v>
      </c>
      <c r="M4454">
        <f>L4454*_xlfn.XLOOKUP(K4454,AM:AM,AN:AN)</f>
        <v/>
      </c>
      <c r="N4454">
        <f>L4454*_xlfn.XLOOKUP(K4454,AM:AM,AO:AO)</f>
        <v/>
      </c>
      <c r="O4454" s="238" t="n">
        <v>218.69</v>
      </c>
      <c r="P4454">
        <f>O4454*_xlfn.XLOOKUP(K4454,AM:AM,AN:AN)</f>
        <v/>
      </c>
      <c r="Q4454">
        <f>O4454*_xlfn.XLOOKUP(K4454,AM:AM,AO:AO)</f>
        <v/>
      </c>
      <c r="R4454">
        <f>_xlfn.XLOOKUP(E4454,AF:AF,AG:AG)</f>
        <v/>
      </c>
      <c r="S4454">
        <f>_xlfn.XLOOKUP(E4454,AF:AF,AI:AI)</f>
        <v/>
      </c>
      <c r="T4454">
        <f>WEEKNUM(G4454)</f>
        <v/>
      </c>
      <c r="U4454">
        <f>YEAR(G4454)</f>
        <v/>
      </c>
      <c r="V4454" s="117">
        <f>IFERROR(Q4454/N4454,"0")</f>
        <v/>
      </c>
    </row>
    <row r="4455">
      <c r="A4455">
        <f>_xlfn.XLOOKUP(D4455,BN:BN,BO:BO)</f>
        <v/>
      </c>
      <c r="B4455" t="inlineStr">
        <is>
          <t>LLC</t>
        </is>
      </c>
      <c r="C4455" t="n">
        <v>738</v>
      </c>
      <c r="D4455">
        <f>_xlfn.XLOOKUP(C4455,BH:BH,BI:BI)</f>
        <v/>
      </c>
      <c r="E4455" t="n">
        <v>29688</v>
      </c>
      <c r="F4455" t="inlineStr">
        <is>
          <t>Pago de Hospedaje Memmo Baleira</t>
        </is>
      </c>
      <c r="G4455" s="234" t="n">
        <v>45855</v>
      </c>
      <c r="H4455" s="234" t="n">
        <v>45857</v>
      </c>
      <c r="I4455" t="inlineStr">
        <is>
          <t>HTL</t>
        </is>
      </c>
      <c r="J4455">
        <f>_xlfn.XLOOKUP(I4455,AS:AS,AU:AU)</f>
        <v/>
      </c>
      <c r="K4455" t="inlineStr">
        <is>
          <t>EUR</t>
        </is>
      </c>
      <c r="L4455" s="238" t="n">
        <v>589.05</v>
      </c>
      <c r="M4455">
        <f>L4455*_xlfn.XLOOKUP(K4455,AM:AM,AN:AN)</f>
        <v/>
      </c>
      <c r="N4455">
        <f>L4455*_xlfn.XLOOKUP(K4455,AM:AM,AO:AO)</f>
        <v/>
      </c>
      <c r="O4455" s="238" t="n">
        <v>0</v>
      </c>
      <c r="P4455">
        <f>O4455*_xlfn.XLOOKUP(K4455,AM:AM,AN:AN)</f>
        <v/>
      </c>
      <c r="Q4455">
        <f>O4455*_xlfn.XLOOKUP(K4455,AM:AM,AO:AO)</f>
        <v/>
      </c>
      <c r="R4455">
        <f>_xlfn.XLOOKUP(E4455,AF:AF,AG:AG)</f>
        <v/>
      </c>
      <c r="S4455">
        <f>_xlfn.XLOOKUP(E4455,AF:AF,AI:AI)</f>
        <v/>
      </c>
      <c r="T4455">
        <f>WEEKNUM(G4455)</f>
        <v/>
      </c>
      <c r="U4455">
        <f>YEAR(G4455)</f>
        <v/>
      </c>
      <c r="V4455" s="117">
        <f>IFERROR(Q4455/N4455,"0")</f>
        <v/>
      </c>
    </row>
    <row r="4456">
      <c r="A4456">
        <f>_xlfn.XLOOKUP(D4456,BN:BN,BO:BO)</f>
        <v/>
      </c>
      <c r="B4456" t="inlineStr">
        <is>
          <t>LLC</t>
        </is>
      </c>
      <c r="C4456" t="n">
        <v>739</v>
      </c>
      <c r="D4456">
        <f>_xlfn.XLOOKUP(C4456,BH:BH,BI:BI)</f>
        <v/>
      </c>
      <c r="E4456" t="n">
        <v>27195</v>
      </c>
      <c r="F4456" t="inlineStr">
        <is>
          <t>Hospedaje Crossing Manzoni</t>
        </is>
      </c>
      <c r="G4456" s="234" t="n">
        <v>46030</v>
      </c>
      <c r="H4456" s="234" t="n">
        <v>46033</v>
      </c>
      <c r="I4456" t="inlineStr">
        <is>
          <t>HTL</t>
        </is>
      </c>
      <c r="J4456">
        <f>_xlfn.XLOOKUP(I4456,AS:AS,AU:AU)</f>
        <v/>
      </c>
      <c r="K4456" t="inlineStr">
        <is>
          <t>EUR</t>
        </is>
      </c>
      <c r="L4456" s="238" t="n">
        <v>2820</v>
      </c>
      <c r="M4456">
        <f>L4456*_xlfn.XLOOKUP(K4456,AM:AM,AN:AN)</f>
        <v/>
      </c>
      <c r="N4456">
        <f>L4456*_xlfn.XLOOKUP(K4456,AM:AM,AO:AO)</f>
        <v/>
      </c>
      <c r="O4456" s="238" t="n">
        <v>282</v>
      </c>
      <c r="P4456">
        <f>O4456*_xlfn.XLOOKUP(K4456,AM:AM,AN:AN)</f>
        <v/>
      </c>
      <c r="Q4456">
        <f>O4456*_xlfn.XLOOKUP(K4456,AM:AM,AO:AO)</f>
        <v/>
      </c>
      <c r="R4456">
        <f>_xlfn.XLOOKUP(E4456,AF:AF,AG:AG)</f>
        <v/>
      </c>
      <c r="S4456">
        <f>_xlfn.XLOOKUP(E4456,AF:AF,AI:AI)</f>
        <v/>
      </c>
      <c r="T4456">
        <f>WEEKNUM(G4456)</f>
        <v/>
      </c>
      <c r="U4456">
        <f>YEAR(G4456)</f>
        <v/>
      </c>
      <c r="V4456" s="117">
        <f>IFERROR(Q4456/N4456,"0")</f>
        <v/>
      </c>
    </row>
    <row r="4457">
      <c r="A4457">
        <f>_xlfn.XLOOKUP(D4457,BN:BN,BO:BO)</f>
        <v/>
      </c>
      <c r="B4457" t="inlineStr">
        <is>
          <t>LLC</t>
        </is>
      </c>
      <c r="C4457" t="n">
        <v>739</v>
      </c>
      <c r="D4457">
        <f>_xlfn.XLOOKUP(C4457,BH:BH,BI:BI)</f>
        <v/>
      </c>
      <c r="E4457" t="n">
        <v>29025</v>
      </c>
      <c r="F4457" t="inlineStr">
        <is>
          <t>Hospedaje Lefay Dolomiti</t>
        </is>
      </c>
      <c r="G4457" s="234" t="n">
        <v>46033</v>
      </c>
      <c r="H4457" s="234" t="n">
        <v>46037</v>
      </c>
      <c r="I4457" t="inlineStr">
        <is>
          <t>HTL</t>
        </is>
      </c>
      <c r="J4457">
        <f>_xlfn.XLOOKUP(I4457,AS:AS,AU:AU)</f>
        <v/>
      </c>
      <c r="K4457" t="inlineStr">
        <is>
          <t>EUR</t>
        </is>
      </c>
      <c r="L4457" s="238" t="n">
        <v>2080</v>
      </c>
      <c r="M4457">
        <f>L4457*_xlfn.XLOOKUP(K4457,AM:AM,AN:AN)</f>
        <v/>
      </c>
      <c r="N4457">
        <f>L4457*_xlfn.XLOOKUP(K4457,AM:AM,AO:AO)</f>
        <v/>
      </c>
      <c r="O4457" s="238" t="n">
        <v>184.32</v>
      </c>
      <c r="P4457">
        <f>O4457*_xlfn.XLOOKUP(K4457,AM:AM,AN:AN)</f>
        <v/>
      </c>
      <c r="Q4457">
        <f>O4457*_xlfn.XLOOKUP(K4457,AM:AM,AO:AO)</f>
        <v/>
      </c>
      <c r="R4457">
        <f>_xlfn.XLOOKUP(E4457,AF:AF,AG:AG)</f>
        <v/>
      </c>
      <c r="S4457">
        <f>_xlfn.XLOOKUP(E4457,AF:AF,AI:AI)</f>
        <v/>
      </c>
      <c r="T4457">
        <f>WEEKNUM(G4457)</f>
        <v/>
      </c>
      <c r="U4457">
        <f>YEAR(G4457)</f>
        <v/>
      </c>
      <c r="V4457" s="117">
        <f>IFERROR(Q4457/N4457,"0")</f>
        <v/>
      </c>
    </row>
    <row r="4458">
      <c r="A4458">
        <f>_xlfn.XLOOKUP(D4458,BN:BN,BO:BO)</f>
        <v/>
      </c>
      <c r="B4458" t="inlineStr">
        <is>
          <t>LLC</t>
        </is>
      </c>
      <c r="C4458" t="n">
        <v>739</v>
      </c>
      <c r="D4458">
        <f>_xlfn.XLOOKUP(C4458,BH:BH,BI:BI)</f>
        <v/>
      </c>
      <c r="E4458" t="n">
        <v>28259</v>
      </c>
      <c r="F4458" t="inlineStr">
        <is>
          <t>Hospedaje Hotel Aubépine</t>
        </is>
      </c>
      <c r="G4458" s="234" t="n">
        <v>46037</v>
      </c>
      <c r="H4458" s="234" t="n">
        <v>46040</v>
      </c>
      <c r="I4458" t="inlineStr">
        <is>
          <t>HTL</t>
        </is>
      </c>
      <c r="J4458">
        <f>_xlfn.XLOOKUP(I4458,AS:AS,AU:AU)</f>
        <v/>
      </c>
      <c r="K4458" t="inlineStr">
        <is>
          <t>EUR</t>
        </is>
      </c>
      <c r="L4458" s="238" t="n">
        <v>1560</v>
      </c>
      <c r="M4458">
        <f>L4458*_xlfn.XLOOKUP(K4458,AM:AM,AN:AN)</f>
        <v/>
      </c>
      <c r="N4458">
        <f>L4458*_xlfn.XLOOKUP(K4458,AM:AM,AO:AO)</f>
        <v/>
      </c>
      <c r="O4458" s="238" t="n">
        <v>154.85</v>
      </c>
      <c r="P4458">
        <f>O4458*_xlfn.XLOOKUP(K4458,AM:AM,AN:AN)</f>
        <v/>
      </c>
      <c r="Q4458">
        <f>O4458*_xlfn.XLOOKUP(K4458,AM:AM,AO:AO)</f>
        <v/>
      </c>
      <c r="R4458">
        <f>_xlfn.XLOOKUP(E4458,AF:AF,AG:AG)</f>
        <v/>
      </c>
      <c r="S4458">
        <f>_xlfn.XLOOKUP(E4458,AF:AF,AI:AI)</f>
        <v/>
      </c>
      <c r="T4458">
        <f>WEEKNUM(G4458)</f>
        <v/>
      </c>
      <c r="U4458">
        <f>YEAR(G4458)</f>
        <v/>
      </c>
      <c r="V4458" s="117">
        <f>IFERROR(Q4458/N4458,"0")</f>
        <v/>
      </c>
    </row>
    <row r="4459">
      <c r="A4459">
        <f>_xlfn.XLOOKUP(D4459,BN:BN,BO:BO)</f>
        <v/>
      </c>
      <c r="B4459" t="inlineStr">
        <is>
          <t>LLC</t>
        </is>
      </c>
      <c r="C4459" t="n">
        <v>739</v>
      </c>
      <c r="D4459">
        <f>_xlfn.XLOOKUP(C4459,BH:BH,BI:BI)</f>
        <v/>
      </c>
      <c r="E4459" t="n">
        <v>28934</v>
      </c>
      <c r="F4459" t="inlineStr">
        <is>
          <t>GRISI CHECA MONICA DEL CARMEN</t>
        </is>
      </c>
      <c r="G4459" s="234" t="n">
        <v>46030</v>
      </c>
      <c r="H4459" s="234" t="n">
        <v>46037</v>
      </c>
      <c r="I4459" t="inlineStr">
        <is>
          <t>VLO</t>
        </is>
      </c>
      <c r="J4459">
        <f>_xlfn.XLOOKUP(I4459,AS:AS,AU:AU)</f>
        <v/>
      </c>
      <c r="K4459" t="inlineStr">
        <is>
          <t>EUR</t>
        </is>
      </c>
      <c r="L4459" s="238" t="n">
        <v>385.87</v>
      </c>
      <c r="M4459">
        <f>L4459*_xlfn.XLOOKUP(K4459,AM:AM,AN:AN)</f>
        <v/>
      </c>
      <c r="N4459">
        <f>L4459*_xlfn.XLOOKUP(K4459,AM:AM,AO:AO)</f>
        <v/>
      </c>
      <c r="O4459" s="238" t="n">
        <v>0</v>
      </c>
      <c r="P4459">
        <f>O4459*_xlfn.XLOOKUP(K4459,AM:AM,AN:AN)</f>
        <v/>
      </c>
      <c r="Q4459">
        <f>O4459*_xlfn.XLOOKUP(K4459,AM:AM,AO:AO)</f>
        <v/>
      </c>
      <c r="R4459">
        <f>_xlfn.XLOOKUP(E4459,AF:AF,AG:AG)</f>
        <v/>
      </c>
      <c r="S4459">
        <f>_xlfn.XLOOKUP(E4459,AF:AF,AI:AI)</f>
        <v/>
      </c>
      <c r="T4459">
        <f>WEEKNUM(G4459)</f>
        <v/>
      </c>
      <c r="U4459">
        <f>YEAR(G4459)</f>
        <v/>
      </c>
      <c r="V4459" s="117">
        <f>IFERROR(Q4459/N4459,"0")</f>
        <v/>
      </c>
    </row>
    <row r="4460">
      <c r="A4460">
        <f>_xlfn.XLOOKUP(D4460,BN:BN,BO:BO)</f>
        <v/>
      </c>
      <c r="B4460" t="inlineStr">
        <is>
          <t>LLC</t>
        </is>
      </c>
      <c r="C4460" t="n">
        <v>739</v>
      </c>
      <c r="D4460">
        <f>_xlfn.XLOOKUP(C4460,BH:BH,BI:BI)</f>
        <v/>
      </c>
      <c r="E4460" t="n">
        <v>28934</v>
      </c>
      <c r="F4460" t="inlineStr">
        <is>
          <t>BARROSO GRISI ALEXIS</t>
        </is>
      </c>
      <c r="G4460" s="234" t="n">
        <v>46030</v>
      </c>
      <c r="H4460" s="234" t="n">
        <v>46037</v>
      </c>
      <c r="I4460" t="inlineStr">
        <is>
          <t>VLO</t>
        </is>
      </c>
      <c r="J4460">
        <f>_xlfn.XLOOKUP(I4460,AS:AS,AU:AU)</f>
        <v/>
      </c>
      <c r="K4460" t="inlineStr">
        <is>
          <t>EUR</t>
        </is>
      </c>
      <c r="L4460" s="238" t="n">
        <v>385.87</v>
      </c>
      <c r="M4460">
        <f>L4460*_xlfn.XLOOKUP(K4460,AM:AM,AN:AN)</f>
        <v/>
      </c>
      <c r="N4460">
        <f>L4460*_xlfn.XLOOKUP(K4460,AM:AM,AO:AO)</f>
        <v/>
      </c>
      <c r="O4460" s="238" t="n">
        <v>0</v>
      </c>
      <c r="P4460">
        <f>O4460*_xlfn.XLOOKUP(K4460,AM:AM,AN:AN)</f>
        <v/>
      </c>
      <c r="Q4460">
        <f>O4460*_xlfn.XLOOKUP(K4460,AM:AM,AO:AO)</f>
        <v/>
      </c>
      <c r="R4460">
        <f>_xlfn.XLOOKUP(E4460,AF:AF,AG:AG)</f>
        <v/>
      </c>
      <c r="S4460">
        <f>_xlfn.XLOOKUP(E4460,AF:AF,AI:AI)</f>
        <v/>
      </c>
      <c r="T4460">
        <f>WEEKNUM(G4460)</f>
        <v/>
      </c>
      <c r="U4460">
        <f>YEAR(G4460)</f>
        <v/>
      </c>
      <c r="V4460" s="117">
        <f>IFERROR(Q4460/N4460,"0")</f>
        <v/>
      </c>
    </row>
    <row r="4461">
      <c r="A4461">
        <f>_xlfn.XLOOKUP(D4461,BN:BN,BO:BO)</f>
        <v/>
      </c>
      <c r="B4461" t="inlineStr">
        <is>
          <t>LLC</t>
        </is>
      </c>
      <c r="C4461" t="n">
        <v>739</v>
      </c>
      <c r="D4461">
        <f>_xlfn.XLOOKUP(C4461,BH:BH,BI:BI)</f>
        <v/>
      </c>
      <c r="E4461" t="n">
        <v>28934</v>
      </c>
      <c r="F4461" t="inlineStr">
        <is>
          <t>BARROSO GRISI ALBERTO</t>
        </is>
      </c>
      <c r="G4461" s="234" t="n">
        <v>46030</v>
      </c>
      <c r="H4461" s="234" t="n">
        <v>46037</v>
      </c>
      <c r="I4461" t="inlineStr">
        <is>
          <t>VLO</t>
        </is>
      </c>
      <c r="J4461">
        <f>_xlfn.XLOOKUP(I4461,AS:AS,AU:AU)</f>
        <v/>
      </c>
      <c r="K4461" t="inlineStr">
        <is>
          <t>EUR</t>
        </is>
      </c>
      <c r="L4461" s="238" t="n">
        <v>385.87</v>
      </c>
      <c r="M4461">
        <f>L4461*_xlfn.XLOOKUP(K4461,AM:AM,AN:AN)</f>
        <v/>
      </c>
      <c r="N4461">
        <f>L4461*_xlfn.XLOOKUP(K4461,AM:AM,AO:AO)</f>
        <v/>
      </c>
      <c r="O4461" s="238" t="n">
        <v>0</v>
      </c>
      <c r="P4461">
        <f>O4461*_xlfn.XLOOKUP(K4461,AM:AM,AN:AN)</f>
        <v/>
      </c>
      <c r="Q4461">
        <f>O4461*_xlfn.XLOOKUP(K4461,AM:AM,AO:AO)</f>
        <v/>
      </c>
      <c r="R4461">
        <f>_xlfn.XLOOKUP(E4461,AF:AF,AG:AG)</f>
        <v/>
      </c>
      <c r="S4461">
        <f>_xlfn.XLOOKUP(E4461,AF:AF,AI:AI)</f>
        <v/>
      </c>
      <c r="T4461">
        <f>WEEKNUM(G4461)</f>
        <v/>
      </c>
      <c r="U4461">
        <f>YEAR(G4461)</f>
        <v/>
      </c>
      <c r="V4461" s="117">
        <f>IFERROR(Q4461/N4461,"0")</f>
        <v/>
      </c>
    </row>
    <row r="4462">
      <c r="A4462">
        <f>_xlfn.XLOOKUP(D4462,BN:BN,BO:BO)</f>
        <v/>
      </c>
      <c r="B4462" t="inlineStr">
        <is>
          <t>LLC</t>
        </is>
      </c>
      <c r="C4462" t="n">
        <v>739</v>
      </c>
      <c r="D4462">
        <f>_xlfn.XLOOKUP(C4462,BH:BH,BI:BI)</f>
        <v/>
      </c>
      <c r="E4462" t="n">
        <v>28934</v>
      </c>
      <c r="F4462" t="inlineStr">
        <is>
          <t>GRISI CHECA MONICA DEL CARMEN</t>
        </is>
      </c>
      <c r="G4462" s="234" t="n">
        <v>46030</v>
      </c>
      <c r="H4462" s="234" t="n">
        <v>46037</v>
      </c>
      <c r="I4462" t="inlineStr">
        <is>
          <t>VLO</t>
        </is>
      </c>
      <c r="J4462">
        <f>_xlfn.XLOOKUP(I4462,AS:AS,AU:AU)</f>
        <v/>
      </c>
      <c r="K4462" t="inlineStr">
        <is>
          <t>EUR</t>
        </is>
      </c>
      <c r="L4462" s="238" t="n">
        <v>45.17</v>
      </c>
      <c r="M4462">
        <f>L4462*_xlfn.XLOOKUP(K4462,AM:AM,AN:AN)</f>
        <v/>
      </c>
      <c r="N4462">
        <f>L4462*_xlfn.XLOOKUP(K4462,AM:AM,AO:AO)</f>
        <v/>
      </c>
      <c r="O4462" s="238" t="n">
        <v>0</v>
      </c>
      <c r="P4462">
        <f>O4462*_xlfn.XLOOKUP(K4462,AM:AM,AN:AN)</f>
        <v/>
      </c>
      <c r="Q4462">
        <f>O4462*_xlfn.XLOOKUP(K4462,AM:AM,AO:AO)</f>
        <v/>
      </c>
      <c r="R4462">
        <f>_xlfn.XLOOKUP(E4462,AF:AF,AG:AG)</f>
        <v/>
      </c>
      <c r="S4462">
        <f>_xlfn.XLOOKUP(E4462,AF:AF,AI:AI)</f>
        <v/>
      </c>
      <c r="T4462">
        <f>WEEKNUM(G4462)</f>
        <v/>
      </c>
      <c r="U4462">
        <f>YEAR(G4462)</f>
        <v/>
      </c>
      <c r="V4462" s="117">
        <f>IFERROR(Q4462/N4462,"0")</f>
        <v/>
      </c>
    </row>
    <row r="4463">
      <c r="A4463">
        <f>_xlfn.XLOOKUP(D4463,BN:BN,BO:BO)</f>
        <v/>
      </c>
      <c r="B4463" t="inlineStr">
        <is>
          <t>LLC</t>
        </is>
      </c>
      <c r="C4463" t="n">
        <v>739</v>
      </c>
      <c r="D4463">
        <f>_xlfn.XLOOKUP(C4463,BH:BH,BI:BI)</f>
        <v/>
      </c>
      <c r="E4463" t="n">
        <v>28934</v>
      </c>
      <c r="F4463" t="inlineStr">
        <is>
          <t>BARROSO GRISI ALEXIS</t>
        </is>
      </c>
      <c r="G4463" s="234" t="n">
        <v>46030</v>
      </c>
      <c r="H4463" s="234" t="n">
        <v>46037</v>
      </c>
      <c r="I4463" t="inlineStr">
        <is>
          <t>VLO</t>
        </is>
      </c>
      <c r="J4463">
        <f>_xlfn.XLOOKUP(I4463,AS:AS,AU:AU)</f>
        <v/>
      </c>
      <c r="K4463" t="inlineStr">
        <is>
          <t>EUR</t>
        </is>
      </c>
      <c r="L4463" s="238" t="n">
        <v>45.17</v>
      </c>
      <c r="M4463">
        <f>L4463*_xlfn.XLOOKUP(K4463,AM:AM,AN:AN)</f>
        <v/>
      </c>
      <c r="N4463">
        <f>L4463*_xlfn.XLOOKUP(K4463,AM:AM,AO:AO)</f>
        <v/>
      </c>
      <c r="O4463" s="238" t="n">
        <v>0</v>
      </c>
      <c r="P4463">
        <f>O4463*_xlfn.XLOOKUP(K4463,AM:AM,AN:AN)</f>
        <v/>
      </c>
      <c r="Q4463">
        <f>O4463*_xlfn.XLOOKUP(K4463,AM:AM,AO:AO)</f>
        <v/>
      </c>
      <c r="R4463">
        <f>_xlfn.XLOOKUP(E4463,AF:AF,AG:AG)</f>
        <v/>
      </c>
      <c r="S4463">
        <f>_xlfn.XLOOKUP(E4463,AF:AF,AI:AI)</f>
        <v/>
      </c>
      <c r="T4463">
        <f>WEEKNUM(G4463)</f>
        <v/>
      </c>
      <c r="U4463">
        <f>YEAR(G4463)</f>
        <v/>
      </c>
      <c r="V4463" s="117">
        <f>IFERROR(Q4463/N4463,"0")</f>
        <v/>
      </c>
    </row>
    <row r="4464">
      <c r="A4464">
        <f>_xlfn.XLOOKUP(D4464,BN:BN,BO:BO)</f>
        <v/>
      </c>
      <c r="B4464" t="inlineStr">
        <is>
          <t>LLC</t>
        </is>
      </c>
      <c r="C4464" t="n">
        <v>739</v>
      </c>
      <c r="D4464">
        <f>_xlfn.XLOOKUP(C4464,BH:BH,BI:BI)</f>
        <v/>
      </c>
      <c r="E4464" t="n">
        <v>28934</v>
      </c>
      <c r="F4464" t="inlineStr">
        <is>
          <t>BARROSO GRISI ALBERTO</t>
        </is>
      </c>
      <c r="G4464" s="234" t="n">
        <v>46030</v>
      </c>
      <c r="H4464" s="234" t="n">
        <v>46037</v>
      </c>
      <c r="I4464" t="inlineStr">
        <is>
          <t>VLO</t>
        </is>
      </c>
      <c r="J4464">
        <f>_xlfn.XLOOKUP(I4464,AS:AS,AU:AU)</f>
        <v/>
      </c>
      <c r="K4464" t="inlineStr">
        <is>
          <t>EUR</t>
        </is>
      </c>
      <c r="L4464" s="238" t="n">
        <v>45.17</v>
      </c>
      <c r="M4464">
        <f>L4464*_xlfn.XLOOKUP(K4464,AM:AM,AN:AN)</f>
        <v/>
      </c>
      <c r="N4464">
        <f>L4464*_xlfn.XLOOKUP(K4464,AM:AM,AO:AO)</f>
        <v/>
      </c>
      <c r="O4464" s="238" t="n">
        <v>0</v>
      </c>
      <c r="P4464">
        <f>O4464*_xlfn.XLOOKUP(K4464,AM:AM,AN:AN)</f>
        <v/>
      </c>
      <c r="Q4464">
        <f>O4464*_xlfn.XLOOKUP(K4464,AM:AM,AO:AO)</f>
        <v/>
      </c>
      <c r="R4464">
        <f>_xlfn.XLOOKUP(E4464,AF:AF,AG:AG)</f>
        <v/>
      </c>
      <c r="S4464">
        <f>_xlfn.XLOOKUP(E4464,AF:AF,AI:AI)</f>
        <v/>
      </c>
      <c r="T4464">
        <f>WEEKNUM(G4464)</f>
        <v/>
      </c>
      <c r="U4464">
        <f>YEAR(G4464)</f>
        <v/>
      </c>
      <c r="V4464" s="117">
        <f>IFERROR(Q4464/N4464,"0")</f>
        <v/>
      </c>
    </row>
    <row r="4465">
      <c r="A4465">
        <f>_xlfn.XLOOKUP(D4465,BN:BN,BO:BO)</f>
        <v/>
      </c>
      <c r="B4465" t="inlineStr">
        <is>
          <t>LLC</t>
        </is>
      </c>
      <c r="C4465" t="n">
        <v>739</v>
      </c>
      <c r="D4465">
        <f>_xlfn.XLOOKUP(C4465,BH:BH,BI:BI)</f>
        <v/>
      </c>
      <c r="E4465" t="n">
        <v>28934</v>
      </c>
      <c r="F4465" t="inlineStr">
        <is>
          <t>GRISI CHECA MONICA DEL CARMEN</t>
        </is>
      </c>
      <c r="G4465" s="234" t="n">
        <v>46030</v>
      </c>
      <c r="H4465" s="234" t="n">
        <v>46030</v>
      </c>
      <c r="I4465" t="inlineStr">
        <is>
          <t>VLO</t>
        </is>
      </c>
      <c r="J4465">
        <f>_xlfn.XLOOKUP(I4465,AS:AS,AU:AU)</f>
        <v/>
      </c>
      <c r="K4465" t="inlineStr">
        <is>
          <t>EUR</t>
        </is>
      </c>
      <c r="L4465" s="238" t="n">
        <v>482.19</v>
      </c>
      <c r="M4465">
        <f>L4465*_xlfn.XLOOKUP(K4465,AM:AM,AN:AN)</f>
        <v/>
      </c>
      <c r="N4465">
        <f>L4465*_xlfn.XLOOKUP(K4465,AM:AM,AO:AO)</f>
        <v/>
      </c>
      <c r="O4465" s="238" t="n">
        <v>0</v>
      </c>
      <c r="P4465">
        <f>O4465*_xlfn.XLOOKUP(K4465,AM:AM,AN:AN)</f>
        <v/>
      </c>
      <c r="Q4465">
        <f>O4465*_xlfn.XLOOKUP(K4465,AM:AM,AO:AO)</f>
        <v/>
      </c>
      <c r="R4465">
        <f>_xlfn.XLOOKUP(E4465,AF:AF,AG:AG)</f>
        <v/>
      </c>
      <c r="S4465">
        <f>_xlfn.XLOOKUP(E4465,AF:AF,AI:AI)</f>
        <v/>
      </c>
      <c r="T4465">
        <f>WEEKNUM(G4465)</f>
        <v/>
      </c>
      <c r="U4465">
        <f>YEAR(G4465)</f>
        <v/>
      </c>
      <c r="V4465" s="117">
        <f>IFERROR(Q4465/N4465,"0")</f>
        <v/>
      </c>
    </row>
    <row r="4466">
      <c r="A4466">
        <f>_xlfn.XLOOKUP(D4466,BN:BN,BO:BO)</f>
        <v/>
      </c>
      <c r="B4466" t="inlineStr">
        <is>
          <t>LLC</t>
        </is>
      </c>
      <c r="C4466" t="n">
        <v>739</v>
      </c>
      <c r="D4466">
        <f>_xlfn.XLOOKUP(C4466,BH:BH,BI:BI)</f>
        <v/>
      </c>
      <c r="E4466" t="n">
        <v>28934</v>
      </c>
      <c r="F4466" t="inlineStr">
        <is>
          <t>BARROSO GRISI ALEXIS</t>
        </is>
      </c>
      <c r="G4466" s="234" t="n">
        <v>46030</v>
      </c>
      <c r="H4466" s="234" t="n">
        <v>46030</v>
      </c>
      <c r="I4466" t="inlineStr">
        <is>
          <t>VLO</t>
        </is>
      </c>
      <c r="J4466">
        <f>_xlfn.XLOOKUP(I4466,AS:AS,AU:AU)</f>
        <v/>
      </c>
      <c r="K4466" t="inlineStr">
        <is>
          <t>EUR</t>
        </is>
      </c>
      <c r="L4466" s="238" t="n">
        <v>482.19</v>
      </c>
      <c r="M4466">
        <f>L4466*_xlfn.XLOOKUP(K4466,AM:AM,AN:AN)</f>
        <v/>
      </c>
      <c r="N4466">
        <f>L4466*_xlfn.XLOOKUP(K4466,AM:AM,AO:AO)</f>
        <v/>
      </c>
      <c r="O4466" s="238" t="n">
        <v>0</v>
      </c>
      <c r="P4466">
        <f>O4466*_xlfn.XLOOKUP(K4466,AM:AM,AN:AN)</f>
        <v/>
      </c>
      <c r="Q4466">
        <f>O4466*_xlfn.XLOOKUP(K4466,AM:AM,AO:AO)</f>
        <v/>
      </c>
      <c r="R4466">
        <f>_xlfn.XLOOKUP(E4466,AF:AF,AG:AG)</f>
        <v/>
      </c>
      <c r="S4466">
        <f>_xlfn.XLOOKUP(E4466,AF:AF,AI:AI)</f>
        <v/>
      </c>
      <c r="T4466">
        <f>WEEKNUM(G4466)</f>
        <v/>
      </c>
      <c r="U4466">
        <f>YEAR(G4466)</f>
        <v/>
      </c>
      <c r="V4466" s="117">
        <f>IFERROR(Q4466/N4466,"0")</f>
        <v/>
      </c>
    </row>
    <row r="4467">
      <c r="A4467">
        <f>_xlfn.XLOOKUP(D4467,BN:BN,BO:BO)</f>
        <v/>
      </c>
      <c r="B4467" t="inlineStr">
        <is>
          <t>LLC</t>
        </is>
      </c>
      <c r="C4467" t="n">
        <v>739</v>
      </c>
      <c r="D4467">
        <f>_xlfn.XLOOKUP(C4467,BH:BH,BI:BI)</f>
        <v/>
      </c>
      <c r="E4467" t="n">
        <v>28934</v>
      </c>
      <c r="F4467" t="inlineStr">
        <is>
          <t>BARROSO GRISI ALBERTO</t>
        </is>
      </c>
      <c r="G4467" s="234" t="n">
        <v>46030</v>
      </c>
      <c r="H4467" s="234" t="n">
        <v>46030</v>
      </c>
      <c r="I4467" t="inlineStr">
        <is>
          <t>VLO</t>
        </is>
      </c>
      <c r="J4467">
        <f>_xlfn.XLOOKUP(I4467,AS:AS,AU:AU)</f>
        <v/>
      </c>
      <c r="K4467" t="inlineStr">
        <is>
          <t>EUR</t>
        </is>
      </c>
      <c r="L4467" s="238" t="n">
        <v>482.19</v>
      </c>
      <c r="M4467">
        <f>L4467*_xlfn.XLOOKUP(K4467,AM:AM,AN:AN)</f>
        <v/>
      </c>
      <c r="N4467">
        <f>L4467*_xlfn.XLOOKUP(K4467,AM:AM,AO:AO)</f>
        <v/>
      </c>
      <c r="O4467" s="238" t="n">
        <v>0</v>
      </c>
      <c r="P4467">
        <f>O4467*_xlfn.XLOOKUP(K4467,AM:AM,AN:AN)</f>
        <v/>
      </c>
      <c r="Q4467">
        <f>O4467*_xlfn.XLOOKUP(K4467,AM:AM,AO:AO)</f>
        <v/>
      </c>
      <c r="R4467">
        <f>_xlfn.XLOOKUP(E4467,AF:AF,AG:AG)</f>
        <v/>
      </c>
      <c r="S4467">
        <f>_xlfn.XLOOKUP(E4467,AF:AF,AI:AI)</f>
        <v/>
      </c>
      <c r="T4467">
        <f>WEEKNUM(G4467)</f>
        <v/>
      </c>
      <c r="U4467">
        <f>YEAR(G4467)</f>
        <v/>
      </c>
      <c r="V4467" s="117">
        <f>IFERROR(Q4467/N4467,"0")</f>
        <v/>
      </c>
    </row>
    <row r="4468">
      <c r="A4468">
        <f>_xlfn.XLOOKUP(D4468,BN:BN,BO:BO)</f>
        <v/>
      </c>
      <c r="B4468" t="inlineStr">
        <is>
          <t>LLC</t>
        </is>
      </c>
      <c r="C4468" t="n">
        <v>740</v>
      </c>
      <c r="D4468">
        <f>_xlfn.XLOOKUP(C4468,BH:BH,BI:BI)</f>
        <v/>
      </c>
      <c r="E4468" t="n">
        <v>31477</v>
      </c>
      <c r="F4468" t="inlineStr">
        <is>
          <t>Hospedaje</t>
        </is>
      </c>
      <c r="G4468" s="234" t="n">
        <v>45846</v>
      </c>
      <c r="H4468" s="234" t="n">
        <v>45869</v>
      </c>
      <c r="I4468" t="inlineStr">
        <is>
          <t>HTL</t>
        </is>
      </c>
      <c r="J4468">
        <f>_xlfn.XLOOKUP(I4468,AS:AS,AU:AU)</f>
        <v/>
      </c>
      <c r="K4468" t="inlineStr">
        <is>
          <t>USD</t>
        </is>
      </c>
      <c r="L4468" s="238" t="n">
        <v>4207.4</v>
      </c>
      <c r="M4468">
        <f>L4468*_xlfn.XLOOKUP(K4468,AM:AM,AN:AN)</f>
        <v/>
      </c>
      <c r="N4468">
        <f>L4468*_xlfn.XLOOKUP(K4468,AM:AM,AO:AO)</f>
        <v/>
      </c>
      <c r="O4468" s="238" t="n">
        <v>420.74</v>
      </c>
      <c r="P4468">
        <f>O4468*_xlfn.XLOOKUP(K4468,AM:AM,AN:AN)</f>
        <v/>
      </c>
      <c r="Q4468">
        <f>O4468*_xlfn.XLOOKUP(K4468,AM:AM,AO:AO)</f>
        <v/>
      </c>
      <c r="R4468">
        <f>_xlfn.XLOOKUP(E4468,AF:AF,AG:AG)</f>
        <v/>
      </c>
      <c r="S4468">
        <f>_xlfn.XLOOKUP(E4468,AF:AF,AI:AI)</f>
        <v/>
      </c>
      <c r="T4468">
        <f>WEEKNUM(G4468)</f>
        <v/>
      </c>
      <c r="U4468">
        <f>YEAR(G4468)</f>
        <v/>
      </c>
      <c r="V4468" s="117">
        <f>IFERROR(Q4468/N4468,"0")</f>
        <v/>
      </c>
    </row>
    <row r="4469">
      <c r="A4469">
        <f>_xlfn.XLOOKUP(D4469,BN:BN,BO:BO)</f>
        <v/>
      </c>
      <c r="B4469" t="inlineStr">
        <is>
          <t>LLC</t>
        </is>
      </c>
      <c r="C4469" t="n">
        <v>740</v>
      </c>
      <c r="D4469">
        <f>_xlfn.XLOOKUP(C4469,BH:BH,BI:BI)</f>
        <v/>
      </c>
      <c r="E4469" t="n">
        <v>31477</v>
      </c>
      <c r="F4469" t="inlineStr">
        <is>
          <t>Hospedaje</t>
        </is>
      </c>
      <c r="G4469" s="234" t="n">
        <v>45846</v>
      </c>
      <c r="H4469" s="234" t="n">
        <v>45869</v>
      </c>
      <c r="I4469" t="inlineStr">
        <is>
          <t>HTL</t>
        </is>
      </c>
      <c r="J4469">
        <f>_xlfn.XLOOKUP(I4469,AS:AS,AU:AU)</f>
        <v/>
      </c>
      <c r="K4469" t="inlineStr">
        <is>
          <t>USD</t>
        </is>
      </c>
      <c r="L4469" s="238" t="n">
        <v>4428.3</v>
      </c>
      <c r="M4469">
        <f>L4469*_xlfn.XLOOKUP(K4469,AM:AM,AN:AN)</f>
        <v/>
      </c>
      <c r="N4469">
        <f>L4469*_xlfn.XLOOKUP(K4469,AM:AM,AO:AO)</f>
        <v/>
      </c>
      <c r="O4469" s="238" t="n">
        <v>442.83</v>
      </c>
      <c r="P4469">
        <f>O4469*_xlfn.XLOOKUP(K4469,AM:AM,AN:AN)</f>
        <v/>
      </c>
      <c r="Q4469">
        <f>O4469*_xlfn.XLOOKUP(K4469,AM:AM,AO:AO)</f>
        <v/>
      </c>
      <c r="R4469">
        <f>_xlfn.XLOOKUP(E4469,AF:AF,AG:AG)</f>
        <v/>
      </c>
      <c r="S4469">
        <f>_xlfn.XLOOKUP(E4469,AF:AF,AI:AI)</f>
        <v/>
      </c>
      <c r="T4469">
        <f>WEEKNUM(G4469)</f>
        <v/>
      </c>
      <c r="U4469">
        <f>YEAR(G4469)</f>
        <v/>
      </c>
      <c r="V4469" s="117">
        <f>IFERROR(Q4469/N4469,"0")</f>
        <v/>
      </c>
    </row>
    <row r="4470">
      <c r="A4470">
        <f>_xlfn.XLOOKUP(D4470,BN:BN,BO:BO)</f>
        <v/>
      </c>
      <c r="B4470" t="inlineStr">
        <is>
          <t>LLC</t>
        </is>
      </c>
      <c r="C4470" t="n">
        <v>740</v>
      </c>
      <c r="D4470">
        <f>_xlfn.XLOOKUP(C4470,BH:BH,BI:BI)</f>
        <v/>
      </c>
      <c r="E4470" t="n">
        <v>31475</v>
      </c>
      <c r="F4470" t="inlineStr">
        <is>
          <t>Hospedaje</t>
        </is>
      </c>
      <c r="G4470" s="234" t="n">
        <v>45846</v>
      </c>
      <c r="H4470" s="234" t="n">
        <v>45869</v>
      </c>
      <c r="I4470" t="inlineStr">
        <is>
          <t>HTL</t>
        </is>
      </c>
      <c r="J4470">
        <f>_xlfn.XLOOKUP(I4470,AS:AS,AU:AU)</f>
        <v/>
      </c>
      <c r="K4470" t="inlineStr">
        <is>
          <t>USD</t>
        </is>
      </c>
      <c r="L4470" s="238" t="n">
        <v>12070.1</v>
      </c>
      <c r="M4470">
        <f>L4470*_xlfn.XLOOKUP(K4470,AM:AM,AN:AN)</f>
        <v/>
      </c>
      <c r="N4470">
        <f>L4470*_xlfn.XLOOKUP(K4470,AM:AM,AO:AO)</f>
        <v/>
      </c>
      <c r="O4470" s="238" t="n">
        <v>1207.01</v>
      </c>
      <c r="P4470">
        <f>O4470*_xlfn.XLOOKUP(K4470,AM:AM,AN:AN)</f>
        <v/>
      </c>
      <c r="Q4470">
        <f>O4470*_xlfn.XLOOKUP(K4470,AM:AM,AO:AO)</f>
        <v/>
      </c>
      <c r="R4470">
        <f>_xlfn.XLOOKUP(E4470,AF:AF,AG:AG)</f>
        <v/>
      </c>
      <c r="S4470">
        <f>_xlfn.XLOOKUP(E4470,AF:AF,AI:AI)</f>
        <v/>
      </c>
      <c r="T4470">
        <f>WEEKNUM(G4470)</f>
        <v/>
      </c>
      <c r="U4470">
        <f>YEAR(G4470)</f>
        <v/>
      </c>
      <c r="V4470" s="117">
        <f>IFERROR(Q4470/N4470,"0")</f>
        <v/>
      </c>
    </row>
    <row r="4471">
      <c r="A4471">
        <f>_xlfn.XLOOKUP(D4471,BN:BN,BO:BO)</f>
        <v/>
      </c>
      <c r="B4471" t="inlineStr">
        <is>
          <t>LLC</t>
        </is>
      </c>
      <c r="C4471" t="n">
        <v>741</v>
      </c>
      <c r="D4471">
        <f>_xlfn.XLOOKUP(C4471,BH:BH,BI:BI)</f>
        <v/>
      </c>
      <c r="E4471" t="n">
        <v>24878</v>
      </c>
      <c r="F4471" t="inlineStr">
        <is>
          <t>Hospedaje Alpina Gstaad</t>
        </is>
      </c>
      <c r="G4471" s="234" t="n">
        <v>46063</v>
      </c>
      <c r="H4471" s="234" t="n">
        <v>46070</v>
      </c>
      <c r="I4471" t="inlineStr">
        <is>
          <t>HTL</t>
        </is>
      </c>
      <c r="J4471">
        <f>_xlfn.XLOOKUP(I4471,AS:AS,AU:AU)</f>
        <v/>
      </c>
      <c r="K4471" t="inlineStr">
        <is>
          <t>CHF</t>
        </is>
      </c>
      <c r="L4471" s="238" t="n">
        <v>24500</v>
      </c>
      <c r="M4471">
        <f>L4471*_xlfn.XLOOKUP(K4471,AM:AM,AN:AN)</f>
        <v/>
      </c>
      <c r="N4471">
        <f>L4471*_xlfn.XLOOKUP(K4471,AM:AM,AO:AO)</f>
        <v/>
      </c>
      <c r="O4471" s="238" t="n">
        <v>2440.76</v>
      </c>
      <c r="P4471">
        <f>O4471*_xlfn.XLOOKUP(K4471,AM:AM,AN:AN)</f>
        <v/>
      </c>
      <c r="Q4471">
        <f>O4471*_xlfn.XLOOKUP(K4471,AM:AM,AO:AO)</f>
        <v/>
      </c>
      <c r="R4471">
        <f>_xlfn.XLOOKUP(E4471,AF:AF,AG:AG)</f>
        <v/>
      </c>
      <c r="S4471">
        <f>_xlfn.XLOOKUP(E4471,AF:AF,AI:AI)</f>
        <v/>
      </c>
      <c r="T4471">
        <f>WEEKNUM(G4471)</f>
        <v/>
      </c>
      <c r="U4471">
        <f>YEAR(G4471)</f>
        <v/>
      </c>
      <c r="V4471" s="117">
        <f>IFERROR(Q4471/N4471,"0")</f>
        <v/>
      </c>
    </row>
    <row r="4472">
      <c r="A4472">
        <f>_xlfn.XLOOKUP(D4472,BN:BN,BO:BO)</f>
        <v/>
      </c>
      <c r="B4472" t="inlineStr">
        <is>
          <t>LLC</t>
        </is>
      </c>
      <c r="C4472" t="n">
        <v>742</v>
      </c>
      <c r="D4472">
        <f>_xlfn.XLOOKUP(C4472,BH:BH,BI:BI)</f>
        <v/>
      </c>
      <c r="E4472" t="n">
        <v>31575</v>
      </c>
      <c r="F4472" t="inlineStr">
        <is>
          <t>Pago de Mitad de Reserva</t>
        </is>
      </c>
      <c r="G4472" s="234" t="n">
        <v>45933</v>
      </c>
      <c r="H4472" s="234" t="n">
        <v>45935</v>
      </c>
      <c r="I4472" t="inlineStr">
        <is>
          <t>HTL</t>
        </is>
      </c>
      <c r="J4472">
        <f>_xlfn.XLOOKUP(I4472,AS:AS,AU:AU)</f>
        <v/>
      </c>
      <c r="K4472" t="inlineStr">
        <is>
          <t>EUR</t>
        </is>
      </c>
      <c r="L4472" s="238" t="n">
        <v>12300</v>
      </c>
      <c r="M4472">
        <f>L4472*_xlfn.XLOOKUP(K4472,AM:AM,AN:AN)</f>
        <v/>
      </c>
      <c r="N4472">
        <f>L4472*_xlfn.XLOOKUP(K4472,AM:AM,AO:AO)</f>
        <v/>
      </c>
      <c r="O4472" s="238" t="n">
        <v>1063.34</v>
      </c>
      <c r="P4472">
        <f>O4472*_xlfn.XLOOKUP(K4472,AM:AM,AN:AN)</f>
        <v/>
      </c>
      <c r="Q4472">
        <f>O4472*_xlfn.XLOOKUP(K4472,AM:AM,AO:AO)</f>
        <v/>
      </c>
      <c r="R4472">
        <f>_xlfn.XLOOKUP(E4472,AF:AF,AG:AG)</f>
        <v/>
      </c>
      <c r="S4472">
        <f>_xlfn.XLOOKUP(E4472,AF:AF,AI:AI)</f>
        <v/>
      </c>
      <c r="T4472">
        <f>WEEKNUM(G4472)</f>
        <v/>
      </c>
      <c r="U4472">
        <f>YEAR(G4472)</f>
        <v/>
      </c>
      <c r="V4472" s="117">
        <f>IFERROR(Q4472/N4472,"0")</f>
        <v/>
      </c>
    </row>
    <row r="4473">
      <c r="A4473">
        <f>_xlfn.XLOOKUP(D4473,BN:BN,BO:BO)</f>
        <v/>
      </c>
      <c r="B4473" t="inlineStr">
        <is>
          <t>LLC</t>
        </is>
      </c>
      <c r="C4473" t="n">
        <v>742</v>
      </c>
      <c r="D4473">
        <f>_xlfn.XLOOKUP(C4473,BH:BH,BI:BI)</f>
        <v/>
      </c>
      <c r="E4473" t="n">
        <v>28934</v>
      </c>
      <c r="F4473" t="inlineStr">
        <is>
          <t>ROJAS BLASQUEZ GERARDO</t>
        </is>
      </c>
      <c r="G4473" s="234" t="n">
        <v>45933</v>
      </c>
      <c r="H4473" s="234" t="n">
        <v>45935</v>
      </c>
      <c r="I4473" t="inlineStr">
        <is>
          <t>VLO</t>
        </is>
      </c>
      <c r="J4473">
        <f>_xlfn.XLOOKUP(I4473,AS:AS,AU:AU)</f>
        <v/>
      </c>
      <c r="K4473" t="inlineStr">
        <is>
          <t>EUR</t>
        </is>
      </c>
      <c r="L4473" s="238" t="n">
        <v>465.73</v>
      </c>
      <c r="M4473">
        <f>L4473*_xlfn.XLOOKUP(K4473,AM:AM,AN:AN)</f>
        <v/>
      </c>
      <c r="N4473">
        <f>L4473*_xlfn.XLOOKUP(K4473,AM:AM,AO:AO)</f>
        <v/>
      </c>
      <c r="O4473" s="238" t="n">
        <v>0</v>
      </c>
      <c r="P4473">
        <f>O4473*_xlfn.XLOOKUP(K4473,AM:AM,AN:AN)</f>
        <v/>
      </c>
      <c r="Q4473">
        <f>O4473*_xlfn.XLOOKUP(K4473,AM:AM,AO:AO)</f>
        <v/>
      </c>
      <c r="R4473">
        <f>_xlfn.XLOOKUP(E4473,AF:AF,AG:AG)</f>
        <v/>
      </c>
      <c r="S4473">
        <f>_xlfn.XLOOKUP(E4473,AF:AF,AI:AI)</f>
        <v/>
      </c>
      <c r="T4473">
        <f>WEEKNUM(G4473)</f>
        <v/>
      </c>
      <c r="U4473">
        <f>YEAR(G4473)</f>
        <v/>
      </c>
      <c r="V4473" s="117">
        <f>IFERROR(Q4473/N4473,"0")</f>
        <v/>
      </c>
    </row>
    <row r="4474">
      <c r="A4474">
        <f>_xlfn.XLOOKUP(D4474,BN:BN,BO:BO)</f>
        <v/>
      </c>
      <c r="B4474" t="inlineStr">
        <is>
          <t>LLC</t>
        </is>
      </c>
      <c r="C4474" t="n">
        <v>742</v>
      </c>
      <c r="D4474">
        <f>_xlfn.XLOOKUP(C4474,BH:BH,BI:BI)</f>
        <v/>
      </c>
      <c r="E4474" t="n">
        <v>28934</v>
      </c>
      <c r="F4474" t="inlineStr">
        <is>
          <t>ROJAS MINA FERNANDA</t>
        </is>
      </c>
      <c r="G4474" s="234" t="n">
        <v>45933</v>
      </c>
      <c r="H4474" s="234" t="n">
        <v>45935</v>
      </c>
      <c r="I4474" t="inlineStr">
        <is>
          <t>VLO</t>
        </is>
      </c>
      <c r="J4474">
        <f>_xlfn.XLOOKUP(I4474,AS:AS,AU:AU)</f>
        <v/>
      </c>
      <c r="K4474" t="inlineStr">
        <is>
          <t>EUR</t>
        </is>
      </c>
      <c r="L4474" s="238" t="n">
        <v>465.73</v>
      </c>
      <c r="M4474">
        <f>L4474*_xlfn.XLOOKUP(K4474,AM:AM,AN:AN)</f>
        <v/>
      </c>
      <c r="N4474">
        <f>L4474*_xlfn.XLOOKUP(K4474,AM:AM,AO:AO)</f>
        <v/>
      </c>
      <c r="O4474" s="238" t="n">
        <v>0</v>
      </c>
      <c r="P4474">
        <f>O4474*_xlfn.XLOOKUP(K4474,AM:AM,AN:AN)</f>
        <v/>
      </c>
      <c r="Q4474">
        <f>O4474*_xlfn.XLOOKUP(K4474,AM:AM,AO:AO)</f>
        <v/>
      </c>
      <c r="R4474">
        <f>_xlfn.XLOOKUP(E4474,AF:AF,AG:AG)</f>
        <v/>
      </c>
      <c r="S4474">
        <f>_xlfn.XLOOKUP(E4474,AF:AF,AI:AI)</f>
        <v/>
      </c>
      <c r="T4474">
        <f>WEEKNUM(G4474)</f>
        <v/>
      </c>
      <c r="U4474">
        <f>YEAR(G4474)</f>
        <v/>
      </c>
      <c r="V4474" s="117">
        <f>IFERROR(Q4474/N4474,"0")</f>
        <v/>
      </c>
    </row>
    <row r="4475">
      <c r="A4475">
        <f>_xlfn.XLOOKUP(D4475,BN:BN,BO:BO)</f>
        <v/>
      </c>
      <c r="B4475" t="inlineStr">
        <is>
          <t>LLC</t>
        </is>
      </c>
      <c r="C4475" t="n">
        <v>742</v>
      </c>
      <c r="D4475">
        <f>_xlfn.XLOOKUP(C4475,BH:BH,BI:BI)</f>
        <v/>
      </c>
      <c r="E4475" t="n">
        <v>28934</v>
      </c>
      <c r="F4475" t="inlineStr">
        <is>
          <t>MINA CABRERA LORENZA XIMENA</t>
        </is>
      </c>
      <c r="G4475" s="234" t="n">
        <v>45933</v>
      </c>
      <c r="H4475" s="234" t="n">
        <v>45935</v>
      </c>
      <c r="I4475" t="inlineStr">
        <is>
          <t>VLO</t>
        </is>
      </c>
      <c r="J4475">
        <f>_xlfn.XLOOKUP(I4475,AS:AS,AU:AU)</f>
        <v/>
      </c>
      <c r="K4475" t="inlineStr">
        <is>
          <t>EUR</t>
        </is>
      </c>
      <c r="L4475" s="238" t="n">
        <v>465.73</v>
      </c>
      <c r="M4475">
        <f>L4475*_xlfn.XLOOKUP(K4475,AM:AM,AN:AN)</f>
        <v/>
      </c>
      <c r="N4475">
        <f>L4475*_xlfn.XLOOKUP(K4475,AM:AM,AO:AO)</f>
        <v/>
      </c>
      <c r="O4475" s="238" t="n">
        <v>0</v>
      </c>
      <c r="P4475">
        <f>O4475*_xlfn.XLOOKUP(K4475,AM:AM,AN:AN)</f>
        <v/>
      </c>
      <c r="Q4475">
        <f>O4475*_xlfn.XLOOKUP(K4475,AM:AM,AO:AO)</f>
        <v/>
      </c>
      <c r="R4475">
        <f>_xlfn.XLOOKUP(E4475,AF:AF,AG:AG)</f>
        <v/>
      </c>
      <c r="S4475">
        <f>_xlfn.XLOOKUP(E4475,AF:AF,AI:AI)</f>
        <v/>
      </c>
      <c r="T4475">
        <f>WEEKNUM(G4475)</f>
        <v/>
      </c>
      <c r="U4475">
        <f>YEAR(G4475)</f>
        <v/>
      </c>
      <c r="V4475" s="117">
        <f>IFERROR(Q4475/N4475,"0")</f>
        <v/>
      </c>
    </row>
    <row r="4476">
      <c r="A4476">
        <f>_xlfn.XLOOKUP(D4476,BN:BN,BO:BO)</f>
        <v/>
      </c>
      <c r="B4476" t="inlineStr">
        <is>
          <t>LLC</t>
        </is>
      </c>
      <c r="C4476" t="n">
        <v>742</v>
      </c>
      <c r="D4476">
        <f>_xlfn.XLOOKUP(C4476,BH:BH,BI:BI)</f>
        <v/>
      </c>
      <c r="E4476" t="n">
        <v>28934</v>
      </c>
      <c r="F4476" t="inlineStr">
        <is>
          <t>ROJAS BLASQUEZ GERARDO</t>
        </is>
      </c>
      <c r="G4476" s="234" t="n">
        <v>45933</v>
      </c>
      <c r="H4476" s="234" t="n">
        <v>45935</v>
      </c>
      <c r="I4476" t="inlineStr">
        <is>
          <t>VLO</t>
        </is>
      </c>
      <c r="J4476">
        <f>_xlfn.XLOOKUP(I4476,AS:AS,AU:AU)</f>
        <v/>
      </c>
      <c r="K4476" t="inlineStr">
        <is>
          <t>EUR</t>
        </is>
      </c>
      <c r="L4476" s="238" t="n">
        <v>15.98</v>
      </c>
      <c r="M4476">
        <f>L4476*_xlfn.XLOOKUP(K4476,AM:AM,AN:AN)</f>
        <v/>
      </c>
      <c r="N4476">
        <f>L4476*_xlfn.XLOOKUP(K4476,AM:AM,AO:AO)</f>
        <v/>
      </c>
      <c r="O4476" s="238" t="n">
        <v>0</v>
      </c>
      <c r="P4476">
        <f>O4476*_xlfn.XLOOKUP(K4476,AM:AM,AN:AN)</f>
        <v/>
      </c>
      <c r="Q4476">
        <f>O4476*_xlfn.XLOOKUP(K4476,AM:AM,AO:AO)</f>
        <v/>
      </c>
      <c r="R4476">
        <f>_xlfn.XLOOKUP(E4476,AF:AF,AG:AG)</f>
        <v/>
      </c>
      <c r="S4476">
        <f>_xlfn.XLOOKUP(E4476,AF:AF,AI:AI)</f>
        <v/>
      </c>
      <c r="T4476">
        <f>WEEKNUM(G4476)</f>
        <v/>
      </c>
      <c r="U4476">
        <f>YEAR(G4476)</f>
        <v/>
      </c>
      <c r="V4476" s="117">
        <f>IFERROR(Q4476/N4476,"0")</f>
        <v/>
      </c>
    </row>
    <row r="4477">
      <c r="A4477">
        <f>_xlfn.XLOOKUP(D4477,BN:BN,BO:BO)</f>
        <v/>
      </c>
      <c r="B4477" t="inlineStr">
        <is>
          <t>LLC</t>
        </is>
      </c>
      <c r="C4477" t="n">
        <v>742</v>
      </c>
      <c r="D4477">
        <f>_xlfn.XLOOKUP(C4477,BH:BH,BI:BI)</f>
        <v/>
      </c>
      <c r="E4477" t="n">
        <v>28934</v>
      </c>
      <c r="F4477" t="inlineStr">
        <is>
          <t>ROJAS MINA FERNANDA</t>
        </is>
      </c>
      <c r="G4477" s="234" t="n">
        <v>45933</v>
      </c>
      <c r="H4477" s="234" t="n">
        <v>45935</v>
      </c>
      <c r="I4477" t="inlineStr">
        <is>
          <t>VLO</t>
        </is>
      </c>
      <c r="J4477">
        <f>_xlfn.XLOOKUP(I4477,AS:AS,AU:AU)</f>
        <v/>
      </c>
      <c r="K4477" t="inlineStr">
        <is>
          <t>EUR</t>
        </is>
      </c>
      <c r="L4477" s="238" t="n">
        <v>15.98</v>
      </c>
      <c r="M4477">
        <f>L4477*_xlfn.XLOOKUP(K4477,AM:AM,AN:AN)</f>
        <v/>
      </c>
      <c r="N4477">
        <f>L4477*_xlfn.XLOOKUP(K4477,AM:AM,AO:AO)</f>
        <v/>
      </c>
      <c r="O4477" s="238" t="n">
        <v>0</v>
      </c>
      <c r="P4477">
        <f>O4477*_xlfn.XLOOKUP(K4477,AM:AM,AN:AN)</f>
        <v/>
      </c>
      <c r="Q4477">
        <f>O4477*_xlfn.XLOOKUP(K4477,AM:AM,AO:AO)</f>
        <v/>
      </c>
      <c r="R4477">
        <f>_xlfn.XLOOKUP(E4477,AF:AF,AG:AG)</f>
        <v/>
      </c>
      <c r="S4477">
        <f>_xlfn.XLOOKUP(E4477,AF:AF,AI:AI)</f>
        <v/>
      </c>
      <c r="T4477">
        <f>WEEKNUM(G4477)</f>
        <v/>
      </c>
      <c r="U4477">
        <f>YEAR(G4477)</f>
        <v/>
      </c>
      <c r="V4477" s="117">
        <f>IFERROR(Q4477/N4477,"0")</f>
        <v/>
      </c>
    </row>
    <row r="4478">
      <c r="A4478">
        <f>_xlfn.XLOOKUP(D4478,BN:BN,BO:BO)</f>
        <v/>
      </c>
      <c r="B4478" t="inlineStr">
        <is>
          <t>LLC</t>
        </is>
      </c>
      <c r="C4478" t="n">
        <v>742</v>
      </c>
      <c r="D4478">
        <f>_xlfn.XLOOKUP(C4478,BH:BH,BI:BI)</f>
        <v/>
      </c>
      <c r="E4478" t="n">
        <v>28934</v>
      </c>
      <c r="F4478" t="inlineStr">
        <is>
          <t>MINA CABRERA LORENZA XIMENA</t>
        </is>
      </c>
      <c r="G4478" s="234" t="n">
        <v>45933</v>
      </c>
      <c r="H4478" s="234" t="n">
        <v>45935</v>
      </c>
      <c r="I4478" t="inlineStr">
        <is>
          <t>VLO</t>
        </is>
      </c>
      <c r="J4478">
        <f>_xlfn.XLOOKUP(I4478,AS:AS,AU:AU)</f>
        <v/>
      </c>
      <c r="K4478" t="inlineStr">
        <is>
          <t>EUR</t>
        </is>
      </c>
      <c r="L4478" s="238" t="n">
        <v>15.98</v>
      </c>
      <c r="M4478">
        <f>L4478*_xlfn.XLOOKUP(K4478,AM:AM,AN:AN)</f>
        <v/>
      </c>
      <c r="N4478">
        <f>L4478*_xlfn.XLOOKUP(K4478,AM:AM,AO:AO)</f>
        <v/>
      </c>
      <c r="O4478" s="238" t="n">
        <v>0</v>
      </c>
      <c r="P4478">
        <f>O4478*_xlfn.XLOOKUP(K4478,AM:AM,AN:AN)</f>
        <v/>
      </c>
      <c r="Q4478">
        <f>O4478*_xlfn.XLOOKUP(K4478,AM:AM,AO:AO)</f>
        <v/>
      </c>
      <c r="R4478">
        <f>_xlfn.XLOOKUP(E4478,AF:AF,AG:AG)</f>
        <v/>
      </c>
      <c r="S4478">
        <f>_xlfn.XLOOKUP(E4478,AF:AF,AI:AI)</f>
        <v/>
      </c>
      <c r="T4478">
        <f>WEEKNUM(G4478)</f>
        <v/>
      </c>
      <c r="U4478">
        <f>YEAR(G4478)</f>
        <v/>
      </c>
      <c r="V4478" s="117">
        <f>IFERROR(Q4478/N4478,"0")</f>
        <v/>
      </c>
    </row>
    <row r="4479">
      <c r="A4479">
        <f>_xlfn.XLOOKUP(D4479,BN:BN,BO:BO)</f>
        <v/>
      </c>
      <c r="B4479" t="inlineStr">
        <is>
          <t>LLC</t>
        </is>
      </c>
      <c r="C4479" t="n">
        <v>742</v>
      </c>
      <c r="D4479">
        <f>_xlfn.XLOOKUP(C4479,BH:BH,BI:BI)</f>
        <v/>
      </c>
      <c r="E4479" t="n">
        <v>28934</v>
      </c>
      <c r="F4479" t="inlineStr">
        <is>
          <t>ROJAS BLASQUEZ GERARDO</t>
        </is>
      </c>
      <c r="G4479" s="234" t="n">
        <v>45933</v>
      </c>
      <c r="H4479" s="234" t="n">
        <v>45935</v>
      </c>
      <c r="I4479" t="inlineStr">
        <is>
          <t>VLO</t>
        </is>
      </c>
      <c r="J4479">
        <f>_xlfn.XLOOKUP(I4479,AS:AS,AU:AU)</f>
        <v/>
      </c>
      <c r="K4479" t="inlineStr">
        <is>
          <t>EUR</t>
        </is>
      </c>
      <c r="L4479" s="238" t="n">
        <v>7.01</v>
      </c>
      <c r="M4479">
        <f>L4479*_xlfn.XLOOKUP(K4479,AM:AM,AN:AN)</f>
        <v/>
      </c>
      <c r="N4479">
        <f>L4479*_xlfn.XLOOKUP(K4479,AM:AM,AO:AO)</f>
        <v/>
      </c>
      <c r="O4479" s="238" t="n">
        <v>0</v>
      </c>
      <c r="P4479">
        <f>O4479*_xlfn.XLOOKUP(K4479,AM:AM,AN:AN)</f>
        <v/>
      </c>
      <c r="Q4479">
        <f>O4479*_xlfn.XLOOKUP(K4479,AM:AM,AO:AO)</f>
        <v/>
      </c>
      <c r="R4479">
        <f>_xlfn.XLOOKUP(E4479,AF:AF,AG:AG)</f>
        <v/>
      </c>
      <c r="S4479">
        <f>_xlfn.XLOOKUP(E4479,AF:AF,AI:AI)</f>
        <v/>
      </c>
      <c r="T4479">
        <f>WEEKNUM(G4479)</f>
        <v/>
      </c>
      <c r="U4479">
        <f>YEAR(G4479)</f>
        <v/>
      </c>
      <c r="V4479" s="117">
        <f>IFERROR(Q4479/N4479,"0")</f>
        <v/>
      </c>
    </row>
    <row r="4480">
      <c r="A4480">
        <f>_xlfn.XLOOKUP(D4480,BN:BN,BO:BO)</f>
        <v/>
      </c>
      <c r="B4480" t="inlineStr">
        <is>
          <t>LLC</t>
        </is>
      </c>
      <c r="C4480" t="n">
        <v>742</v>
      </c>
      <c r="D4480">
        <f>_xlfn.XLOOKUP(C4480,BH:BH,BI:BI)</f>
        <v/>
      </c>
      <c r="E4480" t="n">
        <v>28934</v>
      </c>
      <c r="F4480" t="inlineStr">
        <is>
          <t>ROJAS MINA FERNANDA</t>
        </is>
      </c>
      <c r="G4480" s="234" t="n">
        <v>45933</v>
      </c>
      <c r="H4480" s="234" t="n">
        <v>45935</v>
      </c>
      <c r="I4480" t="inlineStr">
        <is>
          <t>VLO</t>
        </is>
      </c>
      <c r="J4480">
        <f>_xlfn.XLOOKUP(I4480,AS:AS,AU:AU)</f>
        <v/>
      </c>
      <c r="K4480" t="inlineStr">
        <is>
          <t>EUR</t>
        </is>
      </c>
      <c r="L4480" s="238" t="n">
        <v>7.01</v>
      </c>
      <c r="M4480">
        <f>L4480*_xlfn.XLOOKUP(K4480,AM:AM,AN:AN)</f>
        <v/>
      </c>
      <c r="N4480">
        <f>L4480*_xlfn.XLOOKUP(K4480,AM:AM,AO:AO)</f>
        <v/>
      </c>
      <c r="O4480" s="238" t="n">
        <v>0</v>
      </c>
      <c r="P4480">
        <f>O4480*_xlfn.XLOOKUP(K4480,AM:AM,AN:AN)</f>
        <v/>
      </c>
      <c r="Q4480">
        <f>O4480*_xlfn.XLOOKUP(K4480,AM:AM,AO:AO)</f>
        <v/>
      </c>
      <c r="R4480">
        <f>_xlfn.XLOOKUP(E4480,AF:AF,AG:AG)</f>
        <v/>
      </c>
      <c r="S4480">
        <f>_xlfn.XLOOKUP(E4480,AF:AF,AI:AI)</f>
        <v/>
      </c>
      <c r="T4480">
        <f>WEEKNUM(G4480)</f>
        <v/>
      </c>
      <c r="U4480">
        <f>YEAR(G4480)</f>
        <v/>
      </c>
      <c r="V4480" s="117">
        <f>IFERROR(Q4480/N4480,"0")</f>
        <v/>
      </c>
    </row>
    <row r="4481">
      <c r="A4481">
        <f>_xlfn.XLOOKUP(D4481,BN:BN,BO:BO)</f>
        <v/>
      </c>
      <c r="B4481" t="inlineStr">
        <is>
          <t>LLC</t>
        </is>
      </c>
      <c r="C4481" t="n">
        <v>742</v>
      </c>
      <c r="D4481">
        <f>_xlfn.XLOOKUP(C4481,BH:BH,BI:BI)</f>
        <v/>
      </c>
      <c r="E4481" t="n">
        <v>28934</v>
      </c>
      <c r="F4481" t="inlineStr">
        <is>
          <t>MINA CABRERA LORENZA XIMENA</t>
        </is>
      </c>
      <c r="G4481" s="234" t="n">
        <v>45933</v>
      </c>
      <c r="H4481" s="234" t="n">
        <v>45935</v>
      </c>
      <c r="I4481" t="inlineStr">
        <is>
          <t>VLO</t>
        </is>
      </c>
      <c r="J4481">
        <f>_xlfn.XLOOKUP(I4481,AS:AS,AU:AU)</f>
        <v/>
      </c>
      <c r="K4481" t="inlineStr">
        <is>
          <t>EUR</t>
        </is>
      </c>
      <c r="L4481" s="238" t="n">
        <v>7.01</v>
      </c>
      <c r="M4481">
        <f>L4481*_xlfn.XLOOKUP(K4481,AM:AM,AN:AN)</f>
        <v/>
      </c>
      <c r="N4481">
        <f>L4481*_xlfn.XLOOKUP(K4481,AM:AM,AO:AO)</f>
        <v/>
      </c>
      <c r="O4481" s="238" t="n">
        <v>0</v>
      </c>
      <c r="P4481">
        <f>O4481*_xlfn.XLOOKUP(K4481,AM:AM,AN:AN)</f>
        <v/>
      </c>
      <c r="Q4481">
        <f>O4481*_xlfn.XLOOKUP(K4481,AM:AM,AO:AO)</f>
        <v/>
      </c>
      <c r="R4481">
        <f>_xlfn.XLOOKUP(E4481,AF:AF,AG:AG)</f>
        <v/>
      </c>
      <c r="S4481">
        <f>_xlfn.XLOOKUP(E4481,AF:AF,AI:AI)</f>
        <v/>
      </c>
      <c r="T4481">
        <f>WEEKNUM(G4481)</f>
        <v/>
      </c>
      <c r="U4481">
        <f>YEAR(G4481)</f>
        <v/>
      </c>
      <c r="V4481" s="117">
        <f>IFERROR(Q4481/N4481,"0")</f>
        <v/>
      </c>
    </row>
    <row r="4482">
      <c r="A4482">
        <f>_xlfn.XLOOKUP(D4482,BN:BN,BO:BO)</f>
        <v/>
      </c>
      <c r="B4482" t="inlineStr">
        <is>
          <t>LLC</t>
        </is>
      </c>
      <c r="C4482" t="n">
        <v>742</v>
      </c>
      <c r="D4482">
        <f>_xlfn.XLOOKUP(C4482,BH:BH,BI:BI)</f>
        <v/>
      </c>
      <c r="E4482" t="n">
        <v>28934</v>
      </c>
      <c r="F4482" t="inlineStr">
        <is>
          <t>ROJAS MINA PAULINA</t>
        </is>
      </c>
      <c r="G4482" s="234" t="n">
        <v>45933</v>
      </c>
      <c r="H4482" s="234" t="n">
        <v>45933</v>
      </c>
      <c r="I4482" t="inlineStr">
        <is>
          <t>VLO</t>
        </is>
      </c>
      <c r="J4482">
        <f>_xlfn.XLOOKUP(I4482,AS:AS,AU:AU)</f>
        <v/>
      </c>
      <c r="K4482" t="inlineStr">
        <is>
          <t>EUR</t>
        </is>
      </c>
      <c r="L4482" s="238" t="n">
        <v>294.36</v>
      </c>
      <c r="M4482">
        <f>L4482*_xlfn.XLOOKUP(K4482,AM:AM,AN:AN)</f>
        <v/>
      </c>
      <c r="N4482">
        <f>L4482*_xlfn.XLOOKUP(K4482,AM:AM,AO:AO)</f>
        <v/>
      </c>
      <c r="O4482" s="238" t="n">
        <v>0</v>
      </c>
      <c r="P4482">
        <f>O4482*_xlfn.XLOOKUP(K4482,AM:AM,AN:AN)</f>
        <v/>
      </c>
      <c r="Q4482">
        <f>O4482*_xlfn.XLOOKUP(K4482,AM:AM,AO:AO)</f>
        <v/>
      </c>
      <c r="R4482">
        <f>_xlfn.XLOOKUP(E4482,AF:AF,AG:AG)</f>
        <v/>
      </c>
      <c r="S4482">
        <f>_xlfn.XLOOKUP(E4482,AF:AF,AI:AI)</f>
        <v/>
      </c>
      <c r="T4482">
        <f>WEEKNUM(G4482)</f>
        <v/>
      </c>
      <c r="U4482">
        <f>YEAR(G4482)</f>
        <v/>
      </c>
      <c r="V4482" s="117">
        <f>IFERROR(Q4482/N4482,"0")</f>
        <v/>
      </c>
    </row>
    <row r="4483">
      <c r="A4483">
        <f>_xlfn.XLOOKUP(D4483,BN:BN,BO:BO)</f>
        <v/>
      </c>
      <c r="B4483" t="inlineStr">
        <is>
          <t>LLC</t>
        </is>
      </c>
      <c r="C4483" t="n">
        <v>742</v>
      </c>
      <c r="D4483">
        <f>_xlfn.XLOOKUP(C4483,BH:BH,BI:BI)</f>
        <v/>
      </c>
      <c r="E4483" t="n">
        <v>28934</v>
      </c>
      <c r="F4483" t="inlineStr">
        <is>
          <t>ROJAS MINA GERARDO</t>
        </is>
      </c>
      <c r="G4483" s="234" t="n">
        <v>45933</v>
      </c>
      <c r="H4483" s="234" t="n">
        <v>45933</v>
      </c>
      <c r="I4483" t="inlineStr">
        <is>
          <t>VLO</t>
        </is>
      </c>
      <c r="J4483">
        <f>_xlfn.XLOOKUP(I4483,AS:AS,AU:AU)</f>
        <v/>
      </c>
      <c r="K4483" t="inlineStr">
        <is>
          <t>EUR</t>
        </is>
      </c>
      <c r="L4483" s="238" t="n">
        <v>294.36</v>
      </c>
      <c r="M4483">
        <f>L4483*_xlfn.XLOOKUP(K4483,AM:AM,AN:AN)</f>
        <v/>
      </c>
      <c r="N4483">
        <f>L4483*_xlfn.XLOOKUP(K4483,AM:AM,AO:AO)</f>
        <v/>
      </c>
      <c r="O4483" s="238" t="n">
        <v>0</v>
      </c>
      <c r="P4483">
        <f>O4483*_xlfn.XLOOKUP(K4483,AM:AM,AN:AN)</f>
        <v/>
      </c>
      <c r="Q4483">
        <f>O4483*_xlfn.XLOOKUP(K4483,AM:AM,AO:AO)</f>
        <v/>
      </c>
      <c r="R4483">
        <f>_xlfn.XLOOKUP(E4483,AF:AF,AG:AG)</f>
        <v/>
      </c>
      <c r="S4483">
        <f>_xlfn.XLOOKUP(E4483,AF:AF,AI:AI)</f>
        <v/>
      </c>
      <c r="T4483">
        <f>WEEKNUM(G4483)</f>
        <v/>
      </c>
      <c r="U4483">
        <f>YEAR(G4483)</f>
        <v/>
      </c>
      <c r="V4483" s="117">
        <f>IFERROR(Q4483/N4483,"0")</f>
        <v/>
      </c>
    </row>
    <row r="4484">
      <c r="A4484">
        <f>_xlfn.XLOOKUP(D4484,BN:BN,BO:BO)</f>
        <v/>
      </c>
      <c r="B4484" t="inlineStr">
        <is>
          <t>LLC</t>
        </is>
      </c>
      <c r="C4484" t="n">
        <v>742</v>
      </c>
      <c r="D4484">
        <f>_xlfn.XLOOKUP(C4484,BH:BH,BI:BI)</f>
        <v/>
      </c>
      <c r="E4484" t="n">
        <v>28934</v>
      </c>
      <c r="F4484" t="inlineStr">
        <is>
          <t>ROJAS MINA PAULINA</t>
        </is>
      </c>
      <c r="G4484" s="234" t="n">
        <v>45933</v>
      </c>
      <c r="H4484" s="234" t="n">
        <v>45933</v>
      </c>
      <c r="I4484" t="inlineStr">
        <is>
          <t>VLO</t>
        </is>
      </c>
      <c r="J4484">
        <f>_xlfn.XLOOKUP(I4484,AS:AS,AU:AU)</f>
        <v/>
      </c>
      <c r="K4484" t="inlineStr">
        <is>
          <t>EUR</t>
        </is>
      </c>
      <c r="L4484" s="238" t="n">
        <v>15.38</v>
      </c>
      <c r="M4484">
        <f>L4484*_xlfn.XLOOKUP(K4484,AM:AM,AN:AN)</f>
        <v/>
      </c>
      <c r="N4484">
        <f>L4484*_xlfn.XLOOKUP(K4484,AM:AM,AO:AO)</f>
        <v/>
      </c>
      <c r="O4484" s="238" t="n">
        <v>0</v>
      </c>
      <c r="P4484">
        <f>O4484*_xlfn.XLOOKUP(K4484,AM:AM,AN:AN)</f>
        <v/>
      </c>
      <c r="Q4484">
        <f>O4484*_xlfn.XLOOKUP(K4484,AM:AM,AO:AO)</f>
        <v/>
      </c>
      <c r="R4484">
        <f>_xlfn.XLOOKUP(E4484,AF:AF,AG:AG)</f>
        <v/>
      </c>
      <c r="S4484">
        <f>_xlfn.XLOOKUP(E4484,AF:AF,AI:AI)</f>
        <v/>
      </c>
      <c r="T4484">
        <f>WEEKNUM(G4484)</f>
        <v/>
      </c>
      <c r="U4484">
        <f>YEAR(G4484)</f>
        <v/>
      </c>
      <c r="V4484" s="117">
        <f>IFERROR(Q4484/N4484,"0")</f>
        <v/>
      </c>
    </row>
    <row r="4485">
      <c r="A4485">
        <f>_xlfn.XLOOKUP(D4485,BN:BN,BO:BO)</f>
        <v/>
      </c>
      <c r="B4485" t="inlineStr">
        <is>
          <t>LLC</t>
        </is>
      </c>
      <c r="C4485" t="n">
        <v>742</v>
      </c>
      <c r="D4485">
        <f>_xlfn.XLOOKUP(C4485,BH:BH,BI:BI)</f>
        <v/>
      </c>
      <c r="E4485" t="n">
        <v>28934</v>
      </c>
      <c r="F4485" t="inlineStr">
        <is>
          <t>ROJAS MINA GERARDO</t>
        </is>
      </c>
      <c r="G4485" s="234" t="n">
        <v>45933</v>
      </c>
      <c r="H4485" s="234" t="n">
        <v>45933</v>
      </c>
      <c r="I4485" t="inlineStr">
        <is>
          <t>VLO</t>
        </is>
      </c>
      <c r="J4485">
        <f>_xlfn.XLOOKUP(I4485,AS:AS,AU:AU)</f>
        <v/>
      </c>
      <c r="K4485" t="inlineStr">
        <is>
          <t>EUR</t>
        </is>
      </c>
      <c r="L4485" s="238" t="n">
        <v>15.38</v>
      </c>
      <c r="M4485">
        <f>L4485*_xlfn.XLOOKUP(K4485,AM:AM,AN:AN)</f>
        <v/>
      </c>
      <c r="N4485">
        <f>L4485*_xlfn.XLOOKUP(K4485,AM:AM,AO:AO)</f>
        <v/>
      </c>
      <c r="O4485" s="238" t="n">
        <v>0</v>
      </c>
      <c r="P4485">
        <f>O4485*_xlfn.XLOOKUP(K4485,AM:AM,AN:AN)</f>
        <v/>
      </c>
      <c r="Q4485">
        <f>O4485*_xlfn.XLOOKUP(K4485,AM:AM,AO:AO)</f>
        <v/>
      </c>
      <c r="R4485">
        <f>_xlfn.XLOOKUP(E4485,AF:AF,AG:AG)</f>
        <v/>
      </c>
      <c r="S4485">
        <f>_xlfn.XLOOKUP(E4485,AF:AF,AI:AI)</f>
        <v/>
      </c>
      <c r="T4485">
        <f>WEEKNUM(G4485)</f>
        <v/>
      </c>
      <c r="U4485">
        <f>YEAR(G4485)</f>
        <v/>
      </c>
      <c r="V4485" s="117">
        <f>IFERROR(Q4485/N4485,"0")</f>
        <v/>
      </c>
    </row>
    <row r="4486">
      <c r="A4486">
        <f>_xlfn.XLOOKUP(D4486,BN:BN,BO:BO)</f>
        <v/>
      </c>
      <c r="B4486" t="inlineStr">
        <is>
          <t>LLC</t>
        </is>
      </c>
      <c r="C4486" t="n">
        <v>742</v>
      </c>
      <c r="D4486">
        <f>_xlfn.XLOOKUP(C4486,BH:BH,BI:BI)</f>
        <v/>
      </c>
      <c r="E4486" t="n">
        <v>28934</v>
      </c>
      <c r="F4486" t="inlineStr">
        <is>
          <t>ROJAS MINA PAULINA</t>
        </is>
      </c>
      <c r="G4486" s="234" t="n">
        <v>45935</v>
      </c>
      <c r="H4486" s="234" t="n">
        <v>45935</v>
      </c>
      <c r="I4486" t="inlineStr">
        <is>
          <t>VLO</t>
        </is>
      </c>
      <c r="J4486">
        <f>_xlfn.XLOOKUP(I4486,AS:AS,AU:AU)</f>
        <v/>
      </c>
      <c r="K4486" t="inlineStr">
        <is>
          <t>EUR</t>
        </is>
      </c>
      <c r="L4486" s="238" t="n">
        <v>298.47</v>
      </c>
      <c r="M4486">
        <f>L4486*_xlfn.XLOOKUP(K4486,AM:AM,AN:AN)</f>
        <v/>
      </c>
      <c r="N4486">
        <f>L4486*_xlfn.XLOOKUP(K4486,AM:AM,AO:AO)</f>
        <v/>
      </c>
      <c r="O4486" s="238" t="n">
        <v>0</v>
      </c>
      <c r="P4486">
        <f>O4486*_xlfn.XLOOKUP(K4486,AM:AM,AN:AN)</f>
        <v/>
      </c>
      <c r="Q4486">
        <f>O4486*_xlfn.XLOOKUP(K4486,AM:AM,AO:AO)</f>
        <v/>
      </c>
      <c r="R4486">
        <f>_xlfn.XLOOKUP(E4486,AF:AF,AG:AG)</f>
        <v/>
      </c>
      <c r="S4486">
        <f>_xlfn.XLOOKUP(E4486,AF:AF,AI:AI)</f>
        <v/>
      </c>
      <c r="T4486">
        <f>WEEKNUM(G4486)</f>
        <v/>
      </c>
      <c r="U4486">
        <f>YEAR(G4486)</f>
        <v/>
      </c>
      <c r="V4486" s="117">
        <f>IFERROR(Q4486/N4486,"0")</f>
        <v/>
      </c>
    </row>
    <row r="4487">
      <c r="A4487">
        <f>_xlfn.XLOOKUP(D4487,BN:BN,BO:BO)</f>
        <v/>
      </c>
      <c r="B4487" t="inlineStr">
        <is>
          <t>LLC</t>
        </is>
      </c>
      <c r="C4487" t="n">
        <v>742</v>
      </c>
      <c r="D4487">
        <f>_xlfn.XLOOKUP(C4487,BH:BH,BI:BI)</f>
        <v/>
      </c>
      <c r="E4487" t="n">
        <v>28934</v>
      </c>
      <c r="F4487" t="inlineStr">
        <is>
          <t>ROJAS MINA GERARDO</t>
        </is>
      </c>
      <c r="G4487" s="234" t="n">
        <v>45935</v>
      </c>
      <c r="H4487" s="234" t="n">
        <v>45935</v>
      </c>
      <c r="I4487" t="inlineStr">
        <is>
          <t>VLO</t>
        </is>
      </c>
      <c r="J4487">
        <f>_xlfn.XLOOKUP(I4487,AS:AS,AU:AU)</f>
        <v/>
      </c>
      <c r="K4487" t="inlineStr">
        <is>
          <t>EUR</t>
        </is>
      </c>
      <c r="L4487" s="238" t="n">
        <v>298.47</v>
      </c>
      <c r="M4487">
        <f>L4487*_xlfn.XLOOKUP(K4487,AM:AM,AN:AN)</f>
        <v/>
      </c>
      <c r="N4487">
        <f>L4487*_xlfn.XLOOKUP(K4487,AM:AM,AO:AO)</f>
        <v/>
      </c>
      <c r="O4487" s="238" t="n">
        <v>0</v>
      </c>
      <c r="P4487">
        <f>O4487*_xlfn.XLOOKUP(K4487,AM:AM,AN:AN)</f>
        <v/>
      </c>
      <c r="Q4487">
        <f>O4487*_xlfn.XLOOKUP(K4487,AM:AM,AO:AO)</f>
        <v/>
      </c>
      <c r="R4487">
        <f>_xlfn.XLOOKUP(E4487,AF:AF,AG:AG)</f>
        <v/>
      </c>
      <c r="S4487">
        <f>_xlfn.XLOOKUP(E4487,AF:AF,AI:AI)</f>
        <v/>
      </c>
      <c r="T4487">
        <f>WEEKNUM(G4487)</f>
        <v/>
      </c>
      <c r="U4487">
        <f>YEAR(G4487)</f>
        <v/>
      </c>
      <c r="V4487" s="117">
        <f>IFERROR(Q4487/N4487,"0")</f>
        <v/>
      </c>
    </row>
    <row r="4488">
      <c r="A4488">
        <f>_xlfn.XLOOKUP(D4488,BN:BN,BO:BO)</f>
        <v/>
      </c>
      <c r="B4488" t="inlineStr">
        <is>
          <t>LLC</t>
        </is>
      </c>
      <c r="C4488" t="n">
        <v>742</v>
      </c>
      <c r="D4488">
        <f>_xlfn.XLOOKUP(C4488,BH:BH,BI:BI)</f>
        <v/>
      </c>
      <c r="E4488" t="n">
        <v>28934</v>
      </c>
      <c r="F4488" t="inlineStr">
        <is>
          <t>ROJAS MINA PAULINA</t>
        </is>
      </c>
      <c r="G4488" s="234" t="n">
        <v>45935</v>
      </c>
      <c r="H4488" s="234" t="n">
        <v>45935</v>
      </c>
      <c r="I4488" t="inlineStr">
        <is>
          <t>VLO</t>
        </is>
      </c>
      <c r="J4488">
        <f>_xlfn.XLOOKUP(I4488,AS:AS,AU:AU)</f>
        <v/>
      </c>
      <c r="K4488" t="inlineStr">
        <is>
          <t>EUR</t>
        </is>
      </c>
      <c r="L4488" s="238" t="n">
        <v>7.01</v>
      </c>
      <c r="M4488">
        <f>L4488*_xlfn.XLOOKUP(K4488,AM:AM,AN:AN)</f>
        <v/>
      </c>
      <c r="N4488">
        <f>L4488*_xlfn.XLOOKUP(K4488,AM:AM,AO:AO)</f>
        <v/>
      </c>
      <c r="O4488" s="238" t="n">
        <v>0</v>
      </c>
      <c r="P4488">
        <f>O4488*_xlfn.XLOOKUP(K4488,AM:AM,AN:AN)</f>
        <v/>
      </c>
      <c r="Q4488">
        <f>O4488*_xlfn.XLOOKUP(K4488,AM:AM,AO:AO)</f>
        <v/>
      </c>
      <c r="R4488">
        <f>_xlfn.XLOOKUP(E4488,AF:AF,AG:AG)</f>
        <v/>
      </c>
      <c r="S4488">
        <f>_xlfn.XLOOKUP(E4488,AF:AF,AI:AI)</f>
        <v/>
      </c>
      <c r="T4488">
        <f>WEEKNUM(G4488)</f>
        <v/>
      </c>
      <c r="U4488">
        <f>YEAR(G4488)</f>
        <v/>
      </c>
      <c r="V4488" s="117">
        <f>IFERROR(Q4488/N4488,"0")</f>
        <v/>
      </c>
    </row>
    <row r="4489">
      <c r="A4489">
        <f>_xlfn.XLOOKUP(D4489,BN:BN,BO:BO)</f>
        <v/>
      </c>
      <c r="B4489" t="inlineStr">
        <is>
          <t>LLC</t>
        </is>
      </c>
      <c r="C4489" t="n">
        <v>742</v>
      </c>
      <c r="D4489">
        <f>_xlfn.XLOOKUP(C4489,BH:BH,BI:BI)</f>
        <v/>
      </c>
      <c r="E4489" t="n">
        <v>28934</v>
      </c>
      <c r="F4489" t="inlineStr">
        <is>
          <t>ROJAS MINA GERARDO</t>
        </is>
      </c>
      <c r="G4489" s="234" t="n">
        <v>45935</v>
      </c>
      <c r="H4489" s="234" t="n">
        <v>45935</v>
      </c>
      <c r="I4489" t="inlineStr">
        <is>
          <t>VLO</t>
        </is>
      </c>
      <c r="J4489">
        <f>_xlfn.XLOOKUP(I4489,AS:AS,AU:AU)</f>
        <v/>
      </c>
      <c r="K4489" t="inlineStr">
        <is>
          <t>EUR</t>
        </is>
      </c>
      <c r="L4489" s="238" t="n">
        <v>7.01</v>
      </c>
      <c r="M4489">
        <f>L4489*_xlfn.XLOOKUP(K4489,AM:AM,AN:AN)</f>
        <v/>
      </c>
      <c r="N4489">
        <f>L4489*_xlfn.XLOOKUP(K4489,AM:AM,AO:AO)</f>
        <v/>
      </c>
      <c r="O4489" s="238" t="n">
        <v>0</v>
      </c>
      <c r="P4489">
        <f>O4489*_xlfn.XLOOKUP(K4489,AM:AM,AN:AN)</f>
        <v/>
      </c>
      <c r="Q4489">
        <f>O4489*_xlfn.XLOOKUP(K4489,AM:AM,AO:AO)</f>
        <v/>
      </c>
      <c r="R4489">
        <f>_xlfn.XLOOKUP(E4489,AF:AF,AG:AG)</f>
        <v/>
      </c>
      <c r="S4489">
        <f>_xlfn.XLOOKUP(E4489,AF:AF,AI:AI)</f>
        <v/>
      </c>
      <c r="T4489">
        <f>WEEKNUM(G4489)</f>
        <v/>
      </c>
      <c r="U4489">
        <f>YEAR(G4489)</f>
        <v/>
      </c>
      <c r="V4489" s="117">
        <f>IFERROR(Q4489/N4489,"0")</f>
        <v/>
      </c>
    </row>
    <row r="4490">
      <c r="A4490">
        <f>_xlfn.XLOOKUP(D4490,BN:BN,BO:BO)</f>
        <v/>
      </c>
      <c r="B4490" t="inlineStr">
        <is>
          <t>LLC</t>
        </is>
      </c>
      <c r="C4490" t="n">
        <v>742</v>
      </c>
      <c r="D4490">
        <f>_xlfn.XLOOKUP(C4490,BH:BH,BI:BI)</f>
        <v/>
      </c>
      <c r="E4490" t="n">
        <v>0</v>
      </c>
      <c r="F4490" t="inlineStr">
        <is>
          <t xml:space="preserve">Fee emision </t>
        </is>
      </c>
      <c r="G4490" s="234" t="n">
        <v>45933</v>
      </c>
      <c r="H4490" s="234" t="n">
        <v>45935</v>
      </c>
      <c r="I4490" t="inlineStr">
        <is>
          <t>HPS</t>
        </is>
      </c>
      <c r="J4490">
        <f>_xlfn.XLOOKUP(I4490,AS:AS,AU:AU)</f>
        <v/>
      </c>
      <c r="K4490" t="inlineStr">
        <is>
          <t>EUR</t>
        </is>
      </c>
      <c r="L4490" s="238" t="n">
        <v>210</v>
      </c>
      <c r="M4490">
        <f>L4490*_xlfn.XLOOKUP(K4490,AM:AM,AN:AN)</f>
        <v/>
      </c>
      <c r="N4490">
        <f>L4490*_xlfn.XLOOKUP(K4490,AM:AM,AO:AO)</f>
        <v/>
      </c>
      <c r="O4490" s="238" t="n">
        <v>210</v>
      </c>
      <c r="P4490">
        <f>O4490*_xlfn.XLOOKUP(K4490,AM:AM,AN:AN)</f>
        <v/>
      </c>
      <c r="Q4490">
        <f>O4490*_xlfn.XLOOKUP(K4490,AM:AM,AO:AO)</f>
        <v/>
      </c>
      <c r="R4490">
        <f>_xlfn.XLOOKUP(E4490,AF:AF,AG:AG)</f>
        <v/>
      </c>
      <c r="S4490">
        <f>_xlfn.XLOOKUP(E4490,AF:AF,AI:AI)</f>
        <v/>
      </c>
      <c r="T4490">
        <f>WEEKNUM(G4490)</f>
        <v/>
      </c>
      <c r="U4490">
        <f>YEAR(G4490)</f>
        <v/>
      </c>
      <c r="V4490" s="117">
        <f>IFERROR(Q4490/N4490,"0")</f>
        <v/>
      </c>
    </row>
    <row r="4491">
      <c r="A4491">
        <f>_xlfn.XLOOKUP(D4491,BN:BN,BO:BO)</f>
        <v/>
      </c>
      <c r="B4491" t="inlineStr">
        <is>
          <t>LLC</t>
        </is>
      </c>
      <c r="C4491" t="n">
        <v>743</v>
      </c>
      <c r="D4491">
        <f>_xlfn.XLOOKUP(C4491,BH:BH,BI:BI)</f>
        <v/>
      </c>
      <c r="E4491" t="n">
        <v>27490</v>
      </c>
      <c r="F4491" t="inlineStr">
        <is>
          <t>HOSHINOYA FUJI 13-15 NOV</t>
        </is>
      </c>
      <c r="G4491" s="234" t="n">
        <v>45974</v>
      </c>
      <c r="H4491" s="234" t="n">
        <v>45976</v>
      </c>
      <c r="I4491" t="inlineStr">
        <is>
          <t>HTL</t>
        </is>
      </c>
      <c r="J4491">
        <f>_xlfn.XLOOKUP(I4491,AS:AS,AU:AU)</f>
        <v/>
      </c>
      <c r="K4491" t="inlineStr">
        <is>
          <t>USD</t>
        </is>
      </c>
      <c r="L4491" s="238" t="n">
        <v>5283</v>
      </c>
      <c r="M4491">
        <f>L4491*_xlfn.XLOOKUP(K4491,AM:AM,AN:AN)</f>
        <v/>
      </c>
      <c r="N4491">
        <f>L4491*_xlfn.XLOOKUP(K4491,AM:AM,AO:AO)</f>
        <v/>
      </c>
      <c r="O4491" s="238" t="n">
        <v>434.48</v>
      </c>
      <c r="P4491">
        <f>O4491*_xlfn.XLOOKUP(K4491,AM:AM,AN:AN)</f>
        <v/>
      </c>
      <c r="Q4491">
        <f>O4491*_xlfn.XLOOKUP(K4491,AM:AM,AO:AO)</f>
        <v/>
      </c>
      <c r="R4491">
        <f>_xlfn.XLOOKUP(E4491,AF:AF,AG:AG)</f>
        <v/>
      </c>
      <c r="S4491">
        <f>_xlfn.XLOOKUP(E4491,AF:AF,AI:AI)</f>
        <v/>
      </c>
      <c r="T4491">
        <f>WEEKNUM(G4491)</f>
        <v/>
      </c>
      <c r="U4491">
        <f>YEAR(G4491)</f>
        <v/>
      </c>
      <c r="V4491" s="117">
        <f>IFERROR(Q4491/N4491,"0")</f>
        <v/>
      </c>
    </row>
    <row r="4492">
      <c r="A4492">
        <f>_xlfn.XLOOKUP(D4492,BN:BN,BO:BO)</f>
        <v/>
      </c>
      <c r="B4492" t="inlineStr">
        <is>
          <t>LLC</t>
        </is>
      </c>
      <c r="C4492" t="n">
        <v>743</v>
      </c>
      <c r="D4492">
        <f>_xlfn.XLOOKUP(C4492,BH:BH,BI:BI)</f>
        <v/>
      </c>
      <c r="E4492" t="n">
        <v>27261</v>
      </c>
      <c r="F4492" t="inlineStr">
        <is>
          <t>ACE KYOTO 15-18 NOV</t>
        </is>
      </c>
      <c r="G4492" s="234" t="n">
        <v>45976</v>
      </c>
      <c r="H4492" s="234" t="n">
        <v>45979</v>
      </c>
      <c r="I4492" t="inlineStr">
        <is>
          <t>HTL</t>
        </is>
      </c>
      <c r="J4492">
        <f>_xlfn.XLOOKUP(I4492,AS:AS,AU:AU)</f>
        <v/>
      </c>
      <c r="K4492" t="inlineStr">
        <is>
          <t>USD</t>
        </is>
      </c>
      <c r="L4492" s="238" t="n">
        <v>4070.77</v>
      </c>
      <c r="M4492">
        <f>L4492*_xlfn.XLOOKUP(K4492,AM:AM,AN:AN)</f>
        <v/>
      </c>
      <c r="N4492">
        <f>L4492*_xlfn.XLOOKUP(K4492,AM:AM,AO:AO)</f>
        <v/>
      </c>
      <c r="O4492" s="238" t="n">
        <v>277.65</v>
      </c>
      <c r="P4492">
        <f>O4492*_xlfn.XLOOKUP(K4492,AM:AM,AN:AN)</f>
        <v/>
      </c>
      <c r="Q4492">
        <f>O4492*_xlfn.XLOOKUP(K4492,AM:AM,AO:AO)</f>
        <v/>
      </c>
      <c r="R4492">
        <f>_xlfn.XLOOKUP(E4492,AF:AF,AG:AG)</f>
        <v/>
      </c>
      <c r="S4492">
        <f>_xlfn.XLOOKUP(E4492,AF:AF,AI:AI)</f>
        <v/>
      </c>
      <c r="T4492">
        <f>WEEKNUM(G4492)</f>
        <v/>
      </c>
      <c r="U4492">
        <f>YEAR(G4492)</f>
        <v/>
      </c>
      <c r="V4492" s="117">
        <f>IFERROR(Q4492/N4492,"0")</f>
        <v/>
      </c>
    </row>
    <row r="4493">
      <c r="A4493">
        <f>_xlfn.XLOOKUP(D4493,BN:BN,BO:BO)</f>
        <v/>
      </c>
      <c r="B4493" t="inlineStr">
        <is>
          <t>LLC</t>
        </is>
      </c>
      <c r="C4493" t="n">
        <v>743</v>
      </c>
      <c r="D4493">
        <f>_xlfn.XLOOKUP(C4493,BH:BH,BI:BI)</f>
        <v/>
      </c>
      <c r="E4493" t="n">
        <v>25907</v>
      </c>
      <c r="F4493" t="inlineStr">
        <is>
          <t>OKURA TOKYO 18-22 NOV</t>
        </is>
      </c>
      <c r="G4493" s="234" t="n">
        <v>45979</v>
      </c>
      <c r="H4493" s="234" t="n">
        <v>45983</v>
      </c>
      <c r="I4493" t="inlineStr">
        <is>
          <t>HTL</t>
        </is>
      </c>
      <c r="J4493">
        <f>_xlfn.XLOOKUP(I4493,AS:AS,AU:AU)</f>
        <v/>
      </c>
      <c r="K4493" t="inlineStr">
        <is>
          <t>USD</t>
        </is>
      </c>
      <c r="L4493" s="238" t="n">
        <v>8485.120000000001</v>
      </c>
      <c r="M4493">
        <f>L4493*_xlfn.XLOOKUP(K4493,AM:AM,AN:AN)</f>
        <v/>
      </c>
      <c r="N4493">
        <f>L4493*_xlfn.XLOOKUP(K4493,AM:AM,AO:AO)</f>
        <v/>
      </c>
      <c r="O4493" s="238" t="n">
        <v>599.3099999999999</v>
      </c>
      <c r="P4493">
        <f>O4493*_xlfn.XLOOKUP(K4493,AM:AM,AN:AN)</f>
        <v/>
      </c>
      <c r="Q4493">
        <f>O4493*_xlfn.XLOOKUP(K4493,AM:AM,AO:AO)</f>
        <v/>
      </c>
      <c r="R4493">
        <f>_xlfn.XLOOKUP(E4493,AF:AF,AG:AG)</f>
        <v/>
      </c>
      <c r="S4493">
        <f>_xlfn.XLOOKUP(E4493,AF:AF,AI:AI)</f>
        <v/>
      </c>
      <c r="T4493">
        <f>WEEKNUM(G4493)</f>
        <v/>
      </c>
      <c r="U4493">
        <f>YEAR(G4493)</f>
        <v/>
      </c>
      <c r="V4493" s="117">
        <f>IFERROR(Q4493/N4493,"0")</f>
        <v/>
      </c>
    </row>
    <row r="4494">
      <c r="A4494">
        <f>_xlfn.XLOOKUP(D4494,BN:BN,BO:BO)</f>
        <v/>
      </c>
      <c r="B4494" t="inlineStr">
        <is>
          <t>LLC</t>
        </is>
      </c>
      <c r="C4494" t="n">
        <v>743</v>
      </c>
      <c r="D4494">
        <f>_xlfn.XLOOKUP(C4494,BH:BH,BI:BI)</f>
        <v/>
      </c>
      <c r="E4494" t="n">
        <v>27265</v>
      </c>
      <c r="F4494" t="inlineStr">
        <is>
          <t>CELESTINE GINZA 11-12 NOV</t>
        </is>
      </c>
      <c r="G4494" s="234" t="n">
        <v>45972</v>
      </c>
      <c r="H4494" s="234" t="n">
        <v>45973</v>
      </c>
      <c r="I4494" t="inlineStr">
        <is>
          <t>HTL</t>
        </is>
      </c>
      <c r="J4494">
        <f>_xlfn.XLOOKUP(I4494,AS:AS,AU:AU)</f>
        <v/>
      </c>
      <c r="K4494" t="inlineStr">
        <is>
          <t>USD</t>
        </is>
      </c>
      <c r="L4494" s="238" t="n">
        <v>937.34</v>
      </c>
      <c r="M4494">
        <f>L4494*_xlfn.XLOOKUP(K4494,AM:AM,AN:AN)</f>
        <v/>
      </c>
      <c r="N4494">
        <f>L4494*_xlfn.XLOOKUP(K4494,AM:AM,AO:AO)</f>
        <v/>
      </c>
      <c r="O4494" s="238" t="n">
        <v>71.43000000000001</v>
      </c>
      <c r="P4494">
        <f>O4494*_xlfn.XLOOKUP(K4494,AM:AM,AN:AN)</f>
        <v/>
      </c>
      <c r="Q4494">
        <f>O4494*_xlfn.XLOOKUP(K4494,AM:AM,AO:AO)</f>
        <v/>
      </c>
      <c r="R4494">
        <f>_xlfn.XLOOKUP(E4494,AF:AF,AG:AG)</f>
        <v/>
      </c>
      <c r="S4494">
        <f>_xlfn.XLOOKUP(E4494,AF:AF,AI:AI)</f>
        <v/>
      </c>
      <c r="T4494">
        <f>WEEKNUM(G4494)</f>
        <v/>
      </c>
      <c r="U4494">
        <f>YEAR(G4494)</f>
        <v/>
      </c>
      <c r="V4494" s="117">
        <f>IFERROR(Q4494/N4494,"0")</f>
        <v/>
      </c>
    </row>
    <row r="4495">
      <c r="A4495">
        <f>_xlfn.XLOOKUP(D4495,BN:BN,BO:BO)</f>
        <v/>
      </c>
      <c r="B4495" t="inlineStr">
        <is>
          <t>LLC</t>
        </is>
      </c>
      <c r="C4495" t="n">
        <v>743</v>
      </c>
      <c r="D4495">
        <f>_xlfn.XLOOKUP(C4495,BH:BH,BI:BI)</f>
        <v/>
      </c>
      <c r="E4495" t="n">
        <v>25360</v>
      </c>
      <c r="F4495" t="inlineStr">
        <is>
          <t>SERVICIOS &amp; HATSUHANA LUX JAPAN</t>
        </is>
      </c>
      <c r="G4495" s="234" t="n">
        <v>45972</v>
      </c>
      <c r="H4495" s="234" t="n">
        <v>45983</v>
      </c>
      <c r="I4495" t="inlineStr">
        <is>
          <t>HTL</t>
        </is>
      </c>
      <c r="J4495">
        <f>_xlfn.XLOOKUP(I4495,AS:AS,AU:AU)</f>
        <v/>
      </c>
      <c r="K4495" t="inlineStr">
        <is>
          <t>USD</t>
        </is>
      </c>
      <c r="L4495" s="238" t="n">
        <v>15771</v>
      </c>
      <c r="M4495">
        <f>L4495*_xlfn.XLOOKUP(K4495,AM:AM,AN:AN)</f>
        <v/>
      </c>
      <c r="N4495">
        <f>L4495*_xlfn.XLOOKUP(K4495,AM:AM,AO:AO)</f>
        <v/>
      </c>
      <c r="O4495" s="238" t="n">
        <v>2168.22</v>
      </c>
      <c r="P4495">
        <f>O4495*_xlfn.XLOOKUP(K4495,AM:AM,AN:AN)</f>
        <v/>
      </c>
      <c r="Q4495">
        <f>O4495*_xlfn.XLOOKUP(K4495,AM:AM,AO:AO)</f>
        <v/>
      </c>
      <c r="R4495">
        <f>_xlfn.XLOOKUP(E4495,AF:AF,AG:AG)</f>
        <v/>
      </c>
      <c r="S4495">
        <f>_xlfn.XLOOKUP(E4495,AF:AF,AI:AI)</f>
        <v/>
      </c>
      <c r="T4495">
        <f>WEEKNUM(G4495)</f>
        <v/>
      </c>
      <c r="U4495">
        <f>YEAR(G4495)</f>
        <v/>
      </c>
      <c r="V4495" s="117">
        <f>IFERROR(Q4495/N4495,"0")</f>
        <v/>
      </c>
    </row>
    <row r="4496">
      <c r="A4496">
        <f>_xlfn.XLOOKUP(D4496,BN:BN,BO:BO)</f>
        <v/>
      </c>
      <c r="B4496" t="inlineStr">
        <is>
          <t>LLC</t>
        </is>
      </c>
      <c r="C4496" t="n">
        <v>743</v>
      </c>
      <c r="D4496">
        <f>_xlfn.XLOOKUP(C4496,BH:BH,BI:BI)</f>
        <v/>
      </c>
      <c r="E4496" t="n">
        <v>28934</v>
      </c>
      <c r="F4496" t="inlineStr">
        <is>
          <t>DE IBARROLA HEGEWISCH ALEJANDRO</t>
        </is>
      </c>
      <c r="G4496" s="234" t="n">
        <v>45983</v>
      </c>
      <c r="H4496" s="234" t="n">
        <v>45990</v>
      </c>
      <c r="I4496" t="inlineStr">
        <is>
          <t>VLO</t>
        </is>
      </c>
      <c r="J4496">
        <f>_xlfn.XLOOKUP(I4496,AS:AS,AU:AU)</f>
        <v/>
      </c>
      <c r="K4496" t="inlineStr">
        <is>
          <t>USD</t>
        </is>
      </c>
      <c r="L4496" s="238" t="n">
        <v>1977.1</v>
      </c>
      <c r="M4496">
        <f>L4496*_xlfn.XLOOKUP(K4496,AM:AM,AN:AN)</f>
        <v/>
      </c>
      <c r="N4496">
        <f>L4496*_xlfn.XLOOKUP(K4496,AM:AM,AO:AO)</f>
        <v/>
      </c>
      <c r="O4496" s="238" t="n">
        <v>0</v>
      </c>
      <c r="P4496">
        <f>O4496*_xlfn.XLOOKUP(K4496,AM:AM,AN:AN)</f>
        <v/>
      </c>
      <c r="Q4496">
        <f>O4496*_xlfn.XLOOKUP(K4496,AM:AM,AO:AO)</f>
        <v/>
      </c>
      <c r="R4496">
        <f>_xlfn.XLOOKUP(E4496,AF:AF,AG:AG)</f>
        <v/>
      </c>
      <c r="S4496">
        <f>_xlfn.XLOOKUP(E4496,AF:AF,AI:AI)</f>
        <v/>
      </c>
      <c r="T4496">
        <f>WEEKNUM(G4496)</f>
        <v/>
      </c>
      <c r="U4496">
        <f>YEAR(G4496)</f>
        <v/>
      </c>
      <c r="V4496" s="117">
        <f>IFERROR(Q4496/N4496,"0")</f>
        <v/>
      </c>
    </row>
    <row r="4497">
      <c r="A4497">
        <f>_xlfn.XLOOKUP(D4497,BN:BN,BO:BO)</f>
        <v/>
      </c>
      <c r="B4497" t="inlineStr">
        <is>
          <t>LLC</t>
        </is>
      </c>
      <c r="C4497" t="n">
        <v>743</v>
      </c>
      <c r="D4497">
        <f>_xlfn.XLOOKUP(C4497,BH:BH,BI:BI)</f>
        <v/>
      </c>
      <c r="E4497" t="n">
        <v>28934</v>
      </c>
      <c r="F4497" t="inlineStr">
        <is>
          <t>DE IBARROLA DAVALOS FERNANDO</t>
        </is>
      </c>
      <c r="G4497" s="234" t="n">
        <v>45983</v>
      </c>
      <c r="H4497" s="234" t="n">
        <v>45990</v>
      </c>
      <c r="I4497" t="inlineStr">
        <is>
          <t>VLO</t>
        </is>
      </c>
      <c r="J4497">
        <f>_xlfn.XLOOKUP(I4497,AS:AS,AU:AU)</f>
        <v/>
      </c>
      <c r="K4497" t="inlineStr">
        <is>
          <t>USD</t>
        </is>
      </c>
      <c r="L4497" s="238" t="n">
        <v>1977.1</v>
      </c>
      <c r="M4497">
        <f>L4497*_xlfn.XLOOKUP(K4497,AM:AM,AN:AN)</f>
        <v/>
      </c>
      <c r="N4497">
        <f>L4497*_xlfn.XLOOKUP(K4497,AM:AM,AO:AO)</f>
        <v/>
      </c>
      <c r="O4497" s="238" t="n">
        <v>0</v>
      </c>
      <c r="P4497">
        <f>O4497*_xlfn.XLOOKUP(K4497,AM:AM,AN:AN)</f>
        <v/>
      </c>
      <c r="Q4497">
        <f>O4497*_xlfn.XLOOKUP(K4497,AM:AM,AO:AO)</f>
        <v/>
      </c>
      <c r="R4497">
        <f>_xlfn.XLOOKUP(E4497,AF:AF,AG:AG)</f>
        <v/>
      </c>
      <c r="S4497">
        <f>_xlfn.XLOOKUP(E4497,AF:AF,AI:AI)</f>
        <v/>
      </c>
      <c r="T4497">
        <f>WEEKNUM(G4497)</f>
        <v/>
      </c>
      <c r="U4497">
        <f>YEAR(G4497)</f>
        <v/>
      </c>
      <c r="V4497" s="117">
        <f>IFERROR(Q4497/N4497,"0")</f>
        <v/>
      </c>
    </row>
    <row r="4498">
      <c r="A4498">
        <f>_xlfn.XLOOKUP(D4498,BN:BN,BO:BO)</f>
        <v/>
      </c>
      <c r="B4498" t="inlineStr">
        <is>
          <t>LLC</t>
        </is>
      </c>
      <c r="C4498" t="n">
        <v>743</v>
      </c>
      <c r="D4498">
        <f>_xlfn.XLOOKUP(C4498,BH:BH,BI:BI)</f>
        <v/>
      </c>
      <c r="E4498" t="n">
        <v>28934</v>
      </c>
      <c r="F4498" t="inlineStr">
        <is>
          <t>CASARES PUENTE SOFIA</t>
        </is>
      </c>
      <c r="G4498" s="234" t="n">
        <v>45983</v>
      </c>
      <c r="H4498" s="234" t="n">
        <v>45990</v>
      </c>
      <c r="I4498" t="inlineStr">
        <is>
          <t>VLO</t>
        </is>
      </c>
      <c r="J4498">
        <f>_xlfn.XLOOKUP(I4498,AS:AS,AU:AU)</f>
        <v/>
      </c>
      <c r="K4498" t="inlineStr">
        <is>
          <t>USD</t>
        </is>
      </c>
      <c r="L4498" s="238" t="n">
        <v>1977.1</v>
      </c>
      <c r="M4498">
        <f>L4498*_xlfn.XLOOKUP(K4498,AM:AM,AN:AN)</f>
        <v/>
      </c>
      <c r="N4498">
        <f>L4498*_xlfn.XLOOKUP(K4498,AM:AM,AO:AO)</f>
        <v/>
      </c>
      <c r="O4498" s="238" t="n">
        <v>0</v>
      </c>
      <c r="P4498">
        <f>O4498*_xlfn.XLOOKUP(K4498,AM:AM,AN:AN)</f>
        <v/>
      </c>
      <c r="Q4498">
        <f>O4498*_xlfn.XLOOKUP(K4498,AM:AM,AO:AO)</f>
        <v/>
      </c>
      <c r="R4498">
        <f>_xlfn.XLOOKUP(E4498,AF:AF,AG:AG)</f>
        <v/>
      </c>
      <c r="S4498">
        <f>_xlfn.XLOOKUP(E4498,AF:AF,AI:AI)</f>
        <v/>
      </c>
      <c r="T4498">
        <f>WEEKNUM(G4498)</f>
        <v/>
      </c>
      <c r="U4498">
        <f>YEAR(G4498)</f>
        <v/>
      </c>
      <c r="V4498" s="117">
        <f>IFERROR(Q4498/N4498,"0")</f>
        <v/>
      </c>
    </row>
    <row r="4499">
      <c r="A4499">
        <f>_xlfn.XLOOKUP(D4499,BN:BN,BO:BO)</f>
        <v/>
      </c>
      <c r="B4499" t="inlineStr">
        <is>
          <t>LLC</t>
        </is>
      </c>
      <c r="C4499" t="n">
        <v>743</v>
      </c>
      <c r="D4499">
        <f>_xlfn.XLOOKUP(C4499,BH:BH,BI:BI)</f>
        <v/>
      </c>
      <c r="E4499" t="n">
        <v>28934</v>
      </c>
      <c r="F4499" t="inlineStr">
        <is>
          <t>DE IBARROLA HEGEWISCH EMILIO</t>
        </is>
      </c>
      <c r="G4499" s="234" t="n">
        <v>45983</v>
      </c>
      <c r="H4499" s="234" t="n">
        <v>45987</v>
      </c>
      <c r="I4499" t="inlineStr">
        <is>
          <t>VLO</t>
        </is>
      </c>
      <c r="J4499">
        <f>_xlfn.XLOOKUP(I4499,AS:AS,AU:AU)</f>
        <v/>
      </c>
      <c r="K4499" t="inlineStr">
        <is>
          <t>USD</t>
        </is>
      </c>
      <c r="L4499" s="238" t="n">
        <v>1257.1</v>
      </c>
      <c r="M4499">
        <f>L4499*_xlfn.XLOOKUP(K4499,AM:AM,AN:AN)</f>
        <v/>
      </c>
      <c r="N4499">
        <f>L4499*_xlfn.XLOOKUP(K4499,AM:AM,AO:AO)</f>
        <v/>
      </c>
      <c r="O4499" s="238" t="n">
        <v>0</v>
      </c>
      <c r="P4499">
        <f>O4499*_xlfn.XLOOKUP(K4499,AM:AM,AN:AN)</f>
        <v/>
      </c>
      <c r="Q4499">
        <f>O4499*_xlfn.XLOOKUP(K4499,AM:AM,AO:AO)</f>
        <v/>
      </c>
      <c r="R4499">
        <f>_xlfn.XLOOKUP(E4499,AF:AF,AG:AG)</f>
        <v/>
      </c>
      <c r="S4499">
        <f>_xlfn.XLOOKUP(E4499,AF:AF,AI:AI)</f>
        <v/>
      </c>
      <c r="T4499">
        <f>WEEKNUM(G4499)</f>
        <v/>
      </c>
      <c r="U4499">
        <f>YEAR(G4499)</f>
        <v/>
      </c>
      <c r="V4499" s="117">
        <f>IFERROR(Q4499/N4499,"0")</f>
        <v/>
      </c>
    </row>
    <row r="4500">
      <c r="A4500">
        <f>_xlfn.XLOOKUP(D4500,BN:BN,BO:BO)</f>
        <v/>
      </c>
      <c r="B4500" t="inlineStr">
        <is>
          <t>LLC</t>
        </is>
      </c>
      <c r="C4500" t="n">
        <v>743</v>
      </c>
      <c r="D4500">
        <f>_xlfn.XLOOKUP(C4500,BH:BH,BI:BI)</f>
        <v/>
      </c>
      <c r="E4500" t="n">
        <v>0</v>
      </c>
      <c r="F4500" t="inlineStr">
        <is>
          <t>FEE DE EMISION</t>
        </is>
      </c>
      <c r="G4500" s="234" t="n">
        <v>45972</v>
      </c>
      <c r="H4500" s="234" t="n">
        <v>45983</v>
      </c>
      <c r="I4500" t="inlineStr">
        <is>
          <t>HPS</t>
        </is>
      </c>
      <c r="J4500">
        <f>_xlfn.XLOOKUP(I4500,AS:AS,AU:AU)</f>
        <v/>
      </c>
      <c r="K4500" t="inlineStr">
        <is>
          <t>USD</t>
        </is>
      </c>
      <c r="L4500" s="238" t="n">
        <v>140</v>
      </c>
      <c r="M4500">
        <f>L4500*_xlfn.XLOOKUP(K4500,AM:AM,AN:AN)</f>
        <v/>
      </c>
      <c r="N4500">
        <f>L4500*_xlfn.XLOOKUP(K4500,AM:AM,AO:AO)</f>
        <v/>
      </c>
      <c r="O4500" s="238" t="n">
        <v>140</v>
      </c>
      <c r="P4500">
        <f>O4500*_xlfn.XLOOKUP(K4500,AM:AM,AN:AN)</f>
        <v/>
      </c>
      <c r="Q4500">
        <f>O4500*_xlfn.XLOOKUP(K4500,AM:AM,AO:AO)</f>
        <v/>
      </c>
      <c r="R4500">
        <f>_xlfn.XLOOKUP(E4500,AF:AF,AG:AG)</f>
        <v/>
      </c>
      <c r="S4500">
        <f>_xlfn.XLOOKUP(E4500,AF:AF,AI:AI)</f>
        <v/>
      </c>
      <c r="T4500">
        <f>WEEKNUM(G4500)</f>
        <v/>
      </c>
      <c r="U4500">
        <f>YEAR(G4500)</f>
        <v/>
      </c>
      <c r="V4500" s="117">
        <f>IFERROR(Q4500/N4500,"0")</f>
        <v/>
      </c>
    </row>
    <row r="4501">
      <c r="A4501">
        <f>_xlfn.XLOOKUP(D4501,BN:BN,BO:BO)</f>
        <v/>
      </c>
      <c r="B4501" t="inlineStr">
        <is>
          <t>LLC</t>
        </is>
      </c>
      <c r="C4501" t="n">
        <v>743</v>
      </c>
      <c r="D4501">
        <f>_xlfn.XLOOKUP(C4501,BH:BH,BI:BI)</f>
        <v/>
      </c>
      <c r="E4501" t="n">
        <v>30616</v>
      </c>
      <c r="F4501" t="inlineStr">
        <is>
          <t>GRACE HOTEL SYD 22-26 NOV</t>
        </is>
      </c>
      <c r="G4501" s="234" t="n">
        <v>45983</v>
      </c>
      <c r="H4501" s="234" t="n">
        <v>45987</v>
      </c>
      <c r="I4501" t="inlineStr">
        <is>
          <t>HTL</t>
        </is>
      </c>
      <c r="J4501">
        <f>_xlfn.XLOOKUP(I4501,AS:AS,AU:AU)</f>
        <v/>
      </c>
      <c r="K4501" t="inlineStr">
        <is>
          <t>USD</t>
        </is>
      </c>
      <c r="L4501" s="238" t="n">
        <v>2690.76</v>
      </c>
      <c r="M4501">
        <f>L4501*_xlfn.XLOOKUP(K4501,AM:AM,AN:AN)</f>
        <v/>
      </c>
      <c r="N4501">
        <f>L4501*_xlfn.XLOOKUP(K4501,AM:AM,AO:AO)</f>
        <v/>
      </c>
      <c r="O4501" s="238" t="n">
        <v>269.08</v>
      </c>
      <c r="P4501">
        <f>O4501*_xlfn.XLOOKUP(K4501,AM:AM,AN:AN)</f>
        <v/>
      </c>
      <c r="Q4501">
        <f>O4501*_xlfn.XLOOKUP(K4501,AM:AM,AO:AO)</f>
        <v/>
      </c>
      <c r="R4501">
        <f>_xlfn.XLOOKUP(E4501,AF:AF,AG:AG)</f>
        <v/>
      </c>
      <c r="S4501">
        <f>_xlfn.XLOOKUP(E4501,AF:AF,AI:AI)</f>
        <v/>
      </c>
      <c r="T4501">
        <f>WEEKNUM(G4501)</f>
        <v/>
      </c>
      <c r="U4501">
        <f>YEAR(G4501)</f>
        <v/>
      </c>
      <c r="V4501" s="117">
        <f>IFERROR(Q4501/N4501,"0")</f>
        <v/>
      </c>
    </row>
    <row r="4502">
      <c r="A4502">
        <f>_xlfn.XLOOKUP(D4502,BN:BN,BO:BO)</f>
        <v/>
      </c>
      <c r="B4502" t="inlineStr">
        <is>
          <t>LLC</t>
        </is>
      </c>
      <c r="C4502" t="n">
        <v>743</v>
      </c>
      <c r="D4502">
        <f>_xlfn.XLOOKUP(C4502,BH:BH,BI:BI)</f>
        <v/>
      </c>
      <c r="E4502" t="n">
        <v>24239</v>
      </c>
      <c r="F4502" t="inlineStr">
        <is>
          <t>UNITED PLACES MELBOURNE 26-29 NOV</t>
        </is>
      </c>
      <c r="G4502" s="234" t="n">
        <v>45987</v>
      </c>
      <c r="H4502" s="234" t="n">
        <v>45990</v>
      </c>
      <c r="I4502" t="inlineStr">
        <is>
          <t>HTL</t>
        </is>
      </c>
      <c r="J4502">
        <f>_xlfn.XLOOKUP(I4502,AS:AS,AU:AU)</f>
        <v/>
      </c>
      <c r="K4502" t="inlineStr">
        <is>
          <t>USD</t>
        </is>
      </c>
      <c r="L4502" s="238" t="n">
        <v>2835</v>
      </c>
      <c r="M4502">
        <f>L4502*_xlfn.XLOOKUP(K4502,AM:AM,AN:AN)</f>
        <v/>
      </c>
      <c r="N4502">
        <f>L4502*_xlfn.XLOOKUP(K4502,AM:AM,AO:AO)</f>
        <v/>
      </c>
      <c r="O4502" s="238" t="n">
        <v>283.5</v>
      </c>
      <c r="P4502">
        <f>O4502*_xlfn.XLOOKUP(K4502,AM:AM,AN:AN)</f>
        <v/>
      </c>
      <c r="Q4502">
        <f>O4502*_xlfn.XLOOKUP(K4502,AM:AM,AO:AO)</f>
        <v/>
      </c>
      <c r="R4502">
        <f>_xlfn.XLOOKUP(E4502,AF:AF,AG:AG)</f>
        <v/>
      </c>
      <c r="S4502">
        <f>_xlfn.XLOOKUP(E4502,AF:AF,AI:AI)</f>
        <v/>
      </c>
      <c r="T4502">
        <f>WEEKNUM(G4502)</f>
        <v/>
      </c>
      <c r="U4502">
        <f>YEAR(G4502)</f>
        <v/>
      </c>
      <c r="V4502" s="117">
        <f>IFERROR(Q4502/N4502,"0")</f>
        <v/>
      </c>
    </row>
    <row r="4503">
      <c r="A4503">
        <f>_xlfn.XLOOKUP(D4503,BN:BN,BO:BO)</f>
        <v/>
      </c>
      <c r="B4503" t="inlineStr">
        <is>
          <t>LLC</t>
        </is>
      </c>
      <c r="C4503" t="n">
        <v>744</v>
      </c>
      <c r="D4503">
        <f>_xlfn.XLOOKUP(C4503,BH:BH,BI:BI)</f>
        <v/>
      </c>
      <c r="E4503" t="n">
        <v>28934</v>
      </c>
      <c r="F4503" t="inlineStr">
        <is>
          <t>UHTHOFF NORIEGA LORENZA MSS</t>
        </is>
      </c>
      <c r="G4503" s="234" t="n">
        <v>45982</v>
      </c>
      <c r="H4503" s="234" t="n">
        <v>45982</v>
      </c>
      <c r="I4503" t="inlineStr">
        <is>
          <t>VLO</t>
        </is>
      </c>
      <c r="J4503">
        <f>_xlfn.XLOOKUP(I4503,AS:AS,AU:AU)</f>
        <v/>
      </c>
      <c r="K4503" t="inlineStr">
        <is>
          <t>USD</t>
        </is>
      </c>
      <c r="L4503" s="238" t="n">
        <v>224.7</v>
      </c>
      <c r="M4503">
        <f>L4503*_xlfn.XLOOKUP(K4503,AM:AM,AN:AN)</f>
        <v/>
      </c>
      <c r="N4503">
        <f>L4503*_xlfn.XLOOKUP(K4503,AM:AM,AO:AO)</f>
        <v/>
      </c>
      <c r="O4503" s="238" t="n">
        <v>0</v>
      </c>
      <c r="P4503">
        <f>O4503*_xlfn.XLOOKUP(K4503,AM:AM,AN:AN)</f>
        <v/>
      </c>
      <c r="Q4503">
        <f>O4503*_xlfn.XLOOKUP(K4503,AM:AM,AO:AO)</f>
        <v/>
      </c>
      <c r="R4503">
        <f>_xlfn.XLOOKUP(E4503,AF:AF,AG:AG)</f>
        <v/>
      </c>
      <c r="S4503">
        <f>_xlfn.XLOOKUP(E4503,AF:AF,AI:AI)</f>
        <v/>
      </c>
      <c r="T4503">
        <f>WEEKNUM(G4503)</f>
        <v/>
      </c>
      <c r="U4503">
        <f>YEAR(G4503)</f>
        <v/>
      </c>
      <c r="V4503" s="117">
        <f>IFERROR(Q4503/N4503,"0")</f>
        <v/>
      </c>
    </row>
    <row r="4504">
      <c r="A4504">
        <f>_xlfn.XLOOKUP(D4504,BN:BN,BO:BO)</f>
        <v/>
      </c>
      <c r="B4504" t="inlineStr">
        <is>
          <t>LLC</t>
        </is>
      </c>
      <c r="C4504" t="n">
        <v>744</v>
      </c>
      <c r="D4504">
        <f>_xlfn.XLOOKUP(C4504,BH:BH,BI:BI)</f>
        <v/>
      </c>
      <c r="E4504" t="n">
        <v>28934</v>
      </c>
      <c r="F4504" t="inlineStr">
        <is>
          <t>UHTHOFF NORIEGA LORENZA MSS</t>
        </is>
      </c>
      <c r="G4504" s="234" t="n">
        <v>45982</v>
      </c>
      <c r="H4504" s="234" t="n">
        <v>45982</v>
      </c>
      <c r="I4504" t="inlineStr">
        <is>
          <t>VLO</t>
        </is>
      </c>
      <c r="J4504">
        <f>_xlfn.XLOOKUP(I4504,AS:AS,AU:AU)</f>
        <v/>
      </c>
      <c r="K4504" t="inlineStr">
        <is>
          <t>USD</t>
        </is>
      </c>
      <c r="L4504" s="238" t="n">
        <v>16.3</v>
      </c>
      <c r="M4504">
        <f>L4504*_xlfn.XLOOKUP(K4504,AM:AM,AN:AN)</f>
        <v/>
      </c>
      <c r="N4504">
        <f>L4504*_xlfn.XLOOKUP(K4504,AM:AM,AO:AO)</f>
        <v/>
      </c>
      <c r="O4504" s="238" t="n">
        <v>0</v>
      </c>
      <c r="P4504">
        <f>O4504*_xlfn.XLOOKUP(K4504,AM:AM,AN:AN)</f>
        <v/>
      </c>
      <c r="Q4504">
        <f>O4504*_xlfn.XLOOKUP(K4504,AM:AM,AO:AO)</f>
        <v/>
      </c>
      <c r="R4504">
        <f>_xlfn.XLOOKUP(E4504,AF:AF,AG:AG)</f>
        <v/>
      </c>
      <c r="S4504">
        <f>_xlfn.XLOOKUP(E4504,AF:AF,AI:AI)</f>
        <v/>
      </c>
      <c r="T4504">
        <f>WEEKNUM(G4504)</f>
        <v/>
      </c>
      <c r="U4504">
        <f>YEAR(G4504)</f>
        <v/>
      </c>
      <c r="V4504" s="117">
        <f>IFERROR(Q4504/N4504,"0")</f>
        <v/>
      </c>
    </row>
    <row r="4505">
      <c r="A4505">
        <f>_xlfn.XLOOKUP(D4505,BN:BN,BO:BO)</f>
        <v/>
      </c>
      <c r="B4505" t="inlineStr">
        <is>
          <t>LLC</t>
        </is>
      </c>
      <c r="C4505" t="n">
        <v>744</v>
      </c>
      <c r="D4505">
        <f>_xlfn.XLOOKUP(C4505,BH:BH,BI:BI)</f>
        <v/>
      </c>
      <c r="E4505" t="n">
        <v>28934</v>
      </c>
      <c r="F4505" t="inlineStr">
        <is>
          <t>UHTHOFF NORIEGA LORENZA MSS</t>
        </is>
      </c>
      <c r="G4505" s="234" t="n">
        <v>45988</v>
      </c>
      <c r="H4505" s="234" t="n">
        <v>45988</v>
      </c>
      <c r="I4505" t="inlineStr">
        <is>
          <t>VLO</t>
        </is>
      </c>
      <c r="J4505">
        <f>_xlfn.XLOOKUP(I4505,AS:AS,AU:AU)</f>
        <v/>
      </c>
      <c r="K4505" t="inlineStr">
        <is>
          <t>USD</t>
        </is>
      </c>
      <c r="L4505" s="238" t="n">
        <v>144.4</v>
      </c>
      <c r="M4505">
        <f>L4505*_xlfn.XLOOKUP(K4505,AM:AM,AN:AN)</f>
        <v/>
      </c>
      <c r="N4505">
        <f>L4505*_xlfn.XLOOKUP(K4505,AM:AM,AO:AO)</f>
        <v/>
      </c>
      <c r="O4505" s="238" t="n">
        <v>0</v>
      </c>
      <c r="P4505">
        <f>O4505*_xlfn.XLOOKUP(K4505,AM:AM,AN:AN)</f>
        <v/>
      </c>
      <c r="Q4505">
        <f>O4505*_xlfn.XLOOKUP(K4505,AM:AM,AO:AO)</f>
        <v/>
      </c>
      <c r="R4505">
        <f>_xlfn.XLOOKUP(E4505,AF:AF,AG:AG)</f>
        <v/>
      </c>
      <c r="S4505">
        <f>_xlfn.XLOOKUP(E4505,AF:AF,AI:AI)</f>
        <v/>
      </c>
      <c r="T4505">
        <f>WEEKNUM(G4505)</f>
        <v/>
      </c>
      <c r="U4505">
        <f>YEAR(G4505)</f>
        <v/>
      </c>
      <c r="V4505" s="117">
        <f>IFERROR(Q4505/N4505,"0")</f>
        <v/>
      </c>
    </row>
    <row r="4506">
      <c r="A4506">
        <f>_xlfn.XLOOKUP(D4506,BN:BN,BO:BO)</f>
        <v/>
      </c>
      <c r="B4506" t="inlineStr">
        <is>
          <t>LLC</t>
        </is>
      </c>
      <c r="C4506" t="n">
        <v>744</v>
      </c>
      <c r="D4506">
        <f>_xlfn.XLOOKUP(C4506,BH:BH,BI:BI)</f>
        <v/>
      </c>
      <c r="E4506" t="n">
        <v>28934</v>
      </c>
      <c r="F4506" t="inlineStr">
        <is>
          <t>SANCHE PABLO MR</t>
        </is>
      </c>
      <c r="G4506" s="234" t="n">
        <v>45971</v>
      </c>
      <c r="H4506" s="234" t="n">
        <v>45971</v>
      </c>
      <c r="I4506" t="inlineStr">
        <is>
          <t>VLO</t>
        </is>
      </c>
      <c r="J4506">
        <f>_xlfn.XLOOKUP(I4506,AS:AS,AU:AU)</f>
        <v/>
      </c>
      <c r="K4506" t="inlineStr">
        <is>
          <t>USD</t>
        </is>
      </c>
      <c r="L4506" s="238" t="n">
        <v>780.6</v>
      </c>
      <c r="M4506">
        <f>L4506*_xlfn.XLOOKUP(K4506,AM:AM,AN:AN)</f>
        <v/>
      </c>
      <c r="N4506">
        <f>L4506*_xlfn.XLOOKUP(K4506,AM:AM,AO:AO)</f>
        <v/>
      </c>
      <c r="O4506" s="238" t="n">
        <v>0</v>
      </c>
      <c r="P4506">
        <f>O4506*_xlfn.XLOOKUP(K4506,AM:AM,AN:AN)</f>
        <v/>
      </c>
      <c r="Q4506">
        <f>O4506*_xlfn.XLOOKUP(K4506,AM:AM,AO:AO)</f>
        <v/>
      </c>
      <c r="R4506">
        <f>_xlfn.XLOOKUP(E4506,AF:AF,AG:AG)</f>
        <v/>
      </c>
      <c r="S4506">
        <f>_xlfn.XLOOKUP(E4506,AF:AF,AI:AI)</f>
        <v/>
      </c>
      <c r="T4506">
        <f>WEEKNUM(G4506)</f>
        <v/>
      </c>
      <c r="U4506">
        <f>YEAR(G4506)</f>
        <v/>
      </c>
      <c r="V4506" s="117">
        <f>IFERROR(Q4506/N4506,"0")</f>
        <v/>
      </c>
    </row>
    <row r="4507">
      <c r="A4507">
        <f>_xlfn.XLOOKUP(D4507,BN:BN,BO:BO)</f>
        <v/>
      </c>
      <c r="B4507" t="inlineStr">
        <is>
          <t>LLC</t>
        </is>
      </c>
      <c r="C4507" t="n">
        <v>744</v>
      </c>
      <c r="D4507">
        <f>_xlfn.XLOOKUP(C4507,BH:BH,BI:BI)</f>
        <v/>
      </c>
      <c r="E4507" t="n">
        <v>28934</v>
      </c>
      <c r="F4507" t="inlineStr">
        <is>
          <t>SANCHE PABLO MR</t>
        </is>
      </c>
      <c r="G4507" s="234" t="n">
        <v>45971</v>
      </c>
      <c r="H4507" s="234" t="n">
        <v>45971</v>
      </c>
      <c r="I4507" t="inlineStr">
        <is>
          <t>VLO</t>
        </is>
      </c>
      <c r="J4507">
        <f>_xlfn.XLOOKUP(I4507,AS:AS,AU:AU)</f>
        <v/>
      </c>
      <c r="K4507" t="inlineStr">
        <is>
          <t>USD</t>
        </is>
      </c>
      <c r="L4507" s="238" t="n">
        <v>22.3</v>
      </c>
      <c r="M4507">
        <f>L4507*_xlfn.XLOOKUP(K4507,AM:AM,AN:AN)</f>
        <v/>
      </c>
      <c r="N4507">
        <f>L4507*_xlfn.XLOOKUP(K4507,AM:AM,AO:AO)</f>
        <v/>
      </c>
      <c r="O4507" s="238" t="n">
        <v>0</v>
      </c>
      <c r="P4507">
        <f>O4507*_xlfn.XLOOKUP(K4507,AM:AM,AN:AN)</f>
        <v/>
      </c>
      <c r="Q4507">
        <f>O4507*_xlfn.XLOOKUP(K4507,AM:AM,AO:AO)</f>
        <v/>
      </c>
      <c r="R4507">
        <f>_xlfn.XLOOKUP(E4507,AF:AF,AG:AG)</f>
        <v/>
      </c>
      <c r="S4507">
        <f>_xlfn.XLOOKUP(E4507,AF:AF,AI:AI)</f>
        <v/>
      </c>
      <c r="T4507">
        <f>WEEKNUM(G4507)</f>
        <v/>
      </c>
      <c r="U4507">
        <f>YEAR(G4507)</f>
        <v/>
      </c>
      <c r="V4507" s="117">
        <f>IFERROR(Q4507/N4507,"0")</f>
        <v/>
      </c>
    </row>
    <row r="4508">
      <c r="A4508">
        <f>_xlfn.XLOOKUP(D4508,BN:BN,BO:BO)</f>
        <v/>
      </c>
      <c r="B4508" t="inlineStr">
        <is>
          <t>LLC</t>
        </is>
      </c>
      <c r="C4508" t="n">
        <v>744</v>
      </c>
      <c r="D4508">
        <f>_xlfn.XLOOKUP(C4508,BH:BH,BI:BI)</f>
        <v/>
      </c>
      <c r="E4508" t="n">
        <v>28934</v>
      </c>
      <c r="F4508" t="inlineStr">
        <is>
          <t>SANCHE PABLO MR</t>
        </is>
      </c>
      <c r="G4508" s="234" t="n">
        <v>45968</v>
      </c>
      <c r="H4508" s="234" t="n">
        <v>45942</v>
      </c>
      <c r="I4508" t="inlineStr">
        <is>
          <t>VLO</t>
        </is>
      </c>
      <c r="J4508">
        <f>_xlfn.XLOOKUP(I4508,AS:AS,AU:AU)</f>
        <v/>
      </c>
      <c r="K4508" t="inlineStr">
        <is>
          <t>USD</t>
        </is>
      </c>
      <c r="L4508" s="238" t="n">
        <v>7049.01</v>
      </c>
      <c r="M4508">
        <f>L4508*_xlfn.XLOOKUP(K4508,AM:AM,AN:AN)</f>
        <v/>
      </c>
      <c r="N4508">
        <f>L4508*_xlfn.XLOOKUP(K4508,AM:AM,AO:AO)</f>
        <v/>
      </c>
      <c r="O4508" s="238" t="n">
        <v>0</v>
      </c>
      <c r="P4508">
        <f>O4508*_xlfn.XLOOKUP(K4508,AM:AM,AN:AN)</f>
        <v/>
      </c>
      <c r="Q4508">
        <f>O4508*_xlfn.XLOOKUP(K4508,AM:AM,AO:AO)</f>
        <v/>
      </c>
      <c r="R4508">
        <f>_xlfn.XLOOKUP(E4508,AF:AF,AG:AG)</f>
        <v/>
      </c>
      <c r="S4508">
        <f>_xlfn.XLOOKUP(E4508,AF:AF,AI:AI)</f>
        <v/>
      </c>
      <c r="T4508">
        <f>WEEKNUM(G4508)</f>
        <v/>
      </c>
      <c r="U4508">
        <f>YEAR(G4508)</f>
        <v/>
      </c>
      <c r="V4508" s="117">
        <f>IFERROR(Q4508/N4508,"0")</f>
        <v/>
      </c>
    </row>
    <row r="4509">
      <c r="A4509">
        <f>_xlfn.XLOOKUP(D4509,BN:BN,BO:BO)</f>
        <v/>
      </c>
      <c r="B4509" t="inlineStr">
        <is>
          <t>LLC</t>
        </is>
      </c>
      <c r="C4509" t="n">
        <v>744</v>
      </c>
      <c r="D4509">
        <f>_xlfn.XLOOKUP(C4509,BH:BH,BI:BI)</f>
        <v/>
      </c>
      <c r="E4509" t="n">
        <v>28934</v>
      </c>
      <c r="F4509" t="inlineStr">
        <is>
          <t>NORIEGA DE UHTHOFF VERONICA PATRICIA MRS</t>
        </is>
      </c>
      <c r="G4509" s="234" t="n">
        <v>45966</v>
      </c>
      <c r="H4509" s="234" t="n">
        <v>45967</v>
      </c>
      <c r="I4509" t="inlineStr">
        <is>
          <t>VLO</t>
        </is>
      </c>
      <c r="J4509">
        <f>_xlfn.XLOOKUP(I4509,AS:AS,AU:AU)</f>
        <v/>
      </c>
      <c r="K4509" t="inlineStr">
        <is>
          <t>USD</t>
        </is>
      </c>
      <c r="L4509" s="238" t="n">
        <v>3253.48</v>
      </c>
      <c r="M4509">
        <f>L4509*_xlfn.XLOOKUP(K4509,AM:AM,AN:AN)</f>
        <v/>
      </c>
      <c r="N4509">
        <f>L4509*_xlfn.XLOOKUP(K4509,AM:AM,AO:AO)</f>
        <v/>
      </c>
      <c r="O4509" s="238" t="n">
        <v>0</v>
      </c>
      <c r="P4509">
        <f>O4509*_xlfn.XLOOKUP(K4509,AM:AM,AN:AN)</f>
        <v/>
      </c>
      <c r="Q4509">
        <f>O4509*_xlfn.XLOOKUP(K4509,AM:AM,AO:AO)</f>
        <v/>
      </c>
      <c r="R4509">
        <f>_xlfn.XLOOKUP(E4509,AF:AF,AG:AG)</f>
        <v/>
      </c>
      <c r="S4509">
        <f>_xlfn.XLOOKUP(E4509,AF:AF,AI:AI)</f>
        <v/>
      </c>
      <c r="T4509">
        <f>WEEKNUM(G4509)</f>
        <v/>
      </c>
      <c r="U4509">
        <f>YEAR(G4509)</f>
        <v/>
      </c>
      <c r="V4509" s="117">
        <f>IFERROR(Q4509/N4509,"0")</f>
        <v/>
      </c>
    </row>
    <row r="4510">
      <c r="A4510">
        <f>_xlfn.XLOOKUP(D4510,BN:BN,BO:BO)</f>
        <v/>
      </c>
      <c r="B4510" t="inlineStr">
        <is>
          <t>LLC</t>
        </is>
      </c>
      <c r="C4510" t="n">
        <v>744</v>
      </c>
      <c r="D4510">
        <f>_xlfn.XLOOKUP(C4510,BH:BH,BI:BI)</f>
        <v/>
      </c>
      <c r="E4510" t="n">
        <v>28934</v>
      </c>
      <c r="F4510" t="inlineStr">
        <is>
          <t>CARBAJALES NALES LEONARDO MR</t>
        </is>
      </c>
      <c r="G4510" s="234" t="n">
        <v>45988</v>
      </c>
      <c r="H4510" s="234" t="n">
        <v>45988</v>
      </c>
      <c r="I4510" t="inlineStr">
        <is>
          <t>VLO</t>
        </is>
      </c>
      <c r="J4510">
        <f>_xlfn.XLOOKUP(I4510,AS:AS,AU:AU)</f>
        <v/>
      </c>
      <c r="K4510" t="inlineStr">
        <is>
          <t>USD</t>
        </is>
      </c>
      <c r="L4510" s="238" t="n">
        <v>289.76</v>
      </c>
      <c r="M4510">
        <f>L4510*_xlfn.XLOOKUP(K4510,AM:AM,AN:AN)</f>
        <v/>
      </c>
      <c r="N4510">
        <f>L4510*_xlfn.XLOOKUP(K4510,AM:AM,AO:AO)</f>
        <v/>
      </c>
      <c r="O4510" s="238" t="n">
        <v>12.6</v>
      </c>
      <c r="P4510">
        <f>O4510*_xlfn.XLOOKUP(K4510,AM:AM,AN:AN)</f>
        <v/>
      </c>
      <c r="Q4510">
        <f>O4510*_xlfn.XLOOKUP(K4510,AM:AM,AO:AO)</f>
        <v/>
      </c>
      <c r="R4510">
        <f>_xlfn.XLOOKUP(E4510,AF:AF,AG:AG)</f>
        <v/>
      </c>
      <c r="S4510">
        <f>_xlfn.XLOOKUP(E4510,AF:AF,AI:AI)</f>
        <v/>
      </c>
      <c r="T4510">
        <f>WEEKNUM(G4510)</f>
        <v/>
      </c>
      <c r="U4510">
        <f>YEAR(G4510)</f>
        <v/>
      </c>
      <c r="V4510" s="117">
        <f>IFERROR(Q4510/N4510,"0")</f>
        <v/>
      </c>
    </row>
    <row r="4511">
      <c r="A4511">
        <f>_xlfn.XLOOKUP(D4511,BN:BN,BO:BO)</f>
        <v/>
      </c>
      <c r="B4511" t="inlineStr">
        <is>
          <t>LLC</t>
        </is>
      </c>
      <c r="C4511" t="n">
        <v>744</v>
      </c>
      <c r="D4511">
        <f>_xlfn.XLOOKUP(C4511,BH:BH,BI:BI)</f>
        <v/>
      </c>
      <c r="E4511" t="n">
        <v>28934</v>
      </c>
      <c r="F4511" t="inlineStr">
        <is>
          <t>CARBAJALES NAVARI LEONARDO MR</t>
        </is>
      </c>
      <c r="G4511" s="234" t="n">
        <v>45988</v>
      </c>
      <c r="H4511" s="234" t="n">
        <v>45988</v>
      </c>
      <c r="I4511" t="inlineStr">
        <is>
          <t>VLO</t>
        </is>
      </c>
      <c r="J4511">
        <f>_xlfn.XLOOKUP(I4511,AS:AS,AU:AU)</f>
        <v/>
      </c>
      <c r="K4511" t="inlineStr">
        <is>
          <t>USD</t>
        </is>
      </c>
      <c r="L4511" s="238" t="n">
        <v>289.76</v>
      </c>
      <c r="M4511">
        <f>L4511*_xlfn.XLOOKUP(K4511,AM:AM,AN:AN)</f>
        <v/>
      </c>
      <c r="N4511">
        <f>L4511*_xlfn.XLOOKUP(K4511,AM:AM,AO:AO)</f>
        <v/>
      </c>
      <c r="O4511" s="238" t="n">
        <v>12.6</v>
      </c>
      <c r="P4511">
        <f>O4511*_xlfn.XLOOKUP(K4511,AM:AM,AN:AN)</f>
        <v/>
      </c>
      <c r="Q4511">
        <f>O4511*_xlfn.XLOOKUP(K4511,AM:AM,AO:AO)</f>
        <v/>
      </c>
      <c r="R4511">
        <f>_xlfn.XLOOKUP(E4511,AF:AF,AG:AG)</f>
        <v/>
      </c>
      <c r="S4511">
        <f>_xlfn.XLOOKUP(E4511,AF:AF,AI:AI)</f>
        <v/>
      </c>
      <c r="T4511">
        <f>WEEKNUM(G4511)</f>
        <v/>
      </c>
      <c r="U4511">
        <f>YEAR(G4511)</f>
        <v/>
      </c>
      <c r="V4511" s="117">
        <f>IFERROR(Q4511/N4511,"0")</f>
        <v/>
      </c>
    </row>
    <row r="4512">
      <c r="A4512">
        <f>_xlfn.XLOOKUP(D4512,BN:BN,BO:BO)</f>
        <v/>
      </c>
      <c r="B4512" t="inlineStr">
        <is>
          <t>LLC</t>
        </is>
      </c>
      <c r="C4512" t="n">
        <v>744</v>
      </c>
      <c r="D4512">
        <f>_xlfn.XLOOKUP(C4512,BH:BH,BI:BI)</f>
        <v/>
      </c>
      <c r="E4512" t="n">
        <v>28934</v>
      </c>
      <c r="F4512" t="inlineStr">
        <is>
          <t>SANCHE DEL HOYO PABLO MR</t>
        </is>
      </c>
      <c r="G4512" s="234" t="n">
        <v>46011</v>
      </c>
      <c r="H4512" s="234" t="n">
        <v>46021</v>
      </c>
      <c r="I4512" t="inlineStr">
        <is>
          <t>VLO</t>
        </is>
      </c>
      <c r="J4512">
        <f>_xlfn.XLOOKUP(I4512,AS:AS,AU:AU)</f>
        <v/>
      </c>
      <c r="K4512" t="inlineStr">
        <is>
          <t>USD</t>
        </is>
      </c>
      <c r="L4512" s="238" t="n">
        <v>1129.34</v>
      </c>
      <c r="M4512">
        <f>L4512*_xlfn.XLOOKUP(K4512,AM:AM,AN:AN)</f>
        <v/>
      </c>
      <c r="N4512">
        <f>L4512*_xlfn.XLOOKUP(K4512,AM:AM,AO:AO)</f>
        <v/>
      </c>
      <c r="O4512" s="238" t="n">
        <v>15.44</v>
      </c>
      <c r="P4512">
        <f>O4512*_xlfn.XLOOKUP(K4512,AM:AM,AN:AN)</f>
        <v/>
      </c>
      <c r="Q4512">
        <f>O4512*_xlfn.XLOOKUP(K4512,AM:AM,AO:AO)</f>
        <v/>
      </c>
      <c r="R4512">
        <f>_xlfn.XLOOKUP(E4512,AF:AF,AG:AG)</f>
        <v/>
      </c>
      <c r="S4512">
        <f>_xlfn.XLOOKUP(E4512,AF:AF,AI:AI)</f>
        <v/>
      </c>
      <c r="T4512">
        <f>WEEKNUM(G4512)</f>
        <v/>
      </c>
      <c r="U4512">
        <f>YEAR(G4512)</f>
        <v/>
      </c>
      <c r="V4512" s="117">
        <f>IFERROR(Q4512/N4512,"0")</f>
        <v/>
      </c>
    </row>
    <row r="4513">
      <c r="A4513">
        <f>_xlfn.XLOOKUP(D4513,BN:BN,BO:BO)</f>
        <v/>
      </c>
      <c r="B4513" t="inlineStr">
        <is>
          <t>LLC</t>
        </is>
      </c>
      <c r="C4513" t="n">
        <v>744</v>
      </c>
      <c r="D4513">
        <f>_xlfn.XLOOKUP(C4513,BH:BH,BI:BI)</f>
        <v/>
      </c>
      <c r="E4513" t="n">
        <v>28934</v>
      </c>
      <c r="F4513" t="inlineStr">
        <is>
          <t>RIVAS CAPDEVIELLE MARIA GUADALUPE MRS</t>
        </is>
      </c>
      <c r="G4513" s="234" t="n">
        <v>46011</v>
      </c>
      <c r="H4513" s="234" t="n">
        <v>46021</v>
      </c>
      <c r="I4513" t="inlineStr">
        <is>
          <t>VLO</t>
        </is>
      </c>
      <c r="J4513">
        <f>_xlfn.XLOOKUP(I4513,AS:AS,AU:AU)</f>
        <v/>
      </c>
      <c r="K4513" t="inlineStr">
        <is>
          <t>USD</t>
        </is>
      </c>
      <c r="L4513" s="238" t="n">
        <v>1129.34</v>
      </c>
      <c r="M4513">
        <f>L4513*_xlfn.XLOOKUP(K4513,AM:AM,AN:AN)</f>
        <v/>
      </c>
      <c r="N4513">
        <f>L4513*_xlfn.XLOOKUP(K4513,AM:AM,AO:AO)</f>
        <v/>
      </c>
      <c r="O4513" s="238" t="n">
        <v>15.44</v>
      </c>
      <c r="P4513">
        <f>O4513*_xlfn.XLOOKUP(K4513,AM:AM,AN:AN)</f>
        <v/>
      </c>
      <c r="Q4513">
        <f>O4513*_xlfn.XLOOKUP(K4513,AM:AM,AO:AO)</f>
        <v/>
      </c>
      <c r="R4513">
        <f>_xlfn.XLOOKUP(E4513,AF:AF,AG:AG)</f>
        <v/>
      </c>
      <c r="S4513">
        <f>_xlfn.XLOOKUP(E4513,AF:AF,AI:AI)</f>
        <v/>
      </c>
      <c r="T4513">
        <f>WEEKNUM(G4513)</f>
        <v/>
      </c>
      <c r="U4513">
        <f>YEAR(G4513)</f>
        <v/>
      </c>
      <c r="V4513" s="117">
        <f>IFERROR(Q4513/N4513,"0")</f>
        <v/>
      </c>
    </row>
    <row r="4514">
      <c r="A4514">
        <f>_xlfn.XLOOKUP(D4514,BN:BN,BO:BO)</f>
        <v/>
      </c>
      <c r="B4514" t="inlineStr">
        <is>
          <t>LLC</t>
        </is>
      </c>
      <c r="C4514" t="n">
        <v>744</v>
      </c>
      <c r="D4514">
        <f>_xlfn.XLOOKUP(C4514,BH:BH,BI:BI)</f>
        <v/>
      </c>
      <c r="E4514" t="n">
        <v>28934</v>
      </c>
      <c r="F4514" t="inlineStr">
        <is>
          <t>SANCHE RIVAS PAUL MR</t>
        </is>
      </c>
      <c r="G4514" s="234" t="n">
        <v>46011</v>
      </c>
      <c r="H4514" s="234" t="n">
        <v>46021</v>
      </c>
      <c r="I4514" t="inlineStr">
        <is>
          <t>VLO</t>
        </is>
      </c>
      <c r="J4514">
        <f>_xlfn.XLOOKUP(I4514,AS:AS,AU:AU)</f>
        <v/>
      </c>
      <c r="K4514" t="inlineStr">
        <is>
          <t>USD</t>
        </is>
      </c>
      <c r="L4514" s="238" t="n">
        <v>1129.34</v>
      </c>
      <c r="M4514">
        <f>L4514*_xlfn.XLOOKUP(K4514,AM:AM,AN:AN)</f>
        <v/>
      </c>
      <c r="N4514">
        <f>L4514*_xlfn.XLOOKUP(K4514,AM:AM,AO:AO)</f>
        <v/>
      </c>
      <c r="O4514" s="238" t="n">
        <v>15.44</v>
      </c>
      <c r="P4514">
        <f>O4514*_xlfn.XLOOKUP(K4514,AM:AM,AN:AN)</f>
        <v/>
      </c>
      <c r="Q4514">
        <f>O4514*_xlfn.XLOOKUP(K4514,AM:AM,AO:AO)</f>
        <v/>
      </c>
      <c r="R4514">
        <f>_xlfn.XLOOKUP(E4514,AF:AF,AG:AG)</f>
        <v/>
      </c>
      <c r="S4514">
        <f>_xlfn.XLOOKUP(E4514,AF:AF,AI:AI)</f>
        <v/>
      </c>
      <c r="T4514">
        <f>WEEKNUM(G4514)</f>
        <v/>
      </c>
      <c r="U4514">
        <f>YEAR(G4514)</f>
        <v/>
      </c>
      <c r="V4514" s="117">
        <f>IFERROR(Q4514/N4514,"0")</f>
        <v/>
      </c>
    </row>
    <row r="4515">
      <c r="A4515">
        <f>_xlfn.XLOOKUP(D4515,BN:BN,BO:BO)</f>
        <v/>
      </c>
      <c r="B4515" t="inlineStr">
        <is>
          <t>LLC</t>
        </is>
      </c>
      <c r="C4515" t="n">
        <v>744</v>
      </c>
      <c r="D4515">
        <f>_xlfn.XLOOKUP(C4515,BH:BH,BI:BI)</f>
        <v/>
      </c>
      <c r="E4515" t="n">
        <v>28934</v>
      </c>
      <c r="F4515" t="inlineStr">
        <is>
          <t>SANCHE RIVAS ANDREA MSS</t>
        </is>
      </c>
      <c r="G4515" s="234" t="n">
        <v>46011</v>
      </c>
      <c r="H4515" s="234" t="n">
        <v>46021</v>
      </c>
      <c r="I4515" t="inlineStr">
        <is>
          <t>VLO</t>
        </is>
      </c>
      <c r="J4515">
        <f>_xlfn.XLOOKUP(I4515,AS:AS,AU:AU)</f>
        <v/>
      </c>
      <c r="K4515" t="inlineStr">
        <is>
          <t>USD</t>
        </is>
      </c>
      <c r="L4515" s="238" t="n">
        <v>1129.34</v>
      </c>
      <c r="M4515">
        <f>L4515*_xlfn.XLOOKUP(K4515,AM:AM,AN:AN)</f>
        <v/>
      </c>
      <c r="N4515">
        <f>L4515*_xlfn.XLOOKUP(K4515,AM:AM,AO:AO)</f>
        <v/>
      </c>
      <c r="O4515" s="238" t="n">
        <v>15.44</v>
      </c>
      <c r="P4515">
        <f>O4515*_xlfn.XLOOKUP(K4515,AM:AM,AN:AN)</f>
        <v/>
      </c>
      <c r="Q4515">
        <f>O4515*_xlfn.XLOOKUP(K4515,AM:AM,AO:AO)</f>
        <v/>
      </c>
      <c r="R4515">
        <f>_xlfn.XLOOKUP(E4515,AF:AF,AG:AG)</f>
        <v/>
      </c>
      <c r="S4515">
        <f>_xlfn.XLOOKUP(E4515,AF:AF,AI:AI)</f>
        <v/>
      </c>
      <c r="T4515">
        <f>WEEKNUM(G4515)</f>
        <v/>
      </c>
      <c r="U4515">
        <f>YEAR(G4515)</f>
        <v/>
      </c>
      <c r="V4515" s="117">
        <f>IFERROR(Q4515/N4515,"0")</f>
        <v/>
      </c>
    </row>
    <row r="4516">
      <c r="A4516">
        <f>_xlfn.XLOOKUP(D4516,BN:BN,BO:BO)</f>
        <v/>
      </c>
      <c r="B4516" t="inlineStr">
        <is>
          <t>LLC</t>
        </is>
      </c>
      <c r="C4516" t="n">
        <v>744</v>
      </c>
      <c r="D4516">
        <f>_xlfn.XLOOKUP(C4516,BH:BH,BI:BI)</f>
        <v/>
      </c>
      <c r="E4516" t="n">
        <v>28934</v>
      </c>
      <c r="F4516" t="inlineStr">
        <is>
          <t>SANCHE RIVAS ALONSO MR</t>
        </is>
      </c>
      <c r="G4516" s="234" t="n">
        <v>46011</v>
      </c>
      <c r="H4516" s="234" t="n">
        <v>46021</v>
      </c>
      <c r="I4516" t="inlineStr">
        <is>
          <t>VLO</t>
        </is>
      </c>
      <c r="J4516">
        <f>_xlfn.XLOOKUP(I4516,AS:AS,AU:AU)</f>
        <v/>
      </c>
      <c r="K4516" t="inlineStr">
        <is>
          <t>USD</t>
        </is>
      </c>
      <c r="L4516" s="238" t="n">
        <v>1129.34</v>
      </c>
      <c r="M4516">
        <f>L4516*_xlfn.XLOOKUP(K4516,AM:AM,AN:AN)</f>
        <v/>
      </c>
      <c r="N4516">
        <f>L4516*_xlfn.XLOOKUP(K4516,AM:AM,AO:AO)</f>
        <v/>
      </c>
      <c r="O4516" s="238" t="n">
        <v>15.44</v>
      </c>
      <c r="P4516">
        <f>O4516*_xlfn.XLOOKUP(K4516,AM:AM,AN:AN)</f>
        <v/>
      </c>
      <c r="Q4516">
        <f>O4516*_xlfn.XLOOKUP(K4516,AM:AM,AO:AO)</f>
        <v/>
      </c>
      <c r="R4516">
        <f>_xlfn.XLOOKUP(E4516,AF:AF,AG:AG)</f>
        <v/>
      </c>
      <c r="S4516">
        <f>_xlfn.XLOOKUP(E4516,AF:AF,AI:AI)</f>
        <v/>
      </c>
      <c r="T4516">
        <f>WEEKNUM(G4516)</f>
        <v/>
      </c>
      <c r="U4516">
        <f>YEAR(G4516)</f>
        <v/>
      </c>
      <c r="V4516" s="117">
        <f>IFERROR(Q4516/N4516,"0")</f>
        <v/>
      </c>
    </row>
    <row r="4517">
      <c r="A4517">
        <f>_xlfn.XLOOKUP(D4517,BN:BN,BO:BO)</f>
        <v/>
      </c>
      <c r="B4517" t="inlineStr">
        <is>
          <t>LLC</t>
        </is>
      </c>
      <c r="C4517" t="n">
        <v>744</v>
      </c>
      <c r="D4517">
        <f>_xlfn.XLOOKUP(C4517,BH:BH,BI:BI)</f>
        <v/>
      </c>
      <c r="E4517" t="n">
        <v>28934</v>
      </c>
      <c r="F4517" t="inlineStr">
        <is>
          <t>GARCIA CEPEDA RIVERA TORRES RODRIGO MR</t>
        </is>
      </c>
      <c r="G4517" s="234" t="n">
        <v>46011</v>
      </c>
      <c r="H4517" s="234" t="n">
        <v>46021</v>
      </c>
      <c r="I4517" t="inlineStr">
        <is>
          <t>VLO</t>
        </is>
      </c>
      <c r="J4517">
        <f>_xlfn.XLOOKUP(I4517,AS:AS,AU:AU)</f>
        <v/>
      </c>
      <c r="K4517" t="inlineStr">
        <is>
          <t>USD</t>
        </is>
      </c>
      <c r="L4517" s="238" t="n">
        <v>1129.34</v>
      </c>
      <c r="M4517">
        <f>L4517*_xlfn.XLOOKUP(K4517,AM:AM,AN:AN)</f>
        <v/>
      </c>
      <c r="N4517">
        <f>L4517*_xlfn.XLOOKUP(K4517,AM:AM,AO:AO)</f>
        <v/>
      </c>
      <c r="O4517" s="238" t="n">
        <v>15.44</v>
      </c>
      <c r="P4517">
        <f>O4517*_xlfn.XLOOKUP(K4517,AM:AM,AN:AN)</f>
        <v/>
      </c>
      <c r="Q4517">
        <f>O4517*_xlfn.XLOOKUP(K4517,AM:AM,AO:AO)</f>
        <v/>
      </c>
      <c r="R4517">
        <f>_xlfn.XLOOKUP(E4517,AF:AF,AG:AG)</f>
        <v/>
      </c>
      <c r="S4517">
        <f>_xlfn.XLOOKUP(E4517,AF:AF,AI:AI)</f>
        <v/>
      </c>
      <c r="T4517">
        <f>WEEKNUM(G4517)</f>
        <v/>
      </c>
      <c r="U4517">
        <f>YEAR(G4517)</f>
        <v/>
      </c>
      <c r="V4517" s="117">
        <f>IFERROR(Q4517/N4517,"0")</f>
        <v/>
      </c>
    </row>
    <row r="4518">
      <c r="A4518">
        <f>_xlfn.XLOOKUP(D4518,BN:BN,BO:BO)</f>
        <v/>
      </c>
      <c r="B4518" t="inlineStr">
        <is>
          <t>LLC</t>
        </is>
      </c>
      <c r="C4518" t="n">
        <v>744</v>
      </c>
      <c r="D4518">
        <f>_xlfn.XLOOKUP(C4518,BH:BH,BI:BI)</f>
        <v/>
      </c>
      <c r="E4518" t="n">
        <v>28934</v>
      </c>
      <c r="F4518" t="inlineStr">
        <is>
          <t>SANCHE DEL HOYO PABLO MR</t>
        </is>
      </c>
      <c r="G4518" s="234" t="n">
        <v>46011</v>
      </c>
      <c r="H4518" s="234" t="n">
        <v>46021</v>
      </c>
      <c r="I4518" t="inlineStr">
        <is>
          <t>VLO</t>
        </is>
      </c>
      <c r="J4518">
        <f>_xlfn.XLOOKUP(I4518,AS:AS,AU:AU)</f>
        <v/>
      </c>
      <c r="K4518" t="inlineStr">
        <is>
          <t>USD</t>
        </is>
      </c>
      <c r="L4518" s="238" t="n">
        <v>67.59999999999999</v>
      </c>
      <c r="M4518">
        <f>L4518*_xlfn.XLOOKUP(K4518,AM:AM,AN:AN)</f>
        <v/>
      </c>
      <c r="N4518">
        <f>L4518*_xlfn.XLOOKUP(K4518,AM:AM,AO:AO)</f>
        <v/>
      </c>
      <c r="O4518" s="238" t="n">
        <v>0</v>
      </c>
      <c r="P4518">
        <f>O4518*_xlfn.XLOOKUP(K4518,AM:AM,AN:AN)</f>
        <v/>
      </c>
      <c r="Q4518">
        <f>O4518*_xlfn.XLOOKUP(K4518,AM:AM,AO:AO)</f>
        <v/>
      </c>
      <c r="R4518">
        <f>_xlfn.XLOOKUP(E4518,AF:AF,AG:AG)</f>
        <v/>
      </c>
      <c r="S4518">
        <f>_xlfn.XLOOKUP(E4518,AF:AF,AI:AI)</f>
        <v/>
      </c>
      <c r="T4518">
        <f>WEEKNUM(G4518)</f>
        <v/>
      </c>
      <c r="U4518">
        <f>YEAR(G4518)</f>
        <v/>
      </c>
      <c r="V4518" s="117">
        <f>IFERROR(Q4518/N4518,"0")</f>
        <v/>
      </c>
    </row>
    <row r="4519">
      <c r="A4519">
        <f>_xlfn.XLOOKUP(D4519,BN:BN,BO:BO)</f>
        <v/>
      </c>
      <c r="B4519" t="inlineStr">
        <is>
          <t>LLC</t>
        </is>
      </c>
      <c r="C4519" t="n">
        <v>744</v>
      </c>
      <c r="D4519">
        <f>_xlfn.XLOOKUP(C4519,BH:BH,BI:BI)</f>
        <v/>
      </c>
      <c r="E4519" t="n">
        <v>28934</v>
      </c>
      <c r="F4519" t="inlineStr">
        <is>
          <t>RIVAS CAPDEVIELLE MARIA GUADALUPE MRS</t>
        </is>
      </c>
      <c r="G4519" s="234" t="n">
        <v>46011</v>
      </c>
      <c r="H4519" s="234" t="n">
        <v>46021</v>
      </c>
      <c r="I4519" t="inlineStr">
        <is>
          <t>VLO</t>
        </is>
      </c>
      <c r="J4519">
        <f>_xlfn.XLOOKUP(I4519,AS:AS,AU:AU)</f>
        <v/>
      </c>
      <c r="K4519" t="inlineStr">
        <is>
          <t>USD</t>
        </is>
      </c>
      <c r="L4519" s="238" t="n">
        <v>67.59999999999999</v>
      </c>
      <c r="M4519">
        <f>L4519*_xlfn.XLOOKUP(K4519,AM:AM,AN:AN)</f>
        <v/>
      </c>
      <c r="N4519">
        <f>L4519*_xlfn.XLOOKUP(K4519,AM:AM,AO:AO)</f>
        <v/>
      </c>
      <c r="O4519" s="238" t="n">
        <v>0</v>
      </c>
      <c r="P4519">
        <f>O4519*_xlfn.XLOOKUP(K4519,AM:AM,AN:AN)</f>
        <v/>
      </c>
      <c r="Q4519">
        <f>O4519*_xlfn.XLOOKUP(K4519,AM:AM,AO:AO)</f>
        <v/>
      </c>
      <c r="R4519">
        <f>_xlfn.XLOOKUP(E4519,AF:AF,AG:AG)</f>
        <v/>
      </c>
      <c r="S4519">
        <f>_xlfn.XLOOKUP(E4519,AF:AF,AI:AI)</f>
        <v/>
      </c>
      <c r="T4519">
        <f>WEEKNUM(G4519)</f>
        <v/>
      </c>
      <c r="U4519">
        <f>YEAR(G4519)</f>
        <v/>
      </c>
      <c r="V4519" s="117">
        <f>IFERROR(Q4519/N4519,"0")</f>
        <v/>
      </c>
    </row>
    <row r="4520">
      <c r="A4520">
        <f>_xlfn.XLOOKUP(D4520,BN:BN,BO:BO)</f>
        <v/>
      </c>
      <c r="B4520" t="inlineStr">
        <is>
          <t>LLC</t>
        </is>
      </c>
      <c r="C4520" t="n">
        <v>744</v>
      </c>
      <c r="D4520">
        <f>_xlfn.XLOOKUP(C4520,BH:BH,BI:BI)</f>
        <v/>
      </c>
      <c r="E4520" t="n">
        <v>28934</v>
      </c>
      <c r="F4520" t="inlineStr">
        <is>
          <t>SANCHE RIVAS PAUL MR</t>
        </is>
      </c>
      <c r="G4520" s="234" t="n">
        <v>46011</v>
      </c>
      <c r="H4520" s="234" t="n">
        <v>46021</v>
      </c>
      <c r="I4520" t="inlineStr">
        <is>
          <t>VLO</t>
        </is>
      </c>
      <c r="J4520">
        <f>_xlfn.XLOOKUP(I4520,AS:AS,AU:AU)</f>
        <v/>
      </c>
      <c r="K4520" t="inlineStr">
        <is>
          <t>USD</t>
        </is>
      </c>
      <c r="L4520" s="238" t="n">
        <v>67.59999999999999</v>
      </c>
      <c r="M4520">
        <f>L4520*_xlfn.XLOOKUP(K4520,AM:AM,AN:AN)</f>
        <v/>
      </c>
      <c r="N4520">
        <f>L4520*_xlfn.XLOOKUP(K4520,AM:AM,AO:AO)</f>
        <v/>
      </c>
      <c r="O4520" s="238" t="n">
        <v>0</v>
      </c>
      <c r="P4520">
        <f>O4520*_xlfn.XLOOKUP(K4520,AM:AM,AN:AN)</f>
        <v/>
      </c>
      <c r="Q4520">
        <f>O4520*_xlfn.XLOOKUP(K4520,AM:AM,AO:AO)</f>
        <v/>
      </c>
      <c r="R4520">
        <f>_xlfn.XLOOKUP(E4520,AF:AF,AG:AG)</f>
        <v/>
      </c>
      <c r="S4520">
        <f>_xlfn.XLOOKUP(E4520,AF:AF,AI:AI)</f>
        <v/>
      </c>
      <c r="T4520">
        <f>WEEKNUM(G4520)</f>
        <v/>
      </c>
      <c r="U4520">
        <f>YEAR(G4520)</f>
        <v/>
      </c>
      <c r="V4520" s="117">
        <f>IFERROR(Q4520/N4520,"0")</f>
        <v/>
      </c>
    </row>
    <row r="4521">
      <c r="A4521">
        <f>_xlfn.XLOOKUP(D4521,BN:BN,BO:BO)</f>
        <v/>
      </c>
      <c r="B4521" t="inlineStr">
        <is>
          <t>LLC</t>
        </is>
      </c>
      <c r="C4521" t="n">
        <v>744</v>
      </c>
      <c r="D4521">
        <f>_xlfn.XLOOKUP(C4521,BH:BH,BI:BI)</f>
        <v/>
      </c>
      <c r="E4521" t="n">
        <v>28934</v>
      </c>
      <c r="F4521" t="inlineStr">
        <is>
          <t>SANCHE RIVAS ANDREA MSS</t>
        </is>
      </c>
      <c r="G4521" s="234" t="n">
        <v>46011</v>
      </c>
      <c r="H4521" s="234" t="n">
        <v>46021</v>
      </c>
      <c r="I4521" t="inlineStr">
        <is>
          <t>VLO</t>
        </is>
      </c>
      <c r="J4521">
        <f>_xlfn.XLOOKUP(I4521,AS:AS,AU:AU)</f>
        <v/>
      </c>
      <c r="K4521" t="inlineStr">
        <is>
          <t>USD</t>
        </is>
      </c>
      <c r="L4521" s="238" t="n">
        <v>67.59999999999999</v>
      </c>
      <c r="M4521">
        <f>L4521*_xlfn.XLOOKUP(K4521,AM:AM,AN:AN)</f>
        <v/>
      </c>
      <c r="N4521">
        <f>L4521*_xlfn.XLOOKUP(K4521,AM:AM,AO:AO)</f>
        <v/>
      </c>
      <c r="O4521" s="238" t="n">
        <v>0</v>
      </c>
      <c r="P4521">
        <f>O4521*_xlfn.XLOOKUP(K4521,AM:AM,AN:AN)</f>
        <v/>
      </c>
      <c r="Q4521">
        <f>O4521*_xlfn.XLOOKUP(K4521,AM:AM,AO:AO)</f>
        <v/>
      </c>
      <c r="R4521">
        <f>_xlfn.XLOOKUP(E4521,AF:AF,AG:AG)</f>
        <v/>
      </c>
      <c r="S4521">
        <f>_xlfn.XLOOKUP(E4521,AF:AF,AI:AI)</f>
        <v/>
      </c>
      <c r="T4521">
        <f>WEEKNUM(G4521)</f>
        <v/>
      </c>
      <c r="U4521">
        <f>YEAR(G4521)</f>
        <v/>
      </c>
      <c r="V4521" s="117">
        <f>IFERROR(Q4521/N4521,"0")</f>
        <v/>
      </c>
    </row>
    <row r="4522">
      <c r="A4522">
        <f>_xlfn.XLOOKUP(D4522,BN:BN,BO:BO)</f>
        <v/>
      </c>
      <c r="B4522" t="inlineStr">
        <is>
          <t>LLC</t>
        </is>
      </c>
      <c r="C4522" t="n">
        <v>744</v>
      </c>
      <c r="D4522">
        <f>_xlfn.XLOOKUP(C4522,BH:BH,BI:BI)</f>
        <v/>
      </c>
      <c r="E4522" t="n">
        <v>28934</v>
      </c>
      <c r="F4522" t="inlineStr">
        <is>
          <t>SANCHE RIVAS ALONSO MR</t>
        </is>
      </c>
      <c r="G4522" s="234" t="n">
        <v>46011</v>
      </c>
      <c r="H4522" s="234" t="n">
        <v>46021</v>
      </c>
      <c r="I4522" t="inlineStr">
        <is>
          <t>VLO</t>
        </is>
      </c>
      <c r="J4522">
        <f>_xlfn.XLOOKUP(I4522,AS:AS,AU:AU)</f>
        <v/>
      </c>
      <c r="K4522" t="inlineStr">
        <is>
          <t>USD</t>
        </is>
      </c>
      <c r="L4522" s="238" t="n">
        <v>67.59999999999999</v>
      </c>
      <c r="M4522">
        <f>L4522*_xlfn.XLOOKUP(K4522,AM:AM,AN:AN)</f>
        <v/>
      </c>
      <c r="N4522">
        <f>L4522*_xlfn.XLOOKUP(K4522,AM:AM,AO:AO)</f>
        <v/>
      </c>
      <c r="O4522" s="238" t="n">
        <v>0</v>
      </c>
      <c r="P4522">
        <f>O4522*_xlfn.XLOOKUP(K4522,AM:AM,AN:AN)</f>
        <v/>
      </c>
      <c r="Q4522">
        <f>O4522*_xlfn.XLOOKUP(K4522,AM:AM,AO:AO)</f>
        <v/>
      </c>
      <c r="R4522">
        <f>_xlfn.XLOOKUP(E4522,AF:AF,AG:AG)</f>
        <v/>
      </c>
      <c r="S4522">
        <f>_xlfn.XLOOKUP(E4522,AF:AF,AI:AI)</f>
        <v/>
      </c>
      <c r="T4522">
        <f>WEEKNUM(G4522)</f>
        <v/>
      </c>
      <c r="U4522">
        <f>YEAR(G4522)</f>
        <v/>
      </c>
      <c r="V4522" s="117">
        <f>IFERROR(Q4522/N4522,"0")</f>
        <v/>
      </c>
    </row>
    <row r="4523">
      <c r="A4523">
        <f>_xlfn.XLOOKUP(D4523,BN:BN,BO:BO)</f>
        <v/>
      </c>
      <c r="B4523" t="inlineStr">
        <is>
          <t>LLC</t>
        </is>
      </c>
      <c r="C4523" t="n">
        <v>744</v>
      </c>
      <c r="D4523">
        <f>_xlfn.XLOOKUP(C4523,BH:BH,BI:BI)</f>
        <v/>
      </c>
      <c r="E4523" t="n">
        <v>28934</v>
      </c>
      <c r="F4523" t="inlineStr">
        <is>
          <t>GARCIA CEPEDA RIVERA TORRES RODRIGO MR</t>
        </is>
      </c>
      <c r="G4523" s="234" t="n">
        <v>46011</v>
      </c>
      <c r="H4523" s="234" t="n">
        <v>46021</v>
      </c>
      <c r="I4523" t="inlineStr">
        <is>
          <t>VLO</t>
        </is>
      </c>
      <c r="J4523">
        <f>_xlfn.XLOOKUP(I4523,AS:AS,AU:AU)</f>
        <v/>
      </c>
      <c r="K4523" t="inlineStr">
        <is>
          <t>USD</t>
        </is>
      </c>
      <c r="L4523" s="238" t="n">
        <v>67.59999999999999</v>
      </c>
      <c r="M4523">
        <f>L4523*_xlfn.XLOOKUP(K4523,AM:AM,AN:AN)</f>
        <v/>
      </c>
      <c r="N4523">
        <f>L4523*_xlfn.XLOOKUP(K4523,AM:AM,AO:AO)</f>
        <v/>
      </c>
      <c r="O4523" s="238" t="n">
        <v>0</v>
      </c>
      <c r="P4523">
        <f>O4523*_xlfn.XLOOKUP(K4523,AM:AM,AN:AN)</f>
        <v/>
      </c>
      <c r="Q4523">
        <f>O4523*_xlfn.XLOOKUP(K4523,AM:AM,AO:AO)</f>
        <v/>
      </c>
      <c r="R4523">
        <f>_xlfn.XLOOKUP(E4523,AF:AF,AG:AG)</f>
        <v/>
      </c>
      <c r="S4523">
        <f>_xlfn.XLOOKUP(E4523,AF:AF,AI:AI)</f>
        <v/>
      </c>
      <c r="T4523">
        <f>WEEKNUM(G4523)</f>
        <v/>
      </c>
      <c r="U4523">
        <f>YEAR(G4523)</f>
        <v/>
      </c>
      <c r="V4523" s="117">
        <f>IFERROR(Q4523/N4523,"0")</f>
        <v/>
      </c>
    </row>
    <row r="4524">
      <c r="A4524">
        <f>_xlfn.XLOOKUP(D4524,BN:BN,BO:BO)</f>
        <v/>
      </c>
      <c r="B4524" t="inlineStr">
        <is>
          <t>LLC</t>
        </is>
      </c>
      <c r="C4524" t="n">
        <v>744</v>
      </c>
      <c r="D4524">
        <f>_xlfn.XLOOKUP(C4524,BH:BH,BI:BI)</f>
        <v/>
      </c>
      <c r="E4524" t="n">
        <v>28934</v>
      </c>
      <c r="F4524" t="inlineStr">
        <is>
          <t>SANCHE DEL HOYO PABLO MR</t>
        </is>
      </c>
      <c r="G4524" s="234" t="n">
        <v>46011</v>
      </c>
      <c r="H4524" s="234" t="n">
        <v>46021</v>
      </c>
      <c r="I4524" t="inlineStr">
        <is>
          <t>VLO</t>
        </is>
      </c>
      <c r="J4524">
        <f>_xlfn.XLOOKUP(I4524,AS:AS,AU:AU)</f>
        <v/>
      </c>
      <c r="K4524" t="inlineStr">
        <is>
          <t>USD</t>
        </is>
      </c>
      <c r="L4524" s="238" t="n">
        <v>67.59999999999999</v>
      </c>
      <c r="M4524">
        <f>L4524*_xlfn.XLOOKUP(K4524,AM:AM,AN:AN)</f>
        <v/>
      </c>
      <c r="N4524">
        <f>L4524*_xlfn.XLOOKUP(K4524,AM:AM,AO:AO)</f>
        <v/>
      </c>
      <c r="O4524" s="238" t="n">
        <v>0</v>
      </c>
      <c r="P4524">
        <f>O4524*_xlfn.XLOOKUP(K4524,AM:AM,AN:AN)</f>
        <v/>
      </c>
      <c r="Q4524">
        <f>O4524*_xlfn.XLOOKUP(K4524,AM:AM,AO:AO)</f>
        <v/>
      </c>
      <c r="R4524">
        <f>_xlfn.XLOOKUP(E4524,AF:AF,AG:AG)</f>
        <v/>
      </c>
      <c r="S4524">
        <f>_xlfn.XLOOKUP(E4524,AF:AF,AI:AI)</f>
        <v/>
      </c>
      <c r="T4524">
        <f>WEEKNUM(G4524)</f>
        <v/>
      </c>
      <c r="U4524">
        <f>YEAR(G4524)</f>
        <v/>
      </c>
      <c r="V4524" s="117">
        <f>IFERROR(Q4524/N4524,"0")</f>
        <v/>
      </c>
    </row>
    <row r="4525">
      <c r="A4525">
        <f>_xlfn.XLOOKUP(D4525,BN:BN,BO:BO)</f>
        <v/>
      </c>
      <c r="B4525" t="inlineStr">
        <is>
          <t>LLC</t>
        </is>
      </c>
      <c r="C4525" t="n">
        <v>744</v>
      </c>
      <c r="D4525">
        <f>_xlfn.XLOOKUP(C4525,BH:BH,BI:BI)</f>
        <v/>
      </c>
      <c r="E4525" t="n">
        <v>28934</v>
      </c>
      <c r="F4525" t="inlineStr">
        <is>
          <t>RIVAS CAPDEVIELLE MARIA GUADALUPE MRS</t>
        </is>
      </c>
      <c r="G4525" s="234" t="n">
        <v>46011</v>
      </c>
      <c r="H4525" s="234" t="n">
        <v>46021</v>
      </c>
      <c r="I4525" t="inlineStr">
        <is>
          <t>VLO</t>
        </is>
      </c>
      <c r="J4525">
        <f>_xlfn.XLOOKUP(I4525,AS:AS,AU:AU)</f>
        <v/>
      </c>
      <c r="K4525" t="inlineStr">
        <is>
          <t>USD</t>
        </is>
      </c>
      <c r="L4525" s="238" t="n">
        <v>67.59999999999999</v>
      </c>
      <c r="M4525">
        <f>L4525*_xlfn.XLOOKUP(K4525,AM:AM,AN:AN)</f>
        <v/>
      </c>
      <c r="N4525">
        <f>L4525*_xlfn.XLOOKUP(K4525,AM:AM,AO:AO)</f>
        <v/>
      </c>
      <c r="O4525" s="238" t="n">
        <v>0</v>
      </c>
      <c r="P4525">
        <f>O4525*_xlfn.XLOOKUP(K4525,AM:AM,AN:AN)</f>
        <v/>
      </c>
      <c r="Q4525">
        <f>O4525*_xlfn.XLOOKUP(K4525,AM:AM,AO:AO)</f>
        <v/>
      </c>
      <c r="R4525">
        <f>_xlfn.XLOOKUP(E4525,AF:AF,AG:AG)</f>
        <v/>
      </c>
      <c r="S4525">
        <f>_xlfn.XLOOKUP(E4525,AF:AF,AI:AI)</f>
        <v/>
      </c>
      <c r="T4525">
        <f>WEEKNUM(G4525)</f>
        <v/>
      </c>
      <c r="U4525">
        <f>YEAR(G4525)</f>
        <v/>
      </c>
      <c r="V4525" s="117">
        <f>IFERROR(Q4525/N4525,"0")</f>
        <v/>
      </c>
    </row>
    <row r="4526">
      <c r="A4526">
        <f>_xlfn.XLOOKUP(D4526,BN:BN,BO:BO)</f>
        <v/>
      </c>
      <c r="B4526" t="inlineStr">
        <is>
          <t>LLC</t>
        </is>
      </c>
      <c r="C4526" t="n">
        <v>744</v>
      </c>
      <c r="D4526">
        <f>_xlfn.XLOOKUP(C4526,BH:BH,BI:BI)</f>
        <v/>
      </c>
      <c r="E4526" t="n">
        <v>28934</v>
      </c>
      <c r="F4526" t="inlineStr">
        <is>
          <t>SANCHE RIVAS PAUL MR</t>
        </is>
      </c>
      <c r="G4526" s="234" t="n">
        <v>46011</v>
      </c>
      <c r="H4526" s="234" t="n">
        <v>46021</v>
      </c>
      <c r="I4526" t="inlineStr">
        <is>
          <t>VLO</t>
        </is>
      </c>
      <c r="J4526">
        <f>_xlfn.XLOOKUP(I4526,AS:AS,AU:AU)</f>
        <v/>
      </c>
      <c r="K4526" t="inlineStr">
        <is>
          <t>USD</t>
        </is>
      </c>
      <c r="L4526" s="238" t="n">
        <v>67.59999999999999</v>
      </c>
      <c r="M4526">
        <f>L4526*_xlfn.XLOOKUP(K4526,AM:AM,AN:AN)</f>
        <v/>
      </c>
      <c r="N4526">
        <f>L4526*_xlfn.XLOOKUP(K4526,AM:AM,AO:AO)</f>
        <v/>
      </c>
      <c r="O4526" s="238" t="n">
        <v>0</v>
      </c>
      <c r="P4526">
        <f>O4526*_xlfn.XLOOKUP(K4526,AM:AM,AN:AN)</f>
        <v/>
      </c>
      <c r="Q4526">
        <f>O4526*_xlfn.XLOOKUP(K4526,AM:AM,AO:AO)</f>
        <v/>
      </c>
      <c r="R4526">
        <f>_xlfn.XLOOKUP(E4526,AF:AF,AG:AG)</f>
        <v/>
      </c>
      <c r="S4526">
        <f>_xlfn.XLOOKUP(E4526,AF:AF,AI:AI)</f>
        <v/>
      </c>
      <c r="T4526">
        <f>WEEKNUM(G4526)</f>
        <v/>
      </c>
      <c r="U4526">
        <f>YEAR(G4526)</f>
        <v/>
      </c>
      <c r="V4526" s="117">
        <f>IFERROR(Q4526/N4526,"0")</f>
        <v/>
      </c>
    </row>
    <row r="4527">
      <c r="A4527">
        <f>_xlfn.XLOOKUP(D4527,BN:BN,BO:BO)</f>
        <v/>
      </c>
      <c r="B4527" t="inlineStr">
        <is>
          <t>LLC</t>
        </is>
      </c>
      <c r="C4527" t="n">
        <v>744</v>
      </c>
      <c r="D4527">
        <f>_xlfn.XLOOKUP(C4527,BH:BH,BI:BI)</f>
        <v/>
      </c>
      <c r="E4527" t="n">
        <v>28934</v>
      </c>
      <c r="F4527" t="inlineStr">
        <is>
          <t>SANCHE RIVAS ANDREA MSS</t>
        </is>
      </c>
      <c r="G4527" s="234" t="n">
        <v>46011</v>
      </c>
      <c r="H4527" s="234" t="n">
        <v>46021</v>
      </c>
      <c r="I4527" t="inlineStr">
        <is>
          <t>VLO</t>
        </is>
      </c>
      <c r="J4527">
        <f>_xlfn.XLOOKUP(I4527,AS:AS,AU:AU)</f>
        <v/>
      </c>
      <c r="K4527" t="inlineStr">
        <is>
          <t>USD</t>
        </is>
      </c>
      <c r="L4527" s="238" t="n">
        <v>67.59999999999999</v>
      </c>
      <c r="M4527">
        <f>L4527*_xlfn.XLOOKUP(K4527,AM:AM,AN:AN)</f>
        <v/>
      </c>
      <c r="N4527">
        <f>L4527*_xlfn.XLOOKUP(K4527,AM:AM,AO:AO)</f>
        <v/>
      </c>
      <c r="O4527" s="238" t="n">
        <v>0</v>
      </c>
      <c r="P4527">
        <f>O4527*_xlfn.XLOOKUP(K4527,AM:AM,AN:AN)</f>
        <v/>
      </c>
      <c r="Q4527">
        <f>O4527*_xlfn.XLOOKUP(K4527,AM:AM,AO:AO)</f>
        <v/>
      </c>
      <c r="R4527">
        <f>_xlfn.XLOOKUP(E4527,AF:AF,AG:AG)</f>
        <v/>
      </c>
      <c r="S4527">
        <f>_xlfn.XLOOKUP(E4527,AF:AF,AI:AI)</f>
        <v/>
      </c>
      <c r="T4527">
        <f>WEEKNUM(G4527)</f>
        <v/>
      </c>
      <c r="U4527">
        <f>YEAR(G4527)</f>
        <v/>
      </c>
      <c r="V4527" s="117">
        <f>IFERROR(Q4527/N4527,"0")</f>
        <v/>
      </c>
    </row>
    <row r="4528">
      <c r="A4528">
        <f>_xlfn.XLOOKUP(D4528,BN:BN,BO:BO)</f>
        <v/>
      </c>
      <c r="B4528" t="inlineStr">
        <is>
          <t>LLC</t>
        </is>
      </c>
      <c r="C4528" t="n">
        <v>744</v>
      </c>
      <c r="D4528">
        <f>_xlfn.XLOOKUP(C4528,BH:BH,BI:BI)</f>
        <v/>
      </c>
      <c r="E4528" t="n">
        <v>28934</v>
      </c>
      <c r="F4528" t="inlineStr">
        <is>
          <t>SANCHE RIVAS ALONSO MR</t>
        </is>
      </c>
      <c r="G4528" s="234" t="n">
        <v>46011</v>
      </c>
      <c r="H4528" s="234" t="n">
        <v>46021</v>
      </c>
      <c r="I4528" t="inlineStr">
        <is>
          <t>VLO</t>
        </is>
      </c>
      <c r="J4528">
        <f>_xlfn.XLOOKUP(I4528,AS:AS,AU:AU)</f>
        <v/>
      </c>
      <c r="K4528" t="inlineStr">
        <is>
          <t>USD</t>
        </is>
      </c>
      <c r="L4528" s="238" t="n">
        <v>67.59999999999999</v>
      </c>
      <c r="M4528">
        <f>L4528*_xlfn.XLOOKUP(K4528,AM:AM,AN:AN)</f>
        <v/>
      </c>
      <c r="N4528">
        <f>L4528*_xlfn.XLOOKUP(K4528,AM:AM,AO:AO)</f>
        <v/>
      </c>
      <c r="O4528" s="238" t="n">
        <v>0</v>
      </c>
      <c r="P4528">
        <f>O4528*_xlfn.XLOOKUP(K4528,AM:AM,AN:AN)</f>
        <v/>
      </c>
      <c r="Q4528">
        <f>O4528*_xlfn.XLOOKUP(K4528,AM:AM,AO:AO)</f>
        <v/>
      </c>
      <c r="R4528">
        <f>_xlfn.XLOOKUP(E4528,AF:AF,AG:AG)</f>
        <v/>
      </c>
      <c r="S4528">
        <f>_xlfn.XLOOKUP(E4528,AF:AF,AI:AI)</f>
        <v/>
      </c>
      <c r="T4528">
        <f>WEEKNUM(G4528)</f>
        <v/>
      </c>
      <c r="U4528">
        <f>YEAR(G4528)</f>
        <v/>
      </c>
      <c r="V4528" s="117">
        <f>IFERROR(Q4528/N4528,"0")</f>
        <v/>
      </c>
    </row>
    <row r="4529">
      <c r="A4529">
        <f>_xlfn.XLOOKUP(D4529,BN:BN,BO:BO)</f>
        <v/>
      </c>
      <c r="B4529" t="inlineStr">
        <is>
          <t>LLC</t>
        </is>
      </c>
      <c r="C4529" t="n">
        <v>744</v>
      </c>
      <c r="D4529">
        <f>_xlfn.XLOOKUP(C4529,BH:BH,BI:BI)</f>
        <v/>
      </c>
      <c r="E4529" t="n">
        <v>28934</v>
      </c>
      <c r="F4529" t="inlineStr">
        <is>
          <t>GARCIA CEPEDA RIVERA TORRES RODRIGO MR</t>
        </is>
      </c>
      <c r="G4529" s="234" t="n">
        <v>46011</v>
      </c>
      <c r="H4529" s="234" t="n">
        <v>46021</v>
      </c>
      <c r="I4529" t="inlineStr">
        <is>
          <t>VLO</t>
        </is>
      </c>
      <c r="J4529">
        <f>_xlfn.XLOOKUP(I4529,AS:AS,AU:AU)</f>
        <v/>
      </c>
      <c r="K4529" t="inlineStr">
        <is>
          <t>USD</t>
        </is>
      </c>
      <c r="L4529" s="238" t="n">
        <v>67.59999999999999</v>
      </c>
      <c r="M4529">
        <f>L4529*_xlfn.XLOOKUP(K4529,AM:AM,AN:AN)</f>
        <v/>
      </c>
      <c r="N4529">
        <f>L4529*_xlfn.XLOOKUP(K4529,AM:AM,AO:AO)</f>
        <v/>
      </c>
      <c r="O4529" s="238" t="n">
        <v>0</v>
      </c>
      <c r="P4529">
        <f>O4529*_xlfn.XLOOKUP(K4529,AM:AM,AN:AN)</f>
        <v/>
      </c>
      <c r="Q4529">
        <f>O4529*_xlfn.XLOOKUP(K4529,AM:AM,AO:AO)</f>
        <v/>
      </c>
      <c r="R4529">
        <f>_xlfn.XLOOKUP(E4529,AF:AF,AG:AG)</f>
        <v/>
      </c>
      <c r="S4529">
        <f>_xlfn.XLOOKUP(E4529,AF:AF,AI:AI)</f>
        <v/>
      </c>
      <c r="T4529">
        <f>WEEKNUM(G4529)</f>
        <v/>
      </c>
      <c r="U4529">
        <f>YEAR(G4529)</f>
        <v/>
      </c>
      <c r="V4529" s="117">
        <f>IFERROR(Q4529/N4529,"0")</f>
        <v/>
      </c>
    </row>
    <row r="4530">
      <c r="A4530">
        <f>_xlfn.XLOOKUP(D4530,BN:BN,BO:BO)</f>
        <v/>
      </c>
      <c r="B4530" t="inlineStr">
        <is>
          <t>LLC</t>
        </is>
      </c>
      <c r="C4530" t="n">
        <v>744</v>
      </c>
      <c r="D4530">
        <f>_xlfn.XLOOKUP(C4530,BH:BH,BI:BI)</f>
        <v/>
      </c>
      <c r="E4530" t="n">
        <v>0</v>
      </c>
      <c r="F4530" t="inlineStr">
        <is>
          <t>FEE TKT</t>
        </is>
      </c>
      <c r="G4530" s="234" t="n">
        <v>45966</v>
      </c>
      <c r="H4530" s="234" t="n">
        <v>46021</v>
      </c>
      <c r="I4530" t="inlineStr">
        <is>
          <t>HPS</t>
        </is>
      </c>
      <c r="J4530">
        <f>_xlfn.XLOOKUP(I4530,AS:AS,AU:AU)</f>
        <v/>
      </c>
      <c r="K4530" t="inlineStr">
        <is>
          <t>USD</t>
        </is>
      </c>
      <c r="L4530" s="238" t="n">
        <v>35</v>
      </c>
      <c r="M4530">
        <f>L4530*_xlfn.XLOOKUP(K4530,AM:AM,AN:AN)</f>
        <v/>
      </c>
      <c r="N4530">
        <f>L4530*_xlfn.XLOOKUP(K4530,AM:AM,AO:AO)</f>
        <v/>
      </c>
      <c r="O4530" s="238" t="n">
        <v>35</v>
      </c>
      <c r="P4530">
        <f>O4530*_xlfn.XLOOKUP(K4530,AM:AM,AN:AN)</f>
        <v/>
      </c>
      <c r="Q4530">
        <f>O4530*_xlfn.XLOOKUP(K4530,AM:AM,AO:AO)</f>
        <v/>
      </c>
      <c r="R4530">
        <f>_xlfn.XLOOKUP(E4530,AF:AF,AG:AG)</f>
        <v/>
      </c>
      <c r="S4530">
        <f>_xlfn.XLOOKUP(E4530,AF:AF,AI:AI)</f>
        <v/>
      </c>
      <c r="T4530">
        <f>WEEKNUM(G4530)</f>
        <v/>
      </c>
      <c r="U4530">
        <f>YEAR(G4530)</f>
        <v/>
      </c>
      <c r="V4530" s="117">
        <f>IFERROR(Q4530/N4530,"0")</f>
        <v/>
      </c>
    </row>
    <row r="4531">
      <c r="A4531">
        <f>_xlfn.XLOOKUP(D4531,BN:BN,BO:BO)</f>
        <v/>
      </c>
      <c r="B4531" t="inlineStr">
        <is>
          <t>LLC</t>
        </is>
      </c>
      <c r="C4531" t="n">
        <v>744</v>
      </c>
      <c r="D4531">
        <f>_xlfn.XLOOKUP(C4531,BH:BH,BI:BI)</f>
        <v/>
      </c>
      <c r="E4531" t="n">
        <v>28934</v>
      </c>
      <c r="F4531" t="inlineStr">
        <is>
          <t>NORIEGA DE UHTHOFF VERONICA PATRICIA MRS</t>
        </is>
      </c>
      <c r="G4531" s="234" t="n">
        <v>45968</v>
      </c>
      <c r="H4531" s="234" t="n">
        <v>45970</v>
      </c>
      <c r="I4531" t="inlineStr">
        <is>
          <t>VLO</t>
        </is>
      </c>
      <c r="J4531">
        <f>_xlfn.XLOOKUP(I4531,AS:AS,AU:AU)</f>
        <v/>
      </c>
      <c r="K4531" t="inlineStr">
        <is>
          <t>USD</t>
        </is>
      </c>
      <c r="L4531" s="238" t="n">
        <v>561.41</v>
      </c>
      <c r="M4531">
        <f>L4531*_xlfn.XLOOKUP(K4531,AM:AM,AN:AN)</f>
        <v/>
      </c>
      <c r="N4531">
        <f>L4531*_xlfn.XLOOKUP(K4531,AM:AM,AO:AO)</f>
        <v/>
      </c>
      <c r="O4531" s="238" t="n">
        <v>6.98</v>
      </c>
      <c r="P4531">
        <f>O4531*_xlfn.XLOOKUP(K4531,AM:AM,AN:AN)</f>
        <v/>
      </c>
      <c r="Q4531">
        <f>O4531*_xlfn.XLOOKUP(K4531,AM:AM,AO:AO)</f>
        <v/>
      </c>
      <c r="R4531">
        <f>_xlfn.XLOOKUP(E4531,AF:AF,AG:AG)</f>
        <v/>
      </c>
      <c r="S4531">
        <f>_xlfn.XLOOKUP(E4531,AF:AF,AI:AI)</f>
        <v/>
      </c>
      <c r="T4531">
        <f>WEEKNUM(G4531)</f>
        <v/>
      </c>
      <c r="U4531">
        <f>YEAR(G4531)</f>
        <v/>
      </c>
      <c r="V4531" s="117">
        <f>IFERROR(Q4531/N4531,"0")</f>
        <v/>
      </c>
    </row>
    <row r="4532">
      <c r="A4532">
        <f>_xlfn.XLOOKUP(D4532,BN:BN,BO:BO)</f>
        <v/>
      </c>
      <c r="B4532" t="inlineStr">
        <is>
          <t>LLC</t>
        </is>
      </c>
      <c r="C4532" t="n">
        <v>744</v>
      </c>
      <c r="D4532">
        <f>_xlfn.XLOOKUP(C4532,BH:BH,BI:BI)</f>
        <v/>
      </c>
      <c r="E4532" t="n">
        <v>28243</v>
      </c>
      <c r="F4532" t="inlineStr">
        <is>
          <t>ROSEWOOD HOTEL GEORGIA</t>
        </is>
      </c>
      <c r="G4532" s="234" t="n">
        <v>46019</v>
      </c>
      <c r="H4532" s="234" t="n">
        <v>46020</v>
      </c>
      <c r="I4532" t="inlineStr">
        <is>
          <t>HTL</t>
        </is>
      </c>
      <c r="J4532">
        <f>_xlfn.XLOOKUP(I4532,AS:AS,AU:AU)</f>
        <v/>
      </c>
      <c r="K4532" t="inlineStr">
        <is>
          <t>USD</t>
        </is>
      </c>
      <c r="L4532" s="238" t="n">
        <v>629.77</v>
      </c>
      <c r="M4532">
        <f>L4532*_xlfn.XLOOKUP(K4532,AM:AM,AN:AN)</f>
        <v/>
      </c>
      <c r="N4532">
        <f>L4532*_xlfn.XLOOKUP(K4532,AM:AM,AO:AO)</f>
        <v/>
      </c>
      <c r="O4532" s="238" t="n">
        <v>47.15</v>
      </c>
      <c r="P4532">
        <f>O4532*_xlfn.XLOOKUP(K4532,AM:AM,AN:AN)</f>
        <v/>
      </c>
      <c r="Q4532">
        <f>O4532*_xlfn.XLOOKUP(K4532,AM:AM,AO:AO)</f>
        <v/>
      </c>
      <c r="R4532">
        <f>_xlfn.XLOOKUP(E4532,AF:AF,AG:AG)</f>
        <v/>
      </c>
      <c r="S4532">
        <f>_xlfn.XLOOKUP(E4532,AF:AF,AI:AI)</f>
        <v/>
      </c>
      <c r="T4532">
        <f>WEEKNUM(G4532)</f>
        <v/>
      </c>
      <c r="U4532">
        <f>YEAR(G4532)</f>
        <v/>
      </c>
      <c r="V4532" s="117">
        <f>IFERROR(Q4532/N4532,"0")</f>
        <v/>
      </c>
    </row>
    <row r="4533">
      <c r="A4533">
        <f>_xlfn.XLOOKUP(D4533,BN:BN,BO:BO)</f>
        <v/>
      </c>
      <c r="B4533" t="inlineStr">
        <is>
          <t>LLC</t>
        </is>
      </c>
      <c r="C4533" t="n">
        <v>744</v>
      </c>
      <c r="D4533">
        <f>_xlfn.XLOOKUP(C4533,BH:BH,BI:BI)</f>
        <v/>
      </c>
      <c r="E4533" t="n">
        <v>28243</v>
      </c>
      <c r="F4533" t="inlineStr">
        <is>
          <t>ROSEWOOD HOTEL GEORGIA</t>
        </is>
      </c>
      <c r="G4533" s="234" t="n">
        <v>46019</v>
      </c>
      <c r="H4533" s="234" t="n">
        <v>46020</v>
      </c>
      <c r="I4533" t="inlineStr">
        <is>
          <t>HTL</t>
        </is>
      </c>
      <c r="J4533">
        <f>_xlfn.XLOOKUP(I4533,AS:AS,AU:AU)</f>
        <v/>
      </c>
      <c r="K4533" t="inlineStr">
        <is>
          <t>USD</t>
        </is>
      </c>
      <c r="L4533" s="238" t="n">
        <v>629.77</v>
      </c>
      <c r="M4533">
        <f>L4533*_xlfn.XLOOKUP(K4533,AM:AM,AN:AN)</f>
        <v/>
      </c>
      <c r="N4533">
        <f>L4533*_xlfn.XLOOKUP(K4533,AM:AM,AO:AO)</f>
        <v/>
      </c>
      <c r="O4533" s="238" t="n">
        <v>62.98</v>
      </c>
      <c r="P4533">
        <f>O4533*_xlfn.XLOOKUP(K4533,AM:AM,AN:AN)</f>
        <v/>
      </c>
      <c r="Q4533">
        <f>O4533*_xlfn.XLOOKUP(K4533,AM:AM,AO:AO)</f>
        <v/>
      </c>
      <c r="R4533">
        <f>_xlfn.XLOOKUP(E4533,AF:AF,AG:AG)</f>
        <v/>
      </c>
      <c r="S4533">
        <f>_xlfn.XLOOKUP(E4533,AF:AF,AI:AI)</f>
        <v/>
      </c>
      <c r="T4533">
        <f>WEEKNUM(G4533)</f>
        <v/>
      </c>
      <c r="U4533">
        <f>YEAR(G4533)</f>
        <v/>
      </c>
      <c r="V4533" s="117">
        <f>IFERROR(Q4533/N4533,"0")</f>
        <v/>
      </c>
    </row>
    <row r="4534">
      <c r="A4534">
        <f>_xlfn.XLOOKUP(D4534,BN:BN,BO:BO)</f>
        <v/>
      </c>
      <c r="B4534" t="inlineStr">
        <is>
          <t>LLC</t>
        </is>
      </c>
      <c r="C4534" t="n">
        <v>744</v>
      </c>
      <c r="D4534">
        <f>_xlfn.XLOOKUP(C4534,BH:BH,BI:BI)</f>
        <v/>
      </c>
      <c r="E4534" t="n">
        <v>28243</v>
      </c>
      <c r="F4534" t="inlineStr">
        <is>
          <t>ROSEWOOD HOTEL GEORGIA</t>
        </is>
      </c>
      <c r="G4534" s="234" t="n">
        <v>46019</v>
      </c>
      <c r="H4534" s="234" t="n">
        <v>46020</v>
      </c>
      <c r="I4534" t="inlineStr">
        <is>
          <t>HTL</t>
        </is>
      </c>
      <c r="J4534">
        <f>_xlfn.XLOOKUP(I4534,AS:AS,AU:AU)</f>
        <v/>
      </c>
      <c r="K4534" t="inlineStr">
        <is>
          <t>USD</t>
        </is>
      </c>
      <c r="L4534" s="238" t="n">
        <v>655.48</v>
      </c>
      <c r="M4534">
        <f>L4534*_xlfn.XLOOKUP(K4534,AM:AM,AN:AN)</f>
        <v/>
      </c>
      <c r="N4534">
        <f>L4534*_xlfn.XLOOKUP(K4534,AM:AM,AO:AO)</f>
        <v/>
      </c>
      <c r="O4534" s="238" t="n">
        <v>49.07</v>
      </c>
      <c r="P4534">
        <f>O4534*_xlfn.XLOOKUP(K4534,AM:AM,AN:AN)</f>
        <v/>
      </c>
      <c r="Q4534">
        <f>O4534*_xlfn.XLOOKUP(K4534,AM:AM,AO:AO)</f>
        <v/>
      </c>
      <c r="R4534">
        <f>_xlfn.XLOOKUP(E4534,AF:AF,AG:AG)</f>
        <v/>
      </c>
      <c r="S4534">
        <f>_xlfn.XLOOKUP(E4534,AF:AF,AI:AI)</f>
        <v/>
      </c>
      <c r="T4534">
        <f>WEEKNUM(G4534)</f>
        <v/>
      </c>
      <c r="U4534">
        <f>YEAR(G4534)</f>
        <v/>
      </c>
      <c r="V4534" s="117">
        <f>IFERROR(Q4534/N4534,"0")</f>
        <v/>
      </c>
    </row>
    <row r="4535">
      <c r="A4535">
        <f>_xlfn.XLOOKUP(D4535,BN:BN,BO:BO)</f>
        <v/>
      </c>
      <c r="B4535" t="inlineStr">
        <is>
          <t>LLC</t>
        </is>
      </c>
      <c r="C4535" t="n">
        <v>745</v>
      </c>
      <c r="D4535">
        <f>_xlfn.XLOOKUP(C4535,BH:BH,BI:BI)</f>
        <v/>
      </c>
      <c r="E4535" t="n">
        <v>24267</v>
      </c>
      <c r="F4535" t="inlineStr">
        <is>
          <t>Estadia New York</t>
        </is>
      </c>
      <c r="G4535" s="234" t="n">
        <v>45967</v>
      </c>
      <c r="H4535" s="234" t="n">
        <v>45970</v>
      </c>
      <c r="I4535" t="inlineStr">
        <is>
          <t>HTL</t>
        </is>
      </c>
      <c r="J4535">
        <f>_xlfn.XLOOKUP(I4535,AS:AS,AU:AU)</f>
        <v/>
      </c>
      <c r="K4535" t="inlineStr">
        <is>
          <t>USD</t>
        </is>
      </c>
      <c r="L4535" s="238" t="n">
        <v>11714.05</v>
      </c>
      <c r="M4535">
        <f>L4535*_xlfn.XLOOKUP(K4535,AM:AM,AN:AN)</f>
        <v/>
      </c>
      <c r="N4535">
        <f>L4535*_xlfn.XLOOKUP(K4535,AM:AM,AO:AO)</f>
        <v/>
      </c>
      <c r="O4535" s="238" t="n">
        <v>958.24</v>
      </c>
      <c r="P4535">
        <f>O4535*_xlfn.XLOOKUP(K4535,AM:AM,AN:AN)</f>
        <v/>
      </c>
      <c r="Q4535">
        <f>O4535*_xlfn.XLOOKUP(K4535,AM:AM,AO:AO)</f>
        <v/>
      </c>
      <c r="R4535">
        <f>_xlfn.XLOOKUP(E4535,AF:AF,AG:AG)</f>
        <v/>
      </c>
      <c r="S4535">
        <f>_xlfn.XLOOKUP(E4535,AF:AF,AI:AI)</f>
        <v/>
      </c>
      <c r="T4535">
        <f>WEEKNUM(G4535)</f>
        <v/>
      </c>
      <c r="U4535">
        <f>YEAR(G4535)</f>
        <v/>
      </c>
      <c r="V4535" s="117">
        <f>IFERROR(Q4535/N4535,"0")</f>
        <v/>
      </c>
    </row>
    <row r="4536">
      <c r="A4536">
        <f>_xlfn.XLOOKUP(D4536,BN:BN,BO:BO)</f>
        <v/>
      </c>
      <c r="B4536" t="inlineStr">
        <is>
          <t>LLC</t>
        </is>
      </c>
      <c r="C4536" t="n">
        <v>746</v>
      </c>
      <c r="D4536">
        <f>_xlfn.XLOOKUP(C4536,BH:BH,BI:BI)</f>
        <v/>
      </c>
      <c r="E4536" t="n">
        <v>31400</v>
      </c>
      <c r="F4536" t="inlineStr">
        <is>
          <t>Hotel Kioto</t>
        </is>
      </c>
      <c r="G4536" s="234" t="n">
        <v>46109</v>
      </c>
      <c r="H4536" s="234" t="n">
        <v>46112</v>
      </c>
      <c r="I4536" t="inlineStr">
        <is>
          <t>HTL</t>
        </is>
      </c>
      <c r="J4536">
        <f>_xlfn.XLOOKUP(I4536,AS:AS,AU:AU)</f>
        <v/>
      </c>
      <c r="K4536" t="inlineStr">
        <is>
          <t>USD</t>
        </is>
      </c>
      <c r="L4536" s="238" t="n">
        <v>1183.94</v>
      </c>
      <c r="M4536">
        <f>L4536*_xlfn.XLOOKUP(K4536,AM:AM,AN:AN)</f>
        <v/>
      </c>
      <c r="N4536">
        <f>L4536*_xlfn.XLOOKUP(K4536,AM:AM,AO:AO)</f>
        <v/>
      </c>
      <c r="O4536" s="238" t="n">
        <v>118.39</v>
      </c>
      <c r="P4536">
        <f>O4536*_xlfn.XLOOKUP(K4536,AM:AM,AN:AN)</f>
        <v/>
      </c>
      <c r="Q4536">
        <f>O4536*_xlfn.XLOOKUP(K4536,AM:AM,AO:AO)</f>
        <v/>
      </c>
      <c r="R4536">
        <f>_xlfn.XLOOKUP(E4536,AF:AF,AG:AG)</f>
        <v/>
      </c>
      <c r="S4536">
        <f>_xlfn.XLOOKUP(E4536,AF:AF,AI:AI)</f>
        <v/>
      </c>
      <c r="T4536">
        <f>WEEKNUM(G4536)</f>
        <v/>
      </c>
      <c r="U4536">
        <f>YEAR(G4536)</f>
        <v/>
      </c>
      <c r="V4536" s="117">
        <f>IFERROR(Q4536/N4536,"0")</f>
        <v/>
      </c>
    </row>
    <row r="4537">
      <c r="A4537">
        <f>_xlfn.XLOOKUP(D4537,BN:BN,BO:BO)</f>
        <v/>
      </c>
      <c r="B4537" t="inlineStr">
        <is>
          <t>LLC</t>
        </is>
      </c>
      <c r="C4537" t="n">
        <v>746</v>
      </c>
      <c r="D4537">
        <f>_xlfn.XLOOKUP(C4537,BH:BH,BI:BI)</f>
        <v/>
      </c>
      <c r="E4537" t="n">
        <v>31469</v>
      </c>
      <c r="F4537" t="inlineStr">
        <is>
          <t>Hotel Chiang Mai</t>
        </is>
      </c>
      <c r="G4537" s="234" t="n">
        <v>46125</v>
      </c>
      <c r="H4537" s="234" t="n">
        <v>46127</v>
      </c>
      <c r="I4537" t="inlineStr">
        <is>
          <t>HTL</t>
        </is>
      </c>
      <c r="J4537">
        <f>_xlfn.XLOOKUP(I4537,AS:AS,AU:AU)</f>
        <v/>
      </c>
      <c r="K4537" t="inlineStr">
        <is>
          <t>USD</t>
        </is>
      </c>
      <c r="L4537" s="238" t="n">
        <v>841.01</v>
      </c>
      <c r="M4537">
        <f>L4537*_xlfn.XLOOKUP(K4537,AM:AM,AN:AN)</f>
        <v/>
      </c>
      <c r="N4537">
        <f>L4537*_xlfn.XLOOKUP(K4537,AM:AM,AO:AO)</f>
        <v/>
      </c>
      <c r="O4537" s="238" t="n">
        <v>100</v>
      </c>
      <c r="P4537">
        <f>O4537*_xlfn.XLOOKUP(K4537,AM:AM,AN:AN)</f>
        <v/>
      </c>
      <c r="Q4537">
        <f>O4537*_xlfn.XLOOKUP(K4537,AM:AM,AO:AO)</f>
        <v/>
      </c>
      <c r="R4537">
        <f>_xlfn.XLOOKUP(E4537,AF:AF,AG:AG)</f>
        <v/>
      </c>
      <c r="S4537">
        <f>_xlfn.XLOOKUP(E4537,AF:AF,AI:AI)</f>
        <v/>
      </c>
      <c r="T4537">
        <f>WEEKNUM(G4537)</f>
        <v/>
      </c>
      <c r="U4537">
        <f>YEAR(G4537)</f>
        <v/>
      </c>
      <c r="V4537" s="117">
        <f>IFERROR(Q4537/N4537,"0")</f>
        <v/>
      </c>
    </row>
    <row r="4538">
      <c r="A4538">
        <f>_xlfn.XLOOKUP(D4538,BN:BN,BO:BO)</f>
        <v/>
      </c>
      <c r="B4538" t="inlineStr">
        <is>
          <t>LLC</t>
        </is>
      </c>
      <c r="C4538" t="n">
        <v>746</v>
      </c>
      <c r="D4538">
        <f>_xlfn.XLOOKUP(C4538,BH:BH,BI:BI)</f>
        <v/>
      </c>
      <c r="E4538" t="n">
        <v>31311</v>
      </c>
      <c r="F4538" t="inlineStr">
        <is>
          <t>DMC para servicios de transporte &amp; tours</t>
        </is>
      </c>
      <c r="G4538" s="234" t="n">
        <v>46109</v>
      </c>
      <c r="H4538" s="234" t="n">
        <v>46127</v>
      </c>
      <c r="I4538" t="inlineStr">
        <is>
          <t>PKT</t>
        </is>
      </c>
      <c r="J4538">
        <f>_xlfn.XLOOKUP(I4538,AS:AS,AU:AU)</f>
        <v/>
      </c>
      <c r="K4538" t="inlineStr">
        <is>
          <t>USD</t>
        </is>
      </c>
      <c r="L4538" s="238" t="n">
        <v>2688</v>
      </c>
      <c r="M4538">
        <f>L4538*_xlfn.XLOOKUP(K4538,AM:AM,AN:AN)</f>
        <v/>
      </c>
      <c r="N4538">
        <f>L4538*_xlfn.XLOOKUP(K4538,AM:AM,AO:AO)</f>
        <v/>
      </c>
      <c r="O4538" s="238" t="n">
        <v>250</v>
      </c>
      <c r="P4538">
        <f>O4538*_xlfn.XLOOKUP(K4538,AM:AM,AN:AN)</f>
        <v/>
      </c>
      <c r="Q4538">
        <f>O4538*_xlfn.XLOOKUP(K4538,AM:AM,AO:AO)</f>
        <v/>
      </c>
      <c r="R4538">
        <f>_xlfn.XLOOKUP(E4538,AF:AF,AG:AG)</f>
        <v/>
      </c>
      <c r="S4538">
        <f>_xlfn.XLOOKUP(E4538,AF:AF,AI:AI)</f>
        <v/>
      </c>
      <c r="T4538">
        <f>WEEKNUM(G4538)</f>
        <v/>
      </c>
      <c r="U4538">
        <f>YEAR(G4538)</f>
        <v/>
      </c>
      <c r="V4538" s="117">
        <f>IFERROR(Q4538/N4538,"0")</f>
        <v/>
      </c>
    </row>
    <row r="4539">
      <c r="A4539">
        <f>_xlfn.XLOOKUP(D4539,BN:BN,BO:BO)</f>
        <v/>
      </c>
      <c r="B4539" t="inlineStr">
        <is>
          <t>LLC</t>
        </is>
      </c>
      <c r="C4539" t="n">
        <v>746</v>
      </c>
      <c r="D4539">
        <f>_xlfn.XLOOKUP(C4539,BH:BH,BI:BI)</f>
        <v/>
      </c>
      <c r="E4539" t="n">
        <v>31310</v>
      </c>
      <c r="F4539" t="inlineStr">
        <is>
          <t>Hotel Tokio</t>
        </is>
      </c>
      <c r="G4539" s="234" t="n">
        <v>46129</v>
      </c>
      <c r="H4539" s="234" t="n">
        <v>46130</v>
      </c>
      <c r="I4539" t="inlineStr">
        <is>
          <t>HTL</t>
        </is>
      </c>
      <c r="J4539">
        <f>_xlfn.XLOOKUP(I4539,AS:AS,AU:AU)</f>
        <v/>
      </c>
      <c r="K4539" t="inlineStr">
        <is>
          <t>USD</t>
        </is>
      </c>
      <c r="L4539" s="238" t="n">
        <v>376.27</v>
      </c>
      <c r="M4539">
        <f>L4539*_xlfn.XLOOKUP(K4539,AM:AM,AN:AN)</f>
        <v/>
      </c>
      <c r="N4539">
        <f>L4539*_xlfn.XLOOKUP(K4539,AM:AM,AO:AO)</f>
        <v/>
      </c>
      <c r="O4539" s="238" t="n">
        <v>37.63</v>
      </c>
      <c r="P4539">
        <f>O4539*_xlfn.XLOOKUP(K4539,AM:AM,AN:AN)</f>
        <v/>
      </c>
      <c r="Q4539">
        <f>O4539*_xlfn.XLOOKUP(K4539,AM:AM,AO:AO)</f>
        <v/>
      </c>
      <c r="R4539">
        <f>_xlfn.XLOOKUP(E4539,AF:AF,AG:AG)</f>
        <v/>
      </c>
      <c r="S4539">
        <f>_xlfn.XLOOKUP(E4539,AF:AF,AI:AI)</f>
        <v/>
      </c>
      <c r="T4539">
        <f>WEEKNUM(G4539)</f>
        <v/>
      </c>
      <c r="U4539">
        <f>YEAR(G4539)</f>
        <v/>
      </c>
      <c r="V4539" s="117">
        <f>IFERROR(Q4539/N4539,"0")</f>
        <v/>
      </c>
    </row>
    <row r="4540">
      <c r="A4540">
        <f>_xlfn.XLOOKUP(D4540,BN:BN,BO:BO)</f>
        <v/>
      </c>
      <c r="B4540" t="inlineStr">
        <is>
          <t>LLC</t>
        </is>
      </c>
      <c r="C4540" t="n">
        <v>746</v>
      </c>
      <c r="D4540">
        <f>_xlfn.XLOOKUP(C4540,BH:BH,BI:BI)</f>
        <v/>
      </c>
      <c r="E4540" t="n">
        <v>31310</v>
      </c>
      <c r="F4540" t="inlineStr">
        <is>
          <t>Hotel Tokio</t>
        </is>
      </c>
      <c r="G4540" s="234" t="n">
        <v>46106</v>
      </c>
      <c r="H4540" s="234" t="n">
        <v>46109</v>
      </c>
      <c r="I4540" t="inlineStr">
        <is>
          <t>HTL</t>
        </is>
      </c>
      <c r="J4540">
        <f>_xlfn.XLOOKUP(I4540,AS:AS,AU:AU)</f>
        <v/>
      </c>
      <c r="K4540" t="inlineStr">
        <is>
          <t>USD</t>
        </is>
      </c>
      <c r="L4540" s="238" t="n">
        <v>1198.3</v>
      </c>
      <c r="M4540">
        <f>L4540*_xlfn.XLOOKUP(K4540,AM:AM,AN:AN)</f>
        <v/>
      </c>
      <c r="N4540">
        <f>L4540*_xlfn.XLOOKUP(K4540,AM:AM,AO:AO)</f>
        <v/>
      </c>
      <c r="O4540" s="238" t="n">
        <v>0</v>
      </c>
      <c r="P4540">
        <f>O4540*_xlfn.XLOOKUP(K4540,AM:AM,AN:AN)</f>
        <v/>
      </c>
      <c r="Q4540">
        <f>O4540*_xlfn.XLOOKUP(K4540,AM:AM,AO:AO)</f>
        <v/>
      </c>
      <c r="R4540">
        <f>_xlfn.XLOOKUP(E4540,AF:AF,AG:AG)</f>
        <v/>
      </c>
      <c r="S4540">
        <f>_xlfn.XLOOKUP(E4540,AF:AF,AI:AI)</f>
        <v/>
      </c>
      <c r="T4540">
        <f>WEEKNUM(G4540)</f>
        <v/>
      </c>
      <c r="U4540">
        <f>YEAR(G4540)</f>
        <v/>
      </c>
      <c r="V4540" s="117">
        <f>IFERROR(Q4540/N4540,"0")</f>
        <v/>
      </c>
    </row>
    <row r="4541">
      <c r="A4541">
        <f>_xlfn.XLOOKUP(D4541,BN:BN,BO:BO)</f>
        <v/>
      </c>
      <c r="B4541" t="inlineStr">
        <is>
          <t>LLC</t>
        </is>
      </c>
      <c r="C4541" t="n">
        <v>746</v>
      </c>
      <c r="D4541">
        <f>_xlfn.XLOOKUP(C4541,BH:BH,BI:BI)</f>
        <v/>
      </c>
      <c r="E4541" t="n">
        <v>31981</v>
      </c>
      <c r="F4541" t="inlineStr">
        <is>
          <t>Hotel Singapur</t>
        </is>
      </c>
      <c r="G4541" s="234" t="n">
        <v>46112</v>
      </c>
      <c r="H4541" s="234" t="n">
        <v>46115</v>
      </c>
      <c r="I4541" t="inlineStr">
        <is>
          <t>HTL</t>
        </is>
      </c>
      <c r="J4541">
        <f>_xlfn.XLOOKUP(I4541,AS:AS,AU:AU)</f>
        <v/>
      </c>
      <c r="K4541" t="inlineStr">
        <is>
          <t>USD</t>
        </is>
      </c>
      <c r="L4541" s="238" t="n">
        <v>846.51</v>
      </c>
      <c r="M4541">
        <f>L4541*_xlfn.XLOOKUP(K4541,AM:AM,AN:AN)</f>
        <v/>
      </c>
      <c r="N4541">
        <f>L4541*_xlfn.XLOOKUP(K4541,AM:AM,AO:AO)</f>
        <v/>
      </c>
      <c r="O4541" s="238" t="n">
        <v>126.98</v>
      </c>
      <c r="P4541">
        <f>O4541*_xlfn.XLOOKUP(K4541,AM:AM,AN:AN)</f>
        <v/>
      </c>
      <c r="Q4541">
        <f>O4541*_xlfn.XLOOKUP(K4541,AM:AM,AO:AO)</f>
        <v/>
      </c>
      <c r="R4541">
        <f>_xlfn.XLOOKUP(E4541,AF:AF,AG:AG)</f>
        <v/>
      </c>
      <c r="S4541">
        <f>_xlfn.XLOOKUP(E4541,AF:AF,AI:AI)</f>
        <v/>
      </c>
      <c r="T4541">
        <f>WEEKNUM(G4541)</f>
        <v/>
      </c>
      <c r="U4541">
        <f>YEAR(G4541)</f>
        <v/>
      </c>
      <c r="V4541" s="117">
        <f>IFERROR(Q4541/N4541,"0")</f>
        <v/>
      </c>
    </row>
    <row r="4542">
      <c r="A4542">
        <f>_xlfn.XLOOKUP(D4542,BN:BN,BO:BO)</f>
        <v/>
      </c>
      <c r="B4542" t="inlineStr">
        <is>
          <t>LLC</t>
        </is>
      </c>
      <c r="C4542" t="n">
        <v>746</v>
      </c>
      <c r="D4542">
        <f>_xlfn.XLOOKUP(C4542,BH:BH,BI:BI)</f>
        <v/>
      </c>
      <c r="E4542" t="n">
        <v>31312</v>
      </c>
      <c r="F4542" t="inlineStr">
        <is>
          <t>Hotel Bali</t>
        </is>
      </c>
      <c r="G4542" s="234" t="n">
        <v>46115</v>
      </c>
      <c r="H4542" s="234" t="n">
        <v>46119</v>
      </c>
      <c r="I4542" t="inlineStr">
        <is>
          <t>HTL</t>
        </is>
      </c>
      <c r="J4542">
        <f>_xlfn.XLOOKUP(I4542,AS:AS,AU:AU)</f>
        <v/>
      </c>
      <c r="K4542" t="inlineStr">
        <is>
          <t>USD</t>
        </is>
      </c>
      <c r="L4542" s="238" t="n">
        <v>1460</v>
      </c>
      <c r="M4542">
        <f>L4542*_xlfn.XLOOKUP(K4542,AM:AM,AN:AN)</f>
        <v/>
      </c>
      <c r="N4542">
        <f>L4542*_xlfn.XLOOKUP(K4542,AM:AM,AO:AO)</f>
        <v/>
      </c>
      <c r="O4542" s="238" t="n">
        <v>132</v>
      </c>
      <c r="P4542">
        <f>O4542*_xlfn.XLOOKUP(K4542,AM:AM,AN:AN)</f>
        <v/>
      </c>
      <c r="Q4542">
        <f>O4542*_xlfn.XLOOKUP(K4542,AM:AM,AO:AO)</f>
        <v/>
      </c>
      <c r="R4542">
        <f>_xlfn.XLOOKUP(E4542,AF:AF,AG:AG)</f>
        <v/>
      </c>
      <c r="S4542">
        <f>_xlfn.XLOOKUP(E4542,AF:AF,AI:AI)</f>
        <v/>
      </c>
      <c r="T4542">
        <f>WEEKNUM(G4542)</f>
        <v/>
      </c>
      <c r="U4542">
        <f>YEAR(G4542)</f>
        <v/>
      </c>
      <c r="V4542" s="117">
        <f>IFERROR(Q4542/N4542,"0")</f>
        <v/>
      </c>
    </row>
    <row r="4543">
      <c r="A4543">
        <f>_xlfn.XLOOKUP(D4543,BN:BN,BO:BO)</f>
        <v/>
      </c>
      <c r="B4543" t="inlineStr">
        <is>
          <t>LLC</t>
        </is>
      </c>
      <c r="C4543" t="n">
        <v>746</v>
      </c>
      <c r="D4543">
        <f>_xlfn.XLOOKUP(C4543,BH:BH,BI:BI)</f>
        <v/>
      </c>
      <c r="E4543" t="n">
        <v>32367</v>
      </c>
      <c r="F4543" t="inlineStr">
        <is>
          <t>Hotel Bangkok</t>
        </is>
      </c>
      <c r="G4543" s="234" t="n">
        <v>46119</v>
      </c>
      <c r="H4543" s="234" t="n">
        <v>46120</v>
      </c>
      <c r="I4543" t="inlineStr">
        <is>
          <t>HTL</t>
        </is>
      </c>
      <c r="J4543">
        <f>_xlfn.XLOOKUP(I4543,AS:AS,AU:AU)</f>
        <v/>
      </c>
      <c r="K4543" t="inlineStr">
        <is>
          <t>USD</t>
        </is>
      </c>
      <c r="L4543" s="238" t="n">
        <v>251</v>
      </c>
      <c r="M4543">
        <f>L4543*_xlfn.XLOOKUP(K4543,AM:AM,AN:AN)</f>
        <v/>
      </c>
      <c r="N4543">
        <f>L4543*_xlfn.XLOOKUP(K4543,AM:AM,AO:AO)</f>
        <v/>
      </c>
      <c r="O4543" s="238" t="n">
        <v>25.1</v>
      </c>
      <c r="P4543">
        <f>O4543*_xlfn.XLOOKUP(K4543,AM:AM,AN:AN)</f>
        <v/>
      </c>
      <c r="Q4543">
        <f>O4543*_xlfn.XLOOKUP(K4543,AM:AM,AO:AO)</f>
        <v/>
      </c>
      <c r="R4543">
        <f>_xlfn.XLOOKUP(E4543,AF:AF,AG:AG)</f>
        <v/>
      </c>
      <c r="S4543">
        <f>_xlfn.XLOOKUP(E4543,AF:AF,AI:AI)</f>
        <v/>
      </c>
      <c r="T4543">
        <f>WEEKNUM(G4543)</f>
        <v/>
      </c>
      <c r="U4543">
        <f>YEAR(G4543)</f>
        <v/>
      </c>
      <c r="V4543" s="117">
        <f>IFERROR(Q4543/N4543,"0")</f>
        <v/>
      </c>
    </row>
    <row r="4544">
      <c r="A4544">
        <f>_xlfn.XLOOKUP(D4544,BN:BN,BO:BO)</f>
        <v/>
      </c>
      <c r="B4544" t="inlineStr">
        <is>
          <t>LLC</t>
        </is>
      </c>
      <c r="C4544" t="n">
        <v>746</v>
      </c>
      <c r="D4544">
        <f>_xlfn.XLOOKUP(C4544,BH:BH,BI:BI)</f>
        <v/>
      </c>
      <c r="E4544" t="n">
        <v>31471</v>
      </c>
      <c r="F4544" t="inlineStr">
        <is>
          <t>Hotel Krabi</t>
        </is>
      </c>
      <c r="G4544" s="234" t="n">
        <v>46122</v>
      </c>
      <c r="H4544" s="234" t="n">
        <v>46125</v>
      </c>
      <c r="I4544" t="inlineStr">
        <is>
          <t>HTL</t>
        </is>
      </c>
      <c r="J4544">
        <f>_xlfn.XLOOKUP(I4544,AS:AS,AU:AU)</f>
        <v/>
      </c>
      <c r="K4544" t="inlineStr">
        <is>
          <t>USD</t>
        </is>
      </c>
      <c r="L4544" s="238" t="n">
        <v>4829</v>
      </c>
      <c r="M4544">
        <f>L4544*_xlfn.XLOOKUP(K4544,AM:AM,AN:AN)</f>
        <v/>
      </c>
      <c r="N4544">
        <f>L4544*_xlfn.XLOOKUP(K4544,AM:AM,AO:AO)</f>
        <v/>
      </c>
      <c r="O4544" s="238" t="n">
        <v>482.9</v>
      </c>
      <c r="P4544">
        <f>O4544*_xlfn.XLOOKUP(K4544,AM:AM,AN:AN)</f>
        <v/>
      </c>
      <c r="Q4544">
        <f>O4544*_xlfn.XLOOKUP(K4544,AM:AM,AO:AO)</f>
        <v/>
      </c>
      <c r="R4544">
        <f>_xlfn.XLOOKUP(E4544,AF:AF,AG:AG)</f>
        <v/>
      </c>
      <c r="S4544">
        <f>_xlfn.XLOOKUP(E4544,AF:AF,AI:AI)</f>
        <v/>
      </c>
      <c r="T4544">
        <f>WEEKNUM(G4544)</f>
        <v/>
      </c>
      <c r="U4544">
        <f>YEAR(G4544)</f>
        <v/>
      </c>
      <c r="V4544" s="117">
        <f>IFERROR(Q4544/N4544,"0")</f>
        <v/>
      </c>
    </row>
    <row r="4545">
      <c r="A4545">
        <f>_xlfn.XLOOKUP(D4545,BN:BN,BO:BO)</f>
        <v/>
      </c>
      <c r="B4545" t="inlineStr">
        <is>
          <t>LLC</t>
        </is>
      </c>
      <c r="C4545" t="n">
        <v>746</v>
      </c>
      <c r="D4545">
        <f>_xlfn.XLOOKUP(C4545,BH:BH,BI:BI)</f>
        <v/>
      </c>
      <c r="E4545" t="n">
        <v>31473</v>
      </c>
      <c r="F4545" t="inlineStr">
        <is>
          <t>Hotel Hong Kong</t>
        </is>
      </c>
      <c r="G4545" s="234" t="n">
        <v>46127</v>
      </c>
      <c r="H4545" s="234" t="n">
        <v>46129</v>
      </c>
      <c r="I4545" t="inlineStr">
        <is>
          <t>HTL</t>
        </is>
      </c>
      <c r="J4545">
        <f>_xlfn.XLOOKUP(I4545,AS:AS,AU:AU)</f>
        <v/>
      </c>
      <c r="K4545" t="inlineStr">
        <is>
          <t>USD</t>
        </is>
      </c>
      <c r="L4545" s="238" t="n">
        <v>607.42</v>
      </c>
      <c r="M4545">
        <f>L4545*_xlfn.XLOOKUP(K4545,AM:AM,AN:AN)</f>
        <v/>
      </c>
      <c r="N4545">
        <f>L4545*_xlfn.XLOOKUP(K4545,AM:AM,AO:AO)</f>
        <v/>
      </c>
      <c r="O4545" s="238" t="n">
        <v>60.74</v>
      </c>
      <c r="P4545">
        <f>O4545*_xlfn.XLOOKUP(K4545,AM:AM,AN:AN)</f>
        <v/>
      </c>
      <c r="Q4545">
        <f>O4545*_xlfn.XLOOKUP(K4545,AM:AM,AO:AO)</f>
        <v/>
      </c>
      <c r="R4545">
        <f>_xlfn.XLOOKUP(E4545,AF:AF,AG:AG)</f>
        <v/>
      </c>
      <c r="S4545">
        <f>_xlfn.XLOOKUP(E4545,AF:AF,AI:AI)</f>
        <v/>
      </c>
      <c r="T4545">
        <f>WEEKNUM(G4545)</f>
        <v/>
      </c>
      <c r="U4545">
        <f>YEAR(G4545)</f>
        <v/>
      </c>
      <c r="V4545" s="117">
        <f>IFERROR(Q4545/N4545,"0")</f>
        <v/>
      </c>
    </row>
    <row r="4546">
      <c r="A4546">
        <f>_xlfn.XLOOKUP(D4546,BN:BN,BO:BO)</f>
        <v/>
      </c>
      <c r="B4546" t="inlineStr">
        <is>
          <t>LLC</t>
        </is>
      </c>
      <c r="C4546" t="n">
        <v>746</v>
      </c>
      <c r="D4546">
        <f>_xlfn.XLOOKUP(C4546,BH:BH,BI:BI)</f>
        <v/>
      </c>
      <c r="E4546" t="n">
        <v>31469</v>
      </c>
      <c r="F4546" t="inlineStr">
        <is>
          <t>Hotel Siem Reap</t>
        </is>
      </c>
      <c r="G4546" s="234" t="n">
        <v>46120</v>
      </c>
      <c r="H4546" s="234" t="n">
        <v>46122</v>
      </c>
      <c r="I4546" t="inlineStr">
        <is>
          <t>HTL</t>
        </is>
      </c>
      <c r="J4546">
        <f>_xlfn.XLOOKUP(I4546,AS:AS,AU:AU)</f>
        <v/>
      </c>
      <c r="K4546" t="inlineStr">
        <is>
          <t>USD</t>
        </is>
      </c>
      <c r="L4546" s="238" t="n">
        <v>438.68</v>
      </c>
      <c r="M4546">
        <f>L4546*_xlfn.XLOOKUP(K4546,AM:AM,AN:AN)</f>
        <v/>
      </c>
      <c r="N4546">
        <f>L4546*_xlfn.XLOOKUP(K4546,AM:AM,AO:AO)</f>
        <v/>
      </c>
      <c r="O4546" s="238" t="n">
        <v>43.87</v>
      </c>
      <c r="P4546">
        <f>O4546*_xlfn.XLOOKUP(K4546,AM:AM,AN:AN)</f>
        <v/>
      </c>
      <c r="Q4546">
        <f>O4546*_xlfn.XLOOKUP(K4546,AM:AM,AO:AO)</f>
        <v/>
      </c>
      <c r="R4546">
        <f>_xlfn.XLOOKUP(E4546,AF:AF,AG:AG)</f>
        <v/>
      </c>
      <c r="S4546">
        <f>_xlfn.XLOOKUP(E4546,AF:AF,AI:AI)</f>
        <v/>
      </c>
      <c r="T4546">
        <f>WEEKNUM(G4546)</f>
        <v/>
      </c>
      <c r="U4546">
        <f>YEAR(G4546)</f>
        <v/>
      </c>
      <c r="V4546" s="117">
        <f>IFERROR(Q4546/N4546,"0")</f>
        <v/>
      </c>
    </row>
    <row r="4547">
      <c r="A4547">
        <f>_xlfn.XLOOKUP(D4547,BN:BN,BO:BO)</f>
        <v/>
      </c>
      <c r="B4547" t="inlineStr">
        <is>
          <t>LLC</t>
        </is>
      </c>
      <c r="C4547" t="n">
        <v>747</v>
      </c>
      <c r="D4547">
        <f>_xlfn.XLOOKUP(C4547,BH:BH,BI:BI)</f>
        <v/>
      </c>
      <c r="E4547" t="n">
        <v>31641</v>
      </c>
      <c r="F4547" t="inlineStr">
        <is>
          <t>Val de Neu Vaqueira</t>
        </is>
      </c>
      <c r="G4547" s="234" t="n">
        <v>46074</v>
      </c>
      <c r="H4547" s="234" t="n">
        <v>46081</v>
      </c>
      <c r="I4547" t="inlineStr">
        <is>
          <t>HTL</t>
        </is>
      </c>
      <c r="J4547">
        <f>_xlfn.XLOOKUP(I4547,AS:AS,AU:AU)</f>
        <v/>
      </c>
      <c r="K4547" t="inlineStr">
        <is>
          <t>EUR</t>
        </is>
      </c>
      <c r="L4547" s="238" t="n">
        <v>10332</v>
      </c>
      <c r="M4547">
        <f>L4547*_xlfn.XLOOKUP(K4547,AM:AM,AN:AN)</f>
        <v/>
      </c>
      <c r="N4547">
        <f>L4547*_xlfn.XLOOKUP(K4547,AM:AM,AO:AO)</f>
        <v/>
      </c>
      <c r="O4547" s="238" t="n">
        <v>1033.2</v>
      </c>
      <c r="P4547">
        <f>O4547*_xlfn.XLOOKUP(K4547,AM:AM,AN:AN)</f>
        <v/>
      </c>
      <c r="Q4547">
        <f>O4547*_xlfn.XLOOKUP(K4547,AM:AM,AO:AO)</f>
        <v/>
      </c>
      <c r="R4547">
        <f>_xlfn.XLOOKUP(E4547,AF:AF,AG:AG)</f>
        <v/>
      </c>
      <c r="S4547">
        <f>_xlfn.XLOOKUP(E4547,AF:AF,AI:AI)</f>
        <v/>
      </c>
      <c r="T4547">
        <f>WEEKNUM(G4547)</f>
        <v/>
      </c>
      <c r="U4547">
        <f>YEAR(G4547)</f>
        <v/>
      </c>
      <c r="V4547" s="117">
        <f>IFERROR(Q4547/N4547,"0")</f>
        <v/>
      </c>
    </row>
    <row r="4548">
      <c r="A4548">
        <f>_xlfn.XLOOKUP(D4548,BN:BN,BO:BO)</f>
        <v/>
      </c>
      <c r="B4548" t="inlineStr">
        <is>
          <t>LLC</t>
        </is>
      </c>
      <c r="C4548" t="n">
        <v>747</v>
      </c>
      <c r="D4548">
        <f>_xlfn.XLOOKUP(C4548,BH:BH,BI:BI)</f>
        <v/>
      </c>
      <c r="E4548" t="n">
        <v>0</v>
      </c>
      <c r="F4548" t="inlineStr">
        <is>
          <t>Sobrecomisión</t>
        </is>
      </c>
      <c r="G4548" s="234" t="n">
        <v>46074</v>
      </c>
      <c r="H4548" s="234" t="n">
        <v>46081</v>
      </c>
      <c r="I4548" t="inlineStr">
        <is>
          <t>HPS</t>
        </is>
      </c>
      <c r="J4548">
        <f>_xlfn.XLOOKUP(I4548,AS:AS,AU:AU)</f>
        <v/>
      </c>
      <c r="K4548" t="inlineStr">
        <is>
          <t>EUR</t>
        </is>
      </c>
      <c r="L4548" s="238" t="n">
        <v>413</v>
      </c>
      <c r="M4548">
        <f>L4548*_xlfn.XLOOKUP(K4548,AM:AM,AN:AN)</f>
        <v/>
      </c>
      <c r="N4548">
        <f>L4548*_xlfn.XLOOKUP(K4548,AM:AM,AO:AO)</f>
        <v/>
      </c>
      <c r="O4548" s="238" t="n">
        <v>413</v>
      </c>
      <c r="P4548">
        <f>O4548*_xlfn.XLOOKUP(K4548,AM:AM,AN:AN)</f>
        <v/>
      </c>
      <c r="Q4548">
        <f>O4548*_xlfn.XLOOKUP(K4548,AM:AM,AO:AO)</f>
        <v/>
      </c>
      <c r="R4548">
        <f>_xlfn.XLOOKUP(E4548,AF:AF,AG:AG)</f>
        <v/>
      </c>
      <c r="S4548">
        <f>_xlfn.XLOOKUP(E4548,AF:AF,AI:AI)</f>
        <v/>
      </c>
      <c r="T4548">
        <f>WEEKNUM(G4548)</f>
        <v/>
      </c>
      <c r="U4548">
        <f>YEAR(G4548)</f>
        <v/>
      </c>
      <c r="V4548" s="117">
        <f>IFERROR(Q4548/N4548,"0")</f>
        <v/>
      </c>
    </row>
    <row r="4549">
      <c r="A4549">
        <f>_xlfn.XLOOKUP(D4549,BN:BN,BO:BO)</f>
        <v/>
      </c>
      <c r="B4549" t="inlineStr">
        <is>
          <t>LLC</t>
        </is>
      </c>
      <c r="C4549" t="n">
        <v>748</v>
      </c>
      <c r="D4549">
        <f>_xlfn.XLOOKUP(C4549,BH:BH,BI:BI)</f>
        <v/>
      </c>
      <c r="E4549" t="n">
        <v>31622</v>
      </c>
      <c r="F4549" t="inlineStr">
        <is>
          <t>Estancia 2 Suite (Suite Superior Single + Suite Executive Doble)</t>
        </is>
      </c>
      <c r="G4549" s="234" t="n">
        <v>45958</v>
      </c>
      <c r="H4549" s="234" t="n">
        <v>45963</v>
      </c>
      <c r="I4549" t="inlineStr">
        <is>
          <t>HTL</t>
        </is>
      </c>
      <c r="J4549">
        <f>_xlfn.XLOOKUP(I4549,AS:AS,AU:AU)</f>
        <v/>
      </c>
      <c r="K4549" t="inlineStr">
        <is>
          <t>USD</t>
        </is>
      </c>
      <c r="L4549" s="238" t="n">
        <v>58777</v>
      </c>
      <c r="M4549">
        <f>L4549*_xlfn.XLOOKUP(K4549,AM:AM,AN:AN)</f>
        <v/>
      </c>
      <c r="N4549">
        <f>L4549*_xlfn.XLOOKUP(K4549,AM:AM,AO:AO)</f>
        <v/>
      </c>
      <c r="O4549" s="238" t="n">
        <v>4867.64</v>
      </c>
      <c r="P4549">
        <f>O4549*_xlfn.XLOOKUP(K4549,AM:AM,AN:AN)</f>
        <v/>
      </c>
      <c r="Q4549">
        <f>O4549*_xlfn.XLOOKUP(K4549,AM:AM,AO:AO)</f>
        <v/>
      </c>
      <c r="R4549">
        <f>_xlfn.XLOOKUP(E4549,AF:AF,AG:AG)</f>
        <v/>
      </c>
      <c r="S4549">
        <f>_xlfn.XLOOKUP(E4549,AF:AF,AI:AI)</f>
        <v/>
      </c>
      <c r="T4549">
        <f>WEEKNUM(G4549)</f>
        <v/>
      </c>
      <c r="U4549">
        <f>YEAR(G4549)</f>
        <v/>
      </c>
      <c r="V4549" s="117">
        <f>IFERROR(Q4549/N4549,"0")</f>
        <v/>
      </c>
    </row>
    <row r="4550">
      <c r="A4550">
        <f>_xlfn.XLOOKUP(D4550,BN:BN,BO:BO)</f>
        <v/>
      </c>
      <c r="B4550" t="inlineStr">
        <is>
          <t>LLC</t>
        </is>
      </c>
      <c r="C4550" t="n">
        <v>748</v>
      </c>
      <c r="D4550">
        <f>_xlfn.XLOOKUP(C4550,BH:BH,BI:BI)</f>
        <v/>
      </c>
      <c r="E4550" t="n">
        <v>0</v>
      </c>
      <c r="F4550" t="inlineStr">
        <is>
          <t xml:space="preserve">Fee Jaime G. </t>
        </is>
      </c>
      <c r="G4550" s="234" t="n">
        <v>45958</v>
      </c>
      <c r="H4550" s="234" t="n">
        <v>45963</v>
      </c>
      <c r="I4550" t="inlineStr">
        <is>
          <t>HPS</t>
        </is>
      </c>
      <c r="J4550">
        <f>_xlfn.XLOOKUP(I4550,AS:AS,AU:AU)</f>
        <v/>
      </c>
      <c r="K4550" t="inlineStr">
        <is>
          <t>USD</t>
        </is>
      </c>
      <c r="L4550" s="238" t="n">
        <v>3500</v>
      </c>
      <c r="M4550">
        <f>L4550*_xlfn.XLOOKUP(K4550,AM:AM,AN:AN)</f>
        <v/>
      </c>
      <c r="N4550">
        <f>L4550*_xlfn.XLOOKUP(K4550,AM:AM,AO:AO)</f>
        <v/>
      </c>
      <c r="O4550" s="238" t="n">
        <v>3500</v>
      </c>
      <c r="P4550">
        <f>O4550*_xlfn.XLOOKUP(K4550,AM:AM,AN:AN)</f>
        <v/>
      </c>
      <c r="Q4550">
        <f>O4550*_xlfn.XLOOKUP(K4550,AM:AM,AO:AO)</f>
        <v/>
      </c>
      <c r="R4550">
        <f>_xlfn.XLOOKUP(E4550,AF:AF,AG:AG)</f>
        <v/>
      </c>
      <c r="S4550">
        <f>_xlfn.XLOOKUP(E4550,AF:AF,AI:AI)</f>
        <v/>
      </c>
      <c r="T4550">
        <f>WEEKNUM(G4550)</f>
        <v/>
      </c>
      <c r="U4550">
        <f>YEAR(G4550)</f>
        <v/>
      </c>
      <c r="V4550" s="117">
        <f>IFERROR(Q4550/N4550,"0")</f>
        <v/>
      </c>
    </row>
    <row r="4551">
      <c r="A4551">
        <f>_xlfn.XLOOKUP(D4551,BN:BN,BO:BO)</f>
        <v/>
      </c>
      <c r="B4551" t="inlineStr">
        <is>
          <t>LLC</t>
        </is>
      </c>
      <c r="C4551" t="n">
        <v>748</v>
      </c>
      <c r="D4551">
        <f>_xlfn.XLOOKUP(C4551,BH:BH,BI:BI)</f>
        <v/>
      </c>
      <c r="E4551" t="n">
        <v>29059</v>
      </c>
      <c r="F4551" t="inlineStr">
        <is>
          <t xml:space="preserve">Visas Arabia </t>
        </is>
      </c>
      <c r="G4551" s="234" t="n">
        <v>45958</v>
      </c>
      <c r="H4551" s="234" t="n">
        <v>45963</v>
      </c>
      <c r="I4551" t="inlineStr">
        <is>
          <t>VIS</t>
        </is>
      </c>
      <c r="J4551">
        <f>_xlfn.XLOOKUP(I4551,AS:AS,AU:AU)</f>
        <v/>
      </c>
      <c r="K4551" t="inlineStr">
        <is>
          <t>USD</t>
        </is>
      </c>
      <c r="L4551" s="238" t="n">
        <v>454.44</v>
      </c>
      <c r="M4551">
        <f>L4551*_xlfn.XLOOKUP(K4551,AM:AM,AN:AN)</f>
        <v/>
      </c>
      <c r="N4551">
        <f>L4551*_xlfn.XLOOKUP(K4551,AM:AM,AO:AO)</f>
        <v/>
      </c>
      <c r="O4551" s="238" t="n">
        <v>129</v>
      </c>
      <c r="P4551">
        <f>O4551*_xlfn.XLOOKUP(K4551,AM:AM,AN:AN)</f>
        <v/>
      </c>
      <c r="Q4551">
        <f>O4551*_xlfn.XLOOKUP(K4551,AM:AM,AO:AO)</f>
        <v/>
      </c>
      <c r="R4551">
        <f>_xlfn.XLOOKUP(E4551,AF:AF,AG:AG)</f>
        <v/>
      </c>
      <c r="S4551">
        <f>_xlfn.XLOOKUP(E4551,AF:AF,AI:AI)</f>
        <v/>
      </c>
      <c r="T4551">
        <f>WEEKNUM(G4551)</f>
        <v/>
      </c>
      <c r="U4551">
        <f>YEAR(G4551)</f>
        <v/>
      </c>
      <c r="V4551" s="117">
        <f>IFERROR(Q4551/N4551,"0")</f>
        <v/>
      </c>
    </row>
    <row r="4552">
      <c r="A4552">
        <f>_xlfn.XLOOKUP(D4552,BN:BN,BO:BO)</f>
        <v/>
      </c>
      <c r="B4552" t="inlineStr">
        <is>
          <t>LLC</t>
        </is>
      </c>
      <c r="C4552" t="n">
        <v>748</v>
      </c>
      <c r="D4552">
        <f>_xlfn.XLOOKUP(C4552,BH:BH,BI:BI)</f>
        <v/>
      </c>
      <c r="E4552" t="n">
        <v>0</v>
      </c>
      <c r="F4552" t="inlineStr">
        <is>
          <t xml:space="preserve">Fee </t>
        </is>
      </c>
      <c r="G4552" s="234" t="n">
        <v>45958</v>
      </c>
      <c r="H4552" s="234" t="n">
        <v>45963</v>
      </c>
      <c r="I4552" t="inlineStr">
        <is>
          <t>HPS</t>
        </is>
      </c>
      <c r="J4552">
        <f>_xlfn.XLOOKUP(I4552,AS:AS,AU:AU)</f>
        <v/>
      </c>
      <c r="K4552" t="inlineStr">
        <is>
          <t>USD</t>
        </is>
      </c>
      <c r="L4552" s="238" t="n">
        <v>628.5599999999999</v>
      </c>
      <c r="M4552">
        <f>L4552*_xlfn.XLOOKUP(K4552,AM:AM,AN:AN)</f>
        <v/>
      </c>
      <c r="N4552">
        <f>L4552*_xlfn.XLOOKUP(K4552,AM:AM,AO:AO)</f>
        <v/>
      </c>
      <c r="O4552" s="238" t="n">
        <v>628.5599999999999</v>
      </c>
      <c r="P4552">
        <f>O4552*_xlfn.XLOOKUP(K4552,AM:AM,AN:AN)</f>
        <v/>
      </c>
      <c r="Q4552">
        <f>O4552*_xlfn.XLOOKUP(K4552,AM:AM,AO:AO)</f>
        <v/>
      </c>
      <c r="R4552">
        <f>_xlfn.XLOOKUP(E4552,AF:AF,AG:AG)</f>
        <v/>
      </c>
      <c r="S4552">
        <f>_xlfn.XLOOKUP(E4552,AF:AF,AI:AI)</f>
        <v/>
      </c>
      <c r="T4552">
        <f>WEEKNUM(G4552)</f>
        <v/>
      </c>
      <c r="U4552">
        <f>YEAR(G4552)</f>
        <v/>
      </c>
      <c r="V4552" s="117">
        <f>IFERROR(Q4552/N4552,"0")</f>
        <v/>
      </c>
    </row>
    <row r="4553">
      <c r="A4553">
        <f>_xlfn.XLOOKUP(D4553,BN:BN,BO:BO)</f>
        <v/>
      </c>
      <c r="B4553" t="inlineStr">
        <is>
          <t>LLC</t>
        </is>
      </c>
      <c r="C4553" t="n">
        <v>749</v>
      </c>
      <c r="D4553">
        <f>_xlfn.XLOOKUP(C4553,BH:BH,BI:BI)</f>
        <v/>
      </c>
      <c r="E4553" t="n">
        <v>30217</v>
      </c>
      <c r="F4553" t="inlineStr">
        <is>
          <t>Estadia New York</t>
        </is>
      </c>
      <c r="G4553" s="234" t="n">
        <v>45934</v>
      </c>
      <c r="H4553" s="234" t="n">
        <v>45940</v>
      </c>
      <c r="I4553" t="inlineStr">
        <is>
          <t>HTL</t>
        </is>
      </c>
      <c r="J4553">
        <f>_xlfn.XLOOKUP(I4553,AS:AS,AU:AU)</f>
        <v/>
      </c>
      <c r="K4553" t="inlineStr">
        <is>
          <t>USD</t>
        </is>
      </c>
      <c r="L4553" s="238" t="n">
        <v>13873.49</v>
      </c>
      <c r="M4553">
        <f>L4553*_xlfn.XLOOKUP(K4553,AM:AM,AN:AN)</f>
        <v/>
      </c>
      <c r="N4553">
        <f>L4553*_xlfn.XLOOKUP(K4553,AM:AM,AO:AO)</f>
        <v/>
      </c>
      <c r="O4553" s="238" t="n">
        <v>1105.16</v>
      </c>
      <c r="P4553">
        <f>O4553*_xlfn.XLOOKUP(K4553,AM:AM,AN:AN)</f>
        <v/>
      </c>
      <c r="Q4553">
        <f>O4553*_xlfn.XLOOKUP(K4553,AM:AM,AO:AO)</f>
        <v/>
      </c>
      <c r="R4553">
        <f>_xlfn.XLOOKUP(E4553,AF:AF,AG:AG)</f>
        <v/>
      </c>
      <c r="S4553">
        <f>_xlfn.XLOOKUP(E4553,AF:AF,AI:AI)</f>
        <v/>
      </c>
      <c r="T4553">
        <f>WEEKNUM(G4553)</f>
        <v/>
      </c>
      <c r="U4553">
        <f>YEAR(G4553)</f>
        <v/>
      </c>
      <c r="V4553" s="117">
        <f>IFERROR(Q4553/N4553,"0")</f>
        <v/>
      </c>
    </row>
    <row r="4554">
      <c r="A4554">
        <f>_xlfn.XLOOKUP(D4554,BN:BN,BO:BO)</f>
        <v/>
      </c>
      <c r="B4554" t="inlineStr">
        <is>
          <t>LLC</t>
        </is>
      </c>
      <c r="C4554" t="n">
        <v>750</v>
      </c>
      <c r="D4554">
        <f>_xlfn.XLOOKUP(C4554,BH:BH,BI:BI)</f>
        <v/>
      </c>
      <c r="E4554" t="n">
        <v>31778</v>
      </c>
      <c r="F4554" t="inlineStr">
        <is>
          <t xml:space="preserve">Oriunda </t>
        </is>
      </c>
      <c r="G4554" s="234" t="n">
        <v>45960</v>
      </c>
      <c r="H4554" s="234" t="n">
        <v>45973</v>
      </c>
      <c r="I4554" t="inlineStr">
        <is>
          <t>PKT</t>
        </is>
      </c>
      <c r="J4554">
        <f>_xlfn.XLOOKUP(I4554,AS:AS,AU:AU)</f>
        <v/>
      </c>
      <c r="K4554" t="inlineStr">
        <is>
          <t>USD</t>
        </is>
      </c>
      <c r="L4554" s="238" t="n">
        <v>59139</v>
      </c>
      <c r="M4554">
        <f>L4554*_xlfn.XLOOKUP(K4554,AM:AM,AN:AN)</f>
        <v/>
      </c>
      <c r="N4554">
        <f>L4554*_xlfn.XLOOKUP(K4554,AM:AM,AO:AO)</f>
        <v/>
      </c>
      <c r="O4554" s="238" t="n">
        <v>5977</v>
      </c>
      <c r="P4554">
        <f>O4554*_xlfn.XLOOKUP(K4554,AM:AM,AN:AN)</f>
        <v/>
      </c>
      <c r="Q4554">
        <f>O4554*_xlfn.XLOOKUP(K4554,AM:AM,AO:AO)</f>
        <v/>
      </c>
      <c r="R4554">
        <f>_xlfn.XLOOKUP(E4554,AF:AF,AG:AG)</f>
        <v/>
      </c>
      <c r="S4554">
        <f>_xlfn.XLOOKUP(E4554,AF:AF,AI:AI)</f>
        <v/>
      </c>
      <c r="T4554">
        <f>WEEKNUM(G4554)</f>
        <v/>
      </c>
      <c r="U4554">
        <f>YEAR(G4554)</f>
        <v/>
      </c>
      <c r="V4554" s="117">
        <f>IFERROR(Q4554/N4554,"0")</f>
        <v/>
      </c>
    </row>
    <row r="4555">
      <c r="A4555">
        <f>_xlfn.XLOOKUP(D4555,BN:BN,BO:BO)</f>
        <v/>
      </c>
      <c r="B4555" t="inlineStr">
        <is>
          <t>LLC</t>
        </is>
      </c>
      <c r="C4555" t="n">
        <v>751</v>
      </c>
      <c r="D4555">
        <f>_xlfn.XLOOKUP(C4555,BH:BH,BI:BI)</f>
        <v/>
      </c>
      <c r="E4555" t="n">
        <v>31854</v>
      </c>
      <c r="F4555" t="inlineStr">
        <is>
          <t xml:space="preserve">Four Seasons Praga del 19 al 24 Noviembre  - 2 suites </t>
        </is>
      </c>
      <c r="G4555" s="234" t="n">
        <v>45980</v>
      </c>
      <c r="H4555" s="234" t="n">
        <v>45985</v>
      </c>
      <c r="I4555" t="inlineStr">
        <is>
          <t>HTL</t>
        </is>
      </c>
      <c r="J4555">
        <f>_xlfn.XLOOKUP(I4555,AS:AS,AU:AU)</f>
        <v/>
      </c>
      <c r="K4555" t="inlineStr">
        <is>
          <t>EUR</t>
        </is>
      </c>
      <c r="L4555" s="238" t="n">
        <v>27327</v>
      </c>
      <c r="M4555">
        <f>L4555*_xlfn.XLOOKUP(K4555,AM:AM,AN:AN)</f>
        <v/>
      </c>
      <c r="N4555">
        <f>L4555*_xlfn.XLOOKUP(K4555,AM:AM,AO:AO)</f>
        <v/>
      </c>
      <c r="O4555" s="238" t="n">
        <v>2504.46</v>
      </c>
      <c r="P4555">
        <f>O4555*_xlfn.XLOOKUP(K4555,AM:AM,AN:AN)</f>
        <v/>
      </c>
      <c r="Q4555">
        <f>O4555*_xlfn.XLOOKUP(K4555,AM:AM,AO:AO)</f>
        <v/>
      </c>
      <c r="R4555">
        <f>_xlfn.XLOOKUP(E4555,AF:AF,AG:AG)</f>
        <v/>
      </c>
      <c r="S4555">
        <f>_xlfn.XLOOKUP(E4555,AF:AF,AI:AI)</f>
        <v/>
      </c>
      <c r="T4555">
        <f>WEEKNUM(G4555)</f>
        <v/>
      </c>
      <c r="U4555">
        <f>YEAR(G4555)</f>
        <v/>
      </c>
      <c r="V4555" s="117">
        <f>IFERROR(Q4555/N4555,"0")</f>
        <v/>
      </c>
    </row>
    <row r="4556">
      <c r="A4556">
        <f>_xlfn.XLOOKUP(D4556,BN:BN,BO:BO)</f>
        <v/>
      </c>
      <c r="B4556" t="inlineStr">
        <is>
          <t>LLC</t>
        </is>
      </c>
      <c r="C4556" t="n">
        <v>752</v>
      </c>
      <c r="D4556">
        <f>_xlfn.XLOOKUP(C4556,BH:BH,BI:BI)</f>
        <v/>
      </c>
      <c r="E4556" t="n">
        <v>27721</v>
      </c>
      <c r="F4556" t="inlineStr">
        <is>
          <t>VUELO MEX  EWR</t>
        </is>
      </c>
      <c r="G4556" s="234" t="n">
        <v>45952</v>
      </c>
      <c r="H4556" s="234" t="n">
        <v>45952</v>
      </c>
      <c r="I4556" t="inlineStr">
        <is>
          <t>VLO</t>
        </is>
      </c>
      <c r="J4556">
        <f>_xlfn.XLOOKUP(I4556,AS:AS,AU:AU)</f>
        <v/>
      </c>
      <c r="K4556" t="inlineStr">
        <is>
          <t>MXN</t>
        </is>
      </c>
      <c r="L4556" s="238" t="n">
        <v>9810</v>
      </c>
      <c r="M4556">
        <f>L4556*_xlfn.XLOOKUP(K4556,AM:AM,AN:AN)</f>
        <v/>
      </c>
      <c r="N4556">
        <f>L4556*_xlfn.XLOOKUP(K4556,AM:AM,AO:AO)</f>
        <v/>
      </c>
      <c r="O4556" s="238" t="n">
        <v>0</v>
      </c>
      <c r="P4556">
        <f>O4556*_xlfn.XLOOKUP(K4556,AM:AM,AN:AN)</f>
        <v/>
      </c>
      <c r="Q4556">
        <f>O4556*_xlfn.XLOOKUP(K4556,AM:AM,AO:AO)</f>
        <v/>
      </c>
      <c r="R4556">
        <f>_xlfn.XLOOKUP(E4556,AF:AF,AG:AG)</f>
        <v/>
      </c>
      <c r="S4556">
        <f>_xlfn.XLOOKUP(E4556,AF:AF,AI:AI)</f>
        <v/>
      </c>
      <c r="T4556">
        <f>WEEKNUM(G4556)</f>
        <v/>
      </c>
      <c r="U4556">
        <f>YEAR(G4556)</f>
        <v/>
      </c>
      <c r="V4556" s="117">
        <f>IFERROR(Q4556/N4556,"0")</f>
        <v/>
      </c>
    </row>
    <row r="4557">
      <c r="A4557">
        <f>_xlfn.XLOOKUP(D4557,BN:BN,BO:BO)</f>
        <v/>
      </c>
      <c r="B4557" t="inlineStr">
        <is>
          <t>LLC</t>
        </is>
      </c>
      <c r="C4557" t="n">
        <v>752</v>
      </c>
      <c r="D4557">
        <f>_xlfn.XLOOKUP(C4557,BH:BH,BI:BI)</f>
        <v/>
      </c>
      <c r="E4557" t="n">
        <v>27721</v>
      </c>
      <c r="F4557" t="inlineStr">
        <is>
          <t>VUELO MEX EWR</t>
        </is>
      </c>
      <c r="G4557" s="234" t="n">
        <v>45952</v>
      </c>
      <c r="H4557" s="234" t="n">
        <v>45952</v>
      </c>
      <c r="I4557" t="inlineStr">
        <is>
          <t>VLO</t>
        </is>
      </c>
      <c r="J4557">
        <f>_xlfn.XLOOKUP(I4557,AS:AS,AU:AU)</f>
        <v/>
      </c>
      <c r="K4557" t="inlineStr">
        <is>
          <t>MXN</t>
        </is>
      </c>
      <c r="L4557" s="238" t="n">
        <v>9810</v>
      </c>
      <c r="M4557">
        <f>L4557*_xlfn.XLOOKUP(K4557,AM:AM,AN:AN)</f>
        <v/>
      </c>
      <c r="N4557">
        <f>L4557*_xlfn.XLOOKUP(K4557,AM:AM,AO:AO)</f>
        <v/>
      </c>
      <c r="O4557" s="238" t="n">
        <v>0</v>
      </c>
      <c r="P4557">
        <f>O4557*_xlfn.XLOOKUP(K4557,AM:AM,AN:AN)</f>
        <v/>
      </c>
      <c r="Q4557">
        <f>O4557*_xlfn.XLOOKUP(K4557,AM:AM,AO:AO)</f>
        <v/>
      </c>
      <c r="R4557">
        <f>_xlfn.XLOOKUP(E4557,AF:AF,AG:AG)</f>
        <v/>
      </c>
      <c r="S4557">
        <f>_xlfn.XLOOKUP(E4557,AF:AF,AI:AI)</f>
        <v/>
      </c>
      <c r="T4557">
        <f>WEEKNUM(G4557)</f>
        <v/>
      </c>
      <c r="U4557">
        <f>YEAR(G4557)</f>
        <v/>
      </c>
      <c r="V4557" s="117">
        <f>IFERROR(Q4557/N4557,"0")</f>
        <v/>
      </c>
    </row>
    <row r="4558">
      <c r="A4558">
        <f>_xlfn.XLOOKUP(D4558,BN:BN,BO:BO)</f>
        <v/>
      </c>
      <c r="B4558" t="inlineStr">
        <is>
          <t>LLC</t>
        </is>
      </c>
      <c r="C4558" t="n">
        <v>752</v>
      </c>
      <c r="D4558">
        <f>_xlfn.XLOOKUP(C4558,BH:BH,BI:BI)</f>
        <v/>
      </c>
      <c r="E4558" t="n">
        <v>0</v>
      </c>
      <c r="F4558" t="inlineStr">
        <is>
          <t>EMISION DE BOLETO</t>
        </is>
      </c>
      <c r="G4558" s="234" t="n">
        <v>45952</v>
      </c>
      <c r="H4558" s="234" t="n">
        <v>45952</v>
      </c>
      <c r="I4558" t="inlineStr">
        <is>
          <t>HPS</t>
        </is>
      </c>
      <c r="J4558">
        <f>_xlfn.XLOOKUP(I4558,AS:AS,AU:AU)</f>
        <v/>
      </c>
      <c r="K4558" t="inlineStr">
        <is>
          <t>MXN</t>
        </is>
      </c>
      <c r="L4558" s="238" t="n">
        <v>1302</v>
      </c>
      <c r="M4558">
        <f>L4558*_xlfn.XLOOKUP(K4558,AM:AM,AN:AN)</f>
        <v/>
      </c>
      <c r="N4558">
        <f>L4558*_xlfn.XLOOKUP(K4558,AM:AM,AO:AO)</f>
        <v/>
      </c>
      <c r="O4558" s="238" t="n">
        <v>1302</v>
      </c>
      <c r="P4558">
        <f>O4558*_xlfn.XLOOKUP(K4558,AM:AM,AN:AN)</f>
        <v/>
      </c>
      <c r="Q4558">
        <f>O4558*_xlfn.XLOOKUP(K4558,AM:AM,AO:AO)</f>
        <v/>
      </c>
      <c r="R4558">
        <f>_xlfn.XLOOKUP(E4558,AF:AF,AG:AG)</f>
        <v/>
      </c>
      <c r="S4558">
        <f>_xlfn.XLOOKUP(E4558,AF:AF,AI:AI)</f>
        <v/>
      </c>
      <c r="T4558">
        <f>WEEKNUM(G4558)</f>
        <v/>
      </c>
      <c r="U4558">
        <f>YEAR(G4558)</f>
        <v/>
      </c>
      <c r="V4558" s="117">
        <f>IFERROR(Q4558/N4558,"0")</f>
        <v/>
      </c>
    </row>
    <row r="4559">
      <c r="A4559">
        <f>_xlfn.XLOOKUP(D4559,BN:BN,BO:BO)</f>
        <v/>
      </c>
      <c r="B4559" t="inlineStr">
        <is>
          <t>LLC</t>
        </is>
      </c>
      <c r="C4559" t="n">
        <v>752</v>
      </c>
      <c r="D4559">
        <f>_xlfn.XLOOKUP(C4559,BH:BH,BI:BI)</f>
        <v/>
      </c>
      <c r="E4559" t="n">
        <v>28934</v>
      </c>
      <c r="F4559" t="inlineStr">
        <is>
          <t>RIESTRA ORTIZ JOSE JAIME</t>
        </is>
      </c>
      <c r="G4559" s="234" t="n">
        <v>45973</v>
      </c>
      <c r="H4559" s="234" t="n">
        <v>45973</v>
      </c>
      <c r="I4559" t="inlineStr">
        <is>
          <t>VLO</t>
        </is>
      </c>
      <c r="J4559">
        <f>_xlfn.XLOOKUP(I4559,AS:AS,AU:AU)</f>
        <v/>
      </c>
      <c r="K4559" t="inlineStr">
        <is>
          <t>MXN</t>
        </is>
      </c>
      <c r="L4559" s="238" t="n">
        <v>16238</v>
      </c>
      <c r="M4559">
        <f>L4559*_xlfn.XLOOKUP(K4559,AM:AM,AN:AN)</f>
        <v/>
      </c>
      <c r="N4559">
        <f>L4559*_xlfn.XLOOKUP(K4559,AM:AM,AO:AO)</f>
        <v/>
      </c>
      <c r="O4559" s="238" t="n">
        <v>2656.98</v>
      </c>
      <c r="P4559">
        <f>O4559*_xlfn.XLOOKUP(K4559,AM:AM,AN:AN)</f>
        <v/>
      </c>
      <c r="Q4559">
        <f>O4559*_xlfn.XLOOKUP(K4559,AM:AM,AO:AO)</f>
        <v/>
      </c>
      <c r="R4559">
        <f>_xlfn.XLOOKUP(E4559,AF:AF,AG:AG)</f>
        <v/>
      </c>
      <c r="S4559">
        <f>_xlfn.XLOOKUP(E4559,AF:AF,AI:AI)</f>
        <v/>
      </c>
      <c r="T4559">
        <f>WEEKNUM(G4559)</f>
        <v/>
      </c>
      <c r="U4559">
        <f>YEAR(G4559)</f>
        <v/>
      </c>
      <c r="V4559" s="117">
        <f>IFERROR(Q4559/N4559,"0")</f>
        <v/>
      </c>
    </row>
    <row r="4560">
      <c r="A4560">
        <f>_xlfn.XLOOKUP(D4560,BN:BN,BO:BO)</f>
        <v/>
      </c>
      <c r="B4560" t="inlineStr">
        <is>
          <t>LLC</t>
        </is>
      </c>
      <c r="C4560" t="n">
        <v>752</v>
      </c>
      <c r="D4560">
        <f>_xlfn.XLOOKUP(C4560,BH:BH,BI:BI)</f>
        <v/>
      </c>
      <c r="E4560" t="n">
        <v>28934</v>
      </c>
      <c r="F4560" t="inlineStr">
        <is>
          <t>ORTIZ MONASTERIO PRIETO PATRICIA</t>
        </is>
      </c>
      <c r="G4560" s="234" t="n">
        <v>45973</v>
      </c>
      <c r="H4560" s="234" t="n">
        <v>45973</v>
      </c>
      <c r="I4560" t="inlineStr">
        <is>
          <t>VLO</t>
        </is>
      </c>
      <c r="J4560">
        <f>_xlfn.XLOOKUP(I4560,AS:AS,AU:AU)</f>
        <v/>
      </c>
      <c r="K4560" t="inlineStr">
        <is>
          <t>MXN</t>
        </is>
      </c>
      <c r="L4560" s="238" t="n">
        <v>21952</v>
      </c>
      <c r="M4560">
        <f>L4560*_xlfn.XLOOKUP(K4560,AM:AM,AN:AN)</f>
        <v/>
      </c>
      <c r="N4560">
        <f>L4560*_xlfn.XLOOKUP(K4560,AM:AM,AO:AO)</f>
        <v/>
      </c>
      <c r="O4560" s="238" t="n">
        <v>3685.5</v>
      </c>
      <c r="P4560">
        <f>O4560*_xlfn.XLOOKUP(K4560,AM:AM,AN:AN)</f>
        <v/>
      </c>
      <c r="Q4560">
        <f>O4560*_xlfn.XLOOKUP(K4560,AM:AM,AO:AO)</f>
        <v/>
      </c>
      <c r="R4560">
        <f>_xlfn.XLOOKUP(E4560,AF:AF,AG:AG)</f>
        <v/>
      </c>
      <c r="S4560">
        <f>_xlfn.XLOOKUP(E4560,AF:AF,AI:AI)</f>
        <v/>
      </c>
      <c r="T4560">
        <f>WEEKNUM(G4560)</f>
        <v/>
      </c>
      <c r="U4560">
        <f>YEAR(G4560)</f>
        <v/>
      </c>
      <c r="V4560" s="117">
        <f>IFERROR(Q4560/N4560,"0")</f>
        <v/>
      </c>
    </row>
    <row r="4561">
      <c r="A4561">
        <f>_xlfn.XLOOKUP(D4561,BN:BN,BO:BO)</f>
        <v/>
      </c>
      <c r="B4561" t="inlineStr">
        <is>
          <t>LLC</t>
        </is>
      </c>
      <c r="C4561" t="n">
        <v>752</v>
      </c>
      <c r="D4561">
        <f>_xlfn.XLOOKUP(C4561,BH:BH,BI:BI)</f>
        <v/>
      </c>
      <c r="E4561" t="n">
        <v>0</v>
      </c>
      <c r="F4561" t="inlineStr">
        <is>
          <t>EMISION DE BOLETOS</t>
        </is>
      </c>
      <c r="G4561" s="234" t="n">
        <v>45973</v>
      </c>
      <c r="H4561" s="234" t="n">
        <v>45973</v>
      </c>
      <c r="I4561" t="inlineStr">
        <is>
          <t>HPS</t>
        </is>
      </c>
      <c r="J4561">
        <f>_xlfn.XLOOKUP(I4561,AS:AS,AU:AU)</f>
        <v/>
      </c>
      <c r="K4561" t="inlineStr">
        <is>
          <t>MXN</t>
        </is>
      </c>
      <c r="L4561" s="238" t="n">
        <v>1322.3</v>
      </c>
      <c r="M4561">
        <f>L4561*_xlfn.XLOOKUP(K4561,AM:AM,AN:AN)</f>
        <v/>
      </c>
      <c r="N4561">
        <f>L4561*_xlfn.XLOOKUP(K4561,AM:AM,AO:AO)</f>
        <v/>
      </c>
      <c r="O4561" s="238" t="n">
        <v>1322.3</v>
      </c>
      <c r="P4561">
        <f>O4561*_xlfn.XLOOKUP(K4561,AM:AM,AN:AN)</f>
        <v/>
      </c>
      <c r="Q4561">
        <f>O4561*_xlfn.XLOOKUP(K4561,AM:AM,AO:AO)</f>
        <v/>
      </c>
      <c r="R4561">
        <f>_xlfn.XLOOKUP(E4561,AF:AF,AG:AG)</f>
        <v/>
      </c>
      <c r="S4561">
        <f>_xlfn.XLOOKUP(E4561,AF:AF,AI:AI)</f>
        <v/>
      </c>
      <c r="T4561">
        <f>WEEKNUM(G4561)</f>
        <v/>
      </c>
      <c r="U4561">
        <f>YEAR(G4561)</f>
        <v/>
      </c>
      <c r="V4561" s="117">
        <f>IFERROR(Q4561/N4561,"0")</f>
        <v/>
      </c>
    </row>
    <row r="4562">
      <c r="A4562">
        <f>_xlfn.XLOOKUP(D4562,BN:BN,BO:BO)</f>
        <v/>
      </c>
      <c r="B4562" t="inlineStr">
        <is>
          <t>LLC</t>
        </is>
      </c>
      <c r="C4562" t="n">
        <v>753</v>
      </c>
      <c r="D4562">
        <f>_xlfn.XLOOKUP(C4562,BH:BH,BI:BI)</f>
        <v/>
      </c>
      <c r="E4562" t="n">
        <v>27301</v>
      </c>
      <c r="F4562" t="inlineStr">
        <is>
          <t>Vuelo MEX-JFK/Mónica Berger</t>
        </is>
      </c>
      <c r="G4562" s="234" t="n">
        <v>45956</v>
      </c>
      <c r="H4562" s="234" t="n">
        <v>45956</v>
      </c>
      <c r="I4562" t="inlineStr">
        <is>
          <t>VLO</t>
        </is>
      </c>
      <c r="J4562">
        <f>_xlfn.XLOOKUP(I4562,AS:AS,AU:AU)</f>
        <v/>
      </c>
      <c r="K4562" t="inlineStr">
        <is>
          <t>USD</t>
        </is>
      </c>
      <c r="L4562" s="238" t="n">
        <v>484.53</v>
      </c>
      <c r="M4562">
        <f>L4562*_xlfn.XLOOKUP(K4562,AM:AM,AN:AN)</f>
        <v/>
      </c>
      <c r="N4562">
        <f>L4562*_xlfn.XLOOKUP(K4562,AM:AM,AO:AO)</f>
        <v/>
      </c>
      <c r="O4562" s="238" t="n">
        <v>0</v>
      </c>
      <c r="P4562">
        <f>O4562*_xlfn.XLOOKUP(K4562,AM:AM,AN:AN)</f>
        <v/>
      </c>
      <c r="Q4562">
        <f>O4562*_xlfn.XLOOKUP(K4562,AM:AM,AO:AO)</f>
        <v/>
      </c>
      <c r="R4562">
        <f>_xlfn.XLOOKUP(E4562,AF:AF,AG:AG)</f>
        <v/>
      </c>
      <c r="S4562">
        <f>_xlfn.XLOOKUP(E4562,AF:AF,AI:AI)</f>
        <v/>
      </c>
      <c r="T4562">
        <f>WEEKNUM(G4562)</f>
        <v/>
      </c>
      <c r="U4562">
        <f>YEAR(G4562)</f>
        <v/>
      </c>
      <c r="V4562" s="117">
        <f>IFERROR(Q4562/N4562,"0")</f>
        <v/>
      </c>
    </row>
    <row r="4563">
      <c r="A4563">
        <f>_xlfn.XLOOKUP(D4563,BN:BN,BO:BO)</f>
        <v/>
      </c>
      <c r="B4563" t="inlineStr">
        <is>
          <t>LLC</t>
        </is>
      </c>
      <c r="C4563" t="n">
        <v>753</v>
      </c>
      <c r="D4563">
        <f>_xlfn.XLOOKUP(C4563,BH:BH,BI:BI)</f>
        <v/>
      </c>
      <c r="E4563" t="n">
        <v>27301</v>
      </c>
      <c r="F4563" t="inlineStr">
        <is>
          <t>Vuelo MEX-JFK/Lara Kosberg</t>
        </is>
      </c>
      <c r="G4563" s="234" t="n">
        <v>45956</v>
      </c>
      <c r="H4563" s="234" t="n">
        <v>45956</v>
      </c>
      <c r="I4563" t="inlineStr">
        <is>
          <t>VLO</t>
        </is>
      </c>
      <c r="J4563">
        <f>_xlfn.XLOOKUP(I4563,AS:AS,AU:AU)</f>
        <v/>
      </c>
      <c r="K4563" t="inlineStr">
        <is>
          <t>USD</t>
        </is>
      </c>
      <c r="L4563" s="238" t="n">
        <v>484.52</v>
      </c>
      <c r="M4563">
        <f>L4563*_xlfn.XLOOKUP(K4563,AM:AM,AN:AN)</f>
        <v/>
      </c>
      <c r="N4563">
        <f>L4563*_xlfn.XLOOKUP(K4563,AM:AM,AO:AO)</f>
        <v/>
      </c>
      <c r="O4563" s="238" t="n">
        <v>0</v>
      </c>
      <c r="P4563">
        <f>O4563*_xlfn.XLOOKUP(K4563,AM:AM,AN:AN)</f>
        <v/>
      </c>
      <c r="Q4563">
        <f>O4563*_xlfn.XLOOKUP(K4563,AM:AM,AO:AO)</f>
        <v/>
      </c>
      <c r="R4563">
        <f>_xlfn.XLOOKUP(E4563,AF:AF,AG:AG)</f>
        <v/>
      </c>
      <c r="S4563">
        <f>_xlfn.XLOOKUP(E4563,AF:AF,AI:AI)</f>
        <v/>
      </c>
      <c r="T4563">
        <f>WEEKNUM(G4563)</f>
        <v/>
      </c>
      <c r="U4563">
        <f>YEAR(G4563)</f>
        <v/>
      </c>
      <c r="V4563" s="117">
        <f>IFERROR(Q4563/N4563,"0")</f>
        <v/>
      </c>
    </row>
    <row r="4564">
      <c r="A4564">
        <f>_xlfn.XLOOKUP(D4564,BN:BN,BO:BO)</f>
        <v/>
      </c>
      <c r="B4564" t="inlineStr">
        <is>
          <t>LLC</t>
        </is>
      </c>
      <c r="C4564" t="n">
        <v>753</v>
      </c>
      <c r="D4564">
        <f>_xlfn.XLOOKUP(C4564,BH:BH,BI:BI)</f>
        <v/>
      </c>
      <c r="E4564" t="n">
        <v>28934</v>
      </c>
      <c r="F4564" t="inlineStr">
        <is>
          <t>Vuelo EWR-MEX/Lara Kosberg</t>
        </is>
      </c>
      <c r="G4564" s="234" t="n">
        <v>45960</v>
      </c>
      <c r="H4564" s="234" t="n">
        <v>45960</v>
      </c>
      <c r="I4564" t="inlineStr">
        <is>
          <t>VLO</t>
        </is>
      </c>
      <c r="J4564">
        <f>_xlfn.XLOOKUP(I4564,AS:AS,AU:AU)</f>
        <v/>
      </c>
      <c r="K4564" t="inlineStr">
        <is>
          <t>USD</t>
        </is>
      </c>
      <c r="L4564" s="238" t="n">
        <v>654.48</v>
      </c>
      <c r="M4564">
        <f>L4564*_xlfn.XLOOKUP(K4564,AM:AM,AN:AN)</f>
        <v/>
      </c>
      <c r="N4564">
        <f>L4564*_xlfn.XLOOKUP(K4564,AM:AM,AO:AO)</f>
        <v/>
      </c>
      <c r="O4564" s="238" t="n">
        <v>46</v>
      </c>
      <c r="P4564">
        <f>O4564*_xlfn.XLOOKUP(K4564,AM:AM,AN:AN)</f>
        <v/>
      </c>
      <c r="Q4564">
        <f>O4564*_xlfn.XLOOKUP(K4564,AM:AM,AO:AO)</f>
        <v/>
      </c>
      <c r="R4564">
        <f>_xlfn.XLOOKUP(E4564,AF:AF,AG:AG)</f>
        <v/>
      </c>
      <c r="S4564">
        <f>_xlfn.XLOOKUP(E4564,AF:AF,AI:AI)</f>
        <v/>
      </c>
      <c r="T4564">
        <f>WEEKNUM(G4564)</f>
        <v/>
      </c>
      <c r="U4564">
        <f>YEAR(G4564)</f>
        <v/>
      </c>
      <c r="V4564" s="117">
        <f>IFERROR(Q4564/N4564,"0")</f>
        <v/>
      </c>
    </row>
    <row r="4565">
      <c r="A4565">
        <f>_xlfn.XLOOKUP(D4565,BN:BN,BO:BO)</f>
        <v/>
      </c>
      <c r="B4565" t="inlineStr">
        <is>
          <t>LLC</t>
        </is>
      </c>
      <c r="C4565" t="n">
        <v>753</v>
      </c>
      <c r="D4565">
        <f>_xlfn.XLOOKUP(C4565,BH:BH,BI:BI)</f>
        <v/>
      </c>
      <c r="E4565" t="n">
        <v>28934</v>
      </c>
      <c r="F4565" t="inlineStr">
        <is>
          <t>Vuelo EWR-MEX/Mónica Berger</t>
        </is>
      </c>
      <c r="G4565" s="234" t="n">
        <v>45960</v>
      </c>
      <c r="H4565" s="234" t="n">
        <v>45960</v>
      </c>
      <c r="I4565" t="inlineStr">
        <is>
          <t>VLO</t>
        </is>
      </c>
      <c r="J4565">
        <f>_xlfn.XLOOKUP(I4565,AS:AS,AU:AU)</f>
        <v/>
      </c>
      <c r="K4565" t="inlineStr">
        <is>
          <t>USD</t>
        </is>
      </c>
      <c r="L4565" s="238" t="n">
        <v>654.48</v>
      </c>
      <c r="M4565">
        <f>L4565*_xlfn.XLOOKUP(K4565,AM:AM,AN:AN)</f>
        <v/>
      </c>
      <c r="N4565">
        <f>L4565*_xlfn.XLOOKUP(K4565,AM:AM,AO:AO)</f>
        <v/>
      </c>
      <c r="O4565" s="238" t="n">
        <v>46</v>
      </c>
      <c r="P4565">
        <f>O4565*_xlfn.XLOOKUP(K4565,AM:AM,AN:AN)</f>
        <v/>
      </c>
      <c r="Q4565">
        <f>O4565*_xlfn.XLOOKUP(K4565,AM:AM,AO:AO)</f>
        <v/>
      </c>
      <c r="R4565">
        <f>_xlfn.XLOOKUP(E4565,AF:AF,AG:AG)</f>
        <v/>
      </c>
      <c r="S4565">
        <f>_xlfn.XLOOKUP(E4565,AF:AF,AI:AI)</f>
        <v/>
      </c>
      <c r="T4565">
        <f>WEEKNUM(G4565)</f>
        <v/>
      </c>
      <c r="U4565">
        <f>YEAR(G4565)</f>
        <v/>
      </c>
      <c r="V4565" s="117">
        <f>IFERROR(Q4565/N4565,"0")</f>
        <v/>
      </c>
    </row>
    <row r="4566">
      <c r="A4566">
        <f>_xlfn.XLOOKUP(D4566,BN:BN,BO:BO)</f>
        <v/>
      </c>
      <c r="B4566" t="inlineStr">
        <is>
          <t>LLC</t>
        </is>
      </c>
      <c r="C4566" t="n">
        <v>753</v>
      </c>
      <c r="D4566">
        <f>_xlfn.XLOOKUP(C4566,BH:BH,BI:BI)</f>
        <v/>
      </c>
      <c r="E4566" t="n">
        <v>24495</v>
      </c>
      <c r="F4566" t="inlineStr">
        <is>
          <t>Visa</t>
        </is>
      </c>
      <c r="G4566" s="234" t="n">
        <v>45956</v>
      </c>
      <c r="H4566" s="234" t="n">
        <v>45960</v>
      </c>
      <c r="I4566" t="inlineStr">
        <is>
          <t>ABC</t>
        </is>
      </c>
      <c r="J4566">
        <f>_xlfn.XLOOKUP(I4566,AS:AS,AU:AU)</f>
        <v/>
      </c>
      <c r="K4566" t="inlineStr">
        <is>
          <t>USD</t>
        </is>
      </c>
      <c r="L4566" s="238" t="n">
        <v>1210</v>
      </c>
      <c r="M4566">
        <f>L4566*_xlfn.XLOOKUP(K4566,AM:AM,AN:AN)</f>
        <v/>
      </c>
      <c r="N4566">
        <f>L4566*_xlfn.XLOOKUP(K4566,AM:AM,AO:AO)</f>
        <v/>
      </c>
      <c r="O4566" s="238" t="n">
        <v>0</v>
      </c>
      <c r="P4566">
        <f>O4566*_xlfn.XLOOKUP(K4566,AM:AM,AN:AN)</f>
        <v/>
      </c>
      <c r="Q4566">
        <f>O4566*_xlfn.XLOOKUP(K4566,AM:AM,AO:AO)</f>
        <v/>
      </c>
      <c r="R4566">
        <f>_xlfn.XLOOKUP(E4566,AF:AF,AG:AG)</f>
        <v/>
      </c>
      <c r="S4566">
        <f>_xlfn.XLOOKUP(E4566,AF:AF,AI:AI)</f>
        <v/>
      </c>
      <c r="T4566">
        <f>WEEKNUM(G4566)</f>
        <v/>
      </c>
      <c r="U4566">
        <f>YEAR(G4566)</f>
        <v/>
      </c>
      <c r="V4566" s="117">
        <f>IFERROR(Q4566/N4566,"0")</f>
        <v/>
      </c>
    </row>
    <row r="4567">
      <c r="A4567">
        <f>_xlfn.XLOOKUP(D4567,BN:BN,BO:BO)</f>
        <v/>
      </c>
      <c r="B4567" t="inlineStr">
        <is>
          <t>LLC</t>
        </is>
      </c>
      <c r="C4567" t="n">
        <v>753</v>
      </c>
      <c r="D4567">
        <f>_xlfn.XLOOKUP(C4567,BH:BH,BI:BI)</f>
        <v/>
      </c>
      <c r="E4567" t="n">
        <v>24267</v>
      </c>
      <c r="F4567" t="inlineStr">
        <is>
          <t>Hospedaje NYC</t>
        </is>
      </c>
      <c r="G4567" s="234" t="n">
        <v>45956</v>
      </c>
      <c r="H4567" s="234" t="n">
        <v>45960</v>
      </c>
      <c r="I4567" t="inlineStr">
        <is>
          <t>HTL</t>
        </is>
      </c>
      <c r="J4567">
        <f>_xlfn.XLOOKUP(I4567,AS:AS,AU:AU)</f>
        <v/>
      </c>
      <c r="K4567" t="inlineStr">
        <is>
          <t>USD</t>
        </is>
      </c>
      <c r="L4567" s="238" t="n">
        <v>6053.6</v>
      </c>
      <c r="M4567">
        <f>L4567*_xlfn.XLOOKUP(K4567,AM:AM,AN:AN)</f>
        <v/>
      </c>
      <c r="N4567">
        <f>L4567*_xlfn.XLOOKUP(K4567,AM:AM,AO:AO)</f>
        <v/>
      </c>
      <c r="O4567" s="238" t="n">
        <v>605.36</v>
      </c>
      <c r="P4567">
        <f>O4567*_xlfn.XLOOKUP(K4567,AM:AM,AN:AN)</f>
        <v/>
      </c>
      <c r="Q4567">
        <f>O4567*_xlfn.XLOOKUP(K4567,AM:AM,AO:AO)</f>
        <v/>
      </c>
      <c r="R4567">
        <f>_xlfn.XLOOKUP(E4567,AF:AF,AG:AG)</f>
        <v/>
      </c>
      <c r="S4567">
        <f>_xlfn.XLOOKUP(E4567,AF:AF,AI:AI)</f>
        <v/>
      </c>
      <c r="T4567">
        <f>WEEKNUM(G4567)</f>
        <v/>
      </c>
      <c r="U4567">
        <f>YEAR(G4567)</f>
        <v/>
      </c>
      <c r="V4567" s="117">
        <f>IFERROR(Q4567/N4567,"0")</f>
        <v/>
      </c>
    </row>
    <row r="4568">
      <c r="A4568">
        <f>_xlfn.XLOOKUP(D4568,BN:BN,BO:BO)</f>
        <v/>
      </c>
      <c r="B4568" t="inlineStr">
        <is>
          <t>LLC</t>
        </is>
      </c>
      <c r="C4568" t="n">
        <v>753</v>
      </c>
      <c r="D4568">
        <f>_xlfn.XLOOKUP(C4568,BH:BH,BI:BI)</f>
        <v/>
      </c>
      <c r="E4568" t="n">
        <v>0</v>
      </c>
      <c r="F4568" t="inlineStr">
        <is>
          <t>Sobrecomisión</t>
        </is>
      </c>
      <c r="G4568" s="234" t="n">
        <v>45956</v>
      </c>
      <c r="H4568" s="234" t="n">
        <v>45960</v>
      </c>
      <c r="I4568" t="inlineStr">
        <is>
          <t>HPS</t>
        </is>
      </c>
      <c r="J4568">
        <f>_xlfn.XLOOKUP(I4568,AS:AS,AU:AU)</f>
        <v/>
      </c>
      <c r="K4568" t="inlineStr">
        <is>
          <t>USD</t>
        </is>
      </c>
      <c r="L4568" s="238" t="n">
        <v>160.93</v>
      </c>
      <c r="M4568">
        <f>L4568*_xlfn.XLOOKUP(K4568,AM:AM,AN:AN)</f>
        <v/>
      </c>
      <c r="N4568">
        <f>L4568*_xlfn.XLOOKUP(K4568,AM:AM,AO:AO)</f>
        <v/>
      </c>
      <c r="O4568" s="238" t="n">
        <v>160.93</v>
      </c>
      <c r="P4568">
        <f>O4568*_xlfn.XLOOKUP(K4568,AM:AM,AN:AN)</f>
        <v/>
      </c>
      <c r="Q4568">
        <f>O4568*_xlfn.XLOOKUP(K4568,AM:AM,AO:AO)</f>
        <v/>
      </c>
      <c r="R4568">
        <f>_xlfn.XLOOKUP(E4568,AF:AF,AG:AG)</f>
        <v/>
      </c>
      <c r="S4568">
        <f>_xlfn.XLOOKUP(E4568,AF:AF,AI:AI)</f>
        <v/>
      </c>
      <c r="T4568">
        <f>WEEKNUM(G4568)</f>
        <v/>
      </c>
      <c r="U4568">
        <f>YEAR(G4568)</f>
        <v/>
      </c>
      <c r="V4568" s="117">
        <f>IFERROR(Q4568/N4568,"0")</f>
        <v/>
      </c>
    </row>
    <row r="4569">
      <c r="A4569">
        <f>_xlfn.XLOOKUP(D4569,BN:BN,BO:BO)</f>
        <v/>
      </c>
      <c r="B4569" t="inlineStr">
        <is>
          <t>LLC</t>
        </is>
      </c>
      <c r="C4569" t="n">
        <v>754</v>
      </c>
      <c r="D4569">
        <f>_xlfn.XLOOKUP(C4569,BH:BH,BI:BI)</f>
        <v/>
      </c>
      <c r="E4569" t="n">
        <v>0</v>
      </c>
      <c r="F4569" t="inlineStr">
        <is>
          <t>FEE TKT</t>
        </is>
      </c>
      <c r="G4569" s="234" t="n">
        <v>46005</v>
      </c>
      <c r="H4569" s="234" t="n">
        <v>46025</v>
      </c>
      <c r="I4569" t="inlineStr">
        <is>
          <t>HPS</t>
        </is>
      </c>
      <c r="J4569">
        <f>_xlfn.XLOOKUP(I4569,AS:AS,AU:AU)</f>
        <v/>
      </c>
      <c r="K4569" t="inlineStr">
        <is>
          <t>USD</t>
        </is>
      </c>
      <c r="L4569" s="238" t="n">
        <v>194.16</v>
      </c>
      <c r="M4569">
        <f>L4569*_xlfn.XLOOKUP(K4569,AM:AM,AN:AN)</f>
        <v/>
      </c>
      <c r="N4569">
        <f>L4569*_xlfn.XLOOKUP(K4569,AM:AM,AO:AO)</f>
        <v/>
      </c>
      <c r="O4569" s="238" t="n">
        <v>194.16</v>
      </c>
      <c r="P4569">
        <f>O4569*_xlfn.XLOOKUP(K4569,AM:AM,AN:AN)</f>
        <v/>
      </c>
      <c r="Q4569">
        <f>O4569*_xlfn.XLOOKUP(K4569,AM:AM,AO:AO)</f>
        <v/>
      </c>
      <c r="R4569">
        <f>_xlfn.XLOOKUP(E4569,AF:AF,AG:AG)</f>
        <v/>
      </c>
      <c r="S4569">
        <f>_xlfn.XLOOKUP(E4569,AF:AF,AI:AI)</f>
        <v/>
      </c>
      <c r="T4569">
        <f>WEEKNUM(G4569)</f>
        <v/>
      </c>
      <c r="U4569">
        <f>YEAR(G4569)</f>
        <v/>
      </c>
      <c r="V4569" s="117">
        <f>IFERROR(Q4569/N4569,"0")</f>
        <v/>
      </c>
    </row>
    <row r="4570">
      <c r="A4570">
        <f>_xlfn.XLOOKUP(D4570,BN:BN,BO:BO)</f>
        <v/>
      </c>
      <c r="B4570" t="inlineStr">
        <is>
          <t>LLC</t>
        </is>
      </c>
      <c r="C4570" t="n">
        <v>754</v>
      </c>
      <c r="D4570">
        <f>_xlfn.XLOOKUP(C4570,BH:BH,BI:BI)</f>
        <v/>
      </c>
      <c r="E4570" t="n">
        <v>28934</v>
      </c>
      <c r="F4570" t="inlineStr">
        <is>
          <t>CHEDRAUI EGUIA JOSE ANTONIO MR</t>
        </is>
      </c>
      <c r="G4570" s="234" t="n">
        <v>46010</v>
      </c>
      <c r="H4570" s="234" t="n">
        <v>46024</v>
      </c>
      <c r="I4570" t="inlineStr">
        <is>
          <t>VLO</t>
        </is>
      </c>
      <c r="J4570">
        <f>_xlfn.XLOOKUP(I4570,AS:AS,AU:AU)</f>
        <v/>
      </c>
      <c r="K4570" t="inlineStr">
        <is>
          <t>USD</t>
        </is>
      </c>
      <c r="L4570" s="238" t="n">
        <v>12526.44</v>
      </c>
      <c r="M4570">
        <f>L4570*_xlfn.XLOOKUP(K4570,AM:AM,AN:AN)</f>
        <v/>
      </c>
      <c r="N4570">
        <f>L4570*_xlfn.XLOOKUP(K4570,AM:AM,AO:AO)</f>
        <v/>
      </c>
      <c r="O4570" s="238" t="n">
        <v>547.5</v>
      </c>
      <c r="P4570">
        <f>O4570*_xlfn.XLOOKUP(K4570,AM:AM,AN:AN)</f>
        <v/>
      </c>
      <c r="Q4570">
        <f>O4570*_xlfn.XLOOKUP(K4570,AM:AM,AO:AO)</f>
        <v/>
      </c>
      <c r="R4570">
        <f>_xlfn.XLOOKUP(E4570,AF:AF,AG:AG)</f>
        <v/>
      </c>
      <c r="S4570">
        <f>_xlfn.XLOOKUP(E4570,AF:AF,AI:AI)</f>
        <v/>
      </c>
      <c r="T4570">
        <f>WEEKNUM(G4570)</f>
        <v/>
      </c>
      <c r="U4570">
        <f>YEAR(G4570)</f>
        <v/>
      </c>
      <c r="V4570" s="117">
        <f>IFERROR(Q4570/N4570,"0")</f>
        <v/>
      </c>
    </row>
    <row r="4571">
      <c r="A4571">
        <f>_xlfn.XLOOKUP(D4571,BN:BN,BO:BO)</f>
        <v/>
      </c>
      <c r="B4571" t="inlineStr">
        <is>
          <t>LLC</t>
        </is>
      </c>
      <c r="C4571" t="n">
        <v>754</v>
      </c>
      <c r="D4571">
        <f>_xlfn.XLOOKUP(C4571,BH:BH,BI:BI)</f>
        <v/>
      </c>
      <c r="E4571" t="n">
        <v>28934</v>
      </c>
      <c r="F4571" t="inlineStr">
        <is>
          <t>PROM CROCHE MARA PAOLA MRS</t>
        </is>
      </c>
      <c r="G4571" s="234" t="n">
        <v>46010</v>
      </c>
      <c r="H4571" s="234" t="n">
        <v>46024</v>
      </c>
      <c r="I4571" t="inlineStr">
        <is>
          <t>VLO</t>
        </is>
      </c>
      <c r="J4571">
        <f>_xlfn.XLOOKUP(I4571,AS:AS,AU:AU)</f>
        <v/>
      </c>
      <c r="K4571" t="inlineStr">
        <is>
          <t>USD</t>
        </is>
      </c>
      <c r="L4571" s="238" t="n">
        <v>12526.44</v>
      </c>
      <c r="M4571">
        <f>L4571*_xlfn.XLOOKUP(K4571,AM:AM,AN:AN)</f>
        <v/>
      </c>
      <c r="N4571">
        <f>L4571*_xlfn.XLOOKUP(K4571,AM:AM,AO:AO)</f>
        <v/>
      </c>
      <c r="O4571" s="238" t="n">
        <v>547.5</v>
      </c>
      <c r="P4571">
        <f>O4571*_xlfn.XLOOKUP(K4571,AM:AM,AN:AN)</f>
        <v/>
      </c>
      <c r="Q4571">
        <f>O4571*_xlfn.XLOOKUP(K4571,AM:AM,AO:AO)</f>
        <v/>
      </c>
      <c r="R4571">
        <f>_xlfn.XLOOKUP(E4571,AF:AF,AG:AG)</f>
        <v/>
      </c>
      <c r="S4571">
        <f>_xlfn.XLOOKUP(E4571,AF:AF,AI:AI)</f>
        <v/>
      </c>
      <c r="T4571">
        <f>WEEKNUM(G4571)</f>
        <v/>
      </c>
      <c r="U4571">
        <f>YEAR(G4571)</f>
        <v/>
      </c>
      <c r="V4571" s="117">
        <f>IFERROR(Q4571/N4571,"0")</f>
        <v/>
      </c>
    </row>
    <row r="4572">
      <c r="A4572">
        <f>_xlfn.XLOOKUP(D4572,BN:BN,BO:BO)</f>
        <v/>
      </c>
      <c r="B4572" t="inlineStr">
        <is>
          <t>LLC</t>
        </is>
      </c>
      <c r="C4572" t="n">
        <v>754</v>
      </c>
      <c r="D4572">
        <f>_xlfn.XLOOKUP(C4572,BH:BH,BI:BI)</f>
        <v/>
      </c>
      <c r="E4572" t="n">
        <v>28934</v>
      </c>
      <c r="F4572" t="inlineStr">
        <is>
          <t>CHEDRAUI PROM JOSE ANTONIO MR</t>
        </is>
      </c>
      <c r="G4572" s="234" t="n">
        <v>46010</v>
      </c>
      <c r="H4572" s="234" t="n">
        <v>46024</v>
      </c>
      <c r="I4572" t="inlineStr">
        <is>
          <t>VLO</t>
        </is>
      </c>
      <c r="J4572">
        <f>_xlfn.XLOOKUP(I4572,AS:AS,AU:AU)</f>
        <v/>
      </c>
      <c r="K4572" t="inlineStr">
        <is>
          <t>USD</t>
        </is>
      </c>
      <c r="L4572" s="238" t="n">
        <v>12526.44</v>
      </c>
      <c r="M4572">
        <f>L4572*_xlfn.XLOOKUP(K4572,AM:AM,AN:AN)</f>
        <v/>
      </c>
      <c r="N4572">
        <f>L4572*_xlfn.XLOOKUP(K4572,AM:AM,AO:AO)</f>
        <v/>
      </c>
      <c r="O4572" s="238" t="n">
        <v>547.5</v>
      </c>
      <c r="P4572">
        <f>O4572*_xlfn.XLOOKUP(K4572,AM:AM,AN:AN)</f>
        <v/>
      </c>
      <c r="Q4572">
        <f>O4572*_xlfn.XLOOKUP(K4572,AM:AM,AO:AO)</f>
        <v/>
      </c>
      <c r="R4572">
        <f>_xlfn.XLOOKUP(E4572,AF:AF,AG:AG)</f>
        <v/>
      </c>
      <c r="S4572">
        <f>_xlfn.XLOOKUP(E4572,AF:AF,AI:AI)</f>
        <v/>
      </c>
      <c r="T4572">
        <f>WEEKNUM(G4572)</f>
        <v/>
      </c>
      <c r="U4572">
        <f>YEAR(G4572)</f>
        <v/>
      </c>
      <c r="V4572" s="117">
        <f>IFERROR(Q4572/N4572,"0")</f>
        <v/>
      </c>
    </row>
    <row r="4573">
      <c r="A4573">
        <f>_xlfn.XLOOKUP(D4573,BN:BN,BO:BO)</f>
        <v/>
      </c>
      <c r="B4573" t="inlineStr">
        <is>
          <t>LLC</t>
        </is>
      </c>
      <c r="C4573" t="n">
        <v>754</v>
      </c>
      <c r="D4573">
        <f>_xlfn.XLOOKUP(C4573,BH:BH,BI:BI)</f>
        <v/>
      </c>
      <c r="E4573" t="n">
        <v>28934</v>
      </c>
      <c r="F4573" t="inlineStr">
        <is>
          <t>CHEDRAUI PROM JUAN PABLO MR</t>
        </is>
      </c>
      <c r="G4573" s="234" t="n">
        <v>46010</v>
      </c>
      <c r="H4573" s="234" t="n">
        <v>46024</v>
      </c>
      <c r="I4573" t="inlineStr">
        <is>
          <t>VLO</t>
        </is>
      </c>
      <c r="J4573">
        <f>_xlfn.XLOOKUP(I4573,AS:AS,AU:AU)</f>
        <v/>
      </c>
      <c r="K4573" t="inlineStr">
        <is>
          <t>USD</t>
        </is>
      </c>
      <c r="L4573" s="238" t="n">
        <v>12526.44</v>
      </c>
      <c r="M4573">
        <f>L4573*_xlfn.XLOOKUP(K4573,AM:AM,AN:AN)</f>
        <v/>
      </c>
      <c r="N4573">
        <f>L4573*_xlfn.XLOOKUP(K4573,AM:AM,AO:AO)</f>
        <v/>
      </c>
      <c r="O4573" s="238" t="n">
        <v>547.5</v>
      </c>
      <c r="P4573">
        <f>O4573*_xlfn.XLOOKUP(K4573,AM:AM,AN:AN)</f>
        <v/>
      </c>
      <c r="Q4573">
        <f>O4573*_xlfn.XLOOKUP(K4573,AM:AM,AO:AO)</f>
        <v/>
      </c>
      <c r="R4573">
        <f>_xlfn.XLOOKUP(E4573,AF:AF,AG:AG)</f>
        <v/>
      </c>
      <c r="S4573">
        <f>_xlfn.XLOOKUP(E4573,AF:AF,AI:AI)</f>
        <v/>
      </c>
      <c r="T4573">
        <f>WEEKNUM(G4573)</f>
        <v/>
      </c>
      <c r="U4573">
        <f>YEAR(G4573)</f>
        <v/>
      </c>
      <c r="V4573" s="117">
        <f>IFERROR(Q4573/N4573,"0")</f>
        <v/>
      </c>
    </row>
    <row r="4574">
      <c r="A4574">
        <f>_xlfn.XLOOKUP(D4574,BN:BN,BO:BO)</f>
        <v/>
      </c>
      <c r="B4574" t="inlineStr">
        <is>
          <t>LLC</t>
        </is>
      </c>
      <c r="C4574" t="n">
        <v>754</v>
      </c>
      <c r="D4574">
        <f>_xlfn.XLOOKUP(C4574,BH:BH,BI:BI)</f>
        <v/>
      </c>
      <c r="E4574" t="n">
        <v>28934</v>
      </c>
      <c r="F4574" t="inlineStr">
        <is>
          <t>ABOUMRAD CHEDRAUI ROBERTO MR</t>
        </is>
      </c>
      <c r="G4574" s="234" t="n">
        <v>46005</v>
      </c>
      <c r="H4574" s="234" t="n">
        <v>46024</v>
      </c>
      <c r="I4574" t="inlineStr">
        <is>
          <t>VLO</t>
        </is>
      </c>
      <c r="J4574">
        <f>_xlfn.XLOOKUP(I4574,AS:AS,AU:AU)</f>
        <v/>
      </c>
      <c r="K4574" t="inlineStr">
        <is>
          <t>USD</t>
        </is>
      </c>
      <c r="L4574" s="238" t="n">
        <v>14086.04</v>
      </c>
      <c r="M4574">
        <f>L4574*_xlfn.XLOOKUP(K4574,AM:AM,AN:AN)</f>
        <v/>
      </c>
      <c r="N4574">
        <f>L4574*_xlfn.XLOOKUP(K4574,AM:AM,AO:AO)</f>
        <v/>
      </c>
      <c r="O4574" s="238" t="n">
        <v>622.5</v>
      </c>
      <c r="P4574">
        <f>O4574*_xlfn.XLOOKUP(K4574,AM:AM,AN:AN)</f>
        <v/>
      </c>
      <c r="Q4574">
        <f>O4574*_xlfn.XLOOKUP(K4574,AM:AM,AO:AO)</f>
        <v/>
      </c>
      <c r="R4574">
        <f>_xlfn.XLOOKUP(E4574,AF:AF,AG:AG)</f>
        <v/>
      </c>
      <c r="S4574">
        <f>_xlfn.XLOOKUP(E4574,AF:AF,AI:AI)</f>
        <v/>
      </c>
      <c r="T4574">
        <f>WEEKNUM(G4574)</f>
        <v/>
      </c>
      <c r="U4574">
        <f>YEAR(G4574)</f>
        <v/>
      </c>
      <c r="V4574" s="117">
        <f>IFERROR(Q4574/N4574,"0")</f>
        <v/>
      </c>
    </row>
    <row r="4575">
      <c r="A4575">
        <f>_xlfn.XLOOKUP(D4575,BN:BN,BO:BO)</f>
        <v/>
      </c>
      <c r="B4575" t="inlineStr">
        <is>
          <t>LLC</t>
        </is>
      </c>
      <c r="C4575" t="n">
        <v>754</v>
      </c>
      <c r="D4575">
        <f>_xlfn.XLOOKUP(C4575,BH:BH,BI:BI)</f>
        <v/>
      </c>
      <c r="E4575" t="n">
        <v>28934</v>
      </c>
      <c r="F4575" t="inlineStr">
        <is>
          <t>CHEDRAUI PROM PAOLA MRS</t>
        </is>
      </c>
      <c r="G4575" s="234" t="n">
        <v>46005</v>
      </c>
      <c r="H4575" s="234" t="n">
        <v>46024</v>
      </c>
      <c r="I4575" t="inlineStr">
        <is>
          <t>VLO</t>
        </is>
      </c>
      <c r="J4575">
        <f>_xlfn.XLOOKUP(I4575,AS:AS,AU:AU)</f>
        <v/>
      </c>
      <c r="K4575" t="inlineStr">
        <is>
          <t>USD</t>
        </is>
      </c>
      <c r="L4575" s="238" t="n">
        <v>14086.04</v>
      </c>
      <c r="M4575">
        <f>L4575*_xlfn.XLOOKUP(K4575,AM:AM,AN:AN)</f>
        <v/>
      </c>
      <c r="N4575">
        <f>L4575*_xlfn.XLOOKUP(K4575,AM:AM,AO:AO)</f>
        <v/>
      </c>
      <c r="O4575" s="238" t="n">
        <v>622.5</v>
      </c>
      <c r="P4575">
        <f>O4575*_xlfn.XLOOKUP(K4575,AM:AM,AN:AN)</f>
        <v/>
      </c>
      <c r="Q4575">
        <f>O4575*_xlfn.XLOOKUP(K4575,AM:AM,AO:AO)</f>
        <v/>
      </c>
      <c r="R4575">
        <f>_xlfn.XLOOKUP(E4575,AF:AF,AG:AG)</f>
        <v/>
      </c>
      <c r="S4575">
        <f>_xlfn.XLOOKUP(E4575,AF:AF,AI:AI)</f>
        <v/>
      </c>
      <c r="T4575">
        <f>WEEKNUM(G4575)</f>
        <v/>
      </c>
      <c r="U4575">
        <f>YEAR(G4575)</f>
        <v/>
      </c>
      <c r="V4575" s="117">
        <f>IFERROR(Q4575/N4575,"0")</f>
        <v/>
      </c>
    </row>
    <row r="4576">
      <c r="A4576">
        <f>_xlfn.XLOOKUP(D4576,BN:BN,BO:BO)</f>
        <v/>
      </c>
      <c r="B4576" t="inlineStr">
        <is>
          <t>LLC</t>
        </is>
      </c>
      <c r="C4576" t="n">
        <v>754</v>
      </c>
      <c r="D4576">
        <f>_xlfn.XLOOKUP(C4576,BH:BH,BI:BI)</f>
        <v/>
      </c>
      <c r="E4576" t="n">
        <v>28934</v>
      </c>
      <c r="F4576" t="inlineStr">
        <is>
          <t>CHEDRAUI EGUIA JOSE ANTONIO MR</t>
        </is>
      </c>
      <c r="G4576" s="234" t="n">
        <v>46008</v>
      </c>
      <c r="H4576" s="234" t="n">
        <v>46024</v>
      </c>
      <c r="I4576" t="inlineStr">
        <is>
          <t>VLO</t>
        </is>
      </c>
      <c r="J4576">
        <f>_xlfn.XLOOKUP(I4576,AS:AS,AU:AU)</f>
        <v/>
      </c>
      <c r="K4576" t="inlineStr">
        <is>
          <t>USD</t>
        </is>
      </c>
      <c r="L4576" s="238" t="n">
        <v>0</v>
      </c>
      <c r="M4576">
        <f>L4576*_xlfn.XLOOKUP(K4576,AM:AM,AN:AN)</f>
        <v/>
      </c>
      <c r="N4576">
        <f>L4576*_xlfn.XLOOKUP(K4576,AM:AM,AO:AO)</f>
        <v/>
      </c>
      <c r="O4576" s="238" t="n">
        <v>0</v>
      </c>
      <c r="P4576">
        <f>O4576*_xlfn.XLOOKUP(K4576,AM:AM,AN:AN)</f>
        <v/>
      </c>
      <c r="Q4576">
        <f>O4576*_xlfn.XLOOKUP(K4576,AM:AM,AO:AO)</f>
        <v/>
      </c>
      <c r="R4576">
        <f>_xlfn.XLOOKUP(E4576,AF:AF,AG:AG)</f>
        <v/>
      </c>
      <c r="S4576">
        <f>_xlfn.XLOOKUP(E4576,AF:AF,AI:AI)</f>
        <v/>
      </c>
      <c r="T4576">
        <f>WEEKNUM(G4576)</f>
        <v/>
      </c>
      <c r="U4576">
        <f>YEAR(G4576)</f>
        <v/>
      </c>
      <c r="V4576" s="117">
        <f>IFERROR(Q4576/N4576,"0")</f>
        <v/>
      </c>
    </row>
    <row r="4577">
      <c r="A4577">
        <f>_xlfn.XLOOKUP(D4577,BN:BN,BO:BO)</f>
        <v/>
      </c>
      <c r="B4577" t="inlineStr">
        <is>
          <t>LLC</t>
        </is>
      </c>
      <c r="C4577" t="n">
        <v>754</v>
      </c>
      <c r="D4577">
        <f>_xlfn.XLOOKUP(C4577,BH:BH,BI:BI)</f>
        <v/>
      </c>
      <c r="E4577" t="n">
        <v>28934</v>
      </c>
      <c r="F4577" t="inlineStr">
        <is>
          <t>PROM CROCHE MARA PAOLA MRS</t>
        </is>
      </c>
      <c r="G4577" s="234" t="n">
        <v>46008</v>
      </c>
      <c r="H4577" s="234" t="n">
        <v>46024</v>
      </c>
      <c r="I4577" t="inlineStr">
        <is>
          <t>VLO</t>
        </is>
      </c>
      <c r="J4577">
        <f>_xlfn.XLOOKUP(I4577,AS:AS,AU:AU)</f>
        <v/>
      </c>
      <c r="K4577" t="inlineStr">
        <is>
          <t>USD</t>
        </is>
      </c>
      <c r="L4577" s="238" t="n">
        <v>0</v>
      </c>
      <c r="M4577">
        <f>L4577*_xlfn.XLOOKUP(K4577,AM:AM,AN:AN)</f>
        <v/>
      </c>
      <c r="N4577">
        <f>L4577*_xlfn.XLOOKUP(K4577,AM:AM,AO:AO)</f>
        <v/>
      </c>
      <c r="O4577" s="238" t="n">
        <v>0</v>
      </c>
      <c r="P4577">
        <f>O4577*_xlfn.XLOOKUP(K4577,AM:AM,AN:AN)</f>
        <v/>
      </c>
      <c r="Q4577">
        <f>O4577*_xlfn.XLOOKUP(K4577,AM:AM,AO:AO)</f>
        <v/>
      </c>
      <c r="R4577">
        <f>_xlfn.XLOOKUP(E4577,AF:AF,AG:AG)</f>
        <v/>
      </c>
      <c r="S4577">
        <f>_xlfn.XLOOKUP(E4577,AF:AF,AI:AI)</f>
        <v/>
      </c>
      <c r="T4577">
        <f>WEEKNUM(G4577)</f>
        <v/>
      </c>
      <c r="U4577">
        <f>YEAR(G4577)</f>
        <v/>
      </c>
      <c r="V4577" s="117">
        <f>IFERROR(Q4577/N4577,"0")</f>
        <v/>
      </c>
    </row>
    <row r="4578">
      <c r="A4578">
        <f>_xlfn.XLOOKUP(D4578,BN:BN,BO:BO)</f>
        <v/>
      </c>
      <c r="B4578" t="inlineStr">
        <is>
          <t>LLC</t>
        </is>
      </c>
      <c r="C4578" t="n">
        <v>754</v>
      </c>
      <c r="D4578">
        <f>_xlfn.XLOOKUP(C4578,BH:BH,BI:BI)</f>
        <v/>
      </c>
      <c r="E4578" t="n">
        <v>28934</v>
      </c>
      <c r="F4578" t="inlineStr">
        <is>
          <t>CHEDRAUI PROM JOSE ANTONIO MR</t>
        </is>
      </c>
      <c r="G4578" s="234" t="n">
        <v>46008</v>
      </c>
      <c r="H4578" s="234" t="n">
        <v>46024</v>
      </c>
      <c r="I4578" t="inlineStr">
        <is>
          <t>VLO</t>
        </is>
      </c>
      <c r="J4578">
        <f>_xlfn.XLOOKUP(I4578,AS:AS,AU:AU)</f>
        <v/>
      </c>
      <c r="K4578" t="inlineStr">
        <is>
          <t>USD</t>
        </is>
      </c>
      <c r="L4578" s="238" t="n">
        <v>0</v>
      </c>
      <c r="M4578">
        <f>L4578*_xlfn.XLOOKUP(K4578,AM:AM,AN:AN)</f>
        <v/>
      </c>
      <c r="N4578">
        <f>L4578*_xlfn.XLOOKUP(K4578,AM:AM,AO:AO)</f>
        <v/>
      </c>
      <c r="O4578" s="238" t="n">
        <v>0</v>
      </c>
      <c r="P4578">
        <f>O4578*_xlfn.XLOOKUP(K4578,AM:AM,AN:AN)</f>
        <v/>
      </c>
      <c r="Q4578">
        <f>O4578*_xlfn.XLOOKUP(K4578,AM:AM,AO:AO)</f>
        <v/>
      </c>
      <c r="R4578">
        <f>_xlfn.XLOOKUP(E4578,AF:AF,AG:AG)</f>
        <v/>
      </c>
      <c r="S4578">
        <f>_xlfn.XLOOKUP(E4578,AF:AF,AI:AI)</f>
        <v/>
      </c>
      <c r="T4578">
        <f>WEEKNUM(G4578)</f>
        <v/>
      </c>
      <c r="U4578">
        <f>YEAR(G4578)</f>
        <v/>
      </c>
      <c r="V4578" s="117">
        <f>IFERROR(Q4578/N4578,"0")</f>
        <v/>
      </c>
    </row>
    <row r="4579">
      <c r="A4579">
        <f>_xlfn.XLOOKUP(D4579,BN:BN,BO:BO)</f>
        <v/>
      </c>
      <c r="B4579" t="inlineStr">
        <is>
          <t>LLC</t>
        </is>
      </c>
      <c r="C4579" t="n">
        <v>754</v>
      </c>
      <c r="D4579">
        <f>_xlfn.XLOOKUP(C4579,BH:BH,BI:BI)</f>
        <v/>
      </c>
      <c r="E4579" t="n">
        <v>28934</v>
      </c>
      <c r="F4579" t="inlineStr">
        <is>
          <t>CHEDRAUI PROM JUAN PABLO MR</t>
        </is>
      </c>
      <c r="G4579" s="234" t="n">
        <v>46008</v>
      </c>
      <c r="H4579" s="234" t="n">
        <v>46024</v>
      </c>
      <c r="I4579" t="inlineStr">
        <is>
          <t>VLO</t>
        </is>
      </c>
      <c r="J4579">
        <f>_xlfn.XLOOKUP(I4579,AS:AS,AU:AU)</f>
        <v/>
      </c>
      <c r="K4579" t="inlineStr">
        <is>
          <t>USD</t>
        </is>
      </c>
      <c r="L4579" s="238" t="n">
        <v>0</v>
      </c>
      <c r="M4579">
        <f>L4579*_xlfn.XLOOKUP(K4579,AM:AM,AN:AN)</f>
        <v/>
      </c>
      <c r="N4579">
        <f>L4579*_xlfn.XLOOKUP(K4579,AM:AM,AO:AO)</f>
        <v/>
      </c>
      <c r="O4579" s="238" t="n">
        <v>0</v>
      </c>
      <c r="P4579">
        <f>O4579*_xlfn.XLOOKUP(K4579,AM:AM,AN:AN)</f>
        <v/>
      </c>
      <c r="Q4579">
        <f>O4579*_xlfn.XLOOKUP(K4579,AM:AM,AO:AO)</f>
        <v/>
      </c>
      <c r="R4579">
        <f>_xlfn.XLOOKUP(E4579,AF:AF,AG:AG)</f>
        <v/>
      </c>
      <c r="S4579">
        <f>_xlfn.XLOOKUP(E4579,AF:AF,AI:AI)</f>
        <v/>
      </c>
      <c r="T4579">
        <f>WEEKNUM(G4579)</f>
        <v/>
      </c>
      <c r="U4579">
        <f>YEAR(G4579)</f>
        <v/>
      </c>
      <c r="V4579" s="117">
        <f>IFERROR(Q4579/N4579,"0")</f>
        <v/>
      </c>
    </row>
    <row r="4580">
      <c r="A4580">
        <f>_xlfn.XLOOKUP(D4580,BN:BN,BO:BO)</f>
        <v/>
      </c>
      <c r="B4580" t="inlineStr">
        <is>
          <t>LLC</t>
        </is>
      </c>
      <c r="C4580" t="n">
        <v>754</v>
      </c>
      <c r="D4580">
        <f>_xlfn.XLOOKUP(C4580,BH:BH,BI:BI)</f>
        <v/>
      </c>
      <c r="E4580" t="n">
        <v>0</v>
      </c>
      <c r="F4580" t="inlineStr">
        <is>
          <t>FEE TKT REV</t>
        </is>
      </c>
      <c r="G4580" s="234" t="n">
        <v>46005</v>
      </c>
      <c r="H4580" s="234" t="n">
        <v>46024</v>
      </c>
      <c r="I4580" t="inlineStr">
        <is>
          <t>HPS</t>
        </is>
      </c>
      <c r="J4580">
        <f>_xlfn.XLOOKUP(I4580,AS:AS,AU:AU)</f>
        <v/>
      </c>
      <c r="K4580" t="inlineStr">
        <is>
          <t>USD</t>
        </is>
      </c>
      <c r="L4580" s="238" t="n">
        <v>140</v>
      </c>
      <c r="M4580">
        <f>L4580*_xlfn.XLOOKUP(K4580,AM:AM,AN:AN)</f>
        <v/>
      </c>
      <c r="N4580">
        <f>L4580*_xlfn.XLOOKUP(K4580,AM:AM,AO:AO)</f>
        <v/>
      </c>
      <c r="O4580" s="238" t="n">
        <v>140</v>
      </c>
      <c r="P4580">
        <f>O4580*_xlfn.XLOOKUP(K4580,AM:AM,AN:AN)</f>
        <v/>
      </c>
      <c r="Q4580">
        <f>O4580*_xlfn.XLOOKUP(K4580,AM:AM,AO:AO)</f>
        <v/>
      </c>
      <c r="R4580">
        <f>_xlfn.XLOOKUP(E4580,AF:AF,AG:AG)</f>
        <v/>
      </c>
      <c r="S4580">
        <f>_xlfn.XLOOKUP(E4580,AF:AF,AI:AI)</f>
        <v/>
      </c>
      <c r="T4580">
        <f>WEEKNUM(G4580)</f>
        <v/>
      </c>
      <c r="U4580">
        <f>YEAR(G4580)</f>
        <v/>
      </c>
      <c r="V4580" s="117">
        <f>IFERROR(Q4580/N4580,"0")</f>
        <v/>
      </c>
    </row>
    <row r="4581">
      <c r="A4581">
        <f>_xlfn.XLOOKUP(D4581,BN:BN,BO:BO)</f>
        <v/>
      </c>
      <c r="B4581" t="inlineStr">
        <is>
          <t>LLC</t>
        </is>
      </c>
      <c r="C4581" t="n">
        <v>754</v>
      </c>
      <c r="D4581">
        <f>_xlfn.XLOOKUP(C4581,BH:BH,BI:BI)</f>
        <v/>
      </c>
      <c r="E4581" t="n">
        <v>0</v>
      </c>
      <c r="F4581" t="inlineStr">
        <is>
          <t>FEE STRIPE</t>
        </is>
      </c>
      <c r="G4581" s="234" t="n">
        <v>46005</v>
      </c>
      <c r="H4581" s="234" t="n">
        <v>46025</v>
      </c>
      <c r="I4581" t="inlineStr">
        <is>
          <t>HPS</t>
        </is>
      </c>
      <c r="J4581">
        <f>_xlfn.XLOOKUP(I4581,AS:AS,AU:AU)</f>
        <v/>
      </c>
      <c r="K4581" t="inlineStr">
        <is>
          <t>USD</t>
        </is>
      </c>
      <c r="L4581" s="238" t="n">
        <v>14</v>
      </c>
      <c r="M4581">
        <f>L4581*_xlfn.XLOOKUP(K4581,AM:AM,AN:AN)</f>
        <v/>
      </c>
      <c r="N4581">
        <f>L4581*_xlfn.XLOOKUP(K4581,AM:AM,AO:AO)</f>
        <v/>
      </c>
      <c r="O4581" s="238" t="n">
        <v>14</v>
      </c>
      <c r="P4581">
        <f>O4581*_xlfn.XLOOKUP(K4581,AM:AM,AN:AN)</f>
        <v/>
      </c>
      <c r="Q4581">
        <f>O4581*_xlfn.XLOOKUP(K4581,AM:AM,AO:AO)</f>
        <v/>
      </c>
      <c r="R4581">
        <f>_xlfn.XLOOKUP(E4581,AF:AF,AG:AG)</f>
        <v/>
      </c>
      <c r="S4581">
        <f>_xlfn.XLOOKUP(E4581,AF:AF,AI:AI)</f>
        <v/>
      </c>
      <c r="T4581">
        <f>WEEKNUM(G4581)</f>
        <v/>
      </c>
      <c r="U4581">
        <f>YEAR(G4581)</f>
        <v/>
      </c>
      <c r="V4581" s="117">
        <f>IFERROR(Q4581/N4581,"0")</f>
        <v/>
      </c>
    </row>
    <row r="4582">
      <c r="A4582">
        <f>_xlfn.XLOOKUP(D4582,BN:BN,BO:BO)</f>
        <v/>
      </c>
      <c r="B4582" t="inlineStr">
        <is>
          <t>LLC</t>
        </is>
      </c>
      <c r="C4582" t="n">
        <v>755</v>
      </c>
      <c r="D4582">
        <f>_xlfn.XLOOKUP(C4582,BH:BH,BI:BI)</f>
        <v/>
      </c>
      <c r="E4582" t="n">
        <v>0</v>
      </c>
      <c r="F4582" t="inlineStr">
        <is>
          <t>FEE TKT</t>
        </is>
      </c>
      <c r="G4582" s="234" t="n">
        <v>45968</v>
      </c>
      <c r="H4582" s="234" t="n">
        <v>45972</v>
      </c>
      <c r="I4582" t="inlineStr">
        <is>
          <t>HPS</t>
        </is>
      </c>
      <c r="J4582">
        <f>_xlfn.XLOOKUP(I4582,AS:AS,AU:AU)</f>
        <v/>
      </c>
      <c r="K4582" t="inlineStr">
        <is>
          <t>USD</t>
        </is>
      </c>
      <c r="L4582" s="238" t="n">
        <v>175</v>
      </c>
      <c r="M4582">
        <f>L4582*_xlfn.XLOOKUP(K4582,AM:AM,AN:AN)</f>
        <v/>
      </c>
      <c r="N4582">
        <f>L4582*_xlfn.XLOOKUP(K4582,AM:AM,AO:AO)</f>
        <v/>
      </c>
      <c r="O4582" s="238" t="n">
        <v>175</v>
      </c>
      <c r="P4582">
        <f>O4582*_xlfn.XLOOKUP(K4582,AM:AM,AN:AN)</f>
        <v/>
      </c>
      <c r="Q4582">
        <f>O4582*_xlfn.XLOOKUP(K4582,AM:AM,AO:AO)</f>
        <v/>
      </c>
      <c r="R4582">
        <f>_xlfn.XLOOKUP(E4582,AF:AF,AG:AG)</f>
        <v/>
      </c>
      <c r="S4582">
        <f>_xlfn.XLOOKUP(E4582,AF:AF,AI:AI)</f>
        <v/>
      </c>
      <c r="T4582">
        <f>WEEKNUM(G4582)</f>
        <v/>
      </c>
      <c r="U4582">
        <f>YEAR(G4582)</f>
        <v/>
      </c>
      <c r="V4582" s="117">
        <f>IFERROR(Q4582/N4582,"0")</f>
        <v/>
      </c>
    </row>
    <row r="4583">
      <c r="A4583">
        <f>_xlfn.XLOOKUP(D4583,BN:BN,BO:BO)</f>
        <v/>
      </c>
      <c r="B4583" t="inlineStr">
        <is>
          <t>LLC</t>
        </is>
      </c>
      <c r="C4583" t="n">
        <v>755</v>
      </c>
      <c r="D4583">
        <f>_xlfn.XLOOKUP(C4583,BH:BH,BI:BI)</f>
        <v/>
      </c>
      <c r="E4583" t="n">
        <v>31860</v>
      </c>
      <c r="F4583" t="inlineStr">
        <is>
          <t>CANADA</t>
        </is>
      </c>
      <c r="G4583" s="234" t="n">
        <v>45968</v>
      </c>
      <c r="H4583" s="234" t="n">
        <v>45975</v>
      </c>
      <c r="I4583" t="inlineStr">
        <is>
          <t>PKT</t>
        </is>
      </c>
      <c r="J4583">
        <f>_xlfn.XLOOKUP(I4583,AS:AS,AU:AU)</f>
        <v/>
      </c>
      <c r="K4583" t="inlineStr">
        <is>
          <t>USD</t>
        </is>
      </c>
      <c r="L4583" s="238" t="n">
        <v>17355.88</v>
      </c>
      <c r="M4583">
        <f>L4583*_xlfn.XLOOKUP(K4583,AM:AM,AN:AN)</f>
        <v/>
      </c>
      <c r="N4583">
        <f>L4583*_xlfn.XLOOKUP(K4583,AM:AM,AO:AO)</f>
        <v/>
      </c>
      <c r="O4583" s="238" t="n">
        <v>4308.81</v>
      </c>
      <c r="P4583">
        <f>O4583*_xlfn.XLOOKUP(K4583,AM:AM,AN:AN)</f>
        <v/>
      </c>
      <c r="Q4583">
        <f>O4583*_xlfn.XLOOKUP(K4583,AM:AM,AO:AO)</f>
        <v/>
      </c>
      <c r="R4583">
        <f>_xlfn.XLOOKUP(E4583,AF:AF,AG:AG)</f>
        <v/>
      </c>
      <c r="S4583">
        <f>_xlfn.XLOOKUP(E4583,AF:AF,AI:AI)</f>
        <v/>
      </c>
      <c r="T4583">
        <f>WEEKNUM(G4583)</f>
        <v/>
      </c>
      <c r="U4583">
        <f>YEAR(G4583)</f>
        <v/>
      </c>
      <c r="V4583" s="117">
        <f>IFERROR(Q4583/N4583,"0")</f>
        <v/>
      </c>
    </row>
    <row r="4584">
      <c r="A4584">
        <f>_xlfn.XLOOKUP(D4584,BN:BN,BO:BO)</f>
        <v/>
      </c>
      <c r="B4584" t="inlineStr">
        <is>
          <t>LLC</t>
        </is>
      </c>
      <c r="C4584" t="n">
        <v>755</v>
      </c>
      <c r="D4584">
        <f>_xlfn.XLOOKUP(C4584,BH:BH,BI:BI)</f>
        <v/>
      </c>
      <c r="E4584" t="n">
        <v>28934</v>
      </c>
      <c r="F4584" t="inlineStr">
        <is>
          <t>PENICHE BERGUERISSE FRANCISCO JAVIER MR</t>
        </is>
      </c>
      <c r="G4584" s="234" t="n">
        <v>45972</v>
      </c>
      <c r="H4584" s="234" t="n">
        <v>45972</v>
      </c>
      <c r="I4584" t="inlineStr">
        <is>
          <t>VLO</t>
        </is>
      </c>
      <c r="J4584">
        <f>_xlfn.XLOOKUP(I4584,AS:AS,AU:AU)</f>
        <v/>
      </c>
      <c r="K4584" t="inlineStr">
        <is>
          <t>USD</t>
        </is>
      </c>
      <c r="L4584" s="238" t="n">
        <v>1080.98</v>
      </c>
      <c r="M4584">
        <f>L4584*_xlfn.XLOOKUP(K4584,AM:AM,AN:AN)</f>
        <v/>
      </c>
      <c r="N4584">
        <f>L4584*_xlfn.XLOOKUP(K4584,AM:AM,AO:AO)</f>
        <v/>
      </c>
      <c r="O4584" s="238" t="n">
        <v>116.35</v>
      </c>
      <c r="P4584">
        <f>O4584*_xlfn.XLOOKUP(K4584,AM:AM,AN:AN)</f>
        <v/>
      </c>
      <c r="Q4584">
        <f>O4584*_xlfn.XLOOKUP(K4584,AM:AM,AO:AO)</f>
        <v/>
      </c>
      <c r="R4584">
        <f>_xlfn.XLOOKUP(E4584,AF:AF,AG:AG)</f>
        <v/>
      </c>
      <c r="S4584">
        <f>_xlfn.XLOOKUP(E4584,AF:AF,AI:AI)</f>
        <v/>
      </c>
      <c r="T4584">
        <f>WEEKNUM(G4584)</f>
        <v/>
      </c>
      <c r="U4584">
        <f>YEAR(G4584)</f>
        <v/>
      </c>
      <c r="V4584" s="117">
        <f>IFERROR(Q4584/N4584,"0")</f>
        <v/>
      </c>
    </row>
    <row r="4585">
      <c r="A4585">
        <f>_xlfn.XLOOKUP(D4585,BN:BN,BO:BO)</f>
        <v/>
      </c>
      <c r="B4585" t="inlineStr">
        <is>
          <t>LLC</t>
        </is>
      </c>
      <c r="C4585" t="n">
        <v>755</v>
      </c>
      <c r="D4585">
        <f>_xlfn.XLOOKUP(C4585,BH:BH,BI:BI)</f>
        <v/>
      </c>
      <c r="E4585" t="n">
        <v>28934</v>
      </c>
      <c r="F4585" t="inlineStr">
        <is>
          <t>LIMON TAMAYO DANIELA MRS</t>
        </is>
      </c>
      <c r="G4585" s="234" t="n">
        <v>45972</v>
      </c>
      <c r="H4585" s="234" t="n">
        <v>45972</v>
      </c>
      <c r="I4585" t="inlineStr">
        <is>
          <t>VLO</t>
        </is>
      </c>
      <c r="J4585">
        <f>_xlfn.XLOOKUP(I4585,AS:AS,AU:AU)</f>
        <v/>
      </c>
      <c r="K4585" t="inlineStr">
        <is>
          <t>USD</t>
        </is>
      </c>
      <c r="L4585" s="238" t="n">
        <v>1080.98</v>
      </c>
      <c r="M4585">
        <f>L4585*_xlfn.XLOOKUP(K4585,AM:AM,AN:AN)</f>
        <v/>
      </c>
      <c r="N4585">
        <f>L4585*_xlfn.XLOOKUP(K4585,AM:AM,AO:AO)</f>
        <v/>
      </c>
      <c r="O4585" s="238" t="n">
        <v>116.35</v>
      </c>
      <c r="P4585">
        <f>O4585*_xlfn.XLOOKUP(K4585,AM:AM,AN:AN)</f>
        <v/>
      </c>
      <c r="Q4585">
        <f>O4585*_xlfn.XLOOKUP(K4585,AM:AM,AO:AO)</f>
        <v/>
      </c>
      <c r="R4585">
        <f>_xlfn.XLOOKUP(E4585,AF:AF,AG:AG)</f>
        <v/>
      </c>
      <c r="S4585">
        <f>_xlfn.XLOOKUP(E4585,AF:AF,AI:AI)</f>
        <v/>
      </c>
      <c r="T4585">
        <f>WEEKNUM(G4585)</f>
        <v/>
      </c>
      <c r="U4585">
        <f>YEAR(G4585)</f>
        <v/>
      </c>
      <c r="V4585" s="117">
        <f>IFERROR(Q4585/N4585,"0")</f>
        <v/>
      </c>
    </row>
    <row r="4586">
      <c r="A4586">
        <f>_xlfn.XLOOKUP(D4586,BN:BN,BO:BO)</f>
        <v/>
      </c>
      <c r="B4586" t="inlineStr">
        <is>
          <t>LLC</t>
        </is>
      </c>
      <c r="C4586" t="n">
        <v>755</v>
      </c>
      <c r="D4586">
        <f>_xlfn.XLOOKUP(C4586,BH:BH,BI:BI)</f>
        <v/>
      </c>
      <c r="E4586" t="n">
        <v>28934</v>
      </c>
      <c r="F4586" t="inlineStr">
        <is>
          <t>LIMON TAMAYO DANIELA MRS</t>
        </is>
      </c>
      <c r="G4586" s="234" t="n">
        <v>45968</v>
      </c>
      <c r="H4586" s="234" t="n">
        <v>45968</v>
      </c>
      <c r="I4586" t="inlineStr">
        <is>
          <t>VLO</t>
        </is>
      </c>
      <c r="J4586">
        <f>_xlfn.XLOOKUP(I4586,AS:AS,AU:AU)</f>
        <v/>
      </c>
      <c r="K4586" t="inlineStr">
        <is>
          <t>USD</t>
        </is>
      </c>
      <c r="L4586" s="238" t="n">
        <v>917.26</v>
      </c>
      <c r="M4586">
        <f>L4586*_xlfn.XLOOKUP(K4586,AM:AM,AN:AN)</f>
        <v/>
      </c>
      <c r="N4586">
        <f>L4586*_xlfn.XLOOKUP(K4586,AM:AM,AO:AO)</f>
        <v/>
      </c>
      <c r="O4586" s="238" t="n">
        <v>13.62</v>
      </c>
      <c r="P4586">
        <f>O4586*_xlfn.XLOOKUP(K4586,AM:AM,AN:AN)</f>
        <v/>
      </c>
      <c r="Q4586">
        <f>O4586*_xlfn.XLOOKUP(K4586,AM:AM,AO:AO)</f>
        <v/>
      </c>
      <c r="R4586">
        <f>_xlfn.XLOOKUP(E4586,AF:AF,AG:AG)</f>
        <v/>
      </c>
      <c r="S4586">
        <f>_xlfn.XLOOKUP(E4586,AF:AF,AI:AI)</f>
        <v/>
      </c>
      <c r="T4586">
        <f>WEEKNUM(G4586)</f>
        <v/>
      </c>
      <c r="U4586">
        <f>YEAR(G4586)</f>
        <v/>
      </c>
      <c r="V4586" s="117">
        <f>IFERROR(Q4586/N4586,"0")</f>
        <v/>
      </c>
    </row>
    <row r="4587">
      <c r="A4587">
        <f>_xlfn.XLOOKUP(D4587,BN:BN,BO:BO)</f>
        <v/>
      </c>
      <c r="B4587" t="inlineStr">
        <is>
          <t>LLC</t>
        </is>
      </c>
      <c r="C4587" t="n">
        <v>755</v>
      </c>
      <c r="D4587">
        <f>_xlfn.XLOOKUP(C4587,BH:BH,BI:BI)</f>
        <v/>
      </c>
      <c r="E4587" t="n">
        <v>28934</v>
      </c>
      <c r="F4587" t="inlineStr">
        <is>
          <t>GOMEZ ALCHAPAR MANUEL MR</t>
        </is>
      </c>
      <c r="G4587" s="234" t="n">
        <v>45968</v>
      </c>
      <c r="H4587" s="234" t="n">
        <v>45968</v>
      </c>
      <c r="I4587" t="inlineStr">
        <is>
          <t>VLO</t>
        </is>
      </c>
      <c r="J4587">
        <f>_xlfn.XLOOKUP(I4587,AS:AS,AU:AU)</f>
        <v/>
      </c>
      <c r="K4587" t="inlineStr">
        <is>
          <t>USD</t>
        </is>
      </c>
      <c r="L4587" s="238" t="n">
        <v>809.65</v>
      </c>
      <c r="M4587">
        <f>L4587*_xlfn.XLOOKUP(K4587,AM:AM,AN:AN)</f>
        <v/>
      </c>
      <c r="N4587">
        <f>L4587*_xlfn.XLOOKUP(K4587,AM:AM,AO:AO)</f>
        <v/>
      </c>
      <c r="O4587" s="238" t="n">
        <v>27.6</v>
      </c>
      <c r="P4587">
        <f>O4587*_xlfn.XLOOKUP(K4587,AM:AM,AN:AN)</f>
        <v/>
      </c>
      <c r="Q4587">
        <f>O4587*_xlfn.XLOOKUP(K4587,AM:AM,AO:AO)</f>
        <v/>
      </c>
      <c r="R4587">
        <f>_xlfn.XLOOKUP(E4587,AF:AF,AG:AG)</f>
        <v/>
      </c>
      <c r="S4587">
        <f>_xlfn.XLOOKUP(E4587,AF:AF,AI:AI)</f>
        <v/>
      </c>
      <c r="T4587">
        <f>WEEKNUM(G4587)</f>
        <v/>
      </c>
      <c r="U4587">
        <f>YEAR(G4587)</f>
        <v/>
      </c>
      <c r="V4587" s="117">
        <f>IFERROR(Q4587/N4587,"0")</f>
        <v/>
      </c>
    </row>
    <row r="4588">
      <c r="A4588">
        <f>_xlfn.XLOOKUP(D4588,BN:BN,BO:BO)</f>
        <v/>
      </c>
      <c r="B4588" t="inlineStr">
        <is>
          <t>LLC</t>
        </is>
      </c>
      <c r="C4588" t="n">
        <v>755</v>
      </c>
      <c r="D4588">
        <f>_xlfn.XLOOKUP(C4588,BH:BH,BI:BI)</f>
        <v/>
      </c>
      <c r="E4588" t="n">
        <v>28934</v>
      </c>
      <c r="F4588" t="inlineStr">
        <is>
          <t>FLOREZ ESCOBAR RAQUEL MRS</t>
        </is>
      </c>
      <c r="G4588" s="234" t="n">
        <v>45968</v>
      </c>
      <c r="H4588" s="234" t="n">
        <v>45968</v>
      </c>
      <c r="I4588" t="inlineStr">
        <is>
          <t>VLO</t>
        </is>
      </c>
      <c r="J4588">
        <f>_xlfn.XLOOKUP(I4588,AS:AS,AU:AU)</f>
        <v/>
      </c>
      <c r="K4588" t="inlineStr">
        <is>
          <t>USD</t>
        </is>
      </c>
      <c r="L4588" s="238" t="n">
        <v>809.65</v>
      </c>
      <c r="M4588">
        <f>L4588*_xlfn.XLOOKUP(K4588,AM:AM,AN:AN)</f>
        <v/>
      </c>
      <c r="N4588">
        <f>L4588*_xlfn.XLOOKUP(K4588,AM:AM,AO:AO)</f>
        <v/>
      </c>
      <c r="O4588" s="238" t="n">
        <v>27.6</v>
      </c>
      <c r="P4588">
        <f>O4588*_xlfn.XLOOKUP(K4588,AM:AM,AN:AN)</f>
        <v/>
      </c>
      <c r="Q4588">
        <f>O4588*_xlfn.XLOOKUP(K4588,AM:AM,AO:AO)</f>
        <v/>
      </c>
      <c r="R4588">
        <f>_xlfn.XLOOKUP(E4588,AF:AF,AG:AG)</f>
        <v/>
      </c>
      <c r="S4588">
        <f>_xlfn.XLOOKUP(E4588,AF:AF,AI:AI)</f>
        <v/>
      </c>
      <c r="T4588">
        <f>WEEKNUM(G4588)</f>
        <v/>
      </c>
      <c r="U4588">
        <f>YEAR(G4588)</f>
        <v/>
      </c>
      <c r="V4588" s="117">
        <f>IFERROR(Q4588/N4588,"0")</f>
        <v/>
      </c>
    </row>
    <row r="4589">
      <c r="A4589">
        <f>_xlfn.XLOOKUP(D4589,BN:BN,BO:BO)</f>
        <v/>
      </c>
      <c r="B4589" t="inlineStr">
        <is>
          <t>LLC</t>
        </is>
      </c>
      <c r="C4589" t="n">
        <v>755</v>
      </c>
      <c r="D4589">
        <f>_xlfn.XLOOKUP(C4589,BH:BH,BI:BI)</f>
        <v/>
      </c>
      <c r="E4589" t="n">
        <v>28934</v>
      </c>
      <c r="F4589" t="inlineStr">
        <is>
          <t>LIMON TAMAYO DANIELA MRS</t>
        </is>
      </c>
      <c r="G4589" s="234" t="n">
        <v>45968</v>
      </c>
      <c r="H4589" s="234" t="n">
        <v>45968</v>
      </c>
      <c r="I4589" t="inlineStr">
        <is>
          <t>VLO</t>
        </is>
      </c>
      <c r="J4589">
        <f>_xlfn.XLOOKUP(I4589,AS:AS,AU:AU)</f>
        <v/>
      </c>
      <c r="K4589" t="inlineStr">
        <is>
          <t>USD</t>
        </is>
      </c>
      <c r="L4589" s="238" t="n">
        <v>184.38</v>
      </c>
      <c r="M4589">
        <f>L4589*_xlfn.XLOOKUP(K4589,AM:AM,AN:AN)</f>
        <v/>
      </c>
      <c r="N4589">
        <f>L4589*_xlfn.XLOOKUP(K4589,AM:AM,AO:AO)</f>
        <v/>
      </c>
      <c r="O4589" s="238" t="n">
        <v>0</v>
      </c>
      <c r="P4589">
        <f>O4589*_xlfn.XLOOKUP(K4589,AM:AM,AN:AN)</f>
        <v/>
      </c>
      <c r="Q4589">
        <f>O4589*_xlfn.XLOOKUP(K4589,AM:AM,AO:AO)</f>
        <v/>
      </c>
      <c r="R4589">
        <f>_xlfn.XLOOKUP(E4589,AF:AF,AG:AG)</f>
        <v/>
      </c>
      <c r="S4589">
        <f>_xlfn.XLOOKUP(E4589,AF:AF,AI:AI)</f>
        <v/>
      </c>
      <c r="T4589">
        <f>WEEKNUM(G4589)</f>
        <v/>
      </c>
      <c r="U4589">
        <f>YEAR(G4589)</f>
        <v/>
      </c>
      <c r="V4589" s="117">
        <f>IFERROR(Q4589/N4589,"0")</f>
        <v/>
      </c>
    </row>
    <row r="4590">
      <c r="A4590">
        <f>_xlfn.XLOOKUP(D4590,BN:BN,BO:BO)</f>
        <v/>
      </c>
      <c r="B4590" t="inlineStr">
        <is>
          <t>LLC</t>
        </is>
      </c>
      <c r="C4590" t="n">
        <v>755</v>
      </c>
      <c r="D4590">
        <f>_xlfn.XLOOKUP(C4590,BH:BH,BI:BI)</f>
        <v/>
      </c>
      <c r="E4590" t="n">
        <v>28934</v>
      </c>
      <c r="F4590" t="inlineStr">
        <is>
          <t>CANDANO GONZALEZ DIEGO MR</t>
        </is>
      </c>
      <c r="G4590" s="234" t="n">
        <v>45987</v>
      </c>
      <c r="H4590" s="234" t="n">
        <v>45991</v>
      </c>
      <c r="I4590" t="inlineStr">
        <is>
          <t>VLO</t>
        </is>
      </c>
      <c r="J4590">
        <f>_xlfn.XLOOKUP(I4590,AS:AS,AU:AU)</f>
        <v/>
      </c>
      <c r="K4590" t="inlineStr">
        <is>
          <t>USD</t>
        </is>
      </c>
      <c r="L4590" s="238" t="n">
        <v>1877.03</v>
      </c>
      <c r="M4590">
        <f>L4590*_xlfn.XLOOKUP(K4590,AM:AM,AN:AN)</f>
        <v/>
      </c>
      <c r="N4590">
        <f>L4590*_xlfn.XLOOKUP(K4590,AM:AM,AO:AO)</f>
        <v/>
      </c>
      <c r="O4590" s="238" t="n">
        <v>219.2</v>
      </c>
      <c r="P4590">
        <f>O4590*_xlfn.XLOOKUP(K4590,AM:AM,AN:AN)</f>
        <v/>
      </c>
      <c r="Q4590">
        <f>O4590*_xlfn.XLOOKUP(K4590,AM:AM,AO:AO)</f>
        <v/>
      </c>
      <c r="R4590">
        <f>_xlfn.XLOOKUP(E4590,AF:AF,AG:AG)</f>
        <v/>
      </c>
      <c r="S4590">
        <f>_xlfn.XLOOKUP(E4590,AF:AF,AI:AI)</f>
        <v/>
      </c>
      <c r="T4590">
        <f>WEEKNUM(G4590)</f>
        <v/>
      </c>
      <c r="U4590">
        <f>YEAR(G4590)</f>
        <v/>
      </c>
      <c r="V4590" s="117">
        <f>IFERROR(Q4590/N4590,"0")</f>
        <v/>
      </c>
    </row>
    <row r="4591">
      <c r="A4591">
        <f>_xlfn.XLOOKUP(D4591,BN:BN,BO:BO)</f>
        <v/>
      </c>
      <c r="B4591" t="inlineStr">
        <is>
          <t>LLC</t>
        </is>
      </c>
      <c r="C4591" t="n">
        <v>755</v>
      </c>
      <c r="D4591">
        <f>_xlfn.XLOOKUP(C4591,BH:BH,BI:BI)</f>
        <v/>
      </c>
      <c r="E4591" t="n">
        <v>28934</v>
      </c>
      <c r="F4591" t="inlineStr">
        <is>
          <t>PENICHE BEGUERISSE FRANCISCO JAVIER MR</t>
        </is>
      </c>
      <c r="G4591" s="234" t="n">
        <v>45971</v>
      </c>
      <c r="H4591" s="234" t="n">
        <v>45971</v>
      </c>
      <c r="I4591" t="inlineStr">
        <is>
          <t>VLO</t>
        </is>
      </c>
      <c r="J4591">
        <f>_xlfn.XLOOKUP(I4591,AS:AS,AU:AU)</f>
        <v/>
      </c>
      <c r="K4591" t="inlineStr">
        <is>
          <t>USD</t>
        </is>
      </c>
      <c r="L4591" s="238" t="n">
        <v>313.95</v>
      </c>
      <c r="M4591">
        <f>L4591*_xlfn.XLOOKUP(K4591,AM:AM,AN:AN)</f>
        <v/>
      </c>
      <c r="N4591">
        <f>L4591*_xlfn.XLOOKUP(K4591,AM:AM,AO:AO)</f>
        <v/>
      </c>
      <c r="O4591" s="238" t="n">
        <v>0</v>
      </c>
      <c r="P4591">
        <f>O4591*_xlfn.XLOOKUP(K4591,AM:AM,AN:AN)</f>
        <v/>
      </c>
      <c r="Q4591">
        <f>O4591*_xlfn.XLOOKUP(K4591,AM:AM,AO:AO)</f>
        <v/>
      </c>
      <c r="R4591">
        <f>_xlfn.XLOOKUP(E4591,AF:AF,AG:AG)</f>
        <v/>
      </c>
      <c r="S4591">
        <f>_xlfn.XLOOKUP(E4591,AF:AF,AI:AI)</f>
        <v/>
      </c>
      <c r="T4591">
        <f>WEEKNUM(G4591)</f>
        <v/>
      </c>
      <c r="U4591">
        <f>YEAR(G4591)</f>
        <v/>
      </c>
      <c r="V4591" s="117">
        <f>IFERROR(Q4591/N4591,"0")</f>
        <v/>
      </c>
    </row>
    <row r="4592">
      <c r="A4592">
        <f>_xlfn.XLOOKUP(D4592,BN:BN,BO:BO)</f>
        <v/>
      </c>
      <c r="B4592" t="inlineStr">
        <is>
          <t>LLC</t>
        </is>
      </c>
      <c r="C4592" t="n">
        <v>755</v>
      </c>
      <c r="D4592">
        <f>_xlfn.XLOOKUP(C4592,BH:BH,BI:BI)</f>
        <v/>
      </c>
      <c r="E4592" t="n">
        <v>28934</v>
      </c>
      <c r="F4592" t="inlineStr">
        <is>
          <t>LIMON TAMAYO DANIELA MRS</t>
        </is>
      </c>
      <c r="G4592" s="234" t="n">
        <v>45971</v>
      </c>
      <c r="H4592" s="234" t="n">
        <v>45971</v>
      </c>
      <c r="I4592" t="inlineStr">
        <is>
          <t>VLO</t>
        </is>
      </c>
      <c r="J4592">
        <f>_xlfn.XLOOKUP(I4592,AS:AS,AU:AU)</f>
        <v/>
      </c>
      <c r="K4592" t="inlineStr">
        <is>
          <t>USD</t>
        </is>
      </c>
      <c r="L4592" s="238" t="n">
        <v>313.95</v>
      </c>
      <c r="M4592">
        <f>L4592*_xlfn.XLOOKUP(K4592,AM:AM,AN:AN)</f>
        <v/>
      </c>
      <c r="N4592">
        <f>L4592*_xlfn.XLOOKUP(K4592,AM:AM,AO:AO)</f>
        <v/>
      </c>
      <c r="O4592" s="238" t="n">
        <v>0</v>
      </c>
      <c r="P4592">
        <f>O4592*_xlfn.XLOOKUP(K4592,AM:AM,AN:AN)</f>
        <v/>
      </c>
      <c r="Q4592">
        <f>O4592*_xlfn.XLOOKUP(K4592,AM:AM,AO:AO)</f>
        <v/>
      </c>
      <c r="R4592">
        <f>_xlfn.XLOOKUP(E4592,AF:AF,AG:AG)</f>
        <v/>
      </c>
      <c r="S4592">
        <f>_xlfn.XLOOKUP(E4592,AF:AF,AI:AI)</f>
        <v/>
      </c>
      <c r="T4592">
        <f>WEEKNUM(G4592)</f>
        <v/>
      </c>
      <c r="U4592">
        <f>YEAR(G4592)</f>
        <v/>
      </c>
      <c r="V4592" s="117">
        <f>IFERROR(Q4592/N4592,"0")</f>
        <v/>
      </c>
    </row>
    <row r="4593">
      <c r="A4593">
        <f>_xlfn.XLOOKUP(D4593,BN:BN,BO:BO)</f>
        <v/>
      </c>
      <c r="B4593" t="inlineStr">
        <is>
          <t>LLC</t>
        </is>
      </c>
      <c r="C4593" t="n">
        <v>755</v>
      </c>
      <c r="D4593">
        <f>_xlfn.XLOOKUP(C4593,BH:BH,BI:BI)</f>
        <v/>
      </c>
      <c r="E4593" t="n">
        <v>28934</v>
      </c>
      <c r="F4593" t="inlineStr">
        <is>
          <t>GOMEZ ALCHAPAR MANUEL MR</t>
        </is>
      </c>
      <c r="G4593" s="234" t="n">
        <v>45971</v>
      </c>
      <c r="H4593" s="234" t="n">
        <v>45971</v>
      </c>
      <c r="I4593" t="inlineStr">
        <is>
          <t>VLO</t>
        </is>
      </c>
      <c r="J4593">
        <f>_xlfn.XLOOKUP(I4593,AS:AS,AU:AU)</f>
        <v/>
      </c>
      <c r="K4593" t="inlineStr">
        <is>
          <t>USD</t>
        </is>
      </c>
      <c r="L4593" s="238" t="n">
        <v>136.5</v>
      </c>
      <c r="M4593">
        <f>L4593*_xlfn.XLOOKUP(K4593,AM:AM,AN:AN)</f>
        <v/>
      </c>
      <c r="N4593">
        <f>L4593*_xlfn.XLOOKUP(K4593,AM:AM,AO:AO)</f>
        <v/>
      </c>
      <c r="O4593" s="238" t="n">
        <v>0</v>
      </c>
      <c r="P4593">
        <f>O4593*_xlfn.XLOOKUP(K4593,AM:AM,AN:AN)</f>
        <v/>
      </c>
      <c r="Q4593">
        <f>O4593*_xlfn.XLOOKUP(K4593,AM:AM,AO:AO)</f>
        <v/>
      </c>
      <c r="R4593">
        <f>_xlfn.XLOOKUP(E4593,AF:AF,AG:AG)</f>
        <v/>
      </c>
      <c r="S4593">
        <f>_xlfn.XLOOKUP(E4593,AF:AF,AI:AI)</f>
        <v/>
      </c>
      <c r="T4593">
        <f>WEEKNUM(G4593)</f>
        <v/>
      </c>
      <c r="U4593">
        <f>YEAR(G4593)</f>
        <v/>
      </c>
      <c r="V4593" s="117">
        <f>IFERROR(Q4593/N4593,"0")</f>
        <v/>
      </c>
    </row>
    <row r="4594">
      <c r="A4594">
        <f>_xlfn.XLOOKUP(D4594,BN:BN,BO:BO)</f>
        <v/>
      </c>
      <c r="B4594" t="inlineStr">
        <is>
          <t>LLC</t>
        </is>
      </c>
      <c r="C4594" t="n">
        <v>755</v>
      </c>
      <c r="D4594">
        <f>_xlfn.XLOOKUP(C4594,BH:BH,BI:BI)</f>
        <v/>
      </c>
      <c r="E4594" t="n">
        <v>28934</v>
      </c>
      <c r="F4594" t="inlineStr">
        <is>
          <t>FLOREZ ESCOBAR RAQUEL MRS</t>
        </is>
      </c>
      <c r="G4594" s="234" t="n">
        <v>45971</v>
      </c>
      <c r="H4594" s="234" t="n">
        <v>45971</v>
      </c>
      <c r="I4594" t="inlineStr">
        <is>
          <t>VLO</t>
        </is>
      </c>
      <c r="J4594">
        <f>_xlfn.XLOOKUP(I4594,AS:AS,AU:AU)</f>
        <v/>
      </c>
      <c r="K4594" t="inlineStr">
        <is>
          <t>USD</t>
        </is>
      </c>
      <c r="L4594" s="238" t="n">
        <v>136.5</v>
      </c>
      <c r="M4594">
        <f>L4594*_xlfn.XLOOKUP(K4594,AM:AM,AN:AN)</f>
        <v/>
      </c>
      <c r="N4594">
        <f>L4594*_xlfn.XLOOKUP(K4594,AM:AM,AO:AO)</f>
        <v/>
      </c>
      <c r="O4594" s="238" t="n">
        <v>0</v>
      </c>
      <c r="P4594">
        <f>O4594*_xlfn.XLOOKUP(K4594,AM:AM,AN:AN)</f>
        <v/>
      </c>
      <c r="Q4594">
        <f>O4594*_xlfn.XLOOKUP(K4594,AM:AM,AO:AO)</f>
        <v/>
      </c>
      <c r="R4594">
        <f>_xlfn.XLOOKUP(E4594,AF:AF,AG:AG)</f>
        <v/>
      </c>
      <c r="S4594">
        <f>_xlfn.XLOOKUP(E4594,AF:AF,AI:AI)</f>
        <v/>
      </c>
      <c r="T4594">
        <f>WEEKNUM(G4594)</f>
        <v/>
      </c>
      <c r="U4594">
        <f>YEAR(G4594)</f>
        <v/>
      </c>
      <c r="V4594" s="117">
        <f>IFERROR(Q4594/N4594,"0")</f>
        <v/>
      </c>
    </row>
    <row r="4595">
      <c r="A4595">
        <f>_xlfn.XLOOKUP(D4595,BN:BN,BO:BO)</f>
        <v/>
      </c>
      <c r="B4595" t="inlineStr">
        <is>
          <t>LLC</t>
        </is>
      </c>
      <c r="C4595" t="n">
        <v>755</v>
      </c>
      <c r="D4595">
        <f>_xlfn.XLOOKUP(C4595,BH:BH,BI:BI)</f>
        <v/>
      </c>
      <c r="E4595" t="n">
        <v>28934</v>
      </c>
      <c r="F4595" t="inlineStr">
        <is>
          <t>PENICHE BEGUERISSE FRANCISCO JAVIER MR</t>
        </is>
      </c>
      <c r="G4595" s="234" t="n">
        <v>45968</v>
      </c>
      <c r="H4595" s="234" t="n">
        <v>45968</v>
      </c>
      <c r="I4595" t="inlineStr">
        <is>
          <t>VLO</t>
        </is>
      </c>
      <c r="J4595">
        <f>_xlfn.XLOOKUP(I4595,AS:AS,AU:AU)</f>
        <v/>
      </c>
      <c r="K4595" t="inlineStr">
        <is>
          <t>USD</t>
        </is>
      </c>
      <c r="L4595" s="238" t="n">
        <v>1657.15</v>
      </c>
      <c r="M4595">
        <f>L4595*_xlfn.XLOOKUP(K4595,AM:AM,AN:AN)</f>
        <v/>
      </c>
      <c r="N4595">
        <f>L4595*_xlfn.XLOOKUP(K4595,AM:AM,AO:AO)</f>
        <v/>
      </c>
      <c r="O4595" s="238" t="n">
        <v>57.6</v>
      </c>
      <c r="P4595">
        <f>O4595*_xlfn.XLOOKUP(K4595,AM:AM,AN:AN)</f>
        <v/>
      </c>
      <c r="Q4595">
        <f>O4595*_xlfn.XLOOKUP(K4595,AM:AM,AO:AO)</f>
        <v/>
      </c>
      <c r="R4595">
        <f>_xlfn.XLOOKUP(E4595,AF:AF,AG:AG)</f>
        <v/>
      </c>
      <c r="S4595">
        <f>_xlfn.XLOOKUP(E4595,AF:AF,AI:AI)</f>
        <v/>
      </c>
      <c r="T4595">
        <f>WEEKNUM(G4595)</f>
        <v/>
      </c>
      <c r="U4595">
        <f>YEAR(G4595)</f>
        <v/>
      </c>
      <c r="V4595" s="117">
        <f>IFERROR(Q4595/N4595,"0")</f>
        <v/>
      </c>
    </row>
    <row r="4596">
      <c r="A4596">
        <f>_xlfn.XLOOKUP(D4596,BN:BN,BO:BO)</f>
        <v/>
      </c>
      <c r="B4596" t="inlineStr">
        <is>
          <t>LLC</t>
        </is>
      </c>
      <c r="C4596" t="n">
        <v>755</v>
      </c>
      <c r="D4596">
        <f>_xlfn.XLOOKUP(C4596,BH:BH,BI:BI)</f>
        <v/>
      </c>
      <c r="E4596" t="n">
        <v>28934</v>
      </c>
      <c r="F4596" t="inlineStr">
        <is>
          <t>GOMEZ ALCHAPAR MANUEL MR</t>
        </is>
      </c>
      <c r="G4596" s="234" t="n">
        <v>45972</v>
      </c>
      <c r="H4596" s="234" t="n">
        <v>45975</v>
      </c>
      <c r="I4596" t="inlineStr">
        <is>
          <t>VLO</t>
        </is>
      </c>
      <c r="J4596">
        <f>_xlfn.XLOOKUP(I4596,AS:AS,AU:AU)</f>
        <v/>
      </c>
      <c r="K4596" t="inlineStr">
        <is>
          <t>USD</t>
        </is>
      </c>
      <c r="L4596" s="238" t="n">
        <v>2120.83</v>
      </c>
      <c r="M4596">
        <f>L4596*_xlfn.XLOOKUP(K4596,AM:AM,AN:AN)</f>
        <v/>
      </c>
      <c r="N4596">
        <f>L4596*_xlfn.XLOOKUP(K4596,AM:AM,AO:AO)</f>
        <v/>
      </c>
      <c r="O4596" s="238" t="n">
        <v>73.2</v>
      </c>
      <c r="P4596">
        <f>O4596*_xlfn.XLOOKUP(K4596,AM:AM,AN:AN)</f>
        <v/>
      </c>
      <c r="Q4596">
        <f>O4596*_xlfn.XLOOKUP(K4596,AM:AM,AO:AO)</f>
        <v/>
      </c>
      <c r="R4596">
        <f>_xlfn.XLOOKUP(E4596,AF:AF,AG:AG)</f>
        <v/>
      </c>
      <c r="S4596">
        <f>_xlfn.XLOOKUP(E4596,AF:AF,AI:AI)</f>
        <v/>
      </c>
      <c r="T4596">
        <f>WEEKNUM(G4596)</f>
        <v/>
      </c>
      <c r="U4596">
        <f>YEAR(G4596)</f>
        <v/>
      </c>
      <c r="V4596" s="117">
        <f>IFERROR(Q4596/N4596,"0")</f>
        <v/>
      </c>
    </row>
    <row r="4597">
      <c r="A4597">
        <f>_xlfn.XLOOKUP(D4597,BN:BN,BO:BO)</f>
        <v/>
      </c>
      <c r="B4597" t="inlineStr">
        <is>
          <t>LLC</t>
        </is>
      </c>
      <c r="C4597" t="n">
        <v>755</v>
      </c>
      <c r="D4597">
        <f>_xlfn.XLOOKUP(C4597,BH:BH,BI:BI)</f>
        <v/>
      </c>
      <c r="E4597" t="n">
        <v>28934</v>
      </c>
      <c r="F4597" t="inlineStr">
        <is>
          <t>FLOREZ ESCOBAR RAQUEL MRS</t>
        </is>
      </c>
      <c r="G4597" s="234" t="n">
        <v>45972</v>
      </c>
      <c r="H4597" s="234" t="n">
        <v>45975</v>
      </c>
      <c r="I4597" t="inlineStr">
        <is>
          <t>VLO</t>
        </is>
      </c>
      <c r="J4597">
        <f>_xlfn.XLOOKUP(I4597,AS:AS,AU:AU)</f>
        <v/>
      </c>
      <c r="K4597" t="inlineStr">
        <is>
          <t>USD</t>
        </is>
      </c>
      <c r="L4597" s="238" t="n">
        <v>2120.83</v>
      </c>
      <c r="M4597">
        <f>L4597*_xlfn.XLOOKUP(K4597,AM:AM,AN:AN)</f>
        <v/>
      </c>
      <c r="N4597">
        <f>L4597*_xlfn.XLOOKUP(K4597,AM:AM,AO:AO)</f>
        <v/>
      </c>
      <c r="O4597" s="238" t="n">
        <v>73.2</v>
      </c>
      <c r="P4597">
        <f>O4597*_xlfn.XLOOKUP(K4597,AM:AM,AN:AN)</f>
        <v/>
      </c>
      <c r="Q4597">
        <f>O4597*_xlfn.XLOOKUP(K4597,AM:AM,AO:AO)</f>
        <v/>
      </c>
      <c r="R4597">
        <f>_xlfn.XLOOKUP(E4597,AF:AF,AG:AG)</f>
        <v/>
      </c>
      <c r="S4597">
        <f>_xlfn.XLOOKUP(E4597,AF:AF,AI:AI)</f>
        <v/>
      </c>
      <c r="T4597">
        <f>WEEKNUM(G4597)</f>
        <v/>
      </c>
      <c r="U4597">
        <f>YEAR(G4597)</f>
        <v/>
      </c>
      <c r="V4597" s="117">
        <f>IFERROR(Q4597/N4597,"0")</f>
        <v/>
      </c>
    </row>
    <row r="4598">
      <c r="A4598">
        <f>_xlfn.XLOOKUP(D4598,BN:BN,BO:BO)</f>
        <v/>
      </c>
      <c r="B4598" t="inlineStr">
        <is>
          <t>LLC</t>
        </is>
      </c>
      <c r="C4598" t="n">
        <v>755</v>
      </c>
      <c r="D4598">
        <f>_xlfn.XLOOKUP(C4598,BH:BH,BI:BI)</f>
        <v/>
      </c>
      <c r="E4598" t="n">
        <v>28934</v>
      </c>
      <c r="F4598" t="inlineStr">
        <is>
          <t>GOMEZ ALCHAPAR MANUEL MR</t>
        </is>
      </c>
      <c r="G4598" s="234" t="n">
        <v>45972</v>
      </c>
      <c r="H4598" s="234" t="n">
        <v>45975</v>
      </c>
      <c r="I4598" t="inlineStr">
        <is>
          <t>VLO</t>
        </is>
      </c>
      <c r="J4598">
        <f>_xlfn.XLOOKUP(I4598,AS:AS,AU:AU)</f>
        <v/>
      </c>
      <c r="K4598" t="inlineStr">
        <is>
          <t>USD</t>
        </is>
      </c>
      <c r="L4598" s="238" t="n">
        <v>36.8</v>
      </c>
      <c r="M4598">
        <f>L4598*_xlfn.XLOOKUP(K4598,AM:AM,AN:AN)</f>
        <v/>
      </c>
      <c r="N4598">
        <f>L4598*_xlfn.XLOOKUP(K4598,AM:AM,AO:AO)</f>
        <v/>
      </c>
      <c r="O4598" s="238" t="n">
        <v>0</v>
      </c>
      <c r="P4598">
        <f>O4598*_xlfn.XLOOKUP(K4598,AM:AM,AN:AN)</f>
        <v/>
      </c>
      <c r="Q4598">
        <f>O4598*_xlfn.XLOOKUP(K4598,AM:AM,AO:AO)</f>
        <v/>
      </c>
      <c r="R4598">
        <f>_xlfn.XLOOKUP(E4598,AF:AF,AG:AG)</f>
        <v/>
      </c>
      <c r="S4598">
        <f>_xlfn.XLOOKUP(E4598,AF:AF,AI:AI)</f>
        <v/>
      </c>
      <c r="T4598">
        <f>WEEKNUM(G4598)</f>
        <v/>
      </c>
      <c r="U4598">
        <f>YEAR(G4598)</f>
        <v/>
      </c>
      <c r="V4598" s="117">
        <f>IFERROR(Q4598/N4598,"0")</f>
        <v/>
      </c>
    </row>
    <row r="4599">
      <c r="A4599">
        <f>_xlfn.XLOOKUP(D4599,BN:BN,BO:BO)</f>
        <v/>
      </c>
      <c r="B4599" t="inlineStr">
        <is>
          <t>LLC</t>
        </is>
      </c>
      <c r="C4599" t="n">
        <v>755</v>
      </c>
      <c r="D4599">
        <f>_xlfn.XLOOKUP(C4599,BH:BH,BI:BI)</f>
        <v/>
      </c>
      <c r="E4599" t="n">
        <v>28934</v>
      </c>
      <c r="F4599" t="inlineStr">
        <is>
          <t>FLOREZ ESCOBAR RAQUEL MRS</t>
        </is>
      </c>
      <c r="G4599" s="234" t="n">
        <v>45972</v>
      </c>
      <c r="H4599" s="234" t="n">
        <v>45975</v>
      </c>
      <c r="I4599" t="inlineStr">
        <is>
          <t>VLO</t>
        </is>
      </c>
      <c r="J4599">
        <f>_xlfn.XLOOKUP(I4599,AS:AS,AU:AU)</f>
        <v/>
      </c>
      <c r="K4599" t="inlineStr">
        <is>
          <t>USD</t>
        </is>
      </c>
      <c r="L4599" s="238" t="n">
        <v>36.8</v>
      </c>
      <c r="M4599">
        <f>L4599*_xlfn.XLOOKUP(K4599,AM:AM,AN:AN)</f>
        <v/>
      </c>
      <c r="N4599">
        <f>L4599*_xlfn.XLOOKUP(K4599,AM:AM,AO:AO)</f>
        <v/>
      </c>
      <c r="O4599" s="238" t="n">
        <v>0</v>
      </c>
      <c r="P4599">
        <f>O4599*_xlfn.XLOOKUP(K4599,AM:AM,AN:AN)</f>
        <v/>
      </c>
      <c r="Q4599">
        <f>O4599*_xlfn.XLOOKUP(K4599,AM:AM,AO:AO)</f>
        <v/>
      </c>
      <c r="R4599">
        <f>_xlfn.XLOOKUP(E4599,AF:AF,AG:AG)</f>
        <v/>
      </c>
      <c r="S4599">
        <f>_xlfn.XLOOKUP(E4599,AF:AF,AI:AI)</f>
        <v/>
      </c>
      <c r="T4599">
        <f>WEEKNUM(G4599)</f>
        <v/>
      </c>
      <c r="U4599">
        <f>YEAR(G4599)</f>
        <v/>
      </c>
      <c r="V4599" s="117">
        <f>IFERROR(Q4599/N4599,"0")</f>
        <v/>
      </c>
    </row>
    <row r="4600">
      <c r="A4600">
        <f>_xlfn.XLOOKUP(D4600,BN:BN,BO:BO)</f>
        <v/>
      </c>
      <c r="B4600" t="inlineStr">
        <is>
          <t>LLC</t>
        </is>
      </c>
      <c r="C4600" t="n">
        <v>755</v>
      </c>
      <c r="D4600">
        <f>_xlfn.XLOOKUP(C4600,BH:BH,BI:BI)</f>
        <v/>
      </c>
      <c r="E4600" t="n">
        <v>28934</v>
      </c>
      <c r="F4600" t="inlineStr">
        <is>
          <t>ARNAUD SERNA MAURICIO GABRIEL MR</t>
        </is>
      </c>
      <c r="G4600" s="234" t="n">
        <v>45975</v>
      </c>
      <c r="H4600" s="234" t="n">
        <v>45978</v>
      </c>
      <c r="I4600" t="inlineStr">
        <is>
          <t>VLO</t>
        </is>
      </c>
      <c r="J4600">
        <f>_xlfn.XLOOKUP(I4600,AS:AS,AU:AU)</f>
        <v/>
      </c>
      <c r="K4600" t="inlineStr">
        <is>
          <t>USD</t>
        </is>
      </c>
      <c r="L4600" s="238" t="n">
        <v>483.05</v>
      </c>
      <c r="M4600">
        <f>L4600*_xlfn.XLOOKUP(K4600,AM:AM,AN:AN)</f>
        <v/>
      </c>
      <c r="N4600">
        <f>L4600*_xlfn.XLOOKUP(K4600,AM:AM,AO:AO)</f>
        <v/>
      </c>
      <c r="O4600" s="238" t="n">
        <v>0</v>
      </c>
      <c r="P4600">
        <f>O4600*_xlfn.XLOOKUP(K4600,AM:AM,AN:AN)</f>
        <v/>
      </c>
      <c r="Q4600">
        <f>O4600*_xlfn.XLOOKUP(K4600,AM:AM,AO:AO)</f>
        <v/>
      </c>
      <c r="R4600">
        <f>_xlfn.XLOOKUP(E4600,AF:AF,AG:AG)</f>
        <v/>
      </c>
      <c r="S4600">
        <f>_xlfn.XLOOKUP(E4600,AF:AF,AI:AI)</f>
        <v/>
      </c>
      <c r="T4600">
        <f>WEEKNUM(G4600)</f>
        <v/>
      </c>
      <c r="U4600">
        <f>YEAR(G4600)</f>
        <v/>
      </c>
      <c r="V4600" s="117">
        <f>IFERROR(Q4600/N4600,"0")</f>
        <v/>
      </c>
    </row>
    <row r="4601">
      <c r="A4601">
        <f>_xlfn.XLOOKUP(D4601,BN:BN,BO:BO)</f>
        <v/>
      </c>
      <c r="B4601" t="inlineStr">
        <is>
          <t>LLC</t>
        </is>
      </c>
      <c r="C4601" t="n">
        <v>755</v>
      </c>
      <c r="D4601">
        <f>_xlfn.XLOOKUP(C4601,BH:BH,BI:BI)</f>
        <v/>
      </c>
      <c r="E4601" t="n">
        <v>28934</v>
      </c>
      <c r="F4601" t="inlineStr">
        <is>
          <t>CANDANO GONZALEZ DIEGO MR</t>
        </is>
      </c>
      <c r="G4601" s="234" t="n">
        <v>45986</v>
      </c>
      <c r="H4601" s="234" t="n">
        <v>45991</v>
      </c>
      <c r="I4601" t="inlineStr">
        <is>
          <t>VLO</t>
        </is>
      </c>
      <c r="J4601">
        <f>_xlfn.XLOOKUP(I4601,AS:AS,AU:AU)</f>
        <v/>
      </c>
      <c r="K4601" t="inlineStr">
        <is>
          <t>USD</t>
        </is>
      </c>
      <c r="L4601" s="238" t="n">
        <v>0</v>
      </c>
      <c r="M4601">
        <f>L4601*_xlfn.XLOOKUP(K4601,AM:AM,AN:AN)</f>
        <v/>
      </c>
      <c r="N4601">
        <f>L4601*_xlfn.XLOOKUP(K4601,AM:AM,AO:AO)</f>
        <v/>
      </c>
      <c r="O4601" s="238" t="n">
        <v>0</v>
      </c>
      <c r="P4601">
        <f>O4601*_xlfn.XLOOKUP(K4601,AM:AM,AN:AN)</f>
        <v/>
      </c>
      <c r="Q4601">
        <f>O4601*_xlfn.XLOOKUP(K4601,AM:AM,AO:AO)</f>
        <v/>
      </c>
      <c r="R4601">
        <f>_xlfn.XLOOKUP(E4601,AF:AF,AG:AG)</f>
        <v/>
      </c>
      <c r="S4601">
        <f>_xlfn.XLOOKUP(E4601,AF:AF,AI:AI)</f>
        <v/>
      </c>
      <c r="T4601">
        <f>WEEKNUM(G4601)</f>
        <v/>
      </c>
      <c r="U4601">
        <f>YEAR(G4601)</f>
        <v/>
      </c>
      <c r="V4601" s="117">
        <f>IFERROR(Q4601/N4601,"0")</f>
        <v/>
      </c>
    </row>
    <row r="4602">
      <c r="A4602">
        <f>_xlfn.XLOOKUP(D4602,BN:BN,BO:BO)</f>
        <v/>
      </c>
      <c r="B4602" t="inlineStr">
        <is>
          <t>LLC</t>
        </is>
      </c>
      <c r="C4602" t="n">
        <v>756</v>
      </c>
      <c r="D4602">
        <f>_xlfn.XLOOKUP(C4602,BH:BH,BI:BI)</f>
        <v/>
      </c>
      <c r="E4602" t="n">
        <v>25409</v>
      </c>
      <c r="F4602" t="inlineStr">
        <is>
          <t>Paquete egipto</t>
        </is>
      </c>
      <c r="G4602" s="234" t="n">
        <v>45947</v>
      </c>
      <c r="H4602" s="234" t="n">
        <v>45954</v>
      </c>
      <c r="I4602" t="inlineStr">
        <is>
          <t>PKT</t>
        </is>
      </c>
      <c r="J4602">
        <f>_xlfn.XLOOKUP(I4602,AS:AS,AU:AU)</f>
        <v/>
      </c>
      <c r="K4602" t="inlineStr">
        <is>
          <t>USD</t>
        </is>
      </c>
      <c r="L4602" s="238" t="n">
        <v>32454.12</v>
      </c>
      <c r="M4602">
        <f>L4602*_xlfn.XLOOKUP(K4602,AM:AM,AN:AN)</f>
        <v/>
      </c>
      <c r="N4602">
        <f>L4602*_xlfn.XLOOKUP(K4602,AM:AM,AO:AO)</f>
        <v/>
      </c>
      <c r="O4602" s="238" t="n">
        <v>5586.12</v>
      </c>
      <c r="P4602">
        <f>O4602*_xlfn.XLOOKUP(K4602,AM:AM,AN:AN)</f>
        <v/>
      </c>
      <c r="Q4602">
        <f>O4602*_xlfn.XLOOKUP(K4602,AM:AM,AO:AO)</f>
        <v/>
      </c>
      <c r="R4602">
        <f>_xlfn.XLOOKUP(E4602,AF:AF,AG:AG)</f>
        <v/>
      </c>
      <c r="S4602">
        <f>_xlfn.XLOOKUP(E4602,AF:AF,AI:AI)</f>
        <v/>
      </c>
      <c r="T4602">
        <f>WEEKNUM(G4602)</f>
        <v/>
      </c>
      <c r="U4602">
        <f>YEAR(G4602)</f>
        <v/>
      </c>
      <c r="V4602" s="117">
        <f>IFERROR(Q4602/N4602,"0")</f>
        <v/>
      </c>
    </row>
    <row r="4603">
      <c r="A4603">
        <f>_xlfn.XLOOKUP(D4603,BN:BN,BO:BO)</f>
        <v/>
      </c>
      <c r="B4603" t="inlineStr">
        <is>
          <t>LLC</t>
        </is>
      </c>
      <c r="C4603" t="n">
        <v>756</v>
      </c>
      <c r="D4603">
        <f>_xlfn.XLOOKUP(C4603,BH:BH,BI:BI)</f>
        <v/>
      </c>
      <c r="E4603" t="n">
        <v>28934</v>
      </c>
      <c r="F4603" t="inlineStr">
        <is>
          <t>RAPHAEL REYNOSO CONSTANZA</t>
        </is>
      </c>
      <c r="G4603" s="234" t="n">
        <v>45950</v>
      </c>
      <c r="H4603" s="234" t="n">
        <v>45950</v>
      </c>
      <c r="I4603" t="inlineStr">
        <is>
          <t>VLO</t>
        </is>
      </c>
      <c r="J4603">
        <f>_xlfn.XLOOKUP(I4603,AS:AS,AU:AU)</f>
        <v/>
      </c>
      <c r="K4603" t="inlineStr">
        <is>
          <t>USD</t>
        </is>
      </c>
      <c r="L4603" s="238" t="n">
        <v>226.69</v>
      </c>
      <c r="M4603">
        <f>L4603*_xlfn.XLOOKUP(K4603,AM:AM,AN:AN)</f>
        <v/>
      </c>
      <c r="N4603">
        <f>L4603*_xlfn.XLOOKUP(K4603,AM:AM,AO:AO)</f>
        <v/>
      </c>
      <c r="O4603" s="238" t="n">
        <v>6.6</v>
      </c>
      <c r="P4603">
        <f>O4603*_xlfn.XLOOKUP(K4603,AM:AM,AN:AN)</f>
        <v/>
      </c>
      <c r="Q4603">
        <f>O4603*_xlfn.XLOOKUP(K4603,AM:AM,AO:AO)</f>
        <v/>
      </c>
      <c r="R4603">
        <f>_xlfn.XLOOKUP(E4603,AF:AF,AG:AG)</f>
        <v/>
      </c>
      <c r="S4603">
        <f>_xlfn.XLOOKUP(E4603,AF:AF,AI:AI)</f>
        <v/>
      </c>
      <c r="T4603">
        <f>WEEKNUM(G4603)</f>
        <v/>
      </c>
      <c r="U4603">
        <f>YEAR(G4603)</f>
        <v/>
      </c>
      <c r="V4603" s="117">
        <f>IFERROR(Q4603/N4603,"0")</f>
        <v/>
      </c>
    </row>
    <row r="4604">
      <c r="A4604">
        <f>_xlfn.XLOOKUP(D4604,BN:BN,BO:BO)</f>
        <v/>
      </c>
      <c r="B4604" t="inlineStr">
        <is>
          <t>LLC</t>
        </is>
      </c>
      <c r="C4604" t="n">
        <v>756</v>
      </c>
      <c r="D4604">
        <f>_xlfn.XLOOKUP(C4604,BH:BH,BI:BI)</f>
        <v/>
      </c>
      <c r="E4604" t="n">
        <v>28934</v>
      </c>
      <c r="F4604" t="inlineStr">
        <is>
          <t>RAPHAEL REYNOSO CONSTANZA</t>
        </is>
      </c>
      <c r="G4604" s="234" t="n">
        <v>45950</v>
      </c>
      <c r="H4604" s="234" t="n">
        <v>45950</v>
      </c>
      <c r="I4604" t="inlineStr">
        <is>
          <t>VLO</t>
        </is>
      </c>
      <c r="J4604">
        <f>_xlfn.XLOOKUP(I4604,AS:AS,AU:AU)</f>
        <v/>
      </c>
      <c r="K4604" t="inlineStr">
        <is>
          <t>USD</t>
        </is>
      </c>
      <c r="L4604" s="238" t="n">
        <v>40</v>
      </c>
      <c r="M4604">
        <f>L4604*_xlfn.XLOOKUP(K4604,AM:AM,AN:AN)</f>
        <v/>
      </c>
      <c r="N4604">
        <f>L4604*_xlfn.XLOOKUP(K4604,AM:AM,AO:AO)</f>
        <v/>
      </c>
      <c r="O4604" s="238" t="n">
        <v>0</v>
      </c>
      <c r="P4604">
        <f>O4604*_xlfn.XLOOKUP(K4604,AM:AM,AN:AN)</f>
        <v/>
      </c>
      <c r="Q4604">
        <f>O4604*_xlfn.XLOOKUP(K4604,AM:AM,AO:AO)</f>
        <v/>
      </c>
      <c r="R4604">
        <f>_xlfn.XLOOKUP(E4604,AF:AF,AG:AG)</f>
        <v/>
      </c>
      <c r="S4604">
        <f>_xlfn.XLOOKUP(E4604,AF:AF,AI:AI)</f>
        <v/>
      </c>
      <c r="T4604">
        <f>WEEKNUM(G4604)</f>
        <v/>
      </c>
      <c r="U4604">
        <f>YEAR(G4604)</f>
        <v/>
      </c>
      <c r="V4604" s="117">
        <f>IFERROR(Q4604/N4604,"0")</f>
        <v/>
      </c>
    </row>
    <row r="4605">
      <c r="A4605">
        <f>_xlfn.XLOOKUP(D4605,BN:BN,BO:BO)</f>
        <v/>
      </c>
      <c r="B4605" t="inlineStr">
        <is>
          <t>LLC</t>
        </is>
      </c>
      <c r="C4605" t="n">
        <v>756</v>
      </c>
      <c r="D4605">
        <f>_xlfn.XLOOKUP(C4605,BH:BH,BI:BI)</f>
        <v/>
      </c>
      <c r="E4605" t="n">
        <v>28934</v>
      </c>
      <c r="F4605" t="inlineStr">
        <is>
          <t>RAPHAEL REYNOSO EMILIANO</t>
        </is>
      </c>
      <c r="G4605" s="234" t="n">
        <v>45950</v>
      </c>
      <c r="H4605" s="234" t="n">
        <v>45950</v>
      </c>
      <c r="I4605" t="inlineStr">
        <is>
          <t>VLO</t>
        </is>
      </c>
      <c r="J4605">
        <f>_xlfn.XLOOKUP(I4605,AS:AS,AU:AU)</f>
        <v/>
      </c>
      <c r="K4605" t="inlineStr">
        <is>
          <t>USD</t>
        </is>
      </c>
      <c r="L4605" s="238" t="n">
        <v>280.19</v>
      </c>
      <c r="M4605">
        <f>L4605*_xlfn.XLOOKUP(K4605,AM:AM,AN:AN)</f>
        <v/>
      </c>
      <c r="N4605">
        <f>L4605*_xlfn.XLOOKUP(K4605,AM:AM,AO:AO)</f>
        <v/>
      </c>
      <c r="O4605" s="238" t="n">
        <v>11.8</v>
      </c>
      <c r="P4605">
        <f>O4605*_xlfn.XLOOKUP(K4605,AM:AM,AN:AN)</f>
        <v/>
      </c>
      <c r="Q4605">
        <f>O4605*_xlfn.XLOOKUP(K4605,AM:AM,AO:AO)</f>
        <v/>
      </c>
      <c r="R4605">
        <f>_xlfn.XLOOKUP(E4605,AF:AF,AG:AG)</f>
        <v/>
      </c>
      <c r="S4605">
        <f>_xlfn.XLOOKUP(E4605,AF:AF,AI:AI)</f>
        <v/>
      </c>
      <c r="T4605">
        <f>WEEKNUM(G4605)</f>
        <v/>
      </c>
      <c r="U4605">
        <f>YEAR(G4605)</f>
        <v/>
      </c>
      <c r="V4605" s="117">
        <f>IFERROR(Q4605/N4605,"0")</f>
        <v/>
      </c>
    </row>
    <row r="4606">
      <c r="A4606">
        <f>_xlfn.XLOOKUP(D4606,BN:BN,BO:BO)</f>
        <v/>
      </c>
      <c r="B4606" t="inlineStr">
        <is>
          <t>LLC</t>
        </is>
      </c>
      <c r="C4606" t="n">
        <v>756</v>
      </c>
      <c r="D4606">
        <f>_xlfn.XLOOKUP(C4606,BH:BH,BI:BI)</f>
        <v/>
      </c>
      <c r="E4606" t="n">
        <v>28934</v>
      </c>
      <c r="F4606" t="inlineStr">
        <is>
          <t>RAPHAEL REYNOSO EMILIANO</t>
        </is>
      </c>
      <c r="G4606" s="234" t="n">
        <v>45950</v>
      </c>
      <c r="H4606" s="234" t="n">
        <v>45950</v>
      </c>
      <c r="I4606" t="inlineStr">
        <is>
          <t>VLO</t>
        </is>
      </c>
      <c r="J4606">
        <f>_xlfn.XLOOKUP(I4606,AS:AS,AU:AU)</f>
        <v/>
      </c>
      <c r="K4606" t="inlineStr">
        <is>
          <t>USD</t>
        </is>
      </c>
      <c r="L4606" s="238" t="n">
        <v>20</v>
      </c>
      <c r="M4606">
        <f>L4606*_xlfn.XLOOKUP(K4606,AM:AM,AN:AN)</f>
        <v/>
      </c>
      <c r="N4606">
        <f>L4606*_xlfn.XLOOKUP(K4606,AM:AM,AO:AO)</f>
        <v/>
      </c>
      <c r="O4606" s="238" t="n">
        <v>0</v>
      </c>
      <c r="P4606">
        <f>O4606*_xlfn.XLOOKUP(K4606,AM:AM,AN:AN)</f>
        <v/>
      </c>
      <c r="Q4606">
        <f>O4606*_xlfn.XLOOKUP(K4606,AM:AM,AO:AO)</f>
        <v/>
      </c>
      <c r="R4606">
        <f>_xlfn.XLOOKUP(E4606,AF:AF,AG:AG)</f>
        <v/>
      </c>
      <c r="S4606">
        <f>_xlfn.XLOOKUP(E4606,AF:AF,AI:AI)</f>
        <v/>
      </c>
      <c r="T4606">
        <f>WEEKNUM(G4606)</f>
        <v/>
      </c>
      <c r="U4606">
        <f>YEAR(G4606)</f>
        <v/>
      </c>
      <c r="V4606" s="117">
        <f>IFERROR(Q4606/N4606,"0")</f>
        <v/>
      </c>
    </row>
    <row r="4607">
      <c r="A4607">
        <f>_xlfn.XLOOKUP(D4607,BN:BN,BO:BO)</f>
        <v/>
      </c>
      <c r="B4607" t="inlineStr">
        <is>
          <t>LLC</t>
        </is>
      </c>
      <c r="C4607" t="n">
        <v>756</v>
      </c>
      <c r="D4607">
        <f>_xlfn.XLOOKUP(C4607,BH:BH,BI:BI)</f>
        <v/>
      </c>
      <c r="E4607" t="n">
        <v>0</v>
      </c>
      <c r="F4607" t="inlineStr">
        <is>
          <t>Fee por emision de vuelos</t>
        </is>
      </c>
      <c r="G4607" s="234" t="n">
        <v>45947</v>
      </c>
      <c r="H4607" s="234" t="n">
        <v>45954</v>
      </c>
      <c r="I4607" t="inlineStr">
        <is>
          <t>HPS</t>
        </is>
      </c>
      <c r="J4607">
        <f>_xlfn.XLOOKUP(I4607,AS:AS,AU:AU)</f>
        <v/>
      </c>
      <c r="K4607" t="inlineStr">
        <is>
          <t>USD</t>
        </is>
      </c>
      <c r="L4607" s="238" t="n">
        <v>70</v>
      </c>
      <c r="M4607">
        <f>L4607*_xlfn.XLOOKUP(K4607,AM:AM,AN:AN)</f>
        <v/>
      </c>
      <c r="N4607">
        <f>L4607*_xlfn.XLOOKUP(K4607,AM:AM,AO:AO)</f>
        <v/>
      </c>
      <c r="O4607" s="238" t="n">
        <v>70</v>
      </c>
      <c r="P4607">
        <f>O4607*_xlfn.XLOOKUP(K4607,AM:AM,AN:AN)</f>
        <v/>
      </c>
      <c r="Q4607">
        <f>O4607*_xlfn.XLOOKUP(K4607,AM:AM,AO:AO)</f>
        <v/>
      </c>
      <c r="R4607">
        <f>_xlfn.XLOOKUP(E4607,AF:AF,AG:AG)</f>
        <v/>
      </c>
      <c r="S4607">
        <f>_xlfn.XLOOKUP(E4607,AF:AF,AI:AI)</f>
        <v/>
      </c>
      <c r="T4607">
        <f>WEEKNUM(G4607)</f>
        <v/>
      </c>
      <c r="U4607">
        <f>YEAR(G4607)</f>
        <v/>
      </c>
      <c r="V4607" s="117">
        <f>IFERROR(Q4607/N4607,"0")</f>
        <v/>
      </c>
    </row>
    <row r="4608">
      <c r="A4608">
        <f>_xlfn.XLOOKUP(D4608,BN:BN,BO:BO)</f>
        <v/>
      </c>
      <c r="B4608" t="inlineStr">
        <is>
          <t>LLC</t>
        </is>
      </c>
      <c r="C4608" t="n">
        <v>757</v>
      </c>
      <c r="D4608">
        <f>_xlfn.XLOOKUP(C4608,BH:BH,BI:BI)</f>
        <v/>
      </c>
      <c r="E4608" t="n">
        <v>31858</v>
      </c>
      <c r="F4608" t="inlineStr">
        <is>
          <t>Pago de Hospedaje</t>
        </is>
      </c>
      <c r="G4608" s="234" t="n">
        <v>45911</v>
      </c>
      <c r="H4608" s="234" t="n">
        <v>45916</v>
      </c>
      <c r="I4608" t="inlineStr">
        <is>
          <t>HTL</t>
        </is>
      </c>
      <c r="J4608">
        <f>_xlfn.XLOOKUP(I4608,AS:AS,AU:AU)</f>
        <v/>
      </c>
      <c r="K4608" t="inlineStr">
        <is>
          <t>USD</t>
        </is>
      </c>
      <c r="L4608" s="238" t="n">
        <v>1067.64</v>
      </c>
      <c r="M4608">
        <f>L4608*_xlfn.XLOOKUP(K4608,AM:AM,AN:AN)</f>
        <v/>
      </c>
      <c r="N4608">
        <f>L4608*_xlfn.XLOOKUP(K4608,AM:AM,AO:AO)</f>
        <v/>
      </c>
      <c r="O4608" s="238" t="n">
        <v>106.76</v>
      </c>
      <c r="P4608">
        <f>O4608*_xlfn.XLOOKUP(K4608,AM:AM,AN:AN)</f>
        <v/>
      </c>
      <c r="Q4608">
        <f>O4608*_xlfn.XLOOKUP(K4608,AM:AM,AO:AO)</f>
        <v/>
      </c>
      <c r="R4608">
        <f>_xlfn.XLOOKUP(E4608,AF:AF,AG:AG)</f>
        <v/>
      </c>
      <c r="S4608">
        <f>_xlfn.XLOOKUP(E4608,AF:AF,AI:AI)</f>
        <v/>
      </c>
      <c r="T4608">
        <f>WEEKNUM(G4608)</f>
        <v/>
      </c>
      <c r="U4608">
        <f>YEAR(G4608)</f>
        <v/>
      </c>
      <c r="V4608" s="117">
        <f>IFERROR(Q4608/N4608,"0")</f>
        <v/>
      </c>
    </row>
    <row r="4609">
      <c r="A4609">
        <f>_xlfn.XLOOKUP(D4609,BN:BN,BO:BO)</f>
        <v/>
      </c>
      <c r="B4609" t="inlineStr">
        <is>
          <t>LLC</t>
        </is>
      </c>
      <c r="C4609" t="n">
        <v>758</v>
      </c>
      <c r="D4609">
        <f>_xlfn.XLOOKUP(C4609,BH:BH,BI:BI)</f>
        <v/>
      </c>
      <c r="E4609" t="n">
        <v>31645</v>
      </c>
      <c r="F4609" t="inlineStr">
        <is>
          <t>Pago de Hospedaje</t>
        </is>
      </c>
      <c r="G4609" s="234" t="n">
        <v>45899</v>
      </c>
      <c r="H4609" s="234" t="n">
        <v>45901</v>
      </c>
      <c r="I4609" t="inlineStr">
        <is>
          <t>HTL</t>
        </is>
      </c>
      <c r="J4609">
        <f>_xlfn.XLOOKUP(I4609,AS:AS,AU:AU)</f>
        <v/>
      </c>
      <c r="K4609" t="inlineStr">
        <is>
          <t>EUR</t>
        </is>
      </c>
      <c r="L4609" s="238" t="n">
        <v>1002.1</v>
      </c>
      <c r="M4609">
        <f>L4609*_xlfn.XLOOKUP(K4609,AM:AM,AN:AN)</f>
        <v/>
      </c>
      <c r="N4609">
        <f>L4609*_xlfn.XLOOKUP(K4609,AM:AM,AO:AO)</f>
        <v/>
      </c>
      <c r="O4609" s="238" t="n">
        <v>102.1</v>
      </c>
      <c r="P4609">
        <f>O4609*_xlfn.XLOOKUP(K4609,AM:AM,AN:AN)</f>
        <v/>
      </c>
      <c r="Q4609">
        <f>O4609*_xlfn.XLOOKUP(K4609,AM:AM,AO:AO)</f>
        <v/>
      </c>
      <c r="R4609">
        <f>_xlfn.XLOOKUP(E4609,AF:AF,AG:AG)</f>
        <v/>
      </c>
      <c r="S4609">
        <f>_xlfn.XLOOKUP(E4609,AF:AF,AI:AI)</f>
        <v/>
      </c>
      <c r="T4609">
        <f>WEEKNUM(G4609)</f>
        <v/>
      </c>
      <c r="U4609">
        <f>YEAR(G4609)</f>
        <v/>
      </c>
      <c r="V4609" s="117">
        <f>IFERROR(Q4609/N4609,"0")</f>
        <v/>
      </c>
    </row>
    <row r="4610">
      <c r="A4610">
        <f>_xlfn.XLOOKUP(D4610,BN:BN,BO:BO)</f>
        <v/>
      </c>
      <c r="B4610" t="inlineStr">
        <is>
          <t>LLC</t>
        </is>
      </c>
      <c r="C4610" t="n">
        <v>759</v>
      </c>
      <c r="D4610">
        <f>_xlfn.XLOOKUP(C4610,BH:BH,BI:BI)</f>
        <v/>
      </c>
      <c r="E4610" t="n">
        <v>27086</v>
      </c>
      <c r="F4610" t="inlineStr">
        <is>
          <t>Ritz Carlton Yatch Collection</t>
        </is>
      </c>
      <c r="G4610" s="234" t="n">
        <v>45941</v>
      </c>
      <c r="H4610" s="234" t="n">
        <v>45948</v>
      </c>
      <c r="I4610" t="inlineStr">
        <is>
          <t>CRC</t>
        </is>
      </c>
      <c r="J4610">
        <f>_xlfn.XLOOKUP(I4610,AS:AS,AU:AU)</f>
        <v/>
      </c>
      <c r="K4610" t="inlineStr">
        <is>
          <t>USD</t>
        </is>
      </c>
      <c r="L4610" s="238" t="n">
        <v>49400</v>
      </c>
      <c r="M4610">
        <f>L4610*_xlfn.XLOOKUP(K4610,AM:AM,AN:AN)</f>
        <v/>
      </c>
      <c r="N4610">
        <f>L4610*_xlfn.XLOOKUP(K4610,AM:AM,AO:AO)</f>
        <v/>
      </c>
      <c r="O4610" s="238" t="n">
        <v>7410</v>
      </c>
      <c r="P4610">
        <f>O4610*_xlfn.XLOOKUP(K4610,AM:AM,AN:AN)</f>
        <v/>
      </c>
      <c r="Q4610">
        <f>O4610*_xlfn.XLOOKUP(K4610,AM:AM,AO:AO)</f>
        <v/>
      </c>
      <c r="R4610">
        <f>_xlfn.XLOOKUP(E4610,AF:AF,AG:AG)</f>
        <v/>
      </c>
      <c r="S4610">
        <f>_xlfn.XLOOKUP(E4610,AF:AF,AI:AI)</f>
        <v/>
      </c>
      <c r="T4610">
        <f>WEEKNUM(G4610)</f>
        <v/>
      </c>
      <c r="U4610">
        <f>YEAR(G4610)</f>
        <v/>
      </c>
      <c r="V4610" s="117">
        <f>IFERROR(Q4610/N4610,"0")</f>
        <v/>
      </c>
    </row>
    <row r="4611">
      <c r="A4611">
        <f>_xlfn.XLOOKUP(D4611,BN:BN,BO:BO)</f>
        <v/>
      </c>
      <c r="B4611" t="inlineStr">
        <is>
          <t>LLC</t>
        </is>
      </c>
      <c r="C4611" t="n">
        <v>759</v>
      </c>
      <c r="D4611">
        <f>_xlfn.XLOOKUP(C4611,BH:BH,BI:BI)</f>
        <v/>
      </c>
      <c r="E4611" t="n">
        <v>24166</v>
      </c>
      <c r="F4611" t="inlineStr">
        <is>
          <t>Pago Hotel</t>
        </is>
      </c>
      <c r="G4611" s="234" t="n">
        <v>45948</v>
      </c>
      <c r="H4611" s="234" t="n">
        <v>45950</v>
      </c>
      <c r="I4611" t="inlineStr">
        <is>
          <t>HTL</t>
        </is>
      </c>
      <c r="J4611">
        <f>_xlfn.XLOOKUP(I4611,AS:AS,AU:AU)</f>
        <v/>
      </c>
      <c r="K4611" t="inlineStr">
        <is>
          <t>USD</t>
        </is>
      </c>
      <c r="L4611" s="238" t="n">
        <v>7478</v>
      </c>
      <c r="M4611">
        <f>L4611*_xlfn.XLOOKUP(K4611,AM:AM,AN:AN)</f>
        <v/>
      </c>
      <c r="N4611">
        <f>L4611*_xlfn.XLOOKUP(K4611,AM:AM,AO:AO)</f>
        <v/>
      </c>
      <c r="O4611" s="238" t="n">
        <v>673.79</v>
      </c>
      <c r="P4611">
        <f>O4611*_xlfn.XLOOKUP(K4611,AM:AM,AN:AN)</f>
        <v/>
      </c>
      <c r="Q4611">
        <f>O4611*_xlfn.XLOOKUP(K4611,AM:AM,AO:AO)</f>
        <v/>
      </c>
      <c r="R4611">
        <f>_xlfn.XLOOKUP(E4611,AF:AF,AG:AG)</f>
        <v/>
      </c>
      <c r="S4611">
        <f>_xlfn.XLOOKUP(E4611,AF:AF,AI:AI)</f>
        <v/>
      </c>
      <c r="T4611">
        <f>WEEKNUM(G4611)</f>
        <v/>
      </c>
      <c r="U4611">
        <f>YEAR(G4611)</f>
        <v/>
      </c>
      <c r="V4611" s="117">
        <f>IFERROR(Q4611/N4611,"0")</f>
        <v/>
      </c>
    </row>
    <row r="4612">
      <c r="A4612">
        <f>_xlfn.XLOOKUP(D4612,BN:BN,BO:BO)</f>
        <v/>
      </c>
      <c r="B4612" t="inlineStr">
        <is>
          <t>LLC</t>
        </is>
      </c>
      <c r="C4612" t="n">
        <v>759</v>
      </c>
      <c r="D4612">
        <f>_xlfn.XLOOKUP(C4612,BH:BH,BI:BI)</f>
        <v/>
      </c>
      <c r="E4612" t="n">
        <v>25363</v>
      </c>
      <c r="F4612" t="inlineStr">
        <is>
          <t>Pago Hospedaje</t>
        </is>
      </c>
      <c r="G4612" s="234" t="n">
        <v>45950</v>
      </c>
      <c r="H4612" s="234" t="n">
        <v>45952</v>
      </c>
      <c r="I4612" t="inlineStr">
        <is>
          <t>HTL</t>
        </is>
      </c>
      <c r="J4612">
        <f>_xlfn.XLOOKUP(I4612,AS:AS,AU:AU)</f>
        <v/>
      </c>
      <c r="K4612" t="inlineStr">
        <is>
          <t>USD</t>
        </is>
      </c>
      <c r="L4612" s="238" t="n">
        <v>4601</v>
      </c>
      <c r="M4612">
        <f>L4612*_xlfn.XLOOKUP(K4612,AM:AM,AN:AN)</f>
        <v/>
      </c>
      <c r="N4612">
        <f>L4612*_xlfn.XLOOKUP(K4612,AM:AM,AO:AO)</f>
        <v/>
      </c>
      <c r="O4612" s="238" t="n">
        <v>781.64</v>
      </c>
      <c r="P4612">
        <f>O4612*_xlfn.XLOOKUP(K4612,AM:AM,AN:AN)</f>
        <v/>
      </c>
      <c r="Q4612">
        <f>O4612*_xlfn.XLOOKUP(K4612,AM:AM,AO:AO)</f>
        <v/>
      </c>
      <c r="R4612">
        <f>_xlfn.XLOOKUP(E4612,AF:AF,AG:AG)</f>
        <v/>
      </c>
      <c r="S4612">
        <f>_xlfn.XLOOKUP(E4612,AF:AF,AI:AI)</f>
        <v/>
      </c>
      <c r="T4612">
        <f>WEEKNUM(G4612)</f>
        <v/>
      </c>
      <c r="U4612">
        <f>YEAR(G4612)</f>
        <v/>
      </c>
      <c r="V4612" s="117">
        <f>IFERROR(Q4612/N4612,"0")</f>
        <v/>
      </c>
    </row>
    <row r="4613">
      <c r="A4613">
        <f>_xlfn.XLOOKUP(D4613,BN:BN,BO:BO)</f>
        <v/>
      </c>
      <c r="B4613" t="inlineStr">
        <is>
          <t>LLC</t>
        </is>
      </c>
      <c r="C4613" t="n">
        <v>759</v>
      </c>
      <c r="D4613">
        <f>_xlfn.XLOOKUP(C4613,BH:BH,BI:BI)</f>
        <v/>
      </c>
      <c r="E4613" t="n">
        <v>27436</v>
      </c>
      <c r="F4613" t="inlineStr">
        <is>
          <t>boletos de avion en la web</t>
        </is>
      </c>
      <c r="G4613" s="234" t="n">
        <v>45894</v>
      </c>
      <c r="H4613" s="234" t="n">
        <v>45894</v>
      </c>
      <c r="I4613" t="inlineStr">
        <is>
          <t>ABC</t>
        </is>
      </c>
      <c r="J4613">
        <f>_xlfn.XLOOKUP(I4613,AS:AS,AU:AU)</f>
        <v/>
      </c>
      <c r="K4613" t="inlineStr">
        <is>
          <t>USD</t>
        </is>
      </c>
      <c r="L4613" s="238" t="n">
        <v>1252.39</v>
      </c>
      <c r="M4613">
        <f>L4613*_xlfn.XLOOKUP(K4613,AM:AM,AN:AN)</f>
        <v/>
      </c>
      <c r="N4613">
        <f>L4613*_xlfn.XLOOKUP(K4613,AM:AM,AO:AO)</f>
        <v/>
      </c>
      <c r="O4613" s="238" t="n">
        <v>0</v>
      </c>
      <c r="P4613">
        <f>O4613*_xlfn.XLOOKUP(K4613,AM:AM,AN:AN)</f>
        <v/>
      </c>
      <c r="Q4613">
        <f>O4613*_xlfn.XLOOKUP(K4613,AM:AM,AO:AO)</f>
        <v/>
      </c>
      <c r="R4613">
        <f>_xlfn.XLOOKUP(E4613,AF:AF,AG:AG)</f>
        <v/>
      </c>
      <c r="S4613">
        <f>_xlfn.XLOOKUP(E4613,AF:AF,AI:AI)</f>
        <v/>
      </c>
      <c r="T4613">
        <f>WEEKNUM(G4613)</f>
        <v/>
      </c>
      <c r="U4613">
        <f>YEAR(G4613)</f>
        <v/>
      </c>
      <c r="V4613" s="117">
        <f>IFERROR(Q4613/N4613,"0")</f>
        <v/>
      </c>
    </row>
    <row r="4614">
      <c r="A4614">
        <f>_xlfn.XLOOKUP(D4614,BN:BN,BO:BO)</f>
        <v/>
      </c>
      <c r="B4614" t="inlineStr">
        <is>
          <t>LLC</t>
        </is>
      </c>
      <c r="C4614" t="n">
        <v>759</v>
      </c>
      <c r="D4614">
        <f>_xlfn.XLOOKUP(C4614,BH:BH,BI:BI)</f>
        <v/>
      </c>
      <c r="E4614" t="n">
        <v>24750</v>
      </c>
      <c r="F4614" t="inlineStr">
        <is>
          <t>boletos avión</t>
        </is>
      </c>
      <c r="G4614" s="234" t="n">
        <v>45894</v>
      </c>
      <c r="H4614" s="234" t="n">
        <v>45952</v>
      </c>
      <c r="I4614" t="inlineStr">
        <is>
          <t>ABC</t>
        </is>
      </c>
      <c r="J4614">
        <f>_xlfn.XLOOKUP(I4614,AS:AS,AU:AU)</f>
        <v/>
      </c>
      <c r="K4614" t="inlineStr">
        <is>
          <t>USD</t>
        </is>
      </c>
      <c r="L4614" s="238" t="n">
        <v>2766.9</v>
      </c>
      <c r="M4614">
        <f>L4614*_xlfn.XLOOKUP(K4614,AM:AM,AN:AN)</f>
        <v/>
      </c>
      <c r="N4614">
        <f>L4614*_xlfn.XLOOKUP(K4614,AM:AM,AO:AO)</f>
        <v/>
      </c>
      <c r="O4614" s="238" t="n">
        <v>0</v>
      </c>
      <c r="P4614">
        <f>O4614*_xlfn.XLOOKUP(K4614,AM:AM,AN:AN)</f>
        <v/>
      </c>
      <c r="Q4614">
        <f>O4614*_xlfn.XLOOKUP(K4614,AM:AM,AO:AO)</f>
        <v/>
      </c>
      <c r="R4614">
        <f>_xlfn.XLOOKUP(E4614,AF:AF,AG:AG)</f>
        <v/>
      </c>
      <c r="S4614">
        <f>_xlfn.XLOOKUP(E4614,AF:AF,AI:AI)</f>
        <v/>
      </c>
      <c r="T4614">
        <f>WEEKNUM(G4614)</f>
        <v/>
      </c>
      <c r="U4614">
        <f>YEAR(G4614)</f>
        <v/>
      </c>
      <c r="V4614" s="117">
        <f>IFERROR(Q4614/N4614,"0")</f>
        <v/>
      </c>
    </row>
    <row r="4615">
      <c r="A4615">
        <f>_xlfn.XLOOKUP(D4615,BN:BN,BO:BO)</f>
        <v/>
      </c>
      <c r="B4615" t="inlineStr">
        <is>
          <t>LLC</t>
        </is>
      </c>
      <c r="C4615" t="n">
        <v>759</v>
      </c>
      <c r="D4615">
        <f>_xlfn.XLOOKUP(C4615,BH:BH,BI:BI)</f>
        <v/>
      </c>
      <c r="E4615" t="n">
        <v>28934</v>
      </c>
      <c r="F4615" t="inlineStr">
        <is>
          <t xml:space="preserve">compra boleto de avión </t>
        </is>
      </c>
      <c r="G4615" s="234" t="n">
        <v>45899</v>
      </c>
      <c r="H4615" s="234" t="n">
        <v>45899</v>
      </c>
      <c r="I4615" t="inlineStr">
        <is>
          <t>VLO</t>
        </is>
      </c>
      <c r="J4615">
        <f>_xlfn.XLOOKUP(I4615,AS:AS,AU:AU)</f>
        <v/>
      </c>
      <c r="K4615" t="inlineStr">
        <is>
          <t>USD</t>
        </is>
      </c>
      <c r="L4615" s="238" t="n">
        <v>2300.1</v>
      </c>
      <c r="M4615">
        <f>L4615*_xlfn.XLOOKUP(K4615,AM:AM,AN:AN)</f>
        <v/>
      </c>
      <c r="N4615">
        <f>L4615*_xlfn.XLOOKUP(K4615,AM:AM,AO:AO)</f>
        <v/>
      </c>
      <c r="O4615" s="238" t="n">
        <v>0</v>
      </c>
      <c r="P4615">
        <f>O4615*_xlfn.XLOOKUP(K4615,AM:AM,AN:AN)</f>
        <v/>
      </c>
      <c r="Q4615">
        <f>O4615*_xlfn.XLOOKUP(K4615,AM:AM,AO:AO)</f>
        <v/>
      </c>
      <c r="R4615">
        <f>_xlfn.XLOOKUP(E4615,AF:AF,AG:AG)</f>
        <v/>
      </c>
      <c r="S4615">
        <f>_xlfn.XLOOKUP(E4615,AF:AF,AI:AI)</f>
        <v/>
      </c>
      <c r="T4615">
        <f>WEEKNUM(G4615)</f>
        <v/>
      </c>
      <c r="U4615">
        <f>YEAR(G4615)</f>
        <v/>
      </c>
      <c r="V4615" s="117">
        <f>IFERROR(Q4615/N4615,"0")</f>
        <v/>
      </c>
    </row>
    <row r="4616">
      <c r="A4616">
        <f>_xlfn.XLOOKUP(D4616,BN:BN,BO:BO)</f>
        <v/>
      </c>
      <c r="B4616" t="inlineStr">
        <is>
          <t>LLC</t>
        </is>
      </c>
      <c r="C4616" t="n">
        <v>759</v>
      </c>
      <c r="D4616">
        <f>_xlfn.XLOOKUP(C4616,BH:BH,BI:BI)</f>
        <v/>
      </c>
      <c r="E4616" t="n">
        <v>28934</v>
      </c>
      <c r="F4616" t="inlineStr">
        <is>
          <t>PALLARES HERRERA LASSO CAMILA</t>
        </is>
      </c>
      <c r="G4616" s="234" t="n">
        <v>45899</v>
      </c>
      <c r="H4616" s="234" t="n">
        <v>45930</v>
      </c>
      <c r="I4616" t="inlineStr">
        <is>
          <t>VLO</t>
        </is>
      </c>
      <c r="J4616">
        <f>_xlfn.XLOOKUP(I4616,AS:AS,AU:AU)</f>
        <v/>
      </c>
      <c r="K4616" t="inlineStr">
        <is>
          <t>USD</t>
        </is>
      </c>
      <c r="L4616" s="238" t="n">
        <v>783</v>
      </c>
      <c r="M4616">
        <f>L4616*_xlfn.XLOOKUP(K4616,AM:AM,AN:AN)</f>
        <v/>
      </c>
      <c r="N4616">
        <f>L4616*_xlfn.XLOOKUP(K4616,AM:AM,AO:AO)</f>
        <v/>
      </c>
      <c r="O4616" s="238" t="n">
        <v>0</v>
      </c>
      <c r="P4616">
        <f>O4616*_xlfn.XLOOKUP(K4616,AM:AM,AN:AN)</f>
        <v/>
      </c>
      <c r="Q4616">
        <f>O4616*_xlfn.XLOOKUP(K4616,AM:AM,AO:AO)</f>
        <v/>
      </c>
      <c r="R4616">
        <f>_xlfn.XLOOKUP(E4616,AF:AF,AG:AG)</f>
        <v/>
      </c>
      <c r="S4616">
        <f>_xlfn.XLOOKUP(E4616,AF:AF,AI:AI)</f>
        <v/>
      </c>
      <c r="T4616">
        <f>WEEKNUM(G4616)</f>
        <v/>
      </c>
      <c r="U4616">
        <f>YEAR(G4616)</f>
        <v/>
      </c>
      <c r="V4616" s="117">
        <f>IFERROR(Q4616/N4616,"0")</f>
        <v/>
      </c>
    </row>
    <row r="4617">
      <c r="A4617">
        <f>_xlfn.XLOOKUP(D4617,BN:BN,BO:BO)</f>
        <v/>
      </c>
      <c r="B4617" t="inlineStr">
        <is>
          <t>LLC</t>
        </is>
      </c>
      <c r="C4617" t="n">
        <v>759</v>
      </c>
      <c r="D4617">
        <f>_xlfn.XLOOKUP(C4617,BH:BH,BI:BI)</f>
        <v/>
      </c>
      <c r="E4617" t="n">
        <v>28934</v>
      </c>
      <c r="F4617" t="inlineStr">
        <is>
          <t xml:space="preserve">Reembolso compra boleto de avión </t>
        </is>
      </c>
      <c r="G4617" s="234" t="n">
        <v>45899</v>
      </c>
      <c r="H4617" s="234" t="n">
        <v>45899</v>
      </c>
      <c r="I4617" t="inlineStr">
        <is>
          <t>REE</t>
        </is>
      </c>
      <c r="J4617">
        <f>_xlfn.XLOOKUP(I4617,AS:AS,AU:AU)</f>
        <v/>
      </c>
      <c r="K4617" t="inlineStr">
        <is>
          <t>USD</t>
        </is>
      </c>
      <c r="L4617" s="238" t="n">
        <v>-2300.1</v>
      </c>
      <c r="M4617">
        <f>L4617*_xlfn.XLOOKUP(K4617,AM:AM,AN:AN)</f>
        <v/>
      </c>
      <c r="N4617">
        <f>L4617*_xlfn.XLOOKUP(K4617,AM:AM,AO:AO)</f>
        <v/>
      </c>
      <c r="O4617" s="238" t="n">
        <v>0</v>
      </c>
      <c r="P4617">
        <f>O4617*_xlfn.XLOOKUP(K4617,AM:AM,AN:AN)</f>
        <v/>
      </c>
      <c r="Q4617">
        <f>O4617*_xlfn.XLOOKUP(K4617,AM:AM,AO:AO)</f>
        <v/>
      </c>
      <c r="R4617">
        <f>_xlfn.XLOOKUP(E4617,AF:AF,AG:AG)</f>
        <v/>
      </c>
      <c r="S4617">
        <f>_xlfn.XLOOKUP(E4617,AF:AF,AI:AI)</f>
        <v/>
      </c>
      <c r="T4617">
        <f>WEEKNUM(G4617)</f>
        <v/>
      </c>
      <c r="U4617">
        <f>YEAR(G4617)</f>
        <v/>
      </c>
      <c r="V4617" s="117">
        <f>IFERROR(Q4617/N4617,"0")</f>
        <v/>
      </c>
    </row>
    <row r="4618">
      <c r="A4618">
        <f>_xlfn.XLOOKUP(D4618,BN:BN,BO:BO)</f>
        <v/>
      </c>
      <c r="B4618" t="inlineStr">
        <is>
          <t>LLC</t>
        </is>
      </c>
      <c r="C4618" t="n">
        <v>759</v>
      </c>
      <c r="D4618">
        <f>_xlfn.XLOOKUP(C4618,BH:BH,BI:BI)</f>
        <v/>
      </c>
      <c r="E4618" t="n">
        <v>0</v>
      </c>
      <c r="F4618" t="inlineStr">
        <is>
          <t>Honorarios de itinerario</t>
        </is>
      </c>
      <c r="G4618" s="234" t="n">
        <v>45894</v>
      </c>
      <c r="H4618" s="234" t="n">
        <v>45952</v>
      </c>
      <c r="I4618" t="inlineStr">
        <is>
          <t>HPS</t>
        </is>
      </c>
      <c r="J4618">
        <f>_xlfn.XLOOKUP(I4618,AS:AS,AU:AU)</f>
        <v/>
      </c>
      <c r="K4618" t="inlineStr">
        <is>
          <t>USD</t>
        </is>
      </c>
      <c r="L4618" s="238" t="n">
        <v>597.02</v>
      </c>
      <c r="M4618">
        <f>L4618*_xlfn.XLOOKUP(K4618,AM:AM,AN:AN)</f>
        <v/>
      </c>
      <c r="N4618">
        <f>L4618*_xlfn.XLOOKUP(K4618,AM:AM,AO:AO)</f>
        <v/>
      </c>
      <c r="O4618" s="238" t="n">
        <v>597.02</v>
      </c>
      <c r="P4618">
        <f>O4618*_xlfn.XLOOKUP(K4618,AM:AM,AN:AN)</f>
        <v/>
      </c>
      <c r="Q4618">
        <f>O4618*_xlfn.XLOOKUP(K4618,AM:AM,AO:AO)</f>
        <v/>
      </c>
      <c r="R4618">
        <f>_xlfn.XLOOKUP(E4618,AF:AF,AG:AG)</f>
        <v/>
      </c>
      <c r="S4618">
        <f>_xlfn.XLOOKUP(E4618,AF:AF,AI:AI)</f>
        <v/>
      </c>
      <c r="T4618">
        <f>WEEKNUM(G4618)</f>
        <v/>
      </c>
      <c r="U4618">
        <f>YEAR(G4618)</f>
        <v/>
      </c>
      <c r="V4618" s="117">
        <f>IFERROR(Q4618/N4618,"0")</f>
        <v/>
      </c>
    </row>
    <row r="4619">
      <c r="A4619">
        <f>_xlfn.XLOOKUP(D4619,BN:BN,BO:BO)</f>
        <v/>
      </c>
      <c r="B4619" t="inlineStr">
        <is>
          <t>LLC</t>
        </is>
      </c>
      <c r="C4619" t="n">
        <v>759</v>
      </c>
      <c r="D4619">
        <f>_xlfn.XLOOKUP(C4619,BH:BH,BI:BI)</f>
        <v/>
      </c>
      <c r="E4619" t="n">
        <v>0</v>
      </c>
      <c r="F4619" t="inlineStr">
        <is>
          <t xml:space="preserve">dos emisiones SWISS Intl Air </t>
        </is>
      </c>
      <c r="G4619" s="234" t="n">
        <v>45894</v>
      </c>
      <c r="H4619" s="234" t="n">
        <v>45952</v>
      </c>
      <c r="I4619" t="inlineStr">
        <is>
          <t>HPS</t>
        </is>
      </c>
      <c r="J4619">
        <f>_xlfn.XLOOKUP(I4619,AS:AS,AU:AU)</f>
        <v/>
      </c>
      <c r="K4619" t="inlineStr">
        <is>
          <t>USD</t>
        </is>
      </c>
      <c r="L4619" s="238" t="n">
        <v>70</v>
      </c>
      <c r="M4619">
        <f>L4619*_xlfn.XLOOKUP(K4619,AM:AM,AN:AN)</f>
        <v/>
      </c>
      <c r="N4619">
        <f>L4619*_xlfn.XLOOKUP(K4619,AM:AM,AO:AO)</f>
        <v/>
      </c>
      <c r="O4619" s="238" t="n">
        <v>70</v>
      </c>
      <c r="P4619">
        <f>O4619*_xlfn.XLOOKUP(K4619,AM:AM,AN:AN)</f>
        <v/>
      </c>
      <c r="Q4619">
        <f>O4619*_xlfn.XLOOKUP(K4619,AM:AM,AO:AO)</f>
        <v/>
      </c>
      <c r="R4619">
        <f>_xlfn.XLOOKUP(E4619,AF:AF,AG:AG)</f>
        <v/>
      </c>
      <c r="S4619">
        <f>_xlfn.XLOOKUP(E4619,AF:AF,AI:AI)</f>
        <v/>
      </c>
      <c r="T4619">
        <f>WEEKNUM(G4619)</f>
        <v/>
      </c>
      <c r="U4619">
        <f>YEAR(G4619)</f>
        <v/>
      </c>
      <c r="V4619" s="117">
        <f>IFERROR(Q4619/N4619,"0")</f>
        <v/>
      </c>
    </row>
    <row r="4620">
      <c r="A4620">
        <f>_xlfn.XLOOKUP(D4620,BN:BN,BO:BO)</f>
        <v/>
      </c>
      <c r="B4620" t="inlineStr">
        <is>
          <t>LLC</t>
        </is>
      </c>
      <c r="C4620" t="n">
        <v>760</v>
      </c>
      <c r="D4620">
        <f>_xlfn.XLOOKUP(C4620,BH:BH,BI:BI)</f>
        <v/>
      </c>
      <c r="E4620" t="n">
        <v>27086</v>
      </c>
      <c r="F4620" t="inlineStr">
        <is>
          <t>Crucero</t>
        </is>
      </c>
      <c r="G4620" s="234" t="n">
        <v>45941</v>
      </c>
      <c r="H4620" s="234" t="n">
        <v>45948</v>
      </c>
      <c r="I4620" t="inlineStr">
        <is>
          <t>CRC</t>
        </is>
      </c>
      <c r="J4620">
        <f>_xlfn.XLOOKUP(I4620,AS:AS,AU:AU)</f>
        <v/>
      </c>
      <c r="K4620" t="inlineStr">
        <is>
          <t>USD</t>
        </is>
      </c>
      <c r="L4620" s="238" t="n">
        <v>30600</v>
      </c>
      <c r="M4620">
        <f>L4620*_xlfn.XLOOKUP(K4620,AM:AM,AN:AN)</f>
        <v/>
      </c>
      <c r="N4620">
        <f>L4620*_xlfn.XLOOKUP(K4620,AM:AM,AO:AO)</f>
        <v/>
      </c>
      <c r="O4620" s="238" t="n">
        <v>4590</v>
      </c>
      <c r="P4620">
        <f>O4620*_xlfn.XLOOKUP(K4620,AM:AM,AN:AN)</f>
        <v/>
      </c>
      <c r="Q4620">
        <f>O4620*_xlfn.XLOOKUP(K4620,AM:AM,AO:AO)</f>
        <v/>
      </c>
      <c r="R4620">
        <f>_xlfn.XLOOKUP(E4620,AF:AF,AG:AG)</f>
        <v/>
      </c>
      <c r="S4620">
        <f>_xlfn.XLOOKUP(E4620,AF:AF,AI:AI)</f>
        <v/>
      </c>
      <c r="T4620">
        <f>WEEKNUM(G4620)</f>
        <v/>
      </c>
      <c r="U4620">
        <f>YEAR(G4620)</f>
        <v/>
      </c>
      <c r="V4620" s="117">
        <f>IFERROR(Q4620/N4620,"0")</f>
        <v/>
      </c>
    </row>
    <row r="4621">
      <c r="A4621">
        <f>_xlfn.XLOOKUP(D4621,BN:BN,BO:BO)</f>
        <v/>
      </c>
      <c r="B4621" t="inlineStr">
        <is>
          <t>LLC</t>
        </is>
      </c>
      <c r="C4621" t="n">
        <v>760</v>
      </c>
      <c r="D4621">
        <f>_xlfn.XLOOKUP(C4621,BH:BH,BI:BI)</f>
        <v/>
      </c>
      <c r="E4621" t="n">
        <v>0</v>
      </c>
      <c r="F4621" t="inlineStr">
        <is>
          <t>Honorarios por cambios</t>
        </is>
      </c>
      <c r="G4621" s="234" t="n">
        <v>45941</v>
      </c>
      <c r="H4621" s="234" t="n">
        <v>45948</v>
      </c>
      <c r="I4621" t="inlineStr">
        <is>
          <t>HPS</t>
        </is>
      </c>
      <c r="J4621">
        <f>_xlfn.XLOOKUP(I4621,AS:AS,AU:AU)</f>
        <v/>
      </c>
      <c r="K4621" t="inlineStr">
        <is>
          <t>USD</t>
        </is>
      </c>
      <c r="L4621" s="238" t="n">
        <v>2600</v>
      </c>
      <c r="M4621">
        <f>L4621*_xlfn.XLOOKUP(K4621,AM:AM,AN:AN)</f>
        <v/>
      </c>
      <c r="N4621">
        <f>L4621*_xlfn.XLOOKUP(K4621,AM:AM,AO:AO)</f>
        <v/>
      </c>
      <c r="O4621" s="238" t="n">
        <v>2600</v>
      </c>
      <c r="P4621">
        <f>O4621*_xlfn.XLOOKUP(K4621,AM:AM,AN:AN)</f>
        <v/>
      </c>
      <c r="Q4621">
        <f>O4621*_xlfn.XLOOKUP(K4621,AM:AM,AO:AO)</f>
        <v/>
      </c>
      <c r="R4621">
        <f>_xlfn.XLOOKUP(E4621,AF:AF,AG:AG)</f>
        <v/>
      </c>
      <c r="S4621">
        <f>_xlfn.XLOOKUP(E4621,AF:AF,AI:AI)</f>
        <v/>
      </c>
      <c r="T4621">
        <f>WEEKNUM(G4621)</f>
        <v/>
      </c>
      <c r="U4621">
        <f>YEAR(G4621)</f>
        <v/>
      </c>
      <c r="V4621" s="117">
        <f>IFERROR(Q4621/N4621,"0")</f>
        <v/>
      </c>
    </row>
    <row r="4622">
      <c r="A4622">
        <f>_xlfn.XLOOKUP(D4622,BN:BN,BO:BO)</f>
        <v/>
      </c>
      <c r="B4622" t="inlineStr">
        <is>
          <t>LLC</t>
        </is>
      </c>
      <c r="C4622" t="n">
        <v>761</v>
      </c>
      <c r="D4622">
        <f>_xlfn.XLOOKUP(C4622,BH:BH,BI:BI)</f>
        <v/>
      </c>
      <c r="E4622" t="n">
        <v>0</v>
      </c>
      <c r="F4622" t="inlineStr">
        <is>
          <t>FEE TKT</t>
        </is>
      </c>
      <c r="G4622" s="234" t="n">
        <v>46003</v>
      </c>
      <c r="H4622" s="234" t="n">
        <v>46028</v>
      </c>
      <c r="I4622" t="inlineStr">
        <is>
          <t>HPS</t>
        </is>
      </c>
      <c r="J4622">
        <f>_xlfn.XLOOKUP(I4622,AS:AS,AU:AU)</f>
        <v/>
      </c>
      <c r="K4622" t="inlineStr">
        <is>
          <t>USD</t>
        </is>
      </c>
      <c r="L4622" s="238" t="n">
        <v>175</v>
      </c>
      <c r="M4622">
        <f>L4622*_xlfn.XLOOKUP(K4622,AM:AM,AN:AN)</f>
        <v/>
      </c>
      <c r="N4622">
        <f>L4622*_xlfn.XLOOKUP(K4622,AM:AM,AO:AO)</f>
        <v/>
      </c>
      <c r="O4622" s="238" t="n">
        <v>175</v>
      </c>
      <c r="P4622">
        <f>O4622*_xlfn.XLOOKUP(K4622,AM:AM,AN:AN)</f>
        <v/>
      </c>
      <c r="Q4622">
        <f>O4622*_xlfn.XLOOKUP(K4622,AM:AM,AO:AO)</f>
        <v/>
      </c>
      <c r="R4622">
        <f>_xlfn.XLOOKUP(E4622,AF:AF,AG:AG)</f>
        <v/>
      </c>
      <c r="S4622">
        <f>_xlfn.XLOOKUP(E4622,AF:AF,AI:AI)</f>
        <v/>
      </c>
      <c r="T4622">
        <f>WEEKNUM(G4622)</f>
        <v/>
      </c>
      <c r="U4622">
        <f>YEAR(G4622)</f>
        <v/>
      </c>
      <c r="V4622" s="117">
        <f>IFERROR(Q4622/N4622,"0")</f>
        <v/>
      </c>
    </row>
    <row r="4623">
      <c r="A4623">
        <f>_xlfn.XLOOKUP(D4623,BN:BN,BO:BO)</f>
        <v/>
      </c>
      <c r="B4623" t="inlineStr">
        <is>
          <t>LLC</t>
        </is>
      </c>
      <c r="C4623" t="n">
        <v>761</v>
      </c>
      <c r="D4623">
        <f>_xlfn.XLOOKUP(C4623,BH:BH,BI:BI)</f>
        <v/>
      </c>
      <c r="E4623" t="n">
        <v>32068</v>
      </c>
      <c r="F4623" t="inlineStr">
        <is>
          <t>ASIA - REMOTE LANDS</t>
        </is>
      </c>
      <c r="G4623" s="234" t="n">
        <v>46003</v>
      </c>
      <c r="H4623" s="234" t="n">
        <v>46027</v>
      </c>
      <c r="I4623" t="inlineStr">
        <is>
          <t>PKT</t>
        </is>
      </c>
      <c r="J4623">
        <f>_xlfn.XLOOKUP(I4623,AS:AS,AU:AU)</f>
        <v/>
      </c>
      <c r="K4623" t="inlineStr">
        <is>
          <t>USD</t>
        </is>
      </c>
      <c r="L4623" s="238" t="n">
        <v>136865.02</v>
      </c>
      <c r="M4623">
        <f>L4623*_xlfn.XLOOKUP(K4623,AM:AM,AN:AN)</f>
        <v/>
      </c>
      <c r="N4623">
        <f>L4623*_xlfn.XLOOKUP(K4623,AM:AM,AO:AO)</f>
        <v/>
      </c>
      <c r="O4623" s="238" t="n">
        <v>20696.96</v>
      </c>
      <c r="P4623">
        <f>O4623*_xlfn.XLOOKUP(K4623,AM:AM,AN:AN)</f>
        <v/>
      </c>
      <c r="Q4623">
        <f>O4623*_xlfn.XLOOKUP(K4623,AM:AM,AO:AO)</f>
        <v/>
      </c>
      <c r="R4623">
        <f>_xlfn.XLOOKUP(E4623,AF:AF,AG:AG)</f>
        <v/>
      </c>
      <c r="S4623">
        <f>_xlfn.XLOOKUP(E4623,AF:AF,AI:AI)</f>
        <v/>
      </c>
      <c r="T4623">
        <f>WEEKNUM(G4623)</f>
        <v/>
      </c>
      <c r="U4623">
        <f>YEAR(G4623)</f>
        <v/>
      </c>
      <c r="V4623" s="117">
        <f>IFERROR(Q4623/N4623,"0")</f>
        <v/>
      </c>
    </row>
    <row r="4624">
      <c r="A4624">
        <f>_xlfn.XLOOKUP(D4624,BN:BN,BO:BO)</f>
        <v/>
      </c>
      <c r="B4624" t="inlineStr">
        <is>
          <t>LLC</t>
        </is>
      </c>
      <c r="C4624" t="n">
        <v>761</v>
      </c>
      <c r="D4624">
        <f>_xlfn.XLOOKUP(C4624,BH:BH,BI:BI)</f>
        <v/>
      </c>
      <c r="E4624" t="n">
        <v>28934</v>
      </c>
      <c r="F4624" t="inlineStr">
        <is>
          <t>CUETARA CANALE JUAN ANTONIO MR</t>
        </is>
      </c>
      <c r="G4624" s="234" t="n">
        <v>46028</v>
      </c>
      <c r="H4624" s="234" t="n">
        <v>46029</v>
      </c>
      <c r="I4624" t="inlineStr">
        <is>
          <t>VLO</t>
        </is>
      </c>
      <c r="J4624">
        <f>_xlfn.XLOOKUP(I4624,AS:AS,AU:AU)</f>
        <v/>
      </c>
      <c r="K4624" t="inlineStr">
        <is>
          <t>USD</t>
        </is>
      </c>
      <c r="L4624" s="238" t="n">
        <v>2453.48</v>
      </c>
      <c r="M4624">
        <f>L4624*_xlfn.XLOOKUP(K4624,AM:AM,AN:AN)</f>
        <v/>
      </c>
      <c r="N4624">
        <f>L4624*_xlfn.XLOOKUP(K4624,AM:AM,AO:AO)</f>
        <v/>
      </c>
      <c r="O4624" s="238" t="n">
        <v>101.45</v>
      </c>
      <c r="P4624">
        <f>O4624*_xlfn.XLOOKUP(K4624,AM:AM,AN:AN)</f>
        <v/>
      </c>
      <c r="Q4624">
        <f>O4624*_xlfn.XLOOKUP(K4624,AM:AM,AO:AO)</f>
        <v/>
      </c>
      <c r="R4624">
        <f>_xlfn.XLOOKUP(E4624,AF:AF,AG:AG)</f>
        <v/>
      </c>
      <c r="S4624">
        <f>_xlfn.XLOOKUP(E4624,AF:AF,AI:AI)</f>
        <v/>
      </c>
      <c r="T4624">
        <f>WEEKNUM(G4624)</f>
        <v/>
      </c>
      <c r="U4624">
        <f>YEAR(G4624)</f>
        <v/>
      </c>
      <c r="V4624" s="117">
        <f>IFERROR(Q4624/N4624,"0")</f>
        <v/>
      </c>
    </row>
    <row r="4625">
      <c r="A4625">
        <f>_xlfn.XLOOKUP(D4625,BN:BN,BO:BO)</f>
        <v/>
      </c>
      <c r="B4625" t="inlineStr">
        <is>
          <t>LLC</t>
        </is>
      </c>
      <c r="C4625" t="n">
        <v>761</v>
      </c>
      <c r="D4625">
        <f>_xlfn.XLOOKUP(C4625,BH:BH,BI:BI)</f>
        <v/>
      </c>
      <c r="E4625" t="n">
        <v>28934</v>
      </c>
      <c r="F4625" t="inlineStr">
        <is>
          <t>CHAIN FAJER SAMANTHA MRS</t>
        </is>
      </c>
      <c r="G4625" s="234" t="n">
        <v>46028</v>
      </c>
      <c r="H4625" s="234" t="n">
        <v>46029</v>
      </c>
      <c r="I4625" t="inlineStr">
        <is>
          <t>VLO</t>
        </is>
      </c>
      <c r="J4625">
        <f>_xlfn.XLOOKUP(I4625,AS:AS,AU:AU)</f>
        <v/>
      </c>
      <c r="K4625" t="inlineStr">
        <is>
          <t>USD</t>
        </is>
      </c>
      <c r="L4625" s="238" t="n">
        <v>2453.48</v>
      </c>
      <c r="M4625">
        <f>L4625*_xlfn.XLOOKUP(K4625,AM:AM,AN:AN)</f>
        <v/>
      </c>
      <c r="N4625">
        <f>L4625*_xlfn.XLOOKUP(K4625,AM:AM,AO:AO)</f>
        <v/>
      </c>
      <c r="O4625" s="238" t="n">
        <v>101.45</v>
      </c>
      <c r="P4625">
        <f>O4625*_xlfn.XLOOKUP(K4625,AM:AM,AN:AN)</f>
        <v/>
      </c>
      <c r="Q4625">
        <f>O4625*_xlfn.XLOOKUP(K4625,AM:AM,AO:AO)</f>
        <v/>
      </c>
      <c r="R4625">
        <f>_xlfn.XLOOKUP(E4625,AF:AF,AG:AG)</f>
        <v/>
      </c>
      <c r="S4625">
        <f>_xlfn.XLOOKUP(E4625,AF:AF,AI:AI)</f>
        <v/>
      </c>
      <c r="T4625">
        <f>WEEKNUM(G4625)</f>
        <v/>
      </c>
      <c r="U4625">
        <f>YEAR(G4625)</f>
        <v/>
      </c>
      <c r="V4625" s="117">
        <f>IFERROR(Q4625/N4625,"0")</f>
        <v/>
      </c>
    </row>
    <row r="4626">
      <c r="A4626">
        <f>_xlfn.XLOOKUP(D4626,BN:BN,BO:BO)</f>
        <v/>
      </c>
      <c r="B4626" t="inlineStr">
        <is>
          <t>LLC</t>
        </is>
      </c>
      <c r="C4626" t="n">
        <v>761</v>
      </c>
      <c r="D4626">
        <f>_xlfn.XLOOKUP(C4626,BH:BH,BI:BI)</f>
        <v/>
      </c>
      <c r="E4626" t="n">
        <v>28934</v>
      </c>
      <c r="F4626" t="inlineStr">
        <is>
          <t>PAULSEN CHAIN ERNESTO MR</t>
        </is>
      </c>
      <c r="G4626" s="234" t="n">
        <v>46028</v>
      </c>
      <c r="H4626" s="234" t="n">
        <v>46029</v>
      </c>
      <c r="I4626" t="inlineStr">
        <is>
          <t>VLO</t>
        </is>
      </c>
      <c r="J4626">
        <f>_xlfn.XLOOKUP(I4626,AS:AS,AU:AU)</f>
        <v/>
      </c>
      <c r="K4626" t="inlineStr">
        <is>
          <t>USD</t>
        </is>
      </c>
      <c r="L4626" s="238" t="n">
        <v>2453.48</v>
      </c>
      <c r="M4626">
        <f>L4626*_xlfn.XLOOKUP(K4626,AM:AM,AN:AN)</f>
        <v/>
      </c>
      <c r="N4626">
        <f>L4626*_xlfn.XLOOKUP(K4626,AM:AM,AO:AO)</f>
        <v/>
      </c>
      <c r="O4626" s="238" t="n">
        <v>101.45</v>
      </c>
      <c r="P4626">
        <f>O4626*_xlfn.XLOOKUP(K4626,AM:AM,AN:AN)</f>
        <v/>
      </c>
      <c r="Q4626">
        <f>O4626*_xlfn.XLOOKUP(K4626,AM:AM,AO:AO)</f>
        <v/>
      </c>
      <c r="R4626">
        <f>_xlfn.XLOOKUP(E4626,AF:AF,AG:AG)</f>
        <v/>
      </c>
      <c r="S4626">
        <f>_xlfn.XLOOKUP(E4626,AF:AF,AI:AI)</f>
        <v/>
      </c>
      <c r="T4626">
        <f>WEEKNUM(G4626)</f>
        <v/>
      </c>
      <c r="U4626">
        <f>YEAR(G4626)</f>
        <v/>
      </c>
      <c r="V4626" s="117">
        <f>IFERROR(Q4626/N4626,"0")</f>
        <v/>
      </c>
    </row>
    <row r="4627">
      <c r="A4627">
        <f>_xlfn.XLOOKUP(D4627,BN:BN,BO:BO)</f>
        <v/>
      </c>
      <c r="B4627" t="inlineStr">
        <is>
          <t>LLC</t>
        </is>
      </c>
      <c r="C4627" t="n">
        <v>761</v>
      </c>
      <c r="D4627">
        <f>_xlfn.XLOOKUP(C4627,BH:BH,BI:BI)</f>
        <v/>
      </c>
      <c r="E4627" t="n">
        <v>28934</v>
      </c>
      <c r="F4627" t="inlineStr">
        <is>
          <t>PAULSEN CHAIN JOSE LUIS MR</t>
        </is>
      </c>
      <c r="G4627" s="234" t="n">
        <v>46028</v>
      </c>
      <c r="H4627" s="234" t="n">
        <v>46029</v>
      </c>
      <c r="I4627" t="inlineStr">
        <is>
          <t>VLO</t>
        </is>
      </c>
      <c r="J4627">
        <f>_xlfn.XLOOKUP(I4627,AS:AS,AU:AU)</f>
        <v/>
      </c>
      <c r="K4627" t="inlineStr">
        <is>
          <t>USD</t>
        </is>
      </c>
      <c r="L4627" s="238" t="n">
        <v>2453.48</v>
      </c>
      <c r="M4627">
        <f>L4627*_xlfn.XLOOKUP(K4627,AM:AM,AN:AN)</f>
        <v/>
      </c>
      <c r="N4627">
        <f>L4627*_xlfn.XLOOKUP(K4627,AM:AM,AO:AO)</f>
        <v/>
      </c>
      <c r="O4627" s="238" t="n">
        <v>101.45</v>
      </c>
      <c r="P4627">
        <f>O4627*_xlfn.XLOOKUP(K4627,AM:AM,AN:AN)</f>
        <v/>
      </c>
      <c r="Q4627">
        <f>O4627*_xlfn.XLOOKUP(K4627,AM:AM,AO:AO)</f>
        <v/>
      </c>
      <c r="R4627">
        <f>_xlfn.XLOOKUP(E4627,AF:AF,AG:AG)</f>
        <v/>
      </c>
      <c r="S4627">
        <f>_xlfn.XLOOKUP(E4627,AF:AF,AI:AI)</f>
        <v/>
      </c>
      <c r="T4627">
        <f>WEEKNUM(G4627)</f>
        <v/>
      </c>
      <c r="U4627">
        <f>YEAR(G4627)</f>
        <v/>
      </c>
      <c r="V4627" s="117">
        <f>IFERROR(Q4627/N4627,"0")</f>
        <v/>
      </c>
    </row>
    <row r="4628">
      <c r="A4628">
        <f>_xlfn.XLOOKUP(D4628,BN:BN,BO:BO)</f>
        <v/>
      </c>
      <c r="B4628" t="inlineStr">
        <is>
          <t>LLC</t>
        </is>
      </c>
      <c r="C4628" t="n">
        <v>761</v>
      </c>
      <c r="D4628">
        <f>_xlfn.XLOOKUP(C4628,BH:BH,BI:BI)</f>
        <v/>
      </c>
      <c r="E4628" t="n">
        <v>28934</v>
      </c>
      <c r="F4628" t="inlineStr">
        <is>
          <t>PAULSEN CHAIN RODRIGO MR</t>
        </is>
      </c>
      <c r="G4628" s="234" t="n">
        <v>46028</v>
      </c>
      <c r="H4628" s="234" t="n">
        <v>46029</v>
      </c>
      <c r="I4628" t="inlineStr">
        <is>
          <t>VLO</t>
        </is>
      </c>
      <c r="J4628">
        <f>_xlfn.XLOOKUP(I4628,AS:AS,AU:AU)</f>
        <v/>
      </c>
      <c r="K4628" t="inlineStr">
        <is>
          <t>USD</t>
        </is>
      </c>
      <c r="L4628" s="238" t="n">
        <v>2453.48</v>
      </c>
      <c r="M4628">
        <f>L4628*_xlfn.XLOOKUP(K4628,AM:AM,AN:AN)</f>
        <v/>
      </c>
      <c r="N4628">
        <f>L4628*_xlfn.XLOOKUP(K4628,AM:AM,AO:AO)</f>
        <v/>
      </c>
      <c r="O4628" s="238" t="n">
        <v>101.45</v>
      </c>
      <c r="P4628">
        <f>O4628*_xlfn.XLOOKUP(K4628,AM:AM,AN:AN)</f>
        <v/>
      </c>
      <c r="Q4628">
        <f>O4628*_xlfn.XLOOKUP(K4628,AM:AM,AO:AO)</f>
        <v/>
      </c>
      <c r="R4628">
        <f>_xlfn.XLOOKUP(E4628,AF:AF,AG:AG)</f>
        <v/>
      </c>
      <c r="S4628">
        <f>_xlfn.XLOOKUP(E4628,AF:AF,AI:AI)</f>
        <v/>
      </c>
      <c r="T4628">
        <f>WEEKNUM(G4628)</f>
        <v/>
      </c>
      <c r="U4628">
        <f>YEAR(G4628)</f>
        <v/>
      </c>
      <c r="V4628" s="117">
        <f>IFERROR(Q4628/N4628,"0")</f>
        <v/>
      </c>
    </row>
    <row r="4629">
      <c r="A4629">
        <f>_xlfn.XLOOKUP(D4629,BN:BN,BO:BO)</f>
        <v/>
      </c>
      <c r="B4629" t="inlineStr">
        <is>
          <t>LLC</t>
        </is>
      </c>
      <c r="C4629" t="n">
        <v>761</v>
      </c>
      <c r="D4629">
        <f>_xlfn.XLOOKUP(C4629,BH:BH,BI:BI)</f>
        <v/>
      </c>
      <c r="E4629" t="n">
        <v>28934</v>
      </c>
      <c r="F4629" t="inlineStr">
        <is>
          <t>CUETARA CANALE JUAN ANTONIO MR</t>
        </is>
      </c>
      <c r="G4629" s="234" t="n">
        <v>45997</v>
      </c>
      <c r="H4629" s="234" t="n">
        <v>46003</v>
      </c>
      <c r="I4629" t="inlineStr">
        <is>
          <t>VLO</t>
        </is>
      </c>
      <c r="J4629">
        <f>_xlfn.XLOOKUP(I4629,AS:AS,AU:AU)</f>
        <v/>
      </c>
      <c r="K4629" t="inlineStr">
        <is>
          <t>USD</t>
        </is>
      </c>
      <c r="L4629" s="238" t="n">
        <v>1118.46</v>
      </c>
      <c r="M4629">
        <f>L4629*_xlfn.XLOOKUP(K4629,AM:AM,AN:AN)</f>
        <v/>
      </c>
      <c r="N4629">
        <f>L4629*_xlfn.XLOOKUP(K4629,AM:AM,AO:AO)</f>
        <v/>
      </c>
      <c r="O4629" s="238" t="n">
        <v>0</v>
      </c>
      <c r="P4629">
        <f>O4629*_xlfn.XLOOKUP(K4629,AM:AM,AN:AN)</f>
        <v/>
      </c>
      <c r="Q4629">
        <f>O4629*_xlfn.XLOOKUP(K4629,AM:AM,AO:AO)</f>
        <v/>
      </c>
      <c r="R4629">
        <f>_xlfn.XLOOKUP(E4629,AF:AF,AG:AG)</f>
        <v/>
      </c>
      <c r="S4629">
        <f>_xlfn.XLOOKUP(E4629,AF:AF,AI:AI)</f>
        <v/>
      </c>
      <c r="T4629">
        <f>WEEKNUM(G4629)</f>
        <v/>
      </c>
      <c r="U4629">
        <f>YEAR(G4629)</f>
        <v/>
      </c>
      <c r="V4629" s="117">
        <f>IFERROR(Q4629/N4629,"0")</f>
        <v/>
      </c>
    </row>
    <row r="4630">
      <c r="A4630">
        <f>_xlfn.XLOOKUP(D4630,BN:BN,BO:BO)</f>
        <v/>
      </c>
      <c r="B4630" t="inlineStr">
        <is>
          <t>LLC</t>
        </is>
      </c>
      <c r="C4630" t="n">
        <v>761</v>
      </c>
      <c r="D4630">
        <f>_xlfn.XLOOKUP(C4630,BH:BH,BI:BI)</f>
        <v/>
      </c>
      <c r="E4630" t="n">
        <v>28934</v>
      </c>
      <c r="F4630" t="inlineStr">
        <is>
          <t>CHAIN FAJER SAMANTHA MRS</t>
        </is>
      </c>
      <c r="G4630" s="234" t="n">
        <v>45997</v>
      </c>
      <c r="H4630" s="234" t="n">
        <v>46003</v>
      </c>
      <c r="I4630" t="inlineStr">
        <is>
          <t>VLO</t>
        </is>
      </c>
      <c r="J4630">
        <f>_xlfn.XLOOKUP(I4630,AS:AS,AU:AU)</f>
        <v/>
      </c>
      <c r="K4630" t="inlineStr">
        <is>
          <t>USD</t>
        </is>
      </c>
      <c r="L4630" s="238" t="n">
        <v>1118.46</v>
      </c>
      <c r="M4630">
        <f>L4630*_xlfn.XLOOKUP(K4630,AM:AM,AN:AN)</f>
        <v/>
      </c>
      <c r="N4630">
        <f>L4630*_xlfn.XLOOKUP(K4630,AM:AM,AO:AO)</f>
        <v/>
      </c>
      <c r="O4630" s="238" t="n">
        <v>0</v>
      </c>
      <c r="P4630">
        <f>O4630*_xlfn.XLOOKUP(K4630,AM:AM,AN:AN)</f>
        <v/>
      </c>
      <c r="Q4630">
        <f>O4630*_xlfn.XLOOKUP(K4630,AM:AM,AO:AO)</f>
        <v/>
      </c>
      <c r="R4630">
        <f>_xlfn.XLOOKUP(E4630,AF:AF,AG:AG)</f>
        <v/>
      </c>
      <c r="S4630">
        <f>_xlfn.XLOOKUP(E4630,AF:AF,AI:AI)</f>
        <v/>
      </c>
      <c r="T4630">
        <f>WEEKNUM(G4630)</f>
        <v/>
      </c>
      <c r="U4630">
        <f>YEAR(G4630)</f>
        <v/>
      </c>
      <c r="V4630" s="117">
        <f>IFERROR(Q4630/N4630,"0")</f>
        <v/>
      </c>
    </row>
    <row r="4631">
      <c r="A4631">
        <f>_xlfn.XLOOKUP(D4631,BN:BN,BO:BO)</f>
        <v/>
      </c>
      <c r="B4631" t="inlineStr">
        <is>
          <t>LLC</t>
        </is>
      </c>
      <c r="C4631" t="n">
        <v>761</v>
      </c>
      <c r="D4631">
        <f>_xlfn.XLOOKUP(C4631,BH:BH,BI:BI)</f>
        <v/>
      </c>
      <c r="E4631" t="n">
        <v>28934</v>
      </c>
      <c r="F4631" t="inlineStr">
        <is>
          <t>PAULSEN CHAIN ERNESTO MR</t>
        </is>
      </c>
      <c r="G4631" s="234" t="n">
        <v>45997</v>
      </c>
      <c r="H4631" s="234" t="n">
        <v>46003</v>
      </c>
      <c r="I4631" t="inlineStr">
        <is>
          <t>VLO</t>
        </is>
      </c>
      <c r="J4631">
        <f>_xlfn.XLOOKUP(I4631,AS:AS,AU:AU)</f>
        <v/>
      </c>
      <c r="K4631" t="inlineStr">
        <is>
          <t>USD</t>
        </is>
      </c>
      <c r="L4631" s="238" t="n">
        <v>1118.46</v>
      </c>
      <c r="M4631">
        <f>L4631*_xlfn.XLOOKUP(K4631,AM:AM,AN:AN)</f>
        <v/>
      </c>
      <c r="N4631">
        <f>L4631*_xlfn.XLOOKUP(K4631,AM:AM,AO:AO)</f>
        <v/>
      </c>
      <c r="O4631" s="238" t="n">
        <v>0</v>
      </c>
      <c r="P4631">
        <f>O4631*_xlfn.XLOOKUP(K4631,AM:AM,AN:AN)</f>
        <v/>
      </c>
      <c r="Q4631">
        <f>O4631*_xlfn.XLOOKUP(K4631,AM:AM,AO:AO)</f>
        <v/>
      </c>
      <c r="R4631">
        <f>_xlfn.XLOOKUP(E4631,AF:AF,AG:AG)</f>
        <v/>
      </c>
      <c r="S4631">
        <f>_xlfn.XLOOKUP(E4631,AF:AF,AI:AI)</f>
        <v/>
      </c>
      <c r="T4631">
        <f>WEEKNUM(G4631)</f>
        <v/>
      </c>
      <c r="U4631">
        <f>YEAR(G4631)</f>
        <v/>
      </c>
      <c r="V4631" s="117">
        <f>IFERROR(Q4631/N4631,"0")</f>
        <v/>
      </c>
    </row>
    <row r="4632">
      <c r="A4632">
        <f>_xlfn.XLOOKUP(D4632,BN:BN,BO:BO)</f>
        <v/>
      </c>
      <c r="B4632" t="inlineStr">
        <is>
          <t>LLC</t>
        </is>
      </c>
      <c r="C4632" t="n">
        <v>761</v>
      </c>
      <c r="D4632">
        <f>_xlfn.XLOOKUP(C4632,BH:BH,BI:BI)</f>
        <v/>
      </c>
      <c r="E4632" t="n">
        <v>28934</v>
      </c>
      <c r="F4632" t="inlineStr">
        <is>
          <t>PAULSEN CHAIN JOSE LUIS MR</t>
        </is>
      </c>
      <c r="G4632" s="234" t="n">
        <v>45997</v>
      </c>
      <c r="H4632" s="234" t="n">
        <v>46003</v>
      </c>
      <c r="I4632" t="inlineStr">
        <is>
          <t>VLO</t>
        </is>
      </c>
      <c r="J4632">
        <f>_xlfn.XLOOKUP(I4632,AS:AS,AU:AU)</f>
        <v/>
      </c>
      <c r="K4632" t="inlineStr">
        <is>
          <t>USD</t>
        </is>
      </c>
      <c r="L4632" s="238" t="n">
        <v>1118.46</v>
      </c>
      <c r="M4632">
        <f>L4632*_xlfn.XLOOKUP(K4632,AM:AM,AN:AN)</f>
        <v/>
      </c>
      <c r="N4632">
        <f>L4632*_xlfn.XLOOKUP(K4632,AM:AM,AO:AO)</f>
        <v/>
      </c>
      <c r="O4632" s="238" t="n">
        <v>0</v>
      </c>
      <c r="P4632">
        <f>O4632*_xlfn.XLOOKUP(K4632,AM:AM,AN:AN)</f>
        <v/>
      </c>
      <c r="Q4632">
        <f>O4632*_xlfn.XLOOKUP(K4632,AM:AM,AO:AO)</f>
        <v/>
      </c>
      <c r="R4632">
        <f>_xlfn.XLOOKUP(E4632,AF:AF,AG:AG)</f>
        <v/>
      </c>
      <c r="S4632">
        <f>_xlfn.XLOOKUP(E4632,AF:AF,AI:AI)</f>
        <v/>
      </c>
      <c r="T4632">
        <f>WEEKNUM(G4632)</f>
        <v/>
      </c>
      <c r="U4632">
        <f>YEAR(G4632)</f>
        <v/>
      </c>
      <c r="V4632" s="117">
        <f>IFERROR(Q4632/N4632,"0")</f>
        <v/>
      </c>
    </row>
    <row r="4633">
      <c r="A4633">
        <f>_xlfn.XLOOKUP(D4633,BN:BN,BO:BO)</f>
        <v/>
      </c>
      <c r="B4633" t="inlineStr">
        <is>
          <t>LLC</t>
        </is>
      </c>
      <c r="C4633" t="n">
        <v>761</v>
      </c>
      <c r="D4633">
        <f>_xlfn.XLOOKUP(C4633,BH:BH,BI:BI)</f>
        <v/>
      </c>
      <c r="E4633" t="n">
        <v>28934</v>
      </c>
      <c r="F4633" t="inlineStr">
        <is>
          <t>PAULSEN CHAIN RODRIGO MR</t>
        </is>
      </c>
      <c r="G4633" s="234" t="n">
        <v>45997</v>
      </c>
      <c r="H4633" s="234" t="n">
        <v>46003</v>
      </c>
      <c r="I4633" t="inlineStr">
        <is>
          <t>VLO</t>
        </is>
      </c>
      <c r="J4633">
        <f>_xlfn.XLOOKUP(I4633,AS:AS,AU:AU)</f>
        <v/>
      </c>
      <c r="K4633" t="inlineStr">
        <is>
          <t>USD</t>
        </is>
      </c>
      <c r="L4633" s="238" t="n">
        <v>1118.46</v>
      </c>
      <c r="M4633">
        <f>L4633*_xlfn.XLOOKUP(K4633,AM:AM,AN:AN)</f>
        <v/>
      </c>
      <c r="N4633">
        <f>L4633*_xlfn.XLOOKUP(K4633,AM:AM,AO:AO)</f>
        <v/>
      </c>
      <c r="O4633" s="238" t="n">
        <v>0</v>
      </c>
      <c r="P4633">
        <f>O4633*_xlfn.XLOOKUP(K4633,AM:AM,AN:AN)</f>
        <v/>
      </c>
      <c r="Q4633">
        <f>O4633*_xlfn.XLOOKUP(K4633,AM:AM,AO:AO)</f>
        <v/>
      </c>
      <c r="R4633">
        <f>_xlfn.XLOOKUP(E4633,AF:AF,AG:AG)</f>
        <v/>
      </c>
      <c r="S4633">
        <f>_xlfn.XLOOKUP(E4633,AF:AF,AI:AI)</f>
        <v/>
      </c>
      <c r="T4633">
        <f>WEEKNUM(G4633)</f>
        <v/>
      </c>
      <c r="U4633">
        <f>YEAR(G4633)</f>
        <v/>
      </c>
      <c r="V4633" s="117">
        <f>IFERROR(Q4633/N4633,"0")</f>
        <v/>
      </c>
    </row>
    <row r="4634">
      <c r="A4634">
        <f>_xlfn.XLOOKUP(D4634,BN:BN,BO:BO)</f>
        <v/>
      </c>
      <c r="B4634" t="inlineStr">
        <is>
          <t>LLC</t>
        </is>
      </c>
      <c r="C4634" t="n">
        <v>761</v>
      </c>
      <c r="D4634">
        <f>_xlfn.XLOOKUP(C4634,BH:BH,BI:BI)</f>
        <v/>
      </c>
      <c r="E4634" t="n">
        <v>28934</v>
      </c>
      <c r="F4634" t="inlineStr">
        <is>
          <t>CUETARA CANALE JUAN ANTONIO MR</t>
        </is>
      </c>
      <c r="G4634" s="234" t="n">
        <v>45997</v>
      </c>
      <c r="H4634" s="234" t="n">
        <v>46003</v>
      </c>
      <c r="I4634" t="inlineStr">
        <is>
          <t>VLO</t>
        </is>
      </c>
      <c r="J4634">
        <f>_xlfn.XLOOKUP(I4634,AS:AS,AU:AU)</f>
        <v/>
      </c>
      <c r="K4634" t="inlineStr">
        <is>
          <t>USD</t>
        </is>
      </c>
      <c r="L4634" s="238" t="n">
        <v>1160.8</v>
      </c>
      <c r="M4634">
        <f>L4634*_xlfn.XLOOKUP(K4634,AM:AM,AN:AN)</f>
        <v/>
      </c>
      <c r="N4634">
        <f>L4634*_xlfn.XLOOKUP(K4634,AM:AM,AO:AO)</f>
        <v/>
      </c>
      <c r="O4634" s="238" t="n">
        <v>0</v>
      </c>
      <c r="P4634">
        <f>O4634*_xlfn.XLOOKUP(K4634,AM:AM,AN:AN)</f>
        <v/>
      </c>
      <c r="Q4634">
        <f>O4634*_xlfn.XLOOKUP(K4634,AM:AM,AO:AO)</f>
        <v/>
      </c>
      <c r="R4634">
        <f>_xlfn.XLOOKUP(E4634,AF:AF,AG:AG)</f>
        <v/>
      </c>
      <c r="S4634">
        <f>_xlfn.XLOOKUP(E4634,AF:AF,AI:AI)</f>
        <v/>
      </c>
      <c r="T4634">
        <f>WEEKNUM(G4634)</f>
        <v/>
      </c>
      <c r="U4634">
        <f>YEAR(G4634)</f>
        <v/>
      </c>
      <c r="V4634" s="117">
        <f>IFERROR(Q4634/N4634,"0")</f>
        <v/>
      </c>
    </row>
    <row r="4635">
      <c r="A4635">
        <f>_xlfn.XLOOKUP(D4635,BN:BN,BO:BO)</f>
        <v/>
      </c>
      <c r="B4635" t="inlineStr">
        <is>
          <t>LLC</t>
        </is>
      </c>
      <c r="C4635" t="n">
        <v>761</v>
      </c>
      <c r="D4635">
        <f>_xlfn.XLOOKUP(C4635,BH:BH,BI:BI)</f>
        <v/>
      </c>
      <c r="E4635" t="n">
        <v>28934</v>
      </c>
      <c r="F4635" t="inlineStr">
        <is>
          <t>CHAIN FAJER SAMANTHA MRS</t>
        </is>
      </c>
      <c r="G4635" s="234" t="n">
        <v>45997</v>
      </c>
      <c r="H4635" s="234" t="n">
        <v>46003</v>
      </c>
      <c r="I4635" t="inlineStr">
        <is>
          <t>VLO</t>
        </is>
      </c>
      <c r="J4635">
        <f>_xlfn.XLOOKUP(I4635,AS:AS,AU:AU)</f>
        <v/>
      </c>
      <c r="K4635" t="inlineStr">
        <is>
          <t>USD</t>
        </is>
      </c>
      <c r="L4635" s="238" t="n">
        <v>1160.8</v>
      </c>
      <c r="M4635">
        <f>L4635*_xlfn.XLOOKUP(K4635,AM:AM,AN:AN)</f>
        <v/>
      </c>
      <c r="N4635">
        <f>L4635*_xlfn.XLOOKUP(K4635,AM:AM,AO:AO)</f>
        <v/>
      </c>
      <c r="O4635" s="238" t="n">
        <v>0</v>
      </c>
      <c r="P4635">
        <f>O4635*_xlfn.XLOOKUP(K4635,AM:AM,AN:AN)</f>
        <v/>
      </c>
      <c r="Q4635">
        <f>O4635*_xlfn.XLOOKUP(K4635,AM:AM,AO:AO)</f>
        <v/>
      </c>
      <c r="R4635">
        <f>_xlfn.XLOOKUP(E4635,AF:AF,AG:AG)</f>
        <v/>
      </c>
      <c r="S4635">
        <f>_xlfn.XLOOKUP(E4635,AF:AF,AI:AI)</f>
        <v/>
      </c>
      <c r="T4635">
        <f>WEEKNUM(G4635)</f>
        <v/>
      </c>
      <c r="U4635">
        <f>YEAR(G4635)</f>
        <v/>
      </c>
      <c r="V4635" s="117">
        <f>IFERROR(Q4635/N4635,"0")</f>
        <v/>
      </c>
    </row>
    <row r="4636">
      <c r="A4636">
        <f>_xlfn.XLOOKUP(D4636,BN:BN,BO:BO)</f>
        <v/>
      </c>
      <c r="B4636" t="inlineStr">
        <is>
          <t>LLC</t>
        </is>
      </c>
      <c r="C4636" t="n">
        <v>761</v>
      </c>
      <c r="D4636">
        <f>_xlfn.XLOOKUP(C4636,BH:BH,BI:BI)</f>
        <v/>
      </c>
      <c r="E4636" t="n">
        <v>28934</v>
      </c>
      <c r="F4636" t="inlineStr">
        <is>
          <t>PAULSEN CHAIN ERNESTO MR</t>
        </is>
      </c>
      <c r="G4636" s="234" t="n">
        <v>45997</v>
      </c>
      <c r="H4636" s="234" t="n">
        <v>46003</v>
      </c>
      <c r="I4636" t="inlineStr">
        <is>
          <t>VLO</t>
        </is>
      </c>
      <c r="J4636">
        <f>_xlfn.XLOOKUP(I4636,AS:AS,AU:AU)</f>
        <v/>
      </c>
      <c r="K4636" t="inlineStr">
        <is>
          <t>USD</t>
        </is>
      </c>
      <c r="L4636" s="238" t="n">
        <v>1160.8</v>
      </c>
      <c r="M4636">
        <f>L4636*_xlfn.XLOOKUP(K4636,AM:AM,AN:AN)</f>
        <v/>
      </c>
      <c r="N4636">
        <f>L4636*_xlfn.XLOOKUP(K4636,AM:AM,AO:AO)</f>
        <v/>
      </c>
      <c r="O4636" s="238" t="n">
        <v>0</v>
      </c>
      <c r="P4636">
        <f>O4636*_xlfn.XLOOKUP(K4636,AM:AM,AN:AN)</f>
        <v/>
      </c>
      <c r="Q4636">
        <f>O4636*_xlfn.XLOOKUP(K4636,AM:AM,AO:AO)</f>
        <v/>
      </c>
      <c r="R4636">
        <f>_xlfn.XLOOKUP(E4636,AF:AF,AG:AG)</f>
        <v/>
      </c>
      <c r="S4636">
        <f>_xlfn.XLOOKUP(E4636,AF:AF,AI:AI)</f>
        <v/>
      </c>
      <c r="T4636">
        <f>WEEKNUM(G4636)</f>
        <v/>
      </c>
      <c r="U4636">
        <f>YEAR(G4636)</f>
        <v/>
      </c>
      <c r="V4636" s="117">
        <f>IFERROR(Q4636/N4636,"0")</f>
        <v/>
      </c>
    </row>
    <row r="4637">
      <c r="A4637">
        <f>_xlfn.XLOOKUP(D4637,BN:BN,BO:BO)</f>
        <v/>
      </c>
      <c r="B4637" t="inlineStr">
        <is>
          <t>LLC</t>
        </is>
      </c>
      <c r="C4637" t="n">
        <v>761</v>
      </c>
      <c r="D4637">
        <f>_xlfn.XLOOKUP(C4637,BH:BH,BI:BI)</f>
        <v/>
      </c>
      <c r="E4637" t="n">
        <v>28934</v>
      </c>
      <c r="F4637" t="inlineStr">
        <is>
          <t>PAULSEN CHAIN JOSE LUIS MR</t>
        </is>
      </c>
      <c r="G4637" s="234" t="n">
        <v>45997</v>
      </c>
      <c r="H4637" s="234" t="n">
        <v>46003</v>
      </c>
      <c r="I4637" t="inlineStr">
        <is>
          <t>VLO</t>
        </is>
      </c>
      <c r="J4637">
        <f>_xlfn.XLOOKUP(I4637,AS:AS,AU:AU)</f>
        <v/>
      </c>
      <c r="K4637" t="inlineStr">
        <is>
          <t>USD</t>
        </is>
      </c>
      <c r="L4637" s="238" t="n">
        <v>1160.8</v>
      </c>
      <c r="M4637">
        <f>L4637*_xlfn.XLOOKUP(K4637,AM:AM,AN:AN)</f>
        <v/>
      </c>
      <c r="N4637">
        <f>L4637*_xlfn.XLOOKUP(K4637,AM:AM,AO:AO)</f>
        <v/>
      </c>
      <c r="O4637" s="238" t="n">
        <v>0</v>
      </c>
      <c r="P4637">
        <f>O4637*_xlfn.XLOOKUP(K4637,AM:AM,AN:AN)</f>
        <v/>
      </c>
      <c r="Q4637">
        <f>O4637*_xlfn.XLOOKUP(K4637,AM:AM,AO:AO)</f>
        <v/>
      </c>
      <c r="R4637">
        <f>_xlfn.XLOOKUP(E4637,AF:AF,AG:AG)</f>
        <v/>
      </c>
      <c r="S4637">
        <f>_xlfn.XLOOKUP(E4637,AF:AF,AI:AI)</f>
        <v/>
      </c>
      <c r="T4637">
        <f>WEEKNUM(G4637)</f>
        <v/>
      </c>
      <c r="U4637">
        <f>YEAR(G4637)</f>
        <v/>
      </c>
      <c r="V4637" s="117">
        <f>IFERROR(Q4637/N4637,"0")</f>
        <v/>
      </c>
    </row>
    <row r="4638">
      <c r="A4638">
        <f>_xlfn.XLOOKUP(D4638,BN:BN,BO:BO)</f>
        <v/>
      </c>
      <c r="B4638" t="inlineStr">
        <is>
          <t>LLC</t>
        </is>
      </c>
      <c r="C4638" t="n">
        <v>761</v>
      </c>
      <c r="D4638">
        <f>_xlfn.XLOOKUP(C4638,BH:BH,BI:BI)</f>
        <v/>
      </c>
      <c r="E4638" t="n">
        <v>28934</v>
      </c>
      <c r="F4638" t="inlineStr">
        <is>
          <t>PAULSEN CHAIN RODRIGO MR</t>
        </is>
      </c>
      <c r="G4638" s="234" t="n">
        <v>45997</v>
      </c>
      <c r="H4638" s="234" t="n">
        <v>46003</v>
      </c>
      <c r="I4638" t="inlineStr">
        <is>
          <t>VLO</t>
        </is>
      </c>
      <c r="J4638">
        <f>_xlfn.XLOOKUP(I4638,AS:AS,AU:AU)</f>
        <v/>
      </c>
      <c r="K4638" t="inlineStr">
        <is>
          <t>USD</t>
        </is>
      </c>
      <c r="L4638" s="238" t="n">
        <v>1160.8</v>
      </c>
      <c r="M4638">
        <f>L4638*_xlfn.XLOOKUP(K4638,AM:AM,AN:AN)</f>
        <v/>
      </c>
      <c r="N4638">
        <f>L4638*_xlfn.XLOOKUP(K4638,AM:AM,AO:AO)</f>
        <v/>
      </c>
      <c r="O4638" s="238" t="n">
        <v>0</v>
      </c>
      <c r="P4638">
        <f>O4638*_xlfn.XLOOKUP(K4638,AM:AM,AN:AN)</f>
        <v/>
      </c>
      <c r="Q4638">
        <f>O4638*_xlfn.XLOOKUP(K4638,AM:AM,AO:AO)</f>
        <v/>
      </c>
      <c r="R4638">
        <f>_xlfn.XLOOKUP(E4638,AF:AF,AG:AG)</f>
        <v/>
      </c>
      <c r="S4638">
        <f>_xlfn.XLOOKUP(E4638,AF:AF,AI:AI)</f>
        <v/>
      </c>
      <c r="T4638">
        <f>WEEKNUM(G4638)</f>
        <v/>
      </c>
      <c r="U4638">
        <f>YEAR(G4638)</f>
        <v/>
      </c>
      <c r="V4638" s="117">
        <f>IFERROR(Q4638/N4638,"0")</f>
        <v/>
      </c>
    </row>
    <row r="4639">
      <c r="A4639">
        <f>_xlfn.XLOOKUP(D4639,BN:BN,BO:BO)</f>
        <v/>
      </c>
      <c r="B4639" t="inlineStr">
        <is>
          <t>LLC</t>
        </is>
      </c>
      <c r="C4639" t="n">
        <v>761</v>
      </c>
      <c r="D4639">
        <f>_xlfn.XLOOKUP(C4639,BH:BH,BI:BI)</f>
        <v/>
      </c>
      <c r="E4639" t="n">
        <v>28934</v>
      </c>
      <c r="F4639" t="inlineStr">
        <is>
          <t>CUETARA CANALE JUAN ANTONIO MR</t>
        </is>
      </c>
      <c r="G4639" s="234" t="n">
        <v>45997</v>
      </c>
      <c r="H4639" s="234" t="n">
        <v>46003</v>
      </c>
      <c r="I4639" t="inlineStr">
        <is>
          <t>VLO</t>
        </is>
      </c>
      <c r="J4639">
        <f>_xlfn.XLOOKUP(I4639,AS:AS,AU:AU)</f>
        <v/>
      </c>
      <c r="K4639" t="inlineStr">
        <is>
          <t>USD</t>
        </is>
      </c>
      <c r="L4639" s="238" t="n">
        <v>60.2</v>
      </c>
      <c r="M4639">
        <f>L4639*_xlfn.XLOOKUP(K4639,AM:AM,AN:AN)</f>
        <v/>
      </c>
      <c r="N4639">
        <f>L4639*_xlfn.XLOOKUP(K4639,AM:AM,AO:AO)</f>
        <v/>
      </c>
      <c r="O4639" s="238" t="n">
        <v>0</v>
      </c>
      <c r="P4639">
        <f>O4639*_xlfn.XLOOKUP(K4639,AM:AM,AN:AN)</f>
        <v/>
      </c>
      <c r="Q4639">
        <f>O4639*_xlfn.XLOOKUP(K4639,AM:AM,AO:AO)</f>
        <v/>
      </c>
      <c r="R4639">
        <f>_xlfn.XLOOKUP(E4639,AF:AF,AG:AG)</f>
        <v/>
      </c>
      <c r="S4639">
        <f>_xlfn.XLOOKUP(E4639,AF:AF,AI:AI)</f>
        <v/>
      </c>
      <c r="T4639">
        <f>WEEKNUM(G4639)</f>
        <v/>
      </c>
      <c r="U4639">
        <f>YEAR(G4639)</f>
        <v/>
      </c>
      <c r="V4639" s="117">
        <f>IFERROR(Q4639/N4639,"0")</f>
        <v/>
      </c>
    </row>
    <row r="4640">
      <c r="A4640">
        <f>_xlfn.XLOOKUP(D4640,BN:BN,BO:BO)</f>
        <v/>
      </c>
      <c r="B4640" t="inlineStr">
        <is>
          <t>LLC</t>
        </is>
      </c>
      <c r="C4640" t="n">
        <v>761</v>
      </c>
      <c r="D4640">
        <f>_xlfn.XLOOKUP(C4640,BH:BH,BI:BI)</f>
        <v/>
      </c>
      <c r="E4640" t="n">
        <v>28934</v>
      </c>
      <c r="F4640" t="inlineStr">
        <is>
          <t>CHAIN FAJER SAMANTHA MRS</t>
        </is>
      </c>
      <c r="G4640" s="234" t="n">
        <v>45997</v>
      </c>
      <c r="H4640" s="234" t="n">
        <v>46003</v>
      </c>
      <c r="I4640" t="inlineStr">
        <is>
          <t>VLO</t>
        </is>
      </c>
      <c r="J4640">
        <f>_xlfn.XLOOKUP(I4640,AS:AS,AU:AU)</f>
        <v/>
      </c>
      <c r="K4640" t="inlineStr">
        <is>
          <t>USD</t>
        </is>
      </c>
      <c r="L4640" s="238" t="n">
        <v>60.2</v>
      </c>
      <c r="M4640">
        <f>L4640*_xlfn.XLOOKUP(K4640,AM:AM,AN:AN)</f>
        <v/>
      </c>
      <c r="N4640">
        <f>L4640*_xlfn.XLOOKUP(K4640,AM:AM,AO:AO)</f>
        <v/>
      </c>
      <c r="O4640" s="238" t="n">
        <v>0</v>
      </c>
      <c r="P4640">
        <f>O4640*_xlfn.XLOOKUP(K4640,AM:AM,AN:AN)</f>
        <v/>
      </c>
      <c r="Q4640">
        <f>O4640*_xlfn.XLOOKUP(K4640,AM:AM,AO:AO)</f>
        <v/>
      </c>
      <c r="R4640">
        <f>_xlfn.XLOOKUP(E4640,AF:AF,AG:AG)</f>
        <v/>
      </c>
      <c r="S4640">
        <f>_xlfn.XLOOKUP(E4640,AF:AF,AI:AI)</f>
        <v/>
      </c>
      <c r="T4640">
        <f>WEEKNUM(G4640)</f>
        <v/>
      </c>
      <c r="U4640">
        <f>YEAR(G4640)</f>
        <v/>
      </c>
      <c r="V4640" s="117">
        <f>IFERROR(Q4640/N4640,"0")</f>
        <v/>
      </c>
    </row>
    <row r="4641">
      <c r="A4641">
        <f>_xlfn.XLOOKUP(D4641,BN:BN,BO:BO)</f>
        <v/>
      </c>
      <c r="B4641" t="inlineStr">
        <is>
          <t>LLC</t>
        </is>
      </c>
      <c r="C4641" t="n">
        <v>761</v>
      </c>
      <c r="D4641">
        <f>_xlfn.XLOOKUP(C4641,BH:BH,BI:BI)</f>
        <v/>
      </c>
      <c r="E4641" t="n">
        <v>28934</v>
      </c>
      <c r="F4641" t="inlineStr">
        <is>
          <t>PAULSEN CHAIN ERNESTO MR</t>
        </is>
      </c>
      <c r="G4641" s="234" t="n">
        <v>45997</v>
      </c>
      <c r="H4641" s="234" t="n">
        <v>46003</v>
      </c>
      <c r="I4641" t="inlineStr">
        <is>
          <t>VLO</t>
        </is>
      </c>
      <c r="J4641">
        <f>_xlfn.XLOOKUP(I4641,AS:AS,AU:AU)</f>
        <v/>
      </c>
      <c r="K4641" t="inlineStr">
        <is>
          <t>USD</t>
        </is>
      </c>
      <c r="L4641" s="238" t="n">
        <v>60.2</v>
      </c>
      <c r="M4641">
        <f>L4641*_xlfn.XLOOKUP(K4641,AM:AM,AN:AN)</f>
        <v/>
      </c>
      <c r="N4641">
        <f>L4641*_xlfn.XLOOKUP(K4641,AM:AM,AO:AO)</f>
        <v/>
      </c>
      <c r="O4641" s="238" t="n">
        <v>0</v>
      </c>
      <c r="P4641">
        <f>O4641*_xlfn.XLOOKUP(K4641,AM:AM,AN:AN)</f>
        <v/>
      </c>
      <c r="Q4641">
        <f>O4641*_xlfn.XLOOKUP(K4641,AM:AM,AO:AO)</f>
        <v/>
      </c>
      <c r="R4641">
        <f>_xlfn.XLOOKUP(E4641,AF:AF,AG:AG)</f>
        <v/>
      </c>
      <c r="S4641">
        <f>_xlfn.XLOOKUP(E4641,AF:AF,AI:AI)</f>
        <v/>
      </c>
      <c r="T4641">
        <f>WEEKNUM(G4641)</f>
        <v/>
      </c>
      <c r="U4641">
        <f>YEAR(G4641)</f>
        <v/>
      </c>
      <c r="V4641" s="117">
        <f>IFERROR(Q4641/N4641,"0")</f>
        <v/>
      </c>
    </row>
    <row r="4642">
      <c r="A4642">
        <f>_xlfn.XLOOKUP(D4642,BN:BN,BO:BO)</f>
        <v/>
      </c>
      <c r="B4642" t="inlineStr">
        <is>
          <t>LLC</t>
        </is>
      </c>
      <c r="C4642" t="n">
        <v>761</v>
      </c>
      <c r="D4642">
        <f>_xlfn.XLOOKUP(C4642,BH:BH,BI:BI)</f>
        <v/>
      </c>
      <c r="E4642" t="n">
        <v>28934</v>
      </c>
      <c r="F4642" t="inlineStr">
        <is>
          <t>PAULSEN CHAIN JOSE LUIS MR</t>
        </is>
      </c>
      <c r="G4642" s="234" t="n">
        <v>45997</v>
      </c>
      <c r="H4642" s="234" t="n">
        <v>46003</v>
      </c>
      <c r="I4642" t="inlineStr">
        <is>
          <t>VLO</t>
        </is>
      </c>
      <c r="J4642">
        <f>_xlfn.XLOOKUP(I4642,AS:AS,AU:AU)</f>
        <v/>
      </c>
      <c r="K4642" t="inlineStr">
        <is>
          <t>USD</t>
        </is>
      </c>
      <c r="L4642" s="238" t="n">
        <v>60.2</v>
      </c>
      <c r="M4642">
        <f>L4642*_xlfn.XLOOKUP(K4642,AM:AM,AN:AN)</f>
        <v/>
      </c>
      <c r="N4642">
        <f>L4642*_xlfn.XLOOKUP(K4642,AM:AM,AO:AO)</f>
        <v/>
      </c>
      <c r="O4642" s="238" t="n">
        <v>0</v>
      </c>
      <c r="P4642">
        <f>O4642*_xlfn.XLOOKUP(K4642,AM:AM,AN:AN)</f>
        <v/>
      </c>
      <c r="Q4642">
        <f>O4642*_xlfn.XLOOKUP(K4642,AM:AM,AO:AO)</f>
        <v/>
      </c>
      <c r="R4642">
        <f>_xlfn.XLOOKUP(E4642,AF:AF,AG:AG)</f>
        <v/>
      </c>
      <c r="S4642">
        <f>_xlfn.XLOOKUP(E4642,AF:AF,AI:AI)</f>
        <v/>
      </c>
      <c r="T4642">
        <f>WEEKNUM(G4642)</f>
        <v/>
      </c>
      <c r="U4642">
        <f>YEAR(G4642)</f>
        <v/>
      </c>
      <c r="V4642" s="117">
        <f>IFERROR(Q4642/N4642,"0")</f>
        <v/>
      </c>
    </row>
    <row r="4643">
      <c r="A4643">
        <f>_xlfn.XLOOKUP(D4643,BN:BN,BO:BO)</f>
        <v/>
      </c>
      <c r="B4643" t="inlineStr">
        <is>
          <t>LLC</t>
        </is>
      </c>
      <c r="C4643" t="n">
        <v>761</v>
      </c>
      <c r="D4643">
        <f>_xlfn.XLOOKUP(C4643,BH:BH,BI:BI)</f>
        <v/>
      </c>
      <c r="E4643" t="n">
        <v>28934</v>
      </c>
      <c r="F4643" t="inlineStr">
        <is>
          <t>PAULSEN CHAIN RODRIGO MR</t>
        </is>
      </c>
      <c r="G4643" s="234" t="n">
        <v>45997</v>
      </c>
      <c r="H4643" s="234" t="n">
        <v>46003</v>
      </c>
      <c r="I4643" t="inlineStr">
        <is>
          <t>VLO</t>
        </is>
      </c>
      <c r="J4643">
        <f>_xlfn.XLOOKUP(I4643,AS:AS,AU:AU)</f>
        <v/>
      </c>
      <c r="K4643" t="inlineStr">
        <is>
          <t>USD</t>
        </is>
      </c>
      <c r="L4643" s="238" t="n">
        <v>60.2</v>
      </c>
      <c r="M4643">
        <f>L4643*_xlfn.XLOOKUP(K4643,AM:AM,AN:AN)</f>
        <v/>
      </c>
      <c r="N4643">
        <f>L4643*_xlfn.XLOOKUP(K4643,AM:AM,AO:AO)</f>
        <v/>
      </c>
      <c r="O4643" s="238" t="n">
        <v>0</v>
      </c>
      <c r="P4643">
        <f>O4643*_xlfn.XLOOKUP(K4643,AM:AM,AN:AN)</f>
        <v/>
      </c>
      <c r="Q4643">
        <f>O4643*_xlfn.XLOOKUP(K4643,AM:AM,AO:AO)</f>
        <v/>
      </c>
      <c r="R4643">
        <f>_xlfn.XLOOKUP(E4643,AF:AF,AG:AG)</f>
        <v/>
      </c>
      <c r="S4643">
        <f>_xlfn.XLOOKUP(E4643,AF:AF,AI:AI)</f>
        <v/>
      </c>
      <c r="T4643">
        <f>WEEKNUM(G4643)</f>
        <v/>
      </c>
      <c r="U4643">
        <f>YEAR(G4643)</f>
        <v/>
      </c>
      <c r="V4643" s="117">
        <f>IFERROR(Q4643/N4643,"0")</f>
        <v/>
      </c>
    </row>
    <row r="4644">
      <c r="A4644">
        <f>_xlfn.XLOOKUP(D4644,BN:BN,BO:BO)</f>
        <v/>
      </c>
      <c r="B4644" t="inlineStr">
        <is>
          <t>LLC</t>
        </is>
      </c>
      <c r="C4644" t="n">
        <v>761</v>
      </c>
      <c r="D4644">
        <f>_xlfn.XLOOKUP(C4644,BH:BH,BI:BI)</f>
        <v/>
      </c>
      <c r="E4644" t="n">
        <v>25726</v>
      </c>
      <c r="F4644" t="inlineStr">
        <is>
          <t>VISAS X2</t>
        </is>
      </c>
      <c r="G4644" s="234" t="n">
        <v>45997</v>
      </c>
      <c r="H4644" s="234" t="n">
        <v>46029</v>
      </c>
      <c r="I4644" t="inlineStr">
        <is>
          <t>VIS</t>
        </is>
      </c>
      <c r="J4644">
        <f>_xlfn.XLOOKUP(I4644,AS:AS,AU:AU)</f>
        <v/>
      </c>
      <c r="K4644" t="inlineStr">
        <is>
          <t>USD</t>
        </is>
      </c>
      <c r="L4644" s="238" t="n">
        <v>191.9</v>
      </c>
      <c r="M4644">
        <f>L4644*_xlfn.XLOOKUP(K4644,AM:AM,AN:AN)</f>
        <v/>
      </c>
      <c r="N4644">
        <f>L4644*_xlfn.XLOOKUP(K4644,AM:AM,AO:AO)</f>
        <v/>
      </c>
      <c r="O4644" s="238" t="n">
        <v>0</v>
      </c>
      <c r="P4644">
        <f>O4644*_xlfn.XLOOKUP(K4644,AM:AM,AN:AN)</f>
        <v/>
      </c>
      <c r="Q4644">
        <f>O4644*_xlfn.XLOOKUP(K4644,AM:AM,AO:AO)</f>
        <v/>
      </c>
      <c r="R4644">
        <f>_xlfn.XLOOKUP(E4644,AF:AF,AG:AG)</f>
        <v/>
      </c>
      <c r="S4644">
        <f>_xlfn.XLOOKUP(E4644,AF:AF,AI:AI)</f>
        <v/>
      </c>
      <c r="T4644">
        <f>WEEKNUM(G4644)</f>
        <v/>
      </c>
      <c r="U4644">
        <f>YEAR(G4644)</f>
        <v/>
      </c>
      <c r="V4644" s="117">
        <f>IFERROR(Q4644/N4644,"0")</f>
        <v/>
      </c>
    </row>
    <row r="4645">
      <c r="A4645">
        <f>_xlfn.XLOOKUP(D4645,BN:BN,BO:BO)</f>
        <v/>
      </c>
      <c r="B4645" t="inlineStr">
        <is>
          <t>LLC</t>
        </is>
      </c>
      <c r="C4645" t="n">
        <v>761</v>
      </c>
      <c r="D4645">
        <f>_xlfn.XLOOKUP(C4645,BH:BH,BI:BI)</f>
        <v/>
      </c>
      <c r="E4645" t="n">
        <v>32002</v>
      </c>
      <c r="F4645" t="inlineStr">
        <is>
          <t>VISAS ZIMBABWE</t>
        </is>
      </c>
      <c r="G4645" s="234" t="n">
        <v>45997</v>
      </c>
      <c r="H4645" s="234" t="n">
        <v>46029</v>
      </c>
      <c r="I4645" t="inlineStr">
        <is>
          <t>VIS</t>
        </is>
      </c>
      <c r="J4645">
        <f>_xlfn.XLOOKUP(I4645,AS:AS,AU:AU)</f>
        <v/>
      </c>
      <c r="K4645" t="inlineStr">
        <is>
          <t>USD</t>
        </is>
      </c>
      <c r="L4645" s="238" t="n">
        <v>123.08</v>
      </c>
      <c r="M4645">
        <f>L4645*_xlfn.XLOOKUP(K4645,AM:AM,AN:AN)</f>
        <v/>
      </c>
      <c r="N4645">
        <f>L4645*_xlfn.XLOOKUP(K4645,AM:AM,AO:AO)</f>
        <v/>
      </c>
      <c r="O4645" s="238" t="n">
        <v>0</v>
      </c>
      <c r="P4645">
        <f>O4645*_xlfn.XLOOKUP(K4645,AM:AM,AN:AN)</f>
        <v/>
      </c>
      <c r="Q4645">
        <f>O4645*_xlfn.XLOOKUP(K4645,AM:AM,AO:AO)</f>
        <v/>
      </c>
      <c r="R4645">
        <f>_xlfn.XLOOKUP(E4645,AF:AF,AG:AG)</f>
        <v/>
      </c>
      <c r="S4645">
        <f>_xlfn.XLOOKUP(E4645,AF:AF,AI:AI)</f>
        <v/>
      </c>
      <c r="T4645">
        <f>WEEKNUM(G4645)</f>
        <v/>
      </c>
      <c r="U4645">
        <f>YEAR(G4645)</f>
        <v/>
      </c>
      <c r="V4645" s="117">
        <f>IFERROR(Q4645/N4645,"0")</f>
        <v/>
      </c>
    </row>
    <row r="4646">
      <c r="A4646">
        <f>_xlfn.XLOOKUP(D4646,BN:BN,BO:BO)</f>
        <v/>
      </c>
      <c r="B4646" t="inlineStr">
        <is>
          <t>LLC</t>
        </is>
      </c>
      <c r="C4646" t="n">
        <v>761</v>
      </c>
      <c r="D4646">
        <f>_xlfn.XLOOKUP(C4646,BH:BH,BI:BI)</f>
        <v/>
      </c>
      <c r="E4646" t="n">
        <v>24263</v>
      </c>
      <c r="F4646" t="inlineStr">
        <is>
          <t>ASIENTOS TURKISH</t>
        </is>
      </c>
      <c r="G4646" s="234" t="n">
        <v>45997</v>
      </c>
      <c r="H4646" s="234" t="n">
        <v>46029</v>
      </c>
      <c r="I4646" t="inlineStr">
        <is>
          <t>ABC</t>
        </is>
      </c>
      <c r="J4646">
        <f>_xlfn.XLOOKUP(I4646,AS:AS,AU:AU)</f>
        <v/>
      </c>
      <c r="K4646" t="inlineStr">
        <is>
          <t>USD</t>
        </is>
      </c>
      <c r="L4646" s="238" t="n">
        <v>175</v>
      </c>
      <c r="M4646">
        <f>L4646*_xlfn.XLOOKUP(K4646,AM:AM,AN:AN)</f>
        <v/>
      </c>
      <c r="N4646">
        <f>L4646*_xlfn.XLOOKUP(K4646,AM:AM,AO:AO)</f>
        <v/>
      </c>
      <c r="O4646" s="238" t="n">
        <v>0</v>
      </c>
      <c r="P4646">
        <f>O4646*_xlfn.XLOOKUP(K4646,AM:AM,AN:AN)</f>
        <v/>
      </c>
      <c r="Q4646">
        <f>O4646*_xlfn.XLOOKUP(K4646,AM:AM,AO:AO)</f>
        <v/>
      </c>
      <c r="R4646">
        <f>_xlfn.XLOOKUP(E4646,AF:AF,AG:AG)</f>
        <v/>
      </c>
      <c r="S4646">
        <f>_xlfn.XLOOKUP(E4646,AF:AF,AI:AI)</f>
        <v/>
      </c>
      <c r="T4646">
        <f>WEEKNUM(G4646)</f>
        <v/>
      </c>
      <c r="U4646">
        <f>YEAR(G4646)</f>
        <v/>
      </c>
      <c r="V4646" s="117">
        <f>IFERROR(Q4646/N4646,"0")</f>
        <v/>
      </c>
    </row>
    <row r="4647">
      <c r="A4647">
        <f>_xlfn.XLOOKUP(D4647,BN:BN,BO:BO)</f>
        <v/>
      </c>
      <c r="B4647" t="inlineStr">
        <is>
          <t>LLC</t>
        </is>
      </c>
      <c r="C4647" t="n">
        <v>761</v>
      </c>
      <c r="D4647">
        <f>_xlfn.XLOOKUP(C4647,BH:BH,BI:BI)</f>
        <v/>
      </c>
      <c r="E4647" t="n">
        <v>0</v>
      </c>
      <c r="F4647" t="inlineStr">
        <is>
          <t>FEE STRIPE</t>
        </is>
      </c>
      <c r="G4647" s="234" t="n">
        <v>45997</v>
      </c>
      <c r="H4647" s="234" t="n">
        <v>46029</v>
      </c>
      <c r="I4647" t="inlineStr">
        <is>
          <t>HPS</t>
        </is>
      </c>
      <c r="J4647">
        <f>_xlfn.XLOOKUP(I4647,AS:AS,AU:AU)</f>
        <v/>
      </c>
      <c r="K4647" t="inlineStr">
        <is>
          <t>USD</t>
        </is>
      </c>
      <c r="L4647" s="238" t="n">
        <v>7</v>
      </c>
      <c r="M4647">
        <f>L4647*_xlfn.XLOOKUP(K4647,AM:AM,AN:AN)</f>
        <v/>
      </c>
      <c r="N4647">
        <f>L4647*_xlfn.XLOOKUP(K4647,AM:AM,AO:AO)</f>
        <v/>
      </c>
      <c r="O4647" s="238" t="n">
        <v>7</v>
      </c>
      <c r="P4647">
        <f>O4647*_xlfn.XLOOKUP(K4647,AM:AM,AN:AN)</f>
        <v/>
      </c>
      <c r="Q4647">
        <f>O4647*_xlfn.XLOOKUP(K4647,AM:AM,AO:AO)</f>
        <v/>
      </c>
      <c r="R4647">
        <f>_xlfn.XLOOKUP(E4647,AF:AF,AG:AG)</f>
        <v/>
      </c>
      <c r="S4647">
        <f>_xlfn.XLOOKUP(E4647,AF:AF,AI:AI)</f>
        <v/>
      </c>
      <c r="T4647">
        <f>WEEKNUM(G4647)</f>
        <v/>
      </c>
      <c r="U4647">
        <f>YEAR(G4647)</f>
        <v/>
      </c>
      <c r="V4647" s="117">
        <f>IFERROR(Q4647/N4647,"0")</f>
        <v/>
      </c>
    </row>
    <row r="4648">
      <c r="A4648">
        <f>_xlfn.XLOOKUP(D4648,BN:BN,BO:BO)</f>
        <v/>
      </c>
      <c r="B4648" t="inlineStr">
        <is>
          <t>LLC</t>
        </is>
      </c>
      <c r="C4648" t="n">
        <v>762</v>
      </c>
      <c r="D4648">
        <f>_xlfn.XLOOKUP(C4648,BH:BH,BI:BI)</f>
        <v/>
      </c>
      <c r="E4648" t="n">
        <v>0</v>
      </c>
      <c r="F4648" t="inlineStr">
        <is>
          <t>FEE TKT</t>
        </is>
      </c>
      <c r="G4648" s="234" t="n">
        <v>45975</v>
      </c>
      <c r="H4648" s="234" t="n">
        <v>45996</v>
      </c>
      <c r="I4648" t="inlineStr">
        <is>
          <t>HPS</t>
        </is>
      </c>
      <c r="J4648">
        <f>_xlfn.XLOOKUP(I4648,AS:AS,AU:AU)</f>
        <v/>
      </c>
      <c r="K4648" t="inlineStr">
        <is>
          <t>USD</t>
        </is>
      </c>
      <c r="L4648" s="238" t="n">
        <v>70</v>
      </c>
      <c r="M4648">
        <f>L4648*_xlfn.XLOOKUP(K4648,AM:AM,AN:AN)</f>
        <v/>
      </c>
      <c r="N4648">
        <f>L4648*_xlfn.XLOOKUP(K4648,AM:AM,AO:AO)</f>
        <v/>
      </c>
      <c r="O4648" s="238" t="n">
        <v>70</v>
      </c>
      <c r="P4648">
        <f>O4648*_xlfn.XLOOKUP(K4648,AM:AM,AN:AN)</f>
        <v/>
      </c>
      <c r="Q4648">
        <f>O4648*_xlfn.XLOOKUP(K4648,AM:AM,AO:AO)</f>
        <v/>
      </c>
      <c r="R4648">
        <f>_xlfn.XLOOKUP(E4648,AF:AF,AG:AG)</f>
        <v/>
      </c>
      <c r="S4648">
        <f>_xlfn.XLOOKUP(E4648,AF:AF,AI:AI)</f>
        <v/>
      </c>
      <c r="T4648">
        <f>WEEKNUM(G4648)</f>
        <v/>
      </c>
      <c r="U4648">
        <f>YEAR(G4648)</f>
        <v/>
      </c>
      <c r="V4648" s="117">
        <f>IFERROR(Q4648/N4648,"0")</f>
        <v/>
      </c>
    </row>
    <row r="4649">
      <c r="A4649">
        <f>_xlfn.XLOOKUP(D4649,BN:BN,BO:BO)</f>
        <v/>
      </c>
      <c r="B4649" t="inlineStr">
        <is>
          <t>LLC</t>
        </is>
      </c>
      <c r="C4649" t="n">
        <v>762</v>
      </c>
      <c r="D4649">
        <f>_xlfn.XLOOKUP(C4649,BH:BH,BI:BI)</f>
        <v/>
      </c>
      <c r="E4649" t="n">
        <v>31904</v>
      </c>
      <c r="F4649" t="inlineStr">
        <is>
          <t>TOUCH OF SPICE</t>
        </is>
      </c>
      <c r="G4649" s="234" t="n">
        <v>45975</v>
      </c>
      <c r="H4649" s="234" t="n">
        <v>45993</v>
      </c>
      <c r="I4649" t="inlineStr">
        <is>
          <t>PKT</t>
        </is>
      </c>
      <c r="J4649">
        <f>_xlfn.XLOOKUP(I4649,AS:AS,AU:AU)</f>
        <v/>
      </c>
      <c r="K4649" t="inlineStr">
        <is>
          <t>USD</t>
        </is>
      </c>
      <c r="L4649" s="238" t="n">
        <v>72141.55</v>
      </c>
      <c r="M4649">
        <f>L4649*_xlfn.XLOOKUP(K4649,AM:AM,AN:AN)</f>
        <v/>
      </c>
      <c r="N4649">
        <f>L4649*_xlfn.XLOOKUP(K4649,AM:AM,AO:AO)</f>
        <v/>
      </c>
      <c r="O4649" s="238" t="n">
        <v>12873.55</v>
      </c>
      <c r="P4649">
        <f>O4649*_xlfn.XLOOKUP(K4649,AM:AM,AN:AN)</f>
        <v/>
      </c>
      <c r="Q4649">
        <f>O4649*_xlfn.XLOOKUP(K4649,AM:AM,AO:AO)</f>
        <v/>
      </c>
      <c r="R4649">
        <f>_xlfn.XLOOKUP(E4649,AF:AF,AG:AG)</f>
        <v/>
      </c>
      <c r="S4649">
        <f>_xlfn.XLOOKUP(E4649,AF:AF,AI:AI)</f>
        <v/>
      </c>
      <c r="T4649">
        <f>WEEKNUM(G4649)</f>
        <v/>
      </c>
      <c r="U4649">
        <f>YEAR(G4649)</f>
        <v/>
      </c>
      <c r="V4649" s="117">
        <f>IFERROR(Q4649/N4649,"0")</f>
        <v/>
      </c>
    </row>
    <row r="4650">
      <c r="A4650">
        <f>_xlfn.XLOOKUP(D4650,BN:BN,BO:BO)</f>
        <v/>
      </c>
      <c r="B4650" t="inlineStr">
        <is>
          <t>LLC</t>
        </is>
      </c>
      <c r="C4650" t="n">
        <v>762</v>
      </c>
      <c r="D4650">
        <f>_xlfn.XLOOKUP(C4650,BH:BH,BI:BI)</f>
        <v/>
      </c>
      <c r="E4650" t="n">
        <v>28934</v>
      </c>
      <c r="F4650" t="inlineStr">
        <is>
          <t>SANCHEZ NAVARRO BOUFFIER SANTIAGO MR</t>
        </is>
      </c>
      <c r="G4650" s="234" t="n">
        <v>45979</v>
      </c>
      <c r="H4650" s="234" t="n">
        <v>45979</v>
      </c>
      <c r="I4650" t="inlineStr">
        <is>
          <t>VLO</t>
        </is>
      </c>
      <c r="J4650">
        <f>_xlfn.XLOOKUP(I4650,AS:AS,AU:AU)</f>
        <v/>
      </c>
      <c r="K4650" t="inlineStr">
        <is>
          <t>USD</t>
        </is>
      </c>
      <c r="L4650" s="238" t="n">
        <v>178.3</v>
      </c>
      <c r="M4650">
        <f>L4650*_xlfn.XLOOKUP(K4650,AM:AM,AN:AN)</f>
        <v/>
      </c>
      <c r="N4650">
        <f>L4650*_xlfn.XLOOKUP(K4650,AM:AM,AO:AO)</f>
        <v/>
      </c>
      <c r="O4650" s="238" t="n">
        <v>0</v>
      </c>
      <c r="P4650">
        <f>O4650*_xlfn.XLOOKUP(K4650,AM:AM,AN:AN)</f>
        <v/>
      </c>
      <c r="Q4650">
        <f>O4650*_xlfn.XLOOKUP(K4650,AM:AM,AO:AO)</f>
        <v/>
      </c>
      <c r="R4650">
        <f>_xlfn.XLOOKUP(E4650,AF:AF,AG:AG)</f>
        <v/>
      </c>
      <c r="S4650">
        <f>_xlfn.XLOOKUP(E4650,AF:AF,AI:AI)</f>
        <v/>
      </c>
      <c r="T4650">
        <f>WEEKNUM(G4650)</f>
        <v/>
      </c>
      <c r="U4650">
        <f>YEAR(G4650)</f>
        <v/>
      </c>
      <c r="V4650" s="117">
        <f>IFERROR(Q4650/N4650,"0")</f>
        <v/>
      </c>
    </row>
    <row r="4651">
      <c r="A4651">
        <f>_xlfn.XLOOKUP(D4651,BN:BN,BO:BO)</f>
        <v/>
      </c>
      <c r="B4651" t="inlineStr">
        <is>
          <t>LLC</t>
        </is>
      </c>
      <c r="C4651" t="n">
        <v>762</v>
      </c>
      <c r="D4651">
        <f>_xlfn.XLOOKUP(C4651,BH:BH,BI:BI)</f>
        <v/>
      </c>
      <c r="E4651" t="n">
        <v>28934</v>
      </c>
      <c r="F4651" t="inlineStr">
        <is>
          <t>AYUSO FERNANDEZ LORETO MRS</t>
        </is>
      </c>
      <c r="G4651" s="234" t="n">
        <v>45979</v>
      </c>
      <c r="H4651" s="234" t="n">
        <v>45979</v>
      </c>
      <c r="I4651" t="inlineStr">
        <is>
          <t>VLO</t>
        </is>
      </c>
      <c r="J4651">
        <f>_xlfn.XLOOKUP(I4651,AS:AS,AU:AU)</f>
        <v/>
      </c>
      <c r="K4651" t="inlineStr">
        <is>
          <t>USD</t>
        </is>
      </c>
      <c r="L4651" s="238" t="n">
        <v>178.3</v>
      </c>
      <c r="M4651">
        <f>L4651*_xlfn.XLOOKUP(K4651,AM:AM,AN:AN)</f>
        <v/>
      </c>
      <c r="N4651">
        <f>L4651*_xlfn.XLOOKUP(K4651,AM:AM,AO:AO)</f>
        <v/>
      </c>
      <c r="O4651" s="238" t="n">
        <v>0</v>
      </c>
      <c r="P4651">
        <f>O4651*_xlfn.XLOOKUP(K4651,AM:AM,AN:AN)</f>
        <v/>
      </c>
      <c r="Q4651">
        <f>O4651*_xlfn.XLOOKUP(K4651,AM:AM,AO:AO)</f>
        <v/>
      </c>
      <c r="R4651">
        <f>_xlfn.XLOOKUP(E4651,AF:AF,AG:AG)</f>
        <v/>
      </c>
      <c r="S4651">
        <f>_xlfn.XLOOKUP(E4651,AF:AF,AI:AI)</f>
        <v/>
      </c>
      <c r="T4651">
        <f>WEEKNUM(G4651)</f>
        <v/>
      </c>
      <c r="U4651">
        <f>YEAR(G4651)</f>
        <v/>
      </c>
      <c r="V4651" s="117">
        <f>IFERROR(Q4651/N4651,"0")</f>
        <v/>
      </c>
    </row>
    <row r="4652">
      <c r="A4652">
        <f>_xlfn.XLOOKUP(D4652,BN:BN,BO:BO)</f>
        <v/>
      </c>
      <c r="B4652" t="inlineStr">
        <is>
          <t>LLC</t>
        </is>
      </c>
      <c r="C4652" t="n">
        <v>762</v>
      </c>
      <c r="D4652">
        <f>_xlfn.XLOOKUP(C4652,BH:BH,BI:BI)</f>
        <v/>
      </c>
      <c r="E4652" t="n">
        <v>28934</v>
      </c>
      <c r="F4652" t="inlineStr">
        <is>
          <t>SANCHEZ NAVARRO BOUFFIER SANTIAGO MR</t>
        </is>
      </c>
      <c r="G4652" s="234" t="n">
        <v>45979</v>
      </c>
      <c r="H4652" s="234" t="n">
        <v>45979</v>
      </c>
      <c r="I4652" t="inlineStr">
        <is>
          <t>VLO</t>
        </is>
      </c>
      <c r="J4652">
        <f>_xlfn.XLOOKUP(I4652,AS:AS,AU:AU)</f>
        <v/>
      </c>
      <c r="K4652" t="inlineStr">
        <is>
          <t>USD</t>
        </is>
      </c>
      <c r="L4652" s="238" t="n">
        <v>10</v>
      </c>
      <c r="M4652">
        <f>L4652*_xlfn.XLOOKUP(K4652,AM:AM,AN:AN)</f>
        <v/>
      </c>
      <c r="N4652">
        <f>L4652*_xlfn.XLOOKUP(K4652,AM:AM,AO:AO)</f>
        <v/>
      </c>
      <c r="O4652" s="238" t="n">
        <v>0</v>
      </c>
      <c r="P4652">
        <f>O4652*_xlfn.XLOOKUP(K4652,AM:AM,AN:AN)</f>
        <v/>
      </c>
      <c r="Q4652">
        <f>O4652*_xlfn.XLOOKUP(K4652,AM:AM,AO:AO)</f>
        <v/>
      </c>
      <c r="R4652">
        <f>_xlfn.XLOOKUP(E4652,AF:AF,AG:AG)</f>
        <v/>
      </c>
      <c r="S4652">
        <f>_xlfn.XLOOKUP(E4652,AF:AF,AI:AI)</f>
        <v/>
      </c>
      <c r="T4652">
        <f>WEEKNUM(G4652)</f>
        <v/>
      </c>
      <c r="U4652">
        <f>YEAR(G4652)</f>
        <v/>
      </c>
      <c r="V4652" s="117">
        <f>IFERROR(Q4652/N4652,"0")</f>
        <v/>
      </c>
    </row>
    <row r="4653">
      <c r="A4653">
        <f>_xlfn.XLOOKUP(D4653,BN:BN,BO:BO)</f>
        <v/>
      </c>
      <c r="B4653" t="inlineStr">
        <is>
          <t>LLC</t>
        </is>
      </c>
      <c r="C4653" t="n">
        <v>762</v>
      </c>
      <c r="D4653">
        <f>_xlfn.XLOOKUP(C4653,BH:BH,BI:BI)</f>
        <v/>
      </c>
      <c r="E4653" t="n">
        <v>28934</v>
      </c>
      <c r="F4653" t="inlineStr">
        <is>
          <t>AYUSO FERNANDEZ LORETO MRS</t>
        </is>
      </c>
      <c r="G4653" s="234" t="n">
        <v>45979</v>
      </c>
      <c r="H4653" s="234" t="n">
        <v>45979</v>
      </c>
      <c r="I4653" t="inlineStr">
        <is>
          <t>VLO</t>
        </is>
      </c>
      <c r="J4653">
        <f>_xlfn.XLOOKUP(I4653,AS:AS,AU:AU)</f>
        <v/>
      </c>
      <c r="K4653" t="inlineStr">
        <is>
          <t>USD</t>
        </is>
      </c>
      <c r="L4653" s="238" t="n">
        <v>10</v>
      </c>
      <c r="M4653">
        <f>L4653*_xlfn.XLOOKUP(K4653,AM:AM,AN:AN)</f>
        <v/>
      </c>
      <c r="N4653">
        <f>L4653*_xlfn.XLOOKUP(K4653,AM:AM,AO:AO)</f>
        <v/>
      </c>
      <c r="O4653" s="238" t="n">
        <v>0</v>
      </c>
      <c r="P4653">
        <f>O4653*_xlfn.XLOOKUP(K4653,AM:AM,AN:AN)</f>
        <v/>
      </c>
      <c r="Q4653">
        <f>O4653*_xlfn.XLOOKUP(K4653,AM:AM,AO:AO)</f>
        <v/>
      </c>
      <c r="R4653">
        <f>_xlfn.XLOOKUP(E4653,AF:AF,AG:AG)</f>
        <v/>
      </c>
      <c r="S4653">
        <f>_xlfn.XLOOKUP(E4653,AF:AF,AI:AI)</f>
        <v/>
      </c>
      <c r="T4653">
        <f>WEEKNUM(G4653)</f>
        <v/>
      </c>
      <c r="U4653">
        <f>YEAR(G4653)</f>
        <v/>
      </c>
      <c r="V4653" s="117">
        <f>IFERROR(Q4653/N4653,"0")</f>
        <v/>
      </c>
    </row>
    <row r="4654">
      <c r="A4654">
        <f>_xlfn.XLOOKUP(D4654,BN:BN,BO:BO)</f>
        <v/>
      </c>
      <c r="B4654" t="inlineStr">
        <is>
          <t>LLC</t>
        </is>
      </c>
      <c r="C4654" t="n">
        <v>762</v>
      </c>
      <c r="D4654">
        <f>_xlfn.XLOOKUP(C4654,BH:BH,BI:BI)</f>
        <v/>
      </c>
      <c r="E4654" t="n">
        <v>28934</v>
      </c>
      <c r="F4654" t="inlineStr">
        <is>
          <t>SANCHEZ NAVARRO BOUFFIER SANTIAGO MR</t>
        </is>
      </c>
      <c r="G4654" s="234" t="n">
        <v>45993</v>
      </c>
      <c r="H4654" s="234" t="n">
        <v>45993</v>
      </c>
      <c r="I4654" t="inlineStr">
        <is>
          <t>VLO</t>
        </is>
      </c>
      <c r="J4654">
        <f>_xlfn.XLOOKUP(I4654,AS:AS,AU:AU)</f>
        <v/>
      </c>
      <c r="K4654" t="inlineStr">
        <is>
          <t>USD</t>
        </is>
      </c>
      <c r="L4654" s="238" t="n">
        <v>3055.41</v>
      </c>
      <c r="M4654">
        <f>L4654*_xlfn.XLOOKUP(K4654,AM:AM,AN:AN)</f>
        <v/>
      </c>
      <c r="N4654">
        <f>L4654*_xlfn.XLOOKUP(K4654,AM:AM,AO:AO)</f>
        <v/>
      </c>
      <c r="O4654" s="238" t="n">
        <v>0</v>
      </c>
      <c r="P4654">
        <f>O4654*_xlfn.XLOOKUP(K4654,AM:AM,AN:AN)</f>
        <v/>
      </c>
      <c r="Q4654">
        <f>O4654*_xlfn.XLOOKUP(K4654,AM:AM,AO:AO)</f>
        <v/>
      </c>
      <c r="R4654">
        <f>_xlfn.XLOOKUP(E4654,AF:AF,AG:AG)</f>
        <v/>
      </c>
      <c r="S4654">
        <f>_xlfn.XLOOKUP(E4654,AF:AF,AI:AI)</f>
        <v/>
      </c>
      <c r="T4654">
        <f>WEEKNUM(G4654)</f>
        <v/>
      </c>
      <c r="U4654">
        <f>YEAR(G4654)</f>
        <v/>
      </c>
      <c r="V4654" s="117">
        <f>IFERROR(Q4654/N4654,"0")</f>
        <v/>
      </c>
    </row>
    <row r="4655">
      <c r="A4655">
        <f>_xlfn.XLOOKUP(D4655,BN:BN,BO:BO)</f>
        <v/>
      </c>
      <c r="B4655" t="inlineStr">
        <is>
          <t>LLC</t>
        </is>
      </c>
      <c r="C4655" t="n">
        <v>762</v>
      </c>
      <c r="D4655">
        <f>_xlfn.XLOOKUP(C4655,BH:BH,BI:BI)</f>
        <v/>
      </c>
      <c r="E4655" t="n">
        <v>28934</v>
      </c>
      <c r="F4655" t="inlineStr">
        <is>
          <t>AYUSO FERNANDEZ LORETO MRS</t>
        </is>
      </c>
      <c r="G4655" s="234" t="n">
        <v>45993</v>
      </c>
      <c r="H4655" s="234" t="n">
        <v>45993</v>
      </c>
      <c r="I4655" t="inlineStr">
        <is>
          <t>VLO</t>
        </is>
      </c>
      <c r="J4655">
        <f>_xlfn.XLOOKUP(I4655,AS:AS,AU:AU)</f>
        <v/>
      </c>
      <c r="K4655" t="inlineStr">
        <is>
          <t>USD</t>
        </is>
      </c>
      <c r="L4655" s="238" t="n">
        <v>3055.41</v>
      </c>
      <c r="M4655">
        <f>L4655*_xlfn.XLOOKUP(K4655,AM:AM,AN:AN)</f>
        <v/>
      </c>
      <c r="N4655">
        <f>L4655*_xlfn.XLOOKUP(K4655,AM:AM,AO:AO)</f>
        <v/>
      </c>
      <c r="O4655" s="238" t="n">
        <v>0</v>
      </c>
      <c r="P4655">
        <f>O4655*_xlfn.XLOOKUP(K4655,AM:AM,AN:AN)</f>
        <v/>
      </c>
      <c r="Q4655">
        <f>O4655*_xlfn.XLOOKUP(K4655,AM:AM,AO:AO)</f>
        <v/>
      </c>
      <c r="R4655">
        <f>_xlfn.XLOOKUP(E4655,AF:AF,AG:AG)</f>
        <v/>
      </c>
      <c r="S4655">
        <f>_xlfn.XLOOKUP(E4655,AF:AF,AI:AI)</f>
        <v/>
      </c>
      <c r="T4655">
        <f>WEEKNUM(G4655)</f>
        <v/>
      </c>
      <c r="U4655">
        <f>YEAR(G4655)</f>
        <v/>
      </c>
      <c r="V4655" s="117">
        <f>IFERROR(Q4655/N4655,"0")</f>
        <v/>
      </c>
    </row>
    <row r="4656">
      <c r="A4656">
        <f>_xlfn.XLOOKUP(D4656,BN:BN,BO:BO)</f>
        <v/>
      </c>
      <c r="B4656" t="inlineStr">
        <is>
          <t>LLC</t>
        </is>
      </c>
      <c r="C4656" t="n">
        <v>762</v>
      </c>
      <c r="D4656">
        <f>_xlfn.XLOOKUP(C4656,BH:BH,BI:BI)</f>
        <v/>
      </c>
      <c r="E4656" t="n">
        <v>28934</v>
      </c>
      <c r="F4656" t="inlineStr">
        <is>
          <t>SANCHEZ NAVARRO BOUFFIER SANTIAGO MR</t>
        </is>
      </c>
      <c r="G4656" s="234" t="n">
        <v>45973</v>
      </c>
      <c r="H4656" s="234" t="n">
        <v>45975</v>
      </c>
      <c r="I4656" t="inlineStr">
        <is>
          <t>VLO</t>
        </is>
      </c>
      <c r="J4656">
        <f>_xlfn.XLOOKUP(I4656,AS:AS,AU:AU)</f>
        <v/>
      </c>
      <c r="K4656" t="inlineStr">
        <is>
          <t>USD</t>
        </is>
      </c>
      <c r="L4656" s="238" t="n">
        <v>2925.58</v>
      </c>
      <c r="M4656">
        <f>L4656*_xlfn.XLOOKUP(K4656,AM:AM,AN:AN)</f>
        <v/>
      </c>
      <c r="N4656">
        <f>L4656*_xlfn.XLOOKUP(K4656,AM:AM,AO:AO)</f>
        <v/>
      </c>
      <c r="O4656" s="238" t="n">
        <v>0</v>
      </c>
      <c r="P4656">
        <f>O4656*_xlfn.XLOOKUP(K4656,AM:AM,AN:AN)</f>
        <v/>
      </c>
      <c r="Q4656">
        <f>O4656*_xlfn.XLOOKUP(K4656,AM:AM,AO:AO)</f>
        <v/>
      </c>
      <c r="R4656">
        <f>_xlfn.XLOOKUP(E4656,AF:AF,AG:AG)</f>
        <v/>
      </c>
      <c r="S4656">
        <f>_xlfn.XLOOKUP(E4656,AF:AF,AI:AI)</f>
        <v/>
      </c>
      <c r="T4656">
        <f>WEEKNUM(G4656)</f>
        <v/>
      </c>
      <c r="U4656">
        <f>YEAR(G4656)</f>
        <v/>
      </c>
      <c r="V4656" s="117">
        <f>IFERROR(Q4656/N4656,"0")</f>
        <v/>
      </c>
    </row>
    <row r="4657">
      <c r="A4657">
        <f>_xlfn.XLOOKUP(D4657,BN:BN,BO:BO)</f>
        <v/>
      </c>
      <c r="B4657" t="inlineStr">
        <is>
          <t>LLC</t>
        </is>
      </c>
      <c r="C4657" t="n">
        <v>762</v>
      </c>
      <c r="D4657">
        <f>_xlfn.XLOOKUP(C4657,BH:BH,BI:BI)</f>
        <v/>
      </c>
      <c r="E4657" t="n">
        <v>28934</v>
      </c>
      <c r="F4657" t="inlineStr">
        <is>
          <t>AYUSO FERNANDEZ LORETO MRS</t>
        </is>
      </c>
      <c r="G4657" s="234" t="n">
        <v>45973</v>
      </c>
      <c r="H4657" s="234" t="n">
        <v>45975</v>
      </c>
      <c r="I4657" t="inlineStr">
        <is>
          <t>VLO</t>
        </is>
      </c>
      <c r="J4657">
        <f>_xlfn.XLOOKUP(I4657,AS:AS,AU:AU)</f>
        <v/>
      </c>
      <c r="K4657" t="inlineStr">
        <is>
          <t>USD</t>
        </is>
      </c>
      <c r="L4657" s="238" t="n">
        <v>2925.58</v>
      </c>
      <c r="M4657">
        <f>L4657*_xlfn.XLOOKUP(K4657,AM:AM,AN:AN)</f>
        <v/>
      </c>
      <c r="N4657">
        <f>L4657*_xlfn.XLOOKUP(K4657,AM:AM,AO:AO)</f>
        <v/>
      </c>
      <c r="O4657" s="238" t="n">
        <v>0</v>
      </c>
      <c r="P4657">
        <f>O4657*_xlfn.XLOOKUP(K4657,AM:AM,AN:AN)</f>
        <v/>
      </c>
      <c r="Q4657">
        <f>O4657*_xlfn.XLOOKUP(K4657,AM:AM,AO:AO)</f>
        <v/>
      </c>
      <c r="R4657">
        <f>_xlfn.XLOOKUP(E4657,AF:AF,AG:AG)</f>
        <v/>
      </c>
      <c r="S4657">
        <f>_xlfn.XLOOKUP(E4657,AF:AF,AI:AI)</f>
        <v/>
      </c>
      <c r="T4657">
        <f>WEEKNUM(G4657)</f>
        <v/>
      </c>
      <c r="U4657">
        <f>YEAR(G4657)</f>
        <v/>
      </c>
      <c r="V4657" s="117">
        <f>IFERROR(Q4657/N4657,"0")</f>
        <v/>
      </c>
    </row>
    <row r="4658">
      <c r="A4658">
        <f>_xlfn.XLOOKUP(D4658,BN:BN,BO:BO)</f>
        <v/>
      </c>
      <c r="B4658" t="inlineStr">
        <is>
          <t>LLC</t>
        </is>
      </c>
      <c r="C4658" t="n">
        <v>762</v>
      </c>
      <c r="D4658">
        <f>_xlfn.XLOOKUP(C4658,BH:BH,BI:BI)</f>
        <v/>
      </c>
      <c r="E4658" t="n">
        <v>28934</v>
      </c>
      <c r="F4658" t="inlineStr">
        <is>
          <t>SANCHEZ NAVARRO BOUFFIER SANTIAGO MR</t>
        </is>
      </c>
      <c r="G4658" s="234" t="n">
        <v>45993</v>
      </c>
      <c r="H4658" s="234" t="n">
        <v>45993</v>
      </c>
      <c r="I4658" t="inlineStr">
        <is>
          <t>VLO</t>
        </is>
      </c>
      <c r="J4658">
        <f>_xlfn.XLOOKUP(I4658,AS:AS,AU:AU)</f>
        <v/>
      </c>
      <c r="K4658" t="inlineStr">
        <is>
          <t>USD</t>
        </is>
      </c>
      <c r="L4658" s="238" t="n">
        <v>20</v>
      </c>
      <c r="M4658">
        <f>L4658*_xlfn.XLOOKUP(K4658,AM:AM,AN:AN)</f>
        <v/>
      </c>
      <c r="N4658">
        <f>L4658*_xlfn.XLOOKUP(K4658,AM:AM,AO:AO)</f>
        <v/>
      </c>
      <c r="O4658" s="238" t="n">
        <v>0</v>
      </c>
      <c r="P4658">
        <f>O4658*_xlfn.XLOOKUP(K4658,AM:AM,AN:AN)</f>
        <v/>
      </c>
      <c r="Q4658">
        <f>O4658*_xlfn.XLOOKUP(K4658,AM:AM,AO:AO)</f>
        <v/>
      </c>
      <c r="R4658">
        <f>_xlfn.XLOOKUP(E4658,AF:AF,AG:AG)</f>
        <v/>
      </c>
      <c r="S4658">
        <f>_xlfn.XLOOKUP(E4658,AF:AF,AI:AI)</f>
        <v/>
      </c>
      <c r="T4658">
        <f>WEEKNUM(G4658)</f>
        <v/>
      </c>
      <c r="U4658">
        <f>YEAR(G4658)</f>
        <v/>
      </c>
      <c r="V4658" s="117">
        <f>IFERROR(Q4658/N4658,"0")</f>
        <v/>
      </c>
    </row>
    <row r="4659">
      <c r="A4659">
        <f>_xlfn.XLOOKUP(D4659,BN:BN,BO:BO)</f>
        <v/>
      </c>
      <c r="B4659" t="inlineStr">
        <is>
          <t>LLC</t>
        </is>
      </c>
      <c r="C4659" t="n">
        <v>762</v>
      </c>
      <c r="D4659">
        <f>_xlfn.XLOOKUP(C4659,BH:BH,BI:BI)</f>
        <v/>
      </c>
      <c r="E4659" t="n">
        <v>28934</v>
      </c>
      <c r="F4659" t="inlineStr">
        <is>
          <t>AYUSO FERNANDEZ LORETO MRS</t>
        </is>
      </c>
      <c r="G4659" s="234" t="n">
        <v>45993</v>
      </c>
      <c r="H4659" s="234" t="n">
        <v>45993</v>
      </c>
      <c r="I4659" t="inlineStr">
        <is>
          <t>VLO</t>
        </is>
      </c>
      <c r="J4659">
        <f>_xlfn.XLOOKUP(I4659,AS:AS,AU:AU)</f>
        <v/>
      </c>
      <c r="K4659" t="inlineStr">
        <is>
          <t>USD</t>
        </is>
      </c>
      <c r="L4659" s="238" t="n">
        <v>20</v>
      </c>
      <c r="M4659">
        <f>L4659*_xlfn.XLOOKUP(K4659,AM:AM,AN:AN)</f>
        <v/>
      </c>
      <c r="N4659">
        <f>L4659*_xlfn.XLOOKUP(K4659,AM:AM,AO:AO)</f>
        <v/>
      </c>
      <c r="O4659" s="238" t="n">
        <v>0</v>
      </c>
      <c r="P4659">
        <f>O4659*_xlfn.XLOOKUP(K4659,AM:AM,AN:AN)</f>
        <v/>
      </c>
      <c r="Q4659">
        <f>O4659*_xlfn.XLOOKUP(K4659,AM:AM,AO:AO)</f>
        <v/>
      </c>
      <c r="R4659">
        <f>_xlfn.XLOOKUP(E4659,AF:AF,AG:AG)</f>
        <v/>
      </c>
      <c r="S4659">
        <f>_xlfn.XLOOKUP(E4659,AF:AF,AI:AI)</f>
        <v/>
      </c>
      <c r="T4659">
        <f>WEEKNUM(G4659)</f>
        <v/>
      </c>
      <c r="U4659">
        <f>YEAR(G4659)</f>
        <v/>
      </c>
      <c r="V4659" s="117">
        <f>IFERROR(Q4659/N4659,"0")</f>
        <v/>
      </c>
    </row>
    <row r="4660">
      <c r="A4660">
        <f>_xlfn.XLOOKUP(D4660,BN:BN,BO:BO)</f>
        <v/>
      </c>
      <c r="B4660" t="inlineStr">
        <is>
          <t>LLC</t>
        </is>
      </c>
      <c r="C4660" t="n">
        <v>762</v>
      </c>
      <c r="D4660">
        <f>_xlfn.XLOOKUP(C4660,BH:BH,BI:BI)</f>
        <v/>
      </c>
      <c r="E4660" t="n">
        <v>25726</v>
      </c>
      <c r="F4660" t="inlineStr">
        <is>
          <t>Visas</t>
        </is>
      </c>
      <c r="G4660" s="234" t="n">
        <v>45973</v>
      </c>
      <c r="H4660" s="234" t="n">
        <v>45996</v>
      </c>
      <c r="I4660" t="inlineStr">
        <is>
          <t>VIS</t>
        </is>
      </c>
      <c r="J4660">
        <f>_xlfn.XLOOKUP(I4660,AS:AS,AU:AU)</f>
        <v/>
      </c>
      <c r="K4660" t="inlineStr">
        <is>
          <t>USD</t>
        </is>
      </c>
      <c r="L4660" s="238" t="n">
        <v>325.09</v>
      </c>
      <c r="M4660">
        <f>L4660*_xlfn.XLOOKUP(K4660,AM:AM,AN:AN)</f>
        <v/>
      </c>
      <c r="N4660">
        <f>L4660*_xlfn.XLOOKUP(K4660,AM:AM,AO:AO)</f>
        <v/>
      </c>
      <c r="O4660" s="238" t="n">
        <v>0</v>
      </c>
      <c r="P4660">
        <f>O4660*_xlfn.XLOOKUP(K4660,AM:AM,AN:AN)</f>
        <v/>
      </c>
      <c r="Q4660">
        <f>O4660*_xlfn.XLOOKUP(K4660,AM:AM,AO:AO)</f>
        <v/>
      </c>
      <c r="R4660">
        <f>_xlfn.XLOOKUP(E4660,AF:AF,AG:AG)</f>
        <v/>
      </c>
      <c r="S4660">
        <f>_xlfn.XLOOKUP(E4660,AF:AF,AI:AI)</f>
        <v/>
      </c>
      <c r="T4660">
        <f>WEEKNUM(G4660)</f>
        <v/>
      </c>
      <c r="U4660">
        <f>YEAR(G4660)</f>
        <v/>
      </c>
      <c r="V4660" s="117">
        <f>IFERROR(Q4660/N4660,"0")</f>
        <v/>
      </c>
    </row>
    <row r="4661">
      <c r="A4661">
        <f>_xlfn.XLOOKUP(D4661,BN:BN,BO:BO)</f>
        <v/>
      </c>
      <c r="B4661" t="inlineStr">
        <is>
          <t>LLC</t>
        </is>
      </c>
      <c r="C4661" t="n">
        <v>762</v>
      </c>
      <c r="D4661">
        <f>_xlfn.XLOOKUP(C4661,BH:BH,BI:BI)</f>
        <v/>
      </c>
      <c r="E4661" t="n">
        <v>0</v>
      </c>
      <c r="F4661" t="inlineStr">
        <is>
          <t>FEE STRIPE</t>
        </is>
      </c>
      <c r="G4661" s="234" t="n">
        <v>45973</v>
      </c>
      <c r="H4661" s="234" t="n">
        <v>45996</v>
      </c>
      <c r="I4661" t="inlineStr">
        <is>
          <t>HPS</t>
        </is>
      </c>
      <c r="J4661">
        <f>_xlfn.XLOOKUP(I4661,AS:AS,AU:AU)</f>
        <v/>
      </c>
      <c r="K4661" t="inlineStr">
        <is>
          <t>USD</t>
        </is>
      </c>
      <c r="L4661" s="238" t="n">
        <v>635.28</v>
      </c>
      <c r="M4661">
        <f>L4661*_xlfn.XLOOKUP(K4661,AM:AM,AN:AN)</f>
        <v/>
      </c>
      <c r="N4661">
        <f>L4661*_xlfn.XLOOKUP(K4661,AM:AM,AO:AO)</f>
        <v/>
      </c>
      <c r="O4661" s="238" t="n">
        <v>635.28</v>
      </c>
      <c r="P4661">
        <f>O4661*_xlfn.XLOOKUP(K4661,AM:AM,AN:AN)</f>
        <v/>
      </c>
      <c r="Q4661">
        <f>O4661*_xlfn.XLOOKUP(K4661,AM:AM,AO:AO)</f>
        <v/>
      </c>
      <c r="R4661">
        <f>_xlfn.XLOOKUP(E4661,AF:AF,AG:AG)</f>
        <v/>
      </c>
      <c r="S4661">
        <f>_xlfn.XLOOKUP(E4661,AF:AF,AI:AI)</f>
        <v/>
      </c>
      <c r="T4661">
        <f>WEEKNUM(G4661)</f>
        <v/>
      </c>
      <c r="U4661">
        <f>YEAR(G4661)</f>
        <v/>
      </c>
      <c r="V4661" s="117">
        <f>IFERROR(Q4661/N4661,"0")</f>
        <v/>
      </c>
    </row>
    <row r="4662">
      <c r="A4662">
        <f>_xlfn.XLOOKUP(D4662,BN:BN,BO:BO)</f>
        <v/>
      </c>
      <c r="B4662" t="inlineStr">
        <is>
          <t>LLC</t>
        </is>
      </c>
      <c r="C4662" t="n">
        <v>762</v>
      </c>
      <c r="D4662">
        <f>_xlfn.XLOOKUP(C4662,BH:BH,BI:BI)</f>
        <v/>
      </c>
      <c r="E4662" t="n">
        <v>28934</v>
      </c>
      <c r="F4662" t="inlineStr">
        <is>
          <t>SANCHEZ NAVARRO BOUFFIER SANTIAGO MR</t>
        </is>
      </c>
      <c r="G4662" s="234" t="n">
        <v>45973</v>
      </c>
      <c r="H4662" s="234" t="n">
        <v>45975</v>
      </c>
      <c r="I4662" t="inlineStr">
        <is>
          <t>VLO</t>
        </is>
      </c>
      <c r="J4662">
        <f>_xlfn.XLOOKUP(I4662,AS:AS,AU:AU)</f>
        <v/>
      </c>
      <c r="K4662" t="inlineStr">
        <is>
          <t>USD</t>
        </is>
      </c>
      <c r="L4662" s="238" t="n">
        <v>20</v>
      </c>
      <c r="M4662">
        <f>L4662*_xlfn.XLOOKUP(K4662,AM:AM,AN:AN)</f>
        <v/>
      </c>
      <c r="N4662">
        <f>L4662*_xlfn.XLOOKUP(K4662,AM:AM,AO:AO)</f>
        <v/>
      </c>
      <c r="O4662" s="238" t="n">
        <v>0</v>
      </c>
      <c r="P4662">
        <f>O4662*_xlfn.XLOOKUP(K4662,AM:AM,AN:AN)</f>
        <v/>
      </c>
      <c r="Q4662">
        <f>O4662*_xlfn.XLOOKUP(K4662,AM:AM,AO:AO)</f>
        <v/>
      </c>
      <c r="R4662">
        <f>_xlfn.XLOOKUP(E4662,AF:AF,AG:AG)</f>
        <v/>
      </c>
      <c r="S4662">
        <f>_xlfn.XLOOKUP(E4662,AF:AF,AI:AI)</f>
        <v/>
      </c>
      <c r="T4662">
        <f>WEEKNUM(G4662)</f>
        <v/>
      </c>
      <c r="U4662">
        <f>YEAR(G4662)</f>
        <v/>
      </c>
      <c r="V4662" s="117">
        <f>IFERROR(Q4662/N4662,"0")</f>
        <v/>
      </c>
    </row>
    <row r="4663">
      <c r="A4663">
        <f>_xlfn.XLOOKUP(D4663,BN:BN,BO:BO)</f>
        <v/>
      </c>
      <c r="B4663" t="inlineStr">
        <is>
          <t>LLC</t>
        </is>
      </c>
      <c r="C4663" t="n">
        <v>762</v>
      </c>
      <c r="D4663">
        <f>_xlfn.XLOOKUP(C4663,BH:BH,BI:BI)</f>
        <v/>
      </c>
      <c r="E4663" t="n">
        <v>28934</v>
      </c>
      <c r="F4663" t="inlineStr">
        <is>
          <t>AYUSO FERNANDEZ LORETO MRS</t>
        </is>
      </c>
      <c r="G4663" s="234" t="n">
        <v>45973</v>
      </c>
      <c r="H4663" s="234" t="n">
        <v>45975</v>
      </c>
      <c r="I4663" t="inlineStr">
        <is>
          <t>VLO</t>
        </is>
      </c>
      <c r="J4663">
        <f>_xlfn.XLOOKUP(I4663,AS:AS,AU:AU)</f>
        <v/>
      </c>
      <c r="K4663" t="inlineStr">
        <is>
          <t>USD</t>
        </is>
      </c>
      <c r="L4663" s="238" t="n">
        <v>20</v>
      </c>
      <c r="M4663">
        <f>L4663*_xlfn.XLOOKUP(K4663,AM:AM,AN:AN)</f>
        <v/>
      </c>
      <c r="N4663">
        <f>L4663*_xlfn.XLOOKUP(K4663,AM:AM,AO:AO)</f>
        <v/>
      </c>
      <c r="O4663" s="238" t="n">
        <v>0</v>
      </c>
      <c r="P4663">
        <f>O4663*_xlfn.XLOOKUP(K4663,AM:AM,AN:AN)</f>
        <v/>
      </c>
      <c r="Q4663">
        <f>O4663*_xlfn.XLOOKUP(K4663,AM:AM,AO:AO)</f>
        <v/>
      </c>
      <c r="R4663">
        <f>_xlfn.XLOOKUP(E4663,AF:AF,AG:AG)</f>
        <v/>
      </c>
      <c r="S4663">
        <f>_xlfn.XLOOKUP(E4663,AF:AF,AI:AI)</f>
        <v/>
      </c>
      <c r="T4663">
        <f>WEEKNUM(G4663)</f>
        <v/>
      </c>
      <c r="U4663">
        <f>YEAR(G4663)</f>
        <v/>
      </c>
      <c r="V4663" s="117">
        <f>IFERROR(Q4663/N4663,"0")</f>
        <v/>
      </c>
    </row>
    <row r="4664">
      <c r="A4664">
        <f>_xlfn.XLOOKUP(D4664,BN:BN,BO:BO)</f>
        <v/>
      </c>
      <c r="B4664" t="inlineStr">
        <is>
          <t>LLC</t>
        </is>
      </c>
      <c r="C4664" t="n">
        <v>763</v>
      </c>
      <c r="D4664">
        <f>_xlfn.XLOOKUP(C4664,BH:BH,BI:BI)</f>
        <v/>
      </c>
      <c r="E4664" t="n">
        <v>31854</v>
      </c>
      <c r="F4664" t="inlineStr">
        <is>
          <t>Four Seasons Praga</t>
        </is>
      </c>
      <c r="G4664" s="234" t="n">
        <v>45996</v>
      </c>
      <c r="H4664" s="234" t="n">
        <v>45999</v>
      </c>
      <c r="I4664" t="inlineStr">
        <is>
          <t>HTL</t>
        </is>
      </c>
      <c r="J4664">
        <f>_xlfn.XLOOKUP(I4664,AS:AS,AU:AU)</f>
        <v/>
      </c>
      <c r="K4664" t="inlineStr">
        <is>
          <t>EUR</t>
        </is>
      </c>
      <c r="L4664" s="238" t="n">
        <v>6059.94</v>
      </c>
      <c r="M4664">
        <f>L4664*_xlfn.XLOOKUP(K4664,AM:AM,AN:AN)</f>
        <v/>
      </c>
      <c r="N4664">
        <f>L4664*_xlfn.XLOOKUP(K4664,AM:AM,AO:AO)</f>
        <v/>
      </c>
      <c r="O4664" s="238" t="n">
        <v>605.99</v>
      </c>
      <c r="P4664">
        <f>O4664*_xlfn.XLOOKUP(K4664,AM:AM,AN:AN)</f>
        <v/>
      </c>
      <c r="Q4664">
        <f>O4664*_xlfn.XLOOKUP(K4664,AM:AM,AO:AO)</f>
        <v/>
      </c>
      <c r="R4664">
        <f>_xlfn.XLOOKUP(E4664,AF:AF,AG:AG)</f>
        <v/>
      </c>
      <c r="S4664">
        <f>_xlfn.XLOOKUP(E4664,AF:AF,AI:AI)</f>
        <v/>
      </c>
      <c r="T4664">
        <f>WEEKNUM(G4664)</f>
        <v/>
      </c>
      <c r="U4664">
        <f>YEAR(G4664)</f>
        <v/>
      </c>
      <c r="V4664" s="117">
        <f>IFERROR(Q4664/N4664,"0")</f>
        <v/>
      </c>
    </row>
    <row r="4665">
      <c r="A4665">
        <f>_xlfn.XLOOKUP(D4665,BN:BN,BO:BO)</f>
        <v/>
      </c>
      <c r="B4665" t="inlineStr">
        <is>
          <t>LLC</t>
        </is>
      </c>
      <c r="C4665" t="n">
        <v>763</v>
      </c>
      <c r="D4665">
        <f>_xlfn.XLOOKUP(C4665,BH:BH,BI:BI)</f>
        <v/>
      </c>
      <c r="E4665" t="n">
        <v>32173</v>
      </c>
      <c r="F4665" t="inlineStr">
        <is>
          <t>Servicios de Guías Turisticos en Praga</t>
        </is>
      </c>
      <c r="G4665" s="234" t="n">
        <v>45997</v>
      </c>
      <c r="H4665" s="234" t="n">
        <v>45998</v>
      </c>
      <c r="I4665" t="inlineStr">
        <is>
          <t>GUI</t>
        </is>
      </c>
      <c r="J4665">
        <f>_xlfn.XLOOKUP(I4665,AS:AS,AU:AU)</f>
        <v/>
      </c>
      <c r="K4665" t="inlineStr">
        <is>
          <t>EUR</t>
        </is>
      </c>
      <c r="L4665" s="238" t="n">
        <v>602.22</v>
      </c>
      <c r="M4665">
        <f>L4665*_xlfn.XLOOKUP(K4665,AM:AM,AN:AN)</f>
        <v/>
      </c>
      <c r="N4665">
        <f>L4665*_xlfn.XLOOKUP(K4665,AM:AM,AO:AO)</f>
        <v/>
      </c>
      <c r="O4665" s="238" t="n">
        <v>41.22</v>
      </c>
      <c r="P4665">
        <f>O4665*_xlfn.XLOOKUP(K4665,AM:AM,AN:AN)</f>
        <v/>
      </c>
      <c r="Q4665">
        <f>O4665*_xlfn.XLOOKUP(K4665,AM:AM,AO:AO)</f>
        <v/>
      </c>
      <c r="R4665">
        <f>_xlfn.XLOOKUP(E4665,AF:AF,AG:AG)</f>
        <v/>
      </c>
      <c r="S4665">
        <f>_xlfn.XLOOKUP(E4665,AF:AF,AI:AI)</f>
        <v/>
      </c>
      <c r="T4665">
        <f>WEEKNUM(G4665)</f>
        <v/>
      </c>
      <c r="U4665">
        <f>YEAR(G4665)</f>
        <v/>
      </c>
      <c r="V4665" s="117">
        <f>IFERROR(Q4665/N4665,"0")</f>
        <v/>
      </c>
    </row>
    <row r="4666">
      <c r="A4666">
        <f>_xlfn.XLOOKUP(D4666,BN:BN,BO:BO)</f>
        <v/>
      </c>
      <c r="B4666" t="inlineStr">
        <is>
          <t>LLC</t>
        </is>
      </c>
      <c r="C4666" t="n">
        <v>763</v>
      </c>
      <c r="D4666">
        <f>_xlfn.XLOOKUP(C4666,BH:BH,BI:BI)</f>
        <v/>
      </c>
      <c r="E4666" t="n">
        <v>0</v>
      </c>
      <c r="F4666" t="inlineStr">
        <is>
          <t>Sobrecomisión</t>
        </is>
      </c>
      <c r="G4666" s="234" t="n">
        <v>45996</v>
      </c>
      <c r="H4666" s="234" t="n">
        <v>45999</v>
      </c>
      <c r="I4666" t="inlineStr">
        <is>
          <t>HPS</t>
        </is>
      </c>
      <c r="J4666">
        <f>_xlfn.XLOOKUP(I4666,AS:AS,AU:AU)</f>
        <v/>
      </c>
      <c r="K4666" t="inlineStr">
        <is>
          <t>EUR</t>
        </is>
      </c>
      <c r="L4666" s="238" t="n">
        <v>230.36</v>
      </c>
      <c r="M4666">
        <f>L4666*_xlfn.XLOOKUP(K4666,AM:AM,AN:AN)</f>
        <v/>
      </c>
      <c r="N4666">
        <f>L4666*_xlfn.XLOOKUP(K4666,AM:AM,AO:AO)</f>
        <v/>
      </c>
      <c r="O4666" s="238" t="n">
        <v>230.36</v>
      </c>
      <c r="P4666">
        <f>O4666*_xlfn.XLOOKUP(K4666,AM:AM,AN:AN)</f>
        <v/>
      </c>
      <c r="Q4666">
        <f>O4666*_xlfn.XLOOKUP(K4666,AM:AM,AO:AO)</f>
        <v/>
      </c>
      <c r="R4666">
        <f>_xlfn.XLOOKUP(E4666,AF:AF,AG:AG)</f>
        <v/>
      </c>
      <c r="S4666">
        <f>_xlfn.XLOOKUP(E4666,AF:AF,AI:AI)</f>
        <v/>
      </c>
      <c r="T4666">
        <f>WEEKNUM(G4666)</f>
        <v/>
      </c>
      <c r="U4666">
        <f>YEAR(G4666)</f>
        <v/>
      </c>
      <c r="V4666" s="117">
        <f>IFERROR(Q4666/N4666,"0")</f>
        <v/>
      </c>
    </row>
    <row r="4667">
      <c r="A4667">
        <f>_xlfn.XLOOKUP(D4667,BN:BN,BO:BO)</f>
        <v/>
      </c>
      <c r="B4667" t="inlineStr">
        <is>
          <t>LLC</t>
        </is>
      </c>
      <c r="C4667" t="n">
        <v>764</v>
      </c>
      <c r="D4667">
        <f>_xlfn.XLOOKUP(C4667,BH:BH,BI:BI)</f>
        <v/>
      </c>
      <c r="E4667" t="n">
        <v>33513</v>
      </c>
      <c r="F4667" t="inlineStr">
        <is>
          <t>Estadia Hotel Santa Fe</t>
        </is>
      </c>
      <c r="G4667" s="234" t="n">
        <v>46137</v>
      </c>
      <c r="H4667" s="234" t="n">
        <v>46138</v>
      </c>
      <c r="I4667" t="inlineStr">
        <is>
          <t>HTL</t>
        </is>
      </c>
      <c r="J4667">
        <f>_xlfn.XLOOKUP(I4667,AS:AS,AU:AU)</f>
        <v/>
      </c>
      <c r="K4667" t="inlineStr">
        <is>
          <t>USD</t>
        </is>
      </c>
      <c r="L4667" s="238" t="n">
        <v>236.28</v>
      </c>
      <c r="M4667">
        <f>L4667*_xlfn.XLOOKUP(K4667,AM:AM,AN:AN)</f>
        <v/>
      </c>
      <c r="N4667">
        <f>L4667*_xlfn.XLOOKUP(K4667,AM:AM,AO:AO)</f>
        <v/>
      </c>
      <c r="O4667" s="238" t="n">
        <v>0</v>
      </c>
      <c r="P4667">
        <f>O4667*_xlfn.XLOOKUP(K4667,AM:AM,AN:AN)</f>
        <v/>
      </c>
      <c r="Q4667">
        <f>O4667*_xlfn.XLOOKUP(K4667,AM:AM,AO:AO)</f>
        <v/>
      </c>
      <c r="R4667">
        <f>_xlfn.XLOOKUP(E4667,AF:AF,AG:AG)</f>
        <v/>
      </c>
      <c r="S4667">
        <f>_xlfn.XLOOKUP(E4667,AF:AF,AI:AI)</f>
        <v/>
      </c>
      <c r="T4667">
        <f>WEEKNUM(G4667)</f>
        <v/>
      </c>
      <c r="U4667">
        <f>YEAR(G4667)</f>
        <v/>
      </c>
      <c r="V4667" s="117">
        <f>IFERROR(Q4667/N4667,"0")</f>
        <v/>
      </c>
    </row>
    <row r="4668">
      <c r="A4668">
        <f>_xlfn.XLOOKUP(D4668,BN:BN,BO:BO)</f>
        <v/>
      </c>
      <c r="B4668" t="inlineStr">
        <is>
          <t>LLC</t>
        </is>
      </c>
      <c r="C4668" t="n">
        <v>764</v>
      </c>
      <c r="D4668">
        <f>_xlfn.XLOOKUP(C4668,BH:BH,BI:BI)</f>
        <v/>
      </c>
      <c r="E4668" t="n">
        <v>25412</v>
      </c>
      <c r="F4668" t="inlineStr">
        <is>
          <t xml:space="preserve">Estadia </t>
        </is>
      </c>
      <c r="G4668" s="234" t="n">
        <v>46149</v>
      </c>
      <c r="H4668" s="234" t="n">
        <v>46153</v>
      </c>
      <c r="I4668" t="inlineStr">
        <is>
          <t>HTL</t>
        </is>
      </c>
      <c r="J4668">
        <f>_xlfn.XLOOKUP(I4668,AS:AS,AU:AU)</f>
        <v/>
      </c>
      <c r="K4668" t="inlineStr">
        <is>
          <t>USD</t>
        </is>
      </c>
      <c r="L4668" s="238" t="n">
        <v>7120</v>
      </c>
      <c r="M4668">
        <f>L4668*_xlfn.XLOOKUP(K4668,AM:AM,AN:AN)</f>
        <v/>
      </c>
      <c r="N4668">
        <f>L4668*_xlfn.XLOOKUP(K4668,AM:AM,AO:AO)</f>
        <v/>
      </c>
      <c r="O4668" s="238" t="n">
        <v>784</v>
      </c>
      <c r="P4668">
        <f>O4668*_xlfn.XLOOKUP(K4668,AM:AM,AN:AN)</f>
        <v/>
      </c>
      <c r="Q4668">
        <f>O4668*_xlfn.XLOOKUP(K4668,AM:AM,AO:AO)</f>
        <v/>
      </c>
      <c r="R4668">
        <f>_xlfn.XLOOKUP(E4668,AF:AF,AG:AG)</f>
        <v/>
      </c>
      <c r="S4668">
        <f>_xlfn.XLOOKUP(E4668,AF:AF,AI:AI)</f>
        <v/>
      </c>
      <c r="T4668">
        <f>WEEKNUM(G4668)</f>
        <v/>
      </c>
      <c r="U4668">
        <f>YEAR(G4668)</f>
        <v/>
      </c>
      <c r="V4668" s="117">
        <f>IFERROR(Q4668/N4668,"0")</f>
        <v/>
      </c>
    </row>
    <row r="4669">
      <c r="A4669">
        <f>_xlfn.XLOOKUP(D4669,BN:BN,BO:BO)</f>
        <v/>
      </c>
      <c r="B4669" t="inlineStr">
        <is>
          <t>LLC</t>
        </is>
      </c>
      <c r="C4669" t="n">
        <v>764</v>
      </c>
      <c r="D4669">
        <f>_xlfn.XLOOKUP(C4669,BH:BH,BI:BI)</f>
        <v/>
      </c>
      <c r="E4669" t="n">
        <v>25412</v>
      </c>
      <c r="F4669" t="inlineStr">
        <is>
          <t>Seaplane Bawah reserve</t>
        </is>
      </c>
      <c r="G4669" s="234" t="n">
        <v>46149</v>
      </c>
      <c r="H4669" s="234" t="n">
        <v>46153</v>
      </c>
      <c r="I4669" t="inlineStr">
        <is>
          <t>HTL</t>
        </is>
      </c>
      <c r="J4669">
        <f>_xlfn.XLOOKUP(I4669,AS:AS,AU:AU)</f>
        <v/>
      </c>
      <c r="K4669" t="inlineStr">
        <is>
          <t>USD</t>
        </is>
      </c>
      <c r="L4669" s="238" t="n">
        <v>1960</v>
      </c>
      <c r="M4669">
        <f>L4669*_xlfn.XLOOKUP(K4669,AM:AM,AN:AN)</f>
        <v/>
      </c>
      <c r="N4669">
        <f>L4669*_xlfn.XLOOKUP(K4669,AM:AM,AO:AO)</f>
        <v/>
      </c>
      <c r="O4669" s="238" t="n">
        <v>0</v>
      </c>
      <c r="P4669">
        <f>O4669*_xlfn.XLOOKUP(K4669,AM:AM,AN:AN)</f>
        <v/>
      </c>
      <c r="Q4669">
        <f>O4669*_xlfn.XLOOKUP(K4669,AM:AM,AO:AO)</f>
        <v/>
      </c>
      <c r="R4669">
        <f>_xlfn.XLOOKUP(E4669,AF:AF,AG:AG)</f>
        <v/>
      </c>
      <c r="S4669">
        <f>_xlfn.XLOOKUP(E4669,AF:AF,AI:AI)</f>
        <v/>
      </c>
      <c r="T4669">
        <f>WEEKNUM(G4669)</f>
        <v/>
      </c>
      <c r="U4669">
        <f>YEAR(G4669)</f>
        <v/>
      </c>
      <c r="V4669" s="117">
        <f>IFERROR(Q4669/N4669,"0")</f>
        <v/>
      </c>
    </row>
    <row r="4670">
      <c r="A4670">
        <f>_xlfn.XLOOKUP(D4670,BN:BN,BO:BO)</f>
        <v/>
      </c>
      <c r="B4670" t="inlineStr">
        <is>
          <t>LLC</t>
        </is>
      </c>
      <c r="C4670" t="n">
        <v>764</v>
      </c>
      <c r="D4670">
        <f>_xlfn.XLOOKUP(C4670,BH:BH,BI:BI)</f>
        <v/>
      </c>
      <c r="E4670" t="n">
        <v>28934</v>
      </c>
      <c r="F4670" t="inlineStr">
        <is>
          <t>BORGIO MUNIZ EMILIANO</t>
        </is>
      </c>
      <c r="G4670" s="234" t="n">
        <v>46143</v>
      </c>
      <c r="H4670" s="234" t="n">
        <v>46159</v>
      </c>
      <c r="I4670" t="inlineStr">
        <is>
          <t>VLO</t>
        </is>
      </c>
      <c r="J4670">
        <f>_xlfn.XLOOKUP(I4670,AS:AS,AU:AU)</f>
        <v/>
      </c>
      <c r="K4670" t="inlineStr">
        <is>
          <t>USD</t>
        </is>
      </c>
      <c r="L4670" s="238" t="n">
        <v>336.9</v>
      </c>
      <c r="M4670">
        <f>L4670*_xlfn.XLOOKUP(K4670,AM:AM,AN:AN)</f>
        <v/>
      </c>
      <c r="N4670">
        <f>L4670*_xlfn.XLOOKUP(K4670,AM:AM,AO:AO)</f>
        <v/>
      </c>
      <c r="O4670" s="238" t="n">
        <v>0</v>
      </c>
      <c r="P4670">
        <f>O4670*_xlfn.XLOOKUP(K4670,AM:AM,AN:AN)</f>
        <v/>
      </c>
      <c r="Q4670">
        <f>O4670*_xlfn.XLOOKUP(K4670,AM:AM,AO:AO)</f>
        <v/>
      </c>
      <c r="R4670">
        <f>_xlfn.XLOOKUP(E4670,AF:AF,AG:AG)</f>
        <v/>
      </c>
      <c r="S4670">
        <f>_xlfn.XLOOKUP(E4670,AF:AF,AI:AI)</f>
        <v/>
      </c>
      <c r="T4670">
        <f>WEEKNUM(G4670)</f>
        <v/>
      </c>
      <c r="U4670">
        <f>YEAR(G4670)</f>
        <v/>
      </c>
      <c r="V4670" s="117">
        <f>IFERROR(Q4670/N4670,"0")</f>
        <v/>
      </c>
    </row>
    <row r="4671">
      <c r="A4671">
        <f>_xlfn.XLOOKUP(D4671,BN:BN,BO:BO)</f>
        <v/>
      </c>
      <c r="B4671" t="inlineStr">
        <is>
          <t>LLC</t>
        </is>
      </c>
      <c r="C4671" t="n">
        <v>764</v>
      </c>
      <c r="D4671">
        <f>_xlfn.XLOOKUP(C4671,BH:BH,BI:BI)</f>
        <v/>
      </c>
      <c r="E4671" t="n">
        <v>28934</v>
      </c>
      <c r="F4671" t="inlineStr">
        <is>
          <t>NEME VILLARREAL ILEANA</t>
        </is>
      </c>
      <c r="G4671" s="234" t="n">
        <v>46143</v>
      </c>
      <c r="H4671" s="234" t="n">
        <v>46159</v>
      </c>
      <c r="I4671" t="inlineStr">
        <is>
          <t>VLO</t>
        </is>
      </c>
      <c r="J4671">
        <f>_xlfn.XLOOKUP(I4671,AS:AS,AU:AU)</f>
        <v/>
      </c>
      <c r="K4671" t="inlineStr">
        <is>
          <t>USD</t>
        </is>
      </c>
      <c r="L4671" s="238" t="n">
        <v>336.9</v>
      </c>
      <c r="M4671">
        <f>L4671*_xlfn.XLOOKUP(K4671,AM:AM,AN:AN)</f>
        <v/>
      </c>
      <c r="N4671">
        <f>L4671*_xlfn.XLOOKUP(K4671,AM:AM,AO:AO)</f>
        <v/>
      </c>
      <c r="O4671" s="238" t="n">
        <v>0</v>
      </c>
      <c r="P4671">
        <f>O4671*_xlfn.XLOOKUP(K4671,AM:AM,AN:AN)</f>
        <v/>
      </c>
      <c r="Q4671">
        <f>O4671*_xlfn.XLOOKUP(K4671,AM:AM,AO:AO)</f>
        <v/>
      </c>
      <c r="R4671">
        <f>_xlfn.XLOOKUP(E4671,AF:AF,AG:AG)</f>
        <v/>
      </c>
      <c r="S4671">
        <f>_xlfn.XLOOKUP(E4671,AF:AF,AI:AI)</f>
        <v/>
      </c>
      <c r="T4671">
        <f>WEEKNUM(G4671)</f>
        <v/>
      </c>
      <c r="U4671">
        <f>YEAR(G4671)</f>
        <v/>
      </c>
      <c r="V4671" s="117">
        <f>IFERROR(Q4671/N4671,"0")</f>
        <v/>
      </c>
    </row>
    <row r="4672">
      <c r="A4672">
        <f>_xlfn.XLOOKUP(D4672,BN:BN,BO:BO)</f>
        <v/>
      </c>
      <c r="B4672" t="inlineStr">
        <is>
          <t>LLC</t>
        </is>
      </c>
      <c r="C4672" t="n">
        <v>764</v>
      </c>
      <c r="D4672">
        <f>_xlfn.XLOOKUP(C4672,BH:BH,BI:BI)</f>
        <v/>
      </c>
      <c r="E4672" t="n">
        <v>28934</v>
      </c>
      <c r="F4672" t="inlineStr">
        <is>
          <t>BORGIO MUNIZ EMILIANO</t>
        </is>
      </c>
      <c r="G4672" s="234" t="n">
        <v>46143</v>
      </c>
      <c r="H4672" s="234" t="n">
        <v>46159</v>
      </c>
      <c r="I4672" t="inlineStr">
        <is>
          <t>VLO</t>
        </is>
      </c>
      <c r="J4672">
        <f>_xlfn.XLOOKUP(I4672,AS:AS,AU:AU)</f>
        <v/>
      </c>
      <c r="K4672" t="inlineStr">
        <is>
          <t>USD</t>
        </is>
      </c>
      <c r="L4672" s="238" t="n">
        <v>369.6</v>
      </c>
      <c r="M4672">
        <f>L4672*_xlfn.XLOOKUP(K4672,AM:AM,AN:AN)</f>
        <v/>
      </c>
      <c r="N4672">
        <f>L4672*_xlfn.XLOOKUP(K4672,AM:AM,AO:AO)</f>
        <v/>
      </c>
      <c r="O4672" s="238" t="n">
        <v>0</v>
      </c>
      <c r="P4672">
        <f>O4672*_xlfn.XLOOKUP(K4672,AM:AM,AN:AN)</f>
        <v/>
      </c>
      <c r="Q4672">
        <f>O4672*_xlfn.XLOOKUP(K4672,AM:AM,AO:AO)</f>
        <v/>
      </c>
      <c r="R4672">
        <f>_xlfn.XLOOKUP(E4672,AF:AF,AG:AG)</f>
        <v/>
      </c>
      <c r="S4672">
        <f>_xlfn.XLOOKUP(E4672,AF:AF,AI:AI)</f>
        <v/>
      </c>
      <c r="T4672">
        <f>WEEKNUM(G4672)</f>
        <v/>
      </c>
      <c r="U4672">
        <f>YEAR(G4672)</f>
        <v/>
      </c>
      <c r="V4672" s="117">
        <f>IFERROR(Q4672/N4672,"0")</f>
        <v/>
      </c>
    </row>
    <row r="4673">
      <c r="A4673">
        <f>_xlfn.XLOOKUP(D4673,BN:BN,BO:BO)</f>
        <v/>
      </c>
      <c r="B4673" t="inlineStr">
        <is>
          <t>LLC</t>
        </is>
      </c>
      <c r="C4673" t="n">
        <v>764</v>
      </c>
      <c r="D4673">
        <f>_xlfn.XLOOKUP(C4673,BH:BH,BI:BI)</f>
        <v/>
      </c>
      <c r="E4673" t="n">
        <v>28934</v>
      </c>
      <c r="F4673" t="inlineStr">
        <is>
          <t>NEME VILLARREAL ILEANA</t>
        </is>
      </c>
      <c r="G4673" s="234" t="n">
        <v>46143</v>
      </c>
      <c r="H4673" s="234" t="n">
        <v>46159</v>
      </c>
      <c r="I4673" t="inlineStr">
        <is>
          <t>VLO</t>
        </is>
      </c>
      <c r="J4673">
        <f>_xlfn.XLOOKUP(I4673,AS:AS,AU:AU)</f>
        <v/>
      </c>
      <c r="K4673" t="inlineStr">
        <is>
          <t>USD</t>
        </is>
      </c>
      <c r="L4673" s="238" t="n">
        <v>369.6</v>
      </c>
      <c r="M4673">
        <f>L4673*_xlfn.XLOOKUP(K4673,AM:AM,AN:AN)</f>
        <v/>
      </c>
      <c r="N4673">
        <f>L4673*_xlfn.XLOOKUP(K4673,AM:AM,AO:AO)</f>
        <v/>
      </c>
      <c r="O4673" s="238" t="n">
        <v>0</v>
      </c>
      <c r="P4673">
        <f>O4673*_xlfn.XLOOKUP(K4673,AM:AM,AN:AN)</f>
        <v/>
      </c>
      <c r="Q4673">
        <f>O4673*_xlfn.XLOOKUP(K4673,AM:AM,AO:AO)</f>
        <v/>
      </c>
      <c r="R4673">
        <f>_xlfn.XLOOKUP(E4673,AF:AF,AG:AG)</f>
        <v/>
      </c>
      <c r="S4673">
        <f>_xlfn.XLOOKUP(E4673,AF:AF,AI:AI)</f>
        <v/>
      </c>
      <c r="T4673">
        <f>WEEKNUM(G4673)</f>
        <v/>
      </c>
      <c r="U4673">
        <f>YEAR(G4673)</f>
        <v/>
      </c>
      <c r="V4673" s="117">
        <f>IFERROR(Q4673/N4673,"0")</f>
        <v/>
      </c>
    </row>
    <row r="4674">
      <c r="A4674">
        <f>_xlfn.XLOOKUP(D4674,BN:BN,BO:BO)</f>
        <v/>
      </c>
      <c r="B4674" t="inlineStr">
        <is>
          <t>LLC</t>
        </is>
      </c>
      <c r="C4674" t="n">
        <v>764</v>
      </c>
      <c r="D4674">
        <f>_xlfn.XLOOKUP(C4674,BH:BH,BI:BI)</f>
        <v/>
      </c>
      <c r="E4674" t="n">
        <v>28934</v>
      </c>
      <c r="F4674" t="inlineStr">
        <is>
          <t>BORGIO MUNIZ EMILIANO</t>
        </is>
      </c>
      <c r="G4674" s="234" t="n">
        <v>46143</v>
      </c>
      <c r="H4674" s="234" t="n">
        <v>46159</v>
      </c>
      <c r="I4674" t="inlineStr">
        <is>
          <t>VLO</t>
        </is>
      </c>
      <c r="J4674">
        <f>_xlfn.XLOOKUP(I4674,AS:AS,AU:AU)</f>
        <v/>
      </c>
      <c r="K4674" t="inlineStr">
        <is>
          <t>USD</t>
        </is>
      </c>
      <c r="L4674" s="238" t="n">
        <v>796.5</v>
      </c>
      <c r="M4674">
        <f>L4674*_xlfn.XLOOKUP(K4674,AM:AM,AN:AN)</f>
        <v/>
      </c>
      <c r="N4674">
        <f>L4674*_xlfn.XLOOKUP(K4674,AM:AM,AO:AO)</f>
        <v/>
      </c>
      <c r="O4674" s="238" t="n">
        <v>0</v>
      </c>
      <c r="P4674">
        <f>O4674*_xlfn.XLOOKUP(K4674,AM:AM,AN:AN)</f>
        <v/>
      </c>
      <c r="Q4674">
        <f>O4674*_xlfn.XLOOKUP(K4674,AM:AM,AO:AO)</f>
        <v/>
      </c>
      <c r="R4674">
        <f>_xlfn.XLOOKUP(E4674,AF:AF,AG:AG)</f>
        <v/>
      </c>
      <c r="S4674">
        <f>_xlfn.XLOOKUP(E4674,AF:AF,AI:AI)</f>
        <v/>
      </c>
      <c r="T4674">
        <f>WEEKNUM(G4674)</f>
        <v/>
      </c>
      <c r="U4674">
        <f>YEAR(G4674)</f>
        <v/>
      </c>
      <c r="V4674" s="117">
        <f>IFERROR(Q4674/N4674,"0")</f>
        <v/>
      </c>
    </row>
    <row r="4675">
      <c r="A4675">
        <f>_xlfn.XLOOKUP(D4675,BN:BN,BO:BO)</f>
        <v/>
      </c>
      <c r="B4675" t="inlineStr">
        <is>
          <t>LLC</t>
        </is>
      </c>
      <c r="C4675" t="n">
        <v>764</v>
      </c>
      <c r="D4675">
        <f>_xlfn.XLOOKUP(C4675,BH:BH,BI:BI)</f>
        <v/>
      </c>
      <c r="E4675" t="n">
        <v>28934</v>
      </c>
      <c r="F4675" t="inlineStr">
        <is>
          <t>NEME VILLARREAL ILEANA</t>
        </is>
      </c>
      <c r="G4675" s="234" t="n">
        <v>46143</v>
      </c>
      <c r="H4675" s="234" t="n">
        <v>46159</v>
      </c>
      <c r="I4675" t="inlineStr">
        <is>
          <t>VLO</t>
        </is>
      </c>
      <c r="J4675">
        <f>_xlfn.XLOOKUP(I4675,AS:AS,AU:AU)</f>
        <v/>
      </c>
      <c r="K4675" t="inlineStr">
        <is>
          <t>USD</t>
        </is>
      </c>
      <c r="L4675" s="238" t="n">
        <v>796.5</v>
      </c>
      <c r="M4675">
        <f>L4675*_xlfn.XLOOKUP(K4675,AM:AM,AN:AN)</f>
        <v/>
      </c>
      <c r="N4675">
        <f>L4675*_xlfn.XLOOKUP(K4675,AM:AM,AO:AO)</f>
        <v/>
      </c>
      <c r="O4675" s="238" t="n">
        <v>0</v>
      </c>
      <c r="P4675">
        <f>O4675*_xlfn.XLOOKUP(K4675,AM:AM,AN:AN)</f>
        <v/>
      </c>
      <c r="Q4675">
        <f>O4675*_xlfn.XLOOKUP(K4675,AM:AM,AO:AO)</f>
        <v/>
      </c>
      <c r="R4675">
        <f>_xlfn.XLOOKUP(E4675,AF:AF,AG:AG)</f>
        <v/>
      </c>
      <c r="S4675">
        <f>_xlfn.XLOOKUP(E4675,AF:AF,AI:AI)</f>
        <v/>
      </c>
      <c r="T4675">
        <f>WEEKNUM(G4675)</f>
        <v/>
      </c>
      <c r="U4675">
        <f>YEAR(G4675)</f>
        <v/>
      </c>
      <c r="V4675" s="117">
        <f>IFERROR(Q4675/N4675,"0")</f>
        <v/>
      </c>
    </row>
    <row r="4676">
      <c r="A4676">
        <f>_xlfn.XLOOKUP(D4676,BN:BN,BO:BO)</f>
        <v/>
      </c>
      <c r="B4676" t="inlineStr">
        <is>
          <t>LLC</t>
        </is>
      </c>
      <c r="C4676" t="n">
        <v>764</v>
      </c>
      <c r="D4676">
        <f>_xlfn.XLOOKUP(C4676,BH:BH,BI:BI)</f>
        <v/>
      </c>
      <c r="E4676" t="n">
        <v>28934</v>
      </c>
      <c r="F4676" t="inlineStr">
        <is>
          <t>BORGIO MUNIZ EMILIANO</t>
        </is>
      </c>
      <c r="G4676" s="234" t="n">
        <v>46143</v>
      </c>
      <c r="H4676" s="234" t="n">
        <v>46159</v>
      </c>
      <c r="I4676" t="inlineStr">
        <is>
          <t>VLO</t>
        </is>
      </c>
      <c r="J4676">
        <f>_xlfn.XLOOKUP(I4676,AS:AS,AU:AU)</f>
        <v/>
      </c>
      <c r="K4676" t="inlineStr">
        <is>
          <t>USD</t>
        </is>
      </c>
      <c r="L4676" s="238" t="n">
        <v>41</v>
      </c>
      <c r="M4676">
        <f>L4676*_xlfn.XLOOKUP(K4676,AM:AM,AN:AN)</f>
        <v/>
      </c>
      <c r="N4676">
        <f>L4676*_xlfn.XLOOKUP(K4676,AM:AM,AO:AO)</f>
        <v/>
      </c>
      <c r="O4676" s="238" t="n">
        <v>0</v>
      </c>
      <c r="P4676">
        <f>O4676*_xlfn.XLOOKUP(K4676,AM:AM,AN:AN)</f>
        <v/>
      </c>
      <c r="Q4676">
        <f>O4676*_xlfn.XLOOKUP(K4676,AM:AM,AO:AO)</f>
        <v/>
      </c>
      <c r="R4676">
        <f>_xlfn.XLOOKUP(E4676,AF:AF,AG:AG)</f>
        <v/>
      </c>
      <c r="S4676">
        <f>_xlfn.XLOOKUP(E4676,AF:AF,AI:AI)</f>
        <v/>
      </c>
      <c r="T4676">
        <f>WEEKNUM(G4676)</f>
        <v/>
      </c>
      <c r="U4676">
        <f>YEAR(G4676)</f>
        <v/>
      </c>
      <c r="V4676" s="117">
        <f>IFERROR(Q4676/N4676,"0")</f>
        <v/>
      </c>
    </row>
    <row r="4677">
      <c r="A4677">
        <f>_xlfn.XLOOKUP(D4677,BN:BN,BO:BO)</f>
        <v/>
      </c>
      <c r="B4677" t="inlineStr">
        <is>
          <t>LLC</t>
        </is>
      </c>
      <c r="C4677" t="n">
        <v>764</v>
      </c>
      <c r="D4677">
        <f>_xlfn.XLOOKUP(C4677,BH:BH,BI:BI)</f>
        <v/>
      </c>
      <c r="E4677" t="n">
        <v>28934</v>
      </c>
      <c r="F4677" t="inlineStr">
        <is>
          <t>NEME VILLARREAL ILEANA</t>
        </is>
      </c>
      <c r="G4677" s="234" t="n">
        <v>46143</v>
      </c>
      <c r="H4677" s="234" t="n">
        <v>46159</v>
      </c>
      <c r="I4677" t="inlineStr">
        <is>
          <t>VLO</t>
        </is>
      </c>
      <c r="J4677">
        <f>_xlfn.XLOOKUP(I4677,AS:AS,AU:AU)</f>
        <v/>
      </c>
      <c r="K4677" t="inlineStr">
        <is>
          <t>USD</t>
        </is>
      </c>
      <c r="L4677" s="238" t="n">
        <v>44</v>
      </c>
      <c r="M4677">
        <f>L4677*_xlfn.XLOOKUP(K4677,AM:AM,AN:AN)</f>
        <v/>
      </c>
      <c r="N4677">
        <f>L4677*_xlfn.XLOOKUP(K4677,AM:AM,AO:AO)</f>
        <v/>
      </c>
      <c r="O4677" s="238" t="n">
        <v>0</v>
      </c>
      <c r="P4677">
        <f>O4677*_xlfn.XLOOKUP(K4677,AM:AM,AN:AN)</f>
        <v/>
      </c>
      <c r="Q4677">
        <f>O4677*_xlfn.XLOOKUP(K4677,AM:AM,AO:AO)</f>
        <v/>
      </c>
      <c r="R4677">
        <f>_xlfn.XLOOKUP(E4677,AF:AF,AG:AG)</f>
        <v/>
      </c>
      <c r="S4677">
        <f>_xlfn.XLOOKUP(E4677,AF:AF,AI:AI)</f>
        <v/>
      </c>
      <c r="T4677">
        <f>WEEKNUM(G4677)</f>
        <v/>
      </c>
      <c r="U4677">
        <f>YEAR(G4677)</f>
        <v/>
      </c>
      <c r="V4677" s="117">
        <f>IFERROR(Q4677/N4677,"0")</f>
        <v/>
      </c>
    </row>
    <row r="4678">
      <c r="A4678">
        <f>_xlfn.XLOOKUP(D4678,BN:BN,BO:BO)</f>
        <v/>
      </c>
      <c r="B4678" t="inlineStr">
        <is>
          <t>LLC</t>
        </is>
      </c>
      <c r="C4678" t="n">
        <v>764</v>
      </c>
      <c r="D4678">
        <f>_xlfn.XLOOKUP(C4678,BH:BH,BI:BI)</f>
        <v/>
      </c>
      <c r="E4678" t="n">
        <v>28934</v>
      </c>
      <c r="F4678" t="inlineStr">
        <is>
          <t>BORGIO MUNIZ EMILIANO</t>
        </is>
      </c>
      <c r="G4678" s="234" t="n">
        <v>46143</v>
      </c>
      <c r="H4678" s="234" t="n">
        <v>46159</v>
      </c>
      <c r="I4678" t="inlineStr">
        <is>
          <t>VLO</t>
        </is>
      </c>
      <c r="J4678">
        <f>_xlfn.XLOOKUP(I4678,AS:AS,AU:AU)</f>
        <v/>
      </c>
      <c r="K4678" t="inlineStr">
        <is>
          <t>USD</t>
        </is>
      </c>
      <c r="L4678" s="238" t="n">
        <v>233.8</v>
      </c>
      <c r="M4678">
        <f>L4678*_xlfn.XLOOKUP(K4678,AM:AM,AN:AN)</f>
        <v/>
      </c>
      <c r="N4678">
        <f>L4678*_xlfn.XLOOKUP(K4678,AM:AM,AO:AO)</f>
        <v/>
      </c>
      <c r="O4678" s="238" t="n">
        <v>0</v>
      </c>
      <c r="P4678">
        <f>O4678*_xlfn.XLOOKUP(K4678,AM:AM,AN:AN)</f>
        <v/>
      </c>
      <c r="Q4678">
        <f>O4678*_xlfn.XLOOKUP(K4678,AM:AM,AO:AO)</f>
        <v/>
      </c>
      <c r="R4678">
        <f>_xlfn.XLOOKUP(E4678,AF:AF,AG:AG)</f>
        <v/>
      </c>
      <c r="S4678">
        <f>_xlfn.XLOOKUP(E4678,AF:AF,AI:AI)</f>
        <v/>
      </c>
      <c r="T4678">
        <f>WEEKNUM(G4678)</f>
        <v/>
      </c>
      <c r="U4678">
        <f>YEAR(G4678)</f>
        <v/>
      </c>
      <c r="V4678" s="117">
        <f>IFERROR(Q4678/N4678,"0")</f>
        <v/>
      </c>
    </row>
    <row r="4679">
      <c r="A4679">
        <f>_xlfn.XLOOKUP(D4679,BN:BN,BO:BO)</f>
        <v/>
      </c>
      <c r="B4679" t="inlineStr">
        <is>
          <t>LLC</t>
        </is>
      </c>
      <c r="C4679" t="n">
        <v>764</v>
      </c>
      <c r="D4679">
        <f>_xlfn.XLOOKUP(C4679,BH:BH,BI:BI)</f>
        <v/>
      </c>
      <c r="E4679" t="n">
        <v>28934</v>
      </c>
      <c r="F4679" t="inlineStr">
        <is>
          <t>NEME VILLARREAL ILEANA</t>
        </is>
      </c>
      <c r="G4679" s="234" t="n">
        <v>46143</v>
      </c>
      <c r="H4679" s="234" t="n">
        <v>46159</v>
      </c>
      <c r="I4679" t="inlineStr">
        <is>
          <t>VLO</t>
        </is>
      </c>
      <c r="J4679">
        <f>_xlfn.XLOOKUP(I4679,AS:AS,AU:AU)</f>
        <v/>
      </c>
      <c r="K4679" t="inlineStr">
        <is>
          <t>USD</t>
        </is>
      </c>
      <c r="L4679" s="238" t="n">
        <v>233.8</v>
      </c>
      <c r="M4679">
        <f>L4679*_xlfn.XLOOKUP(K4679,AM:AM,AN:AN)</f>
        <v/>
      </c>
      <c r="N4679">
        <f>L4679*_xlfn.XLOOKUP(K4679,AM:AM,AO:AO)</f>
        <v/>
      </c>
      <c r="O4679" s="238" t="n">
        <v>0</v>
      </c>
      <c r="P4679">
        <f>O4679*_xlfn.XLOOKUP(K4679,AM:AM,AN:AN)</f>
        <v/>
      </c>
      <c r="Q4679">
        <f>O4679*_xlfn.XLOOKUP(K4679,AM:AM,AO:AO)</f>
        <v/>
      </c>
      <c r="R4679">
        <f>_xlfn.XLOOKUP(E4679,AF:AF,AG:AG)</f>
        <v/>
      </c>
      <c r="S4679">
        <f>_xlfn.XLOOKUP(E4679,AF:AF,AI:AI)</f>
        <v/>
      </c>
      <c r="T4679">
        <f>WEEKNUM(G4679)</f>
        <v/>
      </c>
      <c r="U4679">
        <f>YEAR(G4679)</f>
        <v/>
      </c>
      <c r="V4679" s="117">
        <f>IFERROR(Q4679/N4679,"0")</f>
        <v/>
      </c>
    </row>
    <row r="4680">
      <c r="A4680">
        <f>_xlfn.XLOOKUP(D4680,BN:BN,BO:BO)</f>
        <v/>
      </c>
      <c r="B4680" t="inlineStr">
        <is>
          <t>LLC</t>
        </is>
      </c>
      <c r="C4680" t="n">
        <v>764</v>
      </c>
      <c r="D4680">
        <f>_xlfn.XLOOKUP(C4680,BH:BH,BI:BI)</f>
        <v/>
      </c>
      <c r="E4680" t="n">
        <v>0</v>
      </c>
      <c r="F4680" t="inlineStr">
        <is>
          <t>Fee emision vuelos</t>
        </is>
      </c>
      <c r="G4680" s="234" t="n">
        <v>46137</v>
      </c>
      <c r="H4680" s="234" t="n">
        <v>46159</v>
      </c>
      <c r="I4680" t="inlineStr">
        <is>
          <t>HPS</t>
        </is>
      </c>
      <c r="J4680">
        <f>_xlfn.XLOOKUP(I4680,AS:AS,AU:AU)</f>
        <v/>
      </c>
      <c r="K4680" t="inlineStr">
        <is>
          <t>USD</t>
        </is>
      </c>
      <c r="L4680" s="238" t="n">
        <v>140</v>
      </c>
      <c r="M4680">
        <f>L4680*_xlfn.XLOOKUP(K4680,AM:AM,AN:AN)</f>
        <v/>
      </c>
      <c r="N4680">
        <f>L4680*_xlfn.XLOOKUP(K4680,AM:AM,AO:AO)</f>
        <v/>
      </c>
      <c r="O4680" s="238" t="n">
        <v>140</v>
      </c>
      <c r="P4680">
        <f>O4680*_xlfn.XLOOKUP(K4680,AM:AM,AN:AN)</f>
        <v/>
      </c>
      <c r="Q4680">
        <f>O4680*_xlfn.XLOOKUP(K4680,AM:AM,AO:AO)</f>
        <v/>
      </c>
      <c r="R4680">
        <f>_xlfn.XLOOKUP(E4680,AF:AF,AG:AG)</f>
        <v/>
      </c>
      <c r="S4680">
        <f>_xlfn.XLOOKUP(E4680,AF:AF,AI:AI)</f>
        <v/>
      </c>
      <c r="T4680">
        <f>WEEKNUM(G4680)</f>
        <v/>
      </c>
      <c r="U4680">
        <f>YEAR(G4680)</f>
        <v/>
      </c>
      <c r="V4680" s="117">
        <f>IFERROR(Q4680/N4680,"0")</f>
        <v/>
      </c>
    </row>
    <row r="4681">
      <c r="A4681">
        <f>_xlfn.XLOOKUP(D4681,BN:BN,BO:BO)</f>
        <v/>
      </c>
      <c r="B4681" t="inlineStr">
        <is>
          <t>LLC</t>
        </is>
      </c>
      <c r="C4681" t="n">
        <v>765</v>
      </c>
      <c r="D4681">
        <f>_xlfn.XLOOKUP(C4681,BH:BH,BI:BI)</f>
        <v/>
      </c>
      <c r="E4681" t="n">
        <v>31111</v>
      </c>
      <c r="F4681" t="inlineStr">
        <is>
          <t xml:space="preserve">HOSPEDAJE PAQUETE GRUPO HOTEL </t>
        </is>
      </c>
      <c r="G4681" s="234" t="n">
        <v>45999</v>
      </c>
      <c r="H4681" s="234" t="n">
        <v>46002</v>
      </c>
      <c r="I4681" t="inlineStr">
        <is>
          <t>HTL</t>
        </is>
      </c>
      <c r="J4681">
        <f>_xlfn.XLOOKUP(I4681,AS:AS,AU:AU)</f>
        <v/>
      </c>
      <c r="K4681" t="inlineStr">
        <is>
          <t>USD</t>
        </is>
      </c>
      <c r="L4681" s="238" t="n">
        <v>319329</v>
      </c>
      <c r="M4681">
        <f>L4681*_xlfn.XLOOKUP(K4681,AM:AM,AN:AN)</f>
        <v/>
      </c>
      <c r="N4681">
        <f>L4681*_xlfn.XLOOKUP(K4681,AM:AM,AO:AO)</f>
        <v/>
      </c>
      <c r="O4681" s="238" t="n">
        <v>31932.9</v>
      </c>
      <c r="P4681">
        <f>O4681*_xlfn.XLOOKUP(K4681,AM:AM,AN:AN)</f>
        <v/>
      </c>
      <c r="Q4681">
        <f>O4681*_xlfn.XLOOKUP(K4681,AM:AM,AO:AO)</f>
        <v/>
      </c>
      <c r="R4681">
        <f>_xlfn.XLOOKUP(E4681,AF:AF,AG:AG)</f>
        <v/>
      </c>
      <c r="S4681">
        <f>_xlfn.XLOOKUP(E4681,AF:AF,AI:AI)</f>
        <v/>
      </c>
      <c r="T4681">
        <f>WEEKNUM(G4681)</f>
        <v/>
      </c>
      <c r="U4681">
        <f>YEAR(G4681)</f>
        <v/>
      </c>
      <c r="V4681" s="117">
        <f>IFERROR(Q4681/N4681,"0")</f>
        <v/>
      </c>
    </row>
    <row r="4682">
      <c r="A4682">
        <f>_xlfn.XLOOKUP(D4682,BN:BN,BO:BO)</f>
        <v/>
      </c>
      <c r="B4682" t="inlineStr">
        <is>
          <t>LLC</t>
        </is>
      </c>
      <c r="C4682" t="n">
        <v>765</v>
      </c>
      <c r="D4682">
        <f>_xlfn.XLOOKUP(C4682,BH:BH,BI:BI)</f>
        <v/>
      </c>
      <c r="E4682" t="n">
        <v>31111</v>
      </c>
      <c r="F4682" t="inlineStr">
        <is>
          <t>habitaciones adicionales</t>
        </is>
      </c>
      <c r="G4682" s="234" t="n">
        <v>45999</v>
      </c>
      <c r="H4682" s="234" t="n">
        <v>46002</v>
      </c>
      <c r="I4682" t="inlineStr">
        <is>
          <t>HTL</t>
        </is>
      </c>
      <c r="J4682">
        <f>_xlfn.XLOOKUP(I4682,AS:AS,AU:AU)</f>
        <v/>
      </c>
      <c r="K4682" t="inlineStr">
        <is>
          <t>USD</t>
        </is>
      </c>
      <c r="L4682" s="238" t="n">
        <v>39015</v>
      </c>
      <c r="M4682">
        <f>L4682*_xlfn.XLOOKUP(K4682,AM:AM,AN:AN)</f>
        <v/>
      </c>
      <c r="N4682">
        <f>L4682*_xlfn.XLOOKUP(K4682,AM:AM,AO:AO)</f>
        <v/>
      </c>
      <c r="O4682" s="238" t="n">
        <v>3901.5</v>
      </c>
      <c r="P4682">
        <f>O4682*_xlfn.XLOOKUP(K4682,AM:AM,AN:AN)</f>
        <v/>
      </c>
      <c r="Q4682">
        <f>O4682*_xlfn.XLOOKUP(K4682,AM:AM,AO:AO)</f>
        <v/>
      </c>
      <c r="R4682">
        <f>_xlfn.XLOOKUP(E4682,AF:AF,AG:AG)</f>
        <v/>
      </c>
      <c r="S4682">
        <f>_xlfn.XLOOKUP(E4682,AF:AF,AI:AI)</f>
        <v/>
      </c>
      <c r="T4682">
        <f>WEEKNUM(G4682)</f>
        <v/>
      </c>
      <c r="U4682">
        <f>YEAR(G4682)</f>
        <v/>
      </c>
      <c r="V4682" s="117">
        <f>IFERROR(Q4682/N4682,"0")</f>
        <v/>
      </c>
    </row>
    <row r="4683">
      <c r="A4683">
        <f>_xlfn.XLOOKUP(D4683,BN:BN,BO:BO)</f>
        <v/>
      </c>
      <c r="B4683" t="inlineStr">
        <is>
          <t>LLC</t>
        </is>
      </c>
      <c r="C4683" t="n">
        <v>765</v>
      </c>
      <c r="D4683">
        <f>_xlfn.XLOOKUP(C4683,BH:BH,BI:BI)</f>
        <v/>
      </c>
      <c r="E4683" t="n">
        <v>31111</v>
      </c>
      <c r="F4683" t="inlineStr">
        <is>
          <t>pago total noches adicionales</t>
        </is>
      </c>
      <c r="G4683" s="234" t="n">
        <v>45999</v>
      </c>
      <c r="H4683" s="234" t="n">
        <v>46002</v>
      </c>
      <c r="I4683" t="inlineStr">
        <is>
          <t>HTL</t>
        </is>
      </c>
      <c r="J4683">
        <f>_xlfn.XLOOKUP(I4683,AS:AS,AU:AU)</f>
        <v/>
      </c>
      <c r="K4683" t="inlineStr">
        <is>
          <t>USD</t>
        </is>
      </c>
      <c r="L4683" s="238" t="n">
        <v>59961.1</v>
      </c>
      <c r="M4683">
        <f>L4683*_xlfn.XLOOKUP(K4683,AM:AM,AN:AN)</f>
        <v/>
      </c>
      <c r="N4683">
        <f>L4683*_xlfn.XLOOKUP(K4683,AM:AM,AO:AO)</f>
        <v/>
      </c>
      <c r="O4683" s="238" t="n">
        <v>5996.11</v>
      </c>
      <c r="P4683">
        <f>O4683*_xlfn.XLOOKUP(K4683,AM:AM,AN:AN)</f>
        <v/>
      </c>
      <c r="Q4683">
        <f>O4683*_xlfn.XLOOKUP(K4683,AM:AM,AO:AO)</f>
        <v/>
      </c>
      <c r="R4683">
        <f>_xlfn.XLOOKUP(E4683,AF:AF,AG:AG)</f>
        <v/>
      </c>
      <c r="S4683">
        <f>_xlfn.XLOOKUP(E4683,AF:AF,AI:AI)</f>
        <v/>
      </c>
      <c r="T4683">
        <f>WEEKNUM(G4683)</f>
        <v/>
      </c>
      <c r="U4683">
        <f>YEAR(G4683)</f>
        <v/>
      </c>
      <c r="V4683" s="117">
        <f>IFERROR(Q4683/N4683,"0")</f>
        <v/>
      </c>
    </row>
    <row r="4684">
      <c r="A4684">
        <f>_xlfn.XLOOKUP(D4684,BN:BN,BO:BO)</f>
        <v/>
      </c>
      <c r="B4684" t="inlineStr">
        <is>
          <t>LLC</t>
        </is>
      </c>
      <c r="C4684" t="n">
        <v>766</v>
      </c>
      <c r="D4684">
        <f>_xlfn.XLOOKUP(C4684,BH:BH,BI:BI)</f>
        <v/>
      </c>
      <c r="E4684" t="n">
        <v>24009</v>
      </c>
      <c r="F4684" t="inlineStr">
        <is>
          <t>Hospedaje The Surrey</t>
        </is>
      </c>
      <c r="G4684" s="234" t="n">
        <v>45944</v>
      </c>
      <c r="H4684" s="234" t="n">
        <v>45949</v>
      </c>
      <c r="I4684" t="inlineStr">
        <is>
          <t>HTL</t>
        </is>
      </c>
      <c r="J4684">
        <f>_xlfn.XLOOKUP(I4684,AS:AS,AU:AU)</f>
        <v/>
      </c>
      <c r="K4684" t="inlineStr">
        <is>
          <t>USD</t>
        </is>
      </c>
      <c r="L4684" s="238" t="n">
        <v>8623.719999999999</v>
      </c>
      <c r="M4684">
        <f>L4684*_xlfn.XLOOKUP(K4684,AM:AM,AN:AN)</f>
        <v/>
      </c>
      <c r="N4684">
        <f>L4684*_xlfn.XLOOKUP(K4684,AM:AM,AO:AO)</f>
        <v/>
      </c>
      <c r="O4684" s="238" t="n">
        <v>705</v>
      </c>
      <c r="P4684">
        <f>O4684*_xlfn.XLOOKUP(K4684,AM:AM,AN:AN)</f>
        <v/>
      </c>
      <c r="Q4684">
        <f>O4684*_xlfn.XLOOKUP(K4684,AM:AM,AO:AO)</f>
        <v/>
      </c>
      <c r="R4684">
        <f>_xlfn.XLOOKUP(E4684,AF:AF,AG:AG)</f>
        <v/>
      </c>
      <c r="S4684">
        <f>_xlfn.XLOOKUP(E4684,AF:AF,AI:AI)</f>
        <v/>
      </c>
      <c r="T4684">
        <f>WEEKNUM(G4684)</f>
        <v/>
      </c>
      <c r="U4684">
        <f>YEAR(G4684)</f>
        <v/>
      </c>
      <c r="V4684" s="117">
        <f>IFERROR(Q4684/N4684,"0")</f>
        <v/>
      </c>
    </row>
    <row r="4685">
      <c r="A4685">
        <f>_xlfn.XLOOKUP(D4685,BN:BN,BO:BO)</f>
        <v/>
      </c>
      <c r="B4685" t="inlineStr">
        <is>
          <t>LLC</t>
        </is>
      </c>
      <c r="C4685" t="n">
        <v>766</v>
      </c>
      <c r="D4685">
        <f>_xlfn.XLOOKUP(C4685,BH:BH,BI:BI)</f>
        <v/>
      </c>
      <c r="E4685" t="n">
        <v>24009</v>
      </c>
      <c r="F4685" t="inlineStr">
        <is>
          <t>Hospedaje The Surrey 2</t>
        </is>
      </c>
      <c r="G4685" s="234" t="n">
        <v>45944</v>
      </c>
      <c r="H4685" s="234" t="n">
        <v>45949</v>
      </c>
      <c r="I4685" t="inlineStr">
        <is>
          <t>HTL</t>
        </is>
      </c>
      <c r="J4685">
        <f>_xlfn.XLOOKUP(I4685,AS:AS,AU:AU)</f>
        <v/>
      </c>
      <c r="K4685" t="inlineStr">
        <is>
          <t>USD</t>
        </is>
      </c>
      <c r="L4685" s="238" t="n">
        <v>8623.719999999999</v>
      </c>
      <c r="M4685">
        <f>L4685*_xlfn.XLOOKUP(K4685,AM:AM,AN:AN)</f>
        <v/>
      </c>
      <c r="N4685">
        <f>L4685*_xlfn.XLOOKUP(K4685,AM:AM,AO:AO)</f>
        <v/>
      </c>
      <c r="O4685" s="238" t="n">
        <v>705</v>
      </c>
      <c r="P4685">
        <f>O4685*_xlfn.XLOOKUP(K4685,AM:AM,AN:AN)</f>
        <v/>
      </c>
      <c r="Q4685">
        <f>O4685*_xlfn.XLOOKUP(K4685,AM:AM,AO:AO)</f>
        <v/>
      </c>
      <c r="R4685">
        <f>_xlfn.XLOOKUP(E4685,AF:AF,AG:AG)</f>
        <v/>
      </c>
      <c r="S4685">
        <f>_xlfn.XLOOKUP(E4685,AF:AF,AI:AI)</f>
        <v/>
      </c>
      <c r="T4685">
        <f>WEEKNUM(G4685)</f>
        <v/>
      </c>
      <c r="U4685">
        <f>YEAR(G4685)</f>
        <v/>
      </c>
      <c r="V4685" s="117">
        <f>IFERROR(Q4685/N4685,"0")</f>
        <v/>
      </c>
    </row>
    <row r="4686">
      <c r="A4686">
        <f>_xlfn.XLOOKUP(D4686,BN:BN,BO:BO)</f>
        <v/>
      </c>
      <c r="B4686" t="inlineStr">
        <is>
          <t>LLC</t>
        </is>
      </c>
      <c r="C4686" t="n">
        <v>767</v>
      </c>
      <c r="D4686">
        <f>_xlfn.XLOOKUP(C4686,BH:BH,BI:BI)</f>
        <v/>
      </c>
      <c r="E4686" t="n">
        <v>24009</v>
      </c>
      <c r="F4686" t="inlineStr">
        <is>
          <t xml:space="preserve">Hospedaje The Surrey Suite 1 </t>
        </is>
      </c>
      <c r="G4686" s="234" t="n">
        <v>45953</v>
      </c>
      <c r="H4686" s="234" t="n">
        <v>45969</v>
      </c>
      <c r="I4686" t="inlineStr">
        <is>
          <t>HTL</t>
        </is>
      </c>
      <c r="J4686">
        <f>_xlfn.XLOOKUP(I4686,AS:AS,AU:AU)</f>
        <v/>
      </c>
      <c r="K4686" t="inlineStr">
        <is>
          <t>USD</t>
        </is>
      </c>
      <c r="L4686" s="238" t="n">
        <v>37433.7</v>
      </c>
      <c r="M4686">
        <f>L4686*_xlfn.XLOOKUP(K4686,AM:AM,AN:AN)</f>
        <v/>
      </c>
      <c r="N4686">
        <f>L4686*_xlfn.XLOOKUP(K4686,AM:AM,AO:AO)</f>
        <v/>
      </c>
      <c r="O4686" s="238" t="n">
        <v>5293.14</v>
      </c>
      <c r="P4686">
        <f>O4686*_xlfn.XLOOKUP(K4686,AM:AM,AN:AN)</f>
        <v/>
      </c>
      <c r="Q4686">
        <f>O4686*_xlfn.XLOOKUP(K4686,AM:AM,AO:AO)</f>
        <v/>
      </c>
      <c r="R4686">
        <f>_xlfn.XLOOKUP(E4686,AF:AF,AG:AG)</f>
        <v/>
      </c>
      <c r="S4686">
        <f>_xlfn.XLOOKUP(E4686,AF:AF,AI:AI)</f>
        <v/>
      </c>
      <c r="T4686">
        <f>WEEKNUM(G4686)</f>
        <v/>
      </c>
      <c r="U4686">
        <f>YEAR(G4686)</f>
        <v/>
      </c>
      <c r="V4686" s="117">
        <f>IFERROR(Q4686/N4686,"0")</f>
        <v/>
      </c>
    </row>
    <row r="4687">
      <c r="A4687">
        <f>_xlfn.XLOOKUP(D4687,BN:BN,BO:BO)</f>
        <v/>
      </c>
      <c r="B4687" t="inlineStr">
        <is>
          <t>LLC</t>
        </is>
      </c>
      <c r="C4687" t="n">
        <v>767</v>
      </c>
      <c r="D4687">
        <f>_xlfn.XLOOKUP(C4687,BH:BH,BI:BI)</f>
        <v/>
      </c>
      <c r="E4687" t="n">
        <v>24009</v>
      </c>
      <c r="F4687" t="inlineStr">
        <is>
          <t>Hospedaje The Surrey Deluxe King</t>
        </is>
      </c>
      <c r="G4687" s="234" t="n">
        <v>45953</v>
      </c>
      <c r="H4687" s="234" t="n">
        <v>45969</v>
      </c>
      <c r="I4687" t="inlineStr">
        <is>
          <t>HTL</t>
        </is>
      </c>
      <c r="J4687">
        <f>_xlfn.XLOOKUP(I4687,AS:AS,AU:AU)</f>
        <v/>
      </c>
      <c r="K4687" t="inlineStr">
        <is>
          <t>USD</t>
        </is>
      </c>
      <c r="L4687" s="238" t="n">
        <v>17093.08</v>
      </c>
      <c r="M4687">
        <f>L4687*_xlfn.XLOOKUP(K4687,AM:AM,AN:AN)</f>
        <v/>
      </c>
      <c r="N4687">
        <f>L4687*_xlfn.XLOOKUP(K4687,AM:AM,AO:AO)</f>
        <v/>
      </c>
      <c r="O4687" s="238" t="n">
        <v>0</v>
      </c>
      <c r="P4687">
        <f>O4687*_xlfn.XLOOKUP(K4687,AM:AM,AN:AN)</f>
        <v/>
      </c>
      <c r="Q4687">
        <f>O4687*_xlfn.XLOOKUP(K4687,AM:AM,AO:AO)</f>
        <v/>
      </c>
      <c r="R4687">
        <f>_xlfn.XLOOKUP(E4687,AF:AF,AG:AG)</f>
        <v/>
      </c>
      <c r="S4687">
        <f>_xlfn.XLOOKUP(E4687,AF:AF,AI:AI)</f>
        <v/>
      </c>
      <c r="T4687">
        <f>WEEKNUM(G4687)</f>
        <v/>
      </c>
      <c r="U4687">
        <f>YEAR(G4687)</f>
        <v/>
      </c>
      <c r="V4687" s="117">
        <f>IFERROR(Q4687/N4687,"0")</f>
        <v/>
      </c>
    </row>
    <row r="4688">
      <c r="A4688">
        <f>_xlfn.XLOOKUP(D4688,BN:BN,BO:BO)</f>
        <v/>
      </c>
      <c r="B4688" t="inlineStr">
        <is>
          <t>LLC</t>
        </is>
      </c>
      <c r="C4688" t="n">
        <v>767</v>
      </c>
      <c r="D4688">
        <f>_xlfn.XLOOKUP(C4688,BH:BH,BI:BI)</f>
        <v/>
      </c>
      <c r="E4688" t="n">
        <v>24009</v>
      </c>
      <c r="F4688" t="inlineStr">
        <is>
          <t>Hospedaje The Surrey Deluxe King 2</t>
        </is>
      </c>
      <c r="G4688" s="234" t="n">
        <v>45954</v>
      </c>
      <c r="H4688" s="234" t="n">
        <v>45963</v>
      </c>
      <c r="I4688" t="inlineStr">
        <is>
          <t>HTL</t>
        </is>
      </c>
      <c r="J4688">
        <f>_xlfn.XLOOKUP(I4688,AS:AS,AU:AU)</f>
        <v/>
      </c>
      <c r="K4688" t="inlineStr">
        <is>
          <t>USD</t>
        </is>
      </c>
      <c r="L4688" s="238" t="n">
        <v>11133.64</v>
      </c>
      <c r="M4688">
        <f>L4688*_xlfn.XLOOKUP(K4688,AM:AM,AN:AN)</f>
        <v/>
      </c>
      <c r="N4688">
        <f>L4688*_xlfn.XLOOKUP(K4688,AM:AM,AO:AO)</f>
        <v/>
      </c>
      <c r="O4688" s="238" t="n">
        <v>0</v>
      </c>
      <c r="P4688">
        <f>O4688*_xlfn.XLOOKUP(K4688,AM:AM,AN:AN)</f>
        <v/>
      </c>
      <c r="Q4688">
        <f>O4688*_xlfn.XLOOKUP(K4688,AM:AM,AO:AO)</f>
        <v/>
      </c>
      <c r="R4688">
        <f>_xlfn.XLOOKUP(E4688,AF:AF,AG:AG)</f>
        <v/>
      </c>
      <c r="S4688">
        <f>_xlfn.XLOOKUP(E4688,AF:AF,AI:AI)</f>
        <v/>
      </c>
      <c r="T4688">
        <f>WEEKNUM(G4688)</f>
        <v/>
      </c>
      <c r="U4688">
        <f>YEAR(G4688)</f>
        <v/>
      </c>
      <c r="V4688" s="117">
        <f>IFERROR(Q4688/N4688,"0")</f>
        <v/>
      </c>
    </row>
    <row r="4689">
      <c r="A4689">
        <f>_xlfn.XLOOKUP(D4689,BN:BN,BO:BO)</f>
        <v/>
      </c>
      <c r="B4689" t="inlineStr">
        <is>
          <t>LLC</t>
        </is>
      </c>
      <c r="C4689" t="n">
        <v>769</v>
      </c>
      <c r="D4689">
        <f>_xlfn.XLOOKUP(C4689,BH:BH,BI:BI)</f>
        <v/>
      </c>
      <c r="E4689" t="n">
        <v>31058</v>
      </c>
      <c r="F4689" t="inlineStr">
        <is>
          <t>Four Seasons Atenas</t>
        </is>
      </c>
      <c r="G4689" s="234" t="n">
        <v>45941</v>
      </c>
      <c r="H4689" s="234" t="n">
        <v>45942</v>
      </c>
      <c r="I4689" t="inlineStr">
        <is>
          <t>HTL</t>
        </is>
      </c>
      <c r="J4689">
        <f>_xlfn.XLOOKUP(I4689,AS:AS,AU:AU)</f>
        <v/>
      </c>
      <c r="K4689" t="inlineStr">
        <is>
          <t>EUR</t>
        </is>
      </c>
      <c r="L4689" s="238" t="n">
        <v>1823</v>
      </c>
      <c r="M4689">
        <f>L4689*_xlfn.XLOOKUP(K4689,AM:AM,AN:AN)</f>
        <v/>
      </c>
      <c r="N4689">
        <f>L4689*_xlfn.XLOOKUP(K4689,AM:AM,AO:AO)</f>
        <v/>
      </c>
      <c r="O4689" s="238" t="n">
        <v>160</v>
      </c>
      <c r="P4689">
        <f>O4689*_xlfn.XLOOKUP(K4689,AM:AM,AN:AN)</f>
        <v/>
      </c>
      <c r="Q4689">
        <f>O4689*_xlfn.XLOOKUP(K4689,AM:AM,AO:AO)</f>
        <v/>
      </c>
      <c r="R4689">
        <f>_xlfn.XLOOKUP(E4689,AF:AF,AG:AG)</f>
        <v/>
      </c>
      <c r="S4689">
        <f>_xlfn.XLOOKUP(E4689,AF:AF,AI:AI)</f>
        <v/>
      </c>
      <c r="T4689">
        <f>WEEKNUM(G4689)</f>
        <v/>
      </c>
      <c r="U4689">
        <f>YEAR(G4689)</f>
        <v/>
      </c>
      <c r="V4689" s="117">
        <f>IFERROR(Q4689/N4689,"0")</f>
        <v/>
      </c>
    </row>
    <row r="4690">
      <c r="A4690">
        <f>_xlfn.XLOOKUP(D4690,BN:BN,BO:BO)</f>
        <v/>
      </c>
      <c r="B4690" t="inlineStr">
        <is>
          <t>LLC</t>
        </is>
      </c>
      <c r="C4690" t="n">
        <v>770</v>
      </c>
      <c r="D4690">
        <f>_xlfn.XLOOKUP(C4690,BH:BH,BI:BI)</f>
        <v/>
      </c>
      <c r="E4690" t="n">
        <v>24166</v>
      </c>
      <c r="F4690" t="inlineStr">
        <is>
          <t>Hospedaje Le Bristol</t>
        </is>
      </c>
      <c r="G4690" s="234" t="n">
        <v>45983</v>
      </c>
      <c r="H4690" s="234" t="n">
        <v>45986</v>
      </c>
      <c r="I4690" t="inlineStr">
        <is>
          <t>HTL</t>
        </is>
      </c>
      <c r="J4690">
        <f>_xlfn.XLOOKUP(I4690,AS:AS,AU:AU)</f>
        <v/>
      </c>
      <c r="K4690" t="inlineStr">
        <is>
          <t>EUR</t>
        </is>
      </c>
      <c r="L4690" s="238" t="n">
        <v>5943.6</v>
      </c>
      <c r="M4690">
        <f>L4690*_xlfn.XLOOKUP(K4690,AM:AM,AN:AN)</f>
        <v/>
      </c>
      <c r="N4690">
        <f>L4690*_xlfn.XLOOKUP(K4690,AM:AM,AO:AO)</f>
        <v/>
      </c>
      <c r="O4690" s="238" t="n">
        <v>585</v>
      </c>
      <c r="P4690">
        <f>O4690*_xlfn.XLOOKUP(K4690,AM:AM,AN:AN)</f>
        <v/>
      </c>
      <c r="Q4690">
        <f>O4690*_xlfn.XLOOKUP(K4690,AM:AM,AO:AO)</f>
        <v/>
      </c>
      <c r="R4690">
        <f>_xlfn.XLOOKUP(E4690,AF:AF,AG:AG)</f>
        <v/>
      </c>
      <c r="S4690">
        <f>_xlfn.XLOOKUP(E4690,AF:AF,AI:AI)</f>
        <v/>
      </c>
      <c r="T4690">
        <f>WEEKNUM(G4690)</f>
        <v/>
      </c>
      <c r="U4690">
        <f>YEAR(G4690)</f>
        <v/>
      </c>
      <c r="V4690" s="117">
        <f>IFERROR(Q4690/N4690,"0")</f>
        <v/>
      </c>
    </row>
    <row r="4691">
      <c r="A4691">
        <f>_xlfn.XLOOKUP(D4691,BN:BN,BO:BO)</f>
        <v/>
      </c>
      <c r="B4691" t="inlineStr">
        <is>
          <t>LLC</t>
        </is>
      </c>
      <c r="C4691" t="n">
        <v>772</v>
      </c>
      <c r="D4691">
        <f>_xlfn.XLOOKUP(C4691,BH:BH,BI:BI)</f>
        <v/>
      </c>
      <c r="E4691" t="n">
        <v>28934</v>
      </c>
      <c r="F4691" t="inlineStr">
        <is>
          <t>BISSU BALI ISAAC</t>
        </is>
      </c>
      <c r="G4691" s="234" t="n">
        <v>46017</v>
      </c>
      <c r="H4691" s="234" t="n">
        <v>46027</v>
      </c>
      <c r="I4691" t="inlineStr">
        <is>
          <t>VLO</t>
        </is>
      </c>
      <c r="J4691">
        <f>_xlfn.XLOOKUP(I4691,AS:AS,AU:AU)</f>
        <v/>
      </c>
      <c r="K4691" t="inlineStr">
        <is>
          <t>USD</t>
        </is>
      </c>
      <c r="L4691" s="238" t="n">
        <v>6770.53</v>
      </c>
      <c r="M4691">
        <f>L4691*_xlfn.XLOOKUP(K4691,AM:AM,AN:AN)</f>
        <v/>
      </c>
      <c r="N4691">
        <f>L4691*_xlfn.XLOOKUP(K4691,AM:AM,AO:AO)</f>
        <v/>
      </c>
      <c r="O4691" s="238" t="n">
        <v>529.6</v>
      </c>
      <c r="P4691">
        <f>O4691*_xlfn.XLOOKUP(K4691,AM:AM,AN:AN)</f>
        <v/>
      </c>
      <c r="Q4691">
        <f>O4691*_xlfn.XLOOKUP(K4691,AM:AM,AO:AO)</f>
        <v/>
      </c>
      <c r="R4691">
        <f>_xlfn.XLOOKUP(E4691,AF:AF,AG:AG)</f>
        <v/>
      </c>
      <c r="S4691">
        <f>_xlfn.XLOOKUP(E4691,AF:AF,AI:AI)</f>
        <v/>
      </c>
      <c r="T4691">
        <f>WEEKNUM(G4691)</f>
        <v/>
      </c>
      <c r="U4691">
        <f>YEAR(G4691)</f>
        <v/>
      </c>
      <c r="V4691" s="117">
        <f>IFERROR(Q4691/N4691,"0")</f>
        <v/>
      </c>
    </row>
    <row r="4692">
      <c r="A4692">
        <f>_xlfn.XLOOKUP(D4692,BN:BN,BO:BO)</f>
        <v/>
      </c>
      <c r="B4692" t="inlineStr">
        <is>
          <t>LLC</t>
        </is>
      </c>
      <c r="C4692" t="n">
        <v>772</v>
      </c>
      <c r="D4692">
        <f>_xlfn.XLOOKUP(C4692,BH:BH,BI:BI)</f>
        <v/>
      </c>
      <c r="E4692" t="n">
        <v>28934</v>
      </c>
      <c r="F4692" t="inlineStr">
        <is>
          <t>GONZALEZ SARATH GISSELE</t>
        </is>
      </c>
      <c r="G4692" s="234" t="n">
        <v>46017</v>
      </c>
      <c r="H4692" s="234" t="n">
        <v>46027</v>
      </c>
      <c r="I4692" t="inlineStr">
        <is>
          <t>VLO</t>
        </is>
      </c>
      <c r="J4692">
        <f>_xlfn.XLOOKUP(I4692,AS:AS,AU:AU)</f>
        <v/>
      </c>
      <c r="K4692" t="inlineStr">
        <is>
          <t>USD</t>
        </is>
      </c>
      <c r="L4692" s="238" t="n">
        <v>6770.53</v>
      </c>
      <c r="M4692">
        <f>L4692*_xlfn.XLOOKUP(K4692,AM:AM,AN:AN)</f>
        <v/>
      </c>
      <c r="N4692">
        <f>L4692*_xlfn.XLOOKUP(K4692,AM:AM,AO:AO)</f>
        <v/>
      </c>
      <c r="O4692" s="238" t="n">
        <v>529.6</v>
      </c>
      <c r="P4692">
        <f>O4692*_xlfn.XLOOKUP(K4692,AM:AM,AN:AN)</f>
        <v/>
      </c>
      <c r="Q4692">
        <f>O4692*_xlfn.XLOOKUP(K4692,AM:AM,AO:AO)</f>
        <v/>
      </c>
      <c r="R4692">
        <f>_xlfn.XLOOKUP(E4692,AF:AF,AG:AG)</f>
        <v/>
      </c>
      <c r="S4692">
        <f>_xlfn.XLOOKUP(E4692,AF:AF,AI:AI)</f>
        <v/>
      </c>
      <c r="T4692">
        <f>WEEKNUM(G4692)</f>
        <v/>
      </c>
      <c r="U4692">
        <f>YEAR(G4692)</f>
        <v/>
      </c>
      <c r="V4692" s="117">
        <f>IFERROR(Q4692/N4692,"0")</f>
        <v/>
      </c>
    </row>
    <row r="4693">
      <c r="A4693">
        <f>_xlfn.XLOOKUP(D4693,BN:BN,BO:BO)</f>
        <v/>
      </c>
      <c r="B4693" t="inlineStr">
        <is>
          <t>LLC</t>
        </is>
      </c>
      <c r="C4693" t="n">
        <v>772</v>
      </c>
      <c r="D4693">
        <f>_xlfn.XLOOKUP(C4693,BH:BH,BI:BI)</f>
        <v/>
      </c>
      <c r="E4693" t="n">
        <v>28934</v>
      </c>
      <c r="F4693" t="inlineStr">
        <is>
          <t>BISSU BALI ISAAC</t>
        </is>
      </c>
      <c r="G4693" s="234" t="n">
        <v>46017</v>
      </c>
      <c r="H4693" s="234" t="n">
        <v>46027</v>
      </c>
      <c r="I4693" t="inlineStr">
        <is>
          <t>VLO</t>
        </is>
      </c>
      <c r="J4693">
        <f>_xlfn.XLOOKUP(I4693,AS:AS,AU:AU)</f>
        <v/>
      </c>
      <c r="K4693" t="inlineStr">
        <is>
          <t>USD</t>
        </is>
      </c>
      <c r="L4693" s="238" t="n">
        <v>1400.87</v>
      </c>
      <c r="M4693">
        <f>L4693*_xlfn.XLOOKUP(K4693,AM:AM,AN:AN)</f>
        <v/>
      </c>
      <c r="N4693">
        <f>L4693*_xlfn.XLOOKUP(K4693,AM:AM,AO:AO)</f>
        <v/>
      </c>
      <c r="O4693" s="238" t="n">
        <v>0</v>
      </c>
      <c r="P4693">
        <f>O4693*_xlfn.XLOOKUP(K4693,AM:AM,AN:AN)</f>
        <v/>
      </c>
      <c r="Q4693">
        <f>O4693*_xlfn.XLOOKUP(K4693,AM:AM,AO:AO)</f>
        <v/>
      </c>
      <c r="R4693">
        <f>_xlfn.XLOOKUP(E4693,AF:AF,AG:AG)</f>
        <v/>
      </c>
      <c r="S4693">
        <f>_xlfn.XLOOKUP(E4693,AF:AF,AI:AI)</f>
        <v/>
      </c>
      <c r="T4693">
        <f>WEEKNUM(G4693)</f>
        <v/>
      </c>
      <c r="U4693">
        <f>YEAR(G4693)</f>
        <v/>
      </c>
      <c r="V4693" s="117">
        <f>IFERROR(Q4693/N4693,"0")</f>
        <v/>
      </c>
    </row>
    <row r="4694">
      <c r="A4694">
        <f>_xlfn.XLOOKUP(D4694,BN:BN,BO:BO)</f>
        <v/>
      </c>
      <c r="B4694" t="inlineStr">
        <is>
          <t>LLC</t>
        </is>
      </c>
      <c r="C4694" t="n">
        <v>772</v>
      </c>
      <c r="D4694">
        <f>_xlfn.XLOOKUP(C4694,BH:BH,BI:BI)</f>
        <v/>
      </c>
      <c r="E4694" t="n">
        <v>28934</v>
      </c>
      <c r="F4694" t="inlineStr">
        <is>
          <t>GONZALEZ SARATH GISSELE</t>
        </is>
      </c>
      <c r="G4694" s="234" t="n">
        <v>46017</v>
      </c>
      <c r="H4694" s="234" t="n">
        <v>46027</v>
      </c>
      <c r="I4694" t="inlineStr">
        <is>
          <t>VLO</t>
        </is>
      </c>
      <c r="J4694">
        <f>_xlfn.XLOOKUP(I4694,AS:AS,AU:AU)</f>
        <v/>
      </c>
      <c r="K4694" t="inlineStr">
        <is>
          <t>USD</t>
        </is>
      </c>
      <c r="L4694" s="238" t="n">
        <v>1400.87</v>
      </c>
      <c r="M4694">
        <f>L4694*_xlfn.XLOOKUP(K4694,AM:AM,AN:AN)</f>
        <v/>
      </c>
      <c r="N4694">
        <f>L4694*_xlfn.XLOOKUP(K4694,AM:AM,AO:AO)</f>
        <v/>
      </c>
      <c r="O4694" s="238" t="n">
        <v>0</v>
      </c>
      <c r="P4694">
        <f>O4694*_xlfn.XLOOKUP(K4694,AM:AM,AN:AN)</f>
        <v/>
      </c>
      <c r="Q4694">
        <f>O4694*_xlfn.XLOOKUP(K4694,AM:AM,AO:AO)</f>
        <v/>
      </c>
      <c r="R4694">
        <f>_xlfn.XLOOKUP(E4694,AF:AF,AG:AG)</f>
        <v/>
      </c>
      <c r="S4694">
        <f>_xlfn.XLOOKUP(E4694,AF:AF,AI:AI)</f>
        <v/>
      </c>
      <c r="T4694">
        <f>WEEKNUM(G4694)</f>
        <v/>
      </c>
      <c r="U4694">
        <f>YEAR(G4694)</f>
        <v/>
      </c>
      <c r="V4694" s="117">
        <f>IFERROR(Q4694/N4694,"0")</f>
        <v/>
      </c>
    </row>
    <row r="4695">
      <c r="A4695">
        <f>_xlfn.XLOOKUP(D4695,BN:BN,BO:BO)</f>
        <v/>
      </c>
      <c r="B4695" t="inlineStr">
        <is>
          <t>LLC</t>
        </is>
      </c>
      <c r="C4695" t="n">
        <v>772</v>
      </c>
      <c r="D4695">
        <f>_xlfn.XLOOKUP(C4695,BH:BH,BI:BI)</f>
        <v/>
      </c>
      <c r="E4695" t="n">
        <v>0</v>
      </c>
      <c r="F4695" t="inlineStr">
        <is>
          <t>Fee de emisión KPQUHN</t>
        </is>
      </c>
      <c r="G4695" s="63" t="n"/>
      <c r="H4695" s="63" t="n"/>
      <c r="I4695" t="inlineStr">
        <is>
          <t>HPS</t>
        </is>
      </c>
      <c r="J4695">
        <f>_xlfn.XLOOKUP(I4695,AS:AS,AU:AU)</f>
        <v/>
      </c>
      <c r="K4695" t="inlineStr">
        <is>
          <t>USD</t>
        </is>
      </c>
      <c r="L4695" s="238" t="n">
        <v>50</v>
      </c>
      <c r="M4695">
        <f>L4695*_xlfn.XLOOKUP(K4695,AM:AM,AN:AN)</f>
        <v/>
      </c>
      <c r="N4695">
        <f>L4695*_xlfn.XLOOKUP(K4695,AM:AM,AO:AO)</f>
        <v/>
      </c>
      <c r="O4695" s="238" t="n">
        <v>50</v>
      </c>
      <c r="P4695">
        <f>O4695*_xlfn.XLOOKUP(K4695,AM:AM,AN:AN)</f>
        <v/>
      </c>
      <c r="Q4695">
        <f>O4695*_xlfn.XLOOKUP(K4695,AM:AM,AO:AO)</f>
        <v/>
      </c>
      <c r="R4695">
        <f>_xlfn.XLOOKUP(E4695,AF:AF,AG:AG)</f>
        <v/>
      </c>
      <c r="S4695">
        <f>_xlfn.XLOOKUP(E4695,AF:AF,AI:AI)</f>
        <v/>
      </c>
      <c r="T4695">
        <f>WEEKNUM(G4695)</f>
        <v/>
      </c>
      <c r="U4695">
        <f>YEAR(G4695)</f>
        <v/>
      </c>
      <c r="V4695" s="117">
        <f>IFERROR(Q4695/N4695,"0")</f>
        <v/>
      </c>
    </row>
    <row r="4696">
      <c r="A4696">
        <f>_xlfn.XLOOKUP(D4696,BN:BN,BO:BO)</f>
        <v/>
      </c>
      <c r="B4696" t="inlineStr">
        <is>
          <t>LLC</t>
        </is>
      </c>
      <c r="C4696" t="n">
        <v>772</v>
      </c>
      <c r="D4696">
        <f>_xlfn.XLOOKUP(C4696,BH:BH,BI:BI)</f>
        <v/>
      </c>
      <c r="E4696" t="n">
        <v>28934</v>
      </c>
      <c r="F4696" t="inlineStr">
        <is>
          <t>BISSU BALI ISAAC</t>
        </is>
      </c>
      <c r="G4696" s="234" t="n">
        <v>46017</v>
      </c>
      <c r="H4696" s="234" t="n">
        <v>46027</v>
      </c>
      <c r="I4696" t="inlineStr">
        <is>
          <t>VLO</t>
        </is>
      </c>
      <c r="J4696">
        <f>_xlfn.XLOOKUP(I4696,AS:AS,AU:AU)</f>
        <v/>
      </c>
      <c r="K4696" t="inlineStr">
        <is>
          <t>USD</t>
        </is>
      </c>
      <c r="L4696" s="238" t="n">
        <v>21.6</v>
      </c>
      <c r="M4696">
        <f>L4696*_xlfn.XLOOKUP(K4696,AM:AM,AN:AN)</f>
        <v/>
      </c>
      <c r="N4696">
        <f>L4696*_xlfn.XLOOKUP(K4696,AM:AM,AO:AO)</f>
        <v/>
      </c>
      <c r="O4696" s="238" t="n">
        <v>0</v>
      </c>
      <c r="P4696">
        <f>O4696*_xlfn.XLOOKUP(K4696,AM:AM,AN:AN)</f>
        <v/>
      </c>
      <c r="Q4696">
        <f>O4696*_xlfn.XLOOKUP(K4696,AM:AM,AO:AO)</f>
        <v/>
      </c>
      <c r="R4696">
        <f>_xlfn.XLOOKUP(E4696,AF:AF,AG:AG)</f>
        <v/>
      </c>
      <c r="S4696">
        <f>_xlfn.XLOOKUP(E4696,AF:AF,AI:AI)</f>
        <v/>
      </c>
      <c r="T4696">
        <f>WEEKNUM(G4696)</f>
        <v/>
      </c>
      <c r="U4696">
        <f>YEAR(G4696)</f>
        <v/>
      </c>
      <c r="V4696" s="117">
        <f>IFERROR(Q4696/N4696,"0")</f>
        <v/>
      </c>
    </row>
    <row r="4697">
      <c r="A4697">
        <f>_xlfn.XLOOKUP(D4697,BN:BN,BO:BO)</f>
        <v/>
      </c>
      <c r="B4697" t="inlineStr">
        <is>
          <t>LLC</t>
        </is>
      </c>
      <c r="C4697" t="n">
        <v>772</v>
      </c>
      <c r="D4697">
        <f>_xlfn.XLOOKUP(C4697,BH:BH,BI:BI)</f>
        <v/>
      </c>
      <c r="E4697" t="n">
        <v>28934</v>
      </c>
      <c r="F4697" t="inlineStr">
        <is>
          <t>BISSU BALI ISAAC</t>
        </is>
      </c>
      <c r="G4697" s="234" t="n">
        <v>46017</v>
      </c>
      <c r="H4697" s="234" t="n">
        <v>46027</v>
      </c>
      <c r="I4697" t="inlineStr">
        <is>
          <t>VLO</t>
        </is>
      </c>
      <c r="J4697">
        <f>_xlfn.XLOOKUP(I4697,AS:AS,AU:AU)</f>
        <v/>
      </c>
      <c r="K4697" t="inlineStr">
        <is>
          <t>USD</t>
        </is>
      </c>
      <c r="L4697" s="238" t="n">
        <v>37</v>
      </c>
      <c r="M4697">
        <f>L4697*_xlfn.XLOOKUP(K4697,AM:AM,AN:AN)</f>
        <v/>
      </c>
      <c r="N4697">
        <f>L4697*_xlfn.XLOOKUP(K4697,AM:AM,AO:AO)</f>
        <v/>
      </c>
      <c r="O4697" s="238" t="n">
        <v>0</v>
      </c>
      <c r="P4697">
        <f>O4697*_xlfn.XLOOKUP(K4697,AM:AM,AN:AN)</f>
        <v/>
      </c>
      <c r="Q4697">
        <f>O4697*_xlfn.XLOOKUP(K4697,AM:AM,AO:AO)</f>
        <v/>
      </c>
      <c r="R4697">
        <f>_xlfn.XLOOKUP(E4697,AF:AF,AG:AG)</f>
        <v/>
      </c>
      <c r="S4697">
        <f>_xlfn.XLOOKUP(E4697,AF:AF,AI:AI)</f>
        <v/>
      </c>
      <c r="T4697">
        <f>WEEKNUM(G4697)</f>
        <v/>
      </c>
      <c r="U4697">
        <f>YEAR(G4697)</f>
        <v/>
      </c>
      <c r="V4697" s="117">
        <f>IFERROR(Q4697/N4697,"0")</f>
        <v/>
      </c>
    </row>
    <row r="4698">
      <c r="A4698">
        <f>_xlfn.XLOOKUP(D4698,BN:BN,BO:BO)</f>
        <v/>
      </c>
      <c r="B4698" t="inlineStr">
        <is>
          <t>LLC</t>
        </is>
      </c>
      <c r="C4698" t="n">
        <v>772</v>
      </c>
      <c r="D4698">
        <f>_xlfn.XLOOKUP(C4698,BH:BH,BI:BI)</f>
        <v/>
      </c>
      <c r="E4698" t="n">
        <v>28934</v>
      </c>
      <c r="F4698" t="inlineStr">
        <is>
          <t>GONZALEZ SARATH GISSELE</t>
        </is>
      </c>
      <c r="G4698" s="234" t="n">
        <v>46017</v>
      </c>
      <c r="H4698" s="234" t="n">
        <v>46027</v>
      </c>
      <c r="I4698" t="inlineStr">
        <is>
          <t>VLO</t>
        </is>
      </c>
      <c r="J4698">
        <f>_xlfn.XLOOKUP(I4698,AS:AS,AU:AU)</f>
        <v/>
      </c>
      <c r="K4698" t="inlineStr">
        <is>
          <t>USD</t>
        </is>
      </c>
      <c r="L4698" s="238" t="n">
        <v>21.6</v>
      </c>
      <c r="M4698">
        <f>L4698*_xlfn.XLOOKUP(K4698,AM:AM,AN:AN)</f>
        <v/>
      </c>
      <c r="N4698">
        <f>L4698*_xlfn.XLOOKUP(K4698,AM:AM,AO:AO)</f>
        <v/>
      </c>
      <c r="O4698" s="238" t="n">
        <v>0</v>
      </c>
      <c r="P4698">
        <f>O4698*_xlfn.XLOOKUP(K4698,AM:AM,AN:AN)</f>
        <v/>
      </c>
      <c r="Q4698">
        <f>O4698*_xlfn.XLOOKUP(K4698,AM:AM,AO:AO)</f>
        <v/>
      </c>
      <c r="R4698">
        <f>_xlfn.XLOOKUP(E4698,AF:AF,AG:AG)</f>
        <v/>
      </c>
      <c r="S4698">
        <f>_xlfn.XLOOKUP(E4698,AF:AF,AI:AI)</f>
        <v/>
      </c>
      <c r="T4698">
        <f>WEEKNUM(G4698)</f>
        <v/>
      </c>
      <c r="U4698">
        <f>YEAR(G4698)</f>
        <v/>
      </c>
      <c r="V4698" s="117">
        <f>IFERROR(Q4698/N4698,"0")</f>
        <v/>
      </c>
    </row>
    <row r="4699">
      <c r="A4699">
        <f>_xlfn.XLOOKUP(D4699,BN:BN,BO:BO)</f>
        <v/>
      </c>
      <c r="B4699" t="inlineStr">
        <is>
          <t>LLC</t>
        </is>
      </c>
      <c r="C4699" t="n">
        <v>772</v>
      </c>
      <c r="D4699">
        <f>_xlfn.XLOOKUP(C4699,BH:BH,BI:BI)</f>
        <v/>
      </c>
      <c r="E4699" t="n">
        <v>28934</v>
      </c>
      <c r="F4699" t="inlineStr">
        <is>
          <t>GONZALEZ SARATH GISSELE</t>
        </is>
      </c>
      <c r="G4699" s="234" t="n">
        <v>46017</v>
      </c>
      <c r="H4699" s="234" t="n">
        <v>46027</v>
      </c>
      <c r="I4699" t="inlineStr">
        <is>
          <t>VLO</t>
        </is>
      </c>
      <c r="J4699">
        <f>_xlfn.XLOOKUP(I4699,AS:AS,AU:AU)</f>
        <v/>
      </c>
      <c r="K4699" t="inlineStr">
        <is>
          <t>USD</t>
        </is>
      </c>
      <c r="L4699" s="238" t="n">
        <v>35</v>
      </c>
      <c r="M4699">
        <f>L4699*_xlfn.XLOOKUP(K4699,AM:AM,AN:AN)</f>
        <v/>
      </c>
      <c r="N4699">
        <f>L4699*_xlfn.XLOOKUP(K4699,AM:AM,AO:AO)</f>
        <v/>
      </c>
      <c r="O4699" s="238" t="n">
        <v>0</v>
      </c>
      <c r="P4699">
        <f>O4699*_xlfn.XLOOKUP(K4699,AM:AM,AN:AN)</f>
        <v/>
      </c>
      <c r="Q4699">
        <f>O4699*_xlfn.XLOOKUP(K4699,AM:AM,AO:AO)</f>
        <v/>
      </c>
      <c r="R4699">
        <f>_xlfn.XLOOKUP(E4699,AF:AF,AG:AG)</f>
        <v/>
      </c>
      <c r="S4699">
        <f>_xlfn.XLOOKUP(E4699,AF:AF,AI:AI)</f>
        <v/>
      </c>
      <c r="T4699">
        <f>WEEKNUM(G4699)</f>
        <v/>
      </c>
      <c r="U4699">
        <f>YEAR(G4699)</f>
        <v/>
      </c>
      <c r="V4699" s="117">
        <f>IFERROR(Q4699/N4699,"0")</f>
        <v/>
      </c>
    </row>
    <row r="4700">
      <c r="A4700">
        <f>_xlfn.XLOOKUP(D4700,BN:BN,BO:BO)</f>
        <v/>
      </c>
      <c r="B4700" t="inlineStr">
        <is>
          <t>LLC</t>
        </is>
      </c>
      <c r="C4700" t="n">
        <v>772</v>
      </c>
      <c r="D4700">
        <f>_xlfn.XLOOKUP(C4700,BH:BH,BI:BI)</f>
        <v/>
      </c>
      <c r="E4700" t="n">
        <v>28934</v>
      </c>
      <c r="F4700" t="inlineStr">
        <is>
          <t>BISSU BALI ISAAC</t>
        </is>
      </c>
      <c r="G4700" s="234" t="n">
        <v>46017</v>
      </c>
      <c r="H4700" s="234" t="n">
        <v>46027</v>
      </c>
      <c r="I4700" t="inlineStr">
        <is>
          <t>VLO</t>
        </is>
      </c>
      <c r="J4700">
        <f>_xlfn.XLOOKUP(I4700,AS:AS,AU:AU)</f>
        <v/>
      </c>
      <c r="K4700" t="inlineStr">
        <is>
          <t>USD</t>
        </is>
      </c>
      <c r="L4700" s="238" t="n">
        <v>0</v>
      </c>
      <c r="M4700">
        <f>L4700*_xlfn.XLOOKUP(K4700,AM:AM,AN:AN)</f>
        <v/>
      </c>
      <c r="N4700">
        <f>L4700*_xlfn.XLOOKUP(K4700,AM:AM,AO:AO)</f>
        <v/>
      </c>
      <c r="O4700" s="238" t="n">
        <v>0</v>
      </c>
      <c r="P4700">
        <f>O4700*_xlfn.XLOOKUP(K4700,AM:AM,AN:AN)</f>
        <v/>
      </c>
      <c r="Q4700">
        <f>O4700*_xlfn.XLOOKUP(K4700,AM:AM,AO:AO)</f>
        <v/>
      </c>
      <c r="R4700">
        <f>_xlfn.XLOOKUP(E4700,AF:AF,AG:AG)</f>
        <v/>
      </c>
      <c r="S4700">
        <f>_xlfn.XLOOKUP(E4700,AF:AF,AI:AI)</f>
        <v/>
      </c>
      <c r="T4700">
        <f>WEEKNUM(G4700)</f>
        <v/>
      </c>
      <c r="U4700">
        <f>YEAR(G4700)</f>
        <v/>
      </c>
      <c r="V4700" s="117">
        <f>IFERROR(Q4700/N4700,"0")</f>
        <v/>
      </c>
    </row>
    <row r="4701">
      <c r="A4701">
        <f>_xlfn.XLOOKUP(D4701,BN:BN,BO:BO)</f>
        <v/>
      </c>
      <c r="B4701" t="inlineStr">
        <is>
          <t>LLC</t>
        </is>
      </c>
      <c r="C4701" t="n">
        <v>772</v>
      </c>
      <c r="D4701">
        <f>_xlfn.XLOOKUP(C4701,BH:BH,BI:BI)</f>
        <v/>
      </c>
      <c r="E4701" t="n">
        <v>28934</v>
      </c>
      <c r="F4701" t="inlineStr">
        <is>
          <t>GONZALEZ SARATH GISSELE</t>
        </is>
      </c>
      <c r="G4701" s="234" t="n">
        <v>46017</v>
      </c>
      <c r="H4701" s="234" t="n">
        <v>46027</v>
      </c>
      <c r="I4701" t="inlineStr">
        <is>
          <t>VLO</t>
        </is>
      </c>
      <c r="J4701">
        <f>_xlfn.XLOOKUP(I4701,AS:AS,AU:AU)</f>
        <v/>
      </c>
      <c r="K4701" t="inlineStr">
        <is>
          <t>USD</t>
        </is>
      </c>
      <c r="L4701" s="238" t="n">
        <v>0</v>
      </c>
      <c r="M4701">
        <f>L4701*_xlfn.XLOOKUP(K4701,AM:AM,AN:AN)</f>
        <v/>
      </c>
      <c r="N4701">
        <f>L4701*_xlfn.XLOOKUP(K4701,AM:AM,AO:AO)</f>
        <v/>
      </c>
      <c r="O4701" s="238" t="n">
        <v>0</v>
      </c>
      <c r="P4701">
        <f>O4701*_xlfn.XLOOKUP(K4701,AM:AM,AN:AN)</f>
        <v/>
      </c>
      <c r="Q4701">
        <f>O4701*_xlfn.XLOOKUP(K4701,AM:AM,AO:AO)</f>
        <v/>
      </c>
      <c r="R4701">
        <f>_xlfn.XLOOKUP(E4701,AF:AF,AG:AG)</f>
        <v/>
      </c>
      <c r="S4701">
        <f>_xlfn.XLOOKUP(E4701,AF:AF,AI:AI)</f>
        <v/>
      </c>
      <c r="T4701">
        <f>WEEKNUM(G4701)</f>
        <v/>
      </c>
      <c r="U4701">
        <f>YEAR(G4701)</f>
        <v/>
      </c>
      <c r="V4701" s="117">
        <f>IFERROR(Q4701/N4701,"0")</f>
        <v/>
      </c>
    </row>
    <row r="4702">
      <c r="A4702">
        <f>_xlfn.XLOOKUP(D4702,BN:BN,BO:BO)</f>
        <v/>
      </c>
      <c r="B4702" t="inlineStr">
        <is>
          <t>LLC</t>
        </is>
      </c>
      <c r="C4702" t="n">
        <v>772</v>
      </c>
      <c r="D4702">
        <f>_xlfn.XLOOKUP(C4702,BH:BH,BI:BI)</f>
        <v/>
      </c>
      <c r="E4702" t="n">
        <v>28934</v>
      </c>
      <c r="F4702" t="inlineStr">
        <is>
          <t>BISSU BALI ISAAC</t>
        </is>
      </c>
      <c r="G4702" s="234" t="n">
        <v>46017</v>
      </c>
      <c r="H4702" s="234" t="n">
        <v>46027</v>
      </c>
      <c r="I4702" t="inlineStr">
        <is>
          <t>VLO</t>
        </is>
      </c>
      <c r="J4702">
        <f>_xlfn.XLOOKUP(I4702,AS:AS,AU:AU)</f>
        <v/>
      </c>
      <c r="K4702" t="inlineStr">
        <is>
          <t>USD</t>
        </is>
      </c>
      <c r="L4702" s="238" t="n">
        <v>37</v>
      </c>
      <c r="M4702">
        <f>L4702*_xlfn.XLOOKUP(K4702,AM:AM,AN:AN)</f>
        <v/>
      </c>
      <c r="N4702">
        <f>L4702*_xlfn.XLOOKUP(K4702,AM:AM,AO:AO)</f>
        <v/>
      </c>
      <c r="O4702" s="238" t="n">
        <v>0</v>
      </c>
      <c r="P4702">
        <f>O4702*_xlfn.XLOOKUP(K4702,AM:AM,AN:AN)</f>
        <v/>
      </c>
      <c r="Q4702">
        <f>O4702*_xlfn.XLOOKUP(K4702,AM:AM,AO:AO)</f>
        <v/>
      </c>
      <c r="R4702">
        <f>_xlfn.XLOOKUP(E4702,AF:AF,AG:AG)</f>
        <v/>
      </c>
      <c r="S4702">
        <f>_xlfn.XLOOKUP(E4702,AF:AF,AI:AI)</f>
        <v/>
      </c>
      <c r="T4702">
        <f>WEEKNUM(G4702)</f>
        <v/>
      </c>
      <c r="U4702">
        <f>YEAR(G4702)</f>
        <v/>
      </c>
      <c r="V4702" s="117">
        <f>IFERROR(Q4702/N4702,"0")</f>
        <v/>
      </c>
    </row>
    <row r="4703">
      <c r="A4703">
        <f>_xlfn.XLOOKUP(D4703,BN:BN,BO:BO)</f>
        <v/>
      </c>
      <c r="B4703" t="inlineStr">
        <is>
          <t>LLC</t>
        </is>
      </c>
      <c r="C4703" t="n">
        <v>772</v>
      </c>
      <c r="D4703">
        <f>_xlfn.XLOOKUP(C4703,BH:BH,BI:BI)</f>
        <v/>
      </c>
      <c r="E4703" t="n">
        <v>28934</v>
      </c>
      <c r="F4703" t="inlineStr">
        <is>
          <t>GONZALEZ SARATH GISSELE</t>
        </is>
      </c>
      <c r="G4703" s="234" t="n">
        <v>46017</v>
      </c>
      <c r="H4703" s="234" t="n">
        <v>46027</v>
      </c>
      <c r="I4703" t="inlineStr">
        <is>
          <t>VLO</t>
        </is>
      </c>
      <c r="J4703">
        <f>_xlfn.XLOOKUP(I4703,AS:AS,AU:AU)</f>
        <v/>
      </c>
      <c r="K4703" t="inlineStr">
        <is>
          <t>USD</t>
        </is>
      </c>
      <c r="L4703" s="238" t="n">
        <v>37</v>
      </c>
      <c r="M4703">
        <f>L4703*_xlfn.XLOOKUP(K4703,AM:AM,AN:AN)</f>
        <v/>
      </c>
      <c r="N4703">
        <f>L4703*_xlfn.XLOOKUP(K4703,AM:AM,AO:AO)</f>
        <v/>
      </c>
      <c r="O4703" s="238" t="n">
        <v>0</v>
      </c>
      <c r="P4703">
        <f>O4703*_xlfn.XLOOKUP(K4703,AM:AM,AN:AN)</f>
        <v/>
      </c>
      <c r="Q4703">
        <f>O4703*_xlfn.XLOOKUP(K4703,AM:AM,AO:AO)</f>
        <v/>
      </c>
      <c r="R4703">
        <f>_xlfn.XLOOKUP(E4703,AF:AF,AG:AG)</f>
        <v/>
      </c>
      <c r="S4703">
        <f>_xlfn.XLOOKUP(E4703,AF:AF,AI:AI)</f>
        <v/>
      </c>
      <c r="T4703">
        <f>WEEKNUM(G4703)</f>
        <v/>
      </c>
      <c r="U4703">
        <f>YEAR(G4703)</f>
        <v/>
      </c>
      <c r="V4703" s="117">
        <f>IFERROR(Q4703/N4703,"0")</f>
        <v/>
      </c>
    </row>
    <row r="4704">
      <c r="A4704">
        <f>_xlfn.XLOOKUP(D4704,BN:BN,BO:BO)</f>
        <v/>
      </c>
      <c r="B4704" t="inlineStr">
        <is>
          <t>LLC</t>
        </is>
      </c>
      <c r="C4704" t="n">
        <v>772</v>
      </c>
      <c r="D4704">
        <f>_xlfn.XLOOKUP(C4704,BH:BH,BI:BI)</f>
        <v/>
      </c>
      <c r="E4704" t="n">
        <v>28934</v>
      </c>
      <c r="F4704" t="inlineStr">
        <is>
          <t xml:space="preserve">ACM </t>
        </is>
      </c>
      <c r="G4704" s="234" t="n">
        <v>46017</v>
      </c>
      <c r="H4704" s="234" t="n">
        <v>46027</v>
      </c>
      <c r="I4704" t="inlineStr">
        <is>
          <t>VLO</t>
        </is>
      </c>
      <c r="J4704">
        <f>_xlfn.XLOOKUP(I4704,AS:AS,AU:AU)</f>
        <v/>
      </c>
      <c r="K4704" t="inlineStr">
        <is>
          <t>USD</t>
        </is>
      </c>
      <c r="L4704" s="238" t="n">
        <v>-2398</v>
      </c>
      <c r="M4704">
        <f>L4704*_xlfn.XLOOKUP(K4704,AM:AM,AN:AN)</f>
        <v/>
      </c>
      <c r="N4704">
        <f>L4704*_xlfn.XLOOKUP(K4704,AM:AM,AO:AO)</f>
        <v/>
      </c>
      <c r="O4704" s="238" t="n">
        <v>0</v>
      </c>
      <c r="P4704">
        <f>O4704*_xlfn.XLOOKUP(K4704,AM:AM,AN:AN)</f>
        <v/>
      </c>
      <c r="Q4704">
        <f>O4704*_xlfn.XLOOKUP(K4704,AM:AM,AO:AO)</f>
        <v/>
      </c>
      <c r="R4704">
        <f>_xlfn.XLOOKUP(E4704,AF:AF,AG:AG)</f>
        <v/>
      </c>
      <c r="S4704">
        <f>_xlfn.XLOOKUP(E4704,AF:AF,AI:AI)</f>
        <v/>
      </c>
      <c r="T4704">
        <f>WEEKNUM(G4704)</f>
        <v/>
      </c>
      <c r="U4704">
        <f>YEAR(G4704)</f>
        <v/>
      </c>
      <c r="V4704" s="117">
        <f>IFERROR(Q4704/N4704,"0")</f>
        <v/>
      </c>
    </row>
    <row r="4705">
      <c r="A4705">
        <f>_xlfn.XLOOKUP(D4705,BN:BN,BO:BO)</f>
        <v/>
      </c>
      <c r="B4705" t="inlineStr">
        <is>
          <t>LLC</t>
        </is>
      </c>
      <c r="C4705" t="n">
        <v>772</v>
      </c>
      <c r="D4705">
        <f>_xlfn.XLOOKUP(C4705,BH:BH,BI:BI)</f>
        <v/>
      </c>
      <c r="E4705" t="n">
        <v>28934</v>
      </c>
      <c r="F4705" t="inlineStr">
        <is>
          <t xml:space="preserve">ACM </t>
        </is>
      </c>
      <c r="G4705" s="234" t="n">
        <v>46017</v>
      </c>
      <c r="H4705" s="234" t="n">
        <v>46027</v>
      </c>
      <c r="I4705" t="inlineStr">
        <is>
          <t>VLO</t>
        </is>
      </c>
      <c r="J4705">
        <f>_xlfn.XLOOKUP(I4705,AS:AS,AU:AU)</f>
        <v/>
      </c>
      <c r="K4705" t="inlineStr">
        <is>
          <t>USD</t>
        </is>
      </c>
      <c r="L4705" s="238" t="n">
        <v>-2398</v>
      </c>
      <c r="M4705">
        <f>L4705*_xlfn.XLOOKUP(K4705,AM:AM,AN:AN)</f>
        <v/>
      </c>
      <c r="N4705">
        <f>L4705*_xlfn.XLOOKUP(K4705,AM:AM,AO:AO)</f>
        <v/>
      </c>
      <c r="O4705" s="238" t="n">
        <v>0</v>
      </c>
      <c r="P4705">
        <f>O4705*_xlfn.XLOOKUP(K4705,AM:AM,AN:AN)</f>
        <v/>
      </c>
      <c r="Q4705">
        <f>O4705*_xlfn.XLOOKUP(K4705,AM:AM,AO:AO)</f>
        <v/>
      </c>
      <c r="R4705">
        <f>_xlfn.XLOOKUP(E4705,AF:AF,AG:AG)</f>
        <v/>
      </c>
      <c r="S4705">
        <f>_xlfn.XLOOKUP(E4705,AF:AF,AI:AI)</f>
        <v/>
      </c>
      <c r="T4705">
        <f>WEEKNUM(G4705)</f>
        <v/>
      </c>
      <c r="U4705">
        <f>YEAR(G4705)</f>
        <v/>
      </c>
      <c r="V4705" s="117">
        <f>IFERROR(Q4705/N4705,"0")</f>
        <v/>
      </c>
    </row>
    <row r="4706">
      <c r="A4706">
        <f>_xlfn.XLOOKUP(D4706,BN:BN,BO:BO)</f>
        <v/>
      </c>
      <c r="B4706" t="inlineStr">
        <is>
          <t>LLC</t>
        </is>
      </c>
      <c r="C4706" t="n">
        <v>772</v>
      </c>
      <c r="D4706">
        <f>_xlfn.XLOOKUP(C4706,BH:BH,BI:BI)</f>
        <v/>
      </c>
      <c r="E4706" t="n">
        <v>0</v>
      </c>
      <c r="F4706" t="inlineStr">
        <is>
          <t>Fee ACM</t>
        </is>
      </c>
      <c r="G4706" s="234" t="n">
        <v>46017</v>
      </c>
      <c r="H4706" s="234" t="n">
        <v>46027</v>
      </c>
      <c r="I4706" t="inlineStr">
        <is>
          <t>HPS</t>
        </is>
      </c>
      <c r="J4706">
        <f>_xlfn.XLOOKUP(I4706,AS:AS,AU:AU)</f>
        <v/>
      </c>
      <c r="K4706" t="inlineStr">
        <is>
          <t>USD</t>
        </is>
      </c>
      <c r="L4706" s="238" t="n">
        <v>996</v>
      </c>
      <c r="M4706">
        <f>L4706*_xlfn.XLOOKUP(K4706,AM:AM,AN:AN)</f>
        <v/>
      </c>
      <c r="N4706">
        <f>L4706*_xlfn.XLOOKUP(K4706,AM:AM,AO:AO)</f>
        <v/>
      </c>
      <c r="O4706" s="238" t="n">
        <v>996</v>
      </c>
      <c r="P4706">
        <f>O4706*_xlfn.XLOOKUP(K4706,AM:AM,AN:AN)</f>
        <v/>
      </c>
      <c r="Q4706">
        <f>O4706*_xlfn.XLOOKUP(K4706,AM:AM,AO:AO)</f>
        <v/>
      </c>
      <c r="R4706">
        <f>_xlfn.XLOOKUP(E4706,AF:AF,AG:AG)</f>
        <v/>
      </c>
      <c r="S4706">
        <f>_xlfn.XLOOKUP(E4706,AF:AF,AI:AI)</f>
        <v/>
      </c>
      <c r="T4706">
        <f>WEEKNUM(G4706)</f>
        <v/>
      </c>
      <c r="U4706">
        <f>YEAR(G4706)</f>
        <v/>
      </c>
      <c r="V4706" s="117">
        <f>IFERROR(Q4706/N4706,"0")</f>
        <v/>
      </c>
    </row>
    <row r="4707">
      <c r="A4707">
        <f>_xlfn.XLOOKUP(D4707,BN:BN,BO:BO)</f>
        <v/>
      </c>
      <c r="B4707" t="inlineStr">
        <is>
          <t>LLC</t>
        </is>
      </c>
      <c r="C4707" t="n">
        <v>773</v>
      </c>
      <c r="D4707">
        <f>_xlfn.XLOOKUP(C4707,BH:BH,BI:BI)</f>
        <v/>
      </c>
      <c r="E4707" t="n">
        <v>31465</v>
      </c>
      <c r="F4707" t="inlineStr">
        <is>
          <t>Hospedaje Hotel De Russie</t>
        </is>
      </c>
      <c r="G4707" s="234" t="n">
        <v>45931</v>
      </c>
      <c r="H4707" s="234" t="n">
        <v>45937</v>
      </c>
      <c r="I4707" t="inlineStr">
        <is>
          <t>HTL</t>
        </is>
      </c>
      <c r="J4707">
        <f>_xlfn.XLOOKUP(I4707,AS:AS,AU:AU)</f>
        <v/>
      </c>
      <c r="K4707" t="inlineStr">
        <is>
          <t>EUR</t>
        </is>
      </c>
      <c r="L4707" s="238" t="n">
        <v>14646</v>
      </c>
      <c r="M4707">
        <f>L4707*_xlfn.XLOOKUP(K4707,AM:AM,AN:AN)</f>
        <v/>
      </c>
      <c r="N4707">
        <f>L4707*_xlfn.XLOOKUP(K4707,AM:AM,AO:AO)</f>
        <v/>
      </c>
      <c r="O4707" s="238" t="n">
        <v>1489.57</v>
      </c>
      <c r="P4707">
        <f>O4707*_xlfn.XLOOKUP(K4707,AM:AM,AN:AN)</f>
        <v/>
      </c>
      <c r="Q4707">
        <f>O4707*_xlfn.XLOOKUP(K4707,AM:AM,AO:AO)</f>
        <v/>
      </c>
      <c r="R4707">
        <f>_xlfn.XLOOKUP(E4707,AF:AF,AG:AG)</f>
        <v/>
      </c>
      <c r="S4707">
        <f>_xlfn.XLOOKUP(E4707,AF:AF,AI:AI)</f>
        <v/>
      </c>
      <c r="T4707">
        <f>WEEKNUM(G4707)</f>
        <v/>
      </c>
      <c r="U4707">
        <f>YEAR(G4707)</f>
        <v/>
      </c>
      <c r="V4707" s="117">
        <f>IFERROR(Q4707/N4707,"0")</f>
        <v/>
      </c>
    </row>
    <row r="4708">
      <c r="A4708">
        <f>_xlfn.XLOOKUP(D4708,BN:BN,BO:BO)</f>
        <v/>
      </c>
      <c r="B4708" t="inlineStr">
        <is>
          <t>LLC</t>
        </is>
      </c>
      <c r="C4708" t="n">
        <v>774</v>
      </c>
      <c r="D4708">
        <f>_xlfn.XLOOKUP(C4708,BH:BH,BI:BI)</f>
        <v/>
      </c>
      <c r="E4708" t="n">
        <v>25022</v>
      </c>
      <c r="F4708" t="inlineStr">
        <is>
          <t>Hospedaje Peninsula Tokio</t>
        </is>
      </c>
      <c r="G4708" s="234" t="n">
        <v>46014</v>
      </c>
      <c r="H4708" s="234" t="n">
        <v>46016</v>
      </c>
      <c r="I4708" t="inlineStr">
        <is>
          <t>HTL</t>
        </is>
      </c>
      <c r="J4708">
        <f>_xlfn.XLOOKUP(I4708,AS:AS,AU:AU)</f>
        <v/>
      </c>
      <c r="K4708" t="inlineStr">
        <is>
          <t>JPY</t>
        </is>
      </c>
      <c r="L4708" s="238" t="n">
        <v>532100</v>
      </c>
      <c r="M4708">
        <f>L4708*_xlfn.XLOOKUP(K4708,AM:AM,AN:AN)</f>
        <v/>
      </c>
      <c r="N4708">
        <f>L4708*_xlfn.XLOOKUP(K4708,AM:AM,AO:AO)</f>
        <v/>
      </c>
      <c r="O4708" s="238" t="n">
        <v>48300</v>
      </c>
      <c r="P4708">
        <f>O4708*_xlfn.XLOOKUP(K4708,AM:AM,AN:AN)</f>
        <v/>
      </c>
      <c r="Q4708">
        <f>O4708*_xlfn.XLOOKUP(K4708,AM:AM,AO:AO)</f>
        <v/>
      </c>
      <c r="R4708">
        <f>_xlfn.XLOOKUP(E4708,AF:AF,AG:AG)</f>
        <v/>
      </c>
      <c r="S4708">
        <f>_xlfn.XLOOKUP(E4708,AF:AF,AI:AI)</f>
        <v/>
      </c>
      <c r="T4708">
        <f>WEEKNUM(G4708)</f>
        <v/>
      </c>
      <c r="U4708">
        <f>YEAR(G4708)</f>
        <v/>
      </c>
      <c r="V4708" s="117">
        <f>IFERROR(Q4708/N4708,"0")</f>
        <v/>
      </c>
    </row>
    <row r="4709">
      <c r="A4709">
        <f>_xlfn.XLOOKUP(D4709,BN:BN,BO:BO)</f>
        <v/>
      </c>
      <c r="B4709" t="inlineStr">
        <is>
          <t>LLC</t>
        </is>
      </c>
      <c r="C4709" t="n">
        <v>774</v>
      </c>
      <c r="D4709">
        <f>_xlfn.XLOOKUP(C4709,BH:BH,BI:BI)</f>
        <v/>
      </c>
      <c r="E4709" t="n">
        <v>30698</v>
      </c>
      <c r="F4709" t="inlineStr">
        <is>
          <t xml:space="preserve">Hospedaje Hilton Niseko </t>
        </is>
      </c>
      <c r="G4709" s="234" t="n">
        <v>46032</v>
      </c>
      <c r="H4709" s="234" t="n">
        <v>46036</v>
      </c>
      <c r="I4709" t="inlineStr">
        <is>
          <t>HTL</t>
        </is>
      </c>
      <c r="J4709">
        <f>_xlfn.XLOOKUP(I4709,AS:AS,AU:AU)</f>
        <v/>
      </c>
      <c r="K4709" t="inlineStr">
        <is>
          <t>JPY</t>
        </is>
      </c>
      <c r="L4709" s="238" t="n">
        <v>427120</v>
      </c>
      <c r="M4709">
        <f>L4709*_xlfn.XLOOKUP(K4709,AM:AM,AN:AN)</f>
        <v/>
      </c>
      <c r="N4709">
        <f>L4709*_xlfn.XLOOKUP(K4709,AM:AM,AO:AO)</f>
        <v/>
      </c>
      <c r="O4709" s="238" t="n">
        <v>54000</v>
      </c>
      <c r="P4709">
        <f>O4709*_xlfn.XLOOKUP(K4709,AM:AM,AN:AN)</f>
        <v/>
      </c>
      <c r="Q4709">
        <f>O4709*_xlfn.XLOOKUP(K4709,AM:AM,AO:AO)</f>
        <v/>
      </c>
      <c r="R4709">
        <f>_xlfn.XLOOKUP(E4709,AF:AF,AG:AG)</f>
        <v/>
      </c>
      <c r="S4709">
        <f>_xlfn.XLOOKUP(E4709,AF:AF,AI:AI)</f>
        <v/>
      </c>
      <c r="T4709">
        <f>WEEKNUM(G4709)</f>
        <v/>
      </c>
      <c r="U4709">
        <f>YEAR(G4709)</f>
        <v/>
      </c>
      <c r="V4709" s="117">
        <f>IFERROR(Q4709/N4709,"0")</f>
        <v/>
      </c>
    </row>
    <row r="4710">
      <c r="A4710">
        <f>_xlfn.XLOOKUP(D4710,BN:BN,BO:BO)</f>
        <v/>
      </c>
      <c r="B4710" t="inlineStr">
        <is>
          <t>LLC</t>
        </is>
      </c>
      <c r="C4710" t="n">
        <v>775</v>
      </c>
      <c r="D4710">
        <f>_xlfn.XLOOKUP(C4710,BH:BH,BI:BI)</f>
        <v/>
      </c>
      <c r="E4710" t="n">
        <v>25022</v>
      </c>
      <c r="F4710" t="inlineStr">
        <is>
          <t>Hospedaje Peninsula Tokio</t>
        </is>
      </c>
      <c r="G4710" s="234" t="n">
        <v>46015</v>
      </c>
      <c r="H4710" s="234" t="n">
        <v>46016</v>
      </c>
      <c r="I4710" t="inlineStr">
        <is>
          <t>HTL</t>
        </is>
      </c>
      <c r="J4710">
        <f>_xlfn.XLOOKUP(I4710,AS:AS,AU:AU)</f>
        <v/>
      </c>
      <c r="K4710" t="inlineStr">
        <is>
          <t>JPY</t>
        </is>
      </c>
      <c r="L4710" s="238" t="n">
        <v>266050</v>
      </c>
      <c r="M4710">
        <f>L4710*_xlfn.XLOOKUP(K4710,AM:AM,AN:AN)</f>
        <v/>
      </c>
      <c r="N4710">
        <f>L4710*_xlfn.XLOOKUP(K4710,AM:AM,AO:AO)</f>
        <v/>
      </c>
      <c r="O4710" s="238" t="n">
        <v>24150</v>
      </c>
      <c r="P4710">
        <f>O4710*_xlfn.XLOOKUP(K4710,AM:AM,AN:AN)</f>
        <v/>
      </c>
      <c r="Q4710">
        <f>O4710*_xlfn.XLOOKUP(K4710,AM:AM,AO:AO)</f>
        <v/>
      </c>
      <c r="R4710">
        <f>_xlfn.XLOOKUP(E4710,AF:AF,AG:AG)</f>
        <v/>
      </c>
      <c r="S4710">
        <f>_xlfn.XLOOKUP(E4710,AF:AF,AI:AI)</f>
        <v/>
      </c>
      <c r="T4710">
        <f>WEEKNUM(G4710)</f>
        <v/>
      </c>
      <c r="U4710">
        <f>YEAR(G4710)</f>
        <v/>
      </c>
      <c r="V4710" s="117">
        <f>IFERROR(Q4710/N4710,"0")</f>
        <v/>
      </c>
    </row>
    <row r="4711">
      <c r="A4711">
        <f>_xlfn.XLOOKUP(D4711,BN:BN,BO:BO)</f>
        <v/>
      </c>
      <c r="B4711" t="inlineStr">
        <is>
          <t>LLC</t>
        </is>
      </c>
      <c r="C4711" t="n">
        <v>775</v>
      </c>
      <c r="D4711">
        <f>_xlfn.XLOOKUP(C4711,BH:BH,BI:BI)</f>
        <v/>
      </c>
      <c r="E4711" t="n">
        <v>25053</v>
      </c>
      <c r="F4711" t="inlineStr">
        <is>
          <t>Ritz Carlton Nikko</t>
        </is>
      </c>
      <c r="G4711" s="234" t="n">
        <v>46019</v>
      </c>
      <c r="H4711" s="234" t="n">
        <v>46022</v>
      </c>
      <c r="I4711" t="inlineStr">
        <is>
          <t>HTL</t>
        </is>
      </c>
      <c r="J4711">
        <f>_xlfn.XLOOKUP(I4711,AS:AS,AU:AU)</f>
        <v/>
      </c>
      <c r="K4711" t="inlineStr">
        <is>
          <t>JPY</t>
        </is>
      </c>
      <c r="L4711" s="238" t="n">
        <v>937000</v>
      </c>
      <c r="M4711">
        <f>L4711*_xlfn.XLOOKUP(K4711,AM:AM,AN:AN)</f>
        <v/>
      </c>
      <c r="N4711">
        <f>L4711*_xlfn.XLOOKUP(K4711,AM:AM,AO:AO)</f>
        <v/>
      </c>
      <c r="O4711" s="238" t="n">
        <v>68502.60000000001</v>
      </c>
      <c r="P4711">
        <f>O4711*_xlfn.XLOOKUP(K4711,AM:AM,AN:AN)</f>
        <v/>
      </c>
      <c r="Q4711">
        <f>O4711*_xlfn.XLOOKUP(K4711,AM:AM,AO:AO)</f>
        <v/>
      </c>
      <c r="R4711">
        <f>_xlfn.XLOOKUP(E4711,AF:AF,AG:AG)</f>
        <v/>
      </c>
      <c r="S4711">
        <f>_xlfn.XLOOKUP(E4711,AF:AF,AI:AI)</f>
        <v/>
      </c>
      <c r="T4711">
        <f>WEEKNUM(G4711)</f>
        <v/>
      </c>
      <c r="U4711">
        <f>YEAR(G4711)</f>
        <v/>
      </c>
      <c r="V4711" s="117">
        <f>IFERROR(Q4711/N4711,"0")</f>
        <v/>
      </c>
    </row>
    <row r="4712">
      <c r="A4712">
        <f>_xlfn.XLOOKUP(D4712,BN:BN,BO:BO)</f>
        <v/>
      </c>
      <c r="B4712" t="inlineStr">
        <is>
          <t>LLC</t>
        </is>
      </c>
      <c r="C4712" t="n">
        <v>775</v>
      </c>
      <c r="D4712">
        <f>_xlfn.XLOOKUP(C4712,BH:BH,BI:BI)</f>
        <v/>
      </c>
      <c r="E4712" t="n">
        <v>33515</v>
      </c>
      <c r="F4712" t="inlineStr">
        <is>
          <t xml:space="preserve">Hospedaje PK HT NK </t>
        </is>
      </c>
      <c r="G4712" s="234" t="n">
        <v>46032</v>
      </c>
      <c r="H4712" s="234" t="n">
        <v>46036</v>
      </c>
      <c r="I4712" t="inlineStr">
        <is>
          <t>HTL</t>
        </is>
      </c>
      <c r="J4712">
        <f>_xlfn.XLOOKUP(I4712,AS:AS,AU:AU)</f>
        <v/>
      </c>
      <c r="K4712" t="inlineStr">
        <is>
          <t>JPY</t>
        </is>
      </c>
      <c r="L4712" s="238" t="n">
        <v>1072341</v>
      </c>
      <c r="M4712">
        <f>L4712*_xlfn.XLOOKUP(K4712,AM:AM,AN:AN)</f>
        <v/>
      </c>
      <c r="N4712">
        <f>L4712*_xlfn.XLOOKUP(K4712,AM:AM,AO:AO)</f>
        <v/>
      </c>
      <c r="O4712" s="238" t="n">
        <v>84770</v>
      </c>
      <c r="P4712">
        <f>O4712*_xlfn.XLOOKUP(K4712,AM:AM,AN:AN)</f>
        <v/>
      </c>
      <c r="Q4712">
        <f>O4712*_xlfn.XLOOKUP(K4712,AM:AM,AO:AO)</f>
        <v/>
      </c>
      <c r="R4712">
        <f>_xlfn.XLOOKUP(E4712,AF:AF,AG:AG)</f>
        <v/>
      </c>
      <c r="S4712">
        <f>_xlfn.XLOOKUP(E4712,AF:AF,AI:AI)</f>
        <v/>
      </c>
      <c r="T4712">
        <f>WEEKNUM(G4712)</f>
        <v/>
      </c>
      <c r="U4712">
        <f>YEAR(G4712)</f>
        <v/>
      </c>
      <c r="V4712" s="117">
        <f>IFERROR(Q4712/N4712,"0")</f>
        <v/>
      </c>
    </row>
    <row r="4713">
      <c r="A4713">
        <f>_xlfn.XLOOKUP(D4713,BN:BN,BO:BO)</f>
        <v/>
      </c>
      <c r="B4713" t="inlineStr">
        <is>
          <t>LLC</t>
        </is>
      </c>
      <c r="C4713" t="n">
        <v>775</v>
      </c>
      <c r="D4713">
        <f>_xlfn.XLOOKUP(C4713,BH:BH,BI:BI)</f>
        <v/>
      </c>
      <c r="E4713" t="n">
        <v>28293</v>
      </c>
      <c r="F4713" t="inlineStr">
        <is>
          <t>Hospedaje RZ CT KYOTO</t>
        </is>
      </c>
      <c r="G4713" s="234" t="n">
        <v>46025</v>
      </c>
      <c r="H4713" s="234" t="n">
        <v>46029</v>
      </c>
      <c r="I4713" t="inlineStr">
        <is>
          <t>HTL</t>
        </is>
      </c>
      <c r="J4713">
        <f>_xlfn.XLOOKUP(I4713,AS:AS,AU:AU)</f>
        <v/>
      </c>
      <c r="K4713" t="inlineStr">
        <is>
          <t>JPY</t>
        </is>
      </c>
      <c r="L4713" s="238" t="n">
        <v>1007350</v>
      </c>
      <c r="M4713">
        <f>L4713*_xlfn.XLOOKUP(K4713,AM:AM,AN:AN)</f>
        <v/>
      </c>
      <c r="N4713">
        <f>L4713*_xlfn.XLOOKUP(K4713,AM:AM,AO:AO)</f>
        <v/>
      </c>
      <c r="O4713" s="238" t="n">
        <v>90850</v>
      </c>
      <c r="P4713">
        <f>O4713*_xlfn.XLOOKUP(K4713,AM:AM,AN:AN)</f>
        <v/>
      </c>
      <c r="Q4713">
        <f>O4713*_xlfn.XLOOKUP(K4713,AM:AM,AO:AO)</f>
        <v/>
      </c>
      <c r="R4713">
        <f>_xlfn.XLOOKUP(E4713,AF:AF,AG:AG)</f>
        <v/>
      </c>
      <c r="S4713">
        <f>_xlfn.XLOOKUP(E4713,AF:AF,AI:AI)</f>
        <v/>
      </c>
      <c r="T4713">
        <f>WEEKNUM(G4713)</f>
        <v/>
      </c>
      <c r="U4713">
        <f>YEAR(G4713)</f>
        <v/>
      </c>
      <c r="V4713" s="117">
        <f>IFERROR(Q4713/N4713,"0")</f>
        <v/>
      </c>
    </row>
    <row r="4714">
      <c r="A4714">
        <f>_xlfn.XLOOKUP(D4714,BN:BN,BO:BO)</f>
        <v/>
      </c>
      <c r="B4714" t="inlineStr">
        <is>
          <t>LLC</t>
        </is>
      </c>
      <c r="C4714" t="n">
        <v>775</v>
      </c>
      <c r="D4714">
        <f>_xlfn.XLOOKUP(C4714,BH:BH,BI:BI)</f>
        <v/>
      </c>
      <c r="E4714" t="n">
        <v>25022</v>
      </c>
      <c r="F4714" t="inlineStr">
        <is>
          <t>Hospedaje Pen TOKYO</t>
        </is>
      </c>
      <c r="G4714" s="234" t="n">
        <v>46036</v>
      </c>
      <c r="H4714" s="234" t="n">
        <v>46037</v>
      </c>
      <c r="I4714" t="inlineStr">
        <is>
          <t>HTL</t>
        </is>
      </c>
      <c r="J4714">
        <f>_xlfn.XLOOKUP(I4714,AS:AS,AU:AU)</f>
        <v/>
      </c>
      <c r="K4714" t="inlineStr">
        <is>
          <t>JPY</t>
        </is>
      </c>
      <c r="L4714" s="238" t="n">
        <v>152200</v>
      </c>
      <c r="M4714">
        <f>L4714*_xlfn.XLOOKUP(K4714,AM:AM,AN:AN)</f>
        <v/>
      </c>
      <c r="N4714">
        <f>L4714*_xlfn.XLOOKUP(K4714,AM:AM,AO:AO)</f>
        <v/>
      </c>
      <c r="O4714" s="238" t="n">
        <v>10490.6</v>
      </c>
      <c r="P4714">
        <f>O4714*_xlfn.XLOOKUP(K4714,AM:AM,AN:AN)</f>
        <v/>
      </c>
      <c r="Q4714">
        <f>O4714*_xlfn.XLOOKUP(K4714,AM:AM,AO:AO)</f>
        <v/>
      </c>
      <c r="R4714">
        <f>_xlfn.XLOOKUP(E4714,AF:AF,AG:AG)</f>
        <v/>
      </c>
      <c r="S4714">
        <f>_xlfn.XLOOKUP(E4714,AF:AF,AI:AI)</f>
        <v/>
      </c>
      <c r="T4714">
        <f>WEEKNUM(G4714)</f>
        <v/>
      </c>
      <c r="U4714">
        <f>YEAR(G4714)</f>
        <v/>
      </c>
      <c r="V4714" s="117">
        <f>IFERROR(Q4714/N4714,"0")</f>
        <v/>
      </c>
    </row>
    <row r="4715">
      <c r="A4715">
        <f>_xlfn.XLOOKUP(D4715,BN:BN,BO:BO)</f>
        <v/>
      </c>
      <c r="B4715" t="inlineStr">
        <is>
          <t>LLC</t>
        </is>
      </c>
      <c r="C4715" t="n">
        <v>775</v>
      </c>
      <c r="D4715">
        <f>_xlfn.XLOOKUP(C4715,BH:BH,BI:BI)</f>
        <v/>
      </c>
      <c r="E4715" t="n">
        <v>28350</v>
      </c>
      <c r="F4715" t="inlineStr">
        <is>
          <t>Hospedaje FS Osaka</t>
        </is>
      </c>
      <c r="G4715" s="234" t="n">
        <v>46029</v>
      </c>
      <c r="H4715" s="234" t="n">
        <v>46032</v>
      </c>
      <c r="I4715" t="inlineStr">
        <is>
          <t>HTL</t>
        </is>
      </c>
      <c r="J4715">
        <f>_xlfn.XLOOKUP(I4715,AS:AS,AU:AU)</f>
        <v/>
      </c>
      <c r="K4715" t="inlineStr">
        <is>
          <t>JPY</t>
        </is>
      </c>
      <c r="L4715" s="238" t="n">
        <v>255000</v>
      </c>
      <c r="M4715">
        <f>L4715*_xlfn.XLOOKUP(K4715,AM:AM,AN:AN)</f>
        <v/>
      </c>
      <c r="N4715">
        <f>L4715*_xlfn.XLOOKUP(K4715,AM:AM,AO:AO)</f>
        <v/>
      </c>
      <c r="O4715" s="238" t="n">
        <v>20000</v>
      </c>
      <c r="P4715">
        <f>O4715*_xlfn.XLOOKUP(K4715,AM:AM,AN:AN)</f>
        <v/>
      </c>
      <c r="Q4715">
        <f>O4715*_xlfn.XLOOKUP(K4715,AM:AM,AO:AO)</f>
        <v/>
      </c>
      <c r="R4715">
        <f>_xlfn.XLOOKUP(E4715,AF:AF,AG:AG)</f>
        <v/>
      </c>
      <c r="S4715">
        <f>_xlfn.XLOOKUP(E4715,AF:AF,AI:AI)</f>
        <v/>
      </c>
      <c r="T4715">
        <f>WEEKNUM(G4715)</f>
        <v/>
      </c>
      <c r="U4715">
        <f>YEAR(G4715)</f>
        <v/>
      </c>
      <c r="V4715" s="117">
        <f>IFERROR(Q4715/N4715,"0")</f>
        <v/>
      </c>
    </row>
    <row r="4716">
      <c r="A4716">
        <f>_xlfn.XLOOKUP(D4716,BN:BN,BO:BO)</f>
        <v/>
      </c>
      <c r="B4716" t="inlineStr">
        <is>
          <t>LLC</t>
        </is>
      </c>
      <c r="C4716" t="n">
        <v>776</v>
      </c>
      <c r="D4716">
        <f>_xlfn.XLOOKUP(C4716,BH:BH,BI:BI)</f>
        <v/>
      </c>
      <c r="E4716" t="n">
        <v>25022</v>
      </c>
      <c r="F4716" t="inlineStr">
        <is>
          <t>Hospedaje The Peninsula</t>
        </is>
      </c>
      <c r="G4716" s="234" t="n">
        <v>46015</v>
      </c>
      <c r="H4716" s="234" t="n">
        <v>46016</v>
      </c>
      <c r="I4716" t="inlineStr">
        <is>
          <t>HTL</t>
        </is>
      </c>
      <c r="J4716">
        <f>_xlfn.XLOOKUP(I4716,AS:AS,AU:AU)</f>
        <v/>
      </c>
      <c r="K4716" t="inlineStr">
        <is>
          <t>JPY</t>
        </is>
      </c>
      <c r="L4716" s="238" t="n">
        <v>266050</v>
      </c>
      <c r="M4716">
        <f>L4716*_xlfn.XLOOKUP(K4716,AM:AM,AN:AN)</f>
        <v/>
      </c>
      <c r="N4716">
        <f>L4716*_xlfn.XLOOKUP(K4716,AM:AM,AO:AO)</f>
        <v/>
      </c>
      <c r="O4716" s="238" t="n">
        <v>24150</v>
      </c>
      <c r="P4716">
        <f>O4716*_xlfn.XLOOKUP(K4716,AM:AM,AN:AN)</f>
        <v/>
      </c>
      <c r="Q4716">
        <f>O4716*_xlfn.XLOOKUP(K4716,AM:AM,AO:AO)</f>
        <v/>
      </c>
      <c r="R4716">
        <f>_xlfn.XLOOKUP(E4716,AF:AF,AG:AG)</f>
        <v/>
      </c>
      <c r="S4716">
        <f>_xlfn.XLOOKUP(E4716,AF:AF,AI:AI)</f>
        <v/>
      </c>
      <c r="T4716">
        <f>WEEKNUM(G4716)</f>
        <v/>
      </c>
      <c r="U4716">
        <f>YEAR(G4716)</f>
        <v/>
      </c>
      <c r="V4716" s="117">
        <f>IFERROR(Q4716/N4716,"0")</f>
        <v/>
      </c>
    </row>
    <row r="4717">
      <c r="A4717">
        <f>_xlfn.XLOOKUP(D4717,BN:BN,BO:BO)</f>
        <v/>
      </c>
      <c r="B4717" t="inlineStr">
        <is>
          <t>LLC</t>
        </is>
      </c>
      <c r="C4717" t="n">
        <v>776</v>
      </c>
      <c r="D4717">
        <f>_xlfn.XLOOKUP(C4717,BH:BH,BI:BI)</f>
        <v/>
      </c>
      <c r="E4717" t="n">
        <v>28934</v>
      </c>
      <c r="F4717" t="inlineStr">
        <is>
          <t>RIVERA HURTADO ANGELICA</t>
        </is>
      </c>
      <c r="G4717" s="234" t="n">
        <v>46032</v>
      </c>
      <c r="H4717" s="234" t="n">
        <v>46036</v>
      </c>
      <c r="I4717" t="inlineStr">
        <is>
          <t>VLO</t>
        </is>
      </c>
      <c r="J4717">
        <f>_xlfn.XLOOKUP(I4717,AS:AS,AU:AU)</f>
        <v/>
      </c>
      <c r="K4717" t="inlineStr">
        <is>
          <t>JPY</t>
        </is>
      </c>
      <c r="L4717" s="238" t="n">
        <v>121478.36</v>
      </c>
      <c r="M4717">
        <f>L4717*_xlfn.XLOOKUP(K4717,AM:AM,AN:AN)</f>
        <v/>
      </c>
      <c r="N4717">
        <f>L4717*_xlfn.XLOOKUP(K4717,AM:AM,AO:AO)</f>
        <v/>
      </c>
      <c r="O4717" s="238" t="n">
        <v>5435.29</v>
      </c>
      <c r="P4717">
        <f>O4717*_xlfn.XLOOKUP(K4717,AM:AM,AN:AN)</f>
        <v/>
      </c>
      <c r="Q4717">
        <f>O4717*_xlfn.XLOOKUP(K4717,AM:AM,AO:AO)</f>
        <v/>
      </c>
      <c r="R4717">
        <f>_xlfn.XLOOKUP(E4717,AF:AF,AG:AG)</f>
        <v/>
      </c>
      <c r="S4717">
        <f>_xlfn.XLOOKUP(E4717,AF:AF,AI:AI)</f>
        <v/>
      </c>
      <c r="T4717">
        <f>WEEKNUM(G4717)</f>
        <v/>
      </c>
      <c r="U4717">
        <f>YEAR(G4717)</f>
        <v/>
      </c>
      <c r="V4717" s="117">
        <f>IFERROR(Q4717/N4717,"0")</f>
        <v/>
      </c>
    </row>
    <row r="4718">
      <c r="A4718">
        <f>_xlfn.XLOOKUP(D4718,BN:BN,BO:BO)</f>
        <v/>
      </c>
      <c r="B4718" t="inlineStr">
        <is>
          <t>LLC</t>
        </is>
      </c>
      <c r="C4718" t="n">
        <v>776</v>
      </c>
      <c r="D4718">
        <f>_xlfn.XLOOKUP(C4718,BH:BH,BI:BI)</f>
        <v/>
      </c>
      <c r="E4718" t="n">
        <v>28934</v>
      </c>
      <c r="F4718" t="inlineStr">
        <is>
          <t>DEL CARMEN MARCELA GUADALUPE</t>
        </is>
      </c>
      <c r="G4718" s="234" t="n">
        <v>46032</v>
      </c>
      <c r="H4718" s="234" t="n">
        <v>46036</v>
      </c>
      <c r="I4718" t="inlineStr">
        <is>
          <t>VLO</t>
        </is>
      </c>
      <c r="J4718">
        <f>_xlfn.XLOOKUP(I4718,AS:AS,AU:AU)</f>
        <v/>
      </c>
      <c r="K4718" t="inlineStr">
        <is>
          <t>JPY</t>
        </is>
      </c>
      <c r="L4718" s="238" t="n">
        <v>121478.36</v>
      </c>
      <c r="M4718">
        <f>L4718*_xlfn.XLOOKUP(K4718,AM:AM,AN:AN)</f>
        <v/>
      </c>
      <c r="N4718">
        <f>L4718*_xlfn.XLOOKUP(K4718,AM:AM,AO:AO)</f>
        <v/>
      </c>
      <c r="O4718" s="238" t="n">
        <v>5435.29</v>
      </c>
      <c r="P4718">
        <f>O4718*_xlfn.XLOOKUP(K4718,AM:AM,AN:AN)</f>
        <v/>
      </c>
      <c r="Q4718">
        <f>O4718*_xlfn.XLOOKUP(K4718,AM:AM,AO:AO)</f>
        <v/>
      </c>
      <c r="R4718">
        <f>_xlfn.XLOOKUP(E4718,AF:AF,AG:AG)</f>
        <v/>
      </c>
      <c r="S4718">
        <f>_xlfn.XLOOKUP(E4718,AF:AF,AI:AI)</f>
        <v/>
      </c>
      <c r="T4718">
        <f>WEEKNUM(G4718)</f>
        <v/>
      </c>
      <c r="U4718">
        <f>YEAR(G4718)</f>
        <v/>
      </c>
      <c r="V4718" s="117">
        <f>IFERROR(Q4718/N4718,"0")</f>
        <v/>
      </c>
    </row>
    <row r="4719">
      <c r="A4719">
        <f>_xlfn.XLOOKUP(D4719,BN:BN,BO:BO)</f>
        <v/>
      </c>
      <c r="B4719" t="inlineStr">
        <is>
          <t>LLC</t>
        </is>
      </c>
      <c r="C4719" t="n">
        <v>776</v>
      </c>
      <c r="D4719">
        <f>_xlfn.XLOOKUP(C4719,BH:BH,BI:BI)</f>
        <v/>
      </c>
      <c r="E4719" t="n">
        <v>28934</v>
      </c>
      <c r="F4719" t="inlineStr">
        <is>
          <t>BERNOT KRAUSE PABLO</t>
        </is>
      </c>
      <c r="G4719" s="234" t="n">
        <v>46032</v>
      </c>
      <c r="H4719" s="234" t="n">
        <v>46036</v>
      </c>
      <c r="I4719" t="inlineStr">
        <is>
          <t>VLO</t>
        </is>
      </c>
      <c r="J4719">
        <f>_xlfn.XLOOKUP(I4719,AS:AS,AU:AU)</f>
        <v/>
      </c>
      <c r="K4719" t="inlineStr">
        <is>
          <t>JPY</t>
        </is>
      </c>
      <c r="L4719" s="238" t="n">
        <v>108339.78</v>
      </c>
      <c r="M4719">
        <f>L4719*_xlfn.XLOOKUP(K4719,AM:AM,AN:AN)</f>
        <v/>
      </c>
      <c r="N4719">
        <f>L4719*_xlfn.XLOOKUP(K4719,AM:AM,AO:AO)</f>
        <v/>
      </c>
      <c r="O4719" s="238" t="n">
        <v>4845.15</v>
      </c>
      <c r="P4719">
        <f>O4719*_xlfn.XLOOKUP(K4719,AM:AM,AN:AN)</f>
        <v/>
      </c>
      <c r="Q4719">
        <f>O4719*_xlfn.XLOOKUP(K4719,AM:AM,AO:AO)</f>
        <v/>
      </c>
      <c r="R4719">
        <f>_xlfn.XLOOKUP(E4719,AF:AF,AG:AG)</f>
        <v/>
      </c>
      <c r="S4719">
        <f>_xlfn.XLOOKUP(E4719,AF:AF,AI:AI)</f>
        <v/>
      </c>
      <c r="T4719">
        <f>WEEKNUM(G4719)</f>
        <v/>
      </c>
      <c r="U4719">
        <f>YEAR(G4719)</f>
        <v/>
      </c>
      <c r="V4719" s="117">
        <f>IFERROR(Q4719/N4719,"0")</f>
        <v/>
      </c>
    </row>
    <row r="4720">
      <c r="A4720">
        <f>_xlfn.XLOOKUP(D4720,BN:BN,BO:BO)</f>
        <v/>
      </c>
      <c r="B4720" t="inlineStr">
        <is>
          <t>LLC</t>
        </is>
      </c>
      <c r="C4720" t="n">
        <v>776</v>
      </c>
      <c r="D4720">
        <f>_xlfn.XLOOKUP(C4720,BH:BH,BI:BI)</f>
        <v/>
      </c>
      <c r="E4720" t="n">
        <v>28934</v>
      </c>
      <c r="F4720" t="inlineStr">
        <is>
          <t>CASTRO RIVERA FERNANDA</t>
        </is>
      </c>
      <c r="G4720" s="234" t="n">
        <v>46032</v>
      </c>
      <c r="H4720" s="234" t="n">
        <v>46036</v>
      </c>
      <c r="I4720" t="inlineStr">
        <is>
          <t>VLO</t>
        </is>
      </c>
      <c r="J4720">
        <f>_xlfn.XLOOKUP(I4720,AS:AS,AU:AU)</f>
        <v/>
      </c>
      <c r="K4720" t="inlineStr">
        <is>
          <t>JPY</t>
        </is>
      </c>
      <c r="L4720" s="238" t="n">
        <v>108339.78</v>
      </c>
      <c r="M4720">
        <f>L4720*_xlfn.XLOOKUP(K4720,AM:AM,AN:AN)</f>
        <v/>
      </c>
      <c r="N4720">
        <f>L4720*_xlfn.XLOOKUP(K4720,AM:AM,AO:AO)</f>
        <v/>
      </c>
      <c r="O4720" s="238" t="n">
        <v>4845.15</v>
      </c>
      <c r="P4720">
        <f>O4720*_xlfn.XLOOKUP(K4720,AM:AM,AN:AN)</f>
        <v/>
      </c>
      <c r="Q4720">
        <f>O4720*_xlfn.XLOOKUP(K4720,AM:AM,AO:AO)</f>
        <v/>
      </c>
      <c r="R4720">
        <f>_xlfn.XLOOKUP(E4720,AF:AF,AG:AG)</f>
        <v/>
      </c>
      <c r="S4720">
        <f>_xlfn.XLOOKUP(E4720,AF:AF,AI:AI)</f>
        <v/>
      </c>
      <c r="T4720">
        <f>WEEKNUM(G4720)</f>
        <v/>
      </c>
      <c r="U4720">
        <f>YEAR(G4720)</f>
        <v/>
      </c>
      <c r="V4720" s="117">
        <f>IFERROR(Q4720/N4720,"0")</f>
        <v/>
      </c>
    </row>
    <row r="4721">
      <c r="A4721">
        <f>_xlfn.XLOOKUP(D4721,BN:BN,BO:BO)</f>
        <v/>
      </c>
      <c r="B4721" t="inlineStr">
        <is>
          <t>LLC</t>
        </is>
      </c>
      <c r="C4721" t="n">
        <v>776</v>
      </c>
      <c r="D4721">
        <f>_xlfn.XLOOKUP(C4721,BH:BH,BI:BI)</f>
        <v/>
      </c>
      <c r="E4721" t="n">
        <v>28934</v>
      </c>
      <c r="F4721" t="inlineStr">
        <is>
          <t>CASTRO RIVERA REGINA</t>
        </is>
      </c>
      <c r="G4721" s="234" t="n">
        <v>46032</v>
      </c>
      <c r="H4721" s="234" t="n">
        <v>46036</v>
      </c>
      <c r="I4721" t="inlineStr">
        <is>
          <t>VLO</t>
        </is>
      </c>
      <c r="J4721">
        <f>_xlfn.XLOOKUP(I4721,AS:AS,AU:AU)</f>
        <v/>
      </c>
      <c r="K4721" t="inlineStr">
        <is>
          <t>JPY</t>
        </is>
      </c>
      <c r="L4721" s="238" t="n">
        <v>108339.78</v>
      </c>
      <c r="M4721">
        <f>L4721*_xlfn.XLOOKUP(K4721,AM:AM,AN:AN)</f>
        <v/>
      </c>
      <c r="N4721">
        <f>L4721*_xlfn.XLOOKUP(K4721,AM:AM,AO:AO)</f>
        <v/>
      </c>
      <c r="O4721" s="238" t="n">
        <v>4845.15</v>
      </c>
      <c r="P4721">
        <f>O4721*_xlfn.XLOOKUP(K4721,AM:AM,AN:AN)</f>
        <v/>
      </c>
      <c r="Q4721">
        <f>O4721*_xlfn.XLOOKUP(K4721,AM:AM,AO:AO)</f>
        <v/>
      </c>
      <c r="R4721">
        <f>_xlfn.XLOOKUP(E4721,AF:AF,AG:AG)</f>
        <v/>
      </c>
      <c r="S4721">
        <f>_xlfn.XLOOKUP(E4721,AF:AF,AI:AI)</f>
        <v/>
      </c>
      <c r="T4721">
        <f>WEEKNUM(G4721)</f>
        <v/>
      </c>
      <c r="U4721">
        <f>YEAR(G4721)</f>
        <v/>
      </c>
      <c r="V4721" s="117">
        <f>IFERROR(Q4721/N4721,"0")</f>
        <v/>
      </c>
    </row>
    <row r="4722">
      <c r="A4722">
        <f>_xlfn.XLOOKUP(D4722,BN:BN,BO:BO)</f>
        <v/>
      </c>
      <c r="B4722" t="inlineStr">
        <is>
          <t>LLC</t>
        </is>
      </c>
      <c r="C4722" t="n">
        <v>776</v>
      </c>
      <c r="D4722">
        <f>_xlfn.XLOOKUP(C4722,BH:BH,BI:BI)</f>
        <v/>
      </c>
      <c r="E4722" t="n">
        <v>28934</v>
      </c>
      <c r="F4722" t="inlineStr">
        <is>
          <t>HAU PLASENCIA GELIN</t>
        </is>
      </c>
      <c r="G4722" s="234" t="n">
        <v>46032</v>
      </c>
      <c r="H4722" s="234" t="n">
        <v>46036</v>
      </c>
      <c r="I4722" t="inlineStr">
        <is>
          <t>VLO</t>
        </is>
      </c>
      <c r="J4722">
        <f>_xlfn.XLOOKUP(I4722,AS:AS,AU:AU)</f>
        <v/>
      </c>
      <c r="K4722" t="inlineStr">
        <is>
          <t>JPY</t>
        </is>
      </c>
      <c r="L4722" s="238" t="n">
        <v>108339.78</v>
      </c>
      <c r="M4722">
        <f>L4722*_xlfn.XLOOKUP(K4722,AM:AM,AN:AN)</f>
        <v/>
      </c>
      <c r="N4722">
        <f>L4722*_xlfn.XLOOKUP(K4722,AM:AM,AO:AO)</f>
        <v/>
      </c>
      <c r="O4722" s="238" t="n">
        <v>4845.15</v>
      </c>
      <c r="P4722">
        <f>O4722*_xlfn.XLOOKUP(K4722,AM:AM,AN:AN)</f>
        <v/>
      </c>
      <c r="Q4722">
        <f>O4722*_xlfn.XLOOKUP(K4722,AM:AM,AO:AO)</f>
        <v/>
      </c>
      <c r="R4722">
        <f>_xlfn.XLOOKUP(E4722,AF:AF,AG:AG)</f>
        <v/>
      </c>
      <c r="S4722">
        <f>_xlfn.XLOOKUP(E4722,AF:AF,AI:AI)</f>
        <v/>
      </c>
      <c r="T4722">
        <f>WEEKNUM(G4722)</f>
        <v/>
      </c>
      <c r="U4722">
        <f>YEAR(G4722)</f>
        <v/>
      </c>
      <c r="V4722" s="117">
        <f>IFERROR(Q4722/N4722,"0")</f>
        <v/>
      </c>
    </row>
    <row r="4723">
      <c r="A4723">
        <f>_xlfn.XLOOKUP(D4723,BN:BN,BO:BO)</f>
        <v/>
      </c>
      <c r="B4723" t="inlineStr">
        <is>
          <t>LLC</t>
        </is>
      </c>
      <c r="C4723" t="n">
        <v>776</v>
      </c>
      <c r="D4723">
        <f>_xlfn.XLOOKUP(C4723,BH:BH,BI:BI)</f>
        <v/>
      </c>
      <c r="E4723" t="n">
        <v>28934</v>
      </c>
      <c r="F4723" t="inlineStr">
        <is>
          <t>FERNANDEZ ORTIZ ROSALBA</t>
        </is>
      </c>
      <c r="G4723" s="234" t="n">
        <v>46032</v>
      </c>
      <c r="H4723" s="234" t="n">
        <v>46036</v>
      </c>
      <c r="I4723" t="inlineStr">
        <is>
          <t>VLO</t>
        </is>
      </c>
      <c r="J4723">
        <f>_xlfn.XLOOKUP(I4723,AS:AS,AU:AU)</f>
        <v/>
      </c>
      <c r="K4723" t="inlineStr">
        <is>
          <t>JPY</t>
        </is>
      </c>
      <c r="L4723" s="238" t="n">
        <v>108339.78</v>
      </c>
      <c r="M4723">
        <f>L4723*_xlfn.XLOOKUP(K4723,AM:AM,AN:AN)</f>
        <v/>
      </c>
      <c r="N4723">
        <f>L4723*_xlfn.XLOOKUP(K4723,AM:AM,AO:AO)</f>
        <v/>
      </c>
      <c r="O4723" s="238" t="n">
        <v>4845.15</v>
      </c>
      <c r="P4723">
        <f>O4723*_xlfn.XLOOKUP(K4723,AM:AM,AN:AN)</f>
        <v/>
      </c>
      <c r="Q4723">
        <f>O4723*_xlfn.XLOOKUP(K4723,AM:AM,AO:AO)</f>
        <v/>
      </c>
      <c r="R4723">
        <f>_xlfn.XLOOKUP(E4723,AF:AF,AG:AG)</f>
        <v/>
      </c>
      <c r="S4723">
        <f>_xlfn.XLOOKUP(E4723,AF:AF,AI:AI)</f>
        <v/>
      </c>
      <c r="T4723">
        <f>WEEKNUM(G4723)</f>
        <v/>
      </c>
      <c r="U4723">
        <f>YEAR(G4723)</f>
        <v/>
      </c>
      <c r="V4723" s="117">
        <f>IFERROR(Q4723/N4723,"0")</f>
        <v/>
      </c>
    </row>
    <row r="4724">
      <c r="A4724">
        <f>_xlfn.XLOOKUP(D4724,BN:BN,BO:BO)</f>
        <v/>
      </c>
      <c r="B4724" t="inlineStr">
        <is>
          <t>LLC</t>
        </is>
      </c>
      <c r="C4724" t="n">
        <v>776</v>
      </c>
      <c r="D4724">
        <f>_xlfn.XLOOKUP(C4724,BH:BH,BI:BI)</f>
        <v/>
      </c>
      <c r="E4724" t="n">
        <v>28934</v>
      </c>
      <c r="F4724" t="inlineStr">
        <is>
          <t>CASTRO RIVERA ANGELICA SOFIA</t>
        </is>
      </c>
      <c r="G4724" s="234" t="n">
        <v>46032</v>
      </c>
      <c r="H4724" s="234" t="n">
        <v>46036</v>
      </c>
      <c r="I4724" t="inlineStr">
        <is>
          <t>VLO</t>
        </is>
      </c>
      <c r="J4724">
        <f>_xlfn.XLOOKUP(I4724,AS:AS,AU:AU)</f>
        <v/>
      </c>
      <c r="K4724" t="inlineStr">
        <is>
          <t>JPY</t>
        </is>
      </c>
      <c r="L4724" s="238" t="n">
        <v>108339.78</v>
      </c>
      <c r="M4724">
        <f>L4724*_xlfn.XLOOKUP(K4724,AM:AM,AN:AN)</f>
        <v/>
      </c>
      <c r="N4724">
        <f>L4724*_xlfn.XLOOKUP(K4724,AM:AM,AO:AO)</f>
        <v/>
      </c>
      <c r="O4724" s="238" t="n">
        <v>4845.15</v>
      </c>
      <c r="P4724">
        <f>O4724*_xlfn.XLOOKUP(K4724,AM:AM,AN:AN)</f>
        <v/>
      </c>
      <c r="Q4724">
        <f>O4724*_xlfn.XLOOKUP(K4724,AM:AM,AO:AO)</f>
        <v/>
      </c>
      <c r="R4724">
        <f>_xlfn.XLOOKUP(E4724,AF:AF,AG:AG)</f>
        <v/>
      </c>
      <c r="S4724">
        <f>_xlfn.XLOOKUP(E4724,AF:AF,AI:AI)</f>
        <v/>
      </c>
      <c r="T4724">
        <f>WEEKNUM(G4724)</f>
        <v/>
      </c>
      <c r="U4724">
        <f>YEAR(G4724)</f>
        <v/>
      </c>
      <c r="V4724" s="117">
        <f>IFERROR(Q4724/N4724,"0")</f>
        <v/>
      </c>
    </row>
    <row r="4725">
      <c r="A4725">
        <f>_xlfn.XLOOKUP(D4725,BN:BN,BO:BO)</f>
        <v/>
      </c>
      <c r="B4725" t="inlineStr">
        <is>
          <t>LLC</t>
        </is>
      </c>
      <c r="C4725" t="n">
        <v>776</v>
      </c>
      <c r="D4725">
        <f>_xlfn.XLOOKUP(C4725,BH:BH,BI:BI)</f>
        <v/>
      </c>
      <c r="E4725" t="n">
        <v>33515</v>
      </c>
      <c r="F4725" t="inlineStr">
        <is>
          <t>Hospedaje Park Hyatt Niseko</t>
        </is>
      </c>
      <c r="G4725" s="234" t="n">
        <v>46032</v>
      </c>
      <c r="H4725" s="234" t="n">
        <v>46036</v>
      </c>
      <c r="I4725" t="inlineStr">
        <is>
          <t>HTL</t>
        </is>
      </c>
      <c r="J4725">
        <f>_xlfn.XLOOKUP(I4725,AS:AS,AU:AU)</f>
        <v/>
      </c>
      <c r="K4725" t="inlineStr">
        <is>
          <t>JPY</t>
        </is>
      </c>
      <c r="L4725" s="238" t="n">
        <v>1674101</v>
      </c>
      <c r="M4725">
        <f>L4725*_xlfn.XLOOKUP(K4725,AM:AM,AN:AN)</f>
        <v/>
      </c>
      <c r="N4725">
        <f>L4725*_xlfn.XLOOKUP(K4725,AM:AM,AO:AO)</f>
        <v/>
      </c>
      <c r="O4725" s="238" t="n">
        <v>132340</v>
      </c>
      <c r="P4725">
        <f>O4725*_xlfn.XLOOKUP(K4725,AM:AM,AN:AN)</f>
        <v/>
      </c>
      <c r="Q4725">
        <f>O4725*_xlfn.XLOOKUP(K4725,AM:AM,AO:AO)</f>
        <v/>
      </c>
      <c r="R4725">
        <f>_xlfn.XLOOKUP(E4725,AF:AF,AG:AG)</f>
        <v/>
      </c>
      <c r="S4725">
        <f>_xlfn.XLOOKUP(E4725,AF:AF,AI:AI)</f>
        <v/>
      </c>
      <c r="T4725">
        <f>WEEKNUM(G4725)</f>
        <v/>
      </c>
      <c r="U4725">
        <f>YEAR(G4725)</f>
        <v/>
      </c>
      <c r="V4725" s="117">
        <f>IFERROR(Q4725/N4725,"0")</f>
        <v/>
      </c>
    </row>
    <row r="4726">
      <c r="A4726">
        <f>_xlfn.XLOOKUP(D4726,BN:BN,BO:BO)</f>
        <v/>
      </c>
      <c r="B4726" t="inlineStr">
        <is>
          <t>LLC</t>
        </is>
      </c>
      <c r="C4726" t="n">
        <v>776</v>
      </c>
      <c r="D4726">
        <f>_xlfn.XLOOKUP(C4726,BH:BH,BI:BI)</f>
        <v/>
      </c>
      <c r="E4726" t="n">
        <v>23362</v>
      </c>
      <c r="F4726" t="inlineStr">
        <is>
          <t>Renta de equipo de ski y pases de esquiar</t>
        </is>
      </c>
      <c r="G4726" s="234" t="n">
        <v>46033</v>
      </c>
      <c r="H4726" s="234" t="n">
        <v>46035</v>
      </c>
      <c r="I4726" t="inlineStr">
        <is>
          <t>EVE</t>
        </is>
      </c>
      <c r="J4726">
        <f>_xlfn.XLOOKUP(I4726,AS:AS,AU:AU)</f>
        <v/>
      </c>
      <c r="K4726" t="inlineStr">
        <is>
          <t>JPY</t>
        </is>
      </c>
      <c r="L4726" s="238" t="n">
        <v>591428.6</v>
      </c>
      <c r="M4726">
        <f>L4726*_xlfn.XLOOKUP(K4726,AM:AM,AN:AN)</f>
        <v/>
      </c>
      <c r="N4726">
        <f>L4726*_xlfn.XLOOKUP(K4726,AM:AM,AO:AO)</f>
        <v/>
      </c>
      <c r="O4726" s="238" t="n">
        <v>59142.86</v>
      </c>
      <c r="P4726">
        <f>O4726*_xlfn.XLOOKUP(K4726,AM:AM,AN:AN)</f>
        <v/>
      </c>
      <c r="Q4726">
        <f>O4726*_xlfn.XLOOKUP(K4726,AM:AM,AO:AO)</f>
        <v/>
      </c>
      <c r="R4726">
        <f>_xlfn.XLOOKUP(E4726,AF:AF,AG:AG)</f>
        <v/>
      </c>
      <c r="S4726">
        <f>_xlfn.XLOOKUP(E4726,AF:AF,AI:AI)</f>
        <v/>
      </c>
      <c r="T4726">
        <f>WEEKNUM(G4726)</f>
        <v/>
      </c>
      <c r="U4726">
        <f>YEAR(G4726)</f>
        <v/>
      </c>
      <c r="V4726" s="117">
        <f>IFERROR(Q4726/N4726,"0")</f>
        <v/>
      </c>
    </row>
    <row r="4727">
      <c r="A4727">
        <f>_xlfn.XLOOKUP(D4727,BN:BN,BO:BO)</f>
        <v/>
      </c>
      <c r="B4727" t="inlineStr">
        <is>
          <t>LLC</t>
        </is>
      </c>
      <c r="C4727" t="n">
        <v>776</v>
      </c>
      <c r="D4727">
        <f>_xlfn.XLOOKUP(C4727,BH:BH,BI:BI)</f>
        <v/>
      </c>
      <c r="E4727" t="n">
        <v>34912</v>
      </c>
      <c r="F4727" t="inlineStr">
        <is>
          <t>Transportes y servicios</t>
        </is>
      </c>
      <c r="G4727" s="234" t="n">
        <v>46015</v>
      </c>
      <c r="H4727" s="234" t="n">
        <v>46036</v>
      </c>
      <c r="I4727" t="inlineStr">
        <is>
          <t>PKT</t>
        </is>
      </c>
      <c r="J4727">
        <f>_xlfn.XLOOKUP(I4727,AS:AS,AU:AU)</f>
        <v/>
      </c>
      <c r="K4727" t="inlineStr">
        <is>
          <t>JPY</t>
        </is>
      </c>
      <c r="L4727" s="238" t="n">
        <v>20359625</v>
      </c>
      <c r="M4727">
        <f>L4727*_xlfn.XLOOKUP(K4727,AM:AM,AN:AN)</f>
        <v/>
      </c>
      <c r="N4727">
        <f>L4727*_xlfn.XLOOKUP(K4727,AM:AM,AO:AO)</f>
        <v/>
      </c>
      <c r="O4727" s="238" t="n">
        <v>2135530</v>
      </c>
      <c r="P4727">
        <f>O4727*_xlfn.XLOOKUP(K4727,AM:AM,AN:AN)</f>
        <v/>
      </c>
      <c r="Q4727">
        <f>O4727*_xlfn.XLOOKUP(K4727,AM:AM,AO:AO)</f>
        <v/>
      </c>
      <c r="R4727">
        <f>_xlfn.XLOOKUP(E4727,AF:AF,AG:AG)</f>
        <v/>
      </c>
      <c r="S4727">
        <f>_xlfn.XLOOKUP(E4727,AF:AF,AI:AI)</f>
        <v/>
      </c>
      <c r="T4727">
        <f>WEEKNUM(G4727)</f>
        <v/>
      </c>
      <c r="U4727">
        <f>YEAR(G4727)</f>
        <v/>
      </c>
      <c r="V4727" s="117">
        <f>IFERROR(Q4727/N4727,"0")</f>
        <v/>
      </c>
    </row>
    <row r="4728">
      <c r="A4728">
        <f>_xlfn.XLOOKUP(D4728,BN:BN,BO:BO)</f>
        <v/>
      </c>
      <c r="B4728" t="inlineStr">
        <is>
          <t>LLC</t>
        </is>
      </c>
      <c r="C4728" t="n">
        <v>777</v>
      </c>
      <c r="D4728">
        <f>_xlfn.XLOOKUP(C4728,BH:BH,BI:BI)</f>
        <v/>
      </c>
      <c r="E4728" t="n">
        <v>32015</v>
      </c>
      <c r="F4728" t="inlineStr">
        <is>
          <t>3noches Singita Kwitonda + traslados / 1 noche Kigali</t>
        </is>
      </c>
      <c r="G4728" s="234" t="n">
        <v>46004</v>
      </c>
      <c r="H4728" s="234" t="n">
        <v>46008</v>
      </c>
      <c r="I4728" t="inlineStr">
        <is>
          <t>PKT</t>
        </is>
      </c>
      <c r="J4728">
        <f>_xlfn.XLOOKUP(I4728,AS:AS,AU:AU)</f>
        <v/>
      </c>
      <c r="K4728" t="inlineStr">
        <is>
          <t>EUR</t>
        </is>
      </c>
      <c r="L4728" s="238" t="n">
        <v>25245.38</v>
      </c>
      <c r="M4728">
        <f>L4728*_xlfn.XLOOKUP(K4728,AM:AM,AN:AN)</f>
        <v/>
      </c>
      <c r="N4728">
        <f>L4728*_xlfn.XLOOKUP(K4728,AM:AM,AO:AO)</f>
        <v/>
      </c>
      <c r="O4728" s="238" t="n">
        <v>0</v>
      </c>
      <c r="P4728">
        <f>O4728*_xlfn.XLOOKUP(K4728,AM:AM,AN:AN)</f>
        <v/>
      </c>
      <c r="Q4728">
        <f>O4728*_xlfn.XLOOKUP(K4728,AM:AM,AO:AO)</f>
        <v/>
      </c>
      <c r="R4728">
        <f>_xlfn.XLOOKUP(E4728,AF:AF,AG:AG)</f>
        <v/>
      </c>
      <c r="S4728">
        <f>_xlfn.XLOOKUP(E4728,AF:AF,AI:AI)</f>
        <v/>
      </c>
      <c r="T4728">
        <f>WEEKNUM(G4728)</f>
        <v/>
      </c>
      <c r="U4728">
        <f>YEAR(G4728)</f>
        <v/>
      </c>
      <c r="V4728" s="117">
        <f>IFERROR(Q4728/N4728,"0")</f>
        <v/>
      </c>
    </row>
    <row r="4729">
      <c r="A4729">
        <f>_xlfn.XLOOKUP(D4729,BN:BN,BO:BO)</f>
        <v/>
      </c>
      <c r="B4729" t="inlineStr">
        <is>
          <t>LLC</t>
        </is>
      </c>
      <c r="C4729" t="n">
        <v>777</v>
      </c>
      <c r="D4729">
        <f>_xlfn.XLOOKUP(C4729,BH:BH,BI:BI)</f>
        <v/>
      </c>
      <c r="E4729" t="n">
        <v>27914</v>
      </c>
      <c r="F4729" t="inlineStr">
        <is>
          <t>Billetes QR | BRU-MLE</t>
        </is>
      </c>
      <c r="G4729" s="234" t="n">
        <v>45986</v>
      </c>
      <c r="H4729" s="234" t="n">
        <v>45987</v>
      </c>
      <c r="I4729" t="inlineStr">
        <is>
          <t>VLO</t>
        </is>
      </c>
      <c r="J4729">
        <f>_xlfn.XLOOKUP(I4729,AS:AS,AU:AU)</f>
        <v/>
      </c>
      <c r="K4729" t="inlineStr">
        <is>
          <t>EUR</t>
        </is>
      </c>
      <c r="L4729" s="238" t="n">
        <v>6522</v>
      </c>
      <c r="M4729">
        <f>L4729*_xlfn.XLOOKUP(K4729,AM:AM,AN:AN)</f>
        <v/>
      </c>
      <c r="N4729">
        <f>L4729*_xlfn.XLOOKUP(K4729,AM:AM,AO:AO)</f>
        <v/>
      </c>
      <c r="O4729" s="238" t="n">
        <v>422.34</v>
      </c>
      <c r="P4729">
        <f>O4729*_xlfn.XLOOKUP(K4729,AM:AM,AN:AN)</f>
        <v/>
      </c>
      <c r="Q4729">
        <f>O4729*_xlfn.XLOOKUP(K4729,AM:AM,AO:AO)</f>
        <v/>
      </c>
      <c r="R4729">
        <f>_xlfn.XLOOKUP(E4729,AF:AF,AG:AG)</f>
        <v/>
      </c>
      <c r="S4729">
        <f>_xlfn.XLOOKUP(E4729,AF:AF,AI:AI)</f>
        <v/>
      </c>
      <c r="T4729">
        <f>WEEKNUM(G4729)</f>
        <v/>
      </c>
      <c r="U4729">
        <f>YEAR(G4729)</f>
        <v/>
      </c>
      <c r="V4729" s="117">
        <f>IFERROR(Q4729/N4729,"0")</f>
        <v/>
      </c>
    </row>
    <row r="4730">
      <c r="A4730">
        <f>_xlfn.XLOOKUP(D4730,BN:BN,BO:BO)</f>
        <v/>
      </c>
      <c r="B4730" t="inlineStr">
        <is>
          <t>LLC</t>
        </is>
      </c>
      <c r="C4730" t="n">
        <v>777</v>
      </c>
      <c r="D4730">
        <f>_xlfn.XLOOKUP(C4730,BH:BH,BI:BI)</f>
        <v/>
      </c>
      <c r="E4730" t="n">
        <v>27109</v>
      </c>
      <c r="F4730" t="inlineStr">
        <is>
          <t>4 noches en Kisawa+ traslados</t>
        </is>
      </c>
      <c r="G4730" s="234" t="n">
        <v>46000</v>
      </c>
      <c r="H4730" s="234" t="n">
        <v>46004</v>
      </c>
      <c r="I4730" t="inlineStr">
        <is>
          <t>HTL</t>
        </is>
      </c>
      <c r="J4730">
        <f>_xlfn.XLOOKUP(I4730,AS:AS,AU:AU)</f>
        <v/>
      </c>
      <c r="K4730" t="inlineStr">
        <is>
          <t>EUR</t>
        </is>
      </c>
      <c r="L4730" s="238" t="n">
        <v>20890.96</v>
      </c>
      <c r="M4730">
        <f>L4730*_xlfn.XLOOKUP(K4730,AM:AM,AN:AN)</f>
        <v/>
      </c>
      <c r="N4730">
        <f>L4730*_xlfn.XLOOKUP(K4730,AM:AM,AO:AO)</f>
        <v/>
      </c>
      <c r="O4730" s="238" t="n">
        <v>0</v>
      </c>
      <c r="P4730">
        <f>O4730*_xlfn.XLOOKUP(K4730,AM:AM,AN:AN)</f>
        <v/>
      </c>
      <c r="Q4730">
        <f>O4730*_xlfn.XLOOKUP(K4730,AM:AM,AO:AO)</f>
        <v/>
      </c>
      <c r="R4730">
        <f>_xlfn.XLOOKUP(E4730,AF:AF,AG:AG)</f>
        <v/>
      </c>
      <c r="S4730">
        <f>_xlfn.XLOOKUP(E4730,AF:AF,AI:AI)</f>
        <v/>
      </c>
      <c r="T4730">
        <f>WEEKNUM(G4730)</f>
        <v/>
      </c>
      <c r="U4730">
        <f>YEAR(G4730)</f>
        <v/>
      </c>
      <c r="V4730" s="117">
        <f>IFERROR(Q4730/N4730,"0")</f>
        <v/>
      </c>
    </row>
    <row r="4731">
      <c r="A4731">
        <f>_xlfn.XLOOKUP(D4731,BN:BN,BO:BO)</f>
        <v/>
      </c>
      <c r="B4731" t="inlineStr">
        <is>
          <t>LLC</t>
        </is>
      </c>
      <c r="C4731" t="n">
        <v>777</v>
      </c>
      <c r="D4731">
        <f>_xlfn.XLOOKUP(C4731,BH:BH,BI:BI)</f>
        <v/>
      </c>
      <c r="E4731" t="n">
        <v>27914</v>
      </c>
      <c r="F4731" t="inlineStr">
        <is>
          <t>Billetes QR | MLE-SEZ</t>
        </is>
      </c>
      <c r="G4731" s="234" t="n">
        <v>45991</v>
      </c>
      <c r="H4731" s="234" t="n">
        <v>45992</v>
      </c>
      <c r="I4731" t="inlineStr">
        <is>
          <t>ABC</t>
        </is>
      </c>
      <c r="J4731">
        <f>_xlfn.XLOOKUP(I4731,AS:AS,AU:AU)</f>
        <v/>
      </c>
      <c r="K4731" t="inlineStr">
        <is>
          <t>EUR</t>
        </is>
      </c>
      <c r="L4731" s="238" t="n">
        <v>11018</v>
      </c>
      <c r="M4731">
        <f>L4731*_xlfn.XLOOKUP(K4731,AM:AM,AN:AN)</f>
        <v/>
      </c>
      <c r="N4731">
        <f>L4731*_xlfn.XLOOKUP(K4731,AM:AM,AO:AO)</f>
        <v/>
      </c>
      <c r="O4731" s="238" t="n">
        <v>1556.6</v>
      </c>
      <c r="P4731">
        <f>O4731*_xlfn.XLOOKUP(K4731,AM:AM,AN:AN)</f>
        <v/>
      </c>
      <c r="Q4731">
        <f>O4731*_xlfn.XLOOKUP(K4731,AM:AM,AO:AO)</f>
        <v/>
      </c>
      <c r="R4731">
        <f>_xlfn.XLOOKUP(E4731,AF:AF,AG:AG)</f>
        <v/>
      </c>
      <c r="S4731">
        <f>_xlfn.XLOOKUP(E4731,AF:AF,AI:AI)</f>
        <v/>
      </c>
      <c r="T4731">
        <f>WEEKNUM(G4731)</f>
        <v/>
      </c>
      <c r="U4731">
        <f>YEAR(G4731)</f>
        <v/>
      </c>
      <c r="V4731" s="117">
        <f>IFERROR(Q4731/N4731,"0")</f>
        <v/>
      </c>
    </row>
    <row r="4732">
      <c r="A4732">
        <f>_xlfn.XLOOKUP(D4732,BN:BN,BO:BO)</f>
        <v/>
      </c>
      <c r="B4732" t="inlineStr">
        <is>
          <t>LLC</t>
        </is>
      </c>
      <c r="C4732" t="n">
        <v>777</v>
      </c>
      <c r="D4732">
        <f>_xlfn.XLOOKUP(C4732,BH:BH,BI:BI)</f>
        <v/>
      </c>
      <c r="E4732" t="n">
        <v>27914</v>
      </c>
      <c r="F4732" t="inlineStr">
        <is>
          <t>Billetes HM | SEZ-JNB</t>
        </is>
      </c>
      <c r="G4732" s="234" t="n">
        <v>45966</v>
      </c>
      <c r="H4732" s="234" t="n">
        <v>45996</v>
      </c>
      <c r="I4732" t="inlineStr">
        <is>
          <t>ABC</t>
        </is>
      </c>
      <c r="J4732">
        <f>_xlfn.XLOOKUP(I4732,AS:AS,AU:AU)</f>
        <v/>
      </c>
      <c r="K4732" t="inlineStr">
        <is>
          <t>EUR</t>
        </is>
      </c>
      <c r="L4732" s="238" t="n">
        <v>2338</v>
      </c>
      <c r="M4732">
        <f>L4732*_xlfn.XLOOKUP(K4732,AM:AM,AN:AN)</f>
        <v/>
      </c>
      <c r="N4732">
        <f>L4732*_xlfn.XLOOKUP(K4732,AM:AM,AO:AO)</f>
        <v/>
      </c>
      <c r="O4732" s="238" t="n">
        <v>21.54</v>
      </c>
      <c r="P4732">
        <f>O4732*_xlfn.XLOOKUP(K4732,AM:AM,AN:AN)</f>
        <v/>
      </c>
      <c r="Q4732">
        <f>O4732*_xlfn.XLOOKUP(K4732,AM:AM,AO:AO)</f>
        <v/>
      </c>
      <c r="R4732">
        <f>_xlfn.XLOOKUP(E4732,AF:AF,AG:AG)</f>
        <v/>
      </c>
      <c r="S4732">
        <f>_xlfn.XLOOKUP(E4732,AF:AF,AI:AI)</f>
        <v/>
      </c>
      <c r="T4732">
        <f>WEEKNUM(G4732)</f>
        <v/>
      </c>
      <c r="U4732">
        <f>YEAR(G4732)</f>
        <v/>
      </c>
      <c r="V4732" s="117">
        <f>IFERROR(Q4732/N4732,"0")</f>
        <v/>
      </c>
    </row>
    <row r="4733">
      <c r="A4733">
        <f>_xlfn.XLOOKUP(D4733,BN:BN,BO:BO)</f>
        <v/>
      </c>
      <c r="B4733" t="inlineStr">
        <is>
          <t>LLC</t>
        </is>
      </c>
      <c r="C4733" t="n">
        <v>777</v>
      </c>
      <c r="D4733">
        <f>_xlfn.XLOOKUP(C4733,BH:BH,BI:BI)</f>
        <v/>
      </c>
      <c r="E4733" t="n">
        <v>27914</v>
      </c>
      <c r="F4733" t="inlineStr">
        <is>
          <t>Billetes 4Z | JNB-VNX</t>
        </is>
      </c>
      <c r="G4733" s="234" t="n">
        <v>46000</v>
      </c>
      <c r="H4733" s="234" t="n">
        <v>46000</v>
      </c>
      <c r="I4733" t="inlineStr">
        <is>
          <t>ABC</t>
        </is>
      </c>
      <c r="J4733">
        <f>_xlfn.XLOOKUP(I4733,AS:AS,AU:AU)</f>
        <v/>
      </c>
      <c r="K4733" t="inlineStr">
        <is>
          <t>EUR</t>
        </is>
      </c>
      <c r="L4733" s="238" t="n">
        <v>574.1</v>
      </c>
      <c r="M4733">
        <f>L4733*_xlfn.XLOOKUP(K4733,AM:AM,AN:AN)</f>
        <v/>
      </c>
      <c r="N4733">
        <f>L4733*_xlfn.XLOOKUP(K4733,AM:AM,AO:AO)</f>
        <v/>
      </c>
      <c r="O4733" s="238" t="n">
        <v>0</v>
      </c>
      <c r="P4733">
        <f>O4733*_xlfn.XLOOKUP(K4733,AM:AM,AN:AN)</f>
        <v/>
      </c>
      <c r="Q4733">
        <f>O4733*_xlfn.XLOOKUP(K4733,AM:AM,AO:AO)</f>
        <v/>
      </c>
      <c r="R4733">
        <f>_xlfn.XLOOKUP(E4733,AF:AF,AG:AG)</f>
        <v/>
      </c>
      <c r="S4733">
        <f>_xlfn.XLOOKUP(E4733,AF:AF,AI:AI)</f>
        <v/>
      </c>
      <c r="T4733">
        <f>WEEKNUM(G4733)</f>
        <v/>
      </c>
      <c r="U4733">
        <f>YEAR(G4733)</f>
        <v/>
      </c>
      <c r="V4733" s="117">
        <f>IFERROR(Q4733/N4733,"0")</f>
        <v/>
      </c>
    </row>
    <row r="4734">
      <c r="A4734">
        <f>_xlfn.XLOOKUP(D4734,BN:BN,BO:BO)</f>
        <v/>
      </c>
      <c r="B4734" t="inlineStr">
        <is>
          <t>LLC</t>
        </is>
      </c>
      <c r="C4734" t="n">
        <v>777</v>
      </c>
      <c r="D4734">
        <f>_xlfn.XLOOKUP(C4734,BH:BH,BI:BI)</f>
        <v/>
      </c>
      <c r="E4734" t="n">
        <v>27914</v>
      </c>
      <c r="F4734" t="inlineStr">
        <is>
          <t>Billetes WB | VNX-KGL</t>
        </is>
      </c>
      <c r="G4734" s="234" t="n">
        <v>46004</v>
      </c>
      <c r="H4734" s="234" t="n">
        <v>46004</v>
      </c>
      <c r="I4734" t="inlineStr">
        <is>
          <t>ABC</t>
        </is>
      </c>
      <c r="J4734">
        <f>_xlfn.XLOOKUP(I4734,AS:AS,AU:AU)</f>
        <v/>
      </c>
      <c r="K4734" t="inlineStr">
        <is>
          <t>EUR</t>
        </is>
      </c>
      <c r="L4734" s="238" t="n">
        <v>2768.64</v>
      </c>
      <c r="M4734">
        <f>L4734*_xlfn.XLOOKUP(K4734,AM:AM,AN:AN)</f>
        <v/>
      </c>
      <c r="N4734">
        <f>L4734*_xlfn.XLOOKUP(K4734,AM:AM,AO:AO)</f>
        <v/>
      </c>
      <c r="O4734" s="238" t="n">
        <v>0</v>
      </c>
      <c r="P4734">
        <f>O4734*_xlfn.XLOOKUP(K4734,AM:AM,AN:AN)</f>
        <v/>
      </c>
      <c r="Q4734">
        <f>O4734*_xlfn.XLOOKUP(K4734,AM:AM,AO:AO)</f>
        <v/>
      </c>
      <c r="R4734">
        <f>_xlfn.XLOOKUP(E4734,AF:AF,AG:AG)</f>
        <v/>
      </c>
      <c r="S4734">
        <f>_xlfn.XLOOKUP(E4734,AF:AF,AI:AI)</f>
        <v/>
      </c>
      <c r="T4734">
        <f>WEEKNUM(G4734)</f>
        <v/>
      </c>
      <c r="U4734">
        <f>YEAR(G4734)</f>
        <v/>
      </c>
      <c r="V4734" s="117">
        <f>IFERROR(Q4734/N4734,"0")</f>
        <v/>
      </c>
    </row>
    <row r="4735">
      <c r="A4735">
        <f>_xlfn.XLOOKUP(D4735,BN:BN,BO:BO)</f>
        <v/>
      </c>
      <c r="B4735" t="inlineStr">
        <is>
          <t>LLC</t>
        </is>
      </c>
      <c r="C4735" t="n">
        <v>777</v>
      </c>
      <c r="D4735">
        <f>_xlfn.XLOOKUP(C4735,BH:BH,BI:BI)</f>
        <v/>
      </c>
      <c r="E4735" t="n">
        <v>27914</v>
      </c>
      <c r="F4735" t="inlineStr">
        <is>
          <t>Billetes SN | KGL-BRU</t>
        </is>
      </c>
      <c r="G4735" s="234" t="n">
        <v>46008</v>
      </c>
      <c r="H4735" s="234" t="n">
        <v>46008</v>
      </c>
      <c r="I4735" t="inlineStr">
        <is>
          <t>ABC</t>
        </is>
      </c>
      <c r="J4735">
        <f>_xlfn.XLOOKUP(I4735,AS:AS,AU:AU)</f>
        <v/>
      </c>
      <c r="K4735" t="inlineStr">
        <is>
          <t>EUR</t>
        </is>
      </c>
      <c r="L4735" s="238" t="n">
        <v>3025.66</v>
      </c>
      <c r="M4735">
        <f>L4735*_xlfn.XLOOKUP(K4735,AM:AM,AN:AN)</f>
        <v/>
      </c>
      <c r="N4735">
        <f>L4735*_xlfn.XLOOKUP(K4735,AM:AM,AO:AO)</f>
        <v/>
      </c>
      <c r="O4735" s="238" t="n">
        <v>0</v>
      </c>
      <c r="P4735">
        <f>O4735*_xlfn.XLOOKUP(K4735,AM:AM,AN:AN)</f>
        <v/>
      </c>
      <c r="Q4735">
        <f>O4735*_xlfn.XLOOKUP(K4735,AM:AM,AO:AO)</f>
        <v/>
      </c>
      <c r="R4735">
        <f>_xlfn.XLOOKUP(E4735,AF:AF,AG:AG)</f>
        <v/>
      </c>
      <c r="S4735">
        <f>_xlfn.XLOOKUP(E4735,AF:AF,AI:AI)</f>
        <v/>
      </c>
      <c r="T4735">
        <f>WEEKNUM(G4735)</f>
        <v/>
      </c>
      <c r="U4735">
        <f>YEAR(G4735)</f>
        <v/>
      </c>
      <c r="V4735" s="117">
        <f>IFERROR(Q4735/N4735,"0")</f>
        <v/>
      </c>
    </row>
    <row r="4736">
      <c r="A4736">
        <f>_xlfn.XLOOKUP(D4736,BN:BN,BO:BO)</f>
        <v/>
      </c>
      <c r="B4736" t="inlineStr">
        <is>
          <t>LLC</t>
        </is>
      </c>
      <c r="C4736" t="n">
        <v>777</v>
      </c>
      <c r="D4736">
        <f>_xlfn.XLOOKUP(C4736,BH:BH,BI:BI)</f>
        <v/>
      </c>
      <c r="E4736" t="n">
        <v>0</v>
      </c>
      <c r="F4736" t="inlineStr">
        <is>
          <t>Fee aereos</t>
        </is>
      </c>
      <c r="G4736" s="234" t="n">
        <v>45966</v>
      </c>
      <c r="H4736" s="234" t="n">
        <v>46008</v>
      </c>
      <c r="I4736" t="inlineStr">
        <is>
          <t>HPS</t>
        </is>
      </c>
      <c r="J4736">
        <f>_xlfn.XLOOKUP(I4736,AS:AS,AU:AU)</f>
        <v/>
      </c>
      <c r="K4736" t="inlineStr">
        <is>
          <t>EUR</t>
        </is>
      </c>
      <c r="L4736" s="238" t="n">
        <v>490</v>
      </c>
      <c r="M4736">
        <f>L4736*_xlfn.XLOOKUP(K4736,AM:AM,AN:AN)</f>
        <v/>
      </c>
      <c r="N4736">
        <f>L4736*_xlfn.XLOOKUP(K4736,AM:AM,AO:AO)</f>
        <v/>
      </c>
      <c r="O4736" s="238" t="n">
        <v>490</v>
      </c>
      <c r="P4736">
        <f>O4736*_xlfn.XLOOKUP(K4736,AM:AM,AN:AN)</f>
        <v/>
      </c>
      <c r="Q4736">
        <f>O4736*_xlfn.XLOOKUP(K4736,AM:AM,AO:AO)</f>
        <v/>
      </c>
      <c r="R4736">
        <f>_xlfn.XLOOKUP(E4736,AF:AF,AG:AG)</f>
        <v/>
      </c>
      <c r="S4736">
        <f>_xlfn.XLOOKUP(E4736,AF:AF,AI:AI)</f>
        <v/>
      </c>
      <c r="T4736">
        <f>WEEKNUM(G4736)</f>
        <v/>
      </c>
      <c r="U4736">
        <f>YEAR(G4736)</f>
        <v/>
      </c>
      <c r="V4736" s="117">
        <f>IFERROR(Q4736/N4736,"0")</f>
        <v/>
      </c>
    </row>
    <row r="4737">
      <c r="A4737">
        <f>_xlfn.XLOOKUP(D4737,BN:BN,BO:BO)</f>
        <v/>
      </c>
      <c r="B4737" t="inlineStr">
        <is>
          <t>LLC</t>
        </is>
      </c>
      <c r="C4737" t="n">
        <v>777</v>
      </c>
      <c r="D4737">
        <f>_xlfn.XLOOKUP(C4737,BH:BH,BI:BI)</f>
        <v/>
      </c>
      <c r="E4737" t="n">
        <v>0</v>
      </c>
      <c r="F4737" t="inlineStr">
        <is>
          <t>SOBRECOMISION</t>
        </is>
      </c>
      <c r="G4737" s="234" t="n">
        <v>45966</v>
      </c>
      <c r="H4737" s="234" t="n">
        <v>46008</v>
      </c>
      <c r="I4737" t="inlineStr">
        <is>
          <t>HPS</t>
        </is>
      </c>
      <c r="J4737">
        <f>_xlfn.XLOOKUP(I4737,AS:AS,AU:AU)</f>
        <v/>
      </c>
      <c r="K4737" t="inlineStr">
        <is>
          <t>EUR</t>
        </is>
      </c>
      <c r="L4737" s="238" t="n">
        <v>41938.48</v>
      </c>
      <c r="M4737">
        <f>L4737*_xlfn.XLOOKUP(K4737,AM:AM,AN:AN)</f>
        <v/>
      </c>
      <c r="N4737">
        <f>L4737*_xlfn.XLOOKUP(K4737,AM:AM,AO:AO)</f>
        <v/>
      </c>
      <c r="O4737" s="238" t="n">
        <v>41938.48</v>
      </c>
      <c r="P4737">
        <f>O4737*_xlfn.XLOOKUP(K4737,AM:AM,AN:AN)</f>
        <v/>
      </c>
      <c r="Q4737">
        <f>O4737*_xlfn.XLOOKUP(K4737,AM:AM,AO:AO)</f>
        <v/>
      </c>
      <c r="R4737">
        <f>_xlfn.XLOOKUP(E4737,AF:AF,AG:AG)</f>
        <v/>
      </c>
      <c r="S4737">
        <f>_xlfn.XLOOKUP(E4737,AF:AF,AI:AI)</f>
        <v/>
      </c>
      <c r="T4737">
        <f>WEEKNUM(G4737)</f>
        <v/>
      </c>
      <c r="U4737">
        <f>YEAR(G4737)</f>
        <v/>
      </c>
      <c r="V4737" s="117">
        <f>IFERROR(Q4737/N4737,"0")</f>
        <v/>
      </c>
    </row>
    <row r="4738">
      <c r="A4738">
        <f>_xlfn.XLOOKUP(D4738,BN:BN,BO:BO)</f>
        <v/>
      </c>
      <c r="B4738" t="inlineStr">
        <is>
          <t>LLC</t>
        </is>
      </c>
      <c r="C4738" t="n">
        <v>777</v>
      </c>
      <c r="D4738">
        <f>_xlfn.XLOOKUP(C4738,BH:BH,BI:BI)</f>
        <v/>
      </c>
      <c r="E4738" t="n">
        <v>31970</v>
      </c>
      <c r="F4738" t="inlineStr">
        <is>
          <t>4 noches Cheval Blanc Seychelles</t>
        </is>
      </c>
      <c r="G4738" s="234" t="n">
        <v>45992</v>
      </c>
      <c r="H4738" s="234" t="n">
        <v>45996</v>
      </c>
      <c r="I4738" t="inlineStr">
        <is>
          <t>HTL</t>
        </is>
      </c>
      <c r="J4738">
        <f>_xlfn.XLOOKUP(I4738,AS:AS,AU:AU)</f>
        <v/>
      </c>
      <c r="K4738" t="inlineStr">
        <is>
          <t>EUR</t>
        </is>
      </c>
      <c r="L4738" s="238" t="n">
        <v>23732.9</v>
      </c>
      <c r="M4738">
        <f>L4738*_xlfn.XLOOKUP(K4738,AM:AM,AN:AN)</f>
        <v/>
      </c>
      <c r="N4738">
        <f>L4738*_xlfn.XLOOKUP(K4738,AM:AM,AO:AO)</f>
        <v/>
      </c>
      <c r="O4738" s="238" t="n">
        <v>0</v>
      </c>
      <c r="P4738">
        <f>O4738*_xlfn.XLOOKUP(K4738,AM:AM,AN:AN)</f>
        <v/>
      </c>
      <c r="Q4738">
        <f>O4738*_xlfn.XLOOKUP(K4738,AM:AM,AO:AO)</f>
        <v/>
      </c>
      <c r="R4738">
        <f>_xlfn.XLOOKUP(E4738,AF:AF,AG:AG)</f>
        <v/>
      </c>
      <c r="S4738">
        <f>_xlfn.XLOOKUP(E4738,AF:AF,AI:AI)</f>
        <v/>
      </c>
      <c r="T4738">
        <f>WEEKNUM(G4738)</f>
        <v/>
      </c>
      <c r="U4738">
        <f>YEAR(G4738)</f>
        <v/>
      </c>
      <c r="V4738" s="117">
        <f>IFERROR(Q4738/N4738,"0")</f>
        <v/>
      </c>
    </row>
    <row r="4739">
      <c r="A4739">
        <f>_xlfn.XLOOKUP(D4739,BN:BN,BO:BO)</f>
        <v/>
      </c>
      <c r="B4739" t="inlineStr">
        <is>
          <t>LLC</t>
        </is>
      </c>
      <c r="C4739" t="n">
        <v>777</v>
      </c>
      <c r="D4739">
        <f>_xlfn.XLOOKUP(C4739,BH:BH,BI:BI)</f>
        <v/>
      </c>
      <c r="E4739" t="n">
        <v>32015</v>
      </c>
      <c r="F4739" t="inlineStr">
        <is>
          <t xml:space="preserve">4 noches  Singita Lebombo </t>
        </is>
      </c>
      <c r="G4739" s="234" t="n">
        <v>45966</v>
      </c>
      <c r="H4739" s="234" t="n">
        <v>46000</v>
      </c>
      <c r="I4739" t="inlineStr">
        <is>
          <t>HTL</t>
        </is>
      </c>
      <c r="J4739">
        <f>_xlfn.XLOOKUP(I4739,AS:AS,AU:AU)</f>
        <v/>
      </c>
      <c r="K4739" t="inlineStr">
        <is>
          <t>EUR</t>
        </is>
      </c>
      <c r="L4739" s="238" t="n">
        <v>18537</v>
      </c>
      <c r="M4739">
        <f>L4739*_xlfn.XLOOKUP(K4739,AM:AM,AN:AN)</f>
        <v/>
      </c>
      <c r="N4739">
        <f>L4739*_xlfn.XLOOKUP(K4739,AM:AM,AO:AO)</f>
        <v/>
      </c>
      <c r="O4739" s="238" t="n">
        <v>0</v>
      </c>
      <c r="P4739">
        <f>O4739*_xlfn.XLOOKUP(K4739,AM:AM,AN:AN)</f>
        <v/>
      </c>
      <c r="Q4739">
        <f>O4739*_xlfn.XLOOKUP(K4739,AM:AM,AO:AO)</f>
        <v/>
      </c>
      <c r="R4739">
        <f>_xlfn.XLOOKUP(E4739,AF:AF,AG:AG)</f>
        <v/>
      </c>
      <c r="S4739">
        <f>_xlfn.XLOOKUP(E4739,AF:AF,AI:AI)</f>
        <v/>
      </c>
      <c r="T4739">
        <f>WEEKNUM(G4739)</f>
        <v/>
      </c>
      <c r="U4739">
        <f>YEAR(G4739)</f>
        <v/>
      </c>
      <c r="V4739" s="117">
        <f>IFERROR(Q4739/N4739,"0")</f>
        <v/>
      </c>
    </row>
    <row r="4740">
      <c r="A4740">
        <f>_xlfn.XLOOKUP(D4740,BN:BN,BO:BO)</f>
        <v/>
      </c>
      <c r="B4740" t="inlineStr">
        <is>
          <t>LLC</t>
        </is>
      </c>
      <c r="C4740" t="n">
        <v>777</v>
      </c>
      <c r="D4740">
        <f>_xlfn.XLOOKUP(C4740,BH:BH,BI:BI)</f>
        <v/>
      </c>
      <c r="E4740" t="n">
        <v>32017</v>
      </c>
      <c r="F4740" t="inlineStr">
        <is>
          <t xml:space="preserve">4 noches Maldivas Cheval Blanc </t>
        </is>
      </c>
      <c r="G4740" s="234" t="n">
        <v>45987</v>
      </c>
      <c r="H4740" s="234" t="n">
        <v>45991</v>
      </c>
      <c r="I4740" t="inlineStr">
        <is>
          <t>HTL</t>
        </is>
      </c>
      <c r="J4740">
        <f>_xlfn.XLOOKUP(I4740,AS:AS,AU:AU)</f>
        <v/>
      </c>
      <c r="K4740" t="inlineStr">
        <is>
          <t>EUR</t>
        </is>
      </c>
      <c r="L4740" s="238" t="n">
        <v>15162.88</v>
      </c>
      <c r="M4740">
        <f>L4740*_xlfn.XLOOKUP(K4740,AM:AM,AN:AN)</f>
        <v/>
      </c>
      <c r="N4740">
        <f>L4740*_xlfn.XLOOKUP(K4740,AM:AM,AO:AO)</f>
        <v/>
      </c>
      <c r="O4740" s="238" t="n">
        <v>0</v>
      </c>
      <c r="P4740">
        <f>O4740*_xlfn.XLOOKUP(K4740,AM:AM,AN:AN)</f>
        <v/>
      </c>
      <c r="Q4740">
        <f>O4740*_xlfn.XLOOKUP(K4740,AM:AM,AO:AO)</f>
        <v/>
      </c>
      <c r="R4740">
        <f>_xlfn.XLOOKUP(E4740,AF:AF,AG:AG)</f>
        <v/>
      </c>
      <c r="S4740">
        <f>_xlfn.XLOOKUP(E4740,AF:AF,AI:AI)</f>
        <v/>
      </c>
      <c r="T4740">
        <f>WEEKNUM(G4740)</f>
        <v/>
      </c>
      <c r="U4740">
        <f>YEAR(G4740)</f>
        <v/>
      </c>
      <c r="V4740" s="117">
        <f>IFERROR(Q4740/N4740,"0")</f>
        <v/>
      </c>
    </row>
    <row r="4741">
      <c r="A4741">
        <f>_xlfn.XLOOKUP(D4741,BN:BN,BO:BO)</f>
        <v/>
      </c>
      <c r="B4741" t="inlineStr">
        <is>
          <t>LLC</t>
        </is>
      </c>
      <c r="C4741" t="n">
        <v>777</v>
      </c>
      <c r="D4741">
        <f>_xlfn.XLOOKUP(C4741,BH:BH,BI:BI)</f>
        <v/>
      </c>
      <c r="E4741" t="n">
        <v>27914</v>
      </c>
      <c r="F4741" t="inlineStr">
        <is>
          <t>Billetes 4Z | MQP-JNB</t>
        </is>
      </c>
      <c r="G4741" s="234" t="n">
        <v>46000</v>
      </c>
      <c r="H4741" s="234" t="n">
        <v>46000</v>
      </c>
      <c r="I4741" t="inlineStr">
        <is>
          <t>ABC</t>
        </is>
      </c>
      <c r="J4741">
        <f>_xlfn.XLOOKUP(I4741,AS:AS,AU:AU)</f>
        <v/>
      </c>
      <c r="K4741" t="inlineStr">
        <is>
          <t>EUR</t>
        </is>
      </c>
      <c r="L4741" s="238" t="n">
        <v>247.92</v>
      </c>
      <c r="M4741">
        <f>L4741*_xlfn.XLOOKUP(K4741,AM:AM,AN:AN)</f>
        <v/>
      </c>
      <c r="N4741">
        <f>L4741*_xlfn.XLOOKUP(K4741,AM:AM,AO:AO)</f>
        <v/>
      </c>
      <c r="O4741" s="238" t="n">
        <v>0</v>
      </c>
      <c r="P4741">
        <f>O4741*_xlfn.XLOOKUP(K4741,AM:AM,AN:AN)</f>
        <v/>
      </c>
      <c r="Q4741">
        <f>O4741*_xlfn.XLOOKUP(K4741,AM:AM,AO:AO)</f>
        <v/>
      </c>
      <c r="R4741">
        <f>_xlfn.XLOOKUP(E4741,AF:AF,AG:AG)</f>
        <v/>
      </c>
      <c r="S4741">
        <f>_xlfn.XLOOKUP(E4741,AF:AF,AI:AI)</f>
        <v/>
      </c>
      <c r="T4741">
        <f>WEEKNUM(G4741)</f>
        <v/>
      </c>
      <c r="U4741">
        <f>YEAR(G4741)</f>
        <v/>
      </c>
      <c r="V4741" s="117">
        <f>IFERROR(Q4741/N4741,"0")</f>
        <v/>
      </c>
    </row>
    <row r="4742">
      <c r="A4742">
        <f>_xlfn.XLOOKUP(D4742,BN:BN,BO:BO)</f>
        <v/>
      </c>
      <c r="B4742" t="inlineStr">
        <is>
          <t>LLC</t>
        </is>
      </c>
      <c r="C4742" t="n">
        <v>777</v>
      </c>
      <c r="D4742">
        <f>_xlfn.XLOOKUP(C4742,BH:BH,BI:BI)</f>
        <v/>
      </c>
      <c r="E4742" t="n">
        <v>27914</v>
      </c>
      <c r="F4742" t="inlineStr">
        <is>
          <t>Billetes DE | SEZ-FRA</t>
        </is>
      </c>
      <c r="G4742" s="234" t="n">
        <v>45997</v>
      </c>
      <c r="H4742" s="234" t="n">
        <v>45998</v>
      </c>
      <c r="I4742" t="inlineStr">
        <is>
          <t>ABC</t>
        </is>
      </c>
      <c r="J4742">
        <f>_xlfn.XLOOKUP(I4742,AS:AS,AU:AU)</f>
        <v/>
      </c>
      <c r="K4742" t="inlineStr">
        <is>
          <t>EUR</t>
        </is>
      </c>
      <c r="L4742" s="238" t="n">
        <v>9439.4</v>
      </c>
      <c r="M4742">
        <f>L4742*_xlfn.XLOOKUP(K4742,AM:AM,AN:AN)</f>
        <v/>
      </c>
      <c r="N4742">
        <f>L4742*_xlfn.XLOOKUP(K4742,AM:AM,AO:AO)</f>
        <v/>
      </c>
      <c r="O4742" s="238" t="n">
        <v>0</v>
      </c>
      <c r="P4742">
        <f>O4742*_xlfn.XLOOKUP(K4742,AM:AM,AN:AN)</f>
        <v/>
      </c>
      <c r="Q4742">
        <f>O4742*_xlfn.XLOOKUP(K4742,AM:AM,AO:AO)</f>
        <v/>
      </c>
      <c r="R4742">
        <f>_xlfn.XLOOKUP(E4742,AF:AF,AG:AG)</f>
        <v/>
      </c>
      <c r="S4742">
        <f>_xlfn.XLOOKUP(E4742,AF:AF,AI:AI)</f>
        <v/>
      </c>
      <c r="T4742">
        <f>WEEKNUM(G4742)</f>
        <v/>
      </c>
      <c r="U4742">
        <f>YEAR(G4742)</f>
        <v/>
      </c>
      <c r="V4742" s="117">
        <f>IFERROR(Q4742/N4742,"0")</f>
        <v/>
      </c>
    </row>
    <row r="4743">
      <c r="A4743">
        <f>_xlfn.XLOOKUP(D4743,BN:BN,BO:BO)</f>
        <v/>
      </c>
      <c r="B4743" t="inlineStr">
        <is>
          <t>LLC</t>
        </is>
      </c>
      <c r="C4743" t="n">
        <v>777</v>
      </c>
      <c r="D4743">
        <f>_xlfn.XLOOKUP(C4743,BH:BH,BI:BI)</f>
        <v/>
      </c>
      <c r="E4743" t="n">
        <v>0</v>
      </c>
      <c r="F4743" t="inlineStr">
        <is>
          <t>Fee emisión billetes DE</t>
        </is>
      </c>
      <c r="G4743" s="234" t="n">
        <v>45997</v>
      </c>
      <c r="H4743" s="234" t="n">
        <v>45998</v>
      </c>
      <c r="I4743" t="inlineStr">
        <is>
          <t>HPS</t>
        </is>
      </c>
      <c r="J4743">
        <f>_xlfn.XLOOKUP(I4743,AS:AS,AU:AU)</f>
        <v/>
      </c>
      <c r="K4743" t="inlineStr">
        <is>
          <t>EUR</t>
        </is>
      </c>
      <c r="L4743" s="238" t="n">
        <v>130</v>
      </c>
      <c r="M4743">
        <f>L4743*_xlfn.XLOOKUP(K4743,AM:AM,AN:AN)</f>
        <v/>
      </c>
      <c r="N4743">
        <f>L4743*_xlfn.XLOOKUP(K4743,AM:AM,AO:AO)</f>
        <v/>
      </c>
      <c r="O4743" s="238" t="n">
        <v>130</v>
      </c>
      <c r="P4743">
        <f>O4743*_xlfn.XLOOKUP(K4743,AM:AM,AN:AN)</f>
        <v/>
      </c>
      <c r="Q4743">
        <f>O4743*_xlfn.XLOOKUP(K4743,AM:AM,AO:AO)</f>
        <v/>
      </c>
      <c r="R4743">
        <f>_xlfn.XLOOKUP(E4743,AF:AF,AG:AG)</f>
        <v/>
      </c>
      <c r="S4743">
        <f>_xlfn.XLOOKUP(E4743,AF:AF,AI:AI)</f>
        <v/>
      </c>
      <c r="T4743">
        <f>WEEKNUM(G4743)</f>
        <v/>
      </c>
      <c r="U4743">
        <f>YEAR(G4743)</f>
        <v/>
      </c>
      <c r="V4743" s="117">
        <f>IFERROR(Q4743/N4743,"0")</f>
        <v/>
      </c>
    </row>
    <row r="4744">
      <c r="A4744">
        <f>_xlfn.XLOOKUP(D4744,BN:BN,BO:BO)</f>
        <v/>
      </c>
      <c r="B4744" t="inlineStr">
        <is>
          <t>LLC</t>
        </is>
      </c>
      <c r="C4744" t="n">
        <v>777</v>
      </c>
      <c r="D4744">
        <f>_xlfn.XLOOKUP(C4744,BH:BH,BI:BI)</f>
        <v/>
      </c>
      <c r="E4744" t="n">
        <v>33432</v>
      </c>
      <c r="F4744" t="inlineStr">
        <is>
          <t>Private Jet - Male /Mahe 30DEC25</t>
        </is>
      </c>
      <c r="G4744" s="234" t="n">
        <v>45991</v>
      </c>
      <c r="H4744" s="234" t="n">
        <v>45991</v>
      </c>
      <c r="I4744" t="inlineStr">
        <is>
          <t>TRF</t>
        </is>
      </c>
      <c r="J4744">
        <f>_xlfn.XLOOKUP(I4744,AS:AS,AU:AU)</f>
        <v/>
      </c>
      <c r="K4744" t="inlineStr">
        <is>
          <t>EUR</t>
        </is>
      </c>
      <c r="L4744" s="238" t="n">
        <v>59173</v>
      </c>
      <c r="M4744">
        <f>L4744*_xlfn.XLOOKUP(K4744,AM:AM,AN:AN)</f>
        <v/>
      </c>
      <c r="N4744">
        <f>L4744*_xlfn.XLOOKUP(K4744,AM:AM,AO:AO)</f>
        <v/>
      </c>
      <c r="O4744" s="238" t="n">
        <v>2823</v>
      </c>
      <c r="P4744">
        <f>O4744*_xlfn.XLOOKUP(K4744,AM:AM,AN:AN)</f>
        <v/>
      </c>
      <c r="Q4744">
        <f>O4744*_xlfn.XLOOKUP(K4744,AM:AM,AO:AO)</f>
        <v/>
      </c>
      <c r="R4744">
        <f>_xlfn.XLOOKUP(E4744,AF:AF,AG:AG)</f>
        <v/>
      </c>
      <c r="S4744">
        <f>_xlfn.XLOOKUP(E4744,AF:AF,AI:AI)</f>
        <v/>
      </c>
      <c r="T4744">
        <f>WEEKNUM(G4744)</f>
        <v/>
      </c>
      <c r="U4744">
        <f>YEAR(G4744)</f>
        <v/>
      </c>
      <c r="V4744" s="117">
        <f>IFERROR(Q4744/N4744,"0")</f>
        <v/>
      </c>
    </row>
    <row r="4745">
      <c r="A4745">
        <f>_xlfn.XLOOKUP(D4745,BN:BN,BO:BO)</f>
        <v/>
      </c>
      <c r="B4745" t="inlineStr">
        <is>
          <t>LLC</t>
        </is>
      </c>
      <c r="C4745" t="n">
        <v>777</v>
      </c>
      <c r="D4745">
        <f>_xlfn.XLOOKUP(C4745,BH:BH,BI:BI)</f>
        <v/>
      </c>
      <c r="E4745" t="n">
        <v>27914</v>
      </c>
      <c r="F4745" t="inlineStr">
        <is>
          <t>Reembolso billetes JNB-VNX</t>
        </is>
      </c>
      <c r="G4745" s="234" t="n">
        <v>45970</v>
      </c>
      <c r="H4745" s="234" t="n">
        <v>46000</v>
      </c>
      <c r="I4745" t="inlineStr">
        <is>
          <t>ABC</t>
        </is>
      </c>
      <c r="J4745">
        <f>_xlfn.XLOOKUP(I4745,AS:AS,AU:AU)</f>
        <v/>
      </c>
      <c r="K4745" t="inlineStr">
        <is>
          <t>EUR</t>
        </is>
      </c>
      <c r="L4745" s="238" t="n">
        <v>-371.16</v>
      </c>
      <c r="M4745">
        <f>L4745*_xlfn.XLOOKUP(K4745,AM:AM,AN:AN)</f>
        <v/>
      </c>
      <c r="N4745">
        <f>L4745*_xlfn.XLOOKUP(K4745,AM:AM,AO:AO)</f>
        <v/>
      </c>
      <c r="O4745" s="238" t="n">
        <v>0</v>
      </c>
      <c r="P4745">
        <f>O4745*_xlfn.XLOOKUP(K4745,AM:AM,AN:AN)</f>
        <v/>
      </c>
      <c r="Q4745">
        <f>O4745*_xlfn.XLOOKUP(K4745,AM:AM,AO:AO)</f>
        <v/>
      </c>
      <c r="R4745">
        <f>_xlfn.XLOOKUP(E4745,AF:AF,AG:AG)</f>
        <v/>
      </c>
      <c r="S4745">
        <f>_xlfn.XLOOKUP(E4745,AF:AF,AI:AI)</f>
        <v/>
      </c>
      <c r="T4745">
        <f>WEEKNUM(G4745)</f>
        <v/>
      </c>
      <c r="U4745">
        <f>YEAR(G4745)</f>
        <v/>
      </c>
      <c r="V4745" s="117">
        <f>IFERROR(Q4745/N4745,"0")</f>
        <v/>
      </c>
    </row>
    <row r="4746">
      <c r="A4746">
        <f>_xlfn.XLOOKUP(D4746,BN:BN,BO:BO)</f>
        <v/>
      </c>
      <c r="B4746" t="inlineStr">
        <is>
          <t>LLC</t>
        </is>
      </c>
      <c r="C4746" t="n">
        <v>777</v>
      </c>
      <c r="D4746">
        <f>_xlfn.XLOOKUP(C4746,BH:BH,BI:BI)</f>
        <v/>
      </c>
      <c r="E4746" t="n">
        <v>27914</v>
      </c>
      <c r="F4746" t="inlineStr">
        <is>
          <t>Reembolso billetes KGL-BRU</t>
        </is>
      </c>
      <c r="G4746" s="234" t="n">
        <v>46008</v>
      </c>
      <c r="H4746" s="234" t="n">
        <v>46008</v>
      </c>
      <c r="I4746" t="inlineStr">
        <is>
          <t>ABC</t>
        </is>
      </c>
      <c r="J4746">
        <f>_xlfn.XLOOKUP(I4746,AS:AS,AU:AU)</f>
        <v/>
      </c>
      <c r="K4746" t="inlineStr">
        <is>
          <t>EUR</t>
        </is>
      </c>
      <c r="L4746" s="238" t="n">
        <v>-2408.66</v>
      </c>
      <c r="M4746">
        <f>L4746*_xlfn.XLOOKUP(K4746,AM:AM,AN:AN)</f>
        <v/>
      </c>
      <c r="N4746">
        <f>L4746*_xlfn.XLOOKUP(K4746,AM:AM,AO:AO)</f>
        <v/>
      </c>
      <c r="O4746" s="238" t="n">
        <v>0</v>
      </c>
      <c r="P4746">
        <f>O4746*_xlfn.XLOOKUP(K4746,AM:AM,AN:AN)</f>
        <v/>
      </c>
      <c r="Q4746">
        <f>O4746*_xlfn.XLOOKUP(K4746,AM:AM,AO:AO)</f>
        <v/>
      </c>
      <c r="R4746">
        <f>_xlfn.XLOOKUP(E4746,AF:AF,AG:AG)</f>
        <v/>
      </c>
      <c r="S4746">
        <f>_xlfn.XLOOKUP(E4746,AF:AF,AI:AI)</f>
        <v/>
      </c>
      <c r="T4746">
        <f>WEEKNUM(G4746)</f>
        <v/>
      </c>
      <c r="U4746">
        <f>YEAR(G4746)</f>
        <v/>
      </c>
      <c r="V4746" s="117">
        <f>IFERROR(Q4746/N4746,"0")</f>
        <v/>
      </c>
    </row>
    <row r="4747">
      <c r="A4747">
        <f>_xlfn.XLOOKUP(D4747,BN:BN,BO:BO)</f>
        <v/>
      </c>
      <c r="B4747" t="inlineStr">
        <is>
          <t>LLC</t>
        </is>
      </c>
      <c r="C4747" t="n">
        <v>777</v>
      </c>
      <c r="D4747">
        <f>_xlfn.XLOOKUP(C4747,BH:BH,BI:BI)</f>
        <v/>
      </c>
      <c r="E4747" t="n">
        <v>27914</v>
      </c>
      <c r="F4747" t="inlineStr">
        <is>
          <t>Reembolso billetes VNX-JNB-KGL</t>
        </is>
      </c>
      <c r="G4747" s="234" t="n">
        <v>46004</v>
      </c>
      <c r="H4747" s="234" t="n">
        <v>46004</v>
      </c>
      <c r="I4747" t="inlineStr">
        <is>
          <t>ABC</t>
        </is>
      </c>
      <c r="J4747">
        <f>_xlfn.XLOOKUP(I4747,AS:AS,AU:AU)</f>
        <v/>
      </c>
      <c r="K4747" t="inlineStr">
        <is>
          <t>EUR</t>
        </is>
      </c>
      <c r="L4747" s="238" t="n">
        <v>-2546.64</v>
      </c>
      <c r="M4747">
        <f>L4747*_xlfn.XLOOKUP(K4747,AM:AM,AN:AN)</f>
        <v/>
      </c>
      <c r="N4747">
        <f>L4747*_xlfn.XLOOKUP(K4747,AM:AM,AO:AO)</f>
        <v/>
      </c>
      <c r="O4747" s="238" t="n">
        <v>0</v>
      </c>
      <c r="P4747">
        <f>O4747*_xlfn.XLOOKUP(K4747,AM:AM,AN:AN)</f>
        <v/>
      </c>
      <c r="Q4747">
        <f>O4747*_xlfn.XLOOKUP(K4747,AM:AM,AO:AO)</f>
        <v/>
      </c>
      <c r="R4747">
        <f>_xlfn.XLOOKUP(E4747,AF:AF,AG:AG)</f>
        <v/>
      </c>
      <c r="S4747">
        <f>_xlfn.XLOOKUP(E4747,AF:AF,AI:AI)</f>
        <v/>
      </c>
      <c r="T4747">
        <f>WEEKNUM(G4747)</f>
        <v/>
      </c>
      <c r="U4747">
        <f>YEAR(G4747)</f>
        <v/>
      </c>
      <c r="V4747" s="117">
        <f>IFERROR(Q4747/N4747,"0")</f>
        <v/>
      </c>
    </row>
    <row r="4748">
      <c r="A4748">
        <f>_xlfn.XLOOKUP(D4748,BN:BN,BO:BO)</f>
        <v/>
      </c>
      <c r="B4748" t="inlineStr">
        <is>
          <t>LLC</t>
        </is>
      </c>
      <c r="C4748" t="n">
        <v>777</v>
      </c>
      <c r="D4748">
        <f>_xlfn.XLOOKUP(C4748,BH:BH,BI:BI)</f>
        <v/>
      </c>
      <c r="E4748" t="n">
        <v>27914</v>
      </c>
      <c r="F4748" t="inlineStr">
        <is>
          <t>Reembolso billetes MLE-SEZ</t>
        </is>
      </c>
      <c r="G4748" s="234" t="n">
        <v>45991</v>
      </c>
      <c r="H4748" s="234" t="n">
        <v>45992</v>
      </c>
      <c r="I4748" t="inlineStr">
        <is>
          <t>ABC</t>
        </is>
      </c>
      <c r="J4748">
        <f>_xlfn.XLOOKUP(I4748,AS:AS,AU:AU)</f>
        <v/>
      </c>
      <c r="K4748" t="inlineStr">
        <is>
          <t>EUR</t>
        </is>
      </c>
      <c r="L4748" s="238" t="n">
        <v>-9257.4</v>
      </c>
      <c r="M4748">
        <f>L4748*_xlfn.XLOOKUP(K4748,AM:AM,AN:AN)</f>
        <v/>
      </c>
      <c r="N4748">
        <f>L4748*_xlfn.XLOOKUP(K4748,AM:AM,AO:AO)</f>
        <v/>
      </c>
      <c r="O4748" s="238" t="n">
        <v>0</v>
      </c>
      <c r="P4748">
        <f>O4748*_xlfn.XLOOKUP(K4748,AM:AM,AN:AN)</f>
        <v/>
      </c>
      <c r="Q4748">
        <f>O4748*_xlfn.XLOOKUP(K4748,AM:AM,AO:AO)</f>
        <v/>
      </c>
      <c r="R4748">
        <f>_xlfn.XLOOKUP(E4748,AF:AF,AG:AG)</f>
        <v/>
      </c>
      <c r="S4748">
        <f>_xlfn.XLOOKUP(E4748,AF:AF,AI:AI)</f>
        <v/>
      </c>
      <c r="T4748">
        <f>WEEKNUM(G4748)</f>
        <v/>
      </c>
      <c r="U4748">
        <f>YEAR(G4748)</f>
        <v/>
      </c>
      <c r="V4748" s="117">
        <f>IFERROR(Q4748/N4748,"0")</f>
        <v/>
      </c>
    </row>
    <row r="4749">
      <c r="A4749">
        <f>_xlfn.XLOOKUP(D4749,BN:BN,BO:BO)</f>
        <v/>
      </c>
      <c r="B4749" t="inlineStr">
        <is>
          <t>LLC</t>
        </is>
      </c>
      <c r="C4749" t="n">
        <v>777</v>
      </c>
      <c r="D4749">
        <f>_xlfn.XLOOKUP(C4749,BH:BH,BI:BI)</f>
        <v/>
      </c>
      <c r="E4749" t="n">
        <v>27914</v>
      </c>
      <c r="F4749" t="inlineStr">
        <is>
          <t>Reembolso billetes SEZ-JNB</t>
        </is>
      </c>
      <c r="G4749" s="234" t="n">
        <v>45996</v>
      </c>
      <c r="H4749" s="234" t="n">
        <v>45996</v>
      </c>
      <c r="I4749" t="inlineStr">
        <is>
          <t>ABC</t>
        </is>
      </c>
      <c r="J4749">
        <f>_xlfn.XLOOKUP(I4749,AS:AS,AU:AU)</f>
        <v/>
      </c>
      <c r="K4749" t="inlineStr">
        <is>
          <t>EUR</t>
        </is>
      </c>
      <c r="L4749" s="238" t="n">
        <v>-1922.46</v>
      </c>
      <c r="M4749">
        <f>L4749*_xlfn.XLOOKUP(K4749,AM:AM,AN:AN)</f>
        <v/>
      </c>
      <c r="N4749">
        <f>L4749*_xlfn.XLOOKUP(K4749,AM:AM,AO:AO)</f>
        <v/>
      </c>
      <c r="O4749" s="238" t="n">
        <v>0</v>
      </c>
      <c r="P4749">
        <f>O4749*_xlfn.XLOOKUP(K4749,AM:AM,AN:AN)</f>
        <v/>
      </c>
      <c r="Q4749">
        <f>O4749*_xlfn.XLOOKUP(K4749,AM:AM,AO:AO)</f>
        <v/>
      </c>
      <c r="R4749">
        <f>_xlfn.XLOOKUP(E4749,AF:AF,AG:AG)</f>
        <v/>
      </c>
      <c r="S4749">
        <f>_xlfn.XLOOKUP(E4749,AF:AF,AI:AI)</f>
        <v/>
      </c>
      <c r="T4749">
        <f>WEEKNUM(G4749)</f>
        <v/>
      </c>
      <c r="U4749">
        <f>YEAR(G4749)</f>
        <v/>
      </c>
      <c r="V4749" s="117">
        <f>IFERROR(Q4749/N4749,"0")</f>
        <v/>
      </c>
    </row>
    <row r="4750">
      <c r="A4750">
        <f>_xlfn.XLOOKUP(D4750,BN:BN,BO:BO)</f>
        <v/>
      </c>
      <c r="B4750" t="inlineStr">
        <is>
          <t>LLC</t>
        </is>
      </c>
      <c r="C4750" t="n">
        <v>778</v>
      </c>
      <c r="D4750">
        <f>_xlfn.XLOOKUP(C4750,BH:BH,BI:BI)</f>
        <v/>
      </c>
      <c r="E4750" t="n">
        <v>28934</v>
      </c>
      <c r="F4750" t="inlineStr">
        <is>
          <t>VAINER LOZOWSKY SHARON</t>
        </is>
      </c>
      <c r="G4750" s="234" t="n">
        <v>46012</v>
      </c>
      <c r="H4750" s="234" t="n">
        <v>46012</v>
      </c>
      <c r="I4750" t="inlineStr">
        <is>
          <t>VLO</t>
        </is>
      </c>
      <c r="J4750">
        <f>_xlfn.XLOOKUP(I4750,AS:AS,AU:AU)</f>
        <v/>
      </c>
      <c r="K4750" t="inlineStr">
        <is>
          <t>USD</t>
        </is>
      </c>
      <c r="L4750" s="238" t="n">
        <v>921.48</v>
      </c>
      <c r="M4750">
        <f>L4750*_xlfn.XLOOKUP(K4750,AM:AM,AN:AN)</f>
        <v/>
      </c>
      <c r="N4750">
        <f>L4750*_xlfn.XLOOKUP(K4750,AM:AM,AO:AO)</f>
        <v/>
      </c>
      <c r="O4750" s="238" t="n">
        <v>151.56</v>
      </c>
      <c r="P4750">
        <f>O4750*_xlfn.XLOOKUP(K4750,AM:AM,AN:AN)</f>
        <v/>
      </c>
      <c r="Q4750">
        <f>O4750*_xlfn.XLOOKUP(K4750,AM:AM,AO:AO)</f>
        <v/>
      </c>
      <c r="R4750">
        <f>_xlfn.XLOOKUP(E4750,AF:AF,AG:AG)</f>
        <v/>
      </c>
      <c r="S4750">
        <f>_xlfn.XLOOKUP(E4750,AF:AF,AI:AI)</f>
        <v/>
      </c>
      <c r="T4750">
        <f>WEEKNUM(G4750)</f>
        <v/>
      </c>
      <c r="U4750">
        <f>YEAR(G4750)</f>
        <v/>
      </c>
      <c r="V4750" s="117">
        <f>IFERROR(Q4750/N4750,"0")</f>
        <v/>
      </c>
    </row>
    <row r="4751">
      <c r="A4751">
        <f>_xlfn.XLOOKUP(D4751,BN:BN,BO:BO)</f>
        <v/>
      </c>
      <c r="B4751" t="inlineStr">
        <is>
          <t>LLC</t>
        </is>
      </c>
      <c r="C4751" t="n">
        <v>778</v>
      </c>
      <c r="D4751">
        <f>_xlfn.XLOOKUP(C4751,BH:BH,BI:BI)</f>
        <v/>
      </c>
      <c r="E4751" t="n">
        <v>28934</v>
      </c>
      <c r="F4751" t="inlineStr">
        <is>
          <t>LOZOWSKY ROTBERG LIORA</t>
        </is>
      </c>
      <c r="G4751" s="234" t="n">
        <v>46006</v>
      </c>
      <c r="H4751" s="234" t="n">
        <v>46012</v>
      </c>
      <c r="I4751" t="inlineStr">
        <is>
          <t>VLO</t>
        </is>
      </c>
      <c r="J4751">
        <f>_xlfn.XLOOKUP(I4751,AS:AS,AU:AU)</f>
        <v/>
      </c>
      <c r="K4751" t="inlineStr">
        <is>
          <t>USD</t>
        </is>
      </c>
      <c r="L4751" s="238" t="n">
        <v>1940.07</v>
      </c>
      <c r="M4751">
        <f>L4751*_xlfn.XLOOKUP(K4751,AM:AM,AN:AN)</f>
        <v/>
      </c>
      <c r="N4751">
        <f>L4751*_xlfn.XLOOKUP(K4751,AM:AM,AO:AO)</f>
        <v/>
      </c>
      <c r="O4751" s="238" t="n">
        <v>33.5</v>
      </c>
      <c r="P4751">
        <f>O4751*_xlfn.XLOOKUP(K4751,AM:AM,AN:AN)</f>
        <v/>
      </c>
      <c r="Q4751">
        <f>O4751*_xlfn.XLOOKUP(K4751,AM:AM,AO:AO)</f>
        <v/>
      </c>
      <c r="R4751">
        <f>_xlfn.XLOOKUP(E4751,AF:AF,AG:AG)</f>
        <v/>
      </c>
      <c r="S4751">
        <f>_xlfn.XLOOKUP(E4751,AF:AF,AI:AI)</f>
        <v/>
      </c>
      <c r="T4751">
        <f>WEEKNUM(G4751)</f>
        <v/>
      </c>
      <c r="U4751">
        <f>YEAR(G4751)</f>
        <v/>
      </c>
      <c r="V4751" s="117">
        <f>IFERROR(Q4751/N4751,"0")</f>
        <v/>
      </c>
    </row>
    <row r="4752">
      <c r="A4752">
        <f>_xlfn.XLOOKUP(D4752,BN:BN,BO:BO)</f>
        <v/>
      </c>
      <c r="B4752" t="inlineStr">
        <is>
          <t>LLC</t>
        </is>
      </c>
      <c r="C4752" t="n">
        <v>778</v>
      </c>
      <c r="D4752">
        <f>_xlfn.XLOOKUP(C4752,BH:BH,BI:BI)</f>
        <v/>
      </c>
      <c r="E4752" t="n">
        <v>0</v>
      </c>
      <c r="F4752" t="inlineStr">
        <is>
          <t xml:space="preserve">Fee por emisión de boleto aereo </t>
        </is>
      </c>
      <c r="G4752" s="234" t="n">
        <v>46006</v>
      </c>
      <c r="H4752" s="234" t="n">
        <v>46012</v>
      </c>
      <c r="I4752" t="inlineStr">
        <is>
          <t>HPS</t>
        </is>
      </c>
      <c r="J4752">
        <f>_xlfn.XLOOKUP(I4752,AS:AS,AU:AU)</f>
        <v/>
      </c>
      <c r="K4752" t="inlineStr">
        <is>
          <t>USD</t>
        </is>
      </c>
      <c r="L4752" s="238" t="n">
        <v>35</v>
      </c>
      <c r="M4752">
        <f>L4752*_xlfn.XLOOKUP(K4752,AM:AM,AN:AN)</f>
        <v/>
      </c>
      <c r="N4752">
        <f>L4752*_xlfn.XLOOKUP(K4752,AM:AM,AO:AO)</f>
        <v/>
      </c>
      <c r="O4752" s="238" t="n">
        <v>35</v>
      </c>
      <c r="P4752">
        <f>O4752*_xlfn.XLOOKUP(K4752,AM:AM,AN:AN)</f>
        <v/>
      </c>
      <c r="Q4752">
        <f>O4752*_xlfn.XLOOKUP(K4752,AM:AM,AO:AO)</f>
        <v/>
      </c>
      <c r="R4752">
        <f>_xlfn.XLOOKUP(E4752,AF:AF,AG:AG)</f>
        <v/>
      </c>
      <c r="S4752">
        <f>_xlfn.XLOOKUP(E4752,AF:AF,AI:AI)</f>
        <v/>
      </c>
      <c r="T4752">
        <f>WEEKNUM(G4752)</f>
        <v/>
      </c>
      <c r="U4752">
        <f>YEAR(G4752)</f>
        <v/>
      </c>
      <c r="V4752" s="117">
        <f>IFERROR(Q4752/N4752,"0")</f>
        <v/>
      </c>
    </row>
    <row r="4753">
      <c r="A4753">
        <f>_xlfn.XLOOKUP(D4753,BN:BN,BO:BO)</f>
        <v/>
      </c>
      <c r="B4753" t="inlineStr">
        <is>
          <t>LLC</t>
        </is>
      </c>
      <c r="C4753" t="n">
        <v>778</v>
      </c>
      <c r="D4753">
        <f>_xlfn.XLOOKUP(C4753,BH:BH,BI:BI)</f>
        <v/>
      </c>
      <c r="E4753" t="n">
        <v>0</v>
      </c>
      <c r="F4753" t="inlineStr">
        <is>
          <t xml:space="preserve">Fee por emisión de boleto aereo </t>
        </is>
      </c>
      <c r="G4753" s="234" t="n">
        <v>46006</v>
      </c>
      <c r="H4753" s="234" t="n">
        <v>46012</v>
      </c>
      <c r="I4753" t="inlineStr">
        <is>
          <t>HPS</t>
        </is>
      </c>
      <c r="J4753">
        <f>_xlfn.XLOOKUP(I4753,AS:AS,AU:AU)</f>
        <v/>
      </c>
      <c r="K4753" t="inlineStr">
        <is>
          <t>USD</t>
        </is>
      </c>
      <c r="L4753" s="238" t="n">
        <v>35</v>
      </c>
      <c r="M4753">
        <f>L4753*_xlfn.XLOOKUP(K4753,AM:AM,AN:AN)</f>
        <v/>
      </c>
      <c r="N4753">
        <f>L4753*_xlfn.XLOOKUP(K4753,AM:AM,AO:AO)</f>
        <v/>
      </c>
      <c r="O4753" s="238" t="n">
        <v>35</v>
      </c>
      <c r="P4753">
        <f>O4753*_xlfn.XLOOKUP(K4753,AM:AM,AN:AN)</f>
        <v/>
      </c>
      <c r="Q4753">
        <f>O4753*_xlfn.XLOOKUP(K4753,AM:AM,AO:AO)</f>
        <v/>
      </c>
      <c r="R4753">
        <f>_xlfn.XLOOKUP(E4753,AF:AF,AG:AG)</f>
        <v/>
      </c>
      <c r="S4753">
        <f>_xlfn.XLOOKUP(E4753,AF:AF,AI:AI)</f>
        <v/>
      </c>
      <c r="T4753">
        <f>WEEKNUM(G4753)</f>
        <v/>
      </c>
      <c r="U4753">
        <f>YEAR(G4753)</f>
        <v/>
      </c>
      <c r="V4753" s="117">
        <f>IFERROR(Q4753/N4753,"0")</f>
        <v/>
      </c>
    </row>
    <row r="4754">
      <c r="A4754">
        <f>_xlfn.XLOOKUP(D4754,BN:BN,BO:BO)</f>
        <v/>
      </c>
      <c r="B4754" t="inlineStr">
        <is>
          <t>LLC</t>
        </is>
      </c>
      <c r="C4754" t="n">
        <v>778</v>
      </c>
      <c r="D4754">
        <f>_xlfn.XLOOKUP(C4754,BH:BH,BI:BI)</f>
        <v/>
      </c>
      <c r="E4754" t="n">
        <v>28934</v>
      </c>
      <c r="F4754" t="inlineStr">
        <is>
          <t>VAINER LOZOWSKY CAMILA</t>
        </is>
      </c>
      <c r="G4754" s="234" t="n">
        <v>46006</v>
      </c>
      <c r="H4754" s="234" t="n">
        <v>46012</v>
      </c>
      <c r="I4754" t="inlineStr">
        <is>
          <t>VLO</t>
        </is>
      </c>
      <c r="J4754">
        <f>_xlfn.XLOOKUP(I4754,AS:AS,AU:AU)</f>
        <v/>
      </c>
      <c r="K4754" t="inlineStr">
        <is>
          <t>USD</t>
        </is>
      </c>
      <c r="L4754" s="238" t="n">
        <v>2529.01</v>
      </c>
      <c r="M4754">
        <f>L4754*_xlfn.XLOOKUP(K4754,AM:AM,AN:AN)</f>
        <v/>
      </c>
      <c r="N4754">
        <f>L4754*_xlfn.XLOOKUP(K4754,AM:AM,AO:AO)</f>
        <v/>
      </c>
      <c r="O4754" s="238" t="n">
        <v>44.82</v>
      </c>
      <c r="P4754">
        <f>O4754*_xlfn.XLOOKUP(K4754,AM:AM,AN:AN)</f>
        <v/>
      </c>
      <c r="Q4754">
        <f>O4754*_xlfn.XLOOKUP(K4754,AM:AM,AO:AO)</f>
        <v/>
      </c>
      <c r="R4754">
        <f>_xlfn.XLOOKUP(E4754,AF:AF,AG:AG)</f>
        <v/>
      </c>
      <c r="S4754">
        <f>_xlfn.XLOOKUP(E4754,AF:AF,AI:AI)</f>
        <v/>
      </c>
      <c r="T4754">
        <f>WEEKNUM(G4754)</f>
        <v/>
      </c>
      <c r="U4754">
        <f>YEAR(G4754)</f>
        <v/>
      </c>
      <c r="V4754" s="117">
        <f>IFERROR(Q4754/N4754,"0")</f>
        <v/>
      </c>
    </row>
    <row r="4755">
      <c r="A4755">
        <f>_xlfn.XLOOKUP(D4755,BN:BN,BO:BO)</f>
        <v/>
      </c>
      <c r="B4755" t="inlineStr">
        <is>
          <t>LLC</t>
        </is>
      </c>
      <c r="C4755" t="n">
        <v>779</v>
      </c>
      <c r="D4755">
        <f>_xlfn.XLOOKUP(C4755,BH:BH,BI:BI)</f>
        <v/>
      </c>
      <c r="E4755" t="n">
        <v>28934</v>
      </c>
      <c r="F4755" t="inlineStr">
        <is>
          <t>MIA-LGA/JFK-HND-DFW-MIA//Miguel A Marcano</t>
        </is>
      </c>
      <c r="G4755" s="234" t="n">
        <v>46108</v>
      </c>
      <c r="H4755" s="234" t="n">
        <v>46117</v>
      </c>
      <c r="I4755" t="inlineStr">
        <is>
          <t>VLO</t>
        </is>
      </c>
      <c r="J4755">
        <f>_xlfn.XLOOKUP(I4755,AS:AS,AU:AU)</f>
        <v/>
      </c>
      <c r="K4755" t="inlineStr">
        <is>
          <t>USD</t>
        </is>
      </c>
      <c r="L4755" s="238" t="n">
        <v>27877.01</v>
      </c>
      <c r="M4755">
        <f>L4755*_xlfn.XLOOKUP(K4755,AM:AM,AN:AN)</f>
        <v/>
      </c>
      <c r="N4755">
        <f>L4755*_xlfn.XLOOKUP(K4755,AM:AM,AO:AO)</f>
        <v/>
      </c>
      <c r="O4755" s="238" t="n">
        <v>1669.44</v>
      </c>
      <c r="P4755">
        <f>O4755*_xlfn.XLOOKUP(K4755,AM:AM,AN:AN)</f>
        <v/>
      </c>
      <c r="Q4755">
        <f>O4755*_xlfn.XLOOKUP(K4755,AM:AM,AO:AO)</f>
        <v/>
      </c>
      <c r="R4755">
        <f>_xlfn.XLOOKUP(E4755,AF:AF,AG:AG)</f>
        <v/>
      </c>
      <c r="S4755">
        <f>_xlfn.XLOOKUP(E4755,AF:AF,AI:AI)</f>
        <v/>
      </c>
      <c r="T4755">
        <f>WEEKNUM(G4755)</f>
        <v/>
      </c>
      <c r="U4755">
        <f>YEAR(G4755)</f>
        <v/>
      </c>
      <c r="V4755" s="117">
        <f>IFERROR(Q4755/N4755,"0")</f>
        <v/>
      </c>
    </row>
    <row r="4756">
      <c r="A4756">
        <f>_xlfn.XLOOKUP(D4756,BN:BN,BO:BO)</f>
        <v/>
      </c>
      <c r="B4756" t="inlineStr">
        <is>
          <t>LLC</t>
        </is>
      </c>
      <c r="C4756" t="n">
        <v>779</v>
      </c>
      <c r="D4756">
        <f>_xlfn.XLOOKUP(C4756,BH:BH,BI:BI)</f>
        <v/>
      </c>
      <c r="E4756" t="n">
        <v>28934</v>
      </c>
      <c r="F4756" t="inlineStr">
        <is>
          <t>MIA-LGA/JFK-HND-DFW-MIA//Maryann Labrador</t>
        </is>
      </c>
      <c r="G4756" s="234" t="n">
        <v>46108</v>
      </c>
      <c r="H4756" s="234" t="n">
        <v>46117</v>
      </c>
      <c r="I4756" t="inlineStr">
        <is>
          <t>VLO</t>
        </is>
      </c>
      <c r="J4756">
        <f>_xlfn.XLOOKUP(I4756,AS:AS,AU:AU)</f>
        <v/>
      </c>
      <c r="K4756" t="inlineStr">
        <is>
          <t>USD</t>
        </is>
      </c>
      <c r="L4756" s="238" t="n">
        <v>27877.01</v>
      </c>
      <c r="M4756">
        <f>L4756*_xlfn.XLOOKUP(K4756,AM:AM,AN:AN)</f>
        <v/>
      </c>
      <c r="N4756">
        <f>L4756*_xlfn.XLOOKUP(K4756,AM:AM,AO:AO)</f>
        <v/>
      </c>
      <c r="O4756" s="238" t="n">
        <v>1669.44</v>
      </c>
      <c r="P4756">
        <f>O4756*_xlfn.XLOOKUP(K4756,AM:AM,AN:AN)</f>
        <v/>
      </c>
      <c r="Q4756">
        <f>O4756*_xlfn.XLOOKUP(K4756,AM:AM,AO:AO)</f>
        <v/>
      </c>
      <c r="R4756">
        <f>_xlfn.XLOOKUP(E4756,AF:AF,AG:AG)</f>
        <v/>
      </c>
      <c r="S4756">
        <f>_xlfn.XLOOKUP(E4756,AF:AF,AI:AI)</f>
        <v/>
      </c>
      <c r="T4756">
        <f>WEEKNUM(G4756)</f>
        <v/>
      </c>
      <c r="U4756">
        <f>YEAR(G4756)</f>
        <v/>
      </c>
      <c r="V4756" s="117">
        <f>IFERROR(Q4756/N4756,"0")</f>
        <v/>
      </c>
    </row>
    <row r="4757">
      <c r="A4757">
        <f>_xlfn.XLOOKUP(D4757,BN:BN,BO:BO)</f>
        <v/>
      </c>
      <c r="B4757" t="inlineStr">
        <is>
          <t>LLC</t>
        </is>
      </c>
      <c r="C4757" t="n">
        <v>779</v>
      </c>
      <c r="D4757">
        <f>_xlfn.XLOOKUP(C4757,BH:BH,BI:BI)</f>
        <v/>
      </c>
      <c r="E4757" t="n">
        <v>0</v>
      </c>
      <c r="F4757" t="inlineStr">
        <is>
          <t>Fee de emisión NHXTGW</t>
        </is>
      </c>
      <c r="G4757" s="234" t="n">
        <v>46108</v>
      </c>
      <c r="H4757" s="234" t="n">
        <v>46117</v>
      </c>
      <c r="I4757" t="inlineStr">
        <is>
          <t>HPS</t>
        </is>
      </c>
      <c r="J4757">
        <f>_xlfn.XLOOKUP(I4757,AS:AS,AU:AU)</f>
        <v/>
      </c>
      <c r="K4757" t="inlineStr">
        <is>
          <t>USD</t>
        </is>
      </c>
      <c r="L4757" s="238" t="n">
        <v>140</v>
      </c>
      <c r="M4757">
        <f>L4757*_xlfn.XLOOKUP(K4757,AM:AM,AN:AN)</f>
        <v/>
      </c>
      <c r="N4757">
        <f>L4757*_xlfn.XLOOKUP(K4757,AM:AM,AO:AO)</f>
        <v/>
      </c>
      <c r="O4757" s="238" t="n">
        <v>140</v>
      </c>
      <c r="P4757">
        <f>O4757*_xlfn.XLOOKUP(K4757,AM:AM,AN:AN)</f>
        <v/>
      </c>
      <c r="Q4757">
        <f>O4757*_xlfn.XLOOKUP(K4757,AM:AM,AO:AO)</f>
        <v/>
      </c>
      <c r="R4757">
        <f>_xlfn.XLOOKUP(E4757,AF:AF,AG:AG)</f>
        <v/>
      </c>
      <c r="S4757">
        <f>_xlfn.XLOOKUP(E4757,AF:AF,AI:AI)</f>
        <v/>
      </c>
      <c r="T4757">
        <f>WEEKNUM(G4757)</f>
        <v/>
      </c>
      <c r="U4757">
        <f>YEAR(G4757)</f>
        <v/>
      </c>
      <c r="V4757" s="117">
        <f>IFERROR(Q4757/N4757,"0")</f>
        <v/>
      </c>
    </row>
    <row r="4758">
      <c r="A4758">
        <f>_xlfn.XLOOKUP(D4758,BN:BN,BO:BO)</f>
        <v/>
      </c>
      <c r="B4758" t="inlineStr">
        <is>
          <t>LLC</t>
        </is>
      </c>
      <c r="C4758" t="n">
        <v>779</v>
      </c>
      <c r="D4758">
        <f>_xlfn.XLOOKUP(C4758,BH:BH,BI:BI)</f>
        <v/>
      </c>
      <c r="E4758" t="n">
        <v>28934</v>
      </c>
      <c r="F4758" t="inlineStr">
        <is>
          <t>JFK-HND-DFW-MIA/Miguel Marcano</t>
        </is>
      </c>
      <c r="G4758" s="234" t="n">
        <v>46110</v>
      </c>
      <c r="H4758" s="234" t="n">
        <v>46117</v>
      </c>
      <c r="I4758" t="inlineStr">
        <is>
          <t>VLO</t>
        </is>
      </c>
      <c r="J4758">
        <f>_xlfn.XLOOKUP(I4758,AS:AS,AU:AU)</f>
        <v/>
      </c>
      <c r="K4758" t="inlineStr">
        <is>
          <t>USD</t>
        </is>
      </c>
      <c r="L4758" s="238" t="n">
        <v>13613.83</v>
      </c>
      <c r="M4758">
        <f>L4758*_xlfn.XLOOKUP(K4758,AM:AM,AN:AN)</f>
        <v/>
      </c>
      <c r="N4758">
        <f>L4758*_xlfn.XLOOKUP(K4758,AM:AM,AO:AO)</f>
        <v/>
      </c>
      <c r="O4758" s="238" t="n">
        <v>1623.29</v>
      </c>
      <c r="P4758">
        <f>O4758*_xlfn.XLOOKUP(K4758,AM:AM,AN:AN)</f>
        <v/>
      </c>
      <c r="Q4758">
        <f>O4758*_xlfn.XLOOKUP(K4758,AM:AM,AO:AO)</f>
        <v/>
      </c>
      <c r="R4758">
        <f>_xlfn.XLOOKUP(E4758,AF:AF,AG:AG)</f>
        <v/>
      </c>
      <c r="S4758">
        <f>_xlfn.XLOOKUP(E4758,AF:AF,AI:AI)</f>
        <v/>
      </c>
      <c r="T4758">
        <f>WEEKNUM(G4758)</f>
        <v/>
      </c>
      <c r="U4758">
        <f>YEAR(G4758)</f>
        <v/>
      </c>
      <c r="V4758" s="117">
        <f>IFERROR(Q4758/N4758,"0")</f>
        <v/>
      </c>
    </row>
    <row r="4759">
      <c r="A4759">
        <f>_xlfn.XLOOKUP(D4759,BN:BN,BO:BO)</f>
        <v/>
      </c>
      <c r="B4759" t="inlineStr">
        <is>
          <t>LLC</t>
        </is>
      </c>
      <c r="C4759" t="n">
        <v>779</v>
      </c>
      <c r="D4759">
        <f>_xlfn.XLOOKUP(C4759,BH:BH,BI:BI)</f>
        <v/>
      </c>
      <c r="E4759" t="n">
        <v>28934</v>
      </c>
      <c r="F4759" t="inlineStr">
        <is>
          <t>JFK-HND-DFW-MIA/Isabella Marcano</t>
        </is>
      </c>
      <c r="G4759" s="234" t="n">
        <v>46110</v>
      </c>
      <c r="H4759" s="234" t="n">
        <v>46117</v>
      </c>
      <c r="I4759" t="inlineStr">
        <is>
          <t>VLO</t>
        </is>
      </c>
      <c r="J4759">
        <f>_xlfn.XLOOKUP(I4759,AS:AS,AU:AU)</f>
        <v/>
      </c>
      <c r="K4759" t="inlineStr">
        <is>
          <t>USD</t>
        </is>
      </c>
      <c r="L4759" s="238" t="n">
        <v>13613.83</v>
      </c>
      <c r="M4759">
        <f>L4759*_xlfn.XLOOKUP(K4759,AM:AM,AN:AN)</f>
        <v/>
      </c>
      <c r="N4759">
        <f>L4759*_xlfn.XLOOKUP(K4759,AM:AM,AO:AO)</f>
        <v/>
      </c>
      <c r="O4759" s="238" t="n">
        <v>1623.29</v>
      </c>
      <c r="P4759">
        <f>O4759*_xlfn.XLOOKUP(K4759,AM:AM,AN:AN)</f>
        <v/>
      </c>
      <c r="Q4759">
        <f>O4759*_xlfn.XLOOKUP(K4759,AM:AM,AO:AO)</f>
        <v/>
      </c>
      <c r="R4759">
        <f>_xlfn.XLOOKUP(E4759,AF:AF,AG:AG)</f>
        <v/>
      </c>
      <c r="S4759">
        <f>_xlfn.XLOOKUP(E4759,AF:AF,AI:AI)</f>
        <v/>
      </c>
      <c r="T4759">
        <f>WEEKNUM(G4759)</f>
        <v/>
      </c>
      <c r="U4759">
        <f>YEAR(G4759)</f>
        <v/>
      </c>
      <c r="V4759" s="117">
        <f>IFERROR(Q4759/N4759,"0")</f>
        <v/>
      </c>
    </row>
    <row r="4760">
      <c r="A4760">
        <f>_xlfn.XLOOKUP(D4760,BN:BN,BO:BO)</f>
        <v/>
      </c>
      <c r="B4760" t="inlineStr">
        <is>
          <t>LLC</t>
        </is>
      </c>
      <c r="C4760" t="n">
        <v>779</v>
      </c>
      <c r="D4760">
        <f>_xlfn.XLOOKUP(C4760,BH:BH,BI:BI)</f>
        <v/>
      </c>
      <c r="E4760" t="n">
        <v>28934</v>
      </c>
      <c r="F4760" t="inlineStr">
        <is>
          <t>MIA-LGA/Miguel A Marcano</t>
        </is>
      </c>
      <c r="G4760" s="234" t="n">
        <v>46108</v>
      </c>
      <c r="H4760" s="234" t="n">
        <v>46108</v>
      </c>
      <c r="I4760" t="inlineStr">
        <is>
          <t>VLO</t>
        </is>
      </c>
      <c r="J4760">
        <f>_xlfn.XLOOKUP(I4760,AS:AS,AU:AU)</f>
        <v/>
      </c>
      <c r="K4760" t="inlineStr">
        <is>
          <t>USD</t>
        </is>
      </c>
      <c r="L4760" s="238" t="n">
        <v>1005.48</v>
      </c>
      <c r="M4760">
        <f>L4760*_xlfn.XLOOKUP(K4760,AM:AM,AN:AN)</f>
        <v/>
      </c>
      <c r="N4760">
        <f>L4760*_xlfn.XLOOKUP(K4760,AM:AM,AO:AO)</f>
        <v/>
      </c>
      <c r="O4760" s="238" t="n">
        <v>0</v>
      </c>
      <c r="P4760">
        <f>O4760*_xlfn.XLOOKUP(K4760,AM:AM,AN:AN)</f>
        <v/>
      </c>
      <c r="Q4760">
        <f>O4760*_xlfn.XLOOKUP(K4760,AM:AM,AO:AO)</f>
        <v/>
      </c>
      <c r="R4760">
        <f>_xlfn.XLOOKUP(E4760,AF:AF,AG:AG)</f>
        <v/>
      </c>
      <c r="S4760">
        <f>_xlfn.XLOOKUP(E4760,AF:AF,AI:AI)</f>
        <v/>
      </c>
      <c r="T4760">
        <f>WEEKNUM(G4760)</f>
        <v/>
      </c>
      <c r="U4760">
        <f>YEAR(G4760)</f>
        <v/>
      </c>
      <c r="V4760" s="117">
        <f>IFERROR(Q4760/N4760,"0")</f>
        <v/>
      </c>
    </row>
    <row r="4761">
      <c r="A4761">
        <f>_xlfn.XLOOKUP(D4761,BN:BN,BO:BO)</f>
        <v/>
      </c>
      <c r="B4761" t="inlineStr">
        <is>
          <t>LLC</t>
        </is>
      </c>
      <c r="C4761" t="n">
        <v>779</v>
      </c>
      <c r="D4761">
        <f>_xlfn.XLOOKUP(C4761,BH:BH,BI:BI)</f>
        <v/>
      </c>
      <c r="E4761" t="n">
        <v>28934</v>
      </c>
      <c r="F4761" t="inlineStr">
        <is>
          <t>MIA-LGA/Isabella Labrador</t>
        </is>
      </c>
      <c r="G4761" s="234" t="n">
        <v>46108</v>
      </c>
      <c r="H4761" s="234" t="n">
        <v>46108</v>
      </c>
      <c r="I4761" t="inlineStr">
        <is>
          <t>VLO</t>
        </is>
      </c>
      <c r="J4761">
        <f>_xlfn.XLOOKUP(I4761,AS:AS,AU:AU)</f>
        <v/>
      </c>
      <c r="K4761" t="inlineStr">
        <is>
          <t>USD</t>
        </is>
      </c>
      <c r="L4761" s="238" t="n">
        <v>1005.48</v>
      </c>
      <c r="M4761">
        <f>L4761*_xlfn.XLOOKUP(K4761,AM:AM,AN:AN)</f>
        <v/>
      </c>
      <c r="N4761">
        <f>L4761*_xlfn.XLOOKUP(K4761,AM:AM,AO:AO)</f>
        <v/>
      </c>
      <c r="O4761" s="238" t="n">
        <v>0</v>
      </c>
      <c r="P4761">
        <f>O4761*_xlfn.XLOOKUP(K4761,AM:AM,AN:AN)</f>
        <v/>
      </c>
      <c r="Q4761">
        <f>O4761*_xlfn.XLOOKUP(K4761,AM:AM,AO:AO)</f>
        <v/>
      </c>
      <c r="R4761">
        <f>_xlfn.XLOOKUP(E4761,AF:AF,AG:AG)</f>
        <v/>
      </c>
      <c r="S4761">
        <f>_xlfn.XLOOKUP(E4761,AF:AF,AI:AI)</f>
        <v/>
      </c>
      <c r="T4761">
        <f>WEEKNUM(G4761)</f>
        <v/>
      </c>
      <c r="U4761">
        <f>YEAR(G4761)</f>
        <v/>
      </c>
      <c r="V4761" s="117">
        <f>IFERROR(Q4761/N4761,"0")</f>
        <v/>
      </c>
    </row>
    <row r="4762">
      <c r="A4762">
        <f>_xlfn.XLOOKUP(D4762,BN:BN,BO:BO)</f>
        <v/>
      </c>
      <c r="B4762" t="inlineStr">
        <is>
          <t>LLC</t>
        </is>
      </c>
      <c r="C4762" t="n">
        <v>779</v>
      </c>
      <c r="D4762">
        <f>_xlfn.XLOOKUP(C4762,BH:BH,BI:BI)</f>
        <v/>
      </c>
      <c r="E4762" t="n">
        <v>28934</v>
      </c>
      <c r="F4762" t="inlineStr">
        <is>
          <t>Revisado MIA-LGA/JFK-HND-DFW-MIA/Miguel Marcano</t>
        </is>
      </c>
      <c r="G4762" s="234" t="n">
        <v>46108</v>
      </c>
      <c r="H4762" s="234" t="n">
        <v>46117</v>
      </c>
      <c r="I4762" t="inlineStr">
        <is>
          <t>VLO</t>
        </is>
      </c>
      <c r="J4762">
        <f>_xlfn.XLOOKUP(I4762,AS:AS,AU:AU)</f>
        <v/>
      </c>
      <c r="K4762" t="inlineStr">
        <is>
          <t>USD</t>
        </is>
      </c>
      <c r="L4762" s="238" t="n">
        <v>0</v>
      </c>
      <c r="M4762">
        <f>L4762*_xlfn.XLOOKUP(K4762,AM:AM,AN:AN)</f>
        <v/>
      </c>
      <c r="N4762">
        <f>L4762*_xlfn.XLOOKUP(K4762,AM:AM,AO:AO)</f>
        <v/>
      </c>
      <c r="O4762" s="238" t="n">
        <v>0</v>
      </c>
      <c r="P4762">
        <f>O4762*_xlfn.XLOOKUP(K4762,AM:AM,AN:AN)</f>
        <v/>
      </c>
      <c r="Q4762">
        <f>O4762*_xlfn.XLOOKUP(K4762,AM:AM,AO:AO)</f>
        <v/>
      </c>
      <c r="R4762">
        <f>_xlfn.XLOOKUP(E4762,AF:AF,AG:AG)</f>
        <v/>
      </c>
      <c r="S4762">
        <f>_xlfn.XLOOKUP(E4762,AF:AF,AI:AI)</f>
        <v/>
      </c>
      <c r="T4762">
        <f>WEEKNUM(G4762)</f>
        <v/>
      </c>
      <c r="U4762">
        <f>YEAR(G4762)</f>
        <v/>
      </c>
      <c r="V4762" s="117">
        <f>IFERROR(Q4762/N4762,"0")</f>
        <v/>
      </c>
    </row>
    <row r="4763">
      <c r="A4763">
        <f>_xlfn.XLOOKUP(D4763,BN:BN,BO:BO)</f>
        <v/>
      </c>
      <c r="B4763" t="inlineStr">
        <is>
          <t>LLC</t>
        </is>
      </c>
      <c r="C4763" t="n">
        <v>779</v>
      </c>
      <c r="D4763">
        <f>_xlfn.XLOOKUP(C4763,BH:BH,BI:BI)</f>
        <v/>
      </c>
      <c r="E4763" t="n">
        <v>28934</v>
      </c>
      <c r="F4763" t="inlineStr">
        <is>
          <t>Revisado MIA-LGA/JFK-HND-DFW-MIA/Maryann Labrador</t>
        </is>
      </c>
      <c r="G4763" s="234" t="n">
        <v>46108</v>
      </c>
      <c r="H4763" s="234" t="n">
        <v>46117</v>
      </c>
      <c r="I4763" t="inlineStr">
        <is>
          <t>VLO</t>
        </is>
      </c>
      <c r="J4763">
        <f>_xlfn.XLOOKUP(I4763,AS:AS,AU:AU)</f>
        <v/>
      </c>
      <c r="K4763" t="inlineStr">
        <is>
          <t>USD</t>
        </is>
      </c>
      <c r="L4763" s="238" t="n">
        <v>0</v>
      </c>
      <c r="M4763">
        <f>L4763*_xlfn.XLOOKUP(K4763,AM:AM,AN:AN)</f>
        <v/>
      </c>
      <c r="N4763">
        <f>L4763*_xlfn.XLOOKUP(K4763,AM:AM,AO:AO)</f>
        <v/>
      </c>
      <c r="O4763" s="238" t="n">
        <v>0</v>
      </c>
      <c r="P4763">
        <f>O4763*_xlfn.XLOOKUP(K4763,AM:AM,AN:AN)</f>
        <v/>
      </c>
      <c r="Q4763">
        <f>O4763*_xlfn.XLOOKUP(K4763,AM:AM,AO:AO)</f>
        <v/>
      </c>
      <c r="R4763">
        <f>_xlfn.XLOOKUP(E4763,AF:AF,AG:AG)</f>
        <v/>
      </c>
      <c r="S4763">
        <f>_xlfn.XLOOKUP(E4763,AF:AF,AI:AI)</f>
        <v/>
      </c>
      <c r="T4763">
        <f>WEEKNUM(G4763)</f>
        <v/>
      </c>
      <c r="U4763">
        <f>YEAR(G4763)</f>
        <v/>
      </c>
      <c r="V4763" s="117">
        <f>IFERROR(Q4763/N4763,"0")</f>
        <v/>
      </c>
    </row>
    <row r="4764">
      <c r="A4764">
        <f>_xlfn.XLOOKUP(D4764,BN:BN,BO:BO)</f>
        <v/>
      </c>
      <c r="B4764" t="inlineStr">
        <is>
          <t>LLC</t>
        </is>
      </c>
      <c r="C4764" t="n">
        <v>779</v>
      </c>
      <c r="D4764">
        <f>_xlfn.XLOOKUP(C4764,BH:BH,BI:BI)</f>
        <v/>
      </c>
      <c r="E4764" t="n">
        <v>28934</v>
      </c>
      <c r="F4764" t="inlineStr">
        <is>
          <t>Revisado MIA-LGA/JFK-HND-DFW-MIA/Miguel Marcano</t>
        </is>
      </c>
      <c r="G4764" s="234" t="n">
        <v>46108</v>
      </c>
      <c r="H4764" s="234" t="n">
        <v>46117</v>
      </c>
      <c r="I4764" t="inlineStr">
        <is>
          <t>VLO</t>
        </is>
      </c>
      <c r="J4764">
        <f>_xlfn.XLOOKUP(I4764,AS:AS,AU:AU)</f>
        <v/>
      </c>
      <c r="K4764" t="inlineStr">
        <is>
          <t>USD</t>
        </is>
      </c>
      <c r="L4764" s="238" t="n">
        <v>99.90000000000001</v>
      </c>
      <c r="M4764">
        <f>L4764*_xlfn.XLOOKUP(K4764,AM:AM,AN:AN)</f>
        <v/>
      </c>
      <c r="N4764">
        <f>L4764*_xlfn.XLOOKUP(K4764,AM:AM,AO:AO)</f>
        <v/>
      </c>
      <c r="O4764" s="238" t="n">
        <v>0</v>
      </c>
      <c r="P4764">
        <f>O4764*_xlfn.XLOOKUP(K4764,AM:AM,AN:AN)</f>
        <v/>
      </c>
      <c r="Q4764">
        <f>O4764*_xlfn.XLOOKUP(K4764,AM:AM,AO:AO)</f>
        <v/>
      </c>
      <c r="R4764">
        <f>_xlfn.XLOOKUP(E4764,AF:AF,AG:AG)</f>
        <v/>
      </c>
      <c r="S4764">
        <f>_xlfn.XLOOKUP(E4764,AF:AF,AI:AI)</f>
        <v/>
      </c>
      <c r="T4764">
        <f>WEEKNUM(G4764)</f>
        <v/>
      </c>
      <c r="U4764">
        <f>YEAR(G4764)</f>
        <v/>
      </c>
      <c r="V4764" s="117">
        <f>IFERROR(Q4764/N4764,"0")</f>
        <v/>
      </c>
    </row>
    <row r="4765">
      <c r="A4765">
        <f>_xlfn.XLOOKUP(D4765,BN:BN,BO:BO)</f>
        <v/>
      </c>
      <c r="B4765" t="inlineStr">
        <is>
          <t>LLC</t>
        </is>
      </c>
      <c r="C4765" t="n">
        <v>779</v>
      </c>
      <c r="D4765">
        <f>_xlfn.XLOOKUP(C4765,BH:BH,BI:BI)</f>
        <v/>
      </c>
      <c r="E4765" t="n">
        <v>28934</v>
      </c>
      <c r="F4765" t="inlineStr">
        <is>
          <t>Revisado MIA-LGA/JFK-HND-DFW-MIA/Maryann Labrador</t>
        </is>
      </c>
      <c r="G4765" s="234" t="n">
        <v>46108</v>
      </c>
      <c r="H4765" s="234" t="n">
        <v>46117</v>
      </c>
      <c r="I4765" t="inlineStr">
        <is>
          <t>VLO</t>
        </is>
      </c>
      <c r="J4765">
        <f>_xlfn.XLOOKUP(I4765,AS:AS,AU:AU)</f>
        <v/>
      </c>
      <c r="K4765" t="inlineStr">
        <is>
          <t>USD</t>
        </is>
      </c>
      <c r="L4765" s="238" t="n">
        <v>99.90000000000001</v>
      </c>
      <c r="M4765">
        <f>L4765*_xlfn.XLOOKUP(K4765,AM:AM,AN:AN)</f>
        <v/>
      </c>
      <c r="N4765">
        <f>L4765*_xlfn.XLOOKUP(K4765,AM:AM,AO:AO)</f>
        <v/>
      </c>
      <c r="O4765" s="238" t="n">
        <v>0</v>
      </c>
      <c r="P4765">
        <f>O4765*_xlfn.XLOOKUP(K4765,AM:AM,AN:AN)</f>
        <v/>
      </c>
      <c r="Q4765">
        <f>O4765*_xlfn.XLOOKUP(K4765,AM:AM,AO:AO)</f>
        <v/>
      </c>
      <c r="R4765">
        <f>_xlfn.XLOOKUP(E4765,AF:AF,AG:AG)</f>
        <v/>
      </c>
      <c r="S4765">
        <f>_xlfn.XLOOKUP(E4765,AF:AF,AI:AI)</f>
        <v/>
      </c>
      <c r="T4765">
        <f>WEEKNUM(G4765)</f>
        <v/>
      </c>
      <c r="U4765">
        <f>YEAR(G4765)</f>
        <v/>
      </c>
      <c r="V4765" s="117">
        <f>IFERROR(Q4765/N4765,"0")</f>
        <v/>
      </c>
    </row>
    <row r="4766">
      <c r="A4766">
        <f>_xlfn.XLOOKUP(D4766,BN:BN,BO:BO)</f>
        <v/>
      </c>
      <c r="B4766" t="inlineStr">
        <is>
          <t>LLC</t>
        </is>
      </c>
      <c r="C4766" t="n">
        <v>779</v>
      </c>
      <c r="D4766">
        <f>_xlfn.XLOOKUP(C4766,BH:BH,BI:BI)</f>
        <v/>
      </c>
      <c r="E4766" t="n">
        <v>28934</v>
      </c>
      <c r="F4766" t="inlineStr">
        <is>
          <t>Revisado MIA-LGA/Miguel Marcano</t>
        </is>
      </c>
      <c r="G4766" s="234" t="n">
        <v>46108</v>
      </c>
      <c r="H4766" s="234" t="n">
        <v>46108</v>
      </c>
      <c r="I4766" t="inlineStr">
        <is>
          <t>VLO</t>
        </is>
      </c>
      <c r="J4766">
        <f>_xlfn.XLOOKUP(I4766,AS:AS,AU:AU)</f>
        <v/>
      </c>
      <c r="K4766" t="inlineStr">
        <is>
          <t>USD</t>
        </is>
      </c>
      <c r="L4766" s="238" t="n">
        <v>20</v>
      </c>
      <c r="M4766">
        <f>L4766*_xlfn.XLOOKUP(K4766,AM:AM,AN:AN)</f>
        <v/>
      </c>
      <c r="N4766">
        <f>L4766*_xlfn.XLOOKUP(K4766,AM:AM,AO:AO)</f>
        <v/>
      </c>
      <c r="O4766" s="238" t="n">
        <v>0</v>
      </c>
      <c r="P4766">
        <f>O4766*_xlfn.XLOOKUP(K4766,AM:AM,AN:AN)</f>
        <v/>
      </c>
      <c r="Q4766">
        <f>O4766*_xlfn.XLOOKUP(K4766,AM:AM,AO:AO)</f>
        <v/>
      </c>
      <c r="R4766">
        <f>_xlfn.XLOOKUP(E4766,AF:AF,AG:AG)</f>
        <v/>
      </c>
      <c r="S4766">
        <f>_xlfn.XLOOKUP(E4766,AF:AF,AI:AI)</f>
        <v/>
      </c>
      <c r="T4766">
        <f>WEEKNUM(G4766)</f>
        <v/>
      </c>
      <c r="U4766">
        <f>YEAR(G4766)</f>
        <v/>
      </c>
      <c r="V4766" s="117">
        <f>IFERROR(Q4766/N4766,"0")</f>
        <v/>
      </c>
    </row>
    <row r="4767">
      <c r="A4767">
        <f>_xlfn.XLOOKUP(D4767,BN:BN,BO:BO)</f>
        <v/>
      </c>
      <c r="B4767" t="inlineStr">
        <is>
          <t>LLC</t>
        </is>
      </c>
      <c r="C4767" t="n">
        <v>779</v>
      </c>
      <c r="D4767">
        <f>_xlfn.XLOOKUP(C4767,BH:BH,BI:BI)</f>
        <v/>
      </c>
      <c r="E4767" t="n">
        <v>28934</v>
      </c>
      <c r="F4767" t="inlineStr">
        <is>
          <t>Revisado MIA-LGA/Isabella Marcano</t>
        </is>
      </c>
      <c r="G4767" s="234" t="n">
        <v>46108</v>
      </c>
      <c r="H4767" s="234" t="n">
        <v>46108</v>
      </c>
      <c r="I4767" t="inlineStr">
        <is>
          <t>VLO</t>
        </is>
      </c>
      <c r="J4767">
        <f>_xlfn.XLOOKUP(I4767,AS:AS,AU:AU)</f>
        <v/>
      </c>
      <c r="K4767" t="inlineStr">
        <is>
          <t>USD</t>
        </is>
      </c>
      <c r="L4767" s="238" t="n">
        <v>20</v>
      </c>
      <c r="M4767">
        <f>L4767*_xlfn.XLOOKUP(K4767,AM:AM,AN:AN)</f>
        <v/>
      </c>
      <c r="N4767">
        <f>L4767*_xlfn.XLOOKUP(K4767,AM:AM,AO:AO)</f>
        <v/>
      </c>
      <c r="O4767" s="238" t="n">
        <v>0</v>
      </c>
      <c r="P4767">
        <f>O4767*_xlfn.XLOOKUP(K4767,AM:AM,AN:AN)</f>
        <v/>
      </c>
      <c r="Q4767">
        <f>O4767*_xlfn.XLOOKUP(K4767,AM:AM,AO:AO)</f>
        <v/>
      </c>
      <c r="R4767">
        <f>_xlfn.XLOOKUP(E4767,AF:AF,AG:AG)</f>
        <v/>
      </c>
      <c r="S4767">
        <f>_xlfn.XLOOKUP(E4767,AF:AF,AI:AI)</f>
        <v/>
      </c>
      <c r="T4767">
        <f>WEEKNUM(G4767)</f>
        <v/>
      </c>
      <c r="U4767">
        <f>YEAR(G4767)</f>
        <v/>
      </c>
      <c r="V4767" s="117">
        <f>IFERROR(Q4767/N4767,"0")</f>
        <v/>
      </c>
    </row>
    <row r="4768">
      <c r="A4768">
        <f>_xlfn.XLOOKUP(D4768,BN:BN,BO:BO)</f>
        <v/>
      </c>
      <c r="B4768" t="inlineStr">
        <is>
          <t>LLC</t>
        </is>
      </c>
      <c r="C4768" t="n">
        <v>779</v>
      </c>
      <c r="D4768">
        <f>_xlfn.XLOOKUP(C4768,BH:BH,BI:BI)</f>
        <v/>
      </c>
      <c r="E4768" t="n">
        <v>28934</v>
      </c>
      <c r="F4768" t="inlineStr">
        <is>
          <t>Revisado MIA-LGA/Miguel Marcano</t>
        </is>
      </c>
      <c r="G4768" s="234" t="n">
        <v>46108</v>
      </c>
      <c r="H4768" s="234" t="n">
        <v>46108</v>
      </c>
      <c r="I4768" t="inlineStr">
        <is>
          <t>VLO</t>
        </is>
      </c>
      <c r="J4768">
        <f>_xlfn.XLOOKUP(I4768,AS:AS,AU:AU)</f>
        <v/>
      </c>
      <c r="K4768" t="inlineStr">
        <is>
          <t>USD</t>
        </is>
      </c>
      <c r="L4768" s="238" t="n">
        <v>0</v>
      </c>
      <c r="M4768">
        <f>L4768*_xlfn.XLOOKUP(K4768,AM:AM,AN:AN)</f>
        <v/>
      </c>
      <c r="N4768">
        <f>L4768*_xlfn.XLOOKUP(K4768,AM:AM,AO:AO)</f>
        <v/>
      </c>
      <c r="O4768" s="238" t="n">
        <v>0</v>
      </c>
      <c r="P4768">
        <f>O4768*_xlfn.XLOOKUP(K4768,AM:AM,AN:AN)</f>
        <v/>
      </c>
      <c r="Q4768">
        <f>O4768*_xlfn.XLOOKUP(K4768,AM:AM,AO:AO)</f>
        <v/>
      </c>
      <c r="R4768">
        <f>_xlfn.XLOOKUP(E4768,AF:AF,AG:AG)</f>
        <v/>
      </c>
      <c r="S4768">
        <f>_xlfn.XLOOKUP(E4768,AF:AF,AI:AI)</f>
        <v/>
      </c>
      <c r="T4768">
        <f>WEEKNUM(G4768)</f>
        <v/>
      </c>
      <c r="U4768">
        <f>YEAR(G4768)</f>
        <v/>
      </c>
      <c r="V4768" s="117">
        <f>IFERROR(Q4768/N4768,"0")</f>
        <v/>
      </c>
    </row>
    <row r="4769">
      <c r="A4769">
        <f>_xlfn.XLOOKUP(D4769,BN:BN,BO:BO)</f>
        <v/>
      </c>
      <c r="B4769" t="inlineStr">
        <is>
          <t>LLC</t>
        </is>
      </c>
      <c r="C4769" t="n">
        <v>779</v>
      </c>
      <c r="D4769">
        <f>_xlfn.XLOOKUP(C4769,BH:BH,BI:BI)</f>
        <v/>
      </c>
      <c r="E4769" t="n">
        <v>28934</v>
      </c>
      <c r="F4769" t="inlineStr">
        <is>
          <t>Revisado MIA-LGA/Isabella Marcano</t>
        </is>
      </c>
      <c r="G4769" s="234" t="n">
        <v>46108</v>
      </c>
      <c r="H4769" s="234" t="n">
        <v>46108</v>
      </c>
      <c r="I4769" t="inlineStr">
        <is>
          <t>VLO</t>
        </is>
      </c>
      <c r="J4769">
        <f>_xlfn.XLOOKUP(I4769,AS:AS,AU:AU)</f>
        <v/>
      </c>
      <c r="K4769" t="inlineStr">
        <is>
          <t>USD</t>
        </is>
      </c>
      <c r="L4769" s="238" t="n">
        <v>0</v>
      </c>
      <c r="M4769">
        <f>L4769*_xlfn.XLOOKUP(K4769,AM:AM,AN:AN)</f>
        <v/>
      </c>
      <c r="N4769">
        <f>L4769*_xlfn.XLOOKUP(K4769,AM:AM,AO:AO)</f>
        <v/>
      </c>
      <c r="O4769" s="238" t="n">
        <v>0</v>
      </c>
      <c r="P4769">
        <f>O4769*_xlfn.XLOOKUP(K4769,AM:AM,AN:AN)</f>
        <v/>
      </c>
      <c r="Q4769">
        <f>O4769*_xlfn.XLOOKUP(K4769,AM:AM,AO:AO)</f>
        <v/>
      </c>
      <c r="R4769">
        <f>_xlfn.XLOOKUP(E4769,AF:AF,AG:AG)</f>
        <v/>
      </c>
      <c r="S4769">
        <f>_xlfn.XLOOKUP(E4769,AF:AF,AI:AI)</f>
        <v/>
      </c>
      <c r="T4769">
        <f>WEEKNUM(G4769)</f>
        <v/>
      </c>
      <c r="U4769">
        <f>YEAR(G4769)</f>
        <v/>
      </c>
      <c r="V4769" s="117">
        <f>IFERROR(Q4769/N4769,"0")</f>
        <v/>
      </c>
    </row>
    <row r="4770">
      <c r="A4770">
        <f>_xlfn.XLOOKUP(D4770,BN:BN,BO:BO)</f>
        <v/>
      </c>
      <c r="B4770" t="inlineStr">
        <is>
          <t>LLC</t>
        </is>
      </c>
      <c r="C4770" t="n">
        <v>779</v>
      </c>
      <c r="D4770">
        <f>_xlfn.XLOOKUP(C4770,BH:BH,BI:BI)</f>
        <v/>
      </c>
      <c r="E4770" t="n">
        <v>28934</v>
      </c>
      <c r="F4770" t="inlineStr">
        <is>
          <t>MARCANO CARTEA MIGUEL ANGEL</t>
        </is>
      </c>
      <c r="G4770" s="234" t="n">
        <v>46108</v>
      </c>
      <c r="H4770" s="234" t="n">
        <v>46117</v>
      </c>
      <c r="I4770" t="inlineStr">
        <is>
          <t>VLO</t>
        </is>
      </c>
      <c r="J4770">
        <f>_xlfn.XLOOKUP(I4770,AS:AS,AU:AU)</f>
        <v/>
      </c>
      <c r="K4770" t="inlineStr">
        <is>
          <t>USD</t>
        </is>
      </c>
      <c r="L4770" s="238" t="n">
        <v>0</v>
      </c>
      <c r="M4770">
        <f>L4770*_xlfn.XLOOKUP(K4770,AM:AM,AN:AN)</f>
        <v/>
      </c>
      <c r="N4770">
        <f>L4770*_xlfn.XLOOKUP(K4770,AM:AM,AO:AO)</f>
        <v/>
      </c>
      <c r="O4770" s="238" t="n">
        <v>0</v>
      </c>
      <c r="P4770">
        <f>O4770*_xlfn.XLOOKUP(K4770,AM:AM,AN:AN)</f>
        <v/>
      </c>
      <c r="Q4770">
        <f>O4770*_xlfn.XLOOKUP(K4770,AM:AM,AO:AO)</f>
        <v/>
      </c>
      <c r="R4770">
        <f>_xlfn.XLOOKUP(E4770,AF:AF,AG:AG)</f>
        <v/>
      </c>
      <c r="S4770">
        <f>_xlfn.XLOOKUP(E4770,AF:AF,AI:AI)</f>
        <v/>
      </c>
      <c r="T4770">
        <f>WEEKNUM(G4770)</f>
        <v/>
      </c>
      <c r="U4770">
        <f>YEAR(G4770)</f>
        <v/>
      </c>
      <c r="V4770" s="117">
        <f>IFERROR(Q4770/N4770,"0")</f>
        <v/>
      </c>
    </row>
    <row r="4771">
      <c r="A4771">
        <f>_xlfn.XLOOKUP(D4771,BN:BN,BO:BO)</f>
        <v/>
      </c>
      <c r="B4771" t="inlineStr">
        <is>
          <t>LLC</t>
        </is>
      </c>
      <c r="C4771" t="n">
        <v>779</v>
      </c>
      <c r="D4771">
        <f>_xlfn.XLOOKUP(C4771,BH:BH,BI:BI)</f>
        <v/>
      </c>
      <c r="E4771" t="n">
        <v>28934</v>
      </c>
      <c r="F4771" t="inlineStr">
        <is>
          <t>LABRADOR HEREDIA MARYANN GISLELYS</t>
        </is>
      </c>
      <c r="G4771" s="234" t="n">
        <v>46108</v>
      </c>
      <c r="H4771" s="234" t="n">
        <v>46117</v>
      </c>
      <c r="I4771" t="inlineStr">
        <is>
          <t>VLO</t>
        </is>
      </c>
      <c r="J4771">
        <f>_xlfn.XLOOKUP(I4771,AS:AS,AU:AU)</f>
        <v/>
      </c>
      <c r="K4771" t="inlineStr">
        <is>
          <t>USD</t>
        </is>
      </c>
      <c r="L4771" s="238" t="n">
        <v>0</v>
      </c>
      <c r="M4771">
        <f>L4771*_xlfn.XLOOKUP(K4771,AM:AM,AN:AN)</f>
        <v/>
      </c>
      <c r="N4771">
        <f>L4771*_xlfn.XLOOKUP(K4771,AM:AM,AO:AO)</f>
        <v/>
      </c>
      <c r="O4771" s="238" t="n">
        <v>0</v>
      </c>
      <c r="P4771">
        <f>O4771*_xlfn.XLOOKUP(K4771,AM:AM,AN:AN)</f>
        <v/>
      </c>
      <c r="Q4771">
        <f>O4771*_xlfn.XLOOKUP(K4771,AM:AM,AO:AO)</f>
        <v/>
      </c>
      <c r="R4771">
        <f>_xlfn.XLOOKUP(E4771,AF:AF,AG:AG)</f>
        <v/>
      </c>
      <c r="S4771">
        <f>_xlfn.XLOOKUP(E4771,AF:AF,AI:AI)</f>
        <v/>
      </c>
      <c r="T4771">
        <f>WEEKNUM(G4771)</f>
        <v/>
      </c>
      <c r="U4771">
        <f>YEAR(G4771)</f>
        <v/>
      </c>
      <c r="V4771" s="117">
        <f>IFERROR(Q4771/N4771,"0")</f>
        <v/>
      </c>
    </row>
    <row r="4772">
      <c r="A4772">
        <f>_xlfn.XLOOKUP(D4772,BN:BN,BO:BO)</f>
        <v/>
      </c>
      <c r="B4772" t="inlineStr">
        <is>
          <t>LLC</t>
        </is>
      </c>
      <c r="C4772" t="n">
        <v>779</v>
      </c>
      <c r="D4772">
        <f>_xlfn.XLOOKUP(C4772,BH:BH,BI:BI)</f>
        <v/>
      </c>
      <c r="E4772" t="n">
        <v>28934</v>
      </c>
      <c r="F4772" t="inlineStr">
        <is>
          <t>MARCANO LABRADOR MIGUEL ANGEL</t>
        </is>
      </c>
      <c r="G4772" s="234" t="n">
        <v>46108</v>
      </c>
      <c r="H4772" s="234" t="n">
        <v>46108</v>
      </c>
      <c r="I4772" t="inlineStr">
        <is>
          <t>VLO</t>
        </is>
      </c>
      <c r="J4772">
        <f>_xlfn.XLOOKUP(I4772,AS:AS,AU:AU)</f>
        <v/>
      </c>
      <c r="K4772" t="inlineStr">
        <is>
          <t>USD</t>
        </is>
      </c>
      <c r="L4772" s="238" t="n">
        <v>0</v>
      </c>
      <c r="M4772">
        <f>L4772*_xlfn.XLOOKUP(K4772,AM:AM,AN:AN)</f>
        <v/>
      </c>
      <c r="N4772">
        <f>L4772*_xlfn.XLOOKUP(K4772,AM:AM,AO:AO)</f>
        <v/>
      </c>
      <c r="O4772" s="238" t="n">
        <v>0</v>
      </c>
      <c r="P4772">
        <f>O4772*_xlfn.XLOOKUP(K4772,AM:AM,AN:AN)</f>
        <v/>
      </c>
      <c r="Q4772">
        <f>O4772*_xlfn.XLOOKUP(K4772,AM:AM,AO:AO)</f>
        <v/>
      </c>
      <c r="R4772">
        <f>_xlfn.XLOOKUP(E4772,AF:AF,AG:AG)</f>
        <v/>
      </c>
      <c r="S4772">
        <f>_xlfn.XLOOKUP(E4772,AF:AF,AI:AI)</f>
        <v/>
      </c>
      <c r="T4772">
        <f>WEEKNUM(G4772)</f>
        <v/>
      </c>
      <c r="U4772">
        <f>YEAR(G4772)</f>
        <v/>
      </c>
      <c r="V4772" s="117">
        <f>IFERROR(Q4772/N4772,"0")</f>
        <v/>
      </c>
    </row>
    <row r="4773">
      <c r="A4773">
        <f>_xlfn.XLOOKUP(D4773,BN:BN,BO:BO)</f>
        <v/>
      </c>
      <c r="B4773" t="inlineStr">
        <is>
          <t>LLC</t>
        </is>
      </c>
      <c r="C4773" t="n">
        <v>779</v>
      </c>
      <c r="D4773">
        <f>_xlfn.XLOOKUP(C4773,BH:BH,BI:BI)</f>
        <v/>
      </c>
      <c r="E4773" t="n">
        <v>28934</v>
      </c>
      <c r="F4773" t="inlineStr">
        <is>
          <t>MARCANO LABRADOR ISABELLA</t>
        </is>
      </c>
      <c r="G4773" s="234" t="n">
        <v>46108</v>
      </c>
      <c r="H4773" s="234" t="n">
        <v>46108</v>
      </c>
      <c r="I4773" t="inlineStr">
        <is>
          <t>VLO</t>
        </is>
      </c>
      <c r="J4773">
        <f>_xlfn.XLOOKUP(I4773,AS:AS,AU:AU)</f>
        <v/>
      </c>
      <c r="K4773" t="inlineStr">
        <is>
          <t>USD</t>
        </is>
      </c>
      <c r="L4773" s="238" t="n">
        <v>0</v>
      </c>
      <c r="M4773">
        <f>L4773*_xlfn.XLOOKUP(K4773,AM:AM,AN:AN)</f>
        <v/>
      </c>
      <c r="N4773">
        <f>L4773*_xlfn.XLOOKUP(K4773,AM:AM,AO:AO)</f>
        <v/>
      </c>
      <c r="O4773" s="238" t="n">
        <v>0</v>
      </c>
      <c r="P4773">
        <f>O4773*_xlfn.XLOOKUP(K4773,AM:AM,AN:AN)</f>
        <v/>
      </c>
      <c r="Q4773">
        <f>O4773*_xlfn.XLOOKUP(K4773,AM:AM,AO:AO)</f>
        <v/>
      </c>
      <c r="R4773">
        <f>_xlfn.XLOOKUP(E4773,AF:AF,AG:AG)</f>
        <v/>
      </c>
      <c r="S4773">
        <f>_xlfn.XLOOKUP(E4773,AF:AF,AI:AI)</f>
        <v/>
      </c>
      <c r="T4773">
        <f>WEEKNUM(G4773)</f>
        <v/>
      </c>
      <c r="U4773">
        <f>YEAR(G4773)</f>
        <v/>
      </c>
      <c r="V4773" s="117">
        <f>IFERROR(Q4773/N4773,"0")</f>
        <v/>
      </c>
    </row>
    <row r="4774">
      <c r="A4774">
        <f>_xlfn.XLOOKUP(D4774,BN:BN,BO:BO)</f>
        <v/>
      </c>
      <c r="B4774" t="inlineStr">
        <is>
          <t>LLC</t>
        </is>
      </c>
      <c r="C4774" t="n">
        <v>779</v>
      </c>
      <c r="D4774">
        <f>_xlfn.XLOOKUP(C4774,BH:BH,BI:BI)</f>
        <v/>
      </c>
      <c r="E4774" t="n">
        <v>28934</v>
      </c>
      <c r="F4774" t="inlineStr">
        <is>
          <t>MARCANO LABRADOR MIGUEL ANGEL</t>
        </is>
      </c>
      <c r="G4774" s="234" t="n">
        <v>46109</v>
      </c>
      <c r="H4774" s="234" t="n">
        <v>46117</v>
      </c>
      <c r="I4774" t="inlineStr">
        <is>
          <t>VLO</t>
        </is>
      </c>
      <c r="J4774">
        <f>_xlfn.XLOOKUP(I4774,AS:AS,AU:AU)</f>
        <v/>
      </c>
      <c r="K4774" t="inlineStr">
        <is>
          <t>USD</t>
        </is>
      </c>
      <c r="L4774" s="238" t="n">
        <v>1641.9</v>
      </c>
      <c r="M4774">
        <f>L4774*_xlfn.XLOOKUP(K4774,AM:AM,AN:AN)</f>
        <v/>
      </c>
      <c r="N4774">
        <f>L4774*_xlfn.XLOOKUP(K4774,AM:AM,AO:AO)</f>
        <v/>
      </c>
      <c r="O4774" s="238" t="n">
        <v>0</v>
      </c>
      <c r="P4774">
        <f>O4774*_xlfn.XLOOKUP(K4774,AM:AM,AN:AN)</f>
        <v/>
      </c>
      <c r="Q4774">
        <f>O4774*_xlfn.XLOOKUP(K4774,AM:AM,AO:AO)</f>
        <v/>
      </c>
      <c r="R4774">
        <f>_xlfn.XLOOKUP(E4774,AF:AF,AG:AG)</f>
        <v/>
      </c>
      <c r="S4774">
        <f>_xlfn.XLOOKUP(E4774,AF:AF,AI:AI)</f>
        <v/>
      </c>
      <c r="T4774">
        <f>WEEKNUM(G4774)</f>
        <v/>
      </c>
      <c r="U4774">
        <f>YEAR(G4774)</f>
        <v/>
      </c>
      <c r="V4774" s="117">
        <f>IFERROR(Q4774/N4774,"0")</f>
        <v/>
      </c>
    </row>
    <row r="4775">
      <c r="A4775">
        <f>_xlfn.XLOOKUP(D4775,BN:BN,BO:BO)</f>
        <v/>
      </c>
      <c r="B4775" t="inlineStr">
        <is>
          <t>LLC</t>
        </is>
      </c>
      <c r="C4775" t="n">
        <v>779</v>
      </c>
      <c r="D4775">
        <f>_xlfn.XLOOKUP(C4775,BH:BH,BI:BI)</f>
        <v/>
      </c>
      <c r="E4775" t="n">
        <v>28934</v>
      </c>
      <c r="F4775" t="inlineStr">
        <is>
          <t>MARCANO LABRADOR ISABELLA</t>
        </is>
      </c>
      <c r="G4775" s="234" t="n">
        <v>46109</v>
      </c>
      <c r="H4775" s="234" t="n">
        <v>46117</v>
      </c>
      <c r="I4775" t="inlineStr">
        <is>
          <t>VLO</t>
        </is>
      </c>
      <c r="J4775">
        <f>_xlfn.XLOOKUP(I4775,AS:AS,AU:AU)</f>
        <v/>
      </c>
      <c r="K4775" t="inlineStr">
        <is>
          <t>USD</t>
        </is>
      </c>
      <c r="L4775" s="238" t="n">
        <v>1641.9</v>
      </c>
      <c r="M4775">
        <f>L4775*_xlfn.XLOOKUP(K4775,AM:AM,AN:AN)</f>
        <v/>
      </c>
      <c r="N4775">
        <f>L4775*_xlfn.XLOOKUP(K4775,AM:AM,AO:AO)</f>
        <v/>
      </c>
      <c r="O4775" s="238" t="n">
        <v>0</v>
      </c>
      <c r="P4775">
        <f>O4775*_xlfn.XLOOKUP(K4775,AM:AM,AN:AN)</f>
        <v/>
      </c>
      <c r="Q4775">
        <f>O4775*_xlfn.XLOOKUP(K4775,AM:AM,AO:AO)</f>
        <v/>
      </c>
      <c r="R4775">
        <f>_xlfn.XLOOKUP(E4775,AF:AF,AG:AG)</f>
        <v/>
      </c>
      <c r="S4775">
        <f>_xlfn.XLOOKUP(E4775,AF:AF,AI:AI)</f>
        <v/>
      </c>
      <c r="T4775">
        <f>WEEKNUM(G4775)</f>
        <v/>
      </c>
      <c r="U4775">
        <f>YEAR(G4775)</f>
        <v/>
      </c>
      <c r="V4775" s="117">
        <f>IFERROR(Q4775/N4775,"0")</f>
        <v/>
      </c>
    </row>
    <row r="4776">
      <c r="A4776">
        <f>_xlfn.XLOOKUP(D4776,BN:BN,BO:BO)</f>
        <v/>
      </c>
      <c r="B4776" t="inlineStr">
        <is>
          <t>LLC</t>
        </is>
      </c>
      <c r="C4776" t="n">
        <v>779</v>
      </c>
      <c r="D4776">
        <f>_xlfn.XLOOKUP(C4776,BH:BH,BI:BI)</f>
        <v/>
      </c>
      <c r="E4776" t="n">
        <v>28934</v>
      </c>
      <c r="F4776" t="inlineStr">
        <is>
          <t>MARCANO CARTEA MIGUEL ANGEL</t>
        </is>
      </c>
      <c r="G4776" s="234" t="n">
        <v>46108</v>
      </c>
      <c r="H4776" s="234" t="n">
        <v>46117</v>
      </c>
      <c r="I4776" t="inlineStr">
        <is>
          <t>VLO</t>
        </is>
      </c>
      <c r="J4776">
        <f>_xlfn.XLOOKUP(I4776,AS:AS,AU:AU)</f>
        <v/>
      </c>
      <c r="K4776" t="inlineStr">
        <is>
          <t>USD</t>
        </is>
      </c>
      <c r="L4776" s="238" t="n">
        <v>0</v>
      </c>
      <c r="M4776">
        <f>L4776*_xlfn.XLOOKUP(K4776,AM:AM,AN:AN)</f>
        <v/>
      </c>
      <c r="N4776">
        <f>L4776*_xlfn.XLOOKUP(K4776,AM:AM,AO:AO)</f>
        <v/>
      </c>
      <c r="O4776" s="238" t="n">
        <v>0</v>
      </c>
      <c r="P4776">
        <f>O4776*_xlfn.XLOOKUP(K4776,AM:AM,AN:AN)</f>
        <v/>
      </c>
      <c r="Q4776">
        <f>O4776*_xlfn.XLOOKUP(K4776,AM:AM,AO:AO)</f>
        <v/>
      </c>
      <c r="R4776">
        <f>_xlfn.XLOOKUP(E4776,AF:AF,AG:AG)</f>
        <v/>
      </c>
      <c r="S4776">
        <f>_xlfn.XLOOKUP(E4776,AF:AF,AI:AI)</f>
        <v/>
      </c>
      <c r="T4776">
        <f>WEEKNUM(G4776)</f>
        <v/>
      </c>
      <c r="U4776">
        <f>YEAR(G4776)</f>
        <v/>
      </c>
      <c r="V4776" s="117">
        <f>IFERROR(Q4776/N4776,"0")</f>
        <v/>
      </c>
    </row>
    <row r="4777">
      <c r="A4777">
        <f>_xlfn.XLOOKUP(D4777,BN:BN,BO:BO)</f>
        <v/>
      </c>
      <c r="B4777" t="inlineStr">
        <is>
          <t>LLC</t>
        </is>
      </c>
      <c r="C4777" t="n">
        <v>779</v>
      </c>
      <c r="D4777">
        <f>_xlfn.XLOOKUP(C4777,BH:BH,BI:BI)</f>
        <v/>
      </c>
      <c r="E4777" t="n">
        <v>28934</v>
      </c>
      <c r="F4777" t="inlineStr">
        <is>
          <t>LABRADOR HEREDIA MARYANN GISLELYS</t>
        </is>
      </c>
      <c r="G4777" s="234" t="n">
        <v>46108</v>
      </c>
      <c r="H4777" s="234" t="n">
        <v>46117</v>
      </c>
      <c r="I4777" t="inlineStr">
        <is>
          <t>VLO</t>
        </is>
      </c>
      <c r="J4777">
        <f>_xlfn.XLOOKUP(I4777,AS:AS,AU:AU)</f>
        <v/>
      </c>
      <c r="K4777" t="inlineStr">
        <is>
          <t>USD</t>
        </is>
      </c>
      <c r="L4777" s="238" t="n">
        <v>0</v>
      </c>
      <c r="M4777">
        <f>L4777*_xlfn.XLOOKUP(K4777,AM:AM,AN:AN)</f>
        <v/>
      </c>
      <c r="N4777">
        <f>L4777*_xlfn.XLOOKUP(K4777,AM:AM,AO:AO)</f>
        <v/>
      </c>
      <c r="O4777" s="238" t="n">
        <v>0</v>
      </c>
      <c r="P4777">
        <f>O4777*_xlfn.XLOOKUP(K4777,AM:AM,AN:AN)</f>
        <v/>
      </c>
      <c r="Q4777">
        <f>O4777*_xlfn.XLOOKUP(K4777,AM:AM,AO:AO)</f>
        <v/>
      </c>
      <c r="R4777">
        <f>_xlfn.XLOOKUP(E4777,AF:AF,AG:AG)</f>
        <v/>
      </c>
      <c r="S4777">
        <f>_xlfn.XLOOKUP(E4777,AF:AF,AI:AI)</f>
        <v/>
      </c>
      <c r="T4777">
        <f>WEEKNUM(G4777)</f>
        <v/>
      </c>
      <c r="U4777">
        <f>YEAR(G4777)</f>
        <v/>
      </c>
      <c r="V4777" s="117">
        <f>IFERROR(Q4777/N4777,"0")</f>
        <v/>
      </c>
    </row>
    <row r="4778">
      <c r="A4778">
        <f>_xlfn.XLOOKUP(D4778,BN:BN,BO:BO)</f>
        <v/>
      </c>
      <c r="B4778" t="inlineStr">
        <is>
          <t>LLC</t>
        </is>
      </c>
      <c r="C4778" t="n">
        <v>779</v>
      </c>
      <c r="D4778">
        <f>_xlfn.XLOOKUP(C4778,BH:BH,BI:BI)</f>
        <v/>
      </c>
      <c r="E4778" t="n">
        <v>28934</v>
      </c>
      <c r="F4778" t="inlineStr">
        <is>
          <t>MARCANO LABRADOR MIGUEL ANGEL</t>
        </is>
      </c>
      <c r="G4778" s="234" t="n">
        <v>46109</v>
      </c>
      <c r="H4778" s="234" t="n">
        <v>46117</v>
      </c>
      <c r="I4778" t="inlineStr">
        <is>
          <t>VLO</t>
        </is>
      </c>
      <c r="J4778">
        <f>_xlfn.XLOOKUP(I4778,AS:AS,AU:AU)</f>
        <v/>
      </c>
      <c r="K4778" t="inlineStr">
        <is>
          <t>USD</t>
        </is>
      </c>
      <c r="L4778" s="238" t="n">
        <v>0</v>
      </c>
      <c r="M4778">
        <f>L4778*_xlfn.XLOOKUP(K4778,AM:AM,AN:AN)</f>
        <v/>
      </c>
      <c r="N4778">
        <f>L4778*_xlfn.XLOOKUP(K4778,AM:AM,AO:AO)</f>
        <v/>
      </c>
      <c r="O4778" s="238" t="n">
        <v>0</v>
      </c>
      <c r="P4778">
        <f>O4778*_xlfn.XLOOKUP(K4778,AM:AM,AN:AN)</f>
        <v/>
      </c>
      <c r="Q4778">
        <f>O4778*_xlfn.XLOOKUP(K4778,AM:AM,AO:AO)</f>
        <v/>
      </c>
      <c r="R4778">
        <f>_xlfn.XLOOKUP(E4778,AF:AF,AG:AG)</f>
        <v/>
      </c>
      <c r="S4778">
        <f>_xlfn.XLOOKUP(E4778,AF:AF,AI:AI)</f>
        <v/>
      </c>
      <c r="T4778">
        <f>WEEKNUM(G4778)</f>
        <v/>
      </c>
      <c r="U4778">
        <f>YEAR(G4778)</f>
        <v/>
      </c>
      <c r="V4778" s="117">
        <f>IFERROR(Q4778/N4778,"0")</f>
        <v/>
      </c>
    </row>
    <row r="4779">
      <c r="A4779">
        <f>_xlfn.XLOOKUP(D4779,BN:BN,BO:BO)</f>
        <v/>
      </c>
      <c r="B4779" t="inlineStr">
        <is>
          <t>LLC</t>
        </is>
      </c>
      <c r="C4779" t="n">
        <v>779</v>
      </c>
      <c r="D4779">
        <f>_xlfn.XLOOKUP(C4779,BH:BH,BI:BI)</f>
        <v/>
      </c>
      <c r="E4779" t="n">
        <v>28934</v>
      </c>
      <c r="F4779" t="inlineStr">
        <is>
          <t>MARCANO LABRADOR ISABELLA</t>
        </is>
      </c>
      <c r="G4779" s="234" t="n">
        <v>46109</v>
      </c>
      <c r="H4779" s="234" t="n">
        <v>46117</v>
      </c>
      <c r="I4779" t="inlineStr">
        <is>
          <t>VLO</t>
        </is>
      </c>
      <c r="J4779">
        <f>_xlfn.XLOOKUP(I4779,AS:AS,AU:AU)</f>
        <v/>
      </c>
      <c r="K4779" t="inlineStr">
        <is>
          <t>USD</t>
        </is>
      </c>
      <c r="L4779" s="238" t="n">
        <v>0</v>
      </c>
      <c r="M4779">
        <f>L4779*_xlfn.XLOOKUP(K4779,AM:AM,AN:AN)</f>
        <v/>
      </c>
      <c r="N4779">
        <f>L4779*_xlfn.XLOOKUP(K4779,AM:AM,AO:AO)</f>
        <v/>
      </c>
      <c r="O4779" s="238" t="n">
        <v>0</v>
      </c>
      <c r="P4779">
        <f>O4779*_xlfn.XLOOKUP(K4779,AM:AM,AN:AN)</f>
        <v/>
      </c>
      <c r="Q4779">
        <f>O4779*_xlfn.XLOOKUP(K4779,AM:AM,AO:AO)</f>
        <v/>
      </c>
      <c r="R4779">
        <f>_xlfn.XLOOKUP(E4779,AF:AF,AG:AG)</f>
        <v/>
      </c>
      <c r="S4779">
        <f>_xlfn.XLOOKUP(E4779,AF:AF,AI:AI)</f>
        <v/>
      </c>
      <c r="T4779">
        <f>WEEKNUM(G4779)</f>
        <v/>
      </c>
      <c r="U4779">
        <f>YEAR(G4779)</f>
        <v/>
      </c>
      <c r="V4779" s="117">
        <f>IFERROR(Q4779/N4779,"0")</f>
        <v/>
      </c>
    </row>
    <row r="4780">
      <c r="A4780">
        <f>_xlfn.XLOOKUP(D4780,BN:BN,BO:BO)</f>
        <v/>
      </c>
      <c r="B4780" t="inlineStr">
        <is>
          <t>LLC</t>
        </is>
      </c>
      <c r="C4780" t="n">
        <v>780</v>
      </c>
      <c r="D4780">
        <f>_xlfn.XLOOKUP(C4780,BH:BH,BI:BI)</f>
        <v/>
      </c>
      <c r="E4780" t="n">
        <v>0</v>
      </c>
      <c r="F4780" t="inlineStr">
        <is>
          <t xml:space="preserve">Vuelo </t>
        </is>
      </c>
      <c r="G4780" s="234" t="n">
        <v>45973</v>
      </c>
      <c r="H4780" s="234" t="n">
        <v>45979</v>
      </c>
      <c r="I4780" t="inlineStr">
        <is>
          <t>HPS</t>
        </is>
      </c>
      <c r="J4780">
        <f>_xlfn.XLOOKUP(I4780,AS:AS,AU:AU)</f>
        <v/>
      </c>
      <c r="K4780" t="inlineStr">
        <is>
          <t>USD</t>
        </is>
      </c>
      <c r="L4780" s="238" t="n">
        <v>105</v>
      </c>
      <c r="M4780">
        <f>L4780*_xlfn.XLOOKUP(K4780,AM:AM,AN:AN)</f>
        <v/>
      </c>
      <c r="N4780">
        <f>L4780*_xlfn.XLOOKUP(K4780,AM:AM,AO:AO)</f>
        <v/>
      </c>
      <c r="O4780" s="238" t="n">
        <v>105</v>
      </c>
      <c r="P4780">
        <f>O4780*_xlfn.XLOOKUP(K4780,AM:AM,AN:AN)</f>
        <v/>
      </c>
      <c r="Q4780">
        <f>O4780*_xlfn.XLOOKUP(K4780,AM:AM,AO:AO)</f>
        <v/>
      </c>
      <c r="R4780">
        <f>_xlfn.XLOOKUP(E4780,AF:AF,AG:AG)</f>
        <v/>
      </c>
      <c r="S4780">
        <f>_xlfn.XLOOKUP(E4780,AF:AF,AI:AI)</f>
        <v/>
      </c>
      <c r="T4780">
        <f>WEEKNUM(G4780)</f>
        <v/>
      </c>
      <c r="U4780">
        <f>YEAR(G4780)</f>
        <v/>
      </c>
      <c r="V4780" s="117">
        <f>IFERROR(Q4780/N4780,"0")</f>
        <v/>
      </c>
    </row>
    <row r="4781">
      <c r="A4781">
        <f>_xlfn.XLOOKUP(D4781,BN:BN,BO:BO)</f>
        <v/>
      </c>
      <c r="B4781" t="inlineStr">
        <is>
          <t>LLC</t>
        </is>
      </c>
      <c r="C4781" t="n">
        <v>780</v>
      </c>
      <c r="D4781">
        <f>_xlfn.XLOOKUP(C4781,BH:BH,BI:BI)</f>
        <v/>
      </c>
      <c r="E4781" t="n">
        <v>28934</v>
      </c>
      <c r="F4781" t="inlineStr">
        <is>
          <t>GOMEZ LEYVA LOURDES</t>
        </is>
      </c>
      <c r="G4781" s="234" t="n">
        <v>45973</v>
      </c>
      <c r="H4781" s="234" t="n">
        <v>45979</v>
      </c>
      <c r="I4781" t="inlineStr">
        <is>
          <t>VLO</t>
        </is>
      </c>
      <c r="J4781">
        <f>_xlfn.XLOOKUP(I4781,AS:AS,AU:AU)</f>
        <v/>
      </c>
      <c r="K4781" t="inlineStr">
        <is>
          <t>USD</t>
        </is>
      </c>
      <c r="L4781" s="238" t="n">
        <v>882.37</v>
      </c>
      <c r="M4781">
        <f>L4781*_xlfn.XLOOKUP(K4781,AM:AM,AN:AN)</f>
        <v/>
      </c>
      <c r="N4781">
        <f>L4781*_xlfn.XLOOKUP(K4781,AM:AM,AO:AO)</f>
        <v/>
      </c>
      <c r="O4781" s="238" t="n">
        <v>13.16</v>
      </c>
      <c r="P4781">
        <f>O4781*_xlfn.XLOOKUP(K4781,AM:AM,AN:AN)</f>
        <v/>
      </c>
      <c r="Q4781">
        <f>O4781*_xlfn.XLOOKUP(K4781,AM:AM,AO:AO)</f>
        <v/>
      </c>
      <c r="R4781">
        <f>_xlfn.XLOOKUP(E4781,AF:AF,AG:AG)</f>
        <v/>
      </c>
      <c r="S4781">
        <f>_xlfn.XLOOKUP(E4781,AF:AF,AI:AI)</f>
        <v/>
      </c>
      <c r="T4781">
        <f>WEEKNUM(G4781)</f>
        <v/>
      </c>
      <c r="U4781">
        <f>YEAR(G4781)</f>
        <v/>
      </c>
      <c r="V4781" s="117">
        <f>IFERROR(Q4781/N4781,"0")</f>
        <v/>
      </c>
    </row>
    <row r="4782">
      <c r="A4782">
        <f>_xlfn.XLOOKUP(D4782,BN:BN,BO:BO)</f>
        <v/>
      </c>
      <c r="B4782" t="inlineStr">
        <is>
          <t>LLC</t>
        </is>
      </c>
      <c r="C4782" t="n">
        <v>780</v>
      </c>
      <c r="D4782">
        <f>_xlfn.XLOOKUP(C4782,BH:BH,BI:BI)</f>
        <v/>
      </c>
      <c r="E4782" t="n">
        <v>28934</v>
      </c>
      <c r="F4782" t="inlineStr">
        <is>
          <t>HANK RHON MARISELA</t>
        </is>
      </c>
      <c r="G4782" s="234" t="n">
        <v>45973</v>
      </c>
      <c r="H4782" s="234" t="n">
        <v>45979</v>
      </c>
      <c r="I4782" t="inlineStr">
        <is>
          <t>VLO</t>
        </is>
      </c>
      <c r="J4782">
        <f>_xlfn.XLOOKUP(I4782,AS:AS,AU:AU)</f>
        <v/>
      </c>
      <c r="K4782" t="inlineStr">
        <is>
          <t>USD</t>
        </is>
      </c>
      <c r="L4782" s="238" t="n">
        <v>882.37</v>
      </c>
      <c r="M4782">
        <f>L4782*_xlfn.XLOOKUP(K4782,AM:AM,AN:AN)</f>
        <v/>
      </c>
      <c r="N4782">
        <f>L4782*_xlfn.XLOOKUP(K4782,AM:AM,AO:AO)</f>
        <v/>
      </c>
      <c r="O4782" s="238" t="n">
        <v>13.16</v>
      </c>
      <c r="P4782">
        <f>O4782*_xlfn.XLOOKUP(K4782,AM:AM,AN:AN)</f>
        <v/>
      </c>
      <c r="Q4782">
        <f>O4782*_xlfn.XLOOKUP(K4782,AM:AM,AO:AO)</f>
        <v/>
      </c>
      <c r="R4782">
        <f>_xlfn.XLOOKUP(E4782,AF:AF,AG:AG)</f>
        <v/>
      </c>
      <c r="S4782">
        <f>_xlfn.XLOOKUP(E4782,AF:AF,AI:AI)</f>
        <v/>
      </c>
      <c r="T4782">
        <f>WEEKNUM(G4782)</f>
        <v/>
      </c>
      <c r="U4782">
        <f>YEAR(G4782)</f>
        <v/>
      </c>
      <c r="V4782" s="117">
        <f>IFERROR(Q4782/N4782,"0")</f>
        <v/>
      </c>
    </row>
    <row r="4783">
      <c r="A4783">
        <f>_xlfn.XLOOKUP(D4783,BN:BN,BO:BO)</f>
        <v/>
      </c>
      <c r="B4783" t="inlineStr">
        <is>
          <t>LLC</t>
        </is>
      </c>
      <c r="C4783" t="n">
        <v>780</v>
      </c>
      <c r="D4783">
        <f>_xlfn.XLOOKUP(C4783,BH:BH,BI:BI)</f>
        <v/>
      </c>
      <c r="E4783" t="n">
        <v>28934</v>
      </c>
      <c r="F4783" t="inlineStr">
        <is>
          <t>GOMEZ LEYVA LOURDES</t>
        </is>
      </c>
      <c r="G4783" s="234" t="n">
        <v>45973</v>
      </c>
      <c r="H4783" s="234" t="n">
        <v>45979</v>
      </c>
      <c r="I4783" t="inlineStr">
        <is>
          <t>VLO</t>
        </is>
      </c>
      <c r="J4783">
        <f>_xlfn.XLOOKUP(I4783,AS:AS,AU:AU)</f>
        <v/>
      </c>
      <c r="K4783" t="inlineStr">
        <is>
          <t>USD</t>
        </is>
      </c>
      <c r="L4783" s="238" t="n">
        <v>36.4</v>
      </c>
      <c r="M4783">
        <f>L4783*_xlfn.XLOOKUP(K4783,AM:AM,AN:AN)</f>
        <v/>
      </c>
      <c r="N4783">
        <f>L4783*_xlfn.XLOOKUP(K4783,AM:AM,AO:AO)</f>
        <v/>
      </c>
      <c r="O4783" s="238" t="n">
        <v>0</v>
      </c>
      <c r="P4783">
        <f>O4783*_xlfn.XLOOKUP(K4783,AM:AM,AN:AN)</f>
        <v/>
      </c>
      <c r="Q4783">
        <f>O4783*_xlfn.XLOOKUP(K4783,AM:AM,AO:AO)</f>
        <v/>
      </c>
      <c r="R4783">
        <f>_xlfn.XLOOKUP(E4783,AF:AF,AG:AG)</f>
        <v/>
      </c>
      <c r="S4783">
        <f>_xlfn.XLOOKUP(E4783,AF:AF,AI:AI)</f>
        <v/>
      </c>
      <c r="T4783">
        <f>WEEKNUM(G4783)</f>
        <v/>
      </c>
      <c r="U4783">
        <f>YEAR(G4783)</f>
        <v/>
      </c>
      <c r="V4783" s="117">
        <f>IFERROR(Q4783/N4783,"0")</f>
        <v/>
      </c>
    </row>
    <row r="4784">
      <c r="A4784">
        <f>_xlfn.XLOOKUP(D4784,BN:BN,BO:BO)</f>
        <v/>
      </c>
      <c r="B4784" t="inlineStr">
        <is>
          <t>LLC</t>
        </is>
      </c>
      <c r="C4784" t="n">
        <v>780</v>
      </c>
      <c r="D4784">
        <f>_xlfn.XLOOKUP(C4784,BH:BH,BI:BI)</f>
        <v/>
      </c>
      <c r="E4784" t="n">
        <v>28934</v>
      </c>
      <c r="F4784" t="inlineStr">
        <is>
          <t>GOMEZ LEYVA LOURDES</t>
        </is>
      </c>
      <c r="G4784" s="234" t="n">
        <v>45973</v>
      </c>
      <c r="H4784" s="234" t="n">
        <v>45979</v>
      </c>
      <c r="I4784" t="inlineStr">
        <is>
          <t>VLO</t>
        </is>
      </c>
      <c r="J4784">
        <f>_xlfn.XLOOKUP(I4784,AS:AS,AU:AU)</f>
        <v/>
      </c>
      <c r="K4784" t="inlineStr">
        <is>
          <t>USD</t>
        </is>
      </c>
      <c r="L4784" s="238" t="n">
        <v>35</v>
      </c>
      <c r="M4784">
        <f>L4784*_xlfn.XLOOKUP(K4784,AM:AM,AN:AN)</f>
        <v/>
      </c>
      <c r="N4784">
        <f>L4784*_xlfn.XLOOKUP(K4784,AM:AM,AO:AO)</f>
        <v/>
      </c>
      <c r="O4784" s="238" t="n">
        <v>0</v>
      </c>
      <c r="P4784">
        <f>O4784*_xlfn.XLOOKUP(K4784,AM:AM,AN:AN)</f>
        <v/>
      </c>
      <c r="Q4784">
        <f>O4784*_xlfn.XLOOKUP(K4784,AM:AM,AO:AO)</f>
        <v/>
      </c>
      <c r="R4784">
        <f>_xlfn.XLOOKUP(E4784,AF:AF,AG:AG)</f>
        <v/>
      </c>
      <c r="S4784">
        <f>_xlfn.XLOOKUP(E4784,AF:AF,AI:AI)</f>
        <v/>
      </c>
      <c r="T4784">
        <f>WEEKNUM(G4784)</f>
        <v/>
      </c>
      <c r="U4784">
        <f>YEAR(G4784)</f>
        <v/>
      </c>
      <c r="V4784" s="117">
        <f>IFERROR(Q4784/N4784,"0")</f>
        <v/>
      </c>
    </row>
    <row r="4785">
      <c r="A4785">
        <f>_xlfn.XLOOKUP(D4785,BN:BN,BO:BO)</f>
        <v/>
      </c>
      <c r="B4785" t="inlineStr">
        <is>
          <t>LLC</t>
        </is>
      </c>
      <c r="C4785" t="n">
        <v>780</v>
      </c>
      <c r="D4785">
        <f>_xlfn.XLOOKUP(C4785,BH:BH,BI:BI)</f>
        <v/>
      </c>
      <c r="E4785" t="n">
        <v>28934</v>
      </c>
      <c r="F4785" t="inlineStr">
        <is>
          <t>GOMEZ LEYVA LOURDES</t>
        </is>
      </c>
      <c r="G4785" s="234" t="n">
        <v>45973</v>
      </c>
      <c r="H4785" s="234" t="n">
        <v>45979</v>
      </c>
      <c r="I4785" t="inlineStr">
        <is>
          <t>VLO</t>
        </is>
      </c>
      <c r="J4785">
        <f>_xlfn.XLOOKUP(I4785,AS:AS,AU:AU)</f>
        <v/>
      </c>
      <c r="K4785" t="inlineStr">
        <is>
          <t>USD</t>
        </is>
      </c>
      <c r="L4785" s="238" t="n">
        <v>40</v>
      </c>
      <c r="M4785">
        <f>L4785*_xlfn.XLOOKUP(K4785,AM:AM,AN:AN)</f>
        <v/>
      </c>
      <c r="N4785">
        <f>L4785*_xlfn.XLOOKUP(K4785,AM:AM,AO:AO)</f>
        <v/>
      </c>
      <c r="O4785" s="238" t="n">
        <v>0</v>
      </c>
      <c r="P4785">
        <f>O4785*_xlfn.XLOOKUP(K4785,AM:AM,AN:AN)</f>
        <v/>
      </c>
      <c r="Q4785">
        <f>O4785*_xlfn.XLOOKUP(K4785,AM:AM,AO:AO)</f>
        <v/>
      </c>
      <c r="R4785">
        <f>_xlfn.XLOOKUP(E4785,AF:AF,AG:AG)</f>
        <v/>
      </c>
      <c r="S4785">
        <f>_xlfn.XLOOKUP(E4785,AF:AF,AI:AI)</f>
        <v/>
      </c>
      <c r="T4785">
        <f>WEEKNUM(G4785)</f>
        <v/>
      </c>
      <c r="U4785">
        <f>YEAR(G4785)</f>
        <v/>
      </c>
      <c r="V4785" s="117">
        <f>IFERROR(Q4785/N4785,"0")</f>
        <v/>
      </c>
    </row>
    <row r="4786">
      <c r="A4786">
        <f>_xlfn.XLOOKUP(D4786,BN:BN,BO:BO)</f>
        <v/>
      </c>
      <c r="B4786" t="inlineStr">
        <is>
          <t>LLC</t>
        </is>
      </c>
      <c r="C4786" t="n">
        <v>780</v>
      </c>
      <c r="D4786">
        <f>_xlfn.XLOOKUP(C4786,BH:BH,BI:BI)</f>
        <v/>
      </c>
      <c r="E4786" t="n">
        <v>28934</v>
      </c>
      <c r="F4786" t="inlineStr">
        <is>
          <t>HANK RHON MARISELA</t>
        </is>
      </c>
      <c r="G4786" s="234" t="n">
        <v>45973</v>
      </c>
      <c r="H4786" s="234" t="n">
        <v>45979</v>
      </c>
      <c r="I4786" t="inlineStr">
        <is>
          <t>VLO</t>
        </is>
      </c>
      <c r="J4786">
        <f>_xlfn.XLOOKUP(I4786,AS:AS,AU:AU)</f>
        <v/>
      </c>
      <c r="K4786" t="inlineStr">
        <is>
          <t>USD</t>
        </is>
      </c>
      <c r="L4786" s="238" t="n">
        <v>36.4</v>
      </c>
      <c r="M4786">
        <f>L4786*_xlfn.XLOOKUP(K4786,AM:AM,AN:AN)</f>
        <v/>
      </c>
      <c r="N4786">
        <f>L4786*_xlfn.XLOOKUP(K4786,AM:AM,AO:AO)</f>
        <v/>
      </c>
      <c r="O4786" s="238" t="n">
        <v>0</v>
      </c>
      <c r="P4786">
        <f>O4786*_xlfn.XLOOKUP(K4786,AM:AM,AN:AN)</f>
        <v/>
      </c>
      <c r="Q4786">
        <f>O4786*_xlfn.XLOOKUP(K4786,AM:AM,AO:AO)</f>
        <v/>
      </c>
      <c r="R4786">
        <f>_xlfn.XLOOKUP(E4786,AF:AF,AG:AG)</f>
        <v/>
      </c>
      <c r="S4786">
        <f>_xlfn.XLOOKUP(E4786,AF:AF,AI:AI)</f>
        <v/>
      </c>
      <c r="T4786">
        <f>WEEKNUM(G4786)</f>
        <v/>
      </c>
      <c r="U4786">
        <f>YEAR(G4786)</f>
        <v/>
      </c>
      <c r="V4786" s="117">
        <f>IFERROR(Q4786/N4786,"0")</f>
        <v/>
      </c>
    </row>
    <row r="4787">
      <c r="A4787">
        <f>_xlfn.XLOOKUP(D4787,BN:BN,BO:BO)</f>
        <v/>
      </c>
      <c r="B4787" t="inlineStr">
        <is>
          <t>LLC</t>
        </is>
      </c>
      <c r="C4787" t="n">
        <v>780</v>
      </c>
      <c r="D4787">
        <f>_xlfn.XLOOKUP(C4787,BH:BH,BI:BI)</f>
        <v/>
      </c>
      <c r="E4787" t="n">
        <v>28934</v>
      </c>
      <c r="F4787" t="inlineStr">
        <is>
          <t>HANK RHON MARISELA</t>
        </is>
      </c>
      <c r="G4787" s="234" t="n">
        <v>45973</v>
      </c>
      <c r="H4787" s="234" t="n">
        <v>45979</v>
      </c>
      <c r="I4787" t="inlineStr">
        <is>
          <t>VLO</t>
        </is>
      </c>
      <c r="J4787">
        <f>_xlfn.XLOOKUP(I4787,AS:AS,AU:AU)</f>
        <v/>
      </c>
      <c r="K4787" t="inlineStr">
        <is>
          <t>USD</t>
        </is>
      </c>
      <c r="L4787" s="238" t="n">
        <v>35</v>
      </c>
      <c r="M4787">
        <f>L4787*_xlfn.XLOOKUP(K4787,AM:AM,AN:AN)</f>
        <v/>
      </c>
      <c r="N4787">
        <f>L4787*_xlfn.XLOOKUP(K4787,AM:AM,AO:AO)</f>
        <v/>
      </c>
      <c r="O4787" s="238" t="n">
        <v>0</v>
      </c>
      <c r="P4787">
        <f>O4787*_xlfn.XLOOKUP(K4787,AM:AM,AN:AN)</f>
        <v/>
      </c>
      <c r="Q4787">
        <f>O4787*_xlfn.XLOOKUP(K4787,AM:AM,AO:AO)</f>
        <v/>
      </c>
      <c r="R4787">
        <f>_xlfn.XLOOKUP(E4787,AF:AF,AG:AG)</f>
        <v/>
      </c>
      <c r="S4787">
        <f>_xlfn.XLOOKUP(E4787,AF:AF,AI:AI)</f>
        <v/>
      </c>
      <c r="T4787">
        <f>WEEKNUM(G4787)</f>
        <v/>
      </c>
      <c r="U4787">
        <f>YEAR(G4787)</f>
        <v/>
      </c>
      <c r="V4787" s="117">
        <f>IFERROR(Q4787/N4787,"0")</f>
        <v/>
      </c>
    </row>
    <row r="4788">
      <c r="A4788">
        <f>_xlfn.XLOOKUP(D4788,BN:BN,BO:BO)</f>
        <v/>
      </c>
      <c r="B4788" t="inlineStr">
        <is>
          <t>LLC</t>
        </is>
      </c>
      <c r="C4788" t="n">
        <v>780</v>
      </c>
      <c r="D4788">
        <f>_xlfn.XLOOKUP(C4788,BH:BH,BI:BI)</f>
        <v/>
      </c>
      <c r="E4788" t="n">
        <v>28934</v>
      </c>
      <c r="F4788" t="inlineStr">
        <is>
          <t>HANK RHON MARISELA</t>
        </is>
      </c>
      <c r="G4788" s="234" t="n">
        <v>45973</v>
      </c>
      <c r="H4788" s="234" t="n">
        <v>45979</v>
      </c>
      <c r="I4788" t="inlineStr">
        <is>
          <t>VLO</t>
        </is>
      </c>
      <c r="J4788">
        <f>_xlfn.XLOOKUP(I4788,AS:AS,AU:AU)</f>
        <v/>
      </c>
      <c r="K4788" t="inlineStr">
        <is>
          <t>USD</t>
        </is>
      </c>
      <c r="L4788" s="238" t="n">
        <v>40</v>
      </c>
      <c r="M4788">
        <f>L4788*_xlfn.XLOOKUP(K4788,AM:AM,AN:AN)</f>
        <v/>
      </c>
      <c r="N4788">
        <f>L4788*_xlfn.XLOOKUP(K4788,AM:AM,AO:AO)</f>
        <v/>
      </c>
      <c r="O4788" s="238" t="n">
        <v>0</v>
      </c>
      <c r="P4788">
        <f>O4788*_xlfn.XLOOKUP(K4788,AM:AM,AN:AN)</f>
        <v/>
      </c>
      <c r="Q4788">
        <f>O4788*_xlfn.XLOOKUP(K4788,AM:AM,AO:AO)</f>
        <v/>
      </c>
      <c r="R4788">
        <f>_xlfn.XLOOKUP(E4788,AF:AF,AG:AG)</f>
        <v/>
      </c>
      <c r="S4788">
        <f>_xlfn.XLOOKUP(E4788,AF:AF,AI:AI)</f>
        <v/>
      </c>
      <c r="T4788">
        <f>WEEKNUM(G4788)</f>
        <v/>
      </c>
      <c r="U4788">
        <f>YEAR(G4788)</f>
        <v/>
      </c>
      <c r="V4788" s="117">
        <f>IFERROR(Q4788/N4788,"0")</f>
        <v/>
      </c>
    </row>
    <row r="4789">
      <c r="A4789">
        <f>_xlfn.XLOOKUP(D4789,BN:BN,BO:BO)</f>
        <v/>
      </c>
      <c r="B4789" t="inlineStr">
        <is>
          <t>LLC</t>
        </is>
      </c>
      <c r="C4789" t="n">
        <v>780</v>
      </c>
      <c r="D4789">
        <f>_xlfn.XLOOKUP(C4789,BH:BH,BI:BI)</f>
        <v/>
      </c>
      <c r="E4789" t="n">
        <v>28934</v>
      </c>
      <c r="F4789" t="inlineStr">
        <is>
          <t>VELASCO LINO MARIA DEL ROSARIO</t>
        </is>
      </c>
      <c r="G4789" s="234" t="n">
        <v>45973</v>
      </c>
      <c r="H4789" s="234" t="n">
        <v>45979</v>
      </c>
      <c r="I4789" t="inlineStr">
        <is>
          <t>VLO</t>
        </is>
      </c>
      <c r="J4789">
        <f>_xlfn.XLOOKUP(I4789,AS:AS,AU:AU)</f>
        <v/>
      </c>
      <c r="K4789" t="inlineStr">
        <is>
          <t>USD</t>
        </is>
      </c>
      <c r="L4789" s="238" t="n">
        <v>747.17</v>
      </c>
      <c r="M4789">
        <f>L4789*_xlfn.XLOOKUP(K4789,AM:AM,AN:AN)</f>
        <v/>
      </c>
      <c r="N4789">
        <f>L4789*_xlfn.XLOOKUP(K4789,AM:AM,AO:AO)</f>
        <v/>
      </c>
      <c r="O4789" s="238" t="n">
        <v>10.56</v>
      </c>
      <c r="P4789">
        <f>O4789*_xlfn.XLOOKUP(K4789,AM:AM,AN:AN)</f>
        <v/>
      </c>
      <c r="Q4789">
        <f>O4789*_xlfn.XLOOKUP(K4789,AM:AM,AO:AO)</f>
        <v/>
      </c>
      <c r="R4789">
        <f>_xlfn.XLOOKUP(E4789,AF:AF,AG:AG)</f>
        <v/>
      </c>
      <c r="S4789">
        <f>_xlfn.XLOOKUP(E4789,AF:AF,AI:AI)</f>
        <v/>
      </c>
      <c r="T4789">
        <f>WEEKNUM(G4789)</f>
        <v/>
      </c>
      <c r="U4789">
        <f>YEAR(G4789)</f>
        <v/>
      </c>
      <c r="V4789" s="117">
        <f>IFERROR(Q4789/N4789,"0")</f>
        <v/>
      </c>
    </row>
    <row r="4790">
      <c r="A4790">
        <f>_xlfn.XLOOKUP(D4790,BN:BN,BO:BO)</f>
        <v/>
      </c>
      <c r="B4790" t="inlineStr">
        <is>
          <t>LLC</t>
        </is>
      </c>
      <c r="C4790" t="n">
        <v>780</v>
      </c>
      <c r="D4790">
        <f>_xlfn.XLOOKUP(C4790,BH:BH,BI:BI)</f>
        <v/>
      </c>
      <c r="E4790" t="n">
        <v>32832</v>
      </c>
      <c r="F4790" t="inlineStr">
        <is>
          <t xml:space="preserve">Estancia Hotel </t>
        </is>
      </c>
      <c r="G4790" s="234" t="n">
        <v>45973</v>
      </c>
      <c r="H4790" s="234" t="n">
        <v>45979</v>
      </c>
      <c r="I4790" t="inlineStr">
        <is>
          <t>HTL</t>
        </is>
      </c>
      <c r="J4790">
        <f>_xlfn.XLOOKUP(I4790,AS:AS,AU:AU)</f>
        <v/>
      </c>
      <c r="K4790" t="inlineStr">
        <is>
          <t>USD</t>
        </is>
      </c>
      <c r="L4790" s="238" t="n">
        <v>5088.07</v>
      </c>
      <c r="M4790">
        <f>L4790*_xlfn.XLOOKUP(K4790,AM:AM,AN:AN)</f>
        <v/>
      </c>
      <c r="N4790">
        <f>L4790*_xlfn.XLOOKUP(K4790,AM:AM,AO:AO)</f>
        <v/>
      </c>
      <c r="O4790" s="238" t="n">
        <v>379.52</v>
      </c>
      <c r="P4790">
        <f>O4790*_xlfn.XLOOKUP(K4790,AM:AM,AN:AN)</f>
        <v/>
      </c>
      <c r="Q4790">
        <f>O4790*_xlfn.XLOOKUP(K4790,AM:AM,AO:AO)</f>
        <v/>
      </c>
      <c r="R4790">
        <f>_xlfn.XLOOKUP(E4790,AF:AF,AG:AG)</f>
        <v/>
      </c>
      <c r="S4790">
        <f>_xlfn.XLOOKUP(E4790,AF:AF,AI:AI)</f>
        <v/>
      </c>
      <c r="T4790">
        <f>WEEKNUM(G4790)</f>
        <v/>
      </c>
      <c r="U4790">
        <f>YEAR(G4790)</f>
        <v/>
      </c>
      <c r="V4790" s="117">
        <f>IFERROR(Q4790/N4790,"0")</f>
        <v/>
      </c>
    </row>
    <row r="4791">
      <c r="A4791">
        <f>_xlfn.XLOOKUP(D4791,BN:BN,BO:BO)</f>
        <v/>
      </c>
      <c r="B4791" t="inlineStr">
        <is>
          <t>LLC</t>
        </is>
      </c>
      <c r="C4791" t="n">
        <v>781</v>
      </c>
      <c r="D4791">
        <f>_xlfn.XLOOKUP(C4791,BH:BH,BI:BI)</f>
        <v/>
      </c>
      <c r="E4791" t="n">
        <v>29251</v>
      </c>
      <c r="F4791" t="inlineStr">
        <is>
          <t>estancia en toyko</t>
        </is>
      </c>
      <c r="G4791" s="234" t="n">
        <v>45934</v>
      </c>
      <c r="H4791" s="234" t="n">
        <v>45939</v>
      </c>
      <c r="I4791" t="inlineStr">
        <is>
          <t>HTL</t>
        </is>
      </c>
      <c r="J4791">
        <f>_xlfn.XLOOKUP(I4791,AS:AS,AU:AU)</f>
        <v/>
      </c>
      <c r="K4791" t="inlineStr">
        <is>
          <t>USD</t>
        </is>
      </c>
      <c r="L4791" s="238" t="n">
        <v>4700</v>
      </c>
      <c r="M4791">
        <f>L4791*_xlfn.XLOOKUP(K4791,AM:AM,AN:AN)</f>
        <v/>
      </c>
      <c r="N4791">
        <f>L4791*_xlfn.XLOOKUP(K4791,AM:AM,AO:AO)</f>
        <v/>
      </c>
      <c r="O4791" s="238" t="n">
        <v>346.86</v>
      </c>
      <c r="P4791">
        <f>O4791*_xlfn.XLOOKUP(K4791,AM:AM,AN:AN)</f>
        <v/>
      </c>
      <c r="Q4791">
        <f>O4791*_xlfn.XLOOKUP(K4791,AM:AM,AO:AO)</f>
        <v/>
      </c>
      <c r="R4791">
        <f>_xlfn.XLOOKUP(E4791,AF:AF,AG:AG)</f>
        <v/>
      </c>
      <c r="S4791">
        <f>_xlfn.XLOOKUP(E4791,AF:AF,AI:AI)</f>
        <v/>
      </c>
      <c r="T4791">
        <f>WEEKNUM(G4791)</f>
        <v/>
      </c>
      <c r="U4791">
        <f>YEAR(G4791)</f>
        <v/>
      </c>
      <c r="V4791" s="117">
        <f>IFERROR(Q4791/N4791,"0")</f>
        <v/>
      </c>
    </row>
    <row r="4792">
      <c r="A4792">
        <f>_xlfn.XLOOKUP(D4792,BN:BN,BO:BO)</f>
        <v/>
      </c>
      <c r="B4792" t="inlineStr">
        <is>
          <t>LLC</t>
        </is>
      </c>
      <c r="C4792" t="n">
        <v>781</v>
      </c>
      <c r="D4792">
        <f>_xlfn.XLOOKUP(C4792,BH:BH,BI:BI)</f>
        <v/>
      </c>
      <c r="E4792" t="n">
        <v>31978</v>
      </c>
      <c r="F4792" t="inlineStr">
        <is>
          <t>estancia en kuala lumpur</t>
        </is>
      </c>
      <c r="G4792" s="234" t="n">
        <v>45928</v>
      </c>
      <c r="H4792" s="234" t="n">
        <v>45934</v>
      </c>
      <c r="I4792" t="inlineStr">
        <is>
          <t>HTL</t>
        </is>
      </c>
      <c r="J4792">
        <f>_xlfn.XLOOKUP(I4792,AS:AS,AU:AU)</f>
        <v/>
      </c>
      <c r="K4792" t="inlineStr">
        <is>
          <t>USD</t>
        </is>
      </c>
      <c r="L4792" s="238" t="n">
        <v>1770</v>
      </c>
      <c r="M4792">
        <f>L4792*_xlfn.XLOOKUP(K4792,AM:AM,AN:AN)</f>
        <v/>
      </c>
      <c r="N4792">
        <f>L4792*_xlfn.XLOOKUP(K4792,AM:AM,AO:AO)</f>
        <v/>
      </c>
      <c r="O4792" s="238" t="n">
        <v>177</v>
      </c>
      <c r="P4792">
        <f>O4792*_xlfn.XLOOKUP(K4792,AM:AM,AN:AN)</f>
        <v/>
      </c>
      <c r="Q4792">
        <f>O4792*_xlfn.XLOOKUP(K4792,AM:AM,AO:AO)</f>
        <v/>
      </c>
      <c r="R4792">
        <f>_xlfn.XLOOKUP(E4792,AF:AF,AG:AG)</f>
        <v/>
      </c>
      <c r="S4792">
        <f>_xlfn.XLOOKUP(E4792,AF:AF,AI:AI)</f>
        <v/>
      </c>
      <c r="T4792">
        <f>WEEKNUM(G4792)</f>
        <v/>
      </c>
      <c r="U4792">
        <f>YEAR(G4792)</f>
        <v/>
      </c>
      <c r="V4792" s="117">
        <f>IFERROR(Q4792/N4792,"0")</f>
        <v/>
      </c>
    </row>
    <row r="4793">
      <c r="A4793">
        <f>_xlfn.XLOOKUP(D4793,BN:BN,BO:BO)</f>
        <v/>
      </c>
      <c r="B4793" t="inlineStr">
        <is>
          <t>LLC</t>
        </is>
      </c>
      <c r="C4793" t="n">
        <v>781</v>
      </c>
      <c r="D4793">
        <f>_xlfn.XLOOKUP(C4793,BH:BH,BI:BI)</f>
        <v/>
      </c>
      <c r="E4793" t="n">
        <v>31981</v>
      </c>
      <c r="F4793" t="inlineStr">
        <is>
          <t>entancia en sigapore</t>
        </is>
      </c>
      <c r="G4793" s="234" t="n">
        <v>45925</v>
      </c>
      <c r="H4793" s="234" t="n">
        <v>45928</v>
      </c>
      <c r="I4793" t="inlineStr">
        <is>
          <t>HTL</t>
        </is>
      </c>
      <c r="J4793">
        <f>_xlfn.XLOOKUP(I4793,AS:AS,AU:AU)</f>
        <v/>
      </c>
      <c r="K4793" t="inlineStr">
        <is>
          <t>USD</t>
        </is>
      </c>
      <c r="L4793" s="238" t="n">
        <v>1954</v>
      </c>
      <c r="M4793">
        <f>L4793*_xlfn.XLOOKUP(K4793,AM:AM,AN:AN)</f>
        <v/>
      </c>
      <c r="N4793">
        <f>L4793*_xlfn.XLOOKUP(K4793,AM:AM,AO:AO)</f>
        <v/>
      </c>
      <c r="O4793" s="238" t="n">
        <v>125.71</v>
      </c>
      <c r="P4793">
        <f>O4793*_xlfn.XLOOKUP(K4793,AM:AM,AN:AN)</f>
        <v/>
      </c>
      <c r="Q4793">
        <f>O4793*_xlfn.XLOOKUP(K4793,AM:AM,AO:AO)</f>
        <v/>
      </c>
      <c r="R4793">
        <f>_xlfn.XLOOKUP(E4793,AF:AF,AG:AG)</f>
        <v/>
      </c>
      <c r="S4793">
        <f>_xlfn.XLOOKUP(E4793,AF:AF,AI:AI)</f>
        <v/>
      </c>
      <c r="T4793">
        <f>WEEKNUM(G4793)</f>
        <v/>
      </c>
      <c r="U4793">
        <f>YEAR(G4793)</f>
        <v/>
      </c>
      <c r="V4793" s="117">
        <f>IFERROR(Q4793/N4793,"0")</f>
        <v/>
      </c>
    </row>
    <row r="4794">
      <c r="A4794">
        <f>_xlfn.XLOOKUP(D4794,BN:BN,BO:BO)</f>
        <v/>
      </c>
      <c r="B4794" t="inlineStr">
        <is>
          <t>LLC</t>
        </is>
      </c>
      <c r="C4794" t="n">
        <v>782</v>
      </c>
      <c r="D4794">
        <f>_xlfn.XLOOKUP(C4794,BH:BH,BI:BI)</f>
        <v/>
      </c>
      <c r="E4794" t="n">
        <v>0</v>
      </c>
      <c r="F4794" t="inlineStr">
        <is>
          <t>fee por emisión de boleto</t>
        </is>
      </c>
      <c r="G4794" s="234" t="n">
        <v>46019</v>
      </c>
      <c r="H4794" s="234" t="n">
        <v>46027</v>
      </c>
      <c r="I4794" t="inlineStr">
        <is>
          <t>HPS</t>
        </is>
      </c>
      <c r="J4794">
        <f>_xlfn.XLOOKUP(I4794,AS:AS,AU:AU)</f>
        <v/>
      </c>
      <c r="K4794" t="inlineStr">
        <is>
          <t>USD</t>
        </is>
      </c>
      <c r="L4794" s="238" t="n">
        <v>70</v>
      </c>
      <c r="M4794">
        <f>L4794*_xlfn.XLOOKUP(K4794,AM:AM,AN:AN)</f>
        <v/>
      </c>
      <c r="N4794">
        <f>L4794*_xlfn.XLOOKUP(K4794,AM:AM,AO:AO)</f>
        <v/>
      </c>
      <c r="O4794" s="238" t="n">
        <v>70</v>
      </c>
      <c r="P4794">
        <f>O4794*_xlfn.XLOOKUP(K4794,AM:AM,AN:AN)</f>
        <v/>
      </c>
      <c r="Q4794">
        <f>O4794*_xlfn.XLOOKUP(K4794,AM:AM,AO:AO)</f>
        <v/>
      </c>
      <c r="R4794">
        <f>_xlfn.XLOOKUP(E4794,AF:AF,AG:AG)</f>
        <v/>
      </c>
      <c r="S4794">
        <f>_xlfn.XLOOKUP(E4794,AF:AF,AI:AI)</f>
        <v/>
      </c>
      <c r="T4794">
        <f>WEEKNUM(G4794)</f>
        <v/>
      </c>
      <c r="U4794">
        <f>YEAR(G4794)</f>
        <v/>
      </c>
      <c r="V4794" s="117">
        <f>IFERROR(Q4794/N4794,"0")</f>
        <v/>
      </c>
    </row>
    <row r="4795">
      <c r="A4795">
        <f>_xlfn.XLOOKUP(D4795,BN:BN,BO:BO)</f>
        <v/>
      </c>
      <c r="B4795" t="inlineStr">
        <is>
          <t>LLC</t>
        </is>
      </c>
      <c r="C4795" t="n">
        <v>782</v>
      </c>
      <c r="D4795">
        <f>_xlfn.XLOOKUP(C4795,BH:BH,BI:BI)</f>
        <v/>
      </c>
      <c r="E4795" t="n">
        <v>28934</v>
      </c>
      <c r="F4795" t="inlineStr">
        <is>
          <t>ARANDA BEZAURY JOSE ALBERTO</t>
        </is>
      </c>
      <c r="G4795" s="234" t="n">
        <v>46023</v>
      </c>
      <c r="H4795" s="234" t="n">
        <v>46023</v>
      </c>
      <c r="I4795" t="inlineStr">
        <is>
          <t>VLO</t>
        </is>
      </c>
      <c r="J4795">
        <f>_xlfn.XLOOKUP(I4795,AS:AS,AU:AU)</f>
        <v/>
      </c>
      <c r="K4795" t="inlineStr">
        <is>
          <t>USD</t>
        </is>
      </c>
      <c r="L4795" s="238" t="n">
        <v>572.8</v>
      </c>
      <c r="M4795">
        <f>L4795*_xlfn.XLOOKUP(K4795,AM:AM,AN:AN)</f>
        <v/>
      </c>
      <c r="N4795">
        <f>L4795*_xlfn.XLOOKUP(K4795,AM:AM,AO:AO)</f>
        <v/>
      </c>
      <c r="O4795" s="238" t="n">
        <v>0</v>
      </c>
      <c r="P4795">
        <f>O4795*_xlfn.XLOOKUP(K4795,AM:AM,AN:AN)</f>
        <v/>
      </c>
      <c r="Q4795">
        <f>O4795*_xlfn.XLOOKUP(K4795,AM:AM,AO:AO)</f>
        <v/>
      </c>
      <c r="R4795">
        <f>_xlfn.XLOOKUP(E4795,AF:AF,AG:AG)</f>
        <v/>
      </c>
      <c r="S4795">
        <f>_xlfn.XLOOKUP(E4795,AF:AF,AI:AI)</f>
        <v/>
      </c>
      <c r="T4795">
        <f>WEEKNUM(G4795)</f>
        <v/>
      </c>
      <c r="U4795">
        <f>YEAR(G4795)</f>
        <v/>
      </c>
      <c r="V4795" s="117">
        <f>IFERROR(Q4795/N4795,"0")</f>
        <v/>
      </c>
    </row>
    <row r="4796">
      <c r="A4796">
        <f>_xlfn.XLOOKUP(D4796,BN:BN,BO:BO)</f>
        <v/>
      </c>
      <c r="B4796" t="inlineStr">
        <is>
          <t>LLC</t>
        </is>
      </c>
      <c r="C4796" t="n">
        <v>782</v>
      </c>
      <c r="D4796">
        <f>_xlfn.XLOOKUP(C4796,BH:BH,BI:BI)</f>
        <v/>
      </c>
      <c r="E4796" t="n">
        <v>28934</v>
      </c>
      <c r="F4796" t="inlineStr">
        <is>
          <t>CARAZA CAMPOS BARRENECHEA LORENZA</t>
        </is>
      </c>
      <c r="G4796" s="234" t="n">
        <v>46023</v>
      </c>
      <c r="H4796" s="234" t="n">
        <v>46023</v>
      </c>
      <c r="I4796" t="inlineStr">
        <is>
          <t>VLO</t>
        </is>
      </c>
      <c r="J4796">
        <f>_xlfn.XLOOKUP(I4796,AS:AS,AU:AU)</f>
        <v/>
      </c>
      <c r="K4796" t="inlineStr">
        <is>
          <t>USD</t>
        </is>
      </c>
      <c r="L4796" s="238" t="n">
        <v>572.8</v>
      </c>
      <c r="M4796">
        <f>L4796*_xlfn.XLOOKUP(K4796,AM:AM,AN:AN)</f>
        <v/>
      </c>
      <c r="N4796">
        <f>L4796*_xlfn.XLOOKUP(K4796,AM:AM,AO:AO)</f>
        <v/>
      </c>
      <c r="O4796" s="238" t="n">
        <v>0</v>
      </c>
      <c r="P4796">
        <f>O4796*_xlfn.XLOOKUP(K4796,AM:AM,AN:AN)</f>
        <v/>
      </c>
      <c r="Q4796">
        <f>O4796*_xlfn.XLOOKUP(K4796,AM:AM,AO:AO)</f>
        <v/>
      </c>
      <c r="R4796">
        <f>_xlfn.XLOOKUP(E4796,AF:AF,AG:AG)</f>
        <v/>
      </c>
      <c r="S4796">
        <f>_xlfn.XLOOKUP(E4796,AF:AF,AI:AI)</f>
        <v/>
      </c>
      <c r="T4796">
        <f>WEEKNUM(G4796)</f>
        <v/>
      </c>
      <c r="U4796">
        <f>YEAR(G4796)</f>
        <v/>
      </c>
      <c r="V4796" s="117">
        <f>IFERROR(Q4796/N4796,"0")</f>
        <v/>
      </c>
    </row>
    <row r="4797">
      <c r="A4797">
        <f>_xlfn.XLOOKUP(D4797,BN:BN,BO:BO)</f>
        <v/>
      </c>
      <c r="B4797" t="inlineStr">
        <is>
          <t>LLC</t>
        </is>
      </c>
      <c r="C4797" t="n">
        <v>782</v>
      </c>
      <c r="D4797">
        <f>_xlfn.XLOOKUP(C4797,BH:BH,BI:BI)</f>
        <v/>
      </c>
      <c r="E4797" t="n">
        <v>0</v>
      </c>
      <c r="F4797" t="inlineStr">
        <is>
          <t xml:space="preserve">Fee de emisión </t>
        </is>
      </c>
      <c r="G4797" s="234" t="n">
        <v>46023</v>
      </c>
      <c r="H4797" s="234" t="n">
        <v>46023</v>
      </c>
      <c r="I4797" t="inlineStr">
        <is>
          <t>HPS</t>
        </is>
      </c>
      <c r="J4797">
        <f>_xlfn.XLOOKUP(I4797,AS:AS,AU:AU)</f>
        <v/>
      </c>
      <c r="K4797" t="inlineStr">
        <is>
          <t>USD</t>
        </is>
      </c>
      <c r="L4797" s="238" t="n">
        <v>140</v>
      </c>
      <c r="M4797">
        <f>L4797*_xlfn.XLOOKUP(K4797,AM:AM,AN:AN)</f>
        <v/>
      </c>
      <c r="N4797">
        <f>L4797*_xlfn.XLOOKUP(K4797,AM:AM,AO:AO)</f>
        <v/>
      </c>
      <c r="O4797" s="238" t="n">
        <v>140</v>
      </c>
      <c r="P4797">
        <f>O4797*_xlfn.XLOOKUP(K4797,AM:AM,AN:AN)</f>
        <v/>
      </c>
      <c r="Q4797">
        <f>O4797*_xlfn.XLOOKUP(K4797,AM:AM,AO:AO)</f>
        <v/>
      </c>
      <c r="R4797">
        <f>_xlfn.XLOOKUP(E4797,AF:AF,AG:AG)</f>
        <v/>
      </c>
      <c r="S4797">
        <f>_xlfn.XLOOKUP(E4797,AF:AF,AI:AI)</f>
        <v/>
      </c>
      <c r="T4797">
        <f>WEEKNUM(G4797)</f>
        <v/>
      </c>
      <c r="U4797">
        <f>YEAR(G4797)</f>
        <v/>
      </c>
      <c r="V4797" s="117">
        <f>IFERROR(Q4797/N4797,"0")</f>
        <v/>
      </c>
    </row>
    <row r="4798">
      <c r="A4798">
        <f>_xlfn.XLOOKUP(D4798,BN:BN,BO:BO)</f>
        <v/>
      </c>
      <c r="B4798" t="inlineStr">
        <is>
          <t>LLC</t>
        </is>
      </c>
      <c r="C4798" t="n">
        <v>782</v>
      </c>
      <c r="D4798">
        <f>_xlfn.XLOOKUP(C4798,BH:BH,BI:BI)</f>
        <v/>
      </c>
      <c r="E4798" t="n">
        <v>28934</v>
      </c>
      <c r="F4798" t="inlineStr">
        <is>
          <t>ARANDA CARAZA CAMPOS LORENZA</t>
        </is>
      </c>
      <c r="G4798" s="234" t="n">
        <v>46023</v>
      </c>
      <c r="H4798" s="234" t="n">
        <v>46023</v>
      </c>
      <c r="I4798" t="inlineStr">
        <is>
          <t>VLO</t>
        </is>
      </c>
      <c r="J4798">
        <f>_xlfn.XLOOKUP(I4798,AS:AS,AU:AU)</f>
        <v/>
      </c>
      <c r="K4798" t="inlineStr">
        <is>
          <t>USD</t>
        </is>
      </c>
      <c r="L4798" s="238" t="n">
        <v>279.6</v>
      </c>
      <c r="M4798">
        <f>L4798*_xlfn.XLOOKUP(K4798,AM:AM,AN:AN)</f>
        <v/>
      </c>
      <c r="N4798">
        <f>L4798*_xlfn.XLOOKUP(K4798,AM:AM,AO:AO)</f>
        <v/>
      </c>
      <c r="O4798" s="238" t="n">
        <v>0</v>
      </c>
      <c r="P4798">
        <f>O4798*_xlfn.XLOOKUP(K4798,AM:AM,AN:AN)</f>
        <v/>
      </c>
      <c r="Q4798">
        <f>O4798*_xlfn.XLOOKUP(K4798,AM:AM,AO:AO)</f>
        <v/>
      </c>
      <c r="R4798">
        <f>_xlfn.XLOOKUP(E4798,AF:AF,AG:AG)</f>
        <v/>
      </c>
      <c r="S4798">
        <f>_xlfn.XLOOKUP(E4798,AF:AF,AI:AI)</f>
        <v/>
      </c>
      <c r="T4798">
        <f>WEEKNUM(G4798)</f>
        <v/>
      </c>
      <c r="U4798">
        <f>YEAR(G4798)</f>
        <v/>
      </c>
      <c r="V4798" s="117">
        <f>IFERROR(Q4798/N4798,"0")</f>
        <v/>
      </c>
    </row>
    <row r="4799">
      <c r="A4799">
        <f>_xlfn.XLOOKUP(D4799,BN:BN,BO:BO)</f>
        <v/>
      </c>
      <c r="B4799" t="inlineStr">
        <is>
          <t>LLC</t>
        </is>
      </c>
      <c r="C4799" t="n">
        <v>782</v>
      </c>
      <c r="D4799">
        <f>_xlfn.XLOOKUP(C4799,BH:BH,BI:BI)</f>
        <v/>
      </c>
      <c r="E4799" t="n">
        <v>28934</v>
      </c>
      <c r="F4799" t="inlineStr">
        <is>
          <t>VAN DE KOPPEL MARCO BELTRAN</t>
        </is>
      </c>
      <c r="G4799" s="234" t="n">
        <v>46023</v>
      </c>
      <c r="H4799" s="234" t="n">
        <v>46023</v>
      </c>
      <c r="I4799" t="inlineStr">
        <is>
          <t>VLO</t>
        </is>
      </c>
      <c r="J4799">
        <f>_xlfn.XLOOKUP(I4799,AS:AS,AU:AU)</f>
        <v/>
      </c>
      <c r="K4799" t="inlineStr">
        <is>
          <t>USD</t>
        </is>
      </c>
      <c r="L4799" s="238" t="n">
        <v>279.6</v>
      </c>
      <c r="M4799">
        <f>L4799*_xlfn.XLOOKUP(K4799,AM:AM,AN:AN)</f>
        <v/>
      </c>
      <c r="N4799">
        <f>L4799*_xlfn.XLOOKUP(K4799,AM:AM,AO:AO)</f>
        <v/>
      </c>
      <c r="O4799" s="238" t="n">
        <v>0</v>
      </c>
      <c r="P4799">
        <f>O4799*_xlfn.XLOOKUP(K4799,AM:AM,AN:AN)</f>
        <v/>
      </c>
      <c r="Q4799">
        <f>O4799*_xlfn.XLOOKUP(K4799,AM:AM,AO:AO)</f>
        <v/>
      </c>
      <c r="R4799">
        <f>_xlfn.XLOOKUP(E4799,AF:AF,AG:AG)</f>
        <v/>
      </c>
      <c r="S4799">
        <f>_xlfn.XLOOKUP(E4799,AF:AF,AI:AI)</f>
        <v/>
      </c>
      <c r="T4799">
        <f>WEEKNUM(G4799)</f>
        <v/>
      </c>
      <c r="U4799">
        <f>YEAR(G4799)</f>
        <v/>
      </c>
      <c r="V4799" s="117">
        <f>IFERROR(Q4799/N4799,"0")</f>
        <v/>
      </c>
    </row>
    <row r="4800">
      <c r="A4800">
        <f>_xlfn.XLOOKUP(D4800,BN:BN,BO:BO)</f>
        <v/>
      </c>
      <c r="B4800" t="inlineStr">
        <is>
          <t>LLC</t>
        </is>
      </c>
      <c r="C4800" t="n">
        <v>782</v>
      </c>
      <c r="D4800">
        <f>_xlfn.XLOOKUP(C4800,BH:BH,BI:BI)</f>
        <v/>
      </c>
      <c r="E4800" t="n">
        <v>28934</v>
      </c>
      <c r="F4800" t="inlineStr">
        <is>
          <t>ARANDA CARAZA CAMPOS MARIA GUADALUPE</t>
        </is>
      </c>
      <c r="G4800" s="234" t="n">
        <v>46023</v>
      </c>
      <c r="H4800" s="234" t="n">
        <v>46023</v>
      </c>
      <c r="I4800" t="inlineStr">
        <is>
          <t>VLO</t>
        </is>
      </c>
      <c r="J4800">
        <f>_xlfn.XLOOKUP(I4800,AS:AS,AU:AU)</f>
        <v/>
      </c>
      <c r="K4800" t="inlineStr">
        <is>
          <t>USD</t>
        </is>
      </c>
      <c r="L4800" s="238" t="n">
        <v>279.6</v>
      </c>
      <c r="M4800">
        <f>L4800*_xlfn.XLOOKUP(K4800,AM:AM,AN:AN)</f>
        <v/>
      </c>
      <c r="N4800">
        <f>L4800*_xlfn.XLOOKUP(K4800,AM:AM,AO:AO)</f>
        <v/>
      </c>
      <c r="O4800" s="238" t="n">
        <v>0</v>
      </c>
      <c r="P4800">
        <f>O4800*_xlfn.XLOOKUP(K4800,AM:AM,AN:AN)</f>
        <v/>
      </c>
      <c r="Q4800">
        <f>O4800*_xlfn.XLOOKUP(K4800,AM:AM,AO:AO)</f>
        <v/>
      </c>
      <c r="R4800">
        <f>_xlfn.XLOOKUP(E4800,AF:AF,AG:AG)</f>
        <v/>
      </c>
      <c r="S4800">
        <f>_xlfn.XLOOKUP(E4800,AF:AF,AI:AI)</f>
        <v/>
      </c>
      <c r="T4800">
        <f>WEEKNUM(G4800)</f>
        <v/>
      </c>
      <c r="U4800">
        <f>YEAR(G4800)</f>
        <v/>
      </c>
      <c r="V4800" s="117">
        <f>IFERROR(Q4800/N4800,"0")</f>
        <v/>
      </c>
    </row>
    <row r="4801">
      <c r="A4801">
        <f>_xlfn.XLOOKUP(D4801,BN:BN,BO:BO)</f>
        <v/>
      </c>
      <c r="B4801" t="inlineStr">
        <is>
          <t>LLC</t>
        </is>
      </c>
      <c r="C4801" t="n">
        <v>782</v>
      </c>
      <c r="D4801">
        <f>_xlfn.XLOOKUP(C4801,BH:BH,BI:BI)</f>
        <v/>
      </c>
      <c r="E4801" t="n">
        <v>28934</v>
      </c>
      <c r="F4801" t="inlineStr">
        <is>
          <t>ARANDA CARAZA CAMPOS LUCILA</t>
        </is>
      </c>
      <c r="G4801" s="234" t="n">
        <v>46023</v>
      </c>
      <c r="H4801" s="234" t="n">
        <v>46023</v>
      </c>
      <c r="I4801" t="inlineStr">
        <is>
          <t>VLO</t>
        </is>
      </c>
      <c r="J4801">
        <f>_xlfn.XLOOKUP(I4801,AS:AS,AU:AU)</f>
        <v/>
      </c>
      <c r="K4801" t="inlineStr">
        <is>
          <t>USD</t>
        </is>
      </c>
      <c r="L4801" s="238" t="n">
        <v>279.6</v>
      </c>
      <c r="M4801">
        <f>L4801*_xlfn.XLOOKUP(K4801,AM:AM,AN:AN)</f>
        <v/>
      </c>
      <c r="N4801">
        <f>L4801*_xlfn.XLOOKUP(K4801,AM:AM,AO:AO)</f>
        <v/>
      </c>
      <c r="O4801" s="238" t="n">
        <v>0</v>
      </c>
      <c r="P4801">
        <f>O4801*_xlfn.XLOOKUP(K4801,AM:AM,AN:AN)</f>
        <v/>
      </c>
      <c r="Q4801">
        <f>O4801*_xlfn.XLOOKUP(K4801,AM:AM,AO:AO)</f>
        <v/>
      </c>
      <c r="R4801">
        <f>_xlfn.XLOOKUP(E4801,AF:AF,AG:AG)</f>
        <v/>
      </c>
      <c r="S4801">
        <f>_xlfn.XLOOKUP(E4801,AF:AF,AI:AI)</f>
        <v/>
      </c>
      <c r="T4801">
        <f>WEEKNUM(G4801)</f>
        <v/>
      </c>
      <c r="U4801">
        <f>YEAR(G4801)</f>
        <v/>
      </c>
      <c r="V4801" s="117">
        <f>IFERROR(Q4801/N4801,"0")</f>
        <v/>
      </c>
    </row>
    <row r="4802">
      <c r="A4802">
        <f>_xlfn.XLOOKUP(D4802,BN:BN,BO:BO)</f>
        <v/>
      </c>
      <c r="B4802" t="inlineStr">
        <is>
          <t>LLC</t>
        </is>
      </c>
      <c r="C4802" t="n">
        <v>782</v>
      </c>
      <c r="D4802">
        <f>_xlfn.XLOOKUP(C4802,BH:BH,BI:BI)</f>
        <v/>
      </c>
      <c r="E4802" t="n">
        <v>0</v>
      </c>
      <c r="F4802" t="inlineStr">
        <is>
          <t>Fee por emisión</t>
        </is>
      </c>
      <c r="G4802" s="234" t="n">
        <v>46023</v>
      </c>
      <c r="H4802" s="234" t="n">
        <v>46023</v>
      </c>
      <c r="I4802" t="inlineStr">
        <is>
          <t>HPS</t>
        </is>
      </c>
      <c r="J4802">
        <f>_xlfn.XLOOKUP(I4802,AS:AS,AU:AU)</f>
        <v/>
      </c>
      <c r="K4802" t="inlineStr">
        <is>
          <t>USD</t>
        </is>
      </c>
      <c r="L4802" s="238" t="n">
        <v>70</v>
      </c>
      <c r="M4802">
        <f>L4802*_xlfn.XLOOKUP(K4802,AM:AM,AN:AN)</f>
        <v/>
      </c>
      <c r="N4802">
        <f>L4802*_xlfn.XLOOKUP(K4802,AM:AM,AO:AO)</f>
        <v/>
      </c>
      <c r="O4802" s="238" t="n">
        <v>70</v>
      </c>
      <c r="P4802">
        <f>O4802*_xlfn.XLOOKUP(K4802,AM:AM,AN:AN)</f>
        <v/>
      </c>
      <c r="Q4802">
        <f>O4802*_xlfn.XLOOKUP(K4802,AM:AM,AO:AO)</f>
        <v/>
      </c>
      <c r="R4802">
        <f>_xlfn.XLOOKUP(E4802,AF:AF,AG:AG)</f>
        <v/>
      </c>
      <c r="S4802">
        <f>_xlfn.XLOOKUP(E4802,AF:AF,AI:AI)</f>
        <v/>
      </c>
      <c r="T4802">
        <f>WEEKNUM(G4802)</f>
        <v/>
      </c>
      <c r="U4802">
        <f>YEAR(G4802)</f>
        <v/>
      </c>
      <c r="V4802" s="117">
        <f>IFERROR(Q4802/N4802,"0")</f>
        <v/>
      </c>
    </row>
    <row r="4803">
      <c r="A4803">
        <f>_xlfn.XLOOKUP(D4803,BN:BN,BO:BO)</f>
        <v/>
      </c>
      <c r="B4803" t="inlineStr">
        <is>
          <t>LLC</t>
        </is>
      </c>
      <c r="C4803" t="n">
        <v>782</v>
      </c>
      <c r="D4803">
        <f>_xlfn.XLOOKUP(C4803,BH:BH,BI:BI)</f>
        <v/>
      </c>
      <c r="E4803" t="n">
        <v>28934</v>
      </c>
      <c r="F4803" t="inlineStr">
        <is>
          <t>CARAZA CAMPOS BARRENECHEA LORENZA</t>
        </is>
      </c>
      <c r="G4803" s="234" t="n">
        <v>46027</v>
      </c>
      <c r="H4803" s="234" t="n">
        <v>46027</v>
      </c>
      <c r="I4803" t="inlineStr">
        <is>
          <t>VLO</t>
        </is>
      </c>
      <c r="J4803">
        <f>_xlfn.XLOOKUP(I4803,AS:AS,AU:AU)</f>
        <v/>
      </c>
      <c r="K4803" t="inlineStr">
        <is>
          <t>USD</t>
        </is>
      </c>
      <c r="L4803" s="238" t="n">
        <v>707.5</v>
      </c>
      <c r="M4803">
        <f>L4803*_xlfn.XLOOKUP(K4803,AM:AM,AN:AN)</f>
        <v/>
      </c>
      <c r="N4803">
        <f>L4803*_xlfn.XLOOKUP(K4803,AM:AM,AO:AO)</f>
        <v/>
      </c>
      <c r="O4803" s="238" t="n">
        <v>0</v>
      </c>
      <c r="P4803">
        <f>O4803*_xlfn.XLOOKUP(K4803,AM:AM,AN:AN)</f>
        <v/>
      </c>
      <c r="Q4803">
        <f>O4803*_xlfn.XLOOKUP(K4803,AM:AM,AO:AO)</f>
        <v/>
      </c>
      <c r="R4803">
        <f>_xlfn.XLOOKUP(E4803,AF:AF,AG:AG)</f>
        <v/>
      </c>
      <c r="S4803">
        <f>_xlfn.XLOOKUP(E4803,AF:AF,AI:AI)</f>
        <v/>
      </c>
      <c r="T4803">
        <f>WEEKNUM(G4803)</f>
        <v/>
      </c>
      <c r="U4803">
        <f>YEAR(G4803)</f>
        <v/>
      </c>
      <c r="V4803" s="117">
        <f>IFERROR(Q4803/N4803,"0")</f>
        <v/>
      </c>
    </row>
    <row r="4804">
      <c r="A4804">
        <f>_xlfn.XLOOKUP(D4804,BN:BN,BO:BO)</f>
        <v/>
      </c>
      <c r="B4804" t="inlineStr">
        <is>
          <t>LLC</t>
        </is>
      </c>
      <c r="C4804" t="n">
        <v>782</v>
      </c>
      <c r="D4804">
        <f>_xlfn.XLOOKUP(C4804,BH:BH,BI:BI)</f>
        <v/>
      </c>
      <c r="E4804" t="n">
        <v>28934</v>
      </c>
      <c r="F4804" t="inlineStr">
        <is>
          <t>ARANDA BEZAURY JOSE ALBERTO</t>
        </is>
      </c>
      <c r="G4804" s="234" t="n">
        <v>46027</v>
      </c>
      <c r="H4804" s="234" t="n">
        <v>46027</v>
      </c>
      <c r="I4804" t="inlineStr">
        <is>
          <t>VLO</t>
        </is>
      </c>
      <c r="J4804">
        <f>_xlfn.XLOOKUP(I4804,AS:AS,AU:AU)</f>
        <v/>
      </c>
      <c r="K4804" t="inlineStr">
        <is>
          <t>USD</t>
        </is>
      </c>
      <c r="L4804" s="238" t="n">
        <v>707.5</v>
      </c>
      <c r="M4804">
        <f>L4804*_xlfn.XLOOKUP(K4804,AM:AM,AN:AN)</f>
        <v/>
      </c>
      <c r="N4804">
        <f>L4804*_xlfn.XLOOKUP(K4804,AM:AM,AO:AO)</f>
        <v/>
      </c>
      <c r="O4804" s="238" t="n">
        <v>0</v>
      </c>
      <c r="P4804">
        <f>O4804*_xlfn.XLOOKUP(K4804,AM:AM,AN:AN)</f>
        <v/>
      </c>
      <c r="Q4804">
        <f>O4804*_xlfn.XLOOKUP(K4804,AM:AM,AO:AO)</f>
        <v/>
      </c>
      <c r="R4804">
        <f>_xlfn.XLOOKUP(E4804,AF:AF,AG:AG)</f>
        <v/>
      </c>
      <c r="S4804">
        <f>_xlfn.XLOOKUP(E4804,AF:AF,AI:AI)</f>
        <v/>
      </c>
      <c r="T4804">
        <f>WEEKNUM(G4804)</f>
        <v/>
      </c>
      <c r="U4804">
        <f>YEAR(G4804)</f>
        <v/>
      </c>
      <c r="V4804" s="117">
        <f>IFERROR(Q4804/N4804,"0")</f>
        <v/>
      </c>
    </row>
    <row r="4805">
      <c r="A4805">
        <f>_xlfn.XLOOKUP(D4805,BN:BN,BO:BO)</f>
        <v/>
      </c>
      <c r="B4805" t="inlineStr">
        <is>
          <t>LLC</t>
        </is>
      </c>
      <c r="C4805" t="n">
        <v>782</v>
      </c>
      <c r="D4805">
        <f>_xlfn.XLOOKUP(C4805,BH:BH,BI:BI)</f>
        <v/>
      </c>
      <c r="E4805" t="n">
        <v>0</v>
      </c>
      <c r="F4805" t="inlineStr">
        <is>
          <t>Fee por emisión</t>
        </is>
      </c>
      <c r="G4805" s="234" t="n">
        <v>46023</v>
      </c>
      <c r="H4805" s="234" t="n">
        <v>46027</v>
      </c>
      <c r="I4805" t="inlineStr">
        <is>
          <t>HPS</t>
        </is>
      </c>
      <c r="J4805">
        <f>_xlfn.XLOOKUP(I4805,AS:AS,AU:AU)</f>
        <v/>
      </c>
      <c r="K4805" t="inlineStr">
        <is>
          <t>USD</t>
        </is>
      </c>
      <c r="L4805" s="238" t="n">
        <v>35</v>
      </c>
      <c r="M4805">
        <f>L4805*_xlfn.XLOOKUP(K4805,AM:AM,AN:AN)</f>
        <v/>
      </c>
      <c r="N4805">
        <f>L4805*_xlfn.XLOOKUP(K4805,AM:AM,AO:AO)</f>
        <v/>
      </c>
      <c r="O4805" s="238" t="n">
        <v>35</v>
      </c>
      <c r="P4805">
        <f>O4805*_xlfn.XLOOKUP(K4805,AM:AM,AN:AN)</f>
        <v/>
      </c>
      <c r="Q4805">
        <f>O4805*_xlfn.XLOOKUP(K4805,AM:AM,AO:AO)</f>
        <v/>
      </c>
      <c r="R4805">
        <f>_xlfn.XLOOKUP(E4805,AF:AF,AG:AG)</f>
        <v/>
      </c>
      <c r="S4805">
        <f>_xlfn.XLOOKUP(E4805,AF:AF,AI:AI)</f>
        <v/>
      </c>
      <c r="T4805">
        <f>WEEKNUM(G4805)</f>
        <v/>
      </c>
      <c r="U4805">
        <f>YEAR(G4805)</f>
        <v/>
      </c>
      <c r="V4805" s="117">
        <f>IFERROR(Q4805/N4805,"0")</f>
        <v/>
      </c>
    </row>
    <row r="4806">
      <c r="A4806">
        <f>_xlfn.XLOOKUP(D4806,BN:BN,BO:BO)</f>
        <v/>
      </c>
      <c r="B4806" t="inlineStr">
        <is>
          <t>LLC</t>
        </is>
      </c>
      <c r="C4806" t="n">
        <v>782</v>
      </c>
      <c r="D4806">
        <f>_xlfn.XLOOKUP(C4806,BH:BH,BI:BI)</f>
        <v/>
      </c>
      <c r="E4806" t="n">
        <v>28934</v>
      </c>
      <c r="F4806" t="inlineStr">
        <is>
          <t>ARANDA CARAZA CAMPOS LORENZA</t>
        </is>
      </c>
      <c r="G4806" s="234" t="n">
        <v>46027</v>
      </c>
      <c r="H4806" s="234" t="n">
        <v>46027</v>
      </c>
      <c r="I4806" t="inlineStr">
        <is>
          <t>VLO</t>
        </is>
      </c>
      <c r="J4806">
        <f>_xlfn.XLOOKUP(I4806,AS:AS,AU:AU)</f>
        <v/>
      </c>
      <c r="K4806" t="inlineStr">
        <is>
          <t>USD</t>
        </is>
      </c>
      <c r="L4806" s="238" t="n">
        <v>319.6</v>
      </c>
      <c r="M4806">
        <f>L4806*_xlfn.XLOOKUP(K4806,AM:AM,AN:AN)</f>
        <v/>
      </c>
      <c r="N4806">
        <f>L4806*_xlfn.XLOOKUP(K4806,AM:AM,AO:AO)</f>
        <v/>
      </c>
      <c r="O4806" s="238" t="n">
        <v>0</v>
      </c>
      <c r="P4806">
        <f>O4806*_xlfn.XLOOKUP(K4806,AM:AM,AN:AN)</f>
        <v/>
      </c>
      <c r="Q4806">
        <f>O4806*_xlfn.XLOOKUP(K4806,AM:AM,AO:AO)</f>
        <v/>
      </c>
      <c r="R4806">
        <f>_xlfn.XLOOKUP(E4806,AF:AF,AG:AG)</f>
        <v/>
      </c>
      <c r="S4806">
        <f>_xlfn.XLOOKUP(E4806,AF:AF,AI:AI)</f>
        <v/>
      </c>
      <c r="T4806">
        <f>WEEKNUM(G4806)</f>
        <v/>
      </c>
      <c r="U4806">
        <f>YEAR(G4806)</f>
        <v/>
      </c>
      <c r="V4806" s="117">
        <f>IFERROR(Q4806/N4806,"0")</f>
        <v/>
      </c>
    </row>
    <row r="4807">
      <c r="A4807">
        <f>_xlfn.XLOOKUP(D4807,BN:BN,BO:BO)</f>
        <v/>
      </c>
      <c r="B4807" t="inlineStr">
        <is>
          <t>LLC</t>
        </is>
      </c>
      <c r="C4807" t="n">
        <v>782</v>
      </c>
      <c r="D4807">
        <f>_xlfn.XLOOKUP(C4807,BH:BH,BI:BI)</f>
        <v/>
      </c>
      <c r="E4807" t="n">
        <v>23317</v>
      </c>
      <c r="F4807" t="inlineStr">
        <is>
          <t>Renta de Departamento de Lujo</t>
        </is>
      </c>
      <c r="G4807" s="234" t="n">
        <v>46019</v>
      </c>
      <c r="H4807" s="234" t="n">
        <v>46023</v>
      </c>
      <c r="I4807" t="inlineStr">
        <is>
          <t>HTL</t>
        </is>
      </c>
      <c r="J4807">
        <f>_xlfn.XLOOKUP(I4807,AS:AS,AU:AU)</f>
        <v/>
      </c>
      <c r="K4807" t="inlineStr">
        <is>
          <t>USD</t>
        </is>
      </c>
      <c r="L4807" s="238" t="n">
        <v>6262.4</v>
      </c>
      <c r="M4807">
        <f>L4807*_xlfn.XLOOKUP(K4807,AM:AM,AN:AN)</f>
        <v/>
      </c>
      <c r="N4807">
        <f>L4807*_xlfn.XLOOKUP(K4807,AM:AM,AO:AO)</f>
        <v/>
      </c>
      <c r="O4807" s="238" t="n">
        <v>608</v>
      </c>
      <c r="P4807">
        <f>O4807*_xlfn.XLOOKUP(K4807,AM:AM,AN:AN)</f>
        <v/>
      </c>
      <c r="Q4807">
        <f>O4807*_xlfn.XLOOKUP(K4807,AM:AM,AO:AO)</f>
        <v/>
      </c>
      <c r="R4807">
        <f>_xlfn.XLOOKUP(E4807,AF:AF,AG:AG)</f>
        <v/>
      </c>
      <c r="S4807">
        <f>_xlfn.XLOOKUP(E4807,AF:AF,AI:AI)</f>
        <v/>
      </c>
      <c r="T4807">
        <f>WEEKNUM(G4807)</f>
        <v/>
      </c>
      <c r="U4807">
        <f>YEAR(G4807)</f>
        <v/>
      </c>
      <c r="V4807" s="117">
        <f>IFERROR(Q4807/N4807,"0")</f>
        <v/>
      </c>
    </row>
    <row r="4808">
      <c r="A4808">
        <f>_xlfn.XLOOKUP(D4808,BN:BN,BO:BO)</f>
        <v/>
      </c>
      <c r="B4808" t="inlineStr">
        <is>
          <t>LLC</t>
        </is>
      </c>
      <c r="C4808" t="n">
        <v>782</v>
      </c>
      <c r="D4808">
        <f>_xlfn.XLOOKUP(C4808,BH:BH,BI:BI)</f>
        <v/>
      </c>
      <c r="E4808" t="n">
        <v>33466</v>
      </c>
      <c r="F4808" t="inlineStr">
        <is>
          <t>Tour a pie por Venecia</t>
        </is>
      </c>
      <c r="G4808" s="234" t="n">
        <v>46019</v>
      </c>
      <c r="H4808" s="234" t="n">
        <v>46027</v>
      </c>
      <c r="I4808" t="inlineStr">
        <is>
          <t>GUI</t>
        </is>
      </c>
      <c r="J4808">
        <f>_xlfn.XLOOKUP(I4808,AS:AS,AU:AU)</f>
        <v/>
      </c>
      <c r="K4808" t="inlineStr">
        <is>
          <t>USD</t>
        </is>
      </c>
      <c r="L4808" s="238" t="n">
        <v>484.2</v>
      </c>
      <c r="M4808">
        <f>L4808*_xlfn.XLOOKUP(K4808,AM:AM,AN:AN)</f>
        <v/>
      </c>
      <c r="N4808">
        <f>L4808*_xlfn.XLOOKUP(K4808,AM:AM,AO:AO)</f>
        <v/>
      </c>
      <c r="O4808" s="238" t="n">
        <v>0</v>
      </c>
      <c r="P4808">
        <f>O4808*_xlfn.XLOOKUP(K4808,AM:AM,AN:AN)</f>
        <v/>
      </c>
      <c r="Q4808">
        <f>O4808*_xlfn.XLOOKUP(K4808,AM:AM,AO:AO)</f>
        <v/>
      </c>
      <c r="R4808">
        <f>_xlfn.XLOOKUP(E4808,AF:AF,AG:AG)</f>
        <v/>
      </c>
      <c r="S4808">
        <f>_xlfn.XLOOKUP(E4808,AF:AF,AI:AI)</f>
        <v/>
      </c>
      <c r="T4808">
        <f>WEEKNUM(G4808)</f>
        <v/>
      </c>
      <c r="U4808">
        <f>YEAR(G4808)</f>
        <v/>
      </c>
      <c r="V4808" s="117">
        <f>IFERROR(Q4808/N4808,"0")</f>
        <v/>
      </c>
    </row>
    <row r="4809">
      <c r="A4809">
        <f>_xlfn.XLOOKUP(D4809,BN:BN,BO:BO)</f>
        <v/>
      </c>
      <c r="B4809" t="inlineStr">
        <is>
          <t>LLC</t>
        </is>
      </c>
      <c r="C4809" t="n">
        <v>782</v>
      </c>
      <c r="D4809">
        <f>_xlfn.XLOOKUP(C4809,BH:BH,BI:BI)</f>
        <v/>
      </c>
      <c r="E4809" t="n">
        <v>25780</v>
      </c>
      <c r="F4809" t="inlineStr">
        <is>
          <t>Traslado VCE - St Regis Venice</t>
        </is>
      </c>
      <c r="G4809" s="234" t="n">
        <v>46023</v>
      </c>
      <c r="H4809" s="234" t="n">
        <v>46023</v>
      </c>
      <c r="I4809" t="inlineStr">
        <is>
          <t>TRF</t>
        </is>
      </c>
      <c r="J4809">
        <f>_xlfn.XLOOKUP(I4809,AS:AS,AU:AU)</f>
        <v/>
      </c>
      <c r="K4809" t="inlineStr">
        <is>
          <t>USD</t>
        </is>
      </c>
      <c r="L4809" s="238" t="n">
        <v>445</v>
      </c>
      <c r="M4809">
        <f>L4809*_xlfn.XLOOKUP(K4809,AM:AM,AN:AN)</f>
        <v/>
      </c>
      <c r="N4809">
        <f>L4809*_xlfn.XLOOKUP(K4809,AM:AM,AO:AO)</f>
        <v/>
      </c>
      <c r="O4809" s="238" t="n">
        <v>66.75</v>
      </c>
      <c r="P4809">
        <f>O4809*_xlfn.XLOOKUP(K4809,AM:AM,AN:AN)</f>
        <v/>
      </c>
      <c r="Q4809">
        <f>O4809*_xlfn.XLOOKUP(K4809,AM:AM,AO:AO)</f>
        <v/>
      </c>
      <c r="R4809">
        <f>_xlfn.XLOOKUP(E4809,AF:AF,AG:AG)</f>
        <v/>
      </c>
      <c r="S4809">
        <f>_xlfn.XLOOKUP(E4809,AF:AF,AI:AI)</f>
        <v/>
      </c>
      <c r="T4809">
        <f>WEEKNUM(G4809)</f>
        <v/>
      </c>
      <c r="U4809">
        <f>YEAR(G4809)</f>
        <v/>
      </c>
      <c r="V4809" s="117">
        <f>IFERROR(Q4809/N4809,"0")</f>
        <v/>
      </c>
    </row>
    <row r="4810">
      <c r="A4810">
        <f>_xlfn.XLOOKUP(D4810,BN:BN,BO:BO)</f>
        <v/>
      </c>
      <c r="B4810" t="inlineStr">
        <is>
          <t>LLC</t>
        </is>
      </c>
      <c r="C4810" t="n">
        <v>782</v>
      </c>
      <c r="D4810">
        <f>_xlfn.XLOOKUP(C4810,BH:BH,BI:BI)</f>
        <v/>
      </c>
      <c r="E4810" t="n">
        <v>30769</v>
      </c>
      <c r="F4810" t="inlineStr">
        <is>
          <t xml:space="preserve">Hospedaje St. Regis Venice Deluxe Room 1 </t>
        </is>
      </c>
      <c r="G4810" s="234" t="n">
        <v>46023</v>
      </c>
      <c r="H4810" s="234" t="n">
        <v>46026</v>
      </c>
      <c r="I4810" t="inlineStr">
        <is>
          <t>HTL</t>
        </is>
      </c>
      <c r="J4810">
        <f>_xlfn.XLOOKUP(I4810,AS:AS,AU:AU)</f>
        <v/>
      </c>
      <c r="K4810" t="inlineStr">
        <is>
          <t>USD</t>
        </is>
      </c>
      <c r="L4810" s="238" t="n">
        <v>3352.14</v>
      </c>
      <c r="M4810">
        <f>L4810*_xlfn.XLOOKUP(K4810,AM:AM,AN:AN)</f>
        <v/>
      </c>
      <c r="N4810">
        <f>L4810*_xlfn.XLOOKUP(K4810,AM:AM,AO:AO)</f>
        <v/>
      </c>
      <c r="O4810" s="238" t="n">
        <v>331.21</v>
      </c>
      <c r="P4810">
        <f>O4810*_xlfn.XLOOKUP(K4810,AM:AM,AN:AN)</f>
        <v/>
      </c>
      <c r="Q4810">
        <f>O4810*_xlfn.XLOOKUP(K4810,AM:AM,AO:AO)</f>
        <v/>
      </c>
      <c r="R4810">
        <f>_xlfn.XLOOKUP(E4810,AF:AF,AG:AG)</f>
        <v/>
      </c>
      <c r="S4810">
        <f>_xlfn.XLOOKUP(E4810,AF:AF,AI:AI)</f>
        <v/>
      </c>
      <c r="T4810">
        <f>WEEKNUM(G4810)</f>
        <v/>
      </c>
      <c r="U4810">
        <f>YEAR(G4810)</f>
        <v/>
      </c>
      <c r="V4810" s="117">
        <f>IFERROR(Q4810/N4810,"0")</f>
        <v/>
      </c>
    </row>
    <row r="4811">
      <c r="A4811">
        <f>_xlfn.XLOOKUP(D4811,BN:BN,BO:BO)</f>
        <v/>
      </c>
      <c r="B4811" t="inlineStr">
        <is>
          <t>LLC</t>
        </is>
      </c>
      <c r="C4811" t="n">
        <v>782</v>
      </c>
      <c r="D4811">
        <f>_xlfn.XLOOKUP(C4811,BH:BH,BI:BI)</f>
        <v/>
      </c>
      <c r="E4811" t="n">
        <v>30769</v>
      </c>
      <c r="F4811" t="inlineStr">
        <is>
          <t>Hospedaje St. Regis Venice Deluxe Room 2</t>
        </is>
      </c>
      <c r="G4811" s="234" t="n">
        <v>46023</v>
      </c>
      <c r="H4811" s="234" t="n">
        <v>46027</v>
      </c>
      <c r="I4811" t="inlineStr">
        <is>
          <t>HTL</t>
        </is>
      </c>
      <c r="J4811">
        <f>_xlfn.XLOOKUP(I4811,AS:AS,AU:AU)</f>
        <v/>
      </c>
      <c r="K4811" t="inlineStr">
        <is>
          <t>USD</t>
        </is>
      </c>
      <c r="L4811" s="238" t="n">
        <v>3628.85</v>
      </c>
      <c r="M4811">
        <f>L4811*_xlfn.XLOOKUP(K4811,AM:AM,AN:AN)</f>
        <v/>
      </c>
      <c r="N4811">
        <f>L4811*_xlfn.XLOOKUP(K4811,AM:AM,AO:AO)</f>
        <v/>
      </c>
      <c r="O4811" s="238" t="n">
        <v>358.89</v>
      </c>
      <c r="P4811">
        <f>O4811*_xlfn.XLOOKUP(K4811,AM:AM,AN:AN)</f>
        <v/>
      </c>
      <c r="Q4811">
        <f>O4811*_xlfn.XLOOKUP(K4811,AM:AM,AO:AO)</f>
        <v/>
      </c>
      <c r="R4811">
        <f>_xlfn.XLOOKUP(E4811,AF:AF,AG:AG)</f>
        <v/>
      </c>
      <c r="S4811">
        <f>_xlfn.XLOOKUP(E4811,AF:AF,AI:AI)</f>
        <v/>
      </c>
      <c r="T4811">
        <f>WEEKNUM(G4811)</f>
        <v/>
      </c>
      <c r="U4811">
        <f>YEAR(G4811)</f>
        <v/>
      </c>
      <c r="V4811" s="117">
        <f>IFERROR(Q4811/N4811,"0")</f>
        <v/>
      </c>
    </row>
    <row r="4812">
      <c r="A4812">
        <f>_xlfn.XLOOKUP(D4812,BN:BN,BO:BO)</f>
        <v/>
      </c>
      <c r="B4812" t="inlineStr">
        <is>
          <t>LLC</t>
        </is>
      </c>
      <c r="C4812" t="n">
        <v>782</v>
      </c>
      <c r="D4812">
        <f>_xlfn.XLOOKUP(C4812,BH:BH,BI:BI)</f>
        <v/>
      </c>
      <c r="E4812" t="n">
        <v>30769</v>
      </c>
      <c r="F4812" t="inlineStr">
        <is>
          <t>Hospedaje St. Regis Venice Astor Suite</t>
        </is>
      </c>
      <c r="G4812" s="234" t="n">
        <v>46023</v>
      </c>
      <c r="H4812" s="234" t="n">
        <v>46027</v>
      </c>
      <c r="I4812" t="inlineStr">
        <is>
          <t>HTL</t>
        </is>
      </c>
      <c r="J4812">
        <f>_xlfn.XLOOKUP(I4812,AS:AS,AU:AU)</f>
        <v/>
      </c>
      <c r="K4812" t="inlineStr">
        <is>
          <t>USD</t>
        </is>
      </c>
      <c r="L4812" s="238" t="n">
        <v>6176.87</v>
      </c>
      <c r="M4812">
        <f>L4812*_xlfn.XLOOKUP(K4812,AM:AM,AN:AN)</f>
        <v/>
      </c>
      <c r="N4812">
        <f>L4812*_xlfn.XLOOKUP(K4812,AM:AM,AO:AO)</f>
        <v/>
      </c>
      <c r="O4812" s="238" t="n">
        <v>612.6900000000001</v>
      </c>
      <c r="P4812">
        <f>O4812*_xlfn.XLOOKUP(K4812,AM:AM,AN:AN)</f>
        <v/>
      </c>
      <c r="Q4812">
        <f>O4812*_xlfn.XLOOKUP(K4812,AM:AM,AO:AO)</f>
        <v/>
      </c>
      <c r="R4812">
        <f>_xlfn.XLOOKUP(E4812,AF:AF,AG:AG)</f>
        <v/>
      </c>
      <c r="S4812">
        <f>_xlfn.XLOOKUP(E4812,AF:AF,AI:AI)</f>
        <v/>
      </c>
      <c r="T4812">
        <f>WEEKNUM(G4812)</f>
        <v/>
      </c>
      <c r="U4812">
        <f>YEAR(G4812)</f>
        <v/>
      </c>
      <c r="V4812" s="117">
        <f>IFERROR(Q4812/N4812,"0")</f>
        <v/>
      </c>
    </row>
    <row r="4813">
      <c r="A4813">
        <f>_xlfn.XLOOKUP(D4813,BN:BN,BO:BO)</f>
        <v/>
      </c>
      <c r="B4813" t="inlineStr">
        <is>
          <t>LLC</t>
        </is>
      </c>
      <c r="C4813" t="n">
        <v>782</v>
      </c>
      <c r="D4813">
        <f>_xlfn.XLOOKUP(C4813,BH:BH,BI:BI)</f>
        <v/>
      </c>
      <c r="E4813" t="n">
        <v>29074</v>
      </c>
      <c r="F4813" t="inlineStr">
        <is>
          <t xml:space="preserve">Hospedaje Maison Piramydes </t>
        </is>
      </c>
      <c r="G4813" s="234" t="n">
        <v>46015</v>
      </c>
      <c r="H4813" s="234" t="n">
        <v>46050</v>
      </c>
      <c r="I4813" t="inlineStr">
        <is>
          <t>HTL</t>
        </is>
      </c>
      <c r="J4813">
        <f>_xlfn.XLOOKUP(I4813,AS:AS,AU:AU)</f>
        <v/>
      </c>
      <c r="K4813" t="inlineStr">
        <is>
          <t>USD</t>
        </is>
      </c>
      <c r="L4813" s="238" t="n">
        <v>11710.78</v>
      </c>
      <c r="M4813">
        <f>L4813*_xlfn.XLOOKUP(K4813,AM:AM,AN:AN)</f>
        <v/>
      </c>
      <c r="N4813">
        <f>L4813*_xlfn.XLOOKUP(K4813,AM:AM,AO:AO)</f>
        <v/>
      </c>
      <c r="O4813" s="238" t="n">
        <v>1166.92</v>
      </c>
      <c r="P4813">
        <f>O4813*_xlfn.XLOOKUP(K4813,AM:AM,AN:AN)</f>
        <v/>
      </c>
      <c r="Q4813">
        <f>O4813*_xlfn.XLOOKUP(K4813,AM:AM,AO:AO)</f>
        <v/>
      </c>
      <c r="R4813">
        <f>_xlfn.XLOOKUP(E4813,AF:AF,AG:AG)</f>
        <v/>
      </c>
      <c r="S4813">
        <f>_xlfn.XLOOKUP(E4813,AF:AF,AI:AI)</f>
        <v/>
      </c>
      <c r="T4813">
        <f>WEEKNUM(G4813)</f>
        <v/>
      </c>
      <c r="U4813">
        <f>YEAR(G4813)</f>
        <v/>
      </c>
      <c r="V4813" s="117">
        <f>IFERROR(Q4813/N4813,"0")</f>
        <v/>
      </c>
    </row>
    <row r="4814">
      <c r="A4814">
        <f>_xlfn.XLOOKUP(D4814,BN:BN,BO:BO)</f>
        <v/>
      </c>
      <c r="B4814" t="inlineStr">
        <is>
          <t>LLC</t>
        </is>
      </c>
      <c r="C4814" t="n">
        <v>782</v>
      </c>
      <c r="D4814">
        <f>_xlfn.XLOOKUP(C4814,BH:BH,BI:BI)</f>
        <v/>
      </c>
      <c r="E4814" t="n">
        <v>28934</v>
      </c>
      <c r="F4814" t="inlineStr">
        <is>
          <t>ARANDA CARAZA CAMPOS LORENZA</t>
        </is>
      </c>
      <c r="G4814" s="234" t="n">
        <v>46027</v>
      </c>
      <c r="H4814" s="234" t="n">
        <v>46027</v>
      </c>
      <c r="I4814" t="inlineStr">
        <is>
          <t>VLO</t>
        </is>
      </c>
      <c r="J4814">
        <f>_xlfn.XLOOKUP(I4814,AS:AS,AU:AU)</f>
        <v/>
      </c>
      <c r="K4814" t="inlineStr">
        <is>
          <t>USD</t>
        </is>
      </c>
      <c r="L4814" s="238" t="n">
        <v>24.4</v>
      </c>
      <c r="M4814">
        <f>L4814*_xlfn.XLOOKUP(K4814,AM:AM,AN:AN)</f>
        <v/>
      </c>
      <c r="N4814">
        <f>L4814*_xlfn.XLOOKUP(K4814,AM:AM,AO:AO)</f>
        <v/>
      </c>
      <c r="O4814" s="238" t="n">
        <v>0</v>
      </c>
      <c r="P4814">
        <f>O4814*_xlfn.XLOOKUP(K4814,AM:AM,AN:AN)</f>
        <v/>
      </c>
      <c r="Q4814">
        <f>O4814*_xlfn.XLOOKUP(K4814,AM:AM,AO:AO)</f>
        <v/>
      </c>
      <c r="R4814">
        <f>_xlfn.XLOOKUP(E4814,AF:AF,AG:AG)</f>
        <v/>
      </c>
      <c r="S4814">
        <f>_xlfn.XLOOKUP(E4814,AF:AF,AI:AI)</f>
        <v/>
      </c>
      <c r="T4814">
        <f>WEEKNUM(G4814)</f>
        <v/>
      </c>
      <c r="U4814">
        <f>YEAR(G4814)</f>
        <v/>
      </c>
      <c r="V4814" s="117">
        <f>IFERROR(Q4814/N4814,"0")</f>
        <v/>
      </c>
    </row>
    <row r="4815">
      <c r="A4815">
        <f>_xlfn.XLOOKUP(D4815,BN:BN,BO:BO)</f>
        <v/>
      </c>
      <c r="B4815" t="inlineStr">
        <is>
          <t>LLC</t>
        </is>
      </c>
      <c r="C4815" t="n">
        <v>782</v>
      </c>
      <c r="D4815">
        <f>_xlfn.XLOOKUP(C4815,BH:BH,BI:BI)</f>
        <v/>
      </c>
      <c r="E4815" t="n">
        <v>0</v>
      </c>
      <c r="F4815" t="inlineStr">
        <is>
          <t>Fee emision de boletos 7 asientos</t>
        </is>
      </c>
      <c r="G4815" s="234" t="n">
        <v>46015</v>
      </c>
      <c r="H4815" s="234" t="n">
        <v>46050</v>
      </c>
      <c r="I4815" t="inlineStr">
        <is>
          <t>HPS</t>
        </is>
      </c>
      <c r="J4815">
        <f>_xlfn.XLOOKUP(I4815,AS:AS,AU:AU)</f>
        <v/>
      </c>
      <c r="K4815" t="inlineStr">
        <is>
          <t>USD</t>
        </is>
      </c>
      <c r="L4815" s="238" t="n">
        <v>245</v>
      </c>
      <c r="M4815">
        <f>L4815*_xlfn.XLOOKUP(K4815,AM:AM,AN:AN)</f>
        <v/>
      </c>
      <c r="N4815">
        <f>L4815*_xlfn.XLOOKUP(K4815,AM:AM,AO:AO)</f>
        <v/>
      </c>
      <c r="O4815" s="238" t="n">
        <v>245</v>
      </c>
      <c r="P4815">
        <f>O4815*_xlfn.XLOOKUP(K4815,AM:AM,AN:AN)</f>
        <v/>
      </c>
      <c r="Q4815">
        <f>O4815*_xlfn.XLOOKUP(K4815,AM:AM,AO:AO)</f>
        <v/>
      </c>
      <c r="R4815">
        <f>_xlfn.XLOOKUP(E4815,AF:AF,AG:AG)</f>
        <v/>
      </c>
      <c r="S4815">
        <f>_xlfn.XLOOKUP(E4815,AF:AF,AI:AI)</f>
        <v/>
      </c>
      <c r="T4815">
        <f>WEEKNUM(G4815)</f>
        <v/>
      </c>
      <c r="U4815">
        <f>YEAR(G4815)</f>
        <v/>
      </c>
      <c r="V4815" s="117">
        <f>IFERROR(Q4815/N4815,"0")</f>
        <v/>
      </c>
    </row>
    <row r="4816">
      <c r="A4816">
        <f>_xlfn.XLOOKUP(D4816,BN:BN,BO:BO)</f>
        <v/>
      </c>
      <c r="B4816" t="inlineStr">
        <is>
          <t>LLC</t>
        </is>
      </c>
      <c r="C4816" t="n">
        <v>783</v>
      </c>
      <c r="D4816">
        <f>_xlfn.XLOOKUP(C4816,BH:BH,BI:BI)</f>
        <v/>
      </c>
      <c r="E4816" t="n">
        <v>30923</v>
      </c>
      <c r="F4816" t="inlineStr">
        <is>
          <t>Reserva 8 noches - Habitación Doble</t>
        </is>
      </c>
      <c r="G4816" s="234" t="n">
        <v>45968</v>
      </c>
      <c r="H4816" s="234" t="n">
        <v>45976</v>
      </c>
      <c r="I4816" t="inlineStr">
        <is>
          <t>HTL</t>
        </is>
      </c>
      <c r="J4816">
        <f>_xlfn.XLOOKUP(I4816,AS:AS,AU:AU)</f>
        <v/>
      </c>
      <c r="K4816" t="inlineStr">
        <is>
          <t>GBP</t>
        </is>
      </c>
      <c r="L4816" s="238" t="n">
        <v>3925</v>
      </c>
      <c r="M4816">
        <f>L4816*_xlfn.XLOOKUP(K4816,AM:AM,AN:AN)</f>
        <v/>
      </c>
      <c r="N4816">
        <f>L4816*_xlfn.XLOOKUP(K4816,AM:AM,AO:AO)</f>
        <v/>
      </c>
      <c r="O4816" s="238" t="n">
        <v>327.08</v>
      </c>
      <c r="P4816">
        <f>O4816*_xlfn.XLOOKUP(K4816,AM:AM,AN:AN)</f>
        <v/>
      </c>
      <c r="Q4816">
        <f>O4816*_xlfn.XLOOKUP(K4816,AM:AM,AO:AO)</f>
        <v/>
      </c>
      <c r="R4816">
        <f>_xlfn.XLOOKUP(E4816,AF:AF,AG:AG)</f>
        <v/>
      </c>
      <c r="S4816">
        <f>_xlfn.XLOOKUP(E4816,AF:AF,AI:AI)</f>
        <v/>
      </c>
      <c r="T4816">
        <f>WEEKNUM(G4816)</f>
        <v/>
      </c>
      <c r="U4816">
        <f>YEAR(G4816)</f>
        <v/>
      </c>
      <c r="V4816" s="117">
        <f>IFERROR(Q4816/N4816,"0")</f>
        <v/>
      </c>
    </row>
    <row r="4817">
      <c r="A4817">
        <f>_xlfn.XLOOKUP(D4817,BN:BN,BO:BO)</f>
        <v/>
      </c>
      <c r="B4817" t="inlineStr">
        <is>
          <t>LLC</t>
        </is>
      </c>
      <c r="C4817" t="n">
        <v>784</v>
      </c>
      <c r="D4817">
        <f>_xlfn.XLOOKUP(C4817,BH:BH,BI:BI)</f>
        <v/>
      </c>
      <c r="E4817" t="n">
        <v>28934</v>
      </c>
      <c r="F4817" t="inlineStr">
        <is>
          <t>HENKEL ROJAS EDUARDO</t>
        </is>
      </c>
      <c r="G4817" s="234" t="n">
        <v>45953</v>
      </c>
      <c r="H4817" s="234" t="n">
        <v>45956</v>
      </c>
      <c r="I4817" t="inlineStr">
        <is>
          <t>VLO</t>
        </is>
      </c>
      <c r="J4817">
        <f>_xlfn.XLOOKUP(I4817,AS:AS,AU:AU)</f>
        <v/>
      </c>
      <c r="K4817" t="inlineStr">
        <is>
          <t>EUR</t>
        </is>
      </c>
      <c r="L4817" s="238" t="n">
        <v>645.87</v>
      </c>
      <c r="M4817">
        <f>L4817*_xlfn.XLOOKUP(K4817,AM:AM,AN:AN)</f>
        <v/>
      </c>
      <c r="N4817">
        <f>L4817*_xlfn.XLOOKUP(K4817,AM:AM,AO:AO)</f>
        <v/>
      </c>
      <c r="O4817" s="238" t="n">
        <v>0</v>
      </c>
      <c r="P4817">
        <f>O4817*_xlfn.XLOOKUP(K4817,AM:AM,AN:AN)</f>
        <v/>
      </c>
      <c r="Q4817">
        <f>O4817*_xlfn.XLOOKUP(K4817,AM:AM,AO:AO)</f>
        <v/>
      </c>
      <c r="R4817">
        <f>_xlfn.XLOOKUP(E4817,AF:AF,AG:AG)</f>
        <v/>
      </c>
      <c r="S4817">
        <f>_xlfn.XLOOKUP(E4817,AF:AF,AI:AI)</f>
        <v/>
      </c>
      <c r="T4817">
        <f>WEEKNUM(G4817)</f>
        <v/>
      </c>
      <c r="U4817">
        <f>YEAR(G4817)</f>
        <v/>
      </c>
      <c r="V4817" s="117">
        <f>IFERROR(Q4817/N4817,"0")</f>
        <v/>
      </c>
    </row>
    <row r="4818">
      <c r="A4818">
        <f>_xlfn.XLOOKUP(D4818,BN:BN,BO:BO)</f>
        <v/>
      </c>
      <c r="B4818" t="inlineStr">
        <is>
          <t>LLC</t>
        </is>
      </c>
      <c r="C4818" t="n">
        <v>784</v>
      </c>
      <c r="D4818">
        <f>_xlfn.XLOOKUP(C4818,BH:BH,BI:BI)</f>
        <v/>
      </c>
      <c r="E4818" t="n">
        <v>28934</v>
      </c>
      <c r="F4818" t="inlineStr">
        <is>
          <t>HENKEL ROJAS EDUARDO</t>
        </is>
      </c>
      <c r="G4818" s="234" t="n">
        <v>45953</v>
      </c>
      <c r="H4818" s="234" t="n">
        <v>45956</v>
      </c>
      <c r="I4818" t="inlineStr">
        <is>
          <t>VLO</t>
        </is>
      </c>
      <c r="J4818">
        <f>_xlfn.XLOOKUP(I4818,AS:AS,AU:AU)</f>
        <v/>
      </c>
      <c r="K4818" t="inlineStr">
        <is>
          <t>EUR</t>
        </is>
      </c>
      <c r="L4818" s="238" t="n">
        <v>35.9</v>
      </c>
      <c r="M4818">
        <f>L4818*_xlfn.XLOOKUP(K4818,AM:AM,AN:AN)</f>
        <v/>
      </c>
      <c r="N4818">
        <f>L4818*_xlfn.XLOOKUP(K4818,AM:AM,AO:AO)</f>
        <v/>
      </c>
      <c r="O4818" s="238" t="n">
        <v>0</v>
      </c>
      <c r="P4818">
        <f>O4818*_xlfn.XLOOKUP(K4818,AM:AM,AN:AN)</f>
        <v/>
      </c>
      <c r="Q4818">
        <f>O4818*_xlfn.XLOOKUP(K4818,AM:AM,AO:AO)</f>
        <v/>
      </c>
      <c r="R4818">
        <f>_xlfn.XLOOKUP(E4818,AF:AF,AG:AG)</f>
        <v/>
      </c>
      <c r="S4818">
        <f>_xlfn.XLOOKUP(E4818,AF:AF,AI:AI)</f>
        <v/>
      </c>
      <c r="T4818">
        <f>WEEKNUM(G4818)</f>
        <v/>
      </c>
      <c r="U4818">
        <f>YEAR(G4818)</f>
        <v/>
      </c>
      <c r="V4818" s="117">
        <f>IFERROR(Q4818/N4818,"0")</f>
        <v/>
      </c>
    </row>
    <row r="4819">
      <c r="A4819">
        <f>_xlfn.XLOOKUP(D4819,BN:BN,BO:BO)</f>
        <v/>
      </c>
      <c r="B4819" t="inlineStr">
        <is>
          <t>LLC</t>
        </is>
      </c>
      <c r="C4819" t="n">
        <v>784</v>
      </c>
      <c r="D4819">
        <f>_xlfn.XLOOKUP(C4819,BH:BH,BI:BI)</f>
        <v/>
      </c>
      <c r="E4819" t="n">
        <v>28934</v>
      </c>
      <c r="F4819" t="inlineStr">
        <is>
          <t>ROJAS GERARDO</t>
        </is>
      </c>
      <c r="G4819" s="234" t="n">
        <v>45953</v>
      </c>
      <c r="H4819" s="234" t="n">
        <v>45956</v>
      </c>
      <c r="I4819" t="inlineStr">
        <is>
          <t>VLO</t>
        </is>
      </c>
      <c r="J4819">
        <f>_xlfn.XLOOKUP(I4819,AS:AS,AU:AU)</f>
        <v/>
      </c>
      <c r="K4819" t="inlineStr">
        <is>
          <t>EUR</t>
        </is>
      </c>
      <c r="L4819" s="238" t="n">
        <v>695.92</v>
      </c>
      <c r="M4819">
        <f>L4819*_xlfn.XLOOKUP(K4819,AM:AM,AN:AN)</f>
        <v/>
      </c>
      <c r="N4819">
        <f>L4819*_xlfn.XLOOKUP(K4819,AM:AM,AO:AO)</f>
        <v/>
      </c>
      <c r="O4819" s="238" t="n">
        <v>0</v>
      </c>
      <c r="P4819">
        <f>O4819*_xlfn.XLOOKUP(K4819,AM:AM,AN:AN)</f>
        <v/>
      </c>
      <c r="Q4819">
        <f>O4819*_xlfn.XLOOKUP(K4819,AM:AM,AO:AO)</f>
        <v/>
      </c>
      <c r="R4819">
        <f>_xlfn.XLOOKUP(E4819,AF:AF,AG:AG)</f>
        <v/>
      </c>
      <c r="S4819">
        <f>_xlfn.XLOOKUP(E4819,AF:AF,AI:AI)</f>
        <v/>
      </c>
      <c r="T4819">
        <f>WEEKNUM(G4819)</f>
        <v/>
      </c>
      <c r="U4819">
        <f>YEAR(G4819)</f>
        <v/>
      </c>
      <c r="V4819" s="117">
        <f>IFERROR(Q4819/N4819,"0")</f>
        <v/>
      </c>
    </row>
    <row r="4820">
      <c r="A4820">
        <f>_xlfn.XLOOKUP(D4820,BN:BN,BO:BO)</f>
        <v/>
      </c>
      <c r="B4820" t="inlineStr">
        <is>
          <t>LLC</t>
        </is>
      </c>
      <c r="C4820" t="n">
        <v>784</v>
      </c>
      <c r="D4820">
        <f>_xlfn.XLOOKUP(C4820,BH:BH,BI:BI)</f>
        <v/>
      </c>
      <c r="E4820" t="n">
        <v>28934</v>
      </c>
      <c r="F4820" t="inlineStr">
        <is>
          <t>ROJAS GERARDO</t>
        </is>
      </c>
      <c r="G4820" s="234" t="n">
        <v>45953</v>
      </c>
      <c r="H4820" s="234" t="n">
        <v>45956</v>
      </c>
      <c r="I4820" t="inlineStr">
        <is>
          <t>VLO</t>
        </is>
      </c>
      <c r="J4820">
        <f>_xlfn.XLOOKUP(I4820,AS:AS,AU:AU)</f>
        <v/>
      </c>
      <c r="K4820" t="inlineStr">
        <is>
          <t>EUR</t>
        </is>
      </c>
      <c r="L4820" s="238" t="n">
        <v>35.9</v>
      </c>
      <c r="M4820">
        <f>L4820*_xlfn.XLOOKUP(K4820,AM:AM,AN:AN)</f>
        <v/>
      </c>
      <c r="N4820">
        <f>L4820*_xlfn.XLOOKUP(K4820,AM:AM,AO:AO)</f>
        <v/>
      </c>
      <c r="O4820" s="238" t="n">
        <v>0</v>
      </c>
      <c r="P4820">
        <f>O4820*_xlfn.XLOOKUP(K4820,AM:AM,AN:AN)</f>
        <v/>
      </c>
      <c r="Q4820">
        <f>O4820*_xlfn.XLOOKUP(K4820,AM:AM,AO:AO)</f>
        <v/>
      </c>
      <c r="R4820">
        <f>_xlfn.XLOOKUP(E4820,AF:AF,AG:AG)</f>
        <v/>
      </c>
      <c r="S4820">
        <f>_xlfn.XLOOKUP(E4820,AF:AF,AI:AI)</f>
        <v/>
      </c>
      <c r="T4820">
        <f>WEEKNUM(G4820)</f>
        <v/>
      </c>
      <c r="U4820">
        <f>YEAR(G4820)</f>
        <v/>
      </c>
      <c r="V4820" s="117">
        <f>IFERROR(Q4820/N4820,"0")</f>
        <v/>
      </c>
    </row>
    <row r="4821">
      <c r="A4821">
        <f>_xlfn.XLOOKUP(D4821,BN:BN,BO:BO)</f>
        <v/>
      </c>
      <c r="B4821" t="inlineStr">
        <is>
          <t>LLC</t>
        </is>
      </c>
      <c r="C4821" t="n">
        <v>784</v>
      </c>
      <c r="D4821">
        <f>_xlfn.XLOOKUP(C4821,BH:BH,BI:BI)</f>
        <v/>
      </c>
      <c r="E4821" t="n">
        <v>0</v>
      </c>
      <c r="F4821" t="inlineStr">
        <is>
          <t>Fee emision</t>
        </is>
      </c>
      <c r="G4821" s="234" t="n">
        <v>45953</v>
      </c>
      <c r="H4821" s="234" t="n">
        <v>45956</v>
      </c>
      <c r="I4821" t="inlineStr">
        <is>
          <t>HPS</t>
        </is>
      </c>
      <c r="J4821">
        <f>_xlfn.XLOOKUP(I4821,AS:AS,AU:AU)</f>
        <v/>
      </c>
      <c r="K4821" t="inlineStr">
        <is>
          <t>EUR</t>
        </is>
      </c>
      <c r="L4821" s="238" t="n">
        <v>70</v>
      </c>
      <c r="M4821">
        <f>L4821*_xlfn.XLOOKUP(K4821,AM:AM,AN:AN)</f>
        <v/>
      </c>
      <c r="N4821">
        <f>L4821*_xlfn.XLOOKUP(K4821,AM:AM,AO:AO)</f>
        <v/>
      </c>
      <c r="O4821" s="238" t="n">
        <v>70</v>
      </c>
      <c r="P4821">
        <f>O4821*_xlfn.XLOOKUP(K4821,AM:AM,AN:AN)</f>
        <v/>
      </c>
      <c r="Q4821">
        <f>O4821*_xlfn.XLOOKUP(K4821,AM:AM,AO:AO)</f>
        <v/>
      </c>
      <c r="R4821">
        <f>_xlfn.XLOOKUP(E4821,AF:AF,AG:AG)</f>
        <v/>
      </c>
      <c r="S4821">
        <f>_xlfn.XLOOKUP(E4821,AF:AF,AI:AI)</f>
        <v/>
      </c>
      <c r="T4821">
        <f>WEEKNUM(G4821)</f>
        <v/>
      </c>
      <c r="U4821">
        <f>YEAR(G4821)</f>
        <v/>
      </c>
      <c r="V4821" s="117">
        <f>IFERROR(Q4821/N4821,"0")</f>
        <v/>
      </c>
    </row>
    <row r="4822">
      <c r="A4822">
        <f>_xlfn.XLOOKUP(D4822,BN:BN,BO:BO)</f>
        <v/>
      </c>
      <c r="B4822" t="inlineStr">
        <is>
          <t>LLC</t>
        </is>
      </c>
      <c r="C4822" t="n">
        <v>785</v>
      </c>
      <c r="D4822">
        <f>_xlfn.XLOOKUP(C4822,BH:BH,BI:BI)</f>
        <v/>
      </c>
      <c r="E4822" t="n">
        <v>23789</v>
      </c>
      <c r="F4822" t="inlineStr">
        <is>
          <t xml:space="preserve">Hoteles y Traslados en Namibia </t>
        </is>
      </c>
      <c r="G4822" s="234" t="n">
        <v>45947</v>
      </c>
      <c r="H4822" s="234" t="n">
        <v>45951</v>
      </c>
      <c r="I4822" t="inlineStr">
        <is>
          <t>PKT</t>
        </is>
      </c>
      <c r="J4822">
        <f>_xlfn.XLOOKUP(I4822,AS:AS,AU:AU)</f>
        <v/>
      </c>
      <c r="K4822" t="inlineStr">
        <is>
          <t>USD</t>
        </is>
      </c>
      <c r="L4822" s="238" t="n">
        <v>17118</v>
      </c>
      <c r="M4822">
        <f>L4822*_xlfn.XLOOKUP(K4822,AM:AM,AN:AN)</f>
        <v/>
      </c>
      <c r="N4822">
        <f>L4822*_xlfn.XLOOKUP(K4822,AM:AM,AO:AO)</f>
        <v/>
      </c>
      <c r="O4822" s="238" t="n">
        <v>4559</v>
      </c>
      <c r="P4822">
        <f>O4822*_xlfn.XLOOKUP(K4822,AM:AM,AN:AN)</f>
        <v/>
      </c>
      <c r="Q4822">
        <f>O4822*_xlfn.XLOOKUP(K4822,AM:AM,AO:AO)</f>
        <v/>
      </c>
      <c r="R4822">
        <f>_xlfn.XLOOKUP(E4822,AF:AF,AG:AG)</f>
        <v/>
      </c>
      <c r="S4822">
        <f>_xlfn.XLOOKUP(E4822,AF:AF,AI:AI)</f>
        <v/>
      </c>
      <c r="T4822">
        <f>WEEKNUM(G4822)</f>
        <v/>
      </c>
      <c r="U4822">
        <f>YEAR(G4822)</f>
        <v/>
      </c>
      <c r="V4822" s="117">
        <f>IFERROR(Q4822/N4822,"0")</f>
        <v/>
      </c>
    </row>
    <row r="4823">
      <c r="A4823">
        <f>_xlfn.XLOOKUP(D4823,BN:BN,BO:BO)</f>
        <v/>
      </c>
      <c r="B4823" t="inlineStr">
        <is>
          <t>LLC</t>
        </is>
      </c>
      <c r="C4823" t="n">
        <v>785</v>
      </c>
      <c r="D4823">
        <f>_xlfn.XLOOKUP(C4823,BH:BH,BI:BI)</f>
        <v/>
      </c>
      <c r="E4823" t="n">
        <v>0</v>
      </c>
      <c r="F4823" t="inlineStr">
        <is>
          <t>Honorario por gastos DMC</t>
        </is>
      </c>
      <c r="G4823" s="234" t="n">
        <v>45947</v>
      </c>
      <c r="H4823" s="234" t="n">
        <v>45951</v>
      </c>
      <c r="I4823" t="inlineStr">
        <is>
          <t>HPS</t>
        </is>
      </c>
      <c r="J4823">
        <f>_xlfn.XLOOKUP(I4823,AS:AS,AU:AU)</f>
        <v/>
      </c>
      <c r="K4823" t="inlineStr">
        <is>
          <t>USD</t>
        </is>
      </c>
      <c r="L4823" s="238" t="n">
        <v>4612</v>
      </c>
      <c r="M4823">
        <f>L4823*_xlfn.XLOOKUP(K4823,AM:AM,AN:AN)</f>
        <v/>
      </c>
      <c r="N4823">
        <f>L4823*_xlfn.XLOOKUP(K4823,AM:AM,AO:AO)</f>
        <v/>
      </c>
      <c r="O4823" s="238" t="n">
        <v>4612</v>
      </c>
      <c r="P4823">
        <f>O4823*_xlfn.XLOOKUP(K4823,AM:AM,AN:AN)</f>
        <v/>
      </c>
      <c r="Q4823">
        <f>O4823*_xlfn.XLOOKUP(K4823,AM:AM,AO:AO)</f>
        <v/>
      </c>
      <c r="R4823">
        <f>_xlfn.XLOOKUP(E4823,AF:AF,AG:AG)</f>
        <v/>
      </c>
      <c r="S4823">
        <f>_xlfn.XLOOKUP(E4823,AF:AF,AI:AI)</f>
        <v/>
      </c>
      <c r="T4823">
        <f>WEEKNUM(G4823)</f>
        <v/>
      </c>
      <c r="U4823">
        <f>YEAR(G4823)</f>
        <v/>
      </c>
      <c r="V4823" s="117">
        <f>IFERROR(Q4823/N4823,"0")</f>
        <v/>
      </c>
    </row>
    <row r="4824">
      <c r="A4824">
        <f>_xlfn.XLOOKUP(D4824,BN:BN,BO:BO)</f>
        <v/>
      </c>
      <c r="B4824" t="inlineStr">
        <is>
          <t>LLC</t>
        </is>
      </c>
      <c r="C4824" t="n">
        <v>786</v>
      </c>
      <c r="D4824">
        <f>_xlfn.XLOOKUP(C4824,BH:BH,BI:BI)</f>
        <v/>
      </c>
      <c r="E4824" t="n">
        <v>28934</v>
      </c>
      <c r="F4824" t="inlineStr">
        <is>
          <t>FERNANDEZ SENDEROS SERAPION VICTOR</t>
        </is>
      </c>
      <c r="G4824" s="234" t="n">
        <v>45982</v>
      </c>
      <c r="H4824" s="234" t="n">
        <v>45991</v>
      </c>
      <c r="I4824" t="inlineStr">
        <is>
          <t>VLO</t>
        </is>
      </c>
      <c r="J4824">
        <f>_xlfn.XLOOKUP(I4824,AS:AS,AU:AU)</f>
        <v/>
      </c>
      <c r="K4824" t="inlineStr">
        <is>
          <t>EUR</t>
        </is>
      </c>
      <c r="L4824" s="238" t="n">
        <v>6889.64</v>
      </c>
      <c r="M4824">
        <f>L4824*_xlfn.XLOOKUP(K4824,AM:AM,AN:AN)</f>
        <v/>
      </c>
      <c r="N4824">
        <f>L4824*_xlfn.XLOOKUP(K4824,AM:AM,AO:AO)</f>
        <v/>
      </c>
      <c r="O4824" s="238" t="n">
        <v>0</v>
      </c>
      <c r="P4824">
        <f>O4824*_xlfn.XLOOKUP(K4824,AM:AM,AN:AN)</f>
        <v/>
      </c>
      <c r="Q4824">
        <f>O4824*_xlfn.XLOOKUP(K4824,AM:AM,AO:AO)</f>
        <v/>
      </c>
      <c r="R4824">
        <f>_xlfn.XLOOKUP(E4824,AF:AF,AG:AG)</f>
        <v/>
      </c>
      <c r="S4824">
        <f>_xlfn.XLOOKUP(E4824,AF:AF,AI:AI)</f>
        <v/>
      </c>
      <c r="T4824">
        <f>WEEKNUM(G4824)</f>
        <v/>
      </c>
      <c r="U4824">
        <f>YEAR(G4824)</f>
        <v/>
      </c>
      <c r="V4824" s="117">
        <f>IFERROR(Q4824/N4824,"0")</f>
        <v/>
      </c>
    </row>
    <row r="4825">
      <c r="A4825">
        <f>_xlfn.XLOOKUP(D4825,BN:BN,BO:BO)</f>
        <v/>
      </c>
      <c r="B4825" t="inlineStr">
        <is>
          <t>LLC</t>
        </is>
      </c>
      <c r="C4825" t="n">
        <v>786</v>
      </c>
      <c r="D4825">
        <f>_xlfn.XLOOKUP(C4825,BH:BH,BI:BI)</f>
        <v/>
      </c>
      <c r="E4825" t="n">
        <v>28934</v>
      </c>
      <c r="F4825" t="inlineStr">
        <is>
          <t>FERNANDEZ GUILLEN ALEXA</t>
        </is>
      </c>
      <c r="G4825" s="234" t="n">
        <v>45982</v>
      </c>
      <c r="H4825" s="234" t="n">
        <v>45991</v>
      </c>
      <c r="I4825" t="inlineStr">
        <is>
          <t>VLO</t>
        </is>
      </c>
      <c r="J4825">
        <f>_xlfn.XLOOKUP(I4825,AS:AS,AU:AU)</f>
        <v/>
      </c>
      <c r="K4825" t="inlineStr">
        <is>
          <t>EUR</t>
        </is>
      </c>
      <c r="L4825" s="238" t="n">
        <v>7525.73</v>
      </c>
      <c r="M4825">
        <f>L4825*_xlfn.XLOOKUP(K4825,AM:AM,AN:AN)</f>
        <v/>
      </c>
      <c r="N4825">
        <f>L4825*_xlfn.XLOOKUP(K4825,AM:AM,AO:AO)</f>
        <v/>
      </c>
      <c r="O4825" s="238" t="n">
        <v>0</v>
      </c>
      <c r="P4825">
        <f>O4825*_xlfn.XLOOKUP(K4825,AM:AM,AN:AN)</f>
        <v/>
      </c>
      <c r="Q4825">
        <f>O4825*_xlfn.XLOOKUP(K4825,AM:AM,AO:AO)</f>
        <v/>
      </c>
      <c r="R4825">
        <f>_xlfn.XLOOKUP(E4825,AF:AF,AG:AG)</f>
        <v/>
      </c>
      <c r="S4825">
        <f>_xlfn.XLOOKUP(E4825,AF:AF,AI:AI)</f>
        <v/>
      </c>
      <c r="T4825">
        <f>WEEKNUM(G4825)</f>
        <v/>
      </c>
      <c r="U4825">
        <f>YEAR(G4825)</f>
        <v/>
      </c>
      <c r="V4825" s="117">
        <f>IFERROR(Q4825/N4825,"0")</f>
        <v/>
      </c>
    </row>
    <row r="4826">
      <c r="A4826">
        <f>_xlfn.XLOOKUP(D4826,BN:BN,BO:BO)</f>
        <v/>
      </c>
      <c r="B4826" t="inlineStr">
        <is>
          <t>LLC</t>
        </is>
      </c>
      <c r="C4826" t="n">
        <v>786</v>
      </c>
      <c r="D4826">
        <f>_xlfn.XLOOKUP(C4826,BH:BH,BI:BI)</f>
        <v/>
      </c>
      <c r="E4826" t="n">
        <v>28934</v>
      </c>
      <c r="F4826" t="inlineStr">
        <is>
          <t>FERNANDEZ GUILLEN SERAPION</t>
        </is>
      </c>
      <c r="G4826" s="234" t="n">
        <v>45987</v>
      </c>
      <c r="H4826" s="234" t="n">
        <v>45991</v>
      </c>
      <c r="I4826" t="inlineStr">
        <is>
          <t>VLO</t>
        </is>
      </c>
      <c r="J4826">
        <f>_xlfn.XLOOKUP(I4826,AS:AS,AU:AU)</f>
        <v/>
      </c>
      <c r="K4826" t="inlineStr">
        <is>
          <t>EUR</t>
        </is>
      </c>
      <c r="L4826" s="238" t="n">
        <v>6693.44</v>
      </c>
      <c r="M4826">
        <f>L4826*_xlfn.XLOOKUP(K4826,AM:AM,AN:AN)</f>
        <v/>
      </c>
      <c r="N4826">
        <f>L4826*_xlfn.XLOOKUP(K4826,AM:AM,AO:AO)</f>
        <v/>
      </c>
      <c r="O4826" s="238" t="n">
        <v>1060.18</v>
      </c>
      <c r="P4826">
        <f>O4826*_xlfn.XLOOKUP(K4826,AM:AM,AN:AN)</f>
        <v/>
      </c>
      <c r="Q4826">
        <f>O4826*_xlfn.XLOOKUP(K4826,AM:AM,AO:AO)</f>
        <v/>
      </c>
      <c r="R4826">
        <f>_xlfn.XLOOKUP(E4826,AF:AF,AG:AG)</f>
        <v/>
      </c>
      <c r="S4826">
        <f>_xlfn.XLOOKUP(E4826,AF:AF,AI:AI)</f>
        <v/>
      </c>
      <c r="T4826">
        <f>WEEKNUM(G4826)</f>
        <v/>
      </c>
      <c r="U4826">
        <f>YEAR(G4826)</f>
        <v/>
      </c>
      <c r="V4826" s="117">
        <f>IFERROR(Q4826/N4826,"0")</f>
        <v/>
      </c>
    </row>
    <row r="4827">
      <c r="A4827">
        <f>_xlfn.XLOOKUP(D4827,BN:BN,BO:BO)</f>
        <v/>
      </c>
      <c r="B4827" t="inlineStr">
        <is>
          <t>LLC</t>
        </is>
      </c>
      <c r="C4827" t="n">
        <v>786</v>
      </c>
      <c r="D4827">
        <f>_xlfn.XLOOKUP(C4827,BH:BH,BI:BI)</f>
        <v/>
      </c>
      <c r="E4827" t="n">
        <v>28934</v>
      </c>
      <c r="F4827" t="inlineStr">
        <is>
          <t>FERNANDEZ GUILLEN TOMAS</t>
        </is>
      </c>
      <c r="G4827" s="234" t="n">
        <v>45982</v>
      </c>
      <c r="H4827" s="234" t="n">
        <v>45991</v>
      </c>
      <c r="I4827" t="inlineStr">
        <is>
          <t>VLO</t>
        </is>
      </c>
      <c r="J4827">
        <f>_xlfn.XLOOKUP(I4827,AS:AS,AU:AU)</f>
        <v/>
      </c>
      <c r="K4827" t="inlineStr">
        <is>
          <t>EUR</t>
        </is>
      </c>
      <c r="L4827" s="238" t="n">
        <v>6730.68</v>
      </c>
      <c r="M4827">
        <f>L4827*_xlfn.XLOOKUP(K4827,AM:AM,AN:AN)</f>
        <v/>
      </c>
      <c r="N4827">
        <f>L4827*_xlfn.XLOOKUP(K4827,AM:AM,AO:AO)</f>
        <v/>
      </c>
      <c r="O4827" s="238" t="n">
        <v>648.2</v>
      </c>
      <c r="P4827">
        <f>O4827*_xlfn.XLOOKUP(K4827,AM:AM,AN:AN)</f>
        <v/>
      </c>
      <c r="Q4827">
        <f>O4827*_xlfn.XLOOKUP(K4827,AM:AM,AO:AO)</f>
        <v/>
      </c>
      <c r="R4827">
        <f>_xlfn.XLOOKUP(E4827,AF:AF,AG:AG)</f>
        <v/>
      </c>
      <c r="S4827">
        <f>_xlfn.XLOOKUP(E4827,AF:AF,AI:AI)</f>
        <v/>
      </c>
      <c r="T4827">
        <f>WEEKNUM(G4827)</f>
        <v/>
      </c>
      <c r="U4827">
        <f>YEAR(G4827)</f>
        <v/>
      </c>
      <c r="V4827" s="117">
        <f>IFERROR(Q4827/N4827,"0")</f>
        <v/>
      </c>
    </row>
    <row r="4828">
      <c r="A4828">
        <f>_xlfn.XLOOKUP(D4828,BN:BN,BO:BO)</f>
        <v/>
      </c>
      <c r="B4828" t="inlineStr">
        <is>
          <t>LLC</t>
        </is>
      </c>
      <c r="C4828" t="n">
        <v>786</v>
      </c>
      <c r="D4828">
        <f>_xlfn.XLOOKUP(C4828,BH:BH,BI:BI)</f>
        <v/>
      </c>
      <c r="E4828" t="n">
        <v>28934</v>
      </c>
      <c r="F4828" t="inlineStr">
        <is>
          <t>GUILLEN NICOLE</t>
        </is>
      </c>
      <c r="G4828" s="234" t="n">
        <v>45982</v>
      </c>
      <c r="H4828" s="234" t="n">
        <v>45991</v>
      </c>
      <c r="I4828" t="inlineStr">
        <is>
          <t>VLO</t>
        </is>
      </c>
      <c r="J4828">
        <f>_xlfn.XLOOKUP(I4828,AS:AS,AU:AU)</f>
        <v/>
      </c>
      <c r="K4828" t="inlineStr">
        <is>
          <t>EUR</t>
        </is>
      </c>
      <c r="L4828" s="238" t="n">
        <v>6730.68</v>
      </c>
      <c r="M4828">
        <f>L4828*_xlfn.XLOOKUP(K4828,AM:AM,AN:AN)</f>
        <v/>
      </c>
      <c r="N4828">
        <f>L4828*_xlfn.XLOOKUP(K4828,AM:AM,AO:AO)</f>
        <v/>
      </c>
      <c r="O4828" s="238" t="n">
        <v>648.2</v>
      </c>
      <c r="P4828">
        <f>O4828*_xlfn.XLOOKUP(K4828,AM:AM,AN:AN)</f>
        <v/>
      </c>
      <c r="Q4828">
        <f>O4828*_xlfn.XLOOKUP(K4828,AM:AM,AO:AO)</f>
        <v/>
      </c>
      <c r="R4828">
        <f>_xlfn.XLOOKUP(E4828,AF:AF,AG:AG)</f>
        <v/>
      </c>
      <c r="S4828">
        <f>_xlfn.XLOOKUP(E4828,AF:AF,AI:AI)</f>
        <v/>
      </c>
      <c r="T4828">
        <f>WEEKNUM(G4828)</f>
        <v/>
      </c>
      <c r="U4828">
        <f>YEAR(G4828)</f>
        <v/>
      </c>
      <c r="V4828" s="117">
        <f>IFERROR(Q4828/N4828,"0")</f>
        <v/>
      </c>
    </row>
    <row r="4829">
      <c r="A4829">
        <f>_xlfn.XLOOKUP(D4829,BN:BN,BO:BO)</f>
        <v/>
      </c>
      <c r="B4829" t="inlineStr">
        <is>
          <t>LLC</t>
        </is>
      </c>
      <c r="C4829" t="n">
        <v>786</v>
      </c>
      <c r="D4829">
        <f>_xlfn.XLOOKUP(C4829,BH:BH,BI:BI)</f>
        <v/>
      </c>
      <c r="E4829" t="n">
        <v>0</v>
      </c>
      <c r="F4829" t="inlineStr">
        <is>
          <t>Fee emisión aéreos</t>
        </is>
      </c>
      <c r="G4829" s="234" t="n">
        <v>45982</v>
      </c>
      <c r="H4829" s="234" t="n">
        <v>45991</v>
      </c>
      <c r="I4829" t="inlineStr">
        <is>
          <t>HPS</t>
        </is>
      </c>
      <c r="J4829">
        <f>_xlfn.XLOOKUP(I4829,AS:AS,AU:AU)</f>
        <v/>
      </c>
      <c r="K4829" t="inlineStr">
        <is>
          <t>EUR</t>
        </is>
      </c>
      <c r="L4829" s="238" t="n">
        <v>260</v>
      </c>
      <c r="M4829">
        <f>L4829*_xlfn.XLOOKUP(K4829,AM:AM,AN:AN)</f>
        <v/>
      </c>
      <c r="N4829">
        <f>L4829*_xlfn.XLOOKUP(K4829,AM:AM,AO:AO)</f>
        <v/>
      </c>
      <c r="O4829" s="238" t="n">
        <v>260</v>
      </c>
      <c r="P4829">
        <f>O4829*_xlfn.XLOOKUP(K4829,AM:AM,AN:AN)</f>
        <v/>
      </c>
      <c r="Q4829">
        <f>O4829*_xlfn.XLOOKUP(K4829,AM:AM,AO:AO)</f>
        <v/>
      </c>
      <c r="R4829">
        <f>_xlfn.XLOOKUP(E4829,AF:AF,AG:AG)</f>
        <v/>
      </c>
      <c r="S4829">
        <f>_xlfn.XLOOKUP(E4829,AF:AF,AI:AI)</f>
        <v/>
      </c>
      <c r="T4829">
        <f>WEEKNUM(G4829)</f>
        <v/>
      </c>
      <c r="U4829">
        <f>YEAR(G4829)</f>
        <v/>
      </c>
      <c r="V4829" s="117">
        <f>IFERROR(Q4829/N4829,"0")</f>
        <v/>
      </c>
    </row>
    <row r="4830">
      <c r="A4830">
        <f>_xlfn.XLOOKUP(D4830,BN:BN,BO:BO)</f>
        <v/>
      </c>
      <c r="B4830" t="inlineStr">
        <is>
          <t>LLC</t>
        </is>
      </c>
      <c r="C4830" t="n">
        <v>786</v>
      </c>
      <c r="D4830">
        <f>_xlfn.XLOOKUP(C4830,BH:BH,BI:BI)</f>
        <v/>
      </c>
      <c r="E4830" t="n">
        <v>32362</v>
      </c>
      <c r="F4830" t="inlineStr">
        <is>
          <t xml:space="preserve">Trenes Madrid - Granada/ Sevilla - Madrid 4 pax. </t>
        </is>
      </c>
      <c r="G4830" s="234" t="n">
        <v>45982</v>
      </c>
      <c r="H4830" s="234" t="n">
        <v>45988</v>
      </c>
      <c r="I4830" t="inlineStr">
        <is>
          <t>TRN</t>
        </is>
      </c>
      <c r="J4830">
        <f>_xlfn.XLOOKUP(I4830,AS:AS,AU:AU)</f>
        <v/>
      </c>
      <c r="K4830" t="inlineStr">
        <is>
          <t>EUR</t>
        </is>
      </c>
      <c r="L4830" s="238" t="n">
        <v>657</v>
      </c>
      <c r="M4830">
        <f>L4830*_xlfn.XLOOKUP(K4830,AM:AM,AN:AN)</f>
        <v/>
      </c>
      <c r="N4830">
        <f>L4830*_xlfn.XLOOKUP(K4830,AM:AM,AO:AO)</f>
        <v/>
      </c>
      <c r="O4830" s="238" t="n">
        <v>0</v>
      </c>
      <c r="P4830">
        <f>O4830*_xlfn.XLOOKUP(K4830,AM:AM,AN:AN)</f>
        <v/>
      </c>
      <c r="Q4830">
        <f>O4830*_xlfn.XLOOKUP(K4830,AM:AM,AO:AO)</f>
        <v/>
      </c>
      <c r="R4830">
        <f>_xlfn.XLOOKUP(E4830,AF:AF,AG:AG)</f>
        <v/>
      </c>
      <c r="S4830">
        <f>_xlfn.XLOOKUP(E4830,AF:AF,AI:AI)</f>
        <v/>
      </c>
      <c r="T4830">
        <f>WEEKNUM(G4830)</f>
        <v/>
      </c>
      <c r="U4830">
        <f>YEAR(G4830)</f>
        <v/>
      </c>
      <c r="V4830" s="117">
        <f>IFERROR(Q4830/N4830,"0")</f>
        <v/>
      </c>
    </row>
    <row r="4831">
      <c r="A4831">
        <f>_xlfn.XLOOKUP(D4831,BN:BN,BO:BO)</f>
        <v/>
      </c>
      <c r="B4831" t="inlineStr">
        <is>
          <t>LLC</t>
        </is>
      </c>
      <c r="C4831" t="n">
        <v>786</v>
      </c>
      <c r="D4831">
        <f>_xlfn.XLOOKUP(C4831,BH:BH,BI:BI)</f>
        <v/>
      </c>
      <c r="E4831" t="n">
        <v>26232</v>
      </c>
      <c r="F4831" t="inlineStr">
        <is>
          <t xml:space="preserve">DMC España </t>
        </is>
      </c>
      <c r="G4831" s="234" t="n">
        <v>45982</v>
      </c>
      <c r="H4831" s="234" t="n">
        <v>45988</v>
      </c>
      <c r="I4831" t="inlineStr">
        <is>
          <t>PKT</t>
        </is>
      </c>
      <c r="J4831">
        <f>_xlfn.XLOOKUP(I4831,AS:AS,AU:AU)</f>
        <v/>
      </c>
      <c r="K4831" t="inlineStr">
        <is>
          <t>EUR</t>
        </is>
      </c>
      <c r="L4831" s="238" t="n">
        <v>5111.29</v>
      </c>
      <c r="M4831">
        <f>L4831*_xlfn.XLOOKUP(K4831,AM:AM,AN:AN)</f>
        <v/>
      </c>
      <c r="N4831">
        <f>L4831*_xlfn.XLOOKUP(K4831,AM:AM,AO:AO)</f>
        <v/>
      </c>
      <c r="O4831" s="238" t="n">
        <v>1022</v>
      </c>
      <c r="P4831">
        <f>O4831*_xlfn.XLOOKUP(K4831,AM:AM,AN:AN)</f>
        <v/>
      </c>
      <c r="Q4831">
        <f>O4831*_xlfn.XLOOKUP(K4831,AM:AM,AO:AO)</f>
        <v/>
      </c>
      <c r="R4831">
        <f>_xlfn.XLOOKUP(E4831,AF:AF,AG:AG)</f>
        <v/>
      </c>
      <c r="S4831">
        <f>_xlfn.XLOOKUP(E4831,AF:AF,AI:AI)</f>
        <v/>
      </c>
      <c r="T4831">
        <f>WEEKNUM(G4831)</f>
        <v/>
      </c>
      <c r="U4831">
        <f>YEAR(G4831)</f>
        <v/>
      </c>
      <c r="V4831" s="117">
        <f>IFERROR(Q4831/N4831,"0")</f>
        <v/>
      </c>
    </row>
    <row r="4832">
      <c r="A4832">
        <f>_xlfn.XLOOKUP(D4832,BN:BN,BO:BO)</f>
        <v/>
      </c>
      <c r="B4832" t="inlineStr">
        <is>
          <t>LLC</t>
        </is>
      </c>
      <c r="C4832" t="n">
        <v>786</v>
      </c>
      <c r="D4832">
        <f>_xlfn.XLOOKUP(C4832,BH:BH,BI:BI)</f>
        <v/>
      </c>
      <c r="E4832" t="n">
        <v>25363</v>
      </c>
      <c r="F4832" t="inlineStr">
        <is>
          <t xml:space="preserve">22-23NOV -27-30NOV 3 habitaciones Premier </t>
        </is>
      </c>
      <c r="G4832" s="234" t="n">
        <v>45982</v>
      </c>
      <c r="H4832" s="234" t="n">
        <v>45983</v>
      </c>
      <c r="I4832" t="inlineStr">
        <is>
          <t>HTL</t>
        </is>
      </c>
      <c r="J4832">
        <f>_xlfn.XLOOKUP(I4832,AS:AS,AU:AU)</f>
        <v/>
      </c>
      <c r="K4832" t="inlineStr">
        <is>
          <t>EUR</t>
        </is>
      </c>
      <c r="L4832" s="238" t="n">
        <v>11607</v>
      </c>
      <c r="M4832">
        <f>L4832*_xlfn.XLOOKUP(K4832,AM:AM,AN:AN)</f>
        <v/>
      </c>
      <c r="N4832">
        <f>L4832*_xlfn.XLOOKUP(K4832,AM:AM,AO:AO)</f>
        <v/>
      </c>
      <c r="O4832" s="238" t="n">
        <v>2323</v>
      </c>
      <c r="P4832">
        <f>O4832*_xlfn.XLOOKUP(K4832,AM:AM,AN:AN)</f>
        <v/>
      </c>
      <c r="Q4832">
        <f>O4832*_xlfn.XLOOKUP(K4832,AM:AM,AO:AO)</f>
        <v/>
      </c>
      <c r="R4832">
        <f>_xlfn.XLOOKUP(E4832,AF:AF,AG:AG)</f>
        <v/>
      </c>
      <c r="S4832">
        <f>_xlfn.XLOOKUP(E4832,AF:AF,AI:AI)</f>
        <v/>
      </c>
      <c r="T4832">
        <f>WEEKNUM(G4832)</f>
        <v/>
      </c>
      <c r="U4832">
        <f>YEAR(G4832)</f>
        <v/>
      </c>
      <c r="V4832" s="117">
        <f>IFERROR(Q4832/N4832,"0")</f>
        <v/>
      </c>
    </row>
    <row r="4833">
      <c r="A4833">
        <f>_xlfn.XLOOKUP(D4833,BN:BN,BO:BO)</f>
        <v/>
      </c>
      <c r="B4833" t="inlineStr">
        <is>
          <t>LLC</t>
        </is>
      </c>
      <c r="C4833" t="n">
        <v>786</v>
      </c>
      <c r="D4833">
        <f>_xlfn.XLOOKUP(C4833,BH:BH,BI:BI)</f>
        <v/>
      </c>
      <c r="E4833" t="n">
        <v>32407</v>
      </c>
      <c r="F4833" t="inlineStr">
        <is>
          <t xml:space="preserve">23-25NOV -2 habitaciones Jr Suites Doble en  Palacio de Patos Hospes </t>
        </is>
      </c>
      <c r="G4833" s="234" t="n">
        <v>45982</v>
      </c>
      <c r="H4833" s="234" t="n">
        <v>45983</v>
      </c>
      <c r="I4833" t="inlineStr">
        <is>
          <t>HTL</t>
        </is>
      </c>
      <c r="J4833">
        <f>_xlfn.XLOOKUP(I4833,AS:AS,AU:AU)</f>
        <v/>
      </c>
      <c r="K4833" t="inlineStr">
        <is>
          <t>EUR</t>
        </is>
      </c>
      <c r="L4833" s="238" t="n">
        <v>1965</v>
      </c>
      <c r="M4833">
        <f>L4833*_xlfn.XLOOKUP(K4833,AM:AM,AN:AN)</f>
        <v/>
      </c>
      <c r="N4833">
        <f>L4833*_xlfn.XLOOKUP(K4833,AM:AM,AO:AO)</f>
        <v/>
      </c>
      <c r="O4833" s="238" t="n">
        <v>327</v>
      </c>
      <c r="P4833">
        <f>O4833*_xlfn.XLOOKUP(K4833,AM:AM,AN:AN)</f>
        <v/>
      </c>
      <c r="Q4833">
        <f>O4833*_xlfn.XLOOKUP(K4833,AM:AM,AO:AO)</f>
        <v/>
      </c>
      <c r="R4833">
        <f>_xlfn.XLOOKUP(E4833,AF:AF,AG:AG)</f>
        <v/>
      </c>
      <c r="S4833">
        <f>_xlfn.XLOOKUP(E4833,AF:AF,AI:AI)</f>
        <v/>
      </c>
      <c r="T4833">
        <f>WEEKNUM(G4833)</f>
        <v/>
      </c>
      <c r="U4833">
        <f>YEAR(G4833)</f>
        <v/>
      </c>
      <c r="V4833" s="117">
        <f>IFERROR(Q4833/N4833,"0")</f>
        <v/>
      </c>
    </row>
    <row r="4834">
      <c r="A4834">
        <f>_xlfn.XLOOKUP(D4834,BN:BN,BO:BO)</f>
        <v/>
      </c>
      <c r="B4834" t="inlineStr">
        <is>
          <t>LLC</t>
        </is>
      </c>
      <c r="C4834" t="n">
        <v>786</v>
      </c>
      <c r="D4834">
        <f>_xlfn.XLOOKUP(C4834,BH:BH,BI:BI)</f>
        <v/>
      </c>
      <c r="E4834" t="n">
        <v>25269</v>
      </c>
      <c r="F4834" t="inlineStr">
        <is>
          <t>25-27NOV -2 habitaciones  Grand Deluxe  Hotel Alfonso XIII</t>
        </is>
      </c>
      <c r="G4834" s="234" t="n">
        <v>45982</v>
      </c>
      <c r="H4834" s="234" t="n">
        <v>45991</v>
      </c>
      <c r="I4834" t="inlineStr">
        <is>
          <t>HTL</t>
        </is>
      </c>
      <c r="J4834">
        <f>_xlfn.XLOOKUP(I4834,AS:AS,AU:AU)</f>
        <v/>
      </c>
      <c r="K4834" t="inlineStr">
        <is>
          <t>EUR</t>
        </is>
      </c>
      <c r="L4834" s="238" t="n">
        <v>2362.8</v>
      </c>
      <c r="M4834">
        <f>L4834*_xlfn.XLOOKUP(K4834,AM:AM,AN:AN)</f>
        <v/>
      </c>
      <c r="N4834">
        <f>L4834*_xlfn.XLOOKUP(K4834,AM:AM,AO:AO)</f>
        <v/>
      </c>
      <c r="O4834" s="238" t="n">
        <v>201.24</v>
      </c>
      <c r="P4834">
        <f>O4834*_xlfn.XLOOKUP(K4834,AM:AM,AN:AN)</f>
        <v/>
      </c>
      <c r="Q4834">
        <f>O4834*_xlfn.XLOOKUP(K4834,AM:AM,AO:AO)</f>
        <v/>
      </c>
      <c r="R4834">
        <f>_xlfn.XLOOKUP(E4834,AF:AF,AG:AG)</f>
        <v/>
      </c>
      <c r="S4834">
        <f>_xlfn.XLOOKUP(E4834,AF:AF,AI:AI)</f>
        <v/>
      </c>
      <c r="T4834">
        <f>WEEKNUM(G4834)</f>
        <v/>
      </c>
      <c r="U4834">
        <f>YEAR(G4834)</f>
        <v/>
      </c>
      <c r="V4834" s="117">
        <f>IFERROR(Q4834/N4834,"0")</f>
        <v/>
      </c>
    </row>
    <row r="4835">
      <c r="A4835">
        <f>_xlfn.XLOOKUP(D4835,BN:BN,BO:BO)</f>
        <v/>
      </c>
      <c r="B4835" t="inlineStr">
        <is>
          <t>LLC</t>
        </is>
      </c>
      <c r="C4835" t="n">
        <v>786</v>
      </c>
      <c r="D4835">
        <f>_xlfn.XLOOKUP(C4835,BH:BH,BI:BI)</f>
        <v/>
      </c>
      <c r="E4835" t="n">
        <v>28491</v>
      </c>
      <c r="F4835" t="inlineStr">
        <is>
          <t>Seguro asistencia y cancelacion</t>
        </is>
      </c>
      <c r="G4835" s="234" t="n">
        <v>45982</v>
      </c>
      <c r="H4835" s="234" t="n">
        <v>45991</v>
      </c>
      <c r="I4835" t="inlineStr">
        <is>
          <t>SEG</t>
        </is>
      </c>
      <c r="J4835">
        <f>_xlfn.XLOOKUP(I4835,AS:AS,AU:AU)</f>
        <v/>
      </c>
      <c r="K4835" t="inlineStr">
        <is>
          <t>EUR</t>
        </is>
      </c>
      <c r="L4835" s="238" t="n">
        <v>438.25</v>
      </c>
      <c r="M4835">
        <f>L4835*_xlfn.XLOOKUP(K4835,AM:AM,AN:AN)</f>
        <v/>
      </c>
      <c r="N4835">
        <f>L4835*_xlfn.XLOOKUP(K4835,AM:AM,AO:AO)</f>
        <v/>
      </c>
      <c r="O4835" s="238" t="n">
        <v>0</v>
      </c>
      <c r="P4835">
        <f>O4835*_xlfn.XLOOKUP(K4835,AM:AM,AN:AN)</f>
        <v/>
      </c>
      <c r="Q4835">
        <f>O4835*_xlfn.XLOOKUP(K4835,AM:AM,AO:AO)</f>
        <v/>
      </c>
      <c r="R4835">
        <f>_xlfn.XLOOKUP(E4835,AF:AF,AG:AG)</f>
        <v/>
      </c>
      <c r="S4835">
        <f>_xlfn.XLOOKUP(E4835,AF:AF,AI:AI)</f>
        <v/>
      </c>
      <c r="T4835">
        <f>WEEKNUM(G4835)</f>
        <v/>
      </c>
      <c r="U4835">
        <f>YEAR(G4835)</f>
        <v/>
      </c>
      <c r="V4835" s="117">
        <f>IFERROR(Q4835/N4835,"0")</f>
        <v/>
      </c>
    </row>
    <row r="4836">
      <c r="A4836">
        <f>_xlfn.XLOOKUP(D4836,BN:BN,BO:BO)</f>
        <v/>
      </c>
      <c r="B4836" t="inlineStr">
        <is>
          <t>LLC</t>
        </is>
      </c>
      <c r="C4836" t="n">
        <v>786</v>
      </c>
      <c r="D4836">
        <f>_xlfn.XLOOKUP(C4836,BH:BH,BI:BI)</f>
        <v/>
      </c>
      <c r="E4836" t="n">
        <v>0</v>
      </c>
      <c r="F4836" t="inlineStr">
        <is>
          <t>SOBRECOMISION</t>
        </is>
      </c>
      <c r="G4836" s="234" t="n">
        <v>45982</v>
      </c>
      <c r="H4836" s="234" t="n">
        <v>45991</v>
      </c>
      <c r="I4836" t="inlineStr">
        <is>
          <t>HPS</t>
        </is>
      </c>
      <c r="J4836">
        <f>_xlfn.XLOOKUP(I4836,AS:AS,AU:AU)</f>
        <v/>
      </c>
      <c r="K4836" t="inlineStr">
        <is>
          <t>EUR</t>
        </is>
      </c>
      <c r="L4836" s="238" t="n">
        <v>1578</v>
      </c>
      <c r="M4836">
        <f>L4836*_xlfn.XLOOKUP(K4836,AM:AM,AN:AN)</f>
        <v/>
      </c>
      <c r="N4836">
        <f>L4836*_xlfn.XLOOKUP(K4836,AM:AM,AO:AO)</f>
        <v/>
      </c>
      <c r="O4836" s="238" t="n">
        <v>1578</v>
      </c>
      <c r="P4836">
        <f>O4836*_xlfn.XLOOKUP(K4836,AM:AM,AN:AN)</f>
        <v/>
      </c>
      <c r="Q4836">
        <f>O4836*_xlfn.XLOOKUP(K4836,AM:AM,AO:AO)</f>
        <v/>
      </c>
      <c r="R4836">
        <f>_xlfn.XLOOKUP(E4836,AF:AF,AG:AG)</f>
        <v/>
      </c>
      <c r="S4836">
        <f>_xlfn.XLOOKUP(E4836,AF:AF,AI:AI)</f>
        <v/>
      </c>
      <c r="T4836">
        <f>WEEKNUM(G4836)</f>
        <v/>
      </c>
      <c r="U4836">
        <f>YEAR(G4836)</f>
        <v/>
      </c>
      <c r="V4836" s="117">
        <f>IFERROR(Q4836/N4836,"0")</f>
        <v/>
      </c>
    </row>
    <row r="4837">
      <c r="A4837">
        <f>_xlfn.XLOOKUP(D4837,BN:BN,BO:BO)</f>
        <v/>
      </c>
      <c r="B4837" t="inlineStr">
        <is>
          <t>LLC</t>
        </is>
      </c>
      <c r="C4837" t="n">
        <v>786</v>
      </c>
      <c r="D4837">
        <f>_xlfn.XLOOKUP(C4837,BH:BH,BI:BI)</f>
        <v/>
      </c>
      <c r="E4837" t="n">
        <v>28934</v>
      </c>
      <c r="F4837" t="inlineStr">
        <is>
          <t>FERNANDEZ GUILLEN TOMAS</t>
        </is>
      </c>
      <c r="G4837" s="234" t="n">
        <v>45982</v>
      </c>
      <c r="H4837" s="234" t="n">
        <v>45991</v>
      </c>
      <c r="I4837" t="inlineStr">
        <is>
          <t>VLO</t>
        </is>
      </c>
      <c r="J4837">
        <f>_xlfn.XLOOKUP(I4837,AS:AS,AU:AU)</f>
        <v/>
      </c>
      <c r="K4837" t="inlineStr">
        <is>
          <t>EUR</t>
        </is>
      </c>
      <c r="L4837" s="238" t="n">
        <v>692.78</v>
      </c>
      <c r="M4837">
        <f>L4837*_xlfn.XLOOKUP(K4837,AM:AM,AN:AN)</f>
        <v/>
      </c>
      <c r="N4837">
        <f>L4837*_xlfn.XLOOKUP(K4837,AM:AM,AO:AO)</f>
        <v/>
      </c>
      <c r="O4837" s="238" t="n">
        <v>0</v>
      </c>
      <c r="P4837">
        <f>O4837*_xlfn.XLOOKUP(K4837,AM:AM,AN:AN)</f>
        <v/>
      </c>
      <c r="Q4837">
        <f>O4837*_xlfn.XLOOKUP(K4837,AM:AM,AO:AO)</f>
        <v/>
      </c>
      <c r="R4837">
        <f>_xlfn.XLOOKUP(E4837,AF:AF,AG:AG)</f>
        <v/>
      </c>
      <c r="S4837">
        <f>_xlfn.XLOOKUP(E4837,AF:AF,AI:AI)</f>
        <v/>
      </c>
      <c r="T4837">
        <f>WEEKNUM(G4837)</f>
        <v/>
      </c>
      <c r="U4837">
        <f>YEAR(G4837)</f>
        <v/>
      </c>
      <c r="V4837" s="117">
        <f>IFERROR(Q4837/N4837,"0")</f>
        <v/>
      </c>
    </row>
    <row r="4838">
      <c r="A4838">
        <f>_xlfn.XLOOKUP(D4838,BN:BN,BO:BO)</f>
        <v/>
      </c>
      <c r="B4838" t="inlineStr">
        <is>
          <t>LLC</t>
        </is>
      </c>
      <c r="C4838" t="n">
        <v>787</v>
      </c>
      <c r="D4838">
        <f>_xlfn.XLOOKUP(C4838,BH:BH,BI:BI)</f>
        <v/>
      </c>
      <c r="E4838" t="n">
        <v>31778</v>
      </c>
      <c r="F4838" t="inlineStr">
        <is>
          <t>Oriunda Travel Designers</t>
        </is>
      </c>
      <c r="G4838" s="234" t="n">
        <v>45964</v>
      </c>
      <c r="H4838" s="234" t="n">
        <v>45970</v>
      </c>
      <c r="I4838" t="inlineStr">
        <is>
          <t>PKT</t>
        </is>
      </c>
      <c r="J4838">
        <f>_xlfn.XLOOKUP(I4838,AS:AS,AU:AU)</f>
        <v/>
      </c>
      <c r="K4838" t="inlineStr">
        <is>
          <t>USD</t>
        </is>
      </c>
      <c r="L4838" s="238" t="n">
        <v>9224.879999999999</v>
      </c>
      <c r="M4838">
        <f>L4838*_xlfn.XLOOKUP(K4838,AM:AM,AN:AN)</f>
        <v/>
      </c>
      <c r="N4838">
        <f>L4838*_xlfn.XLOOKUP(K4838,AM:AM,AO:AO)</f>
        <v/>
      </c>
      <c r="O4838" s="238" t="n">
        <v>0</v>
      </c>
      <c r="P4838">
        <f>O4838*_xlfn.XLOOKUP(K4838,AM:AM,AN:AN)</f>
        <v/>
      </c>
      <c r="Q4838">
        <f>O4838*_xlfn.XLOOKUP(K4838,AM:AM,AO:AO)</f>
        <v/>
      </c>
      <c r="R4838">
        <f>_xlfn.XLOOKUP(E4838,AF:AF,AG:AG)</f>
        <v/>
      </c>
      <c r="S4838">
        <f>_xlfn.XLOOKUP(E4838,AF:AF,AI:AI)</f>
        <v/>
      </c>
      <c r="T4838">
        <f>WEEKNUM(G4838)</f>
        <v/>
      </c>
      <c r="U4838">
        <f>YEAR(G4838)</f>
        <v/>
      </c>
      <c r="V4838" s="117">
        <f>IFERROR(Q4838/N4838,"0")</f>
        <v/>
      </c>
    </row>
    <row r="4839">
      <c r="A4839">
        <f>_xlfn.XLOOKUP(D4839,BN:BN,BO:BO)</f>
        <v/>
      </c>
      <c r="B4839" t="inlineStr">
        <is>
          <t>LLC</t>
        </is>
      </c>
      <c r="C4839" t="n">
        <v>788</v>
      </c>
      <c r="D4839">
        <f>_xlfn.XLOOKUP(C4839,BH:BH,BI:BI)</f>
        <v/>
      </c>
      <c r="E4839" t="n">
        <v>32235</v>
      </c>
      <c r="F4839" t="inlineStr">
        <is>
          <t>TOUR MEXICO</t>
        </is>
      </c>
      <c r="G4839" s="234" t="n">
        <v>45976</v>
      </c>
      <c r="H4839" s="234" t="n">
        <v>45976</v>
      </c>
      <c r="I4839" t="inlineStr">
        <is>
          <t>ATR</t>
        </is>
      </c>
      <c r="J4839">
        <f>_xlfn.XLOOKUP(I4839,AS:AS,AU:AU)</f>
        <v/>
      </c>
      <c r="K4839" t="inlineStr">
        <is>
          <t>USD</t>
        </is>
      </c>
      <c r="L4839" s="238" t="n">
        <v>1750</v>
      </c>
      <c r="M4839">
        <f>L4839*_xlfn.XLOOKUP(K4839,AM:AM,AN:AN)</f>
        <v/>
      </c>
      <c r="N4839">
        <f>L4839*_xlfn.XLOOKUP(K4839,AM:AM,AO:AO)</f>
        <v/>
      </c>
      <c r="O4839" s="238" t="n">
        <v>350</v>
      </c>
      <c r="P4839">
        <f>O4839*_xlfn.XLOOKUP(K4839,AM:AM,AN:AN)</f>
        <v/>
      </c>
      <c r="Q4839">
        <f>O4839*_xlfn.XLOOKUP(K4839,AM:AM,AO:AO)</f>
        <v/>
      </c>
      <c r="R4839">
        <f>_xlfn.XLOOKUP(E4839,AF:AF,AG:AG)</f>
        <v/>
      </c>
      <c r="S4839">
        <f>_xlfn.XLOOKUP(E4839,AF:AF,AI:AI)</f>
        <v/>
      </c>
      <c r="T4839">
        <f>WEEKNUM(G4839)</f>
        <v/>
      </c>
      <c r="U4839">
        <f>YEAR(G4839)</f>
        <v/>
      </c>
      <c r="V4839" s="117">
        <f>IFERROR(Q4839/N4839,"0")</f>
        <v/>
      </c>
    </row>
    <row r="4840">
      <c r="A4840">
        <f>_xlfn.XLOOKUP(D4840,BN:BN,BO:BO)</f>
        <v/>
      </c>
      <c r="B4840" t="inlineStr">
        <is>
          <t>LLC</t>
        </is>
      </c>
      <c r="C4840" t="n">
        <v>789</v>
      </c>
      <c r="D4840">
        <f>_xlfn.XLOOKUP(C4840,BH:BH,BI:BI)</f>
        <v/>
      </c>
      <c r="E4840" t="n">
        <v>28934</v>
      </c>
      <c r="F4840" t="inlineStr">
        <is>
          <t>DIAZ GENARO</t>
        </is>
      </c>
      <c r="G4840" s="234" t="n">
        <v>46135</v>
      </c>
      <c r="H4840" s="234" t="n">
        <v>46136</v>
      </c>
      <c r="I4840" t="inlineStr">
        <is>
          <t>VLO</t>
        </is>
      </c>
      <c r="J4840">
        <f>_xlfn.XLOOKUP(I4840,AS:AS,AU:AU)</f>
        <v/>
      </c>
      <c r="K4840" t="inlineStr">
        <is>
          <t>EUR</t>
        </is>
      </c>
      <c r="L4840" s="238" t="n">
        <v>3410.74</v>
      </c>
      <c r="M4840">
        <f>L4840*_xlfn.XLOOKUP(K4840,AM:AM,AN:AN)</f>
        <v/>
      </c>
      <c r="N4840">
        <f>L4840*_xlfn.XLOOKUP(K4840,AM:AM,AO:AO)</f>
        <v/>
      </c>
      <c r="O4840" s="238" t="n">
        <v>0</v>
      </c>
      <c r="P4840">
        <f>O4840*_xlfn.XLOOKUP(K4840,AM:AM,AN:AN)</f>
        <v/>
      </c>
      <c r="Q4840">
        <f>O4840*_xlfn.XLOOKUP(K4840,AM:AM,AO:AO)</f>
        <v/>
      </c>
      <c r="R4840">
        <f>_xlfn.XLOOKUP(E4840,AF:AF,AG:AG)</f>
        <v/>
      </c>
      <c r="S4840">
        <f>_xlfn.XLOOKUP(E4840,AF:AF,AI:AI)</f>
        <v/>
      </c>
      <c r="T4840">
        <f>WEEKNUM(G4840)</f>
        <v/>
      </c>
      <c r="U4840">
        <f>YEAR(G4840)</f>
        <v/>
      </c>
      <c r="V4840" s="117">
        <f>IFERROR(Q4840/N4840,"0")</f>
        <v/>
      </c>
    </row>
    <row r="4841">
      <c r="A4841">
        <f>_xlfn.XLOOKUP(D4841,BN:BN,BO:BO)</f>
        <v/>
      </c>
      <c r="B4841" t="inlineStr">
        <is>
          <t>LLC</t>
        </is>
      </c>
      <c r="C4841" t="n">
        <v>789</v>
      </c>
      <c r="D4841">
        <f>_xlfn.XLOOKUP(C4841,BH:BH,BI:BI)</f>
        <v/>
      </c>
      <c r="E4841" t="n">
        <v>28934</v>
      </c>
      <c r="F4841" t="inlineStr">
        <is>
          <t>LLAMAS MARIA ALEJANDRA</t>
        </is>
      </c>
      <c r="G4841" s="234" t="n">
        <v>46135</v>
      </c>
      <c r="H4841" s="234" t="n">
        <v>46136</v>
      </c>
      <c r="I4841" t="inlineStr">
        <is>
          <t>VLO</t>
        </is>
      </c>
      <c r="J4841">
        <f>_xlfn.XLOOKUP(I4841,AS:AS,AU:AU)</f>
        <v/>
      </c>
      <c r="K4841" t="inlineStr">
        <is>
          <t>EUR</t>
        </is>
      </c>
      <c r="L4841" s="238" t="n">
        <v>3410.74</v>
      </c>
      <c r="M4841">
        <f>L4841*_xlfn.XLOOKUP(K4841,AM:AM,AN:AN)</f>
        <v/>
      </c>
      <c r="N4841">
        <f>L4841*_xlfn.XLOOKUP(K4841,AM:AM,AO:AO)</f>
        <v/>
      </c>
      <c r="O4841" s="238" t="n">
        <v>0</v>
      </c>
      <c r="P4841">
        <f>O4841*_xlfn.XLOOKUP(K4841,AM:AM,AN:AN)</f>
        <v/>
      </c>
      <c r="Q4841">
        <f>O4841*_xlfn.XLOOKUP(K4841,AM:AM,AO:AO)</f>
        <v/>
      </c>
      <c r="R4841">
        <f>_xlfn.XLOOKUP(E4841,AF:AF,AG:AG)</f>
        <v/>
      </c>
      <c r="S4841">
        <f>_xlfn.XLOOKUP(E4841,AF:AF,AI:AI)</f>
        <v/>
      </c>
      <c r="T4841">
        <f>WEEKNUM(G4841)</f>
        <v/>
      </c>
      <c r="U4841">
        <f>YEAR(G4841)</f>
        <v/>
      </c>
      <c r="V4841" s="117">
        <f>IFERROR(Q4841/N4841,"0")</f>
        <v/>
      </c>
    </row>
    <row r="4842">
      <c r="A4842">
        <f>_xlfn.XLOOKUP(D4842,BN:BN,BO:BO)</f>
        <v/>
      </c>
      <c r="B4842" t="inlineStr">
        <is>
          <t>LLC</t>
        </is>
      </c>
      <c r="C4842" t="n">
        <v>789</v>
      </c>
      <c r="D4842">
        <f>_xlfn.XLOOKUP(C4842,BH:BH,BI:BI)</f>
        <v/>
      </c>
      <c r="E4842" t="n">
        <v>28934</v>
      </c>
      <c r="F4842" t="inlineStr">
        <is>
          <t>DIAZ GENARO</t>
        </is>
      </c>
      <c r="G4842" s="234" t="n">
        <v>46116</v>
      </c>
      <c r="H4842" s="234" t="n">
        <v>46116</v>
      </c>
      <c r="I4842" t="inlineStr">
        <is>
          <t>VLO</t>
        </is>
      </c>
      <c r="J4842">
        <f>_xlfn.XLOOKUP(I4842,AS:AS,AU:AU)</f>
        <v/>
      </c>
      <c r="K4842" t="inlineStr">
        <is>
          <t>EUR</t>
        </is>
      </c>
      <c r="L4842" s="238" t="n">
        <v>577.53</v>
      </c>
      <c r="M4842">
        <f>L4842*_xlfn.XLOOKUP(K4842,AM:AM,AN:AN)</f>
        <v/>
      </c>
      <c r="N4842">
        <f>L4842*_xlfn.XLOOKUP(K4842,AM:AM,AO:AO)</f>
        <v/>
      </c>
      <c r="O4842" s="238" t="n">
        <v>0</v>
      </c>
      <c r="P4842">
        <f>O4842*_xlfn.XLOOKUP(K4842,AM:AM,AN:AN)</f>
        <v/>
      </c>
      <c r="Q4842">
        <f>O4842*_xlfn.XLOOKUP(K4842,AM:AM,AO:AO)</f>
        <v/>
      </c>
      <c r="R4842">
        <f>_xlfn.XLOOKUP(E4842,AF:AF,AG:AG)</f>
        <v/>
      </c>
      <c r="S4842">
        <f>_xlfn.XLOOKUP(E4842,AF:AF,AI:AI)</f>
        <v/>
      </c>
      <c r="T4842">
        <f>WEEKNUM(G4842)</f>
        <v/>
      </c>
      <c r="U4842">
        <f>YEAR(G4842)</f>
        <v/>
      </c>
      <c r="V4842" s="117">
        <f>IFERROR(Q4842/N4842,"0")</f>
        <v/>
      </c>
    </row>
    <row r="4843">
      <c r="A4843">
        <f>_xlfn.XLOOKUP(D4843,BN:BN,BO:BO)</f>
        <v/>
      </c>
      <c r="B4843" t="inlineStr">
        <is>
          <t>LLC</t>
        </is>
      </c>
      <c r="C4843" t="n">
        <v>789</v>
      </c>
      <c r="D4843">
        <f>_xlfn.XLOOKUP(C4843,BH:BH,BI:BI)</f>
        <v/>
      </c>
      <c r="E4843" t="n">
        <v>28934</v>
      </c>
      <c r="F4843" t="inlineStr">
        <is>
          <t>LLAMAS MARIA ALEJANDRA</t>
        </is>
      </c>
      <c r="G4843" s="234" t="n">
        <v>46116</v>
      </c>
      <c r="H4843" s="234" t="n">
        <v>46116</v>
      </c>
      <c r="I4843" t="inlineStr">
        <is>
          <t>VLO</t>
        </is>
      </c>
      <c r="J4843">
        <f>_xlfn.XLOOKUP(I4843,AS:AS,AU:AU)</f>
        <v/>
      </c>
      <c r="K4843" t="inlineStr">
        <is>
          <t>EUR</t>
        </is>
      </c>
      <c r="L4843" s="238" t="n">
        <v>577.53</v>
      </c>
      <c r="M4843">
        <f>L4843*_xlfn.XLOOKUP(K4843,AM:AM,AN:AN)</f>
        <v/>
      </c>
      <c r="N4843">
        <f>L4843*_xlfn.XLOOKUP(K4843,AM:AM,AO:AO)</f>
        <v/>
      </c>
      <c r="O4843" s="238" t="n">
        <v>0</v>
      </c>
      <c r="P4843">
        <f>O4843*_xlfn.XLOOKUP(K4843,AM:AM,AN:AN)</f>
        <v/>
      </c>
      <c r="Q4843">
        <f>O4843*_xlfn.XLOOKUP(K4843,AM:AM,AO:AO)</f>
        <v/>
      </c>
      <c r="R4843">
        <f>_xlfn.XLOOKUP(E4843,AF:AF,AG:AG)</f>
        <v/>
      </c>
      <c r="S4843">
        <f>_xlfn.XLOOKUP(E4843,AF:AF,AI:AI)</f>
        <v/>
      </c>
      <c r="T4843">
        <f>WEEKNUM(G4843)</f>
        <v/>
      </c>
      <c r="U4843">
        <f>YEAR(G4843)</f>
        <v/>
      </c>
      <c r="V4843" s="117">
        <f>IFERROR(Q4843/N4843,"0")</f>
        <v/>
      </c>
    </row>
    <row r="4844">
      <c r="A4844">
        <f>_xlfn.XLOOKUP(D4844,BN:BN,BO:BO)</f>
        <v/>
      </c>
      <c r="B4844" t="inlineStr">
        <is>
          <t>LLC</t>
        </is>
      </c>
      <c r="C4844" t="n">
        <v>789</v>
      </c>
      <c r="D4844">
        <f>_xlfn.XLOOKUP(C4844,BH:BH,BI:BI)</f>
        <v/>
      </c>
      <c r="E4844" t="n">
        <v>28934</v>
      </c>
      <c r="F4844" t="inlineStr">
        <is>
          <t>DIAZ GENARO</t>
        </is>
      </c>
      <c r="G4844" s="234" t="n">
        <v>46158</v>
      </c>
      <c r="H4844" s="234" t="n">
        <v>46158</v>
      </c>
      <c r="I4844" t="inlineStr">
        <is>
          <t>VLO</t>
        </is>
      </c>
      <c r="J4844">
        <f>_xlfn.XLOOKUP(I4844,AS:AS,AU:AU)</f>
        <v/>
      </c>
      <c r="K4844" t="inlineStr">
        <is>
          <t>EUR</t>
        </is>
      </c>
      <c r="L4844" s="238" t="n">
        <v>356.77</v>
      </c>
      <c r="M4844">
        <f>L4844*_xlfn.XLOOKUP(K4844,AM:AM,AN:AN)</f>
        <v/>
      </c>
      <c r="N4844">
        <f>L4844*_xlfn.XLOOKUP(K4844,AM:AM,AO:AO)</f>
        <v/>
      </c>
      <c r="O4844" s="238" t="n">
        <v>0</v>
      </c>
      <c r="P4844">
        <f>O4844*_xlfn.XLOOKUP(K4844,AM:AM,AN:AN)</f>
        <v/>
      </c>
      <c r="Q4844">
        <f>O4844*_xlfn.XLOOKUP(K4844,AM:AM,AO:AO)</f>
        <v/>
      </c>
      <c r="R4844">
        <f>_xlfn.XLOOKUP(E4844,AF:AF,AG:AG)</f>
        <v/>
      </c>
      <c r="S4844">
        <f>_xlfn.XLOOKUP(E4844,AF:AF,AI:AI)</f>
        <v/>
      </c>
      <c r="T4844">
        <f>WEEKNUM(G4844)</f>
        <v/>
      </c>
      <c r="U4844">
        <f>YEAR(G4844)</f>
        <v/>
      </c>
      <c r="V4844" s="117">
        <f>IFERROR(Q4844/N4844,"0")</f>
        <v/>
      </c>
    </row>
    <row r="4845">
      <c r="A4845">
        <f>_xlfn.XLOOKUP(D4845,BN:BN,BO:BO)</f>
        <v/>
      </c>
      <c r="B4845" t="inlineStr">
        <is>
          <t>LLC</t>
        </is>
      </c>
      <c r="C4845" t="n">
        <v>789</v>
      </c>
      <c r="D4845">
        <f>_xlfn.XLOOKUP(C4845,BH:BH,BI:BI)</f>
        <v/>
      </c>
      <c r="E4845" t="n">
        <v>28934</v>
      </c>
      <c r="F4845" t="inlineStr">
        <is>
          <t>LLAMAS MARIA ALEJANDRA</t>
        </is>
      </c>
      <c r="G4845" s="234" t="n">
        <v>46158</v>
      </c>
      <c r="H4845" s="234" t="n">
        <v>46158</v>
      </c>
      <c r="I4845" t="inlineStr">
        <is>
          <t>VLO</t>
        </is>
      </c>
      <c r="J4845">
        <f>_xlfn.XLOOKUP(I4845,AS:AS,AU:AU)</f>
        <v/>
      </c>
      <c r="K4845" t="inlineStr">
        <is>
          <t>EUR</t>
        </is>
      </c>
      <c r="L4845" s="238" t="n">
        <v>356.77</v>
      </c>
      <c r="M4845">
        <f>L4845*_xlfn.XLOOKUP(K4845,AM:AM,AN:AN)</f>
        <v/>
      </c>
      <c r="N4845">
        <f>L4845*_xlfn.XLOOKUP(K4845,AM:AM,AO:AO)</f>
        <v/>
      </c>
      <c r="O4845" s="238" t="n">
        <v>0</v>
      </c>
      <c r="P4845">
        <f>O4845*_xlfn.XLOOKUP(K4845,AM:AM,AN:AN)</f>
        <v/>
      </c>
      <c r="Q4845">
        <f>O4845*_xlfn.XLOOKUP(K4845,AM:AM,AO:AO)</f>
        <v/>
      </c>
      <c r="R4845">
        <f>_xlfn.XLOOKUP(E4845,AF:AF,AG:AG)</f>
        <v/>
      </c>
      <c r="S4845">
        <f>_xlfn.XLOOKUP(E4845,AF:AF,AI:AI)</f>
        <v/>
      </c>
      <c r="T4845">
        <f>WEEKNUM(G4845)</f>
        <v/>
      </c>
      <c r="U4845">
        <f>YEAR(G4845)</f>
        <v/>
      </c>
      <c r="V4845" s="117">
        <f>IFERROR(Q4845/N4845,"0")</f>
        <v/>
      </c>
    </row>
    <row r="4846">
      <c r="A4846">
        <f>_xlfn.XLOOKUP(D4846,BN:BN,BO:BO)</f>
        <v/>
      </c>
      <c r="B4846" t="inlineStr">
        <is>
          <t>LLC</t>
        </is>
      </c>
      <c r="C4846" t="n">
        <v>789</v>
      </c>
      <c r="D4846">
        <f>_xlfn.XLOOKUP(C4846,BH:BH,BI:BI)</f>
        <v/>
      </c>
      <c r="E4846" t="n">
        <v>0</v>
      </c>
      <c r="F4846" t="inlineStr">
        <is>
          <t xml:space="preserve">Fee emision </t>
        </is>
      </c>
      <c r="G4846" s="234" t="n">
        <v>46135</v>
      </c>
      <c r="H4846" s="234" t="n">
        <v>46136</v>
      </c>
      <c r="I4846" t="inlineStr">
        <is>
          <t>HPS</t>
        </is>
      </c>
      <c r="J4846">
        <f>_xlfn.XLOOKUP(I4846,AS:AS,AU:AU)</f>
        <v/>
      </c>
      <c r="K4846" t="inlineStr">
        <is>
          <t>EUR</t>
        </is>
      </c>
      <c r="L4846" s="238" t="n">
        <v>422</v>
      </c>
      <c r="M4846">
        <f>L4846*_xlfn.XLOOKUP(K4846,AM:AM,AN:AN)</f>
        <v/>
      </c>
      <c r="N4846">
        <f>L4846*_xlfn.XLOOKUP(K4846,AM:AM,AO:AO)</f>
        <v/>
      </c>
      <c r="O4846" s="238" t="n">
        <v>422</v>
      </c>
      <c r="P4846">
        <f>O4846*_xlfn.XLOOKUP(K4846,AM:AM,AN:AN)</f>
        <v/>
      </c>
      <c r="Q4846">
        <f>O4846*_xlfn.XLOOKUP(K4846,AM:AM,AO:AO)</f>
        <v/>
      </c>
      <c r="R4846">
        <f>_xlfn.XLOOKUP(E4846,AF:AF,AG:AG)</f>
        <v/>
      </c>
      <c r="S4846">
        <f>_xlfn.XLOOKUP(E4846,AF:AF,AI:AI)</f>
        <v/>
      </c>
      <c r="T4846">
        <f>WEEKNUM(G4846)</f>
        <v/>
      </c>
      <c r="U4846">
        <f>YEAR(G4846)</f>
        <v/>
      </c>
      <c r="V4846" s="117">
        <f>IFERROR(Q4846/N4846,"0")</f>
        <v/>
      </c>
    </row>
    <row r="4847">
      <c r="A4847">
        <f>_xlfn.XLOOKUP(D4847,BN:BN,BO:BO)</f>
        <v/>
      </c>
      <c r="B4847" t="inlineStr">
        <is>
          <t>LLC</t>
        </is>
      </c>
      <c r="C4847" t="n">
        <v>789</v>
      </c>
      <c r="D4847">
        <f>_xlfn.XLOOKUP(C4847,BH:BH,BI:BI)</f>
        <v/>
      </c>
      <c r="E4847" t="n">
        <v>25263</v>
      </c>
      <c r="F4847" t="inlineStr">
        <is>
          <t>Hospedajes en Antibes</t>
        </is>
      </c>
      <c r="G4847" s="234" t="n">
        <v>46136</v>
      </c>
      <c r="H4847" s="234" t="n">
        <v>46140</v>
      </c>
      <c r="I4847" t="inlineStr">
        <is>
          <t>HTL</t>
        </is>
      </c>
      <c r="J4847">
        <f>_xlfn.XLOOKUP(I4847,AS:AS,AU:AU)</f>
        <v/>
      </c>
      <c r="K4847" t="inlineStr">
        <is>
          <t>EUR</t>
        </is>
      </c>
      <c r="L4847" s="238" t="n">
        <v>7440</v>
      </c>
      <c r="M4847">
        <f>L4847*_xlfn.XLOOKUP(K4847,AM:AM,AN:AN)</f>
        <v/>
      </c>
      <c r="N4847">
        <f>L4847*_xlfn.XLOOKUP(K4847,AM:AM,AO:AO)</f>
        <v/>
      </c>
      <c r="O4847" s="238" t="n">
        <v>676.36</v>
      </c>
      <c r="P4847">
        <f>O4847*_xlfn.XLOOKUP(K4847,AM:AM,AN:AN)</f>
        <v/>
      </c>
      <c r="Q4847">
        <f>O4847*_xlfn.XLOOKUP(K4847,AM:AM,AO:AO)</f>
        <v/>
      </c>
      <c r="R4847">
        <f>_xlfn.XLOOKUP(E4847,AF:AF,AG:AG)</f>
        <v/>
      </c>
      <c r="S4847">
        <f>_xlfn.XLOOKUP(E4847,AF:AF,AI:AI)</f>
        <v/>
      </c>
      <c r="T4847">
        <f>WEEKNUM(G4847)</f>
        <v/>
      </c>
      <c r="U4847">
        <f>YEAR(G4847)</f>
        <v/>
      </c>
      <c r="V4847" s="117">
        <f>IFERROR(Q4847/N4847,"0")</f>
        <v/>
      </c>
    </row>
    <row r="4848">
      <c r="A4848">
        <f>_xlfn.XLOOKUP(D4848,BN:BN,BO:BO)</f>
        <v/>
      </c>
      <c r="B4848" t="inlineStr">
        <is>
          <t>LLC</t>
        </is>
      </c>
      <c r="C4848" t="n">
        <v>789</v>
      </c>
      <c r="D4848">
        <f>_xlfn.XLOOKUP(C4848,BH:BH,BI:BI)</f>
        <v/>
      </c>
      <c r="E4848" t="n">
        <v>32365</v>
      </c>
      <c r="F4848" t="inlineStr">
        <is>
          <t>Hospedaje en St. Tropez</t>
        </is>
      </c>
      <c r="G4848" s="234" t="n">
        <v>46140</v>
      </c>
      <c r="H4848" s="234" t="n">
        <v>46144</v>
      </c>
      <c r="I4848" t="inlineStr">
        <is>
          <t>HTL</t>
        </is>
      </c>
      <c r="J4848">
        <f>_xlfn.XLOOKUP(I4848,AS:AS,AU:AU)</f>
        <v/>
      </c>
      <c r="K4848" t="inlineStr">
        <is>
          <t>EUR</t>
        </is>
      </c>
      <c r="L4848" s="238" t="n">
        <v>5410</v>
      </c>
      <c r="M4848">
        <f>L4848*_xlfn.XLOOKUP(K4848,AM:AM,AN:AN)</f>
        <v/>
      </c>
      <c r="N4848">
        <f>L4848*_xlfn.XLOOKUP(K4848,AM:AM,AO:AO)</f>
        <v/>
      </c>
      <c r="O4848" s="238" t="n">
        <v>491.82</v>
      </c>
      <c r="P4848">
        <f>O4848*_xlfn.XLOOKUP(K4848,AM:AM,AN:AN)</f>
        <v/>
      </c>
      <c r="Q4848">
        <f>O4848*_xlfn.XLOOKUP(K4848,AM:AM,AO:AO)</f>
        <v/>
      </c>
      <c r="R4848">
        <f>_xlfn.XLOOKUP(E4848,AF:AF,AG:AG)</f>
        <v/>
      </c>
      <c r="S4848">
        <f>_xlfn.XLOOKUP(E4848,AF:AF,AI:AI)</f>
        <v/>
      </c>
      <c r="T4848">
        <f>WEEKNUM(G4848)</f>
        <v/>
      </c>
      <c r="U4848">
        <f>YEAR(G4848)</f>
        <v/>
      </c>
      <c r="V4848" s="117">
        <f>IFERROR(Q4848/N4848,"0")</f>
        <v/>
      </c>
    </row>
    <row r="4849">
      <c r="A4849">
        <f>_xlfn.XLOOKUP(D4849,BN:BN,BO:BO)</f>
        <v/>
      </c>
      <c r="B4849" t="inlineStr">
        <is>
          <t>LLC</t>
        </is>
      </c>
      <c r="C4849" t="n">
        <v>789</v>
      </c>
      <c r="D4849">
        <f>_xlfn.XLOOKUP(C4849,BH:BH,BI:BI)</f>
        <v/>
      </c>
      <c r="E4849" t="n">
        <v>32366</v>
      </c>
      <c r="F4849" t="inlineStr">
        <is>
          <t>Hospedaje Cassis</t>
        </is>
      </c>
      <c r="G4849" s="234" t="n">
        <v>46144</v>
      </c>
      <c r="H4849" s="234" t="n">
        <v>46146</v>
      </c>
      <c r="I4849" t="inlineStr">
        <is>
          <t>HTL</t>
        </is>
      </c>
      <c r="J4849">
        <f>_xlfn.XLOOKUP(I4849,AS:AS,AU:AU)</f>
        <v/>
      </c>
      <c r="K4849" t="inlineStr">
        <is>
          <t>EUR</t>
        </is>
      </c>
      <c r="L4849" s="238" t="n">
        <v>3050</v>
      </c>
      <c r="M4849">
        <f>L4849*_xlfn.XLOOKUP(K4849,AM:AM,AN:AN)</f>
        <v/>
      </c>
      <c r="N4849">
        <f>L4849*_xlfn.XLOOKUP(K4849,AM:AM,AO:AO)</f>
        <v/>
      </c>
      <c r="O4849" s="238" t="n">
        <v>305</v>
      </c>
      <c r="P4849">
        <f>O4849*_xlfn.XLOOKUP(K4849,AM:AM,AN:AN)</f>
        <v/>
      </c>
      <c r="Q4849">
        <f>O4849*_xlfn.XLOOKUP(K4849,AM:AM,AO:AO)</f>
        <v/>
      </c>
      <c r="R4849">
        <f>_xlfn.XLOOKUP(E4849,AF:AF,AG:AG)</f>
        <v/>
      </c>
      <c r="S4849">
        <f>_xlfn.XLOOKUP(E4849,AF:AF,AI:AI)</f>
        <v/>
      </c>
      <c r="T4849">
        <f>WEEKNUM(G4849)</f>
        <v/>
      </c>
      <c r="U4849">
        <f>YEAR(G4849)</f>
        <v/>
      </c>
      <c r="V4849" s="117">
        <f>IFERROR(Q4849/N4849,"0")</f>
        <v/>
      </c>
    </row>
    <row r="4850">
      <c r="A4850">
        <f>_xlfn.XLOOKUP(D4850,BN:BN,BO:BO)</f>
        <v/>
      </c>
      <c r="B4850" t="inlineStr">
        <is>
          <t>LLC</t>
        </is>
      </c>
      <c r="C4850" t="n">
        <v>789</v>
      </c>
      <c r="D4850">
        <f>_xlfn.XLOOKUP(C4850,BH:BH,BI:BI)</f>
        <v/>
      </c>
      <c r="E4850" t="n">
        <v>28494</v>
      </c>
      <c r="F4850" t="inlineStr">
        <is>
          <t>Hospedaje Versailles</t>
        </is>
      </c>
      <c r="G4850" s="234" t="n">
        <v>46146</v>
      </c>
      <c r="H4850" s="234" t="n">
        <v>46148</v>
      </c>
      <c r="I4850" t="inlineStr">
        <is>
          <t>HTL</t>
        </is>
      </c>
      <c r="J4850">
        <f>_xlfn.XLOOKUP(I4850,AS:AS,AU:AU)</f>
        <v/>
      </c>
      <c r="K4850" t="inlineStr">
        <is>
          <t>EUR</t>
        </is>
      </c>
      <c r="L4850" s="238" t="n">
        <v>8919.6</v>
      </c>
      <c r="M4850">
        <f>L4850*_xlfn.XLOOKUP(K4850,AM:AM,AN:AN)</f>
        <v/>
      </c>
      <c r="N4850">
        <f>L4850*_xlfn.XLOOKUP(K4850,AM:AM,AO:AO)</f>
        <v/>
      </c>
      <c r="O4850" s="238" t="n">
        <v>702</v>
      </c>
      <c r="P4850">
        <f>O4850*_xlfn.XLOOKUP(K4850,AM:AM,AN:AN)</f>
        <v/>
      </c>
      <c r="Q4850">
        <f>O4850*_xlfn.XLOOKUP(K4850,AM:AM,AO:AO)</f>
        <v/>
      </c>
      <c r="R4850">
        <f>_xlfn.XLOOKUP(E4850,AF:AF,AG:AG)</f>
        <v/>
      </c>
      <c r="S4850">
        <f>_xlfn.XLOOKUP(E4850,AF:AF,AI:AI)</f>
        <v/>
      </c>
      <c r="T4850">
        <f>WEEKNUM(G4850)</f>
        <v/>
      </c>
      <c r="U4850">
        <f>YEAR(G4850)</f>
        <v/>
      </c>
      <c r="V4850" s="117">
        <f>IFERROR(Q4850/N4850,"0")</f>
        <v/>
      </c>
    </row>
    <row r="4851">
      <c r="A4851">
        <f>_xlfn.XLOOKUP(D4851,BN:BN,BO:BO)</f>
        <v/>
      </c>
      <c r="B4851" t="inlineStr">
        <is>
          <t>LLC</t>
        </is>
      </c>
      <c r="C4851" t="n">
        <v>789</v>
      </c>
      <c r="D4851">
        <f>_xlfn.XLOOKUP(C4851,BH:BH,BI:BI)</f>
        <v/>
      </c>
      <c r="E4851" t="n">
        <v>32457</v>
      </c>
      <c r="F4851" t="inlineStr">
        <is>
          <t>Hospedaje en Paris</t>
        </is>
      </c>
      <c r="G4851" s="234" t="n">
        <v>46148</v>
      </c>
      <c r="H4851" s="234" t="n">
        <v>46153</v>
      </c>
      <c r="I4851" t="inlineStr">
        <is>
          <t>HTL</t>
        </is>
      </c>
      <c r="J4851">
        <f>_xlfn.XLOOKUP(I4851,AS:AS,AU:AU)</f>
        <v/>
      </c>
      <c r="K4851" t="inlineStr">
        <is>
          <t>EUR</t>
        </is>
      </c>
      <c r="L4851" s="238" t="n">
        <v>12314.3</v>
      </c>
      <c r="M4851">
        <f>L4851*_xlfn.XLOOKUP(K4851,AM:AM,AN:AN)</f>
        <v/>
      </c>
      <c r="N4851">
        <f>L4851*_xlfn.XLOOKUP(K4851,AM:AM,AO:AO)</f>
        <v/>
      </c>
      <c r="O4851" s="238" t="n">
        <v>1215.5</v>
      </c>
      <c r="P4851">
        <f>O4851*_xlfn.XLOOKUP(K4851,AM:AM,AN:AN)</f>
        <v/>
      </c>
      <c r="Q4851">
        <f>O4851*_xlfn.XLOOKUP(K4851,AM:AM,AO:AO)</f>
        <v/>
      </c>
      <c r="R4851">
        <f>_xlfn.XLOOKUP(E4851,AF:AF,AG:AG)</f>
        <v/>
      </c>
      <c r="S4851">
        <f>_xlfn.XLOOKUP(E4851,AF:AF,AI:AI)</f>
        <v/>
      </c>
      <c r="T4851">
        <f>WEEKNUM(G4851)</f>
        <v/>
      </c>
      <c r="U4851">
        <f>YEAR(G4851)</f>
        <v/>
      </c>
      <c r="V4851" s="117">
        <f>IFERROR(Q4851/N4851,"0")</f>
        <v/>
      </c>
    </row>
    <row r="4852">
      <c r="A4852">
        <f>_xlfn.XLOOKUP(D4852,BN:BN,BO:BO)</f>
        <v/>
      </c>
      <c r="B4852" t="inlineStr">
        <is>
          <t>LLC</t>
        </is>
      </c>
      <c r="C4852" t="n">
        <v>789</v>
      </c>
      <c r="D4852">
        <f>_xlfn.XLOOKUP(C4852,BH:BH,BI:BI)</f>
        <v/>
      </c>
      <c r="E4852" t="n">
        <v>25386</v>
      </c>
      <c r="F4852" t="inlineStr">
        <is>
          <t>Hospedaje Connaught</t>
        </is>
      </c>
      <c r="G4852" s="234" t="n">
        <v>46153</v>
      </c>
      <c r="H4852" s="234" t="n">
        <v>46158</v>
      </c>
      <c r="I4852" t="inlineStr">
        <is>
          <t>HTL</t>
        </is>
      </c>
      <c r="J4852">
        <f>_xlfn.XLOOKUP(I4852,AS:AS,AU:AU)</f>
        <v/>
      </c>
      <c r="K4852" t="inlineStr">
        <is>
          <t>EUR</t>
        </is>
      </c>
      <c r="L4852" s="238" t="n">
        <v>7397</v>
      </c>
      <c r="M4852">
        <f>L4852*_xlfn.XLOOKUP(K4852,AM:AM,AN:AN)</f>
        <v/>
      </c>
      <c r="N4852">
        <f>L4852*_xlfn.XLOOKUP(K4852,AM:AM,AO:AO)</f>
        <v/>
      </c>
      <c r="O4852" s="238" t="n">
        <v>614</v>
      </c>
      <c r="P4852">
        <f>O4852*_xlfn.XLOOKUP(K4852,AM:AM,AN:AN)</f>
        <v/>
      </c>
      <c r="Q4852">
        <f>O4852*_xlfn.XLOOKUP(K4852,AM:AM,AO:AO)</f>
        <v/>
      </c>
      <c r="R4852">
        <f>_xlfn.XLOOKUP(E4852,AF:AF,AG:AG)</f>
        <v/>
      </c>
      <c r="S4852">
        <f>_xlfn.XLOOKUP(E4852,AF:AF,AI:AI)</f>
        <v/>
      </c>
      <c r="T4852">
        <f>WEEKNUM(G4852)</f>
        <v/>
      </c>
      <c r="U4852">
        <f>YEAR(G4852)</f>
        <v/>
      </c>
      <c r="V4852" s="117">
        <f>IFERROR(Q4852/N4852,"0")</f>
        <v/>
      </c>
    </row>
    <row r="4853">
      <c r="A4853">
        <f>_xlfn.XLOOKUP(D4853,BN:BN,BO:BO)</f>
        <v/>
      </c>
      <c r="B4853" t="inlineStr">
        <is>
          <t>LLC</t>
        </is>
      </c>
      <c r="C4853" t="n">
        <v>789</v>
      </c>
      <c r="D4853">
        <f>_xlfn.XLOOKUP(C4853,BH:BH,BI:BI)</f>
        <v/>
      </c>
      <c r="E4853" t="n">
        <v>0</v>
      </c>
      <c r="F4853" t="inlineStr">
        <is>
          <t>Extra Fee de Connaught</t>
        </is>
      </c>
      <c r="G4853" s="234" t="n">
        <v>46153</v>
      </c>
      <c r="H4853" s="234" t="n">
        <v>46158</v>
      </c>
      <c r="I4853" t="inlineStr">
        <is>
          <t>HPS</t>
        </is>
      </c>
      <c r="J4853">
        <f>_xlfn.XLOOKUP(I4853,AS:AS,AU:AU)</f>
        <v/>
      </c>
      <c r="K4853" t="inlineStr">
        <is>
          <t>EUR</t>
        </is>
      </c>
      <c r="L4853" s="238" t="n">
        <v>666</v>
      </c>
      <c r="M4853">
        <f>L4853*_xlfn.XLOOKUP(K4853,AM:AM,AN:AN)</f>
        <v/>
      </c>
      <c r="N4853">
        <f>L4853*_xlfn.XLOOKUP(K4853,AM:AM,AO:AO)</f>
        <v/>
      </c>
      <c r="O4853" s="238" t="n">
        <v>666</v>
      </c>
      <c r="P4853">
        <f>O4853*_xlfn.XLOOKUP(K4853,AM:AM,AN:AN)</f>
        <v/>
      </c>
      <c r="Q4853">
        <f>O4853*_xlfn.XLOOKUP(K4853,AM:AM,AO:AO)</f>
        <v/>
      </c>
      <c r="R4853">
        <f>_xlfn.XLOOKUP(E4853,AF:AF,AG:AG)</f>
        <v/>
      </c>
      <c r="S4853">
        <f>_xlfn.XLOOKUP(E4853,AF:AF,AI:AI)</f>
        <v/>
      </c>
      <c r="T4853">
        <f>WEEKNUM(G4853)</f>
        <v/>
      </c>
      <c r="U4853">
        <f>YEAR(G4853)</f>
        <v/>
      </c>
      <c r="V4853" s="117">
        <f>IFERROR(Q4853/N4853,"0")</f>
        <v/>
      </c>
    </row>
    <row r="4854">
      <c r="A4854">
        <f>_xlfn.XLOOKUP(D4854,BN:BN,BO:BO)</f>
        <v/>
      </c>
      <c r="B4854" t="inlineStr">
        <is>
          <t>LLC</t>
        </is>
      </c>
      <c r="C4854" t="n">
        <v>789</v>
      </c>
      <c r="D4854">
        <f>_xlfn.XLOOKUP(C4854,BH:BH,BI:BI)</f>
        <v/>
      </c>
      <c r="E4854" t="n">
        <v>24017</v>
      </c>
      <c r="F4854" t="inlineStr">
        <is>
          <t>Billete Paris - Londres</t>
        </is>
      </c>
      <c r="G4854" s="234" t="n">
        <v>46153</v>
      </c>
      <c r="H4854" s="234" t="n">
        <v>46153</v>
      </c>
      <c r="I4854" t="inlineStr">
        <is>
          <t>TRN</t>
        </is>
      </c>
      <c r="J4854">
        <f>_xlfn.XLOOKUP(I4854,AS:AS,AU:AU)</f>
        <v/>
      </c>
      <c r="K4854" t="inlineStr">
        <is>
          <t>EUR</t>
        </is>
      </c>
      <c r="L4854" s="238" t="n">
        <v>750</v>
      </c>
      <c r="M4854">
        <f>L4854*_xlfn.XLOOKUP(K4854,AM:AM,AN:AN)</f>
        <v/>
      </c>
      <c r="N4854">
        <f>L4854*_xlfn.XLOOKUP(K4854,AM:AM,AO:AO)</f>
        <v/>
      </c>
      <c r="O4854" s="238" t="n">
        <v>0</v>
      </c>
      <c r="P4854">
        <f>O4854*_xlfn.XLOOKUP(K4854,AM:AM,AN:AN)</f>
        <v/>
      </c>
      <c r="Q4854">
        <f>O4854*_xlfn.XLOOKUP(K4854,AM:AM,AO:AO)</f>
        <v/>
      </c>
      <c r="R4854">
        <f>_xlfn.XLOOKUP(E4854,AF:AF,AG:AG)</f>
        <v/>
      </c>
      <c r="S4854">
        <f>_xlfn.XLOOKUP(E4854,AF:AF,AI:AI)</f>
        <v/>
      </c>
      <c r="T4854">
        <f>WEEKNUM(G4854)</f>
        <v/>
      </c>
      <c r="U4854">
        <f>YEAR(G4854)</f>
        <v/>
      </c>
      <c r="V4854" s="117">
        <f>IFERROR(Q4854/N4854,"0")</f>
        <v/>
      </c>
    </row>
    <row r="4855">
      <c r="A4855">
        <f>_xlfn.XLOOKUP(D4855,BN:BN,BO:BO)</f>
        <v/>
      </c>
      <c r="B4855" t="inlineStr">
        <is>
          <t>LLC</t>
        </is>
      </c>
      <c r="C4855" t="n">
        <v>789</v>
      </c>
      <c r="D4855">
        <f>_xlfn.XLOOKUP(C4855,BH:BH,BI:BI)</f>
        <v/>
      </c>
      <c r="E4855" t="n">
        <v>0</v>
      </c>
      <c r="F4855" t="inlineStr">
        <is>
          <t>Fee emision tren</t>
        </is>
      </c>
      <c r="G4855" s="234" t="n">
        <v>46153</v>
      </c>
      <c r="H4855" s="234" t="n">
        <v>46153</v>
      </c>
      <c r="I4855" t="inlineStr">
        <is>
          <t>HPS</t>
        </is>
      </c>
      <c r="J4855">
        <f>_xlfn.XLOOKUP(I4855,AS:AS,AU:AU)</f>
        <v/>
      </c>
      <c r="K4855" t="inlineStr">
        <is>
          <t>EUR</t>
        </is>
      </c>
      <c r="L4855" s="238" t="n">
        <v>60</v>
      </c>
      <c r="M4855">
        <f>L4855*_xlfn.XLOOKUP(K4855,AM:AM,AN:AN)</f>
        <v/>
      </c>
      <c r="N4855">
        <f>L4855*_xlfn.XLOOKUP(K4855,AM:AM,AO:AO)</f>
        <v/>
      </c>
      <c r="O4855" s="238" t="n">
        <v>60</v>
      </c>
      <c r="P4855">
        <f>O4855*_xlfn.XLOOKUP(K4855,AM:AM,AN:AN)</f>
        <v/>
      </c>
      <c r="Q4855">
        <f>O4855*_xlfn.XLOOKUP(K4855,AM:AM,AO:AO)</f>
        <v/>
      </c>
      <c r="R4855">
        <f>_xlfn.XLOOKUP(E4855,AF:AF,AG:AG)</f>
        <v/>
      </c>
      <c r="S4855">
        <f>_xlfn.XLOOKUP(E4855,AF:AF,AI:AI)</f>
        <v/>
      </c>
      <c r="T4855">
        <f>WEEKNUM(G4855)</f>
        <v/>
      </c>
      <c r="U4855">
        <f>YEAR(G4855)</f>
        <v/>
      </c>
      <c r="V4855" s="117">
        <f>IFERROR(Q4855/N4855,"0")</f>
        <v/>
      </c>
    </row>
    <row r="4856">
      <c r="A4856">
        <f>_xlfn.XLOOKUP(D4856,BN:BN,BO:BO)</f>
        <v/>
      </c>
      <c r="B4856" t="inlineStr">
        <is>
          <t>LLC</t>
        </is>
      </c>
      <c r="C4856" t="n">
        <v>789</v>
      </c>
      <c r="D4856">
        <f>_xlfn.XLOOKUP(C4856,BH:BH,BI:BI)</f>
        <v/>
      </c>
      <c r="E4856" t="n">
        <v>28420</v>
      </c>
      <c r="F4856" t="inlineStr">
        <is>
          <t>Alquiler auto Antibes - Marsella | 25/04 al 04/05</t>
        </is>
      </c>
      <c r="G4856" s="234" t="n">
        <v>46137</v>
      </c>
      <c r="H4856" s="234" t="n">
        <v>46146</v>
      </c>
      <c r="I4856" t="inlineStr">
        <is>
          <t>AUT</t>
        </is>
      </c>
      <c r="J4856">
        <f>_xlfn.XLOOKUP(I4856,AS:AS,AU:AU)</f>
        <v/>
      </c>
      <c r="K4856" t="inlineStr">
        <is>
          <t>EUR</t>
        </is>
      </c>
      <c r="L4856" s="238" t="n">
        <v>1383.89</v>
      </c>
      <c r="M4856">
        <f>L4856*_xlfn.XLOOKUP(K4856,AM:AM,AN:AN)</f>
        <v/>
      </c>
      <c r="N4856">
        <f>L4856*_xlfn.XLOOKUP(K4856,AM:AM,AO:AO)</f>
        <v/>
      </c>
      <c r="O4856" s="238" t="n">
        <v>138.39</v>
      </c>
      <c r="P4856">
        <f>O4856*_xlfn.XLOOKUP(K4856,AM:AM,AN:AN)</f>
        <v/>
      </c>
      <c r="Q4856">
        <f>O4856*_xlfn.XLOOKUP(K4856,AM:AM,AO:AO)</f>
        <v/>
      </c>
      <c r="R4856">
        <f>_xlfn.XLOOKUP(E4856,AF:AF,AG:AG)</f>
        <v/>
      </c>
      <c r="S4856">
        <f>_xlfn.XLOOKUP(E4856,AF:AF,AI:AI)</f>
        <v/>
      </c>
      <c r="T4856">
        <f>WEEKNUM(G4856)</f>
        <v/>
      </c>
      <c r="U4856">
        <f>YEAR(G4856)</f>
        <v/>
      </c>
      <c r="V4856" s="117">
        <f>IFERROR(Q4856/N4856,"0")</f>
        <v/>
      </c>
    </row>
    <row r="4857">
      <c r="A4857">
        <f>_xlfn.XLOOKUP(D4857,BN:BN,BO:BO)</f>
        <v/>
      </c>
      <c r="B4857" t="inlineStr">
        <is>
          <t>LLC</t>
        </is>
      </c>
      <c r="C4857" t="n">
        <v>789</v>
      </c>
      <c r="D4857">
        <f>_xlfn.XLOOKUP(C4857,BH:BH,BI:BI)</f>
        <v/>
      </c>
      <c r="E4857" t="n">
        <v>25857</v>
      </c>
      <c r="F4857" t="inlineStr">
        <is>
          <t>Reembolso de boleto de avión + alquiler auto | Cobro duplicado</t>
        </is>
      </c>
      <c r="G4857" s="234" t="n">
        <v>46116</v>
      </c>
      <c r="H4857" s="234" t="n">
        <v>46158</v>
      </c>
      <c r="I4857" t="inlineStr">
        <is>
          <t>OTR</t>
        </is>
      </c>
      <c r="J4857">
        <f>_xlfn.XLOOKUP(I4857,AS:AS,AU:AU)</f>
        <v/>
      </c>
      <c r="K4857" t="inlineStr">
        <is>
          <t>EUR</t>
        </is>
      </c>
      <c r="L4857" s="238" t="n">
        <v>9569.1</v>
      </c>
      <c r="M4857">
        <f>L4857*_xlfn.XLOOKUP(K4857,AM:AM,AN:AN)</f>
        <v/>
      </c>
      <c r="N4857">
        <f>L4857*_xlfn.XLOOKUP(K4857,AM:AM,AO:AO)</f>
        <v/>
      </c>
      <c r="O4857" s="238" t="n">
        <v>0</v>
      </c>
      <c r="P4857">
        <f>O4857*_xlfn.XLOOKUP(K4857,AM:AM,AN:AN)</f>
        <v/>
      </c>
      <c r="Q4857">
        <f>O4857*_xlfn.XLOOKUP(K4857,AM:AM,AO:AO)</f>
        <v/>
      </c>
      <c r="R4857">
        <f>_xlfn.XLOOKUP(E4857,AF:AF,AG:AG)</f>
        <v/>
      </c>
      <c r="S4857">
        <f>_xlfn.XLOOKUP(E4857,AF:AF,AI:AI)</f>
        <v/>
      </c>
      <c r="T4857">
        <f>WEEKNUM(G4857)</f>
        <v/>
      </c>
      <c r="U4857">
        <f>YEAR(G4857)</f>
        <v/>
      </c>
      <c r="V4857" s="117">
        <f>IFERROR(Q4857/N4857,"0")</f>
        <v/>
      </c>
    </row>
    <row r="4858">
      <c r="A4858">
        <f>_xlfn.XLOOKUP(D4858,BN:BN,BO:BO)</f>
        <v/>
      </c>
      <c r="B4858" t="inlineStr">
        <is>
          <t>LLC</t>
        </is>
      </c>
      <c r="C4858" t="n">
        <v>789</v>
      </c>
      <c r="D4858">
        <f>_xlfn.XLOOKUP(C4858,BH:BH,BI:BI)</f>
        <v/>
      </c>
      <c r="E4858" t="n">
        <v>28934</v>
      </c>
      <c r="F4858" t="inlineStr">
        <is>
          <t>Reembolso billete Air France 0577339523587</t>
        </is>
      </c>
      <c r="G4858" s="234" t="n">
        <v>46116</v>
      </c>
      <c r="H4858" s="234" t="n">
        <v>46158</v>
      </c>
      <c r="I4858" t="inlineStr">
        <is>
          <t>OTR</t>
        </is>
      </c>
      <c r="J4858">
        <f>_xlfn.XLOOKUP(I4858,AS:AS,AU:AU)</f>
        <v/>
      </c>
      <c r="K4858" t="inlineStr">
        <is>
          <t>EUR</t>
        </is>
      </c>
      <c r="L4858" s="238" t="n">
        <v>-3403</v>
      </c>
      <c r="M4858">
        <f>L4858*_xlfn.XLOOKUP(K4858,AM:AM,AN:AN)</f>
        <v/>
      </c>
      <c r="N4858">
        <f>L4858*_xlfn.XLOOKUP(K4858,AM:AM,AO:AO)</f>
        <v/>
      </c>
      <c r="O4858" s="238" t="n">
        <v>0</v>
      </c>
      <c r="P4858">
        <f>O4858*_xlfn.XLOOKUP(K4858,AM:AM,AN:AN)</f>
        <v/>
      </c>
      <c r="Q4858">
        <f>O4858*_xlfn.XLOOKUP(K4858,AM:AM,AO:AO)</f>
        <v/>
      </c>
      <c r="R4858">
        <f>_xlfn.XLOOKUP(E4858,AF:AF,AG:AG)</f>
        <v/>
      </c>
      <c r="S4858">
        <f>_xlfn.XLOOKUP(E4858,AF:AF,AI:AI)</f>
        <v/>
      </c>
      <c r="T4858">
        <f>WEEKNUM(G4858)</f>
        <v/>
      </c>
      <c r="U4858">
        <f>YEAR(G4858)</f>
        <v/>
      </c>
      <c r="V4858" s="117">
        <f>IFERROR(Q4858/N4858,"0")</f>
        <v/>
      </c>
    </row>
    <row r="4859">
      <c r="A4859">
        <f>_xlfn.XLOOKUP(D4859,BN:BN,BO:BO)</f>
        <v/>
      </c>
      <c r="B4859" t="inlineStr">
        <is>
          <t>LLC</t>
        </is>
      </c>
      <c r="C4859" t="n">
        <v>789</v>
      </c>
      <c r="D4859">
        <f>_xlfn.XLOOKUP(C4859,BH:BH,BI:BI)</f>
        <v/>
      </c>
      <c r="E4859" t="n">
        <v>28934</v>
      </c>
      <c r="F4859" t="inlineStr">
        <is>
          <t>LLAMAS MARIA ALEJANDRA</t>
        </is>
      </c>
      <c r="G4859" s="234" t="n">
        <v>46136</v>
      </c>
      <c r="H4859" s="234" t="n">
        <v>46136</v>
      </c>
      <c r="I4859" t="inlineStr">
        <is>
          <t>VLO</t>
        </is>
      </c>
      <c r="J4859">
        <f>_xlfn.XLOOKUP(I4859,AS:AS,AU:AU)</f>
        <v/>
      </c>
      <c r="K4859" t="inlineStr">
        <is>
          <t>EUR</t>
        </is>
      </c>
      <c r="L4859" s="238" t="n">
        <v>348.81</v>
      </c>
      <c r="M4859">
        <f>L4859*_xlfn.XLOOKUP(K4859,AM:AM,AN:AN)</f>
        <v/>
      </c>
      <c r="N4859">
        <f>L4859*_xlfn.XLOOKUP(K4859,AM:AM,AO:AO)</f>
        <v/>
      </c>
      <c r="O4859" s="238" t="n">
        <v>0</v>
      </c>
      <c r="P4859">
        <f>O4859*_xlfn.XLOOKUP(K4859,AM:AM,AN:AN)</f>
        <v/>
      </c>
      <c r="Q4859">
        <f>O4859*_xlfn.XLOOKUP(K4859,AM:AM,AO:AO)</f>
        <v/>
      </c>
      <c r="R4859">
        <f>_xlfn.XLOOKUP(E4859,AF:AF,AG:AG)</f>
        <v/>
      </c>
      <c r="S4859">
        <f>_xlfn.XLOOKUP(E4859,AF:AF,AI:AI)</f>
        <v/>
      </c>
      <c r="T4859">
        <f>WEEKNUM(G4859)</f>
        <v/>
      </c>
      <c r="U4859">
        <f>YEAR(G4859)</f>
        <v/>
      </c>
      <c r="V4859" s="117">
        <f>IFERROR(Q4859/N4859,"0")</f>
        <v/>
      </c>
    </row>
    <row r="4860">
      <c r="A4860">
        <f>_xlfn.XLOOKUP(D4860,BN:BN,BO:BO)</f>
        <v/>
      </c>
      <c r="B4860" t="inlineStr">
        <is>
          <t>LLC</t>
        </is>
      </c>
      <c r="C4860" t="n">
        <v>790</v>
      </c>
      <c r="D4860">
        <f>_xlfn.XLOOKUP(C4860,BH:BH,BI:BI)</f>
        <v/>
      </c>
      <c r="E4860" t="n">
        <v>27301</v>
      </c>
      <c r="F4860" t="inlineStr">
        <is>
          <t>MEX/CDG/MEX - Daniella Kosberg</t>
        </is>
      </c>
      <c r="G4860" s="234" t="n">
        <v>46013</v>
      </c>
      <c r="H4860" s="234" t="n">
        <v>46022</v>
      </c>
      <c r="I4860" t="inlineStr">
        <is>
          <t>VLO</t>
        </is>
      </c>
      <c r="J4860">
        <f>_xlfn.XLOOKUP(I4860,AS:AS,AU:AU)</f>
        <v/>
      </c>
      <c r="K4860" t="inlineStr">
        <is>
          <t>USD</t>
        </is>
      </c>
      <c r="L4860" s="238" t="n">
        <v>2470.05</v>
      </c>
      <c r="M4860">
        <f>L4860*_xlfn.XLOOKUP(K4860,AM:AM,AN:AN)</f>
        <v/>
      </c>
      <c r="N4860">
        <f>L4860*_xlfn.XLOOKUP(K4860,AM:AM,AO:AO)</f>
        <v/>
      </c>
      <c r="O4860" s="238" t="n">
        <v>0</v>
      </c>
      <c r="P4860">
        <f>O4860*_xlfn.XLOOKUP(K4860,AM:AM,AN:AN)</f>
        <v/>
      </c>
      <c r="Q4860">
        <f>O4860*_xlfn.XLOOKUP(K4860,AM:AM,AO:AO)</f>
        <v/>
      </c>
      <c r="R4860">
        <f>_xlfn.XLOOKUP(E4860,AF:AF,AG:AG)</f>
        <v/>
      </c>
      <c r="S4860">
        <f>_xlfn.XLOOKUP(E4860,AF:AF,AI:AI)</f>
        <v/>
      </c>
      <c r="T4860">
        <f>WEEKNUM(G4860)</f>
        <v/>
      </c>
      <c r="U4860">
        <f>YEAR(G4860)</f>
        <v/>
      </c>
      <c r="V4860" s="117">
        <f>IFERROR(Q4860/N4860,"0")</f>
        <v/>
      </c>
    </row>
    <row r="4861">
      <c r="A4861">
        <f>_xlfn.XLOOKUP(D4861,BN:BN,BO:BO)</f>
        <v/>
      </c>
      <c r="B4861" t="inlineStr">
        <is>
          <t>LLC</t>
        </is>
      </c>
      <c r="C4861" t="n">
        <v>790</v>
      </c>
      <c r="D4861">
        <f>_xlfn.XLOOKUP(C4861,BH:BH,BI:BI)</f>
        <v/>
      </c>
      <c r="E4861" t="n">
        <v>27301</v>
      </c>
      <c r="F4861" t="inlineStr">
        <is>
          <t>MEX/CDG/MEX - Mónica Berger</t>
        </is>
      </c>
      <c r="G4861" s="234" t="n">
        <v>46013</v>
      </c>
      <c r="H4861" s="234" t="n">
        <v>46022</v>
      </c>
      <c r="I4861" t="inlineStr">
        <is>
          <t>VLO</t>
        </is>
      </c>
      <c r="J4861">
        <f>_xlfn.XLOOKUP(I4861,AS:AS,AU:AU)</f>
        <v/>
      </c>
      <c r="K4861" t="inlineStr">
        <is>
          <t>USD</t>
        </is>
      </c>
      <c r="L4861" s="238" t="n">
        <v>2470.05</v>
      </c>
      <c r="M4861">
        <f>L4861*_xlfn.XLOOKUP(K4861,AM:AM,AN:AN)</f>
        <v/>
      </c>
      <c r="N4861">
        <f>L4861*_xlfn.XLOOKUP(K4861,AM:AM,AO:AO)</f>
        <v/>
      </c>
      <c r="O4861" s="238" t="n">
        <v>0</v>
      </c>
      <c r="P4861">
        <f>O4861*_xlfn.XLOOKUP(K4861,AM:AM,AN:AN)</f>
        <v/>
      </c>
      <c r="Q4861">
        <f>O4861*_xlfn.XLOOKUP(K4861,AM:AM,AO:AO)</f>
        <v/>
      </c>
      <c r="R4861">
        <f>_xlfn.XLOOKUP(E4861,AF:AF,AG:AG)</f>
        <v/>
      </c>
      <c r="S4861">
        <f>_xlfn.XLOOKUP(E4861,AF:AF,AI:AI)</f>
        <v/>
      </c>
      <c r="T4861">
        <f>WEEKNUM(G4861)</f>
        <v/>
      </c>
      <c r="U4861">
        <f>YEAR(G4861)</f>
        <v/>
      </c>
      <c r="V4861" s="117">
        <f>IFERROR(Q4861/N4861,"0")</f>
        <v/>
      </c>
    </row>
    <row r="4862">
      <c r="A4862">
        <f>_xlfn.XLOOKUP(D4862,BN:BN,BO:BO)</f>
        <v/>
      </c>
      <c r="B4862" t="inlineStr">
        <is>
          <t>LLC</t>
        </is>
      </c>
      <c r="C4862" t="n">
        <v>790</v>
      </c>
      <c r="D4862">
        <f>_xlfn.XLOOKUP(C4862,BH:BH,BI:BI)</f>
        <v/>
      </c>
      <c r="E4862" t="n">
        <v>29471</v>
      </c>
      <c r="F4862" t="inlineStr">
        <is>
          <t>Hospedaje</t>
        </is>
      </c>
      <c r="G4862" s="234" t="n">
        <v>46018</v>
      </c>
      <c r="H4862" s="234" t="n">
        <v>46022</v>
      </c>
      <c r="I4862" t="inlineStr">
        <is>
          <t>HTL</t>
        </is>
      </c>
      <c r="J4862">
        <f>_xlfn.XLOOKUP(I4862,AS:AS,AU:AU)</f>
        <v/>
      </c>
      <c r="K4862" t="inlineStr">
        <is>
          <t>USD</t>
        </is>
      </c>
      <c r="L4862" s="238" t="n">
        <v>6142.37</v>
      </c>
      <c r="M4862">
        <f>L4862*_xlfn.XLOOKUP(K4862,AM:AM,AN:AN)</f>
        <v/>
      </c>
      <c r="N4862">
        <f>L4862*_xlfn.XLOOKUP(K4862,AM:AM,AO:AO)</f>
        <v/>
      </c>
      <c r="O4862" s="238" t="n">
        <v>0</v>
      </c>
      <c r="P4862">
        <f>O4862*_xlfn.XLOOKUP(K4862,AM:AM,AN:AN)</f>
        <v/>
      </c>
      <c r="Q4862">
        <f>O4862*_xlfn.XLOOKUP(K4862,AM:AM,AO:AO)</f>
        <v/>
      </c>
      <c r="R4862">
        <f>_xlfn.XLOOKUP(E4862,AF:AF,AG:AG)</f>
        <v/>
      </c>
      <c r="S4862">
        <f>_xlfn.XLOOKUP(E4862,AF:AF,AI:AI)</f>
        <v/>
      </c>
      <c r="T4862">
        <f>WEEKNUM(G4862)</f>
        <v/>
      </c>
      <c r="U4862">
        <f>YEAR(G4862)</f>
        <v/>
      </c>
      <c r="V4862" s="117">
        <f>IFERROR(Q4862/N4862,"0")</f>
        <v/>
      </c>
    </row>
    <row r="4863">
      <c r="A4863">
        <f>_xlfn.XLOOKUP(D4863,BN:BN,BO:BO)</f>
        <v/>
      </c>
      <c r="B4863" t="inlineStr">
        <is>
          <t>LLC</t>
        </is>
      </c>
      <c r="C4863" t="n">
        <v>790</v>
      </c>
      <c r="D4863">
        <f>_xlfn.XLOOKUP(C4863,BH:BH,BI:BI)</f>
        <v/>
      </c>
      <c r="E4863" t="n">
        <v>27704</v>
      </c>
      <c r="F4863" t="inlineStr">
        <is>
          <t>Servicios de traslado</t>
        </is>
      </c>
      <c r="G4863" s="234" t="n">
        <v>46013</v>
      </c>
      <c r="H4863" s="234" t="n">
        <v>46022</v>
      </c>
      <c r="I4863" t="inlineStr">
        <is>
          <t>TRF</t>
        </is>
      </c>
      <c r="J4863">
        <f>_xlfn.XLOOKUP(I4863,AS:AS,AU:AU)</f>
        <v/>
      </c>
      <c r="K4863" t="inlineStr">
        <is>
          <t>USD</t>
        </is>
      </c>
      <c r="L4863" s="238" t="n">
        <v>734.54</v>
      </c>
      <c r="M4863">
        <f>L4863*_xlfn.XLOOKUP(K4863,AM:AM,AN:AN)</f>
        <v/>
      </c>
      <c r="N4863">
        <f>L4863*_xlfn.XLOOKUP(K4863,AM:AM,AO:AO)</f>
        <v/>
      </c>
      <c r="O4863" s="238" t="n">
        <v>0</v>
      </c>
      <c r="P4863">
        <f>O4863*_xlfn.XLOOKUP(K4863,AM:AM,AN:AN)</f>
        <v/>
      </c>
      <c r="Q4863">
        <f>O4863*_xlfn.XLOOKUP(K4863,AM:AM,AO:AO)</f>
        <v/>
      </c>
      <c r="R4863">
        <f>_xlfn.XLOOKUP(E4863,AF:AF,AG:AG)</f>
        <v/>
      </c>
      <c r="S4863">
        <f>_xlfn.XLOOKUP(E4863,AF:AF,AI:AI)</f>
        <v/>
      </c>
      <c r="T4863">
        <f>WEEKNUM(G4863)</f>
        <v/>
      </c>
      <c r="U4863">
        <f>YEAR(G4863)</f>
        <v/>
      </c>
      <c r="V4863" s="117">
        <f>IFERROR(Q4863/N4863,"0")</f>
        <v/>
      </c>
    </row>
    <row r="4864">
      <c r="A4864">
        <f>_xlfn.XLOOKUP(D4864,BN:BN,BO:BO)</f>
        <v/>
      </c>
      <c r="B4864" t="inlineStr">
        <is>
          <t>LLC</t>
        </is>
      </c>
      <c r="C4864" t="n">
        <v>790</v>
      </c>
      <c r="D4864">
        <f>_xlfn.XLOOKUP(C4864,BH:BH,BI:BI)</f>
        <v/>
      </c>
      <c r="E4864" t="n">
        <v>27704</v>
      </c>
      <c r="F4864" t="inlineStr">
        <is>
          <t>Traslados</t>
        </is>
      </c>
      <c r="G4864" s="234" t="n">
        <v>46013</v>
      </c>
      <c r="H4864" s="234" t="n">
        <v>46022</v>
      </c>
      <c r="I4864" t="inlineStr">
        <is>
          <t>TRF</t>
        </is>
      </c>
      <c r="J4864">
        <f>_xlfn.XLOOKUP(I4864,AS:AS,AU:AU)</f>
        <v/>
      </c>
      <c r="K4864" t="inlineStr">
        <is>
          <t>USD</t>
        </is>
      </c>
      <c r="L4864" s="238" t="n">
        <v>849.5599999999999</v>
      </c>
      <c r="M4864">
        <f>L4864*_xlfn.XLOOKUP(K4864,AM:AM,AN:AN)</f>
        <v/>
      </c>
      <c r="N4864">
        <f>L4864*_xlfn.XLOOKUP(K4864,AM:AM,AO:AO)</f>
        <v/>
      </c>
      <c r="O4864" s="238" t="n">
        <v>0</v>
      </c>
      <c r="P4864">
        <f>O4864*_xlfn.XLOOKUP(K4864,AM:AM,AN:AN)</f>
        <v/>
      </c>
      <c r="Q4864">
        <f>O4864*_xlfn.XLOOKUP(K4864,AM:AM,AO:AO)</f>
        <v/>
      </c>
      <c r="R4864">
        <f>_xlfn.XLOOKUP(E4864,AF:AF,AG:AG)</f>
        <v/>
      </c>
      <c r="S4864">
        <f>_xlfn.XLOOKUP(E4864,AF:AF,AI:AI)</f>
        <v/>
      </c>
      <c r="T4864">
        <f>WEEKNUM(G4864)</f>
        <v/>
      </c>
      <c r="U4864">
        <f>YEAR(G4864)</f>
        <v/>
      </c>
      <c r="V4864" s="117">
        <f>IFERROR(Q4864/N4864,"0")</f>
        <v/>
      </c>
    </row>
    <row r="4865">
      <c r="A4865">
        <f>_xlfn.XLOOKUP(D4865,BN:BN,BO:BO)</f>
        <v/>
      </c>
      <c r="B4865" t="inlineStr">
        <is>
          <t>LLC</t>
        </is>
      </c>
      <c r="C4865" t="n">
        <v>790</v>
      </c>
      <c r="D4865">
        <f>_xlfn.XLOOKUP(C4865,BH:BH,BI:BI)</f>
        <v/>
      </c>
      <c r="E4865" t="n">
        <v>33890</v>
      </c>
      <c r="F4865" t="inlineStr">
        <is>
          <t>Paquete de Tours</t>
        </is>
      </c>
      <c r="G4865" s="234" t="n">
        <v>46017</v>
      </c>
      <c r="H4865" s="234" t="n">
        <v>46017</v>
      </c>
      <c r="I4865" t="inlineStr">
        <is>
          <t>ATR</t>
        </is>
      </c>
      <c r="J4865">
        <f>_xlfn.XLOOKUP(I4865,AS:AS,AU:AU)</f>
        <v/>
      </c>
      <c r="K4865" t="inlineStr">
        <is>
          <t>USD</t>
        </is>
      </c>
      <c r="L4865" s="238" t="n">
        <v>1165.02</v>
      </c>
      <c r="M4865">
        <f>L4865*_xlfn.XLOOKUP(K4865,AM:AM,AN:AN)</f>
        <v/>
      </c>
      <c r="N4865">
        <f>L4865*_xlfn.XLOOKUP(K4865,AM:AM,AO:AO)</f>
        <v/>
      </c>
      <c r="O4865" s="238" t="n">
        <v>0</v>
      </c>
      <c r="P4865">
        <f>O4865*_xlfn.XLOOKUP(K4865,AM:AM,AN:AN)</f>
        <v/>
      </c>
      <c r="Q4865">
        <f>O4865*_xlfn.XLOOKUP(K4865,AM:AM,AO:AO)</f>
        <v/>
      </c>
      <c r="R4865">
        <f>_xlfn.XLOOKUP(E4865,AF:AF,AG:AG)</f>
        <v/>
      </c>
      <c r="S4865">
        <f>_xlfn.XLOOKUP(E4865,AF:AF,AI:AI)</f>
        <v/>
      </c>
      <c r="T4865">
        <f>WEEKNUM(G4865)</f>
        <v/>
      </c>
      <c r="U4865">
        <f>YEAR(G4865)</f>
        <v/>
      </c>
      <c r="V4865" s="117">
        <f>IFERROR(Q4865/N4865,"0")</f>
        <v/>
      </c>
    </row>
    <row r="4866">
      <c r="A4866">
        <f>_xlfn.XLOOKUP(D4866,BN:BN,BO:BO)</f>
        <v/>
      </c>
      <c r="B4866" t="inlineStr">
        <is>
          <t>LLC</t>
        </is>
      </c>
      <c r="C4866" t="n">
        <v>790</v>
      </c>
      <c r="D4866">
        <f>_xlfn.XLOOKUP(C4866,BH:BH,BI:BI)</f>
        <v/>
      </c>
      <c r="E4866" t="n">
        <v>33917</v>
      </c>
      <c r="F4866" t="inlineStr">
        <is>
          <t>Hospedaje Francia</t>
        </is>
      </c>
      <c r="G4866" s="234" t="n">
        <v>46015</v>
      </c>
      <c r="H4866" s="234" t="n">
        <v>46017</v>
      </c>
      <c r="I4866" t="inlineStr">
        <is>
          <t>HTL</t>
        </is>
      </c>
      <c r="J4866">
        <f>_xlfn.XLOOKUP(I4866,AS:AS,AU:AU)</f>
        <v/>
      </c>
      <c r="K4866" t="inlineStr">
        <is>
          <t>USD</t>
        </is>
      </c>
      <c r="L4866" s="238" t="n">
        <v>1815.71</v>
      </c>
      <c r="M4866">
        <f>L4866*_xlfn.XLOOKUP(K4866,AM:AM,AN:AN)</f>
        <v/>
      </c>
      <c r="N4866">
        <f>L4866*_xlfn.XLOOKUP(K4866,AM:AM,AO:AO)</f>
        <v/>
      </c>
      <c r="O4866" s="238" t="n">
        <v>0</v>
      </c>
      <c r="P4866">
        <f>O4866*_xlfn.XLOOKUP(K4866,AM:AM,AN:AN)</f>
        <v/>
      </c>
      <c r="Q4866">
        <f>O4866*_xlfn.XLOOKUP(K4866,AM:AM,AO:AO)</f>
        <v/>
      </c>
      <c r="R4866">
        <f>_xlfn.XLOOKUP(E4866,AF:AF,AG:AG)</f>
        <v/>
      </c>
      <c r="S4866">
        <f>_xlfn.XLOOKUP(E4866,AF:AF,AI:AI)</f>
        <v/>
      </c>
      <c r="T4866">
        <f>WEEKNUM(G4866)</f>
        <v/>
      </c>
      <c r="U4866">
        <f>YEAR(G4866)</f>
        <v/>
      </c>
      <c r="V4866" s="117">
        <f>IFERROR(Q4866/N4866,"0")</f>
        <v/>
      </c>
    </row>
    <row r="4867">
      <c r="A4867">
        <f>_xlfn.XLOOKUP(D4867,BN:BN,BO:BO)</f>
        <v/>
      </c>
      <c r="B4867" t="inlineStr">
        <is>
          <t>LLC</t>
        </is>
      </c>
      <c r="C4867" t="n">
        <v>790</v>
      </c>
      <c r="D4867">
        <f>_xlfn.XLOOKUP(C4867,BH:BH,BI:BI)</f>
        <v/>
      </c>
      <c r="E4867" t="n">
        <v>0</v>
      </c>
      <c r="F4867" t="inlineStr">
        <is>
          <t>Sobrecomisión</t>
        </is>
      </c>
      <c r="G4867" s="234" t="n">
        <v>46013</v>
      </c>
      <c r="H4867" s="234" t="n">
        <v>46022</v>
      </c>
      <c r="I4867" t="inlineStr">
        <is>
          <t>HPS</t>
        </is>
      </c>
      <c r="J4867">
        <f>_xlfn.XLOOKUP(I4867,AS:AS,AU:AU)</f>
        <v/>
      </c>
      <c r="K4867" t="inlineStr">
        <is>
          <t>USD</t>
        </is>
      </c>
      <c r="L4867" s="238" t="n">
        <v>729.01</v>
      </c>
      <c r="M4867">
        <f>L4867*_xlfn.XLOOKUP(K4867,AM:AM,AN:AN)</f>
        <v/>
      </c>
      <c r="N4867">
        <f>L4867*_xlfn.XLOOKUP(K4867,AM:AM,AO:AO)</f>
        <v/>
      </c>
      <c r="O4867" s="238" t="n">
        <v>729.01</v>
      </c>
      <c r="P4867">
        <f>O4867*_xlfn.XLOOKUP(K4867,AM:AM,AN:AN)</f>
        <v/>
      </c>
      <c r="Q4867">
        <f>O4867*_xlfn.XLOOKUP(K4867,AM:AM,AO:AO)</f>
        <v/>
      </c>
      <c r="R4867">
        <f>_xlfn.XLOOKUP(E4867,AF:AF,AG:AG)</f>
        <v/>
      </c>
      <c r="S4867">
        <f>_xlfn.XLOOKUP(E4867,AF:AF,AI:AI)</f>
        <v/>
      </c>
      <c r="T4867">
        <f>WEEKNUM(G4867)</f>
        <v/>
      </c>
      <c r="U4867">
        <f>YEAR(G4867)</f>
        <v/>
      </c>
      <c r="V4867" s="117">
        <f>IFERROR(Q4867/N4867,"0")</f>
        <v/>
      </c>
    </row>
    <row r="4868">
      <c r="A4868">
        <f>_xlfn.XLOOKUP(D4868,BN:BN,BO:BO)</f>
        <v/>
      </c>
      <c r="B4868" t="inlineStr">
        <is>
          <t>LLC</t>
        </is>
      </c>
      <c r="C4868" t="n">
        <v>791</v>
      </c>
      <c r="D4868">
        <f>_xlfn.XLOOKUP(C4868,BH:BH,BI:BI)</f>
        <v/>
      </c>
      <c r="E4868" t="n">
        <v>28934</v>
      </c>
      <c r="F4868" t="inlineStr">
        <is>
          <t>BRACHET PASCALE</t>
        </is>
      </c>
      <c r="G4868" s="234" t="n">
        <v>45957</v>
      </c>
      <c r="H4868" s="234" t="n">
        <v>45962</v>
      </c>
      <c r="I4868" t="inlineStr">
        <is>
          <t>VLO</t>
        </is>
      </c>
      <c r="J4868">
        <f>_xlfn.XLOOKUP(I4868,AS:AS,AU:AU)</f>
        <v/>
      </c>
      <c r="K4868" t="inlineStr">
        <is>
          <t>EUR</t>
        </is>
      </c>
      <c r="L4868" s="238" t="n">
        <v>318.4</v>
      </c>
      <c r="M4868">
        <f>L4868*_xlfn.XLOOKUP(K4868,AM:AM,AN:AN)</f>
        <v/>
      </c>
      <c r="N4868">
        <f>L4868*_xlfn.XLOOKUP(K4868,AM:AM,AO:AO)</f>
        <v/>
      </c>
      <c r="O4868" s="238" t="n">
        <v>0</v>
      </c>
      <c r="P4868">
        <f>O4868*_xlfn.XLOOKUP(K4868,AM:AM,AN:AN)</f>
        <v/>
      </c>
      <c r="Q4868">
        <f>O4868*_xlfn.XLOOKUP(K4868,AM:AM,AO:AO)</f>
        <v/>
      </c>
      <c r="R4868">
        <f>_xlfn.XLOOKUP(E4868,AF:AF,AG:AG)</f>
        <v/>
      </c>
      <c r="S4868">
        <f>_xlfn.XLOOKUP(E4868,AF:AF,AI:AI)</f>
        <v/>
      </c>
      <c r="T4868">
        <f>WEEKNUM(G4868)</f>
        <v/>
      </c>
      <c r="U4868">
        <f>YEAR(G4868)</f>
        <v/>
      </c>
      <c r="V4868" s="117">
        <f>IFERROR(Q4868/N4868,"0")</f>
        <v/>
      </c>
    </row>
    <row r="4869">
      <c r="A4869">
        <f>_xlfn.XLOOKUP(D4869,BN:BN,BO:BO)</f>
        <v/>
      </c>
      <c r="B4869" t="inlineStr">
        <is>
          <t>LLC</t>
        </is>
      </c>
      <c r="C4869" t="n">
        <v>791</v>
      </c>
      <c r="D4869">
        <f>_xlfn.XLOOKUP(C4869,BH:BH,BI:BI)</f>
        <v/>
      </c>
      <c r="E4869" t="n">
        <v>28934</v>
      </c>
      <c r="F4869" t="inlineStr">
        <is>
          <t>TELLAECHE BRACHET AXELLE</t>
        </is>
      </c>
      <c r="G4869" s="234" t="n">
        <v>45957</v>
      </c>
      <c r="H4869" s="234" t="n">
        <v>45962</v>
      </c>
      <c r="I4869" t="inlineStr">
        <is>
          <t>VLO</t>
        </is>
      </c>
      <c r="J4869">
        <f>_xlfn.XLOOKUP(I4869,AS:AS,AU:AU)</f>
        <v/>
      </c>
      <c r="K4869" t="inlineStr">
        <is>
          <t>EUR</t>
        </is>
      </c>
      <c r="L4869" s="238" t="n">
        <v>318.4</v>
      </c>
      <c r="M4869">
        <f>L4869*_xlfn.XLOOKUP(K4869,AM:AM,AN:AN)</f>
        <v/>
      </c>
      <c r="N4869">
        <f>L4869*_xlfn.XLOOKUP(K4869,AM:AM,AO:AO)</f>
        <v/>
      </c>
      <c r="O4869" s="238" t="n">
        <v>0</v>
      </c>
      <c r="P4869">
        <f>O4869*_xlfn.XLOOKUP(K4869,AM:AM,AN:AN)</f>
        <v/>
      </c>
      <c r="Q4869">
        <f>O4869*_xlfn.XLOOKUP(K4869,AM:AM,AO:AO)</f>
        <v/>
      </c>
      <c r="R4869">
        <f>_xlfn.XLOOKUP(E4869,AF:AF,AG:AG)</f>
        <v/>
      </c>
      <c r="S4869">
        <f>_xlfn.XLOOKUP(E4869,AF:AF,AI:AI)</f>
        <v/>
      </c>
      <c r="T4869">
        <f>WEEKNUM(G4869)</f>
        <v/>
      </c>
      <c r="U4869">
        <f>YEAR(G4869)</f>
        <v/>
      </c>
      <c r="V4869" s="117">
        <f>IFERROR(Q4869/N4869,"0")</f>
        <v/>
      </c>
    </row>
    <row r="4870">
      <c r="A4870">
        <f>_xlfn.XLOOKUP(D4870,BN:BN,BO:BO)</f>
        <v/>
      </c>
      <c r="B4870" t="inlineStr">
        <is>
          <t>LLC</t>
        </is>
      </c>
      <c r="C4870" t="n">
        <v>791</v>
      </c>
      <c r="D4870">
        <f>_xlfn.XLOOKUP(C4870,BH:BH,BI:BI)</f>
        <v/>
      </c>
      <c r="E4870" t="n">
        <v>28934</v>
      </c>
      <c r="F4870" t="inlineStr">
        <is>
          <t>BRACHET PASCALE</t>
        </is>
      </c>
      <c r="G4870" s="234" t="n">
        <v>45957</v>
      </c>
      <c r="H4870" s="234" t="n">
        <v>45962</v>
      </c>
      <c r="I4870" t="inlineStr">
        <is>
          <t>VLO</t>
        </is>
      </c>
      <c r="J4870">
        <f>_xlfn.XLOOKUP(I4870,AS:AS,AU:AU)</f>
        <v/>
      </c>
      <c r="K4870" t="inlineStr">
        <is>
          <t>EUR</t>
        </is>
      </c>
      <c r="L4870" s="238" t="n">
        <v>27.46</v>
      </c>
      <c r="M4870">
        <f>L4870*_xlfn.XLOOKUP(K4870,AM:AM,AN:AN)</f>
        <v/>
      </c>
      <c r="N4870">
        <f>L4870*_xlfn.XLOOKUP(K4870,AM:AM,AO:AO)</f>
        <v/>
      </c>
      <c r="O4870" s="238" t="n">
        <v>0</v>
      </c>
      <c r="P4870">
        <f>O4870*_xlfn.XLOOKUP(K4870,AM:AM,AN:AN)</f>
        <v/>
      </c>
      <c r="Q4870">
        <f>O4870*_xlfn.XLOOKUP(K4870,AM:AM,AO:AO)</f>
        <v/>
      </c>
      <c r="R4870">
        <f>_xlfn.XLOOKUP(E4870,AF:AF,AG:AG)</f>
        <v/>
      </c>
      <c r="S4870">
        <f>_xlfn.XLOOKUP(E4870,AF:AF,AI:AI)</f>
        <v/>
      </c>
      <c r="T4870">
        <f>WEEKNUM(G4870)</f>
        <v/>
      </c>
      <c r="U4870">
        <f>YEAR(G4870)</f>
        <v/>
      </c>
      <c r="V4870" s="117">
        <f>IFERROR(Q4870/N4870,"0")</f>
        <v/>
      </c>
    </row>
    <row r="4871">
      <c r="A4871">
        <f>_xlfn.XLOOKUP(D4871,BN:BN,BO:BO)</f>
        <v/>
      </c>
      <c r="B4871" t="inlineStr">
        <is>
          <t>LLC</t>
        </is>
      </c>
      <c r="C4871" t="n">
        <v>791</v>
      </c>
      <c r="D4871">
        <f>_xlfn.XLOOKUP(C4871,BH:BH,BI:BI)</f>
        <v/>
      </c>
      <c r="E4871" t="n">
        <v>28934</v>
      </c>
      <c r="F4871" t="inlineStr">
        <is>
          <t>TELLAECHE BRACHET AXELLE</t>
        </is>
      </c>
      <c r="G4871" s="234" t="n">
        <v>45957</v>
      </c>
      <c r="H4871" s="234" t="n">
        <v>45962</v>
      </c>
      <c r="I4871" t="inlineStr">
        <is>
          <t>VLO</t>
        </is>
      </c>
      <c r="J4871">
        <f>_xlfn.XLOOKUP(I4871,AS:AS,AU:AU)</f>
        <v/>
      </c>
      <c r="K4871" t="inlineStr">
        <is>
          <t>EUR</t>
        </is>
      </c>
      <c r="L4871" s="238" t="n">
        <v>27.46</v>
      </c>
      <c r="M4871">
        <f>L4871*_xlfn.XLOOKUP(K4871,AM:AM,AN:AN)</f>
        <v/>
      </c>
      <c r="N4871">
        <f>L4871*_xlfn.XLOOKUP(K4871,AM:AM,AO:AO)</f>
        <v/>
      </c>
      <c r="O4871" s="238" t="n">
        <v>0</v>
      </c>
      <c r="P4871">
        <f>O4871*_xlfn.XLOOKUP(K4871,AM:AM,AN:AN)</f>
        <v/>
      </c>
      <c r="Q4871">
        <f>O4871*_xlfn.XLOOKUP(K4871,AM:AM,AO:AO)</f>
        <v/>
      </c>
      <c r="R4871">
        <f>_xlfn.XLOOKUP(E4871,AF:AF,AG:AG)</f>
        <v/>
      </c>
      <c r="S4871">
        <f>_xlfn.XLOOKUP(E4871,AF:AF,AI:AI)</f>
        <v/>
      </c>
      <c r="T4871">
        <f>WEEKNUM(G4871)</f>
        <v/>
      </c>
      <c r="U4871">
        <f>YEAR(G4871)</f>
        <v/>
      </c>
      <c r="V4871" s="117">
        <f>IFERROR(Q4871/N4871,"0")</f>
        <v/>
      </c>
    </row>
    <row r="4872">
      <c r="A4872">
        <f>_xlfn.XLOOKUP(D4872,BN:BN,BO:BO)</f>
        <v/>
      </c>
      <c r="B4872" t="inlineStr">
        <is>
          <t>LLC</t>
        </is>
      </c>
      <c r="C4872" t="n">
        <v>791</v>
      </c>
      <c r="D4872">
        <f>_xlfn.XLOOKUP(C4872,BH:BH,BI:BI)</f>
        <v/>
      </c>
      <c r="E4872" t="n">
        <v>0</v>
      </c>
      <c r="F4872" t="inlineStr">
        <is>
          <t>fee de emision</t>
        </is>
      </c>
      <c r="G4872" s="234" t="n">
        <v>45957</v>
      </c>
      <c r="H4872" s="234" t="n">
        <v>45962</v>
      </c>
      <c r="I4872" t="inlineStr">
        <is>
          <t>HPS</t>
        </is>
      </c>
      <c r="J4872">
        <f>_xlfn.XLOOKUP(I4872,AS:AS,AU:AU)</f>
        <v/>
      </c>
      <c r="K4872" t="inlineStr">
        <is>
          <t>EUR</t>
        </is>
      </c>
      <c r="L4872" s="238" t="n">
        <v>60</v>
      </c>
      <c r="M4872">
        <f>L4872*_xlfn.XLOOKUP(K4872,AM:AM,AN:AN)</f>
        <v/>
      </c>
      <c r="N4872">
        <f>L4872*_xlfn.XLOOKUP(K4872,AM:AM,AO:AO)</f>
        <v/>
      </c>
      <c r="O4872" s="238" t="n">
        <v>60</v>
      </c>
      <c r="P4872">
        <f>O4872*_xlfn.XLOOKUP(K4872,AM:AM,AN:AN)</f>
        <v/>
      </c>
      <c r="Q4872">
        <f>O4872*_xlfn.XLOOKUP(K4872,AM:AM,AO:AO)</f>
        <v/>
      </c>
      <c r="R4872">
        <f>_xlfn.XLOOKUP(E4872,AF:AF,AG:AG)</f>
        <v/>
      </c>
      <c r="S4872">
        <f>_xlfn.XLOOKUP(E4872,AF:AF,AI:AI)</f>
        <v/>
      </c>
      <c r="T4872">
        <f>WEEKNUM(G4872)</f>
        <v/>
      </c>
      <c r="U4872">
        <f>YEAR(G4872)</f>
        <v/>
      </c>
      <c r="V4872" s="117">
        <f>IFERROR(Q4872/N4872,"0")</f>
        <v/>
      </c>
    </row>
    <row r="4873">
      <c r="A4873">
        <f>_xlfn.XLOOKUP(D4873,BN:BN,BO:BO)</f>
        <v/>
      </c>
      <c r="B4873" t="inlineStr">
        <is>
          <t>LLC</t>
        </is>
      </c>
      <c r="C4873" t="n">
        <v>791</v>
      </c>
      <c r="D4873">
        <f>_xlfn.XLOOKUP(C4873,BH:BH,BI:BI)</f>
        <v/>
      </c>
      <c r="E4873" t="n">
        <v>28749</v>
      </c>
      <c r="F4873" t="inlineStr">
        <is>
          <t>Sao Lourenco Do Barrocal 27-28 Oct</t>
        </is>
      </c>
      <c r="G4873" s="234" t="n">
        <v>45957</v>
      </c>
      <c r="H4873" s="234" t="n">
        <v>45958</v>
      </c>
      <c r="I4873" t="inlineStr">
        <is>
          <t>HTL</t>
        </is>
      </c>
      <c r="J4873">
        <f>_xlfn.XLOOKUP(I4873,AS:AS,AU:AU)</f>
        <v/>
      </c>
      <c r="K4873" t="inlineStr">
        <is>
          <t>EUR</t>
        </is>
      </c>
      <c r="L4873" s="238" t="n">
        <v>720</v>
      </c>
      <c r="M4873">
        <f>L4873*_xlfn.XLOOKUP(K4873,AM:AM,AN:AN)</f>
        <v/>
      </c>
      <c r="N4873">
        <f>L4873*_xlfn.XLOOKUP(K4873,AM:AM,AO:AO)</f>
        <v/>
      </c>
      <c r="O4873" s="238" t="n">
        <v>64.45</v>
      </c>
      <c r="P4873">
        <f>O4873*_xlfn.XLOOKUP(K4873,AM:AM,AN:AN)</f>
        <v/>
      </c>
      <c r="Q4873">
        <f>O4873*_xlfn.XLOOKUP(K4873,AM:AM,AO:AO)</f>
        <v/>
      </c>
      <c r="R4873">
        <f>_xlfn.XLOOKUP(E4873,AF:AF,AG:AG)</f>
        <v/>
      </c>
      <c r="S4873">
        <f>_xlfn.XLOOKUP(E4873,AF:AF,AI:AI)</f>
        <v/>
      </c>
      <c r="T4873">
        <f>WEEKNUM(G4873)</f>
        <v/>
      </c>
      <c r="U4873">
        <f>YEAR(G4873)</f>
        <v/>
      </c>
      <c r="V4873" s="117">
        <f>IFERROR(Q4873/N4873,"0")</f>
        <v/>
      </c>
    </row>
    <row r="4874">
      <c r="A4874">
        <f>_xlfn.XLOOKUP(D4874,BN:BN,BO:BO)</f>
        <v/>
      </c>
      <c r="B4874" t="inlineStr">
        <is>
          <t>LLC</t>
        </is>
      </c>
      <c r="C4874" t="n">
        <v>791</v>
      </c>
      <c r="D4874">
        <f>_xlfn.XLOOKUP(C4874,BH:BH,BI:BI)</f>
        <v/>
      </c>
      <c r="E4874" t="n">
        <v>32160</v>
      </c>
      <c r="F4874" t="inlineStr">
        <is>
          <t>LX Boutique Lisboa - 28-30 Oct</t>
        </is>
      </c>
      <c r="G4874" s="234" t="n">
        <v>45958</v>
      </c>
      <c r="H4874" s="234" t="n">
        <v>45960</v>
      </c>
      <c r="I4874" t="inlineStr">
        <is>
          <t>HTL</t>
        </is>
      </c>
      <c r="J4874">
        <f>_xlfn.XLOOKUP(I4874,AS:AS,AU:AU)</f>
        <v/>
      </c>
      <c r="K4874" t="inlineStr">
        <is>
          <t>EUR</t>
        </is>
      </c>
      <c r="L4874" s="238" t="n">
        <v>571</v>
      </c>
      <c r="M4874">
        <f>L4874*_xlfn.XLOOKUP(K4874,AM:AM,AN:AN)</f>
        <v/>
      </c>
      <c r="N4874">
        <f>L4874*_xlfn.XLOOKUP(K4874,AM:AM,AO:AO)</f>
        <v/>
      </c>
      <c r="O4874" s="238" t="n">
        <v>57.1</v>
      </c>
      <c r="P4874">
        <f>O4874*_xlfn.XLOOKUP(K4874,AM:AM,AN:AN)</f>
        <v/>
      </c>
      <c r="Q4874">
        <f>O4874*_xlfn.XLOOKUP(K4874,AM:AM,AO:AO)</f>
        <v/>
      </c>
      <c r="R4874">
        <f>_xlfn.XLOOKUP(E4874,AF:AF,AG:AG)</f>
        <v/>
      </c>
      <c r="S4874">
        <f>_xlfn.XLOOKUP(E4874,AF:AF,AI:AI)</f>
        <v/>
      </c>
      <c r="T4874">
        <f>WEEKNUM(G4874)</f>
        <v/>
      </c>
      <c r="U4874">
        <f>YEAR(G4874)</f>
        <v/>
      </c>
      <c r="V4874" s="117">
        <f>IFERROR(Q4874/N4874,"0")</f>
        <v/>
      </c>
    </row>
    <row r="4875">
      <c r="A4875">
        <f>_xlfn.XLOOKUP(D4875,BN:BN,BO:BO)</f>
        <v/>
      </c>
      <c r="B4875" t="inlineStr">
        <is>
          <t>LLC</t>
        </is>
      </c>
      <c r="C4875" t="n">
        <v>792</v>
      </c>
      <c r="D4875">
        <f>_xlfn.XLOOKUP(C4875,BH:BH,BI:BI)</f>
        <v/>
      </c>
      <c r="E4875" t="n">
        <v>27079</v>
      </c>
      <c r="F4875" t="inlineStr">
        <is>
          <t>Hospedaje Hotel Claridges</t>
        </is>
      </c>
      <c r="G4875" s="234" t="n">
        <v>45952</v>
      </c>
      <c r="H4875" s="234" t="n">
        <v>45953</v>
      </c>
      <c r="I4875" t="inlineStr">
        <is>
          <t>HTL</t>
        </is>
      </c>
      <c r="J4875">
        <f>_xlfn.XLOOKUP(I4875,AS:AS,AU:AU)</f>
        <v/>
      </c>
      <c r="K4875" t="inlineStr">
        <is>
          <t>GBP</t>
        </is>
      </c>
      <c r="L4875" s="238" t="n">
        <v>930</v>
      </c>
      <c r="M4875">
        <f>L4875*_xlfn.XLOOKUP(K4875,AM:AM,AN:AN)</f>
        <v/>
      </c>
      <c r="N4875">
        <f>L4875*_xlfn.XLOOKUP(K4875,AM:AM,AO:AO)</f>
        <v/>
      </c>
      <c r="O4875" s="238" t="n">
        <v>72.84999999999999</v>
      </c>
      <c r="P4875">
        <f>O4875*_xlfn.XLOOKUP(K4875,AM:AM,AN:AN)</f>
        <v/>
      </c>
      <c r="Q4875">
        <f>O4875*_xlfn.XLOOKUP(K4875,AM:AM,AO:AO)</f>
        <v/>
      </c>
      <c r="R4875">
        <f>_xlfn.XLOOKUP(E4875,AF:AF,AG:AG)</f>
        <v/>
      </c>
      <c r="S4875">
        <f>_xlfn.XLOOKUP(E4875,AF:AF,AI:AI)</f>
        <v/>
      </c>
      <c r="T4875">
        <f>WEEKNUM(G4875)</f>
        <v/>
      </c>
      <c r="U4875">
        <f>YEAR(G4875)</f>
        <v/>
      </c>
      <c r="V4875" s="117">
        <f>IFERROR(Q4875/N4875,"0")</f>
        <v/>
      </c>
    </row>
    <row r="4876">
      <c r="A4876">
        <f>_xlfn.XLOOKUP(D4876,BN:BN,BO:BO)</f>
        <v/>
      </c>
      <c r="B4876" t="inlineStr">
        <is>
          <t>LLC</t>
        </is>
      </c>
      <c r="C4876" t="n">
        <v>793</v>
      </c>
      <c r="D4876">
        <f>_xlfn.XLOOKUP(C4876,BH:BH,BI:BI)</f>
        <v/>
      </c>
      <c r="E4876" t="n">
        <v>32225</v>
      </c>
      <c r="F4876" t="inlineStr">
        <is>
          <t>Hospedaje Casa Angelina</t>
        </is>
      </c>
      <c r="G4876" s="234" t="n">
        <v>46140</v>
      </c>
      <c r="H4876" s="234" t="n">
        <v>46142</v>
      </c>
      <c r="I4876" t="inlineStr">
        <is>
          <t>HTL</t>
        </is>
      </c>
      <c r="J4876">
        <f>_xlfn.XLOOKUP(I4876,AS:AS,AU:AU)</f>
        <v/>
      </c>
      <c r="K4876" t="inlineStr">
        <is>
          <t>EUR</t>
        </is>
      </c>
      <c r="L4876" s="238" t="n">
        <v>1474</v>
      </c>
      <c r="M4876">
        <f>L4876*_xlfn.XLOOKUP(K4876,AM:AM,AN:AN)</f>
        <v/>
      </c>
      <c r="N4876">
        <f>L4876*_xlfn.XLOOKUP(K4876,AM:AM,AO:AO)</f>
        <v/>
      </c>
      <c r="O4876" s="238" t="n">
        <v>0</v>
      </c>
      <c r="P4876">
        <f>O4876*_xlfn.XLOOKUP(K4876,AM:AM,AN:AN)</f>
        <v/>
      </c>
      <c r="Q4876">
        <f>O4876*_xlfn.XLOOKUP(K4876,AM:AM,AO:AO)</f>
        <v/>
      </c>
      <c r="R4876">
        <f>_xlfn.XLOOKUP(E4876,AF:AF,AG:AG)</f>
        <v/>
      </c>
      <c r="S4876">
        <f>_xlfn.XLOOKUP(E4876,AF:AF,AI:AI)</f>
        <v/>
      </c>
      <c r="T4876">
        <f>WEEKNUM(G4876)</f>
        <v/>
      </c>
      <c r="U4876">
        <f>YEAR(G4876)</f>
        <v/>
      </c>
      <c r="V4876" s="117">
        <f>IFERROR(Q4876/N4876,"0")</f>
        <v/>
      </c>
    </row>
    <row r="4877">
      <c r="A4877">
        <f>_xlfn.XLOOKUP(D4877,BN:BN,BO:BO)</f>
        <v/>
      </c>
      <c r="B4877" t="inlineStr">
        <is>
          <t>LLC</t>
        </is>
      </c>
      <c r="C4877" t="n">
        <v>793</v>
      </c>
      <c r="D4877">
        <f>_xlfn.XLOOKUP(C4877,BH:BH,BI:BI)</f>
        <v/>
      </c>
      <c r="E4877" t="n">
        <v>29689</v>
      </c>
      <c r="F4877" t="inlineStr">
        <is>
          <t>Hospedaje Hotel La Palma</t>
        </is>
      </c>
      <c r="G4877" s="234" t="n">
        <v>46144</v>
      </c>
      <c r="H4877" s="234" t="n">
        <v>46147</v>
      </c>
      <c r="I4877" t="inlineStr">
        <is>
          <t>HTL</t>
        </is>
      </c>
      <c r="J4877">
        <f>_xlfn.XLOOKUP(I4877,AS:AS,AU:AU)</f>
        <v/>
      </c>
      <c r="K4877" t="inlineStr">
        <is>
          <t>EUR</t>
        </is>
      </c>
      <c r="L4877" s="238" t="n">
        <v>3000</v>
      </c>
      <c r="M4877">
        <f>L4877*_xlfn.XLOOKUP(K4877,AM:AM,AN:AN)</f>
        <v/>
      </c>
      <c r="N4877">
        <f>L4877*_xlfn.XLOOKUP(K4877,AM:AM,AO:AO)</f>
        <v/>
      </c>
      <c r="O4877" s="238" t="n">
        <v>0</v>
      </c>
      <c r="P4877">
        <f>O4877*_xlfn.XLOOKUP(K4877,AM:AM,AN:AN)</f>
        <v/>
      </c>
      <c r="Q4877">
        <f>O4877*_xlfn.XLOOKUP(K4877,AM:AM,AO:AO)</f>
        <v/>
      </c>
      <c r="R4877">
        <f>_xlfn.XLOOKUP(E4877,AF:AF,AG:AG)</f>
        <v/>
      </c>
      <c r="S4877">
        <f>_xlfn.XLOOKUP(E4877,AF:AF,AI:AI)</f>
        <v/>
      </c>
      <c r="T4877">
        <f>WEEKNUM(G4877)</f>
        <v/>
      </c>
      <c r="U4877">
        <f>YEAR(G4877)</f>
        <v/>
      </c>
      <c r="V4877" s="117">
        <f>IFERROR(Q4877/N4877,"0")</f>
        <v/>
      </c>
    </row>
    <row r="4878">
      <c r="A4878">
        <f>_xlfn.XLOOKUP(D4878,BN:BN,BO:BO)</f>
        <v/>
      </c>
      <c r="B4878" t="inlineStr">
        <is>
          <t>LLC</t>
        </is>
      </c>
      <c r="C4878" t="n">
        <v>794</v>
      </c>
      <c r="D4878">
        <f>_xlfn.XLOOKUP(C4878,BH:BH,BI:BI)</f>
        <v/>
      </c>
      <c r="E4878" t="n">
        <v>28934</v>
      </c>
      <c r="F4878" t="inlineStr">
        <is>
          <t>SOBRINO GULIAS SARA</t>
        </is>
      </c>
      <c r="G4878" s="234" t="n">
        <v>46027</v>
      </c>
      <c r="H4878" s="234" t="n">
        <v>46033</v>
      </c>
      <c r="I4878" t="inlineStr">
        <is>
          <t>VLO</t>
        </is>
      </c>
      <c r="J4878">
        <f>_xlfn.XLOOKUP(I4878,AS:AS,AU:AU)</f>
        <v/>
      </c>
      <c r="K4878" t="inlineStr">
        <is>
          <t>USD</t>
        </is>
      </c>
      <c r="L4878" s="238" t="n">
        <v>789.28</v>
      </c>
      <c r="M4878">
        <f>L4878*_xlfn.XLOOKUP(K4878,AM:AM,AN:AN)</f>
        <v/>
      </c>
      <c r="N4878">
        <f>L4878*_xlfn.XLOOKUP(K4878,AM:AM,AO:AO)</f>
        <v/>
      </c>
      <c r="O4878" s="238" t="n">
        <v>0</v>
      </c>
      <c r="P4878">
        <f>O4878*_xlfn.XLOOKUP(K4878,AM:AM,AN:AN)</f>
        <v/>
      </c>
      <c r="Q4878">
        <f>O4878*_xlfn.XLOOKUP(K4878,AM:AM,AO:AO)</f>
        <v/>
      </c>
      <c r="R4878">
        <f>_xlfn.XLOOKUP(E4878,AF:AF,AG:AG)</f>
        <v/>
      </c>
      <c r="S4878">
        <f>_xlfn.XLOOKUP(E4878,AF:AF,AI:AI)</f>
        <v/>
      </c>
      <c r="T4878">
        <f>WEEKNUM(G4878)</f>
        <v/>
      </c>
      <c r="U4878">
        <f>YEAR(G4878)</f>
        <v/>
      </c>
      <c r="V4878" s="117">
        <f>IFERROR(Q4878/N4878,"0")</f>
        <v/>
      </c>
    </row>
    <row r="4879">
      <c r="A4879">
        <f>_xlfn.XLOOKUP(D4879,BN:BN,BO:BO)</f>
        <v/>
      </c>
      <c r="B4879" t="inlineStr">
        <is>
          <t>LLC</t>
        </is>
      </c>
      <c r="C4879" t="n">
        <v>794</v>
      </c>
      <c r="D4879">
        <f>_xlfn.XLOOKUP(C4879,BH:BH,BI:BI)</f>
        <v/>
      </c>
      <c r="E4879" t="n">
        <v>28934</v>
      </c>
      <c r="F4879" t="inlineStr">
        <is>
          <t>SOBRINO GULIAS SARA</t>
        </is>
      </c>
      <c r="G4879" s="234" t="n">
        <v>46027</v>
      </c>
      <c r="H4879" s="234" t="n">
        <v>46033</v>
      </c>
      <c r="I4879" t="inlineStr">
        <is>
          <t>VLO</t>
        </is>
      </c>
      <c r="J4879">
        <f>_xlfn.XLOOKUP(I4879,AS:AS,AU:AU)</f>
        <v/>
      </c>
      <c r="K4879" t="inlineStr">
        <is>
          <t>USD</t>
        </is>
      </c>
      <c r="L4879" s="238" t="n">
        <v>1982.43</v>
      </c>
      <c r="M4879">
        <f>L4879*_xlfn.XLOOKUP(K4879,AM:AM,AN:AN)</f>
        <v/>
      </c>
      <c r="N4879">
        <f>L4879*_xlfn.XLOOKUP(K4879,AM:AM,AO:AO)</f>
        <v/>
      </c>
      <c r="O4879" s="238" t="n">
        <v>163.84</v>
      </c>
      <c r="P4879">
        <f>O4879*_xlfn.XLOOKUP(K4879,AM:AM,AN:AN)</f>
        <v/>
      </c>
      <c r="Q4879">
        <f>O4879*_xlfn.XLOOKUP(K4879,AM:AM,AO:AO)</f>
        <v/>
      </c>
      <c r="R4879">
        <f>_xlfn.XLOOKUP(E4879,AF:AF,AG:AG)</f>
        <v/>
      </c>
      <c r="S4879">
        <f>_xlfn.XLOOKUP(E4879,AF:AF,AI:AI)</f>
        <v/>
      </c>
      <c r="T4879">
        <f>WEEKNUM(G4879)</f>
        <v/>
      </c>
      <c r="U4879">
        <f>YEAR(G4879)</f>
        <v/>
      </c>
      <c r="V4879" s="117">
        <f>IFERROR(Q4879/N4879,"0")</f>
        <v/>
      </c>
    </row>
    <row r="4880">
      <c r="A4880">
        <f>_xlfn.XLOOKUP(D4880,BN:BN,BO:BO)</f>
        <v/>
      </c>
      <c r="B4880" t="inlineStr">
        <is>
          <t>LLC</t>
        </is>
      </c>
      <c r="C4880" t="n">
        <v>794</v>
      </c>
      <c r="D4880">
        <f>_xlfn.XLOOKUP(C4880,BH:BH,BI:BI)</f>
        <v/>
      </c>
      <c r="E4880" t="n">
        <v>28934</v>
      </c>
      <c r="F4880" t="inlineStr">
        <is>
          <t>SOBRINO GULIAS EMILIO</t>
        </is>
      </c>
      <c r="G4880" s="234" t="n">
        <v>46027</v>
      </c>
      <c r="H4880" s="234" t="n">
        <v>46033</v>
      </c>
      <c r="I4880" t="inlineStr">
        <is>
          <t>VLO</t>
        </is>
      </c>
      <c r="J4880">
        <f>_xlfn.XLOOKUP(I4880,AS:AS,AU:AU)</f>
        <v/>
      </c>
      <c r="K4880" t="inlineStr">
        <is>
          <t>USD</t>
        </is>
      </c>
      <c r="L4880" s="238" t="n">
        <v>789.28</v>
      </c>
      <c r="M4880">
        <f>L4880*_xlfn.XLOOKUP(K4880,AM:AM,AN:AN)</f>
        <v/>
      </c>
      <c r="N4880">
        <f>L4880*_xlfn.XLOOKUP(K4880,AM:AM,AO:AO)</f>
        <v/>
      </c>
      <c r="O4880" s="238" t="n">
        <v>0</v>
      </c>
      <c r="P4880">
        <f>O4880*_xlfn.XLOOKUP(K4880,AM:AM,AN:AN)</f>
        <v/>
      </c>
      <c r="Q4880">
        <f>O4880*_xlfn.XLOOKUP(K4880,AM:AM,AO:AO)</f>
        <v/>
      </c>
      <c r="R4880">
        <f>_xlfn.XLOOKUP(E4880,AF:AF,AG:AG)</f>
        <v/>
      </c>
      <c r="S4880">
        <f>_xlfn.XLOOKUP(E4880,AF:AF,AI:AI)</f>
        <v/>
      </c>
      <c r="T4880">
        <f>WEEKNUM(G4880)</f>
        <v/>
      </c>
      <c r="U4880">
        <f>YEAR(G4880)</f>
        <v/>
      </c>
      <c r="V4880" s="117">
        <f>IFERROR(Q4880/N4880,"0")</f>
        <v/>
      </c>
    </row>
    <row r="4881">
      <c r="A4881">
        <f>_xlfn.XLOOKUP(D4881,BN:BN,BO:BO)</f>
        <v/>
      </c>
      <c r="B4881" t="inlineStr">
        <is>
          <t>LLC</t>
        </is>
      </c>
      <c r="C4881" t="n">
        <v>794</v>
      </c>
      <c r="D4881">
        <f>_xlfn.XLOOKUP(C4881,BH:BH,BI:BI)</f>
        <v/>
      </c>
      <c r="E4881" t="n">
        <v>28934</v>
      </c>
      <c r="F4881" t="inlineStr">
        <is>
          <t>SOBRINO GULIAS EMILIO</t>
        </is>
      </c>
      <c r="G4881" s="234" t="n">
        <v>46027</v>
      </c>
      <c r="H4881" s="234" t="n">
        <v>46033</v>
      </c>
      <c r="I4881" t="inlineStr">
        <is>
          <t>VLO</t>
        </is>
      </c>
      <c r="J4881">
        <f>_xlfn.XLOOKUP(I4881,AS:AS,AU:AU)</f>
        <v/>
      </c>
      <c r="K4881" t="inlineStr">
        <is>
          <t>USD</t>
        </is>
      </c>
      <c r="L4881" s="238" t="n">
        <v>2152.43</v>
      </c>
      <c r="M4881">
        <f>L4881*_xlfn.XLOOKUP(K4881,AM:AM,AN:AN)</f>
        <v/>
      </c>
      <c r="N4881">
        <f>L4881*_xlfn.XLOOKUP(K4881,AM:AM,AO:AO)</f>
        <v/>
      </c>
      <c r="O4881" s="238" t="n">
        <v>155.04</v>
      </c>
      <c r="P4881">
        <f>O4881*_xlfn.XLOOKUP(K4881,AM:AM,AN:AN)</f>
        <v/>
      </c>
      <c r="Q4881">
        <f>O4881*_xlfn.XLOOKUP(K4881,AM:AM,AO:AO)</f>
        <v/>
      </c>
      <c r="R4881">
        <f>_xlfn.XLOOKUP(E4881,AF:AF,AG:AG)</f>
        <v/>
      </c>
      <c r="S4881">
        <f>_xlfn.XLOOKUP(E4881,AF:AF,AI:AI)</f>
        <v/>
      </c>
      <c r="T4881">
        <f>WEEKNUM(G4881)</f>
        <v/>
      </c>
      <c r="U4881">
        <f>YEAR(G4881)</f>
        <v/>
      </c>
      <c r="V4881" s="117">
        <f>IFERROR(Q4881/N4881,"0")</f>
        <v/>
      </c>
    </row>
    <row r="4882">
      <c r="A4882">
        <f>_xlfn.XLOOKUP(D4882,BN:BN,BO:BO)</f>
        <v/>
      </c>
      <c r="B4882" t="inlineStr">
        <is>
          <t>LLC</t>
        </is>
      </c>
      <c r="C4882" t="n">
        <v>794</v>
      </c>
      <c r="D4882">
        <f>_xlfn.XLOOKUP(C4882,BH:BH,BI:BI)</f>
        <v/>
      </c>
      <c r="E4882" t="n">
        <v>28934</v>
      </c>
      <c r="F4882" t="inlineStr">
        <is>
          <t>SOBRINO LOPEZ OSCAR</t>
        </is>
      </c>
      <c r="G4882" s="234" t="n">
        <v>46028</v>
      </c>
      <c r="H4882" s="234" t="n">
        <v>46033</v>
      </c>
      <c r="I4882" t="inlineStr">
        <is>
          <t>VLO</t>
        </is>
      </c>
      <c r="J4882">
        <f>_xlfn.XLOOKUP(I4882,AS:AS,AU:AU)</f>
        <v/>
      </c>
      <c r="K4882" t="inlineStr">
        <is>
          <t>USD</t>
        </is>
      </c>
      <c r="L4882" s="238" t="n">
        <v>322</v>
      </c>
      <c r="M4882">
        <f>L4882*_xlfn.XLOOKUP(K4882,AM:AM,AN:AN)</f>
        <v/>
      </c>
      <c r="N4882">
        <f>L4882*_xlfn.XLOOKUP(K4882,AM:AM,AO:AO)</f>
        <v/>
      </c>
      <c r="O4882" s="238" t="n">
        <v>0</v>
      </c>
      <c r="P4882">
        <f>O4882*_xlfn.XLOOKUP(K4882,AM:AM,AN:AN)</f>
        <v/>
      </c>
      <c r="Q4882">
        <f>O4882*_xlfn.XLOOKUP(K4882,AM:AM,AO:AO)</f>
        <v/>
      </c>
      <c r="R4882">
        <f>_xlfn.XLOOKUP(E4882,AF:AF,AG:AG)</f>
        <v/>
      </c>
      <c r="S4882">
        <f>_xlfn.XLOOKUP(E4882,AF:AF,AI:AI)</f>
        <v/>
      </c>
      <c r="T4882">
        <f>WEEKNUM(G4882)</f>
        <v/>
      </c>
      <c r="U4882">
        <f>YEAR(G4882)</f>
        <v/>
      </c>
      <c r="V4882" s="117">
        <f>IFERROR(Q4882/N4882,"0")</f>
        <v/>
      </c>
    </row>
    <row r="4883">
      <c r="A4883">
        <f>_xlfn.XLOOKUP(D4883,BN:BN,BO:BO)</f>
        <v/>
      </c>
      <c r="B4883" t="inlineStr">
        <is>
          <t>LLC</t>
        </is>
      </c>
      <c r="C4883" t="n">
        <v>794</v>
      </c>
      <c r="D4883">
        <f>_xlfn.XLOOKUP(C4883,BH:BH,BI:BI)</f>
        <v/>
      </c>
      <c r="E4883" t="n">
        <v>28934</v>
      </c>
      <c r="F4883" t="inlineStr">
        <is>
          <t>GULIAS GONZALEZ MARIA ELENA</t>
        </is>
      </c>
      <c r="G4883" s="234" t="n">
        <v>46028</v>
      </c>
      <c r="H4883" s="234" t="n">
        <v>46033</v>
      </c>
      <c r="I4883" t="inlineStr">
        <is>
          <t>VLO</t>
        </is>
      </c>
      <c r="J4883">
        <f>_xlfn.XLOOKUP(I4883,AS:AS,AU:AU)</f>
        <v/>
      </c>
      <c r="K4883" t="inlineStr">
        <is>
          <t>USD</t>
        </is>
      </c>
      <c r="L4883" s="238" t="n">
        <v>322</v>
      </c>
      <c r="M4883">
        <f>L4883*_xlfn.XLOOKUP(K4883,AM:AM,AN:AN)</f>
        <v/>
      </c>
      <c r="N4883">
        <f>L4883*_xlfn.XLOOKUP(K4883,AM:AM,AO:AO)</f>
        <v/>
      </c>
      <c r="O4883" s="238" t="n">
        <v>0</v>
      </c>
      <c r="P4883">
        <f>O4883*_xlfn.XLOOKUP(K4883,AM:AM,AN:AN)</f>
        <v/>
      </c>
      <c r="Q4883">
        <f>O4883*_xlfn.XLOOKUP(K4883,AM:AM,AO:AO)</f>
        <v/>
      </c>
      <c r="R4883">
        <f>_xlfn.XLOOKUP(E4883,AF:AF,AG:AG)</f>
        <v/>
      </c>
      <c r="S4883">
        <f>_xlfn.XLOOKUP(E4883,AF:AF,AI:AI)</f>
        <v/>
      </c>
      <c r="T4883">
        <f>WEEKNUM(G4883)</f>
        <v/>
      </c>
      <c r="U4883">
        <f>YEAR(G4883)</f>
        <v/>
      </c>
      <c r="V4883" s="117">
        <f>IFERROR(Q4883/N4883,"0")</f>
        <v/>
      </c>
    </row>
    <row r="4884">
      <c r="A4884">
        <f>_xlfn.XLOOKUP(D4884,BN:BN,BO:BO)</f>
        <v/>
      </c>
      <c r="B4884" t="inlineStr">
        <is>
          <t>LLC</t>
        </is>
      </c>
      <c r="C4884" t="n">
        <v>794</v>
      </c>
      <c r="D4884">
        <f>_xlfn.XLOOKUP(C4884,BH:BH,BI:BI)</f>
        <v/>
      </c>
      <c r="E4884" t="n">
        <v>27945</v>
      </c>
      <c r="F4884" t="inlineStr">
        <is>
          <t>2 Hours Private Tour of London in a restored classic Mini Cooper</t>
        </is>
      </c>
      <c r="G4884" s="234" t="n">
        <v>46027</v>
      </c>
      <c r="H4884" s="234" t="n">
        <v>46033</v>
      </c>
      <c r="I4884" t="inlineStr">
        <is>
          <t>PKT</t>
        </is>
      </c>
      <c r="J4884">
        <f>_xlfn.XLOOKUP(I4884,AS:AS,AU:AU)</f>
        <v/>
      </c>
      <c r="K4884" t="inlineStr">
        <is>
          <t>USD</t>
        </is>
      </c>
      <c r="L4884" s="238" t="n">
        <v>1073.44</v>
      </c>
      <c r="M4884">
        <f>L4884*_xlfn.XLOOKUP(K4884,AM:AM,AN:AN)</f>
        <v/>
      </c>
      <c r="N4884">
        <f>L4884*_xlfn.XLOOKUP(K4884,AM:AM,AO:AO)</f>
        <v/>
      </c>
      <c r="O4884" s="238" t="n">
        <v>231.3</v>
      </c>
      <c r="P4884">
        <f>O4884*_xlfn.XLOOKUP(K4884,AM:AM,AN:AN)</f>
        <v/>
      </c>
      <c r="Q4884">
        <f>O4884*_xlfn.XLOOKUP(K4884,AM:AM,AO:AO)</f>
        <v/>
      </c>
      <c r="R4884">
        <f>_xlfn.XLOOKUP(E4884,AF:AF,AG:AG)</f>
        <v/>
      </c>
      <c r="S4884">
        <f>_xlfn.XLOOKUP(E4884,AF:AF,AI:AI)</f>
        <v/>
      </c>
      <c r="T4884">
        <f>WEEKNUM(G4884)</f>
        <v/>
      </c>
      <c r="U4884">
        <f>YEAR(G4884)</f>
        <v/>
      </c>
      <c r="V4884" s="117">
        <f>IFERROR(Q4884/N4884,"0")</f>
        <v/>
      </c>
    </row>
    <row r="4885">
      <c r="A4885">
        <f>_xlfn.XLOOKUP(D4885,BN:BN,BO:BO)</f>
        <v/>
      </c>
      <c r="B4885" t="inlineStr">
        <is>
          <t>LLC</t>
        </is>
      </c>
      <c r="C4885" t="n">
        <v>794</v>
      </c>
      <c r="D4885">
        <f>_xlfn.XLOOKUP(C4885,BH:BH,BI:BI)</f>
        <v/>
      </c>
      <c r="E4885" t="n">
        <v>29607</v>
      </c>
      <c r="F4885" t="inlineStr">
        <is>
          <t xml:space="preserve">Tickets The Devil Wears Prada </t>
        </is>
      </c>
      <c r="G4885" s="234" t="n">
        <v>46031</v>
      </c>
      <c r="H4885" s="234" t="n">
        <v>46031</v>
      </c>
      <c r="I4885" t="inlineStr">
        <is>
          <t>BOL</t>
        </is>
      </c>
      <c r="J4885">
        <f>_xlfn.XLOOKUP(I4885,AS:AS,AU:AU)</f>
        <v/>
      </c>
      <c r="K4885" t="inlineStr">
        <is>
          <t>USD</t>
        </is>
      </c>
      <c r="L4885" s="238" t="n">
        <v>1340.55</v>
      </c>
      <c r="M4885">
        <f>L4885*_xlfn.XLOOKUP(K4885,AM:AM,AN:AN)</f>
        <v/>
      </c>
      <c r="N4885">
        <f>L4885*_xlfn.XLOOKUP(K4885,AM:AM,AO:AO)</f>
        <v/>
      </c>
      <c r="O4885" s="238" t="n">
        <v>206.7</v>
      </c>
      <c r="P4885">
        <f>O4885*_xlfn.XLOOKUP(K4885,AM:AM,AN:AN)</f>
        <v/>
      </c>
      <c r="Q4885">
        <f>O4885*_xlfn.XLOOKUP(K4885,AM:AM,AO:AO)</f>
        <v/>
      </c>
      <c r="R4885">
        <f>_xlfn.XLOOKUP(E4885,AF:AF,AG:AG)</f>
        <v/>
      </c>
      <c r="S4885">
        <f>_xlfn.XLOOKUP(E4885,AF:AF,AI:AI)</f>
        <v/>
      </c>
      <c r="T4885">
        <f>WEEKNUM(G4885)</f>
        <v/>
      </c>
      <c r="U4885">
        <f>YEAR(G4885)</f>
        <v/>
      </c>
      <c r="V4885" s="117">
        <f>IFERROR(Q4885/N4885,"0")</f>
        <v/>
      </c>
    </row>
    <row r="4886">
      <c r="A4886">
        <f>_xlfn.XLOOKUP(D4886,BN:BN,BO:BO)</f>
        <v/>
      </c>
      <c r="B4886" t="inlineStr">
        <is>
          <t>LLC</t>
        </is>
      </c>
      <c r="C4886" t="n">
        <v>794</v>
      </c>
      <c r="D4886">
        <f>_xlfn.XLOOKUP(C4886,BH:BH,BI:BI)</f>
        <v/>
      </c>
      <c r="E4886" t="n">
        <v>33349</v>
      </c>
      <c r="F4886" t="inlineStr">
        <is>
          <t xml:space="preserve">Alojamiento Familia Sobrino </t>
        </is>
      </c>
      <c r="G4886" s="234" t="n">
        <v>46027</v>
      </c>
      <c r="H4886" s="234" t="n">
        <v>46033</v>
      </c>
      <c r="I4886" t="inlineStr">
        <is>
          <t>HTL</t>
        </is>
      </c>
      <c r="J4886">
        <f>_xlfn.XLOOKUP(I4886,AS:AS,AU:AU)</f>
        <v/>
      </c>
      <c r="K4886" t="inlineStr">
        <is>
          <t>USD</t>
        </is>
      </c>
      <c r="L4886" s="238" t="n">
        <v>6897.97</v>
      </c>
      <c r="M4886">
        <f>L4886*_xlfn.XLOOKUP(K4886,AM:AM,AN:AN)</f>
        <v/>
      </c>
      <c r="N4886">
        <f>L4886*_xlfn.XLOOKUP(K4886,AM:AM,AO:AO)</f>
        <v/>
      </c>
      <c r="O4886" s="238" t="n">
        <v>507.46</v>
      </c>
      <c r="P4886">
        <f>O4886*_xlfn.XLOOKUP(K4886,AM:AM,AN:AN)</f>
        <v/>
      </c>
      <c r="Q4886">
        <f>O4886*_xlfn.XLOOKUP(K4886,AM:AM,AO:AO)</f>
        <v/>
      </c>
      <c r="R4886">
        <f>_xlfn.XLOOKUP(E4886,AF:AF,AG:AG)</f>
        <v/>
      </c>
      <c r="S4886">
        <f>_xlfn.XLOOKUP(E4886,AF:AF,AI:AI)</f>
        <v/>
      </c>
      <c r="T4886">
        <f>WEEKNUM(G4886)</f>
        <v/>
      </c>
      <c r="U4886">
        <f>YEAR(G4886)</f>
        <v/>
      </c>
      <c r="V4886" s="117">
        <f>IFERROR(Q4886/N4886,"0")</f>
        <v/>
      </c>
    </row>
    <row r="4887">
      <c r="A4887">
        <f>_xlfn.XLOOKUP(D4887,BN:BN,BO:BO)</f>
        <v/>
      </c>
      <c r="B4887" t="inlineStr">
        <is>
          <t>LLC</t>
        </is>
      </c>
      <c r="C4887" t="n">
        <v>794</v>
      </c>
      <c r="D4887">
        <f>_xlfn.XLOOKUP(C4887,BH:BH,BI:BI)</f>
        <v/>
      </c>
      <c r="E4887" t="n">
        <v>0</v>
      </c>
      <c r="F4887" t="inlineStr">
        <is>
          <t xml:space="preserve">Fee por reservar restaurantes </t>
        </is>
      </c>
      <c r="G4887" s="234" t="n">
        <v>46027</v>
      </c>
      <c r="H4887" s="234" t="n">
        <v>46033</v>
      </c>
      <c r="I4887" t="inlineStr">
        <is>
          <t>HPS</t>
        </is>
      </c>
      <c r="J4887">
        <f>_xlfn.XLOOKUP(I4887,AS:AS,AU:AU)</f>
        <v/>
      </c>
      <c r="K4887" t="inlineStr">
        <is>
          <t>USD</t>
        </is>
      </c>
      <c r="L4887" s="238" t="n">
        <v>961.03</v>
      </c>
      <c r="M4887">
        <f>L4887*_xlfn.XLOOKUP(K4887,AM:AM,AN:AN)</f>
        <v/>
      </c>
      <c r="N4887">
        <f>L4887*_xlfn.XLOOKUP(K4887,AM:AM,AO:AO)</f>
        <v/>
      </c>
      <c r="O4887" s="238" t="n">
        <v>961.03</v>
      </c>
      <c r="P4887">
        <f>O4887*_xlfn.XLOOKUP(K4887,AM:AM,AN:AN)</f>
        <v/>
      </c>
      <c r="Q4887">
        <f>O4887*_xlfn.XLOOKUP(K4887,AM:AM,AO:AO)</f>
        <v/>
      </c>
      <c r="R4887">
        <f>_xlfn.XLOOKUP(E4887,AF:AF,AG:AG)</f>
        <v/>
      </c>
      <c r="S4887">
        <f>_xlfn.XLOOKUP(E4887,AF:AF,AI:AI)</f>
        <v/>
      </c>
      <c r="T4887">
        <f>WEEKNUM(G4887)</f>
        <v/>
      </c>
      <c r="U4887">
        <f>YEAR(G4887)</f>
        <v/>
      </c>
      <c r="V4887" s="117">
        <f>IFERROR(Q4887/N4887,"0")</f>
        <v/>
      </c>
    </row>
    <row r="4888">
      <c r="A4888">
        <f>_xlfn.XLOOKUP(D4888,BN:BN,BO:BO)</f>
        <v/>
      </c>
      <c r="B4888" t="inlineStr">
        <is>
          <t>LLC</t>
        </is>
      </c>
      <c r="C4888" t="n">
        <v>794</v>
      </c>
      <c r="D4888">
        <f>_xlfn.XLOOKUP(C4888,BH:BH,BI:BI)</f>
        <v/>
      </c>
      <c r="E4888" t="n">
        <v>23966</v>
      </c>
      <c r="F4888" t="inlineStr">
        <is>
          <t xml:space="preserve">Compra de asientos </t>
        </is>
      </c>
      <c r="G4888" s="234" t="n">
        <v>46027</v>
      </c>
      <c r="H4888" s="234" t="n">
        <v>46033</v>
      </c>
      <c r="I4888" t="inlineStr">
        <is>
          <t>ABC</t>
        </is>
      </c>
      <c r="J4888">
        <f>_xlfn.XLOOKUP(I4888,AS:AS,AU:AU)</f>
        <v/>
      </c>
      <c r="K4888" t="inlineStr">
        <is>
          <t>USD</t>
        </is>
      </c>
      <c r="L4888" s="238" t="n">
        <v>491</v>
      </c>
      <c r="M4888">
        <f>L4888*_xlfn.XLOOKUP(K4888,AM:AM,AN:AN)</f>
        <v/>
      </c>
      <c r="N4888">
        <f>L4888*_xlfn.XLOOKUP(K4888,AM:AM,AO:AO)</f>
        <v/>
      </c>
      <c r="O4888" s="238" t="n">
        <v>0</v>
      </c>
      <c r="P4888">
        <f>O4888*_xlfn.XLOOKUP(K4888,AM:AM,AN:AN)</f>
        <v/>
      </c>
      <c r="Q4888">
        <f>O4888*_xlfn.XLOOKUP(K4888,AM:AM,AO:AO)</f>
        <v/>
      </c>
      <c r="R4888">
        <f>_xlfn.XLOOKUP(E4888,AF:AF,AG:AG)</f>
        <v/>
      </c>
      <c r="S4888">
        <f>_xlfn.XLOOKUP(E4888,AF:AF,AI:AI)</f>
        <v/>
      </c>
      <c r="T4888">
        <f>WEEKNUM(G4888)</f>
        <v/>
      </c>
      <c r="U4888">
        <f>YEAR(G4888)</f>
        <v/>
      </c>
      <c r="V4888" s="117">
        <f>IFERROR(Q4888/N4888,"0")</f>
        <v/>
      </c>
    </row>
    <row r="4889">
      <c r="A4889">
        <f>_xlfn.XLOOKUP(D4889,BN:BN,BO:BO)</f>
        <v/>
      </c>
      <c r="B4889" t="inlineStr">
        <is>
          <t>LLC</t>
        </is>
      </c>
      <c r="C4889" t="n">
        <v>794</v>
      </c>
      <c r="D4889">
        <f>_xlfn.XLOOKUP(C4889,BH:BH,BI:BI)</f>
        <v/>
      </c>
      <c r="E4889" t="n">
        <v>25694</v>
      </c>
      <c r="F4889" t="inlineStr">
        <is>
          <t xml:space="preserve">Compra de asientos Copa Airlines </t>
        </is>
      </c>
      <c r="G4889" s="234" t="n">
        <v>46027</v>
      </c>
      <c r="H4889" s="234" t="n">
        <v>46033</v>
      </c>
      <c r="I4889" t="inlineStr">
        <is>
          <t>ABC</t>
        </is>
      </c>
      <c r="J4889">
        <f>_xlfn.XLOOKUP(I4889,AS:AS,AU:AU)</f>
        <v/>
      </c>
      <c r="K4889" t="inlineStr">
        <is>
          <t>USD</t>
        </is>
      </c>
      <c r="L4889" s="238" t="n">
        <v>77.90000000000001</v>
      </c>
      <c r="M4889">
        <f>L4889*_xlfn.XLOOKUP(K4889,AM:AM,AN:AN)</f>
        <v/>
      </c>
      <c r="N4889">
        <f>L4889*_xlfn.XLOOKUP(K4889,AM:AM,AO:AO)</f>
        <v/>
      </c>
      <c r="O4889" s="238" t="n">
        <v>0</v>
      </c>
      <c r="P4889">
        <f>O4889*_xlfn.XLOOKUP(K4889,AM:AM,AN:AN)</f>
        <v/>
      </c>
      <c r="Q4889">
        <f>O4889*_xlfn.XLOOKUP(K4889,AM:AM,AO:AO)</f>
        <v/>
      </c>
      <c r="R4889">
        <f>_xlfn.XLOOKUP(E4889,AF:AF,AG:AG)</f>
        <v/>
      </c>
      <c r="S4889">
        <f>_xlfn.XLOOKUP(E4889,AF:AF,AI:AI)</f>
        <v/>
      </c>
      <c r="T4889">
        <f>WEEKNUM(G4889)</f>
        <v/>
      </c>
      <c r="U4889">
        <f>YEAR(G4889)</f>
        <v/>
      </c>
      <c r="V4889" s="117">
        <f>IFERROR(Q4889/N4889,"0")</f>
        <v/>
      </c>
    </row>
    <row r="4890">
      <c r="A4890">
        <f>_xlfn.XLOOKUP(D4890,BN:BN,BO:BO)</f>
        <v/>
      </c>
      <c r="B4890" t="inlineStr">
        <is>
          <t>LLC</t>
        </is>
      </c>
      <c r="C4890" t="n">
        <v>795</v>
      </c>
      <c r="D4890">
        <f>_xlfn.XLOOKUP(C4890,BH:BH,BI:BI)</f>
        <v/>
      </c>
      <c r="E4890" t="n">
        <v>32276</v>
      </c>
      <c r="F4890" t="inlineStr">
        <is>
          <t xml:space="preserve">RESERVA HOTEL RITZ CARLTON FT LAUDERDALE  </t>
        </is>
      </c>
      <c r="G4890" s="234" t="n">
        <v>45958</v>
      </c>
      <c r="H4890" s="234" t="n">
        <v>45961</v>
      </c>
      <c r="I4890" t="inlineStr">
        <is>
          <t>HTL</t>
        </is>
      </c>
      <c r="J4890">
        <f>_xlfn.XLOOKUP(I4890,AS:AS,AU:AU)</f>
        <v/>
      </c>
      <c r="K4890" t="inlineStr">
        <is>
          <t>USD</t>
        </is>
      </c>
      <c r="L4890" s="238" t="n">
        <v>5990.13</v>
      </c>
      <c r="M4890">
        <f>L4890*_xlfn.XLOOKUP(K4890,AM:AM,AN:AN)</f>
        <v/>
      </c>
      <c r="N4890">
        <f>L4890*_xlfn.XLOOKUP(K4890,AM:AM,AO:AO)</f>
        <v/>
      </c>
      <c r="O4890" s="238" t="n">
        <v>0</v>
      </c>
      <c r="P4890">
        <f>O4890*_xlfn.XLOOKUP(K4890,AM:AM,AN:AN)</f>
        <v/>
      </c>
      <c r="Q4890">
        <f>O4890*_xlfn.XLOOKUP(K4890,AM:AM,AO:AO)</f>
        <v/>
      </c>
      <c r="R4890">
        <f>_xlfn.XLOOKUP(E4890,AF:AF,AG:AG)</f>
        <v/>
      </c>
      <c r="S4890">
        <f>_xlfn.XLOOKUP(E4890,AF:AF,AI:AI)</f>
        <v/>
      </c>
      <c r="T4890">
        <f>WEEKNUM(G4890)</f>
        <v/>
      </c>
      <c r="U4890">
        <f>YEAR(G4890)</f>
        <v/>
      </c>
      <c r="V4890" s="117">
        <f>IFERROR(Q4890/N4890,"0")</f>
        <v/>
      </c>
    </row>
    <row r="4891">
      <c r="A4891">
        <f>_xlfn.XLOOKUP(D4891,BN:BN,BO:BO)</f>
        <v/>
      </c>
      <c r="B4891" t="inlineStr">
        <is>
          <t>LLC</t>
        </is>
      </c>
      <c r="C4891" t="n">
        <v>795</v>
      </c>
      <c r="D4891">
        <f>_xlfn.XLOOKUP(C4891,BH:BH,BI:BI)</f>
        <v/>
      </c>
      <c r="E4891" t="n">
        <v>32276</v>
      </c>
      <c r="F4891" t="inlineStr">
        <is>
          <t>HOSPEDAJE HT RITZ CARLTON FT LAUDERDALE</t>
        </is>
      </c>
      <c r="G4891" s="234" t="n">
        <v>45958</v>
      </c>
      <c r="H4891" s="234" t="n">
        <v>45961</v>
      </c>
      <c r="I4891" t="inlineStr">
        <is>
          <t>HTL</t>
        </is>
      </c>
      <c r="J4891">
        <f>_xlfn.XLOOKUP(I4891,AS:AS,AU:AU)</f>
        <v/>
      </c>
      <c r="K4891" t="inlineStr">
        <is>
          <t>USD</t>
        </is>
      </c>
      <c r="L4891" s="238" t="n">
        <v>5990.13</v>
      </c>
      <c r="M4891">
        <f>L4891*_xlfn.XLOOKUP(K4891,AM:AM,AN:AN)</f>
        <v/>
      </c>
      <c r="N4891">
        <f>L4891*_xlfn.XLOOKUP(K4891,AM:AM,AO:AO)</f>
        <v/>
      </c>
      <c r="O4891" s="238" t="n">
        <v>0</v>
      </c>
      <c r="P4891">
        <f>O4891*_xlfn.XLOOKUP(K4891,AM:AM,AN:AN)</f>
        <v/>
      </c>
      <c r="Q4891">
        <f>O4891*_xlfn.XLOOKUP(K4891,AM:AM,AO:AO)</f>
        <v/>
      </c>
      <c r="R4891">
        <f>_xlfn.XLOOKUP(E4891,AF:AF,AG:AG)</f>
        <v/>
      </c>
      <c r="S4891">
        <f>_xlfn.XLOOKUP(E4891,AF:AF,AI:AI)</f>
        <v/>
      </c>
      <c r="T4891">
        <f>WEEKNUM(G4891)</f>
        <v/>
      </c>
      <c r="U4891">
        <f>YEAR(G4891)</f>
        <v/>
      </c>
      <c r="V4891" s="117">
        <f>IFERROR(Q4891/N4891,"0")</f>
        <v/>
      </c>
    </row>
    <row r="4892">
      <c r="A4892">
        <f>_xlfn.XLOOKUP(D4892,BN:BN,BO:BO)</f>
        <v/>
      </c>
      <c r="B4892" t="inlineStr">
        <is>
          <t>LLC</t>
        </is>
      </c>
      <c r="C4892" t="n">
        <v>796</v>
      </c>
      <c r="D4892">
        <f>_xlfn.XLOOKUP(C4892,BH:BH,BI:BI)</f>
        <v/>
      </c>
      <c r="E4892" t="n">
        <v>32291</v>
      </c>
      <c r="F4892" t="inlineStr">
        <is>
          <t xml:space="preserve">Kasbah Tamadot </t>
        </is>
      </c>
      <c r="G4892" s="234" t="n">
        <v>46441</v>
      </c>
      <c r="H4892" s="234" t="n">
        <v>46443</v>
      </c>
      <c r="I4892" t="inlineStr">
        <is>
          <t>HTL</t>
        </is>
      </c>
      <c r="J4892">
        <f>_xlfn.XLOOKUP(I4892,AS:AS,AU:AU)</f>
        <v/>
      </c>
      <c r="K4892" t="inlineStr">
        <is>
          <t>EUR</t>
        </is>
      </c>
      <c r="L4892" s="238" t="n">
        <v>40526</v>
      </c>
      <c r="M4892">
        <f>L4892*_xlfn.XLOOKUP(K4892,AM:AM,AN:AN)</f>
        <v/>
      </c>
      <c r="N4892">
        <f>L4892*_xlfn.XLOOKUP(K4892,AM:AM,AO:AO)</f>
        <v/>
      </c>
      <c r="O4892" s="238" t="n">
        <v>8201</v>
      </c>
      <c r="P4892">
        <f>O4892*_xlfn.XLOOKUP(K4892,AM:AM,AN:AN)</f>
        <v/>
      </c>
      <c r="Q4892">
        <f>O4892*_xlfn.XLOOKUP(K4892,AM:AM,AO:AO)</f>
        <v/>
      </c>
      <c r="R4892">
        <f>_xlfn.XLOOKUP(E4892,AF:AF,AG:AG)</f>
        <v/>
      </c>
      <c r="S4892">
        <f>_xlfn.XLOOKUP(E4892,AF:AF,AI:AI)</f>
        <v/>
      </c>
      <c r="T4892">
        <f>WEEKNUM(G4892)</f>
        <v/>
      </c>
      <c r="U4892">
        <f>YEAR(G4892)</f>
        <v/>
      </c>
      <c r="V4892" s="117">
        <f>IFERROR(Q4892/N4892,"0")</f>
        <v/>
      </c>
    </row>
    <row r="4893">
      <c r="A4893">
        <f>_xlfn.XLOOKUP(D4893,BN:BN,BO:BO)</f>
        <v/>
      </c>
      <c r="B4893" t="inlineStr">
        <is>
          <t>LLC</t>
        </is>
      </c>
      <c r="C4893" t="n">
        <v>797</v>
      </c>
      <c r="D4893">
        <f>_xlfn.XLOOKUP(C4893,BH:BH,BI:BI)</f>
        <v/>
      </c>
      <c r="E4893" t="n">
        <v>28934</v>
      </c>
      <c r="F4893" t="inlineStr">
        <is>
          <t>REYES GRANDEL KIARA PATRICIA</t>
        </is>
      </c>
      <c r="G4893" s="234" t="n">
        <v>45972</v>
      </c>
      <c r="H4893" s="234" t="n">
        <v>45977</v>
      </c>
      <c r="I4893" t="inlineStr">
        <is>
          <t>VLO</t>
        </is>
      </c>
      <c r="J4893">
        <f>_xlfn.XLOOKUP(I4893,AS:AS,AU:AU)</f>
        <v/>
      </c>
      <c r="K4893" t="inlineStr">
        <is>
          <t>USD</t>
        </is>
      </c>
      <c r="L4893" s="238" t="n">
        <v>873.0700000000001</v>
      </c>
      <c r="M4893">
        <f>L4893*_xlfn.XLOOKUP(K4893,AM:AM,AN:AN)</f>
        <v/>
      </c>
      <c r="N4893">
        <f>L4893*_xlfn.XLOOKUP(K4893,AM:AM,AO:AO)</f>
        <v/>
      </c>
      <c r="O4893" s="238" t="n">
        <v>13.5</v>
      </c>
      <c r="P4893">
        <f>O4893*_xlfn.XLOOKUP(K4893,AM:AM,AN:AN)</f>
        <v/>
      </c>
      <c r="Q4893">
        <f>O4893*_xlfn.XLOOKUP(K4893,AM:AM,AO:AO)</f>
        <v/>
      </c>
      <c r="R4893">
        <f>_xlfn.XLOOKUP(E4893,AF:AF,AG:AG)</f>
        <v/>
      </c>
      <c r="S4893">
        <f>_xlfn.XLOOKUP(E4893,AF:AF,AI:AI)</f>
        <v/>
      </c>
      <c r="T4893">
        <f>WEEKNUM(G4893)</f>
        <v/>
      </c>
      <c r="U4893">
        <f>YEAR(G4893)</f>
        <v/>
      </c>
      <c r="V4893" s="117">
        <f>IFERROR(Q4893/N4893,"0")</f>
        <v/>
      </c>
    </row>
    <row r="4894">
      <c r="A4894">
        <f>_xlfn.XLOOKUP(D4894,BN:BN,BO:BO)</f>
        <v/>
      </c>
      <c r="B4894" t="inlineStr">
        <is>
          <t>LLC</t>
        </is>
      </c>
      <c r="C4894" t="n">
        <v>797</v>
      </c>
      <c r="D4894">
        <f>_xlfn.XLOOKUP(C4894,BH:BH,BI:BI)</f>
        <v/>
      </c>
      <c r="E4894" t="n">
        <v>28934</v>
      </c>
      <c r="F4894" t="inlineStr">
        <is>
          <t>REYES GRANDEL NICOLAS EDWARD</t>
        </is>
      </c>
      <c r="G4894" s="234" t="n">
        <v>45975</v>
      </c>
      <c r="H4894" s="234" t="n">
        <v>45977</v>
      </c>
      <c r="I4894" t="inlineStr">
        <is>
          <t>VLO</t>
        </is>
      </c>
      <c r="J4894">
        <f>_xlfn.XLOOKUP(I4894,AS:AS,AU:AU)</f>
        <v/>
      </c>
      <c r="K4894" t="inlineStr">
        <is>
          <t>USD</t>
        </is>
      </c>
      <c r="L4894" s="238" t="n">
        <v>923.0700000000001</v>
      </c>
      <c r="M4894">
        <f>L4894*_xlfn.XLOOKUP(K4894,AM:AM,AN:AN)</f>
        <v/>
      </c>
      <c r="N4894">
        <f>L4894*_xlfn.XLOOKUP(K4894,AM:AM,AO:AO)</f>
        <v/>
      </c>
      <c r="O4894" s="238" t="n">
        <v>14.5</v>
      </c>
      <c r="P4894">
        <f>O4894*_xlfn.XLOOKUP(K4894,AM:AM,AN:AN)</f>
        <v/>
      </c>
      <c r="Q4894">
        <f>O4894*_xlfn.XLOOKUP(K4894,AM:AM,AO:AO)</f>
        <v/>
      </c>
      <c r="R4894">
        <f>_xlfn.XLOOKUP(E4894,AF:AF,AG:AG)</f>
        <v/>
      </c>
      <c r="S4894">
        <f>_xlfn.XLOOKUP(E4894,AF:AF,AI:AI)</f>
        <v/>
      </c>
      <c r="T4894">
        <f>WEEKNUM(G4894)</f>
        <v/>
      </c>
      <c r="U4894">
        <f>YEAR(G4894)</f>
        <v/>
      </c>
      <c r="V4894" s="117">
        <f>IFERROR(Q4894/N4894,"0")</f>
        <v/>
      </c>
    </row>
    <row r="4895">
      <c r="A4895">
        <f>_xlfn.XLOOKUP(D4895,BN:BN,BO:BO)</f>
        <v/>
      </c>
      <c r="B4895" t="inlineStr">
        <is>
          <t>LLC</t>
        </is>
      </c>
      <c r="C4895" t="n">
        <v>797</v>
      </c>
      <c r="D4895">
        <f>_xlfn.XLOOKUP(C4895,BH:BH,BI:BI)</f>
        <v/>
      </c>
      <c r="E4895" t="n">
        <v>28934</v>
      </c>
      <c r="F4895" t="inlineStr">
        <is>
          <t>REYES GAMAS ADRIAN ALEJANDRO</t>
        </is>
      </c>
      <c r="G4895" s="234" t="n">
        <v>46014</v>
      </c>
      <c r="H4895" s="234" t="n">
        <v>46017</v>
      </c>
      <c r="I4895" t="inlineStr">
        <is>
          <t>VLO</t>
        </is>
      </c>
      <c r="J4895">
        <f>_xlfn.XLOOKUP(I4895,AS:AS,AU:AU)</f>
        <v/>
      </c>
      <c r="K4895" t="inlineStr">
        <is>
          <t>USD</t>
        </is>
      </c>
      <c r="L4895" s="238" t="n">
        <v>335.6</v>
      </c>
      <c r="M4895">
        <f>L4895*_xlfn.XLOOKUP(K4895,AM:AM,AN:AN)</f>
        <v/>
      </c>
      <c r="N4895">
        <f>L4895*_xlfn.XLOOKUP(K4895,AM:AM,AO:AO)</f>
        <v/>
      </c>
      <c r="O4895" s="238" t="n">
        <v>0</v>
      </c>
      <c r="P4895">
        <f>O4895*_xlfn.XLOOKUP(K4895,AM:AM,AN:AN)</f>
        <v/>
      </c>
      <c r="Q4895">
        <f>O4895*_xlfn.XLOOKUP(K4895,AM:AM,AO:AO)</f>
        <v/>
      </c>
      <c r="R4895">
        <f>_xlfn.XLOOKUP(E4895,AF:AF,AG:AG)</f>
        <v/>
      </c>
      <c r="S4895">
        <f>_xlfn.XLOOKUP(E4895,AF:AF,AI:AI)</f>
        <v/>
      </c>
      <c r="T4895">
        <f>WEEKNUM(G4895)</f>
        <v/>
      </c>
      <c r="U4895">
        <f>YEAR(G4895)</f>
        <v/>
      </c>
      <c r="V4895" s="117">
        <f>IFERROR(Q4895/N4895,"0")</f>
        <v/>
      </c>
    </row>
    <row r="4896">
      <c r="A4896">
        <f>_xlfn.XLOOKUP(D4896,BN:BN,BO:BO)</f>
        <v/>
      </c>
      <c r="B4896" t="inlineStr">
        <is>
          <t>LLC</t>
        </is>
      </c>
      <c r="C4896" t="n">
        <v>797</v>
      </c>
      <c r="D4896">
        <f>_xlfn.XLOOKUP(C4896,BH:BH,BI:BI)</f>
        <v/>
      </c>
      <c r="E4896" t="n">
        <v>28934</v>
      </c>
      <c r="F4896" t="inlineStr">
        <is>
          <t>REYES GAMAS ADRIAN ALEJANDRO</t>
        </is>
      </c>
      <c r="G4896" s="234" t="n">
        <v>46014</v>
      </c>
      <c r="H4896" s="234" t="n">
        <v>46017</v>
      </c>
      <c r="I4896" t="inlineStr">
        <is>
          <t>VLO</t>
        </is>
      </c>
      <c r="J4896">
        <f>_xlfn.XLOOKUP(I4896,AS:AS,AU:AU)</f>
        <v/>
      </c>
      <c r="K4896" t="inlineStr">
        <is>
          <t>USD</t>
        </is>
      </c>
      <c r="L4896" s="238" t="n">
        <v>219.3</v>
      </c>
      <c r="M4896">
        <f>L4896*_xlfn.XLOOKUP(K4896,AM:AM,AN:AN)</f>
        <v/>
      </c>
      <c r="N4896">
        <f>L4896*_xlfn.XLOOKUP(K4896,AM:AM,AO:AO)</f>
        <v/>
      </c>
      <c r="O4896" s="238" t="n">
        <v>0</v>
      </c>
      <c r="P4896">
        <f>O4896*_xlfn.XLOOKUP(K4896,AM:AM,AN:AN)</f>
        <v/>
      </c>
      <c r="Q4896">
        <f>O4896*_xlfn.XLOOKUP(K4896,AM:AM,AO:AO)</f>
        <v/>
      </c>
      <c r="R4896">
        <f>_xlfn.XLOOKUP(E4896,AF:AF,AG:AG)</f>
        <v/>
      </c>
      <c r="S4896">
        <f>_xlfn.XLOOKUP(E4896,AF:AF,AI:AI)</f>
        <v/>
      </c>
      <c r="T4896">
        <f>WEEKNUM(G4896)</f>
        <v/>
      </c>
      <c r="U4896">
        <f>YEAR(G4896)</f>
        <v/>
      </c>
      <c r="V4896" s="117">
        <f>IFERROR(Q4896/N4896,"0")</f>
        <v/>
      </c>
    </row>
    <row r="4897">
      <c r="A4897">
        <f>_xlfn.XLOOKUP(D4897,BN:BN,BO:BO)</f>
        <v/>
      </c>
      <c r="B4897" t="inlineStr">
        <is>
          <t>LLC</t>
        </is>
      </c>
      <c r="C4897" t="n">
        <v>797</v>
      </c>
      <c r="D4897">
        <f>_xlfn.XLOOKUP(C4897,BH:BH,BI:BI)</f>
        <v/>
      </c>
      <c r="E4897" t="n">
        <v>28934</v>
      </c>
      <c r="F4897" t="inlineStr">
        <is>
          <t>REYES GAMAS ADRIAN ALEJANDRO</t>
        </is>
      </c>
      <c r="G4897" s="234" t="n">
        <v>46014</v>
      </c>
      <c r="H4897" s="234" t="n">
        <v>46017</v>
      </c>
      <c r="I4897" t="inlineStr">
        <is>
          <t>VLO</t>
        </is>
      </c>
      <c r="J4897">
        <f>_xlfn.XLOOKUP(I4897,AS:AS,AU:AU)</f>
        <v/>
      </c>
      <c r="K4897" t="inlineStr">
        <is>
          <t>USD</t>
        </is>
      </c>
      <c r="L4897" s="238" t="n">
        <v>32.4</v>
      </c>
      <c r="M4897">
        <f>L4897*_xlfn.XLOOKUP(K4897,AM:AM,AN:AN)</f>
        <v/>
      </c>
      <c r="N4897">
        <f>L4897*_xlfn.XLOOKUP(K4897,AM:AM,AO:AO)</f>
        <v/>
      </c>
      <c r="O4897" s="238" t="n">
        <v>0</v>
      </c>
      <c r="P4897">
        <f>O4897*_xlfn.XLOOKUP(K4897,AM:AM,AN:AN)</f>
        <v/>
      </c>
      <c r="Q4897">
        <f>O4897*_xlfn.XLOOKUP(K4897,AM:AM,AO:AO)</f>
        <v/>
      </c>
      <c r="R4897">
        <f>_xlfn.XLOOKUP(E4897,AF:AF,AG:AG)</f>
        <v/>
      </c>
      <c r="S4897">
        <f>_xlfn.XLOOKUP(E4897,AF:AF,AI:AI)</f>
        <v/>
      </c>
      <c r="T4897">
        <f>WEEKNUM(G4897)</f>
        <v/>
      </c>
      <c r="U4897">
        <f>YEAR(G4897)</f>
        <v/>
      </c>
      <c r="V4897" s="117">
        <f>IFERROR(Q4897/N4897,"0")</f>
        <v/>
      </c>
    </row>
    <row r="4898">
      <c r="A4898">
        <f>_xlfn.XLOOKUP(D4898,BN:BN,BO:BO)</f>
        <v/>
      </c>
      <c r="B4898" t="inlineStr">
        <is>
          <t>LLC</t>
        </is>
      </c>
      <c r="C4898" t="n">
        <v>798</v>
      </c>
      <c r="D4898">
        <f>_xlfn.XLOOKUP(C4898,BH:BH,BI:BI)</f>
        <v/>
      </c>
      <c r="E4898" t="n">
        <v>25014</v>
      </c>
      <c r="F4898" t="inlineStr">
        <is>
          <t>JANU</t>
        </is>
      </c>
      <c r="G4898" s="234" t="n">
        <v>45994</v>
      </c>
      <c r="H4898" s="234" t="n">
        <v>45996</v>
      </c>
      <c r="I4898" t="inlineStr">
        <is>
          <t>HTL</t>
        </is>
      </c>
      <c r="J4898">
        <f>_xlfn.XLOOKUP(I4898,AS:AS,AU:AU)</f>
        <v/>
      </c>
      <c r="K4898" t="inlineStr">
        <is>
          <t>USD</t>
        </is>
      </c>
      <c r="L4898" s="238" t="n">
        <v>5300</v>
      </c>
      <c r="M4898">
        <f>L4898*_xlfn.XLOOKUP(K4898,AM:AM,AN:AN)</f>
        <v/>
      </c>
      <c r="N4898">
        <f>L4898*_xlfn.XLOOKUP(K4898,AM:AM,AO:AO)</f>
        <v/>
      </c>
      <c r="O4898" s="238" t="n">
        <v>576</v>
      </c>
      <c r="P4898">
        <f>O4898*_xlfn.XLOOKUP(K4898,AM:AM,AN:AN)</f>
        <v/>
      </c>
      <c r="Q4898">
        <f>O4898*_xlfn.XLOOKUP(K4898,AM:AM,AO:AO)</f>
        <v/>
      </c>
      <c r="R4898">
        <f>_xlfn.XLOOKUP(E4898,AF:AF,AG:AG)</f>
        <v/>
      </c>
      <c r="S4898">
        <f>_xlfn.XLOOKUP(E4898,AF:AF,AI:AI)</f>
        <v/>
      </c>
      <c r="T4898">
        <f>WEEKNUM(G4898)</f>
        <v/>
      </c>
      <c r="U4898">
        <f>YEAR(G4898)</f>
        <v/>
      </c>
      <c r="V4898" s="117">
        <f>IFERROR(Q4898/N4898,"0")</f>
        <v/>
      </c>
    </row>
    <row r="4899">
      <c r="A4899">
        <f>_xlfn.XLOOKUP(D4899,BN:BN,BO:BO)</f>
        <v/>
      </c>
      <c r="B4899" t="inlineStr">
        <is>
          <t>LLC</t>
        </is>
      </c>
      <c r="C4899" t="n">
        <v>799</v>
      </c>
      <c r="D4899">
        <f>_xlfn.XLOOKUP(C4899,BH:BH,BI:BI)</f>
        <v/>
      </c>
      <c r="E4899" t="n">
        <v>25053</v>
      </c>
      <c r="F4899" t="inlineStr">
        <is>
          <t>Hospedaje Ritz Carlton Nikko</t>
        </is>
      </c>
      <c r="G4899" s="234" t="n">
        <v>46019</v>
      </c>
      <c r="H4899" s="234" t="n">
        <v>46022</v>
      </c>
      <c r="I4899" t="inlineStr">
        <is>
          <t>HTL</t>
        </is>
      </c>
      <c r="J4899">
        <f>_xlfn.XLOOKUP(I4899,AS:AS,AU:AU)</f>
        <v/>
      </c>
      <c r="K4899" t="inlineStr">
        <is>
          <t>JPY</t>
        </is>
      </c>
      <c r="L4899" s="238" t="n">
        <v>937000</v>
      </c>
      <c r="M4899">
        <f>L4899*_xlfn.XLOOKUP(K4899,AM:AM,AN:AN)</f>
        <v/>
      </c>
      <c r="N4899">
        <f>L4899*_xlfn.XLOOKUP(K4899,AM:AM,AO:AO)</f>
        <v/>
      </c>
      <c r="O4899" s="238" t="n">
        <v>68502.60000000001</v>
      </c>
      <c r="P4899">
        <f>O4899*_xlfn.XLOOKUP(K4899,AM:AM,AN:AN)</f>
        <v/>
      </c>
      <c r="Q4899">
        <f>O4899*_xlfn.XLOOKUP(K4899,AM:AM,AO:AO)</f>
        <v/>
      </c>
      <c r="R4899">
        <f>_xlfn.XLOOKUP(E4899,AF:AF,AG:AG)</f>
        <v/>
      </c>
      <c r="S4899">
        <f>_xlfn.XLOOKUP(E4899,AF:AF,AI:AI)</f>
        <v/>
      </c>
      <c r="T4899">
        <f>WEEKNUM(G4899)</f>
        <v/>
      </c>
      <c r="U4899">
        <f>YEAR(G4899)</f>
        <v/>
      </c>
      <c r="V4899" s="117">
        <f>IFERROR(Q4899/N4899,"0")</f>
        <v/>
      </c>
    </row>
    <row r="4900">
      <c r="A4900">
        <f>_xlfn.XLOOKUP(D4900,BN:BN,BO:BO)</f>
        <v/>
      </c>
      <c r="B4900" t="inlineStr">
        <is>
          <t>LLC</t>
        </is>
      </c>
      <c r="C4900" t="n">
        <v>799</v>
      </c>
      <c r="D4900">
        <f>_xlfn.XLOOKUP(C4900,BH:BH,BI:BI)</f>
        <v/>
      </c>
      <c r="E4900" t="n">
        <v>27697</v>
      </c>
      <c r="F4900" t="inlineStr">
        <is>
          <t>Hospedaje Hilton Kyoto</t>
        </is>
      </c>
      <c r="G4900" s="234" t="n">
        <v>46025</v>
      </c>
      <c r="H4900" s="234" t="n">
        <v>46029</v>
      </c>
      <c r="I4900" t="inlineStr">
        <is>
          <t>HTL</t>
        </is>
      </c>
      <c r="J4900">
        <f>_xlfn.XLOOKUP(I4900,AS:AS,AU:AU)</f>
        <v/>
      </c>
      <c r="K4900" t="inlineStr">
        <is>
          <t>JPY</t>
        </is>
      </c>
      <c r="L4900" s="238" t="n">
        <v>181749</v>
      </c>
      <c r="M4900">
        <f>L4900*_xlfn.XLOOKUP(K4900,AM:AM,AN:AN)</f>
        <v/>
      </c>
      <c r="N4900">
        <f>L4900*_xlfn.XLOOKUP(K4900,AM:AM,AO:AO)</f>
        <v/>
      </c>
      <c r="O4900" s="238" t="n">
        <v>16159</v>
      </c>
      <c r="P4900">
        <f>O4900*_xlfn.XLOOKUP(K4900,AM:AM,AN:AN)</f>
        <v/>
      </c>
      <c r="Q4900">
        <f>O4900*_xlfn.XLOOKUP(K4900,AM:AM,AO:AO)</f>
        <v/>
      </c>
      <c r="R4900">
        <f>_xlfn.XLOOKUP(E4900,AF:AF,AG:AG)</f>
        <v/>
      </c>
      <c r="S4900">
        <f>_xlfn.XLOOKUP(E4900,AF:AF,AI:AI)</f>
        <v/>
      </c>
      <c r="T4900">
        <f>WEEKNUM(G4900)</f>
        <v/>
      </c>
      <c r="U4900">
        <f>YEAR(G4900)</f>
        <v/>
      </c>
      <c r="V4900" s="117">
        <f>IFERROR(Q4900/N4900,"0")</f>
        <v/>
      </c>
    </row>
    <row r="4901">
      <c r="A4901">
        <f>_xlfn.XLOOKUP(D4901,BN:BN,BO:BO)</f>
        <v/>
      </c>
      <c r="B4901" t="inlineStr">
        <is>
          <t>LLC</t>
        </is>
      </c>
      <c r="C4901" t="n">
        <v>799</v>
      </c>
      <c r="D4901">
        <f>_xlfn.XLOOKUP(C4901,BH:BH,BI:BI)</f>
        <v/>
      </c>
      <c r="E4901" t="n">
        <v>30698</v>
      </c>
      <c r="F4901" t="inlineStr">
        <is>
          <t>Hospedaje Hilton Niseko</t>
        </is>
      </c>
      <c r="G4901" s="234" t="n">
        <v>46032</v>
      </c>
      <c r="H4901" s="234" t="n">
        <v>46036</v>
      </c>
      <c r="I4901" t="inlineStr">
        <is>
          <t>HTL</t>
        </is>
      </c>
      <c r="J4901">
        <f>_xlfn.XLOOKUP(I4901,AS:AS,AU:AU)</f>
        <v/>
      </c>
      <c r="K4901" t="inlineStr">
        <is>
          <t>JPY</t>
        </is>
      </c>
      <c r="L4901" s="238" t="n">
        <v>426520</v>
      </c>
      <c r="M4901">
        <f>L4901*_xlfn.XLOOKUP(K4901,AM:AM,AN:AN)</f>
        <v/>
      </c>
      <c r="N4901">
        <f>L4901*_xlfn.XLOOKUP(K4901,AM:AM,AO:AO)</f>
        <v/>
      </c>
      <c r="O4901" s="238" t="n">
        <v>30976</v>
      </c>
      <c r="P4901">
        <f>O4901*_xlfn.XLOOKUP(K4901,AM:AM,AN:AN)</f>
        <v/>
      </c>
      <c r="Q4901">
        <f>O4901*_xlfn.XLOOKUP(K4901,AM:AM,AO:AO)</f>
        <v/>
      </c>
      <c r="R4901">
        <f>_xlfn.XLOOKUP(E4901,AF:AF,AG:AG)</f>
        <v/>
      </c>
      <c r="S4901">
        <f>_xlfn.XLOOKUP(E4901,AF:AF,AI:AI)</f>
        <v/>
      </c>
      <c r="T4901">
        <f>WEEKNUM(G4901)</f>
        <v/>
      </c>
      <c r="U4901">
        <f>YEAR(G4901)</f>
        <v/>
      </c>
      <c r="V4901" s="117">
        <f>IFERROR(Q4901/N4901,"0")</f>
        <v/>
      </c>
    </row>
    <row r="4902">
      <c r="A4902">
        <f>_xlfn.XLOOKUP(D4902,BN:BN,BO:BO)</f>
        <v/>
      </c>
      <c r="B4902" t="inlineStr">
        <is>
          <t>LLC</t>
        </is>
      </c>
      <c r="C4902" t="n">
        <v>799</v>
      </c>
      <c r="D4902">
        <f>_xlfn.XLOOKUP(C4902,BH:BH,BI:BI)</f>
        <v/>
      </c>
      <c r="E4902" t="n">
        <v>33565</v>
      </c>
      <c r="F4902" t="inlineStr">
        <is>
          <t>Hospedaje Ac Hotel Tokyo Ginza</t>
        </is>
      </c>
      <c r="G4902" s="234" t="n">
        <v>46018</v>
      </c>
      <c r="H4902" s="234" t="n">
        <v>46019</v>
      </c>
      <c r="I4902" t="inlineStr">
        <is>
          <t>HTL</t>
        </is>
      </c>
      <c r="J4902">
        <f>_xlfn.XLOOKUP(I4902,AS:AS,AU:AU)</f>
        <v/>
      </c>
      <c r="K4902" t="inlineStr">
        <is>
          <t>JPY</t>
        </is>
      </c>
      <c r="L4902" s="238" t="n">
        <v>107925</v>
      </c>
      <c r="M4902">
        <f>L4902*_xlfn.XLOOKUP(K4902,AM:AM,AN:AN)</f>
        <v/>
      </c>
      <c r="N4902">
        <f>L4902*_xlfn.XLOOKUP(K4902,AM:AM,AO:AO)</f>
        <v/>
      </c>
      <c r="O4902" s="238" t="n">
        <v>6951.64</v>
      </c>
      <c r="P4902">
        <f>O4902*_xlfn.XLOOKUP(K4902,AM:AM,AN:AN)</f>
        <v/>
      </c>
      <c r="Q4902">
        <f>O4902*_xlfn.XLOOKUP(K4902,AM:AM,AO:AO)</f>
        <v/>
      </c>
      <c r="R4902">
        <f>_xlfn.XLOOKUP(E4902,AF:AF,AG:AG)</f>
        <v/>
      </c>
      <c r="S4902">
        <f>_xlfn.XLOOKUP(E4902,AF:AF,AI:AI)</f>
        <v/>
      </c>
      <c r="T4902">
        <f>WEEKNUM(G4902)</f>
        <v/>
      </c>
      <c r="U4902">
        <f>YEAR(G4902)</f>
        <v/>
      </c>
      <c r="V4902" s="117">
        <f>IFERROR(Q4902/N4902,"0")</f>
        <v/>
      </c>
    </row>
    <row r="4903">
      <c r="A4903">
        <f>_xlfn.XLOOKUP(D4903,BN:BN,BO:BO)</f>
        <v/>
      </c>
      <c r="B4903" t="inlineStr">
        <is>
          <t>LLC</t>
        </is>
      </c>
      <c r="C4903" t="n">
        <v>799</v>
      </c>
      <c r="D4903">
        <f>_xlfn.XLOOKUP(C4903,BH:BH,BI:BI)</f>
        <v/>
      </c>
      <c r="E4903" t="n">
        <v>33565</v>
      </c>
      <c r="F4903" t="inlineStr">
        <is>
          <t>Hospedaje AC Hotel</t>
        </is>
      </c>
      <c r="G4903" s="234" t="n">
        <v>46022</v>
      </c>
      <c r="H4903" s="234" t="n">
        <v>46025</v>
      </c>
      <c r="I4903" t="inlineStr">
        <is>
          <t>HTL</t>
        </is>
      </c>
      <c r="J4903">
        <f>_xlfn.XLOOKUP(I4903,AS:AS,AU:AU)</f>
        <v/>
      </c>
      <c r="K4903" t="inlineStr">
        <is>
          <t>JPY</t>
        </is>
      </c>
      <c r="L4903" s="238" t="n">
        <v>356665</v>
      </c>
      <c r="M4903">
        <f>L4903*_xlfn.XLOOKUP(K4903,AM:AM,AN:AN)</f>
        <v/>
      </c>
      <c r="N4903">
        <f>L4903*_xlfn.XLOOKUP(K4903,AM:AM,AO:AO)</f>
        <v/>
      </c>
      <c r="O4903" s="238" t="n">
        <v>7820.59</v>
      </c>
      <c r="P4903">
        <f>O4903*_xlfn.XLOOKUP(K4903,AM:AM,AN:AN)</f>
        <v/>
      </c>
      <c r="Q4903">
        <f>O4903*_xlfn.XLOOKUP(K4903,AM:AM,AO:AO)</f>
        <v/>
      </c>
      <c r="R4903">
        <f>_xlfn.XLOOKUP(E4903,AF:AF,AG:AG)</f>
        <v/>
      </c>
      <c r="S4903">
        <f>_xlfn.XLOOKUP(E4903,AF:AF,AI:AI)</f>
        <v/>
      </c>
      <c r="T4903">
        <f>WEEKNUM(G4903)</f>
        <v/>
      </c>
      <c r="U4903">
        <f>YEAR(G4903)</f>
        <v/>
      </c>
      <c r="V4903" s="117">
        <f>IFERROR(Q4903/N4903,"0")</f>
        <v/>
      </c>
    </row>
    <row r="4904">
      <c r="A4904">
        <f>_xlfn.XLOOKUP(D4904,BN:BN,BO:BO)</f>
        <v/>
      </c>
      <c r="B4904" t="inlineStr">
        <is>
          <t>LLC</t>
        </is>
      </c>
      <c r="C4904" t="n">
        <v>799</v>
      </c>
      <c r="D4904">
        <f>_xlfn.XLOOKUP(C4904,BH:BH,BI:BI)</f>
        <v/>
      </c>
      <c r="E4904" t="n">
        <v>33565</v>
      </c>
      <c r="F4904" t="inlineStr">
        <is>
          <t>Hospedaje Ac Hotel Tokyo 3</t>
        </is>
      </c>
      <c r="G4904" s="234" t="n">
        <v>46036</v>
      </c>
      <c r="H4904" s="234" t="n">
        <v>46037</v>
      </c>
      <c r="I4904" t="inlineStr">
        <is>
          <t>HTL</t>
        </is>
      </c>
      <c r="J4904">
        <f>_xlfn.XLOOKUP(I4904,AS:AS,AU:AU)</f>
        <v/>
      </c>
      <c r="K4904" t="inlineStr">
        <is>
          <t>JPY</t>
        </is>
      </c>
      <c r="L4904" s="238" t="n">
        <v>61120</v>
      </c>
      <c r="M4904">
        <f>L4904*_xlfn.XLOOKUP(K4904,AM:AM,AN:AN)</f>
        <v/>
      </c>
      <c r="N4904">
        <f>L4904*_xlfn.XLOOKUP(K4904,AM:AM,AO:AO)</f>
        <v/>
      </c>
      <c r="O4904" s="238" t="n">
        <v>5520</v>
      </c>
      <c r="P4904">
        <f>O4904*_xlfn.XLOOKUP(K4904,AM:AM,AN:AN)</f>
        <v/>
      </c>
      <c r="Q4904">
        <f>O4904*_xlfn.XLOOKUP(K4904,AM:AM,AO:AO)</f>
        <v/>
      </c>
      <c r="R4904">
        <f>_xlfn.XLOOKUP(E4904,AF:AF,AG:AG)</f>
        <v/>
      </c>
      <c r="S4904">
        <f>_xlfn.XLOOKUP(E4904,AF:AF,AI:AI)</f>
        <v/>
      </c>
      <c r="T4904">
        <f>WEEKNUM(G4904)</f>
        <v/>
      </c>
      <c r="U4904">
        <f>YEAR(G4904)</f>
        <v/>
      </c>
      <c r="V4904" s="117">
        <f>IFERROR(Q4904/N4904,"0")</f>
        <v/>
      </c>
    </row>
    <row r="4905">
      <c r="A4905">
        <f>_xlfn.XLOOKUP(D4905,BN:BN,BO:BO)</f>
        <v/>
      </c>
      <c r="B4905" t="inlineStr">
        <is>
          <t>LLC</t>
        </is>
      </c>
      <c r="C4905" t="n">
        <v>799</v>
      </c>
      <c r="D4905">
        <f>_xlfn.XLOOKUP(C4905,BH:BH,BI:BI)</f>
        <v/>
      </c>
      <c r="E4905" t="n">
        <v>33618</v>
      </c>
      <c r="F4905" t="inlineStr">
        <is>
          <t>Hospedaje Canopy Hilton Osaka</t>
        </is>
      </c>
      <c r="G4905" s="234" t="n">
        <v>46029</v>
      </c>
      <c r="H4905" s="234" t="n">
        <v>46032</v>
      </c>
      <c r="I4905" t="inlineStr">
        <is>
          <t>HTL</t>
        </is>
      </c>
      <c r="J4905">
        <f>_xlfn.XLOOKUP(I4905,AS:AS,AU:AU)</f>
        <v/>
      </c>
      <c r="K4905" t="inlineStr">
        <is>
          <t>JPY</t>
        </is>
      </c>
      <c r="L4905" s="238" t="n">
        <v>162390</v>
      </c>
      <c r="M4905">
        <f>L4905*_xlfn.XLOOKUP(K4905,AM:AM,AN:AN)</f>
        <v/>
      </c>
      <c r="N4905">
        <f>L4905*_xlfn.XLOOKUP(K4905,AM:AM,AO:AO)</f>
        <v/>
      </c>
      <c r="O4905" s="238" t="n">
        <v>14490</v>
      </c>
      <c r="P4905">
        <f>O4905*_xlfn.XLOOKUP(K4905,AM:AM,AN:AN)</f>
        <v/>
      </c>
      <c r="Q4905">
        <f>O4905*_xlfn.XLOOKUP(K4905,AM:AM,AO:AO)</f>
        <v/>
      </c>
      <c r="R4905">
        <f>_xlfn.XLOOKUP(E4905,AF:AF,AG:AG)</f>
        <v/>
      </c>
      <c r="S4905">
        <f>_xlfn.XLOOKUP(E4905,AF:AF,AI:AI)</f>
        <v/>
      </c>
      <c r="T4905">
        <f>WEEKNUM(G4905)</f>
        <v/>
      </c>
      <c r="U4905">
        <f>YEAR(G4905)</f>
        <v/>
      </c>
      <c r="V4905" s="117">
        <f>IFERROR(Q4905/N4905,"0")</f>
        <v/>
      </c>
    </row>
    <row r="4906">
      <c r="A4906">
        <f>_xlfn.XLOOKUP(D4906,BN:BN,BO:BO)</f>
        <v/>
      </c>
      <c r="B4906" t="inlineStr">
        <is>
          <t>LLC</t>
        </is>
      </c>
      <c r="C4906" t="n">
        <v>800</v>
      </c>
      <c r="D4906">
        <f>_xlfn.XLOOKUP(C4906,BH:BH,BI:BI)</f>
        <v/>
      </c>
      <c r="E4906" t="n">
        <v>32361</v>
      </c>
      <c r="F4906" t="inlineStr">
        <is>
          <t>Reserva Total The Inn at Newport Ranch</t>
        </is>
      </c>
      <c r="G4906" s="234" t="n">
        <v>45967</v>
      </c>
      <c r="H4906" s="234" t="n">
        <v>45969</v>
      </c>
      <c r="I4906" t="inlineStr">
        <is>
          <t>HTL</t>
        </is>
      </c>
      <c r="J4906">
        <f>_xlfn.XLOOKUP(I4906,AS:AS,AU:AU)</f>
        <v/>
      </c>
      <c r="K4906" t="inlineStr">
        <is>
          <t>USD</t>
        </is>
      </c>
      <c r="L4906" s="238" t="n">
        <v>2610.35</v>
      </c>
      <c r="M4906">
        <f>L4906*_xlfn.XLOOKUP(K4906,AM:AM,AN:AN)</f>
        <v/>
      </c>
      <c r="N4906">
        <f>L4906*_xlfn.XLOOKUP(K4906,AM:AM,AO:AO)</f>
        <v/>
      </c>
      <c r="O4906" s="238" t="n">
        <v>260.68</v>
      </c>
      <c r="P4906">
        <f>O4906*_xlfn.XLOOKUP(K4906,AM:AM,AN:AN)</f>
        <v/>
      </c>
      <c r="Q4906">
        <f>O4906*_xlfn.XLOOKUP(K4906,AM:AM,AO:AO)</f>
        <v/>
      </c>
      <c r="R4906">
        <f>_xlfn.XLOOKUP(E4906,AF:AF,AG:AG)</f>
        <v/>
      </c>
      <c r="S4906">
        <f>_xlfn.XLOOKUP(E4906,AF:AF,AI:AI)</f>
        <v/>
      </c>
      <c r="T4906">
        <f>WEEKNUM(G4906)</f>
        <v/>
      </c>
      <c r="U4906">
        <f>YEAR(G4906)</f>
        <v/>
      </c>
      <c r="V4906" s="117">
        <f>IFERROR(Q4906/N4906,"0")</f>
        <v/>
      </c>
    </row>
    <row r="4907">
      <c r="A4907">
        <f>_xlfn.XLOOKUP(D4907,BN:BN,BO:BO)</f>
        <v/>
      </c>
      <c r="B4907" t="inlineStr">
        <is>
          <t>LLC</t>
        </is>
      </c>
      <c r="C4907" t="n">
        <v>800</v>
      </c>
      <c r="D4907">
        <f>_xlfn.XLOOKUP(C4907,BH:BH,BI:BI)</f>
        <v/>
      </c>
      <c r="E4907" t="n">
        <v>32426</v>
      </c>
      <c r="F4907" t="inlineStr">
        <is>
          <t>Reserva Total Stanly Ranch</t>
        </is>
      </c>
      <c r="G4907" s="234" t="n">
        <v>45969</v>
      </c>
      <c r="H4907" s="234" t="n">
        <v>45971</v>
      </c>
      <c r="I4907" t="inlineStr">
        <is>
          <t>HTL</t>
        </is>
      </c>
      <c r="J4907">
        <f>_xlfn.XLOOKUP(I4907,AS:AS,AU:AU)</f>
        <v/>
      </c>
      <c r="K4907" t="inlineStr">
        <is>
          <t>USD</t>
        </is>
      </c>
      <c r="L4907" s="238" t="n">
        <v>6962.99</v>
      </c>
      <c r="M4907">
        <f>L4907*_xlfn.XLOOKUP(K4907,AM:AM,AN:AN)</f>
        <v/>
      </c>
      <c r="N4907">
        <f>L4907*_xlfn.XLOOKUP(K4907,AM:AM,AO:AO)</f>
        <v/>
      </c>
      <c r="O4907" s="238" t="n">
        <v>1044.45</v>
      </c>
      <c r="P4907">
        <f>O4907*_xlfn.XLOOKUP(K4907,AM:AM,AN:AN)</f>
        <v/>
      </c>
      <c r="Q4907">
        <f>O4907*_xlfn.XLOOKUP(K4907,AM:AM,AO:AO)</f>
        <v/>
      </c>
      <c r="R4907">
        <f>_xlfn.XLOOKUP(E4907,AF:AF,AG:AG)</f>
        <v/>
      </c>
      <c r="S4907">
        <f>_xlfn.XLOOKUP(E4907,AF:AF,AI:AI)</f>
        <v/>
      </c>
      <c r="T4907">
        <f>WEEKNUM(G4907)</f>
        <v/>
      </c>
      <c r="U4907">
        <f>YEAR(G4907)</f>
        <v/>
      </c>
      <c r="V4907" s="117">
        <f>IFERROR(Q4907/N4907,"0")</f>
        <v/>
      </c>
    </row>
    <row r="4908">
      <c r="A4908">
        <f>_xlfn.XLOOKUP(D4908,BN:BN,BO:BO)</f>
        <v/>
      </c>
      <c r="B4908" t="inlineStr">
        <is>
          <t>LLC</t>
        </is>
      </c>
      <c r="C4908" t="n">
        <v>800</v>
      </c>
      <c r="D4908">
        <f>_xlfn.XLOOKUP(C4908,BH:BH,BI:BI)</f>
        <v/>
      </c>
      <c r="E4908" t="n">
        <v>32425</v>
      </c>
      <c r="F4908" t="inlineStr">
        <is>
          <t>Reserva Total Post Ranch Inn</t>
        </is>
      </c>
      <c r="G4908" s="234" t="n">
        <v>45973</v>
      </c>
      <c r="H4908" s="234" t="n">
        <v>45975</v>
      </c>
      <c r="I4908" t="inlineStr">
        <is>
          <t>HTL</t>
        </is>
      </c>
      <c r="J4908">
        <f>_xlfn.XLOOKUP(I4908,AS:AS,AU:AU)</f>
        <v/>
      </c>
      <c r="K4908" t="inlineStr">
        <is>
          <t>USD</t>
        </is>
      </c>
      <c r="L4908" s="238" t="n">
        <v>5495.22</v>
      </c>
      <c r="M4908">
        <f>L4908*_xlfn.XLOOKUP(K4908,AM:AM,AN:AN)</f>
        <v/>
      </c>
      <c r="N4908">
        <f>L4908*_xlfn.XLOOKUP(K4908,AM:AM,AO:AO)</f>
        <v/>
      </c>
      <c r="O4908" s="238" t="n">
        <v>465.3</v>
      </c>
      <c r="P4908">
        <f>O4908*_xlfn.XLOOKUP(K4908,AM:AM,AN:AN)</f>
        <v/>
      </c>
      <c r="Q4908">
        <f>O4908*_xlfn.XLOOKUP(K4908,AM:AM,AO:AO)</f>
        <v/>
      </c>
      <c r="R4908">
        <f>_xlfn.XLOOKUP(E4908,AF:AF,AG:AG)</f>
        <v/>
      </c>
      <c r="S4908">
        <f>_xlfn.XLOOKUP(E4908,AF:AF,AI:AI)</f>
        <v/>
      </c>
      <c r="T4908">
        <f>WEEKNUM(G4908)</f>
        <v/>
      </c>
      <c r="U4908">
        <f>YEAR(G4908)</f>
        <v/>
      </c>
      <c r="V4908" s="117">
        <f>IFERROR(Q4908/N4908,"0")</f>
        <v/>
      </c>
    </row>
    <row r="4909">
      <c r="A4909">
        <f>_xlfn.XLOOKUP(D4909,BN:BN,BO:BO)</f>
        <v/>
      </c>
      <c r="B4909" t="inlineStr">
        <is>
          <t>LLC</t>
        </is>
      </c>
      <c r="C4909" t="n">
        <v>800</v>
      </c>
      <c r="D4909">
        <f>_xlfn.XLOOKUP(C4909,BH:BH,BI:BI)</f>
        <v/>
      </c>
      <c r="E4909" t="n">
        <v>26554</v>
      </c>
      <c r="F4909" t="inlineStr">
        <is>
          <t>Reserva Total Four Seasons Embarcadero</t>
        </is>
      </c>
      <c r="G4909" s="234" t="n">
        <v>45975</v>
      </c>
      <c r="H4909" s="234" t="n">
        <v>45976</v>
      </c>
      <c r="I4909" t="inlineStr">
        <is>
          <t>HTL</t>
        </is>
      </c>
      <c r="J4909">
        <f>_xlfn.XLOOKUP(I4909,AS:AS,AU:AU)</f>
        <v/>
      </c>
      <c r="K4909" t="inlineStr">
        <is>
          <t>USD</t>
        </is>
      </c>
      <c r="L4909" s="238" t="n">
        <v>679.92</v>
      </c>
      <c r="M4909">
        <f>L4909*_xlfn.XLOOKUP(K4909,AM:AM,AN:AN)</f>
        <v/>
      </c>
      <c r="N4909">
        <f>L4909*_xlfn.XLOOKUP(K4909,AM:AM,AO:AO)</f>
        <v/>
      </c>
      <c r="O4909" s="238" t="n">
        <v>64.14</v>
      </c>
      <c r="P4909">
        <f>O4909*_xlfn.XLOOKUP(K4909,AM:AM,AN:AN)</f>
        <v/>
      </c>
      <c r="Q4909">
        <f>O4909*_xlfn.XLOOKUP(K4909,AM:AM,AO:AO)</f>
        <v/>
      </c>
      <c r="R4909">
        <f>_xlfn.XLOOKUP(E4909,AF:AF,AG:AG)</f>
        <v/>
      </c>
      <c r="S4909">
        <f>_xlfn.XLOOKUP(E4909,AF:AF,AI:AI)</f>
        <v/>
      </c>
      <c r="T4909">
        <f>WEEKNUM(G4909)</f>
        <v/>
      </c>
      <c r="U4909">
        <f>YEAR(G4909)</f>
        <v/>
      </c>
      <c r="V4909" s="117">
        <f>IFERROR(Q4909/N4909,"0")</f>
        <v/>
      </c>
    </row>
    <row r="4910">
      <c r="A4910">
        <f>_xlfn.XLOOKUP(D4910,BN:BN,BO:BO)</f>
        <v/>
      </c>
      <c r="B4910" t="inlineStr">
        <is>
          <t>LLC</t>
        </is>
      </c>
      <c r="C4910" t="n">
        <v>800</v>
      </c>
      <c r="D4910">
        <f>_xlfn.XLOOKUP(C4910,BH:BH,BI:BI)</f>
        <v/>
      </c>
      <c r="E4910" t="n">
        <v>0</v>
      </c>
      <c r="F4910" t="inlineStr">
        <is>
          <t>Honorarios agencia 24</t>
        </is>
      </c>
      <c r="G4910" s="234" t="n">
        <v>45967</v>
      </c>
      <c r="H4910" s="234" t="n">
        <v>45976</v>
      </c>
      <c r="I4910" t="inlineStr">
        <is>
          <t>HPS</t>
        </is>
      </c>
      <c r="J4910">
        <f>_xlfn.XLOOKUP(I4910,AS:AS,AU:AU)</f>
        <v/>
      </c>
      <c r="K4910" t="inlineStr">
        <is>
          <t>USD</t>
        </is>
      </c>
      <c r="L4910" s="238" t="n">
        <v>1428.76</v>
      </c>
      <c r="M4910">
        <f>L4910*_xlfn.XLOOKUP(K4910,AM:AM,AN:AN)</f>
        <v/>
      </c>
      <c r="N4910">
        <f>L4910*_xlfn.XLOOKUP(K4910,AM:AM,AO:AO)</f>
        <v/>
      </c>
      <c r="O4910" s="238" t="n">
        <v>1428.76</v>
      </c>
      <c r="P4910">
        <f>O4910*_xlfn.XLOOKUP(K4910,AM:AM,AN:AN)</f>
        <v/>
      </c>
      <c r="Q4910">
        <f>O4910*_xlfn.XLOOKUP(K4910,AM:AM,AO:AO)</f>
        <v/>
      </c>
      <c r="R4910">
        <f>_xlfn.XLOOKUP(E4910,AF:AF,AG:AG)</f>
        <v/>
      </c>
      <c r="S4910">
        <f>_xlfn.XLOOKUP(E4910,AF:AF,AI:AI)</f>
        <v/>
      </c>
      <c r="T4910">
        <f>WEEKNUM(G4910)</f>
        <v/>
      </c>
      <c r="U4910">
        <f>YEAR(G4910)</f>
        <v/>
      </c>
      <c r="V4910" s="117">
        <f>IFERROR(Q4910/N4910,"0")</f>
        <v/>
      </c>
    </row>
    <row r="4911">
      <c r="A4911">
        <f>_xlfn.XLOOKUP(D4911,BN:BN,BO:BO)</f>
        <v/>
      </c>
      <c r="B4911" t="inlineStr">
        <is>
          <t>LLC</t>
        </is>
      </c>
      <c r="C4911" t="n">
        <v>800</v>
      </c>
      <c r="D4911">
        <f>_xlfn.XLOOKUP(C4911,BH:BH,BI:BI)</f>
        <v/>
      </c>
      <c r="E4911" t="n">
        <v>33029</v>
      </c>
      <c r="F4911" t="inlineStr">
        <is>
          <t xml:space="preserve">Reserva Total Firefall Ranch </t>
        </is>
      </c>
      <c r="G4911" s="234" t="n">
        <v>45971</v>
      </c>
      <c r="H4911" s="234" t="n">
        <v>45973</v>
      </c>
      <c r="I4911" t="inlineStr">
        <is>
          <t>HTL</t>
        </is>
      </c>
      <c r="J4911">
        <f>_xlfn.XLOOKUP(I4911,AS:AS,AU:AU)</f>
        <v/>
      </c>
      <c r="K4911" t="inlineStr">
        <is>
          <t>USD</t>
        </is>
      </c>
      <c r="L4911" s="238" t="n">
        <v>994</v>
      </c>
      <c r="M4911">
        <f>L4911*_xlfn.XLOOKUP(K4911,AM:AM,AN:AN)</f>
        <v/>
      </c>
      <c r="N4911">
        <f>L4911*_xlfn.XLOOKUP(K4911,AM:AM,AO:AO)</f>
        <v/>
      </c>
      <c r="O4911" s="238" t="n">
        <v>78.8</v>
      </c>
      <c r="P4911">
        <f>O4911*_xlfn.XLOOKUP(K4911,AM:AM,AN:AN)</f>
        <v/>
      </c>
      <c r="Q4911">
        <f>O4911*_xlfn.XLOOKUP(K4911,AM:AM,AO:AO)</f>
        <v/>
      </c>
      <c r="R4911">
        <f>_xlfn.XLOOKUP(E4911,AF:AF,AG:AG)</f>
        <v/>
      </c>
      <c r="S4911">
        <f>_xlfn.XLOOKUP(E4911,AF:AF,AI:AI)</f>
        <v/>
      </c>
      <c r="T4911">
        <f>WEEKNUM(G4911)</f>
        <v/>
      </c>
      <c r="U4911">
        <f>YEAR(G4911)</f>
        <v/>
      </c>
      <c r="V4911" s="117">
        <f>IFERROR(Q4911/N4911,"0")</f>
        <v/>
      </c>
    </row>
    <row r="4912">
      <c r="A4912">
        <f>_xlfn.XLOOKUP(D4912,BN:BN,BO:BO)</f>
        <v/>
      </c>
      <c r="B4912" t="inlineStr">
        <is>
          <t>LLC</t>
        </is>
      </c>
      <c r="C4912" t="n">
        <v>800</v>
      </c>
      <c r="D4912">
        <f>_xlfn.XLOOKUP(C4912,BH:BH,BI:BI)</f>
        <v/>
      </c>
      <c r="E4912" t="n">
        <v>27914</v>
      </c>
      <c r="F4912" t="inlineStr">
        <is>
          <t>Vuelos CDMX-SFO-SFO-CDMX</t>
        </is>
      </c>
      <c r="G4912" s="234" t="n">
        <v>45967</v>
      </c>
      <c r="H4912" s="234" t="n">
        <v>45976</v>
      </c>
      <c r="I4912" t="inlineStr">
        <is>
          <t>ABC</t>
        </is>
      </c>
      <c r="J4912">
        <f>_xlfn.XLOOKUP(I4912,AS:AS,AU:AU)</f>
        <v/>
      </c>
      <c r="K4912" t="inlineStr">
        <is>
          <t>USD</t>
        </is>
      </c>
      <c r="L4912" s="238" t="n">
        <v>3148.36</v>
      </c>
      <c r="M4912">
        <f>L4912*_xlfn.XLOOKUP(K4912,AM:AM,AN:AN)</f>
        <v/>
      </c>
      <c r="N4912">
        <f>L4912*_xlfn.XLOOKUP(K4912,AM:AM,AO:AO)</f>
        <v/>
      </c>
      <c r="O4912" s="238" t="n">
        <v>0</v>
      </c>
      <c r="P4912">
        <f>O4912*_xlfn.XLOOKUP(K4912,AM:AM,AN:AN)</f>
        <v/>
      </c>
      <c r="Q4912">
        <f>O4912*_xlfn.XLOOKUP(K4912,AM:AM,AO:AO)</f>
        <v/>
      </c>
      <c r="R4912">
        <f>_xlfn.XLOOKUP(E4912,AF:AF,AG:AG)</f>
        <v/>
      </c>
      <c r="S4912">
        <f>_xlfn.XLOOKUP(E4912,AF:AF,AI:AI)</f>
        <v/>
      </c>
      <c r="T4912">
        <f>WEEKNUM(G4912)</f>
        <v/>
      </c>
      <c r="U4912">
        <f>YEAR(G4912)</f>
        <v/>
      </c>
      <c r="V4912" s="117">
        <f>IFERROR(Q4912/N4912,"0")</f>
        <v/>
      </c>
    </row>
    <row r="4913">
      <c r="A4913">
        <f>_xlfn.XLOOKUP(D4913,BN:BN,BO:BO)</f>
        <v/>
      </c>
      <c r="B4913" t="inlineStr">
        <is>
          <t>LLC</t>
        </is>
      </c>
      <c r="C4913" t="n">
        <v>800</v>
      </c>
      <c r="D4913">
        <f>_xlfn.XLOOKUP(C4913,BH:BH,BI:BI)</f>
        <v/>
      </c>
      <c r="E4913" t="n">
        <v>0</v>
      </c>
      <c r="F4913" t="inlineStr">
        <is>
          <t>Sobrecomisión Firefall Ranch</t>
        </is>
      </c>
      <c r="G4913" s="234" t="n">
        <v>45971</v>
      </c>
      <c r="H4913" s="234" t="n">
        <v>45973</v>
      </c>
      <c r="I4913" t="inlineStr">
        <is>
          <t>HPS</t>
        </is>
      </c>
      <c r="J4913">
        <f>_xlfn.XLOOKUP(I4913,AS:AS,AU:AU)</f>
        <v/>
      </c>
      <c r="K4913" t="inlineStr">
        <is>
          <t>USD</t>
        </is>
      </c>
      <c r="L4913" s="238" t="n">
        <v>110.44</v>
      </c>
      <c r="M4913">
        <f>L4913*_xlfn.XLOOKUP(K4913,AM:AM,AN:AN)</f>
        <v/>
      </c>
      <c r="N4913">
        <f>L4913*_xlfn.XLOOKUP(K4913,AM:AM,AO:AO)</f>
        <v/>
      </c>
      <c r="O4913" s="238" t="n">
        <v>110.44</v>
      </c>
      <c r="P4913">
        <f>O4913*_xlfn.XLOOKUP(K4913,AM:AM,AN:AN)</f>
        <v/>
      </c>
      <c r="Q4913">
        <f>O4913*_xlfn.XLOOKUP(K4913,AM:AM,AO:AO)</f>
        <v/>
      </c>
      <c r="R4913">
        <f>_xlfn.XLOOKUP(E4913,AF:AF,AG:AG)</f>
        <v/>
      </c>
      <c r="S4913">
        <f>_xlfn.XLOOKUP(E4913,AF:AF,AI:AI)</f>
        <v/>
      </c>
      <c r="T4913">
        <f>WEEKNUM(G4913)</f>
        <v/>
      </c>
      <c r="U4913">
        <f>YEAR(G4913)</f>
        <v/>
      </c>
      <c r="V4913" s="117">
        <f>IFERROR(Q4913/N4913,"0")</f>
        <v/>
      </c>
    </row>
    <row r="4914">
      <c r="A4914">
        <f>_xlfn.XLOOKUP(D4914,BN:BN,BO:BO)</f>
        <v/>
      </c>
      <c r="B4914" t="inlineStr">
        <is>
          <t>LLC</t>
        </is>
      </c>
      <c r="C4914" t="n">
        <v>802</v>
      </c>
      <c r="D4914">
        <f>_xlfn.XLOOKUP(C4914,BH:BH,BI:BI)</f>
        <v/>
      </c>
      <c r="E4914" t="n">
        <v>32341</v>
      </c>
      <c r="F4914" t="inlineStr">
        <is>
          <t>Cala de Mar Resort &amp; Spa Ixtapa</t>
        </is>
      </c>
      <c r="G4914" s="234" t="n">
        <v>45954</v>
      </c>
      <c r="H4914" s="234" t="n">
        <v>45956</v>
      </c>
      <c r="I4914" t="inlineStr">
        <is>
          <t>HTL</t>
        </is>
      </c>
      <c r="J4914">
        <f>_xlfn.XLOOKUP(I4914,AS:AS,AU:AU)</f>
        <v/>
      </c>
      <c r="K4914" t="inlineStr">
        <is>
          <t>USD</t>
        </is>
      </c>
      <c r="L4914" s="238" t="n">
        <v>858.4</v>
      </c>
      <c r="M4914">
        <f>L4914*_xlfn.XLOOKUP(K4914,AM:AM,AN:AN)</f>
        <v/>
      </c>
      <c r="N4914">
        <f>L4914*_xlfn.XLOOKUP(K4914,AM:AM,AO:AO)</f>
        <v/>
      </c>
      <c r="O4914" s="238" t="n">
        <v>66.03</v>
      </c>
      <c r="P4914">
        <f>O4914*_xlfn.XLOOKUP(K4914,AM:AM,AN:AN)</f>
        <v/>
      </c>
      <c r="Q4914">
        <f>O4914*_xlfn.XLOOKUP(K4914,AM:AM,AO:AO)</f>
        <v/>
      </c>
      <c r="R4914">
        <f>_xlfn.XLOOKUP(E4914,AF:AF,AG:AG)</f>
        <v/>
      </c>
      <c r="S4914">
        <f>_xlfn.XLOOKUP(E4914,AF:AF,AI:AI)</f>
        <v/>
      </c>
      <c r="T4914">
        <f>WEEKNUM(G4914)</f>
        <v/>
      </c>
      <c r="U4914">
        <f>YEAR(G4914)</f>
        <v/>
      </c>
      <c r="V4914" s="117">
        <f>IFERROR(Q4914/N4914,"0")</f>
        <v/>
      </c>
    </row>
    <row r="4915">
      <c r="A4915">
        <f>_xlfn.XLOOKUP(D4915,BN:BN,BO:BO)</f>
        <v/>
      </c>
      <c r="B4915" t="inlineStr">
        <is>
          <t>LLC</t>
        </is>
      </c>
      <c r="C4915" t="n">
        <v>803</v>
      </c>
      <c r="D4915">
        <f>_xlfn.XLOOKUP(C4915,BH:BH,BI:BI)</f>
        <v/>
      </c>
      <c r="E4915" t="n">
        <v>32339</v>
      </c>
      <c r="F4915" t="inlineStr">
        <is>
          <t>Crowne Plaza Merida by IHG</t>
        </is>
      </c>
      <c r="G4915" s="234" t="n">
        <v>45955</v>
      </c>
      <c r="H4915" s="234" t="n">
        <v>45958</v>
      </c>
      <c r="I4915" t="inlineStr">
        <is>
          <t>HTL</t>
        </is>
      </c>
      <c r="J4915">
        <f>_xlfn.XLOOKUP(I4915,AS:AS,AU:AU)</f>
        <v/>
      </c>
      <c r="K4915" t="inlineStr">
        <is>
          <t>MXN</t>
        </is>
      </c>
      <c r="L4915" s="238" t="n">
        <v>10075</v>
      </c>
      <c r="M4915">
        <f>L4915*_xlfn.XLOOKUP(K4915,AM:AM,AN:AN)</f>
        <v/>
      </c>
      <c r="N4915">
        <f>L4915*_xlfn.XLOOKUP(K4915,AM:AM,AO:AO)</f>
        <v/>
      </c>
      <c r="O4915" s="238" t="n">
        <v>782.73</v>
      </c>
      <c r="P4915">
        <f>O4915*_xlfn.XLOOKUP(K4915,AM:AM,AN:AN)</f>
        <v/>
      </c>
      <c r="Q4915">
        <f>O4915*_xlfn.XLOOKUP(K4915,AM:AM,AO:AO)</f>
        <v/>
      </c>
      <c r="R4915">
        <f>_xlfn.XLOOKUP(E4915,AF:AF,AG:AG)</f>
        <v/>
      </c>
      <c r="S4915">
        <f>_xlfn.XLOOKUP(E4915,AF:AF,AI:AI)</f>
        <v/>
      </c>
      <c r="T4915">
        <f>WEEKNUM(G4915)</f>
        <v/>
      </c>
      <c r="U4915">
        <f>YEAR(G4915)</f>
        <v/>
      </c>
      <c r="V4915" s="117">
        <f>IFERROR(Q4915/N4915,"0")</f>
        <v/>
      </c>
    </row>
    <row r="4916">
      <c r="A4916">
        <f>_xlfn.XLOOKUP(D4916,BN:BN,BO:BO)</f>
        <v/>
      </c>
      <c r="B4916" t="inlineStr">
        <is>
          <t>LLC</t>
        </is>
      </c>
      <c r="C4916" t="n">
        <v>804</v>
      </c>
      <c r="D4916">
        <f>_xlfn.XLOOKUP(C4916,BH:BH,BI:BI)</f>
        <v/>
      </c>
      <c r="E4916" t="n">
        <v>28934</v>
      </c>
      <c r="F4916" t="inlineStr">
        <is>
          <t>BERGER WEITZNER TAMARA</t>
        </is>
      </c>
      <c r="G4916" s="234" t="n">
        <v>45970</v>
      </c>
      <c r="H4916" s="234" t="n">
        <v>45970</v>
      </c>
      <c r="I4916" t="inlineStr">
        <is>
          <t>VLO</t>
        </is>
      </c>
      <c r="J4916">
        <f>_xlfn.XLOOKUP(I4916,AS:AS,AU:AU)</f>
        <v/>
      </c>
      <c r="K4916" t="inlineStr">
        <is>
          <t>USD</t>
        </is>
      </c>
      <c r="L4916" s="238" t="n">
        <v>540.48</v>
      </c>
      <c r="M4916">
        <f>L4916*_xlfn.XLOOKUP(K4916,AM:AM,AN:AN)</f>
        <v/>
      </c>
      <c r="N4916">
        <f>L4916*_xlfn.XLOOKUP(K4916,AM:AM,AO:AO)</f>
        <v/>
      </c>
      <c r="O4916" s="238" t="n">
        <v>0</v>
      </c>
      <c r="P4916">
        <f>O4916*_xlfn.XLOOKUP(K4916,AM:AM,AN:AN)</f>
        <v/>
      </c>
      <c r="Q4916">
        <f>O4916*_xlfn.XLOOKUP(K4916,AM:AM,AO:AO)</f>
        <v/>
      </c>
      <c r="R4916">
        <f>_xlfn.XLOOKUP(E4916,AF:AF,AG:AG)</f>
        <v/>
      </c>
      <c r="S4916">
        <f>_xlfn.XLOOKUP(E4916,AF:AF,AI:AI)</f>
        <v/>
      </c>
      <c r="T4916">
        <f>WEEKNUM(G4916)</f>
        <v/>
      </c>
      <c r="U4916">
        <f>YEAR(G4916)</f>
        <v/>
      </c>
      <c r="V4916" s="117">
        <f>IFERROR(Q4916/N4916,"0")</f>
        <v/>
      </c>
    </row>
    <row r="4917">
      <c r="A4917">
        <f>_xlfn.XLOOKUP(D4917,BN:BN,BO:BO)</f>
        <v/>
      </c>
      <c r="B4917" t="inlineStr">
        <is>
          <t>LLC</t>
        </is>
      </c>
      <c r="C4917" t="n">
        <v>804</v>
      </c>
      <c r="D4917">
        <f>_xlfn.XLOOKUP(C4917,BH:BH,BI:BI)</f>
        <v/>
      </c>
      <c r="E4917" t="n">
        <v>0</v>
      </c>
      <c r="F4917" t="inlineStr">
        <is>
          <t xml:space="preserve">Fee emisión de Boleto de Aeromexico pasajero Tamara Berger </t>
        </is>
      </c>
      <c r="G4917" s="234" t="n">
        <v>45970</v>
      </c>
      <c r="H4917" s="234" t="n">
        <v>45970</v>
      </c>
      <c r="I4917" t="inlineStr">
        <is>
          <t>HPS</t>
        </is>
      </c>
      <c r="J4917">
        <f>_xlfn.XLOOKUP(I4917,AS:AS,AU:AU)</f>
        <v/>
      </c>
      <c r="K4917" t="inlineStr">
        <is>
          <t>USD</t>
        </is>
      </c>
      <c r="L4917" s="238" t="n">
        <v>35</v>
      </c>
      <c r="M4917">
        <f>L4917*_xlfn.XLOOKUP(K4917,AM:AM,AN:AN)</f>
        <v/>
      </c>
      <c r="N4917">
        <f>L4917*_xlfn.XLOOKUP(K4917,AM:AM,AO:AO)</f>
        <v/>
      </c>
      <c r="O4917" s="238" t="n">
        <v>35</v>
      </c>
      <c r="P4917">
        <f>O4917*_xlfn.XLOOKUP(K4917,AM:AM,AN:AN)</f>
        <v/>
      </c>
      <c r="Q4917">
        <f>O4917*_xlfn.XLOOKUP(K4917,AM:AM,AO:AO)</f>
        <v/>
      </c>
      <c r="R4917">
        <f>_xlfn.XLOOKUP(E4917,AF:AF,AG:AG)</f>
        <v/>
      </c>
      <c r="S4917">
        <f>_xlfn.XLOOKUP(E4917,AF:AF,AI:AI)</f>
        <v/>
      </c>
      <c r="T4917">
        <f>WEEKNUM(G4917)</f>
        <v/>
      </c>
      <c r="U4917">
        <f>YEAR(G4917)</f>
        <v/>
      </c>
      <c r="V4917" s="117">
        <f>IFERROR(Q4917/N4917,"0")</f>
        <v/>
      </c>
    </row>
    <row r="4918">
      <c r="A4918">
        <f>_xlfn.XLOOKUP(D4918,BN:BN,BO:BO)</f>
        <v/>
      </c>
      <c r="B4918" t="inlineStr">
        <is>
          <t>LLC</t>
        </is>
      </c>
      <c r="C4918" t="n">
        <v>804</v>
      </c>
      <c r="D4918">
        <f>_xlfn.XLOOKUP(C4918,BH:BH,BI:BI)</f>
        <v/>
      </c>
      <c r="E4918" t="n">
        <v>27931</v>
      </c>
      <c r="F4918" t="inlineStr">
        <is>
          <t>Sixty Beverly Hills / Sixty Beverly Hills  - Los Angeles</t>
        </is>
      </c>
      <c r="G4918" s="234" t="n">
        <v>45967</v>
      </c>
      <c r="H4918" s="234" t="n">
        <v>45970</v>
      </c>
      <c r="I4918" t="inlineStr">
        <is>
          <t>HTL</t>
        </is>
      </c>
      <c r="J4918">
        <f>_xlfn.XLOOKUP(I4918,AS:AS,AU:AU)</f>
        <v/>
      </c>
      <c r="K4918" t="inlineStr">
        <is>
          <t>USD</t>
        </is>
      </c>
      <c r="L4918" s="238" t="n">
        <v>1094.26</v>
      </c>
      <c r="M4918">
        <f>L4918*_xlfn.XLOOKUP(K4918,AM:AM,AN:AN)</f>
        <v/>
      </c>
      <c r="N4918">
        <f>L4918*_xlfn.XLOOKUP(K4918,AM:AM,AO:AO)</f>
        <v/>
      </c>
      <c r="O4918" s="238" t="n">
        <v>0</v>
      </c>
      <c r="P4918">
        <f>O4918*_xlfn.XLOOKUP(K4918,AM:AM,AN:AN)</f>
        <v/>
      </c>
      <c r="Q4918">
        <f>O4918*_xlfn.XLOOKUP(K4918,AM:AM,AO:AO)</f>
        <v/>
      </c>
      <c r="R4918">
        <f>_xlfn.XLOOKUP(E4918,AF:AF,AG:AG)</f>
        <v/>
      </c>
      <c r="S4918">
        <f>_xlfn.XLOOKUP(E4918,AF:AF,AI:AI)</f>
        <v/>
      </c>
      <c r="T4918">
        <f>WEEKNUM(G4918)</f>
        <v/>
      </c>
      <c r="U4918">
        <f>YEAR(G4918)</f>
        <v/>
      </c>
      <c r="V4918" s="117">
        <f>IFERROR(Q4918/N4918,"0")</f>
        <v/>
      </c>
    </row>
    <row r="4919">
      <c r="A4919">
        <f>_xlfn.XLOOKUP(D4919,BN:BN,BO:BO)</f>
        <v/>
      </c>
      <c r="B4919" t="inlineStr">
        <is>
          <t>LLC</t>
        </is>
      </c>
      <c r="C4919" t="n">
        <v>804</v>
      </c>
      <c r="D4919">
        <f>_xlfn.XLOOKUP(C4919,BH:BH,BI:BI)</f>
        <v/>
      </c>
      <c r="E4919" t="n">
        <v>23590</v>
      </c>
      <c r="F4919" t="inlineStr">
        <is>
          <t xml:space="preserve">Compra de Maleta de 25 kg para Tamara Berger - Aeromexico </t>
        </is>
      </c>
      <c r="G4919" s="234" t="n">
        <v>45967</v>
      </c>
      <c r="H4919" s="234" t="n">
        <v>45970</v>
      </c>
      <c r="I4919" t="inlineStr">
        <is>
          <t>ABC</t>
        </is>
      </c>
      <c r="J4919">
        <f>_xlfn.XLOOKUP(I4919,AS:AS,AU:AU)</f>
        <v/>
      </c>
      <c r="K4919" t="inlineStr">
        <is>
          <t>USD</t>
        </is>
      </c>
      <c r="L4919" s="238" t="n">
        <v>38.04</v>
      </c>
      <c r="M4919">
        <f>L4919*_xlfn.XLOOKUP(K4919,AM:AM,AN:AN)</f>
        <v/>
      </c>
      <c r="N4919">
        <f>L4919*_xlfn.XLOOKUP(K4919,AM:AM,AO:AO)</f>
        <v/>
      </c>
      <c r="O4919" s="238" t="n">
        <v>0</v>
      </c>
      <c r="P4919">
        <f>O4919*_xlfn.XLOOKUP(K4919,AM:AM,AN:AN)</f>
        <v/>
      </c>
      <c r="Q4919">
        <f>O4919*_xlfn.XLOOKUP(K4919,AM:AM,AO:AO)</f>
        <v/>
      </c>
      <c r="R4919">
        <f>_xlfn.XLOOKUP(E4919,AF:AF,AG:AG)</f>
        <v/>
      </c>
      <c r="S4919">
        <f>_xlfn.XLOOKUP(E4919,AF:AF,AI:AI)</f>
        <v/>
      </c>
      <c r="T4919">
        <f>WEEKNUM(G4919)</f>
        <v/>
      </c>
      <c r="U4919">
        <f>YEAR(G4919)</f>
        <v/>
      </c>
      <c r="V4919" s="117">
        <f>IFERROR(Q4919/N4919,"0")</f>
        <v/>
      </c>
    </row>
    <row r="4920">
      <c r="A4920">
        <f>_xlfn.XLOOKUP(D4920,BN:BN,BO:BO)</f>
        <v/>
      </c>
      <c r="B4920" t="inlineStr">
        <is>
          <t>LLC</t>
        </is>
      </c>
      <c r="C4920" t="n">
        <v>804</v>
      </c>
      <c r="D4920">
        <f>_xlfn.XLOOKUP(C4920,BH:BH,BI:BI)</f>
        <v/>
      </c>
      <c r="E4920" t="n">
        <v>0</v>
      </c>
      <c r="F4920" t="inlineStr">
        <is>
          <t xml:space="preserve">bendsoline </t>
        </is>
      </c>
      <c r="G4920" s="234" t="n">
        <v>45967</v>
      </c>
      <c r="H4920" s="234" t="n">
        <v>45970</v>
      </c>
      <c r="I4920" t="inlineStr">
        <is>
          <t>HPS</t>
        </is>
      </c>
      <c r="J4920">
        <f>_xlfn.XLOOKUP(I4920,AS:AS,AU:AU)</f>
        <v/>
      </c>
      <c r="K4920" t="inlineStr">
        <is>
          <t>USD</t>
        </is>
      </c>
      <c r="L4920" s="238" t="n">
        <v>387.7</v>
      </c>
      <c r="M4920">
        <f>L4920*_xlfn.XLOOKUP(K4920,AM:AM,AN:AN)</f>
        <v/>
      </c>
      <c r="N4920">
        <f>L4920*_xlfn.XLOOKUP(K4920,AM:AM,AO:AO)</f>
        <v/>
      </c>
      <c r="O4920" s="238" t="n">
        <v>387.7</v>
      </c>
      <c r="P4920">
        <f>O4920*_xlfn.XLOOKUP(K4920,AM:AM,AN:AN)</f>
        <v/>
      </c>
      <c r="Q4920">
        <f>O4920*_xlfn.XLOOKUP(K4920,AM:AM,AO:AO)</f>
        <v/>
      </c>
      <c r="R4920">
        <f>_xlfn.XLOOKUP(E4920,AF:AF,AG:AG)</f>
        <v/>
      </c>
      <c r="S4920">
        <f>_xlfn.XLOOKUP(E4920,AF:AF,AI:AI)</f>
        <v/>
      </c>
      <c r="T4920">
        <f>WEEKNUM(G4920)</f>
        <v/>
      </c>
      <c r="U4920">
        <f>YEAR(G4920)</f>
        <v/>
      </c>
      <c r="V4920" s="117">
        <f>IFERROR(Q4920/N4920,"0")</f>
        <v/>
      </c>
    </row>
    <row r="4921">
      <c r="A4921">
        <f>_xlfn.XLOOKUP(D4921,BN:BN,BO:BO)</f>
        <v/>
      </c>
      <c r="B4921" t="inlineStr">
        <is>
          <t>LLC</t>
        </is>
      </c>
      <c r="C4921" t="n">
        <v>805</v>
      </c>
      <c r="D4921">
        <f>_xlfn.XLOOKUP(C4921,BH:BH,BI:BI)</f>
        <v/>
      </c>
      <c r="E4921" t="n">
        <v>27931</v>
      </c>
      <c r="F4921" t="inlineStr">
        <is>
          <t>HOTEL ROMA</t>
        </is>
      </c>
      <c r="G4921" s="234" t="n">
        <v>45926</v>
      </c>
      <c r="H4921" s="234" t="n">
        <v>45930</v>
      </c>
      <c r="I4921" t="inlineStr">
        <is>
          <t>HTL</t>
        </is>
      </c>
      <c r="J4921">
        <f>_xlfn.XLOOKUP(I4921,AS:AS,AU:AU)</f>
        <v/>
      </c>
      <c r="K4921" t="inlineStr">
        <is>
          <t>USD</t>
        </is>
      </c>
      <c r="L4921" s="238" t="n">
        <v>1238.3</v>
      </c>
      <c r="M4921">
        <f>L4921*_xlfn.XLOOKUP(K4921,AM:AM,AN:AN)</f>
        <v/>
      </c>
      <c r="N4921">
        <f>L4921*_xlfn.XLOOKUP(K4921,AM:AM,AO:AO)</f>
        <v/>
      </c>
      <c r="O4921" s="238" t="n">
        <v>173.36</v>
      </c>
      <c r="P4921">
        <f>O4921*_xlfn.XLOOKUP(K4921,AM:AM,AN:AN)</f>
        <v/>
      </c>
      <c r="Q4921">
        <f>O4921*_xlfn.XLOOKUP(K4921,AM:AM,AO:AO)</f>
        <v/>
      </c>
      <c r="R4921">
        <f>_xlfn.XLOOKUP(E4921,AF:AF,AG:AG)</f>
        <v/>
      </c>
      <c r="S4921">
        <f>_xlfn.XLOOKUP(E4921,AF:AF,AI:AI)</f>
        <v/>
      </c>
      <c r="T4921">
        <f>WEEKNUM(G4921)</f>
        <v/>
      </c>
      <c r="U4921">
        <f>YEAR(G4921)</f>
        <v/>
      </c>
      <c r="V4921" s="117">
        <f>IFERROR(Q4921/N4921,"0")</f>
        <v/>
      </c>
    </row>
    <row r="4922">
      <c r="A4922">
        <f>_xlfn.XLOOKUP(D4922,BN:BN,BO:BO)</f>
        <v/>
      </c>
      <c r="B4922" t="inlineStr">
        <is>
          <t>LLC</t>
        </is>
      </c>
      <c r="C4922" t="n">
        <v>806</v>
      </c>
      <c r="D4922">
        <f>_xlfn.XLOOKUP(C4922,BH:BH,BI:BI)</f>
        <v/>
      </c>
      <c r="E4922" t="n">
        <v>27633</v>
      </c>
      <c r="F4922" t="inlineStr">
        <is>
          <t>ALOJAMIENTO</t>
        </is>
      </c>
      <c r="G4922" s="234" t="n">
        <v>45973</v>
      </c>
      <c r="H4922" s="234" t="n">
        <v>45978</v>
      </c>
      <c r="I4922" t="inlineStr">
        <is>
          <t>HTL</t>
        </is>
      </c>
      <c r="J4922">
        <f>_xlfn.XLOOKUP(I4922,AS:AS,AU:AU)</f>
        <v/>
      </c>
      <c r="K4922" t="inlineStr">
        <is>
          <t>USD</t>
        </is>
      </c>
      <c r="L4922" s="238" t="n">
        <v>14262</v>
      </c>
      <c r="M4922">
        <f>L4922*_xlfn.XLOOKUP(K4922,AM:AM,AN:AN)</f>
        <v/>
      </c>
      <c r="N4922">
        <f>L4922*_xlfn.XLOOKUP(K4922,AM:AM,AO:AO)</f>
        <v/>
      </c>
      <c r="O4922" s="238" t="n">
        <v>1038</v>
      </c>
      <c r="P4922">
        <f>O4922*_xlfn.XLOOKUP(K4922,AM:AM,AN:AN)</f>
        <v/>
      </c>
      <c r="Q4922">
        <f>O4922*_xlfn.XLOOKUP(K4922,AM:AM,AO:AO)</f>
        <v/>
      </c>
      <c r="R4922">
        <f>_xlfn.XLOOKUP(E4922,AF:AF,AG:AG)</f>
        <v/>
      </c>
      <c r="S4922">
        <f>_xlfn.XLOOKUP(E4922,AF:AF,AI:AI)</f>
        <v/>
      </c>
      <c r="T4922">
        <f>WEEKNUM(G4922)</f>
        <v/>
      </c>
      <c r="U4922">
        <f>YEAR(G4922)</f>
        <v/>
      </c>
      <c r="V4922" s="117">
        <f>IFERROR(Q4922/N4922,"0")</f>
        <v/>
      </c>
    </row>
    <row r="4923">
      <c r="A4923">
        <f>_xlfn.XLOOKUP(D4923,BN:BN,BO:BO)</f>
        <v/>
      </c>
      <c r="B4923" t="inlineStr">
        <is>
          <t>LLC</t>
        </is>
      </c>
      <c r="C4923" t="n">
        <v>807</v>
      </c>
      <c r="D4923">
        <f>_xlfn.XLOOKUP(C4923,BH:BH,BI:BI)</f>
        <v/>
      </c>
      <c r="E4923" t="n">
        <v>25036</v>
      </c>
      <c r="F4923" t="inlineStr">
        <is>
          <t xml:space="preserve">Hospedaje de Lujo </t>
        </is>
      </c>
      <c r="G4923" s="234" t="n">
        <v>46007</v>
      </c>
      <c r="H4923" s="234" t="n">
        <v>46017</v>
      </c>
      <c r="I4923" t="inlineStr">
        <is>
          <t>HTL</t>
        </is>
      </c>
      <c r="J4923">
        <f>_xlfn.XLOOKUP(I4923,AS:AS,AU:AU)</f>
        <v/>
      </c>
      <c r="K4923" t="inlineStr">
        <is>
          <t>USD</t>
        </is>
      </c>
      <c r="L4923" s="238" t="n">
        <v>143332</v>
      </c>
      <c r="M4923">
        <f>L4923*_xlfn.XLOOKUP(K4923,AM:AM,AN:AN)</f>
        <v/>
      </c>
      <c r="N4923">
        <f>L4923*_xlfn.XLOOKUP(K4923,AM:AM,AO:AO)</f>
        <v/>
      </c>
      <c r="O4923" s="238" t="n">
        <v>16490</v>
      </c>
      <c r="P4923">
        <f>O4923*_xlfn.XLOOKUP(K4923,AM:AM,AN:AN)</f>
        <v/>
      </c>
      <c r="Q4923">
        <f>O4923*_xlfn.XLOOKUP(K4923,AM:AM,AO:AO)</f>
        <v/>
      </c>
      <c r="R4923">
        <f>_xlfn.XLOOKUP(E4923,AF:AF,AG:AG)</f>
        <v/>
      </c>
      <c r="S4923">
        <f>_xlfn.XLOOKUP(E4923,AF:AF,AI:AI)</f>
        <v/>
      </c>
      <c r="T4923">
        <f>WEEKNUM(G4923)</f>
        <v/>
      </c>
      <c r="U4923">
        <f>YEAR(G4923)</f>
        <v/>
      </c>
      <c r="V4923" s="117">
        <f>IFERROR(Q4923/N4923,"0")</f>
        <v/>
      </c>
    </row>
    <row r="4924">
      <c r="A4924">
        <f>_xlfn.XLOOKUP(D4924,BN:BN,BO:BO)</f>
        <v/>
      </c>
      <c r="B4924" t="inlineStr">
        <is>
          <t>LLC</t>
        </is>
      </c>
      <c r="C4924" t="n">
        <v>807</v>
      </c>
      <c r="D4924">
        <f>_xlfn.XLOOKUP(C4924,BH:BH,BI:BI)</f>
        <v/>
      </c>
      <c r="E4924" t="n">
        <v>25623</v>
      </c>
      <c r="F4924" t="inlineStr">
        <is>
          <t>Business Upgrade Ivy Cabahug</t>
        </is>
      </c>
      <c r="G4924" s="234" t="n">
        <v>46017</v>
      </c>
      <c r="H4924" s="234" t="n">
        <v>46017</v>
      </c>
      <c r="I4924" t="inlineStr">
        <is>
          <t>BBF</t>
        </is>
      </c>
      <c r="J4924">
        <f>_xlfn.XLOOKUP(I4924,AS:AS,AU:AU)</f>
        <v/>
      </c>
      <c r="K4924" t="inlineStr">
        <is>
          <t>USD</t>
        </is>
      </c>
      <c r="L4924" s="238" t="n">
        <v>1487.65</v>
      </c>
      <c r="M4924">
        <f>L4924*_xlfn.XLOOKUP(K4924,AM:AM,AN:AN)</f>
        <v/>
      </c>
      <c r="N4924">
        <f>L4924*_xlfn.XLOOKUP(K4924,AM:AM,AO:AO)</f>
        <v/>
      </c>
      <c r="O4924" s="238" t="n">
        <v>0</v>
      </c>
      <c r="P4924">
        <f>O4924*_xlfn.XLOOKUP(K4924,AM:AM,AN:AN)</f>
        <v/>
      </c>
      <c r="Q4924">
        <f>O4924*_xlfn.XLOOKUP(K4924,AM:AM,AO:AO)</f>
        <v/>
      </c>
      <c r="R4924">
        <f>_xlfn.XLOOKUP(E4924,AF:AF,AG:AG)</f>
        <v/>
      </c>
      <c r="S4924">
        <f>_xlfn.XLOOKUP(E4924,AF:AF,AI:AI)</f>
        <v/>
      </c>
      <c r="T4924">
        <f>WEEKNUM(G4924)</f>
        <v/>
      </c>
      <c r="U4924">
        <f>YEAR(G4924)</f>
        <v/>
      </c>
      <c r="V4924" s="117">
        <f>IFERROR(Q4924/N4924,"0")</f>
        <v/>
      </c>
    </row>
    <row r="4925">
      <c r="A4925">
        <f>_xlfn.XLOOKUP(D4925,BN:BN,BO:BO)</f>
        <v/>
      </c>
      <c r="B4925" t="inlineStr">
        <is>
          <t>LLC</t>
        </is>
      </c>
      <c r="C4925" t="n">
        <v>807</v>
      </c>
      <c r="D4925">
        <f>_xlfn.XLOOKUP(C4925,BH:BH,BI:BI)</f>
        <v/>
      </c>
      <c r="E4925" t="n">
        <v>27766</v>
      </c>
      <c r="F4925" t="inlineStr">
        <is>
          <t>Hospedaje The Peninsula Bevery Hills</t>
        </is>
      </c>
      <c r="G4925" s="234" t="n">
        <v>46005</v>
      </c>
      <c r="H4925" s="234" t="n">
        <v>46008</v>
      </c>
      <c r="I4925" t="inlineStr">
        <is>
          <t>HTL</t>
        </is>
      </c>
      <c r="J4925">
        <f>_xlfn.XLOOKUP(I4925,AS:AS,AU:AU)</f>
        <v/>
      </c>
      <c r="K4925" t="inlineStr">
        <is>
          <t>USD</t>
        </is>
      </c>
      <c r="L4925" s="238" t="n">
        <v>1383.74</v>
      </c>
      <c r="M4925">
        <f>L4925*_xlfn.XLOOKUP(K4925,AM:AM,AN:AN)</f>
        <v/>
      </c>
      <c r="N4925">
        <f>L4925*_xlfn.XLOOKUP(K4925,AM:AM,AO:AO)</f>
        <v/>
      </c>
      <c r="O4925" s="238" t="n">
        <v>0</v>
      </c>
      <c r="P4925">
        <f>O4925*_xlfn.XLOOKUP(K4925,AM:AM,AN:AN)</f>
        <v/>
      </c>
      <c r="Q4925">
        <f>O4925*_xlfn.XLOOKUP(K4925,AM:AM,AO:AO)</f>
        <v/>
      </c>
      <c r="R4925">
        <f>_xlfn.XLOOKUP(E4925,AF:AF,AG:AG)</f>
        <v/>
      </c>
      <c r="S4925">
        <f>_xlfn.XLOOKUP(E4925,AF:AF,AI:AI)</f>
        <v/>
      </c>
      <c r="T4925">
        <f>WEEKNUM(G4925)</f>
        <v/>
      </c>
      <c r="U4925">
        <f>YEAR(G4925)</f>
        <v/>
      </c>
      <c r="V4925" s="117">
        <f>IFERROR(Q4925/N4925,"0")</f>
        <v/>
      </c>
    </row>
    <row r="4926">
      <c r="A4926">
        <f>_xlfn.XLOOKUP(D4926,BN:BN,BO:BO)</f>
        <v/>
      </c>
      <c r="B4926" t="inlineStr">
        <is>
          <t>LLC</t>
        </is>
      </c>
      <c r="C4926" t="n">
        <v>808</v>
      </c>
      <c r="D4926">
        <f>_xlfn.XLOOKUP(C4926,BH:BH,BI:BI)</f>
        <v/>
      </c>
      <c r="E4926" t="n">
        <v>27914</v>
      </c>
      <c r="F4926" t="inlineStr">
        <is>
          <t>Vuelos Servivuelo</t>
        </is>
      </c>
      <c r="G4926" s="234" t="n">
        <v>46008</v>
      </c>
      <c r="H4926" s="234" t="n">
        <v>46012</v>
      </c>
      <c r="I4926" t="inlineStr">
        <is>
          <t>ABC</t>
        </is>
      </c>
      <c r="J4926">
        <f>_xlfn.XLOOKUP(I4926,AS:AS,AU:AU)</f>
        <v/>
      </c>
      <c r="K4926" t="inlineStr">
        <is>
          <t>EUR</t>
        </is>
      </c>
      <c r="L4926" s="238" t="n">
        <v>2852.52</v>
      </c>
      <c r="M4926">
        <f>L4926*_xlfn.XLOOKUP(K4926,AM:AM,AN:AN)</f>
        <v/>
      </c>
      <c r="N4926">
        <f>L4926*_xlfn.XLOOKUP(K4926,AM:AM,AO:AO)</f>
        <v/>
      </c>
      <c r="O4926" s="238" t="n">
        <v>228.2</v>
      </c>
      <c r="P4926">
        <f>O4926*_xlfn.XLOOKUP(K4926,AM:AM,AN:AN)</f>
        <v/>
      </c>
      <c r="Q4926">
        <f>O4926*_xlfn.XLOOKUP(K4926,AM:AM,AO:AO)</f>
        <v/>
      </c>
      <c r="R4926">
        <f>_xlfn.XLOOKUP(E4926,AF:AF,AG:AG)</f>
        <v/>
      </c>
      <c r="S4926">
        <f>_xlfn.XLOOKUP(E4926,AF:AF,AI:AI)</f>
        <v/>
      </c>
      <c r="T4926">
        <f>WEEKNUM(G4926)</f>
        <v/>
      </c>
      <c r="U4926">
        <f>YEAR(G4926)</f>
        <v/>
      </c>
      <c r="V4926" s="117">
        <f>IFERROR(Q4926/N4926,"0")</f>
        <v/>
      </c>
    </row>
    <row r="4927">
      <c r="A4927">
        <f>_xlfn.XLOOKUP(D4927,BN:BN,BO:BO)</f>
        <v/>
      </c>
      <c r="B4927" t="inlineStr">
        <is>
          <t>LLC</t>
        </is>
      </c>
      <c r="C4927" t="n">
        <v>808</v>
      </c>
      <c r="D4927">
        <f>_xlfn.XLOOKUP(C4927,BH:BH,BI:BI)</f>
        <v/>
      </c>
      <c r="E4927" t="n">
        <v>32456</v>
      </c>
      <c r="F4927" t="inlineStr">
        <is>
          <t>Balder Lodge Reserva</t>
        </is>
      </c>
      <c r="G4927" s="234" t="n">
        <v>46008</v>
      </c>
      <c r="H4927" s="234" t="n">
        <v>46012</v>
      </c>
      <c r="I4927" t="inlineStr">
        <is>
          <t>HTL</t>
        </is>
      </c>
      <c r="J4927">
        <f>_xlfn.XLOOKUP(I4927,AS:AS,AU:AU)</f>
        <v/>
      </c>
      <c r="K4927" t="inlineStr">
        <is>
          <t>EUR</t>
        </is>
      </c>
      <c r="L4927" s="238" t="n">
        <v>16729.21</v>
      </c>
      <c r="M4927">
        <f>L4927*_xlfn.XLOOKUP(K4927,AM:AM,AN:AN)</f>
        <v/>
      </c>
      <c r="N4927">
        <f>L4927*_xlfn.XLOOKUP(K4927,AM:AM,AO:AO)</f>
        <v/>
      </c>
      <c r="O4927" s="238" t="n">
        <v>1840.21</v>
      </c>
      <c r="P4927">
        <f>O4927*_xlfn.XLOOKUP(K4927,AM:AM,AN:AN)</f>
        <v/>
      </c>
      <c r="Q4927">
        <f>O4927*_xlfn.XLOOKUP(K4927,AM:AM,AO:AO)</f>
        <v/>
      </c>
      <c r="R4927">
        <f>_xlfn.XLOOKUP(E4927,AF:AF,AG:AG)</f>
        <v/>
      </c>
      <c r="S4927">
        <f>_xlfn.XLOOKUP(E4927,AF:AF,AI:AI)</f>
        <v/>
      </c>
      <c r="T4927">
        <f>WEEKNUM(G4927)</f>
        <v/>
      </c>
      <c r="U4927">
        <f>YEAR(G4927)</f>
        <v/>
      </c>
      <c r="V4927" s="117">
        <f>IFERROR(Q4927/N4927,"0")</f>
        <v/>
      </c>
    </row>
    <row r="4928">
      <c r="A4928">
        <f>_xlfn.XLOOKUP(D4928,BN:BN,BO:BO)</f>
        <v/>
      </c>
      <c r="B4928" t="inlineStr">
        <is>
          <t>LLC</t>
        </is>
      </c>
      <c r="C4928" t="n">
        <v>808</v>
      </c>
      <c r="D4928">
        <f>_xlfn.XLOOKUP(C4928,BH:BH,BI:BI)</f>
        <v/>
      </c>
      <c r="E4928" t="n">
        <v>0</v>
      </c>
      <c r="F4928" t="inlineStr">
        <is>
          <t>Sobrecomisión</t>
        </is>
      </c>
      <c r="G4928" s="234" t="n">
        <v>46008</v>
      </c>
      <c r="H4928" s="234" t="n">
        <v>46012</v>
      </c>
      <c r="I4928" t="inlineStr">
        <is>
          <t>HPS</t>
        </is>
      </c>
      <c r="J4928">
        <f>_xlfn.XLOOKUP(I4928,AS:AS,AU:AU)</f>
        <v/>
      </c>
      <c r="K4928" t="inlineStr">
        <is>
          <t>EUR</t>
        </is>
      </c>
      <c r="L4928" s="238" t="n">
        <v>0.79</v>
      </c>
      <c r="M4928">
        <f>L4928*_xlfn.XLOOKUP(K4928,AM:AM,AN:AN)</f>
        <v/>
      </c>
      <c r="N4928">
        <f>L4928*_xlfn.XLOOKUP(K4928,AM:AM,AO:AO)</f>
        <v/>
      </c>
      <c r="O4928" s="238" t="n">
        <v>0.79</v>
      </c>
      <c r="P4928">
        <f>O4928*_xlfn.XLOOKUP(K4928,AM:AM,AN:AN)</f>
        <v/>
      </c>
      <c r="Q4928">
        <f>O4928*_xlfn.XLOOKUP(K4928,AM:AM,AO:AO)</f>
        <v/>
      </c>
      <c r="R4928">
        <f>_xlfn.XLOOKUP(E4928,AF:AF,AG:AG)</f>
        <v/>
      </c>
      <c r="S4928">
        <f>_xlfn.XLOOKUP(E4928,AF:AF,AI:AI)</f>
        <v/>
      </c>
      <c r="T4928">
        <f>WEEKNUM(G4928)</f>
        <v/>
      </c>
      <c r="U4928">
        <f>YEAR(G4928)</f>
        <v/>
      </c>
      <c r="V4928" s="117">
        <f>IFERROR(Q4928/N4928,"0")</f>
        <v/>
      </c>
    </row>
    <row r="4929">
      <c r="A4929">
        <f>_xlfn.XLOOKUP(D4929,BN:BN,BO:BO)</f>
        <v/>
      </c>
      <c r="B4929" t="inlineStr">
        <is>
          <t>LLC</t>
        </is>
      </c>
      <c r="C4929" t="n">
        <v>808</v>
      </c>
      <c r="D4929">
        <f>_xlfn.XLOOKUP(C4929,BH:BH,BI:BI)</f>
        <v/>
      </c>
      <c r="E4929" t="n">
        <v>32456</v>
      </c>
      <c r="F4929" t="inlineStr">
        <is>
          <t>Segunda Reservación Balder Lodge</t>
        </is>
      </c>
      <c r="G4929" s="234" t="n">
        <v>46008</v>
      </c>
      <c r="H4929" s="234" t="n">
        <v>46012</v>
      </c>
      <c r="I4929" t="inlineStr">
        <is>
          <t>HTL</t>
        </is>
      </c>
      <c r="J4929">
        <f>_xlfn.XLOOKUP(I4929,AS:AS,AU:AU)</f>
        <v/>
      </c>
      <c r="K4929" t="inlineStr">
        <is>
          <t>EUR</t>
        </is>
      </c>
      <c r="L4929" s="238" t="n">
        <v>7682</v>
      </c>
      <c r="M4929">
        <f>L4929*_xlfn.XLOOKUP(K4929,AM:AM,AN:AN)</f>
        <v/>
      </c>
      <c r="N4929">
        <f>L4929*_xlfn.XLOOKUP(K4929,AM:AM,AO:AO)</f>
        <v/>
      </c>
      <c r="O4929" s="238" t="n">
        <v>844</v>
      </c>
      <c r="P4929">
        <f>O4929*_xlfn.XLOOKUP(K4929,AM:AM,AN:AN)</f>
        <v/>
      </c>
      <c r="Q4929">
        <f>O4929*_xlfn.XLOOKUP(K4929,AM:AM,AO:AO)</f>
        <v/>
      </c>
      <c r="R4929">
        <f>_xlfn.XLOOKUP(E4929,AF:AF,AG:AG)</f>
        <v/>
      </c>
      <c r="S4929">
        <f>_xlfn.XLOOKUP(E4929,AF:AF,AI:AI)</f>
        <v/>
      </c>
      <c r="T4929">
        <f>WEEKNUM(G4929)</f>
        <v/>
      </c>
      <c r="U4929">
        <f>YEAR(G4929)</f>
        <v/>
      </c>
      <c r="V4929" s="117">
        <f>IFERROR(Q4929/N4929,"0")</f>
        <v/>
      </c>
    </row>
    <row r="4930">
      <c r="A4930">
        <f>_xlfn.XLOOKUP(D4930,BN:BN,BO:BO)</f>
        <v/>
      </c>
      <c r="B4930" t="inlineStr">
        <is>
          <t>LLC</t>
        </is>
      </c>
      <c r="C4930" t="n">
        <v>808</v>
      </c>
      <c r="D4930">
        <f>_xlfn.XLOOKUP(C4930,BH:BH,BI:BI)</f>
        <v/>
      </c>
      <c r="E4930" t="n">
        <v>32800</v>
      </c>
      <c r="F4930" t="inlineStr">
        <is>
          <t>Segundo Pago por Transferencia para Segunda Reservacion</t>
        </is>
      </c>
      <c r="G4930" s="234" t="n">
        <v>46008</v>
      </c>
      <c r="H4930" s="234" t="n">
        <v>46012</v>
      </c>
      <c r="I4930" t="inlineStr">
        <is>
          <t>HTL</t>
        </is>
      </c>
      <c r="J4930">
        <f>_xlfn.XLOOKUP(I4930,AS:AS,AU:AU)</f>
        <v/>
      </c>
      <c r="K4930" t="inlineStr">
        <is>
          <t>EUR</t>
        </is>
      </c>
      <c r="L4930" s="238" t="n">
        <v>7682</v>
      </c>
      <c r="M4930">
        <f>L4930*_xlfn.XLOOKUP(K4930,AM:AM,AN:AN)</f>
        <v/>
      </c>
      <c r="N4930">
        <f>L4930*_xlfn.XLOOKUP(K4930,AM:AM,AO:AO)</f>
        <v/>
      </c>
      <c r="O4930" s="238" t="n">
        <v>844</v>
      </c>
      <c r="P4930">
        <f>O4930*_xlfn.XLOOKUP(K4930,AM:AM,AN:AN)</f>
        <v/>
      </c>
      <c r="Q4930">
        <f>O4930*_xlfn.XLOOKUP(K4930,AM:AM,AO:AO)</f>
        <v/>
      </c>
      <c r="R4930">
        <f>_xlfn.XLOOKUP(E4930,AF:AF,AG:AG)</f>
        <v/>
      </c>
      <c r="S4930">
        <f>_xlfn.XLOOKUP(E4930,AF:AF,AI:AI)</f>
        <v/>
      </c>
      <c r="T4930">
        <f>WEEKNUM(G4930)</f>
        <v/>
      </c>
      <c r="U4930">
        <f>YEAR(G4930)</f>
        <v/>
      </c>
      <c r="V4930" s="117">
        <f>IFERROR(Q4930/N4930,"0")</f>
        <v/>
      </c>
    </row>
    <row r="4931">
      <c r="A4931">
        <f>_xlfn.XLOOKUP(D4931,BN:BN,BO:BO)</f>
        <v/>
      </c>
      <c r="B4931" t="inlineStr">
        <is>
          <t>LLC</t>
        </is>
      </c>
      <c r="C4931" t="n">
        <v>808</v>
      </c>
      <c r="D4931">
        <f>_xlfn.XLOOKUP(C4931,BH:BH,BI:BI)</f>
        <v/>
      </c>
      <c r="E4931" t="n">
        <v>27914</v>
      </c>
      <c r="F4931" t="inlineStr">
        <is>
          <t>Vuelos Servivuelo 3 Pax</t>
        </is>
      </c>
      <c r="G4931" s="234" t="n">
        <v>46008</v>
      </c>
      <c r="H4931" s="234" t="n">
        <v>46012</v>
      </c>
      <c r="I4931" t="inlineStr">
        <is>
          <t>ABC</t>
        </is>
      </c>
      <c r="J4931">
        <f>_xlfn.XLOOKUP(I4931,AS:AS,AU:AU)</f>
        <v/>
      </c>
      <c r="K4931" t="inlineStr">
        <is>
          <t>EUR</t>
        </is>
      </c>
      <c r="L4931" s="238" t="n">
        <v>2825.93</v>
      </c>
      <c r="M4931">
        <f>L4931*_xlfn.XLOOKUP(K4931,AM:AM,AN:AN)</f>
        <v/>
      </c>
      <c r="N4931">
        <f>L4931*_xlfn.XLOOKUP(K4931,AM:AM,AO:AO)</f>
        <v/>
      </c>
      <c r="O4931" s="238" t="n">
        <v>865.1900000000001</v>
      </c>
      <c r="P4931">
        <f>O4931*_xlfn.XLOOKUP(K4931,AM:AM,AN:AN)</f>
        <v/>
      </c>
      <c r="Q4931">
        <f>O4931*_xlfn.XLOOKUP(K4931,AM:AM,AO:AO)</f>
        <v/>
      </c>
      <c r="R4931">
        <f>_xlfn.XLOOKUP(E4931,AF:AF,AG:AG)</f>
        <v/>
      </c>
      <c r="S4931">
        <f>_xlfn.XLOOKUP(E4931,AF:AF,AI:AI)</f>
        <v/>
      </c>
      <c r="T4931">
        <f>WEEKNUM(G4931)</f>
        <v/>
      </c>
      <c r="U4931">
        <f>YEAR(G4931)</f>
        <v/>
      </c>
      <c r="V4931" s="117">
        <f>IFERROR(Q4931/N4931,"0")</f>
        <v/>
      </c>
    </row>
    <row r="4932">
      <c r="A4932">
        <f>_xlfn.XLOOKUP(D4932,BN:BN,BO:BO)</f>
        <v/>
      </c>
      <c r="B4932" t="inlineStr">
        <is>
          <t>LLC</t>
        </is>
      </c>
      <c r="C4932" t="n">
        <v>808</v>
      </c>
      <c r="D4932">
        <f>_xlfn.XLOOKUP(C4932,BH:BH,BI:BI)</f>
        <v/>
      </c>
      <c r="E4932" t="n">
        <v>0</v>
      </c>
      <c r="F4932" t="inlineStr">
        <is>
          <t>Honorarios</t>
        </is>
      </c>
      <c r="G4932" s="234" t="n">
        <v>46008</v>
      </c>
      <c r="H4932" s="234" t="n">
        <v>46012</v>
      </c>
      <c r="I4932" t="inlineStr">
        <is>
          <t>HPS</t>
        </is>
      </c>
      <c r="J4932">
        <f>_xlfn.XLOOKUP(I4932,AS:AS,AU:AU)</f>
        <v/>
      </c>
      <c r="K4932" t="inlineStr">
        <is>
          <t>EUR</t>
        </is>
      </c>
      <c r="L4932" s="238" t="n">
        <v>87.93000000000001</v>
      </c>
      <c r="M4932">
        <f>L4932*_xlfn.XLOOKUP(K4932,AM:AM,AN:AN)</f>
        <v/>
      </c>
      <c r="N4932">
        <f>L4932*_xlfn.XLOOKUP(K4932,AM:AM,AO:AO)</f>
        <v/>
      </c>
      <c r="O4932" s="238" t="n">
        <v>87.93000000000001</v>
      </c>
      <c r="P4932">
        <f>O4932*_xlfn.XLOOKUP(K4932,AM:AM,AN:AN)</f>
        <v/>
      </c>
      <c r="Q4932">
        <f>O4932*_xlfn.XLOOKUP(K4932,AM:AM,AO:AO)</f>
        <v/>
      </c>
      <c r="R4932">
        <f>_xlfn.XLOOKUP(E4932,AF:AF,AG:AG)</f>
        <v/>
      </c>
      <c r="S4932">
        <f>_xlfn.XLOOKUP(E4932,AF:AF,AI:AI)</f>
        <v/>
      </c>
      <c r="T4932">
        <f>WEEKNUM(G4932)</f>
        <v/>
      </c>
      <c r="U4932">
        <f>YEAR(G4932)</f>
        <v/>
      </c>
      <c r="V4932" s="117">
        <f>IFERROR(Q4932/N4932,"0")</f>
        <v/>
      </c>
    </row>
    <row r="4933">
      <c r="A4933">
        <f>_xlfn.XLOOKUP(D4933,BN:BN,BO:BO)</f>
        <v/>
      </c>
      <c r="B4933" t="inlineStr">
        <is>
          <t>LLC</t>
        </is>
      </c>
      <c r="C4933" t="n">
        <v>809</v>
      </c>
      <c r="D4933">
        <f>_xlfn.XLOOKUP(C4933,BH:BH,BI:BI)</f>
        <v/>
      </c>
      <c r="E4933" t="n">
        <v>32410</v>
      </c>
      <c r="F4933" t="inlineStr">
        <is>
          <t>Hospedaje Casa Luna</t>
        </is>
      </c>
      <c r="G4933" s="234" t="n">
        <v>46065</v>
      </c>
      <c r="H4933" s="234" t="n">
        <v>46068</v>
      </c>
      <c r="I4933" t="inlineStr">
        <is>
          <t>HTL</t>
        </is>
      </c>
      <c r="J4933">
        <f>_xlfn.XLOOKUP(I4933,AS:AS,AU:AU)</f>
        <v/>
      </c>
      <c r="K4933" t="inlineStr">
        <is>
          <t>MXN</t>
        </is>
      </c>
      <c r="L4933" s="238" t="n">
        <v>174190.5</v>
      </c>
      <c r="M4933">
        <f>L4933*_xlfn.XLOOKUP(K4933,AM:AM,AN:AN)</f>
        <v/>
      </c>
      <c r="N4933">
        <f>L4933*_xlfn.XLOOKUP(K4933,AM:AM,AO:AO)</f>
        <v/>
      </c>
      <c r="O4933" s="238" t="n">
        <v>22720.5</v>
      </c>
      <c r="P4933">
        <f>O4933*_xlfn.XLOOKUP(K4933,AM:AM,AN:AN)</f>
        <v/>
      </c>
      <c r="Q4933">
        <f>O4933*_xlfn.XLOOKUP(K4933,AM:AM,AO:AO)</f>
        <v/>
      </c>
      <c r="R4933">
        <f>_xlfn.XLOOKUP(E4933,AF:AF,AG:AG)</f>
        <v/>
      </c>
      <c r="S4933">
        <f>_xlfn.XLOOKUP(E4933,AF:AF,AI:AI)</f>
        <v/>
      </c>
      <c r="T4933">
        <f>WEEKNUM(G4933)</f>
        <v/>
      </c>
      <c r="U4933">
        <f>YEAR(G4933)</f>
        <v/>
      </c>
      <c r="V4933" s="117">
        <f>IFERROR(Q4933/N4933,"0")</f>
        <v/>
      </c>
    </row>
    <row r="4934">
      <c r="A4934">
        <f>_xlfn.XLOOKUP(D4934,BN:BN,BO:BO)</f>
        <v/>
      </c>
      <c r="B4934" t="inlineStr">
        <is>
          <t>LLC</t>
        </is>
      </c>
      <c r="C4934" t="n">
        <v>809</v>
      </c>
      <c r="D4934">
        <f>_xlfn.XLOOKUP(C4934,BH:BH,BI:BI)</f>
        <v/>
      </c>
      <c r="E4934" t="n">
        <v>0</v>
      </c>
      <c r="F4934" t="inlineStr">
        <is>
          <t>Honorario servicio hotel</t>
        </is>
      </c>
      <c r="G4934" s="234" t="n">
        <v>46065</v>
      </c>
      <c r="H4934" s="234" t="n">
        <v>46068</v>
      </c>
      <c r="I4934" t="inlineStr">
        <is>
          <t>HPS</t>
        </is>
      </c>
      <c r="J4934">
        <f>_xlfn.XLOOKUP(I4934,AS:AS,AU:AU)</f>
        <v/>
      </c>
      <c r="K4934" t="inlineStr">
        <is>
          <t>MXN</t>
        </is>
      </c>
      <c r="L4934" s="238" t="n">
        <v>278.5</v>
      </c>
      <c r="M4934">
        <f>L4934*_xlfn.XLOOKUP(K4934,AM:AM,AN:AN)</f>
        <v/>
      </c>
      <c r="N4934">
        <f>L4934*_xlfn.XLOOKUP(K4934,AM:AM,AO:AO)</f>
        <v/>
      </c>
      <c r="O4934" s="238" t="n">
        <v>278.5</v>
      </c>
      <c r="P4934">
        <f>O4934*_xlfn.XLOOKUP(K4934,AM:AM,AN:AN)</f>
        <v/>
      </c>
      <c r="Q4934">
        <f>O4934*_xlfn.XLOOKUP(K4934,AM:AM,AO:AO)</f>
        <v/>
      </c>
      <c r="R4934">
        <f>_xlfn.XLOOKUP(E4934,AF:AF,AG:AG)</f>
        <v/>
      </c>
      <c r="S4934">
        <f>_xlfn.XLOOKUP(E4934,AF:AF,AI:AI)</f>
        <v/>
      </c>
      <c r="T4934">
        <f>WEEKNUM(G4934)</f>
        <v/>
      </c>
      <c r="U4934">
        <f>YEAR(G4934)</f>
        <v/>
      </c>
      <c r="V4934" s="117">
        <f>IFERROR(Q4934/N4934,"0")</f>
        <v/>
      </c>
    </row>
    <row r="4935">
      <c r="A4935">
        <f>_xlfn.XLOOKUP(D4935,BN:BN,BO:BO)</f>
        <v/>
      </c>
      <c r="B4935" t="inlineStr">
        <is>
          <t>LLC</t>
        </is>
      </c>
      <c r="C4935" t="n">
        <v>810</v>
      </c>
      <c r="D4935">
        <f>_xlfn.XLOOKUP(C4935,BH:BH,BI:BI)</f>
        <v/>
      </c>
      <c r="E4935" t="n">
        <v>27301</v>
      </c>
      <c r="F4935" t="inlineStr">
        <is>
          <t>Vuelo MEX-CDG-MEX/Esther Sampson</t>
        </is>
      </c>
      <c r="G4935" s="234" t="n">
        <v>46060</v>
      </c>
      <c r="H4935" s="234" t="n">
        <v>46088</v>
      </c>
      <c r="I4935" t="inlineStr">
        <is>
          <t>VLO</t>
        </is>
      </c>
      <c r="J4935">
        <f>_xlfn.XLOOKUP(I4935,AS:AS,AU:AU)</f>
        <v/>
      </c>
      <c r="K4935" t="inlineStr">
        <is>
          <t>USD</t>
        </is>
      </c>
      <c r="L4935" s="238" t="n">
        <v>2023.73</v>
      </c>
      <c r="M4935">
        <f>L4935*_xlfn.XLOOKUP(K4935,AM:AM,AN:AN)</f>
        <v/>
      </c>
      <c r="N4935">
        <f>L4935*_xlfn.XLOOKUP(K4935,AM:AM,AO:AO)</f>
        <v/>
      </c>
      <c r="O4935" s="238" t="n">
        <v>0</v>
      </c>
      <c r="P4935">
        <f>O4935*_xlfn.XLOOKUP(K4935,AM:AM,AN:AN)</f>
        <v/>
      </c>
      <c r="Q4935">
        <f>O4935*_xlfn.XLOOKUP(K4935,AM:AM,AO:AO)</f>
        <v/>
      </c>
      <c r="R4935">
        <f>_xlfn.XLOOKUP(E4935,AF:AF,AG:AG)</f>
        <v/>
      </c>
      <c r="S4935">
        <f>_xlfn.XLOOKUP(E4935,AF:AF,AI:AI)</f>
        <v/>
      </c>
      <c r="T4935">
        <f>WEEKNUM(G4935)</f>
        <v/>
      </c>
      <c r="U4935">
        <f>YEAR(G4935)</f>
        <v/>
      </c>
      <c r="V4935" s="117">
        <f>IFERROR(Q4935/N4935,"0")</f>
        <v/>
      </c>
    </row>
    <row r="4936">
      <c r="A4936">
        <f>_xlfn.XLOOKUP(D4936,BN:BN,BO:BO)</f>
        <v/>
      </c>
      <c r="B4936" t="inlineStr">
        <is>
          <t>LLC</t>
        </is>
      </c>
      <c r="C4936" t="n">
        <v>810</v>
      </c>
      <c r="D4936">
        <f>_xlfn.XLOOKUP(C4936,BH:BH,BI:BI)</f>
        <v/>
      </c>
      <c r="E4936" t="n">
        <v>27301</v>
      </c>
      <c r="F4936" t="inlineStr">
        <is>
          <t>Vuelo MEX-CDG-MEX/Helena Elliot</t>
        </is>
      </c>
      <c r="G4936" s="234" t="n">
        <v>46060</v>
      </c>
      <c r="H4936" s="234" t="n">
        <v>46088</v>
      </c>
      <c r="I4936" t="inlineStr">
        <is>
          <t>VLO</t>
        </is>
      </c>
      <c r="J4936">
        <f>_xlfn.XLOOKUP(I4936,AS:AS,AU:AU)</f>
        <v/>
      </c>
      <c r="K4936" t="inlineStr">
        <is>
          <t>USD</t>
        </is>
      </c>
      <c r="L4936" s="238" t="n">
        <v>2023.73</v>
      </c>
      <c r="M4936">
        <f>L4936*_xlfn.XLOOKUP(K4936,AM:AM,AN:AN)</f>
        <v/>
      </c>
      <c r="N4936">
        <f>L4936*_xlfn.XLOOKUP(K4936,AM:AM,AO:AO)</f>
        <v/>
      </c>
      <c r="O4936" s="238" t="n">
        <v>0</v>
      </c>
      <c r="P4936">
        <f>O4936*_xlfn.XLOOKUP(K4936,AM:AM,AN:AN)</f>
        <v/>
      </c>
      <c r="Q4936">
        <f>O4936*_xlfn.XLOOKUP(K4936,AM:AM,AO:AO)</f>
        <v/>
      </c>
      <c r="R4936">
        <f>_xlfn.XLOOKUP(E4936,AF:AF,AG:AG)</f>
        <v/>
      </c>
      <c r="S4936">
        <f>_xlfn.XLOOKUP(E4936,AF:AF,AI:AI)</f>
        <v/>
      </c>
      <c r="T4936">
        <f>WEEKNUM(G4936)</f>
        <v/>
      </c>
      <c r="U4936">
        <f>YEAR(G4936)</f>
        <v/>
      </c>
      <c r="V4936" s="117">
        <f>IFERROR(Q4936/N4936,"0")</f>
        <v/>
      </c>
    </row>
    <row r="4937">
      <c r="A4937">
        <f>_xlfn.XLOOKUP(D4937,BN:BN,BO:BO)</f>
        <v/>
      </c>
      <c r="B4937" t="inlineStr">
        <is>
          <t>LLC</t>
        </is>
      </c>
      <c r="C4937" t="n">
        <v>810</v>
      </c>
      <c r="D4937">
        <f>_xlfn.XLOOKUP(C4937,BH:BH,BI:BI)</f>
        <v/>
      </c>
      <c r="E4937" t="n">
        <v>0</v>
      </c>
      <c r="F4937" t="inlineStr">
        <is>
          <t>Sobrecomisión</t>
        </is>
      </c>
      <c r="G4937" s="234" t="n">
        <v>46060</v>
      </c>
      <c r="H4937" s="234" t="n">
        <v>46088</v>
      </c>
      <c r="I4937" t="inlineStr">
        <is>
          <t>HPS</t>
        </is>
      </c>
      <c r="J4937">
        <f>_xlfn.XLOOKUP(I4937,AS:AS,AU:AU)</f>
        <v/>
      </c>
      <c r="K4937" t="inlineStr">
        <is>
          <t>USD</t>
        </is>
      </c>
      <c r="L4937" s="238" t="n">
        <v>598.54</v>
      </c>
      <c r="M4937">
        <f>L4937*_xlfn.XLOOKUP(K4937,AM:AM,AN:AN)</f>
        <v/>
      </c>
      <c r="N4937">
        <f>L4937*_xlfn.XLOOKUP(K4937,AM:AM,AO:AO)</f>
        <v/>
      </c>
      <c r="O4937" s="238" t="n">
        <v>598.54</v>
      </c>
      <c r="P4937">
        <f>O4937*_xlfn.XLOOKUP(K4937,AM:AM,AN:AN)</f>
        <v/>
      </c>
      <c r="Q4937">
        <f>O4937*_xlfn.XLOOKUP(K4937,AM:AM,AO:AO)</f>
        <v/>
      </c>
      <c r="R4937">
        <f>_xlfn.XLOOKUP(E4937,AF:AF,AG:AG)</f>
        <v/>
      </c>
      <c r="S4937">
        <f>_xlfn.XLOOKUP(E4937,AF:AF,AI:AI)</f>
        <v/>
      </c>
      <c r="T4937">
        <f>WEEKNUM(G4937)</f>
        <v/>
      </c>
      <c r="U4937">
        <f>YEAR(G4937)</f>
        <v/>
      </c>
      <c r="V4937" s="117">
        <f>IFERROR(Q4937/N4937,"0")</f>
        <v/>
      </c>
    </row>
    <row r="4938">
      <c r="A4938">
        <f>_xlfn.XLOOKUP(D4938,BN:BN,BO:BO)</f>
        <v/>
      </c>
      <c r="B4938" t="inlineStr">
        <is>
          <t>LLC</t>
        </is>
      </c>
      <c r="C4938" t="n">
        <v>811</v>
      </c>
      <c r="D4938">
        <f>_xlfn.XLOOKUP(C4938,BH:BH,BI:BI)</f>
        <v/>
      </c>
      <c r="E4938" t="n">
        <v>28934</v>
      </c>
      <c r="F4938" t="inlineStr">
        <is>
          <t>ARNAUD BAILLERES MAURICIO MR</t>
        </is>
      </c>
      <c r="G4938" s="234" t="n">
        <v>45975</v>
      </c>
      <c r="H4938" s="234" t="n">
        <v>45978</v>
      </c>
      <c r="I4938" t="inlineStr">
        <is>
          <t>VLO</t>
        </is>
      </c>
      <c r="J4938">
        <f>_xlfn.XLOOKUP(I4938,AS:AS,AU:AU)</f>
        <v/>
      </c>
      <c r="K4938" t="inlineStr">
        <is>
          <t>USD</t>
        </is>
      </c>
      <c r="L4938" s="238" t="n">
        <v>918.01</v>
      </c>
      <c r="M4938">
        <f>L4938*_xlfn.XLOOKUP(K4938,AM:AM,AN:AN)</f>
        <v/>
      </c>
      <c r="N4938">
        <f>L4938*_xlfn.XLOOKUP(K4938,AM:AM,AO:AO)</f>
        <v/>
      </c>
      <c r="O4938" s="238" t="n">
        <v>0</v>
      </c>
      <c r="P4938">
        <f>O4938*_xlfn.XLOOKUP(K4938,AM:AM,AN:AN)</f>
        <v/>
      </c>
      <c r="Q4938">
        <f>O4938*_xlfn.XLOOKUP(K4938,AM:AM,AO:AO)</f>
        <v/>
      </c>
      <c r="R4938">
        <f>_xlfn.XLOOKUP(E4938,AF:AF,AG:AG)</f>
        <v/>
      </c>
      <c r="S4938">
        <f>_xlfn.XLOOKUP(E4938,AF:AF,AI:AI)</f>
        <v/>
      </c>
      <c r="T4938">
        <f>WEEKNUM(G4938)</f>
        <v/>
      </c>
      <c r="U4938">
        <f>YEAR(G4938)</f>
        <v/>
      </c>
      <c r="V4938" s="117">
        <f>IFERROR(Q4938/N4938,"0")</f>
        <v/>
      </c>
    </row>
    <row r="4939">
      <c r="A4939">
        <f>_xlfn.XLOOKUP(D4939,BN:BN,BO:BO)</f>
        <v/>
      </c>
      <c r="B4939" t="inlineStr">
        <is>
          <t>LLC</t>
        </is>
      </c>
      <c r="C4939" t="n">
        <v>811</v>
      </c>
      <c r="D4939">
        <f>_xlfn.XLOOKUP(C4939,BH:BH,BI:BI)</f>
        <v/>
      </c>
      <c r="E4939" t="n">
        <v>28934</v>
      </c>
      <c r="F4939" t="inlineStr">
        <is>
          <t>SERNA BARRERA LUISA GABRIELA MRS</t>
        </is>
      </c>
      <c r="G4939" s="234" t="n">
        <v>45975</v>
      </c>
      <c r="H4939" s="234" t="n">
        <v>45978</v>
      </c>
      <c r="I4939" t="inlineStr">
        <is>
          <t>VLO</t>
        </is>
      </c>
      <c r="J4939">
        <f>_xlfn.XLOOKUP(I4939,AS:AS,AU:AU)</f>
        <v/>
      </c>
      <c r="K4939" t="inlineStr">
        <is>
          <t>USD</t>
        </is>
      </c>
      <c r="L4939" s="238" t="n">
        <v>918.01</v>
      </c>
      <c r="M4939">
        <f>L4939*_xlfn.XLOOKUP(K4939,AM:AM,AN:AN)</f>
        <v/>
      </c>
      <c r="N4939">
        <f>L4939*_xlfn.XLOOKUP(K4939,AM:AM,AO:AO)</f>
        <v/>
      </c>
      <c r="O4939" s="238" t="n">
        <v>0</v>
      </c>
      <c r="P4939">
        <f>O4939*_xlfn.XLOOKUP(K4939,AM:AM,AN:AN)</f>
        <v/>
      </c>
      <c r="Q4939">
        <f>O4939*_xlfn.XLOOKUP(K4939,AM:AM,AO:AO)</f>
        <v/>
      </c>
      <c r="R4939">
        <f>_xlfn.XLOOKUP(E4939,AF:AF,AG:AG)</f>
        <v/>
      </c>
      <c r="S4939">
        <f>_xlfn.XLOOKUP(E4939,AF:AF,AI:AI)</f>
        <v/>
      </c>
      <c r="T4939">
        <f>WEEKNUM(G4939)</f>
        <v/>
      </c>
      <c r="U4939">
        <f>YEAR(G4939)</f>
        <v/>
      </c>
      <c r="V4939" s="117">
        <f>IFERROR(Q4939/N4939,"0")</f>
        <v/>
      </c>
    </row>
    <row r="4940">
      <c r="A4940">
        <f>_xlfn.XLOOKUP(D4940,BN:BN,BO:BO)</f>
        <v/>
      </c>
      <c r="B4940" t="inlineStr">
        <is>
          <t>LLC</t>
        </is>
      </c>
      <c r="C4940" t="n">
        <v>811</v>
      </c>
      <c r="D4940">
        <f>_xlfn.XLOOKUP(C4940,BH:BH,BI:BI)</f>
        <v/>
      </c>
      <c r="E4940" t="n">
        <v>28934</v>
      </c>
      <c r="F4940" t="inlineStr">
        <is>
          <t>LARA HERRERA ANA LETICIA MSS</t>
        </is>
      </c>
      <c r="G4940" s="234" t="n">
        <v>46054</v>
      </c>
      <c r="H4940" s="234" t="n">
        <v>46077</v>
      </c>
      <c r="I4940" t="inlineStr">
        <is>
          <t>VLO</t>
        </is>
      </c>
      <c r="J4940">
        <f>_xlfn.XLOOKUP(I4940,AS:AS,AU:AU)</f>
        <v/>
      </c>
      <c r="K4940" t="inlineStr">
        <is>
          <t>USD</t>
        </is>
      </c>
      <c r="L4940" s="238" t="n">
        <v>1285.01</v>
      </c>
      <c r="M4940">
        <f>L4940*_xlfn.XLOOKUP(K4940,AM:AM,AN:AN)</f>
        <v/>
      </c>
      <c r="N4940">
        <f>L4940*_xlfn.XLOOKUP(K4940,AM:AM,AO:AO)</f>
        <v/>
      </c>
      <c r="O4940" s="238" t="n">
        <v>0</v>
      </c>
      <c r="P4940">
        <f>O4940*_xlfn.XLOOKUP(K4940,AM:AM,AN:AN)</f>
        <v/>
      </c>
      <c r="Q4940">
        <f>O4940*_xlfn.XLOOKUP(K4940,AM:AM,AO:AO)</f>
        <v/>
      </c>
      <c r="R4940">
        <f>_xlfn.XLOOKUP(E4940,AF:AF,AG:AG)</f>
        <v/>
      </c>
      <c r="S4940">
        <f>_xlfn.XLOOKUP(E4940,AF:AF,AI:AI)</f>
        <v/>
      </c>
      <c r="T4940">
        <f>WEEKNUM(G4940)</f>
        <v/>
      </c>
      <c r="U4940">
        <f>YEAR(G4940)</f>
        <v/>
      </c>
      <c r="V4940" s="117">
        <f>IFERROR(Q4940/N4940,"0")</f>
        <v/>
      </c>
    </row>
    <row r="4941">
      <c r="A4941">
        <f>_xlfn.XLOOKUP(D4941,BN:BN,BO:BO)</f>
        <v/>
      </c>
      <c r="B4941" t="inlineStr">
        <is>
          <t>LLC</t>
        </is>
      </c>
      <c r="C4941" t="n">
        <v>811</v>
      </c>
      <c r="D4941">
        <f>_xlfn.XLOOKUP(C4941,BH:BH,BI:BI)</f>
        <v/>
      </c>
      <c r="E4941" t="n">
        <v>28934</v>
      </c>
      <c r="F4941" t="inlineStr">
        <is>
          <t>CARBAJALES NALES LEONARDO MR</t>
        </is>
      </c>
      <c r="G4941" s="234" t="n">
        <v>46004</v>
      </c>
      <c r="H4941" s="234" t="n">
        <v>46004</v>
      </c>
      <c r="I4941" t="inlineStr">
        <is>
          <t>VLO</t>
        </is>
      </c>
      <c r="J4941">
        <f>_xlfn.XLOOKUP(I4941,AS:AS,AU:AU)</f>
        <v/>
      </c>
      <c r="K4941" t="inlineStr">
        <is>
          <t>USD</t>
        </is>
      </c>
      <c r="L4941" s="238" t="n">
        <v>228.3</v>
      </c>
      <c r="M4941">
        <f>L4941*_xlfn.XLOOKUP(K4941,AM:AM,AN:AN)</f>
        <v/>
      </c>
      <c r="N4941">
        <f>L4941*_xlfn.XLOOKUP(K4941,AM:AM,AO:AO)</f>
        <v/>
      </c>
      <c r="O4941" s="238" t="n">
        <v>0</v>
      </c>
      <c r="P4941">
        <f>O4941*_xlfn.XLOOKUP(K4941,AM:AM,AN:AN)</f>
        <v/>
      </c>
      <c r="Q4941">
        <f>O4941*_xlfn.XLOOKUP(K4941,AM:AM,AO:AO)</f>
        <v/>
      </c>
      <c r="R4941">
        <f>_xlfn.XLOOKUP(E4941,AF:AF,AG:AG)</f>
        <v/>
      </c>
      <c r="S4941">
        <f>_xlfn.XLOOKUP(E4941,AF:AF,AI:AI)</f>
        <v/>
      </c>
      <c r="T4941">
        <f>WEEKNUM(G4941)</f>
        <v/>
      </c>
      <c r="U4941">
        <f>YEAR(G4941)</f>
        <v/>
      </c>
      <c r="V4941" s="117">
        <f>IFERROR(Q4941/N4941,"0")</f>
        <v/>
      </c>
    </row>
    <row r="4942">
      <c r="A4942">
        <f>_xlfn.XLOOKUP(D4942,BN:BN,BO:BO)</f>
        <v/>
      </c>
      <c r="B4942" t="inlineStr">
        <is>
          <t>LLC</t>
        </is>
      </c>
      <c r="C4942" t="n">
        <v>811</v>
      </c>
      <c r="D4942">
        <f>_xlfn.XLOOKUP(C4942,BH:BH,BI:BI)</f>
        <v/>
      </c>
      <c r="E4942" t="n">
        <v>28934</v>
      </c>
      <c r="F4942" t="inlineStr">
        <is>
          <t>LARA HERRERA ANA LETICIA MSS</t>
        </is>
      </c>
      <c r="G4942" s="234" t="n">
        <v>46053</v>
      </c>
      <c r="H4942" s="234" t="n">
        <v>46077</v>
      </c>
      <c r="I4942" t="inlineStr">
        <is>
          <t>VLO</t>
        </is>
      </c>
      <c r="J4942">
        <f>_xlfn.XLOOKUP(I4942,AS:AS,AU:AU)</f>
        <v/>
      </c>
      <c r="K4942" t="inlineStr">
        <is>
          <t>USD</t>
        </is>
      </c>
      <c r="L4942" s="238" t="n">
        <v>1256.64</v>
      </c>
      <c r="M4942">
        <f>L4942*_xlfn.XLOOKUP(K4942,AM:AM,AN:AN)</f>
        <v/>
      </c>
      <c r="N4942">
        <f>L4942*_xlfn.XLOOKUP(K4942,AM:AM,AO:AO)</f>
        <v/>
      </c>
      <c r="O4942" s="238" t="n">
        <v>0</v>
      </c>
      <c r="P4942">
        <f>O4942*_xlfn.XLOOKUP(K4942,AM:AM,AN:AN)</f>
        <v/>
      </c>
      <c r="Q4942">
        <f>O4942*_xlfn.XLOOKUP(K4942,AM:AM,AO:AO)</f>
        <v/>
      </c>
      <c r="R4942">
        <f>_xlfn.XLOOKUP(E4942,AF:AF,AG:AG)</f>
        <v/>
      </c>
      <c r="S4942">
        <f>_xlfn.XLOOKUP(E4942,AF:AF,AI:AI)</f>
        <v/>
      </c>
      <c r="T4942">
        <f>WEEKNUM(G4942)</f>
        <v/>
      </c>
      <c r="U4942">
        <f>YEAR(G4942)</f>
        <v/>
      </c>
      <c r="V4942" s="117">
        <f>IFERROR(Q4942/N4942,"0")</f>
        <v/>
      </c>
    </row>
    <row r="4943">
      <c r="A4943">
        <f>_xlfn.XLOOKUP(D4943,BN:BN,BO:BO)</f>
        <v/>
      </c>
      <c r="B4943" t="inlineStr">
        <is>
          <t>LLC</t>
        </is>
      </c>
      <c r="C4943" t="n">
        <v>811</v>
      </c>
      <c r="D4943">
        <f>_xlfn.XLOOKUP(C4943,BH:BH,BI:BI)</f>
        <v/>
      </c>
      <c r="E4943" t="n">
        <v>28934</v>
      </c>
      <c r="F4943" t="inlineStr">
        <is>
          <t>LARA HERRERA ANA LETICIA MSS</t>
        </is>
      </c>
      <c r="G4943" s="234" t="n">
        <v>46053</v>
      </c>
      <c r="H4943" s="234" t="n">
        <v>46077</v>
      </c>
      <c r="I4943" t="inlineStr">
        <is>
          <t>VLO</t>
        </is>
      </c>
      <c r="J4943">
        <f>_xlfn.XLOOKUP(I4943,AS:AS,AU:AU)</f>
        <v/>
      </c>
      <c r="K4943" t="inlineStr">
        <is>
          <t>USD</t>
        </is>
      </c>
      <c r="L4943" s="238" t="n">
        <v>310</v>
      </c>
      <c r="M4943">
        <f>L4943*_xlfn.XLOOKUP(K4943,AM:AM,AN:AN)</f>
        <v/>
      </c>
      <c r="N4943">
        <f>L4943*_xlfn.XLOOKUP(K4943,AM:AM,AO:AO)</f>
        <v/>
      </c>
      <c r="O4943" s="238" t="n">
        <v>0</v>
      </c>
      <c r="P4943">
        <f>O4943*_xlfn.XLOOKUP(K4943,AM:AM,AN:AN)</f>
        <v/>
      </c>
      <c r="Q4943">
        <f>O4943*_xlfn.XLOOKUP(K4943,AM:AM,AO:AO)</f>
        <v/>
      </c>
      <c r="R4943">
        <f>_xlfn.XLOOKUP(E4943,AF:AF,AG:AG)</f>
        <v/>
      </c>
      <c r="S4943">
        <f>_xlfn.XLOOKUP(E4943,AF:AF,AI:AI)</f>
        <v/>
      </c>
      <c r="T4943">
        <f>WEEKNUM(G4943)</f>
        <v/>
      </c>
      <c r="U4943">
        <f>YEAR(G4943)</f>
        <v/>
      </c>
      <c r="V4943" s="117">
        <f>IFERROR(Q4943/N4943,"0")</f>
        <v/>
      </c>
    </row>
    <row r="4944">
      <c r="A4944">
        <f>_xlfn.XLOOKUP(D4944,BN:BN,BO:BO)</f>
        <v/>
      </c>
      <c r="B4944" t="inlineStr">
        <is>
          <t>LLC</t>
        </is>
      </c>
      <c r="C4944" t="n">
        <v>811</v>
      </c>
      <c r="D4944">
        <f>_xlfn.XLOOKUP(C4944,BH:BH,BI:BI)</f>
        <v/>
      </c>
      <c r="E4944" t="n">
        <v>28934</v>
      </c>
      <c r="F4944" t="inlineStr">
        <is>
          <t>FUSTER SANCHEZ NAVARRO MONICA MRS</t>
        </is>
      </c>
      <c r="G4944" s="234" t="n">
        <v>46066</v>
      </c>
      <c r="H4944" s="234" t="n">
        <v>46066</v>
      </c>
      <c r="I4944" t="inlineStr">
        <is>
          <t>VLO</t>
        </is>
      </c>
      <c r="J4944">
        <f>_xlfn.XLOOKUP(I4944,AS:AS,AU:AU)</f>
        <v/>
      </c>
      <c r="K4944" t="inlineStr">
        <is>
          <t>USD</t>
        </is>
      </c>
      <c r="L4944" s="238" t="n">
        <v>298.9</v>
      </c>
      <c r="M4944">
        <f>L4944*_xlfn.XLOOKUP(K4944,AM:AM,AN:AN)</f>
        <v/>
      </c>
      <c r="N4944">
        <f>L4944*_xlfn.XLOOKUP(K4944,AM:AM,AO:AO)</f>
        <v/>
      </c>
      <c r="O4944" s="238" t="n">
        <v>0</v>
      </c>
      <c r="P4944">
        <f>O4944*_xlfn.XLOOKUP(K4944,AM:AM,AN:AN)</f>
        <v/>
      </c>
      <c r="Q4944">
        <f>O4944*_xlfn.XLOOKUP(K4944,AM:AM,AO:AO)</f>
        <v/>
      </c>
      <c r="R4944">
        <f>_xlfn.XLOOKUP(E4944,AF:AF,AG:AG)</f>
        <v/>
      </c>
      <c r="S4944">
        <f>_xlfn.XLOOKUP(E4944,AF:AF,AI:AI)</f>
        <v/>
      </c>
      <c r="T4944">
        <f>WEEKNUM(G4944)</f>
        <v/>
      </c>
      <c r="U4944">
        <f>YEAR(G4944)</f>
        <v/>
      </c>
      <c r="V4944" s="117">
        <f>IFERROR(Q4944/N4944,"0")</f>
        <v/>
      </c>
    </row>
    <row r="4945">
      <c r="A4945">
        <f>_xlfn.XLOOKUP(D4945,BN:BN,BO:BO)</f>
        <v/>
      </c>
      <c r="B4945" t="inlineStr">
        <is>
          <t>LLC</t>
        </is>
      </c>
      <c r="C4945" t="n">
        <v>811</v>
      </c>
      <c r="D4945">
        <f>_xlfn.XLOOKUP(C4945,BH:BH,BI:BI)</f>
        <v/>
      </c>
      <c r="E4945" t="n">
        <v>28934</v>
      </c>
      <c r="F4945" t="inlineStr">
        <is>
          <t>FUSTER SANCHEZ NAVARRO MONICA MRS</t>
        </is>
      </c>
      <c r="G4945" s="234" t="n">
        <v>46058</v>
      </c>
      <c r="H4945" s="234" t="n">
        <v>46059</v>
      </c>
      <c r="I4945" t="inlineStr">
        <is>
          <t>VLO</t>
        </is>
      </c>
      <c r="J4945">
        <f>_xlfn.XLOOKUP(I4945,AS:AS,AU:AU)</f>
        <v/>
      </c>
      <c r="K4945" t="inlineStr">
        <is>
          <t>USD</t>
        </is>
      </c>
      <c r="L4945" s="238" t="n">
        <v>1059.2</v>
      </c>
      <c r="M4945">
        <f>L4945*_xlfn.XLOOKUP(K4945,AM:AM,AN:AN)</f>
        <v/>
      </c>
      <c r="N4945">
        <f>L4945*_xlfn.XLOOKUP(K4945,AM:AM,AO:AO)</f>
        <v/>
      </c>
      <c r="O4945" s="238" t="n">
        <v>0</v>
      </c>
      <c r="P4945">
        <f>O4945*_xlfn.XLOOKUP(K4945,AM:AM,AN:AN)</f>
        <v/>
      </c>
      <c r="Q4945">
        <f>O4945*_xlfn.XLOOKUP(K4945,AM:AM,AO:AO)</f>
        <v/>
      </c>
      <c r="R4945">
        <f>_xlfn.XLOOKUP(E4945,AF:AF,AG:AG)</f>
        <v/>
      </c>
      <c r="S4945">
        <f>_xlfn.XLOOKUP(E4945,AF:AF,AI:AI)</f>
        <v/>
      </c>
      <c r="T4945">
        <f>WEEKNUM(G4945)</f>
        <v/>
      </c>
      <c r="U4945">
        <f>YEAR(G4945)</f>
        <v/>
      </c>
      <c r="V4945" s="117">
        <f>IFERROR(Q4945/N4945,"0")</f>
        <v/>
      </c>
    </row>
    <row r="4946">
      <c r="A4946">
        <f>_xlfn.XLOOKUP(D4946,BN:BN,BO:BO)</f>
        <v/>
      </c>
      <c r="B4946" t="inlineStr">
        <is>
          <t>LLC</t>
        </is>
      </c>
      <c r="C4946" t="n">
        <v>811</v>
      </c>
      <c r="D4946">
        <f>_xlfn.XLOOKUP(C4946,BH:BH,BI:BI)</f>
        <v/>
      </c>
      <c r="E4946" t="n">
        <v>28934</v>
      </c>
      <c r="F4946" t="inlineStr">
        <is>
          <t>CARBAJALES NALES LEONARDO MR</t>
        </is>
      </c>
      <c r="G4946" s="234" t="n">
        <v>46062</v>
      </c>
      <c r="H4946" s="234" t="n">
        <v>46068</v>
      </c>
      <c r="I4946" t="inlineStr">
        <is>
          <t>VLO</t>
        </is>
      </c>
      <c r="J4946">
        <f>_xlfn.XLOOKUP(I4946,AS:AS,AU:AU)</f>
        <v/>
      </c>
      <c r="K4946" t="inlineStr">
        <is>
          <t>USD</t>
        </is>
      </c>
      <c r="L4946" s="238" t="n">
        <v>940.2</v>
      </c>
      <c r="M4946">
        <f>L4946*_xlfn.XLOOKUP(K4946,AM:AM,AN:AN)</f>
        <v/>
      </c>
      <c r="N4946">
        <f>L4946*_xlfn.XLOOKUP(K4946,AM:AM,AO:AO)</f>
        <v/>
      </c>
      <c r="O4946" s="238" t="n">
        <v>41.39</v>
      </c>
      <c r="P4946">
        <f>O4946*_xlfn.XLOOKUP(K4946,AM:AM,AN:AN)</f>
        <v/>
      </c>
      <c r="Q4946">
        <f>O4946*_xlfn.XLOOKUP(K4946,AM:AM,AO:AO)</f>
        <v/>
      </c>
      <c r="R4946">
        <f>_xlfn.XLOOKUP(E4946,AF:AF,AG:AG)</f>
        <v/>
      </c>
      <c r="S4946">
        <f>_xlfn.XLOOKUP(E4946,AF:AF,AI:AI)</f>
        <v/>
      </c>
      <c r="T4946">
        <f>WEEKNUM(G4946)</f>
        <v/>
      </c>
      <c r="U4946">
        <f>YEAR(G4946)</f>
        <v/>
      </c>
      <c r="V4946" s="117">
        <f>IFERROR(Q4946/N4946,"0")</f>
        <v/>
      </c>
    </row>
    <row r="4947">
      <c r="A4947">
        <f>_xlfn.XLOOKUP(D4947,BN:BN,BO:BO)</f>
        <v/>
      </c>
      <c r="B4947" t="inlineStr">
        <is>
          <t>LLC</t>
        </is>
      </c>
      <c r="C4947" t="n">
        <v>812</v>
      </c>
      <c r="D4947">
        <f>_xlfn.XLOOKUP(C4947,BH:BH,BI:BI)</f>
        <v/>
      </c>
      <c r="E4947" t="n">
        <v>32500</v>
      </c>
      <c r="F4947" t="inlineStr">
        <is>
          <t xml:space="preserve">Viaje Marruecos, Hoteles + guías + tren + traslados </t>
        </is>
      </c>
      <c r="G4947" s="234" t="n">
        <v>45994</v>
      </c>
      <c r="H4947" s="234" t="n">
        <v>46009</v>
      </c>
      <c r="I4947" t="inlineStr">
        <is>
          <t>PKT</t>
        </is>
      </c>
      <c r="J4947">
        <f>_xlfn.XLOOKUP(I4947,AS:AS,AU:AU)</f>
        <v/>
      </c>
      <c r="K4947" t="inlineStr">
        <is>
          <t>USD</t>
        </is>
      </c>
      <c r="L4947" s="238" t="n">
        <v>30717</v>
      </c>
      <c r="M4947">
        <f>L4947*_xlfn.XLOOKUP(K4947,AM:AM,AN:AN)</f>
        <v/>
      </c>
      <c r="N4947">
        <f>L4947*_xlfn.XLOOKUP(K4947,AM:AM,AO:AO)</f>
        <v/>
      </c>
      <c r="O4947" s="238" t="n">
        <v>5449</v>
      </c>
      <c r="P4947">
        <f>O4947*_xlfn.XLOOKUP(K4947,AM:AM,AN:AN)</f>
        <v/>
      </c>
      <c r="Q4947">
        <f>O4947*_xlfn.XLOOKUP(K4947,AM:AM,AO:AO)</f>
        <v/>
      </c>
      <c r="R4947">
        <f>_xlfn.XLOOKUP(E4947,AF:AF,AG:AG)</f>
        <v/>
      </c>
      <c r="S4947">
        <f>_xlfn.XLOOKUP(E4947,AF:AF,AI:AI)</f>
        <v/>
      </c>
      <c r="T4947">
        <f>WEEKNUM(G4947)</f>
        <v/>
      </c>
      <c r="U4947">
        <f>YEAR(G4947)</f>
        <v/>
      </c>
      <c r="V4947" s="117">
        <f>IFERROR(Q4947/N4947,"0")</f>
        <v/>
      </c>
    </row>
    <row r="4948">
      <c r="A4948">
        <f>_xlfn.XLOOKUP(D4948,BN:BN,BO:BO)</f>
        <v/>
      </c>
      <c r="B4948" t="inlineStr">
        <is>
          <t>LLC</t>
        </is>
      </c>
      <c r="C4948" t="n">
        <v>812</v>
      </c>
      <c r="D4948">
        <f>_xlfn.XLOOKUP(C4948,BH:BH,BI:BI)</f>
        <v/>
      </c>
      <c r="E4948" t="n">
        <v>26624</v>
      </c>
      <c r="F4948" t="inlineStr">
        <is>
          <t>Vuelo 06DEC - Rak - Tánger 3 pax</t>
        </is>
      </c>
      <c r="G4948" s="234" t="n">
        <v>45994</v>
      </c>
      <c r="H4948" s="234" t="n">
        <v>46009</v>
      </c>
      <c r="I4948" t="inlineStr">
        <is>
          <t>ABC</t>
        </is>
      </c>
      <c r="J4948">
        <f>_xlfn.XLOOKUP(I4948,AS:AS,AU:AU)</f>
        <v/>
      </c>
      <c r="K4948" t="inlineStr">
        <is>
          <t>USD</t>
        </is>
      </c>
      <c r="L4948" s="238" t="n">
        <v>283.97</v>
      </c>
      <c r="M4948">
        <f>L4948*_xlfn.XLOOKUP(K4948,AM:AM,AN:AN)</f>
        <v/>
      </c>
      <c r="N4948">
        <f>L4948*_xlfn.XLOOKUP(K4948,AM:AM,AO:AO)</f>
        <v/>
      </c>
      <c r="O4948" s="238" t="n">
        <v>0</v>
      </c>
      <c r="P4948">
        <f>O4948*_xlfn.XLOOKUP(K4948,AM:AM,AN:AN)</f>
        <v/>
      </c>
      <c r="Q4948">
        <f>O4948*_xlfn.XLOOKUP(K4948,AM:AM,AO:AO)</f>
        <v/>
      </c>
      <c r="R4948">
        <f>_xlfn.XLOOKUP(E4948,AF:AF,AG:AG)</f>
        <v/>
      </c>
      <c r="S4948">
        <f>_xlfn.XLOOKUP(E4948,AF:AF,AI:AI)</f>
        <v/>
      </c>
      <c r="T4948">
        <f>WEEKNUM(G4948)</f>
        <v/>
      </c>
      <c r="U4948">
        <f>YEAR(G4948)</f>
        <v/>
      </c>
      <c r="V4948" s="117">
        <f>IFERROR(Q4948/N4948,"0")</f>
        <v/>
      </c>
    </row>
    <row r="4949">
      <c r="A4949">
        <f>_xlfn.XLOOKUP(D4949,BN:BN,BO:BO)</f>
        <v/>
      </c>
      <c r="B4949" t="inlineStr">
        <is>
          <t>LLC</t>
        </is>
      </c>
      <c r="C4949" t="n">
        <v>812</v>
      </c>
      <c r="D4949">
        <f>_xlfn.XLOOKUP(C4949,BH:BH,BI:BI)</f>
        <v/>
      </c>
      <c r="E4949" t="n">
        <v>0</v>
      </c>
      <c r="F4949" t="inlineStr">
        <is>
          <t>sobrecomision</t>
        </is>
      </c>
      <c r="G4949" s="234" t="n">
        <v>45994</v>
      </c>
      <c r="H4949" s="234" t="n">
        <v>46009</v>
      </c>
      <c r="I4949" t="inlineStr">
        <is>
          <t>HPS</t>
        </is>
      </c>
      <c r="J4949">
        <f>_xlfn.XLOOKUP(I4949,AS:AS,AU:AU)</f>
        <v/>
      </c>
      <c r="K4949" t="inlineStr">
        <is>
          <t>USD</t>
        </is>
      </c>
      <c r="L4949" s="238" t="n">
        <v>394.03</v>
      </c>
      <c r="M4949">
        <f>L4949*_xlfn.XLOOKUP(K4949,AM:AM,AN:AN)</f>
        <v/>
      </c>
      <c r="N4949">
        <f>L4949*_xlfn.XLOOKUP(K4949,AM:AM,AO:AO)</f>
        <v/>
      </c>
      <c r="O4949" s="238" t="n">
        <v>394.03</v>
      </c>
      <c r="P4949">
        <f>O4949*_xlfn.XLOOKUP(K4949,AM:AM,AN:AN)</f>
        <v/>
      </c>
      <c r="Q4949">
        <f>O4949*_xlfn.XLOOKUP(K4949,AM:AM,AO:AO)</f>
        <v/>
      </c>
      <c r="R4949">
        <f>_xlfn.XLOOKUP(E4949,AF:AF,AG:AG)</f>
        <v/>
      </c>
      <c r="S4949">
        <f>_xlfn.XLOOKUP(E4949,AF:AF,AI:AI)</f>
        <v/>
      </c>
      <c r="T4949">
        <f>WEEKNUM(G4949)</f>
        <v/>
      </c>
      <c r="U4949">
        <f>YEAR(G4949)</f>
        <v/>
      </c>
      <c r="V4949" s="117">
        <f>IFERROR(Q4949/N4949,"0")</f>
        <v/>
      </c>
    </row>
    <row r="4950">
      <c r="A4950">
        <f>_xlfn.XLOOKUP(D4950,BN:BN,BO:BO)</f>
        <v/>
      </c>
      <c r="B4950" t="inlineStr">
        <is>
          <t>LLC</t>
        </is>
      </c>
      <c r="C4950" t="n">
        <v>812</v>
      </c>
      <c r="D4950">
        <f>_xlfn.XLOOKUP(C4950,BH:BH,BI:BI)</f>
        <v/>
      </c>
      <c r="E4950" t="n">
        <v>32500</v>
      </c>
      <c r="F4950" t="inlineStr">
        <is>
          <t>EXTRAS DMC</t>
        </is>
      </c>
      <c r="G4950" s="234" t="n">
        <v>45994</v>
      </c>
      <c r="H4950" s="234" t="n">
        <v>46009</v>
      </c>
      <c r="I4950" t="inlineStr">
        <is>
          <t>PKT</t>
        </is>
      </c>
      <c r="J4950">
        <f>_xlfn.XLOOKUP(I4950,AS:AS,AU:AU)</f>
        <v/>
      </c>
      <c r="K4950" t="inlineStr">
        <is>
          <t>USD</t>
        </is>
      </c>
      <c r="L4950" s="238" t="n">
        <v>430</v>
      </c>
      <c r="M4950">
        <f>L4950*_xlfn.XLOOKUP(K4950,AM:AM,AN:AN)</f>
        <v/>
      </c>
      <c r="N4950">
        <f>L4950*_xlfn.XLOOKUP(K4950,AM:AM,AO:AO)</f>
        <v/>
      </c>
      <c r="O4950" s="238" t="n">
        <v>80</v>
      </c>
      <c r="P4950">
        <f>O4950*_xlfn.XLOOKUP(K4950,AM:AM,AN:AN)</f>
        <v/>
      </c>
      <c r="Q4950">
        <f>O4950*_xlfn.XLOOKUP(K4950,AM:AM,AO:AO)</f>
        <v/>
      </c>
      <c r="R4950">
        <f>_xlfn.XLOOKUP(E4950,AF:AF,AG:AG)</f>
        <v/>
      </c>
      <c r="S4950">
        <f>_xlfn.XLOOKUP(E4950,AF:AF,AI:AI)</f>
        <v/>
      </c>
      <c r="T4950">
        <f>WEEKNUM(G4950)</f>
        <v/>
      </c>
      <c r="U4950">
        <f>YEAR(G4950)</f>
        <v/>
      </c>
      <c r="V4950" s="117">
        <f>IFERROR(Q4950/N4950,"0")</f>
        <v/>
      </c>
    </row>
    <row r="4951">
      <c r="A4951">
        <f>_xlfn.XLOOKUP(D4951,BN:BN,BO:BO)</f>
        <v/>
      </c>
      <c r="B4951" t="inlineStr">
        <is>
          <t>LLC</t>
        </is>
      </c>
      <c r="C4951" t="n">
        <v>813</v>
      </c>
      <c r="D4951">
        <f>_xlfn.XLOOKUP(C4951,BH:BH,BI:BI)</f>
        <v/>
      </c>
      <c r="E4951" t="n">
        <v>25372</v>
      </c>
      <c r="F4951" t="inlineStr">
        <is>
          <t>QUEEN OF CLUBS</t>
        </is>
      </c>
      <c r="G4951" s="234" t="n">
        <v>46005</v>
      </c>
      <c r="H4951" s="234" t="n">
        <v>46024</v>
      </c>
      <c r="I4951" t="inlineStr">
        <is>
          <t>PKT</t>
        </is>
      </c>
      <c r="J4951">
        <f>_xlfn.XLOOKUP(I4951,AS:AS,AU:AU)</f>
        <v/>
      </c>
      <c r="K4951" t="inlineStr">
        <is>
          <t>EUR</t>
        </is>
      </c>
      <c r="L4951" s="238" t="n">
        <v>85064.13</v>
      </c>
      <c r="M4951">
        <f>L4951*_xlfn.XLOOKUP(K4951,AM:AM,AN:AN)</f>
        <v/>
      </c>
      <c r="N4951">
        <f>L4951*_xlfn.XLOOKUP(K4951,AM:AM,AO:AO)</f>
        <v/>
      </c>
      <c r="O4951" s="238" t="n">
        <v>6990.15</v>
      </c>
      <c r="P4951">
        <f>O4951*_xlfn.XLOOKUP(K4951,AM:AM,AN:AN)</f>
        <v/>
      </c>
      <c r="Q4951">
        <f>O4951*_xlfn.XLOOKUP(K4951,AM:AM,AO:AO)</f>
        <v/>
      </c>
      <c r="R4951">
        <f>_xlfn.XLOOKUP(E4951,AF:AF,AG:AG)</f>
        <v/>
      </c>
      <c r="S4951">
        <f>_xlfn.XLOOKUP(E4951,AF:AF,AI:AI)</f>
        <v/>
      </c>
      <c r="T4951">
        <f>WEEKNUM(G4951)</f>
        <v/>
      </c>
      <c r="U4951">
        <f>YEAR(G4951)</f>
        <v/>
      </c>
      <c r="V4951" s="117">
        <f>IFERROR(Q4951/N4951,"0")</f>
        <v/>
      </c>
    </row>
    <row r="4952">
      <c r="A4952">
        <f>_xlfn.XLOOKUP(D4952,BN:BN,BO:BO)</f>
        <v/>
      </c>
      <c r="B4952" t="inlineStr">
        <is>
          <t>LLC</t>
        </is>
      </c>
      <c r="C4952" t="n">
        <v>813</v>
      </c>
      <c r="D4952">
        <f>_xlfn.XLOOKUP(C4952,BH:BH,BI:BI)</f>
        <v/>
      </c>
      <c r="E4952" t="n">
        <v>0</v>
      </c>
      <c r="F4952" t="inlineStr">
        <is>
          <t>FEE STRIPE</t>
        </is>
      </c>
      <c r="G4952" s="234" t="n">
        <v>46005</v>
      </c>
      <c r="H4952" s="234" t="n">
        <v>46024</v>
      </c>
      <c r="I4952" t="inlineStr">
        <is>
          <t>HPS</t>
        </is>
      </c>
      <c r="J4952">
        <f>_xlfn.XLOOKUP(I4952,AS:AS,AU:AU)</f>
        <v/>
      </c>
      <c r="K4952" t="inlineStr">
        <is>
          <t>EUR</t>
        </is>
      </c>
      <c r="L4952" s="238" t="n">
        <v>5114.2</v>
      </c>
      <c r="M4952">
        <f>L4952*_xlfn.XLOOKUP(K4952,AM:AM,AN:AN)</f>
        <v/>
      </c>
      <c r="N4952">
        <f>L4952*_xlfn.XLOOKUP(K4952,AM:AM,AO:AO)</f>
        <v/>
      </c>
      <c r="O4952" s="238" t="n">
        <v>5114.2</v>
      </c>
      <c r="P4952">
        <f>O4952*_xlfn.XLOOKUP(K4952,AM:AM,AN:AN)</f>
        <v/>
      </c>
      <c r="Q4952">
        <f>O4952*_xlfn.XLOOKUP(K4952,AM:AM,AO:AO)</f>
        <v/>
      </c>
      <c r="R4952">
        <f>_xlfn.XLOOKUP(E4952,AF:AF,AG:AG)</f>
        <v/>
      </c>
      <c r="S4952">
        <f>_xlfn.XLOOKUP(E4952,AF:AF,AI:AI)</f>
        <v/>
      </c>
      <c r="T4952">
        <f>WEEKNUM(G4952)</f>
        <v/>
      </c>
      <c r="U4952">
        <f>YEAR(G4952)</f>
        <v/>
      </c>
      <c r="V4952" s="117">
        <f>IFERROR(Q4952/N4952,"0")</f>
        <v/>
      </c>
    </row>
    <row r="4953">
      <c r="A4953">
        <f>_xlfn.XLOOKUP(D4953,BN:BN,BO:BO)</f>
        <v/>
      </c>
      <c r="B4953" t="inlineStr">
        <is>
          <t>LLC</t>
        </is>
      </c>
      <c r="C4953" t="n">
        <v>814</v>
      </c>
      <c r="D4953">
        <f>_xlfn.XLOOKUP(C4953,BH:BH,BI:BI)</f>
        <v/>
      </c>
      <c r="E4953" t="n">
        <v>32507</v>
      </c>
      <c r="F4953" t="inlineStr">
        <is>
          <t>Tour Camino de Santiago</t>
        </is>
      </c>
      <c r="G4953" s="234" t="n">
        <v>46140</v>
      </c>
      <c r="H4953" s="234" t="n">
        <v>46146</v>
      </c>
      <c r="I4953" t="inlineStr">
        <is>
          <t>HTL</t>
        </is>
      </c>
      <c r="J4953">
        <f>_xlfn.XLOOKUP(I4953,AS:AS,AU:AU)</f>
        <v/>
      </c>
      <c r="K4953" t="inlineStr">
        <is>
          <t>USD</t>
        </is>
      </c>
      <c r="L4953" s="238" t="n">
        <v>11072.64</v>
      </c>
      <c r="M4953">
        <f>L4953*_xlfn.XLOOKUP(K4953,AM:AM,AN:AN)</f>
        <v/>
      </c>
      <c r="N4953">
        <f>L4953*_xlfn.XLOOKUP(K4953,AM:AM,AO:AO)</f>
        <v/>
      </c>
      <c r="O4953" s="238" t="n">
        <v>1470</v>
      </c>
      <c r="P4953">
        <f>O4953*_xlfn.XLOOKUP(K4953,AM:AM,AN:AN)</f>
        <v/>
      </c>
      <c r="Q4953">
        <f>O4953*_xlfn.XLOOKUP(K4953,AM:AM,AO:AO)</f>
        <v/>
      </c>
      <c r="R4953">
        <f>_xlfn.XLOOKUP(E4953,AF:AF,AG:AG)</f>
        <v/>
      </c>
      <c r="S4953">
        <f>_xlfn.XLOOKUP(E4953,AF:AF,AI:AI)</f>
        <v/>
      </c>
      <c r="T4953">
        <f>WEEKNUM(G4953)</f>
        <v/>
      </c>
      <c r="U4953">
        <f>YEAR(G4953)</f>
        <v/>
      </c>
      <c r="V4953" s="117">
        <f>IFERROR(Q4953/N4953,"0")</f>
        <v/>
      </c>
    </row>
    <row r="4954">
      <c r="A4954">
        <f>_xlfn.XLOOKUP(D4954,BN:BN,BO:BO)</f>
        <v/>
      </c>
      <c r="B4954" t="inlineStr">
        <is>
          <t>LLC</t>
        </is>
      </c>
      <c r="C4954" t="n">
        <v>814</v>
      </c>
      <c r="D4954">
        <f>_xlfn.XLOOKUP(C4954,BH:BH,BI:BI)</f>
        <v/>
      </c>
      <c r="E4954" t="n">
        <v>34353</v>
      </c>
      <c r="F4954" t="inlineStr">
        <is>
          <t>Pago a Catedral Santiago por Misa con Botafumeiro</t>
        </is>
      </c>
      <c r="G4954" s="234" t="n">
        <v>46146</v>
      </c>
      <c r="H4954" s="234" t="n">
        <v>46146</v>
      </c>
      <c r="I4954" t="inlineStr">
        <is>
          <t>EXC</t>
        </is>
      </c>
      <c r="J4954">
        <f>_xlfn.XLOOKUP(I4954,AS:AS,AU:AU)</f>
        <v/>
      </c>
      <c r="K4954" t="inlineStr">
        <is>
          <t>EUR</t>
        </is>
      </c>
      <c r="L4954" s="238" t="n">
        <v>572</v>
      </c>
      <c r="M4954">
        <f>L4954*_xlfn.XLOOKUP(K4954,AM:AM,AN:AN)</f>
        <v/>
      </c>
      <c r="N4954">
        <f>L4954*_xlfn.XLOOKUP(K4954,AM:AM,AO:AO)</f>
        <v/>
      </c>
      <c r="O4954" s="238" t="n">
        <v>72</v>
      </c>
      <c r="P4954">
        <f>O4954*_xlfn.XLOOKUP(K4954,AM:AM,AN:AN)</f>
        <v/>
      </c>
      <c r="Q4954">
        <f>O4954*_xlfn.XLOOKUP(K4954,AM:AM,AO:AO)</f>
        <v/>
      </c>
      <c r="R4954">
        <f>_xlfn.XLOOKUP(E4954,AF:AF,AG:AG)</f>
        <v/>
      </c>
      <c r="S4954">
        <f>_xlfn.XLOOKUP(E4954,AF:AF,AI:AI)</f>
        <v/>
      </c>
      <c r="T4954">
        <f>WEEKNUM(G4954)</f>
        <v/>
      </c>
      <c r="U4954">
        <f>YEAR(G4954)</f>
        <v/>
      </c>
      <c r="V4954" s="117">
        <f>IFERROR(Q4954/N4954,"0")</f>
        <v/>
      </c>
    </row>
    <row r="4955">
      <c r="A4955">
        <f>_xlfn.XLOOKUP(D4955,BN:BN,BO:BO)</f>
        <v/>
      </c>
      <c r="B4955" t="inlineStr">
        <is>
          <t>LLC</t>
        </is>
      </c>
      <c r="C4955" t="n">
        <v>815</v>
      </c>
      <c r="D4955">
        <f>_xlfn.XLOOKUP(C4955,BH:BH,BI:BI)</f>
        <v/>
      </c>
      <c r="E4955" t="n">
        <v>32554</v>
      </c>
      <c r="F4955" t="inlineStr">
        <is>
          <t xml:space="preserve">Estadia Hotel </t>
        </is>
      </c>
      <c r="G4955" s="234" t="n">
        <v>46007</v>
      </c>
      <c r="H4955" s="234" t="n">
        <v>46011</v>
      </c>
      <c r="I4955" t="inlineStr">
        <is>
          <t>HTL</t>
        </is>
      </c>
      <c r="J4955">
        <f>_xlfn.XLOOKUP(I4955,AS:AS,AU:AU)</f>
        <v/>
      </c>
      <c r="K4955" t="inlineStr">
        <is>
          <t>MXN</t>
        </is>
      </c>
      <c r="L4955" s="238" t="n">
        <v>182057.96</v>
      </c>
      <c r="M4955">
        <f>L4955*_xlfn.XLOOKUP(K4955,AM:AM,AN:AN)</f>
        <v/>
      </c>
      <c r="N4955">
        <f>L4955*_xlfn.XLOOKUP(K4955,AM:AM,AO:AO)</f>
        <v/>
      </c>
      <c r="O4955" s="238" t="n">
        <v>12584.3</v>
      </c>
      <c r="P4955">
        <f>O4955*_xlfn.XLOOKUP(K4955,AM:AM,AN:AN)</f>
        <v/>
      </c>
      <c r="Q4955">
        <f>O4955*_xlfn.XLOOKUP(K4955,AM:AM,AO:AO)</f>
        <v/>
      </c>
      <c r="R4955">
        <f>_xlfn.XLOOKUP(E4955,AF:AF,AG:AG)</f>
        <v/>
      </c>
      <c r="S4955">
        <f>_xlfn.XLOOKUP(E4955,AF:AF,AI:AI)</f>
        <v/>
      </c>
      <c r="T4955">
        <f>WEEKNUM(G4955)</f>
        <v/>
      </c>
      <c r="U4955">
        <f>YEAR(G4955)</f>
        <v/>
      </c>
      <c r="V4955" s="117">
        <f>IFERROR(Q4955/N4955,"0")</f>
        <v/>
      </c>
    </row>
    <row r="4956">
      <c r="A4956">
        <f>_xlfn.XLOOKUP(D4956,BN:BN,BO:BO)</f>
        <v/>
      </c>
      <c r="B4956" t="inlineStr">
        <is>
          <t>LLC</t>
        </is>
      </c>
      <c r="C4956" t="n">
        <v>815</v>
      </c>
      <c r="D4956">
        <f>_xlfn.XLOOKUP(C4956,BH:BH,BI:BI)</f>
        <v/>
      </c>
      <c r="E4956" t="n">
        <v>27301</v>
      </c>
      <c r="F4956" t="inlineStr">
        <is>
          <t>VALLS MARTINEZ ANDRES</t>
        </is>
      </c>
      <c r="G4956" s="234" t="n">
        <v>46007</v>
      </c>
      <c r="H4956" s="234" t="n">
        <v>46012</v>
      </c>
      <c r="I4956" t="inlineStr">
        <is>
          <t>VLO</t>
        </is>
      </c>
      <c r="J4956">
        <f>_xlfn.XLOOKUP(I4956,AS:AS,AU:AU)</f>
        <v/>
      </c>
      <c r="K4956" t="inlineStr">
        <is>
          <t>MXN</t>
        </is>
      </c>
      <c r="L4956" s="238" t="n">
        <v>18721</v>
      </c>
      <c r="M4956">
        <f>L4956*_xlfn.XLOOKUP(K4956,AM:AM,AN:AN)</f>
        <v/>
      </c>
      <c r="N4956">
        <f>L4956*_xlfn.XLOOKUP(K4956,AM:AM,AO:AO)</f>
        <v/>
      </c>
      <c r="O4956" s="238" t="n">
        <v>0</v>
      </c>
      <c r="P4956">
        <f>O4956*_xlfn.XLOOKUP(K4956,AM:AM,AN:AN)</f>
        <v/>
      </c>
      <c r="Q4956">
        <f>O4956*_xlfn.XLOOKUP(K4956,AM:AM,AO:AO)</f>
        <v/>
      </c>
      <c r="R4956">
        <f>_xlfn.XLOOKUP(E4956,AF:AF,AG:AG)</f>
        <v/>
      </c>
      <c r="S4956">
        <f>_xlfn.XLOOKUP(E4956,AF:AF,AI:AI)</f>
        <v/>
      </c>
      <c r="T4956">
        <f>WEEKNUM(G4956)</f>
        <v/>
      </c>
      <c r="U4956">
        <f>YEAR(G4956)</f>
        <v/>
      </c>
      <c r="V4956" s="117">
        <f>IFERROR(Q4956/N4956,"0")</f>
        <v/>
      </c>
    </row>
    <row r="4957">
      <c r="A4957">
        <f>_xlfn.XLOOKUP(D4957,BN:BN,BO:BO)</f>
        <v/>
      </c>
      <c r="B4957" t="inlineStr">
        <is>
          <t>LLC</t>
        </is>
      </c>
      <c r="C4957" t="n">
        <v>815</v>
      </c>
      <c r="D4957">
        <f>_xlfn.XLOOKUP(C4957,BH:BH,BI:BI)</f>
        <v/>
      </c>
      <c r="E4957" t="n">
        <v>27301</v>
      </c>
      <c r="F4957" t="inlineStr">
        <is>
          <t>COSSIO INARRA DANIELA</t>
        </is>
      </c>
      <c r="G4957" s="234" t="n">
        <v>46007</v>
      </c>
      <c r="H4957" s="234" t="n">
        <v>46012</v>
      </c>
      <c r="I4957" t="inlineStr">
        <is>
          <t>VLO</t>
        </is>
      </c>
      <c r="J4957">
        <f>_xlfn.XLOOKUP(I4957,AS:AS,AU:AU)</f>
        <v/>
      </c>
      <c r="K4957" t="inlineStr">
        <is>
          <t>MXN</t>
        </is>
      </c>
      <c r="L4957" s="238" t="n">
        <v>18721</v>
      </c>
      <c r="M4957">
        <f>L4957*_xlfn.XLOOKUP(K4957,AM:AM,AN:AN)</f>
        <v/>
      </c>
      <c r="N4957">
        <f>L4957*_xlfn.XLOOKUP(K4957,AM:AM,AO:AO)</f>
        <v/>
      </c>
      <c r="O4957" s="238" t="n">
        <v>0</v>
      </c>
      <c r="P4957">
        <f>O4957*_xlfn.XLOOKUP(K4957,AM:AM,AN:AN)</f>
        <v/>
      </c>
      <c r="Q4957">
        <f>O4957*_xlfn.XLOOKUP(K4957,AM:AM,AO:AO)</f>
        <v/>
      </c>
      <c r="R4957">
        <f>_xlfn.XLOOKUP(E4957,AF:AF,AG:AG)</f>
        <v/>
      </c>
      <c r="S4957">
        <f>_xlfn.XLOOKUP(E4957,AF:AF,AI:AI)</f>
        <v/>
      </c>
      <c r="T4957">
        <f>WEEKNUM(G4957)</f>
        <v/>
      </c>
      <c r="U4957">
        <f>YEAR(G4957)</f>
        <v/>
      </c>
      <c r="V4957" s="117">
        <f>IFERROR(Q4957/N4957,"0")</f>
        <v/>
      </c>
    </row>
    <row r="4958">
      <c r="A4958">
        <f>_xlfn.XLOOKUP(D4958,BN:BN,BO:BO)</f>
        <v/>
      </c>
      <c r="B4958" t="inlineStr">
        <is>
          <t>LLC</t>
        </is>
      </c>
      <c r="C4958" t="n">
        <v>815</v>
      </c>
      <c r="D4958">
        <f>_xlfn.XLOOKUP(C4958,BH:BH,BI:BI)</f>
        <v/>
      </c>
      <c r="E4958" t="n">
        <v>0</v>
      </c>
      <c r="F4958" t="inlineStr">
        <is>
          <t>Fee por emision de vuelos</t>
        </is>
      </c>
      <c r="G4958" s="234" t="n">
        <v>46007</v>
      </c>
      <c r="H4958" s="234" t="n">
        <v>46012</v>
      </c>
      <c r="I4958" t="inlineStr">
        <is>
          <t>HPS</t>
        </is>
      </c>
      <c r="J4958">
        <f>_xlfn.XLOOKUP(I4958,AS:AS,AU:AU)</f>
        <v/>
      </c>
      <c r="K4958" t="inlineStr">
        <is>
          <t>MXN</t>
        </is>
      </c>
      <c r="L4958" s="238" t="n">
        <v>1299.2</v>
      </c>
      <c r="M4958">
        <f>L4958*_xlfn.XLOOKUP(K4958,AM:AM,AN:AN)</f>
        <v/>
      </c>
      <c r="N4958">
        <f>L4958*_xlfn.XLOOKUP(K4958,AM:AM,AO:AO)</f>
        <v/>
      </c>
      <c r="O4958" s="238" t="n">
        <v>1299.2</v>
      </c>
      <c r="P4958">
        <f>O4958*_xlfn.XLOOKUP(K4958,AM:AM,AN:AN)</f>
        <v/>
      </c>
      <c r="Q4958">
        <f>O4958*_xlfn.XLOOKUP(K4958,AM:AM,AO:AO)</f>
        <v/>
      </c>
      <c r="R4958">
        <f>_xlfn.XLOOKUP(E4958,AF:AF,AG:AG)</f>
        <v/>
      </c>
      <c r="S4958">
        <f>_xlfn.XLOOKUP(E4958,AF:AF,AI:AI)</f>
        <v/>
      </c>
      <c r="T4958">
        <f>WEEKNUM(G4958)</f>
        <v/>
      </c>
      <c r="U4958">
        <f>YEAR(G4958)</f>
        <v/>
      </c>
      <c r="V4958" s="117">
        <f>IFERROR(Q4958/N4958,"0")</f>
        <v/>
      </c>
    </row>
    <row r="4959">
      <c r="A4959">
        <f>_xlfn.XLOOKUP(D4959,BN:BN,BO:BO)</f>
        <v/>
      </c>
      <c r="B4959" t="inlineStr">
        <is>
          <t>LLC</t>
        </is>
      </c>
      <c r="C4959" t="n">
        <v>815</v>
      </c>
      <c r="D4959">
        <f>_xlfn.XLOOKUP(C4959,BH:BH,BI:BI)</f>
        <v/>
      </c>
      <c r="E4959" t="n">
        <v>0</v>
      </c>
      <c r="F4959" t="inlineStr">
        <is>
          <t>Excedente de boletos aereos</t>
        </is>
      </c>
      <c r="G4959" s="234" t="n">
        <v>46007</v>
      </c>
      <c r="H4959" s="234" t="n">
        <v>46012</v>
      </c>
      <c r="I4959" t="inlineStr">
        <is>
          <t>HPS</t>
        </is>
      </c>
      <c r="J4959">
        <f>_xlfn.XLOOKUP(I4959,AS:AS,AU:AU)</f>
        <v/>
      </c>
      <c r="K4959" t="inlineStr">
        <is>
          <t>MXN</t>
        </is>
      </c>
      <c r="L4959" s="238" t="n">
        <v>3558</v>
      </c>
      <c r="M4959">
        <f>L4959*_xlfn.XLOOKUP(K4959,AM:AM,AN:AN)</f>
        <v/>
      </c>
      <c r="N4959">
        <f>L4959*_xlfn.XLOOKUP(K4959,AM:AM,AO:AO)</f>
        <v/>
      </c>
      <c r="O4959" s="238" t="n">
        <v>3558</v>
      </c>
      <c r="P4959">
        <f>O4959*_xlfn.XLOOKUP(K4959,AM:AM,AN:AN)</f>
        <v/>
      </c>
      <c r="Q4959">
        <f>O4959*_xlfn.XLOOKUP(K4959,AM:AM,AO:AO)</f>
        <v/>
      </c>
      <c r="R4959">
        <f>_xlfn.XLOOKUP(E4959,AF:AF,AG:AG)</f>
        <v/>
      </c>
      <c r="S4959">
        <f>_xlfn.XLOOKUP(E4959,AF:AF,AI:AI)</f>
        <v/>
      </c>
      <c r="T4959">
        <f>WEEKNUM(G4959)</f>
        <v/>
      </c>
      <c r="U4959">
        <f>YEAR(G4959)</f>
        <v/>
      </c>
      <c r="V4959" s="117">
        <f>IFERROR(Q4959/N4959,"0")</f>
        <v/>
      </c>
    </row>
    <row r="4960">
      <c r="A4960">
        <f>_xlfn.XLOOKUP(D4960,BN:BN,BO:BO)</f>
        <v/>
      </c>
      <c r="B4960" t="inlineStr">
        <is>
          <t>LLC</t>
        </is>
      </c>
      <c r="C4960" t="n">
        <v>815</v>
      </c>
      <c r="D4960">
        <f>_xlfn.XLOOKUP(C4960,BH:BH,BI:BI)</f>
        <v/>
      </c>
      <c r="E4960" t="n">
        <v>29473</v>
      </c>
      <c r="F4960" t="inlineStr">
        <is>
          <t>Servicios en Republica Dominicana</t>
        </is>
      </c>
      <c r="G4960" s="234" t="n">
        <v>46007</v>
      </c>
      <c r="H4960" s="234" t="n">
        <v>46012</v>
      </c>
      <c r="I4960" t="inlineStr">
        <is>
          <t>PKT</t>
        </is>
      </c>
      <c r="J4960">
        <f>_xlfn.XLOOKUP(I4960,AS:AS,AU:AU)</f>
        <v/>
      </c>
      <c r="K4960" t="inlineStr">
        <is>
          <t>MXN</t>
        </is>
      </c>
      <c r="L4960" s="238" t="n">
        <v>26189</v>
      </c>
      <c r="M4960">
        <f>L4960*_xlfn.XLOOKUP(K4960,AM:AM,AN:AN)</f>
        <v/>
      </c>
      <c r="N4960">
        <f>L4960*_xlfn.XLOOKUP(K4960,AM:AM,AO:AO)</f>
        <v/>
      </c>
      <c r="O4960" s="238" t="n">
        <v>3626.45</v>
      </c>
      <c r="P4960">
        <f>O4960*_xlfn.XLOOKUP(K4960,AM:AM,AN:AN)</f>
        <v/>
      </c>
      <c r="Q4960">
        <f>O4960*_xlfn.XLOOKUP(K4960,AM:AM,AO:AO)</f>
        <v/>
      </c>
      <c r="R4960">
        <f>_xlfn.XLOOKUP(E4960,AF:AF,AG:AG)</f>
        <v/>
      </c>
      <c r="S4960">
        <f>_xlfn.XLOOKUP(E4960,AF:AF,AI:AI)</f>
        <v/>
      </c>
      <c r="T4960">
        <f>WEEKNUM(G4960)</f>
        <v/>
      </c>
      <c r="U4960">
        <f>YEAR(G4960)</f>
        <v/>
      </c>
      <c r="V4960" s="117">
        <f>IFERROR(Q4960/N4960,"0")</f>
        <v/>
      </c>
    </row>
    <row r="4961">
      <c r="A4961">
        <f>_xlfn.XLOOKUP(D4961,BN:BN,BO:BO)</f>
        <v/>
      </c>
      <c r="B4961" t="inlineStr">
        <is>
          <t>LLC</t>
        </is>
      </c>
      <c r="C4961" t="n">
        <v>815</v>
      </c>
      <c r="D4961">
        <f>_xlfn.XLOOKUP(C4961,BH:BH,BI:BI)</f>
        <v/>
      </c>
      <c r="E4961" t="n">
        <v>0</v>
      </c>
      <c r="F4961" t="inlineStr">
        <is>
          <t>honorarios</t>
        </is>
      </c>
      <c r="G4961" s="234" t="n">
        <v>46007</v>
      </c>
      <c r="H4961" s="234" t="n">
        <v>46012</v>
      </c>
      <c r="I4961" t="inlineStr">
        <is>
          <t>HPS</t>
        </is>
      </c>
      <c r="J4961">
        <f>_xlfn.XLOOKUP(I4961,AS:AS,AU:AU)</f>
        <v/>
      </c>
      <c r="K4961" t="inlineStr">
        <is>
          <t>MXN</t>
        </is>
      </c>
      <c r="L4961" s="238" t="n">
        <v>1237.2</v>
      </c>
      <c r="M4961">
        <f>L4961*_xlfn.XLOOKUP(K4961,AM:AM,AN:AN)</f>
        <v/>
      </c>
      <c r="N4961">
        <f>L4961*_xlfn.XLOOKUP(K4961,AM:AM,AO:AO)</f>
        <v/>
      </c>
      <c r="O4961" s="238" t="n">
        <v>1237.2</v>
      </c>
      <c r="P4961">
        <f>O4961*_xlfn.XLOOKUP(K4961,AM:AM,AN:AN)</f>
        <v/>
      </c>
      <c r="Q4961">
        <f>O4961*_xlfn.XLOOKUP(K4961,AM:AM,AO:AO)</f>
        <v/>
      </c>
      <c r="R4961">
        <f>_xlfn.XLOOKUP(E4961,AF:AF,AG:AG)</f>
        <v/>
      </c>
      <c r="S4961">
        <f>_xlfn.XLOOKUP(E4961,AF:AF,AI:AI)</f>
        <v/>
      </c>
      <c r="T4961">
        <f>WEEKNUM(G4961)</f>
        <v/>
      </c>
      <c r="U4961">
        <f>YEAR(G4961)</f>
        <v/>
      </c>
      <c r="V4961" s="117">
        <f>IFERROR(Q4961/N4961,"0")</f>
        <v/>
      </c>
    </row>
    <row r="4962">
      <c r="A4962">
        <f>_xlfn.XLOOKUP(D4962,BN:BN,BO:BO)</f>
        <v/>
      </c>
      <c r="B4962" t="inlineStr">
        <is>
          <t>LLC</t>
        </is>
      </c>
      <c r="C4962" t="n">
        <v>815</v>
      </c>
      <c r="D4962">
        <f>_xlfn.XLOOKUP(C4962,BH:BH,BI:BI)</f>
        <v/>
      </c>
      <c r="E4962" t="n">
        <v>0</v>
      </c>
      <c r="F4962" t="inlineStr">
        <is>
          <t>Fee de planeacion</t>
        </is>
      </c>
      <c r="G4962" s="234" t="n">
        <v>46007</v>
      </c>
      <c r="H4962" s="234" t="n">
        <v>46012</v>
      </c>
      <c r="I4962" t="inlineStr">
        <is>
          <t>HPS</t>
        </is>
      </c>
      <c r="J4962">
        <f>_xlfn.XLOOKUP(I4962,AS:AS,AU:AU)</f>
        <v/>
      </c>
      <c r="K4962" t="inlineStr">
        <is>
          <t>MXN</t>
        </is>
      </c>
      <c r="L4962" s="238" t="n">
        <v>1314.84</v>
      </c>
      <c r="M4962">
        <f>L4962*_xlfn.XLOOKUP(K4962,AM:AM,AN:AN)</f>
        <v/>
      </c>
      <c r="N4962">
        <f>L4962*_xlfn.XLOOKUP(K4962,AM:AM,AO:AO)</f>
        <v/>
      </c>
      <c r="O4962" s="238" t="n">
        <v>1314.84</v>
      </c>
      <c r="P4962">
        <f>O4962*_xlfn.XLOOKUP(K4962,AM:AM,AN:AN)</f>
        <v/>
      </c>
      <c r="Q4962">
        <f>O4962*_xlfn.XLOOKUP(K4962,AM:AM,AO:AO)</f>
        <v/>
      </c>
      <c r="R4962">
        <f>_xlfn.XLOOKUP(E4962,AF:AF,AG:AG)</f>
        <v/>
      </c>
      <c r="S4962">
        <f>_xlfn.XLOOKUP(E4962,AF:AF,AI:AI)</f>
        <v/>
      </c>
      <c r="T4962">
        <f>WEEKNUM(G4962)</f>
        <v/>
      </c>
      <c r="U4962">
        <f>YEAR(G4962)</f>
        <v/>
      </c>
      <c r="V4962" s="117">
        <f>IFERROR(Q4962/N4962,"0")</f>
        <v/>
      </c>
    </row>
    <row r="4963">
      <c r="A4963">
        <f>_xlfn.XLOOKUP(D4963,BN:BN,BO:BO)</f>
        <v/>
      </c>
      <c r="B4963" t="inlineStr">
        <is>
          <t>LLC</t>
        </is>
      </c>
      <c r="C4963" t="n">
        <v>817</v>
      </c>
      <c r="D4963">
        <f>_xlfn.XLOOKUP(C4963,BH:BH,BI:BI)</f>
        <v/>
      </c>
      <c r="E4963" t="n">
        <v>28934</v>
      </c>
      <c r="F4963" t="inlineStr">
        <is>
          <t>BARRAGAN PEREZ DOMINGO ISRAEL</t>
        </is>
      </c>
      <c r="G4963" s="234" t="n">
        <v>45987</v>
      </c>
      <c r="H4963" s="234" t="n">
        <v>45998</v>
      </c>
      <c r="I4963" t="inlineStr">
        <is>
          <t>VLO</t>
        </is>
      </c>
      <c r="J4963">
        <f>_xlfn.XLOOKUP(I4963,AS:AS,AU:AU)</f>
        <v/>
      </c>
      <c r="K4963" t="inlineStr">
        <is>
          <t>USD</t>
        </is>
      </c>
      <c r="L4963" s="238" t="n">
        <v>871.27</v>
      </c>
      <c r="M4963">
        <f>L4963*_xlfn.XLOOKUP(K4963,AM:AM,AN:AN)</f>
        <v/>
      </c>
      <c r="N4963">
        <f>L4963*_xlfn.XLOOKUP(K4963,AM:AM,AO:AO)</f>
        <v/>
      </c>
      <c r="O4963" s="238" t="n">
        <v>26.6</v>
      </c>
      <c r="P4963">
        <f>O4963*_xlfn.XLOOKUP(K4963,AM:AM,AN:AN)</f>
        <v/>
      </c>
      <c r="Q4963">
        <f>O4963*_xlfn.XLOOKUP(K4963,AM:AM,AO:AO)</f>
        <v/>
      </c>
      <c r="R4963">
        <f>_xlfn.XLOOKUP(E4963,AF:AF,AG:AG)</f>
        <v/>
      </c>
      <c r="S4963">
        <f>_xlfn.XLOOKUP(E4963,AF:AF,AI:AI)</f>
        <v/>
      </c>
      <c r="T4963">
        <f>WEEKNUM(G4963)</f>
        <v/>
      </c>
      <c r="U4963">
        <f>YEAR(G4963)</f>
        <v/>
      </c>
      <c r="V4963" s="117">
        <f>IFERROR(Q4963/N4963,"0")</f>
        <v/>
      </c>
    </row>
    <row r="4964">
      <c r="A4964">
        <f>_xlfn.XLOOKUP(D4964,BN:BN,BO:BO)</f>
        <v/>
      </c>
      <c r="B4964" t="inlineStr">
        <is>
          <t>LLC</t>
        </is>
      </c>
      <c r="C4964" t="n">
        <v>818</v>
      </c>
      <c r="D4964">
        <f>_xlfn.XLOOKUP(C4964,BH:BH,BI:BI)</f>
        <v/>
      </c>
      <c r="E4964" t="n">
        <v>27142</v>
      </c>
      <c r="F4964" t="inlineStr">
        <is>
          <t xml:space="preserve">Itinerario completo China </t>
        </is>
      </c>
      <c r="G4964" s="234" t="n">
        <v>45973</v>
      </c>
      <c r="H4964" s="234" t="n">
        <v>45981</v>
      </c>
      <c r="I4964" t="inlineStr">
        <is>
          <t>PKT</t>
        </is>
      </c>
      <c r="J4964">
        <f>_xlfn.XLOOKUP(I4964,AS:AS,AU:AU)</f>
        <v/>
      </c>
      <c r="K4964" t="inlineStr">
        <is>
          <t>USD</t>
        </is>
      </c>
      <c r="L4964" s="238" t="n">
        <v>13600</v>
      </c>
      <c r="M4964">
        <f>L4964*_xlfn.XLOOKUP(K4964,AM:AM,AN:AN)</f>
        <v/>
      </c>
      <c r="N4964">
        <f>L4964*_xlfn.XLOOKUP(K4964,AM:AM,AO:AO)</f>
        <v/>
      </c>
      <c r="O4964" s="238" t="n">
        <v>4930</v>
      </c>
      <c r="P4964">
        <f>O4964*_xlfn.XLOOKUP(K4964,AM:AM,AN:AN)</f>
        <v/>
      </c>
      <c r="Q4964">
        <f>O4964*_xlfn.XLOOKUP(K4964,AM:AM,AO:AO)</f>
        <v/>
      </c>
      <c r="R4964">
        <f>_xlfn.XLOOKUP(E4964,AF:AF,AG:AG)</f>
        <v/>
      </c>
      <c r="S4964">
        <f>_xlfn.XLOOKUP(E4964,AF:AF,AI:AI)</f>
        <v/>
      </c>
      <c r="T4964">
        <f>WEEKNUM(G4964)</f>
        <v/>
      </c>
      <c r="U4964">
        <f>YEAR(G4964)</f>
        <v/>
      </c>
      <c r="V4964" s="117">
        <f>IFERROR(Q4964/N4964,"0")</f>
        <v/>
      </c>
    </row>
    <row r="4965">
      <c r="A4965">
        <f>_xlfn.XLOOKUP(D4965,BN:BN,BO:BO)</f>
        <v/>
      </c>
      <c r="B4965" t="inlineStr">
        <is>
          <t>LLC</t>
        </is>
      </c>
      <c r="C4965" t="n">
        <v>818</v>
      </c>
      <c r="D4965">
        <f>_xlfn.XLOOKUP(C4965,BH:BH,BI:BI)</f>
        <v/>
      </c>
      <c r="E4965" t="n">
        <v>32794</v>
      </c>
      <c r="F4965" t="inlineStr">
        <is>
          <t>Estancia Amanfayun</t>
        </is>
      </c>
      <c r="G4965" s="234" t="n">
        <v>45975</v>
      </c>
      <c r="H4965" s="234" t="n">
        <v>45978</v>
      </c>
      <c r="I4965" t="inlineStr">
        <is>
          <t>HTL</t>
        </is>
      </c>
      <c r="J4965">
        <f>_xlfn.XLOOKUP(I4965,AS:AS,AU:AU)</f>
        <v/>
      </c>
      <c r="K4965" t="inlineStr">
        <is>
          <t>USD</t>
        </is>
      </c>
      <c r="L4965" s="238" t="n">
        <v>3347.69</v>
      </c>
      <c r="M4965">
        <f>L4965*_xlfn.XLOOKUP(K4965,AM:AM,AN:AN)</f>
        <v/>
      </c>
      <c r="N4965">
        <f>L4965*_xlfn.XLOOKUP(K4965,AM:AM,AO:AO)</f>
        <v/>
      </c>
      <c r="O4965" s="238" t="n">
        <v>122.61</v>
      </c>
      <c r="P4965">
        <f>O4965*_xlfn.XLOOKUP(K4965,AM:AM,AN:AN)</f>
        <v/>
      </c>
      <c r="Q4965">
        <f>O4965*_xlfn.XLOOKUP(K4965,AM:AM,AO:AO)</f>
        <v/>
      </c>
      <c r="R4965">
        <f>_xlfn.XLOOKUP(E4965,AF:AF,AG:AG)</f>
        <v/>
      </c>
      <c r="S4965">
        <f>_xlfn.XLOOKUP(E4965,AF:AF,AI:AI)</f>
        <v/>
      </c>
      <c r="T4965">
        <f>WEEKNUM(G4965)</f>
        <v/>
      </c>
      <c r="U4965">
        <f>YEAR(G4965)</f>
        <v/>
      </c>
      <c r="V4965" s="117">
        <f>IFERROR(Q4965/N4965,"0")</f>
        <v/>
      </c>
    </row>
    <row r="4966">
      <c r="A4966">
        <f>_xlfn.XLOOKUP(D4966,BN:BN,BO:BO)</f>
        <v/>
      </c>
      <c r="B4966" t="inlineStr">
        <is>
          <t>LLC</t>
        </is>
      </c>
      <c r="C4966" t="n">
        <v>818</v>
      </c>
      <c r="D4966">
        <f>_xlfn.XLOOKUP(C4966,BH:BH,BI:BI)</f>
        <v/>
      </c>
      <c r="E4966" t="n">
        <v>32795</v>
      </c>
      <c r="F4966" t="inlineStr">
        <is>
          <t>Estancia Amanyangyun</t>
        </is>
      </c>
      <c r="G4966" s="234" t="n">
        <v>45980</v>
      </c>
      <c r="H4966" s="234" t="n">
        <v>45981</v>
      </c>
      <c r="I4966" t="inlineStr">
        <is>
          <t>HTL</t>
        </is>
      </c>
      <c r="J4966">
        <f>_xlfn.XLOOKUP(I4966,AS:AS,AU:AU)</f>
        <v/>
      </c>
      <c r="K4966" t="inlineStr">
        <is>
          <t>USD</t>
        </is>
      </c>
      <c r="L4966" s="238" t="n">
        <v>1073.75</v>
      </c>
      <c r="M4966">
        <f>L4966*_xlfn.XLOOKUP(K4966,AM:AM,AN:AN)</f>
        <v/>
      </c>
      <c r="N4966">
        <f>L4966*_xlfn.XLOOKUP(K4966,AM:AM,AO:AO)</f>
        <v/>
      </c>
      <c r="O4966" s="238" t="n">
        <v>88.05</v>
      </c>
      <c r="P4966">
        <f>O4966*_xlfn.XLOOKUP(K4966,AM:AM,AN:AN)</f>
        <v/>
      </c>
      <c r="Q4966">
        <f>O4966*_xlfn.XLOOKUP(K4966,AM:AM,AO:AO)</f>
        <v/>
      </c>
      <c r="R4966">
        <f>_xlfn.XLOOKUP(E4966,AF:AF,AG:AG)</f>
        <v/>
      </c>
      <c r="S4966">
        <f>_xlfn.XLOOKUP(E4966,AF:AF,AI:AI)</f>
        <v/>
      </c>
      <c r="T4966">
        <f>WEEKNUM(G4966)</f>
        <v/>
      </c>
      <c r="U4966">
        <f>YEAR(G4966)</f>
        <v/>
      </c>
      <c r="V4966" s="117">
        <f>IFERROR(Q4966/N4966,"0")</f>
        <v/>
      </c>
    </row>
    <row r="4967">
      <c r="A4967">
        <f>_xlfn.XLOOKUP(D4967,BN:BN,BO:BO)</f>
        <v/>
      </c>
      <c r="B4967" t="inlineStr">
        <is>
          <t>LLC</t>
        </is>
      </c>
      <c r="C4967" t="n">
        <v>818</v>
      </c>
      <c r="D4967">
        <f>_xlfn.XLOOKUP(C4967,BH:BH,BI:BI)</f>
        <v/>
      </c>
      <c r="E4967" t="n">
        <v>27142</v>
      </c>
      <c r="F4967" t="inlineStr">
        <is>
          <t>Reembolso Imperial Tours (cancelaciones en destino)</t>
        </is>
      </c>
      <c r="G4967" s="234" t="n">
        <v>45973</v>
      </c>
      <c r="H4967" s="234" t="n">
        <v>45981</v>
      </c>
      <c r="I4967" t="inlineStr">
        <is>
          <t>PKT</t>
        </is>
      </c>
      <c r="J4967">
        <f>_xlfn.XLOOKUP(I4967,AS:AS,AU:AU)</f>
        <v/>
      </c>
      <c r="K4967" t="inlineStr">
        <is>
          <t>USD</t>
        </is>
      </c>
      <c r="L4967" s="238" t="n">
        <v>-1925</v>
      </c>
      <c r="M4967">
        <f>L4967*_xlfn.XLOOKUP(K4967,AM:AM,AN:AN)</f>
        <v/>
      </c>
      <c r="N4967">
        <f>L4967*_xlfn.XLOOKUP(K4967,AM:AM,AO:AO)</f>
        <v/>
      </c>
      <c r="O4967" s="238" t="n">
        <v>0</v>
      </c>
      <c r="P4967">
        <f>O4967*_xlfn.XLOOKUP(K4967,AM:AM,AN:AN)</f>
        <v/>
      </c>
      <c r="Q4967">
        <f>O4967*_xlfn.XLOOKUP(K4967,AM:AM,AO:AO)</f>
        <v/>
      </c>
      <c r="R4967">
        <f>_xlfn.XLOOKUP(E4967,AF:AF,AG:AG)</f>
        <v/>
      </c>
      <c r="S4967">
        <f>_xlfn.XLOOKUP(E4967,AF:AF,AI:AI)</f>
        <v/>
      </c>
      <c r="T4967">
        <f>WEEKNUM(G4967)</f>
        <v/>
      </c>
      <c r="U4967">
        <f>YEAR(G4967)</f>
        <v/>
      </c>
      <c r="V4967" s="117">
        <f>IFERROR(Q4967/N4967,"0")</f>
        <v/>
      </c>
    </row>
    <row r="4968">
      <c r="A4968">
        <f>_xlfn.XLOOKUP(D4968,BN:BN,BO:BO)</f>
        <v/>
      </c>
      <c r="B4968" t="inlineStr">
        <is>
          <t>LLC</t>
        </is>
      </c>
      <c r="C4968" t="n">
        <v>818</v>
      </c>
      <c r="D4968">
        <f>_xlfn.XLOOKUP(C4968,BH:BH,BI:BI)</f>
        <v/>
      </c>
      <c r="E4968" t="n">
        <v>32795</v>
      </c>
      <c r="F4968" t="inlineStr">
        <is>
          <t>Reembolso Amanyangyun</t>
        </is>
      </c>
      <c r="G4968" s="234" t="n">
        <v>45980</v>
      </c>
      <c r="H4968" s="234" t="n">
        <v>45981</v>
      </c>
      <c r="I4968" t="inlineStr">
        <is>
          <t>HTL</t>
        </is>
      </c>
      <c r="J4968">
        <f>_xlfn.XLOOKUP(I4968,AS:AS,AU:AU)</f>
        <v/>
      </c>
      <c r="K4968" t="inlineStr">
        <is>
          <t>USD</t>
        </is>
      </c>
      <c r="L4968" s="238" t="n">
        <v>-985.7</v>
      </c>
      <c r="M4968">
        <f>L4968*_xlfn.XLOOKUP(K4968,AM:AM,AN:AN)</f>
        <v/>
      </c>
      <c r="N4968">
        <f>L4968*_xlfn.XLOOKUP(K4968,AM:AM,AO:AO)</f>
        <v/>
      </c>
      <c r="O4968" s="238" t="n">
        <v>0</v>
      </c>
      <c r="P4968">
        <f>O4968*_xlfn.XLOOKUP(K4968,AM:AM,AN:AN)</f>
        <v/>
      </c>
      <c r="Q4968">
        <f>O4968*_xlfn.XLOOKUP(K4968,AM:AM,AO:AO)</f>
        <v/>
      </c>
      <c r="R4968">
        <f>_xlfn.XLOOKUP(E4968,AF:AF,AG:AG)</f>
        <v/>
      </c>
      <c r="S4968">
        <f>_xlfn.XLOOKUP(E4968,AF:AF,AI:AI)</f>
        <v/>
      </c>
      <c r="T4968">
        <f>WEEKNUM(G4968)</f>
        <v/>
      </c>
      <c r="U4968">
        <f>YEAR(G4968)</f>
        <v/>
      </c>
      <c r="V4968" s="117">
        <f>IFERROR(Q4968/N4968,"0")</f>
        <v/>
      </c>
    </row>
    <row r="4969">
      <c r="A4969">
        <f>_xlfn.XLOOKUP(D4969,BN:BN,BO:BO)</f>
        <v/>
      </c>
      <c r="B4969" t="inlineStr">
        <is>
          <t>LLC</t>
        </is>
      </c>
      <c r="C4969" t="n">
        <v>818</v>
      </c>
      <c r="D4969">
        <f>_xlfn.XLOOKUP(C4969,BH:BH,BI:BI)</f>
        <v/>
      </c>
      <c r="E4969" t="n">
        <v>0</v>
      </c>
      <c r="F4969" t="inlineStr">
        <is>
          <t xml:space="preserve">Comision viaje </t>
        </is>
      </c>
      <c r="G4969" s="234" t="n">
        <v>45973</v>
      </c>
      <c r="H4969" s="234" t="n">
        <v>45981</v>
      </c>
      <c r="I4969" t="inlineStr">
        <is>
          <t>HPS</t>
        </is>
      </c>
      <c r="J4969">
        <f>_xlfn.XLOOKUP(I4969,AS:AS,AU:AU)</f>
        <v/>
      </c>
      <c r="K4969" t="inlineStr">
        <is>
          <t>USD</t>
        </is>
      </c>
      <c r="L4969" s="238" t="n">
        <v>1736.26</v>
      </c>
      <c r="M4969">
        <f>L4969*_xlfn.XLOOKUP(K4969,AM:AM,AN:AN)</f>
        <v/>
      </c>
      <c r="N4969">
        <f>L4969*_xlfn.XLOOKUP(K4969,AM:AM,AO:AO)</f>
        <v/>
      </c>
      <c r="O4969" s="238" t="n">
        <v>1736.26</v>
      </c>
      <c r="P4969">
        <f>O4969*_xlfn.XLOOKUP(K4969,AM:AM,AN:AN)</f>
        <v/>
      </c>
      <c r="Q4969">
        <f>O4969*_xlfn.XLOOKUP(K4969,AM:AM,AO:AO)</f>
        <v/>
      </c>
      <c r="R4969">
        <f>_xlfn.XLOOKUP(E4969,AF:AF,AG:AG)</f>
        <v/>
      </c>
      <c r="S4969">
        <f>_xlfn.XLOOKUP(E4969,AF:AF,AI:AI)</f>
        <v/>
      </c>
      <c r="T4969">
        <f>WEEKNUM(G4969)</f>
        <v/>
      </c>
      <c r="U4969">
        <f>YEAR(G4969)</f>
        <v/>
      </c>
      <c r="V4969" s="117">
        <f>IFERROR(Q4969/N4969,"0")</f>
        <v/>
      </c>
    </row>
    <row r="4970">
      <c r="A4970">
        <f>_xlfn.XLOOKUP(D4970,BN:BN,BO:BO)</f>
        <v/>
      </c>
      <c r="B4970" t="inlineStr">
        <is>
          <t>LLC</t>
        </is>
      </c>
      <c r="C4970" t="n">
        <v>818</v>
      </c>
      <c r="D4970">
        <f>_xlfn.XLOOKUP(C4970,BH:BH,BI:BI)</f>
        <v/>
      </c>
      <c r="E4970" t="n">
        <v>25857</v>
      </c>
      <c r="F4970" t="inlineStr">
        <is>
          <t xml:space="preserve">Reembolso clientes </t>
        </is>
      </c>
      <c r="G4970" s="234" t="n">
        <v>45973</v>
      </c>
      <c r="H4970" s="234" t="n">
        <v>45981</v>
      </c>
      <c r="I4970" t="inlineStr">
        <is>
          <t>OTR</t>
        </is>
      </c>
      <c r="J4970">
        <f>_xlfn.XLOOKUP(I4970,AS:AS,AU:AU)</f>
        <v/>
      </c>
      <c r="K4970" t="inlineStr">
        <is>
          <t>USD</t>
        </is>
      </c>
      <c r="L4970" s="238" t="n">
        <v>1650</v>
      </c>
      <c r="M4970">
        <f>L4970*_xlfn.XLOOKUP(K4970,AM:AM,AN:AN)</f>
        <v/>
      </c>
      <c r="N4970">
        <f>L4970*_xlfn.XLOOKUP(K4970,AM:AM,AO:AO)</f>
        <v/>
      </c>
      <c r="O4970" s="238" t="n">
        <v>0</v>
      </c>
      <c r="P4970">
        <f>O4970*_xlfn.XLOOKUP(K4970,AM:AM,AN:AN)</f>
        <v/>
      </c>
      <c r="Q4970">
        <f>O4970*_xlfn.XLOOKUP(K4970,AM:AM,AO:AO)</f>
        <v/>
      </c>
      <c r="R4970">
        <f>_xlfn.XLOOKUP(E4970,AF:AF,AG:AG)</f>
        <v/>
      </c>
      <c r="S4970">
        <f>_xlfn.XLOOKUP(E4970,AF:AF,AI:AI)</f>
        <v/>
      </c>
      <c r="T4970">
        <f>WEEKNUM(G4970)</f>
        <v/>
      </c>
      <c r="U4970">
        <f>YEAR(G4970)</f>
        <v/>
      </c>
      <c r="V4970" s="117">
        <f>IFERROR(Q4970/N4970,"0")</f>
        <v/>
      </c>
    </row>
    <row r="4971">
      <c r="A4971">
        <f>_xlfn.XLOOKUP(D4971,BN:BN,BO:BO)</f>
        <v/>
      </c>
      <c r="B4971" t="inlineStr">
        <is>
          <t>LLC</t>
        </is>
      </c>
      <c r="C4971" t="n">
        <v>819</v>
      </c>
      <c r="D4971">
        <f>_xlfn.XLOOKUP(C4971,BH:BH,BI:BI)</f>
        <v/>
      </c>
      <c r="E4971" t="n">
        <v>28934</v>
      </c>
      <c r="F4971" t="inlineStr">
        <is>
          <t>VAINER ZONENSZAIN JULIO DAVID VIAJE A CHICAGO</t>
        </is>
      </c>
      <c r="G4971" s="234" t="n">
        <v>45970</v>
      </c>
      <c r="H4971" s="234" t="n">
        <v>45972</v>
      </c>
      <c r="I4971" t="inlineStr">
        <is>
          <t>VLO</t>
        </is>
      </c>
      <c r="J4971">
        <f>_xlfn.XLOOKUP(I4971,AS:AS,AU:AU)</f>
        <v/>
      </c>
      <c r="K4971" t="inlineStr">
        <is>
          <t>USD</t>
        </is>
      </c>
      <c r="L4971" s="238" t="n">
        <v>2156.71</v>
      </c>
      <c r="M4971">
        <f>L4971*_xlfn.XLOOKUP(K4971,AM:AM,AN:AN)</f>
        <v/>
      </c>
      <c r="N4971">
        <f>L4971*_xlfn.XLOOKUP(K4971,AM:AM,AO:AO)</f>
        <v/>
      </c>
      <c r="O4971" s="238" t="n">
        <v>37.66</v>
      </c>
      <c r="P4971">
        <f>O4971*_xlfn.XLOOKUP(K4971,AM:AM,AN:AN)</f>
        <v/>
      </c>
      <c r="Q4971">
        <f>O4971*_xlfn.XLOOKUP(K4971,AM:AM,AO:AO)</f>
        <v/>
      </c>
      <c r="R4971">
        <f>_xlfn.XLOOKUP(E4971,AF:AF,AG:AG)</f>
        <v/>
      </c>
      <c r="S4971">
        <f>_xlfn.XLOOKUP(E4971,AF:AF,AI:AI)</f>
        <v/>
      </c>
      <c r="T4971">
        <f>WEEKNUM(G4971)</f>
        <v/>
      </c>
      <c r="U4971">
        <f>YEAR(G4971)</f>
        <v/>
      </c>
      <c r="V4971" s="117">
        <f>IFERROR(Q4971/N4971,"0")</f>
        <v/>
      </c>
    </row>
    <row r="4972">
      <c r="A4972">
        <f>_xlfn.XLOOKUP(D4972,BN:BN,BO:BO)</f>
        <v/>
      </c>
      <c r="B4972" t="inlineStr">
        <is>
          <t>LLC</t>
        </is>
      </c>
      <c r="C4972" t="n">
        <v>819</v>
      </c>
      <c r="D4972">
        <f>_xlfn.XLOOKUP(C4972,BH:BH,BI:BI)</f>
        <v/>
      </c>
      <c r="E4972" t="n">
        <v>0</v>
      </c>
      <c r="F4972" t="inlineStr">
        <is>
          <t xml:space="preserve">Fee de emisión boleto aereo de David Vainer </t>
        </is>
      </c>
      <c r="G4972" s="234" t="n">
        <v>45970</v>
      </c>
      <c r="H4972" s="234" t="n">
        <v>45972</v>
      </c>
      <c r="I4972" t="inlineStr">
        <is>
          <t>HPS</t>
        </is>
      </c>
      <c r="J4972">
        <f>_xlfn.XLOOKUP(I4972,AS:AS,AU:AU)</f>
        <v/>
      </c>
      <c r="K4972" t="inlineStr">
        <is>
          <t>USD</t>
        </is>
      </c>
      <c r="L4972" s="238" t="n">
        <v>35</v>
      </c>
      <c r="M4972">
        <f>L4972*_xlfn.XLOOKUP(K4972,AM:AM,AN:AN)</f>
        <v/>
      </c>
      <c r="N4972">
        <f>L4972*_xlfn.XLOOKUP(K4972,AM:AM,AO:AO)</f>
        <v/>
      </c>
      <c r="O4972" s="238" t="n">
        <v>35</v>
      </c>
      <c r="P4972">
        <f>O4972*_xlfn.XLOOKUP(K4972,AM:AM,AN:AN)</f>
        <v/>
      </c>
      <c r="Q4972">
        <f>O4972*_xlfn.XLOOKUP(K4972,AM:AM,AO:AO)</f>
        <v/>
      </c>
      <c r="R4972">
        <f>_xlfn.XLOOKUP(E4972,AF:AF,AG:AG)</f>
        <v/>
      </c>
      <c r="S4972">
        <f>_xlfn.XLOOKUP(E4972,AF:AF,AI:AI)</f>
        <v/>
      </c>
      <c r="T4972">
        <f>WEEKNUM(G4972)</f>
        <v/>
      </c>
      <c r="U4972">
        <f>YEAR(G4972)</f>
        <v/>
      </c>
      <c r="V4972" s="117">
        <f>IFERROR(Q4972/N4972,"0")</f>
        <v/>
      </c>
    </row>
    <row r="4973">
      <c r="A4973">
        <f>_xlfn.XLOOKUP(D4973,BN:BN,BO:BO)</f>
        <v/>
      </c>
      <c r="B4973" t="inlineStr">
        <is>
          <t>LLC</t>
        </is>
      </c>
      <c r="C4973" t="n">
        <v>819</v>
      </c>
      <c r="D4973">
        <f>_xlfn.XLOOKUP(C4973,BH:BH,BI:BI)</f>
        <v/>
      </c>
      <c r="E4973" t="n">
        <v>28934</v>
      </c>
      <c r="F4973" t="inlineStr">
        <is>
          <t>VAINER ZONENSZAIN JULIO DAVID</t>
        </is>
      </c>
      <c r="G4973" s="234" t="n">
        <v>46125</v>
      </c>
      <c r="H4973" s="234" t="n">
        <v>46127</v>
      </c>
      <c r="I4973" t="inlineStr">
        <is>
          <t>VLO</t>
        </is>
      </c>
      <c r="J4973">
        <f>_xlfn.XLOOKUP(I4973,AS:AS,AU:AU)</f>
        <v/>
      </c>
      <c r="K4973" t="inlineStr">
        <is>
          <t>USD</t>
        </is>
      </c>
      <c r="L4973" s="238" t="n">
        <v>413.9</v>
      </c>
      <c r="M4973">
        <f>L4973*_xlfn.XLOOKUP(K4973,AM:AM,AN:AN)</f>
        <v/>
      </c>
      <c r="N4973">
        <f>L4973*_xlfn.XLOOKUP(K4973,AM:AM,AO:AO)</f>
        <v/>
      </c>
      <c r="O4973" s="238" t="n">
        <v>37.66</v>
      </c>
      <c r="P4973">
        <f>O4973*_xlfn.XLOOKUP(K4973,AM:AM,AN:AN)</f>
        <v/>
      </c>
      <c r="Q4973">
        <f>O4973*_xlfn.XLOOKUP(K4973,AM:AM,AO:AO)</f>
        <v/>
      </c>
      <c r="R4973">
        <f>_xlfn.XLOOKUP(E4973,AF:AF,AG:AG)</f>
        <v/>
      </c>
      <c r="S4973">
        <f>_xlfn.XLOOKUP(E4973,AF:AF,AI:AI)</f>
        <v/>
      </c>
      <c r="T4973">
        <f>WEEKNUM(G4973)</f>
        <v/>
      </c>
      <c r="U4973">
        <f>YEAR(G4973)</f>
        <v/>
      </c>
      <c r="V4973" s="117">
        <f>IFERROR(Q4973/N4973,"0")</f>
        <v/>
      </c>
    </row>
    <row r="4974">
      <c r="A4974">
        <f>_xlfn.XLOOKUP(D4974,BN:BN,BO:BO)</f>
        <v/>
      </c>
      <c r="B4974" t="inlineStr">
        <is>
          <t>LLC</t>
        </is>
      </c>
      <c r="C4974" t="n">
        <v>819</v>
      </c>
      <c r="D4974">
        <f>_xlfn.XLOOKUP(C4974,BH:BH,BI:BI)</f>
        <v/>
      </c>
      <c r="E4974" t="n">
        <v>28934</v>
      </c>
      <c r="F4974" t="inlineStr">
        <is>
          <t>VAINER ZONENSZAIN JULIO DAVID</t>
        </is>
      </c>
      <c r="G4974" s="234" t="n">
        <v>46125</v>
      </c>
      <c r="H4974" s="234" t="n">
        <v>46127</v>
      </c>
      <c r="I4974" t="inlineStr">
        <is>
          <t>VLO</t>
        </is>
      </c>
      <c r="J4974">
        <f>_xlfn.XLOOKUP(I4974,AS:AS,AU:AU)</f>
        <v/>
      </c>
      <c r="K4974" t="inlineStr">
        <is>
          <t>USD</t>
        </is>
      </c>
      <c r="L4974" s="238" t="n">
        <v>200</v>
      </c>
      <c r="M4974">
        <f>L4974*_xlfn.XLOOKUP(K4974,AM:AM,AN:AN)</f>
        <v/>
      </c>
      <c r="N4974">
        <f>L4974*_xlfn.XLOOKUP(K4974,AM:AM,AO:AO)</f>
        <v/>
      </c>
      <c r="O4974" s="238" t="n">
        <v>0</v>
      </c>
      <c r="P4974">
        <f>O4974*_xlfn.XLOOKUP(K4974,AM:AM,AN:AN)</f>
        <v/>
      </c>
      <c r="Q4974">
        <f>O4974*_xlfn.XLOOKUP(K4974,AM:AM,AO:AO)</f>
        <v/>
      </c>
      <c r="R4974">
        <f>_xlfn.XLOOKUP(E4974,AF:AF,AG:AG)</f>
        <v/>
      </c>
      <c r="S4974">
        <f>_xlfn.XLOOKUP(E4974,AF:AF,AI:AI)</f>
        <v/>
      </c>
      <c r="T4974">
        <f>WEEKNUM(G4974)</f>
        <v/>
      </c>
      <c r="U4974">
        <f>YEAR(G4974)</f>
        <v/>
      </c>
      <c r="V4974" s="117">
        <f>IFERROR(Q4974/N4974,"0")</f>
        <v/>
      </c>
    </row>
    <row r="4975">
      <c r="A4975">
        <f>_xlfn.XLOOKUP(D4975,BN:BN,BO:BO)</f>
        <v/>
      </c>
      <c r="B4975" t="inlineStr">
        <is>
          <t>LLC</t>
        </is>
      </c>
      <c r="C4975" t="n">
        <v>819</v>
      </c>
      <c r="D4975">
        <f>_xlfn.XLOOKUP(C4975,BH:BH,BI:BI)</f>
        <v/>
      </c>
      <c r="E4975" t="n">
        <v>0</v>
      </c>
      <c r="F4975" t="inlineStr">
        <is>
          <t>Fee por cambio de  boleto aereo de David Vainer a Chicago</t>
        </is>
      </c>
      <c r="G4975" s="234" t="n">
        <v>45970</v>
      </c>
      <c r="H4975" s="234" t="n">
        <v>45972</v>
      </c>
      <c r="I4975" t="inlineStr">
        <is>
          <t>HPS</t>
        </is>
      </c>
      <c r="J4975">
        <f>_xlfn.XLOOKUP(I4975,AS:AS,AU:AU)</f>
        <v/>
      </c>
      <c r="K4975" t="inlineStr">
        <is>
          <t>USD</t>
        </is>
      </c>
      <c r="L4975" s="238" t="n">
        <v>35</v>
      </c>
      <c r="M4975">
        <f>L4975*_xlfn.XLOOKUP(K4975,AM:AM,AN:AN)</f>
        <v/>
      </c>
      <c r="N4975">
        <f>L4975*_xlfn.XLOOKUP(K4975,AM:AM,AO:AO)</f>
        <v/>
      </c>
      <c r="O4975" s="238" t="n">
        <v>35</v>
      </c>
      <c r="P4975">
        <f>O4975*_xlfn.XLOOKUP(K4975,AM:AM,AN:AN)</f>
        <v/>
      </c>
      <c r="Q4975">
        <f>O4975*_xlfn.XLOOKUP(K4975,AM:AM,AO:AO)</f>
        <v/>
      </c>
      <c r="R4975">
        <f>_xlfn.XLOOKUP(E4975,AF:AF,AG:AG)</f>
        <v/>
      </c>
      <c r="S4975">
        <f>_xlfn.XLOOKUP(E4975,AF:AF,AI:AI)</f>
        <v/>
      </c>
      <c r="T4975">
        <f>WEEKNUM(G4975)</f>
        <v/>
      </c>
      <c r="U4975">
        <f>YEAR(G4975)</f>
        <v/>
      </c>
      <c r="V4975" s="117">
        <f>IFERROR(Q4975/N4975,"0")</f>
        <v/>
      </c>
    </row>
    <row r="4976">
      <c r="A4976">
        <f>_xlfn.XLOOKUP(D4976,BN:BN,BO:BO)</f>
        <v/>
      </c>
      <c r="B4976" t="inlineStr">
        <is>
          <t>LLC</t>
        </is>
      </c>
      <c r="C4976" t="n">
        <v>819</v>
      </c>
      <c r="D4976">
        <f>_xlfn.XLOOKUP(C4976,BH:BH,BI:BI)</f>
        <v/>
      </c>
      <c r="E4976" t="n">
        <v>28934</v>
      </c>
      <c r="F4976" t="inlineStr">
        <is>
          <t>VAINER ZONENSZAIN JULIO DAVID</t>
        </is>
      </c>
      <c r="G4976" s="234" t="n">
        <v>46100</v>
      </c>
      <c r="H4976" s="234" t="n">
        <v>46103</v>
      </c>
      <c r="I4976" t="inlineStr">
        <is>
          <t>VLO</t>
        </is>
      </c>
      <c r="J4976">
        <f>_xlfn.XLOOKUP(I4976,AS:AS,AU:AU)</f>
        <v/>
      </c>
      <c r="K4976" t="inlineStr">
        <is>
          <t>USD</t>
        </is>
      </c>
      <c r="L4976" s="238" t="n">
        <v>235.36</v>
      </c>
      <c r="M4976">
        <f>L4976*_xlfn.XLOOKUP(K4976,AM:AM,AN:AN)</f>
        <v/>
      </c>
      <c r="N4976">
        <f>L4976*_xlfn.XLOOKUP(K4976,AM:AM,AO:AO)</f>
        <v/>
      </c>
      <c r="O4976" s="238" t="n">
        <v>0</v>
      </c>
      <c r="P4976">
        <f>O4976*_xlfn.XLOOKUP(K4976,AM:AM,AN:AN)</f>
        <v/>
      </c>
      <c r="Q4976">
        <f>O4976*_xlfn.XLOOKUP(K4976,AM:AM,AO:AO)</f>
        <v/>
      </c>
      <c r="R4976">
        <f>_xlfn.XLOOKUP(E4976,AF:AF,AG:AG)</f>
        <v/>
      </c>
      <c r="S4976">
        <f>_xlfn.XLOOKUP(E4976,AF:AF,AI:AI)</f>
        <v/>
      </c>
      <c r="T4976">
        <f>WEEKNUM(G4976)</f>
        <v/>
      </c>
      <c r="U4976">
        <f>YEAR(G4976)</f>
        <v/>
      </c>
      <c r="V4976" s="117">
        <f>IFERROR(Q4976/N4976,"0")</f>
        <v/>
      </c>
    </row>
    <row r="4977">
      <c r="A4977">
        <f>_xlfn.XLOOKUP(D4977,BN:BN,BO:BO)</f>
        <v/>
      </c>
      <c r="B4977" t="inlineStr">
        <is>
          <t>LLC</t>
        </is>
      </c>
      <c r="C4977" t="n">
        <v>819</v>
      </c>
      <c r="D4977">
        <f>_xlfn.XLOOKUP(C4977,BH:BH,BI:BI)</f>
        <v/>
      </c>
      <c r="E4977" t="n">
        <v>28934</v>
      </c>
      <c r="F4977" t="inlineStr">
        <is>
          <t>VAINER ZONENSZAIN JULIO DAVID</t>
        </is>
      </c>
      <c r="G4977" s="234" t="n">
        <v>46100</v>
      </c>
      <c r="H4977" s="234" t="n">
        <v>46103</v>
      </c>
      <c r="I4977" t="inlineStr">
        <is>
          <t>VLO</t>
        </is>
      </c>
      <c r="J4977">
        <f>_xlfn.XLOOKUP(I4977,AS:AS,AU:AU)</f>
        <v/>
      </c>
      <c r="K4977" t="inlineStr">
        <is>
          <t>USD</t>
        </is>
      </c>
      <c r="L4977" s="238" t="n">
        <v>200</v>
      </c>
      <c r="M4977">
        <f>L4977*_xlfn.XLOOKUP(K4977,AM:AM,AN:AN)</f>
        <v/>
      </c>
      <c r="N4977">
        <f>L4977*_xlfn.XLOOKUP(K4977,AM:AM,AO:AO)</f>
        <v/>
      </c>
      <c r="O4977" s="238" t="n">
        <v>0</v>
      </c>
      <c r="P4977">
        <f>O4977*_xlfn.XLOOKUP(K4977,AM:AM,AN:AN)</f>
        <v/>
      </c>
      <c r="Q4977">
        <f>O4977*_xlfn.XLOOKUP(K4977,AM:AM,AO:AO)</f>
        <v/>
      </c>
      <c r="R4977">
        <f>_xlfn.XLOOKUP(E4977,AF:AF,AG:AG)</f>
        <v/>
      </c>
      <c r="S4977">
        <f>_xlfn.XLOOKUP(E4977,AF:AF,AI:AI)</f>
        <v/>
      </c>
      <c r="T4977">
        <f>WEEKNUM(G4977)</f>
        <v/>
      </c>
      <c r="U4977">
        <f>YEAR(G4977)</f>
        <v/>
      </c>
      <c r="V4977" s="117">
        <f>IFERROR(Q4977/N4977,"0")</f>
        <v/>
      </c>
    </row>
    <row r="4978">
      <c r="A4978">
        <f>_xlfn.XLOOKUP(D4978,BN:BN,BO:BO)</f>
        <v/>
      </c>
      <c r="B4978" t="inlineStr">
        <is>
          <t>LLC</t>
        </is>
      </c>
      <c r="C4978" t="n">
        <v>819</v>
      </c>
      <c r="D4978">
        <f>_xlfn.XLOOKUP(C4978,BH:BH,BI:BI)</f>
        <v/>
      </c>
      <c r="E4978" t="n">
        <v>0</v>
      </c>
      <c r="F4978" t="inlineStr">
        <is>
          <t xml:space="preserve">Fee por cambio de  boleto aereo de David Vainer a Miami </t>
        </is>
      </c>
      <c r="G4978" s="234" t="n">
        <v>45970</v>
      </c>
      <c r="H4978" s="234" t="n">
        <v>45972</v>
      </c>
      <c r="I4978" t="inlineStr">
        <is>
          <t>HPS</t>
        </is>
      </c>
      <c r="J4978">
        <f>_xlfn.XLOOKUP(I4978,AS:AS,AU:AU)</f>
        <v/>
      </c>
      <c r="K4978" t="inlineStr">
        <is>
          <t>USD</t>
        </is>
      </c>
      <c r="L4978" s="238" t="n">
        <v>35</v>
      </c>
      <c r="M4978">
        <f>L4978*_xlfn.XLOOKUP(K4978,AM:AM,AN:AN)</f>
        <v/>
      </c>
      <c r="N4978">
        <f>L4978*_xlfn.XLOOKUP(K4978,AM:AM,AO:AO)</f>
        <v/>
      </c>
      <c r="O4978" s="238" t="n">
        <v>35</v>
      </c>
      <c r="P4978">
        <f>O4978*_xlfn.XLOOKUP(K4978,AM:AM,AN:AN)</f>
        <v/>
      </c>
      <c r="Q4978">
        <f>O4978*_xlfn.XLOOKUP(K4978,AM:AM,AO:AO)</f>
        <v/>
      </c>
      <c r="R4978">
        <f>_xlfn.XLOOKUP(E4978,AF:AF,AG:AG)</f>
        <v/>
      </c>
      <c r="S4978">
        <f>_xlfn.XLOOKUP(E4978,AF:AF,AI:AI)</f>
        <v/>
      </c>
      <c r="T4978">
        <f>WEEKNUM(G4978)</f>
        <v/>
      </c>
      <c r="U4978">
        <f>YEAR(G4978)</f>
        <v/>
      </c>
      <c r="V4978" s="117">
        <f>IFERROR(Q4978/N4978,"0")</f>
        <v/>
      </c>
    </row>
    <row r="4979">
      <c r="A4979">
        <f>_xlfn.XLOOKUP(D4979,BN:BN,BO:BO)</f>
        <v/>
      </c>
      <c r="B4979" t="inlineStr">
        <is>
          <t>LLC</t>
        </is>
      </c>
      <c r="C4979" t="n">
        <v>820</v>
      </c>
      <c r="D4979">
        <f>_xlfn.XLOOKUP(C4979,BH:BH,BI:BI)</f>
        <v/>
      </c>
      <c r="E4979" t="n">
        <v>27301</v>
      </c>
      <c r="F4979" t="inlineStr">
        <is>
          <t>vuelo MEX CUN MEX</t>
        </is>
      </c>
      <c r="G4979" s="234" t="n">
        <v>46001</v>
      </c>
      <c r="H4979" s="234" t="n">
        <v>46007</v>
      </c>
      <c r="I4979" t="inlineStr">
        <is>
          <t>VLO</t>
        </is>
      </c>
      <c r="J4979">
        <f>_xlfn.XLOOKUP(I4979,AS:AS,AU:AU)</f>
        <v/>
      </c>
      <c r="K4979" t="inlineStr">
        <is>
          <t>MXN</t>
        </is>
      </c>
      <c r="L4979" s="238" t="n">
        <v>4444</v>
      </c>
      <c r="M4979">
        <f>L4979*_xlfn.XLOOKUP(K4979,AM:AM,AN:AN)</f>
        <v/>
      </c>
      <c r="N4979">
        <f>L4979*_xlfn.XLOOKUP(K4979,AM:AM,AO:AO)</f>
        <v/>
      </c>
      <c r="O4979" s="238" t="n">
        <v>0</v>
      </c>
      <c r="P4979">
        <f>O4979*_xlfn.XLOOKUP(K4979,AM:AM,AN:AN)</f>
        <v/>
      </c>
      <c r="Q4979">
        <f>O4979*_xlfn.XLOOKUP(K4979,AM:AM,AO:AO)</f>
        <v/>
      </c>
      <c r="R4979">
        <f>_xlfn.XLOOKUP(E4979,AF:AF,AG:AG)</f>
        <v/>
      </c>
      <c r="S4979">
        <f>_xlfn.XLOOKUP(E4979,AF:AF,AI:AI)</f>
        <v/>
      </c>
      <c r="T4979">
        <f>WEEKNUM(G4979)</f>
        <v/>
      </c>
      <c r="U4979">
        <f>YEAR(G4979)</f>
        <v/>
      </c>
      <c r="V4979" s="117">
        <f>IFERROR(Q4979/N4979,"0")</f>
        <v/>
      </c>
    </row>
    <row r="4980">
      <c r="A4980">
        <f>_xlfn.XLOOKUP(D4980,BN:BN,BO:BO)</f>
        <v/>
      </c>
      <c r="B4980" t="inlineStr">
        <is>
          <t>LLC</t>
        </is>
      </c>
      <c r="C4980" t="n">
        <v>820</v>
      </c>
      <c r="D4980">
        <f>_xlfn.XLOOKUP(C4980,BH:BH,BI:BI)</f>
        <v/>
      </c>
      <c r="E4980" t="n">
        <v>27301</v>
      </c>
      <c r="F4980" t="inlineStr">
        <is>
          <t>PAGO DE MALETA</t>
        </is>
      </c>
      <c r="G4980" s="234" t="n">
        <v>46001</v>
      </c>
      <c r="H4980" s="234" t="n">
        <v>46007</v>
      </c>
      <c r="I4980" t="inlineStr">
        <is>
          <t>VLO</t>
        </is>
      </c>
      <c r="J4980">
        <f>_xlfn.XLOOKUP(I4980,AS:AS,AU:AU)</f>
        <v/>
      </c>
      <c r="K4980" t="inlineStr">
        <is>
          <t>MXN</t>
        </is>
      </c>
      <c r="L4980" s="238" t="n">
        <v>600</v>
      </c>
      <c r="M4980">
        <f>L4980*_xlfn.XLOOKUP(K4980,AM:AM,AN:AN)</f>
        <v/>
      </c>
      <c r="N4980">
        <f>L4980*_xlfn.XLOOKUP(K4980,AM:AM,AO:AO)</f>
        <v/>
      </c>
      <c r="O4980" s="238" t="n">
        <v>0</v>
      </c>
      <c r="P4980">
        <f>O4980*_xlfn.XLOOKUP(K4980,AM:AM,AN:AN)</f>
        <v/>
      </c>
      <c r="Q4980">
        <f>O4980*_xlfn.XLOOKUP(K4980,AM:AM,AO:AO)</f>
        <v/>
      </c>
      <c r="R4980">
        <f>_xlfn.XLOOKUP(E4980,AF:AF,AG:AG)</f>
        <v/>
      </c>
      <c r="S4980">
        <f>_xlfn.XLOOKUP(E4980,AF:AF,AI:AI)</f>
        <v/>
      </c>
      <c r="T4980">
        <f>WEEKNUM(G4980)</f>
        <v/>
      </c>
      <c r="U4980">
        <f>YEAR(G4980)</f>
        <v/>
      </c>
      <c r="V4980" s="117">
        <f>IFERROR(Q4980/N4980,"0")</f>
        <v/>
      </c>
    </row>
    <row r="4981">
      <c r="A4981">
        <f>_xlfn.XLOOKUP(D4981,BN:BN,BO:BO)</f>
        <v/>
      </c>
      <c r="B4981" t="inlineStr">
        <is>
          <t>LLC</t>
        </is>
      </c>
      <c r="C4981" t="n">
        <v>820</v>
      </c>
      <c r="D4981">
        <f>_xlfn.XLOOKUP(C4981,BH:BH,BI:BI)</f>
        <v/>
      </c>
      <c r="E4981" t="n">
        <v>27301</v>
      </c>
      <c r="F4981" t="inlineStr">
        <is>
          <t>Vuelo CUN MEX</t>
        </is>
      </c>
      <c r="G4981" s="234" t="n">
        <v>46006</v>
      </c>
      <c r="H4981" s="234" t="n">
        <v>46007</v>
      </c>
      <c r="I4981" t="inlineStr">
        <is>
          <t>VLO</t>
        </is>
      </c>
      <c r="J4981">
        <f>_xlfn.XLOOKUP(I4981,AS:AS,AU:AU)</f>
        <v/>
      </c>
      <c r="K4981" t="inlineStr">
        <is>
          <t>MXN</t>
        </is>
      </c>
      <c r="L4981" s="238" t="n">
        <v>5411</v>
      </c>
      <c r="M4981">
        <f>L4981*_xlfn.XLOOKUP(K4981,AM:AM,AN:AN)</f>
        <v/>
      </c>
      <c r="N4981">
        <f>L4981*_xlfn.XLOOKUP(K4981,AM:AM,AO:AO)</f>
        <v/>
      </c>
      <c r="O4981" s="238" t="n">
        <v>0</v>
      </c>
      <c r="P4981">
        <f>O4981*_xlfn.XLOOKUP(K4981,AM:AM,AN:AN)</f>
        <v/>
      </c>
      <c r="Q4981">
        <f>O4981*_xlfn.XLOOKUP(K4981,AM:AM,AO:AO)</f>
        <v/>
      </c>
      <c r="R4981">
        <f>_xlfn.XLOOKUP(E4981,AF:AF,AG:AG)</f>
        <v/>
      </c>
      <c r="S4981">
        <f>_xlfn.XLOOKUP(E4981,AF:AF,AI:AI)</f>
        <v/>
      </c>
      <c r="T4981">
        <f>WEEKNUM(G4981)</f>
        <v/>
      </c>
      <c r="U4981">
        <f>YEAR(G4981)</f>
        <v/>
      </c>
      <c r="V4981" s="117">
        <f>IFERROR(Q4981/N4981,"0")</f>
        <v/>
      </c>
    </row>
    <row r="4982">
      <c r="A4982">
        <f>_xlfn.XLOOKUP(D4982,BN:BN,BO:BO)</f>
        <v/>
      </c>
      <c r="B4982" t="inlineStr">
        <is>
          <t>LLC</t>
        </is>
      </c>
      <c r="C4982" t="n">
        <v>820</v>
      </c>
      <c r="D4982">
        <f>_xlfn.XLOOKUP(C4982,BH:BH,BI:BI)</f>
        <v/>
      </c>
      <c r="E4982" t="n">
        <v>27301</v>
      </c>
      <c r="F4982" t="inlineStr">
        <is>
          <t>PAGO DE MALETA</t>
        </is>
      </c>
      <c r="G4982" s="234" t="n">
        <v>46001</v>
      </c>
      <c r="H4982" s="234" t="n">
        <v>46007</v>
      </c>
      <c r="I4982" t="inlineStr">
        <is>
          <t>VLO</t>
        </is>
      </c>
      <c r="J4982">
        <f>_xlfn.XLOOKUP(I4982,AS:AS,AU:AU)</f>
        <v/>
      </c>
      <c r="K4982" t="inlineStr">
        <is>
          <t>MXN</t>
        </is>
      </c>
      <c r="L4982" s="238" t="n">
        <v>1100</v>
      </c>
      <c r="M4982">
        <f>L4982*_xlfn.XLOOKUP(K4982,AM:AM,AN:AN)</f>
        <v/>
      </c>
      <c r="N4982">
        <f>L4982*_xlfn.XLOOKUP(K4982,AM:AM,AO:AO)</f>
        <v/>
      </c>
      <c r="O4982" s="238" t="n">
        <v>0</v>
      </c>
      <c r="P4982">
        <f>O4982*_xlfn.XLOOKUP(K4982,AM:AM,AN:AN)</f>
        <v/>
      </c>
      <c r="Q4982">
        <f>O4982*_xlfn.XLOOKUP(K4982,AM:AM,AO:AO)</f>
        <v/>
      </c>
      <c r="R4982">
        <f>_xlfn.XLOOKUP(E4982,AF:AF,AG:AG)</f>
        <v/>
      </c>
      <c r="S4982">
        <f>_xlfn.XLOOKUP(E4982,AF:AF,AI:AI)</f>
        <v/>
      </c>
      <c r="T4982">
        <f>WEEKNUM(G4982)</f>
        <v/>
      </c>
      <c r="U4982">
        <f>YEAR(G4982)</f>
        <v/>
      </c>
      <c r="V4982" s="117">
        <f>IFERROR(Q4982/N4982,"0")</f>
        <v/>
      </c>
    </row>
    <row r="4983">
      <c r="A4983">
        <f>_xlfn.XLOOKUP(D4983,BN:BN,BO:BO)</f>
        <v/>
      </c>
      <c r="B4983" t="inlineStr">
        <is>
          <t>LLC</t>
        </is>
      </c>
      <c r="C4983" t="n">
        <v>820</v>
      </c>
      <c r="D4983">
        <f>_xlfn.XLOOKUP(C4983,BH:BH,BI:BI)</f>
        <v/>
      </c>
      <c r="E4983" t="n">
        <v>27301</v>
      </c>
      <c r="F4983" t="inlineStr">
        <is>
          <t>PAGO DE ASIENTO</t>
        </is>
      </c>
      <c r="G4983" s="234" t="n">
        <v>46001</v>
      </c>
      <c r="H4983" s="234" t="n">
        <v>46007</v>
      </c>
      <c r="I4983" t="inlineStr">
        <is>
          <t>VLO</t>
        </is>
      </c>
      <c r="J4983">
        <f>_xlfn.XLOOKUP(I4983,AS:AS,AU:AU)</f>
        <v/>
      </c>
      <c r="K4983" t="inlineStr">
        <is>
          <t>MXN</t>
        </is>
      </c>
      <c r="L4983" s="238" t="n">
        <v>300</v>
      </c>
      <c r="M4983">
        <f>L4983*_xlfn.XLOOKUP(K4983,AM:AM,AN:AN)</f>
        <v/>
      </c>
      <c r="N4983">
        <f>L4983*_xlfn.XLOOKUP(K4983,AM:AM,AO:AO)</f>
        <v/>
      </c>
      <c r="O4983" s="238" t="n">
        <v>0</v>
      </c>
      <c r="P4983">
        <f>O4983*_xlfn.XLOOKUP(K4983,AM:AM,AN:AN)</f>
        <v/>
      </c>
      <c r="Q4983">
        <f>O4983*_xlfn.XLOOKUP(K4983,AM:AM,AO:AO)</f>
        <v/>
      </c>
      <c r="R4983">
        <f>_xlfn.XLOOKUP(E4983,AF:AF,AG:AG)</f>
        <v/>
      </c>
      <c r="S4983">
        <f>_xlfn.XLOOKUP(E4983,AF:AF,AI:AI)</f>
        <v/>
      </c>
      <c r="T4983">
        <f>WEEKNUM(G4983)</f>
        <v/>
      </c>
      <c r="U4983">
        <f>YEAR(G4983)</f>
        <v/>
      </c>
      <c r="V4983" s="117">
        <f>IFERROR(Q4983/N4983,"0")</f>
        <v/>
      </c>
    </row>
    <row r="4984">
      <c r="A4984">
        <f>_xlfn.XLOOKUP(D4984,BN:BN,BO:BO)</f>
        <v/>
      </c>
      <c r="B4984" t="inlineStr">
        <is>
          <t>LLC</t>
        </is>
      </c>
      <c r="C4984" t="n">
        <v>820</v>
      </c>
      <c r="D4984">
        <f>_xlfn.XLOOKUP(C4984,BH:BH,BI:BI)</f>
        <v/>
      </c>
      <c r="E4984" t="n">
        <v>27301</v>
      </c>
      <c r="F4984" t="inlineStr">
        <is>
          <t xml:space="preserve">VUELO MEX SJD MEX </t>
        </is>
      </c>
      <c r="G4984" s="234" t="n">
        <v>46021</v>
      </c>
      <c r="H4984" s="234" t="n">
        <v>46028</v>
      </c>
      <c r="I4984" t="inlineStr">
        <is>
          <t>VLO</t>
        </is>
      </c>
      <c r="J4984">
        <f>_xlfn.XLOOKUP(I4984,AS:AS,AU:AU)</f>
        <v/>
      </c>
      <c r="K4984" t="inlineStr">
        <is>
          <t>MXN</t>
        </is>
      </c>
      <c r="L4984" s="238" t="n">
        <v>8508</v>
      </c>
      <c r="M4984">
        <f>L4984*_xlfn.XLOOKUP(K4984,AM:AM,AN:AN)</f>
        <v/>
      </c>
      <c r="N4984">
        <f>L4984*_xlfn.XLOOKUP(K4984,AM:AM,AO:AO)</f>
        <v/>
      </c>
      <c r="O4984" s="238" t="n">
        <v>0</v>
      </c>
      <c r="P4984">
        <f>O4984*_xlfn.XLOOKUP(K4984,AM:AM,AN:AN)</f>
        <v/>
      </c>
      <c r="Q4984">
        <f>O4984*_xlfn.XLOOKUP(K4984,AM:AM,AO:AO)</f>
        <v/>
      </c>
      <c r="R4984">
        <f>_xlfn.XLOOKUP(E4984,AF:AF,AG:AG)</f>
        <v/>
      </c>
      <c r="S4984">
        <f>_xlfn.XLOOKUP(E4984,AF:AF,AI:AI)</f>
        <v/>
      </c>
      <c r="T4984">
        <f>WEEKNUM(G4984)</f>
        <v/>
      </c>
      <c r="U4984">
        <f>YEAR(G4984)</f>
        <v/>
      </c>
      <c r="V4984" s="117">
        <f>IFERROR(Q4984/N4984,"0")</f>
        <v/>
      </c>
    </row>
    <row r="4985">
      <c r="A4985">
        <f>_xlfn.XLOOKUP(D4985,BN:BN,BO:BO)</f>
        <v/>
      </c>
      <c r="B4985" t="inlineStr">
        <is>
          <t>LLC</t>
        </is>
      </c>
      <c r="C4985" t="n">
        <v>820</v>
      </c>
      <c r="D4985">
        <f>_xlfn.XLOOKUP(C4985,BH:BH,BI:BI)</f>
        <v/>
      </c>
      <c r="E4985" t="n">
        <v>27301</v>
      </c>
      <c r="F4985" t="inlineStr">
        <is>
          <t>PAGO DE EQUIPAJE</t>
        </is>
      </c>
      <c r="G4985" s="234" t="n">
        <v>46021</v>
      </c>
      <c r="H4985" s="234" t="n">
        <v>46028</v>
      </c>
      <c r="I4985" t="inlineStr">
        <is>
          <t>VLO</t>
        </is>
      </c>
      <c r="J4985">
        <f>_xlfn.XLOOKUP(I4985,AS:AS,AU:AU)</f>
        <v/>
      </c>
      <c r="K4985" t="inlineStr">
        <is>
          <t>MXN</t>
        </is>
      </c>
      <c r="L4985" s="238" t="n">
        <v>1100</v>
      </c>
      <c r="M4985">
        <f>L4985*_xlfn.XLOOKUP(K4985,AM:AM,AN:AN)</f>
        <v/>
      </c>
      <c r="N4985">
        <f>L4985*_xlfn.XLOOKUP(K4985,AM:AM,AO:AO)</f>
        <v/>
      </c>
      <c r="O4985" s="238" t="n">
        <v>0</v>
      </c>
      <c r="P4985">
        <f>O4985*_xlfn.XLOOKUP(K4985,AM:AM,AN:AN)</f>
        <v/>
      </c>
      <c r="Q4985">
        <f>O4985*_xlfn.XLOOKUP(K4985,AM:AM,AO:AO)</f>
        <v/>
      </c>
      <c r="R4985">
        <f>_xlfn.XLOOKUP(E4985,AF:AF,AG:AG)</f>
        <v/>
      </c>
      <c r="S4985">
        <f>_xlfn.XLOOKUP(E4985,AF:AF,AI:AI)</f>
        <v/>
      </c>
      <c r="T4985">
        <f>WEEKNUM(G4985)</f>
        <v/>
      </c>
      <c r="U4985">
        <f>YEAR(G4985)</f>
        <v/>
      </c>
      <c r="V4985" s="117">
        <f>IFERROR(Q4985/N4985,"0")</f>
        <v/>
      </c>
    </row>
    <row r="4986">
      <c r="A4986">
        <f>_xlfn.XLOOKUP(D4986,BN:BN,BO:BO)</f>
        <v/>
      </c>
      <c r="B4986" t="inlineStr">
        <is>
          <t>LLC</t>
        </is>
      </c>
      <c r="C4986" t="n">
        <v>820</v>
      </c>
      <c r="D4986">
        <f>_xlfn.XLOOKUP(C4986,BH:BH,BI:BI)</f>
        <v/>
      </c>
      <c r="E4986" t="n">
        <v>27301</v>
      </c>
      <c r="F4986" t="inlineStr">
        <is>
          <t>PAGO DE MALETA</t>
        </is>
      </c>
      <c r="G4986" s="234" t="n">
        <v>46021</v>
      </c>
      <c r="H4986" s="234" t="n">
        <v>46028</v>
      </c>
      <c r="I4986" t="inlineStr">
        <is>
          <t>VLO</t>
        </is>
      </c>
      <c r="J4986">
        <f>_xlfn.XLOOKUP(I4986,AS:AS,AU:AU)</f>
        <v/>
      </c>
      <c r="K4986" t="inlineStr">
        <is>
          <t>MXN</t>
        </is>
      </c>
      <c r="L4986" s="238" t="n">
        <v>1100</v>
      </c>
      <c r="M4986">
        <f>L4986*_xlfn.XLOOKUP(K4986,AM:AM,AN:AN)</f>
        <v/>
      </c>
      <c r="N4986">
        <f>L4986*_xlfn.XLOOKUP(K4986,AM:AM,AO:AO)</f>
        <v/>
      </c>
      <c r="O4986" s="238" t="n">
        <v>0</v>
      </c>
      <c r="P4986">
        <f>O4986*_xlfn.XLOOKUP(K4986,AM:AM,AN:AN)</f>
        <v/>
      </c>
      <c r="Q4986">
        <f>O4986*_xlfn.XLOOKUP(K4986,AM:AM,AO:AO)</f>
        <v/>
      </c>
      <c r="R4986">
        <f>_xlfn.XLOOKUP(E4986,AF:AF,AG:AG)</f>
        <v/>
      </c>
      <c r="S4986">
        <f>_xlfn.XLOOKUP(E4986,AF:AF,AI:AI)</f>
        <v/>
      </c>
      <c r="T4986">
        <f>WEEKNUM(G4986)</f>
        <v/>
      </c>
      <c r="U4986">
        <f>YEAR(G4986)</f>
        <v/>
      </c>
      <c r="V4986" s="117">
        <f>IFERROR(Q4986/N4986,"0")</f>
        <v/>
      </c>
    </row>
    <row r="4987">
      <c r="A4987">
        <f>_xlfn.XLOOKUP(D4987,BN:BN,BO:BO)</f>
        <v/>
      </c>
      <c r="B4987" t="inlineStr">
        <is>
          <t>LLC</t>
        </is>
      </c>
      <c r="C4987" t="n">
        <v>820</v>
      </c>
      <c r="D4987">
        <f>_xlfn.XLOOKUP(C4987,BH:BH,BI:BI)</f>
        <v/>
      </c>
      <c r="E4987" t="n">
        <v>27301</v>
      </c>
      <c r="F4987" t="inlineStr">
        <is>
          <t>PAGO DE ASIENTOS</t>
        </is>
      </c>
      <c r="G4987" s="234" t="n">
        <v>46021</v>
      </c>
      <c r="H4987" s="234" t="n">
        <v>46028</v>
      </c>
      <c r="I4987" t="inlineStr">
        <is>
          <t>VLO</t>
        </is>
      </c>
      <c r="J4987">
        <f>_xlfn.XLOOKUP(I4987,AS:AS,AU:AU)</f>
        <v/>
      </c>
      <c r="K4987" t="inlineStr">
        <is>
          <t>MXN</t>
        </is>
      </c>
      <c r="L4987" s="238" t="n">
        <v>400</v>
      </c>
      <c r="M4987">
        <f>L4987*_xlfn.XLOOKUP(K4987,AM:AM,AN:AN)</f>
        <v/>
      </c>
      <c r="N4987">
        <f>L4987*_xlfn.XLOOKUP(K4987,AM:AM,AO:AO)</f>
        <v/>
      </c>
      <c r="O4987" s="238" t="n">
        <v>0</v>
      </c>
      <c r="P4987">
        <f>O4987*_xlfn.XLOOKUP(K4987,AM:AM,AN:AN)</f>
        <v/>
      </c>
      <c r="Q4987">
        <f>O4987*_xlfn.XLOOKUP(K4987,AM:AM,AO:AO)</f>
        <v/>
      </c>
      <c r="R4987">
        <f>_xlfn.XLOOKUP(E4987,AF:AF,AG:AG)</f>
        <v/>
      </c>
      <c r="S4987">
        <f>_xlfn.XLOOKUP(E4987,AF:AF,AI:AI)</f>
        <v/>
      </c>
      <c r="T4987">
        <f>WEEKNUM(G4987)</f>
        <v/>
      </c>
      <c r="U4987">
        <f>YEAR(G4987)</f>
        <v/>
      </c>
      <c r="V4987" s="117">
        <f>IFERROR(Q4987/N4987,"0")</f>
        <v/>
      </c>
    </row>
    <row r="4988">
      <c r="A4988">
        <f>_xlfn.XLOOKUP(D4988,BN:BN,BO:BO)</f>
        <v/>
      </c>
      <c r="B4988" t="inlineStr">
        <is>
          <t>LLC</t>
        </is>
      </c>
      <c r="C4988" t="n">
        <v>821</v>
      </c>
      <c r="D4988">
        <f>_xlfn.XLOOKUP(C4988,BH:BH,BI:BI)</f>
        <v/>
      </c>
      <c r="E4988" t="n">
        <v>27914</v>
      </c>
      <c r="F4988" t="inlineStr">
        <is>
          <t>Emisión billetes PAR-LIS-PAR</t>
        </is>
      </c>
      <c r="G4988" s="234" t="n">
        <v>45972</v>
      </c>
      <c r="H4988" s="234" t="n">
        <v>45973</v>
      </c>
      <c r="I4988" t="inlineStr">
        <is>
          <t>ABC</t>
        </is>
      </c>
      <c r="J4988">
        <f>_xlfn.XLOOKUP(I4988,AS:AS,AU:AU)</f>
        <v/>
      </c>
      <c r="K4988" t="inlineStr">
        <is>
          <t>EUR</t>
        </is>
      </c>
      <c r="L4988" s="238" t="n">
        <v>1139.36</v>
      </c>
      <c r="M4988">
        <f>L4988*_xlfn.XLOOKUP(K4988,AM:AM,AN:AN)</f>
        <v/>
      </c>
      <c r="N4988">
        <f>L4988*_xlfn.XLOOKUP(K4988,AM:AM,AO:AO)</f>
        <v/>
      </c>
      <c r="O4988" s="238" t="n">
        <v>0</v>
      </c>
      <c r="P4988">
        <f>O4988*_xlfn.XLOOKUP(K4988,AM:AM,AN:AN)</f>
        <v/>
      </c>
      <c r="Q4988">
        <f>O4988*_xlfn.XLOOKUP(K4988,AM:AM,AO:AO)</f>
        <v/>
      </c>
      <c r="R4988">
        <f>_xlfn.XLOOKUP(E4988,AF:AF,AG:AG)</f>
        <v/>
      </c>
      <c r="S4988">
        <f>_xlfn.XLOOKUP(E4988,AF:AF,AI:AI)</f>
        <v/>
      </c>
      <c r="T4988">
        <f>WEEKNUM(G4988)</f>
        <v/>
      </c>
      <c r="U4988">
        <f>YEAR(G4988)</f>
        <v/>
      </c>
      <c r="V4988" s="117">
        <f>IFERROR(Q4988/N4988,"0")</f>
        <v/>
      </c>
    </row>
    <row r="4989">
      <c r="A4989">
        <f>_xlfn.XLOOKUP(D4989,BN:BN,BO:BO)</f>
        <v/>
      </c>
      <c r="B4989" t="inlineStr">
        <is>
          <t>LLC</t>
        </is>
      </c>
      <c r="C4989" t="n">
        <v>821</v>
      </c>
      <c r="D4989">
        <f>_xlfn.XLOOKUP(C4989,BH:BH,BI:BI)</f>
        <v/>
      </c>
      <c r="E4989" t="n">
        <v>0</v>
      </c>
      <c r="F4989" t="inlineStr">
        <is>
          <t>Fee emisión aereos</t>
        </is>
      </c>
      <c r="G4989" s="234" t="n">
        <v>45972</v>
      </c>
      <c r="H4989" s="234" t="n">
        <v>45973</v>
      </c>
      <c r="I4989" t="inlineStr">
        <is>
          <t>HPS</t>
        </is>
      </c>
      <c r="J4989">
        <f>_xlfn.XLOOKUP(I4989,AS:AS,AU:AU)</f>
        <v/>
      </c>
      <c r="K4989" t="inlineStr">
        <is>
          <t>EUR</t>
        </is>
      </c>
      <c r="L4989" s="238" t="n">
        <v>60.64</v>
      </c>
      <c r="M4989">
        <f>L4989*_xlfn.XLOOKUP(K4989,AM:AM,AN:AN)</f>
        <v/>
      </c>
      <c r="N4989">
        <f>L4989*_xlfn.XLOOKUP(K4989,AM:AM,AO:AO)</f>
        <v/>
      </c>
      <c r="O4989" s="238" t="n">
        <v>60.64</v>
      </c>
      <c r="P4989">
        <f>O4989*_xlfn.XLOOKUP(K4989,AM:AM,AN:AN)</f>
        <v/>
      </c>
      <c r="Q4989">
        <f>O4989*_xlfn.XLOOKUP(K4989,AM:AM,AO:AO)</f>
        <v/>
      </c>
      <c r="R4989">
        <f>_xlfn.XLOOKUP(E4989,AF:AF,AG:AG)</f>
        <v/>
      </c>
      <c r="S4989">
        <f>_xlfn.XLOOKUP(E4989,AF:AF,AI:AI)</f>
        <v/>
      </c>
      <c r="T4989">
        <f>WEEKNUM(G4989)</f>
        <v/>
      </c>
      <c r="U4989">
        <f>YEAR(G4989)</f>
        <v/>
      </c>
      <c r="V4989" s="117">
        <f>IFERROR(Q4989/N4989,"0")</f>
        <v/>
      </c>
    </row>
    <row r="4990">
      <c r="A4990">
        <f>_xlfn.XLOOKUP(D4990,BN:BN,BO:BO)</f>
        <v/>
      </c>
      <c r="B4990" t="inlineStr">
        <is>
          <t>LLC</t>
        </is>
      </c>
      <c r="C4990" t="n">
        <v>821</v>
      </c>
      <c r="D4990">
        <f>_xlfn.XLOOKUP(C4990,BH:BH,BI:BI)</f>
        <v/>
      </c>
      <c r="E4990" t="n">
        <v>33027</v>
      </c>
      <c r="F4990" t="inlineStr">
        <is>
          <t>Hotel Pousada Lisboa</t>
        </is>
      </c>
      <c r="G4990" s="234" t="n">
        <v>45972</v>
      </c>
      <c r="H4990" s="234" t="n">
        <v>45973</v>
      </c>
      <c r="I4990" t="inlineStr">
        <is>
          <t>HTL</t>
        </is>
      </c>
      <c r="J4990">
        <f>_xlfn.XLOOKUP(I4990,AS:AS,AU:AU)</f>
        <v/>
      </c>
      <c r="K4990" t="inlineStr">
        <is>
          <t>EUR</t>
        </is>
      </c>
      <c r="L4990" s="238" t="n">
        <v>442</v>
      </c>
      <c r="M4990">
        <f>L4990*_xlfn.XLOOKUP(K4990,AM:AM,AN:AN)</f>
        <v/>
      </c>
      <c r="N4990">
        <f>L4990*_xlfn.XLOOKUP(K4990,AM:AM,AO:AO)</f>
        <v/>
      </c>
      <c r="O4990" s="238" t="n">
        <v>42</v>
      </c>
      <c r="P4990">
        <f>O4990*_xlfn.XLOOKUP(K4990,AM:AM,AN:AN)</f>
        <v/>
      </c>
      <c r="Q4990">
        <f>O4990*_xlfn.XLOOKUP(K4990,AM:AM,AO:AO)</f>
        <v/>
      </c>
      <c r="R4990">
        <f>_xlfn.XLOOKUP(E4990,AF:AF,AG:AG)</f>
        <v/>
      </c>
      <c r="S4990">
        <f>_xlfn.XLOOKUP(E4990,AF:AF,AI:AI)</f>
        <v/>
      </c>
      <c r="T4990">
        <f>WEEKNUM(G4990)</f>
        <v/>
      </c>
      <c r="U4990">
        <f>YEAR(G4990)</f>
        <v/>
      </c>
      <c r="V4990" s="117">
        <f>IFERROR(Q4990/N4990,"0")</f>
        <v/>
      </c>
    </row>
    <row r="4991">
      <c r="A4991">
        <f>_xlfn.XLOOKUP(D4991,BN:BN,BO:BO)</f>
        <v/>
      </c>
      <c r="B4991" t="inlineStr">
        <is>
          <t>LLC</t>
        </is>
      </c>
      <c r="C4991" t="n">
        <v>821</v>
      </c>
      <c r="D4991">
        <f>_xlfn.XLOOKUP(C4991,BH:BH,BI:BI)</f>
        <v/>
      </c>
      <c r="E4991" t="n">
        <v>0</v>
      </c>
      <c r="F4991" t="inlineStr">
        <is>
          <t>SOBRECOMISION</t>
        </is>
      </c>
      <c r="G4991" s="234" t="n">
        <v>45972</v>
      </c>
      <c r="H4991" s="234" t="n">
        <v>45973</v>
      </c>
      <c r="I4991" t="inlineStr">
        <is>
          <t>HPS</t>
        </is>
      </c>
      <c r="J4991">
        <f>_xlfn.XLOOKUP(I4991,AS:AS,AU:AU)</f>
        <v/>
      </c>
      <c r="K4991" t="inlineStr">
        <is>
          <t>EUR</t>
        </is>
      </c>
      <c r="L4991" s="238" t="n">
        <v>60</v>
      </c>
      <c r="M4991">
        <f>L4991*_xlfn.XLOOKUP(K4991,AM:AM,AN:AN)</f>
        <v/>
      </c>
      <c r="N4991">
        <f>L4991*_xlfn.XLOOKUP(K4991,AM:AM,AO:AO)</f>
        <v/>
      </c>
      <c r="O4991" s="238" t="n">
        <v>60</v>
      </c>
      <c r="P4991">
        <f>O4991*_xlfn.XLOOKUP(K4991,AM:AM,AN:AN)</f>
        <v/>
      </c>
      <c r="Q4991">
        <f>O4991*_xlfn.XLOOKUP(K4991,AM:AM,AO:AO)</f>
        <v/>
      </c>
      <c r="R4991">
        <f>_xlfn.XLOOKUP(E4991,AF:AF,AG:AG)</f>
        <v/>
      </c>
      <c r="S4991">
        <f>_xlfn.XLOOKUP(E4991,AF:AF,AI:AI)</f>
        <v/>
      </c>
      <c r="T4991">
        <f>WEEKNUM(G4991)</f>
        <v/>
      </c>
      <c r="U4991">
        <f>YEAR(G4991)</f>
        <v/>
      </c>
      <c r="V4991" s="117">
        <f>IFERROR(Q4991/N4991,"0")</f>
        <v/>
      </c>
    </row>
    <row r="4992">
      <c r="A4992">
        <f>_xlfn.XLOOKUP(D4992,BN:BN,BO:BO)</f>
        <v/>
      </c>
      <c r="B4992" t="inlineStr">
        <is>
          <t>LLC</t>
        </is>
      </c>
      <c r="C4992" t="n">
        <v>822</v>
      </c>
      <c r="D4992">
        <f>_xlfn.XLOOKUP(C4992,BH:BH,BI:BI)</f>
        <v/>
      </c>
      <c r="E4992" t="n">
        <v>32544</v>
      </c>
      <c r="F4992" t="inlineStr">
        <is>
          <t>Hospedaje, transporte y tours</t>
        </is>
      </c>
      <c r="G4992" s="234" t="n">
        <v>45973</v>
      </c>
      <c r="H4992" s="234" t="n">
        <v>45977</v>
      </c>
      <c r="I4992" t="inlineStr">
        <is>
          <t>PKT</t>
        </is>
      </c>
      <c r="J4992">
        <f>_xlfn.XLOOKUP(I4992,AS:AS,AU:AU)</f>
        <v/>
      </c>
      <c r="K4992" t="inlineStr">
        <is>
          <t>USD</t>
        </is>
      </c>
      <c r="L4992" s="238" t="n">
        <v>10240</v>
      </c>
      <c r="M4992">
        <f>L4992*_xlfn.XLOOKUP(K4992,AM:AM,AN:AN)</f>
        <v/>
      </c>
      <c r="N4992">
        <f>L4992*_xlfn.XLOOKUP(K4992,AM:AM,AO:AO)</f>
        <v/>
      </c>
      <c r="O4992" s="238" t="n">
        <v>1210</v>
      </c>
      <c r="P4992">
        <f>O4992*_xlfn.XLOOKUP(K4992,AM:AM,AN:AN)</f>
        <v/>
      </c>
      <c r="Q4992">
        <f>O4992*_xlfn.XLOOKUP(K4992,AM:AM,AO:AO)</f>
        <v/>
      </c>
      <c r="R4992">
        <f>_xlfn.XLOOKUP(E4992,AF:AF,AG:AG)</f>
        <v/>
      </c>
      <c r="S4992">
        <f>_xlfn.XLOOKUP(E4992,AF:AF,AI:AI)</f>
        <v/>
      </c>
      <c r="T4992">
        <f>WEEKNUM(G4992)</f>
        <v/>
      </c>
      <c r="U4992">
        <f>YEAR(G4992)</f>
        <v/>
      </c>
      <c r="V4992" s="117">
        <f>IFERROR(Q4992/N4992,"0")</f>
        <v/>
      </c>
    </row>
    <row r="4993">
      <c r="A4993">
        <f>_xlfn.XLOOKUP(D4993,BN:BN,BO:BO)</f>
        <v/>
      </c>
      <c r="B4993" t="inlineStr">
        <is>
          <t>LLC</t>
        </is>
      </c>
      <c r="C4993" t="n">
        <v>822</v>
      </c>
      <c r="D4993">
        <f>_xlfn.XLOOKUP(C4993,BH:BH,BI:BI)</f>
        <v/>
      </c>
      <c r="E4993" t="n">
        <v>0</v>
      </c>
      <c r="F4993" t="inlineStr">
        <is>
          <t>.</t>
        </is>
      </c>
      <c r="G4993" s="234" t="n">
        <v>45973</v>
      </c>
      <c r="H4993" s="234" t="n">
        <v>45977</v>
      </c>
      <c r="I4993" t="inlineStr">
        <is>
          <t>HPS</t>
        </is>
      </c>
      <c r="J4993">
        <f>_xlfn.XLOOKUP(I4993,AS:AS,AU:AU)</f>
        <v/>
      </c>
      <c r="K4993" t="inlineStr">
        <is>
          <t>USD</t>
        </is>
      </c>
      <c r="L4993" s="238" t="n">
        <v>409.6</v>
      </c>
      <c r="M4993">
        <f>L4993*_xlfn.XLOOKUP(K4993,AM:AM,AN:AN)</f>
        <v/>
      </c>
      <c r="N4993">
        <f>L4993*_xlfn.XLOOKUP(K4993,AM:AM,AO:AO)</f>
        <v/>
      </c>
      <c r="O4993" s="238" t="n">
        <v>409.6</v>
      </c>
      <c r="P4993">
        <f>O4993*_xlfn.XLOOKUP(K4993,AM:AM,AN:AN)</f>
        <v/>
      </c>
      <c r="Q4993">
        <f>O4993*_xlfn.XLOOKUP(K4993,AM:AM,AO:AO)</f>
        <v/>
      </c>
      <c r="R4993">
        <f>_xlfn.XLOOKUP(E4993,AF:AF,AG:AG)</f>
        <v/>
      </c>
      <c r="S4993">
        <f>_xlfn.XLOOKUP(E4993,AF:AF,AI:AI)</f>
        <v/>
      </c>
      <c r="T4993">
        <f>WEEKNUM(G4993)</f>
        <v/>
      </c>
      <c r="U4993">
        <f>YEAR(G4993)</f>
        <v/>
      </c>
      <c r="V4993" s="117">
        <f>IFERROR(Q4993/N4993,"0")</f>
        <v/>
      </c>
    </row>
    <row r="4994">
      <c r="A4994">
        <f>_xlfn.XLOOKUP(D4994,BN:BN,BO:BO)</f>
        <v/>
      </c>
      <c r="B4994" t="inlineStr">
        <is>
          <t>LLC</t>
        </is>
      </c>
      <c r="C4994" t="n">
        <v>823</v>
      </c>
      <c r="D4994">
        <f>_xlfn.XLOOKUP(C4994,BH:BH,BI:BI)</f>
        <v/>
      </c>
      <c r="E4994" t="n">
        <v>25372</v>
      </c>
      <c r="F4994" t="inlineStr">
        <is>
          <t>WIMBLEDON</t>
        </is>
      </c>
      <c r="G4994" s="234" t="n">
        <v>46210</v>
      </c>
      <c r="H4994" s="234" t="n">
        <v>46217</v>
      </c>
      <c r="I4994" t="inlineStr">
        <is>
          <t>PKT</t>
        </is>
      </c>
      <c r="J4994">
        <f>_xlfn.XLOOKUP(I4994,AS:AS,AU:AU)</f>
        <v/>
      </c>
      <c r="K4994" t="inlineStr">
        <is>
          <t>GBP</t>
        </is>
      </c>
      <c r="L4994" s="238" t="n">
        <v>39415</v>
      </c>
      <c r="M4994">
        <f>L4994*_xlfn.XLOOKUP(K4994,AM:AM,AN:AN)</f>
        <v/>
      </c>
      <c r="N4994">
        <f>L4994*_xlfn.XLOOKUP(K4994,AM:AM,AO:AO)</f>
        <v/>
      </c>
      <c r="O4994" s="238" t="n">
        <v>2415</v>
      </c>
      <c r="P4994">
        <f>O4994*_xlfn.XLOOKUP(K4994,AM:AM,AN:AN)</f>
        <v/>
      </c>
      <c r="Q4994">
        <f>O4994*_xlfn.XLOOKUP(K4994,AM:AM,AO:AO)</f>
        <v/>
      </c>
      <c r="R4994">
        <f>_xlfn.XLOOKUP(E4994,AF:AF,AG:AG)</f>
        <v/>
      </c>
      <c r="S4994">
        <f>_xlfn.XLOOKUP(E4994,AF:AF,AI:AI)</f>
        <v/>
      </c>
      <c r="T4994">
        <f>WEEKNUM(G4994)</f>
        <v/>
      </c>
      <c r="U4994">
        <f>YEAR(G4994)</f>
        <v/>
      </c>
      <c r="V4994" s="117">
        <f>IFERROR(Q4994/N4994,"0")</f>
        <v/>
      </c>
    </row>
    <row r="4995">
      <c r="A4995">
        <f>_xlfn.XLOOKUP(D4995,BN:BN,BO:BO)</f>
        <v/>
      </c>
      <c r="B4995" t="inlineStr">
        <is>
          <t>LLC</t>
        </is>
      </c>
      <c r="C4995" t="n">
        <v>823</v>
      </c>
      <c r="D4995">
        <f>_xlfn.XLOOKUP(C4995,BH:BH,BI:BI)</f>
        <v/>
      </c>
      <c r="E4995" t="n">
        <v>0</v>
      </c>
      <c r="F4995" t="inlineStr">
        <is>
          <t>FEE STRIPE</t>
        </is>
      </c>
      <c r="G4995" s="234" t="n">
        <v>46210</v>
      </c>
      <c r="H4995" s="234" t="n">
        <v>46217</v>
      </c>
      <c r="I4995" t="inlineStr">
        <is>
          <t>HPS</t>
        </is>
      </c>
      <c r="J4995">
        <f>_xlfn.XLOOKUP(I4995,AS:AS,AU:AU)</f>
        <v/>
      </c>
      <c r="K4995" t="inlineStr">
        <is>
          <t>GBP</t>
        </is>
      </c>
      <c r="L4995" s="238" t="n">
        <v>2952.85</v>
      </c>
      <c r="M4995">
        <f>L4995*_xlfn.XLOOKUP(K4995,AM:AM,AN:AN)</f>
        <v/>
      </c>
      <c r="N4995">
        <f>L4995*_xlfn.XLOOKUP(K4995,AM:AM,AO:AO)</f>
        <v/>
      </c>
      <c r="O4995" s="238" t="n">
        <v>2952.85</v>
      </c>
      <c r="P4995">
        <f>O4995*_xlfn.XLOOKUP(K4995,AM:AM,AN:AN)</f>
        <v/>
      </c>
      <c r="Q4995">
        <f>O4995*_xlfn.XLOOKUP(K4995,AM:AM,AO:AO)</f>
        <v/>
      </c>
      <c r="R4995">
        <f>_xlfn.XLOOKUP(E4995,AF:AF,AG:AG)</f>
        <v/>
      </c>
      <c r="S4995">
        <f>_xlfn.XLOOKUP(E4995,AF:AF,AI:AI)</f>
        <v/>
      </c>
      <c r="T4995">
        <f>WEEKNUM(G4995)</f>
        <v/>
      </c>
      <c r="U4995">
        <f>YEAR(G4995)</f>
        <v/>
      </c>
      <c r="V4995" s="117">
        <f>IFERROR(Q4995/N4995,"0")</f>
        <v/>
      </c>
    </row>
    <row r="4996">
      <c r="A4996">
        <f>_xlfn.XLOOKUP(D4996,BN:BN,BO:BO)</f>
        <v/>
      </c>
      <c r="B4996" t="inlineStr">
        <is>
          <t>LLC</t>
        </is>
      </c>
      <c r="C4996" t="n">
        <v>824</v>
      </c>
      <c r="D4996">
        <f>_xlfn.XLOOKUP(C4996,BH:BH,BI:BI)</f>
        <v/>
      </c>
      <c r="E4996" t="n">
        <v>27301</v>
      </c>
      <c r="F4996" t="inlineStr">
        <is>
          <t>Vuelo MEX-TIJ-MEX/Sharon Vainer</t>
        </is>
      </c>
      <c r="G4996" s="234" t="n">
        <v>45982</v>
      </c>
      <c r="H4996" s="234" t="n">
        <v>45984</v>
      </c>
      <c r="I4996" t="inlineStr">
        <is>
          <t>VLO</t>
        </is>
      </c>
      <c r="J4996">
        <f>_xlfn.XLOOKUP(I4996,AS:AS,AU:AU)</f>
        <v/>
      </c>
      <c r="K4996" t="inlineStr">
        <is>
          <t>MXN</t>
        </is>
      </c>
      <c r="L4996" s="238" t="n">
        <v>22543</v>
      </c>
      <c r="M4996">
        <f>L4996*_xlfn.XLOOKUP(K4996,AM:AM,AN:AN)</f>
        <v/>
      </c>
      <c r="N4996">
        <f>L4996*_xlfn.XLOOKUP(K4996,AM:AM,AO:AO)</f>
        <v/>
      </c>
      <c r="O4996" s="238" t="n">
        <v>0</v>
      </c>
      <c r="P4996">
        <f>O4996*_xlfn.XLOOKUP(K4996,AM:AM,AN:AN)</f>
        <v/>
      </c>
      <c r="Q4996">
        <f>O4996*_xlfn.XLOOKUP(K4996,AM:AM,AO:AO)</f>
        <v/>
      </c>
      <c r="R4996">
        <f>_xlfn.XLOOKUP(E4996,AF:AF,AG:AG)</f>
        <v/>
      </c>
      <c r="S4996">
        <f>_xlfn.XLOOKUP(E4996,AF:AF,AI:AI)</f>
        <v/>
      </c>
      <c r="T4996">
        <f>WEEKNUM(G4996)</f>
        <v/>
      </c>
      <c r="U4996">
        <f>YEAR(G4996)</f>
        <v/>
      </c>
      <c r="V4996" s="117">
        <f>IFERROR(Q4996/N4996,"0")</f>
        <v/>
      </c>
    </row>
    <row r="4997">
      <c r="A4997">
        <f>_xlfn.XLOOKUP(D4997,BN:BN,BO:BO)</f>
        <v/>
      </c>
      <c r="B4997" t="inlineStr">
        <is>
          <t>LLC</t>
        </is>
      </c>
      <c r="C4997" t="n">
        <v>824</v>
      </c>
      <c r="D4997">
        <f>_xlfn.XLOOKUP(C4997,BH:BH,BI:BI)</f>
        <v/>
      </c>
      <c r="E4997" t="n">
        <v>27301</v>
      </c>
      <c r="F4997" t="inlineStr">
        <is>
          <t>Vuelo MEX-TIJ-MEX/Camila Vainer</t>
        </is>
      </c>
      <c r="G4997" s="234" t="n">
        <v>45982</v>
      </c>
      <c r="H4997" s="234" t="n">
        <v>45984</v>
      </c>
      <c r="I4997" t="inlineStr">
        <is>
          <t>VLO</t>
        </is>
      </c>
      <c r="J4997">
        <f>_xlfn.XLOOKUP(I4997,AS:AS,AU:AU)</f>
        <v/>
      </c>
      <c r="K4997" t="inlineStr">
        <is>
          <t>MXN</t>
        </is>
      </c>
      <c r="L4997" s="238" t="n">
        <v>22543</v>
      </c>
      <c r="M4997">
        <f>L4997*_xlfn.XLOOKUP(K4997,AM:AM,AN:AN)</f>
        <v/>
      </c>
      <c r="N4997">
        <f>L4997*_xlfn.XLOOKUP(K4997,AM:AM,AO:AO)</f>
        <v/>
      </c>
      <c r="O4997" s="238" t="n">
        <v>0</v>
      </c>
      <c r="P4997">
        <f>O4997*_xlfn.XLOOKUP(K4997,AM:AM,AN:AN)</f>
        <v/>
      </c>
      <c r="Q4997">
        <f>O4997*_xlfn.XLOOKUP(K4997,AM:AM,AO:AO)</f>
        <v/>
      </c>
      <c r="R4997">
        <f>_xlfn.XLOOKUP(E4997,AF:AF,AG:AG)</f>
        <v/>
      </c>
      <c r="S4997">
        <f>_xlfn.XLOOKUP(E4997,AF:AF,AI:AI)</f>
        <v/>
      </c>
      <c r="T4997">
        <f>WEEKNUM(G4997)</f>
        <v/>
      </c>
      <c r="U4997">
        <f>YEAR(G4997)</f>
        <v/>
      </c>
      <c r="V4997" s="117">
        <f>IFERROR(Q4997/N4997,"0")</f>
        <v/>
      </c>
    </row>
    <row r="4998">
      <c r="A4998">
        <f>_xlfn.XLOOKUP(D4998,BN:BN,BO:BO)</f>
        <v/>
      </c>
      <c r="B4998" t="inlineStr">
        <is>
          <t>LLC</t>
        </is>
      </c>
      <c r="C4998" t="n">
        <v>824</v>
      </c>
      <c r="D4998">
        <f>_xlfn.XLOOKUP(C4998,BH:BH,BI:BI)</f>
        <v/>
      </c>
      <c r="E4998" t="n">
        <v>27301</v>
      </c>
      <c r="F4998" t="inlineStr">
        <is>
          <t>Vuelo MEX-TIJ-MEX/Batsheva Zonenszain</t>
        </is>
      </c>
      <c r="G4998" s="234" t="n">
        <v>45981</v>
      </c>
      <c r="H4998" s="234" t="n">
        <v>45987</v>
      </c>
      <c r="I4998" t="inlineStr">
        <is>
          <t>VLO</t>
        </is>
      </c>
      <c r="J4998">
        <f>_xlfn.XLOOKUP(I4998,AS:AS,AU:AU)</f>
        <v/>
      </c>
      <c r="K4998" t="inlineStr">
        <is>
          <t>MXN</t>
        </is>
      </c>
      <c r="L4998" s="238" t="n">
        <v>17405</v>
      </c>
      <c r="M4998">
        <f>L4998*_xlfn.XLOOKUP(K4998,AM:AM,AN:AN)</f>
        <v/>
      </c>
      <c r="N4998">
        <f>L4998*_xlfn.XLOOKUP(K4998,AM:AM,AO:AO)</f>
        <v/>
      </c>
      <c r="O4998" s="238" t="n">
        <v>0</v>
      </c>
      <c r="P4998">
        <f>O4998*_xlfn.XLOOKUP(K4998,AM:AM,AN:AN)</f>
        <v/>
      </c>
      <c r="Q4998">
        <f>O4998*_xlfn.XLOOKUP(K4998,AM:AM,AO:AO)</f>
        <v/>
      </c>
      <c r="R4998">
        <f>_xlfn.XLOOKUP(E4998,AF:AF,AG:AG)</f>
        <v/>
      </c>
      <c r="S4998">
        <f>_xlfn.XLOOKUP(E4998,AF:AF,AI:AI)</f>
        <v/>
      </c>
      <c r="T4998">
        <f>WEEKNUM(G4998)</f>
        <v/>
      </c>
      <c r="U4998">
        <f>YEAR(G4998)</f>
        <v/>
      </c>
      <c r="V4998" s="117">
        <f>IFERROR(Q4998/N4998,"0")</f>
        <v/>
      </c>
    </row>
    <row r="4999">
      <c r="A4999">
        <f>_xlfn.XLOOKUP(D4999,BN:BN,BO:BO)</f>
        <v/>
      </c>
      <c r="B4999" t="inlineStr">
        <is>
          <t>LLC</t>
        </is>
      </c>
      <c r="C4999" t="n">
        <v>824</v>
      </c>
      <c r="D4999">
        <f>_xlfn.XLOOKUP(C4999,BH:BH,BI:BI)</f>
        <v/>
      </c>
      <c r="E4999" t="n">
        <v>27301</v>
      </c>
      <c r="F4999" t="inlineStr">
        <is>
          <t>Vuelo MEX-TIJ-MEX/David Vainer</t>
        </is>
      </c>
      <c r="G4999" s="234" t="n">
        <v>45981</v>
      </c>
      <c r="H4999" s="234" t="n">
        <v>45984</v>
      </c>
      <c r="I4999" t="inlineStr">
        <is>
          <t>VLO</t>
        </is>
      </c>
      <c r="J4999">
        <f>_xlfn.XLOOKUP(I4999,AS:AS,AU:AU)</f>
        <v/>
      </c>
      <c r="K4999" t="inlineStr">
        <is>
          <t>MXN</t>
        </is>
      </c>
      <c r="L4999" s="238" t="n">
        <v>22543</v>
      </c>
      <c r="M4999">
        <f>L4999*_xlfn.XLOOKUP(K4999,AM:AM,AN:AN)</f>
        <v/>
      </c>
      <c r="N4999">
        <f>L4999*_xlfn.XLOOKUP(K4999,AM:AM,AO:AO)</f>
        <v/>
      </c>
      <c r="O4999" s="238" t="n">
        <v>0</v>
      </c>
      <c r="P4999">
        <f>O4999*_xlfn.XLOOKUP(K4999,AM:AM,AN:AN)</f>
        <v/>
      </c>
      <c r="Q4999">
        <f>O4999*_xlfn.XLOOKUP(K4999,AM:AM,AO:AO)</f>
        <v/>
      </c>
      <c r="R4999">
        <f>_xlfn.XLOOKUP(E4999,AF:AF,AG:AG)</f>
        <v/>
      </c>
      <c r="S4999">
        <f>_xlfn.XLOOKUP(E4999,AF:AF,AI:AI)</f>
        <v/>
      </c>
      <c r="T4999">
        <f>WEEKNUM(G4999)</f>
        <v/>
      </c>
      <c r="U4999">
        <f>YEAR(G4999)</f>
        <v/>
      </c>
      <c r="V4999" s="117">
        <f>IFERROR(Q4999/N4999,"0")</f>
        <v/>
      </c>
    </row>
    <row r="5000">
      <c r="A5000">
        <f>_xlfn.XLOOKUP(D5000,BN:BN,BO:BO)</f>
        <v/>
      </c>
      <c r="B5000" t="inlineStr">
        <is>
          <t>LLC</t>
        </is>
      </c>
      <c r="C5000" t="n">
        <v>824</v>
      </c>
      <c r="D5000">
        <f>_xlfn.XLOOKUP(C5000,BH:BH,BI:BI)</f>
        <v/>
      </c>
      <c r="E5000" t="n">
        <v>27301</v>
      </c>
      <c r="F5000" t="inlineStr">
        <is>
          <t>Vuelo MEX-TIJ-MEX/Liora Lozowsy</t>
        </is>
      </c>
      <c r="G5000" s="234" t="n">
        <v>45981</v>
      </c>
      <c r="H5000" s="234" t="n">
        <v>45984</v>
      </c>
      <c r="I5000" t="inlineStr">
        <is>
          <t>VLO</t>
        </is>
      </c>
      <c r="J5000">
        <f>_xlfn.XLOOKUP(I5000,AS:AS,AU:AU)</f>
        <v/>
      </c>
      <c r="K5000" t="inlineStr">
        <is>
          <t>MXN</t>
        </is>
      </c>
      <c r="L5000" s="238" t="n">
        <v>22543</v>
      </c>
      <c r="M5000">
        <f>L5000*_xlfn.XLOOKUP(K5000,AM:AM,AN:AN)</f>
        <v/>
      </c>
      <c r="N5000">
        <f>L5000*_xlfn.XLOOKUP(K5000,AM:AM,AO:AO)</f>
        <v/>
      </c>
      <c r="O5000" s="238" t="n">
        <v>0</v>
      </c>
      <c r="P5000">
        <f>O5000*_xlfn.XLOOKUP(K5000,AM:AM,AN:AN)</f>
        <v/>
      </c>
      <c r="Q5000">
        <f>O5000*_xlfn.XLOOKUP(K5000,AM:AM,AO:AO)</f>
        <v/>
      </c>
      <c r="R5000">
        <f>_xlfn.XLOOKUP(E5000,AF:AF,AG:AG)</f>
        <v/>
      </c>
      <c r="S5000">
        <f>_xlfn.XLOOKUP(E5000,AF:AF,AI:AI)</f>
        <v/>
      </c>
      <c r="T5000">
        <f>WEEKNUM(G5000)</f>
        <v/>
      </c>
      <c r="U5000">
        <f>YEAR(G5000)</f>
        <v/>
      </c>
      <c r="V5000" s="117">
        <f>IFERROR(Q5000/N5000,"0")</f>
        <v/>
      </c>
    </row>
    <row r="5001">
      <c r="A5001">
        <f>_xlfn.XLOOKUP(D5001,BN:BN,BO:BO)</f>
        <v/>
      </c>
      <c r="B5001" t="inlineStr">
        <is>
          <t>LLC</t>
        </is>
      </c>
      <c r="C5001" t="n">
        <v>824</v>
      </c>
      <c r="D5001">
        <f>_xlfn.XLOOKUP(C5001,BH:BH,BI:BI)</f>
        <v/>
      </c>
      <c r="E5001" t="n">
        <v>0</v>
      </c>
      <c r="F5001" t="inlineStr">
        <is>
          <t>Fee de emisión de boletos aéreos</t>
        </is>
      </c>
      <c r="G5001" s="234" t="n">
        <v>45981</v>
      </c>
      <c r="H5001" s="234" t="n">
        <v>45987</v>
      </c>
      <c r="I5001" t="inlineStr">
        <is>
          <t>HPS</t>
        </is>
      </c>
      <c r="J5001">
        <f>_xlfn.XLOOKUP(I5001,AS:AS,AU:AU)</f>
        <v/>
      </c>
      <c r="K5001" t="inlineStr">
        <is>
          <t>MXN</t>
        </is>
      </c>
      <c r="L5001" s="238" t="n">
        <v>3298.75</v>
      </c>
      <c r="M5001">
        <f>L5001*_xlfn.XLOOKUP(K5001,AM:AM,AN:AN)</f>
        <v/>
      </c>
      <c r="N5001">
        <f>L5001*_xlfn.XLOOKUP(K5001,AM:AM,AO:AO)</f>
        <v/>
      </c>
      <c r="O5001" s="238" t="n">
        <v>3298.75</v>
      </c>
      <c r="P5001">
        <f>O5001*_xlfn.XLOOKUP(K5001,AM:AM,AN:AN)</f>
        <v/>
      </c>
      <c r="Q5001">
        <f>O5001*_xlfn.XLOOKUP(K5001,AM:AM,AO:AO)</f>
        <v/>
      </c>
      <c r="R5001">
        <f>_xlfn.XLOOKUP(E5001,AF:AF,AG:AG)</f>
        <v/>
      </c>
      <c r="S5001">
        <f>_xlfn.XLOOKUP(E5001,AF:AF,AI:AI)</f>
        <v/>
      </c>
      <c r="T5001">
        <f>WEEKNUM(G5001)</f>
        <v/>
      </c>
      <c r="U5001">
        <f>YEAR(G5001)</f>
        <v/>
      </c>
      <c r="V5001" s="117">
        <f>IFERROR(Q5001/N5001,"0")</f>
        <v/>
      </c>
    </row>
    <row r="5002">
      <c r="A5002">
        <f>_xlfn.XLOOKUP(D5002,BN:BN,BO:BO)</f>
        <v/>
      </c>
      <c r="B5002" t="inlineStr">
        <is>
          <t>LLC</t>
        </is>
      </c>
      <c r="C5002" t="n">
        <v>825</v>
      </c>
      <c r="D5002">
        <f>_xlfn.XLOOKUP(C5002,BH:BH,BI:BI)</f>
        <v/>
      </c>
      <c r="E5002" t="n">
        <v>31575</v>
      </c>
      <c r="F5002" t="inlineStr">
        <is>
          <t>Estadia</t>
        </is>
      </c>
      <c r="G5002" s="234" t="n">
        <v>46164</v>
      </c>
      <c r="H5002" s="234" t="n">
        <v>46167</v>
      </c>
      <c r="I5002" t="inlineStr">
        <is>
          <t>HTL</t>
        </is>
      </c>
      <c r="J5002">
        <f>_xlfn.XLOOKUP(I5002,AS:AS,AU:AU)</f>
        <v/>
      </c>
      <c r="K5002" t="inlineStr">
        <is>
          <t>MXN</t>
        </is>
      </c>
      <c r="L5002" s="238" t="n">
        <v>10000</v>
      </c>
      <c r="M5002">
        <f>L5002*_xlfn.XLOOKUP(K5002,AM:AM,AN:AN)</f>
        <v/>
      </c>
      <c r="N5002">
        <f>L5002*_xlfn.XLOOKUP(K5002,AM:AM,AO:AO)</f>
        <v/>
      </c>
      <c r="O5002" s="238" t="n">
        <v>1000</v>
      </c>
      <c r="P5002">
        <f>O5002*_xlfn.XLOOKUP(K5002,AM:AM,AN:AN)</f>
        <v/>
      </c>
      <c r="Q5002">
        <f>O5002*_xlfn.XLOOKUP(K5002,AM:AM,AO:AO)</f>
        <v/>
      </c>
      <c r="R5002">
        <f>_xlfn.XLOOKUP(E5002,AF:AF,AG:AG)</f>
        <v/>
      </c>
      <c r="S5002">
        <f>_xlfn.XLOOKUP(E5002,AF:AF,AI:AI)</f>
        <v/>
      </c>
      <c r="T5002">
        <f>WEEKNUM(G5002)</f>
        <v/>
      </c>
      <c r="U5002">
        <f>YEAR(G5002)</f>
        <v/>
      </c>
      <c r="V5002" s="117">
        <f>IFERROR(Q5002/N5002,"0")</f>
        <v/>
      </c>
    </row>
    <row r="5003">
      <c r="A5003">
        <f>_xlfn.XLOOKUP(D5003,BN:BN,BO:BO)</f>
        <v/>
      </c>
      <c r="B5003" t="inlineStr">
        <is>
          <t>LLC</t>
        </is>
      </c>
      <c r="C5003" t="n">
        <v>826</v>
      </c>
      <c r="D5003">
        <f>_xlfn.XLOOKUP(C5003,BH:BH,BI:BI)</f>
        <v/>
      </c>
      <c r="E5003" t="n">
        <v>0</v>
      </c>
      <c r="F5003" t="inlineStr">
        <is>
          <t>Fee emision</t>
        </is>
      </c>
      <c r="G5003" s="234" t="n">
        <v>46091</v>
      </c>
      <c r="H5003" s="234" t="n">
        <v>46129</v>
      </c>
      <c r="I5003" t="inlineStr">
        <is>
          <t>HPS</t>
        </is>
      </c>
      <c r="J5003">
        <f>_xlfn.XLOOKUP(I5003,AS:AS,AU:AU)</f>
        <v/>
      </c>
      <c r="K5003" t="inlineStr">
        <is>
          <t>EUR</t>
        </is>
      </c>
      <c r="L5003" s="238" t="n">
        <v>399.63</v>
      </c>
      <c r="M5003">
        <f>L5003*_xlfn.XLOOKUP(K5003,AM:AM,AN:AN)</f>
        <v/>
      </c>
      <c r="N5003">
        <f>L5003*_xlfn.XLOOKUP(K5003,AM:AM,AO:AO)</f>
        <v/>
      </c>
      <c r="O5003" s="238" t="n">
        <v>399.63</v>
      </c>
      <c r="P5003">
        <f>O5003*_xlfn.XLOOKUP(K5003,AM:AM,AN:AN)</f>
        <v/>
      </c>
      <c r="Q5003">
        <f>O5003*_xlfn.XLOOKUP(K5003,AM:AM,AO:AO)</f>
        <v/>
      </c>
      <c r="R5003">
        <f>_xlfn.XLOOKUP(E5003,AF:AF,AG:AG)</f>
        <v/>
      </c>
      <c r="S5003">
        <f>_xlfn.XLOOKUP(E5003,AF:AF,AI:AI)</f>
        <v/>
      </c>
      <c r="T5003">
        <f>WEEKNUM(G5003)</f>
        <v/>
      </c>
      <c r="U5003">
        <f>YEAR(G5003)</f>
        <v/>
      </c>
      <c r="V5003" s="117">
        <f>IFERROR(Q5003/N5003,"0")</f>
        <v/>
      </c>
    </row>
    <row r="5004">
      <c r="A5004">
        <f>_xlfn.XLOOKUP(D5004,BN:BN,BO:BO)</f>
        <v/>
      </c>
      <c r="B5004" t="inlineStr">
        <is>
          <t>LLC</t>
        </is>
      </c>
      <c r="C5004" t="n">
        <v>826</v>
      </c>
      <c r="D5004">
        <f>_xlfn.XLOOKUP(C5004,BH:BH,BI:BI)</f>
        <v/>
      </c>
      <c r="E5004" t="n">
        <v>28934</v>
      </c>
      <c r="F5004" t="inlineStr">
        <is>
          <t>NAHUM DELAS VIGO ALFONSO</t>
        </is>
      </c>
      <c r="G5004" s="234" t="n">
        <v>46091</v>
      </c>
      <c r="H5004" s="234" t="n">
        <v>46130</v>
      </c>
      <c r="I5004" t="inlineStr">
        <is>
          <t>VLO</t>
        </is>
      </c>
      <c r="J5004">
        <f>_xlfn.XLOOKUP(I5004,AS:AS,AU:AU)</f>
        <v/>
      </c>
      <c r="K5004" t="inlineStr">
        <is>
          <t>EUR</t>
        </is>
      </c>
      <c r="L5004" s="238" t="n">
        <v>4374.13</v>
      </c>
      <c r="M5004">
        <f>L5004*_xlfn.XLOOKUP(K5004,AM:AM,AN:AN)</f>
        <v/>
      </c>
      <c r="N5004">
        <f>L5004*_xlfn.XLOOKUP(K5004,AM:AM,AO:AO)</f>
        <v/>
      </c>
      <c r="O5004" s="238" t="n">
        <v>0</v>
      </c>
      <c r="P5004">
        <f>O5004*_xlfn.XLOOKUP(K5004,AM:AM,AN:AN)</f>
        <v/>
      </c>
      <c r="Q5004">
        <f>O5004*_xlfn.XLOOKUP(K5004,AM:AM,AO:AO)</f>
        <v/>
      </c>
      <c r="R5004">
        <f>_xlfn.XLOOKUP(E5004,AF:AF,AG:AG)</f>
        <v/>
      </c>
      <c r="S5004">
        <f>_xlfn.XLOOKUP(E5004,AF:AF,AI:AI)</f>
        <v/>
      </c>
      <c r="T5004">
        <f>WEEKNUM(G5004)</f>
        <v/>
      </c>
      <c r="U5004">
        <f>YEAR(G5004)</f>
        <v/>
      </c>
      <c r="V5004" s="117">
        <f>IFERROR(Q5004/N5004,"0")</f>
        <v/>
      </c>
    </row>
    <row r="5005">
      <c r="A5005">
        <f>_xlfn.XLOOKUP(D5005,BN:BN,BO:BO)</f>
        <v/>
      </c>
      <c r="B5005" t="inlineStr">
        <is>
          <t>LLC</t>
        </is>
      </c>
      <c r="C5005" t="n">
        <v>826</v>
      </c>
      <c r="D5005">
        <f>_xlfn.XLOOKUP(C5005,BH:BH,BI:BI)</f>
        <v/>
      </c>
      <c r="E5005" t="n">
        <v>28934</v>
      </c>
      <c r="F5005" t="inlineStr">
        <is>
          <t>DOMECQ PEREZ TRISTAN LEOPOLDO</t>
        </is>
      </c>
      <c r="G5005" s="234" t="n">
        <v>46091</v>
      </c>
      <c r="H5005" s="234" t="n">
        <v>46130</v>
      </c>
      <c r="I5005" t="inlineStr">
        <is>
          <t>VLO</t>
        </is>
      </c>
      <c r="J5005">
        <f>_xlfn.XLOOKUP(I5005,AS:AS,AU:AU)</f>
        <v/>
      </c>
      <c r="K5005" t="inlineStr">
        <is>
          <t>EUR</t>
        </is>
      </c>
      <c r="L5005" s="238" t="n">
        <v>4374.13</v>
      </c>
      <c r="M5005">
        <f>L5005*_xlfn.XLOOKUP(K5005,AM:AM,AN:AN)</f>
        <v/>
      </c>
      <c r="N5005">
        <f>L5005*_xlfn.XLOOKUP(K5005,AM:AM,AO:AO)</f>
        <v/>
      </c>
      <c r="O5005" s="238" t="n">
        <v>0</v>
      </c>
      <c r="P5005">
        <f>O5005*_xlfn.XLOOKUP(K5005,AM:AM,AN:AN)</f>
        <v/>
      </c>
      <c r="Q5005">
        <f>O5005*_xlfn.XLOOKUP(K5005,AM:AM,AO:AO)</f>
        <v/>
      </c>
      <c r="R5005">
        <f>_xlfn.XLOOKUP(E5005,AF:AF,AG:AG)</f>
        <v/>
      </c>
      <c r="S5005">
        <f>_xlfn.XLOOKUP(E5005,AF:AF,AI:AI)</f>
        <v/>
      </c>
      <c r="T5005">
        <f>WEEKNUM(G5005)</f>
        <v/>
      </c>
      <c r="U5005">
        <f>YEAR(G5005)</f>
        <v/>
      </c>
      <c r="V5005" s="117">
        <f>IFERROR(Q5005/N5005,"0")</f>
        <v/>
      </c>
    </row>
    <row r="5006">
      <c r="A5006">
        <f>_xlfn.XLOOKUP(D5006,BN:BN,BO:BO)</f>
        <v/>
      </c>
      <c r="B5006" t="inlineStr">
        <is>
          <t>LLC</t>
        </is>
      </c>
      <c r="C5006" t="n">
        <v>826</v>
      </c>
      <c r="D5006">
        <f>_xlfn.XLOOKUP(C5006,BH:BH,BI:BI)</f>
        <v/>
      </c>
      <c r="E5006" t="n">
        <v>28934</v>
      </c>
      <c r="F5006" t="inlineStr">
        <is>
          <t>CATUBIG QUINTOS FE</t>
        </is>
      </c>
      <c r="G5006" s="234" t="n">
        <v>46099</v>
      </c>
      <c r="H5006" s="234" t="n">
        <v>46130</v>
      </c>
      <c r="I5006" t="inlineStr">
        <is>
          <t>VLO</t>
        </is>
      </c>
      <c r="J5006">
        <f>_xlfn.XLOOKUP(I5006,AS:AS,AU:AU)</f>
        <v/>
      </c>
      <c r="K5006" t="inlineStr">
        <is>
          <t>EUR</t>
        </is>
      </c>
      <c r="L5006" s="238" t="n">
        <v>862.11</v>
      </c>
      <c r="M5006">
        <f>L5006*_xlfn.XLOOKUP(K5006,AM:AM,AN:AN)</f>
        <v/>
      </c>
      <c r="N5006">
        <f>L5006*_xlfn.XLOOKUP(K5006,AM:AM,AO:AO)</f>
        <v/>
      </c>
      <c r="O5006" s="238" t="n">
        <v>0</v>
      </c>
      <c r="P5006">
        <f>O5006*_xlfn.XLOOKUP(K5006,AM:AM,AN:AN)</f>
        <v/>
      </c>
      <c r="Q5006">
        <f>O5006*_xlfn.XLOOKUP(K5006,AM:AM,AO:AO)</f>
        <v/>
      </c>
      <c r="R5006">
        <f>_xlfn.XLOOKUP(E5006,AF:AF,AG:AG)</f>
        <v/>
      </c>
      <c r="S5006">
        <f>_xlfn.XLOOKUP(E5006,AF:AF,AI:AI)</f>
        <v/>
      </c>
      <c r="T5006">
        <f>WEEKNUM(G5006)</f>
        <v/>
      </c>
      <c r="U5006">
        <f>YEAR(G5006)</f>
        <v/>
      </c>
      <c r="V5006" s="117">
        <f>IFERROR(Q5006/N5006,"0")</f>
        <v/>
      </c>
    </row>
    <row r="5007">
      <c r="A5007">
        <f>_xlfn.XLOOKUP(D5007,BN:BN,BO:BO)</f>
        <v/>
      </c>
      <c r="B5007" t="inlineStr">
        <is>
          <t>LLC</t>
        </is>
      </c>
      <c r="C5007" t="n">
        <v>827</v>
      </c>
      <c r="D5007">
        <f>_xlfn.XLOOKUP(C5007,BH:BH,BI:BI)</f>
        <v/>
      </c>
      <c r="E5007" t="n">
        <v>34242</v>
      </c>
      <c r="F5007" t="inlineStr">
        <is>
          <t>site</t>
        </is>
      </c>
      <c r="G5007" s="234" t="n">
        <v>45969</v>
      </c>
      <c r="H5007" s="234" t="n">
        <v>45976</v>
      </c>
      <c r="I5007" t="inlineStr">
        <is>
          <t>HTL</t>
        </is>
      </c>
      <c r="J5007">
        <f>_xlfn.XLOOKUP(I5007,AS:AS,AU:AU)</f>
        <v/>
      </c>
      <c r="K5007" t="inlineStr">
        <is>
          <t>USD</t>
        </is>
      </c>
      <c r="L5007" s="238" t="n">
        <v>7090.71</v>
      </c>
      <c r="M5007">
        <f>L5007*_xlfn.XLOOKUP(K5007,AM:AM,AN:AN)</f>
        <v/>
      </c>
      <c r="N5007">
        <f>L5007*_xlfn.XLOOKUP(K5007,AM:AM,AO:AO)</f>
        <v/>
      </c>
      <c r="O5007" s="238" t="n">
        <v>1590.71</v>
      </c>
      <c r="P5007">
        <f>O5007*_xlfn.XLOOKUP(K5007,AM:AM,AN:AN)</f>
        <v/>
      </c>
      <c r="Q5007">
        <f>O5007*_xlfn.XLOOKUP(K5007,AM:AM,AO:AO)</f>
        <v/>
      </c>
      <c r="R5007">
        <f>_xlfn.XLOOKUP(E5007,AF:AF,AG:AG)</f>
        <v/>
      </c>
      <c r="S5007">
        <f>_xlfn.XLOOKUP(E5007,AF:AF,AI:AI)</f>
        <v/>
      </c>
      <c r="T5007">
        <f>WEEKNUM(G5007)</f>
        <v/>
      </c>
      <c r="U5007">
        <f>YEAR(G5007)</f>
        <v/>
      </c>
      <c r="V5007" s="117">
        <f>IFERROR(Q5007/N5007,"0")</f>
        <v/>
      </c>
    </row>
    <row r="5008">
      <c r="A5008">
        <f>_xlfn.XLOOKUP(D5008,BN:BN,BO:BO)</f>
        <v/>
      </c>
      <c r="B5008" t="inlineStr">
        <is>
          <t>LLC</t>
        </is>
      </c>
      <c r="C5008" t="n">
        <v>828</v>
      </c>
      <c r="D5008">
        <f>_xlfn.XLOOKUP(C5008,BH:BH,BI:BI)</f>
        <v/>
      </c>
      <c r="E5008" t="n">
        <v>27301</v>
      </c>
      <c r="F5008" t="inlineStr">
        <is>
          <t>VUELOS MEX DEN'EGE MEX</t>
        </is>
      </c>
      <c r="G5008" s="234" t="n">
        <v>46011</v>
      </c>
      <c r="H5008" s="234" t="n">
        <v>46018</v>
      </c>
      <c r="I5008" t="inlineStr">
        <is>
          <t>VLO</t>
        </is>
      </c>
      <c r="J5008">
        <f>_xlfn.XLOOKUP(I5008,AS:AS,AU:AU)</f>
        <v/>
      </c>
      <c r="K5008" t="inlineStr">
        <is>
          <t>MXN</t>
        </is>
      </c>
      <c r="L5008" s="238" t="n">
        <v>10415</v>
      </c>
      <c r="M5008">
        <f>L5008*_xlfn.XLOOKUP(K5008,AM:AM,AN:AN)</f>
        <v/>
      </c>
      <c r="N5008">
        <f>L5008*_xlfn.XLOOKUP(K5008,AM:AM,AO:AO)</f>
        <v/>
      </c>
      <c r="O5008" s="238" t="n">
        <v>0</v>
      </c>
      <c r="P5008">
        <f>O5008*_xlfn.XLOOKUP(K5008,AM:AM,AN:AN)</f>
        <v/>
      </c>
      <c r="Q5008">
        <f>O5008*_xlfn.XLOOKUP(K5008,AM:AM,AO:AO)</f>
        <v/>
      </c>
      <c r="R5008">
        <f>_xlfn.XLOOKUP(E5008,AF:AF,AG:AG)</f>
        <v/>
      </c>
      <c r="S5008">
        <f>_xlfn.XLOOKUP(E5008,AF:AF,AI:AI)</f>
        <v/>
      </c>
      <c r="T5008">
        <f>WEEKNUM(G5008)</f>
        <v/>
      </c>
      <c r="U5008">
        <f>YEAR(G5008)</f>
        <v/>
      </c>
      <c r="V5008" s="117">
        <f>IFERROR(Q5008/N5008,"0")</f>
        <v/>
      </c>
    </row>
    <row r="5009">
      <c r="A5009">
        <f>_xlfn.XLOOKUP(D5009,BN:BN,BO:BO)</f>
        <v/>
      </c>
      <c r="B5009" t="inlineStr">
        <is>
          <t>LLC</t>
        </is>
      </c>
      <c r="C5009" t="n">
        <v>828</v>
      </c>
      <c r="D5009">
        <f>_xlfn.XLOOKUP(C5009,BH:BH,BI:BI)</f>
        <v/>
      </c>
      <c r="E5009" t="n">
        <v>27301</v>
      </c>
      <c r="F5009" t="inlineStr">
        <is>
          <t>VUELO MEX DEN</t>
        </is>
      </c>
      <c r="G5009" s="234" t="n">
        <v>46011</v>
      </c>
      <c r="H5009" s="234" t="n">
        <v>46018</v>
      </c>
      <c r="I5009" t="inlineStr">
        <is>
          <t>VLO</t>
        </is>
      </c>
      <c r="J5009">
        <f>_xlfn.XLOOKUP(I5009,AS:AS,AU:AU)</f>
        <v/>
      </c>
      <c r="K5009" t="inlineStr">
        <is>
          <t>MXN</t>
        </is>
      </c>
      <c r="L5009" s="238" t="n">
        <v>10415</v>
      </c>
      <c r="M5009">
        <f>L5009*_xlfn.XLOOKUP(K5009,AM:AM,AN:AN)</f>
        <v/>
      </c>
      <c r="N5009">
        <f>L5009*_xlfn.XLOOKUP(K5009,AM:AM,AO:AO)</f>
        <v/>
      </c>
      <c r="O5009" s="238" t="n">
        <v>0</v>
      </c>
      <c r="P5009">
        <f>O5009*_xlfn.XLOOKUP(K5009,AM:AM,AN:AN)</f>
        <v/>
      </c>
      <c r="Q5009">
        <f>O5009*_xlfn.XLOOKUP(K5009,AM:AM,AO:AO)</f>
        <v/>
      </c>
      <c r="R5009">
        <f>_xlfn.XLOOKUP(E5009,AF:AF,AG:AG)</f>
        <v/>
      </c>
      <c r="S5009">
        <f>_xlfn.XLOOKUP(E5009,AF:AF,AI:AI)</f>
        <v/>
      </c>
      <c r="T5009">
        <f>WEEKNUM(G5009)</f>
        <v/>
      </c>
      <c r="U5009">
        <f>YEAR(G5009)</f>
        <v/>
      </c>
      <c r="V5009" s="117">
        <f>IFERROR(Q5009/N5009,"0")</f>
        <v/>
      </c>
    </row>
    <row r="5010">
      <c r="A5010">
        <f>_xlfn.XLOOKUP(D5010,BN:BN,BO:BO)</f>
        <v/>
      </c>
      <c r="B5010" t="inlineStr">
        <is>
          <t>LLC</t>
        </is>
      </c>
      <c r="C5010" t="n">
        <v>828</v>
      </c>
      <c r="D5010">
        <f>_xlfn.XLOOKUP(C5010,BH:BH,BI:BI)</f>
        <v/>
      </c>
      <c r="E5010" t="n">
        <v>27301</v>
      </c>
      <c r="F5010" t="inlineStr">
        <is>
          <t>VUELO MEX DEN</t>
        </is>
      </c>
      <c r="G5010" s="234" t="n">
        <v>46011</v>
      </c>
      <c r="H5010" s="234" t="n">
        <v>46018</v>
      </c>
      <c r="I5010" t="inlineStr">
        <is>
          <t>VLO</t>
        </is>
      </c>
      <c r="J5010">
        <f>_xlfn.XLOOKUP(I5010,AS:AS,AU:AU)</f>
        <v/>
      </c>
      <c r="K5010" t="inlineStr">
        <is>
          <t>MXN</t>
        </is>
      </c>
      <c r="L5010" s="238" t="n">
        <v>10415</v>
      </c>
      <c r="M5010">
        <f>L5010*_xlfn.XLOOKUP(K5010,AM:AM,AN:AN)</f>
        <v/>
      </c>
      <c r="N5010">
        <f>L5010*_xlfn.XLOOKUP(K5010,AM:AM,AO:AO)</f>
        <v/>
      </c>
      <c r="O5010" s="238" t="n">
        <v>0</v>
      </c>
      <c r="P5010">
        <f>O5010*_xlfn.XLOOKUP(K5010,AM:AM,AN:AN)</f>
        <v/>
      </c>
      <c r="Q5010">
        <f>O5010*_xlfn.XLOOKUP(K5010,AM:AM,AO:AO)</f>
        <v/>
      </c>
      <c r="R5010">
        <f>_xlfn.XLOOKUP(E5010,AF:AF,AG:AG)</f>
        <v/>
      </c>
      <c r="S5010">
        <f>_xlfn.XLOOKUP(E5010,AF:AF,AI:AI)</f>
        <v/>
      </c>
      <c r="T5010">
        <f>WEEKNUM(G5010)</f>
        <v/>
      </c>
      <c r="U5010">
        <f>YEAR(G5010)</f>
        <v/>
      </c>
      <c r="V5010" s="117">
        <f>IFERROR(Q5010/N5010,"0")</f>
        <v/>
      </c>
    </row>
    <row r="5011">
      <c r="A5011">
        <f>_xlfn.XLOOKUP(D5011,BN:BN,BO:BO)</f>
        <v/>
      </c>
      <c r="B5011" t="inlineStr">
        <is>
          <t>LLC</t>
        </is>
      </c>
      <c r="C5011" t="n">
        <v>828</v>
      </c>
      <c r="D5011">
        <f>_xlfn.XLOOKUP(C5011,BH:BH,BI:BI)</f>
        <v/>
      </c>
      <c r="E5011" t="n">
        <v>27301</v>
      </c>
      <c r="F5011" t="inlineStr">
        <is>
          <t>VUELO MEX DEN</t>
        </is>
      </c>
      <c r="G5011" s="234" t="n">
        <v>46011</v>
      </c>
      <c r="H5011" s="234" t="n">
        <v>46018</v>
      </c>
      <c r="I5011" t="inlineStr">
        <is>
          <t>VLO</t>
        </is>
      </c>
      <c r="J5011">
        <f>_xlfn.XLOOKUP(I5011,AS:AS,AU:AU)</f>
        <v/>
      </c>
      <c r="K5011" t="inlineStr">
        <is>
          <t>MXN</t>
        </is>
      </c>
      <c r="L5011" s="238" t="n">
        <v>10415</v>
      </c>
      <c r="M5011">
        <f>L5011*_xlfn.XLOOKUP(K5011,AM:AM,AN:AN)</f>
        <v/>
      </c>
      <c r="N5011">
        <f>L5011*_xlfn.XLOOKUP(K5011,AM:AM,AO:AO)</f>
        <v/>
      </c>
      <c r="O5011" s="238" t="n">
        <v>0</v>
      </c>
      <c r="P5011">
        <f>O5011*_xlfn.XLOOKUP(K5011,AM:AM,AN:AN)</f>
        <v/>
      </c>
      <c r="Q5011">
        <f>O5011*_xlfn.XLOOKUP(K5011,AM:AM,AO:AO)</f>
        <v/>
      </c>
      <c r="R5011">
        <f>_xlfn.XLOOKUP(E5011,AF:AF,AG:AG)</f>
        <v/>
      </c>
      <c r="S5011">
        <f>_xlfn.XLOOKUP(E5011,AF:AF,AI:AI)</f>
        <v/>
      </c>
      <c r="T5011">
        <f>WEEKNUM(G5011)</f>
        <v/>
      </c>
      <c r="U5011">
        <f>YEAR(G5011)</f>
        <v/>
      </c>
      <c r="V5011" s="117">
        <f>IFERROR(Q5011/N5011,"0")</f>
        <v/>
      </c>
    </row>
    <row r="5012">
      <c r="A5012">
        <f>_xlfn.XLOOKUP(D5012,BN:BN,BO:BO)</f>
        <v/>
      </c>
      <c r="B5012" t="inlineStr">
        <is>
          <t>LLC</t>
        </is>
      </c>
      <c r="C5012" t="n">
        <v>828</v>
      </c>
      <c r="D5012">
        <f>_xlfn.XLOOKUP(C5012,BH:BH,BI:BI)</f>
        <v/>
      </c>
      <c r="E5012" t="n">
        <v>27301</v>
      </c>
      <c r="F5012" t="inlineStr">
        <is>
          <t>VUELO CON AA EGE-PHX-MEX</t>
        </is>
      </c>
      <c r="G5012" s="234" t="n">
        <v>46011</v>
      </c>
      <c r="H5012" s="234" t="n">
        <v>46018</v>
      </c>
      <c r="I5012" t="inlineStr">
        <is>
          <t>VLO</t>
        </is>
      </c>
      <c r="J5012">
        <f>_xlfn.XLOOKUP(I5012,AS:AS,AU:AU)</f>
        <v/>
      </c>
      <c r="K5012" t="inlineStr">
        <is>
          <t>MXN</t>
        </is>
      </c>
      <c r="L5012" s="238" t="n">
        <v>9286</v>
      </c>
      <c r="M5012">
        <f>L5012*_xlfn.XLOOKUP(K5012,AM:AM,AN:AN)</f>
        <v/>
      </c>
      <c r="N5012">
        <f>L5012*_xlfn.XLOOKUP(K5012,AM:AM,AO:AO)</f>
        <v/>
      </c>
      <c r="O5012" s="238" t="n">
        <v>0</v>
      </c>
      <c r="P5012">
        <f>O5012*_xlfn.XLOOKUP(K5012,AM:AM,AN:AN)</f>
        <v/>
      </c>
      <c r="Q5012">
        <f>O5012*_xlfn.XLOOKUP(K5012,AM:AM,AO:AO)</f>
        <v/>
      </c>
      <c r="R5012">
        <f>_xlfn.XLOOKUP(E5012,AF:AF,AG:AG)</f>
        <v/>
      </c>
      <c r="S5012">
        <f>_xlfn.XLOOKUP(E5012,AF:AF,AI:AI)</f>
        <v/>
      </c>
      <c r="T5012">
        <f>WEEKNUM(G5012)</f>
        <v/>
      </c>
      <c r="U5012">
        <f>YEAR(G5012)</f>
        <v/>
      </c>
      <c r="V5012" s="117">
        <f>IFERROR(Q5012/N5012,"0")</f>
        <v/>
      </c>
    </row>
    <row r="5013">
      <c r="A5013">
        <f>_xlfn.XLOOKUP(D5013,BN:BN,BO:BO)</f>
        <v/>
      </c>
      <c r="B5013" t="inlineStr">
        <is>
          <t>LLC</t>
        </is>
      </c>
      <c r="C5013" t="n">
        <v>828</v>
      </c>
      <c r="D5013">
        <f>_xlfn.XLOOKUP(C5013,BH:BH,BI:BI)</f>
        <v/>
      </c>
      <c r="E5013" t="n">
        <v>27301</v>
      </c>
      <c r="F5013" t="inlineStr">
        <is>
          <t>VUELO CON AA EGE-PHX-MEX</t>
        </is>
      </c>
      <c r="G5013" s="234" t="n">
        <v>46011</v>
      </c>
      <c r="H5013" s="234" t="n">
        <v>46018</v>
      </c>
      <c r="I5013" t="inlineStr">
        <is>
          <t>VLO</t>
        </is>
      </c>
      <c r="J5013">
        <f>_xlfn.XLOOKUP(I5013,AS:AS,AU:AU)</f>
        <v/>
      </c>
      <c r="K5013" t="inlineStr">
        <is>
          <t>MXN</t>
        </is>
      </c>
      <c r="L5013" s="238" t="n">
        <v>9286</v>
      </c>
      <c r="M5013">
        <f>L5013*_xlfn.XLOOKUP(K5013,AM:AM,AN:AN)</f>
        <v/>
      </c>
      <c r="N5013">
        <f>L5013*_xlfn.XLOOKUP(K5013,AM:AM,AO:AO)</f>
        <v/>
      </c>
      <c r="O5013" s="238" t="n">
        <v>0</v>
      </c>
      <c r="P5013">
        <f>O5013*_xlfn.XLOOKUP(K5013,AM:AM,AN:AN)</f>
        <v/>
      </c>
      <c r="Q5013">
        <f>O5013*_xlfn.XLOOKUP(K5013,AM:AM,AO:AO)</f>
        <v/>
      </c>
      <c r="R5013">
        <f>_xlfn.XLOOKUP(E5013,AF:AF,AG:AG)</f>
        <v/>
      </c>
      <c r="S5013">
        <f>_xlfn.XLOOKUP(E5013,AF:AF,AI:AI)</f>
        <v/>
      </c>
      <c r="T5013">
        <f>WEEKNUM(G5013)</f>
        <v/>
      </c>
      <c r="U5013">
        <f>YEAR(G5013)</f>
        <v/>
      </c>
      <c r="V5013" s="117">
        <f>IFERROR(Q5013/N5013,"0")</f>
        <v/>
      </c>
    </row>
    <row r="5014">
      <c r="A5014">
        <f>_xlfn.XLOOKUP(D5014,BN:BN,BO:BO)</f>
        <v/>
      </c>
      <c r="B5014" t="inlineStr">
        <is>
          <t>LLC</t>
        </is>
      </c>
      <c r="C5014" t="n">
        <v>828</v>
      </c>
      <c r="D5014">
        <f>_xlfn.XLOOKUP(C5014,BH:BH,BI:BI)</f>
        <v/>
      </c>
      <c r="E5014" t="n">
        <v>27301</v>
      </c>
      <c r="F5014" t="inlineStr">
        <is>
          <t>VUELO CON AA EGE-PHX-MEX</t>
        </is>
      </c>
      <c r="G5014" s="234" t="n">
        <v>46011</v>
      </c>
      <c r="H5014" s="234" t="n">
        <v>46018</v>
      </c>
      <c r="I5014" t="inlineStr">
        <is>
          <t>VLO</t>
        </is>
      </c>
      <c r="J5014">
        <f>_xlfn.XLOOKUP(I5014,AS:AS,AU:AU)</f>
        <v/>
      </c>
      <c r="K5014" t="inlineStr">
        <is>
          <t>MXN</t>
        </is>
      </c>
      <c r="L5014" s="238" t="n">
        <v>9286</v>
      </c>
      <c r="M5014">
        <f>L5014*_xlfn.XLOOKUP(K5014,AM:AM,AN:AN)</f>
        <v/>
      </c>
      <c r="N5014">
        <f>L5014*_xlfn.XLOOKUP(K5014,AM:AM,AO:AO)</f>
        <v/>
      </c>
      <c r="O5014" s="238" t="n">
        <v>0</v>
      </c>
      <c r="P5014">
        <f>O5014*_xlfn.XLOOKUP(K5014,AM:AM,AN:AN)</f>
        <v/>
      </c>
      <c r="Q5014">
        <f>O5014*_xlfn.XLOOKUP(K5014,AM:AM,AO:AO)</f>
        <v/>
      </c>
      <c r="R5014">
        <f>_xlfn.XLOOKUP(E5014,AF:AF,AG:AG)</f>
        <v/>
      </c>
      <c r="S5014">
        <f>_xlfn.XLOOKUP(E5014,AF:AF,AI:AI)</f>
        <v/>
      </c>
      <c r="T5014">
        <f>WEEKNUM(G5014)</f>
        <v/>
      </c>
      <c r="U5014">
        <f>YEAR(G5014)</f>
        <v/>
      </c>
      <c r="V5014" s="117">
        <f>IFERROR(Q5014/N5014,"0")</f>
        <v/>
      </c>
    </row>
    <row r="5015">
      <c r="A5015">
        <f>_xlfn.XLOOKUP(D5015,BN:BN,BO:BO)</f>
        <v/>
      </c>
      <c r="B5015" t="inlineStr">
        <is>
          <t>LLC</t>
        </is>
      </c>
      <c r="C5015" t="n">
        <v>828</v>
      </c>
      <c r="D5015">
        <f>_xlfn.XLOOKUP(C5015,BH:BH,BI:BI)</f>
        <v/>
      </c>
      <c r="E5015" t="n">
        <v>27301</v>
      </c>
      <c r="F5015" t="inlineStr">
        <is>
          <t>VUELO CON AA EGE-PHX-MEX</t>
        </is>
      </c>
      <c r="G5015" s="234" t="n">
        <v>46011</v>
      </c>
      <c r="H5015" s="234" t="n">
        <v>46018</v>
      </c>
      <c r="I5015" t="inlineStr">
        <is>
          <t>VLO</t>
        </is>
      </c>
      <c r="J5015">
        <f>_xlfn.XLOOKUP(I5015,AS:AS,AU:AU)</f>
        <v/>
      </c>
      <c r="K5015" t="inlineStr">
        <is>
          <t>MXN</t>
        </is>
      </c>
      <c r="L5015" s="238" t="n">
        <v>9286</v>
      </c>
      <c r="M5015">
        <f>L5015*_xlfn.XLOOKUP(K5015,AM:AM,AN:AN)</f>
        <v/>
      </c>
      <c r="N5015">
        <f>L5015*_xlfn.XLOOKUP(K5015,AM:AM,AO:AO)</f>
        <v/>
      </c>
      <c r="O5015" s="238" t="n">
        <v>0</v>
      </c>
      <c r="P5015">
        <f>O5015*_xlfn.XLOOKUP(K5015,AM:AM,AN:AN)</f>
        <v/>
      </c>
      <c r="Q5015">
        <f>O5015*_xlfn.XLOOKUP(K5015,AM:AM,AO:AO)</f>
        <v/>
      </c>
      <c r="R5015">
        <f>_xlfn.XLOOKUP(E5015,AF:AF,AG:AG)</f>
        <v/>
      </c>
      <c r="S5015">
        <f>_xlfn.XLOOKUP(E5015,AF:AF,AI:AI)</f>
        <v/>
      </c>
      <c r="T5015">
        <f>WEEKNUM(G5015)</f>
        <v/>
      </c>
      <c r="U5015">
        <f>YEAR(G5015)</f>
        <v/>
      </c>
      <c r="V5015" s="117">
        <f>IFERROR(Q5015/N5015,"0")</f>
        <v/>
      </c>
    </row>
    <row r="5016">
      <c r="A5016">
        <f>_xlfn.XLOOKUP(D5016,BN:BN,BO:BO)</f>
        <v/>
      </c>
      <c r="B5016" t="inlineStr">
        <is>
          <t>LLC</t>
        </is>
      </c>
      <c r="C5016" t="n">
        <v>828</v>
      </c>
      <c r="D5016">
        <f>_xlfn.XLOOKUP(C5016,BH:BH,BI:BI)</f>
        <v/>
      </c>
      <c r="E5016" t="n">
        <v>27301</v>
      </c>
      <c r="F5016" t="inlineStr">
        <is>
          <t>VUELO EGE PHX MEX</t>
        </is>
      </c>
      <c r="G5016" s="234" t="n">
        <v>46011</v>
      </c>
      <c r="H5016" s="234" t="n">
        <v>46018</v>
      </c>
      <c r="I5016" t="inlineStr">
        <is>
          <t>VLO</t>
        </is>
      </c>
      <c r="J5016">
        <f>_xlfn.XLOOKUP(I5016,AS:AS,AU:AU)</f>
        <v/>
      </c>
      <c r="K5016" t="inlineStr">
        <is>
          <t>MXN</t>
        </is>
      </c>
      <c r="L5016" s="238" t="n">
        <v>10309</v>
      </c>
      <c r="M5016">
        <f>L5016*_xlfn.XLOOKUP(K5016,AM:AM,AN:AN)</f>
        <v/>
      </c>
      <c r="N5016">
        <f>L5016*_xlfn.XLOOKUP(K5016,AM:AM,AO:AO)</f>
        <v/>
      </c>
      <c r="O5016" s="238" t="n">
        <v>0</v>
      </c>
      <c r="P5016">
        <f>O5016*_xlfn.XLOOKUP(K5016,AM:AM,AN:AN)</f>
        <v/>
      </c>
      <c r="Q5016">
        <f>O5016*_xlfn.XLOOKUP(K5016,AM:AM,AO:AO)</f>
        <v/>
      </c>
      <c r="R5016">
        <f>_xlfn.XLOOKUP(E5016,AF:AF,AG:AG)</f>
        <v/>
      </c>
      <c r="S5016">
        <f>_xlfn.XLOOKUP(E5016,AF:AF,AI:AI)</f>
        <v/>
      </c>
      <c r="T5016">
        <f>WEEKNUM(G5016)</f>
        <v/>
      </c>
      <c r="U5016">
        <f>YEAR(G5016)</f>
        <v/>
      </c>
      <c r="V5016" s="117">
        <f>IFERROR(Q5016/N5016,"0")</f>
        <v/>
      </c>
    </row>
    <row r="5017">
      <c r="A5017">
        <f>_xlfn.XLOOKUP(D5017,BN:BN,BO:BO)</f>
        <v/>
      </c>
      <c r="B5017" t="inlineStr">
        <is>
          <t>LLC</t>
        </is>
      </c>
      <c r="C5017" t="n">
        <v>828</v>
      </c>
      <c r="D5017">
        <f>_xlfn.XLOOKUP(C5017,BH:BH,BI:BI)</f>
        <v/>
      </c>
      <c r="E5017" t="n">
        <v>27301</v>
      </c>
      <c r="F5017" t="inlineStr">
        <is>
          <t>VUELO EGE PHX MEX</t>
        </is>
      </c>
      <c r="G5017" s="234" t="n">
        <v>46011</v>
      </c>
      <c r="H5017" s="234" t="n">
        <v>46018</v>
      </c>
      <c r="I5017" t="inlineStr">
        <is>
          <t>VLO</t>
        </is>
      </c>
      <c r="J5017">
        <f>_xlfn.XLOOKUP(I5017,AS:AS,AU:AU)</f>
        <v/>
      </c>
      <c r="K5017" t="inlineStr">
        <is>
          <t>MXN</t>
        </is>
      </c>
      <c r="L5017" s="238" t="n">
        <v>10309</v>
      </c>
      <c r="M5017">
        <f>L5017*_xlfn.XLOOKUP(K5017,AM:AM,AN:AN)</f>
        <v/>
      </c>
      <c r="N5017">
        <f>L5017*_xlfn.XLOOKUP(K5017,AM:AM,AO:AO)</f>
        <v/>
      </c>
      <c r="O5017" s="238" t="n">
        <v>0</v>
      </c>
      <c r="P5017">
        <f>O5017*_xlfn.XLOOKUP(K5017,AM:AM,AN:AN)</f>
        <v/>
      </c>
      <c r="Q5017">
        <f>O5017*_xlfn.XLOOKUP(K5017,AM:AM,AO:AO)</f>
        <v/>
      </c>
      <c r="R5017">
        <f>_xlfn.XLOOKUP(E5017,AF:AF,AG:AG)</f>
        <v/>
      </c>
      <c r="S5017">
        <f>_xlfn.XLOOKUP(E5017,AF:AF,AI:AI)</f>
        <v/>
      </c>
      <c r="T5017">
        <f>WEEKNUM(G5017)</f>
        <v/>
      </c>
      <c r="U5017">
        <f>YEAR(G5017)</f>
        <v/>
      </c>
      <c r="V5017" s="117">
        <f>IFERROR(Q5017/N5017,"0")</f>
        <v/>
      </c>
    </row>
    <row r="5018">
      <c r="A5018">
        <f>_xlfn.XLOOKUP(D5018,BN:BN,BO:BO)</f>
        <v/>
      </c>
      <c r="B5018" t="inlineStr">
        <is>
          <t>LLC</t>
        </is>
      </c>
      <c r="C5018" t="n">
        <v>828</v>
      </c>
      <c r="D5018">
        <f>_xlfn.XLOOKUP(C5018,BH:BH,BI:BI)</f>
        <v/>
      </c>
      <c r="E5018" t="n">
        <v>27301</v>
      </c>
      <c r="F5018" t="inlineStr">
        <is>
          <t>VUELO MEX DEN</t>
        </is>
      </c>
      <c r="G5018" s="234" t="n">
        <v>46011</v>
      </c>
      <c r="H5018" s="234" t="n">
        <v>46018</v>
      </c>
      <c r="I5018" t="inlineStr">
        <is>
          <t>VLO</t>
        </is>
      </c>
      <c r="J5018">
        <f>_xlfn.XLOOKUP(I5018,AS:AS,AU:AU)</f>
        <v/>
      </c>
      <c r="K5018" t="inlineStr">
        <is>
          <t>MXN</t>
        </is>
      </c>
      <c r="L5018" s="238" t="n">
        <v>10285</v>
      </c>
      <c r="M5018">
        <f>L5018*_xlfn.XLOOKUP(K5018,AM:AM,AN:AN)</f>
        <v/>
      </c>
      <c r="N5018">
        <f>L5018*_xlfn.XLOOKUP(K5018,AM:AM,AO:AO)</f>
        <v/>
      </c>
      <c r="O5018" s="238" t="n">
        <v>0</v>
      </c>
      <c r="P5018">
        <f>O5018*_xlfn.XLOOKUP(K5018,AM:AM,AN:AN)</f>
        <v/>
      </c>
      <c r="Q5018">
        <f>O5018*_xlfn.XLOOKUP(K5018,AM:AM,AO:AO)</f>
        <v/>
      </c>
      <c r="R5018">
        <f>_xlfn.XLOOKUP(E5018,AF:AF,AG:AG)</f>
        <v/>
      </c>
      <c r="S5018">
        <f>_xlfn.XLOOKUP(E5018,AF:AF,AI:AI)</f>
        <v/>
      </c>
      <c r="T5018">
        <f>WEEKNUM(G5018)</f>
        <v/>
      </c>
      <c r="U5018">
        <f>YEAR(G5018)</f>
        <v/>
      </c>
      <c r="V5018" s="117">
        <f>IFERROR(Q5018/N5018,"0")</f>
        <v/>
      </c>
    </row>
    <row r="5019">
      <c r="A5019">
        <f>_xlfn.XLOOKUP(D5019,BN:BN,BO:BO)</f>
        <v/>
      </c>
      <c r="B5019" t="inlineStr">
        <is>
          <t>LLC</t>
        </is>
      </c>
      <c r="C5019" t="n">
        <v>828</v>
      </c>
      <c r="D5019">
        <f>_xlfn.XLOOKUP(C5019,BH:BH,BI:BI)</f>
        <v/>
      </c>
      <c r="E5019" t="n">
        <v>27301</v>
      </c>
      <c r="F5019" t="inlineStr">
        <is>
          <t>VUELO MEX DEN</t>
        </is>
      </c>
      <c r="G5019" s="234" t="n">
        <v>46011</v>
      </c>
      <c r="H5019" s="234" t="n">
        <v>46018</v>
      </c>
      <c r="I5019" t="inlineStr">
        <is>
          <t>VLO</t>
        </is>
      </c>
      <c r="J5019">
        <f>_xlfn.XLOOKUP(I5019,AS:AS,AU:AU)</f>
        <v/>
      </c>
      <c r="K5019" t="inlineStr">
        <is>
          <t>MXN</t>
        </is>
      </c>
      <c r="L5019" s="238" t="n">
        <v>10285</v>
      </c>
      <c r="M5019">
        <f>L5019*_xlfn.XLOOKUP(K5019,AM:AM,AN:AN)</f>
        <v/>
      </c>
      <c r="N5019">
        <f>L5019*_xlfn.XLOOKUP(K5019,AM:AM,AO:AO)</f>
        <v/>
      </c>
      <c r="O5019" s="238" t="n">
        <v>0</v>
      </c>
      <c r="P5019">
        <f>O5019*_xlfn.XLOOKUP(K5019,AM:AM,AN:AN)</f>
        <v/>
      </c>
      <c r="Q5019">
        <f>O5019*_xlfn.XLOOKUP(K5019,AM:AM,AO:AO)</f>
        <v/>
      </c>
      <c r="R5019">
        <f>_xlfn.XLOOKUP(E5019,AF:AF,AG:AG)</f>
        <v/>
      </c>
      <c r="S5019">
        <f>_xlfn.XLOOKUP(E5019,AF:AF,AI:AI)</f>
        <v/>
      </c>
      <c r="T5019">
        <f>WEEKNUM(G5019)</f>
        <v/>
      </c>
      <c r="U5019">
        <f>YEAR(G5019)</f>
        <v/>
      </c>
      <c r="V5019" s="117">
        <f>IFERROR(Q5019/N5019,"0")</f>
        <v/>
      </c>
    </row>
    <row r="5020">
      <c r="A5020">
        <f>_xlfn.XLOOKUP(D5020,BN:BN,BO:BO)</f>
        <v/>
      </c>
      <c r="B5020" t="inlineStr">
        <is>
          <t>LLC</t>
        </is>
      </c>
      <c r="C5020" t="n">
        <v>828</v>
      </c>
      <c r="D5020">
        <f>_xlfn.XLOOKUP(C5020,BH:BH,BI:BI)</f>
        <v/>
      </c>
      <c r="E5020" t="n">
        <v>27301</v>
      </c>
      <c r="F5020" t="inlineStr">
        <is>
          <t>PAGO DE MALETA</t>
        </is>
      </c>
      <c r="G5020" s="234" t="n">
        <v>46011</v>
      </c>
      <c r="H5020" s="234" t="n">
        <v>46018</v>
      </c>
      <c r="I5020" t="inlineStr">
        <is>
          <t>VLO</t>
        </is>
      </c>
      <c r="J5020">
        <f>_xlfn.XLOOKUP(I5020,AS:AS,AU:AU)</f>
        <v/>
      </c>
      <c r="K5020" t="inlineStr">
        <is>
          <t>MXN</t>
        </is>
      </c>
      <c r="L5020" s="238" t="n">
        <v>700</v>
      </c>
      <c r="M5020">
        <f>L5020*_xlfn.XLOOKUP(K5020,AM:AM,AN:AN)</f>
        <v/>
      </c>
      <c r="N5020">
        <f>L5020*_xlfn.XLOOKUP(K5020,AM:AM,AO:AO)</f>
        <v/>
      </c>
      <c r="O5020" s="238" t="n">
        <v>0</v>
      </c>
      <c r="P5020">
        <f>O5020*_xlfn.XLOOKUP(K5020,AM:AM,AN:AN)</f>
        <v/>
      </c>
      <c r="Q5020">
        <f>O5020*_xlfn.XLOOKUP(K5020,AM:AM,AO:AO)</f>
        <v/>
      </c>
      <c r="R5020">
        <f>_xlfn.XLOOKUP(E5020,AF:AF,AG:AG)</f>
        <v/>
      </c>
      <c r="S5020">
        <f>_xlfn.XLOOKUP(E5020,AF:AF,AI:AI)</f>
        <v/>
      </c>
      <c r="T5020">
        <f>WEEKNUM(G5020)</f>
        <v/>
      </c>
      <c r="U5020">
        <f>YEAR(G5020)</f>
        <v/>
      </c>
      <c r="V5020" s="117">
        <f>IFERROR(Q5020/N5020,"0")</f>
        <v/>
      </c>
    </row>
    <row r="5021">
      <c r="A5021">
        <f>_xlfn.XLOOKUP(D5021,BN:BN,BO:BO)</f>
        <v/>
      </c>
      <c r="B5021" t="inlineStr">
        <is>
          <t>LLC</t>
        </is>
      </c>
      <c r="C5021" t="n">
        <v>828</v>
      </c>
      <c r="D5021">
        <f>_xlfn.XLOOKUP(C5021,BH:BH,BI:BI)</f>
        <v/>
      </c>
      <c r="E5021" t="n">
        <v>27301</v>
      </c>
      <c r="F5021" t="inlineStr">
        <is>
          <t>PAGO DE ASIENTO</t>
        </is>
      </c>
      <c r="G5021" s="234" t="n">
        <v>46011</v>
      </c>
      <c r="H5021" s="234" t="n">
        <v>46018</v>
      </c>
      <c r="I5021" t="inlineStr">
        <is>
          <t>VLO</t>
        </is>
      </c>
      <c r="J5021">
        <f>_xlfn.XLOOKUP(I5021,AS:AS,AU:AU)</f>
        <v/>
      </c>
      <c r="K5021" t="inlineStr">
        <is>
          <t>MXN</t>
        </is>
      </c>
      <c r="L5021" s="238" t="n">
        <v>180</v>
      </c>
      <c r="M5021">
        <f>L5021*_xlfn.XLOOKUP(K5021,AM:AM,AN:AN)</f>
        <v/>
      </c>
      <c r="N5021">
        <f>L5021*_xlfn.XLOOKUP(K5021,AM:AM,AO:AO)</f>
        <v/>
      </c>
      <c r="O5021" s="238" t="n">
        <v>0</v>
      </c>
      <c r="P5021">
        <f>O5021*_xlfn.XLOOKUP(K5021,AM:AM,AN:AN)</f>
        <v/>
      </c>
      <c r="Q5021">
        <f>O5021*_xlfn.XLOOKUP(K5021,AM:AM,AO:AO)</f>
        <v/>
      </c>
      <c r="R5021">
        <f>_xlfn.XLOOKUP(E5021,AF:AF,AG:AG)</f>
        <v/>
      </c>
      <c r="S5021">
        <f>_xlfn.XLOOKUP(E5021,AF:AF,AI:AI)</f>
        <v/>
      </c>
      <c r="T5021">
        <f>WEEKNUM(G5021)</f>
        <v/>
      </c>
      <c r="U5021">
        <f>YEAR(G5021)</f>
        <v/>
      </c>
      <c r="V5021" s="117">
        <f>IFERROR(Q5021/N5021,"0")</f>
        <v/>
      </c>
    </row>
    <row r="5022">
      <c r="A5022">
        <f>_xlfn.XLOOKUP(D5022,BN:BN,BO:BO)</f>
        <v/>
      </c>
      <c r="B5022" t="inlineStr">
        <is>
          <t>LLC</t>
        </is>
      </c>
      <c r="C5022" t="n">
        <v>828</v>
      </c>
      <c r="D5022">
        <f>_xlfn.XLOOKUP(C5022,BH:BH,BI:BI)</f>
        <v/>
      </c>
      <c r="E5022" t="n">
        <v>27301</v>
      </c>
      <c r="F5022" t="inlineStr">
        <is>
          <t>GOROZPE JAVIER</t>
        </is>
      </c>
      <c r="G5022" s="234" t="n">
        <v>46011</v>
      </c>
      <c r="H5022" s="234" t="n">
        <v>46018</v>
      </c>
      <c r="I5022" t="inlineStr">
        <is>
          <t>VLO</t>
        </is>
      </c>
      <c r="J5022">
        <f>_xlfn.XLOOKUP(I5022,AS:AS,AU:AU)</f>
        <v/>
      </c>
      <c r="K5022" t="inlineStr">
        <is>
          <t>MXN</t>
        </is>
      </c>
      <c r="L5022" s="238" t="n">
        <v>700</v>
      </c>
      <c r="M5022">
        <f>L5022*_xlfn.XLOOKUP(K5022,AM:AM,AN:AN)</f>
        <v/>
      </c>
      <c r="N5022">
        <f>L5022*_xlfn.XLOOKUP(K5022,AM:AM,AO:AO)</f>
        <v/>
      </c>
      <c r="O5022" s="238" t="n">
        <v>0</v>
      </c>
      <c r="P5022">
        <f>O5022*_xlfn.XLOOKUP(K5022,AM:AM,AN:AN)</f>
        <v/>
      </c>
      <c r="Q5022">
        <f>O5022*_xlfn.XLOOKUP(K5022,AM:AM,AO:AO)</f>
        <v/>
      </c>
      <c r="R5022">
        <f>_xlfn.XLOOKUP(E5022,AF:AF,AG:AG)</f>
        <v/>
      </c>
      <c r="S5022">
        <f>_xlfn.XLOOKUP(E5022,AF:AF,AI:AI)</f>
        <v/>
      </c>
      <c r="T5022">
        <f>WEEKNUM(G5022)</f>
        <v/>
      </c>
      <c r="U5022">
        <f>YEAR(G5022)</f>
        <v/>
      </c>
      <c r="V5022" s="117">
        <f>IFERROR(Q5022/N5022,"0")</f>
        <v/>
      </c>
    </row>
    <row r="5023">
      <c r="A5023">
        <f>_xlfn.XLOOKUP(D5023,BN:BN,BO:BO)</f>
        <v/>
      </c>
      <c r="B5023" t="inlineStr">
        <is>
          <t>LLC</t>
        </is>
      </c>
      <c r="C5023" t="n">
        <v>828</v>
      </c>
      <c r="D5023">
        <f>_xlfn.XLOOKUP(C5023,BH:BH,BI:BI)</f>
        <v/>
      </c>
      <c r="E5023" t="n">
        <v>27301</v>
      </c>
      <c r="F5023" t="inlineStr">
        <is>
          <t>GOROZPE JAVIER</t>
        </is>
      </c>
      <c r="G5023" s="234" t="n">
        <v>46011</v>
      </c>
      <c r="H5023" s="234" t="n">
        <v>46018</v>
      </c>
      <c r="I5023" t="inlineStr">
        <is>
          <t>VLO</t>
        </is>
      </c>
      <c r="J5023">
        <f>_xlfn.XLOOKUP(I5023,AS:AS,AU:AU)</f>
        <v/>
      </c>
      <c r="K5023" t="inlineStr">
        <is>
          <t>MXN</t>
        </is>
      </c>
      <c r="L5023" s="238" t="n">
        <v>180</v>
      </c>
      <c r="M5023">
        <f>L5023*_xlfn.XLOOKUP(K5023,AM:AM,AN:AN)</f>
        <v/>
      </c>
      <c r="N5023">
        <f>L5023*_xlfn.XLOOKUP(K5023,AM:AM,AO:AO)</f>
        <v/>
      </c>
      <c r="O5023" s="238" t="n">
        <v>0</v>
      </c>
      <c r="P5023">
        <f>O5023*_xlfn.XLOOKUP(K5023,AM:AM,AN:AN)</f>
        <v/>
      </c>
      <c r="Q5023">
        <f>O5023*_xlfn.XLOOKUP(K5023,AM:AM,AO:AO)</f>
        <v/>
      </c>
      <c r="R5023">
        <f>_xlfn.XLOOKUP(E5023,AF:AF,AG:AG)</f>
        <v/>
      </c>
      <c r="S5023">
        <f>_xlfn.XLOOKUP(E5023,AF:AF,AI:AI)</f>
        <v/>
      </c>
      <c r="T5023">
        <f>WEEKNUM(G5023)</f>
        <v/>
      </c>
      <c r="U5023">
        <f>YEAR(G5023)</f>
        <v/>
      </c>
      <c r="V5023" s="117">
        <f>IFERROR(Q5023/N5023,"0")</f>
        <v/>
      </c>
    </row>
    <row r="5024">
      <c r="A5024">
        <f>_xlfn.XLOOKUP(D5024,BN:BN,BO:BO)</f>
        <v/>
      </c>
      <c r="B5024" t="inlineStr">
        <is>
          <t>LLC</t>
        </is>
      </c>
      <c r="C5024" t="n">
        <v>828</v>
      </c>
      <c r="D5024">
        <f>_xlfn.XLOOKUP(C5024,BH:BH,BI:BI)</f>
        <v/>
      </c>
      <c r="E5024" t="n">
        <v>27301</v>
      </c>
      <c r="F5024" t="inlineStr">
        <is>
          <t>GOROZPE JAVIER</t>
        </is>
      </c>
      <c r="G5024" s="234" t="n">
        <v>46011</v>
      </c>
      <c r="H5024" s="234" t="n">
        <v>46018</v>
      </c>
      <c r="I5024" t="inlineStr">
        <is>
          <t>VLO</t>
        </is>
      </c>
      <c r="J5024">
        <f>_xlfn.XLOOKUP(I5024,AS:AS,AU:AU)</f>
        <v/>
      </c>
      <c r="K5024" t="inlineStr">
        <is>
          <t>MXN</t>
        </is>
      </c>
      <c r="L5024" s="238" t="n">
        <v>700</v>
      </c>
      <c r="M5024">
        <f>L5024*_xlfn.XLOOKUP(K5024,AM:AM,AN:AN)</f>
        <v/>
      </c>
      <c r="N5024">
        <f>L5024*_xlfn.XLOOKUP(K5024,AM:AM,AO:AO)</f>
        <v/>
      </c>
      <c r="O5024" s="238" t="n">
        <v>0</v>
      </c>
      <c r="P5024">
        <f>O5024*_xlfn.XLOOKUP(K5024,AM:AM,AN:AN)</f>
        <v/>
      </c>
      <c r="Q5024">
        <f>O5024*_xlfn.XLOOKUP(K5024,AM:AM,AO:AO)</f>
        <v/>
      </c>
      <c r="R5024">
        <f>_xlfn.XLOOKUP(E5024,AF:AF,AG:AG)</f>
        <v/>
      </c>
      <c r="S5024">
        <f>_xlfn.XLOOKUP(E5024,AF:AF,AI:AI)</f>
        <v/>
      </c>
      <c r="T5024">
        <f>WEEKNUM(G5024)</f>
        <v/>
      </c>
      <c r="U5024">
        <f>YEAR(G5024)</f>
        <v/>
      </c>
      <c r="V5024" s="117">
        <f>IFERROR(Q5024/N5024,"0")</f>
        <v/>
      </c>
    </row>
    <row r="5025">
      <c r="A5025">
        <f>_xlfn.XLOOKUP(D5025,BN:BN,BO:BO)</f>
        <v/>
      </c>
      <c r="B5025" t="inlineStr">
        <is>
          <t>LLC</t>
        </is>
      </c>
      <c r="C5025" t="n">
        <v>828</v>
      </c>
      <c r="D5025">
        <f>_xlfn.XLOOKUP(C5025,BH:BH,BI:BI)</f>
        <v/>
      </c>
      <c r="E5025" t="n">
        <v>27301</v>
      </c>
      <c r="F5025" t="inlineStr">
        <is>
          <t>GOROZPE JAVIER</t>
        </is>
      </c>
      <c r="G5025" s="234" t="n">
        <v>46011</v>
      </c>
      <c r="H5025" s="234" t="n">
        <v>46018</v>
      </c>
      <c r="I5025" t="inlineStr">
        <is>
          <t>VLO</t>
        </is>
      </c>
      <c r="J5025">
        <f>_xlfn.XLOOKUP(I5025,AS:AS,AU:AU)</f>
        <v/>
      </c>
      <c r="K5025" t="inlineStr">
        <is>
          <t>MXN</t>
        </is>
      </c>
      <c r="L5025" s="238" t="n">
        <v>180</v>
      </c>
      <c r="M5025">
        <f>L5025*_xlfn.XLOOKUP(K5025,AM:AM,AN:AN)</f>
        <v/>
      </c>
      <c r="N5025">
        <f>L5025*_xlfn.XLOOKUP(K5025,AM:AM,AO:AO)</f>
        <v/>
      </c>
      <c r="O5025" s="238" t="n">
        <v>0</v>
      </c>
      <c r="P5025">
        <f>O5025*_xlfn.XLOOKUP(K5025,AM:AM,AN:AN)</f>
        <v/>
      </c>
      <c r="Q5025">
        <f>O5025*_xlfn.XLOOKUP(K5025,AM:AM,AO:AO)</f>
        <v/>
      </c>
      <c r="R5025">
        <f>_xlfn.XLOOKUP(E5025,AF:AF,AG:AG)</f>
        <v/>
      </c>
      <c r="S5025">
        <f>_xlfn.XLOOKUP(E5025,AF:AF,AI:AI)</f>
        <v/>
      </c>
      <c r="T5025">
        <f>WEEKNUM(G5025)</f>
        <v/>
      </c>
      <c r="U5025">
        <f>YEAR(G5025)</f>
        <v/>
      </c>
      <c r="V5025" s="117">
        <f>IFERROR(Q5025/N5025,"0")</f>
        <v/>
      </c>
    </row>
    <row r="5026">
      <c r="A5026">
        <f>_xlfn.XLOOKUP(D5026,BN:BN,BO:BO)</f>
        <v/>
      </c>
      <c r="B5026" t="inlineStr">
        <is>
          <t>LLC</t>
        </is>
      </c>
      <c r="C5026" t="n">
        <v>828</v>
      </c>
      <c r="D5026">
        <f>_xlfn.XLOOKUP(C5026,BH:BH,BI:BI)</f>
        <v/>
      </c>
      <c r="E5026" t="n">
        <v>27301</v>
      </c>
      <c r="F5026" t="inlineStr">
        <is>
          <t>GOROZPE JAVIER</t>
        </is>
      </c>
      <c r="G5026" s="234" t="n">
        <v>46011</v>
      </c>
      <c r="H5026" s="234" t="n">
        <v>46018</v>
      </c>
      <c r="I5026" t="inlineStr">
        <is>
          <t>VLO</t>
        </is>
      </c>
      <c r="J5026">
        <f>_xlfn.XLOOKUP(I5026,AS:AS,AU:AU)</f>
        <v/>
      </c>
      <c r="K5026" t="inlineStr">
        <is>
          <t>MXN</t>
        </is>
      </c>
      <c r="L5026" s="238" t="n">
        <v>700</v>
      </c>
      <c r="M5026">
        <f>L5026*_xlfn.XLOOKUP(K5026,AM:AM,AN:AN)</f>
        <v/>
      </c>
      <c r="N5026">
        <f>L5026*_xlfn.XLOOKUP(K5026,AM:AM,AO:AO)</f>
        <v/>
      </c>
      <c r="O5026" s="238" t="n">
        <v>0</v>
      </c>
      <c r="P5026">
        <f>O5026*_xlfn.XLOOKUP(K5026,AM:AM,AN:AN)</f>
        <v/>
      </c>
      <c r="Q5026">
        <f>O5026*_xlfn.XLOOKUP(K5026,AM:AM,AO:AO)</f>
        <v/>
      </c>
      <c r="R5026">
        <f>_xlfn.XLOOKUP(E5026,AF:AF,AG:AG)</f>
        <v/>
      </c>
      <c r="S5026">
        <f>_xlfn.XLOOKUP(E5026,AF:AF,AI:AI)</f>
        <v/>
      </c>
      <c r="T5026">
        <f>WEEKNUM(G5026)</f>
        <v/>
      </c>
      <c r="U5026">
        <f>YEAR(G5026)</f>
        <v/>
      </c>
      <c r="V5026" s="117">
        <f>IFERROR(Q5026/N5026,"0")</f>
        <v/>
      </c>
    </row>
    <row r="5027">
      <c r="A5027">
        <f>_xlfn.XLOOKUP(D5027,BN:BN,BO:BO)</f>
        <v/>
      </c>
      <c r="B5027" t="inlineStr">
        <is>
          <t>LLC</t>
        </is>
      </c>
      <c r="C5027" t="n">
        <v>828</v>
      </c>
      <c r="D5027">
        <f>_xlfn.XLOOKUP(C5027,BH:BH,BI:BI)</f>
        <v/>
      </c>
      <c r="E5027" t="n">
        <v>27301</v>
      </c>
      <c r="F5027" t="inlineStr">
        <is>
          <t>GOROZPE JAVIER</t>
        </is>
      </c>
      <c r="G5027" s="234" t="n">
        <v>46011</v>
      </c>
      <c r="H5027" s="234" t="n">
        <v>46018</v>
      </c>
      <c r="I5027" t="inlineStr">
        <is>
          <t>VLO</t>
        </is>
      </c>
      <c r="J5027">
        <f>_xlfn.XLOOKUP(I5027,AS:AS,AU:AU)</f>
        <v/>
      </c>
      <c r="K5027" t="inlineStr">
        <is>
          <t>MXN</t>
        </is>
      </c>
      <c r="L5027" s="238" t="n">
        <v>180</v>
      </c>
      <c r="M5027">
        <f>L5027*_xlfn.XLOOKUP(K5027,AM:AM,AN:AN)</f>
        <v/>
      </c>
      <c r="N5027">
        <f>L5027*_xlfn.XLOOKUP(K5027,AM:AM,AO:AO)</f>
        <v/>
      </c>
      <c r="O5027" s="238" t="n">
        <v>0</v>
      </c>
      <c r="P5027">
        <f>O5027*_xlfn.XLOOKUP(K5027,AM:AM,AN:AN)</f>
        <v/>
      </c>
      <c r="Q5027">
        <f>O5027*_xlfn.XLOOKUP(K5027,AM:AM,AO:AO)</f>
        <v/>
      </c>
      <c r="R5027">
        <f>_xlfn.XLOOKUP(E5027,AF:AF,AG:AG)</f>
        <v/>
      </c>
      <c r="S5027">
        <f>_xlfn.XLOOKUP(E5027,AF:AF,AI:AI)</f>
        <v/>
      </c>
      <c r="T5027">
        <f>WEEKNUM(G5027)</f>
        <v/>
      </c>
      <c r="U5027">
        <f>YEAR(G5027)</f>
        <v/>
      </c>
      <c r="V5027" s="117">
        <f>IFERROR(Q5027/N5027,"0")</f>
        <v/>
      </c>
    </row>
    <row r="5028">
      <c r="A5028">
        <f>_xlfn.XLOOKUP(D5028,BN:BN,BO:BO)</f>
        <v/>
      </c>
      <c r="B5028" t="inlineStr">
        <is>
          <t>LLC</t>
        </is>
      </c>
      <c r="C5028" t="n">
        <v>828</v>
      </c>
      <c r="D5028">
        <f>_xlfn.XLOOKUP(C5028,BH:BH,BI:BI)</f>
        <v/>
      </c>
      <c r="E5028" t="n">
        <v>27301</v>
      </c>
      <c r="F5028" t="inlineStr">
        <is>
          <t>GOROZPE JAVIER</t>
        </is>
      </c>
      <c r="G5028" s="234" t="n">
        <v>46011</v>
      </c>
      <c r="H5028" s="234" t="n">
        <v>46018</v>
      </c>
      <c r="I5028" t="inlineStr">
        <is>
          <t>VLO</t>
        </is>
      </c>
      <c r="J5028">
        <f>_xlfn.XLOOKUP(I5028,AS:AS,AU:AU)</f>
        <v/>
      </c>
      <c r="K5028" t="inlineStr">
        <is>
          <t>MXN</t>
        </is>
      </c>
      <c r="L5028" s="238" t="n">
        <v>700</v>
      </c>
      <c r="M5028">
        <f>L5028*_xlfn.XLOOKUP(K5028,AM:AM,AN:AN)</f>
        <v/>
      </c>
      <c r="N5028">
        <f>L5028*_xlfn.XLOOKUP(K5028,AM:AM,AO:AO)</f>
        <v/>
      </c>
      <c r="O5028" s="238" t="n">
        <v>0</v>
      </c>
      <c r="P5028">
        <f>O5028*_xlfn.XLOOKUP(K5028,AM:AM,AN:AN)</f>
        <v/>
      </c>
      <c r="Q5028">
        <f>O5028*_xlfn.XLOOKUP(K5028,AM:AM,AO:AO)</f>
        <v/>
      </c>
      <c r="R5028">
        <f>_xlfn.XLOOKUP(E5028,AF:AF,AG:AG)</f>
        <v/>
      </c>
      <c r="S5028">
        <f>_xlfn.XLOOKUP(E5028,AF:AF,AI:AI)</f>
        <v/>
      </c>
      <c r="T5028">
        <f>WEEKNUM(G5028)</f>
        <v/>
      </c>
      <c r="U5028">
        <f>YEAR(G5028)</f>
        <v/>
      </c>
      <c r="V5028" s="117">
        <f>IFERROR(Q5028/N5028,"0")</f>
        <v/>
      </c>
    </row>
    <row r="5029">
      <c r="A5029">
        <f>_xlfn.XLOOKUP(D5029,BN:BN,BO:BO)</f>
        <v/>
      </c>
      <c r="B5029" t="inlineStr">
        <is>
          <t>LLC</t>
        </is>
      </c>
      <c r="C5029" t="n">
        <v>828</v>
      </c>
      <c r="D5029">
        <f>_xlfn.XLOOKUP(C5029,BH:BH,BI:BI)</f>
        <v/>
      </c>
      <c r="E5029" t="n">
        <v>27301</v>
      </c>
      <c r="F5029" t="inlineStr">
        <is>
          <t>GOROZPE JAVIER</t>
        </is>
      </c>
      <c r="G5029" s="234" t="n">
        <v>46011</v>
      </c>
      <c r="H5029" s="234" t="n">
        <v>46018</v>
      </c>
      <c r="I5029" t="inlineStr">
        <is>
          <t>VLO</t>
        </is>
      </c>
      <c r="J5029">
        <f>_xlfn.XLOOKUP(I5029,AS:AS,AU:AU)</f>
        <v/>
      </c>
      <c r="K5029" t="inlineStr">
        <is>
          <t>MXN</t>
        </is>
      </c>
      <c r="L5029" s="238" t="n">
        <v>180</v>
      </c>
      <c r="M5029">
        <f>L5029*_xlfn.XLOOKUP(K5029,AM:AM,AN:AN)</f>
        <v/>
      </c>
      <c r="N5029">
        <f>L5029*_xlfn.XLOOKUP(K5029,AM:AM,AO:AO)</f>
        <v/>
      </c>
      <c r="O5029" s="238" t="n">
        <v>0</v>
      </c>
      <c r="P5029">
        <f>O5029*_xlfn.XLOOKUP(K5029,AM:AM,AN:AN)</f>
        <v/>
      </c>
      <c r="Q5029">
        <f>O5029*_xlfn.XLOOKUP(K5029,AM:AM,AO:AO)</f>
        <v/>
      </c>
      <c r="R5029">
        <f>_xlfn.XLOOKUP(E5029,AF:AF,AG:AG)</f>
        <v/>
      </c>
      <c r="S5029">
        <f>_xlfn.XLOOKUP(E5029,AF:AF,AI:AI)</f>
        <v/>
      </c>
      <c r="T5029">
        <f>WEEKNUM(G5029)</f>
        <v/>
      </c>
      <c r="U5029">
        <f>YEAR(G5029)</f>
        <v/>
      </c>
      <c r="V5029" s="117">
        <f>IFERROR(Q5029/N5029,"0")</f>
        <v/>
      </c>
    </row>
    <row r="5030">
      <c r="A5030">
        <f>_xlfn.XLOOKUP(D5030,BN:BN,BO:BO)</f>
        <v/>
      </c>
      <c r="B5030" t="inlineStr">
        <is>
          <t>LLC</t>
        </is>
      </c>
      <c r="C5030" t="n">
        <v>829</v>
      </c>
      <c r="D5030">
        <f>_xlfn.XLOOKUP(C5030,BH:BH,BI:BI)</f>
        <v/>
      </c>
      <c r="E5030" t="n">
        <v>30801</v>
      </c>
      <c r="F5030" t="inlineStr">
        <is>
          <t>Viaje en Saudi y Qatar</t>
        </is>
      </c>
      <c r="G5030" s="234" t="n">
        <v>45954</v>
      </c>
      <c r="H5030" s="234" t="n">
        <v>45964</v>
      </c>
      <c r="I5030" t="inlineStr">
        <is>
          <t>PKT</t>
        </is>
      </c>
      <c r="J5030">
        <f>_xlfn.XLOOKUP(I5030,AS:AS,AU:AU)</f>
        <v/>
      </c>
      <c r="K5030" t="inlineStr">
        <is>
          <t>USD</t>
        </is>
      </c>
      <c r="L5030" s="238" t="n">
        <v>6388.26</v>
      </c>
      <c r="M5030">
        <f>L5030*_xlfn.XLOOKUP(K5030,AM:AM,AN:AN)</f>
        <v/>
      </c>
      <c r="N5030">
        <f>L5030*_xlfn.XLOOKUP(K5030,AM:AM,AO:AO)</f>
        <v/>
      </c>
      <c r="O5030" s="238" t="n">
        <v>0</v>
      </c>
      <c r="P5030">
        <f>O5030*_xlfn.XLOOKUP(K5030,AM:AM,AN:AN)</f>
        <v/>
      </c>
      <c r="Q5030">
        <f>O5030*_xlfn.XLOOKUP(K5030,AM:AM,AO:AO)</f>
        <v/>
      </c>
      <c r="R5030">
        <f>_xlfn.XLOOKUP(E5030,AF:AF,AG:AG)</f>
        <v/>
      </c>
      <c r="S5030">
        <f>_xlfn.XLOOKUP(E5030,AF:AF,AI:AI)</f>
        <v/>
      </c>
      <c r="T5030">
        <f>WEEKNUM(G5030)</f>
        <v/>
      </c>
      <c r="U5030">
        <f>YEAR(G5030)</f>
        <v/>
      </c>
      <c r="V5030" s="117">
        <f>IFERROR(Q5030/N5030,"0")</f>
        <v/>
      </c>
    </row>
    <row r="5031">
      <c r="A5031">
        <f>_xlfn.XLOOKUP(D5031,BN:BN,BO:BO)</f>
        <v/>
      </c>
      <c r="B5031" t="inlineStr">
        <is>
          <t>LLC</t>
        </is>
      </c>
      <c r="C5031" t="n">
        <v>830</v>
      </c>
      <c r="D5031">
        <f>_xlfn.XLOOKUP(C5031,BH:BH,BI:BI)</f>
        <v/>
      </c>
      <c r="E5031" t="n">
        <v>27633</v>
      </c>
      <c r="F5031" t="inlineStr">
        <is>
          <t xml:space="preserve">4 Habitaciones con tarifa especial para Mexicanos </t>
        </is>
      </c>
      <c r="G5031" s="234" t="n">
        <v>46015</v>
      </c>
      <c r="H5031" s="234" t="n">
        <v>46024</v>
      </c>
      <c r="I5031" t="inlineStr">
        <is>
          <t>HTL</t>
        </is>
      </c>
      <c r="J5031">
        <f>_xlfn.XLOOKUP(I5031,AS:AS,AU:AU)</f>
        <v/>
      </c>
      <c r="K5031" t="inlineStr">
        <is>
          <t>USD</t>
        </is>
      </c>
      <c r="L5031" s="238" t="n">
        <v>91607</v>
      </c>
      <c r="M5031">
        <f>L5031*_xlfn.XLOOKUP(K5031,AM:AM,AN:AN)</f>
        <v/>
      </c>
      <c r="N5031">
        <f>L5031*_xlfn.XLOOKUP(K5031,AM:AM,AO:AO)</f>
        <v/>
      </c>
      <c r="O5031" s="238" t="n">
        <v>9160</v>
      </c>
      <c r="P5031">
        <f>O5031*_xlfn.XLOOKUP(K5031,AM:AM,AN:AN)</f>
        <v/>
      </c>
      <c r="Q5031">
        <f>O5031*_xlfn.XLOOKUP(K5031,AM:AM,AO:AO)</f>
        <v/>
      </c>
      <c r="R5031">
        <f>_xlfn.XLOOKUP(E5031,AF:AF,AG:AG)</f>
        <v/>
      </c>
      <c r="S5031">
        <f>_xlfn.XLOOKUP(E5031,AF:AF,AI:AI)</f>
        <v/>
      </c>
      <c r="T5031">
        <f>WEEKNUM(G5031)</f>
        <v/>
      </c>
      <c r="U5031">
        <f>YEAR(G5031)</f>
        <v/>
      </c>
      <c r="V5031" s="117">
        <f>IFERROR(Q5031/N5031,"0")</f>
        <v/>
      </c>
    </row>
    <row r="5032">
      <c r="A5032">
        <f>_xlfn.XLOOKUP(D5032,BN:BN,BO:BO)</f>
        <v/>
      </c>
      <c r="B5032" t="inlineStr">
        <is>
          <t>LLC</t>
        </is>
      </c>
      <c r="C5032" t="n">
        <v>830</v>
      </c>
      <c r="D5032">
        <f>_xlfn.XLOOKUP(C5032,BH:BH,BI:BI)</f>
        <v/>
      </c>
      <c r="E5032" t="n">
        <v>28491</v>
      </c>
      <c r="F5032" t="inlineStr">
        <is>
          <t>Seguro asistencia y cancelacion AON</t>
        </is>
      </c>
      <c r="G5032" s="234" t="n">
        <v>46015</v>
      </c>
      <c r="H5032" s="234" t="n">
        <v>46024</v>
      </c>
      <c r="I5032" t="inlineStr">
        <is>
          <t>SEG</t>
        </is>
      </c>
      <c r="J5032">
        <f>_xlfn.XLOOKUP(I5032,AS:AS,AU:AU)</f>
        <v/>
      </c>
      <c r="K5032" t="inlineStr">
        <is>
          <t>USD</t>
        </is>
      </c>
      <c r="L5032" s="238" t="n">
        <v>2238</v>
      </c>
      <c r="M5032">
        <f>L5032*_xlfn.XLOOKUP(K5032,AM:AM,AN:AN)</f>
        <v/>
      </c>
      <c r="N5032">
        <f>L5032*_xlfn.XLOOKUP(K5032,AM:AM,AO:AO)</f>
        <v/>
      </c>
      <c r="O5032" s="238" t="n">
        <v>665</v>
      </c>
      <c r="P5032">
        <f>O5032*_xlfn.XLOOKUP(K5032,AM:AM,AN:AN)</f>
        <v/>
      </c>
      <c r="Q5032">
        <f>O5032*_xlfn.XLOOKUP(K5032,AM:AM,AO:AO)</f>
        <v/>
      </c>
      <c r="R5032">
        <f>_xlfn.XLOOKUP(E5032,AF:AF,AG:AG)</f>
        <v/>
      </c>
      <c r="S5032">
        <f>_xlfn.XLOOKUP(E5032,AF:AF,AI:AI)</f>
        <v/>
      </c>
      <c r="T5032">
        <f>WEEKNUM(G5032)</f>
        <v/>
      </c>
      <c r="U5032">
        <f>YEAR(G5032)</f>
        <v/>
      </c>
      <c r="V5032" s="117">
        <f>IFERROR(Q5032/N5032,"0")</f>
        <v/>
      </c>
    </row>
    <row r="5033">
      <c r="A5033">
        <f>_xlfn.XLOOKUP(D5033,BN:BN,BO:BO)</f>
        <v/>
      </c>
      <c r="B5033" t="inlineStr">
        <is>
          <t>LLC</t>
        </is>
      </c>
      <c r="C5033" t="n">
        <v>830</v>
      </c>
      <c r="D5033">
        <f>_xlfn.XLOOKUP(C5033,BH:BH,BI:BI)</f>
        <v/>
      </c>
      <c r="E5033" t="n">
        <v>0</v>
      </c>
      <c r="F5033" t="inlineStr">
        <is>
          <t>SOBRECOMISION</t>
        </is>
      </c>
      <c r="G5033" s="234" t="n">
        <v>46015</v>
      </c>
      <c r="H5033" s="234" t="n">
        <v>46024</v>
      </c>
      <c r="I5033" t="inlineStr">
        <is>
          <t>HPS</t>
        </is>
      </c>
      <c r="J5033">
        <f>_xlfn.XLOOKUP(I5033,AS:AS,AU:AU)</f>
        <v/>
      </c>
      <c r="K5033" t="inlineStr">
        <is>
          <t>USD</t>
        </is>
      </c>
      <c r="L5033" s="238" t="n">
        <v>1000</v>
      </c>
      <c r="M5033">
        <f>L5033*_xlfn.XLOOKUP(K5033,AM:AM,AN:AN)</f>
        <v/>
      </c>
      <c r="N5033">
        <f>L5033*_xlfn.XLOOKUP(K5033,AM:AM,AO:AO)</f>
        <v/>
      </c>
      <c r="O5033" s="238" t="n">
        <v>1000</v>
      </c>
      <c r="P5033">
        <f>O5033*_xlfn.XLOOKUP(K5033,AM:AM,AN:AN)</f>
        <v/>
      </c>
      <c r="Q5033">
        <f>O5033*_xlfn.XLOOKUP(K5033,AM:AM,AO:AO)</f>
        <v/>
      </c>
      <c r="R5033">
        <f>_xlfn.XLOOKUP(E5033,AF:AF,AG:AG)</f>
        <v/>
      </c>
      <c r="S5033">
        <f>_xlfn.XLOOKUP(E5033,AF:AF,AI:AI)</f>
        <v/>
      </c>
      <c r="T5033">
        <f>WEEKNUM(G5033)</f>
        <v/>
      </c>
      <c r="U5033">
        <f>YEAR(G5033)</f>
        <v/>
      </c>
      <c r="V5033" s="117">
        <f>IFERROR(Q5033/N5033,"0")</f>
        <v/>
      </c>
    </row>
    <row r="5034">
      <c r="A5034">
        <f>_xlfn.XLOOKUP(D5034,BN:BN,BO:BO)</f>
        <v/>
      </c>
      <c r="B5034" t="inlineStr">
        <is>
          <t>LLC</t>
        </is>
      </c>
      <c r="C5034" t="n">
        <v>830</v>
      </c>
      <c r="D5034">
        <f>_xlfn.XLOOKUP(C5034,BH:BH,BI:BI)</f>
        <v/>
      </c>
      <c r="E5034" t="n">
        <v>27633</v>
      </c>
      <c r="F5034" t="inlineStr">
        <is>
          <t xml:space="preserve">Habitacion para Jessica Zundelevich y Ross Karpman (quinta) </t>
        </is>
      </c>
      <c r="G5034" s="234" t="n">
        <v>46015</v>
      </c>
      <c r="H5034" s="234" t="n">
        <v>46024</v>
      </c>
      <c r="I5034" t="inlineStr">
        <is>
          <t>HTL</t>
        </is>
      </c>
      <c r="J5034">
        <f>_xlfn.XLOOKUP(I5034,AS:AS,AU:AU)</f>
        <v/>
      </c>
      <c r="K5034" t="inlineStr">
        <is>
          <t>USD</t>
        </is>
      </c>
      <c r="L5034" s="238" t="n">
        <v>22902</v>
      </c>
      <c r="M5034">
        <f>L5034*_xlfn.XLOOKUP(K5034,AM:AM,AN:AN)</f>
        <v/>
      </c>
      <c r="N5034">
        <f>L5034*_xlfn.XLOOKUP(K5034,AM:AM,AO:AO)</f>
        <v/>
      </c>
      <c r="O5034" s="238" t="n">
        <v>2300</v>
      </c>
      <c r="P5034">
        <f>O5034*_xlfn.XLOOKUP(K5034,AM:AM,AN:AN)</f>
        <v/>
      </c>
      <c r="Q5034">
        <f>O5034*_xlfn.XLOOKUP(K5034,AM:AM,AO:AO)</f>
        <v/>
      </c>
      <c r="R5034">
        <f>_xlfn.XLOOKUP(E5034,AF:AF,AG:AG)</f>
        <v/>
      </c>
      <c r="S5034">
        <f>_xlfn.XLOOKUP(E5034,AF:AF,AI:AI)</f>
        <v/>
      </c>
      <c r="T5034">
        <f>WEEKNUM(G5034)</f>
        <v/>
      </c>
      <c r="U5034">
        <f>YEAR(G5034)</f>
        <v/>
      </c>
      <c r="V5034" s="117">
        <f>IFERROR(Q5034/N5034,"0")</f>
        <v/>
      </c>
    </row>
    <row r="5035">
      <c r="A5035">
        <f>_xlfn.XLOOKUP(D5035,BN:BN,BO:BO)</f>
        <v/>
      </c>
      <c r="B5035" t="inlineStr">
        <is>
          <t>LLC</t>
        </is>
      </c>
      <c r="C5035" t="n">
        <v>831</v>
      </c>
      <c r="D5035">
        <f>_xlfn.XLOOKUP(C5035,BH:BH,BI:BI)</f>
        <v/>
      </c>
      <c r="E5035" t="n">
        <v>28934</v>
      </c>
      <c r="F5035" t="inlineStr">
        <is>
          <t>BOTERO ZEA LINA BEATRIZ</t>
        </is>
      </c>
      <c r="G5035" s="234" t="n">
        <v>46010</v>
      </c>
      <c r="H5035" s="234" t="n">
        <v>46027</v>
      </c>
      <c r="I5035" t="inlineStr">
        <is>
          <t>VLO</t>
        </is>
      </c>
      <c r="J5035">
        <f>_xlfn.XLOOKUP(I5035,AS:AS,AU:AU)</f>
        <v/>
      </c>
      <c r="K5035" t="inlineStr">
        <is>
          <t>USD</t>
        </is>
      </c>
      <c r="L5035" s="238" t="n">
        <v>1169.05</v>
      </c>
      <c r="M5035">
        <f>L5035*_xlfn.XLOOKUP(K5035,AM:AM,AN:AN)</f>
        <v/>
      </c>
      <c r="N5035">
        <f>L5035*_xlfn.XLOOKUP(K5035,AM:AM,AO:AO)</f>
        <v/>
      </c>
      <c r="O5035" s="238" t="n">
        <v>20.2</v>
      </c>
      <c r="P5035">
        <f>O5035*_xlfn.XLOOKUP(K5035,AM:AM,AN:AN)</f>
        <v/>
      </c>
      <c r="Q5035">
        <f>O5035*_xlfn.XLOOKUP(K5035,AM:AM,AO:AO)</f>
        <v/>
      </c>
      <c r="R5035">
        <f>_xlfn.XLOOKUP(E5035,AF:AF,AG:AG)</f>
        <v/>
      </c>
      <c r="S5035">
        <f>_xlfn.XLOOKUP(E5035,AF:AF,AI:AI)</f>
        <v/>
      </c>
      <c r="T5035">
        <f>WEEKNUM(G5035)</f>
        <v/>
      </c>
      <c r="U5035">
        <f>YEAR(G5035)</f>
        <v/>
      </c>
      <c r="V5035" s="117">
        <f>IFERROR(Q5035/N5035,"0")</f>
        <v/>
      </c>
    </row>
    <row r="5036">
      <c r="A5036">
        <f>_xlfn.XLOOKUP(D5036,BN:BN,BO:BO)</f>
        <v/>
      </c>
      <c r="B5036" t="inlineStr">
        <is>
          <t>LLC</t>
        </is>
      </c>
      <c r="C5036" t="n">
        <v>831</v>
      </c>
      <c r="D5036">
        <f>_xlfn.XLOOKUP(C5036,BH:BH,BI:BI)</f>
        <v/>
      </c>
      <c r="E5036" t="n">
        <v>28934</v>
      </c>
      <c r="F5036" t="inlineStr">
        <is>
          <t>BOTERO ZEA LINA BEATRIZ</t>
        </is>
      </c>
      <c r="G5036" s="234" t="n">
        <v>46010</v>
      </c>
      <c r="H5036" s="234" t="n">
        <v>46027</v>
      </c>
      <c r="I5036" t="inlineStr">
        <is>
          <t>VLO</t>
        </is>
      </c>
      <c r="J5036">
        <f>_xlfn.XLOOKUP(I5036,AS:AS,AU:AU)</f>
        <v/>
      </c>
      <c r="K5036" t="inlineStr">
        <is>
          <t>USD</t>
        </is>
      </c>
      <c r="L5036" s="238" t="n">
        <v>869</v>
      </c>
      <c r="M5036">
        <f>L5036*_xlfn.XLOOKUP(K5036,AM:AM,AN:AN)</f>
        <v/>
      </c>
      <c r="N5036">
        <f>L5036*_xlfn.XLOOKUP(K5036,AM:AM,AO:AO)</f>
        <v/>
      </c>
      <c r="O5036" s="238" t="n">
        <v>65.68000000000001</v>
      </c>
      <c r="P5036">
        <f>O5036*_xlfn.XLOOKUP(K5036,AM:AM,AN:AN)</f>
        <v/>
      </c>
      <c r="Q5036">
        <f>O5036*_xlfn.XLOOKUP(K5036,AM:AM,AO:AO)</f>
        <v/>
      </c>
      <c r="R5036">
        <f>_xlfn.XLOOKUP(E5036,AF:AF,AG:AG)</f>
        <v/>
      </c>
      <c r="S5036">
        <f>_xlfn.XLOOKUP(E5036,AF:AF,AI:AI)</f>
        <v/>
      </c>
      <c r="T5036">
        <f>WEEKNUM(G5036)</f>
        <v/>
      </c>
      <c r="U5036">
        <f>YEAR(G5036)</f>
        <v/>
      </c>
      <c r="V5036" s="117">
        <f>IFERROR(Q5036/N5036,"0")</f>
        <v/>
      </c>
    </row>
    <row r="5037">
      <c r="A5037">
        <f>_xlfn.XLOOKUP(D5037,BN:BN,BO:BO)</f>
        <v/>
      </c>
      <c r="B5037" t="inlineStr">
        <is>
          <t>LLC</t>
        </is>
      </c>
      <c r="C5037" t="n">
        <v>831</v>
      </c>
      <c r="D5037">
        <f>_xlfn.XLOOKUP(C5037,BH:BH,BI:BI)</f>
        <v/>
      </c>
      <c r="E5037" t="n">
        <v>28934</v>
      </c>
      <c r="F5037" t="inlineStr">
        <is>
          <t>BOTERO ZEA LINA BEATRIZ</t>
        </is>
      </c>
      <c r="G5037" s="234" t="n">
        <v>46010</v>
      </c>
      <c r="H5037" s="234" t="n">
        <v>46027</v>
      </c>
      <c r="I5037" t="inlineStr">
        <is>
          <t>VLO</t>
        </is>
      </c>
      <c r="J5037">
        <f>_xlfn.XLOOKUP(I5037,AS:AS,AU:AU)</f>
        <v/>
      </c>
      <c r="K5037" t="inlineStr">
        <is>
          <t>USD</t>
        </is>
      </c>
      <c r="L5037" s="238" t="n">
        <v>787.36</v>
      </c>
      <c r="M5037">
        <f>L5037*_xlfn.XLOOKUP(K5037,AM:AM,AN:AN)</f>
        <v/>
      </c>
      <c r="N5037">
        <f>L5037*_xlfn.XLOOKUP(K5037,AM:AM,AO:AO)</f>
        <v/>
      </c>
      <c r="O5037" s="238" t="n">
        <v>0</v>
      </c>
      <c r="P5037">
        <f>O5037*_xlfn.XLOOKUP(K5037,AM:AM,AN:AN)</f>
        <v/>
      </c>
      <c r="Q5037">
        <f>O5037*_xlfn.XLOOKUP(K5037,AM:AM,AO:AO)</f>
        <v/>
      </c>
      <c r="R5037">
        <f>_xlfn.XLOOKUP(E5037,AF:AF,AG:AG)</f>
        <v/>
      </c>
      <c r="S5037">
        <f>_xlfn.XLOOKUP(E5037,AF:AF,AI:AI)</f>
        <v/>
      </c>
      <c r="T5037">
        <f>WEEKNUM(G5037)</f>
        <v/>
      </c>
      <c r="U5037">
        <f>YEAR(G5037)</f>
        <v/>
      </c>
      <c r="V5037" s="117">
        <f>IFERROR(Q5037/N5037,"0")</f>
        <v/>
      </c>
    </row>
    <row r="5038">
      <c r="A5038">
        <f>_xlfn.XLOOKUP(D5038,BN:BN,BO:BO)</f>
        <v/>
      </c>
      <c r="B5038" t="inlineStr">
        <is>
          <t>LLC</t>
        </is>
      </c>
      <c r="C5038" t="n">
        <v>831</v>
      </c>
      <c r="D5038">
        <f>_xlfn.XLOOKUP(C5038,BH:BH,BI:BI)</f>
        <v/>
      </c>
      <c r="E5038" t="n">
        <v>0</v>
      </c>
      <c r="F5038" t="inlineStr">
        <is>
          <t>Fee emision</t>
        </is>
      </c>
      <c r="G5038" s="234" t="n">
        <v>46010</v>
      </c>
      <c r="H5038" s="234" t="n">
        <v>46027</v>
      </c>
      <c r="I5038" t="inlineStr">
        <is>
          <t>HPS</t>
        </is>
      </c>
      <c r="J5038">
        <f>_xlfn.XLOOKUP(I5038,AS:AS,AU:AU)</f>
        <v/>
      </c>
      <c r="K5038" t="inlineStr">
        <is>
          <t>USD</t>
        </is>
      </c>
      <c r="L5038" s="238" t="n">
        <v>276</v>
      </c>
      <c r="M5038">
        <f>L5038*_xlfn.XLOOKUP(K5038,AM:AM,AN:AN)</f>
        <v/>
      </c>
      <c r="N5038">
        <f>L5038*_xlfn.XLOOKUP(K5038,AM:AM,AO:AO)</f>
        <v/>
      </c>
      <c r="O5038" s="238" t="n">
        <v>276</v>
      </c>
      <c r="P5038">
        <f>O5038*_xlfn.XLOOKUP(K5038,AM:AM,AN:AN)</f>
        <v/>
      </c>
      <c r="Q5038">
        <f>O5038*_xlfn.XLOOKUP(K5038,AM:AM,AO:AO)</f>
        <v/>
      </c>
      <c r="R5038">
        <f>_xlfn.XLOOKUP(E5038,AF:AF,AG:AG)</f>
        <v/>
      </c>
      <c r="S5038">
        <f>_xlfn.XLOOKUP(E5038,AF:AF,AI:AI)</f>
        <v/>
      </c>
      <c r="T5038">
        <f>WEEKNUM(G5038)</f>
        <v/>
      </c>
      <c r="U5038">
        <f>YEAR(G5038)</f>
        <v/>
      </c>
      <c r="V5038" s="117">
        <f>IFERROR(Q5038/N5038,"0")</f>
        <v/>
      </c>
    </row>
    <row r="5039">
      <c r="A5039">
        <f>_xlfn.XLOOKUP(D5039,BN:BN,BO:BO)</f>
        <v/>
      </c>
      <c r="B5039" t="inlineStr">
        <is>
          <t>LLC</t>
        </is>
      </c>
      <c r="C5039" t="n">
        <v>831</v>
      </c>
      <c r="D5039">
        <f>_xlfn.XLOOKUP(C5039,BH:BH,BI:BI)</f>
        <v/>
      </c>
      <c r="E5039" t="n">
        <v>28934</v>
      </c>
      <c r="F5039" t="inlineStr">
        <is>
          <t>BOTERO ZEA LINA BEATRIZ</t>
        </is>
      </c>
      <c r="G5039" s="234" t="n">
        <v>46010</v>
      </c>
      <c r="H5039" s="234" t="n">
        <v>46026</v>
      </c>
      <c r="I5039" t="inlineStr">
        <is>
          <t>VLO</t>
        </is>
      </c>
      <c r="J5039">
        <f>_xlfn.XLOOKUP(I5039,AS:AS,AU:AU)</f>
        <v/>
      </c>
      <c r="K5039" t="inlineStr">
        <is>
          <t>USD</t>
        </is>
      </c>
      <c r="L5039" s="238" t="n">
        <v>1418.27</v>
      </c>
      <c r="M5039">
        <f>L5039*_xlfn.XLOOKUP(K5039,AM:AM,AN:AN)</f>
        <v/>
      </c>
      <c r="N5039">
        <f>L5039*_xlfn.XLOOKUP(K5039,AM:AM,AO:AO)</f>
        <v/>
      </c>
      <c r="O5039" s="238" t="n">
        <v>0</v>
      </c>
      <c r="P5039">
        <f>O5039*_xlfn.XLOOKUP(K5039,AM:AM,AN:AN)</f>
        <v/>
      </c>
      <c r="Q5039">
        <f>O5039*_xlfn.XLOOKUP(K5039,AM:AM,AO:AO)</f>
        <v/>
      </c>
      <c r="R5039">
        <f>_xlfn.XLOOKUP(E5039,AF:AF,AG:AG)</f>
        <v/>
      </c>
      <c r="S5039">
        <f>_xlfn.XLOOKUP(E5039,AF:AF,AI:AI)</f>
        <v/>
      </c>
      <c r="T5039">
        <f>WEEKNUM(G5039)</f>
        <v/>
      </c>
      <c r="U5039">
        <f>YEAR(G5039)</f>
        <v/>
      </c>
      <c r="V5039" s="117">
        <f>IFERROR(Q5039/N5039,"0")</f>
        <v/>
      </c>
    </row>
    <row r="5040">
      <c r="A5040">
        <f>_xlfn.XLOOKUP(D5040,BN:BN,BO:BO)</f>
        <v/>
      </c>
      <c r="B5040" t="inlineStr">
        <is>
          <t>LLC</t>
        </is>
      </c>
      <c r="C5040" t="n">
        <v>831</v>
      </c>
      <c r="D5040">
        <f>_xlfn.XLOOKUP(C5040,BH:BH,BI:BI)</f>
        <v/>
      </c>
      <c r="E5040" t="n">
        <v>0</v>
      </c>
      <c r="F5040" t="inlineStr">
        <is>
          <t>Comisión pago AMEX</t>
        </is>
      </c>
      <c r="G5040" s="234" t="n">
        <v>46010</v>
      </c>
      <c r="H5040" s="234" t="n">
        <v>46027</v>
      </c>
      <c r="I5040" t="inlineStr">
        <is>
          <t>CPT</t>
        </is>
      </c>
      <c r="J5040">
        <f>_xlfn.XLOOKUP(I5040,AS:AS,AU:AU)</f>
        <v/>
      </c>
      <c r="K5040" t="inlineStr">
        <is>
          <t>USD</t>
        </is>
      </c>
      <c r="L5040" s="238" t="n">
        <v>60.7</v>
      </c>
      <c r="M5040">
        <f>L5040*_xlfn.XLOOKUP(K5040,AM:AM,AN:AN)</f>
        <v/>
      </c>
      <c r="N5040">
        <f>L5040*_xlfn.XLOOKUP(K5040,AM:AM,AO:AO)</f>
        <v/>
      </c>
      <c r="O5040" s="238" t="n">
        <v>60.7</v>
      </c>
      <c r="P5040">
        <f>O5040*_xlfn.XLOOKUP(K5040,AM:AM,AN:AN)</f>
        <v/>
      </c>
      <c r="Q5040">
        <f>O5040*_xlfn.XLOOKUP(K5040,AM:AM,AO:AO)</f>
        <v/>
      </c>
      <c r="R5040">
        <f>_xlfn.XLOOKUP(E5040,AF:AF,AG:AG)</f>
        <v/>
      </c>
      <c r="S5040">
        <f>_xlfn.XLOOKUP(E5040,AF:AF,AI:AI)</f>
        <v/>
      </c>
      <c r="T5040">
        <f>WEEKNUM(G5040)</f>
        <v/>
      </c>
      <c r="U5040">
        <f>YEAR(G5040)</f>
        <v/>
      </c>
      <c r="V5040" s="117">
        <f>IFERROR(Q5040/N5040,"0")</f>
        <v/>
      </c>
    </row>
    <row r="5041">
      <c r="A5041">
        <f>_xlfn.XLOOKUP(D5041,BN:BN,BO:BO)</f>
        <v/>
      </c>
      <c r="B5041" t="inlineStr">
        <is>
          <t>LLC</t>
        </is>
      </c>
      <c r="C5041" t="n">
        <v>831</v>
      </c>
      <c r="D5041">
        <f>_xlfn.XLOOKUP(C5041,BH:BH,BI:BI)</f>
        <v/>
      </c>
      <c r="E5041" t="n">
        <v>0</v>
      </c>
      <c r="F5041" t="inlineStr">
        <is>
          <t>Billete AM 7347597384 - Asumido por Gannet</t>
        </is>
      </c>
      <c r="G5041" s="234" t="n">
        <v>46010</v>
      </c>
      <c r="H5041" s="234" t="n">
        <v>46027</v>
      </c>
      <c r="I5041" t="inlineStr">
        <is>
          <t>DES</t>
        </is>
      </c>
      <c r="J5041">
        <f>_xlfn.XLOOKUP(I5041,AS:AS,AU:AU)</f>
        <v/>
      </c>
      <c r="K5041" t="inlineStr">
        <is>
          <t>USD</t>
        </is>
      </c>
      <c r="L5041" s="238" t="n">
        <v>-1418.27</v>
      </c>
      <c r="M5041">
        <f>L5041*_xlfn.XLOOKUP(K5041,AM:AM,AN:AN)</f>
        <v/>
      </c>
      <c r="N5041">
        <f>L5041*_xlfn.XLOOKUP(K5041,AM:AM,AO:AO)</f>
        <v/>
      </c>
      <c r="O5041" s="238" t="n">
        <v>-1418.27</v>
      </c>
      <c r="P5041">
        <f>O5041*_xlfn.XLOOKUP(K5041,AM:AM,AN:AN)</f>
        <v/>
      </c>
      <c r="Q5041">
        <f>O5041*_xlfn.XLOOKUP(K5041,AM:AM,AO:AO)</f>
        <v/>
      </c>
      <c r="R5041">
        <f>_xlfn.XLOOKUP(E5041,AF:AF,AG:AG)</f>
        <v/>
      </c>
      <c r="S5041">
        <f>_xlfn.XLOOKUP(E5041,AF:AF,AI:AI)</f>
        <v/>
      </c>
      <c r="T5041">
        <f>WEEKNUM(G5041)</f>
        <v/>
      </c>
      <c r="U5041">
        <f>YEAR(G5041)</f>
        <v/>
      </c>
      <c r="V5041" s="117">
        <f>IFERROR(Q5041/N5041,"0")</f>
        <v/>
      </c>
    </row>
    <row r="5042">
      <c r="A5042">
        <f>_xlfn.XLOOKUP(D5042,BN:BN,BO:BO)</f>
        <v/>
      </c>
      <c r="B5042" t="inlineStr">
        <is>
          <t>LLC</t>
        </is>
      </c>
      <c r="C5042" t="n">
        <v>832</v>
      </c>
      <c r="D5042">
        <f>_xlfn.XLOOKUP(C5042,BH:BH,BI:BI)</f>
        <v/>
      </c>
      <c r="E5042" t="n">
        <v>32425</v>
      </c>
      <c r="F5042" t="inlineStr">
        <is>
          <t>20-23DEC</t>
        </is>
      </c>
      <c r="G5042" s="234" t="n">
        <v>46011</v>
      </c>
      <c r="H5042" s="234" t="n">
        <v>46014</v>
      </c>
      <c r="I5042" t="inlineStr">
        <is>
          <t>HTL</t>
        </is>
      </c>
      <c r="J5042">
        <f>_xlfn.XLOOKUP(I5042,AS:AS,AU:AU)</f>
        <v/>
      </c>
      <c r="K5042" t="inlineStr">
        <is>
          <t>USD</t>
        </is>
      </c>
      <c r="L5042" s="238" t="n">
        <v>28049.14</v>
      </c>
      <c r="M5042">
        <f>L5042*_xlfn.XLOOKUP(K5042,AM:AM,AN:AN)</f>
        <v/>
      </c>
      <c r="N5042">
        <f>L5042*_xlfn.XLOOKUP(K5042,AM:AM,AO:AO)</f>
        <v/>
      </c>
      <c r="O5042" s="238" t="n">
        <v>2375.85</v>
      </c>
      <c r="P5042">
        <f>O5042*_xlfn.XLOOKUP(K5042,AM:AM,AN:AN)</f>
        <v/>
      </c>
      <c r="Q5042">
        <f>O5042*_xlfn.XLOOKUP(K5042,AM:AM,AO:AO)</f>
        <v/>
      </c>
      <c r="R5042">
        <f>_xlfn.XLOOKUP(E5042,AF:AF,AG:AG)</f>
        <v/>
      </c>
      <c r="S5042">
        <f>_xlfn.XLOOKUP(E5042,AF:AF,AI:AI)</f>
        <v/>
      </c>
      <c r="T5042">
        <f>WEEKNUM(G5042)</f>
        <v/>
      </c>
      <c r="U5042">
        <f>YEAR(G5042)</f>
        <v/>
      </c>
      <c r="V5042" s="117">
        <f>IFERROR(Q5042/N5042,"0")</f>
        <v/>
      </c>
    </row>
    <row r="5043">
      <c r="A5043">
        <f>_xlfn.XLOOKUP(D5043,BN:BN,BO:BO)</f>
        <v/>
      </c>
      <c r="B5043" t="inlineStr">
        <is>
          <t>LLC</t>
        </is>
      </c>
      <c r="C5043" t="n">
        <v>832</v>
      </c>
      <c r="D5043">
        <f>_xlfn.XLOOKUP(C5043,BH:BH,BI:BI)</f>
        <v/>
      </c>
      <c r="E5043" t="n">
        <v>32426</v>
      </c>
      <c r="F5043" t="inlineStr">
        <is>
          <t xml:space="preserve">23-26 DEC </t>
        </is>
      </c>
      <c r="G5043" s="234" t="n">
        <v>46014</v>
      </c>
      <c r="H5043" s="234" t="n">
        <v>46017</v>
      </c>
      <c r="I5043" t="inlineStr">
        <is>
          <t>HTL</t>
        </is>
      </c>
      <c r="J5043">
        <f>_xlfn.XLOOKUP(I5043,AS:AS,AU:AU)</f>
        <v/>
      </c>
      <c r="K5043" t="inlineStr">
        <is>
          <t>USD</t>
        </is>
      </c>
      <c r="L5043" s="238" t="n">
        <v>9729.27</v>
      </c>
      <c r="M5043">
        <f>L5043*_xlfn.XLOOKUP(K5043,AM:AM,AN:AN)</f>
        <v/>
      </c>
      <c r="N5043">
        <f>L5043*_xlfn.XLOOKUP(K5043,AM:AM,AO:AO)</f>
        <v/>
      </c>
      <c r="O5043" s="238" t="n">
        <v>1173.36</v>
      </c>
      <c r="P5043">
        <f>O5043*_xlfn.XLOOKUP(K5043,AM:AM,AN:AN)</f>
        <v/>
      </c>
      <c r="Q5043">
        <f>O5043*_xlfn.XLOOKUP(K5043,AM:AM,AO:AO)</f>
        <v/>
      </c>
      <c r="R5043">
        <f>_xlfn.XLOOKUP(E5043,AF:AF,AG:AG)</f>
        <v/>
      </c>
      <c r="S5043">
        <f>_xlfn.XLOOKUP(E5043,AF:AF,AI:AI)</f>
        <v/>
      </c>
      <c r="T5043">
        <f>WEEKNUM(G5043)</f>
        <v/>
      </c>
      <c r="U5043">
        <f>YEAR(G5043)</f>
        <v/>
      </c>
      <c r="V5043" s="117">
        <f>IFERROR(Q5043/N5043,"0")</f>
        <v/>
      </c>
    </row>
    <row r="5044">
      <c r="A5044">
        <f>_xlfn.XLOOKUP(D5044,BN:BN,BO:BO)</f>
        <v/>
      </c>
      <c r="B5044" t="inlineStr">
        <is>
          <t>LLC</t>
        </is>
      </c>
      <c r="C5044" t="n">
        <v>832</v>
      </c>
      <c r="D5044">
        <f>_xlfn.XLOOKUP(C5044,BH:BH,BI:BI)</f>
        <v/>
      </c>
      <c r="E5044" t="n">
        <v>28934</v>
      </c>
      <c r="F5044" t="inlineStr">
        <is>
          <t>FERNANDEZ SENDEROS SERAPION VICTOR</t>
        </is>
      </c>
      <c r="G5044" s="234" t="n">
        <v>46011</v>
      </c>
      <c r="H5044" s="234" t="n">
        <v>46017</v>
      </c>
      <c r="I5044" t="inlineStr">
        <is>
          <t>VLO</t>
        </is>
      </c>
      <c r="J5044">
        <f>_xlfn.XLOOKUP(I5044,AS:AS,AU:AU)</f>
        <v/>
      </c>
      <c r="K5044" t="inlineStr">
        <is>
          <t>USD</t>
        </is>
      </c>
      <c r="L5044" s="238" t="n">
        <v>1392.65</v>
      </c>
      <c r="M5044">
        <f>L5044*_xlfn.XLOOKUP(K5044,AM:AM,AN:AN)</f>
        <v/>
      </c>
      <c r="N5044">
        <f>L5044*_xlfn.XLOOKUP(K5044,AM:AM,AO:AO)</f>
        <v/>
      </c>
      <c r="O5044" s="238" t="n">
        <v>24.5</v>
      </c>
      <c r="P5044">
        <f>O5044*_xlfn.XLOOKUP(K5044,AM:AM,AN:AN)</f>
        <v/>
      </c>
      <c r="Q5044">
        <f>O5044*_xlfn.XLOOKUP(K5044,AM:AM,AO:AO)</f>
        <v/>
      </c>
      <c r="R5044">
        <f>_xlfn.XLOOKUP(E5044,AF:AF,AG:AG)</f>
        <v/>
      </c>
      <c r="S5044">
        <f>_xlfn.XLOOKUP(E5044,AF:AF,AI:AI)</f>
        <v/>
      </c>
      <c r="T5044">
        <f>WEEKNUM(G5044)</f>
        <v/>
      </c>
      <c r="U5044">
        <f>YEAR(G5044)</f>
        <v/>
      </c>
      <c r="V5044" s="117">
        <f>IFERROR(Q5044/N5044,"0")</f>
        <v/>
      </c>
    </row>
    <row r="5045">
      <c r="A5045">
        <f>_xlfn.XLOOKUP(D5045,BN:BN,BO:BO)</f>
        <v/>
      </c>
      <c r="B5045" t="inlineStr">
        <is>
          <t>LLC</t>
        </is>
      </c>
      <c r="C5045" t="n">
        <v>832</v>
      </c>
      <c r="D5045">
        <f>_xlfn.XLOOKUP(C5045,BH:BH,BI:BI)</f>
        <v/>
      </c>
      <c r="E5045" t="n">
        <v>28934</v>
      </c>
      <c r="F5045" t="inlineStr">
        <is>
          <t>FERNANDEZ GUILLEN ALEXA</t>
        </is>
      </c>
      <c r="G5045" s="234" t="n">
        <v>46011</v>
      </c>
      <c r="H5045" s="234" t="n">
        <v>46017</v>
      </c>
      <c r="I5045" t="inlineStr">
        <is>
          <t>VLO</t>
        </is>
      </c>
      <c r="J5045">
        <f>_xlfn.XLOOKUP(I5045,AS:AS,AU:AU)</f>
        <v/>
      </c>
      <c r="K5045" t="inlineStr">
        <is>
          <t>USD</t>
        </is>
      </c>
      <c r="L5045" s="238" t="n">
        <v>1392.65</v>
      </c>
      <c r="M5045">
        <f>L5045*_xlfn.XLOOKUP(K5045,AM:AM,AN:AN)</f>
        <v/>
      </c>
      <c r="N5045">
        <f>L5045*_xlfn.XLOOKUP(K5045,AM:AM,AO:AO)</f>
        <v/>
      </c>
      <c r="O5045" s="238" t="n">
        <v>24.5</v>
      </c>
      <c r="P5045">
        <f>O5045*_xlfn.XLOOKUP(K5045,AM:AM,AN:AN)</f>
        <v/>
      </c>
      <c r="Q5045">
        <f>O5045*_xlfn.XLOOKUP(K5045,AM:AM,AO:AO)</f>
        <v/>
      </c>
      <c r="R5045">
        <f>_xlfn.XLOOKUP(E5045,AF:AF,AG:AG)</f>
        <v/>
      </c>
      <c r="S5045">
        <f>_xlfn.XLOOKUP(E5045,AF:AF,AI:AI)</f>
        <v/>
      </c>
      <c r="T5045">
        <f>WEEKNUM(G5045)</f>
        <v/>
      </c>
      <c r="U5045">
        <f>YEAR(G5045)</f>
        <v/>
      </c>
      <c r="V5045" s="117">
        <f>IFERROR(Q5045/N5045,"0")</f>
        <v/>
      </c>
    </row>
    <row r="5046">
      <c r="A5046">
        <f>_xlfn.XLOOKUP(D5046,BN:BN,BO:BO)</f>
        <v/>
      </c>
      <c r="B5046" t="inlineStr">
        <is>
          <t>LLC</t>
        </is>
      </c>
      <c r="C5046" t="n">
        <v>832</v>
      </c>
      <c r="D5046">
        <f>_xlfn.XLOOKUP(C5046,BH:BH,BI:BI)</f>
        <v/>
      </c>
      <c r="E5046" t="n">
        <v>28934</v>
      </c>
      <c r="F5046" t="inlineStr">
        <is>
          <t>FERNANDEZ SENDEROS SERAPION VICTOR</t>
        </is>
      </c>
      <c r="G5046" s="234" t="n">
        <v>46011</v>
      </c>
      <c r="H5046" s="234" t="n">
        <v>46017</v>
      </c>
      <c r="I5046" t="inlineStr">
        <is>
          <t>VLO</t>
        </is>
      </c>
      <c r="J5046">
        <f>_xlfn.XLOOKUP(I5046,AS:AS,AU:AU)</f>
        <v/>
      </c>
      <c r="K5046" t="inlineStr">
        <is>
          <t>USD</t>
        </is>
      </c>
      <c r="L5046" s="238" t="n">
        <v>1569.76</v>
      </c>
      <c r="M5046">
        <f>L5046*_xlfn.XLOOKUP(K5046,AM:AM,AN:AN)</f>
        <v/>
      </c>
      <c r="N5046">
        <f>L5046*_xlfn.XLOOKUP(K5046,AM:AM,AO:AO)</f>
        <v/>
      </c>
      <c r="O5046" s="238" t="n">
        <v>74.5</v>
      </c>
      <c r="P5046">
        <f>O5046*_xlfn.XLOOKUP(K5046,AM:AM,AN:AN)</f>
        <v/>
      </c>
      <c r="Q5046">
        <f>O5046*_xlfn.XLOOKUP(K5046,AM:AM,AO:AO)</f>
        <v/>
      </c>
      <c r="R5046">
        <f>_xlfn.XLOOKUP(E5046,AF:AF,AG:AG)</f>
        <v/>
      </c>
      <c r="S5046">
        <f>_xlfn.XLOOKUP(E5046,AF:AF,AI:AI)</f>
        <v/>
      </c>
      <c r="T5046">
        <f>WEEKNUM(G5046)</f>
        <v/>
      </c>
      <c r="U5046">
        <f>YEAR(G5046)</f>
        <v/>
      </c>
      <c r="V5046" s="117">
        <f>IFERROR(Q5046/N5046,"0")</f>
        <v/>
      </c>
    </row>
    <row r="5047">
      <c r="A5047">
        <f>_xlfn.XLOOKUP(D5047,BN:BN,BO:BO)</f>
        <v/>
      </c>
      <c r="B5047" t="inlineStr">
        <is>
          <t>LLC</t>
        </is>
      </c>
      <c r="C5047" t="n">
        <v>832</v>
      </c>
      <c r="D5047">
        <f>_xlfn.XLOOKUP(C5047,BH:BH,BI:BI)</f>
        <v/>
      </c>
      <c r="E5047" t="n">
        <v>28934</v>
      </c>
      <c r="F5047" t="inlineStr">
        <is>
          <t>FERNANDEZ GUILLEN ALEXA</t>
        </is>
      </c>
      <c r="G5047" s="234" t="n">
        <v>46011</v>
      </c>
      <c r="H5047" s="234" t="n">
        <v>46017</v>
      </c>
      <c r="I5047" t="inlineStr">
        <is>
          <t>VLO</t>
        </is>
      </c>
      <c r="J5047">
        <f>_xlfn.XLOOKUP(I5047,AS:AS,AU:AU)</f>
        <v/>
      </c>
      <c r="K5047" t="inlineStr">
        <is>
          <t>USD</t>
        </is>
      </c>
      <c r="L5047" s="238" t="n">
        <v>1569.76</v>
      </c>
      <c r="M5047">
        <f>L5047*_xlfn.XLOOKUP(K5047,AM:AM,AN:AN)</f>
        <v/>
      </c>
      <c r="N5047">
        <f>L5047*_xlfn.XLOOKUP(K5047,AM:AM,AO:AO)</f>
        <v/>
      </c>
      <c r="O5047" s="238" t="n">
        <v>74.5</v>
      </c>
      <c r="P5047">
        <f>O5047*_xlfn.XLOOKUP(K5047,AM:AM,AN:AN)</f>
        <v/>
      </c>
      <c r="Q5047">
        <f>O5047*_xlfn.XLOOKUP(K5047,AM:AM,AO:AO)</f>
        <v/>
      </c>
      <c r="R5047">
        <f>_xlfn.XLOOKUP(E5047,AF:AF,AG:AG)</f>
        <v/>
      </c>
      <c r="S5047">
        <f>_xlfn.XLOOKUP(E5047,AF:AF,AI:AI)</f>
        <v/>
      </c>
      <c r="T5047">
        <f>WEEKNUM(G5047)</f>
        <v/>
      </c>
      <c r="U5047">
        <f>YEAR(G5047)</f>
        <v/>
      </c>
      <c r="V5047" s="117">
        <f>IFERROR(Q5047/N5047,"0")</f>
        <v/>
      </c>
    </row>
    <row r="5048">
      <c r="A5048">
        <f>_xlfn.XLOOKUP(D5048,BN:BN,BO:BO)</f>
        <v/>
      </c>
      <c r="B5048" t="inlineStr">
        <is>
          <t>LLC</t>
        </is>
      </c>
      <c r="C5048" t="n">
        <v>832</v>
      </c>
      <c r="D5048">
        <f>_xlfn.XLOOKUP(C5048,BH:BH,BI:BI)</f>
        <v/>
      </c>
      <c r="E5048" t="n">
        <v>28934</v>
      </c>
      <c r="F5048" t="inlineStr">
        <is>
          <t>GUILLEN NICOLE</t>
        </is>
      </c>
      <c r="G5048" s="234" t="n">
        <v>46011</v>
      </c>
      <c r="H5048" s="234" t="n">
        <v>46017</v>
      </c>
      <c r="I5048" t="inlineStr">
        <is>
          <t>VLO</t>
        </is>
      </c>
      <c r="J5048">
        <f>_xlfn.XLOOKUP(I5048,AS:AS,AU:AU)</f>
        <v/>
      </c>
      <c r="K5048" t="inlineStr">
        <is>
          <t>USD</t>
        </is>
      </c>
      <c r="L5048" s="238" t="n">
        <v>2084.3</v>
      </c>
      <c r="M5048">
        <f>L5048*_xlfn.XLOOKUP(K5048,AM:AM,AN:AN)</f>
        <v/>
      </c>
      <c r="N5048">
        <f>L5048*_xlfn.XLOOKUP(K5048,AM:AM,AO:AO)</f>
        <v/>
      </c>
      <c r="O5048" s="238" t="n">
        <v>134.73</v>
      </c>
      <c r="P5048">
        <f>O5048*_xlfn.XLOOKUP(K5048,AM:AM,AN:AN)</f>
        <v/>
      </c>
      <c r="Q5048">
        <f>O5048*_xlfn.XLOOKUP(K5048,AM:AM,AO:AO)</f>
        <v/>
      </c>
      <c r="R5048">
        <f>_xlfn.XLOOKUP(E5048,AF:AF,AG:AG)</f>
        <v/>
      </c>
      <c r="S5048">
        <f>_xlfn.XLOOKUP(E5048,AF:AF,AI:AI)</f>
        <v/>
      </c>
      <c r="T5048">
        <f>WEEKNUM(G5048)</f>
        <v/>
      </c>
      <c r="U5048">
        <f>YEAR(G5048)</f>
        <v/>
      </c>
      <c r="V5048" s="117">
        <f>IFERROR(Q5048/N5048,"0")</f>
        <v/>
      </c>
    </row>
    <row r="5049">
      <c r="A5049">
        <f>_xlfn.XLOOKUP(D5049,BN:BN,BO:BO)</f>
        <v/>
      </c>
      <c r="B5049" t="inlineStr">
        <is>
          <t>LLC</t>
        </is>
      </c>
      <c r="C5049" t="n">
        <v>832</v>
      </c>
      <c r="D5049">
        <f>_xlfn.XLOOKUP(C5049,BH:BH,BI:BI)</f>
        <v/>
      </c>
      <c r="E5049" t="n">
        <v>28934</v>
      </c>
      <c r="F5049" t="inlineStr">
        <is>
          <t>GUILLEN NICOLE</t>
        </is>
      </c>
      <c r="G5049" s="234" t="n">
        <v>46011</v>
      </c>
      <c r="H5049" s="234" t="n">
        <v>46017</v>
      </c>
      <c r="I5049" t="inlineStr">
        <is>
          <t>VLO</t>
        </is>
      </c>
      <c r="J5049">
        <f>_xlfn.XLOOKUP(I5049,AS:AS,AU:AU)</f>
        <v/>
      </c>
      <c r="K5049" t="inlineStr">
        <is>
          <t>USD</t>
        </is>
      </c>
      <c r="L5049" s="238" t="n">
        <v>1569.76</v>
      </c>
      <c r="M5049">
        <f>L5049*_xlfn.XLOOKUP(K5049,AM:AM,AN:AN)</f>
        <v/>
      </c>
      <c r="N5049">
        <f>L5049*_xlfn.XLOOKUP(K5049,AM:AM,AO:AO)</f>
        <v/>
      </c>
      <c r="O5049" s="238" t="n">
        <v>74.5</v>
      </c>
      <c r="P5049">
        <f>O5049*_xlfn.XLOOKUP(K5049,AM:AM,AN:AN)</f>
        <v/>
      </c>
      <c r="Q5049">
        <f>O5049*_xlfn.XLOOKUP(K5049,AM:AM,AO:AO)</f>
        <v/>
      </c>
      <c r="R5049">
        <f>_xlfn.XLOOKUP(E5049,AF:AF,AG:AG)</f>
        <v/>
      </c>
      <c r="S5049">
        <f>_xlfn.XLOOKUP(E5049,AF:AF,AI:AI)</f>
        <v/>
      </c>
      <c r="T5049">
        <f>WEEKNUM(G5049)</f>
        <v/>
      </c>
      <c r="U5049">
        <f>YEAR(G5049)</f>
        <v/>
      </c>
      <c r="V5049" s="117">
        <f>IFERROR(Q5049/N5049,"0")</f>
        <v/>
      </c>
    </row>
    <row r="5050">
      <c r="A5050">
        <f>_xlfn.XLOOKUP(D5050,BN:BN,BO:BO)</f>
        <v/>
      </c>
      <c r="B5050" t="inlineStr">
        <is>
          <t>LLC</t>
        </is>
      </c>
      <c r="C5050" t="n">
        <v>832</v>
      </c>
      <c r="D5050">
        <f>_xlfn.XLOOKUP(C5050,BH:BH,BI:BI)</f>
        <v/>
      </c>
      <c r="E5050" t="n">
        <v>28934</v>
      </c>
      <c r="F5050" t="inlineStr">
        <is>
          <t>FERNANDEZ GUILLEN SERAPION</t>
        </is>
      </c>
      <c r="G5050" s="234" t="n">
        <v>46011</v>
      </c>
      <c r="H5050" s="234" t="n">
        <v>46017</v>
      </c>
      <c r="I5050" t="inlineStr">
        <is>
          <t>VLO</t>
        </is>
      </c>
      <c r="J5050">
        <f>_xlfn.XLOOKUP(I5050,AS:AS,AU:AU)</f>
        <v/>
      </c>
      <c r="K5050" t="inlineStr">
        <is>
          <t>USD</t>
        </is>
      </c>
      <c r="L5050" s="238" t="n">
        <v>773.3</v>
      </c>
      <c r="M5050">
        <f>L5050*_xlfn.XLOOKUP(K5050,AM:AM,AN:AN)</f>
        <v/>
      </c>
      <c r="N5050">
        <f>L5050*_xlfn.XLOOKUP(K5050,AM:AM,AO:AO)</f>
        <v/>
      </c>
      <c r="O5050" s="238" t="n">
        <v>35.26</v>
      </c>
      <c r="P5050">
        <f>O5050*_xlfn.XLOOKUP(K5050,AM:AM,AN:AN)</f>
        <v/>
      </c>
      <c r="Q5050">
        <f>O5050*_xlfn.XLOOKUP(K5050,AM:AM,AO:AO)</f>
        <v/>
      </c>
      <c r="R5050">
        <f>_xlfn.XLOOKUP(E5050,AF:AF,AG:AG)</f>
        <v/>
      </c>
      <c r="S5050">
        <f>_xlfn.XLOOKUP(E5050,AF:AF,AI:AI)</f>
        <v/>
      </c>
      <c r="T5050">
        <f>WEEKNUM(G5050)</f>
        <v/>
      </c>
      <c r="U5050">
        <f>YEAR(G5050)</f>
        <v/>
      </c>
      <c r="V5050" s="117">
        <f>IFERROR(Q5050/N5050,"0")</f>
        <v/>
      </c>
    </row>
    <row r="5051">
      <c r="A5051">
        <f>_xlfn.XLOOKUP(D5051,BN:BN,BO:BO)</f>
        <v/>
      </c>
      <c r="B5051" t="inlineStr">
        <is>
          <t>LLC</t>
        </is>
      </c>
      <c r="C5051" t="n">
        <v>832</v>
      </c>
      <c r="D5051">
        <f>_xlfn.XLOOKUP(C5051,BH:BH,BI:BI)</f>
        <v/>
      </c>
      <c r="E5051" t="n">
        <v>28934</v>
      </c>
      <c r="F5051" t="inlineStr">
        <is>
          <t>FERNANDEZ GUILLEN TOMAS</t>
        </is>
      </c>
      <c r="G5051" s="234" t="n">
        <v>46011</v>
      </c>
      <c r="H5051" s="234" t="n">
        <v>46017</v>
      </c>
      <c r="I5051" t="inlineStr">
        <is>
          <t>VLO</t>
        </is>
      </c>
      <c r="J5051">
        <f>_xlfn.XLOOKUP(I5051,AS:AS,AU:AU)</f>
        <v/>
      </c>
      <c r="K5051" t="inlineStr">
        <is>
          <t>USD</t>
        </is>
      </c>
      <c r="L5051" s="238" t="n">
        <v>773.3</v>
      </c>
      <c r="M5051">
        <f>L5051*_xlfn.XLOOKUP(K5051,AM:AM,AN:AN)</f>
        <v/>
      </c>
      <c r="N5051">
        <f>L5051*_xlfn.XLOOKUP(K5051,AM:AM,AO:AO)</f>
        <v/>
      </c>
      <c r="O5051" s="238" t="n">
        <v>35.26</v>
      </c>
      <c r="P5051">
        <f>O5051*_xlfn.XLOOKUP(K5051,AM:AM,AN:AN)</f>
        <v/>
      </c>
      <c r="Q5051">
        <f>O5051*_xlfn.XLOOKUP(K5051,AM:AM,AO:AO)</f>
        <v/>
      </c>
      <c r="R5051">
        <f>_xlfn.XLOOKUP(E5051,AF:AF,AG:AG)</f>
        <v/>
      </c>
      <c r="S5051">
        <f>_xlfn.XLOOKUP(E5051,AF:AF,AI:AI)</f>
        <v/>
      </c>
      <c r="T5051">
        <f>WEEKNUM(G5051)</f>
        <v/>
      </c>
      <c r="U5051">
        <f>YEAR(G5051)</f>
        <v/>
      </c>
      <c r="V5051" s="117">
        <f>IFERROR(Q5051/N5051,"0")</f>
        <v/>
      </c>
    </row>
    <row r="5052">
      <c r="A5052">
        <f>_xlfn.XLOOKUP(D5052,BN:BN,BO:BO)</f>
        <v/>
      </c>
      <c r="B5052" t="inlineStr">
        <is>
          <t>LLC</t>
        </is>
      </c>
      <c r="C5052" t="n">
        <v>832</v>
      </c>
      <c r="D5052">
        <f>_xlfn.XLOOKUP(C5052,BH:BH,BI:BI)</f>
        <v/>
      </c>
      <c r="E5052" t="n">
        <v>28934</v>
      </c>
      <c r="F5052" t="inlineStr">
        <is>
          <t>FERNANDEZ GUILLEN SERAPION</t>
        </is>
      </c>
      <c r="G5052" s="234" t="n">
        <v>46011</v>
      </c>
      <c r="H5052" s="234" t="n">
        <v>46017</v>
      </c>
      <c r="I5052" t="inlineStr">
        <is>
          <t>VLO</t>
        </is>
      </c>
      <c r="J5052">
        <f>_xlfn.XLOOKUP(I5052,AS:AS,AU:AU)</f>
        <v/>
      </c>
      <c r="K5052" t="inlineStr">
        <is>
          <t>USD</t>
        </is>
      </c>
      <c r="L5052" s="238" t="n">
        <v>1569.76</v>
      </c>
      <c r="M5052">
        <f>L5052*_xlfn.XLOOKUP(K5052,AM:AM,AN:AN)</f>
        <v/>
      </c>
      <c r="N5052">
        <f>L5052*_xlfn.XLOOKUP(K5052,AM:AM,AO:AO)</f>
        <v/>
      </c>
      <c r="O5052" s="238" t="n">
        <v>74.5</v>
      </c>
      <c r="P5052">
        <f>O5052*_xlfn.XLOOKUP(K5052,AM:AM,AN:AN)</f>
        <v/>
      </c>
      <c r="Q5052">
        <f>O5052*_xlfn.XLOOKUP(K5052,AM:AM,AO:AO)</f>
        <v/>
      </c>
      <c r="R5052">
        <f>_xlfn.XLOOKUP(E5052,AF:AF,AG:AG)</f>
        <v/>
      </c>
      <c r="S5052">
        <f>_xlfn.XLOOKUP(E5052,AF:AF,AI:AI)</f>
        <v/>
      </c>
      <c r="T5052">
        <f>WEEKNUM(G5052)</f>
        <v/>
      </c>
      <c r="U5052">
        <f>YEAR(G5052)</f>
        <v/>
      </c>
      <c r="V5052" s="117">
        <f>IFERROR(Q5052/N5052,"0")</f>
        <v/>
      </c>
    </row>
    <row r="5053">
      <c r="A5053">
        <f>_xlfn.XLOOKUP(D5053,BN:BN,BO:BO)</f>
        <v/>
      </c>
      <c r="B5053" t="inlineStr">
        <is>
          <t>LLC</t>
        </is>
      </c>
      <c r="C5053" t="n">
        <v>832</v>
      </c>
      <c r="D5053">
        <f>_xlfn.XLOOKUP(C5053,BH:BH,BI:BI)</f>
        <v/>
      </c>
      <c r="E5053" t="n">
        <v>28934</v>
      </c>
      <c r="F5053" t="inlineStr">
        <is>
          <t>FERNANDEZ GUILLEN TOMAS</t>
        </is>
      </c>
      <c r="G5053" s="234" t="n">
        <v>46011</v>
      </c>
      <c r="H5053" s="234" t="n">
        <v>46017</v>
      </c>
      <c r="I5053" t="inlineStr">
        <is>
          <t>VLO</t>
        </is>
      </c>
      <c r="J5053">
        <f>_xlfn.XLOOKUP(I5053,AS:AS,AU:AU)</f>
        <v/>
      </c>
      <c r="K5053" t="inlineStr">
        <is>
          <t>USD</t>
        </is>
      </c>
      <c r="L5053" s="238" t="n">
        <v>1569.76</v>
      </c>
      <c r="M5053">
        <f>L5053*_xlfn.XLOOKUP(K5053,AM:AM,AN:AN)</f>
        <v/>
      </c>
      <c r="N5053">
        <f>L5053*_xlfn.XLOOKUP(K5053,AM:AM,AO:AO)</f>
        <v/>
      </c>
      <c r="O5053" s="238" t="n">
        <v>74.5</v>
      </c>
      <c r="P5053">
        <f>O5053*_xlfn.XLOOKUP(K5053,AM:AM,AN:AN)</f>
        <v/>
      </c>
      <c r="Q5053">
        <f>O5053*_xlfn.XLOOKUP(K5053,AM:AM,AO:AO)</f>
        <v/>
      </c>
      <c r="R5053">
        <f>_xlfn.XLOOKUP(E5053,AF:AF,AG:AG)</f>
        <v/>
      </c>
      <c r="S5053">
        <f>_xlfn.XLOOKUP(E5053,AF:AF,AI:AI)</f>
        <v/>
      </c>
      <c r="T5053">
        <f>WEEKNUM(G5053)</f>
        <v/>
      </c>
      <c r="U5053">
        <f>YEAR(G5053)</f>
        <v/>
      </c>
      <c r="V5053" s="117">
        <f>IFERROR(Q5053/N5053,"0")</f>
        <v/>
      </c>
    </row>
    <row r="5054">
      <c r="A5054">
        <f>_xlfn.XLOOKUP(D5054,BN:BN,BO:BO)</f>
        <v/>
      </c>
      <c r="B5054" t="inlineStr">
        <is>
          <t>LLC</t>
        </is>
      </c>
      <c r="C5054" t="n">
        <v>832</v>
      </c>
      <c r="D5054">
        <f>_xlfn.XLOOKUP(C5054,BH:BH,BI:BI)</f>
        <v/>
      </c>
      <c r="E5054" t="n">
        <v>0</v>
      </c>
      <c r="F5054" t="inlineStr">
        <is>
          <t>Fee emisión aéreos</t>
        </is>
      </c>
      <c r="G5054" s="234" t="n">
        <v>46011</v>
      </c>
      <c r="H5054" s="234" t="n">
        <v>46017</v>
      </c>
      <c r="I5054" t="inlineStr">
        <is>
          <t>HPS</t>
        </is>
      </c>
      <c r="J5054">
        <f>_xlfn.XLOOKUP(I5054,AS:AS,AU:AU)</f>
        <v/>
      </c>
      <c r="K5054" t="inlineStr">
        <is>
          <t>USD</t>
        </is>
      </c>
      <c r="L5054" s="238" t="n">
        <v>340</v>
      </c>
      <c r="M5054">
        <f>L5054*_xlfn.XLOOKUP(K5054,AM:AM,AN:AN)</f>
        <v/>
      </c>
      <c r="N5054">
        <f>L5054*_xlfn.XLOOKUP(K5054,AM:AM,AO:AO)</f>
        <v/>
      </c>
      <c r="O5054" s="238" t="n">
        <v>340</v>
      </c>
      <c r="P5054">
        <f>O5054*_xlfn.XLOOKUP(K5054,AM:AM,AN:AN)</f>
        <v/>
      </c>
      <c r="Q5054">
        <f>O5054*_xlfn.XLOOKUP(K5054,AM:AM,AO:AO)</f>
        <v/>
      </c>
      <c r="R5054">
        <f>_xlfn.XLOOKUP(E5054,AF:AF,AG:AG)</f>
        <v/>
      </c>
      <c r="S5054">
        <f>_xlfn.XLOOKUP(E5054,AF:AF,AI:AI)</f>
        <v/>
      </c>
      <c r="T5054">
        <f>WEEKNUM(G5054)</f>
        <v/>
      </c>
      <c r="U5054">
        <f>YEAR(G5054)</f>
        <v/>
      </c>
      <c r="V5054" s="117">
        <f>IFERROR(Q5054/N5054,"0")</f>
        <v/>
      </c>
    </row>
    <row r="5055">
      <c r="A5055">
        <f>_xlfn.XLOOKUP(D5055,BN:BN,BO:BO)</f>
        <v/>
      </c>
      <c r="B5055" t="inlineStr">
        <is>
          <t>LLC</t>
        </is>
      </c>
      <c r="C5055" t="n">
        <v>832</v>
      </c>
      <c r="D5055">
        <f>_xlfn.XLOOKUP(C5055,BH:BH,BI:BI)</f>
        <v/>
      </c>
      <c r="E5055" t="n">
        <v>0</v>
      </c>
      <c r="F5055" t="inlineStr">
        <is>
          <t>Sobrecomision</t>
        </is>
      </c>
      <c r="G5055" s="234" t="n">
        <v>46011</v>
      </c>
      <c r="H5055" s="234" t="n">
        <v>46017</v>
      </c>
      <c r="I5055" t="inlineStr">
        <is>
          <t>HPS</t>
        </is>
      </c>
      <c r="J5055">
        <f>_xlfn.XLOOKUP(I5055,AS:AS,AU:AU)</f>
        <v/>
      </c>
      <c r="K5055" t="inlineStr">
        <is>
          <t>USD</t>
        </is>
      </c>
      <c r="L5055" s="238" t="n">
        <v>326</v>
      </c>
      <c r="M5055">
        <f>L5055*_xlfn.XLOOKUP(K5055,AM:AM,AN:AN)</f>
        <v/>
      </c>
      <c r="N5055">
        <f>L5055*_xlfn.XLOOKUP(K5055,AM:AM,AO:AO)</f>
        <v/>
      </c>
      <c r="O5055" s="238" t="n">
        <v>326</v>
      </c>
      <c r="P5055">
        <f>O5055*_xlfn.XLOOKUP(K5055,AM:AM,AN:AN)</f>
        <v/>
      </c>
      <c r="Q5055">
        <f>O5055*_xlfn.XLOOKUP(K5055,AM:AM,AO:AO)</f>
        <v/>
      </c>
      <c r="R5055">
        <f>_xlfn.XLOOKUP(E5055,AF:AF,AG:AG)</f>
        <v/>
      </c>
      <c r="S5055">
        <f>_xlfn.XLOOKUP(E5055,AF:AF,AI:AI)</f>
        <v/>
      </c>
      <c r="T5055">
        <f>WEEKNUM(G5055)</f>
        <v/>
      </c>
      <c r="U5055">
        <f>YEAR(G5055)</f>
        <v/>
      </c>
      <c r="V5055" s="117">
        <f>IFERROR(Q5055/N5055,"0")</f>
        <v/>
      </c>
    </row>
    <row r="5056">
      <c r="A5056">
        <f>_xlfn.XLOOKUP(D5056,BN:BN,BO:BO)</f>
        <v/>
      </c>
      <c r="B5056" t="inlineStr">
        <is>
          <t>LLC</t>
        </is>
      </c>
      <c r="C5056" t="n">
        <v>832</v>
      </c>
      <c r="D5056">
        <f>_xlfn.XLOOKUP(C5056,BH:BH,BI:BI)</f>
        <v/>
      </c>
      <c r="E5056" t="n">
        <v>28934</v>
      </c>
      <c r="F5056" t="inlineStr">
        <is>
          <t>FERNANDEZ GUILLEN SERAPION</t>
        </is>
      </c>
      <c r="G5056" s="234" t="n">
        <v>46008</v>
      </c>
      <c r="H5056" s="234" t="n">
        <v>46017</v>
      </c>
      <c r="I5056" t="inlineStr">
        <is>
          <t>VLO</t>
        </is>
      </c>
      <c r="J5056">
        <f>_xlfn.XLOOKUP(I5056,AS:AS,AU:AU)</f>
        <v/>
      </c>
      <c r="K5056" t="inlineStr">
        <is>
          <t>USD</t>
        </is>
      </c>
      <c r="L5056" s="238" t="n">
        <v>10</v>
      </c>
      <c r="M5056">
        <f>L5056*_xlfn.XLOOKUP(K5056,AM:AM,AN:AN)</f>
        <v/>
      </c>
      <c r="N5056">
        <f>L5056*_xlfn.XLOOKUP(K5056,AM:AM,AO:AO)</f>
        <v/>
      </c>
      <c r="O5056" s="238" t="n">
        <v>0</v>
      </c>
      <c r="P5056">
        <f>O5056*_xlfn.XLOOKUP(K5056,AM:AM,AN:AN)</f>
        <v/>
      </c>
      <c r="Q5056">
        <f>O5056*_xlfn.XLOOKUP(K5056,AM:AM,AO:AO)</f>
        <v/>
      </c>
      <c r="R5056">
        <f>_xlfn.XLOOKUP(E5056,AF:AF,AG:AG)</f>
        <v/>
      </c>
      <c r="S5056">
        <f>_xlfn.XLOOKUP(E5056,AF:AF,AI:AI)</f>
        <v/>
      </c>
      <c r="T5056">
        <f>WEEKNUM(G5056)</f>
        <v/>
      </c>
      <c r="U5056">
        <f>YEAR(G5056)</f>
        <v/>
      </c>
      <c r="V5056" s="117">
        <f>IFERROR(Q5056/N5056,"0")</f>
        <v/>
      </c>
    </row>
    <row r="5057">
      <c r="A5057">
        <f>_xlfn.XLOOKUP(D5057,BN:BN,BO:BO)</f>
        <v/>
      </c>
      <c r="B5057" t="inlineStr">
        <is>
          <t>LLC</t>
        </is>
      </c>
      <c r="C5057" t="n">
        <v>832</v>
      </c>
      <c r="D5057">
        <f>_xlfn.XLOOKUP(C5057,BH:BH,BI:BI)</f>
        <v/>
      </c>
      <c r="E5057" t="n">
        <v>0</v>
      </c>
      <c r="F5057" t="inlineStr">
        <is>
          <t>Fee reemisión billete AS | EWR-LAX</t>
        </is>
      </c>
      <c r="G5057" s="234" t="n">
        <v>46008</v>
      </c>
      <c r="H5057" s="234" t="n">
        <v>46017</v>
      </c>
      <c r="I5057" t="inlineStr">
        <is>
          <t>HPS</t>
        </is>
      </c>
      <c r="J5057">
        <f>_xlfn.XLOOKUP(I5057,AS:AS,AU:AU)</f>
        <v/>
      </c>
      <c r="K5057" t="inlineStr">
        <is>
          <t>USD</t>
        </is>
      </c>
      <c r="L5057" s="238" t="n">
        <v>50</v>
      </c>
      <c r="M5057">
        <f>L5057*_xlfn.XLOOKUP(K5057,AM:AM,AN:AN)</f>
        <v/>
      </c>
      <c r="N5057">
        <f>L5057*_xlfn.XLOOKUP(K5057,AM:AM,AO:AO)</f>
        <v/>
      </c>
      <c r="O5057" s="238" t="n">
        <v>50</v>
      </c>
      <c r="P5057">
        <f>O5057*_xlfn.XLOOKUP(K5057,AM:AM,AN:AN)</f>
        <v/>
      </c>
      <c r="Q5057">
        <f>O5057*_xlfn.XLOOKUP(K5057,AM:AM,AO:AO)</f>
        <v/>
      </c>
      <c r="R5057">
        <f>_xlfn.XLOOKUP(E5057,AF:AF,AG:AG)</f>
        <v/>
      </c>
      <c r="S5057">
        <f>_xlfn.XLOOKUP(E5057,AF:AF,AI:AI)</f>
        <v/>
      </c>
      <c r="T5057">
        <f>WEEKNUM(G5057)</f>
        <v/>
      </c>
      <c r="U5057">
        <f>YEAR(G5057)</f>
        <v/>
      </c>
      <c r="V5057" s="117">
        <f>IFERROR(Q5057/N5057,"0")</f>
        <v/>
      </c>
    </row>
    <row r="5058">
      <c r="A5058">
        <f>_xlfn.XLOOKUP(D5058,BN:BN,BO:BO)</f>
        <v/>
      </c>
      <c r="B5058" t="inlineStr">
        <is>
          <t>LLC</t>
        </is>
      </c>
      <c r="C5058" t="n">
        <v>833</v>
      </c>
      <c r="D5058">
        <f>_xlfn.XLOOKUP(C5058,BH:BH,BI:BI)</f>
        <v/>
      </c>
      <c r="E5058" t="n">
        <v>25918</v>
      </c>
      <c r="F5058" t="inlineStr">
        <is>
          <t>VIAJE PERU 7 NOCHES</t>
        </is>
      </c>
      <c r="G5058" s="234" t="n">
        <v>45983</v>
      </c>
      <c r="H5058" s="234" t="n">
        <v>45991</v>
      </c>
      <c r="I5058" t="inlineStr">
        <is>
          <t>HTL</t>
        </is>
      </c>
      <c r="J5058">
        <f>_xlfn.XLOOKUP(I5058,AS:AS,AU:AU)</f>
        <v/>
      </c>
      <c r="K5058" t="inlineStr">
        <is>
          <t>USD</t>
        </is>
      </c>
      <c r="L5058" s="238" t="n">
        <v>9930</v>
      </c>
      <c r="M5058">
        <f>L5058*_xlfn.XLOOKUP(K5058,AM:AM,AN:AN)</f>
        <v/>
      </c>
      <c r="N5058">
        <f>L5058*_xlfn.XLOOKUP(K5058,AM:AM,AO:AO)</f>
        <v/>
      </c>
      <c r="O5058" s="238" t="n">
        <v>1392</v>
      </c>
      <c r="P5058">
        <f>O5058*_xlfn.XLOOKUP(K5058,AM:AM,AN:AN)</f>
        <v/>
      </c>
      <c r="Q5058">
        <f>O5058*_xlfn.XLOOKUP(K5058,AM:AM,AO:AO)</f>
        <v/>
      </c>
      <c r="R5058">
        <f>_xlfn.XLOOKUP(E5058,AF:AF,AG:AG)</f>
        <v/>
      </c>
      <c r="S5058">
        <f>_xlfn.XLOOKUP(E5058,AF:AF,AI:AI)</f>
        <v/>
      </c>
      <c r="T5058">
        <f>WEEKNUM(G5058)</f>
        <v/>
      </c>
      <c r="U5058">
        <f>YEAR(G5058)</f>
        <v/>
      </c>
      <c r="V5058" s="117">
        <f>IFERROR(Q5058/N5058,"0")</f>
        <v/>
      </c>
    </row>
    <row r="5059">
      <c r="A5059">
        <f>_xlfn.XLOOKUP(D5059,BN:BN,BO:BO)</f>
        <v/>
      </c>
      <c r="B5059" t="inlineStr">
        <is>
          <t>LLC</t>
        </is>
      </c>
      <c r="C5059" t="n">
        <v>834</v>
      </c>
      <c r="D5059">
        <f>_xlfn.XLOOKUP(C5059,BH:BH,BI:BI)</f>
        <v/>
      </c>
      <c r="E5059" t="n">
        <v>28934</v>
      </c>
      <c r="F5059" t="inlineStr">
        <is>
          <t>SANDLER CHEJANOVIESKI SIMON</t>
        </is>
      </c>
      <c r="G5059" s="234" t="n">
        <v>46013</v>
      </c>
      <c r="H5059" s="234" t="n">
        <v>46013</v>
      </c>
      <c r="I5059" t="inlineStr">
        <is>
          <t>VLO</t>
        </is>
      </c>
      <c r="J5059">
        <f>_xlfn.XLOOKUP(I5059,AS:AS,AU:AU)</f>
        <v/>
      </c>
      <c r="K5059" t="inlineStr">
        <is>
          <t>USD</t>
        </is>
      </c>
      <c r="L5059" s="238" t="n">
        <v>1273.6</v>
      </c>
      <c r="M5059">
        <f>L5059*_xlfn.XLOOKUP(K5059,AM:AM,AN:AN)</f>
        <v/>
      </c>
      <c r="N5059">
        <f>L5059*_xlfn.XLOOKUP(K5059,AM:AM,AO:AO)</f>
        <v/>
      </c>
      <c r="O5059" s="238" t="n">
        <v>0</v>
      </c>
      <c r="P5059">
        <f>O5059*_xlfn.XLOOKUP(K5059,AM:AM,AN:AN)</f>
        <v/>
      </c>
      <c r="Q5059">
        <f>O5059*_xlfn.XLOOKUP(K5059,AM:AM,AO:AO)</f>
        <v/>
      </c>
      <c r="R5059">
        <f>_xlfn.XLOOKUP(E5059,AF:AF,AG:AG)</f>
        <v/>
      </c>
      <c r="S5059">
        <f>_xlfn.XLOOKUP(E5059,AF:AF,AI:AI)</f>
        <v/>
      </c>
      <c r="T5059">
        <f>WEEKNUM(G5059)</f>
        <v/>
      </c>
      <c r="U5059">
        <f>YEAR(G5059)</f>
        <v/>
      </c>
      <c r="V5059" s="117">
        <f>IFERROR(Q5059/N5059,"0")</f>
        <v/>
      </c>
    </row>
    <row r="5060">
      <c r="A5060">
        <f>_xlfn.XLOOKUP(D5060,BN:BN,BO:BO)</f>
        <v/>
      </c>
      <c r="B5060" t="inlineStr">
        <is>
          <t>LLC</t>
        </is>
      </c>
      <c r="C5060" t="n">
        <v>834</v>
      </c>
      <c r="D5060">
        <f>_xlfn.XLOOKUP(C5060,BH:BH,BI:BI)</f>
        <v/>
      </c>
      <c r="E5060" t="n">
        <v>28934</v>
      </c>
      <c r="F5060" t="inlineStr">
        <is>
          <t>WINTERMANN KLEIMAN GALIA</t>
        </is>
      </c>
      <c r="G5060" s="234" t="n">
        <v>46013</v>
      </c>
      <c r="H5060" s="234" t="n">
        <v>46013</v>
      </c>
      <c r="I5060" t="inlineStr">
        <is>
          <t>VLO</t>
        </is>
      </c>
      <c r="J5060">
        <f>_xlfn.XLOOKUP(I5060,AS:AS,AU:AU)</f>
        <v/>
      </c>
      <c r="K5060" t="inlineStr">
        <is>
          <t>USD</t>
        </is>
      </c>
      <c r="L5060" s="238" t="n">
        <v>1273.6</v>
      </c>
      <c r="M5060">
        <f>L5060*_xlfn.XLOOKUP(K5060,AM:AM,AN:AN)</f>
        <v/>
      </c>
      <c r="N5060">
        <f>L5060*_xlfn.XLOOKUP(K5060,AM:AM,AO:AO)</f>
        <v/>
      </c>
      <c r="O5060" s="238" t="n">
        <v>0</v>
      </c>
      <c r="P5060">
        <f>O5060*_xlfn.XLOOKUP(K5060,AM:AM,AN:AN)</f>
        <v/>
      </c>
      <c r="Q5060">
        <f>O5060*_xlfn.XLOOKUP(K5060,AM:AM,AO:AO)</f>
        <v/>
      </c>
      <c r="R5060">
        <f>_xlfn.XLOOKUP(E5060,AF:AF,AG:AG)</f>
        <v/>
      </c>
      <c r="S5060">
        <f>_xlfn.XLOOKUP(E5060,AF:AF,AI:AI)</f>
        <v/>
      </c>
      <c r="T5060">
        <f>WEEKNUM(G5060)</f>
        <v/>
      </c>
      <c r="U5060">
        <f>YEAR(G5060)</f>
        <v/>
      </c>
      <c r="V5060" s="117">
        <f>IFERROR(Q5060/N5060,"0")</f>
        <v/>
      </c>
    </row>
    <row r="5061">
      <c r="A5061">
        <f>_xlfn.XLOOKUP(D5061,BN:BN,BO:BO)</f>
        <v/>
      </c>
      <c r="B5061" t="inlineStr">
        <is>
          <t>LLC</t>
        </is>
      </c>
      <c r="C5061" t="n">
        <v>834</v>
      </c>
      <c r="D5061">
        <f>_xlfn.XLOOKUP(C5061,BH:BH,BI:BI)</f>
        <v/>
      </c>
      <c r="E5061" t="n">
        <v>28934</v>
      </c>
      <c r="F5061" t="inlineStr">
        <is>
          <t>SANDLER WINTERMANN DANIEL</t>
        </is>
      </c>
      <c r="G5061" s="234" t="n">
        <v>46013</v>
      </c>
      <c r="H5061" s="234" t="n">
        <v>46013</v>
      </c>
      <c r="I5061" t="inlineStr">
        <is>
          <t>VLO</t>
        </is>
      </c>
      <c r="J5061">
        <f>_xlfn.XLOOKUP(I5061,AS:AS,AU:AU)</f>
        <v/>
      </c>
      <c r="K5061" t="inlineStr">
        <is>
          <t>USD</t>
        </is>
      </c>
      <c r="L5061" s="238" t="n">
        <v>1273.6</v>
      </c>
      <c r="M5061">
        <f>L5061*_xlfn.XLOOKUP(K5061,AM:AM,AN:AN)</f>
        <v/>
      </c>
      <c r="N5061">
        <f>L5061*_xlfn.XLOOKUP(K5061,AM:AM,AO:AO)</f>
        <v/>
      </c>
      <c r="O5061" s="238" t="n">
        <v>0</v>
      </c>
      <c r="P5061">
        <f>O5061*_xlfn.XLOOKUP(K5061,AM:AM,AN:AN)</f>
        <v/>
      </c>
      <c r="Q5061">
        <f>O5061*_xlfn.XLOOKUP(K5061,AM:AM,AO:AO)</f>
        <v/>
      </c>
      <c r="R5061">
        <f>_xlfn.XLOOKUP(E5061,AF:AF,AG:AG)</f>
        <v/>
      </c>
      <c r="S5061">
        <f>_xlfn.XLOOKUP(E5061,AF:AF,AI:AI)</f>
        <v/>
      </c>
      <c r="T5061">
        <f>WEEKNUM(G5061)</f>
        <v/>
      </c>
      <c r="U5061">
        <f>YEAR(G5061)</f>
        <v/>
      </c>
      <c r="V5061" s="117">
        <f>IFERROR(Q5061/N5061,"0")</f>
        <v/>
      </c>
    </row>
    <row r="5062">
      <c r="A5062">
        <f>_xlfn.XLOOKUP(D5062,BN:BN,BO:BO)</f>
        <v/>
      </c>
      <c r="B5062" t="inlineStr">
        <is>
          <t>LLC</t>
        </is>
      </c>
      <c r="C5062" t="n">
        <v>834</v>
      </c>
      <c r="D5062">
        <f>_xlfn.XLOOKUP(C5062,BH:BH,BI:BI)</f>
        <v/>
      </c>
      <c r="E5062" t="n">
        <v>28934</v>
      </c>
      <c r="F5062" t="inlineStr">
        <is>
          <t>SANDLER CHEJANOVIESKI SIMON</t>
        </is>
      </c>
      <c r="G5062" s="234" t="n">
        <v>46023</v>
      </c>
      <c r="H5062" s="234" t="n">
        <v>46023</v>
      </c>
      <c r="I5062" t="inlineStr">
        <is>
          <t>VLO</t>
        </is>
      </c>
      <c r="J5062">
        <f>_xlfn.XLOOKUP(I5062,AS:AS,AU:AU)</f>
        <v/>
      </c>
      <c r="K5062" t="inlineStr">
        <is>
          <t>USD</t>
        </is>
      </c>
      <c r="L5062" s="238" t="n">
        <v>1483.9</v>
      </c>
      <c r="M5062">
        <f>L5062*_xlfn.XLOOKUP(K5062,AM:AM,AN:AN)</f>
        <v/>
      </c>
      <c r="N5062">
        <f>L5062*_xlfn.XLOOKUP(K5062,AM:AM,AO:AO)</f>
        <v/>
      </c>
      <c r="O5062" s="238" t="n">
        <v>0</v>
      </c>
      <c r="P5062">
        <f>O5062*_xlfn.XLOOKUP(K5062,AM:AM,AN:AN)</f>
        <v/>
      </c>
      <c r="Q5062">
        <f>O5062*_xlfn.XLOOKUP(K5062,AM:AM,AO:AO)</f>
        <v/>
      </c>
      <c r="R5062">
        <f>_xlfn.XLOOKUP(E5062,AF:AF,AG:AG)</f>
        <v/>
      </c>
      <c r="S5062">
        <f>_xlfn.XLOOKUP(E5062,AF:AF,AI:AI)</f>
        <v/>
      </c>
      <c r="T5062">
        <f>WEEKNUM(G5062)</f>
        <v/>
      </c>
      <c r="U5062">
        <f>YEAR(G5062)</f>
        <v/>
      </c>
      <c r="V5062" s="117">
        <f>IFERROR(Q5062/N5062,"0")</f>
        <v/>
      </c>
    </row>
    <row r="5063">
      <c r="A5063">
        <f>_xlfn.XLOOKUP(D5063,BN:BN,BO:BO)</f>
        <v/>
      </c>
      <c r="B5063" t="inlineStr">
        <is>
          <t>LLC</t>
        </is>
      </c>
      <c r="C5063" t="n">
        <v>834</v>
      </c>
      <c r="D5063">
        <f>_xlfn.XLOOKUP(C5063,BH:BH,BI:BI)</f>
        <v/>
      </c>
      <c r="E5063" t="n">
        <v>28934</v>
      </c>
      <c r="F5063" t="inlineStr">
        <is>
          <t>WINTERMANN KLEIMAN GALIA</t>
        </is>
      </c>
      <c r="G5063" s="234" t="n">
        <v>46023</v>
      </c>
      <c r="H5063" s="234" t="n">
        <v>46023</v>
      </c>
      <c r="I5063" t="inlineStr">
        <is>
          <t>VLO</t>
        </is>
      </c>
      <c r="J5063">
        <f>_xlfn.XLOOKUP(I5063,AS:AS,AU:AU)</f>
        <v/>
      </c>
      <c r="K5063" t="inlineStr">
        <is>
          <t>USD</t>
        </is>
      </c>
      <c r="L5063" s="238" t="n">
        <v>1483.9</v>
      </c>
      <c r="M5063">
        <f>L5063*_xlfn.XLOOKUP(K5063,AM:AM,AN:AN)</f>
        <v/>
      </c>
      <c r="N5063">
        <f>L5063*_xlfn.XLOOKUP(K5063,AM:AM,AO:AO)</f>
        <v/>
      </c>
      <c r="O5063" s="238" t="n">
        <v>0</v>
      </c>
      <c r="P5063">
        <f>O5063*_xlfn.XLOOKUP(K5063,AM:AM,AN:AN)</f>
        <v/>
      </c>
      <c r="Q5063">
        <f>O5063*_xlfn.XLOOKUP(K5063,AM:AM,AO:AO)</f>
        <v/>
      </c>
      <c r="R5063">
        <f>_xlfn.XLOOKUP(E5063,AF:AF,AG:AG)</f>
        <v/>
      </c>
      <c r="S5063">
        <f>_xlfn.XLOOKUP(E5063,AF:AF,AI:AI)</f>
        <v/>
      </c>
      <c r="T5063">
        <f>WEEKNUM(G5063)</f>
        <v/>
      </c>
      <c r="U5063">
        <f>YEAR(G5063)</f>
        <v/>
      </c>
      <c r="V5063" s="117">
        <f>IFERROR(Q5063/N5063,"0")</f>
        <v/>
      </c>
    </row>
    <row r="5064">
      <c r="A5064">
        <f>_xlfn.XLOOKUP(D5064,BN:BN,BO:BO)</f>
        <v/>
      </c>
      <c r="B5064" t="inlineStr">
        <is>
          <t>LLC</t>
        </is>
      </c>
      <c r="C5064" t="n">
        <v>834</v>
      </c>
      <c r="D5064">
        <f>_xlfn.XLOOKUP(C5064,BH:BH,BI:BI)</f>
        <v/>
      </c>
      <c r="E5064" t="n">
        <v>28934</v>
      </c>
      <c r="F5064" t="inlineStr">
        <is>
          <t>SANDLER WINTERMANN DANIEL</t>
        </is>
      </c>
      <c r="G5064" s="234" t="n">
        <v>46023</v>
      </c>
      <c r="H5064" s="234" t="n">
        <v>46023</v>
      </c>
      <c r="I5064" t="inlineStr">
        <is>
          <t>VLO</t>
        </is>
      </c>
      <c r="J5064">
        <f>_xlfn.XLOOKUP(I5064,AS:AS,AU:AU)</f>
        <v/>
      </c>
      <c r="K5064" t="inlineStr">
        <is>
          <t>USD</t>
        </is>
      </c>
      <c r="L5064" s="238" t="n">
        <v>1483.9</v>
      </c>
      <c r="M5064">
        <f>L5064*_xlfn.XLOOKUP(K5064,AM:AM,AN:AN)</f>
        <v/>
      </c>
      <c r="N5064">
        <f>L5064*_xlfn.XLOOKUP(K5064,AM:AM,AO:AO)</f>
        <v/>
      </c>
      <c r="O5064" s="238" t="n">
        <v>0</v>
      </c>
      <c r="P5064">
        <f>O5064*_xlfn.XLOOKUP(K5064,AM:AM,AN:AN)</f>
        <v/>
      </c>
      <c r="Q5064">
        <f>O5064*_xlfn.XLOOKUP(K5064,AM:AM,AO:AO)</f>
        <v/>
      </c>
      <c r="R5064">
        <f>_xlfn.XLOOKUP(E5064,AF:AF,AG:AG)</f>
        <v/>
      </c>
      <c r="S5064">
        <f>_xlfn.XLOOKUP(E5064,AF:AF,AI:AI)</f>
        <v/>
      </c>
      <c r="T5064">
        <f>WEEKNUM(G5064)</f>
        <v/>
      </c>
      <c r="U5064">
        <f>YEAR(G5064)</f>
        <v/>
      </c>
      <c r="V5064" s="117">
        <f>IFERROR(Q5064/N5064,"0")</f>
        <v/>
      </c>
    </row>
    <row r="5065">
      <c r="A5065">
        <f>_xlfn.XLOOKUP(D5065,BN:BN,BO:BO)</f>
        <v/>
      </c>
      <c r="B5065" t="inlineStr">
        <is>
          <t>LLC</t>
        </is>
      </c>
      <c r="C5065" t="n">
        <v>834</v>
      </c>
      <c r="D5065">
        <f>_xlfn.XLOOKUP(C5065,BH:BH,BI:BI)</f>
        <v/>
      </c>
      <c r="E5065" t="n">
        <v>0</v>
      </c>
      <c r="F5065" t="inlineStr">
        <is>
          <t>Fee emisión aereos TG+JL</t>
        </is>
      </c>
      <c r="G5065" s="234" t="n">
        <v>46008</v>
      </c>
      <c r="H5065" s="234" t="n">
        <v>46026</v>
      </c>
      <c r="I5065" t="inlineStr">
        <is>
          <t>HPS</t>
        </is>
      </c>
      <c r="J5065">
        <f>_xlfn.XLOOKUP(I5065,AS:AS,AU:AU)</f>
        <v/>
      </c>
      <c r="K5065" t="inlineStr">
        <is>
          <t>USD</t>
        </is>
      </c>
      <c r="L5065" s="238" t="n">
        <v>546</v>
      </c>
      <c r="M5065">
        <f>L5065*_xlfn.XLOOKUP(K5065,AM:AM,AN:AN)</f>
        <v/>
      </c>
      <c r="N5065">
        <f>L5065*_xlfn.XLOOKUP(K5065,AM:AM,AO:AO)</f>
        <v/>
      </c>
      <c r="O5065" s="238" t="n">
        <v>546</v>
      </c>
      <c r="P5065">
        <f>O5065*_xlfn.XLOOKUP(K5065,AM:AM,AN:AN)</f>
        <v/>
      </c>
      <c r="Q5065">
        <f>O5065*_xlfn.XLOOKUP(K5065,AM:AM,AO:AO)</f>
        <v/>
      </c>
      <c r="R5065">
        <f>_xlfn.XLOOKUP(E5065,AF:AF,AG:AG)</f>
        <v/>
      </c>
      <c r="S5065">
        <f>_xlfn.XLOOKUP(E5065,AF:AF,AI:AI)</f>
        <v/>
      </c>
      <c r="T5065">
        <f>WEEKNUM(G5065)</f>
        <v/>
      </c>
      <c r="U5065">
        <f>YEAR(G5065)</f>
        <v/>
      </c>
      <c r="V5065" s="117">
        <f>IFERROR(Q5065/N5065,"0")</f>
        <v/>
      </c>
    </row>
    <row r="5066">
      <c r="A5066">
        <f>_xlfn.XLOOKUP(D5066,BN:BN,BO:BO)</f>
        <v/>
      </c>
      <c r="B5066" t="inlineStr">
        <is>
          <t>LLC</t>
        </is>
      </c>
      <c r="C5066" t="n">
        <v>834</v>
      </c>
      <c r="D5066">
        <f>_xlfn.XLOOKUP(C5066,BH:BH,BI:BI)</f>
        <v/>
      </c>
      <c r="E5066" t="n">
        <v>33422</v>
      </c>
      <c r="F5066" t="inlineStr">
        <is>
          <t>Itinerario Amankora</t>
        </is>
      </c>
      <c r="G5066" s="234" t="n">
        <v>46015</v>
      </c>
      <c r="H5066" s="234" t="n">
        <v>46021</v>
      </c>
      <c r="I5066" t="inlineStr">
        <is>
          <t>PKT</t>
        </is>
      </c>
      <c r="J5066">
        <f>_xlfn.XLOOKUP(I5066,AS:AS,AU:AU)</f>
        <v/>
      </c>
      <c r="K5066" t="inlineStr">
        <is>
          <t>USD</t>
        </is>
      </c>
      <c r="L5066" s="238" t="n">
        <v>28197</v>
      </c>
      <c r="M5066">
        <f>L5066*_xlfn.XLOOKUP(K5066,AM:AM,AN:AN)</f>
        <v/>
      </c>
      <c r="N5066">
        <f>L5066*_xlfn.XLOOKUP(K5066,AM:AM,AO:AO)</f>
        <v/>
      </c>
      <c r="O5066" s="238" t="n">
        <v>-685.96</v>
      </c>
      <c r="P5066">
        <f>O5066*_xlfn.XLOOKUP(K5066,AM:AM,AN:AN)</f>
        <v/>
      </c>
      <c r="Q5066">
        <f>O5066*_xlfn.XLOOKUP(K5066,AM:AM,AO:AO)</f>
        <v/>
      </c>
      <c r="R5066">
        <f>_xlfn.XLOOKUP(E5066,AF:AF,AG:AG)</f>
        <v/>
      </c>
      <c r="S5066">
        <f>_xlfn.XLOOKUP(E5066,AF:AF,AI:AI)</f>
        <v/>
      </c>
      <c r="T5066">
        <f>WEEKNUM(G5066)</f>
        <v/>
      </c>
      <c r="U5066">
        <f>YEAR(G5066)</f>
        <v/>
      </c>
      <c r="V5066" s="117">
        <f>IFERROR(Q5066/N5066,"0")</f>
        <v/>
      </c>
    </row>
    <row r="5067">
      <c r="A5067">
        <f>_xlfn.XLOOKUP(D5067,BN:BN,BO:BO)</f>
        <v/>
      </c>
      <c r="B5067" t="inlineStr">
        <is>
          <t>LLC</t>
        </is>
      </c>
      <c r="C5067" t="n">
        <v>834</v>
      </c>
      <c r="D5067">
        <f>_xlfn.XLOOKUP(C5067,BH:BH,BI:BI)</f>
        <v/>
      </c>
      <c r="E5067" t="n">
        <v>25360</v>
      </c>
      <c r="F5067" t="inlineStr">
        <is>
          <t xml:space="preserve">Itinerario Japon </t>
        </is>
      </c>
      <c r="G5067" s="234" t="n">
        <v>46008</v>
      </c>
      <c r="H5067" s="234" t="n">
        <v>46013</v>
      </c>
      <c r="I5067" t="inlineStr">
        <is>
          <t>PKT</t>
        </is>
      </c>
      <c r="J5067">
        <f>_xlfn.XLOOKUP(I5067,AS:AS,AU:AU)</f>
        <v/>
      </c>
      <c r="K5067" t="inlineStr">
        <is>
          <t>USD</t>
        </is>
      </c>
      <c r="L5067" s="238" t="n">
        <v>13385</v>
      </c>
      <c r="M5067">
        <f>L5067*_xlfn.XLOOKUP(K5067,AM:AM,AN:AN)</f>
        <v/>
      </c>
      <c r="N5067">
        <f>L5067*_xlfn.XLOOKUP(K5067,AM:AM,AO:AO)</f>
        <v/>
      </c>
      <c r="O5067" s="238" t="n">
        <v>2214.87</v>
      </c>
      <c r="P5067">
        <f>O5067*_xlfn.XLOOKUP(K5067,AM:AM,AN:AN)</f>
        <v/>
      </c>
      <c r="Q5067">
        <f>O5067*_xlfn.XLOOKUP(K5067,AM:AM,AO:AO)</f>
        <v/>
      </c>
      <c r="R5067">
        <f>_xlfn.XLOOKUP(E5067,AF:AF,AG:AG)</f>
        <v/>
      </c>
      <c r="S5067">
        <f>_xlfn.XLOOKUP(E5067,AF:AF,AI:AI)</f>
        <v/>
      </c>
      <c r="T5067">
        <f>WEEKNUM(G5067)</f>
        <v/>
      </c>
      <c r="U5067">
        <f>YEAR(G5067)</f>
        <v/>
      </c>
      <c r="V5067" s="117">
        <f>IFERROR(Q5067/N5067,"0")</f>
        <v/>
      </c>
    </row>
    <row r="5068">
      <c r="A5068">
        <f>_xlfn.XLOOKUP(D5068,BN:BN,BO:BO)</f>
        <v/>
      </c>
      <c r="B5068" t="inlineStr">
        <is>
          <t>LLC</t>
        </is>
      </c>
      <c r="C5068" t="n">
        <v>834</v>
      </c>
      <c r="D5068">
        <f>_xlfn.XLOOKUP(C5068,BH:BH,BI:BI)</f>
        <v/>
      </c>
      <c r="E5068" t="n">
        <v>28454</v>
      </c>
      <c r="F5068" t="inlineStr">
        <is>
          <t>Four Seasons Bangkok (22-24dec)</t>
        </is>
      </c>
      <c r="G5068" s="234" t="n">
        <v>46013</v>
      </c>
      <c r="H5068" s="234" t="n">
        <v>46015</v>
      </c>
      <c r="I5068" t="inlineStr">
        <is>
          <t>HTL</t>
        </is>
      </c>
      <c r="J5068">
        <f>_xlfn.XLOOKUP(I5068,AS:AS,AU:AU)</f>
        <v/>
      </c>
      <c r="K5068" t="inlineStr">
        <is>
          <t>USD</t>
        </is>
      </c>
      <c r="L5068" s="238" t="n">
        <v>6356</v>
      </c>
      <c r="M5068">
        <f>L5068*_xlfn.XLOOKUP(K5068,AM:AM,AN:AN)</f>
        <v/>
      </c>
      <c r="N5068">
        <f>L5068*_xlfn.XLOOKUP(K5068,AM:AM,AO:AO)</f>
        <v/>
      </c>
      <c r="O5068" s="238" t="n">
        <v>673.23</v>
      </c>
      <c r="P5068">
        <f>O5068*_xlfn.XLOOKUP(K5068,AM:AM,AN:AN)</f>
        <v/>
      </c>
      <c r="Q5068">
        <f>O5068*_xlfn.XLOOKUP(K5068,AM:AM,AO:AO)</f>
        <v/>
      </c>
      <c r="R5068">
        <f>_xlfn.XLOOKUP(E5068,AF:AF,AG:AG)</f>
        <v/>
      </c>
      <c r="S5068">
        <f>_xlfn.XLOOKUP(E5068,AF:AF,AI:AI)</f>
        <v/>
      </c>
      <c r="T5068">
        <f>WEEKNUM(G5068)</f>
        <v/>
      </c>
      <c r="U5068">
        <f>YEAR(G5068)</f>
        <v/>
      </c>
      <c r="V5068" s="117">
        <f>IFERROR(Q5068/N5068,"0")</f>
        <v/>
      </c>
    </row>
    <row r="5069">
      <c r="A5069">
        <f>_xlfn.XLOOKUP(D5069,BN:BN,BO:BO)</f>
        <v/>
      </c>
      <c r="B5069" t="inlineStr">
        <is>
          <t>LLC</t>
        </is>
      </c>
      <c r="C5069" t="n">
        <v>834</v>
      </c>
      <c r="D5069">
        <f>_xlfn.XLOOKUP(C5069,BH:BH,BI:BI)</f>
        <v/>
      </c>
      <c r="E5069" t="n">
        <v>28454</v>
      </c>
      <c r="F5069" t="inlineStr">
        <is>
          <t>Four Seasons Bangkok (30dec-01jan)</t>
        </is>
      </c>
      <c r="G5069" s="234" t="n">
        <v>46021</v>
      </c>
      <c r="H5069" s="234" t="n">
        <v>46023</v>
      </c>
      <c r="I5069" t="inlineStr">
        <is>
          <t>HTL</t>
        </is>
      </c>
      <c r="J5069">
        <f>_xlfn.XLOOKUP(I5069,AS:AS,AU:AU)</f>
        <v/>
      </c>
      <c r="K5069" t="inlineStr">
        <is>
          <t>USD</t>
        </is>
      </c>
      <c r="L5069" s="238" t="n">
        <v>8913</v>
      </c>
      <c r="M5069">
        <f>L5069*_xlfn.XLOOKUP(K5069,AM:AM,AN:AN)</f>
        <v/>
      </c>
      <c r="N5069">
        <f>L5069*_xlfn.XLOOKUP(K5069,AM:AM,AO:AO)</f>
        <v/>
      </c>
      <c r="O5069" s="238" t="n">
        <v>944.08</v>
      </c>
      <c r="P5069">
        <f>O5069*_xlfn.XLOOKUP(K5069,AM:AM,AN:AN)</f>
        <v/>
      </c>
      <c r="Q5069">
        <f>O5069*_xlfn.XLOOKUP(K5069,AM:AM,AO:AO)</f>
        <v/>
      </c>
      <c r="R5069">
        <f>_xlfn.XLOOKUP(E5069,AF:AF,AG:AG)</f>
        <v/>
      </c>
      <c r="S5069">
        <f>_xlfn.XLOOKUP(E5069,AF:AF,AI:AI)</f>
        <v/>
      </c>
      <c r="T5069">
        <f>WEEKNUM(G5069)</f>
        <v/>
      </c>
      <c r="U5069">
        <f>YEAR(G5069)</f>
        <v/>
      </c>
      <c r="V5069" s="117">
        <f>IFERROR(Q5069/N5069,"0")</f>
        <v/>
      </c>
    </row>
    <row r="5070">
      <c r="A5070">
        <f>_xlfn.XLOOKUP(D5070,BN:BN,BO:BO)</f>
        <v/>
      </c>
      <c r="B5070" t="inlineStr">
        <is>
          <t>LLC</t>
        </is>
      </c>
      <c r="C5070" t="n">
        <v>834</v>
      </c>
      <c r="D5070">
        <f>_xlfn.XLOOKUP(C5070,BH:BH,BI:BI)</f>
        <v/>
      </c>
      <c r="E5070" t="n">
        <v>25904</v>
      </c>
      <c r="F5070" t="inlineStr">
        <is>
          <t>Primera Estancia Four Seasons Otemachi</t>
        </is>
      </c>
      <c r="G5070" s="234" t="n">
        <v>46008</v>
      </c>
      <c r="H5070" s="234" t="n">
        <v>46042</v>
      </c>
      <c r="I5070" t="inlineStr">
        <is>
          <t>HTL</t>
        </is>
      </c>
      <c r="J5070">
        <f>_xlfn.XLOOKUP(I5070,AS:AS,AU:AU)</f>
        <v/>
      </c>
      <c r="K5070" t="inlineStr">
        <is>
          <t>USD</t>
        </is>
      </c>
      <c r="L5070" s="238" t="n">
        <v>10181</v>
      </c>
      <c r="M5070">
        <f>L5070*_xlfn.XLOOKUP(K5070,AM:AM,AN:AN)</f>
        <v/>
      </c>
      <c r="N5070">
        <f>L5070*_xlfn.XLOOKUP(K5070,AM:AM,AO:AO)</f>
        <v/>
      </c>
      <c r="O5070" s="238" t="n">
        <v>2332</v>
      </c>
      <c r="P5070">
        <f>O5070*_xlfn.XLOOKUP(K5070,AM:AM,AN:AN)</f>
        <v/>
      </c>
      <c r="Q5070">
        <f>O5070*_xlfn.XLOOKUP(K5070,AM:AM,AO:AO)</f>
        <v/>
      </c>
      <c r="R5070">
        <f>_xlfn.XLOOKUP(E5070,AF:AF,AG:AG)</f>
        <v/>
      </c>
      <c r="S5070">
        <f>_xlfn.XLOOKUP(E5070,AF:AF,AI:AI)</f>
        <v/>
      </c>
      <c r="T5070">
        <f>WEEKNUM(G5070)</f>
        <v/>
      </c>
      <c r="U5070">
        <f>YEAR(G5070)</f>
        <v/>
      </c>
      <c r="V5070" s="117">
        <f>IFERROR(Q5070/N5070,"0")</f>
        <v/>
      </c>
    </row>
    <row r="5071">
      <c r="A5071">
        <f>_xlfn.XLOOKUP(D5071,BN:BN,BO:BO)</f>
        <v/>
      </c>
      <c r="B5071" t="inlineStr">
        <is>
          <t>LLC</t>
        </is>
      </c>
      <c r="C5071" t="n">
        <v>834</v>
      </c>
      <c r="D5071">
        <f>_xlfn.XLOOKUP(C5071,BH:BH,BI:BI)</f>
        <v/>
      </c>
      <c r="E5071" t="n">
        <v>25904</v>
      </c>
      <c r="F5071" t="inlineStr">
        <is>
          <t>Segunda estancia Four Seasons Otemachi</t>
        </is>
      </c>
      <c r="G5071" s="234" t="n">
        <v>46008</v>
      </c>
      <c r="H5071" s="234" t="n">
        <v>46042</v>
      </c>
      <c r="I5071" t="inlineStr">
        <is>
          <t>HTL</t>
        </is>
      </c>
      <c r="J5071">
        <f>_xlfn.XLOOKUP(I5071,AS:AS,AU:AU)</f>
        <v/>
      </c>
      <c r="K5071" t="inlineStr">
        <is>
          <t>USD</t>
        </is>
      </c>
      <c r="L5071" s="238" t="n">
        <v>12169</v>
      </c>
      <c r="M5071">
        <f>L5071*_xlfn.XLOOKUP(K5071,AM:AM,AN:AN)</f>
        <v/>
      </c>
      <c r="N5071">
        <f>L5071*_xlfn.XLOOKUP(K5071,AM:AM,AO:AO)</f>
        <v/>
      </c>
      <c r="O5071" s="238" t="n">
        <v>2265</v>
      </c>
      <c r="P5071">
        <f>O5071*_xlfn.XLOOKUP(K5071,AM:AM,AN:AN)</f>
        <v/>
      </c>
      <c r="Q5071">
        <f>O5071*_xlfn.XLOOKUP(K5071,AM:AM,AO:AO)</f>
        <v/>
      </c>
      <c r="R5071">
        <f>_xlfn.XLOOKUP(E5071,AF:AF,AG:AG)</f>
        <v/>
      </c>
      <c r="S5071">
        <f>_xlfn.XLOOKUP(E5071,AF:AF,AI:AI)</f>
        <v/>
      </c>
      <c r="T5071">
        <f>WEEKNUM(G5071)</f>
        <v/>
      </c>
      <c r="U5071">
        <f>YEAR(G5071)</f>
        <v/>
      </c>
      <c r="V5071" s="117">
        <f>IFERROR(Q5071/N5071,"0")</f>
        <v/>
      </c>
    </row>
    <row r="5072">
      <c r="A5072">
        <f>_xlfn.XLOOKUP(D5072,BN:BN,BO:BO)</f>
        <v/>
      </c>
      <c r="B5072" t="inlineStr">
        <is>
          <t>LLC</t>
        </is>
      </c>
      <c r="C5072" t="n">
        <v>834</v>
      </c>
      <c r="D5072">
        <f>_xlfn.XLOOKUP(C5072,BH:BH,BI:BI)</f>
        <v/>
      </c>
      <c r="E5072" t="n">
        <v>25904</v>
      </c>
      <c r="F5072" t="inlineStr">
        <is>
          <t>Traslados Four Seasons Otemachi segunda estancia</t>
        </is>
      </c>
      <c r="G5072" s="234" t="n">
        <v>46023</v>
      </c>
      <c r="H5072" s="234" t="n">
        <v>46026</v>
      </c>
      <c r="I5072" t="inlineStr">
        <is>
          <t>HTL</t>
        </is>
      </c>
      <c r="J5072">
        <f>_xlfn.XLOOKUP(I5072,AS:AS,AU:AU)</f>
        <v/>
      </c>
      <c r="K5072" t="inlineStr">
        <is>
          <t>USD</t>
        </is>
      </c>
      <c r="L5072" s="238" t="n">
        <v>320.12</v>
      </c>
      <c r="M5072">
        <f>L5072*_xlfn.XLOOKUP(K5072,AM:AM,AN:AN)</f>
        <v/>
      </c>
      <c r="N5072">
        <f>L5072*_xlfn.XLOOKUP(K5072,AM:AM,AO:AO)</f>
        <v/>
      </c>
      <c r="O5072" s="238" t="n">
        <v>0</v>
      </c>
      <c r="P5072">
        <f>O5072*_xlfn.XLOOKUP(K5072,AM:AM,AN:AN)</f>
        <v/>
      </c>
      <c r="Q5072">
        <f>O5072*_xlfn.XLOOKUP(K5072,AM:AM,AO:AO)</f>
        <v/>
      </c>
      <c r="R5072">
        <f>_xlfn.XLOOKUP(E5072,AF:AF,AG:AG)</f>
        <v/>
      </c>
      <c r="S5072">
        <f>_xlfn.XLOOKUP(E5072,AF:AF,AI:AI)</f>
        <v/>
      </c>
      <c r="T5072">
        <f>WEEKNUM(G5072)</f>
        <v/>
      </c>
      <c r="U5072">
        <f>YEAR(G5072)</f>
        <v/>
      </c>
      <c r="V5072" s="117">
        <f>IFERROR(Q5072/N5072,"0")</f>
        <v/>
      </c>
    </row>
    <row r="5073">
      <c r="A5073">
        <f>_xlfn.XLOOKUP(D5073,BN:BN,BO:BO)</f>
        <v/>
      </c>
      <c r="B5073" t="inlineStr">
        <is>
          <t>LLC</t>
        </is>
      </c>
      <c r="C5073" t="n">
        <v>834</v>
      </c>
      <c r="D5073">
        <f>_xlfn.XLOOKUP(C5073,BH:BH,BI:BI)</f>
        <v/>
      </c>
      <c r="E5073" t="n">
        <v>25360</v>
      </c>
      <c r="F5073" t="inlineStr">
        <is>
          <t xml:space="preserve">Servicio extra </t>
        </is>
      </c>
      <c r="G5073" s="234" t="n">
        <v>46025</v>
      </c>
      <c r="H5073" s="234" t="n">
        <v>46025</v>
      </c>
      <c r="I5073" t="inlineStr">
        <is>
          <t>PKT</t>
        </is>
      </c>
      <c r="J5073">
        <f>_xlfn.XLOOKUP(I5073,AS:AS,AU:AU)</f>
        <v/>
      </c>
      <c r="K5073" t="inlineStr">
        <is>
          <t>USD</t>
        </is>
      </c>
      <c r="L5073" s="238" t="n">
        <v>159</v>
      </c>
      <c r="M5073">
        <f>L5073*_xlfn.XLOOKUP(K5073,AM:AM,AN:AN)</f>
        <v/>
      </c>
      <c r="N5073">
        <f>L5073*_xlfn.XLOOKUP(K5073,AM:AM,AO:AO)</f>
        <v/>
      </c>
      <c r="O5073" s="238" t="n">
        <v>0</v>
      </c>
      <c r="P5073">
        <f>O5073*_xlfn.XLOOKUP(K5073,AM:AM,AN:AN)</f>
        <v/>
      </c>
      <c r="Q5073">
        <f>O5073*_xlfn.XLOOKUP(K5073,AM:AM,AO:AO)</f>
        <v/>
      </c>
      <c r="R5073">
        <f>_xlfn.XLOOKUP(E5073,AF:AF,AG:AG)</f>
        <v/>
      </c>
      <c r="S5073">
        <f>_xlfn.XLOOKUP(E5073,AF:AF,AI:AI)</f>
        <v/>
      </c>
      <c r="T5073">
        <f>WEEKNUM(G5073)</f>
        <v/>
      </c>
      <c r="U5073">
        <f>YEAR(G5073)</f>
        <v/>
      </c>
      <c r="V5073" s="117">
        <f>IFERROR(Q5073/N5073,"0")</f>
        <v/>
      </c>
    </row>
    <row r="5074">
      <c r="A5074">
        <f>_xlfn.XLOOKUP(D5074,BN:BN,BO:BO)</f>
        <v/>
      </c>
      <c r="B5074" t="inlineStr">
        <is>
          <t>LLC</t>
        </is>
      </c>
      <c r="C5074" t="n">
        <v>834</v>
      </c>
      <c r="D5074">
        <f>_xlfn.XLOOKUP(C5074,BH:BH,BI:BI)</f>
        <v/>
      </c>
      <c r="E5074" t="n">
        <v>0</v>
      </c>
      <c r="F5074" t="inlineStr">
        <is>
          <t>Honoriario terrestre</t>
        </is>
      </c>
      <c r="G5074" s="234" t="n">
        <v>46008</v>
      </c>
      <c r="H5074" s="234" t="n">
        <v>46042</v>
      </c>
      <c r="I5074" t="inlineStr">
        <is>
          <t>HPS</t>
        </is>
      </c>
      <c r="J5074">
        <f>_xlfn.XLOOKUP(I5074,AS:AS,AU:AU)</f>
        <v/>
      </c>
      <c r="K5074" t="inlineStr">
        <is>
          <t>USD</t>
        </is>
      </c>
      <c r="L5074" s="238" t="n">
        <v>2045.17</v>
      </c>
      <c r="M5074">
        <f>L5074*_xlfn.XLOOKUP(K5074,AM:AM,AN:AN)</f>
        <v/>
      </c>
      <c r="N5074">
        <f>L5074*_xlfn.XLOOKUP(K5074,AM:AM,AO:AO)</f>
        <v/>
      </c>
      <c r="O5074" s="238" t="n">
        <v>2045.17</v>
      </c>
      <c r="P5074">
        <f>O5074*_xlfn.XLOOKUP(K5074,AM:AM,AN:AN)</f>
        <v/>
      </c>
      <c r="Q5074">
        <f>O5074*_xlfn.XLOOKUP(K5074,AM:AM,AO:AO)</f>
        <v/>
      </c>
      <c r="R5074">
        <f>_xlfn.XLOOKUP(E5074,AF:AF,AG:AG)</f>
        <v/>
      </c>
      <c r="S5074">
        <f>_xlfn.XLOOKUP(E5074,AF:AF,AI:AI)</f>
        <v/>
      </c>
      <c r="T5074">
        <f>WEEKNUM(G5074)</f>
        <v/>
      </c>
      <c r="U5074">
        <f>YEAR(G5074)</f>
        <v/>
      </c>
      <c r="V5074" s="117">
        <f>IFERROR(Q5074/N5074,"0")</f>
        <v/>
      </c>
    </row>
    <row r="5075">
      <c r="A5075">
        <f>_xlfn.XLOOKUP(D5075,BN:BN,BO:BO)</f>
        <v/>
      </c>
      <c r="B5075" t="inlineStr">
        <is>
          <t>LLC</t>
        </is>
      </c>
      <c r="C5075" t="n">
        <v>835</v>
      </c>
      <c r="D5075">
        <f>_xlfn.XLOOKUP(C5075,BH:BH,BI:BI)</f>
        <v/>
      </c>
      <c r="E5075" t="n">
        <v>25360</v>
      </c>
      <c r="F5075" t="inlineStr">
        <is>
          <t>SERVICIOS + BENESSE HOUSE LUX JAPAN</t>
        </is>
      </c>
      <c r="G5075" s="234" t="n">
        <v>46130</v>
      </c>
      <c r="H5075" s="234" t="n">
        <v>46145</v>
      </c>
      <c r="I5075" t="inlineStr">
        <is>
          <t>HTL</t>
        </is>
      </c>
      <c r="J5075">
        <f>_xlfn.XLOOKUP(I5075,AS:AS,AU:AU)</f>
        <v/>
      </c>
      <c r="K5075" t="inlineStr">
        <is>
          <t>USD</t>
        </is>
      </c>
      <c r="L5075" s="238" t="n">
        <v>40027</v>
      </c>
      <c r="M5075">
        <f>L5075*_xlfn.XLOOKUP(K5075,AM:AM,AN:AN)</f>
        <v/>
      </c>
      <c r="N5075">
        <f>L5075*_xlfn.XLOOKUP(K5075,AM:AM,AO:AO)</f>
        <v/>
      </c>
      <c r="O5075" s="238" t="n">
        <v>4999</v>
      </c>
      <c r="P5075">
        <f>O5075*_xlfn.XLOOKUP(K5075,AM:AM,AN:AN)</f>
        <v/>
      </c>
      <c r="Q5075">
        <f>O5075*_xlfn.XLOOKUP(K5075,AM:AM,AO:AO)</f>
        <v/>
      </c>
      <c r="R5075">
        <f>_xlfn.XLOOKUP(E5075,AF:AF,AG:AG)</f>
        <v/>
      </c>
      <c r="S5075">
        <f>_xlfn.XLOOKUP(E5075,AF:AF,AI:AI)</f>
        <v/>
      </c>
      <c r="T5075">
        <f>WEEKNUM(G5075)</f>
        <v/>
      </c>
      <c r="U5075">
        <f>YEAR(G5075)</f>
        <v/>
      </c>
      <c r="V5075" s="117">
        <f>IFERROR(Q5075/N5075,"0")</f>
        <v/>
      </c>
    </row>
    <row r="5076">
      <c r="A5076">
        <f>_xlfn.XLOOKUP(D5076,BN:BN,BO:BO)</f>
        <v/>
      </c>
      <c r="B5076" t="inlineStr">
        <is>
          <t>LLC</t>
        </is>
      </c>
      <c r="C5076" t="n">
        <v>835</v>
      </c>
      <c r="D5076">
        <f>_xlfn.XLOOKUP(C5076,BH:BH,BI:BI)</f>
        <v/>
      </c>
      <c r="E5076" t="n">
        <v>25907</v>
      </c>
      <c r="F5076" t="inlineStr">
        <is>
          <t>OKURA TOKYO 18-22 APR - ALEJANDRA</t>
        </is>
      </c>
      <c r="G5076" s="234" t="n">
        <v>46130</v>
      </c>
      <c r="H5076" s="234" t="n">
        <v>46134</v>
      </c>
      <c r="I5076" t="inlineStr">
        <is>
          <t>HTL</t>
        </is>
      </c>
      <c r="J5076">
        <f>_xlfn.XLOOKUP(I5076,AS:AS,AU:AU)</f>
        <v/>
      </c>
      <c r="K5076" t="inlineStr">
        <is>
          <t>USD</t>
        </is>
      </c>
      <c r="L5076" s="238" t="n">
        <v>6617.81</v>
      </c>
      <c r="M5076">
        <f>L5076*_xlfn.XLOOKUP(K5076,AM:AM,AN:AN)</f>
        <v/>
      </c>
      <c r="N5076">
        <f>L5076*_xlfn.XLOOKUP(K5076,AM:AM,AO:AO)</f>
        <v/>
      </c>
      <c r="O5076" s="238" t="n">
        <v>521.09</v>
      </c>
      <c r="P5076">
        <f>O5076*_xlfn.XLOOKUP(K5076,AM:AM,AN:AN)</f>
        <v/>
      </c>
      <c r="Q5076">
        <f>O5076*_xlfn.XLOOKUP(K5076,AM:AM,AO:AO)</f>
        <v/>
      </c>
      <c r="R5076">
        <f>_xlfn.XLOOKUP(E5076,AF:AF,AG:AG)</f>
        <v/>
      </c>
      <c r="S5076">
        <f>_xlfn.XLOOKUP(E5076,AF:AF,AI:AI)</f>
        <v/>
      </c>
      <c r="T5076">
        <f>WEEKNUM(G5076)</f>
        <v/>
      </c>
      <c r="U5076">
        <f>YEAR(G5076)</f>
        <v/>
      </c>
      <c r="V5076" s="117">
        <f>IFERROR(Q5076/N5076,"0")</f>
        <v/>
      </c>
    </row>
    <row r="5077">
      <c r="A5077">
        <f>_xlfn.XLOOKUP(D5077,BN:BN,BO:BO)</f>
        <v/>
      </c>
      <c r="B5077" t="inlineStr">
        <is>
          <t>LLC</t>
        </is>
      </c>
      <c r="C5077" t="n">
        <v>835</v>
      </c>
      <c r="D5077">
        <f>_xlfn.XLOOKUP(C5077,BH:BH,BI:BI)</f>
        <v/>
      </c>
      <c r="E5077" t="n">
        <v>25907</v>
      </c>
      <c r="F5077" t="inlineStr">
        <is>
          <t>OKURA TOKYO 18-22 APR - GERALDINE</t>
        </is>
      </c>
      <c r="G5077" s="234" t="n">
        <v>46130</v>
      </c>
      <c r="H5077" s="234" t="n">
        <v>46134</v>
      </c>
      <c r="I5077" t="inlineStr">
        <is>
          <t>HTL</t>
        </is>
      </c>
      <c r="J5077">
        <f>_xlfn.XLOOKUP(I5077,AS:AS,AU:AU)</f>
        <v/>
      </c>
      <c r="K5077" t="inlineStr">
        <is>
          <t>USD</t>
        </is>
      </c>
      <c r="L5077" s="238" t="n">
        <v>3152.77</v>
      </c>
      <c r="M5077">
        <f>L5077*_xlfn.XLOOKUP(K5077,AM:AM,AN:AN)</f>
        <v/>
      </c>
      <c r="N5077">
        <f>L5077*_xlfn.XLOOKUP(K5077,AM:AM,AO:AO)</f>
        <v/>
      </c>
      <c r="O5077" s="238" t="n">
        <v>248.82</v>
      </c>
      <c r="P5077">
        <f>O5077*_xlfn.XLOOKUP(K5077,AM:AM,AN:AN)</f>
        <v/>
      </c>
      <c r="Q5077">
        <f>O5077*_xlfn.XLOOKUP(K5077,AM:AM,AO:AO)</f>
        <v/>
      </c>
      <c r="R5077">
        <f>_xlfn.XLOOKUP(E5077,AF:AF,AG:AG)</f>
        <v/>
      </c>
      <c r="S5077">
        <f>_xlfn.XLOOKUP(E5077,AF:AF,AI:AI)</f>
        <v/>
      </c>
      <c r="T5077">
        <f>WEEKNUM(G5077)</f>
        <v/>
      </c>
      <c r="U5077">
        <f>YEAR(G5077)</f>
        <v/>
      </c>
      <c r="V5077" s="117">
        <f>IFERROR(Q5077/N5077,"0")</f>
        <v/>
      </c>
    </row>
    <row r="5078">
      <c r="A5078">
        <f>_xlfn.XLOOKUP(D5078,BN:BN,BO:BO)</f>
        <v/>
      </c>
      <c r="B5078" t="inlineStr">
        <is>
          <t>LLC</t>
        </is>
      </c>
      <c r="C5078" t="n">
        <v>835</v>
      </c>
      <c r="D5078">
        <f>_xlfn.XLOOKUP(C5078,BH:BH,BI:BI)</f>
        <v/>
      </c>
      <c r="E5078" t="n">
        <v>24989</v>
      </c>
      <c r="F5078" t="inlineStr">
        <is>
          <t>HYATT KANAZAWA 22-23 APR - ALEJANDRA</t>
        </is>
      </c>
      <c r="G5078" s="234" t="n">
        <v>46134</v>
      </c>
      <c r="H5078" s="234" t="n">
        <v>46135</v>
      </c>
      <c r="I5078" t="inlineStr">
        <is>
          <t>HTL</t>
        </is>
      </c>
      <c r="J5078">
        <f>_xlfn.XLOOKUP(I5078,AS:AS,AU:AU)</f>
        <v/>
      </c>
      <c r="K5078" t="inlineStr">
        <is>
          <t>USD</t>
        </is>
      </c>
      <c r="L5078" s="238" t="n">
        <v>896.99</v>
      </c>
      <c r="M5078">
        <f>L5078*_xlfn.XLOOKUP(K5078,AM:AM,AN:AN)</f>
        <v/>
      </c>
      <c r="N5078">
        <f>L5078*_xlfn.XLOOKUP(K5078,AM:AM,AO:AO)</f>
        <v/>
      </c>
      <c r="O5078" s="238" t="n">
        <v>72.2</v>
      </c>
      <c r="P5078">
        <f>O5078*_xlfn.XLOOKUP(K5078,AM:AM,AN:AN)</f>
        <v/>
      </c>
      <c r="Q5078">
        <f>O5078*_xlfn.XLOOKUP(K5078,AM:AM,AO:AO)</f>
        <v/>
      </c>
      <c r="R5078">
        <f>_xlfn.XLOOKUP(E5078,AF:AF,AG:AG)</f>
        <v/>
      </c>
      <c r="S5078">
        <f>_xlfn.XLOOKUP(E5078,AF:AF,AI:AI)</f>
        <v/>
      </c>
      <c r="T5078">
        <f>WEEKNUM(G5078)</f>
        <v/>
      </c>
      <c r="U5078">
        <f>YEAR(G5078)</f>
        <v/>
      </c>
      <c r="V5078" s="117">
        <f>IFERROR(Q5078/N5078,"0")</f>
        <v/>
      </c>
    </row>
    <row r="5079">
      <c r="A5079">
        <f>_xlfn.XLOOKUP(D5079,BN:BN,BO:BO)</f>
        <v/>
      </c>
      <c r="B5079" t="inlineStr">
        <is>
          <t>LLC</t>
        </is>
      </c>
      <c r="C5079" t="n">
        <v>835</v>
      </c>
      <c r="D5079">
        <f>_xlfn.XLOOKUP(C5079,BH:BH,BI:BI)</f>
        <v/>
      </c>
      <c r="E5079" t="n">
        <v>24989</v>
      </c>
      <c r="F5079" t="inlineStr">
        <is>
          <t>HYATT KANAZAWA 22-23 APR - GERALDINE</t>
        </is>
      </c>
      <c r="G5079" s="234" t="n">
        <v>46134</v>
      </c>
      <c r="H5079" s="234" t="n">
        <v>46135</v>
      </c>
      <c r="I5079" t="inlineStr">
        <is>
          <t>HTL</t>
        </is>
      </c>
      <c r="J5079">
        <f>_xlfn.XLOOKUP(I5079,AS:AS,AU:AU)</f>
        <v/>
      </c>
      <c r="K5079" t="inlineStr">
        <is>
          <t>USD</t>
        </is>
      </c>
      <c r="L5079" s="238" t="n">
        <v>257.9</v>
      </c>
      <c r="M5079">
        <f>L5079*_xlfn.XLOOKUP(K5079,AM:AM,AN:AN)</f>
        <v/>
      </c>
      <c r="N5079">
        <f>L5079*_xlfn.XLOOKUP(K5079,AM:AM,AO:AO)</f>
        <v/>
      </c>
      <c r="O5079" s="238" t="n">
        <v>20.39</v>
      </c>
      <c r="P5079">
        <f>O5079*_xlfn.XLOOKUP(K5079,AM:AM,AN:AN)</f>
        <v/>
      </c>
      <c r="Q5079">
        <f>O5079*_xlfn.XLOOKUP(K5079,AM:AM,AO:AO)</f>
        <v/>
      </c>
      <c r="R5079">
        <f>_xlfn.XLOOKUP(E5079,AF:AF,AG:AG)</f>
        <v/>
      </c>
      <c r="S5079">
        <f>_xlfn.XLOOKUP(E5079,AF:AF,AI:AI)</f>
        <v/>
      </c>
      <c r="T5079">
        <f>WEEKNUM(G5079)</f>
        <v/>
      </c>
      <c r="U5079">
        <f>YEAR(G5079)</f>
        <v/>
      </c>
      <c r="V5079" s="117">
        <f>IFERROR(Q5079/N5079,"0")</f>
        <v/>
      </c>
    </row>
    <row r="5080">
      <c r="A5080">
        <f>_xlfn.XLOOKUP(D5080,BN:BN,BO:BO)</f>
        <v/>
      </c>
      <c r="B5080" t="inlineStr">
        <is>
          <t>LLC</t>
        </is>
      </c>
      <c r="C5080" t="n">
        <v>835</v>
      </c>
      <c r="D5080">
        <f>_xlfn.XLOOKUP(C5080,BH:BH,BI:BI)</f>
        <v/>
      </c>
      <c r="E5080" t="n">
        <v>27261</v>
      </c>
      <c r="F5080" t="inlineStr">
        <is>
          <t>ACE KYOTO 23-26 APR - ALEJANDRA</t>
        </is>
      </c>
      <c r="G5080" s="234" t="n">
        <v>46135</v>
      </c>
      <c r="H5080" s="234" t="n">
        <v>46138</v>
      </c>
      <c r="I5080" t="inlineStr">
        <is>
          <t>HTL</t>
        </is>
      </c>
      <c r="J5080">
        <f>_xlfn.XLOOKUP(I5080,AS:AS,AU:AU)</f>
        <v/>
      </c>
      <c r="K5080" t="inlineStr">
        <is>
          <t>USD</t>
        </is>
      </c>
      <c r="L5080" s="238" t="n">
        <v>5052.14</v>
      </c>
      <c r="M5080">
        <f>L5080*_xlfn.XLOOKUP(K5080,AM:AM,AN:AN)</f>
        <v/>
      </c>
      <c r="N5080">
        <f>L5080*_xlfn.XLOOKUP(K5080,AM:AM,AO:AO)</f>
        <v/>
      </c>
      <c r="O5080" s="238" t="n">
        <v>406.45</v>
      </c>
      <c r="P5080">
        <f>O5080*_xlfn.XLOOKUP(K5080,AM:AM,AN:AN)</f>
        <v/>
      </c>
      <c r="Q5080">
        <f>O5080*_xlfn.XLOOKUP(K5080,AM:AM,AO:AO)</f>
        <v/>
      </c>
      <c r="R5080">
        <f>_xlfn.XLOOKUP(E5080,AF:AF,AG:AG)</f>
        <v/>
      </c>
      <c r="S5080">
        <f>_xlfn.XLOOKUP(E5080,AF:AF,AI:AI)</f>
        <v/>
      </c>
      <c r="T5080">
        <f>WEEKNUM(G5080)</f>
        <v/>
      </c>
      <c r="U5080">
        <f>YEAR(G5080)</f>
        <v/>
      </c>
      <c r="V5080" s="117">
        <f>IFERROR(Q5080/N5080,"0")</f>
        <v/>
      </c>
    </row>
    <row r="5081">
      <c r="A5081">
        <f>_xlfn.XLOOKUP(D5081,BN:BN,BO:BO)</f>
        <v/>
      </c>
      <c r="B5081" t="inlineStr">
        <is>
          <t>LLC</t>
        </is>
      </c>
      <c r="C5081" t="n">
        <v>835</v>
      </c>
      <c r="D5081">
        <f>_xlfn.XLOOKUP(C5081,BH:BH,BI:BI)</f>
        <v/>
      </c>
      <c r="E5081" t="n">
        <v>27261</v>
      </c>
      <c r="F5081" t="inlineStr">
        <is>
          <t>ACE KYOTO 23-26 APR - GERALDINE</t>
        </is>
      </c>
      <c r="G5081" s="234" t="n">
        <v>46135</v>
      </c>
      <c r="H5081" s="234" t="n">
        <v>46138</v>
      </c>
      <c r="I5081" t="inlineStr">
        <is>
          <t>HTL</t>
        </is>
      </c>
      <c r="J5081">
        <f>_xlfn.XLOOKUP(I5081,AS:AS,AU:AU)</f>
        <v/>
      </c>
      <c r="K5081" t="inlineStr">
        <is>
          <t>USD</t>
        </is>
      </c>
      <c r="L5081" s="238" t="n">
        <v>1651.66</v>
      </c>
      <c r="M5081">
        <f>L5081*_xlfn.XLOOKUP(K5081,AM:AM,AN:AN)</f>
        <v/>
      </c>
      <c r="N5081">
        <f>L5081*_xlfn.XLOOKUP(K5081,AM:AM,AO:AO)</f>
        <v/>
      </c>
      <c r="O5081" s="238" t="n">
        <v>132.88</v>
      </c>
      <c r="P5081">
        <f>O5081*_xlfn.XLOOKUP(K5081,AM:AM,AN:AN)</f>
        <v/>
      </c>
      <c r="Q5081">
        <f>O5081*_xlfn.XLOOKUP(K5081,AM:AM,AO:AO)</f>
        <v/>
      </c>
      <c r="R5081">
        <f>_xlfn.XLOOKUP(E5081,AF:AF,AG:AG)</f>
        <v/>
      </c>
      <c r="S5081">
        <f>_xlfn.XLOOKUP(E5081,AF:AF,AI:AI)</f>
        <v/>
      </c>
      <c r="T5081">
        <f>WEEKNUM(G5081)</f>
        <v/>
      </c>
      <c r="U5081">
        <f>YEAR(G5081)</f>
        <v/>
      </c>
      <c r="V5081" s="117">
        <f>IFERROR(Q5081/N5081,"0")</f>
        <v/>
      </c>
    </row>
    <row r="5082">
      <c r="A5082">
        <f>_xlfn.XLOOKUP(D5082,BN:BN,BO:BO)</f>
        <v/>
      </c>
      <c r="B5082" t="inlineStr">
        <is>
          <t>LLC</t>
        </is>
      </c>
      <c r="C5082" t="n">
        <v>835</v>
      </c>
      <c r="D5082">
        <f>_xlfn.XLOOKUP(C5082,BH:BH,BI:BI)</f>
        <v/>
      </c>
      <c r="E5082" t="n">
        <v>29097</v>
      </c>
      <c r="F5082" t="inlineStr">
        <is>
          <t>ST REGIS OSAKA 29-30 APR - ALEJANDRA</t>
        </is>
      </c>
      <c r="G5082" s="234" t="n">
        <v>46141</v>
      </c>
      <c r="H5082" s="234" t="n">
        <v>46142</v>
      </c>
      <c r="I5082" t="inlineStr">
        <is>
          <t>HTL</t>
        </is>
      </c>
      <c r="J5082">
        <f>_xlfn.XLOOKUP(I5082,AS:AS,AU:AU)</f>
        <v/>
      </c>
      <c r="K5082" t="inlineStr">
        <is>
          <t>USD</t>
        </is>
      </c>
      <c r="L5082" s="238" t="n">
        <v>1680.69</v>
      </c>
      <c r="M5082">
        <f>L5082*_xlfn.XLOOKUP(K5082,AM:AM,AN:AN)</f>
        <v/>
      </c>
      <c r="N5082">
        <f>L5082*_xlfn.XLOOKUP(K5082,AM:AM,AO:AO)</f>
        <v/>
      </c>
      <c r="O5082" s="238" t="n">
        <v>123.16</v>
      </c>
      <c r="P5082">
        <f>O5082*_xlfn.XLOOKUP(K5082,AM:AM,AN:AN)</f>
        <v/>
      </c>
      <c r="Q5082">
        <f>O5082*_xlfn.XLOOKUP(K5082,AM:AM,AO:AO)</f>
        <v/>
      </c>
      <c r="R5082">
        <f>_xlfn.XLOOKUP(E5082,AF:AF,AG:AG)</f>
        <v/>
      </c>
      <c r="S5082">
        <f>_xlfn.XLOOKUP(E5082,AF:AF,AI:AI)</f>
        <v/>
      </c>
      <c r="T5082">
        <f>WEEKNUM(G5082)</f>
        <v/>
      </c>
      <c r="U5082">
        <f>YEAR(G5082)</f>
        <v/>
      </c>
      <c r="V5082" s="117">
        <f>IFERROR(Q5082/N5082,"0")</f>
        <v/>
      </c>
    </row>
    <row r="5083">
      <c r="A5083">
        <f>_xlfn.XLOOKUP(D5083,BN:BN,BO:BO)</f>
        <v/>
      </c>
      <c r="B5083" t="inlineStr">
        <is>
          <t>LLC</t>
        </is>
      </c>
      <c r="C5083" t="n">
        <v>835</v>
      </c>
      <c r="D5083">
        <f>_xlfn.XLOOKUP(C5083,BH:BH,BI:BI)</f>
        <v/>
      </c>
      <c r="E5083" t="n">
        <v>29097</v>
      </c>
      <c r="F5083" t="inlineStr">
        <is>
          <t>ST REGIS OSAKA 29-30 APR - GERALDINE</t>
        </is>
      </c>
      <c r="G5083" s="234" t="n">
        <v>46141</v>
      </c>
      <c r="H5083" s="234" t="n">
        <v>46142</v>
      </c>
      <c r="I5083" t="inlineStr">
        <is>
          <t>HTL</t>
        </is>
      </c>
      <c r="J5083">
        <f>_xlfn.XLOOKUP(I5083,AS:AS,AU:AU)</f>
        <v/>
      </c>
      <c r="K5083" t="inlineStr">
        <is>
          <t>USD</t>
        </is>
      </c>
      <c r="L5083" s="238" t="n">
        <v>786.02</v>
      </c>
      <c r="M5083">
        <f>L5083*_xlfn.XLOOKUP(K5083,AM:AM,AN:AN)</f>
        <v/>
      </c>
      <c r="N5083">
        <f>L5083*_xlfn.XLOOKUP(K5083,AM:AM,AO:AO)</f>
        <v/>
      </c>
      <c r="O5083" s="238" t="n">
        <v>61.88</v>
      </c>
      <c r="P5083">
        <f>O5083*_xlfn.XLOOKUP(K5083,AM:AM,AN:AN)</f>
        <v/>
      </c>
      <c r="Q5083">
        <f>O5083*_xlfn.XLOOKUP(K5083,AM:AM,AO:AO)</f>
        <v/>
      </c>
      <c r="R5083">
        <f>_xlfn.XLOOKUP(E5083,AF:AF,AG:AG)</f>
        <v/>
      </c>
      <c r="S5083">
        <f>_xlfn.XLOOKUP(E5083,AF:AF,AI:AI)</f>
        <v/>
      </c>
      <c r="T5083">
        <f>WEEKNUM(G5083)</f>
        <v/>
      </c>
      <c r="U5083">
        <f>YEAR(G5083)</f>
        <v/>
      </c>
      <c r="V5083" s="117">
        <f>IFERROR(Q5083/N5083,"0")</f>
        <v/>
      </c>
    </row>
    <row r="5084">
      <c r="A5084">
        <f>_xlfn.XLOOKUP(D5084,BN:BN,BO:BO)</f>
        <v/>
      </c>
      <c r="B5084" t="inlineStr">
        <is>
          <t>LLC</t>
        </is>
      </c>
      <c r="C5084" t="n">
        <v>835</v>
      </c>
      <c r="D5084">
        <f>_xlfn.XLOOKUP(C5084,BH:BH,BI:BI)</f>
        <v/>
      </c>
      <c r="E5084" t="n">
        <v>25907</v>
      </c>
      <c r="F5084" t="inlineStr">
        <is>
          <t>OKURA TOKYO 2-3 MAY - ALEJANDRA</t>
        </is>
      </c>
      <c r="G5084" s="234" t="n">
        <v>46144</v>
      </c>
      <c r="H5084" s="234" t="n">
        <v>46145</v>
      </c>
      <c r="I5084" t="inlineStr">
        <is>
          <t>HTL</t>
        </is>
      </c>
      <c r="J5084">
        <f>_xlfn.XLOOKUP(I5084,AS:AS,AU:AU)</f>
        <v/>
      </c>
      <c r="K5084" t="inlineStr">
        <is>
          <t>USD</t>
        </is>
      </c>
      <c r="L5084" s="238" t="n">
        <v>1512.32</v>
      </c>
      <c r="M5084">
        <f>L5084*_xlfn.XLOOKUP(K5084,AM:AM,AN:AN)</f>
        <v/>
      </c>
      <c r="N5084">
        <f>L5084*_xlfn.XLOOKUP(K5084,AM:AM,AO:AO)</f>
        <v/>
      </c>
      <c r="O5084" s="238" t="n">
        <v>119.04</v>
      </c>
      <c r="P5084">
        <f>O5084*_xlfn.XLOOKUP(K5084,AM:AM,AN:AN)</f>
        <v/>
      </c>
      <c r="Q5084">
        <f>O5084*_xlfn.XLOOKUP(K5084,AM:AM,AO:AO)</f>
        <v/>
      </c>
      <c r="R5084">
        <f>_xlfn.XLOOKUP(E5084,AF:AF,AG:AG)</f>
        <v/>
      </c>
      <c r="S5084">
        <f>_xlfn.XLOOKUP(E5084,AF:AF,AI:AI)</f>
        <v/>
      </c>
      <c r="T5084">
        <f>WEEKNUM(G5084)</f>
        <v/>
      </c>
      <c r="U5084">
        <f>YEAR(G5084)</f>
        <v/>
      </c>
      <c r="V5084" s="117">
        <f>IFERROR(Q5084/N5084,"0")</f>
        <v/>
      </c>
    </row>
    <row r="5085">
      <c r="A5085">
        <f>_xlfn.XLOOKUP(D5085,BN:BN,BO:BO)</f>
        <v/>
      </c>
      <c r="B5085" t="inlineStr">
        <is>
          <t>LLC</t>
        </is>
      </c>
      <c r="C5085" t="n">
        <v>835</v>
      </c>
      <c r="D5085">
        <f>_xlfn.XLOOKUP(C5085,BH:BH,BI:BI)</f>
        <v/>
      </c>
      <c r="E5085" t="n">
        <v>25907</v>
      </c>
      <c r="F5085" t="inlineStr">
        <is>
          <t>OKURA TOKYO 2-3 MAY - GERALDINE</t>
        </is>
      </c>
      <c r="G5085" s="234" t="n">
        <v>46144</v>
      </c>
      <c r="H5085" s="234" t="n">
        <v>46145</v>
      </c>
      <c r="I5085" t="inlineStr">
        <is>
          <t>HTL</t>
        </is>
      </c>
      <c r="J5085">
        <f>_xlfn.XLOOKUP(I5085,AS:AS,AU:AU)</f>
        <v/>
      </c>
      <c r="K5085" t="inlineStr">
        <is>
          <t>USD</t>
        </is>
      </c>
      <c r="L5085" s="238" t="n">
        <v>701.67</v>
      </c>
      <c r="M5085">
        <f>L5085*_xlfn.XLOOKUP(K5085,AM:AM,AN:AN)</f>
        <v/>
      </c>
      <c r="N5085">
        <f>L5085*_xlfn.XLOOKUP(K5085,AM:AM,AO:AO)</f>
        <v/>
      </c>
      <c r="O5085" s="238" t="n">
        <v>55.37</v>
      </c>
      <c r="P5085">
        <f>O5085*_xlfn.XLOOKUP(K5085,AM:AM,AN:AN)</f>
        <v/>
      </c>
      <c r="Q5085">
        <f>O5085*_xlfn.XLOOKUP(K5085,AM:AM,AO:AO)</f>
        <v/>
      </c>
      <c r="R5085">
        <f>_xlfn.XLOOKUP(E5085,AF:AF,AG:AG)</f>
        <v/>
      </c>
      <c r="S5085">
        <f>_xlfn.XLOOKUP(E5085,AF:AF,AI:AI)</f>
        <v/>
      </c>
      <c r="T5085">
        <f>WEEKNUM(G5085)</f>
        <v/>
      </c>
      <c r="U5085">
        <f>YEAR(G5085)</f>
        <v/>
      </c>
      <c r="V5085" s="117">
        <f>IFERROR(Q5085/N5085,"0")</f>
        <v/>
      </c>
    </row>
    <row r="5086">
      <c r="A5086">
        <f>_xlfn.XLOOKUP(D5086,BN:BN,BO:BO)</f>
        <v/>
      </c>
      <c r="B5086" t="inlineStr">
        <is>
          <t>LLC</t>
        </is>
      </c>
      <c r="C5086" t="n">
        <v>835</v>
      </c>
      <c r="D5086">
        <f>_xlfn.XLOOKUP(C5086,BH:BH,BI:BI)</f>
        <v/>
      </c>
      <c r="E5086" t="n">
        <v>27490</v>
      </c>
      <c r="F5086" t="inlineStr">
        <is>
          <t>HOSHINOYA FUJI 30 APR - 2 MAY - ALEJANDRA</t>
        </is>
      </c>
      <c r="G5086" s="234" t="n">
        <v>46142</v>
      </c>
      <c r="H5086" s="234" t="n">
        <v>46144</v>
      </c>
      <c r="I5086" t="inlineStr">
        <is>
          <t>HTL</t>
        </is>
      </c>
      <c r="J5086">
        <f>_xlfn.XLOOKUP(I5086,AS:AS,AU:AU)</f>
        <v/>
      </c>
      <c r="K5086" t="inlineStr">
        <is>
          <t>USD</t>
        </is>
      </c>
      <c r="L5086" s="238" t="n">
        <v>4780</v>
      </c>
      <c r="M5086">
        <f>L5086*_xlfn.XLOOKUP(K5086,AM:AM,AN:AN)</f>
        <v/>
      </c>
      <c r="N5086">
        <f>L5086*_xlfn.XLOOKUP(K5086,AM:AM,AO:AO)</f>
        <v/>
      </c>
      <c r="O5086" s="238" t="n">
        <v>478</v>
      </c>
      <c r="P5086">
        <f>O5086*_xlfn.XLOOKUP(K5086,AM:AM,AN:AN)</f>
        <v/>
      </c>
      <c r="Q5086">
        <f>O5086*_xlfn.XLOOKUP(K5086,AM:AM,AO:AO)</f>
        <v/>
      </c>
      <c r="R5086">
        <f>_xlfn.XLOOKUP(E5086,AF:AF,AG:AG)</f>
        <v/>
      </c>
      <c r="S5086">
        <f>_xlfn.XLOOKUP(E5086,AF:AF,AI:AI)</f>
        <v/>
      </c>
      <c r="T5086">
        <f>WEEKNUM(G5086)</f>
        <v/>
      </c>
      <c r="U5086">
        <f>YEAR(G5086)</f>
        <v/>
      </c>
      <c r="V5086" s="117">
        <f>IFERROR(Q5086/N5086,"0")</f>
        <v/>
      </c>
    </row>
    <row r="5087">
      <c r="A5087">
        <f>_xlfn.XLOOKUP(D5087,BN:BN,BO:BO)</f>
        <v/>
      </c>
      <c r="B5087" t="inlineStr">
        <is>
          <t>LLC</t>
        </is>
      </c>
      <c r="C5087" t="n">
        <v>835</v>
      </c>
      <c r="D5087">
        <f>_xlfn.XLOOKUP(C5087,BH:BH,BI:BI)</f>
        <v/>
      </c>
      <c r="E5087" t="n">
        <v>27490</v>
      </c>
      <c r="F5087" t="inlineStr">
        <is>
          <t>HOSHINOYA FUJI 30 APR - 2 MAY - GERALDINE</t>
        </is>
      </c>
      <c r="G5087" s="234" t="n">
        <v>46142</v>
      </c>
      <c r="H5087" s="234" t="n">
        <v>46144</v>
      </c>
      <c r="I5087" t="inlineStr">
        <is>
          <t>HTL</t>
        </is>
      </c>
      <c r="J5087">
        <f>_xlfn.XLOOKUP(I5087,AS:AS,AU:AU)</f>
        <v/>
      </c>
      <c r="K5087" t="inlineStr">
        <is>
          <t>USD</t>
        </is>
      </c>
      <c r="L5087" s="238" t="n">
        <v>1860</v>
      </c>
      <c r="M5087">
        <f>L5087*_xlfn.XLOOKUP(K5087,AM:AM,AN:AN)</f>
        <v/>
      </c>
      <c r="N5087">
        <f>L5087*_xlfn.XLOOKUP(K5087,AM:AM,AO:AO)</f>
        <v/>
      </c>
      <c r="O5087" s="238" t="n">
        <v>186</v>
      </c>
      <c r="P5087">
        <f>O5087*_xlfn.XLOOKUP(K5087,AM:AM,AN:AN)</f>
        <v/>
      </c>
      <c r="Q5087">
        <f>O5087*_xlfn.XLOOKUP(K5087,AM:AM,AO:AO)</f>
        <v/>
      </c>
      <c r="R5087">
        <f>_xlfn.XLOOKUP(E5087,AF:AF,AG:AG)</f>
        <v/>
      </c>
      <c r="S5087">
        <f>_xlfn.XLOOKUP(E5087,AF:AF,AI:AI)</f>
        <v/>
      </c>
      <c r="T5087">
        <f>WEEKNUM(G5087)</f>
        <v/>
      </c>
      <c r="U5087">
        <f>YEAR(G5087)</f>
        <v/>
      </c>
      <c r="V5087" s="117">
        <f>IFERROR(Q5087/N5087,"0")</f>
        <v/>
      </c>
    </row>
    <row r="5088">
      <c r="A5088">
        <f>_xlfn.XLOOKUP(D5088,BN:BN,BO:BO)</f>
        <v/>
      </c>
      <c r="B5088" t="inlineStr">
        <is>
          <t>LLC</t>
        </is>
      </c>
      <c r="C5088" t="n">
        <v>836</v>
      </c>
      <c r="D5088">
        <f>_xlfn.XLOOKUP(C5088,BH:BH,BI:BI)</f>
        <v/>
      </c>
      <c r="E5088" t="n">
        <v>28934</v>
      </c>
      <c r="F5088" t="inlineStr">
        <is>
          <t>HAIAT CAROL STELLA</t>
        </is>
      </c>
      <c r="G5088" s="234" t="n">
        <v>45998</v>
      </c>
      <c r="H5088" s="234" t="n">
        <v>46008</v>
      </c>
      <c r="I5088" t="inlineStr">
        <is>
          <t>VLO</t>
        </is>
      </c>
      <c r="J5088">
        <f>_xlfn.XLOOKUP(I5088,AS:AS,AU:AU)</f>
        <v/>
      </c>
      <c r="K5088" t="inlineStr">
        <is>
          <t>USD</t>
        </is>
      </c>
      <c r="L5088" s="238" t="n">
        <v>631.1</v>
      </c>
      <c r="M5088">
        <f>L5088*_xlfn.XLOOKUP(K5088,AM:AM,AN:AN)</f>
        <v/>
      </c>
      <c r="N5088">
        <f>L5088*_xlfn.XLOOKUP(K5088,AM:AM,AO:AO)</f>
        <v/>
      </c>
      <c r="O5088" s="238" t="n">
        <v>0</v>
      </c>
      <c r="P5088">
        <f>O5088*_xlfn.XLOOKUP(K5088,AM:AM,AN:AN)</f>
        <v/>
      </c>
      <c r="Q5088">
        <f>O5088*_xlfn.XLOOKUP(K5088,AM:AM,AO:AO)</f>
        <v/>
      </c>
      <c r="R5088">
        <f>_xlfn.XLOOKUP(E5088,AF:AF,AG:AG)</f>
        <v/>
      </c>
      <c r="S5088">
        <f>_xlfn.XLOOKUP(E5088,AF:AF,AI:AI)</f>
        <v/>
      </c>
      <c r="T5088">
        <f>WEEKNUM(G5088)</f>
        <v/>
      </c>
      <c r="U5088">
        <f>YEAR(G5088)</f>
        <v/>
      </c>
      <c r="V5088" s="117">
        <f>IFERROR(Q5088/N5088,"0")</f>
        <v/>
      </c>
    </row>
    <row r="5089">
      <c r="A5089">
        <f>_xlfn.XLOOKUP(D5089,BN:BN,BO:BO)</f>
        <v/>
      </c>
      <c r="B5089" t="inlineStr">
        <is>
          <t>LLC</t>
        </is>
      </c>
      <c r="C5089" t="n">
        <v>836</v>
      </c>
      <c r="D5089">
        <f>_xlfn.XLOOKUP(C5089,BH:BH,BI:BI)</f>
        <v/>
      </c>
      <c r="E5089" t="n">
        <v>28934</v>
      </c>
      <c r="F5089" t="inlineStr">
        <is>
          <t>MOHNBLATT DANIEL JEFF ALEXANDRE</t>
        </is>
      </c>
      <c r="G5089" s="234" t="n">
        <v>45998</v>
      </c>
      <c r="H5089" s="234" t="n">
        <v>46008</v>
      </c>
      <c r="I5089" t="inlineStr">
        <is>
          <t>VLO</t>
        </is>
      </c>
      <c r="J5089">
        <f>_xlfn.XLOOKUP(I5089,AS:AS,AU:AU)</f>
        <v/>
      </c>
      <c r="K5089" t="inlineStr">
        <is>
          <t>USD</t>
        </is>
      </c>
      <c r="L5089" s="238" t="n">
        <v>631.1</v>
      </c>
      <c r="M5089">
        <f>L5089*_xlfn.XLOOKUP(K5089,AM:AM,AN:AN)</f>
        <v/>
      </c>
      <c r="N5089">
        <f>L5089*_xlfn.XLOOKUP(K5089,AM:AM,AO:AO)</f>
        <v/>
      </c>
      <c r="O5089" s="238" t="n">
        <v>0</v>
      </c>
      <c r="P5089">
        <f>O5089*_xlfn.XLOOKUP(K5089,AM:AM,AN:AN)</f>
        <v/>
      </c>
      <c r="Q5089">
        <f>O5089*_xlfn.XLOOKUP(K5089,AM:AM,AO:AO)</f>
        <v/>
      </c>
      <c r="R5089">
        <f>_xlfn.XLOOKUP(E5089,AF:AF,AG:AG)</f>
        <v/>
      </c>
      <c r="S5089">
        <f>_xlfn.XLOOKUP(E5089,AF:AF,AI:AI)</f>
        <v/>
      </c>
      <c r="T5089">
        <f>WEEKNUM(G5089)</f>
        <v/>
      </c>
      <c r="U5089">
        <f>YEAR(G5089)</f>
        <v/>
      </c>
      <c r="V5089" s="117">
        <f>IFERROR(Q5089/N5089,"0")</f>
        <v/>
      </c>
    </row>
    <row r="5090">
      <c r="A5090">
        <f>_xlfn.XLOOKUP(D5090,BN:BN,BO:BO)</f>
        <v/>
      </c>
      <c r="B5090" t="inlineStr">
        <is>
          <t>LLC</t>
        </is>
      </c>
      <c r="C5090" t="n">
        <v>836</v>
      </c>
      <c r="D5090">
        <f>_xlfn.XLOOKUP(C5090,BH:BH,BI:BI)</f>
        <v/>
      </c>
      <c r="E5090" t="n">
        <v>28934</v>
      </c>
      <c r="F5090" t="inlineStr">
        <is>
          <t>MOHNBLATT EMMANUELLE</t>
        </is>
      </c>
      <c r="G5090" s="234" t="n">
        <v>45998</v>
      </c>
      <c r="H5090" s="234" t="n">
        <v>46008</v>
      </c>
      <c r="I5090" t="inlineStr">
        <is>
          <t>VLO</t>
        </is>
      </c>
      <c r="J5090">
        <f>_xlfn.XLOOKUP(I5090,AS:AS,AU:AU)</f>
        <v/>
      </c>
      <c r="K5090" t="inlineStr">
        <is>
          <t>USD</t>
        </is>
      </c>
      <c r="L5090" s="238" t="n">
        <v>631.1</v>
      </c>
      <c r="M5090">
        <f>L5090*_xlfn.XLOOKUP(K5090,AM:AM,AN:AN)</f>
        <v/>
      </c>
      <c r="N5090">
        <f>L5090*_xlfn.XLOOKUP(K5090,AM:AM,AO:AO)</f>
        <v/>
      </c>
      <c r="O5090" s="238" t="n">
        <v>0</v>
      </c>
      <c r="P5090">
        <f>O5090*_xlfn.XLOOKUP(K5090,AM:AM,AN:AN)</f>
        <v/>
      </c>
      <c r="Q5090">
        <f>O5090*_xlfn.XLOOKUP(K5090,AM:AM,AO:AO)</f>
        <v/>
      </c>
      <c r="R5090">
        <f>_xlfn.XLOOKUP(E5090,AF:AF,AG:AG)</f>
        <v/>
      </c>
      <c r="S5090">
        <f>_xlfn.XLOOKUP(E5090,AF:AF,AI:AI)</f>
        <v/>
      </c>
      <c r="T5090">
        <f>WEEKNUM(G5090)</f>
        <v/>
      </c>
      <c r="U5090">
        <f>YEAR(G5090)</f>
        <v/>
      </c>
      <c r="V5090" s="117">
        <f>IFERROR(Q5090/N5090,"0")</f>
        <v/>
      </c>
    </row>
    <row r="5091">
      <c r="A5091">
        <f>_xlfn.XLOOKUP(D5091,BN:BN,BO:BO)</f>
        <v/>
      </c>
      <c r="B5091" t="inlineStr">
        <is>
          <t>LLC</t>
        </is>
      </c>
      <c r="C5091" t="n">
        <v>836</v>
      </c>
      <c r="D5091">
        <f>_xlfn.XLOOKUP(C5091,BH:BH,BI:BI)</f>
        <v/>
      </c>
      <c r="E5091" t="n">
        <v>28934</v>
      </c>
      <c r="F5091" t="inlineStr">
        <is>
          <t>MOHNBLATT NICOLAS</t>
        </is>
      </c>
      <c r="G5091" s="234" t="n">
        <v>45998</v>
      </c>
      <c r="H5091" s="234" t="n">
        <v>46008</v>
      </c>
      <c r="I5091" t="inlineStr">
        <is>
          <t>VLO</t>
        </is>
      </c>
      <c r="J5091">
        <f>_xlfn.XLOOKUP(I5091,AS:AS,AU:AU)</f>
        <v/>
      </c>
      <c r="K5091" t="inlineStr">
        <is>
          <t>USD</t>
        </is>
      </c>
      <c r="L5091" s="238" t="n">
        <v>631.1</v>
      </c>
      <c r="M5091">
        <f>L5091*_xlfn.XLOOKUP(K5091,AM:AM,AN:AN)</f>
        <v/>
      </c>
      <c r="N5091">
        <f>L5091*_xlfn.XLOOKUP(K5091,AM:AM,AO:AO)</f>
        <v/>
      </c>
      <c r="O5091" s="238" t="n">
        <v>0</v>
      </c>
      <c r="P5091">
        <f>O5091*_xlfn.XLOOKUP(K5091,AM:AM,AN:AN)</f>
        <v/>
      </c>
      <c r="Q5091">
        <f>O5091*_xlfn.XLOOKUP(K5091,AM:AM,AO:AO)</f>
        <v/>
      </c>
      <c r="R5091">
        <f>_xlfn.XLOOKUP(E5091,AF:AF,AG:AG)</f>
        <v/>
      </c>
      <c r="S5091">
        <f>_xlfn.XLOOKUP(E5091,AF:AF,AI:AI)</f>
        <v/>
      </c>
      <c r="T5091">
        <f>WEEKNUM(G5091)</f>
        <v/>
      </c>
      <c r="U5091">
        <f>YEAR(G5091)</f>
        <v/>
      </c>
      <c r="V5091" s="117">
        <f>IFERROR(Q5091/N5091,"0")</f>
        <v/>
      </c>
    </row>
    <row r="5092">
      <c r="A5092">
        <f>_xlfn.XLOOKUP(D5092,BN:BN,BO:BO)</f>
        <v/>
      </c>
      <c r="B5092" t="inlineStr">
        <is>
          <t>LLC</t>
        </is>
      </c>
      <c r="C5092" t="n">
        <v>836</v>
      </c>
      <c r="D5092">
        <f>_xlfn.XLOOKUP(C5092,BH:BH,BI:BI)</f>
        <v/>
      </c>
      <c r="E5092" t="n">
        <v>28934</v>
      </c>
      <c r="F5092" t="inlineStr">
        <is>
          <t>HARRIS MOLLY</t>
        </is>
      </c>
      <c r="G5092" s="234" t="n">
        <v>45998</v>
      </c>
      <c r="H5092" s="234" t="n">
        <v>46008</v>
      </c>
      <c r="I5092" t="inlineStr">
        <is>
          <t>VLO</t>
        </is>
      </c>
      <c r="J5092">
        <f>_xlfn.XLOOKUP(I5092,AS:AS,AU:AU)</f>
        <v/>
      </c>
      <c r="K5092" t="inlineStr">
        <is>
          <t>USD</t>
        </is>
      </c>
      <c r="L5092" s="238" t="n">
        <v>631.1</v>
      </c>
      <c r="M5092">
        <f>L5092*_xlfn.XLOOKUP(K5092,AM:AM,AN:AN)</f>
        <v/>
      </c>
      <c r="N5092">
        <f>L5092*_xlfn.XLOOKUP(K5092,AM:AM,AO:AO)</f>
        <v/>
      </c>
      <c r="O5092" s="238" t="n">
        <v>0</v>
      </c>
      <c r="P5092">
        <f>O5092*_xlfn.XLOOKUP(K5092,AM:AM,AN:AN)</f>
        <v/>
      </c>
      <c r="Q5092">
        <f>O5092*_xlfn.XLOOKUP(K5092,AM:AM,AO:AO)</f>
        <v/>
      </c>
      <c r="R5092">
        <f>_xlfn.XLOOKUP(E5092,AF:AF,AG:AG)</f>
        <v/>
      </c>
      <c r="S5092">
        <f>_xlfn.XLOOKUP(E5092,AF:AF,AI:AI)</f>
        <v/>
      </c>
      <c r="T5092">
        <f>WEEKNUM(G5092)</f>
        <v/>
      </c>
      <c r="U5092">
        <f>YEAR(G5092)</f>
        <v/>
      </c>
      <c r="V5092" s="117">
        <f>IFERROR(Q5092/N5092,"0")</f>
        <v/>
      </c>
    </row>
    <row r="5093">
      <c r="A5093">
        <f>_xlfn.XLOOKUP(D5093,BN:BN,BO:BO)</f>
        <v/>
      </c>
      <c r="B5093" t="inlineStr">
        <is>
          <t>LLC</t>
        </is>
      </c>
      <c r="C5093" t="n">
        <v>836</v>
      </c>
      <c r="D5093">
        <f>_xlfn.XLOOKUP(C5093,BH:BH,BI:BI)</f>
        <v/>
      </c>
      <c r="E5093" t="n">
        <v>28934</v>
      </c>
      <c r="F5093" t="inlineStr">
        <is>
          <t>MOHNBLATT EMMANUELLE</t>
        </is>
      </c>
      <c r="G5093" s="234" t="n">
        <v>45995</v>
      </c>
      <c r="H5093" s="234" t="n">
        <v>46017</v>
      </c>
      <c r="I5093" t="inlineStr">
        <is>
          <t>VLO</t>
        </is>
      </c>
      <c r="J5093">
        <f>_xlfn.XLOOKUP(I5093,AS:AS,AU:AU)</f>
        <v/>
      </c>
      <c r="K5093" t="inlineStr">
        <is>
          <t>USD</t>
        </is>
      </c>
      <c r="L5093" s="238" t="n">
        <v>2878.4</v>
      </c>
      <c r="M5093">
        <f>L5093*_xlfn.XLOOKUP(K5093,AM:AM,AN:AN)</f>
        <v/>
      </c>
      <c r="N5093">
        <f>L5093*_xlfn.XLOOKUP(K5093,AM:AM,AO:AO)</f>
        <v/>
      </c>
      <c r="O5093" s="238" t="n">
        <v>0</v>
      </c>
      <c r="P5093">
        <f>O5093*_xlfn.XLOOKUP(K5093,AM:AM,AN:AN)</f>
        <v/>
      </c>
      <c r="Q5093">
        <f>O5093*_xlfn.XLOOKUP(K5093,AM:AM,AO:AO)</f>
        <v/>
      </c>
      <c r="R5093">
        <f>_xlfn.XLOOKUP(E5093,AF:AF,AG:AG)</f>
        <v/>
      </c>
      <c r="S5093">
        <f>_xlfn.XLOOKUP(E5093,AF:AF,AI:AI)</f>
        <v/>
      </c>
      <c r="T5093">
        <f>WEEKNUM(G5093)</f>
        <v/>
      </c>
      <c r="U5093">
        <f>YEAR(G5093)</f>
        <v/>
      </c>
      <c r="V5093" s="117">
        <f>IFERROR(Q5093/N5093,"0")</f>
        <v/>
      </c>
    </row>
    <row r="5094">
      <c r="A5094">
        <f>_xlfn.XLOOKUP(D5094,BN:BN,BO:BO)</f>
        <v/>
      </c>
      <c r="B5094" t="inlineStr">
        <is>
          <t>LLC</t>
        </is>
      </c>
      <c r="C5094" t="n">
        <v>836</v>
      </c>
      <c r="D5094">
        <f>_xlfn.XLOOKUP(C5094,BH:BH,BI:BI)</f>
        <v/>
      </c>
      <c r="E5094" t="n">
        <v>28934</v>
      </c>
      <c r="F5094" t="inlineStr">
        <is>
          <t>HAIAT CAROL STELLA</t>
        </is>
      </c>
      <c r="G5094" s="234" t="n">
        <v>45995</v>
      </c>
      <c r="H5094" s="234" t="n">
        <v>46017</v>
      </c>
      <c r="I5094" t="inlineStr">
        <is>
          <t>VLO</t>
        </is>
      </c>
      <c r="J5094">
        <f>_xlfn.XLOOKUP(I5094,AS:AS,AU:AU)</f>
        <v/>
      </c>
      <c r="K5094" t="inlineStr">
        <is>
          <t>USD</t>
        </is>
      </c>
      <c r="L5094" s="238" t="n">
        <v>10333.3</v>
      </c>
      <c r="M5094">
        <f>L5094*_xlfn.XLOOKUP(K5094,AM:AM,AN:AN)</f>
        <v/>
      </c>
      <c r="N5094">
        <f>L5094*_xlfn.XLOOKUP(K5094,AM:AM,AO:AO)</f>
        <v/>
      </c>
      <c r="O5094" s="238" t="n">
        <v>0</v>
      </c>
      <c r="P5094">
        <f>O5094*_xlfn.XLOOKUP(K5094,AM:AM,AN:AN)</f>
        <v/>
      </c>
      <c r="Q5094">
        <f>O5094*_xlfn.XLOOKUP(K5094,AM:AM,AO:AO)</f>
        <v/>
      </c>
      <c r="R5094">
        <f>_xlfn.XLOOKUP(E5094,AF:AF,AG:AG)</f>
        <v/>
      </c>
      <c r="S5094">
        <f>_xlfn.XLOOKUP(E5094,AF:AF,AI:AI)</f>
        <v/>
      </c>
      <c r="T5094">
        <f>WEEKNUM(G5094)</f>
        <v/>
      </c>
      <c r="U5094">
        <f>YEAR(G5094)</f>
        <v/>
      </c>
      <c r="V5094" s="117">
        <f>IFERROR(Q5094/N5094,"0")</f>
        <v/>
      </c>
    </row>
    <row r="5095">
      <c r="A5095">
        <f>_xlfn.XLOOKUP(D5095,BN:BN,BO:BO)</f>
        <v/>
      </c>
      <c r="B5095" t="inlineStr">
        <is>
          <t>LLC</t>
        </is>
      </c>
      <c r="C5095" t="n">
        <v>836</v>
      </c>
      <c r="D5095">
        <f>_xlfn.XLOOKUP(C5095,BH:BH,BI:BI)</f>
        <v/>
      </c>
      <c r="E5095" t="n">
        <v>28934</v>
      </c>
      <c r="F5095" t="inlineStr">
        <is>
          <t>MOHNBLATT DANIEL JEFF ALEXANDRE</t>
        </is>
      </c>
      <c r="G5095" s="234" t="n">
        <v>45995</v>
      </c>
      <c r="H5095" s="234" t="n">
        <v>46017</v>
      </c>
      <c r="I5095" t="inlineStr">
        <is>
          <t>VLO</t>
        </is>
      </c>
      <c r="J5095">
        <f>_xlfn.XLOOKUP(I5095,AS:AS,AU:AU)</f>
        <v/>
      </c>
      <c r="K5095" t="inlineStr">
        <is>
          <t>USD</t>
        </is>
      </c>
      <c r="L5095" s="238" t="n">
        <v>10333.3</v>
      </c>
      <c r="M5095">
        <f>L5095*_xlfn.XLOOKUP(K5095,AM:AM,AN:AN)</f>
        <v/>
      </c>
      <c r="N5095">
        <f>L5095*_xlfn.XLOOKUP(K5095,AM:AM,AO:AO)</f>
        <v/>
      </c>
      <c r="O5095" s="238" t="n">
        <v>0</v>
      </c>
      <c r="P5095">
        <f>O5095*_xlfn.XLOOKUP(K5095,AM:AM,AN:AN)</f>
        <v/>
      </c>
      <c r="Q5095">
        <f>O5095*_xlfn.XLOOKUP(K5095,AM:AM,AO:AO)</f>
        <v/>
      </c>
      <c r="R5095">
        <f>_xlfn.XLOOKUP(E5095,AF:AF,AG:AG)</f>
        <v/>
      </c>
      <c r="S5095">
        <f>_xlfn.XLOOKUP(E5095,AF:AF,AI:AI)</f>
        <v/>
      </c>
      <c r="T5095">
        <f>WEEKNUM(G5095)</f>
        <v/>
      </c>
      <c r="U5095">
        <f>YEAR(G5095)</f>
        <v/>
      </c>
      <c r="V5095" s="117">
        <f>IFERROR(Q5095/N5095,"0")</f>
        <v/>
      </c>
    </row>
    <row r="5096">
      <c r="A5096">
        <f>_xlfn.XLOOKUP(D5096,BN:BN,BO:BO)</f>
        <v/>
      </c>
      <c r="B5096" t="inlineStr">
        <is>
          <t>LLC</t>
        </is>
      </c>
      <c r="C5096" t="n">
        <v>836</v>
      </c>
      <c r="D5096">
        <f>_xlfn.XLOOKUP(C5096,BH:BH,BI:BI)</f>
        <v/>
      </c>
      <c r="E5096" t="n">
        <v>28934</v>
      </c>
      <c r="F5096" t="inlineStr">
        <is>
          <t>HAIAT CAROL STELLA</t>
        </is>
      </c>
      <c r="G5096" s="234" t="n">
        <v>45998</v>
      </c>
      <c r="H5096" s="234" t="n">
        <v>46008</v>
      </c>
      <c r="I5096" t="inlineStr">
        <is>
          <t>VLO</t>
        </is>
      </c>
      <c r="J5096">
        <f>_xlfn.XLOOKUP(I5096,AS:AS,AU:AU)</f>
        <v/>
      </c>
      <c r="K5096" t="inlineStr">
        <is>
          <t>USD</t>
        </is>
      </c>
      <c r="L5096" s="238" t="n">
        <v>3</v>
      </c>
      <c r="M5096">
        <f>L5096*_xlfn.XLOOKUP(K5096,AM:AM,AN:AN)</f>
        <v/>
      </c>
      <c r="N5096">
        <f>L5096*_xlfn.XLOOKUP(K5096,AM:AM,AO:AO)</f>
        <v/>
      </c>
      <c r="O5096" s="238" t="n">
        <v>0</v>
      </c>
      <c r="P5096">
        <f>O5096*_xlfn.XLOOKUP(K5096,AM:AM,AN:AN)</f>
        <v/>
      </c>
      <c r="Q5096">
        <f>O5096*_xlfn.XLOOKUP(K5096,AM:AM,AO:AO)</f>
        <v/>
      </c>
      <c r="R5096">
        <f>_xlfn.XLOOKUP(E5096,AF:AF,AG:AG)</f>
        <v/>
      </c>
      <c r="S5096">
        <f>_xlfn.XLOOKUP(E5096,AF:AF,AI:AI)</f>
        <v/>
      </c>
      <c r="T5096">
        <f>WEEKNUM(G5096)</f>
        <v/>
      </c>
      <c r="U5096">
        <f>YEAR(G5096)</f>
        <v/>
      </c>
      <c r="V5096" s="117">
        <f>IFERROR(Q5096/N5096,"0")</f>
        <v/>
      </c>
    </row>
    <row r="5097">
      <c r="A5097">
        <f>_xlfn.XLOOKUP(D5097,BN:BN,BO:BO)</f>
        <v/>
      </c>
      <c r="B5097" t="inlineStr">
        <is>
          <t>LLC</t>
        </is>
      </c>
      <c r="C5097" t="n">
        <v>836</v>
      </c>
      <c r="D5097">
        <f>_xlfn.XLOOKUP(C5097,BH:BH,BI:BI)</f>
        <v/>
      </c>
      <c r="E5097" t="n">
        <v>28934</v>
      </c>
      <c r="F5097" t="inlineStr">
        <is>
          <t>HAIAT CAROL STELLA</t>
        </is>
      </c>
      <c r="G5097" s="234" t="n">
        <v>45998</v>
      </c>
      <c r="H5097" s="234" t="n">
        <v>46008</v>
      </c>
      <c r="I5097" t="inlineStr">
        <is>
          <t>VLO</t>
        </is>
      </c>
      <c r="J5097">
        <f>_xlfn.XLOOKUP(I5097,AS:AS,AU:AU)</f>
        <v/>
      </c>
      <c r="K5097" t="inlineStr">
        <is>
          <t>USD</t>
        </is>
      </c>
      <c r="L5097" s="238" t="n">
        <v>60</v>
      </c>
      <c r="M5097">
        <f>L5097*_xlfn.XLOOKUP(K5097,AM:AM,AN:AN)</f>
        <v/>
      </c>
      <c r="N5097">
        <f>L5097*_xlfn.XLOOKUP(K5097,AM:AM,AO:AO)</f>
        <v/>
      </c>
      <c r="O5097" s="238" t="n">
        <v>0</v>
      </c>
      <c r="P5097">
        <f>O5097*_xlfn.XLOOKUP(K5097,AM:AM,AN:AN)</f>
        <v/>
      </c>
      <c r="Q5097">
        <f>O5097*_xlfn.XLOOKUP(K5097,AM:AM,AO:AO)</f>
        <v/>
      </c>
      <c r="R5097">
        <f>_xlfn.XLOOKUP(E5097,AF:AF,AG:AG)</f>
        <v/>
      </c>
      <c r="S5097">
        <f>_xlfn.XLOOKUP(E5097,AF:AF,AI:AI)</f>
        <v/>
      </c>
      <c r="T5097">
        <f>WEEKNUM(G5097)</f>
        <v/>
      </c>
      <c r="U5097">
        <f>YEAR(G5097)</f>
        <v/>
      </c>
      <c r="V5097" s="117">
        <f>IFERROR(Q5097/N5097,"0")</f>
        <v/>
      </c>
    </row>
    <row r="5098">
      <c r="A5098">
        <f>_xlfn.XLOOKUP(D5098,BN:BN,BO:BO)</f>
        <v/>
      </c>
      <c r="B5098" t="inlineStr">
        <is>
          <t>LLC</t>
        </is>
      </c>
      <c r="C5098" t="n">
        <v>836</v>
      </c>
      <c r="D5098">
        <f>_xlfn.XLOOKUP(C5098,BH:BH,BI:BI)</f>
        <v/>
      </c>
      <c r="E5098" t="n">
        <v>28934</v>
      </c>
      <c r="F5098" t="inlineStr">
        <is>
          <t>MOHNBLATT DANIEL JEFF ALEXANDRE</t>
        </is>
      </c>
      <c r="G5098" s="234" t="n">
        <v>45998</v>
      </c>
      <c r="H5098" s="234" t="n">
        <v>46008</v>
      </c>
      <c r="I5098" t="inlineStr">
        <is>
          <t>VLO</t>
        </is>
      </c>
      <c r="J5098">
        <f>_xlfn.XLOOKUP(I5098,AS:AS,AU:AU)</f>
        <v/>
      </c>
      <c r="K5098" t="inlineStr">
        <is>
          <t>USD</t>
        </is>
      </c>
      <c r="L5098" s="238" t="n">
        <v>3</v>
      </c>
      <c r="M5098">
        <f>L5098*_xlfn.XLOOKUP(K5098,AM:AM,AN:AN)</f>
        <v/>
      </c>
      <c r="N5098">
        <f>L5098*_xlfn.XLOOKUP(K5098,AM:AM,AO:AO)</f>
        <v/>
      </c>
      <c r="O5098" s="238" t="n">
        <v>0</v>
      </c>
      <c r="P5098">
        <f>O5098*_xlfn.XLOOKUP(K5098,AM:AM,AN:AN)</f>
        <v/>
      </c>
      <c r="Q5098">
        <f>O5098*_xlfn.XLOOKUP(K5098,AM:AM,AO:AO)</f>
        <v/>
      </c>
      <c r="R5098">
        <f>_xlfn.XLOOKUP(E5098,AF:AF,AG:AG)</f>
        <v/>
      </c>
      <c r="S5098">
        <f>_xlfn.XLOOKUP(E5098,AF:AF,AI:AI)</f>
        <v/>
      </c>
      <c r="T5098">
        <f>WEEKNUM(G5098)</f>
        <v/>
      </c>
      <c r="U5098">
        <f>YEAR(G5098)</f>
        <v/>
      </c>
      <c r="V5098" s="117">
        <f>IFERROR(Q5098/N5098,"0")</f>
        <v/>
      </c>
    </row>
    <row r="5099">
      <c r="A5099">
        <f>_xlfn.XLOOKUP(D5099,BN:BN,BO:BO)</f>
        <v/>
      </c>
      <c r="B5099" t="inlineStr">
        <is>
          <t>LLC</t>
        </is>
      </c>
      <c r="C5099" t="n">
        <v>836</v>
      </c>
      <c r="D5099">
        <f>_xlfn.XLOOKUP(C5099,BH:BH,BI:BI)</f>
        <v/>
      </c>
      <c r="E5099" t="n">
        <v>28934</v>
      </c>
      <c r="F5099" t="inlineStr">
        <is>
          <t>MOHNBLATT DANIEL JEFF ALEXANDRE</t>
        </is>
      </c>
      <c r="G5099" s="234" t="n">
        <v>45998</v>
      </c>
      <c r="H5099" s="234" t="n">
        <v>46008</v>
      </c>
      <c r="I5099" t="inlineStr">
        <is>
          <t>VLO</t>
        </is>
      </c>
      <c r="J5099">
        <f>_xlfn.XLOOKUP(I5099,AS:AS,AU:AU)</f>
        <v/>
      </c>
      <c r="K5099" t="inlineStr">
        <is>
          <t>USD</t>
        </is>
      </c>
      <c r="L5099" s="238" t="n">
        <v>60</v>
      </c>
      <c r="M5099">
        <f>L5099*_xlfn.XLOOKUP(K5099,AM:AM,AN:AN)</f>
        <v/>
      </c>
      <c r="N5099">
        <f>L5099*_xlfn.XLOOKUP(K5099,AM:AM,AO:AO)</f>
        <v/>
      </c>
      <c r="O5099" s="238" t="n">
        <v>0</v>
      </c>
      <c r="P5099">
        <f>O5099*_xlfn.XLOOKUP(K5099,AM:AM,AN:AN)</f>
        <v/>
      </c>
      <c r="Q5099">
        <f>O5099*_xlfn.XLOOKUP(K5099,AM:AM,AO:AO)</f>
        <v/>
      </c>
      <c r="R5099">
        <f>_xlfn.XLOOKUP(E5099,AF:AF,AG:AG)</f>
        <v/>
      </c>
      <c r="S5099">
        <f>_xlfn.XLOOKUP(E5099,AF:AF,AI:AI)</f>
        <v/>
      </c>
      <c r="T5099">
        <f>WEEKNUM(G5099)</f>
        <v/>
      </c>
      <c r="U5099">
        <f>YEAR(G5099)</f>
        <v/>
      </c>
      <c r="V5099" s="117">
        <f>IFERROR(Q5099/N5099,"0")</f>
        <v/>
      </c>
    </row>
    <row r="5100">
      <c r="A5100">
        <f>_xlfn.XLOOKUP(D5100,BN:BN,BO:BO)</f>
        <v/>
      </c>
      <c r="B5100" t="inlineStr">
        <is>
          <t>LLC</t>
        </is>
      </c>
      <c r="C5100" t="n">
        <v>836</v>
      </c>
      <c r="D5100">
        <f>_xlfn.XLOOKUP(C5100,BH:BH,BI:BI)</f>
        <v/>
      </c>
      <c r="E5100" t="n">
        <v>28934</v>
      </c>
      <c r="F5100" t="inlineStr">
        <is>
          <t>MOHNBLATT EMMANUELLE</t>
        </is>
      </c>
      <c r="G5100" s="234" t="n">
        <v>45998</v>
      </c>
      <c r="H5100" s="234" t="n">
        <v>46008</v>
      </c>
      <c r="I5100" t="inlineStr">
        <is>
          <t>VLO</t>
        </is>
      </c>
      <c r="J5100">
        <f>_xlfn.XLOOKUP(I5100,AS:AS,AU:AU)</f>
        <v/>
      </c>
      <c r="K5100" t="inlineStr">
        <is>
          <t>USD</t>
        </is>
      </c>
      <c r="L5100" s="238" t="n">
        <v>3</v>
      </c>
      <c r="M5100">
        <f>L5100*_xlfn.XLOOKUP(K5100,AM:AM,AN:AN)</f>
        <v/>
      </c>
      <c r="N5100">
        <f>L5100*_xlfn.XLOOKUP(K5100,AM:AM,AO:AO)</f>
        <v/>
      </c>
      <c r="O5100" s="238" t="n">
        <v>0</v>
      </c>
      <c r="P5100">
        <f>O5100*_xlfn.XLOOKUP(K5100,AM:AM,AN:AN)</f>
        <v/>
      </c>
      <c r="Q5100">
        <f>O5100*_xlfn.XLOOKUP(K5100,AM:AM,AO:AO)</f>
        <v/>
      </c>
      <c r="R5100">
        <f>_xlfn.XLOOKUP(E5100,AF:AF,AG:AG)</f>
        <v/>
      </c>
      <c r="S5100">
        <f>_xlfn.XLOOKUP(E5100,AF:AF,AI:AI)</f>
        <v/>
      </c>
      <c r="T5100">
        <f>WEEKNUM(G5100)</f>
        <v/>
      </c>
      <c r="U5100">
        <f>YEAR(G5100)</f>
        <v/>
      </c>
      <c r="V5100" s="117">
        <f>IFERROR(Q5100/N5100,"0")</f>
        <v/>
      </c>
    </row>
    <row r="5101">
      <c r="A5101">
        <f>_xlfn.XLOOKUP(D5101,BN:BN,BO:BO)</f>
        <v/>
      </c>
      <c r="B5101" t="inlineStr">
        <is>
          <t>LLC</t>
        </is>
      </c>
      <c r="C5101" t="n">
        <v>836</v>
      </c>
      <c r="D5101">
        <f>_xlfn.XLOOKUP(C5101,BH:BH,BI:BI)</f>
        <v/>
      </c>
      <c r="E5101" t="n">
        <v>28934</v>
      </c>
      <c r="F5101" t="inlineStr">
        <is>
          <t>MOHNBLATT EMMANUELLE</t>
        </is>
      </c>
      <c r="G5101" s="234" t="n">
        <v>45998</v>
      </c>
      <c r="H5101" s="234" t="n">
        <v>46008</v>
      </c>
      <c r="I5101" t="inlineStr">
        <is>
          <t>VLO</t>
        </is>
      </c>
      <c r="J5101">
        <f>_xlfn.XLOOKUP(I5101,AS:AS,AU:AU)</f>
        <v/>
      </c>
      <c r="K5101" t="inlineStr">
        <is>
          <t>USD</t>
        </is>
      </c>
      <c r="L5101" s="238" t="n">
        <v>60</v>
      </c>
      <c r="M5101">
        <f>L5101*_xlfn.XLOOKUP(K5101,AM:AM,AN:AN)</f>
        <v/>
      </c>
      <c r="N5101">
        <f>L5101*_xlfn.XLOOKUP(K5101,AM:AM,AO:AO)</f>
        <v/>
      </c>
      <c r="O5101" s="238" t="n">
        <v>0</v>
      </c>
      <c r="P5101">
        <f>O5101*_xlfn.XLOOKUP(K5101,AM:AM,AN:AN)</f>
        <v/>
      </c>
      <c r="Q5101">
        <f>O5101*_xlfn.XLOOKUP(K5101,AM:AM,AO:AO)</f>
        <v/>
      </c>
      <c r="R5101">
        <f>_xlfn.XLOOKUP(E5101,AF:AF,AG:AG)</f>
        <v/>
      </c>
      <c r="S5101">
        <f>_xlfn.XLOOKUP(E5101,AF:AF,AI:AI)</f>
        <v/>
      </c>
      <c r="T5101">
        <f>WEEKNUM(G5101)</f>
        <v/>
      </c>
      <c r="U5101">
        <f>YEAR(G5101)</f>
        <v/>
      </c>
      <c r="V5101" s="117">
        <f>IFERROR(Q5101/N5101,"0")</f>
        <v/>
      </c>
    </row>
    <row r="5102">
      <c r="A5102">
        <f>_xlfn.XLOOKUP(D5102,BN:BN,BO:BO)</f>
        <v/>
      </c>
      <c r="B5102" t="inlineStr">
        <is>
          <t>LLC</t>
        </is>
      </c>
      <c r="C5102" t="n">
        <v>836</v>
      </c>
      <c r="D5102">
        <f>_xlfn.XLOOKUP(C5102,BH:BH,BI:BI)</f>
        <v/>
      </c>
      <c r="E5102" t="n">
        <v>28934</v>
      </c>
      <c r="F5102" t="inlineStr">
        <is>
          <t>MOHNBLATT NICOLAS</t>
        </is>
      </c>
      <c r="G5102" s="234" t="n">
        <v>45998</v>
      </c>
      <c r="H5102" s="234" t="n">
        <v>46008</v>
      </c>
      <c r="I5102" t="inlineStr">
        <is>
          <t>VLO</t>
        </is>
      </c>
      <c r="J5102">
        <f>_xlfn.XLOOKUP(I5102,AS:AS,AU:AU)</f>
        <v/>
      </c>
      <c r="K5102" t="inlineStr">
        <is>
          <t>USD</t>
        </is>
      </c>
      <c r="L5102" s="238" t="n">
        <v>3</v>
      </c>
      <c r="M5102">
        <f>L5102*_xlfn.XLOOKUP(K5102,AM:AM,AN:AN)</f>
        <v/>
      </c>
      <c r="N5102">
        <f>L5102*_xlfn.XLOOKUP(K5102,AM:AM,AO:AO)</f>
        <v/>
      </c>
      <c r="O5102" s="238" t="n">
        <v>0</v>
      </c>
      <c r="P5102">
        <f>O5102*_xlfn.XLOOKUP(K5102,AM:AM,AN:AN)</f>
        <v/>
      </c>
      <c r="Q5102">
        <f>O5102*_xlfn.XLOOKUP(K5102,AM:AM,AO:AO)</f>
        <v/>
      </c>
      <c r="R5102">
        <f>_xlfn.XLOOKUP(E5102,AF:AF,AG:AG)</f>
        <v/>
      </c>
      <c r="S5102">
        <f>_xlfn.XLOOKUP(E5102,AF:AF,AI:AI)</f>
        <v/>
      </c>
      <c r="T5102">
        <f>WEEKNUM(G5102)</f>
        <v/>
      </c>
      <c r="U5102">
        <f>YEAR(G5102)</f>
        <v/>
      </c>
      <c r="V5102" s="117">
        <f>IFERROR(Q5102/N5102,"0")</f>
        <v/>
      </c>
    </row>
    <row r="5103">
      <c r="A5103">
        <f>_xlfn.XLOOKUP(D5103,BN:BN,BO:BO)</f>
        <v/>
      </c>
      <c r="B5103" t="inlineStr">
        <is>
          <t>LLC</t>
        </is>
      </c>
      <c r="C5103" t="n">
        <v>836</v>
      </c>
      <c r="D5103">
        <f>_xlfn.XLOOKUP(C5103,BH:BH,BI:BI)</f>
        <v/>
      </c>
      <c r="E5103" t="n">
        <v>28934</v>
      </c>
      <c r="F5103" t="inlineStr">
        <is>
          <t>MOHNBLATT NICOLAS</t>
        </is>
      </c>
      <c r="G5103" s="234" t="n">
        <v>45998</v>
      </c>
      <c r="H5103" s="234" t="n">
        <v>46008</v>
      </c>
      <c r="I5103" t="inlineStr">
        <is>
          <t>VLO</t>
        </is>
      </c>
      <c r="J5103">
        <f>_xlfn.XLOOKUP(I5103,AS:AS,AU:AU)</f>
        <v/>
      </c>
      <c r="K5103" t="inlineStr">
        <is>
          <t>USD</t>
        </is>
      </c>
      <c r="L5103" s="238" t="n">
        <v>60</v>
      </c>
      <c r="M5103">
        <f>L5103*_xlfn.XLOOKUP(K5103,AM:AM,AN:AN)</f>
        <v/>
      </c>
      <c r="N5103">
        <f>L5103*_xlfn.XLOOKUP(K5103,AM:AM,AO:AO)</f>
        <v/>
      </c>
      <c r="O5103" s="238" t="n">
        <v>0</v>
      </c>
      <c r="P5103">
        <f>O5103*_xlfn.XLOOKUP(K5103,AM:AM,AN:AN)</f>
        <v/>
      </c>
      <c r="Q5103">
        <f>O5103*_xlfn.XLOOKUP(K5103,AM:AM,AO:AO)</f>
        <v/>
      </c>
      <c r="R5103">
        <f>_xlfn.XLOOKUP(E5103,AF:AF,AG:AG)</f>
        <v/>
      </c>
      <c r="S5103">
        <f>_xlfn.XLOOKUP(E5103,AF:AF,AI:AI)</f>
        <v/>
      </c>
      <c r="T5103">
        <f>WEEKNUM(G5103)</f>
        <v/>
      </c>
      <c r="U5103">
        <f>YEAR(G5103)</f>
        <v/>
      </c>
      <c r="V5103" s="117">
        <f>IFERROR(Q5103/N5103,"0")</f>
        <v/>
      </c>
    </row>
    <row r="5104">
      <c r="A5104">
        <f>_xlfn.XLOOKUP(D5104,BN:BN,BO:BO)</f>
        <v/>
      </c>
      <c r="B5104" t="inlineStr">
        <is>
          <t>LLC</t>
        </is>
      </c>
      <c r="C5104" t="n">
        <v>836</v>
      </c>
      <c r="D5104">
        <f>_xlfn.XLOOKUP(C5104,BH:BH,BI:BI)</f>
        <v/>
      </c>
      <c r="E5104" t="n">
        <v>28934</v>
      </c>
      <c r="F5104" t="inlineStr">
        <is>
          <t>HARRIS MOLLY</t>
        </is>
      </c>
      <c r="G5104" s="234" t="n">
        <v>45998</v>
      </c>
      <c r="H5104" s="234" t="n">
        <v>46008</v>
      </c>
      <c r="I5104" t="inlineStr">
        <is>
          <t>VLO</t>
        </is>
      </c>
      <c r="J5104">
        <f>_xlfn.XLOOKUP(I5104,AS:AS,AU:AU)</f>
        <v/>
      </c>
      <c r="K5104" t="inlineStr">
        <is>
          <t>USD</t>
        </is>
      </c>
      <c r="L5104" s="238" t="n">
        <v>3</v>
      </c>
      <c r="M5104">
        <f>L5104*_xlfn.XLOOKUP(K5104,AM:AM,AN:AN)</f>
        <v/>
      </c>
      <c r="N5104">
        <f>L5104*_xlfn.XLOOKUP(K5104,AM:AM,AO:AO)</f>
        <v/>
      </c>
      <c r="O5104" s="238" t="n">
        <v>0</v>
      </c>
      <c r="P5104">
        <f>O5104*_xlfn.XLOOKUP(K5104,AM:AM,AN:AN)</f>
        <v/>
      </c>
      <c r="Q5104">
        <f>O5104*_xlfn.XLOOKUP(K5104,AM:AM,AO:AO)</f>
        <v/>
      </c>
      <c r="R5104">
        <f>_xlfn.XLOOKUP(E5104,AF:AF,AG:AG)</f>
        <v/>
      </c>
      <c r="S5104">
        <f>_xlfn.XLOOKUP(E5104,AF:AF,AI:AI)</f>
        <v/>
      </c>
      <c r="T5104">
        <f>WEEKNUM(G5104)</f>
        <v/>
      </c>
      <c r="U5104">
        <f>YEAR(G5104)</f>
        <v/>
      </c>
      <c r="V5104" s="117">
        <f>IFERROR(Q5104/N5104,"0")</f>
        <v/>
      </c>
    </row>
    <row r="5105">
      <c r="A5105">
        <f>_xlfn.XLOOKUP(D5105,BN:BN,BO:BO)</f>
        <v/>
      </c>
      <c r="B5105" t="inlineStr">
        <is>
          <t>LLC</t>
        </is>
      </c>
      <c r="C5105" t="n">
        <v>836</v>
      </c>
      <c r="D5105">
        <f>_xlfn.XLOOKUP(C5105,BH:BH,BI:BI)</f>
        <v/>
      </c>
      <c r="E5105" t="n">
        <v>28934</v>
      </c>
      <c r="F5105" t="inlineStr">
        <is>
          <t>HARRIS MOLLY</t>
        </is>
      </c>
      <c r="G5105" s="234" t="n">
        <v>45998</v>
      </c>
      <c r="H5105" s="234" t="n">
        <v>46008</v>
      </c>
      <c r="I5105" t="inlineStr">
        <is>
          <t>VLO</t>
        </is>
      </c>
      <c r="J5105">
        <f>_xlfn.XLOOKUP(I5105,AS:AS,AU:AU)</f>
        <v/>
      </c>
      <c r="K5105" t="inlineStr">
        <is>
          <t>USD</t>
        </is>
      </c>
      <c r="L5105" s="238" t="n">
        <v>60</v>
      </c>
      <c r="M5105">
        <f>L5105*_xlfn.XLOOKUP(K5105,AM:AM,AN:AN)</f>
        <v/>
      </c>
      <c r="N5105">
        <f>L5105*_xlfn.XLOOKUP(K5105,AM:AM,AO:AO)</f>
        <v/>
      </c>
      <c r="O5105" s="238" t="n">
        <v>0</v>
      </c>
      <c r="P5105">
        <f>O5105*_xlfn.XLOOKUP(K5105,AM:AM,AN:AN)</f>
        <v/>
      </c>
      <c r="Q5105">
        <f>O5105*_xlfn.XLOOKUP(K5105,AM:AM,AO:AO)</f>
        <v/>
      </c>
      <c r="R5105">
        <f>_xlfn.XLOOKUP(E5105,AF:AF,AG:AG)</f>
        <v/>
      </c>
      <c r="S5105">
        <f>_xlfn.XLOOKUP(E5105,AF:AF,AI:AI)</f>
        <v/>
      </c>
      <c r="T5105">
        <f>WEEKNUM(G5105)</f>
        <v/>
      </c>
      <c r="U5105">
        <f>YEAR(G5105)</f>
        <v/>
      </c>
      <c r="V5105" s="117">
        <f>IFERROR(Q5105/N5105,"0")</f>
        <v/>
      </c>
    </row>
    <row r="5106">
      <c r="A5106">
        <f>_xlfn.XLOOKUP(D5106,BN:BN,BO:BO)</f>
        <v/>
      </c>
      <c r="B5106" t="inlineStr">
        <is>
          <t>LLC</t>
        </is>
      </c>
      <c r="C5106" t="n">
        <v>836</v>
      </c>
      <c r="D5106">
        <f>_xlfn.XLOOKUP(C5106,BH:BH,BI:BI)</f>
        <v/>
      </c>
      <c r="E5106" t="n">
        <v>0</v>
      </c>
      <c r="F5106" t="inlineStr">
        <is>
          <t>Fee reemision</t>
        </is>
      </c>
      <c r="G5106" s="234" t="n">
        <v>45995</v>
      </c>
      <c r="H5106" s="234" t="n">
        <v>46017</v>
      </c>
      <c r="I5106" t="inlineStr">
        <is>
          <t>HPS</t>
        </is>
      </c>
      <c r="J5106">
        <f>_xlfn.XLOOKUP(I5106,AS:AS,AU:AU)</f>
        <v/>
      </c>
      <c r="K5106" t="inlineStr">
        <is>
          <t>USD</t>
        </is>
      </c>
      <c r="L5106" s="238" t="n">
        <v>100</v>
      </c>
      <c r="M5106">
        <f>L5106*_xlfn.XLOOKUP(K5106,AM:AM,AN:AN)</f>
        <v/>
      </c>
      <c r="N5106">
        <f>L5106*_xlfn.XLOOKUP(K5106,AM:AM,AO:AO)</f>
        <v/>
      </c>
      <c r="O5106" s="238" t="n">
        <v>100</v>
      </c>
      <c r="P5106">
        <f>O5106*_xlfn.XLOOKUP(K5106,AM:AM,AN:AN)</f>
        <v/>
      </c>
      <c r="Q5106">
        <f>O5106*_xlfn.XLOOKUP(K5106,AM:AM,AO:AO)</f>
        <v/>
      </c>
      <c r="R5106">
        <f>_xlfn.XLOOKUP(E5106,AF:AF,AG:AG)</f>
        <v/>
      </c>
      <c r="S5106">
        <f>_xlfn.XLOOKUP(E5106,AF:AF,AI:AI)</f>
        <v/>
      </c>
      <c r="T5106">
        <f>WEEKNUM(G5106)</f>
        <v/>
      </c>
      <c r="U5106">
        <f>YEAR(G5106)</f>
        <v/>
      </c>
      <c r="V5106" s="117">
        <f>IFERROR(Q5106/N5106,"0")</f>
        <v/>
      </c>
    </row>
    <row r="5107">
      <c r="A5107">
        <f>_xlfn.XLOOKUP(D5107,BN:BN,BO:BO)</f>
        <v/>
      </c>
      <c r="B5107" t="inlineStr">
        <is>
          <t>LLC</t>
        </is>
      </c>
      <c r="C5107" t="n">
        <v>837</v>
      </c>
      <c r="D5107">
        <f>_xlfn.XLOOKUP(C5107,BH:BH,BI:BI)</f>
        <v/>
      </c>
      <c r="E5107" t="n">
        <v>28934</v>
      </c>
      <c r="F5107" t="inlineStr">
        <is>
          <t>CHEJA ACHAR ALBERTO</t>
        </is>
      </c>
      <c r="G5107" s="234" t="n">
        <v>46039</v>
      </c>
      <c r="H5107" s="234" t="n">
        <v>46040</v>
      </c>
      <c r="I5107" t="inlineStr">
        <is>
          <t>VLO</t>
        </is>
      </c>
      <c r="J5107">
        <f>_xlfn.XLOOKUP(I5107,AS:AS,AU:AU)</f>
        <v/>
      </c>
      <c r="K5107" t="inlineStr">
        <is>
          <t>USD</t>
        </is>
      </c>
      <c r="L5107" s="238" t="n">
        <v>615</v>
      </c>
      <c r="M5107">
        <f>L5107*_xlfn.XLOOKUP(K5107,AM:AM,AN:AN)</f>
        <v/>
      </c>
      <c r="N5107">
        <f>L5107*_xlfn.XLOOKUP(K5107,AM:AM,AO:AO)</f>
        <v/>
      </c>
      <c r="O5107" s="238" t="n">
        <v>0</v>
      </c>
      <c r="P5107">
        <f>O5107*_xlfn.XLOOKUP(K5107,AM:AM,AN:AN)</f>
        <v/>
      </c>
      <c r="Q5107">
        <f>O5107*_xlfn.XLOOKUP(K5107,AM:AM,AO:AO)</f>
        <v/>
      </c>
      <c r="R5107">
        <f>_xlfn.XLOOKUP(E5107,AF:AF,AG:AG)</f>
        <v/>
      </c>
      <c r="S5107">
        <f>_xlfn.XLOOKUP(E5107,AF:AF,AI:AI)</f>
        <v/>
      </c>
      <c r="T5107">
        <f>WEEKNUM(G5107)</f>
        <v/>
      </c>
      <c r="U5107">
        <f>YEAR(G5107)</f>
        <v/>
      </c>
      <c r="V5107" s="117">
        <f>IFERROR(Q5107/N5107,"0")</f>
        <v/>
      </c>
    </row>
    <row r="5108">
      <c r="A5108">
        <f>_xlfn.XLOOKUP(D5108,BN:BN,BO:BO)</f>
        <v/>
      </c>
      <c r="B5108" t="inlineStr">
        <is>
          <t>LLC</t>
        </is>
      </c>
      <c r="C5108" t="n">
        <v>837</v>
      </c>
      <c r="D5108">
        <f>_xlfn.XLOOKUP(C5108,BH:BH,BI:BI)</f>
        <v/>
      </c>
      <c r="E5108" t="n">
        <v>28934</v>
      </c>
      <c r="F5108" t="inlineStr">
        <is>
          <t>GOLDBERG BRAVERMAN ARIELA</t>
        </is>
      </c>
      <c r="G5108" s="234" t="n">
        <v>46039</v>
      </c>
      <c r="H5108" s="234" t="n">
        <v>46040</v>
      </c>
      <c r="I5108" t="inlineStr">
        <is>
          <t>VLO</t>
        </is>
      </c>
      <c r="J5108">
        <f>_xlfn.XLOOKUP(I5108,AS:AS,AU:AU)</f>
        <v/>
      </c>
      <c r="K5108" t="inlineStr">
        <is>
          <t>USD</t>
        </is>
      </c>
      <c r="L5108" s="238" t="n">
        <v>615</v>
      </c>
      <c r="M5108">
        <f>L5108*_xlfn.XLOOKUP(K5108,AM:AM,AN:AN)</f>
        <v/>
      </c>
      <c r="N5108">
        <f>L5108*_xlfn.XLOOKUP(K5108,AM:AM,AO:AO)</f>
        <v/>
      </c>
      <c r="O5108" s="238" t="n">
        <v>0</v>
      </c>
      <c r="P5108">
        <f>O5108*_xlfn.XLOOKUP(K5108,AM:AM,AN:AN)</f>
        <v/>
      </c>
      <c r="Q5108">
        <f>O5108*_xlfn.XLOOKUP(K5108,AM:AM,AO:AO)</f>
        <v/>
      </c>
      <c r="R5108">
        <f>_xlfn.XLOOKUP(E5108,AF:AF,AG:AG)</f>
        <v/>
      </c>
      <c r="S5108">
        <f>_xlfn.XLOOKUP(E5108,AF:AF,AI:AI)</f>
        <v/>
      </c>
      <c r="T5108">
        <f>WEEKNUM(G5108)</f>
        <v/>
      </c>
      <c r="U5108">
        <f>YEAR(G5108)</f>
        <v/>
      </c>
      <c r="V5108" s="117">
        <f>IFERROR(Q5108/N5108,"0")</f>
        <v/>
      </c>
    </row>
    <row r="5109">
      <c r="A5109">
        <f>_xlfn.XLOOKUP(D5109,BN:BN,BO:BO)</f>
        <v/>
      </c>
      <c r="B5109" t="inlineStr">
        <is>
          <t>LLC</t>
        </is>
      </c>
      <c r="C5109" t="n">
        <v>837</v>
      </c>
      <c r="D5109">
        <f>_xlfn.XLOOKUP(C5109,BH:BH,BI:BI)</f>
        <v/>
      </c>
      <c r="E5109" t="n">
        <v>25908</v>
      </c>
      <c r="F5109" t="inlineStr">
        <is>
          <t>Hospedaje Mandapa Ritz Carlton</t>
        </is>
      </c>
      <c r="G5109" s="234" t="n">
        <v>46033</v>
      </c>
      <c r="H5109" s="234" t="n">
        <v>46037</v>
      </c>
      <c r="I5109" t="inlineStr">
        <is>
          <t>HTL</t>
        </is>
      </c>
      <c r="J5109">
        <f>_xlfn.XLOOKUP(I5109,AS:AS,AU:AU)</f>
        <v/>
      </c>
      <c r="K5109" t="inlineStr">
        <is>
          <t>USD</t>
        </is>
      </c>
      <c r="L5109" s="238" t="n">
        <v>4591.37</v>
      </c>
      <c r="M5109">
        <f>L5109*_xlfn.XLOOKUP(K5109,AM:AM,AN:AN)</f>
        <v/>
      </c>
      <c r="N5109">
        <f>L5109*_xlfn.XLOOKUP(K5109,AM:AM,AO:AO)</f>
        <v/>
      </c>
      <c r="O5109" s="238" t="n">
        <v>369.14</v>
      </c>
      <c r="P5109">
        <f>O5109*_xlfn.XLOOKUP(K5109,AM:AM,AN:AN)</f>
        <v/>
      </c>
      <c r="Q5109">
        <f>O5109*_xlfn.XLOOKUP(K5109,AM:AM,AO:AO)</f>
        <v/>
      </c>
      <c r="R5109">
        <f>_xlfn.XLOOKUP(E5109,AF:AF,AG:AG)</f>
        <v/>
      </c>
      <c r="S5109">
        <f>_xlfn.XLOOKUP(E5109,AF:AF,AI:AI)</f>
        <v/>
      </c>
      <c r="T5109">
        <f>WEEKNUM(G5109)</f>
        <v/>
      </c>
      <c r="U5109">
        <f>YEAR(G5109)</f>
        <v/>
      </c>
      <c r="V5109" s="117">
        <f>IFERROR(Q5109/N5109,"0")</f>
        <v/>
      </c>
    </row>
    <row r="5110">
      <c r="A5110">
        <f>_xlfn.XLOOKUP(D5110,BN:BN,BO:BO)</f>
        <v/>
      </c>
      <c r="B5110" t="inlineStr">
        <is>
          <t>LLC</t>
        </is>
      </c>
      <c r="C5110" t="n">
        <v>837</v>
      </c>
      <c r="D5110">
        <f>_xlfn.XLOOKUP(C5110,BH:BH,BI:BI)</f>
        <v/>
      </c>
      <c r="E5110" t="n">
        <v>34235</v>
      </c>
      <c r="F5110" t="inlineStr">
        <is>
          <t>Tramite VISA Express Vietnam</t>
        </is>
      </c>
      <c r="G5110" s="234" t="n">
        <v>46033</v>
      </c>
      <c r="H5110" s="234" t="n">
        <v>46040</v>
      </c>
      <c r="I5110" t="inlineStr">
        <is>
          <t>VIS</t>
        </is>
      </c>
      <c r="J5110">
        <f>_xlfn.XLOOKUP(I5110,AS:AS,AU:AU)</f>
        <v/>
      </c>
      <c r="K5110" t="inlineStr">
        <is>
          <t>USD</t>
        </is>
      </c>
      <c r="L5110" s="238" t="n">
        <v>716</v>
      </c>
      <c r="M5110">
        <f>L5110*_xlfn.XLOOKUP(K5110,AM:AM,AN:AN)</f>
        <v/>
      </c>
      <c r="N5110">
        <f>L5110*_xlfn.XLOOKUP(K5110,AM:AM,AO:AO)</f>
        <v/>
      </c>
      <c r="O5110" s="238" t="n">
        <v>0</v>
      </c>
      <c r="P5110">
        <f>O5110*_xlfn.XLOOKUP(K5110,AM:AM,AN:AN)</f>
        <v/>
      </c>
      <c r="Q5110">
        <f>O5110*_xlfn.XLOOKUP(K5110,AM:AM,AO:AO)</f>
        <v/>
      </c>
      <c r="R5110">
        <f>_xlfn.XLOOKUP(E5110,AF:AF,AG:AG)</f>
        <v/>
      </c>
      <c r="S5110">
        <f>_xlfn.XLOOKUP(E5110,AF:AF,AI:AI)</f>
        <v/>
      </c>
      <c r="T5110">
        <f>WEEKNUM(G5110)</f>
        <v/>
      </c>
      <c r="U5110">
        <f>YEAR(G5110)</f>
        <v/>
      </c>
      <c r="V5110" s="117">
        <f>IFERROR(Q5110/N5110,"0")</f>
        <v/>
      </c>
    </row>
    <row r="5111">
      <c r="A5111">
        <f>_xlfn.XLOOKUP(D5111,BN:BN,BO:BO)</f>
        <v/>
      </c>
      <c r="B5111" t="inlineStr">
        <is>
          <t>LLC</t>
        </is>
      </c>
      <c r="C5111" t="n">
        <v>838</v>
      </c>
      <c r="D5111">
        <f>_xlfn.XLOOKUP(C5111,BH:BH,BI:BI)</f>
        <v/>
      </c>
      <c r="E5111" t="n">
        <v>25362</v>
      </c>
      <c r="F5111" t="inlineStr">
        <is>
          <t>AMAN TOKYO 23-26 MAR</t>
        </is>
      </c>
      <c r="G5111" s="234" t="n">
        <v>46104</v>
      </c>
      <c r="H5111" s="234" t="n">
        <v>46107</v>
      </c>
      <c r="I5111" t="inlineStr">
        <is>
          <t>HTL</t>
        </is>
      </c>
      <c r="J5111">
        <f>_xlfn.XLOOKUP(I5111,AS:AS,AU:AU)</f>
        <v/>
      </c>
      <c r="K5111" t="inlineStr">
        <is>
          <t>USD</t>
        </is>
      </c>
      <c r="L5111" s="238" t="n">
        <v>13784</v>
      </c>
      <c r="M5111">
        <f>L5111*_xlfn.XLOOKUP(K5111,AM:AM,AN:AN)</f>
        <v/>
      </c>
      <c r="N5111">
        <f>L5111*_xlfn.XLOOKUP(K5111,AM:AM,AO:AO)</f>
        <v/>
      </c>
      <c r="O5111" s="238" t="n">
        <v>1685</v>
      </c>
      <c r="P5111">
        <f>O5111*_xlfn.XLOOKUP(K5111,AM:AM,AN:AN)</f>
        <v/>
      </c>
      <c r="Q5111">
        <f>O5111*_xlfn.XLOOKUP(K5111,AM:AM,AO:AO)</f>
        <v/>
      </c>
      <c r="R5111">
        <f>_xlfn.XLOOKUP(E5111,AF:AF,AG:AG)</f>
        <v/>
      </c>
      <c r="S5111">
        <f>_xlfn.XLOOKUP(E5111,AF:AF,AI:AI)</f>
        <v/>
      </c>
      <c r="T5111">
        <f>WEEKNUM(G5111)</f>
        <v/>
      </c>
      <c r="U5111">
        <f>YEAR(G5111)</f>
        <v/>
      </c>
      <c r="V5111" s="117">
        <f>IFERROR(Q5111/N5111,"0")</f>
        <v/>
      </c>
    </row>
    <row r="5112">
      <c r="A5112">
        <f>_xlfn.XLOOKUP(D5112,BN:BN,BO:BO)</f>
        <v/>
      </c>
      <c r="B5112" t="inlineStr">
        <is>
          <t>LLC</t>
        </is>
      </c>
      <c r="C5112" t="n">
        <v>838</v>
      </c>
      <c r="D5112">
        <f>_xlfn.XLOOKUP(C5112,BH:BH,BI:BI)</f>
        <v/>
      </c>
      <c r="E5112" t="n">
        <v>30268</v>
      </c>
      <c r="F5112" t="inlineStr">
        <is>
          <t>PATINA OSAKA 1-2 APR</t>
        </is>
      </c>
      <c r="G5112" s="234" t="n">
        <v>46113</v>
      </c>
      <c r="H5112" s="234" t="n">
        <v>46114</v>
      </c>
      <c r="I5112" t="inlineStr">
        <is>
          <t>HTL</t>
        </is>
      </c>
      <c r="J5112">
        <f>_xlfn.XLOOKUP(I5112,AS:AS,AU:AU)</f>
        <v/>
      </c>
      <c r="K5112" t="inlineStr">
        <is>
          <t>USD</t>
        </is>
      </c>
      <c r="L5112" s="238" t="n">
        <v>1156.29</v>
      </c>
      <c r="M5112">
        <f>L5112*_xlfn.XLOOKUP(K5112,AM:AM,AN:AN)</f>
        <v/>
      </c>
      <c r="N5112">
        <f>L5112*_xlfn.XLOOKUP(K5112,AM:AM,AO:AO)</f>
        <v/>
      </c>
      <c r="O5112" s="238" t="n">
        <v>90.89</v>
      </c>
      <c r="P5112">
        <f>O5112*_xlfn.XLOOKUP(K5112,AM:AM,AN:AN)</f>
        <v/>
      </c>
      <c r="Q5112">
        <f>O5112*_xlfn.XLOOKUP(K5112,AM:AM,AO:AO)</f>
        <v/>
      </c>
      <c r="R5112">
        <f>_xlfn.XLOOKUP(E5112,AF:AF,AG:AG)</f>
        <v/>
      </c>
      <c r="S5112">
        <f>_xlfn.XLOOKUP(E5112,AF:AF,AI:AI)</f>
        <v/>
      </c>
      <c r="T5112">
        <f>WEEKNUM(G5112)</f>
        <v/>
      </c>
      <c r="U5112">
        <f>YEAR(G5112)</f>
        <v/>
      </c>
      <c r="V5112" s="117">
        <f>IFERROR(Q5112/N5112,"0")</f>
        <v/>
      </c>
    </row>
    <row r="5113">
      <c r="A5113">
        <f>_xlfn.XLOOKUP(D5113,BN:BN,BO:BO)</f>
        <v/>
      </c>
      <c r="B5113" t="inlineStr">
        <is>
          <t>LLC</t>
        </is>
      </c>
      <c r="C5113" t="n">
        <v>838</v>
      </c>
      <c r="D5113">
        <f>_xlfn.XLOOKUP(C5113,BH:BH,BI:BI)</f>
        <v/>
      </c>
      <c r="E5113" t="n">
        <v>26070</v>
      </c>
      <c r="F5113" t="inlineStr">
        <is>
          <t>FS SEOUL 2-4 APR</t>
        </is>
      </c>
      <c r="G5113" s="234" t="n">
        <v>46114</v>
      </c>
      <c r="H5113" s="234" t="n">
        <v>46116</v>
      </c>
      <c r="I5113" t="inlineStr">
        <is>
          <t>HTL</t>
        </is>
      </c>
      <c r="J5113">
        <f>_xlfn.XLOOKUP(I5113,AS:AS,AU:AU)</f>
        <v/>
      </c>
      <c r="K5113" t="inlineStr">
        <is>
          <t>USD</t>
        </is>
      </c>
      <c r="L5113" s="238" t="n">
        <v>1662.46</v>
      </c>
      <c r="M5113">
        <f>L5113*_xlfn.XLOOKUP(K5113,AM:AM,AN:AN)</f>
        <v/>
      </c>
      <c r="N5113">
        <f>L5113*_xlfn.XLOOKUP(K5113,AM:AM,AO:AO)</f>
        <v/>
      </c>
      <c r="O5113" s="238" t="n">
        <v>151.13</v>
      </c>
      <c r="P5113">
        <f>O5113*_xlfn.XLOOKUP(K5113,AM:AM,AN:AN)</f>
        <v/>
      </c>
      <c r="Q5113">
        <f>O5113*_xlfn.XLOOKUP(K5113,AM:AM,AO:AO)</f>
        <v/>
      </c>
      <c r="R5113">
        <f>_xlfn.XLOOKUP(E5113,AF:AF,AG:AG)</f>
        <v/>
      </c>
      <c r="S5113">
        <f>_xlfn.XLOOKUP(E5113,AF:AF,AI:AI)</f>
        <v/>
      </c>
      <c r="T5113">
        <f>WEEKNUM(G5113)</f>
        <v/>
      </c>
      <c r="U5113">
        <f>YEAR(G5113)</f>
        <v/>
      </c>
      <c r="V5113" s="117">
        <f>IFERROR(Q5113/N5113,"0")</f>
        <v/>
      </c>
    </row>
    <row r="5114">
      <c r="A5114">
        <f>_xlfn.XLOOKUP(D5114,BN:BN,BO:BO)</f>
        <v/>
      </c>
      <c r="B5114" t="inlineStr">
        <is>
          <t>LLC</t>
        </is>
      </c>
      <c r="C5114" t="n">
        <v>838</v>
      </c>
      <c r="D5114">
        <f>_xlfn.XLOOKUP(C5114,BH:BH,BI:BI)</f>
        <v/>
      </c>
      <c r="E5114" t="n">
        <v>25365</v>
      </c>
      <c r="F5114" t="inlineStr">
        <is>
          <t>SHINMONZEN 29 MAR - 1 APR</t>
        </is>
      </c>
      <c r="G5114" s="234" t="n">
        <v>46110</v>
      </c>
      <c r="H5114" s="234" t="n">
        <v>46113</v>
      </c>
      <c r="I5114" t="inlineStr">
        <is>
          <t>HTL</t>
        </is>
      </c>
      <c r="J5114">
        <f>_xlfn.XLOOKUP(I5114,AS:AS,AU:AU)</f>
        <v/>
      </c>
      <c r="K5114" t="inlineStr">
        <is>
          <t>USD</t>
        </is>
      </c>
      <c r="L5114" s="238" t="n">
        <v>9970</v>
      </c>
      <c r="M5114">
        <f>L5114*_xlfn.XLOOKUP(K5114,AM:AM,AN:AN)</f>
        <v/>
      </c>
      <c r="N5114">
        <f>L5114*_xlfn.XLOOKUP(K5114,AM:AM,AO:AO)</f>
        <v/>
      </c>
      <c r="O5114" s="238" t="n">
        <v>1061.98</v>
      </c>
      <c r="P5114">
        <f>O5114*_xlfn.XLOOKUP(K5114,AM:AM,AN:AN)</f>
        <v/>
      </c>
      <c r="Q5114">
        <f>O5114*_xlfn.XLOOKUP(K5114,AM:AM,AO:AO)</f>
        <v/>
      </c>
      <c r="R5114">
        <f>_xlfn.XLOOKUP(E5114,AF:AF,AG:AG)</f>
        <v/>
      </c>
      <c r="S5114">
        <f>_xlfn.XLOOKUP(E5114,AF:AF,AI:AI)</f>
        <v/>
      </c>
      <c r="T5114">
        <f>WEEKNUM(G5114)</f>
        <v/>
      </c>
      <c r="U5114">
        <f>YEAR(G5114)</f>
        <v/>
      </c>
      <c r="V5114" s="117">
        <f>IFERROR(Q5114/N5114,"0")</f>
        <v/>
      </c>
    </row>
    <row r="5115">
      <c r="A5115">
        <f>_xlfn.XLOOKUP(D5115,BN:BN,BO:BO)</f>
        <v/>
      </c>
      <c r="B5115" t="inlineStr">
        <is>
          <t>LLC</t>
        </is>
      </c>
      <c r="C5115" t="n">
        <v>838</v>
      </c>
      <c r="D5115">
        <f>_xlfn.XLOOKUP(C5115,BH:BH,BI:BI)</f>
        <v/>
      </c>
      <c r="E5115" t="n">
        <v>32097</v>
      </c>
      <c r="F5115" t="inlineStr">
        <is>
          <t>ROKA + SERVICIOS NAOSHIMA 27-29 MAR</t>
        </is>
      </c>
      <c r="G5115" s="234" t="n">
        <v>46108</v>
      </c>
      <c r="H5115" s="234" t="n">
        <v>46110</v>
      </c>
      <c r="I5115" t="inlineStr">
        <is>
          <t>PKT</t>
        </is>
      </c>
      <c r="J5115">
        <f>_xlfn.XLOOKUP(I5115,AS:AS,AU:AU)</f>
        <v/>
      </c>
      <c r="K5115" t="inlineStr">
        <is>
          <t>USD</t>
        </is>
      </c>
      <c r="L5115" s="238" t="n">
        <v>6921</v>
      </c>
      <c r="M5115">
        <f>L5115*_xlfn.XLOOKUP(K5115,AM:AM,AN:AN)</f>
        <v/>
      </c>
      <c r="N5115">
        <f>L5115*_xlfn.XLOOKUP(K5115,AM:AM,AO:AO)</f>
        <v/>
      </c>
      <c r="O5115" s="238" t="n">
        <v>890</v>
      </c>
      <c r="P5115">
        <f>O5115*_xlfn.XLOOKUP(K5115,AM:AM,AN:AN)</f>
        <v/>
      </c>
      <c r="Q5115">
        <f>O5115*_xlfn.XLOOKUP(K5115,AM:AM,AO:AO)</f>
        <v/>
      </c>
      <c r="R5115">
        <f>_xlfn.XLOOKUP(E5115,AF:AF,AG:AG)</f>
        <v/>
      </c>
      <c r="S5115">
        <f>_xlfn.XLOOKUP(E5115,AF:AF,AI:AI)</f>
        <v/>
      </c>
      <c r="T5115">
        <f>WEEKNUM(G5115)</f>
        <v/>
      </c>
      <c r="U5115">
        <f>YEAR(G5115)</f>
        <v/>
      </c>
      <c r="V5115" s="117">
        <f>IFERROR(Q5115/N5115,"0")</f>
        <v/>
      </c>
    </row>
    <row r="5116">
      <c r="A5116">
        <f>_xlfn.XLOOKUP(D5116,BN:BN,BO:BO)</f>
        <v/>
      </c>
      <c r="B5116" t="inlineStr">
        <is>
          <t>LLC</t>
        </is>
      </c>
      <c r="C5116" t="n">
        <v>838</v>
      </c>
      <c r="D5116">
        <f>_xlfn.XLOOKUP(C5116,BH:BH,BI:BI)</f>
        <v/>
      </c>
      <c r="E5116" t="n">
        <v>33012</v>
      </c>
      <c r="F5116" t="inlineStr">
        <is>
          <t>ASABA RYOKAN 26-27 MAR</t>
        </is>
      </c>
      <c r="G5116" s="234" t="n">
        <v>46107</v>
      </c>
      <c r="H5116" s="234" t="n">
        <v>46108</v>
      </c>
      <c r="I5116" t="inlineStr">
        <is>
          <t>HTL</t>
        </is>
      </c>
      <c r="J5116">
        <f>_xlfn.XLOOKUP(I5116,AS:AS,AU:AU)</f>
        <v/>
      </c>
      <c r="K5116" t="inlineStr">
        <is>
          <t>USD</t>
        </is>
      </c>
      <c r="L5116" s="238" t="n">
        <v>2905</v>
      </c>
      <c r="M5116">
        <f>L5116*_xlfn.XLOOKUP(K5116,AM:AM,AN:AN)</f>
        <v/>
      </c>
      <c r="N5116">
        <f>L5116*_xlfn.XLOOKUP(K5116,AM:AM,AO:AO)</f>
        <v/>
      </c>
      <c r="O5116" s="238" t="n">
        <v>239</v>
      </c>
      <c r="P5116">
        <f>O5116*_xlfn.XLOOKUP(K5116,AM:AM,AN:AN)</f>
        <v/>
      </c>
      <c r="Q5116">
        <f>O5116*_xlfn.XLOOKUP(K5116,AM:AM,AO:AO)</f>
        <v/>
      </c>
      <c r="R5116">
        <f>_xlfn.XLOOKUP(E5116,AF:AF,AG:AG)</f>
        <v/>
      </c>
      <c r="S5116">
        <f>_xlfn.XLOOKUP(E5116,AF:AF,AI:AI)</f>
        <v/>
      </c>
      <c r="T5116">
        <f>WEEKNUM(G5116)</f>
        <v/>
      </c>
      <c r="U5116">
        <f>YEAR(G5116)</f>
        <v/>
      </c>
      <c r="V5116" s="117">
        <f>IFERROR(Q5116/N5116,"0")</f>
        <v/>
      </c>
    </row>
    <row r="5117">
      <c r="A5117">
        <f>_xlfn.XLOOKUP(D5117,BN:BN,BO:BO)</f>
        <v/>
      </c>
      <c r="B5117" t="inlineStr">
        <is>
          <t>LLC</t>
        </is>
      </c>
      <c r="C5117" t="n">
        <v>839</v>
      </c>
      <c r="D5117">
        <f>_xlfn.XLOOKUP(C5117,BH:BH,BI:BI)</f>
        <v/>
      </c>
      <c r="E5117" t="n">
        <v>27301</v>
      </c>
      <c r="F5117" t="inlineStr">
        <is>
          <t>Boleto de Avión CDMX-Ginebra de Moises Vainer</t>
        </is>
      </c>
      <c r="G5117" s="234" t="n">
        <v>46009</v>
      </c>
      <c r="H5117" s="234" t="n">
        <v>46009</v>
      </c>
      <c r="I5117" t="inlineStr">
        <is>
          <t>VLO</t>
        </is>
      </c>
      <c r="J5117">
        <f>_xlfn.XLOOKUP(I5117,AS:AS,AU:AU)</f>
        <v/>
      </c>
      <c r="K5117" t="inlineStr">
        <is>
          <t>MXN</t>
        </is>
      </c>
      <c r="L5117" s="238" t="n">
        <v>40532</v>
      </c>
      <c r="M5117">
        <f>L5117*_xlfn.XLOOKUP(K5117,AM:AM,AN:AN)</f>
        <v/>
      </c>
      <c r="N5117">
        <f>L5117*_xlfn.XLOOKUP(K5117,AM:AM,AO:AO)</f>
        <v/>
      </c>
      <c r="O5117" s="238" t="n">
        <v>0</v>
      </c>
      <c r="P5117">
        <f>O5117*_xlfn.XLOOKUP(K5117,AM:AM,AN:AN)</f>
        <v/>
      </c>
      <c r="Q5117">
        <f>O5117*_xlfn.XLOOKUP(K5117,AM:AM,AO:AO)</f>
        <v/>
      </c>
      <c r="R5117">
        <f>_xlfn.XLOOKUP(E5117,AF:AF,AG:AG)</f>
        <v/>
      </c>
      <c r="S5117">
        <f>_xlfn.XLOOKUP(E5117,AF:AF,AI:AI)</f>
        <v/>
      </c>
      <c r="T5117">
        <f>WEEKNUM(G5117)</f>
        <v/>
      </c>
      <c r="U5117">
        <f>YEAR(G5117)</f>
        <v/>
      </c>
      <c r="V5117" s="117">
        <f>IFERROR(Q5117/N5117,"0")</f>
        <v/>
      </c>
    </row>
    <row r="5118">
      <c r="A5118">
        <f>_xlfn.XLOOKUP(D5118,BN:BN,BO:BO)</f>
        <v/>
      </c>
      <c r="B5118" t="inlineStr">
        <is>
          <t>LLC</t>
        </is>
      </c>
      <c r="C5118" t="n">
        <v>839</v>
      </c>
      <c r="D5118">
        <f>_xlfn.XLOOKUP(C5118,BH:BH,BI:BI)</f>
        <v/>
      </c>
      <c r="E5118" t="n">
        <v>0</v>
      </c>
      <c r="F5118" t="inlineStr">
        <is>
          <t xml:space="preserve">Fee de Emisión de Boleto Aereo - 35 USD </t>
        </is>
      </c>
      <c r="G5118" s="234" t="n">
        <v>46009</v>
      </c>
      <c r="H5118" s="234" t="n">
        <v>46009</v>
      </c>
      <c r="I5118" t="inlineStr">
        <is>
          <t>HPS</t>
        </is>
      </c>
      <c r="J5118">
        <f>_xlfn.XLOOKUP(I5118,AS:AS,AU:AU)</f>
        <v/>
      </c>
      <c r="K5118" t="inlineStr">
        <is>
          <t>MXN</t>
        </is>
      </c>
      <c r="L5118" s="238" t="n">
        <v>664.3</v>
      </c>
      <c r="M5118">
        <f>L5118*_xlfn.XLOOKUP(K5118,AM:AM,AN:AN)</f>
        <v/>
      </c>
      <c r="N5118">
        <f>L5118*_xlfn.XLOOKUP(K5118,AM:AM,AO:AO)</f>
        <v/>
      </c>
      <c r="O5118" s="238" t="n">
        <v>664.3</v>
      </c>
      <c r="P5118">
        <f>O5118*_xlfn.XLOOKUP(K5118,AM:AM,AN:AN)</f>
        <v/>
      </c>
      <c r="Q5118">
        <f>O5118*_xlfn.XLOOKUP(K5118,AM:AM,AO:AO)</f>
        <v/>
      </c>
      <c r="R5118">
        <f>_xlfn.XLOOKUP(E5118,AF:AF,AG:AG)</f>
        <v/>
      </c>
      <c r="S5118">
        <f>_xlfn.XLOOKUP(E5118,AF:AF,AI:AI)</f>
        <v/>
      </c>
      <c r="T5118">
        <f>WEEKNUM(G5118)</f>
        <v/>
      </c>
      <c r="U5118">
        <f>YEAR(G5118)</f>
        <v/>
      </c>
      <c r="V5118" s="117">
        <f>IFERROR(Q5118/N5118,"0")</f>
        <v/>
      </c>
    </row>
    <row r="5119">
      <c r="A5119">
        <f>_xlfn.XLOOKUP(D5119,BN:BN,BO:BO)</f>
        <v/>
      </c>
      <c r="B5119" t="inlineStr">
        <is>
          <t>LLC</t>
        </is>
      </c>
      <c r="C5119" t="n">
        <v>840</v>
      </c>
      <c r="D5119">
        <f>_xlfn.XLOOKUP(C5119,BH:BH,BI:BI)</f>
        <v/>
      </c>
      <c r="E5119" t="n">
        <v>28934</v>
      </c>
      <c r="F5119" t="inlineStr">
        <is>
          <t>ROMERO DURAN JOSE CARLOS</t>
        </is>
      </c>
      <c r="G5119" s="234" t="n">
        <v>45980</v>
      </c>
      <c r="H5119" s="234" t="n">
        <v>45987</v>
      </c>
      <c r="I5119" t="inlineStr">
        <is>
          <t>VLO</t>
        </is>
      </c>
      <c r="J5119">
        <f>_xlfn.XLOOKUP(I5119,AS:AS,AU:AU)</f>
        <v/>
      </c>
      <c r="K5119" t="inlineStr">
        <is>
          <t>USD</t>
        </is>
      </c>
      <c r="L5119" s="238" t="n">
        <v>6083.58</v>
      </c>
      <c r="M5119">
        <f>L5119*_xlfn.XLOOKUP(K5119,AM:AM,AN:AN)</f>
        <v/>
      </c>
      <c r="N5119">
        <f>L5119*_xlfn.XLOOKUP(K5119,AM:AM,AO:AO)</f>
        <v/>
      </c>
      <c r="O5119" s="238" t="n">
        <v>0</v>
      </c>
      <c r="P5119">
        <f>O5119*_xlfn.XLOOKUP(K5119,AM:AM,AN:AN)</f>
        <v/>
      </c>
      <c r="Q5119">
        <f>O5119*_xlfn.XLOOKUP(K5119,AM:AM,AO:AO)</f>
        <v/>
      </c>
      <c r="R5119">
        <f>_xlfn.XLOOKUP(E5119,AF:AF,AG:AG)</f>
        <v/>
      </c>
      <c r="S5119">
        <f>_xlfn.XLOOKUP(E5119,AF:AF,AI:AI)</f>
        <v/>
      </c>
      <c r="T5119">
        <f>WEEKNUM(G5119)</f>
        <v/>
      </c>
      <c r="U5119">
        <f>YEAR(G5119)</f>
        <v/>
      </c>
      <c r="V5119" s="117">
        <f>IFERROR(Q5119/N5119,"0")</f>
        <v/>
      </c>
    </row>
    <row r="5120">
      <c r="A5120">
        <f>_xlfn.XLOOKUP(D5120,BN:BN,BO:BO)</f>
        <v/>
      </c>
      <c r="B5120" t="inlineStr">
        <is>
          <t>LLC</t>
        </is>
      </c>
      <c r="C5120" t="n">
        <v>841</v>
      </c>
      <c r="D5120">
        <f>_xlfn.XLOOKUP(C5120,BH:BH,BI:BI)</f>
        <v/>
      </c>
      <c r="E5120" t="n">
        <v>23362</v>
      </c>
      <c r="F5120" t="inlineStr">
        <is>
          <t>MUWA NISEKO</t>
        </is>
      </c>
      <c r="G5120" s="234" t="n">
        <v>46017</v>
      </c>
      <c r="H5120" s="234" t="n">
        <v>46028</v>
      </c>
      <c r="I5120" t="inlineStr">
        <is>
          <t>HTL</t>
        </is>
      </c>
      <c r="J5120">
        <f>_xlfn.XLOOKUP(I5120,AS:AS,AU:AU)</f>
        <v/>
      </c>
      <c r="K5120" t="inlineStr">
        <is>
          <t>USD</t>
        </is>
      </c>
      <c r="L5120" s="238" t="n">
        <v>23503.08</v>
      </c>
      <c r="M5120">
        <f>L5120*_xlfn.XLOOKUP(K5120,AM:AM,AN:AN)</f>
        <v/>
      </c>
      <c r="N5120">
        <f>L5120*_xlfn.XLOOKUP(K5120,AM:AM,AO:AO)</f>
        <v/>
      </c>
      <c r="O5120" s="238" t="n">
        <v>4202.4</v>
      </c>
      <c r="P5120">
        <f>O5120*_xlfn.XLOOKUP(K5120,AM:AM,AN:AN)</f>
        <v/>
      </c>
      <c r="Q5120">
        <f>O5120*_xlfn.XLOOKUP(K5120,AM:AM,AO:AO)</f>
        <v/>
      </c>
      <c r="R5120">
        <f>_xlfn.XLOOKUP(E5120,AF:AF,AG:AG)</f>
        <v/>
      </c>
      <c r="S5120">
        <f>_xlfn.XLOOKUP(E5120,AF:AF,AI:AI)</f>
        <v/>
      </c>
      <c r="T5120">
        <f>WEEKNUM(G5120)</f>
        <v/>
      </c>
      <c r="U5120">
        <f>YEAR(G5120)</f>
        <v/>
      </c>
      <c r="V5120" s="117">
        <f>IFERROR(Q5120/N5120,"0")</f>
        <v/>
      </c>
    </row>
    <row r="5121">
      <c r="A5121">
        <f>_xlfn.XLOOKUP(D5121,BN:BN,BO:BO)</f>
        <v/>
      </c>
      <c r="B5121" t="inlineStr">
        <is>
          <t>LLC</t>
        </is>
      </c>
      <c r="C5121" t="n">
        <v>841</v>
      </c>
      <c r="D5121">
        <f>_xlfn.XLOOKUP(C5121,BH:BH,BI:BI)</f>
        <v/>
      </c>
      <c r="E5121" t="n">
        <v>0</v>
      </c>
      <c r="F5121" t="inlineStr">
        <is>
          <t>FEE STRIPE</t>
        </is>
      </c>
      <c r="G5121" s="234" t="n">
        <v>46017</v>
      </c>
      <c r="H5121" s="234" t="n">
        <v>46028</v>
      </c>
      <c r="I5121" t="inlineStr">
        <is>
          <t>HPS</t>
        </is>
      </c>
      <c r="J5121">
        <f>_xlfn.XLOOKUP(I5121,AS:AS,AU:AU)</f>
        <v/>
      </c>
      <c r="K5121" t="inlineStr">
        <is>
          <t>USD</t>
        </is>
      </c>
      <c r="L5121" s="238" t="n">
        <v>979.3200000000001</v>
      </c>
      <c r="M5121">
        <f>L5121*_xlfn.XLOOKUP(K5121,AM:AM,AN:AN)</f>
        <v/>
      </c>
      <c r="N5121">
        <f>L5121*_xlfn.XLOOKUP(K5121,AM:AM,AO:AO)</f>
        <v/>
      </c>
      <c r="O5121" s="238" t="n">
        <v>979.3200000000001</v>
      </c>
      <c r="P5121">
        <f>O5121*_xlfn.XLOOKUP(K5121,AM:AM,AN:AN)</f>
        <v/>
      </c>
      <c r="Q5121">
        <f>O5121*_xlfn.XLOOKUP(K5121,AM:AM,AO:AO)</f>
        <v/>
      </c>
      <c r="R5121">
        <f>_xlfn.XLOOKUP(E5121,AF:AF,AG:AG)</f>
        <v/>
      </c>
      <c r="S5121">
        <f>_xlfn.XLOOKUP(E5121,AF:AF,AI:AI)</f>
        <v/>
      </c>
      <c r="T5121">
        <f>WEEKNUM(G5121)</f>
        <v/>
      </c>
      <c r="U5121">
        <f>YEAR(G5121)</f>
        <v/>
      </c>
      <c r="V5121" s="117">
        <f>IFERROR(Q5121/N5121,"0")</f>
        <v/>
      </c>
    </row>
    <row r="5122">
      <c r="A5122">
        <f>_xlfn.XLOOKUP(D5122,BN:BN,BO:BO)</f>
        <v/>
      </c>
      <c r="B5122" t="inlineStr">
        <is>
          <t>LLC</t>
        </is>
      </c>
      <c r="C5122" t="n">
        <v>841</v>
      </c>
      <c r="D5122">
        <f>_xlfn.XLOOKUP(C5122,BH:BH,BI:BI)</f>
        <v/>
      </c>
      <c r="E5122" t="n">
        <v>28934</v>
      </c>
      <c r="F5122" t="inlineStr">
        <is>
          <t>ARNAUD BAILLERES MAURICIO MR</t>
        </is>
      </c>
      <c r="G5122" s="234" t="n">
        <v>46019</v>
      </c>
      <c r="H5122" s="234" t="n">
        <v>46025</v>
      </c>
      <c r="I5122" t="inlineStr">
        <is>
          <t>VLO</t>
        </is>
      </c>
      <c r="J5122">
        <f>_xlfn.XLOOKUP(I5122,AS:AS,AU:AU)</f>
        <v/>
      </c>
      <c r="K5122" t="inlineStr">
        <is>
          <t>USD</t>
        </is>
      </c>
      <c r="L5122" s="238" t="n">
        <v>623.2</v>
      </c>
      <c r="M5122">
        <f>L5122*_xlfn.XLOOKUP(K5122,AM:AM,AN:AN)</f>
        <v/>
      </c>
      <c r="N5122">
        <f>L5122*_xlfn.XLOOKUP(K5122,AM:AM,AO:AO)</f>
        <v/>
      </c>
      <c r="O5122" s="238" t="n">
        <v>0</v>
      </c>
      <c r="P5122">
        <f>O5122*_xlfn.XLOOKUP(K5122,AM:AM,AN:AN)</f>
        <v/>
      </c>
      <c r="Q5122">
        <f>O5122*_xlfn.XLOOKUP(K5122,AM:AM,AO:AO)</f>
        <v/>
      </c>
      <c r="R5122">
        <f>_xlfn.XLOOKUP(E5122,AF:AF,AG:AG)</f>
        <v/>
      </c>
      <c r="S5122">
        <f>_xlfn.XLOOKUP(E5122,AF:AF,AI:AI)</f>
        <v/>
      </c>
      <c r="T5122">
        <f>WEEKNUM(G5122)</f>
        <v/>
      </c>
      <c r="U5122">
        <f>YEAR(G5122)</f>
        <v/>
      </c>
      <c r="V5122" s="117">
        <f>IFERROR(Q5122/N5122,"0")</f>
        <v/>
      </c>
    </row>
    <row r="5123">
      <c r="A5123">
        <f>_xlfn.XLOOKUP(D5123,BN:BN,BO:BO)</f>
        <v/>
      </c>
      <c r="B5123" t="inlineStr">
        <is>
          <t>LLC</t>
        </is>
      </c>
      <c r="C5123" t="n">
        <v>841</v>
      </c>
      <c r="D5123">
        <f>_xlfn.XLOOKUP(C5123,BH:BH,BI:BI)</f>
        <v/>
      </c>
      <c r="E5123" t="n">
        <v>28934</v>
      </c>
      <c r="F5123" t="inlineStr">
        <is>
          <t>SERNA BARRERA LUISA GABRIELA MRS</t>
        </is>
      </c>
      <c r="G5123" s="234" t="n">
        <v>46019</v>
      </c>
      <c r="H5123" s="234" t="n">
        <v>46025</v>
      </c>
      <c r="I5123" t="inlineStr">
        <is>
          <t>VLO</t>
        </is>
      </c>
      <c r="J5123">
        <f>_xlfn.XLOOKUP(I5123,AS:AS,AU:AU)</f>
        <v/>
      </c>
      <c r="K5123" t="inlineStr">
        <is>
          <t>USD</t>
        </is>
      </c>
      <c r="L5123" s="238" t="n">
        <v>623.2</v>
      </c>
      <c r="M5123">
        <f>L5123*_xlfn.XLOOKUP(K5123,AM:AM,AN:AN)</f>
        <v/>
      </c>
      <c r="N5123">
        <f>L5123*_xlfn.XLOOKUP(K5123,AM:AM,AO:AO)</f>
        <v/>
      </c>
      <c r="O5123" s="238" t="n">
        <v>0</v>
      </c>
      <c r="P5123">
        <f>O5123*_xlfn.XLOOKUP(K5123,AM:AM,AN:AN)</f>
        <v/>
      </c>
      <c r="Q5123">
        <f>O5123*_xlfn.XLOOKUP(K5123,AM:AM,AO:AO)</f>
        <v/>
      </c>
      <c r="R5123">
        <f>_xlfn.XLOOKUP(E5123,AF:AF,AG:AG)</f>
        <v/>
      </c>
      <c r="S5123">
        <f>_xlfn.XLOOKUP(E5123,AF:AF,AI:AI)</f>
        <v/>
      </c>
      <c r="T5123">
        <f>WEEKNUM(G5123)</f>
        <v/>
      </c>
      <c r="U5123">
        <f>YEAR(G5123)</f>
        <v/>
      </c>
      <c r="V5123" s="117">
        <f>IFERROR(Q5123/N5123,"0")</f>
        <v/>
      </c>
    </row>
    <row r="5124">
      <c r="A5124">
        <f>_xlfn.XLOOKUP(D5124,BN:BN,BO:BO)</f>
        <v/>
      </c>
      <c r="B5124" t="inlineStr">
        <is>
          <t>LLC</t>
        </is>
      </c>
      <c r="C5124" t="n">
        <v>841</v>
      </c>
      <c r="D5124">
        <f>_xlfn.XLOOKUP(C5124,BH:BH,BI:BI)</f>
        <v/>
      </c>
      <c r="E5124" t="n">
        <v>28934</v>
      </c>
      <c r="F5124" t="inlineStr">
        <is>
          <t>ARNAUD SERNA MAURICIO GABRIEL MR</t>
        </is>
      </c>
      <c r="G5124" s="234" t="n">
        <v>46019</v>
      </c>
      <c r="H5124" s="234" t="n">
        <v>46025</v>
      </c>
      <c r="I5124" t="inlineStr">
        <is>
          <t>VLO</t>
        </is>
      </c>
      <c r="J5124">
        <f>_xlfn.XLOOKUP(I5124,AS:AS,AU:AU)</f>
        <v/>
      </c>
      <c r="K5124" t="inlineStr">
        <is>
          <t>USD</t>
        </is>
      </c>
      <c r="L5124" s="238" t="n">
        <v>623.2</v>
      </c>
      <c r="M5124">
        <f>L5124*_xlfn.XLOOKUP(K5124,AM:AM,AN:AN)</f>
        <v/>
      </c>
      <c r="N5124">
        <f>L5124*_xlfn.XLOOKUP(K5124,AM:AM,AO:AO)</f>
        <v/>
      </c>
      <c r="O5124" s="238" t="n">
        <v>0</v>
      </c>
      <c r="P5124">
        <f>O5124*_xlfn.XLOOKUP(K5124,AM:AM,AN:AN)</f>
        <v/>
      </c>
      <c r="Q5124">
        <f>O5124*_xlfn.XLOOKUP(K5124,AM:AM,AO:AO)</f>
        <v/>
      </c>
      <c r="R5124">
        <f>_xlfn.XLOOKUP(E5124,AF:AF,AG:AG)</f>
        <v/>
      </c>
      <c r="S5124">
        <f>_xlfn.XLOOKUP(E5124,AF:AF,AI:AI)</f>
        <v/>
      </c>
      <c r="T5124">
        <f>WEEKNUM(G5124)</f>
        <v/>
      </c>
      <c r="U5124">
        <f>YEAR(G5124)</f>
        <v/>
      </c>
      <c r="V5124" s="117">
        <f>IFERROR(Q5124/N5124,"0")</f>
        <v/>
      </c>
    </row>
    <row r="5125">
      <c r="A5125">
        <f>_xlfn.XLOOKUP(D5125,BN:BN,BO:BO)</f>
        <v/>
      </c>
      <c r="B5125" t="inlineStr">
        <is>
          <t>LLC</t>
        </is>
      </c>
      <c r="C5125" t="n">
        <v>841</v>
      </c>
      <c r="D5125">
        <f>_xlfn.XLOOKUP(C5125,BH:BH,BI:BI)</f>
        <v/>
      </c>
      <c r="E5125" t="n">
        <v>28934</v>
      </c>
      <c r="F5125" t="inlineStr">
        <is>
          <t>ARNAUD BAILLERES MAURICIO MR</t>
        </is>
      </c>
      <c r="G5125" s="234" t="n">
        <v>46025</v>
      </c>
      <c r="H5125" s="234" t="n">
        <v>46025</v>
      </c>
      <c r="I5125" t="inlineStr">
        <is>
          <t>VLO</t>
        </is>
      </c>
      <c r="J5125">
        <f>_xlfn.XLOOKUP(I5125,AS:AS,AU:AU)</f>
        <v/>
      </c>
      <c r="K5125" t="inlineStr">
        <is>
          <t>USD</t>
        </is>
      </c>
      <c r="L5125" s="238" t="n">
        <v>284.3</v>
      </c>
      <c r="M5125">
        <f>L5125*_xlfn.XLOOKUP(K5125,AM:AM,AN:AN)</f>
        <v/>
      </c>
      <c r="N5125">
        <f>L5125*_xlfn.XLOOKUP(K5125,AM:AM,AO:AO)</f>
        <v/>
      </c>
      <c r="O5125" s="238" t="n">
        <v>0</v>
      </c>
      <c r="P5125">
        <f>O5125*_xlfn.XLOOKUP(K5125,AM:AM,AN:AN)</f>
        <v/>
      </c>
      <c r="Q5125">
        <f>O5125*_xlfn.XLOOKUP(K5125,AM:AM,AO:AO)</f>
        <v/>
      </c>
      <c r="R5125">
        <f>_xlfn.XLOOKUP(E5125,AF:AF,AG:AG)</f>
        <v/>
      </c>
      <c r="S5125">
        <f>_xlfn.XLOOKUP(E5125,AF:AF,AI:AI)</f>
        <v/>
      </c>
      <c r="T5125">
        <f>WEEKNUM(G5125)</f>
        <v/>
      </c>
      <c r="U5125">
        <f>YEAR(G5125)</f>
        <v/>
      </c>
      <c r="V5125" s="117">
        <f>IFERROR(Q5125/N5125,"0")</f>
        <v/>
      </c>
    </row>
    <row r="5126">
      <c r="A5126">
        <f>_xlfn.XLOOKUP(D5126,BN:BN,BO:BO)</f>
        <v/>
      </c>
      <c r="B5126" t="inlineStr">
        <is>
          <t>LLC</t>
        </is>
      </c>
      <c r="C5126" t="n">
        <v>841</v>
      </c>
      <c r="D5126">
        <f>_xlfn.XLOOKUP(C5126,BH:BH,BI:BI)</f>
        <v/>
      </c>
      <c r="E5126" t="n">
        <v>28934</v>
      </c>
      <c r="F5126" t="inlineStr">
        <is>
          <t>SERNA BARRERA LUISA GABRIELA MRS</t>
        </is>
      </c>
      <c r="G5126" s="234" t="n">
        <v>46025</v>
      </c>
      <c r="H5126" s="234" t="n">
        <v>46025</v>
      </c>
      <c r="I5126" t="inlineStr">
        <is>
          <t>VLO</t>
        </is>
      </c>
      <c r="J5126">
        <f>_xlfn.XLOOKUP(I5126,AS:AS,AU:AU)</f>
        <v/>
      </c>
      <c r="K5126" t="inlineStr">
        <is>
          <t>USD</t>
        </is>
      </c>
      <c r="L5126" s="238" t="n">
        <v>284.3</v>
      </c>
      <c r="M5126">
        <f>L5126*_xlfn.XLOOKUP(K5126,AM:AM,AN:AN)</f>
        <v/>
      </c>
      <c r="N5126">
        <f>L5126*_xlfn.XLOOKUP(K5126,AM:AM,AO:AO)</f>
        <v/>
      </c>
      <c r="O5126" s="238" t="n">
        <v>0</v>
      </c>
      <c r="P5126">
        <f>O5126*_xlfn.XLOOKUP(K5126,AM:AM,AN:AN)</f>
        <v/>
      </c>
      <c r="Q5126">
        <f>O5126*_xlfn.XLOOKUP(K5126,AM:AM,AO:AO)</f>
        <v/>
      </c>
      <c r="R5126">
        <f>_xlfn.XLOOKUP(E5126,AF:AF,AG:AG)</f>
        <v/>
      </c>
      <c r="S5126">
        <f>_xlfn.XLOOKUP(E5126,AF:AF,AI:AI)</f>
        <v/>
      </c>
      <c r="T5126">
        <f>WEEKNUM(G5126)</f>
        <v/>
      </c>
      <c r="U5126">
        <f>YEAR(G5126)</f>
        <v/>
      </c>
      <c r="V5126" s="117">
        <f>IFERROR(Q5126/N5126,"0")</f>
        <v/>
      </c>
    </row>
    <row r="5127">
      <c r="A5127">
        <f>_xlfn.XLOOKUP(D5127,BN:BN,BO:BO)</f>
        <v/>
      </c>
      <c r="B5127" t="inlineStr">
        <is>
          <t>LLC</t>
        </is>
      </c>
      <c r="C5127" t="n">
        <v>841</v>
      </c>
      <c r="D5127">
        <f>_xlfn.XLOOKUP(C5127,BH:BH,BI:BI)</f>
        <v/>
      </c>
      <c r="E5127" t="n">
        <v>28934</v>
      </c>
      <c r="F5127" t="inlineStr">
        <is>
          <t>ARNAUD SERNA MAURICIO GABRIEL MR</t>
        </is>
      </c>
      <c r="G5127" s="234" t="n">
        <v>46025</v>
      </c>
      <c r="H5127" s="234" t="n">
        <v>46025</v>
      </c>
      <c r="I5127" t="inlineStr">
        <is>
          <t>VLO</t>
        </is>
      </c>
      <c r="J5127">
        <f>_xlfn.XLOOKUP(I5127,AS:AS,AU:AU)</f>
        <v/>
      </c>
      <c r="K5127" t="inlineStr">
        <is>
          <t>USD</t>
        </is>
      </c>
      <c r="L5127" s="238" t="n">
        <v>284.3</v>
      </c>
      <c r="M5127">
        <f>L5127*_xlfn.XLOOKUP(K5127,AM:AM,AN:AN)</f>
        <v/>
      </c>
      <c r="N5127">
        <f>L5127*_xlfn.XLOOKUP(K5127,AM:AM,AO:AO)</f>
        <v/>
      </c>
      <c r="O5127" s="238" t="n">
        <v>0</v>
      </c>
      <c r="P5127">
        <f>O5127*_xlfn.XLOOKUP(K5127,AM:AM,AN:AN)</f>
        <v/>
      </c>
      <c r="Q5127">
        <f>O5127*_xlfn.XLOOKUP(K5127,AM:AM,AO:AO)</f>
        <v/>
      </c>
      <c r="R5127">
        <f>_xlfn.XLOOKUP(E5127,AF:AF,AG:AG)</f>
        <v/>
      </c>
      <c r="S5127">
        <f>_xlfn.XLOOKUP(E5127,AF:AF,AI:AI)</f>
        <v/>
      </c>
      <c r="T5127">
        <f>WEEKNUM(G5127)</f>
        <v/>
      </c>
      <c r="U5127">
        <f>YEAR(G5127)</f>
        <v/>
      </c>
      <c r="V5127" s="117">
        <f>IFERROR(Q5127/N5127,"0")</f>
        <v/>
      </c>
    </row>
    <row r="5128">
      <c r="A5128">
        <f>_xlfn.XLOOKUP(D5128,BN:BN,BO:BO)</f>
        <v/>
      </c>
      <c r="B5128" t="inlineStr">
        <is>
          <t>LLC</t>
        </is>
      </c>
      <c r="C5128" t="n">
        <v>841</v>
      </c>
      <c r="D5128">
        <f>_xlfn.XLOOKUP(C5128,BH:BH,BI:BI)</f>
        <v/>
      </c>
      <c r="E5128" t="n">
        <v>0</v>
      </c>
      <c r="F5128" t="inlineStr">
        <is>
          <t>FEE TKTS</t>
        </is>
      </c>
      <c r="G5128" s="234" t="n">
        <v>46017</v>
      </c>
      <c r="H5128" s="234" t="n">
        <v>46028</v>
      </c>
      <c r="I5128" t="inlineStr">
        <is>
          <t>HPS</t>
        </is>
      </c>
      <c r="J5128">
        <f>_xlfn.XLOOKUP(I5128,AS:AS,AU:AU)</f>
        <v/>
      </c>
      <c r="K5128" t="inlineStr">
        <is>
          <t>USD</t>
        </is>
      </c>
      <c r="L5128" s="238" t="n">
        <v>105</v>
      </c>
      <c r="M5128">
        <f>L5128*_xlfn.XLOOKUP(K5128,AM:AM,AN:AN)</f>
        <v/>
      </c>
      <c r="N5128">
        <f>L5128*_xlfn.XLOOKUP(K5128,AM:AM,AO:AO)</f>
        <v/>
      </c>
      <c r="O5128" s="238" t="n">
        <v>105</v>
      </c>
      <c r="P5128">
        <f>O5128*_xlfn.XLOOKUP(K5128,AM:AM,AN:AN)</f>
        <v/>
      </c>
      <c r="Q5128">
        <f>O5128*_xlfn.XLOOKUP(K5128,AM:AM,AO:AO)</f>
        <v/>
      </c>
      <c r="R5128">
        <f>_xlfn.XLOOKUP(E5128,AF:AF,AG:AG)</f>
        <v/>
      </c>
      <c r="S5128">
        <f>_xlfn.XLOOKUP(E5128,AF:AF,AI:AI)</f>
        <v/>
      </c>
      <c r="T5128">
        <f>WEEKNUM(G5128)</f>
        <v/>
      </c>
      <c r="U5128">
        <f>YEAR(G5128)</f>
        <v/>
      </c>
      <c r="V5128" s="117">
        <f>IFERROR(Q5128/N5128,"0")</f>
        <v/>
      </c>
    </row>
    <row r="5129">
      <c r="A5129">
        <f>_xlfn.XLOOKUP(D5129,BN:BN,BO:BO)</f>
        <v/>
      </c>
      <c r="B5129" t="inlineStr">
        <is>
          <t>LLC</t>
        </is>
      </c>
      <c r="C5129" t="n">
        <v>841</v>
      </c>
      <c r="D5129">
        <f>_xlfn.XLOOKUP(C5129,BH:BH,BI:BI)</f>
        <v/>
      </c>
      <c r="E5129" t="n">
        <v>27301</v>
      </c>
      <c r="F5129" t="inlineStr">
        <is>
          <t>VUELO MEX-NRT-MEX MAURICIO ARNAUD</t>
        </is>
      </c>
      <c r="G5129" s="234" t="n">
        <v>46017</v>
      </c>
      <c r="H5129" s="234" t="n">
        <v>46028</v>
      </c>
      <c r="I5129" t="inlineStr">
        <is>
          <t>VLO</t>
        </is>
      </c>
      <c r="J5129">
        <f>_xlfn.XLOOKUP(I5129,AS:AS,AU:AU)</f>
        <v/>
      </c>
      <c r="K5129" t="inlineStr">
        <is>
          <t>USD</t>
        </is>
      </c>
      <c r="L5129" s="238" t="n">
        <v>9754</v>
      </c>
      <c r="M5129">
        <f>L5129*_xlfn.XLOOKUP(K5129,AM:AM,AN:AN)</f>
        <v/>
      </c>
      <c r="N5129">
        <f>L5129*_xlfn.XLOOKUP(K5129,AM:AM,AO:AO)</f>
        <v/>
      </c>
      <c r="O5129" s="238" t="n">
        <v>0</v>
      </c>
      <c r="P5129">
        <f>O5129*_xlfn.XLOOKUP(K5129,AM:AM,AN:AN)</f>
        <v/>
      </c>
      <c r="Q5129">
        <f>O5129*_xlfn.XLOOKUP(K5129,AM:AM,AO:AO)</f>
        <v/>
      </c>
      <c r="R5129">
        <f>_xlfn.XLOOKUP(E5129,AF:AF,AG:AG)</f>
        <v/>
      </c>
      <c r="S5129">
        <f>_xlfn.XLOOKUP(E5129,AF:AF,AI:AI)</f>
        <v/>
      </c>
      <c r="T5129">
        <f>WEEKNUM(G5129)</f>
        <v/>
      </c>
      <c r="U5129">
        <f>YEAR(G5129)</f>
        <v/>
      </c>
      <c r="V5129" s="117">
        <f>IFERROR(Q5129/N5129,"0")</f>
        <v/>
      </c>
    </row>
    <row r="5130">
      <c r="A5130">
        <f>_xlfn.XLOOKUP(D5130,BN:BN,BO:BO)</f>
        <v/>
      </c>
      <c r="B5130" t="inlineStr">
        <is>
          <t>LLC</t>
        </is>
      </c>
      <c r="C5130" t="n">
        <v>841</v>
      </c>
      <c r="D5130">
        <f>_xlfn.XLOOKUP(C5130,BH:BH,BI:BI)</f>
        <v/>
      </c>
      <c r="E5130" t="n">
        <v>27301</v>
      </c>
      <c r="F5130" t="inlineStr">
        <is>
          <t>VUELO MEX-NRT-MEX GABRIELA SERNA</t>
        </is>
      </c>
      <c r="G5130" s="234" t="n">
        <v>46017</v>
      </c>
      <c r="H5130" s="234" t="n">
        <v>46028</v>
      </c>
      <c r="I5130" t="inlineStr">
        <is>
          <t>VLO</t>
        </is>
      </c>
      <c r="J5130">
        <f>_xlfn.XLOOKUP(I5130,AS:AS,AU:AU)</f>
        <v/>
      </c>
      <c r="K5130" t="inlineStr">
        <is>
          <t>USD</t>
        </is>
      </c>
      <c r="L5130" s="238" t="n">
        <v>9754</v>
      </c>
      <c r="M5130">
        <f>L5130*_xlfn.XLOOKUP(K5130,AM:AM,AN:AN)</f>
        <v/>
      </c>
      <c r="N5130">
        <f>L5130*_xlfn.XLOOKUP(K5130,AM:AM,AO:AO)</f>
        <v/>
      </c>
      <c r="O5130" s="238" t="n">
        <v>0</v>
      </c>
      <c r="P5130">
        <f>O5130*_xlfn.XLOOKUP(K5130,AM:AM,AN:AN)</f>
        <v/>
      </c>
      <c r="Q5130">
        <f>O5130*_xlfn.XLOOKUP(K5130,AM:AM,AO:AO)</f>
        <v/>
      </c>
      <c r="R5130">
        <f>_xlfn.XLOOKUP(E5130,AF:AF,AG:AG)</f>
        <v/>
      </c>
      <c r="S5130">
        <f>_xlfn.XLOOKUP(E5130,AF:AF,AI:AI)</f>
        <v/>
      </c>
      <c r="T5130">
        <f>WEEKNUM(G5130)</f>
        <v/>
      </c>
      <c r="U5130">
        <f>YEAR(G5130)</f>
        <v/>
      </c>
      <c r="V5130" s="117">
        <f>IFERROR(Q5130/N5130,"0")</f>
        <v/>
      </c>
    </row>
    <row r="5131">
      <c r="A5131">
        <f>_xlfn.XLOOKUP(D5131,BN:BN,BO:BO)</f>
        <v/>
      </c>
      <c r="B5131" t="inlineStr">
        <is>
          <t>LLC</t>
        </is>
      </c>
      <c r="C5131" t="n">
        <v>841</v>
      </c>
      <c r="D5131">
        <f>_xlfn.XLOOKUP(C5131,BH:BH,BI:BI)</f>
        <v/>
      </c>
      <c r="E5131" t="n">
        <v>27301</v>
      </c>
      <c r="F5131" t="inlineStr">
        <is>
          <t>VUELO MEX-NRT-MEX MAURICIO JR</t>
        </is>
      </c>
      <c r="G5131" s="234" t="n">
        <v>46017</v>
      </c>
      <c r="H5131" s="234" t="n">
        <v>46028</v>
      </c>
      <c r="I5131" t="inlineStr">
        <is>
          <t>VLO</t>
        </is>
      </c>
      <c r="J5131">
        <f>_xlfn.XLOOKUP(I5131,AS:AS,AU:AU)</f>
        <v/>
      </c>
      <c r="K5131" t="inlineStr">
        <is>
          <t>USD</t>
        </is>
      </c>
      <c r="L5131" s="238" t="n">
        <v>9754</v>
      </c>
      <c r="M5131">
        <f>L5131*_xlfn.XLOOKUP(K5131,AM:AM,AN:AN)</f>
        <v/>
      </c>
      <c r="N5131">
        <f>L5131*_xlfn.XLOOKUP(K5131,AM:AM,AO:AO)</f>
        <v/>
      </c>
      <c r="O5131" s="238" t="n">
        <v>0</v>
      </c>
      <c r="P5131">
        <f>O5131*_xlfn.XLOOKUP(K5131,AM:AM,AN:AN)</f>
        <v/>
      </c>
      <c r="Q5131">
        <f>O5131*_xlfn.XLOOKUP(K5131,AM:AM,AO:AO)</f>
        <v/>
      </c>
      <c r="R5131">
        <f>_xlfn.XLOOKUP(E5131,AF:AF,AG:AG)</f>
        <v/>
      </c>
      <c r="S5131">
        <f>_xlfn.XLOOKUP(E5131,AF:AF,AI:AI)</f>
        <v/>
      </c>
      <c r="T5131">
        <f>WEEKNUM(G5131)</f>
        <v/>
      </c>
      <c r="U5131">
        <f>YEAR(G5131)</f>
        <v/>
      </c>
      <c r="V5131" s="117">
        <f>IFERROR(Q5131/N5131,"0")</f>
        <v/>
      </c>
    </row>
    <row r="5132">
      <c r="A5132">
        <f>_xlfn.XLOOKUP(D5132,BN:BN,BO:BO)</f>
        <v/>
      </c>
      <c r="B5132" t="inlineStr">
        <is>
          <t>LLC</t>
        </is>
      </c>
      <c r="C5132" t="n">
        <v>842</v>
      </c>
      <c r="D5132">
        <f>_xlfn.XLOOKUP(C5132,BH:BH,BI:BI)</f>
        <v/>
      </c>
      <c r="E5132" t="n">
        <v>0</v>
      </c>
      <c r="F5132" t="inlineStr">
        <is>
          <t>Fee por emisión de vuelo</t>
        </is>
      </c>
      <c r="G5132" s="234" t="n">
        <v>46066</v>
      </c>
      <c r="H5132" s="234" t="n">
        <v>46073</v>
      </c>
      <c r="I5132" t="inlineStr">
        <is>
          <t>HPS</t>
        </is>
      </c>
      <c r="J5132">
        <f>_xlfn.XLOOKUP(I5132,AS:AS,AU:AU)</f>
        <v/>
      </c>
      <c r="K5132" t="inlineStr">
        <is>
          <t>USD</t>
        </is>
      </c>
      <c r="L5132" s="238" t="n">
        <v>1</v>
      </c>
      <c r="M5132">
        <f>L5132*_xlfn.XLOOKUP(K5132,AM:AM,AN:AN)</f>
        <v/>
      </c>
      <c r="N5132">
        <f>L5132*_xlfn.XLOOKUP(K5132,AM:AM,AO:AO)</f>
        <v/>
      </c>
      <c r="O5132" s="238" t="n">
        <v>1</v>
      </c>
      <c r="P5132">
        <f>O5132*_xlfn.XLOOKUP(K5132,AM:AM,AN:AN)</f>
        <v/>
      </c>
      <c r="Q5132">
        <f>O5132*_xlfn.XLOOKUP(K5132,AM:AM,AO:AO)</f>
        <v/>
      </c>
      <c r="R5132">
        <f>_xlfn.XLOOKUP(E5132,AF:AF,AG:AG)</f>
        <v/>
      </c>
      <c r="S5132">
        <f>_xlfn.XLOOKUP(E5132,AF:AF,AI:AI)</f>
        <v/>
      </c>
      <c r="T5132">
        <f>WEEKNUM(G5132)</f>
        <v/>
      </c>
      <c r="U5132">
        <f>YEAR(G5132)</f>
        <v/>
      </c>
      <c r="V5132" s="117">
        <f>IFERROR(Q5132/N5132,"0")</f>
        <v/>
      </c>
    </row>
    <row r="5133">
      <c r="A5133">
        <f>_xlfn.XLOOKUP(D5133,BN:BN,BO:BO)</f>
        <v/>
      </c>
      <c r="B5133" t="inlineStr">
        <is>
          <t>LLC</t>
        </is>
      </c>
      <c r="C5133" t="n">
        <v>842</v>
      </c>
      <c r="D5133">
        <f>_xlfn.XLOOKUP(C5133,BH:BH,BI:BI)</f>
        <v/>
      </c>
      <c r="E5133" t="n">
        <v>28934</v>
      </c>
      <c r="F5133" t="inlineStr">
        <is>
          <t>GUERRA FERNANDEZ HECTOR ENRIQUE</t>
        </is>
      </c>
      <c r="G5133" s="234" t="n">
        <v>46066</v>
      </c>
      <c r="H5133" s="234" t="n">
        <v>46073</v>
      </c>
      <c r="I5133" t="inlineStr">
        <is>
          <t>VLO</t>
        </is>
      </c>
      <c r="J5133">
        <f>_xlfn.XLOOKUP(I5133,AS:AS,AU:AU)</f>
        <v/>
      </c>
      <c r="K5133" t="inlineStr">
        <is>
          <t>USD</t>
        </is>
      </c>
      <c r="L5133" s="238" t="n">
        <v>558.2</v>
      </c>
      <c r="M5133">
        <f>L5133*_xlfn.XLOOKUP(K5133,AM:AM,AN:AN)</f>
        <v/>
      </c>
      <c r="N5133">
        <f>L5133*_xlfn.XLOOKUP(K5133,AM:AM,AO:AO)</f>
        <v/>
      </c>
      <c r="O5133" s="238" t="n">
        <v>0</v>
      </c>
      <c r="P5133">
        <f>O5133*_xlfn.XLOOKUP(K5133,AM:AM,AN:AN)</f>
        <v/>
      </c>
      <c r="Q5133">
        <f>O5133*_xlfn.XLOOKUP(K5133,AM:AM,AO:AO)</f>
        <v/>
      </c>
      <c r="R5133">
        <f>_xlfn.XLOOKUP(E5133,AF:AF,AG:AG)</f>
        <v/>
      </c>
      <c r="S5133">
        <f>_xlfn.XLOOKUP(E5133,AF:AF,AI:AI)</f>
        <v/>
      </c>
      <c r="T5133">
        <f>WEEKNUM(G5133)</f>
        <v/>
      </c>
      <c r="U5133">
        <f>YEAR(G5133)</f>
        <v/>
      </c>
      <c r="V5133" s="117">
        <f>IFERROR(Q5133/N5133,"0")</f>
        <v/>
      </c>
    </row>
    <row r="5134">
      <c r="A5134">
        <f>_xlfn.XLOOKUP(D5134,BN:BN,BO:BO)</f>
        <v/>
      </c>
      <c r="B5134" t="inlineStr">
        <is>
          <t>LLC</t>
        </is>
      </c>
      <c r="C5134" t="n">
        <v>842</v>
      </c>
      <c r="D5134">
        <f>_xlfn.XLOOKUP(C5134,BH:BH,BI:BI)</f>
        <v/>
      </c>
      <c r="E5134" t="n">
        <v>28934</v>
      </c>
      <c r="F5134" t="inlineStr">
        <is>
          <t>MALO FELIX MARIA CHRISTEENA</t>
        </is>
      </c>
      <c r="G5134" s="234" t="n">
        <v>46066</v>
      </c>
      <c r="H5134" s="234" t="n">
        <v>46073</v>
      </c>
      <c r="I5134" t="inlineStr">
        <is>
          <t>VLO</t>
        </is>
      </c>
      <c r="J5134">
        <f>_xlfn.XLOOKUP(I5134,AS:AS,AU:AU)</f>
        <v/>
      </c>
      <c r="K5134" t="inlineStr">
        <is>
          <t>USD</t>
        </is>
      </c>
      <c r="L5134" s="238" t="n">
        <v>558.2</v>
      </c>
      <c r="M5134">
        <f>L5134*_xlfn.XLOOKUP(K5134,AM:AM,AN:AN)</f>
        <v/>
      </c>
      <c r="N5134">
        <f>L5134*_xlfn.XLOOKUP(K5134,AM:AM,AO:AO)</f>
        <v/>
      </c>
      <c r="O5134" s="238" t="n">
        <v>0</v>
      </c>
      <c r="P5134">
        <f>O5134*_xlfn.XLOOKUP(K5134,AM:AM,AN:AN)</f>
        <v/>
      </c>
      <c r="Q5134">
        <f>O5134*_xlfn.XLOOKUP(K5134,AM:AM,AO:AO)</f>
        <v/>
      </c>
      <c r="R5134">
        <f>_xlfn.XLOOKUP(E5134,AF:AF,AG:AG)</f>
        <v/>
      </c>
      <c r="S5134">
        <f>_xlfn.XLOOKUP(E5134,AF:AF,AI:AI)</f>
        <v/>
      </c>
      <c r="T5134">
        <f>WEEKNUM(G5134)</f>
        <v/>
      </c>
      <c r="U5134">
        <f>YEAR(G5134)</f>
        <v/>
      </c>
      <c r="V5134" s="117">
        <f>IFERROR(Q5134/N5134,"0")</f>
        <v/>
      </c>
    </row>
    <row r="5135">
      <c r="A5135">
        <f>_xlfn.XLOOKUP(D5135,BN:BN,BO:BO)</f>
        <v/>
      </c>
      <c r="B5135" t="inlineStr">
        <is>
          <t>LLC</t>
        </is>
      </c>
      <c r="C5135" t="n">
        <v>842</v>
      </c>
      <c r="D5135">
        <f>_xlfn.XLOOKUP(C5135,BH:BH,BI:BI)</f>
        <v/>
      </c>
      <c r="E5135" t="n">
        <v>28934</v>
      </c>
      <c r="F5135" t="inlineStr">
        <is>
          <t>GUERRA FERNANDEZ HECTOR ENRIQUE</t>
        </is>
      </c>
      <c r="G5135" s="234" t="n">
        <v>46066</v>
      </c>
      <c r="H5135" s="234" t="n">
        <v>46073</v>
      </c>
      <c r="I5135" t="inlineStr">
        <is>
          <t>VLO</t>
        </is>
      </c>
      <c r="J5135">
        <f>_xlfn.XLOOKUP(I5135,AS:AS,AU:AU)</f>
        <v/>
      </c>
      <c r="K5135" t="inlineStr">
        <is>
          <t>USD</t>
        </is>
      </c>
      <c r="L5135" s="238" t="n">
        <v>46.4</v>
      </c>
      <c r="M5135">
        <f>L5135*_xlfn.XLOOKUP(K5135,AM:AM,AN:AN)</f>
        <v/>
      </c>
      <c r="N5135">
        <f>L5135*_xlfn.XLOOKUP(K5135,AM:AM,AO:AO)</f>
        <v/>
      </c>
      <c r="O5135" s="238" t="n">
        <v>0</v>
      </c>
      <c r="P5135">
        <f>O5135*_xlfn.XLOOKUP(K5135,AM:AM,AN:AN)</f>
        <v/>
      </c>
      <c r="Q5135">
        <f>O5135*_xlfn.XLOOKUP(K5135,AM:AM,AO:AO)</f>
        <v/>
      </c>
      <c r="R5135">
        <f>_xlfn.XLOOKUP(E5135,AF:AF,AG:AG)</f>
        <v/>
      </c>
      <c r="S5135">
        <f>_xlfn.XLOOKUP(E5135,AF:AF,AI:AI)</f>
        <v/>
      </c>
      <c r="T5135">
        <f>WEEKNUM(G5135)</f>
        <v/>
      </c>
      <c r="U5135">
        <f>YEAR(G5135)</f>
        <v/>
      </c>
      <c r="V5135" s="117">
        <f>IFERROR(Q5135/N5135,"0")</f>
        <v/>
      </c>
    </row>
    <row r="5136">
      <c r="A5136">
        <f>_xlfn.XLOOKUP(D5136,BN:BN,BO:BO)</f>
        <v/>
      </c>
      <c r="B5136" t="inlineStr">
        <is>
          <t>LLC</t>
        </is>
      </c>
      <c r="C5136" t="n">
        <v>842</v>
      </c>
      <c r="D5136">
        <f>_xlfn.XLOOKUP(C5136,BH:BH,BI:BI)</f>
        <v/>
      </c>
      <c r="E5136" t="n">
        <v>28934</v>
      </c>
      <c r="F5136" t="inlineStr">
        <is>
          <t>MALO FELIX MARIA CHRISTEENA</t>
        </is>
      </c>
      <c r="G5136" s="234" t="n">
        <v>46066</v>
      </c>
      <c r="H5136" s="234" t="n">
        <v>46073</v>
      </c>
      <c r="I5136" t="inlineStr">
        <is>
          <t>VLO</t>
        </is>
      </c>
      <c r="J5136">
        <f>_xlfn.XLOOKUP(I5136,AS:AS,AU:AU)</f>
        <v/>
      </c>
      <c r="K5136" t="inlineStr">
        <is>
          <t>USD</t>
        </is>
      </c>
      <c r="L5136" s="238" t="n">
        <v>46.4</v>
      </c>
      <c r="M5136">
        <f>L5136*_xlfn.XLOOKUP(K5136,AM:AM,AN:AN)</f>
        <v/>
      </c>
      <c r="N5136">
        <f>L5136*_xlfn.XLOOKUP(K5136,AM:AM,AO:AO)</f>
        <v/>
      </c>
      <c r="O5136" s="238" t="n">
        <v>0</v>
      </c>
      <c r="P5136">
        <f>O5136*_xlfn.XLOOKUP(K5136,AM:AM,AN:AN)</f>
        <v/>
      </c>
      <c r="Q5136">
        <f>O5136*_xlfn.XLOOKUP(K5136,AM:AM,AO:AO)</f>
        <v/>
      </c>
      <c r="R5136">
        <f>_xlfn.XLOOKUP(E5136,AF:AF,AG:AG)</f>
        <v/>
      </c>
      <c r="S5136">
        <f>_xlfn.XLOOKUP(E5136,AF:AF,AI:AI)</f>
        <v/>
      </c>
      <c r="T5136">
        <f>WEEKNUM(G5136)</f>
        <v/>
      </c>
      <c r="U5136">
        <f>YEAR(G5136)</f>
        <v/>
      </c>
      <c r="V5136" s="117">
        <f>IFERROR(Q5136/N5136,"0")</f>
        <v/>
      </c>
    </row>
    <row r="5137">
      <c r="A5137">
        <f>_xlfn.XLOOKUP(D5137,BN:BN,BO:BO)</f>
        <v/>
      </c>
      <c r="B5137" t="inlineStr">
        <is>
          <t>LLC</t>
        </is>
      </c>
      <c r="C5137" t="n">
        <v>843</v>
      </c>
      <c r="D5137">
        <f>_xlfn.XLOOKUP(C5137,BH:BH,BI:BI)</f>
        <v/>
      </c>
      <c r="E5137" t="n">
        <v>26512</v>
      </c>
      <c r="F5137" t="inlineStr">
        <is>
          <t>FOUR SEASONS MIAMI</t>
        </is>
      </c>
      <c r="G5137" s="234" t="n">
        <v>45984</v>
      </c>
      <c r="H5137" s="234" t="n">
        <v>45988</v>
      </c>
      <c r="I5137" t="inlineStr">
        <is>
          <t>HTL</t>
        </is>
      </c>
      <c r="J5137">
        <f>_xlfn.XLOOKUP(I5137,AS:AS,AU:AU)</f>
        <v/>
      </c>
      <c r="K5137" t="inlineStr">
        <is>
          <t>USD</t>
        </is>
      </c>
      <c r="L5137" s="238" t="n">
        <v>3350.45</v>
      </c>
      <c r="M5137">
        <f>L5137*_xlfn.XLOOKUP(K5137,AM:AM,AN:AN)</f>
        <v/>
      </c>
      <c r="N5137">
        <f>L5137*_xlfn.XLOOKUP(K5137,AM:AM,AO:AO)</f>
        <v/>
      </c>
      <c r="O5137" s="238" t="n">
        <v>335.05</v>
      </c>
      <c r="P5137">
        <f>O5137*_xlfn.XLOOKUP(K5137,AM:AM,AN:AN)</f>
        <v/>
      </c>
      <c r="Q5137">
        <f>O5137*_xlfn.XLOOKUP(K5137,AM:AM,AO:AO)</f>
        <v/>
      </c>
      <c r="R5137">
        <f>_xlfn.XLOOKUP(E5137,AF:AF,AG:AG)</f>
        <v/>
      </c>
      <c r="S5137">
        <f>_xlfn.XLOOKUP(E5137,AF:AF,AI:AI)</f>
        <v/>
      </c>
      <c r="T5137">
        <f>WEEKNUM(G5137)</f>
        <v/>
      </c>
      <c r="U5137">
        <f>YEAR(G5137)</f>
        <v/>
      </c>
      <c r="V5137" s="117">
        <f>IFERROR(Q5137/N5137,"0")</f>
        <v/>
      </c>
    </row>
    <row r="5138">
      <c r="A5138">
        <f>_xlfn.XLOOKUP(D5138,BN:BN,BO:BO)</f>
        <v/>
      </c>
      <c r="B5138" t="inlineStr">
        <is>
          <t>LLC</t>
        </is>
      </c>
      <c r="C5138" t="n">
        <v>843</v>
      </c>
      <c r="D5138">
        <f>_xlfn.XLOOKUP(C5138,BH:BH,BI:BI)</f>
        <v/>
      </c>
      <c r="E5138" t="n">
        <v>28934</v>
      </c>
      <c r="F5138" t="inlineStr">
        <is>
          <t>CORCUERA DELLAVEDOVA VIVIANA MRS</t>
        </is>
      </c>
      <c r="G5138" s="234" t="n">
        <v>46036</v>
      </c>
      <c r="H5138" s="234" t="n">
        <v>46039</v>
      </c>
      <c r="I5138" t="inlineStr">
        <is>
          <t>VLO</t>
        </is>
      </c>
      <c r="J5138">
        <f>_xlfn.XLOOKUP(I5138,AS:AS,AU:AU)</f>
        <v/>
      </c>
      <c r="K5138" t="inlineStr">
        <is>
          <t>USD</t>
        </is>
      </c>
      <c r="L5138" s="238" t="n">
        <v>1314.25</v>
      </c>
      <c r="M5138">
        <f>L5138*_xlfn.XLOOKUP(K5138,AM:AM,AN:AN)</f>
        <v/>
      </c>
      <c r="N5138">
        <f>L5138*_xlfn.XLOOKUP(K5138,AM:AM,AO:AO)</f>
        <v/>
      </c>
      <c r="O5138" s="238" t="n">
        <v>8.4</v>
      </c>
      <c r="P5138">
        <f>O5138*_xlfn.XLOOKUP(K5138,AM:AM,AN:AN)</f>
        <v/>
      </c>
      <c r="Q5138">
        <f>O5138*_xlfn.XLOOKUP(K5138,AM:AM,AO:AO)</f>
        <v/>
      </c>
      <c r="R5138">
        <f>_xlfn.XLOOKUP(E5138,AF:AF,AG:AG)</f>
        <v/>
      </c>
      <c r="S5138">
        <f>_xlfn.XLOOKUP(E5138,AF:AF,AI:AI)</f>
        <v/>
      </c>
      <c r="T5138">
        <f>WEEKNUM(G5138)</f>
        <v/>
      </c>
      <c r="U5138">
        <f>YEAR(G5138)</f>
        <v/>
      </c>
      <c r="V5138" s="117">
        <f>IFERROR(Q5138/N5138,"0")</f>
        <v/>
      </c>
    </row>
    <row r="5139">
      <c r="A5139">
        <f>_xlfn.XLOOKUP(D5139,BN:BN,BO:BO)</f>
        <v/>
      </c>
      <c r="B5139" t="inlineStr">
        <is>
          <t>LLC</t>
        </is>
      </c>
      <c r="C5139" t="n">
        <v>843</v>
      </c>
      <c r="D5139">
        <f>_xlfn.XLOOKUP(C5139,BH:BH,BI:BI)</f>
        <v/>
      </c>
      <c r="E5139" t="n">
        <v>0</v>
      </c>
      <c r="F5139" t="inlineStr">
        <is>
          <t>FEE TKT STRIPE</t>
        </is>
      </c>
      <c r="G5139" s="234" t="n">
        <v>45984</v>
      </c>
      <c r="H5139" s="234" t="n">
        <v>46039</v>
      </c>
      <c r="I5139" t="inlineStr">
        <is>
          <t>HPS</t>
        </is>
      </c>
      <c r="J5139">
        <f>_xlfn.XLOOKUP(I5139,AS:AS,AU:AU)</f>
        <v/>
      </c>
      <c r="K5139" t="inlineStr">
        <is>
          <t>USD</t>
        </is>
      </c>
      <c r="L5139" s="238" t="n">
        <v>35</v>
      </c>
      <c r="M5139">
        <f>L5139*_xlfn.XLOOKUP(K5139,AM:AM,AN:AN)</f>
        <v/>
      </c>
      <c r="N5139">
        <f>L5139*_xlfn.XLOOKUP(K5139,AM:AM,AO:AO)</f>
        <v/>
      </c>
      <c r="O5139" s="238" t="n">
        <v>35</v>
      </c>
      <c r="P5139">
        <f>O5139*_xlfn.XLOOKUP(K5139,AM:AM,AN:AN)</f>
        <v/>
      </c>
      <c r="Q5139">
        <f>O5139*_xlfn.XLOOKUP(K5139,AM:AM,AO:AO)</f>
        <v/>
      </c>
      <c r="R5139">
        <f>_xlfn.XLOOKUP(E5139,AF:AF,AG:AG)</f>
        <v/>
      </c>
      <c r="S5139">
        <f>_xlfn.XLOOKUP(E5139,AF:AF,AI:AI)</f>
        <v/>
      </c>
      <c r="T5139">
        <f>WEEKNUM(G5139)</f>
        <v/>
      </c>
      <c r="U5139">
        <f>YEAR(G5139)</f>
        <v/>
      </c>
      <c r="V5139" s="117">
        <f>IFERROR(Q5139/N5139,"0")</f>
        <v/>
      </c>
    </row>
    <row r="5140">
      <c r="A5140">
        <f>_xlfn.XLOOKUP(D5140,BN:BN,BO:BO)</f>
        <v/>
      </c>
      <c r="B5140" t="inlineStr">
        <is>
          <t>LLC</t>
        </is>
      </c>
      <c r="C5140" t="n">
        <v>843</v>
      </c>
      <c r="D5140">
        <f>_xlfn.XLOOKUP(C5140,BH:BH,BI:BI)</f>
        <v/>
      </c>
      <c r="E5140" t="n">
        <v>30263</v>
      </c>
      <c r="F5140" t="inlineStr">
        <is>
          <t>DENVER AIRPORT</t>
        </is>
      </c>
      <c r="G5140" s="234" t="n">
        <v>45963</v>
      </c>
      <c r="H5140" s="234" t="n">
        <v>45964</v>
      </c>
      <c r="I5140" t="inlineStr">
        <is>
          <t>HTL</t>
        </is>
      </c>
      <c r="J5140">
        <f>_xlfn.XLOOKUP(I5140,AS:AS,AU:AU)</f>
        <v/>
      </c>
      <c r="K5140" t="inlineStr">
        <is>
          <t>USD</t>
        </is>
      </c>
      <c r="L5140" s="238" t="n">
        <v>531.29</v>
      </c>
      <c r="M5140">
        <f>L5140*_xlfn.XLOOKUP(K5140,AM:AM,AN:AN)</f>
        <v/>
      </c>
      <c r="N5140">
        <f>L5140*_xlfn.XLOOKUP(K5140,AM:AM,AO:AO)</f>
        <v/>
      </c>
      <c r="O5140" s="238" t="n">
        <v>26.32</v>
      </c>
      <c r="P5140">
        <f>O5140*_xlfn.XLOOKUP(K5140,AM:AM,AN:AN)</f>
        <v/>
      </c>
      <c r="Q5140">
        <f>O5140*_xlfn.XLOOKUP(K5140,AM:AM,AO:AO)</f>
        <v/>
      </c>
      <c r="R5140">
        <f>_xlfn.XLOOKUP(E5140,AF:AF,AG:AG)</f>
        <v/>
      </c>
      <c r="S5140">
        <f>_xlfn.XLOOKUP(E5140,AF:AF,AI:AI)</f>
        <v/>
      </c>
      <c r="T5140">
        <f>WEEKNUM(G5140)</f>
        <v/>
      </c>
      <c r="U5140">
        <f>YEAR(G5140)</f>
        <v/>
      </c>
      <c r="V5140" s="117">
        <f>IFERROR(Q5140/N5140,"0")</f>
        <v/>
      </c>
    </row>
    <row r="5141">
      <c r="A5141">
        <f>_xlfn.XLOOKUP(D5141,BN:BN,BO:BO)</f>
        <v/>
      </c>
      <c r="B5141" t="inlineStr">
        <is>
          <t>LLC</t>
        </is>
      </c>
      <c r="C5141" t="n">
        <v>844</v>
      </c>
      <c r="D5141">
        <f>_xlfn.XLOOKUP(C5141,BH:BH,BI:BI)</f>
        <v/>
      </c>
      <c r="E5141" t="n">
        <v>33114</v>
      </c>
      <c r="F5141" t="inlineStr">
        <is>
          <t>Estadia Tenerife</t>
        </is>
      </c>
      <c r="G5141" s="234" t="n">
        <v>46016</v>
      </c>
      <c r="H5141" s="234" t="n">
        <v>46021</v>
      </c>
      <c r="I5141" t="inlineStr">
        <is>
          <t>HTL</t>
        </is>
      </c>
      <c r="J5141">
        <f>_xlfn.XLOOKUP(I5141,AS:AS,AU:AU)</f>
        <v/>
      </c>
      <c r="K5141" t="inlineStr">
        <is>
          <t>EUR</t>
        </is>
      </c>
      <c r="L5141" s="238" t="n">
        <v>12165.93</v>
      </c>
      <c r="M5141">
        <f>L5141*_xlfn.XLOOKUP(K5141,AM:AM,AN:AN)</f>
        <v/>
      </c>
      <c r="N5141">
        <f>L5141*_xlfn.XLOOKUP(K5141,AM:AM,AO:AO)</f>
        <v/>
      </c>
      <c r="O5141" s="238" t="n">
        <v>1059.06</v>
      </c>
      <c r="P5141">
        <f>O5141*_xlfn.XLOOKUP(K5141,AM:AM,AN:AN)</f>
        <v/>
      </c>
      <c r="Q5141">
        <f>O5141*_xlfn.XLOOKUP(K5141,AM:AM,AO:AO)</f>
        <v/>
      </c>
      <c r="R5141">
        <f>_xlfn.XLOOKUP(E5141,AF:AF,AG:AG)</f>
        <v/>
      </c>
      <c r="S5141">
        <f>_xlfn.XLOOKUP(E5141,AF:AF,AI:AI)</f>
        <v/>
      </c>
      <c r="T5141">
        <f>WEEKNUM(G5141)</f>
        <v/>
      </c>
      <c r="U5141">
        <f>YEAR(G5141)</f>
        <v/>
      </c>
      <c r="V5141" s="117">
        <f>IFERROR(Q5141/N5141,"0")</f>
        <v/>
      </c>
    </row>
    <row r="5142">
      <c r="A5142">
        <f>_xlfn.XLOOKUP(D5142,BN:BN,BO:BO)</f>
        <v/>
      </c>
      <c r="B5142" t="inlineStr">
        <is>
          <t>LLC</t>
        </is>
      </c>
      <c r="C5142" t="n">
        <v>845</v>
      </c>
      <c r="D5142">
        <f>_xlfn.XLOOKUP(C5142,BH:BH,BI:BI)</f>
        <v/>
      </c>
      <c r="E5142" t="n">
        <v>27053</v>
      </c>
      <c r="F5142" t="inlineStr">
        <is>
          <t>Hospedaje</t>
        </is>
      </c>
      <c r="G5142" s="234" t="n">
        <v>46114</v>
      </c>
      <c r="H5142" s="234" t="n">
        <v>46118</v>
      </c>
      <c r="I5142" t="inlineStr">
        <is>
          <t>HTL</t>
        </is>
      </c>
      <c r="J5142">
        <f>_xlfn.XLOOKUP(I5142,AS:AS,AU:AU)</f>
        <v/>
      </c>
      <c r="K5142" t="inlineStr">
        <is>
          <t>USD</t>
        </is>
      </c>
      <c r="L5142" s="238" t="n">
        <v>4049.36</v>
      </c>
      <c r="M5142">
        <f>L5142*_xlfn.XLOOKUP(K5142,AM:AM,AN:AN)</f>
        <v/>
      </c>
      <c r="N5142">
        <f>L5142*_xlfn.XLOOKUP(K5142,AM:AM,AO:AO)</f>
        <v/>
      </c>
      <c r="O5142" s="238" t="n">
        <v>477.41</v>
      </c>
      <c r="P5142">
        <f>O5142*_xlfn.XLOOKUP(K5142,AM:AM,AN:AN)</f>
        <v/>
      </c>
      <c r="Q5142">
        <f>O5142*_xlfn.XLOOKUP(K5142,AM:AM,AO:AO)</f>
        <v/>
      </c>
      <c r="R5142">
        <f>_xlfn.XLOOKUP(E5142,AF:AF,AG:AG)</f>
        <v/>
      </c>
      <c r="S5142">
        <f>_xlfn.XLOOKUP(E5142,AF:AF,AI:AI)</f>
        <v/>
      </c>
      <c r="T5142">
        <f>WEEKNUM(G5142)</f>
        <v/>
      </c>
      <c r="U5142">
        <f>YEAR(G5142)</f>
        <v/>
      </c>
      <c r="V5142" s="117">
        <f>IFERROR(Q5142/N5142,"0")</f>
        <v/>
      </c>
    </row>
    <row r="5143">
      <c r="A5143">
        <f>_xlfn.XLOOKUP(D5143,BN:BN,BO:BO)</f>
        <v/>
      </c>
      <c r="B5143" t="inlineStr">
        <is>
          <t>LLC</t>
        </is>
      </c>
      <c r="C5143" t="n">
        <v>845</v>
      </c>
      <c r="D5143">
        <f>_xlfn.XLOOKUP(C5143,BH:BH,BI:BI)</f>
        <v/>
      </c>
      <c r="E5143" t="n">
        <v>25035</v>
      </c>
      <c r="F5143" t="inlineStr">
        <is>
          <t>Hospedaje</t>
        </is>
      </c>
      <c r="G5143" s="234" t="n">
        <v>46118</v>
      </c>
      <c r="H5143" s="234" t="n">
        <v>46120</v>
      </c>
      <c r="I5143" t="inlineStr">
        <is>
          <t>HTL</t>
        </is>
      </c>
      <c r="J5143">
        <f>_xlfn.XLOOKUP(I5143,AS:AS,AU:AU)</f>
        <v/>
      </c>
      <c r="K5143" t="inlineStr">
        <is>
          <t>USD</t>
        </is>
      </c>
      <c r="L5143" s="238" t="n">
        <v>1681.73</v>
      </c>
      <c r="M5143">
        <f>L5143*_xlfn.XLOOKUP(K5143,AM:AM,AN:AN)</f>
        <v/>
      </c>
      <c r="N5143">
        <f>L5143*_xlfn.XLOOKUP(K5143,AM:AM,AO:AO)</f>
        <v/>
      </c>
      <c r="O5143" s="238" t="n">
        <v>252.26</v>
      </c>
      <c r="P5143">
        <f>O5143*_xlfn.XLOOKUP(K5143,AM:AM,AN:AN)</f>
        <v/>
      </c>
      <c r="Q5143">
        <f>O5143*_xlfn.XLOOKUP(K5143,AM:AM,AO:AO)</f>
        <v/>
      </c>
      <c r="R5143">
        <f>_xlfn.XLOOKUP(E5143,AF:AF,AG:AG)</f>
        <v/>
      </c>
      <c r="S5143">
        <f>_xlfn.XLOOKUP(E5143,AF:AF,AI:AI)</f>
        <v/>
      </c>
      <c r="T5143">
        <f>WEEKNUM(G5143)</f>
        <v/>
      </c>
      <c r="U5143">
        <f>YEAR(G5143)</f>
        <v/>
      </c>
      <c r="V5143" s="117">
        <f>IFERROR(Q5143/N5143,"0")</f>
        <v/>
      </c>
    </row>
    <row r="5144">
      <c r="A5144">
        <f>_xlfn.XLOOKUP(D5144,BN:BN,BO:BO)</f>
        <v/>
      </c>
      <c r="B5144" t="inlineStr">
        <is>
          <t>LLC</t>
        </is>
      </c>
      <c r="C5144" t="n">
        <v>845</v>
      </c>
      <c r="D5144">
        <f>_xlfn.XLOOKUP(C5144,BH:BH,BI:BI)</f>
        <v/>
      </c>
      <c r="E5144" t="n">
        <v>33409</v>
      </c>
      <c r="F5144" t="inlineStr">
        <is>
          <t>Pago Total Hospedaje</t>
        </is>
      </c>
      <c r="G5144" s="234" t="n">
        <v>46120</v>
      </c>
      <c r="H5144" s="234" t="n">
        <v>46123</v>
      </c>
      <c r="I5144" t="inlineStr">
        <is>
          <t>HTL</t>
        </is>
      </c>
      <c r="J5144">
        <f>_xlfn.XLOOKUP(I5144,AS:AS,AU:AU)</f>
        <v/>
      </c>
      <c r="K5144" t="inlineStr">
        <is>
          <t>USD</t>
        </is>
      </c>
      <c r="L5144" s="238" t="n">
        <v>2954</v>
      </c>
      <c r="M5144">
        <f>L5144*_xlfn.XLOOKUP(K5144,AM:AM,AN:AN)</f>
        <v/>
      </c>
      <c r="N5144">
        <f>L5144*_xlfn.XLOOKUP(K5144,AM:AM,AO:AO)</f>
        <v/>
      </c>
      <c r="O5144" s="238" t="n">
        <v>295.4</v>
      </c>
      <c r="P5144">
        <f>O5144*_xlfn.XLOOKUP(K5144,AM:AM,AN:AN)</f>
        <v/>
      </c>
      <c r="Q5144">
        <f>O5144*_xlfn.XLOOKUP(K5144,AM:AM,AO:AO)</f>
        <v/>
      </c>
      <c r="R5144">
        <f>_xlfn.XLOOKUP(E5144,AF:AF,AG:AG)</f>
        <v/>
      </c>
      <c r="S5144">
        <f>_xlfn.XLOOKUP(E5144,AF:AF,AI:AI)</f>
        <v/>
      </c>
      <c r="T5144">
        <f>WEEKNUM(G5144)</f>
        <v/>
      </c>
      <c r="U5144">
        <f>YEAR(G5144)</f>
        <v/>
      </c>
      <c r="V5144" s="117">
        <f>IFERROR(Q5144/N5144,"0")</f>
        <v/>
      </c>
    </row>
    <row r="5145">
      <c r="A5145">
        <f>_xlfn.XLOOKUP(D5145,BN:BN,BO:BO)</f>
        <v/>
      </c>
      <c r="B5145" t="inlineStr">
        <is>
          <t>LLC</t>
        </is>
      </c>
      <c r="C5145" t="n">
        <v>846</v>
      </c>
      <c r="D5145">
        <f>_xlfn.XLOOKUP(C5145,BH:BH,BI:BI)</f>
        <v/>
      </c>
      <c r="E5145" t="n">
        <v>31583</v>
      </c>
      <c r="F5145" t="inlineStr">
        <is>
          <t>Circuito por egipto</t>
        </is>
      </c>
      <c r="G5145" s="234" t="n">
        <v>46108</v>
      </c>
      <c r="H5145" s="234" t="n">
        <v>46115</v>
      </c>
      <c r="I5145" t="inlineStr">
        <is>
          <t>PKT</t>
        </is>
      </c>
      <c r="J5145">
        <f>_xlfn.XLOOKUP(I5145,AS:AS,AU:AU)</f>
        <v/>
      </c>
      <c r="K5145" t="inlineStr">
        <is>
          <t>USD</t>
        </is>
      </c>
      <c r="L5145" s="238" t="n">
        <v>101740</v>
      </c>
      <c r="M5145">
        <f>L5145*_xlfn.XLOOKUP(K5145,AM:AM,AN:AN)</f>
        <v/>
      </c>
      <c r="N5145">
        <f>L5145*_xlfn.XLOOKUP(K5145,AM:AM,AO:AO)</f>
        <v/>
      </c>
      <c r="O5145" s="238" t="n">
        <v>0</v>
      </c>
      <c r="P5145">
        <f>O5145*_xlfn.XLOOKUP(K5145,AM:AM,AN:AN)</f>
        <v/>
      </c>
      <c r="Q5145">
        <f>O5145*_xlfn.XLOOKUP(K5145,AM:AM,AO:AO)</f>
        <v/>
      </c>
      <c r="R5145">
        <f>_xlfn.XLOOKUP(E5145,AF:AF,AG:AG)</f>
        <v/>
      </c>
      <c r="S5145">
        <f>_xlfn.XLOOKUP(E5145,AF:AF,AI:AI)</f>
        <v/>
      </c>
      <c r="T5145">
        <f>WEEKNUM(G5145)</f>
        <v/>
      </c>
      <c r="U5145">
        <f>YEAR(G5145)</f>
        <v/>
      </c>
      <c r="V5145" s="117">
        <f>IFERROR(Q5145/N5145,"0")</f>
        <v/>
      </c>
    </row>
    <row r="5146">
      <c r="A5146">
        <f>_xlfn.XLOOKUP(D5146,BN:BN,BO:BO)</f>
        <v/>
      </c>
      <c r="B5146" t="inlineStr">
        <is>
          <t>LLC</t>
        </is>
      </c>
      <c r="C5146" t="n">
        <v>846</v>
      </c>
      <c r="D5146">
        <f>_xlfn.XLOOKUP(C5146,BH:BH,BI:BI)</f>
        <v/>
      </c>
      <c r="E5146" t="n">
        <v>26659</v>
      </c>
      <c r="F5146" t="inlineStr">
        <is>
          <t>Estadia hotel Al Moudira Luxor</t>
        </is>
      </c>
      <c r="G5146" s="234" t="n">
        <v>46115</v>
      </c>
      <c r="H5146" s="234" t="n">
        <v>46116</v>
      </c>
      <c r="I5146" t="inlineStr">
        <is>
          <t>HTL</t>
        </is>
      </c>
      <c r="J5146">
        <f>_xlfn.XLOOKUP(I5146,AS:AS,AU:AU)</f>
        <v/>
      </c>
      <c r="K5146" t="inlineStr">
        <is>
          <t>USD</t>
        </is>
      </c>
      <c r="L5146" s="238" t="n">
        <v>4321.2</v>
      </c>
      <c r="M5146">
        <f>L5146*_xlfn.XLOOKUP(K5146,AM:AM,AN:AN)</f>
        <v/>
      </c>
      <c r="N5146">
        <f>L5146*_xlfn.XLOOKUP(K5146,AM:AM,AO:AO)</f>
        <v/>
      </c>
      <c r="O5146" s="238" t="n">
        <v>581.7</v>
      </c>
      <c r="P5146">
        <f>O5146*_xlfn.XLOOKUP(K5146,AM:AM,AN:AN)</f>
        <v/>
      </c>
      <c r="Q5146">
        <f>O5146*_xlfn.XLOOKUP(K5146,AM:AM,AO:AO)</f>
        <v/>
      </c>
      <c r="R5146">
        <f>_xlfn.XLOOKUP(E5146,AF:AF,AG:AG)</f>
        <v/>
      </c>
      <c r="S5146">
        <f>_xlfn.XLOOKUP(E5146,AF:AF,AI:AI)</f>
        <v/>
      </c>
      <c r="T5146">
        <f>WEEKNUM(G5146)</f>
        <v/>
      </c>
      <c r="U5146">
        <f>YEAR(G5146)</f>
        <v/>
      </c>
      <c r="V5146" s="117">
        <f>IFERROR(Q5146/N5146,"0")</f>
        <v/>
      </c>
    </row>
    <row r="5147">
      <c r="A5147">
        <f>_xlfn.XLOOKUP(D5147,BN:BN,BO:BO)</f>
        <v/>
      </c>
      <c r="B5147" t="inlineStr">
        <is>
          <t>LLC</t>
        </is>
      </c>
      <c r="C5147" t="n">
        <v>847</v>
      </c>
      <c r="D5147">
        <f>_xlfn.XLOOKUP(C5147,BH:BH,BI:BI)</f>
        <v/>
      </c>
      <c r="E5147" t="n">
        <v>28934</v>
      </c>
      <c r="F5147" t="inlineStr">
        <is>
          <t>Vuelo MIA-SFO/Mila Jusidman</t>
        </is>
      </c>
      <c r="G5147" s="234" t="n">
        <v>45982</v>
      </c>
      <c r="H5147" s="234" t="n">
        <v>45982</v>
      </c>
      <c r="I5147" t="inlineStr">
        <is>
          <t>VLO</t>
        </is>
      </c>
      <c r="J5147">
        <f>_xlfn.XLOOKUP(I5147,AS:AS,AU:AU)</f>
        <v/>
      </c>
      <c r="K5147" t="inlineStr">
        <is>
          <t>USD</t>
        </is>
      </c>
      <c r="L5147" s="238" t="n">
        <v>383.49</v>
      </c>
      <c r="M5147">
        <f>L5147*_xlfn.XLOOKUP(K5147,AM:AM,AN:AN)</f>
        <v/>
      </c>
      <c r="N5147">
        <f>L5147*_xlfn.XLOOKUP(K5147,AM:AM,AO:AO)</f>
        <v/>
      </c>
      <c r="O5147" s="238" t="n">
        <v>23.98</v>
      </c>
      <c r="P5147">
        <f>O5147*_xlfn.XLOOKUP(K5147,AM:AM,AN:AN)</f>
        <v/>
      </c>
      <c r="Q5147">
        <f>O5147*_xlfn.XLOOKUP(K5147,AM:AM,AO:AO)</f>
        <v/>
      </c>
      <c r="R5147">
        <f>_xlfn.XLOOKUP(E5147,AF:AF,AG:AG)</f>
        <v/>
      </c>
      <c r="S5147">
        <f>_xlfn.XLOOKUP(E5147,AF:AF,AI:AI)</f>
        <v/>
      </c>
      <c r="T5147">
        <f>WEEKNUM(G5147)</f>
        <v/>
      </c>
      <c r="U5147">
        <f>YEAR(G5147)</f>
        <v/>
      </c>
      <c r="V5147" s="117">
        <f>IFERROR(Q5147/N5147,"0")</f>
        <v/>
      </c>
    </row>
    <row r="5148">
      <c r="A5148">
        <f>_xlfn.XLOOKUP(D5148,BN:BN,BO:BO)</f>
        <v/>
      </c>
      <c r="B5148" t="inlineStr">
        <is>
          <t>LLC</t>
        </is>
      </c>
      <c r="C5148" t="n">
        <v>847</v>
      </c>
      <c r="D5148">
        <f>_xlfn.XLOOKUP(C5148,BH:BH,BI:BI)</f>
        <v/>
      </c>
      <c r="E5148" t="n">
        <v>28934</v>
      </c>
      <c r="F5148" t="inlineStr">
        <is>
          <t>Vuelo MIA-SFO/Galia Jusidman</t>
        </is>
      </c>
      <c r="G5148" s="234" t="n">
        <v>45982</v>
      </c>
      <c r="H5148" s="234" t="n">
        <v>45982</v>
      </c>
      <c r="I5148" t="inlineStr">
        <is>
          <t>VLO</t>
        </is>
      </c>
      <c r="J5148">
        <f>_xlfn.XLOOKUP(I5148,AS:AS,AU:AU)</f>
        <v/>
      </c>
      <c r="K5148" t="inlineStr">
        <is>
          <t>USD</t>
        </is>
      </c>
      <c r="L5148" s="238" t="n">
        <v>383.49</v>
      </c>
      <c r="M5148">
        <f>L5148*_xlfn.XLOOKUP(K5148,AM:AM,AN:AN)</f>
        <v/>
      </c>
      <c r="N5148">
        <f>L5148*_xlfn.XLOOKUP(K5148,AM:AM,AO:AO)</f>
        <v/>
      </c>
      <c r="O5148" s="238" t="n">
        <v>23.98</v>
      </c>
      <c r="P5148">
        <f>O5148*_xlfn.XLOOKUP(K5148,AM:AM,AN:AN)</f>
        <v/>
      </c>
      <c r="Q5148">
        <f>O5148*_xlfn.XLOOKUP(K5148,AM:AM,AO:AO)</f>
        <v/>
      </c>
      <c r="R5148">
        <f>_xlfn.XLOOKUP(E5148,AF:AF,AG:AG)</f>
        <v/>
      </c>
      <c r="S5148">
        <f>_xlfn.XLOOKUP(E5148,AF:AF,AI:AI)</f>
        <v/>
      </c>
      <c r="T5148">
        <f>WEEKNUM(G5148)</f>
        <v/>
      </c>
      <c r="U5148">
        <f>YEAR(G5148)</f>
        <v/>
      </c>
      <c r="V5148" s="117">
        <f>IFERROR(Q5148/N5148,"0")</f>
        <v/>
      </c>
    </row>
    <row r="5149">
      <c r="A5149">
        <f>_xlfn.XLOOKUP(D5149,BN:BN,BO:BO)</f>
        <v/>
      </c>
      <c r="B5149" t="inlineStr">
        <is>
          <t>LLC</t>
        </is>
      </c>
      <c r="C5149" t="n">
        <v>847</v>
      </c>
      <c r="D5149">
        <f>_xlfn.XLOOKUP(C5149,BH:BH,BI:BI)</f>
        <v/>
      </c>
      <c r="E5149" t="n">
        <v>28934</v>
      </c>
      <c r="F5149" t="inlineStr">
        <is>
          <t>Vuelo MIA-SFO/Franco Blanque</t>
        </is>
      </c>
      <c r="G5149" s="234" t="n">
        <v>45982</v>
      </c>
      <c r="H5149" s="234" t="n">
        <v>45982</v>
      </c>
      <c r="I5149" t="inlineStr">
        <is>
          <t>VLO</t>
        </is>
      </c>
      <c r="J5149">
        <f>_xlfn.XLOOKUP(I5149,AS:AS,AU:AU)</f>
        <v/>
      </c>
      <c r="K5149" t="inlineStr">
        <is>
          <t>USD</t>
        </is>
      </c>
      <c r="L5149" s="238" t="n">
        <v>383.49</v>
      </c>
      <c r="M5149">
        <f>L5149*_xlfn.XLOOKUP(K5149,AM:AM,AN:AN)</f>
        <v/>
      </c>
      <c r="N5149">
        <f>L5149*_xlfn.XLOOKUP(K5149,AM:AM,AO:AO)</f>
        <v/>
      </c>
      <c r="O5149" s="238" t="n">
        <v>23.98</v>
      </c>
      <c r="P5149">
        <f>O5149*_xlfn.XLOOKUP(K5149,AM:AM,AN:AN)</f>
        <v/>
      </c>
      <c r="Q5149">
        <f>O5149*_xlfn.XLOOKUP(K5149,AM:AM,AO:AO)</f>
        <v/>
      </c>
      <c r="R5149">
        <f>_xlfn.XLOOKUP(E5149,AF:AF,AG:AG)</f>
        <v/>
      </c>
      <c r="S5149">
        <f>_xlfn.XLOOKUP(E5149,AF:AF,AI:AI)</f>
        <v/>
      </c>
      <c r="T5149">
        <f>WEEKNUM(G5149)</f>
        <v/>
      </c>
      <c r="U5149">
        <f>YEAR(G5149)</f>
        <v/>
      </c>
      <c r="V5149" s="117">
        <f>IFERROR(Q5149/N5149,"0")</f>
        <v/>
      </c>
    </row>
    <row r="5150">
      <c r="A5150">
        <f>_xlfn.XLOOKUP(D5150,BN:BN,BO:BO)</f>
        <v/>
      </c>
      <c r="B5150" t="inlineStr">
        <is>
          <t>LLC</t>
        </is>
      </c>
      <c r="C5150" t="n">
        <v>847</v>
      </c>
      <c r="D5150">
        <f>_xlfn.XLOOKUP(C5150,BH:BH,BI:BI)</f>
        <v/>
      </c>
      <c r="E5150" t="n">
        <v>0</v>
      </c>
      <c r="F5150" t="inlineStr">
        <is>
          <t>Fee de emisión WBKWIB</t>
        </is>
      </c>
      <c r="G5150" s="234" t="n">
        <v>45982</v>
      </c>
      <c r="H5150" s="234" t="n">
        <v>45982</v>
      </c>
      <c r="I5150" t="inlineStr">
        <is>
          <t>HPS</t>
        </is>
      </c>
      <c r="J5150">
        <f>_xlfn.XLOOKUP(I5150,AS:AS,AU:AU)</f>
        <v/>
      </c>
      <c r="K5150" t="inlineStr">
        <is>
          <t>USD</t>
        </is>
      </c>
      <c r="L5150" s="238" t="n">
        <v>150</v>
      </c>
      <c r="M5150">
        <f>L5150*_xlfn.XLOOKUP(K5150,AM:AM,AN:AN)</f>
        <v/>
      </c>
      <c r="N5150">
        <f>L5150*_xlfn.XLOOKUP(K5150,AM:AM,AO:AO)</f>
        <v/>
      </c>
      <c r="O5150" s="238" t="n">
        <v>150</v>
      </c>
      <c r="P5150">
        <f>O5150*_xlfn.XLOOKUP(K5150,AM:AM,AN:AN)</f>
        <v/>
      </c>
      <c r="Q5150">
        <f>O5150*_xlfn.XLOOKUP(K5150,AM:AM,AO:AO)</f>
        <v/>
      </c>
      <c r="R5150">
        <f>_xlfn.XLOOKUP(E5150,AF:AF,AG:AG)</f>
        <v/>
      </c>
      <c r="S5150">
        <f>_xlfn.XLOOKUP(E5150,AF:AF,AI:AI)</f>
        <v/>
      </c>
      <c r="T5150">
        <f>WEEKNUM(G5150)</f>
        <v/>
      </c>
      <c r="U5150">
        <f>YEAR(G5150)</f>
        <v/>
      </c>
      <c r="V5150" s="117">
        <f>IFERROR(Q5150/N5150,"0")</f>
        <v/>
      </c>
    </row>
    <row r="5151">
      <c r="A5151">
        <f>_xlfn.XLOOKUP(D5151,BN:BN,BO:BO)</f>
        <v/>
      </c>
      <c r="B5151" t="inlineStr">
        <is>
          <t>LLC</t>
        </is>
      </c>
      <c r="C5151" t="n">
        <v>848</v>
      </c>
      <c r="D5151">
        <f>_xlfn.XLOOKUP(C5151,BH:BH,BI:BI)</f>
        <v/>
      </c>
      <c r="E5151" t="n">
        <v>26659</v>
      </c>
      <c r="F5151" t="inlineStr">
        <is>
          <t>PAQUETE EN EGIPTO PARA 4 PERSONAS</t>
        </is>
      </c>
      <c r="G5151" s="234" t="n">
        <v>46010</v>
      </c>
      <c r="H5151" s="234" t="n">
        <v>46021</v>
      </c>
      <c r="I5151" t="inlineStr">
        <is>
          <t>PKT</t>
        </is>
      </c>
      <c r="J5151">
        <f>_xlfn.XLOOKUP(I5151,AS:AS,AU:AU)</f>
        <v/>
      </c>
      <c r="K5151" t="inlineStr">
        <is>
          <t>USD</t>
        </is>
      </c>
      <c r="L5151" s="238" t="n">
        <v>30677</v>
      </c>
      <c r="M5151">
        <f>L5151*_xlfn.XLOOKUP(K5151,AM:AM,AN:AN)</f>
        <v/>
      </c>
      <c r="N5151">
        <f>L5151*_xlfn.XLOOKUP(K5151,AM:AM,AO:AO)</f>
        <v/>
      </c>
      <c r="O5151" s="238" t="n">
        <v>4590.5</v>
      </c>
      <c r="P5151">
        <f>O5151*_xlfn.XLOOKUP(K5151,AM:AM,AN:AN)</f>
        <v/>
      </c>
      <c r="Q5151">
        <f>O5151*_xlfn.XLOOKUP(K5151,AM:AM,AO:AO)</f>
        <v/>
      </c>
      <c r="R5151">
        <f>_xlfn.XLOOKUP(E5151,AF:AF,AG:AG)</f>
        <v/>
      </c>
      <c r="S5151">
        <f>_xlfn.XLOOKUP(E5151,AF:AF,AI:AI)</f>
        <v/>
      </c>
      <c r="T5151">
        <f>WEEKNUM(G5151)</f>
        <v/>
      </c>
      <c r="U5151">
        <f>YEAR(G5151)</f>
        <v/>
      </c>
      <c r="V5151" s="117">
        <f>IFERROR(Q5151/N5151,"0")</f>
        <v/>
      </c>
    </row>
    <row r="5152">
      <c r="A5152">
        <f>_xlfn.XLOOKUP(D5152,BN:BN,BO:BO)</f>
        <v/>
      </c>
      <c r="B5152" t="inlineStr">
        <is>
          <t>LLC</t>
        </is>
      </c>
      <c r="C5152" t="n">
        <v>848</v>
      </c>
      <c r="D5152">
        <f>_xlfn.XLOOKUP(C5152,BH:BH,BI:BI)</f>
        <v/>
      </c>
      <c r="E5152" t="n">
        <v>23789</v>
      </c>
      <c r="F5152" t="inlineStr">
        <is>
          <t>safari en Botswana y Sudafrica</t>
        </is>
      </c>
      <c r="G5152" s="234" t="n">
        <v>46022</v>
      </c>
      <c r="H5152" s="234" t="n">
        <v>46029</v>
      </c>
      <c r="I5152" t="inlineStr">
        <is>
          <t>PKT</t>
        </is>
      </c>
      <c r="J5152">
        <f>_xlfn.XLOOKUP(I5152,AS:AS,AU:AU)</f>
        <v/>
      </c>
      <c r="K5152" t="inlineStr">
        <is>
          <t>USD</t>
        </is>
      </c>
      <c r="L5152" s="238" t="n">
        <v>39565</v>
      </c>
      <c r="M5152">
        <f>L5152*_xlfn.XLOOKUP(K5152,AM:AM,AN:AN)</f>
        <v/>
      </c>
      <c r="N5152">
        <f>L5152*_xlfn.XLOOKUP(K5152,AM:AM,AO:AO)</f>
        <v/>
      </c>
      <c r="O5152" s="238" t="n">
        <v>8503.629999999999</v>
      </c>
      <c r="P5152">
        <f>O5152*_xlfn.XLOOKUP(K5152,AM:AM,AN:AN)</f>
        <v/>
      </c>
      <c r="Q5152">
        <f>O5152*_xlfn.XLOOKUP(K5152,AM:AM,AO:AO)</f>
        <v/>
      </c>
      <c r="R5152">
        <f>_xlfn.XLOOKUP(E5152,AF:AF,AG:AG)</f>
        <v/>
      </c>
      <c r="S5152">
        <f>_xlfn.XLOOKUP(E5152,AF:AF,AI:AI)</f>
        <v/>
      </c>
      <c r="T5152">
        <f>WEEKNUM(G5152)</f>
        <v/>
      </c>
      <c r="U5152">
        <f>YEAR(G5152)</f>
        <v/>
      </c>
      <c r="V5152" s="117">
        <f>IFERROR(Q5152/N5152,"0")</f>
        <v/>
      </c>
    </row>
    <row r="5153">
      <c r="A5153">
        <f>_xlfn.XLOOKUP(D5153,BN:BN,BO:BO)</f>
        <v/>
      </c>
      <c r="B5153" t="inlineStr">
        <is>
          <t>LLC</t>
        </is>
      </c>
      <c r="C5153" t="n">
        <v>848</v>
      </c>
      <c r="D5153">
        <f>_xlfn.XLOOKUP(C5153,BH:BH,BI:BI)</f>
        <v/>
      </c>
      <c r="E5153" t="n">
        <v>28934</v>
      </c>
      <c r="F5153" t="inlineStr">
        <is>
          <t>ROMANO MUSSALI EMILIO</t>
        </is>
      </c>
      <c r="G5153" s="234" t="n">
        <v>46021</v>
      </c>
      <c r="H5153" s="234" t="n">
        <v>46024</v>
      </c>
      <c r="I5153" t="inlineStr">
        <is>
          <t>VLO</t>
        </is>
      </c>
      <c r="J5153">
        <f>_xlfn.XLOOKUP(I5153,AS:AS,AU:AU)</f>
        <v/>
      </c>
      <c r="K5153" t="inlineStr">
        <is>
          <t>USD</t>
        </is>
      </c>
      <c r="L5153" s="238" t="n">
        <v>1765.09</v>
      </c>
      <c r="M5153">
        <f>L5153*_xlfn.XLOOKUP(K5153,AM:AM,AN:AN)</f>
        <v/>
      </c>
      <c r="N5153">
        <f>L5153*_xlfn.XLOOKUP(K5153,AM:AM,AO:AO)</f>
        <v/>
      </c>
      <c r="O5153" s="238" t="n">
        <v>0</v>
      </c>
      <c r="P5153">
        <f>O5153*_xlfn.XLOOKUP(K5153,AM:AM,AN:AN)</f>
        <v/>
      </c>
      <c r="Q5153">
        <f>O5153*_xlfn.XLOOKUP(K5153,AM:AM,AO:AO)</f>
        <v/>
      </c>
      <c r="R5153">
        <f>_xlfn.XLOOKUP(E5153,AF:AF,AG:AG)</f>
        <v/>
      </c>
      <c r="S5153">
        <f>_xlfn.XLOOKUP(E5153,AF:AF,AI:AI)</f>
        <v/>
      </c>
      <c r="T5153">
        <f>WEEKNUM(G5153)</f>
        <v/>
      </c>
      <c r="U5153">
        <f>YEAR(G5153)</f>
        <v/>
      </c>
      <c r="V5153" s="117">
        <f>IFERROR(Q5153/N5153,"0")</f>
        <v/>
      </c>
    </row>
    <row r="5154">
      <c r="A5154">
        <f>_xlfn.XLOOKUP(D5154,BN:BN,BO:BO)</f>
        <v/>
      </c>
      <c r="B5154" t="inlineStr">
        <is>
          <t>LLC</t>
        </is>
      </c>
      <c r="C5154" t="n">
        <v>848</v>
      </c>
      <c r="D5154">
        <f>_xlfn.XLOOKUP(C5154,BH:BH,BI:BI)</f>
        <v/>
      </c>
      <c r="E5154" t="n">
        <v>28934</v>
      </c>
      <c r="F5154" t="inlineStr">
        <is>
          <t>DRIJANSKI ROTH ALISA</t>
        </is>
      </c>
      <c r="G5154" s="234" t="n">
        <v>46021</v>
      </c>
      <c r="H5154" s="234" t="n">
        <v>46024</v>
      </c>
      <c r="I5154" t="inlineStr">
        <is>
          <t>VLO</t>
        </is>
      </c>
      <c r="J5154">
        <f>_xlfn.XLOOKUP(I5154,AS:AS,AU:AU)</f>
        <v/>
      </c>
      <c r="K5154" t="inlineStr">
        <is>
          <t>USD</t>
        </is>
      </c>
      <c r="L5154" s="238" t="n">
        <v>1765.09</v>
      </c>
      <c r="M5154">
        <f>L5154*_xlfn.XLOOKUP(K5154,AM:AM,AN:AN)</f>
        <v/>
      </c>
      <c r="N5154">
        <f>L5154*_xlfn.XLOOKUP(K5154,AM:AM,AO:AO)</f>
        <v/>
      </c>
      <c r="O5154" s="238" t="n">
        <v>0</v>
      </c>
      <c r="P5154">
        <f>O5154*_xlfn.XLOOKUP(K5154,AM:AM,AN:AN)</f>
        <v/>
      </c>
      <c r="Q5154">
        <f>O5154*_xlfn.XLOOKUP(K5154,AM:AM,AO:AO)</f>
        <v/>
      </c>
      <c r="R5154">
        <f>_xlfn.XLOOKUP(E5154,AF:AF,AG:AG)</f>
        <v/>
      </c>
      <c r="S5154">
        <f>_xlfn.XLOOKUP(E5154,AF:AF,AI:AI)</f>
        <v/>
      </c>
      <c r="T5154">
        <f>WEEKNUM(G5154)</f>
        <v/>
      </c>
      <c r="U5154">
        <f>YEAR(G5154)</f>
        <v/>
      </c>
      <c r="V5154" s="117">
        <f>IFERROR(Q5154/N5154,"0")</f>
        <v/>
      </c>
    </row>
    <row r="5155">
      <c r="A5155">
        <f>_xlfn.XLOOKUP(D5155,BN:BN,BO:BO)</f>
        <v/>
      </c>
      <c r="B5155" t="inlineStr">
        <is>
          <t>LLC</t>
        </is>
      </c>
      <c r="C5155" t="n">
        <v>848</v>
      </c>
      <c r="D5155">
        <f>_xlfn.XLOOKUP(C5155,BH:BH,BI:BI)</f>
        <v/>
      </c>
      <c r="E5155" t="n">
        <v>28934</v>
      </c>
      <c r="F5155" t="inlineStr">
        <is>
          <t>ROMANO DRIJANSKI MARGOT ANDREA</t>
        </is>
      </c>
      <c r="G5155" s="234" t="n">
        <v>46021</v>
      </c>
      <c r="H5155" s="234" t="n">
        <v>46024</v>
      </c>
      <c r="I5155" t="inlineStr">
        <is>
          <t>VLO</t>
        </is>
      </c>
      <c r="J5155">
        <f>_xlfn.XLOOKUP(I5155,AS:AS,AU:AU)</f>
        <v/>
      </c>
      <c r="K5155" t="inlineStr">
        <is>
          <t>USD</t>
        </is>
      </c>
      <c r="L5155" s="238" t="n">
        <v>1765.09</v>
      </c>
      <c r="M5155">
        <f>L5155*_xlfn.XLOOKUP(K5155,AM:AM,AN:AN)</f>
        <v/>
      </c>
      <c r="N5155">
        <f>L5155*_xlfn.XLOOKUP(K5155,AM:AM,AO:AO)</f>
        <v/>
      </c>
      <c r="O5155" s="238" t="n">
        <v>0</v>
      </c>
      <c r="P5155">
        <f>O5155*_xlfn.XLOOKUP(K5155,AM:AM,AN:AN)</f>
        <v/>
      </c>
      <c r="Q5155">
        <f>O5155*_xlfn.XLOOKUP(K5155,AM:AM,AO:AO)</f>
        <v/>
      </c>
      <c r="R5155">
        <f>_xlfn.XLOOKUP(E5155,AF:AF,AG:AG)</f>
        <v/>
      </c>
      <c r="S5155">
        <f>_xlfn.XLOOKUP(E5155,AF:AF,AI:AI)</f>
        <v/>
      </c>
      <c r="T5155">
        <f>WEEKNUM(G5155)</f>
        <v/>
      </c>
      <c r="U5155">
        <f>YEAR(G5155)</f>
        <v/>
      </c>
      <c r="V5155" s="117">
        <f>IFERROR(Q5155/N5155,"0")</f>
        <v/>
      </c>
    </row>
    <row r="5156">
      <c r="A5156">
        <f>_xlfn.XLOOKUP(D5156,BN:BN,BO:BO)</f>
        <v/>
      </c>
      <c r="B5156" t="inlineStr">
        <is>
          <t>LLC</t>
        </is>
      </c>
      <c r="C5156" t="n">
        <v>848</v>
      </c>
      <c r="D5156">
        <f>_xlfn.XLOOKUP(C5156,BH:BH,BI:BI)</f>
        <v/>
      </c>
      <c r="E5156" t="n">
        <v>28934</v>
      </c>
      <c r="F5156" t="inlineStr">
        <is>
          <t>ROMANO DRIJANSKI LAURA NATALIA</t>
        </is>
      </c>
      <c r="G5156" s="234" t="n">
        <v>46021</v>
      </c>
      <c r="H5156" s="234" t="n">
        <v>46024</v>
      </c>
      <c r="I5156" t="inlineStr">
        <is>
          <t>VLO</t>
        </is>
      </c>
      <c r="J5156">
        <f>_xlfn.XLOOKUP(I5156,AS:AS,AU:AU)</f>
        <v/>
      </c>
      <c r="K5156" t="inlineStr">
        <is>
          <t>USD</t>
        </is>
      </c>
      <c r="L5156" s="238" t="n">
        <v>1765.09</v>
      </c>
      <c r="M5156">
        <f>L5156*_xlfn.XLOOKUP(K5156,AM:AM,AN:AN)</f>
        <v/>
      </c>
      <c r="N5156">
        <f>L5156*_xlfn.XLOOKUP(K5156,AM:AM,AO:AO)</f>
        <v/>
      </c>
      <c r="O5156" s="238" t="n">
        <v>0</v>
      </c>
      <c r="P5156">
        <f>O5156*_xlfn.XLOOKUP(K5156,AM:AM,AN:AN)</f>
        <v/>
      </c>
      <c r="Q5156">
        <f>O5156*_xlfn.XLOOKUP(K5156,AM:AM,AO:AO)</f>
        <v/>
      </c>
      <c r="R5156">
        <f>_xlfn.XLOOKUP(E5156,AF:AF,AG:AG)</f>
        <v/>
      </c>
      <c r="S5156">
        <f>_xlfn.XLOOKUP(E5156,AF:AF,AI:AI)</f>
        <v/>
      </c>
      <c r="T5156">
        <f>WEEKNUM(G5156)</f>
        <v/>
      </c>
      <c r="U5156">
        <f>YEAR(G5156)</f>
        <v/>
      </c>
      <c r="V5156" s="117">
        <f>IFERROR(Q5156/N5156,"0")</f>
        <v/>
      </c>
    </row>
    <row r="5157">
      <c r="A5157">
        <f>_xlfn.XLOOKUP(D5157,BN:BN,BO:BO)</f>
        <v/>
      </c>
      <c r="B5157" t="inlineStr">
        <is>
          <t>LLC</t>
        </is>
      </c>
      <c r="C5157" t="n">
        <v>848</v>
      </c>
      <c r="D5157">
        <f>_xlfn.XLOOKUP(C5157,BH:BH,BI:BI)</f>
        <v/>
      </c>
      <c r="E5157" t="n">
        <v>28934</v>
      </c>
      <c r="F5157" t="inlineStr">
        <is>
          <t>ROMANO MUSSALI EMILIO</t>
        </is>
      </c>
      <c r="G5157" s="234" t="n">
        <v>46021</v>
      </c>
      <c r="H5157" s="234" t="n">
        <v>46024</v>
      </c>
      <c r="I5157" t="inlineStr">
        <is>
          <t>VLO</t>
        </is>
      </c>
      <c r="J5157">
        <f>_xlfn.XLOOKUP(I5157,AS:AS,AU:AU)</f>
        <v/>
      </c>
      <c r="K5157" t="inlineStr">
        <is>
          <t>USD</t>
        </is>
      </c>
      <c r="L5157" s="238" t="n">
        <v>563.1</v>
      </c>
      <c r="M5157">
        <f>L5157*_xlfn.XLOOKUP(K5157,AM:AM,AN:AN)</f>
        <v/>
      </c>
      <c r="N5157">
        <f>L5157*_xlfn.XLOOKUP(K5157,AM:AM,AO:AO)</f>
        <v/>
      </c>
      <c r="O5157" s="238" t="n">
        <v>0</v>
      </c>
      <c r="P5157">
        <f>O5157*_xlfn.XLOOKUP(K5157,AM:AM,AN:AN)</f>
        <v/>
      </c>
      <c r="Q5157">
        <f>O5157*_xlfn.XLOOKUP(K5157,AM:AM,AO:AO)</f>
        <v/>
      </c>
      <c r="R5157">
        <f>_xlfn.XLOOKUP(E5157,AF:AF,AG:AG)</f>
        <v/>
      </c>
      <c r="S5157">
        <f>_xlfn.XLOOKUP(E5157,AF:AF,AI:AI)</f>
        <v/>
      </c>
      <c r="T5157">
        <f>WEEKNUM(G5157)</f>
        <v/>
      </c>
      <c r="U5157">
        <f>YEAR(G5157)</f>
        <v/>
      </c>
      <c r="V5157" s="117">
        <f>IFERROR(Q5157/N5157,"0")</f>
        <v/>
      </c>
    </row>
    <row r="5158">
      <c r="A5158">
        <f>_xlfn.XLOOKUP(D5158,BN:BN,BO:BO)</f>
        <v/>
      </c>
      <c r="B5158" t="inlineStr">
        <is>
          <t>LLC</t>
        </is>
      </c>
      <c r="C5158" t="n">
        <v>848</v>
      </c>
      <c r="D5158">
        <f>_xlfn.XLOOKUP(C5158,BH:BH,BI:BI)</f>
        <v/>
      </c>
      <c r="E5158" t="n">
        <v>28934</v>
      </c>
      <c r="F5158" t="inlineStr">
        <is>
          <t>DRIJANSKI ROTH ALISA</t>
        </is>
      </c>
      <c r="G5158" s="234" t="n">
        <v>46021</v>
      </c>
      <c r="H5158" s="234" t="n">
        <v>46024</v>
      </c>
      <c r="I5158" t="inlineStr">
        <is>
          <t>VLO</t>
        </is>
      </c>
      <c r="J5158">
        <f>_xlfn.XLOOKUP(I5158,AS:AS,AU:AU)</f>
        <v/>
      </c>
      <c r="K5158" t="inlineStr">
        <is>
          <t>USD</t>
        </is>
      </c>
      <c r="L5158" s="238" t="n">
        <v>563.1</v>
      </c>
      <c r="M5158">
        <f>L5158*_xlfn.XLOOKUP(K5158,AM:AM,AN:AN)</f>
        <v/>
      </c>
      <c r="N5158">
        <f>L5158*_xlfn.XLOOKUP(K5158,AM:AM,AO:AO)</f>
        <v/>
      </c>
      <c r="O5158" s="238" t="n">
        <v>0</v>
      </c>
      <c r="P5158">
        <f>O5158*_xlfn.XLOOKUP(K5158,AM:AM,AN:AN)</f>
        <v/>
      </c>
      <c r="Q5158">
        <f>O5158*_xlfn.XLOOKUP(K5158,AM:AM,AO:AO)</f>
        <v/>
      </c>
      <c r="R5158">
        <f>_xlfn.XLOOKUP(E5158,AF:AF,AG:AG)</f>
        <v/>
      </c>
      <c r="S5158">
        <f>_xlfn.XLOOKUP(E5158,AF:AF,AI:AI)</f>
        <v/>
      </c>
      <c r="T5158">
        <f>WEEKNUM(G5158)</f>
        <v/>
      </c>
      <c r="U5158">
        <f>YEAR(G5158)</f>
        <v/>
      </c>
      <c r="V5158" s="117">
        <f>IFERROR(Q5158/N5158,"0")</f>
        <v/>
      </c>
    </row>
    <row r="5159">
      <c r="A5159">
        <f>_xlfn.XLOOKUP(D5159,BN:BN,BO:BO)</f>
        <v/>
      </c>
      <c r="B5159" t="inlineStr">
        <is>
          <t>LLC</t>
        </is>
      </c>
      <c r="C5159" t="n">
        <v>848</v>
      </c>
      <c r="D5159">
        <f>_xlfn.XLOOKUP(C5159,BH:BH,BI:BI)</f>
        <v/>
      </c>
      <c r="E5159" t="n">
        <v>28934</v>
      </c>
      <c r="F5159" t="inlineStr">
        <is>
          <t>ROMANO DRIJANSKI MARGOT ANDREA</t>
        </is>
      </c>
      <c r="G5159" s="234" t="n">
        <v>46021</v>
      </c>
      <c r="H5159" s="234" t="n">
        <v>46024</v>
      </c>
      <c r="I5159" t="inlineStr">
        <is>
          <t>VLO</t>
        </is>
      </c>
      <c r="J5159">
        <f>_xlfn.XLOOKUP(I5159,AS:AS,AU:AU)</f>
        <v/>
      </c>
      <c r="K5159" t="inlineStr">
        <is>
          <t>USD</t>
        </is>
      </c>
      <c r="L5159" s="238" t="n">
        <v>563.1</v>
      </c>
      <c r="M5159">
        <f>L5159*_xlfn.XLOOKUP(K5159,AM:AM,AN:AN)</f>
        <v/>
      </c>
      <c r="N5159">
        <f>L5159*_xlfn.XLOOKUP(K5159,AM:AM,AO:AO)</f>
        <v/>
      </c>
      <c r="O5159" s="238" t="n">
        <v>0</v>
      </c>
      <c r="P5159">
        <f>O5159*_xlfn.XLOOKUP(K5159,AM:AM,AN:AN)</f>
        <v/>
      </c>
      <c r="Q5159">
        <f>O5159*_xlfn.XLOOKUP(K5159,AM:AM,AO:AO)</f>
        <v/>
      </c>
      <c r="R5159">
        <f>_xlfn.XLOOKUP(E5159,AF:AF,AG:AG)</f>
        <v/>
      </c>
      <c r="S5159">
        <f>_xlfn.XLOOKUP(E5159,AF:AF,AI:AI)</f>
        <v/>
      </c>
      <c r="T5159">
        <f>WEEKNUM(G5159)</f>
        <v/>
      </c>
      <c r="U5159">
        <f>YEAR(G5159)</f>
        <v/>
      </c>
      <c r="V5159" s="117">
        <f>IFERROR(Q5159/N5159,"0")</f>
        <v/>
      </c>
    </row>
    <row r="5160">
      <c r="A5160">
        <f>_xlfn.XLOOKUP(D5160,BN:BN,BO:BO)</f>
        <v/>
      </c>
      <c r="B5160" t="inlineStr">
        <is>
          <t>LLC</t>
        </is>
      </c>
      <c r="C5160" t="n">
        <v>848</v>
      </c>
      <c r="D5160">
        <f>_xlfn.XLOOKUP(C5160,BH:BH,BI:BI)</f>
        <v/>
      </c>
      <c r="E5160" t="n">
        <v>28934</v>
      </c>
      <c r="F5160" t="inlineStr">
        <is>
          <t>ROMANO DRIJANSKI LAURA NATALIA</t>
        </is>
      </c>
      <c r="G5160" s="234" t="n">
        <v>46021</v>
      </c>
      <c r="H5160" s="234" t="n">
        <v>46024</v>
      </c>
      <c r="I5160" t="inlineStr">
        <is>
          <t>VLO</t>
        </is>
      </c>
      <c r="J5160">
        <f>_xlfn.XLOOKUP(I5160,AS:AS,AU:AU)</f>
        <v/>
      </c>
      <c r="K5160" t="inlineStr">
        <is>
          <t>USD</t>
        </is>
      </c>
      <c r="L5160" s="238" t="n">
        <v>563.1</v>
      </c>
      <c r="M5160">
        <f>L5160*_xlfn.XLOOKUP(K5160,AM:AM,AN:AN)</f>
        <v/>
      </c>
      <c r="N5160">
        <f>L5160*_xlfn.XLOOKUP(K5160,AM:AM,AO:AO)</f>
        <v/>
      </c>
      <c r="O5160" s="238" t="n">
        <v>0</v>
      </c>
      <c r="P5160">
        <f>O5160*_xlfn.XLOOKUP(K5160,AM:AM,AN:AN)</f>
        <v/>
      </c>
      <c r="Q5160">
        <f>O5160*_xlfn.XLOOKUP(K5160,AM:AM,AO:AO)</f>
        <v/>
      </c>
      <c r="R5160">
        <f>_xlfn.XLOOKUP(E5160,AF:AF,AG:AG)</f>
        <v/>
      </c>
      <c r="S5160">
        <f>_xlfn.XLOOKUP(E5160,AF:AF,AI:AI)</f>
        <v/>
      </c>
      <c r="T5160">
        <f>WEEKNUM(G5160)</f>
        <v/>
      </c>
      <c r="U5160">
        <f>YEAR(G5160)</f>
        <v/>
      </c>
      <c r="V5160" s="117">
        <f>IFERROR(Q5160/N5160,"0")</f>
        <v/>
      </c>
    </row>
    <row r="5161">
      <c r="A5161">
        <f>_xlfn.XLOOKUP(D5161,BN:BN,BO:BO)</f>
        <v/>
      </c>
      <c r="B5161" t="inlineStr">
        <is>
          <t>LLC</t>
        </is>
      </c>
      <c r="C5161" t="n">
        <v>848</v>
      </c>
      <c r="D5161">
        <f>_xlfn.XLOOKUP(C5161,BH:BH,BI:BI)</f>
        <v/>
      </c>
      <c r="E5161" t="n">
        <v>28934</v>
      </c>
      <c r="F5161" t="inlineStr">
        <is>
          <t>ROMANO MUSSALI EMILIO</t>
        </is>
      </c>
      <c r="G5161" s="234" t="n">
        <v>46021</v>
      </c>
      <c r="H5161" s="234" t="n">
        <v>46024</v>
      </c>
      <c r="I5161" t="inlineStr">
        <is>
          <t>VLO</t>
        </is>
      </c>
      <c r="J5161">
        <f>_xlfn.XLOOKUP(I5161,AS:AS,AU:AU)</f>
        <v/>
      </c>
      <c r="K5161" t="inlineStr">
        <is>
          <t>USD</t>
        </is>
      </c>
      <c r="L5161" s="238" t="n">
        <v>3</v>
      </c>
      <c r="M5161">
        <f>L5161*_xlfn.XLOOKUP(K5161,AM:AM,AN:AN)</f>
        <v/>
      </c>
      <c r="N5161">
        <f>L5161*_xlfn.XLOOKUP(K5161,AM:AM,AO:AO)</f>
        <v/>
      </c>
      <c r="O5161" s="238" t="n">
        <v>0</v>
      </c>
      <c r="P5161">
        <f>O5161*_xlfn.XLOOKUP(K5161,AM:AM,AN:AN)</f>
        <v/>
      </c>
      <c r="Q5161">
        <f>O5161*_xlfn.XLOOKUP(K5161,AM:AM,AO:AO)</f>
        <v/>
      </c>
      <c r="R5161">
        <f>_xlfn.XLOOKUP(E5161,AF:AF,AG:AG)</f>
        <v/>
      </c>
      <c r="S5161">
        <f>_xlfn.XLOOKUP(E5161,AF:AF,AI:AI)</f>
        <v/>
      </c>
      <c r="T5161">
        <f>WEEKNUM(G5161)</f>
        <v/>
      </c>
      <c r="U5161">
        <f>YEAR(G5161)</f>
        <v/>
      </c>
      <c r="V5161" s="117">
        <f>IFERROR(Q5161/N5161,"0")</f>
        <v/>
      </c>
    </row>
    <row r="5162">
      <c r="A5162">
        <f>_xlfn.XLOOKUP(D5162,BN:BN,BO:BO)</f>
        <v/>
      </c>
      <c r="B5162" t="inlineStr">
        <is>
          <t>LLC</t>
        </is>
      </c>
      <c r="C5162" t="n">
        <v>848</v>
      </c>
      <c r="D5162">
        <f>_xlfn.XLOOKUP(C5162,BH:BH,BI:BI)</f>
        <v/>
      </c>
      <c r="E5162" t="n">
        <v>28934</v>
      </c>
      <c r="F5162" t="inlineStr">
        <is>
          <t>DRIJANSKI ROTH ALISA</t>
        </is>
      </c>
      <c r="G5162" s="234" t="n">
        <v>46021</v>
      </c>
      <c r="H5162" s="234" t="n">
        <v>46024</v>
      </c>
      <c r="I5162" t="inlineStr">
        <is>
          <t>VLO</t>
        </is>
      </c>
      <c r="J5162">
        <f>_xlfn.XLOOKUP(I5162,AS:AS,AU:AU)</f>
        <v/>
      </c>
      <c r="K5162" t="inlineStr">
        <is>
          <t>USD</t>
        </is>
      </c>
      <c r="L5162" s="238" t="n">
        <v>3</v>
      </c>
      <c r="M5162">
        <f>L5162*_xlfn.XLOOKUP(K5162,AM:AM,AN:AN)</f>
        <v/>
      </c>
      <c r="N5162">
        <f>L5162*_xlfn.XLOOKUP(K5162,AM:AM,AO:AO)</f>
        <v/>
      </c>
      <c r="O5162" s="238" t="n">
        <v>0</v>
      </c>
      <c r="P5162">
        <f>O5162*_xlfn.XLOOKUP(K5162,AM:AM,AN:AN)</f>
        <v/>
      </c>
      <c r="Q5162">
        <f>O5162*_xlfn.XLOOKUP(K5162,AM:AM,AO:AO)</f>
        <v/>
      </c>
      <c r="R5162">
        <f>_xlfn.XLOOKUP(E5162,AF:AF,AG:AG)</f>
        <v/>
      </c>
      <c r="S5162">
        <f>_xlfn.XLOOKUP(E5162,AF:AF,AI:AI)</f>
        <v/>
      </c>
      <c r="T5162">
        <f>WEEKNUM(G5162)</f>
        <v/>
      </c>
      <c r="U5162">
        <f>YEAR(G5162)</f>
        <v/>
      </c>
      <c r="V5162" s="117">
        <f>IFERROR(Q5162/N5162,"0")</f>
        <v/>
      </c>
    </row>
    <row r="5163">
      <c r="A5163">
        <f>_xlfn.XLOOKUP(D5163,BN:BN,BO:BO)</f>
        <v/>
      </c>
      <c r="B5163" t="inlineStr">
        <is>
          <t>LLC</t>
        </is>
      </c>
      <c r="C5163" t="n">
        <v>848</v>
      </c>
      <c r="D5163">
        <f>_xlfn.XLOOKUP(C5163,BH:BH,BI:BI)</f>
        <v/>
      </c>
      <c r="E5163" t="n">
        <v>28934</v>
      </c>
      <c r="F5163" t="inlineStr">
        <is>
          <t>ROMANO DRIJANSKI MARGOT ANDREA</t>
        </is>
      </c>
      <c r="G5163" s="234" t="n">
        <v>46021</v>
      </c>
      <c r="H5163" s="234" t="n">
        <v>46024</v>
      </c>
      <c r="I5163" t="inlineStr">
        <is>
          <t>VLO</t>
        </is>
      </c>
      <c r="J5163">
        <f>_xlfn.XLOOKUP(I5163,AS:AS,AU:AU)</f>
        <v/>
      </c>
      <c r="K5163" t="inlineStr">
        <is>
          <t>USD</t>
        </is>
      </c>
      <c r="L5163" s="238" t="n">
        <v>3</v>
      </c>
      <c r="M5163">
        <f>L5163*_xlfn.XLOOKUP(K5163,AM:AM,AN:AN)</f>
        <v/>
      </c>
      <c r="N5163">
        <f>L5163*_xlfn.XLOOKUP(K5163,AM:AM,AO:AO)</f>
        <v/>
      </c>
      <c r="O5163" s="238" t="n">
        <v>0</v>
      </c>
      <c r="P5163">
        <f>O5163*_xlfn.XLOOKUP(K5163,AM:AM,AN:AN)</f>
        <v/>
      </c>
      <c r="Q5163">
        <f>O5163*_xlfn.XLOOKUP(K5163,AM:AM,AO:AO)</f>
        <v/>
      </c>
      <c r="R5163">
        <f>_xlfn.XLOOKUP(E5163,AF:AF,AG:AG)</f>
        <v/>
      </c>
      <c r="S5163">
        <f>_xlfn.XLOOKUP(E5163,AF:AF,AI:AI)</f>
        <v/>
      </c>
      <c r="T5163">
        <f>WEEKNUM(G5163)</f>
        <v/>
      </c>
      <c r="U5163">
        <f>YEAR(G5163)</f>
        <v/>
      </c>
      <c r="V5163" s="117">
        <f>IFERROR(Q5163/N5163,"0")</f>
        <v/>
      </c>
    </row>
    <row r="5164">
      <c r="A5164">
        <f>_xlfn.XLOOKUP(D5164,BN:BN,BO:BO)</f>
        <v/>
      </c>
      <c r="B5164" t="inlineStr">
        <is>
          <t>LLC</t>
        </is>
      </c>
      <c r="C5164" t="n">
        <v>848</v>
      </c>
      <c r="D5164">
        <f>_xlfn.XLOOKUP(C5164,BH:BH,BI:BI)</f>
        <v/>
      </c>
      <c r="E5164" t="n">
        <v>28934</v>
      </c>
      <c r="F5164" t="inlineStr">
        <is>
          <t>ROMANO DRIJANSKI LAURA NATALIA</t>
        </is>
      </c>
      <c r="G5164" s="234" t="n">
        <v>46021</v>
      </c>
      <c r="H5164" s="234" t="n">
        <v>46024</v>
      </c>
      <c r="I5164" t="inlineStr">
        <is>
          <t>VLO</t>
        </is>
      </c>
      <c r="J5164">
        <f>_xlfn.XLOOKUP(I5164,AS:AS,AU:AU)</f>
        <v/>
      </c>
      <c r="K5164" t="inlineStr">
        <is>
          <t>USD</t>
        </is>
      </c>
      <c r="L5164" s="238" t="n">
        <v>3</v>
      </c>
      <c r="M5164">
        <f>L5164*_xlfn.XLOOKUP(K5164,AM:AM,AN:AN)</f>
        <v/>
      </c>
      <c r="N5164">
        <f>L5164*_xlfn.XLOOKUP(K5164,AM:AM,AO:AO)</f>
        <v/>
      </c>
      <c r="O5164" s="238" t="n">
        <v>0</v>
      </c>
      <c r="P5164">
        <f>O5164*_xlfn.XLOOKUP(K5164,AM:AM,AN:AN)</f>
        <v/>
      </c>
      <c r="Q5164">
        <f>O5164*_xlfn.XLOOKUP(K5164,AM:AM,AO:AO)</f>
        <v/>
      </c>
      <c r="R5164">
        <f>_xlfn.XLOOKUP(E5164,AF:AF,AG:AG)</f>
        <v/>
      </c>
      <c r="S5164">
        <f>_xlfn.XLOOKUP(E5164,AF:AF,AI:AI)</f>
        <v/>
      </c>
      <c r="T5164">
        <f>WEEKNUM(G5164)</f>
        <v/>
      </c>
      <c r="U5164">
        <f>YEAR(G5164)</f>
        <v/>
      </c>
      <c r="V5164" s="117">
        <f>IFERROR(Q5164/N5164,"0")</f>
        <v/>
      </c>
    </row>
    <row r="5165">
      <c r="A5165">
        <f>_xlfn.XLOOKUP(D5165,BN:BN,BO:BO)</f>
        <v/>
      </c>
      <c r="B5165" t="inlineStr">
        <is>
          <t>LLC</t>
        </is>
      </c>
      <c r="C5165" t="n">
        <v>848</v>
      </c>
      <c r="D5165">
        <f>_xlfn.XLOOKUP(C5165,BH:BH,BI:BI)</f>
        <v/>
      </c>
      <c r="E5165" t="n">
        <v>0</v>
      </c>
      <c r="F5165" t="inlineStr">
        <is>
          <t>EMISION DE BOLETOS POR 140 USD</t>
        </is>
      </c>
      <c r="G5165" s="234" t="n">
        <v>46010</v>
      </c>
      <c r="H5165" s="234" t="n">
        <v>46029</v>
      </c>
      <c r="I5165" t="inlineStr">
        <is>
          <t>HPS</t>
        </is>
      </c>
      <c r="J5165">
        <f>_xlfn.XLOOKUP(I5165,AS:AS,AU:AU)</f>
        <v/>
      </c>
      <c r="K5165" t="inlineStr">
        <is>
          <t>USD</t>
        </is>
      </c>
      <c r="L5165" s="238" t="n">
        <v>140</v>
      </c>
      <c r="M5165">
        <f>L5165*_xlfn.XLOOKUP(K5165,AM:AM,AN:AN)</f>
        <v/>
      </c>
      <c r="N5165">
        <f>L5165*_xlfn.XLOOKUP(K5165,AM:AM,AO:AO)</f>
        <v/>
      </c>
      <c r="O5165" s="238" t="n">
        <v>140</v>
      </c>
      <c r="P5165">
        <f>O5165*_xlfn.XLOOKUP(K5165,AM:AM,AN:AN)</f>
        <v/>
      </c>
      <c r="Q5165">
        <f>O5165*_xlfn.XLOOKUP(K5165,AM:AM,AO:AO)</f>
        <v/>
      </c>
      <c r="R5165">
        <f>_xlfn.XLOOKUP(E5165,AF:AF,AG:AG)</f>
        <v/>
      </c>
      <c r="S5165">
        <f>_xlfn.XLOOKUP(E5165,AF:AF,AI:AI)</f>
        <v/>
      </c>
      <c r="T5165">
        <f>WEEKNUM(G5165)</f>
        <v/>
      </c>
      <c r="U5165">
        <f>YEAR(G5165)</f>
        <v/>
      </c>
      <c r="V5165" s="117">
        <f>IFERROR(Q5165/N5165,"0")</f>
        <v/>
      </c>
    </row>
    <row r="5166">
      <c r="A5166">
        <f>_xlfn.XLOOKUP(D5166,BN:BN,BO:BO)</f>
        <v/>
      </c>
      <c r="B5166" t="inlineStr">
        <is>
          <t>LLC</t>
        </is>
      </c>
      <c r="C5166" t="n">
        <v>848</v>
      </c>
      <c r="D5166">
        <f>_xlfn.XLOOKUP(C5166,BH:BH,BI:BI)</f>
        <v/>
      </c>
      <c r="E5166" t="n">
        <v>26659</v>
      </c>
      <c r="F5166" t="inlineStr">
        <is>
          <t>NOCHE ADICIONAL Y VUELOS EN CAIRO</t>
        </is>
      </c>
      <c r="G5166" s="234" t="n">
        <v>46009</v>
      </c>
      <c r="H5166" s="234" t="n">
        <v>46029</v>
      </c>
      <c r="I5166" t="inlineStr">
        <is>
          <t>PKT</t>
        </is>
      </c>
      <c r="J5166">
        <f>_xlfn.XLOOKUP(I5166,AS:AS,AU:AU)</f>
        <v/>
      </c>
      <c r="K5166" t="inlineStr">
        <is>
          <t>USD</t>
        </is>
      </c>
      <c r="L5166" s="238" t="n">
        <v>1900</v>
      </c>
      <c r="M5166">
        <f>L5166*_xlfn.XLOOKUP(K5166,AM:AM,AN:AN)</f>
        <v/>
      </c>
      <c r="N5166">
        <f>L5166*_xlfn.XLOOKUP(K5166,AM:AM,AO:AO)</f>
        <v/>
      </c>
      <c r="O5166" s="238" t="n">
        <v>380</v>
      </c>
      <c r="P5166">
        <f>O5166*_xlfn.XLOOKUP(K5166,AM:AM,AN:AN)</f>
        <v/>
      </c>
      <c r="Q5166">
        <f>O5166*_xlfn.XLOOKUP(K5166,AM:AM,AO:AO)</f>
        <v/>
      </c>
      <c r="R5166">
        <f>_xlfn.XLOOKUP(E5166,AF:AF,AG:AG)</f>
        <v/>
      </c>
      <c r="S5166">
        <f>_xlfn.XLOOKUP(E5166,AF:AF,AI:AI)</f>
        <v/>
      </c>
      <c r="T5166">
        <f>WEEKNUM(G5166)</f>
        <v/>
      </c>
      <c r="U5166">
        <f>YEAR(G5166)</f>
        <v/>
      </c>
      <c r="V5166" s="117">
        <f>IFERROR(Q5166/N5166,"0")</f>
        <v/>
      </c>
    </row>
    <row r="5167">
      <c r="A5167">
        <f>_xlfn.XLOOKUP(D5167,BN:BN,BO:BO)</f>
        <v/>
      </c>
      <c r="B5167" t="inlineStr">
        <is>
          <t>LLC</t>
        </is>
      </c>
      <c r="C5167" t="n">
        <v>848</v>
      </c>
      <c r="D5167">
        <f>_xlfn.XLOOKUP(C5167,BH:BH,BI:BI)</f>
        <v/>
      </c>
      <c r="E5167" t="n">
        <v>0</v>
      </c>
      <c r="F5167" t="inlineStr">
        <is>
          <t>fee por bolsa 35 Y ANTIFAZ 30</t>
        </is>
      </c>
      <c r="G5167" s="234" t="n">
        <v>46009</v>
      </c>
      <c r="H5167" s="234" t="n">
        <v>46029</v>
      </c>
      <c r="I5167" t="inlineStr">
        <is>
          <t>HPS</t>
        </is>
      </c>
      <c r="J5167">
        <f>_xlfn.XLOOKUP(I5167,AS:AS,AU:AU)</f>
        <v/>
      </c>
      <c r="K5167" t="inlineStr">
        <is>
          <t>USD</t>
        </is>
      </c>
      <c r="L5167" s="238" t="n">
        <v>0</v>
      </c>
      <c r="M5167">
        <f>L5167*_xlfn.XLOOKUP(K5167,AM:AM,AN:AN)</f>
        <v/>
      </c>
      <c r="N5167">
        <f>L5167*_xlfn.XLOOKUP(K5167,AM:AM,AO:AO)</f>
        <v/>
      </c>
      <c r="O5167" s="238" t="n">
        <v>0</v>
      </c>
      <c r="P5167">
        <f>O5167*_xlfn.XLOOKUP(K5167,AM:AM,AN:AN)</f>
        <v/>
      </c>
      <c r="Q5167">
        <f>O5167*_xlfn.XLOOKUP(K5167,AM:AM,AO:AO)</f>
        <v/>
      </c>
      <c r="R5167">
        <f>_xlfn.XLOOKUP(E5167,AF:AF,AG:AG)</f>
        <v/>
      </c>
      <c r="S5167">
        <f>_xlfn.XLOOKUP(E5167,AF:AF,AI:AI)</f>
        <v/>
      </c>
      <c r="T5167">
        <f>WEEKNUM(G5167)</f>
        <v/>
      </c>
      <c r="U5167">
        <f>YEAR(G5167)</f>
        <v/>
      </c>
      <c r="V5167" s="117">
        <f>IFERROR(Q5167/N5167,"0")</f>
        <v/>
      </c>
    </row>
    <row r="5168">
      <c r="A5168">
        <f>_xlfn.XLOOKUP(D5168,BN:BN,BO:BO)</f>
        <v/>
      </c>
      <c r="B5168" t="inlineStr">
        <is>
          <t>LLC</t>
        </is>
      </c>
      <c r="C5168" t="n">
        <v>848</v>
      </c>
      <c r="D5168">
        <f>_xlfn.XLOOKUP(C5168,BH:BH,BI:BI)</f>
        <v/>
      </c>
      <c r="E5168" t="n">
        <v>26659</v>
      </c>
      <c r="F5168" t="inlineStr">
        <is>
          <t>TOUR EN FELUCCA POR EL NILO</t>
        </is>
      </c>
      <c r="G5168" s="234" t="n">
        <v>46014</v>
      </c>
      <c r="H5168" s="234" t="n">
        <v>46014</v>
      </c>
      <c r="I5168" t="inlineStr">
        <is>
          <t>EXC</t>
        </is>
      </c>
      <c r="J5168">
        <f>_xlfn.XLOOKUP(I5168,AS:AS,AU:AU)</f>
        <v/>
      </c>
      <c r="K5168" t="inlineStr">
        <is>
          <t>USD</t>
        </is>
      </c>
      <c r="L5168" s="238" t="n">
        <v>750</v>
      </c>
      <c r="M5168">
        <f>L5168*_xlfn.XLOOKUP(K5168,AM:AM,AN:AN)</f>
        <v/>
      </c>
      <c r="N5168">
        <f>L5168*_xlfn.XLOOKUP(K5168,AM:AM,AO:AO)</f>
        <v/>
      </c>
      <c r="O5168" s="238" t="n">
        <v>150</v>
      </c>
      <c r="P5168">
        <f>O5168*_xlfn.XLOOKUP(K5168,AM:AM,AN:AN)</f>
        <v/>
      </c>
      <c r="Q5168">
        <f>O5168*_xlfn.XLOOKUP(K5168,AM:AM,AO:AO)</f>
        <v/>
      </c>
      <c r="R5168">
        <f>_xlfn.XLOOKUP(E5168,AF:AF,AG:AG)</f>
        <v/>
      </c>
      <c r="S5168">
        <f>_xlfn.XLOOKUP(E5168,AF:AF,AI:AI)</f>
        <v/>
      </c>
      <c r="T5168">
        <f>WEEKNUM(G5168)</f>
        <v/>
      </c>
      <c r="U5168">
        <f>YEAR(G5168)</f>
        <v/>
      </c>
      <c r="V5168" s="117">
        <f>IFERROR(Q5168/N5168,"0")</f>
        <v/>
      </c>
    </row>
    <row r="5169">
      <c r="A5169">
        <f>_xlfn.XLOOKUP(D5169,BN:BN,BO:BO)</f>
        <v/>
      </c>
      <c r="B5169" t="inlineStr">
        <is>
          <t>LLC</t>
        </is>
      </c>
      <c r="C5169" t="n">
        <v>848</v>
      </c>
      <c r="D5169">
        <f>_xlfn.XLOOKUP(C5169,BH:BH,BI:BI)</f>
        <v/>
      </c>
      <c r="E5169" t="n">
        <v>26659</v>
      </c>
      <c r="F5169" t="inlineStr">
        <is>
          <t>VUELO CAI - ASW</t>
        </is>
      </c>
      <c r="G5169" s="234" t="n">
        <v>46014</v>
      </c>
      <c r="H5169" s="234" t="n">
        <v>46014</v>
      </c>
      <c r="I5169" t="inlineStr">
        <is>
          <t>ABC</t>
        </is>
      </c>
      <c r="J5169">
        <f>_xlfn.XLOOKUP(I5169,AS:AS,AU:AU)</f>
        <v/>
      </c>
      <c r="K5169" t="inlineStr">
        <is>
          <t>USD</t>
        </is>
      </c>
      <c r="L5169" s="238" t="n">
        <v>1365</v>
      </c>
      <c r="M5169">
        <f>L5169*_xlfn.XLOOKUP(K5169,AM:AM,AN:AN)</f>
        <v/>
      </c>
      <c r="N5169">
        <f>L5169*_xlfn.XLOOKUP(K5169,AM:AM,AO:AO)</f>
        <v/>
      </c>
      <c r="O5169" s="238" t="n">
        <v>0</v>
      </c>
      <c r="P5169">
        <f>O5169*_xlfn.XLOOKUP(K5169,AM:AM,AN:AN)</f>
        <v/>
      </c>
      <c r="Q5169">
        <f>O5169*_xlfn.XLOOKUP(K5169,AM:AM,AO:AO)</f>
        <v/>
      </c>
      <c r="R5169">
        <f>_xlfn.XLOOKUP(E5169,AF:AF,AG:AG)</f>
        <v/>
      </c>
      <c r="S5169">
        <f>_xlfn.XLOOKUP(E5169,AF:AF,AI:AI)</f>
        <v/>
      </c>
      <c r="T5169">
        <f>WEEKNUM(G5169)</f>
        <v/>
      </c>
      <c r="U5169">
        <f>YEAR(G5169)</f>
        <v/>
      </c>
      <c r="V5169" s="117">
        <f>IFERROR(Q5169/N5169,"0")</f>
        <v/>
      </c>
    </row>
    <row r="5170">
      <c r="A5170">
        <f>_xlfn.XLOOKUP(D5170,BN:BN,BO:BO)</f>
        <v/>
      </c>
      <c r="B5170" t="inlineStr">
        <is>
          <t>LLC</t>
        </is>
      </c>
      <c r="C5170" t="n">
        <v>848</v>
      </c>
      <c r="D5170">
        <f>_xlfn.XLOOKUP(C5170,BH:BH,BI:BI)</f>
        <v/>
      </c>
      <c r="E5170" t="n">
        <v>28934</v>
      </c>
      <c r="F5170" t="inlineStr">
        <is>
          <t>ROMANO MUSSALI EMILIO</t>
        </is>
      </c>
      <c r="G5170" s="234" t="n">
        <v>46024</v>
      </c>
      <c r="H5170" s="234" t="n">
        <v>46024</v>
      </c>
      <c r="I5170" t="inlineStr">
        <is>
          <t>VLO</t>
        </is>
      </c>
      <c r="J5170">
        <f>_xlfn.XLOOKUP(I5170,AS:AS,AU:AU)</f>
        <v/>
      </c>
      <c r="K5170" t="inlineStr">
        <is>
          <t>USD</t>
        </is>
      </c>
      <c r="L5170" s="238" t="n">
        <v>378.2</v>
      </c>
      <c r="M5170">
        <f>L5170*_xlfn.XLOOKUP(K5170,AM:AM,AN:AN)</f>
        <v/>
      </c>
      <c r="N5170">
        <f>L5170*_xlfn.XLOOKUP(K5170,AM:AM,AO:AO)</f>
        <v/>
      </c>
      <c r="O5170" s="238" t="n">
        <v>0</v>
      </c>
      <c r="P5170">
        <f>O5170*_xlfn.XLOOKUP(K5170,AM:AM,AN:AN)</f>
        <v/>
      </c>
      <c r="Q5170">
        <f>O5170*_xlfn.XLOOKUP(K5170,AM:AM,AO:AO)</f>
        <v/>
      </c>
      <c r="R5170">
        <f>_xlfn.XLOOKUP(E5170,AF:AF,AG:AG)</f>
        <v/>
      </c>
      <c r="S5170">
        <f>_xlfn.XLOOKUP(E5170,AF:AF,AI:AI)</f>
        <v/>
      </c>
      <c r="T5170">
        <f>WEEKNUM(G5170)</f>
        <v/>
      </c>
      <c r="U5170">
        <f>YEAR(G5170)</f>
        <v/>
      </c>
      <c r="V5170" s="117">
        <f>IFERROR(Q5170/N5170,"0")</f>
        <v/>
      </c>
    </row>
    <row r="5171">
      <c r="A5171">
        <f>_xlfn.XLOOKUP(D5171,BN:BN,BO:BO)</f>
        <v/>
      </c>
      <c r="B5171" t="inlineStr">
        <is>
          <t>LLC</t>
        </is>
      </c>
      <c r="C5171" t="n">
        <v>848</v>
      </c>
      <c r="D5171">
        <f>_xlfn.XLOOKUP(C5171,BH:BH,BI:BI)</f>
        <v/>
      </c>
      <c r="E5171" t="n">
        <v>28934</v>
      </c>
      <c r="F5171" t="inlineStr">
        <is>
          <t>DRIJANSKI ROTH ALISA</t>
        </is>
      </c>
      <c r="G5171" s="234" t="n">
        <v>46024</v>
      </c>
      <c r="H5171" s="234" t="n">
        <v>46024</v>
      </c>
      <c r="I5171" t="inlineStr">
        <is>
          <t>VLO</t>
        </is>
      </c>
      <c r="J5171">
        <f>_xlfn.XLOOKUP(I5171,AS:AS,AU:AU)</f>
        <v/>
      </c>
      <c r="K5171" t="inlineStr">
        <is>
          <t>USD</t>
        </is>
      </c>
      <c r="L5171" s="238" t="n">
        <v>378.2</v>
      </c>
      <c r="M5171">
        <f>L5171*_xlfn.XLOOKUP(K5171,AM:AM,AN:AN)</f>
        <v/>
      </c>
      <c r="N5171">
        <f>L5171*_xlfn.XLOOKUP(K5171,AM:AM,AO:AO)</f>
        <v/>
      </c>
      <c r="O5171" s="238" t="n">
        <v>0</v>
      </c>
      <c r="P5171">
        <f>O5171*_xlfn.XLOOKUP(K5171,AM:AM,AN:AN)</f>
        <v/>
      </c>
      <c r="Q5171">
        <f>O5171*_xlfn.XLOOKUP(K5171,AM:AM,AO:AO)</f>
        <v/>
      </c>
      <c r="R5171">
        <f>_xlfn.XLOOKUP(E5171,AF:AF,AG:AG)</f>
        <v/>
      </c>
      <c r="S5171">
        <f>_xlfn.XLOOKUP(E5171,AF:AF,AI:AI)</f>
        <v/>
      </c>
      <c r="T5171">
        <f>WEEKNUM(G5171)</f>
        <v/>
      </c>
      <c r="U5171">
        <f>YEAR(G5171)</f>
        <v/>
      </c>
      <c r="V5171" s="117">
        <f>IFERROR(Q5171/N5171,"0")</f>
        <v/>
      </c>
    </row>
    <row r="5172">
      <c r="A5172">
        <f>_xlfn.XLOOKUP(D5172,BN:BN,BO:BO)</f>
        <v/>
      </c>
      <c r="B5172" t="inlineStr">
        <is>
          <t>LLC</t>
        </is>
      </c>
      <c r="C5172" t="n">
        <v>848</v>
      </c>
      <c r="D5172">
        <f>_xlfn.XLOOKUP(C5172,BH:BH,BI:BI)</f>
        <v/>
      </c>
      <c r="E5172" t="n">
        <v>28934</v>
      </c>
      <c r="F5172" t="inlineStr">
        <is>
          <t>ROMANO DRIJANSKI LAURA NATALIA</t>
        </is>
      </c>
      <c r="G5172" s="234" t="n">
        <v>46024</v>
      </c>
      <c r="H5172" s="234" t="n">
        <v>46024</v>
      </c>
      <c r="I5172" t="inlineStr">
        <is>
          <t>VLO</t>
        </is>
      </c>
      <c r="J5172">
        <f>_xlfn.XLOOKUP(I5172,AS:AS,AU:AU)</f>
        <v/>
      </c>
      <c r="K5172" t="inlineStr">
        <is>
          <t>USD</t>
        </is>
      </c>
      <c r="L5172" s="238" t="n">
        <v>378.2</v>
      </c>
      <c r="M5172">
        <f>L5172*_xlfn.XLOOKUP(K5172,AM:AM,AN:AN)</f>
        <v/>
      </c>
      <c r="N5172">
        <f>L5172*_xlfn.XLOOKUP(K5172,AM:AM,AO:AO)</f>
        <v/>
      </c>
      <c r="O5172" s="238" t="n">
        <v>0</v>
      </c>
      <c r="P5172">
        <f>O5172*_xlfn.XLOOKUP(K5172,AM:AM,AN:AN)</f>
        <v/>
      </c>
      <c r="Q5172">
        <f>O5172*_xlfn.XLOOKUP(K5172,AM:AM,AO:AO)</f>
        <v/>
      </c>
      <c r="R5172">
        <f>_xlfn.XLOOKUP(E5172,AF:AF,AG:AG)</f>
        <v/>
      </c>
      <c r="S5172">
        <f>_xlfn.XLOOKUP(E5172,AF:AF,AI:AI)</f>
        <v/>
      </c>
      <c r="T5172">
        <f>WEEKNUM(G5172)</f>
        <v/>
      </c>
      <c r="U5172">
        <f>YEAR(G5172)</f>
        <v/>
      </c>
      <c r="V5172" s="117">
        <f>IFERROR(Q5172/N5172,"0")</f>
        <v/>
      </c>
    </row>
    <row r="5173">
      <c r="A5173">
        <f>_xlfn.XLOOKUP(D5173,BN:BN,BO:BO)</f>
        <v/>
      </c>
      <c r="B5173" t="inlineStr">
        <is>
          <t>LLC</t>
        </is>
      </c>
      <c r="C5173" t="n">
        <v>848</v>
      </c>
      <c r="D5173">
        <f>_xlfn.XLOOKUP(C5173,BH:BH,BI:BI)</f>
        <v/>
      </c>
      <c r="E5173" t="n">
        <v>28934</v>
      </c>
      <c r="F5173" t="inlineStr">
        <is>
          <t>ROMANO DRIJANSKI MARGOT ANDREA</t>
        </is>
      </c>
      <c r="G5173" s="234" t="n">
        <v>46024</v>
      </c>
      <c r="H5173" s="234" t="n">
        <v>46024</v>
      </c>
      <c r="I5173" t="inlineStr">
        <is>
          <t>VLO</t>
        </is>
      </c>
      <c r="J5173">
        <f>_xlfn.XLOOKUP(I5173,AS:AS,AU:AU)</f>
        <v/>
      </c>
      <c r="K5173" t="inlineStr">
        <is>
          <t>USD</t>
        </is>
      </c>
      <c r="L5173" s="238" t="n">
        <v>378.2</v>
      </c>
      <c r="M5173">
        <f>L5173*_xlfn.XLOOKUP(K5173,AM:AM,AN:AN)</f>
        <v/>
      </c>
      <c r="N5173">
        <f>L5173*_xlfn.XLOOKUP(K5173,AM:AM,AO:AO)</f>
        <v/>
      </c>
      <c r="O5173" s="238" t="n">
        <v>0</v>
      </c>
      <c r="P5173">
        <f>O5173*_xlfn.XLOOKUP(K5173,AM:AM,AN:AN)</f>
        <v/>
      </c>
      <c r="Q5173">
        <f>O5173*_xlfn.XLOOKUP(K5173,AM:AM,AO:AO)</f>
        <v/>
      </c>
      <c r="R5173">
        <f>_xlfn.XLOOKUP(E5173,AF:AF,AG:AG)</f>
        <v/>
      </c>
      <c r="S5173">
        <f>_xlfn.XLOOKUP(E5173,AF:AF,AI:AI)</f>
        <v/>
      </c>
      <c r="T5173">
        <f>WEEKNUM(G5173)</f>
        <v/>
      </c>
      <c r="U5173">
        <f>YEAR(G5173)</f>
        <v/>
      </c>
      <c r="V5173" s="117">
        <f>IFERROR(Q5173/N5173,"0")</f>
        <v/>
      </c>
    </row>
    <row r="5174">
      <c r="A5174">
        <f>_xlfn.XLOOKUP(D5174,BN:BN,BO:BO)</f>
        <v/>
      </c>
      <c r="B5174" t="inlineStr">
        <is>
          <t>LLC</t>
        </is>
      </c>
      <c r="C5174" t="n">
        <v>848</v>
      </c>
      <c r="D5174">
        <f>_xlfn.XLOOKUP(C5174,BH:BH,BI:BI)</f>
        <v/>
      </c>
      <c r="E5174" t="n">
        <v>23789</v>
      </c>
      <c r="F5174" t="inlineStr">
        <is>
          <t>Extras en Sudafrica</t>
        </is>
      </c>
      <c r="G5174" s="234" t="n">
        <v>46022</v>
      </c>
      <c r="H5174" s="234" t="n">
        <v>46029</v>
      </c>
      <c r="I5174" t="inlineStr">
        <is>
          <t>PKT</t>
        </is>
      </c>
      <c r="J5174">
        <f>_xlfn.XLOOKUP(I5174,AS:AS,AU:AU)</f>
        <v/>
      </c>
      <c r="K5174" t="inlineStr">
        <is>
          <t>USD</t>
        </is>
      </c>
      <c r="L5174" s="238" t="n">
        <v>486.43</v>
      </c>
      <c r="M5174">
        <f>L5174*_xlfn.XLOOKUP(K5174,AM:AM,AN:AN)</f>
        <v/>
      </c>
      <c r="N5174">
        <f>L5174*_xlfn.XLOOKUP(K5174,AM:AM,AO:AO)</f>
        <v/>
      </c>
      <c r="O5174" s="238" t="n">
        <v>0</v>
      </c>
      <c r="P5174">
        <f>O5174*_xlfn.XLOOKUP(K5174,AM:AM,AN:AN)</f>
        <v/>
      </c>
      <c r="Q5174">
        <f>O5174*_xlfn.XLOOKUP(K5174,AM:AM,AO:AO)</f>
        <v/>
      </c>
      <c r="R5174">
        <f>_xlfn.XLOOKUP(E5174,AF:AF,AG:AG)</f>
        <v/>
      </c>
      <c r="S5174">
        <f>_xlfn.XLOOKUP(E5174,AF:AF,AI:AI)</f>
        <v/>
      </c>
      <c r="T5174">
        <f>WEEKNUM(G5174)</f>
        <v/>
      </c>
      <c r="U5174">
        <f>YEAR(G5174)</f>
        <v/>
      </c>
      <c r="V5174" s="117">
        <f>IFERROR(Q5174/N5174,"0")</f>
        <v/>
      </c>
    </row>
    <row r="5175">
      <c r="A5175">
        <f>_xlfn.XLOOKUP(D5175,BN:BN,BO:BO)</f>
        <v/>
      </c>
      <c r="B5175" t="inlineStr">
        <is>
          <t>LLC</t>
        </is>
      </c>
      <c r="C5175" t="n">
        <v>848</v>
      </c>
      <c r="D5175">
        <f>_xlfn.XLOOKUP(C5175,BH:BH,BI:BI)</f>
        <v/>
      </c>
      <c r="E5175" t="n">
        <v>25028</v>
      </c>
      <c r="F5175" t="inlineStr">
        <is>
          <t>REVISADO  JNB CPT</t>
        </is>
      </c>
      <c r="G5175" s="234" t="n">
        <v>46009</v>
      </c>
      <c r="H5175" s="234" t="n">
        <v>46029</v>
      </c>
      <c r="I5175" t="inlineStr">
        <is>
          <t>VLO</t>
        </is>
      </c>
      <c r="J5175">
        <f>_xlfn.XLOOKUP(I5175,AS:AS,AU:AU)</f>
        <v/>
      </c>
      <c r="K5175" t="inlineStr">
        <is>
          <t>USD</t>
        </is>
      </c>
      <c r="L5175" s="238" t="n">
        <v>729.6</v>
      </c>
      <c r="M5175">
        <f>L5175*_xlfn.XLOOKUP(K5175,AM:AM,AN:AN)</f>
        <v/>
      </c>
      <c r="N5175">
        <f>L5175*_xlfn.XLOOKUP(K5175,AM:AM,AO:AO)</f>
        <v/>
      </c>
      <c r="O5175" s="238" t="n">
        <v>0</v>
      </c>
      <c r="P5175">
        <f>O5175*_xlfn.XLOOKUP(K5175,AM:AM,AN:AN)</f>
        <v/>
      </c>
      <c r="Q5175">
        <f>O5175*_xlfn.XLOOKUP(K5175,AM:AM,AO:AO)</f>
        <v/>
      </c>
      <c r="R5175">
        <f>_xlfn.XLOOKUP(E5175,AF:AF,AG:AG)</f>
        <v/>
      </c>
      <c r="S5175">
        <f>_xlfn.XLOOKUP(E5175,AF:AF,AI:AI)</f>
        <v/>
      </c>
      <c r="T5175">
        <f>WEEKNUM(G5175)</f>
        <v/>
      </c>
      <c r="U5175">
        <f>YEAR(G5175)</f>
        <v/>
      </c>
      <c r="V5175" s="117">
        <f>IFERROR(Q5175/N5175,"0")</f>
        <v/>
      </c>
    </row>
    <row r="5176">
      <c r="A5176">
        <f>_xlfn.XLOOKUP(D5176,BN:BN,BO:BO)</f>
        <v/>
      </c>
      <c r="B5176" t="inlineStr">
        <is>
          <t>LLC</t>
        </is>
      </c>
      <c r="C5176" t="n">
        <v>848</v>
      </c>
      <c r="D5176">
        <f>_xlfn.XLOOKUP(C5176,BH:BH,BI:BI)</f>
        <v/>
      </c>
      <c r="E5176" t="n">
        <v>25028</v>
      </c>
      <c r="F5176" t="inlineStr">
        <is>
          <t>REVISADO  JNB CPT</t>
        </is>
      </c>
      <c r="G5176" s="234" t="n">
        <v>46009</v>
      </c>
      <c r="H5176" s="234" t="n">
        <v>46029</v>
      </c>
      <c r="I5176" t="inlineStr">
        <is>
          <t>VLO</t>
        </is>
      </c>
      <c r="J5176">
        <f>_xlfn.XLOOKUP(I5176,AS:AS,AU:AU)</f>
        <v/>
      </c>
      <c r="K5176" t="inlineStr">
        <is>
          <t>USD</t>
        </is>
      </c>
      <c r="L5176" s="238" t="n">
        <v>729.6</v>
      </c>
      <c r="M5176">
        <f>L5176*_xlfn.XLOOKUP(K5176,AM:AM,AN:AN)</f>
        <v/>
      </c>
      <c r="N5176">
        <f>L5176*_xlfn.XLOOKUP(K5176,AM:AM,AO:AO)</f>
        <v/>
      </c>
      <c r="O5176" s="238" t="n">
        <v>0</v>
      </c>
      <c r="P5176">
        <f>O5176*_xlfn.XLOOKUP(K5176,AM:AM,AN:AN)</f>
        <v/>
      </c>
      <c r="Q5176">
        <f>O5176*_xlfn.XLOOKUP(K5176,AM:AM,AO:AO)</f>
        <v/>
      </c>
      <c r="R5176">
        <f>_xlfn.XLOOKUP(E5176,AF:AF,AG:AG)</f>
        <v/>
      </c>
      <c r="S5176">
        <f>_xlfn.XLOOKUP(E5176,AF:AF,AI:AI)</f>
        <v/>
      </c>
      <c r="T5176">
        <f>WEEKNUM(G5176)</f>
        <v/>
      </c>
      <c r="U5176">
        <f>YEAR(G5176)</f>
        <v/>
      </c>
      <c r="V5176" s="117">
        <f>IFERROR(Q5176/N5176,"0")</f>
        <v/>
      </c>
    </row>
    <row r="5177">
      <c r="A5177">
        <f>_xlfn.XLOOKUP(D5177,BN:BN,BO:BO)</f>
        <v/>
      </c>
      <c r="B5177" t="inlineStr">
        <is>
          <t>LLC</t>
        </is>
      </c>
      <c r="C5177" t="n">
        <v>848</v>
      </c>
      <c r="D5177">
        <f>_xlfn.XLOOKUP(C5177,BH:BH,BI:BI)</f>
        <v/>
      </c>
      <c r="E5177" t="n">
        <v>25028</v>
      </c>
      <c r="F5177" t="inlineStr">
        <is>
          <t>REVISADO  JNB CPT</t>
        </is>
      </c>
      <c r="G5177" s="234" t="n">
        <v>46009</v>
      </c>
      <c r="H5177" s="234" t="n">
        <v>46029</v>
      </c>
      <c r="I5177" t="inlineStr">
        <is>
          <t>VLO</t>
        </is>
      </c>
      <c r="J5177">
        <f>_xlfn.XLOOKUP(I5177,AS:AS,AU:AU)</f>
        <v/>
      </c>
      <c r="K5177" t="inlineStr">
        <is>
          <t>USD</t>
        </is>
      </c>
      <c r="L5177" s="238" t="n">
        <v>729.6</v>
      </c>
      <c r="M5177">
        <f>L5177*_xlfn.XLOOKUP(K5177,AM:AM,AN:AN)</f>
        <v/>
      </c>
      <c r="N5177">
        <f>L5177*_xlfn.XLOOKUP(K5177,AM:AM,AO:AO)</f>
        <v/>
      </c>
      <c r="O5177" s="238" t="n">
        <v>0</v>
      </c>
      <c r="P5177">
        <f>O5177*_xlfn.XLOOKUP(K5177,AM:AM,AN:AN)</f>
        <v/>
      </c>
      <c r="Q5177">
        <f>O5177*_xlfn.XLOOKUP(K5177,AM:AM,AO:AO)</f>
        <v/>
      </c>
      <c r="R5177">
        <f>_xlfn.XLOOKUP(E5177,AF:AF,AG:AG)</f>
        <v/>
      </c>
      <c r="S5177">
        <f>_xlfn.XLOOKUP(E5177,AF:AF,AI:AI)</f>
        <v/>
      </c>
      <c r="T5177">
        <f>WEEKNUM(G5177)</f>
        <v/>
      </c>
      <c r="U5177">
        <f>YEAR(G5177)</f>
        <v/>
      </c>
      <c r="V5177" s="117">
        <f>IFERROR(Q5177/N5177,"0")</f>
        <v/>
      </c>
    </row>
    <row r="5178">
      <c r="A5178">
        <f>_xlfn.XLOOKUP(D5178,BN:BN,BO:BO)</f>
        <v/>
      </c>
      <c r="B5178" t="inlineStr">
        <is>
          <t>LLC</t>
        </is>
      </c>
      <c r="C5178" t="n">
        <v>848</v>
      </c>
      <c r="D5178">
        <f>_xlfn.XLOOKUP(C5178,BH:BH,BI:BI)</f>
        <v/>
      </c>
      <c r="E5178" t="n">
        <v>25028</v>
      </c>
      <c r="F5178" t="inlineStr">
        <is>
          <t>REVISADO  JNB CPT</t>
        </is>
      </c>
      <c r="G5178" s="234" t="n">
        <v>46009</v>
      </c>
      <c r="H5178" s="234" t="n">
        <v>46029</v>
      </c>
      <c r="I5178" t="inlineStr">
        <is>
          <t>VLO</t>
        </is>
      </c>
      <c r="J5178">
        <f>_xlfn.XLOOKUP(I5178,AS:AS,AU:AU)</f>
        <v/>
      </c>
      <c r="K5178" t="inlineStr">
        <is>
          <t>USD</t>
        </is>
      </c>
      <c r="L5178" s="238" t="n">
        <v>729.6</v>
      </c>
      <c r="M5178">
        <f>L5178*_xlfn.XLOOKUP(K5178,AM:AM,AN:AN)</f>
        <v/>
      </c>
      <c r="N5178">
        <f>L5178*_xlfn.XLOOKUP(K5178,AM:AM,AO:AO)</f>
        <v/>
      </c>
      <c r="O5178" s="238" t="n">
        <v>0</v>
      </c>
      <c r="P5178">
        <f>O5178*_xlfn.XLOOKUP(K5178,AM:AM,AN:AN)</f>
        <v/>
      </c>
      <c r="Q5178">
        <f>O5178*_xlfn.XLOOKUP(K5178,AM:AM,AO:AO)</f>
        <v/>
      </c>
      <c r="R5178">
        <f>_xlfn.XLOOKUP(E5178,AF:AF,AG:AG)</f>
        <v/>
      </c>
      <c r="S5178">
        <f>_xlfn.XLOOKUP(E5178,AF:AF,AI:AI)</f>
        <v/>
      </c>
      <c r="T5178">
        <f>WEEKNUM(G5178)</f>
        <v/>
      </c>
      <c r="U5178">
        <f>YEAR(G5178)</f>
        <v/>
      </c>
      <c r="V5178" s="117">
        <f>IFERROR(Q5178/N5178,"0")</f>
        <v/>
      </c>
    </row>
    <row r="5179">
      <c r="A5179">
        <f>_xlfn.XLOOKUP(D5179,BN:BN,BO:BO)</f>
        <v/>
      </c>
      <c r="B5179" t="inlineStr">
        <is>
          <t>LLC</t>
        </is>
      </c>
      <c r="C5179" t="n">
        <v>849</v>
      </c>
      <c r="D5179">
        <f>_xlfn.XLOOKUP(C5179,BH:BH,BI:BI)</f>
        <v/>
      </c>
      <c r="E5179" t="n">
        <v>23362</v>
      </c>
      <c r="F5179" t="inlineStr">
        <is>
          <t>Lift Tickets</t>
        </is>
      </c>
      <c r="G5179" s="234" t="n">
        <v>46013</v>
      </c>
      <c r="H5179" s="234" t="n">
        <v>46018</v>
      </c>
      <c r="I5179" t="inlineStr">
        <is>
          <t>EXC</t>
        </is>
      </c>
      <c r="J5179">
        <f>_xlfn.XLOOKUP(I5179,AS:AS,AU:AU)</f>
        <v/>
      </c>
      <c r="K5179" t="inlineStr">
        <is>
          <t>USD</t>
        </is>
      </c>
      <c r="L5179" s="238" t="n">
        <v>1840</v>
      </c>
      <c r="M5179">
        <f>L5179*_xlfn.XLOOKUP(K5179,AM:AM,AN:AN)</f>
        <v/>
      </c>
      <c r="N5179">
        <f>L5179*_xlfn.XLOOKUP(K5179,AM:AM,AO:AO)</f>
        <v/>
      </c>
      <c r="O5179" s="238" t="n">
        <v>263.2</v>
      </c>
      <c r="P5179">
        <f>O5179*_xlfn.XLOOKUP(K5179,AM:AM,AN:AN)</f>
        <v/>
      </c>
      <c r="Q5179">
        <f>O5179*_xlfn.XLOOKUP(K5179,AM:AM,AO:AO)</f>
        <v/>
      </c>
      <c r="R5179">
        <f>_xlfn.XLOOKUP(E5179,AF:AF,AG:AG)</f>
        <v/>
      </c>
      <c r="S5179">
        <f>_xlfn.XLOOKUP(E5179,AF:AF,AI:AI)</f>
        <v/>
      </c>
      <c r="T5179">
        <f>WEEKNUM(G5179)</f>
        <v/>
      </c>
      <c r="U5179">
        <f>YEAR(G5179)</f>
        <v/>
      </c>
      <c r="V5179" s="117">
        <f>IFERROR(Q5179/N5179,"0")</f>
        <v/>
      </c>
    </row>
    <row r="5180">
      <c r="A5180">
        <f>_xlfn.XLOOKUP(D5180,BN:BN,BO:BO)</f>
        <v/>
      </c>
      <c r="B5180" t="inlineStr">
        <is>
          <t>LLC</t>
        </is>
      </c>
      <c r="C5180" t="n">
        <v>849</v>
      </c>
      <c r="D5180">
        <f>_xlfn.XLOOKUP(C5180,BH:BH,BI:BI)</f>
        <v/>
      </c>
      <c r="E5180" t="n">
        <v>28420</v>
      </c>
      <c r="F5180" t="inlineStr">
        <is>
          <t>Renta Camioneta en Eagle Vail Colorado</t>
        </is>
      </c>
      <c r="G5180" s="234" t="n">
        <v>46013</v>
      </c>
      <c r="H5180" s="234" t="n">
        <v>46018</v>
      </c>
      <c r="I5180" t="inlineStr">
        <is>
          <t>AUT</t>
        </is>
      </c>
      <c r="J5180">
        <f>_xlfn.XLOOKUP(I5180,AS:AS,AU:AU)</f>
        <v/>
      </c>
      <c r="K5180" t="inlineStr">
        <is>
          <t>USD</t>
        </is>
      </c>
      <c r="L5180" s="238" t="n">
        <v>2206.02</v>
      </c>
      <c r="M5180">
        <f>L5180*_xlfn.XLOOKUP(K5180,AM:AM,AN:AN)</f>
        <v/>
      </c>
      <c r="N5180">
        <f>L5180*_xlfn.XLOOKUP(K5180,AM:AM,AO:AO)</f>
        <v/>
      </c>
      <c r="O5180" s="238" t="n">
        <v>220.6</v>
      </c>
      <c r="P5180">
        <f>O5180*_xlfn.XLOOKUP(K5180,AM:AM,AN:AN)</f>
        <v/>
      </c>
      <c r="Q5180">
        <f>O5180*_xlfn.XLOOKUP(K5180,AM:AM,AO:AO)</f>
        <v/>
      </c>
      <c r="R5180">
        <f>_xlfn.XLOOKUP(E5180,AF:AF,AG:AG)</f>
        <v/>
      </c>
      <c r="S5180">
        <f>_xlfn.XLOOKUP(E5180,AF:AF,AI:AI)</f>
        <v/>
      </c>
      <c r="T5180">
        <f>WEEKNUM(G5180)</f>
        <v/>
      </c>
      <c r="U5180">
        <f>YEAR(G5180)</f>
        <v/>
      </c>
      <c r="V5180" s="117">
        <f>IFERROR(Q5180/N5180,"0")</f>
        <v/>
      </c>
    </row>
    <row r="5181">
      <c r="A5181">
        <f>_xlfn.XLOOKUP(D5181,BN:BN,BO:BO)</f>
        <v/>
      </c>
      <c r="B5181" t="inlineStr">
        <is>
          <t>LLC</t>
        </is>
      </c>
      <c r="C5181" t="n">
        <v>850</v>
      </c>
      <c r="D5181">
        <f>_xlfn.XLOOKUP(C5181,BH:BH,BI:BI)</f>
        <v/>
      </c>
      <c r="E5181" t="n">
        <v>31778</v>
      </c>
      <c r="F5181" t="inlineStr">
        <is>
          <t>PAQUETE CON DMC</t>
        </is>
      </c>
      <c r="G5181" s="234" t="n">
        <v>46016</v>
      </c>
      <c r="H5181" s="234" t="n">
        <v>46029</v>
      </c>
      <c r="I5181" t="inlineStr">
        <is>
          <t>PKT</t>
        </is>
      </c>
      <c r="J5181">
        <f>_xlfn.XLOOKUP(I5181,AS:AS,AU:AU)</f>
        <v/>
      </c>
      <c r="K5181" t="inlineStr">
        <is>
          <t>USD</t>
        </is>
      </c>
      <c r="L5181" s="238" t="n">
        <v>113807</v>
      </c>
      <c r="M5181">
        <f>L5181*_xlfn.XLOOKUP(K5181,AM:AM,AN:AN)</f>
        <v/>
      </c>
      <c r="N5181">
        <f>L5181*_xlfn.XLOOKUP(K5181,AM:AM,AO:AO)</f>
        <v/>
      </c>
      <c r="O5181" s="238" t="n">
        <v>0</v>
      </c>
      <c r="P5181">
        <f>O5181*_xlfn.XLOOKUP(K5181,AM:AM,AN:AN)</f>
        <v/>
      </c>
      <c r="Q5181">
        <f>O5181*_xlfn.XLOOKUP(K5181,AM:AM,AO:AO)</f>
        <v/>
      </c>
      <c r="R5181">
        <f>_xlfn.XLOOKUP(E5181,AF:AF,AG:AG)</f>
        <v/>
      </c>
      <c r="S5181">
        <f>_xlfn.XLOOKUP(E5181,AF:AF,AI:AI)</f>
        <v/>
      </c>
      <c r="T5181">
        <f>WEEKNUM(G5181)</f>
        <v/>
      </c>
      <c r="U5181">
        <f>YEAR(G5181)</f>
        <v/>
      </c>
      <c r="V5181" s="117">
        <f>IFERROR(Q5181/N5181,"0")</f>
        <v/>
      </c>
    </row>
    <row r="5182">
      <c r="A5182">
        <f>_xlfn.XLOOKUP(D5182,BN:BN,BO:BO)</f>
        <v/>
      </c>
      <c r="B5182" t="inlineStr">
        <is>
          <t>LLC</t>
        </is>
      </c>
      <c r="C5182" t="n">
        <v>850</v>
      </c>
      <c r="D5182">
        <f>_xlfn.XLOOKUP(C5182,BH:BH,BI:BI)</f>
        <v/>
      </c>
      <c r="E5182" t="n">
        <v>27301</v>
      </c>
      <c r="F5182" t="inlineStr">
        <is>
          <t>boletos exmar</t>
        </is>
      </c>
      <c r="G5182" s="234" t="n">
        <v>46016</v>
      </c>
      <c r="H5182" s="234" t="n">
        <v>46029</v>
      </c>
      <c r="I5182" t="inlineStr">
        <is>
          <t>VLO</t>
        </is>
      </c>
      <c r="J5182">
        <f>_xlfn.XLOOKUP(I5182,AS:AS,AU:AU)</f>
        <v/>
      </c>
      <c r="K5182" t="inlineStr">
        <is>
          <t>USD</t>
        </is>
      </c>
      <c r="L5182" s="238" t="n">
        <v>5610.09</v>
      </c>
      <c r="M5182">
        <f>L5182*_xlfn.XLOOKUP(K5182,AM:AM,AN:AN)</f>
        <v/>
      </c>
      <c r="N5182">
        <f>L5182*_xlfn.XLOOKUP(K5182,AM:AM,AO:AO)</f>
        <v/>
      </c>
      <c r="O5182" s="238" t="n">
        <v>0</v>
      </c>
      <c r="P5182">
        <f>O5182*_xlfn.XLOOKUP(K5182,AM:AM,AN:AN)</f>
        <v/>
      </c>
      <c r="Q5182">
        <f>O5182*_xlfn.XLOOKUP(K5182,AM:AM,AO:AO)</f>
        <v/>
      </c>
      <c r="R5182">
        <f>_xlfn.XLOOKUP(E5182,AF:AF,AG:AG)</f>
        <v/>
      </c>
      <c r="S5182">
        <f>_xlfn.XLOOKUP(E5182,AF:AF,AI:AI)</f>
        <v/>
      </c>
      <c r="T5182">
        <f>WEEKNUM(G5182)</f>
        <v/>
      </c>
      <c r="U5182">
        <f>YEAR(G5182)</f>
        <v/>
      </c>
      <c r="V5182" s="117">
        <f>IFERROR(Q5182/N5182,"0")</f>
        <v/>
      </c>
    </row>
    <row r="5183">
      <c r="A5183">
        <f>_xlfn.XLOOKUP(D5183,BN:BN,BO:BO)</f>
        <v/>
      </c>
      <c r="B5183" t="inlineStr">
        <is>
          <t>LLC</t>
        </is>
      </c>
      <c r="C5183" t="n">
        <v>850</v>
      </c>
      <c r="D5183">
        <f>_xlfn.XLOOKUP(C5183,BH:BH,BI:BI)</f>
        <v/>
      </c>
      <c r="E5183" t="n">
        <v>27301</v>
      </c>
      <c r="F5183" t="inlineStr">
        <is>
          <t>boletos exmar</t>
        </is>
      </c>
      <c r="G5183" s="234" t="n">
        <v>46016</v>
      </c>
      <c r="H5183" s="234" t="n">
        <v>46029</v>
      </c>
      <c r="I5183" t="inlineStr">
        <is>
          <t>VLO</t>
        </is>
      </c>
      <c r="J5183">
        <f>_xlfn.XLOOKUP(I5183,AS:AS,AU:AU)</f>
        <v/>
      </c>
      <c r="K5183" t="inlineStr">
        <is>
          <t>USD</t>
        </is>
      </c>
      <c r="L5183" s="238" t="n">
        <v>5610.09</v>
      </c>
      <c r="M5183">
        <f>L5183*_xlfn.XLOOKUP(K5183,AM:AM,AN:AN)</f>
        <v/>
      </c>
      <c r="N5183">
        <f>L5183*_xlfn.XLOOKUP(K5183,AM:AM,AO:AO)</f>
        <v/>
      </c>
      <c r="O5183" s="238" t="n">
        <v>0</v>
      </c>
      <c r="P5183">
        <f>O5183*_xlfn.XLOOKUP(K5183,AM:AM,AN:AN)</f>
        <v/>
      </c>
      <c r="Q5183">
        <f>O5183*_xlfn.XLOOKUP(K5183,AM:AM,AO:AO)</f>
        <v/>
      </c>
      <c r="R5183">
        <f>_xlfn.XLOOKUP(E5183,AF:AF,AG:AG)</f>
        <v/>
      </c>
      <c r="S5183">
        <f>_xlfn.XLOOKUP(E5183,AF:AF,AI:AI)</f>
        <v/>
      </c>
      <c r="T5183">
        <f>WEEKNUM(G5183)</f>
        <v/>
      </c>
      <c r="U5183">
        <f>YEAR(G5183)</f>
        <v/>
      </c>
      <c r="V5183" s="117">
        <f>IFERROR(Q5183/N5183,"0")</f>
        <v/>
      </c>
    </row>
    <row r="5184">
      <c r="A5184">
        <f>_xlfn.XLOOKUP(D5184,BN:BN,BO:BO)</f>
        <v/>
      </c>
      <c r="B5184" t="inlineStr">
        <is>
          <t>LLC</t>
        </is>
      </c>
      <c r="C5184" t="n">
        <v>850</v>
      </c>
      <c r="D5184">
        <f>_xlfn.XLOOKUP(C5184,BH:BH,BI:BI)</f>
        <v/>
      </c>
      <c r="E5184" t="n">
        <v>27301</v>
      </c>
      <c r="F5184" t="inlineStr">
        <is>
          <t>boletos exmar</t>
        </is>
      </c>
      <c r="G5184" s="234" t="n">
        <v>46016</v>
      </c>
      <c r="H5184" s="234" t="n">
        <v>46029</v>
      </c>
      <c r="I5184" t="inlineStr">
        <is>
          <t>VLO</t>
        </is>
      </c>
      <c r="J5184">
        <f>_xlfn.XLOOKUP(I5184,AS:AS,AU:AU)</f>
        <v/>
      </c>
      <c r="K5184" t="inlineStr">
        <is>
          <t>USD</t>
        </is>
      </c>
      <c r="L5184" s="238" t="n">
        <v>5610.09</v>
      </c>
      <c r="M5184">
        <f>L5184*_xlfn.XLOOKUP(K5184,AM:AM,AN:AN)</f>
        <v/>
      </c>
      <c r="N5184">
        <f>L5184*_xlfn.XLOOKUP(K5184,AM:AM,AO:AO)</f>
        <v/>
      </c>
      <c r="O5184" s="238" t="n">
        <v>0</v>
      </c>
      <c r="P5184">
        <f>O5184*_xlfn.XLOOKUP(K5184,AM:AM,AN:AN)</f>
        <v/>
      </c>
      <c r="Q5184">
        <f>O5184*_xlfn.XLOOKUP(K5184,AM:AM,AO:AO)</f>
        <v/>
      </c>
      <c r="R5184">
        <f>_xlfn.XLOOKUP(E5184,AF:AF,AG:AG)</f>
        <v/>
      </c>
      <c r="S5184">
        <f>_xlfn.XLOOKUP(E5184,AF:AF,AI:AI)</f>
        <v/>
      </c>
      <c r="T5184">
        <f>WEEKNUM(G5184)</f>
        <v/>
      </c>
      <c r="U5184">
        <f>YEAR(G5184)</f>
        <v/>
      </c>
      <c r="V5184" s="117">
        <f>IFERROR(Q5184/N5184,"0")</f>
        <v/>
      </c>
    </row>
    <row r="5185">
      <c r="A5185">
        <f>_xlfn.XLOOKUP(D5185,BN:BN,BO:BO)</f>
        <v/>
      </c>
      <c r="B5185" t="inlineStr">
        <is>
          <t>LLC</t>
        </is>
      </c>
      <c r="C5185" t="n">
        <v>850</v>
      </c>
      <c r="D5185">
        <f>_xlfn.XLOOKUP(C5185,BH:BH,BI:BI)</f>
        <v/>
      </c>
      <c r="E5185" t="n">
        <v>27301</v>
      </c>
      <c r="F5185" t="inlineStr">
        <is>
          <t>boletos exmar</t>
        </is>
      </c>
      <c r="G5185" s="234" t="n">
        <v>46016</v>
      </c>
      <c r="H5185" s="234" t="n">
        <v>46029</v>
      </c>
      <c r="I5185" t="inlineStr">
        <is>
          <t>VLO</t>
        </is>
      </c>
      <c r="J5185">
        <f>_xlfn.XLOOKUP(I5185,AS:AS,AU:AU)</f>
        <v/>
      </c>
      <c r="K5185" t="inlineStr">
        <is>
          <t>USD</t>
        </is>
      </c>
      <c r="L5185" s="238" t="n">
        <v>5610.09</v>
      </c>
      <c r="M5185">
        <f>L5185*_xlfn.XLOOKUP(K5185,AM:AM,AN:AN)</f>
        <v/>
      </c>
      <c r="N5185">
        <f>L5185*_xlfn.XLOOKUP(K5185,AM:AM,AO:AO)</f>
        <v/>
      </c>
      <c r="O5185" s="238" t="n">
        <v>0</v>
      </c>
      <c r="P5185">
        <f>O5185*_xlfn.XLOOKUP(K5185,AM:AM,AN:AN)</f>
        <v/>
      </c>
      <c r="Q5185">
        <f>O5185*_xlfn.XLOOKUP(K5185,AM:AM,AO:AO)</f>
        <v/>
      </c>
      <c r="R5185">
        <f>_xlfn.XLOOKUP(E5185,AF:AF,AG:AG)</f>
        <v/>
      </c>
      <c r="S5185">
        <f>_xlfn.XLOOKUP(E5185,AF:AF,AI:AI)</f>
        <v/>
      </c>
      <c r="T5185">
        <f>WEEKNUM(G5185)</f>
        <v/>
      </c>
      <c r="U5185">
        <f>YEAR(G5185)</f>
        <v/>
      </c>
      <c r="V5185" s="117">
        <f>IFERROR(Q5185/N5185,"0")</f>
        <v/>
      </c>
    </row>
    <row r="5186">
      <c r="A5186">
        <f>_xlfn.XLOOKUP(D5186,BN:BN,BO:BO)</f>
        <v/>
      </c>
      <c r="B5186" t="inlineStr">
        <is>
          <t>LLC</t>
        </is>
      </c>
      <c r="C5186" t="n">
        <v>850</v>
      </c>
      <c r="D5186">
        <f>_xlfn.XLOOKUP(C5186,BH:BH,BI:BI)</f>
        <v/>
      </c>
      <c r="E5186" t="n">
        <v>27301</v>
      </c>
      <c r="F5186" t="inlineStr">
        <is>
          <t>boletos exmar</t>
        </is>
      </c>
      <c r="G5186" s="234" t="n">
        <v>46016</v>
      </c>
      <c r="H5186" s="234" t="n">
        <v>46029</v>
      </c>
      <c r="I5186" t="inlineStr">
        <is>
          <t>VLO</t>
        </is>
      </c>
      <c r="J5186">
        <f>_xlfn.XLOOKUP(I5186,AS:AS,AU:AU)</f>
        <v/>
      </c>
      <c r="K5186" t="inlineStr">
        <is>
          <t>USD</t>
        </is>
      </c>
      <c r="L5186" s="238" t="n">
        <v>5610.09</v>
      </c>
      <c r="M5186">
        <f>L5186*_xlfn.XLOOKUP(K5186,AM:AM,AN:AN)</f>
        <v/>
      </c>
      <c r="N5186">
        <f>L5186*_xlfn.XLOOKUP(K5186,AM:AM,AO:AO)</f>
        <v/>
      </c>
      <c r="O5186" s="238" t="n">
        <v>0</v>
      </c>
      <c r="P5186">
        <f>O5186*_xlfn.XLOOKUP(K5186,AM:AM,AN:AN)</f>
        <v/>
      </c>
      <c r="Q5186">
        <f>O5186*_xlfn.XLOOKUP(K5186,AM:AM,AO:AO)</f>
        <v/>
      </c>
      <c r="R5186">
        <f>_xlfn.XLOOKUP(E5186,AF:AF,AG:AG)</f>
        <v/>
      </c>
      <c r="S5186">
        <f>_xlfn.XLOOKUP(E5186,AF:AF,AI:AI)</f>
        <v/>
      </c>
      <c r="T5186">
        <f>WEEKNUM(G5186)</f>
        <v/>
      </c>
      <c r="U5186">
        <f>YEAR(G5186)</f>
        <v/>
      </c>
      <c r="V5186" s="117">
        <f>IFERROR(Q5186/N5186,"0")</f>
        <v/>
      </c>
    </row>
    <row r="5187">
      <c r="A5187">
        <f>_xlfn.XLOOKUP(D5187,BN:BN,BO:BO)</f>
        <v/>
      </c>
      <c r="B5187" t="inlineStr">
        <is>
          <t>LLC</t>
        </is>
      </c>
      <c r="C5187" t="n">
        <v>850</v>
      </c>
      <c r="D5187">
        <f>_xlfn.XLOOKUP(C5187,BH:BH,BI:BI)</f>
        <v/>
      </c>
      <c r="E5187" t="n">
        <v>27301</v>
      </c>
      <c r="F5187" t="inlineStr">
        <is>
          <t>boletos exmar</t>
        </is>
      </c>
      <c r="G5187" s="234" t="n">
        <v>46016</v>
      </c>
      <c r="H5187" s="234" t="n">
        <v>46029</v>
      </c>
      <c r="I5187" t="inlineStr">
        <is>
          <t>VLO</t>
        </is>
      </c>
      <c r="J5187">
        <f>_xlfn.XLOOKUP(I5187,AS:AS,AU:AU)</f>
        <v/>
      </c>
      <c r="K5187" t="inlineStr">
        <is>
          <t>USD</t>
        </is>
      </c>
      <c r="L5187" s="238" t="n">
        <v>5610.09</v>
      </c>
      <c r="M5187">
        <f>L5187*_xlfn.XLOOKUP(K5187,AM:AM,AN:AN)</f>
        <v/>
      </c>
      <c r="N5187">
        <f>L5187*_xlfn.XLOOKUP(K5187,AM:AM,AO:AO)</f>
        <v/>
      </c>
      <c r="O5187" s="238" t="n">
        <v>0</v>
      </c>
      <c r="P5187">
        <f>O5187*_xlfn.XLOOKUP(K5187,AM:AM,AN:AN)</f>
        <v/>
      </c>
      <c r="Q5187">
        <f>O5187*_xlfn.XLOOKUP(K5187,AM:AM,AO:AO)</f>
        <v/>
      </c>
      <c r="R5187">
        <f>_xlfn.XLOOKUP(E5187,AF:AF,AG:AG)</f>
        <v/>
      </c>
      <c r="S5187">
        <f>_xlfn.XLOOKUP(E5187,AF:AF,AI:AI)</f>
        <v/>
      </c>
      <c r="T5187">
        <f>WEEKNUM(G5187)</f>
        <v/>
      </c>
      <c r="U5187">
        <f>YEAR(G5187)</f>
        <v/>
      </c>
      <c r="V5187" s="117">
        <f>IFERROR(Q5187/N5187,"0")</f>
        <v/>
      </c>
    </row>
    <row r="5188">
      <c r="A5188">
        <f>_xlfn.XLOOKUP(D5188,BN:BN,BO:BO)</f>
        <v/>
      </c>
      <c r="B5188" t="inlineStr">
        <is>
          <t>LLC</t>
        </is>
      </c>
      <c r="C5188" t="n">
        <v>850</v>
      </c>
      <c r="D5188">
        <f>_xlfn.XLOOKUP(C5188,BH:BH,BI:BI)</f>
        <v/>
      </c>
      <c r="E5188" t="n">
        <v>27301</v>
      </c>
      <c r="F5188" t="inlineStr">
        <is>
          <t>boletos exmar</t>
        </is>
      </c>
      <c r="G5188" s="234" t="n">
        <v>46016</v>
      </c>
      <c r="H5188" s="234" t="n">
        <v>46029</v>
      </c>
      <c r="I5188" t="inlineStr">
        <is>
          <t>VLO</t>
        </is>
      </c>
      <c r="J5188">
        <f>_xlfn.XLOOKUP(I5188,AS:AS,AU:AU)</f>
        <v/>
      </c>
      <c r="K5188" t="inlineStr">
        <is>
          <t>USD</t>
        </is>
      </c>
      <c r="L5188" s="238" t="n">
        <v>5610.09</v>
      </c>
      <c r="M5188">
        <f>L5188*_xlfn.XLOOKUP(K5188,AM:AM,AN:AN)</f>
        <v/>
      </c>
      <c r="N5188">
        <f>L5188*_xlfn.XLOOKUP(K5188,AM:AM,AO:AO)</f>
        <v/>
      </c>
      <c r="O5188" s="238" t="n">
        <v>0</v>
      </c>
      <c r="P5188">
        <f>O5188*_xlfn.XLOOKUP(K5188,AM:AM,AN:AN)</f>
        <v/>
      </c>
      <c r="Q5188">
        <f>O5188*_xlfn.XLOOKUP(K5188,AM:AM,AO:AO)</f>
        <v/>
      </c>
      <c r="R5188">
        <f>_xlfn.XLOOKUP(E5188,AF:AF,AG:AG)</f>
        <v/>
      </c>
      <c r="S5188">
        <f>_xlfn.XLOOKUP(E5188,AF:AF,AI:AI)</f>
        <v/>
      </c>
      <c r="T5188">
        <f>WEEKNUM(G5188)</f>
        <v/>
      </c>
      <c r="U5188">
        <f>YEAR(G5188)</f>
        <v/>
      </c>
      <c r="V5188" s="117">
        <f>IFERROR(Q5188/N5188,"0")</f>
        <v/>
      </c>
    </row>
    <row r="5189">
      <c r="A5189">
        <f>_xlfn.XLOOKUP(D5189,BN:BN,BO:BO)</f>
        <v/>
      </c>
      <c r="B5189" t="inlineStr">
        <is>
          <t>LLC</t>
        </is>
      </c>
      <c r="C5189" t="n">
        <v>850</v>
      </c>
      <c r="D5189">
        <f>_xlfn.XLOOKUP(C5189,BH:BH,BI:BI)</f>
        <v/>
      </c>
      <c r="E5189" t="n">
        <v>0</v>
      </c>
      <c r="F5189" t="inlineStr">
        <is>
          <t>fee por creación de reservación y emisiones desde su origen</t>
        </is>
      </c>
      <c r="G5189" s="234" t="n">
        <v>46016</v>
      </c>
      <c r="H5189" s="234" t="n">
        <v>46029</v>
      </c>
      <c r="I5189" t="inlineStr">
        <is>
          <t>HPS</t>
        </is>
      </c>
      <c r="J5189">
        <f>_xlfn.XLOOKUP(I5189,AS:AS,AU:AU)</f>
        <v/>
      </c>
      <c r="K5189" t="inlineStr">
        <is>
          <t>USD</t>
        </is>
      </c>
      <c r="L5189" s="238" t="n">
        <v>240</v>
      </c>
      <c r="M5189">
        <f>L5189*_xlfn.XLOOKUP(K5189,AM:AM,AN:AN)</f>
        <v/>
      </c>
      <c r="N5189">
        <f>L5189*_xlfn.XLOOKUP(K5189,AM:AM,AO:AO)</f>
        <v/>
      </c>
      <c r="O5189" s="238" t="n">
        <v>240</v>
      </c>
      <c r="P5189">
        <f>O5189*_xlfn.XLOOKUP(K5189,AM:AM,AN:AN)</f>
        <v/>
      </c>
      <c r="Q5189">
        <f>O5189*_xlfn.XLOOKUP(K5189,AM:AM,AO:AO)</f>
        <v/>
      </c>
      <c r="R5189">
        <f>_xlfn.XLOOKUP(E5189,AF:AF,AG:AG)</f>
        <v/>
      </c>
      <c r="S5189">
        <f>_xlfn.XLOOKUP(E5189,AF:AF,AI:AI)</f>
        <v/>
      </c>
      <c r="T5189">
        <f>WEEKNUM(G5189)</f>
        <v/>
      </c>
      <c r="U5189">
        <f>YEAR(G5189)</f>
        <v/>
      </c>
      <c r="V5189" s="117">
        <f>IFERROR(Q5189/N5189,"0")</f>
        <v/>
      </c>
    </row>
    <row r="5190">
      <c r="A5190">
        <f>_xlfn.XLOOKUP(D5190,BN:BN,BO:BO)</f>
        <v/>
      </c>
      <c r="B5190" t="inlineStr">
        <is>
          <t>LLC</t>
        </is>
      </c>
      <c r="C5190" t="n">
        <v>850</v>
      </c>
      <c r="D5190">
        <f>_xlfn.XLOOKUP(C5190,BH:BH,BI:BI)</f>
        <v/>
      </c>
      <c r="E5190" t="n">
        <v>0</v>
      </c>
      <c r="F5190" t="inlineStr">
        <is>
          <t>utilidad</t>
        </is>
      </c>
      <c r="G5190" s="234" t="n">
        <v>46016</v>
      </c>
      <c r="H5190" s="234" t="n">
        <v>46029</v>
      </c>
      <c r="I5190" t="inlineStr">
        <is>
          <t>HPS</t>
        </is>
      </c>
      <c r="J5190">
        <f>_xlfn.XLOOKUP(I5190,AS:AS,AU:AU)</f>
        <v/>
      </c>
      <c r="K5190" t="inlineStr">
        <is>
          <t>USD</t>
        </is>
      </c>
      <c r="L5190" s="238" t="n">
        <v>19904.15</v>
      </c>
      <c r="M5190">
        <f>L5190*_xlfn.XLOOKUP(K5190,AM:AM,AN:AN)</f>
        <v/>
      </c>
      <c r="N5190">
        <f>L5190*_xlfn.XLOOKUP(K5190,AM:AM,AO:AO)</f>
        <v/>
      </c>
      <c r="O5190" s="238" t="n">
        <v>19904.15</v>
      </c>
      <c r="P5190">
        <f>O5190*_xlfn.XLOOKUP(K5190,AM:AM,AN:AN)</f>
        <v/>
      </c>
      <c r="Q5190">
        <f>O5190*_xlfn.XLOOKUP(K5190,AM:AM,AO:AO)</f>
        <v/>
      </c>
      <c r="R5190">
        <f>_xlfn.XLOOKUP(E5190,AF:AF,AG:AG)</f>
        <v/>
      </c>
      <c r="S5190">
        <f>_xlfn.XLOOKUP(E5190,AF:AF,AI:AI)</f>
        <v/>
      </c>
      <c r="T5190">
        <f>WEEKNUM(G5190)</f>
        <v/>
      </c>
      <c r="U5190">
        <f>YEAR(G5190)</f>
        <v/>
      </c>
      <c r="V5190" s="117">
        <f>IFERROR(Q5190/N5190,"0")</f>
        <v/>
      </c>
    </row>
    <row r="5191">
      <c r="A5191">
        <f>_xlfn.XLOOKUP(D5191,BN:BN,BO:BO)</f>
        <v/>
      </c>
      <c r="B5191" t="inlineStr">
        <is>
          <t>LLC</t>
        </is>
      </c>
      <c r="C5191" t="n">
        <v>850</v>
      </c>
      <c r="D5191">
        <f>_xlfn.XLOOKUP(C5191,BH:BH,BI:BI)</f>
        <v/>
      </c>
      <c r="E5191" t="n">
        <v>25689</v>
      </c>
      <c r="F5191" t="inlineStr">
        <is>
          <t>alojamiento</t>
        </is>
      </c>
      <c r="G5191" s="234" t="n">
        <v>46016</v>
      </c>
      <c r="H5191" s="234" t="n">
        <v>46029</v>
      </c>
      <c r="I5191" t="inlineStr">
        <is>
          <t>HTL</t>
        </is>
      </c>
      <c r="J5191">
        <f>_xlfn.XLOOKUP(I5191,AS:AS,AU:AU)</f>
        <v/>
      </c>
      <c r="K5191" t="inlineStr">
        <is>
          <t>USD</t>
        </is>
      </c>
      <c r="L5191" s="238" t="n">
        <v>3429.78</v>
      </c>
      <c r="M5191">
        <f>L5191*_xlfn.XLOOKUP(K5191,AM:AM,AN:AN)</f>
        <v/>
      </c>
      <c r="N5191">
        <f>L5191*_xlfn.XLOOKUP(K5191,AM:AM,AO:AO)</f>
        <v/>
      </c>
      <c r="O5191" s="238" t="n">
        <v>0</v>
      </c>
      <c r="P5191">
        <f>O5191*_xlfn.XLOOKUP(K5191,AM:AM,AN:AN)</f>
        <v/>
      </c>
      <c r="Q5191">
        <f>O5191*_xlfn.XLOOKUP(K5191,AM:AM,AO:AO)</f>
        <v/>
      </c>
      <c r="R5191">
        <f>_xlfn.XLOOKUP(E5191,AF:AF,AG:AG)</f>
        <v/>
      </c>
      <c r="S5191">
        <f>_xlfn.XLOOKUP(E5191,AF:AF,AI:AI)</f>
        <v/>
      </c>
      <c r="T5191">
        <f>WEEKNUM(G5191)</f>
        <v/>
      </c>
      <c r="U5191">
        <f>YEAR(G5191)</f>
        <v/>
      </c>
      <c r="V5191" s="117">
        <f>IFERROR(Q5191/N5191,"0")</f>
        <v/>
      </c>
    </row>
    <row r="5192">
      <c r="A5192">
        <f>_xlfn.XLOOKUP(D5192,BN:BN,BO:BO)</f>
        <v/>
      </c>
      <c r="B5192" t="inlineStr">
        <is>
          <t>LLC</t>
        </is>
      </c>
      <c r="C5192" t="n">
        <v>850</v>
      </c>
      <c r="D5192">
        <f>_xlfn.XLOOKUP(C5192,BH:BH,BI:BI)</f>
        <v/>
      </c>
      <c r="E5192" t="n">
        <v>31778</v>
      </c>
      <c r="F5192" t="inlineStr">
        <is>
          <t xml:space="preserve">EXTRAS VUELOS JETSMART </t>
        </is>
      </c>
      <c r="G5192" s="234" t="n">
        <v>46016</v>
      </c>
      <c r="H5192" s="234" t="n">
        <v>46029</v>
      </c>
      <c r="I5192" t="inlineStr">
        <is>
          <t>PKT</t>
        </is>
      </c>
      <c r="J5192">
        <f>_xlfn.XLOOKUP(I5192,AS:AS,AU:AU)</f>
        <v/>
      </c>
      <c r="K5192" t="inlineStr">
        <is>
          <t>USD</t>
        </is>
      </c>
      <c r="L5192" s="238" t="n">
        <v>2499</v>
      </c>
      <c r="M5192">
        <f>L5192*_xlfn.XLOOKUP(K5192,AM:AM,AN:AN)</f>
        <v/>
      </c>
      <c r="N5192">
        <f>L5192*_xlfn.XLOOKUP(K5192,AM:AM,AO:AO)</f>
        <v/>
      </c>
      <c r="O5192" s="238" t="n">
        <v>0</v>
      </c>
      <c r="P5192">
        <f>O5192*_xlfn.XLOOKUP(K5192,AM:AM,AN:AN)</f>
        <v/>
      </c>
      <c r="Q5192">
        <f>O5192*_xlfn.XLOOKUP(K5192,AM:AM,AO:AO)</f>
        <v/>
      </c>
      <c r="R5192">
        <f>_xlfn.XLOOKUP(E5192,AF:AF,AG:AG)</f>
        <v/>
      </c>
      <c r="S5192">
        <f>_xlfn.XLOOKUP(E5192,AF:AF,AI:AI)</f>
        <v/>
      </c>
      <c r="T5192">
        <f>WEEKNUM(G5192)</f>
        <v/>
      </c>
      <c r="U5192">
        <f>YEAR(G5192)</f>
        <v/>
      </c>
      <c r="V5192" s="117">
        <f>IFERROR(Q5192/N5192,"0")</f>
        <v/>
      </c>
    </row>
    <row r="5193">
      <c r="A5193">
        <f>_xlfn.XLOOKUP(D5193,BN:BN,BO:BO)</f>
        <v/>
      </c>
      <c r="B5193" t="inlineStr">
        <is>
          <t>LLC</t>
        </is>
      </c>
      <c r="C5193" t="n">
        <v>850</v>
      </c>
      <c r="D5193">
        <f>_xlfn.XLOOKUP(C5193,BH:BH,BI:BI)</f>
        <v/>
      </c>
      <c r="E5193" t="n">
        <v>33941</v>
      </c>
      <c r="F5193" t="inlineStr">
        <is>
          <t>SEGURO DE VIAJE SUPER</t>
        </is>
      </c>
      <c r="G5193" s="234" t="n">
        <v>46016</v>
      </c>
      <c r="H5193" s="234" t="n">
        <v>46029</v>
      </c>
      <c r="I5193" t="inlineStr">
        <is>
          <t>SEG</t>
        </is>
      </c>
      <c r="J5193">
        <f>_xlfn.XLOOKUP(I5193,AS:AS,AU:AU)</f>
        <v/>
      </c>
      <c r="K5193" t="inlineStr">
        <is>
          <t>USD</t>
        </is>
      </c>
      <c r="L5193" s="238" t="n">
        <v>749.26</v>
      </c>
      <c r="M5193">
        <f>L5193*_xlfn.XLOOKUP(K5193,AM:AM,AN:AN)</f>
        <v/>
      </c>
      <c r="N5193">
        <f>L5193*_xlfn.XLOOKUP(K5193,AM:AM,AO:AO)</f>
        <v/>
      </c>
      <c r="O5193" s="238" t="n">
        <v>172.9</v>
      </c>
      <c r="P5193">
        <f>O5193*_xlfn.XLOOKUP(K5193,AM:AM,AN:AN)</f>
        <v/>
      </c>
      <c r="Q5193">
        <f>O5193*_xlfn.XLOOKUP(K5193,AM:AM,AO:AO)</f>
        <v/>
      </c>
      <c r="R5193">
        <f>_xlfn.XLOOKUP(E5193,AF:AF,AG:AG)</f>
        <v/>
      </c>
      <c r="S5193">
        <f>_xlfn.XLOOKUP(E5193,AF:AF,AI:AI)</f>
        <v/>
      </c>
      <c r="T5193">
        <f>WEEKNUM(G5193)</f>
        <v/>
      </c>
      <c r="U5193">
        <f>YEAR(G5193)</f>
        <v/>
      </c>
      <c r="V5193" s="117">
        <f>IFERROR(Q5193/N5193,"0")</f>
        <v/>
      </c>
    </row>
    <row r="5194">
      <c r="A5194">
        <f>_xlfn.XLOOKUP(D5194,BN:BN,BO:BO)</f>
        <v/>
      </c>
      <c r="B5194" t="inlineStr">
        <is>
          <t>LLC</t>
        </is>
      </c>
      <c r="C5194" t="n">
        <v>851</v>
      </c>
      <c r="D5194">
        <f>_xlfn.XLOOKUP(C5194,BH:BH,BI:BI)</f>
        <v/>
      </c>
      <c r="E5194" t="n">
        <v>27931</v>
      </c>
      <c r="F5194" t="inlineStr">
        <is>
          <t>Hospedaje Laura Caraza</t>
        </is>
      </c>
      <c r="G5194" s="234" t="n">
        <v>45987</v>
      </c>
      <c r="H5194" s="234" t="n">
        <v>45989</v>
      </c>
      <c r="I5194" t="inlineStr">
        <is>
          <t>HTL</t>
        </is>
      </c>
      <c r="J5194">
        <f>_xlfn.XLOOKUP(I5194,AS:AS,AU:AU)</f>
        <v/>
      </c>
      <c r="K5194" t="inlineStr">
        <is>
          <t>USD</t>
        </is>
      </c>
      <c r="L5194" s="238" t="n">
        <v>430</v>
      </c>
      <c r="M5194">
        <f>L5194*_xlfn.XLOOKUP(K5194,AM:AM,AN:AN)</f>
        <v/>
      </c>
      <c r="N5194">
        <f>L5194*_xlfn.XLOOKUP(K5194,AM:AM,AO:AO)</f>
        <v/>
      </c>
      <c r="O5194" s="238" t="n">
        <v>71.42</v>
      </c>
      <c r="P5194">
        <f>O5194*_xlfn.XLOOKUP(K5194,AM:AM,AN:AN)</f>
        <v/>
      </c>
      <c r="Q5194">
        <f>O5194*_xlfn.XLOOKUP(K5194,AM:AM,AO:AO)</f>
        <v/>
      </c>
      <c r="R5194">
        <f>_xlfn.XLOOKUP(E5194,AF:AF,AG:AG)</f>
        <v/>
      </c>
      <c r="S5194">
        <f>_xlfn.XLOOKUP(E5194,AF:AF,AI:AI)</f>
        <v/>
      </c>
      <c r="T5194">
        <f>WEEKNUM(G5194)</f>
        <v/>
      </c>
      <c r="U5194">
        <f>YEAR(G5194)</f>
        <v/>
      </c>
      <c r="V5194" s="117">
        <f>IFERROR(Q5194/N5194,"0")</f>
        <v/>
      </c>
    </row>
    <row r="5195">
      <c r="A5195">
        <f>_xlfn.XLOOKUP(D5195,BN:BN,BO:BO)</f>
        <v/>
      </c>
      <c r="B5195" t="inlineStr">
        <is>
          <t>LLC</t>
        </is>
      </c>
      <c r="C5195" t="n">
        <v>852</v>
      </c>
      <c r="D5195">
        <f>_xlfn.XLOOKUP(C5195,BH:BH,BI:BI)</f>
        <v/>
      </c>
      <c r="E5195" t="n">
        <v>25762</v>
      </c>
      <c r="F5195" t="inlineStr">
        <is>
          <t>Estadia</t>
        </is>
      </c>
      <c r="G5195" s="234" t="n">
        <v>46116</v>
      </c>
      <c r="H5195" s="234" t="n">
        <v>46123</v>
      </c>
      <c r="I5195" t="inlineStr">
        <is>
          <t>HTL</t>
        </is>
      </c>
      <c r="J5195">
        <f>_xlfn.XLOOKUP(I5195,AS:AS,AU:AU)</f>
        <v/>
      </c>
      <c r="K5195" t="inlineStr">
        <is>
          <t>USD</t>
        </is>
      </c>
      <c r="L5195" s="238" t="n">
        <v>4277.86</v>
      </c>
      <c r="M5195">
        <f>L5195*_xlfn.XLOOKUP(K5195,AM:AM,AN:AN)</f>
        <v/>
      </c>
      <c r="N5195">
        <f>L5195*_xlfn.XLOOKUP(K5195,AM:AM,AO:AO)</f>
        <v/>
      </c>
      <c r="O5195" s="238" t="n">
        <v>427.79</v>
      </c>
      <c r="P5195">
        <f>O5195*_xlfn.XLOOKUP(K5195,AM:AM,AN:AN)</f>
        <v/>
      </c>
      <c r="Q5195">
        <f>O5195*_xlfn.XLOOKUP(K5195,AM:AM,AO:AO)</f>
        <v/>
      </c>
      <c r="R5195">
        <f>_xlfn.XLOOKUP(E5195,AF:AF,AG:AG)</f>
        <v/>
      </c>
      <c r="S5195">
        <f>_xlfn.XLOOKUP(E5195,AF:AF,AI:AI)</f>
        <v/>
      </c>
      <c r="T5195">
        <f>WEEKNUM(G5195)</f>
        <v/>
      </c>
      <c r="U5195">
        <f>YEAR(G5195)</f>
        <v/>
      </c>
      <c r="V5195" s="117">
        <f>IFERROR(Q5195/N5195,"0")</f>
        <v/>
      </c>
    </row>
    <row r="5196">
      <c r="A5196">
        <f>_xlfn.XLOOKUP(D5196,BN:BN,BO:BO)</f>
        <v/>
      </c>
      <c r="B5196" t="inlineStr">
        <is>
          <t>LLC</t>
        </is>
      </c>
      <c r="C5196" t="n">
        <v>852</v>
      </c>
      <c r="D5196">
        <f>_xlfn.XLOOKUP(C5196,BH:BH,BI:BI)</f>
        <v/>
      </c>
      <c r="E5196" t="n">
        <v>25762</v>
      </c>
      <c r="F5196" t="inlineStr">
        <is>
          <t>Estadia</t>
        </is>
      </c>
      <c r="G5196" s="234" t="n">
        <v>46116</v>
      </c>
      <c r="H5196" s="234" t="n">
        <v>46123</v>
      </c>
      <c r="I5196" t="inlineStr">
        <is>
          <t>HTL</t>
        </is>
      </c>
      <c r="J5196">
        <f>_xlfn.XLOOKUP(I5196,AS:AS,AU:AU)</f>
        <v/>
      </c>
      <c r="K5196" t="inlineStr">
        <is>
          <t>USD</t>
        </is>
      </c>
      <c r="L5196" s="238" t="n">
        <v>6872.06</v>
      </c>
      <c r="M5196">
        <f>L5196*_xlfn.XLOOKUP(K5196,AM:AM,AN:AN)</f>
        <v/>
      </c>
      <c r="N5196">
        <f>L5196*_xlfn.XLOOKUP(K5196,AM:AM,AO:AO)</f>
        <v/>
      </c>
      <c r="O5196" s="238" t="n">
        <v>687.21</v>
      </c>
      <c r="P5196">
        <f>O5196*_xlfn.XLOOKUP(K5196,AM:AM,AN:AN)</f>
        <v/>
      </c>
      <c r="Q5196">
        <f>O5196*_xlfn.XLOOKUP(K5196,AM:AM,AO:AO)</f>
        <v/>
      </c>
      <c r="R5196">
        <f>_xlfn.XLOOKUP(E5196,AF:AF,AG:AG)</f>
        <v/>
      </c>
      <c r="S5196">
        <f>_xlfn.XLOOKUP(E5196,AF:AF,AI:AI)</f>
        <v/>
      </c>
      <c r="T5196">
        <f>WEEKNUM(G5196)</f>
        <v/>
      </c>
      <c r="U5196">
        <f>YEAR(G5196)</f>
        <v/>
      </c>
      <c r="V5196" s="117">
        <f>IFERROR(Q5196/N5196,"0")</f>
        <v/>
      </c>
    </row>
    <row r="5197">
      <c r="A5197">
        <f>_xlfn.XLOOKUP(D5197,BN:BN,BO:BO)</f>
        <v/>
      </c>
      <c r="B5197" t="inlineStr">
        <is>
          <t>LLC</t>
        </is>
      </c>
      <c r="C5197" t="n">
        <v>854</v>
      </c>
      <c r="D5197">
        <f>_xlfn.XLOOKUP(C5197,BH:BH,BI:BI)</f>
        <v/>
      </c>
      <c r="E5197" t="n">
        <v>27781</v>
      </c>
      <c r="F5197" t="inlineStr">
        <is>
          <t>Estancia completa Hotel Pierre</t>
        </is>
      </c>
      <c r="G5197" s="234" t="n">
        <v>45981</v>
      </c>
      <c r="H5197" s="234" t="n">
        <v>45982</v>
      </c>
      <c r="I5197" t="inlineStr">
        <is>
          <t>HTL</t>
        </is>
      </c>
      <c r="J5197">
        <f>_xlfn.XLOOKUP(I5197,AS:AS,AU:AU)</f>
        <v/>
      </c>
      <c r="K5197" t="inlineStr">
        <is>
          <t>USD</t>
        </is>
      </c>
      <c r="L5197" s="238" t="n">
        <v>2588.88</v>
      </c>
      <c r="M5197">
        <f>L5197*_xlfn.XLOOKUP(K5197,AM:AM,AN:AN)</f>
        <v/>
      </c>
      <c r="N5197">
        <f>L5197*_xlfn.XLOOKUP(K5197,AM:AM,AO:AO)</f>
        <v/>
      </c>
      <c r="O5197" s="238" t="n">
        <v>0</v>
      </c>
      <c r="P5197">
        <f>O5197*_xlfn.XLOOKUP(K5197,AM:AM,AN:AN)</f>
        <v/>
      </c>
      <c r="Q5197">
        <f>O5197*_xlfn.XLOOKUP(K5197,AM:AM,AO:AO)</f>
        <v/>
      </c>
      <c r="R5197">
        <f>_xlfn.XLOOKUP(E5197,AF:AF,AG:AG)</f>
        <v/>
      </c>
      <c r="S5197">
        <f>_xlfn.XLOOKUP(E5197,AF:AF,AI:AI)</f>
        <v/>
      </c>
      <c r="T5197">
        <f>WEEKNUM(G5197)</f>
        <v/>
      </c>
      <c r="U5197">
        <f>YEAR(G5197)</f>
        <v/>
      </c>
      <c r="V5197" s="117">
        <f>IFERROR(Q5197/N5197,"0")</f>
        <v/>
      </c>
    </row>
    <row r="5198">
      <c r="A5198">
        <f>_xlfn.XLOOKUP(D5198,BN:BN,BO:BO)</f>
        <v/>
      </c>
      <c r="B5198" t="inlineStr">
        <is>
          <t>LLC</t>
        </is>
      </c>
      <c r="C5198" t="n">
        <v>855</v>
      </c>
      <c r="D5198">
        <f>_xlfn.XLOOKUP(C5198,BH:BH,BI:BI)</f>
        <v/>
      </c>
      <c r="E5198" t="n">
        <v>0</v>
      </c>
      <c r="F5198" t="inlineStr">
        <is>
          <t>FEE DE PLANEACION</t>
        </is>
      </c>
      <c r="G5198" s="234" t="n">
        <v>46258</v>
      </c>
      <c r="H5198" s="234" t="n">
        <v>46271</v>
      </c>
      <c r="I5198" t="inlineStr">
        <is>
          <t>HPS</t>
        </is>
      </c>
      <c r="J5198">
        <f>_xlfn.XLOOKUP(I5198,AS:AS,AU:AU)</f>
        <v/>
      </c>
      <c r="K5198" t="inlineStr">
        <is>
          <t>USD</t>
        </is>
      </c>
      <c r="L5198" s="238" t="n">
        <v>500</v>
      </c>
      <c r="M5198">
        <f>L5198*_xlfn.XLOOKUP(K5198,AM:AM,AN:AN)</f>
        <v/>
      </c>
      <c r="N5198">
        <f>L5198*_xlfn.XLOOKUP(K5198,AM:AM,AO:AO)</f>
        <v/>
      </c>
      <c r="O5198" s="238" t="n">
        <v>500</v>
      </c>
      <c r="P5198">
        <f>O5198*_xlfn.XLOOKUP(K5198,AM:AM,AN:AN)</f>
        <v/>
      </c>
      <c r="Q5198">
        <f>O5198*_xlfn.XLOOKUP(K5198,AM:AM,AO:AO)</f>
        <v/>
      </c>
      <c r="R5198">
        <f>_xlfn.XLOOKUP(E5198,AF:AF,AG:AG)</f>
        <v/>
      </c>
      <c r="S5198">
        <f>_xlfn.XLOOKUP(E5198,AF:AF,AI:AI)</f>
        <v/>
      </c>
      <c r="T5198">
        <f>WEEKNUM(G5198)</f>
        <v/>
      </c>
      <c r="U5198">
        <f>YEAR(G5198)</f>
        <v/>
      </c>
      <c r="V5198" s="117">
        <f>IFERROR(Q5198/N5198,"0")</f>
        <v/>
      </c>
    </row>
    <row r="5199">
      <c r="A5199">
        <f>_xlfn.XLOOKUP(D5199,BN:BN,BO:BO)</f>
        <v/>
      </c>
      <c r="B5199" t="inlineStr">
        <is>
          <t>LLC</t>
        </is>
      </c>
      <c r="C5199" t="n">
        <v>855</v>
      </c>
      <c r="D5199">
        <f>_xlfn.XLOOKUP(C5199,BH:BH,BI:BI)</f>
        <v/>
      </c>
      <c r="E5199" t="n">
        <v>28731</v>
      </c>
      <c r="F5199" t="inlineStr">
        <is>
          <t>LAND SERVICES - SINAGPORE &amp; INDONESIA</t>
        </is>
      </c>
      <c r="G5199" s="234" t="n">
        <v>46260</v>
      </c>
      <c r="H5199" s="234" t="n">
        <v>46271</v>
      </c>
      <c r="I5199" t="inlineStr">
        <is>
          <t>PKT</t>
        </is>
      </c>
      <c r="J5199">
        <f>_xlfn.XLOOKUP(I5199,AS:AS,AU:AU)</f>
        <v/>
      </c>
      <c r="K5199" t="inlineStr">
        <is>
          <t>USD</t>
        </is>
      </c>
      <c r="L5199" s="238" t="n">
        <v>5984</v>
      </c>
      <c r="M5199">
        <f>L5199*_xlfn.XLOOKUP(K5199,AM:AM,AN:AN)</f>
        <v/>
      </c>
      <c r="N5199">
        <f>L5199*_xlfn.XLOOKUP(K5199,AM:AM,AO:AO)</f>
        <v/>
      </c>
      <c r="O5199" s="238" t="n">
        <v>973</v>
      </c>
      <c r="P5199">
        <f>O5199*_xlfn.XLOOKUP(K5199,AM:AM,AN:AN)</f>
        <v/>
      </c>
      <c r="Q5199">
        <f>O5199*_xlfn.XLOOKUP(K5199,AM:AM,AO:AO)</f>
        <v/>
      </c>
      <c r="R5199">
        <f>_xlfn.XLOOKUP(E5199,AF:AF,AG:AG)</f>
        <v/>
      </c>
      <c r="S5199">
        <f>_xlfn.XLOOKUP(E5199,AF:AF,AI:AI)</f>
        <v/>
      </c>
      <c r="T5199">
        <f>WEEKNUM(G5199)</f>
        <v/>
      </c>
      <c r="U5199">
        <f>YEAR(G5199)</f>
        <v/>
      </c>
      <c r="V5199" s="117">
        <f>IFERROR(Q5199/N5199,"0")</f>
        <v/>
      </c>
    </row>
    <row r="5200">
      <c r="A5200">
        <f>_xlfn.XLOOKUP(D5200,BN:BN,BO:BO)</f>
        <v/>
      </c>
      <c r="B5200" t="inlineStr">
        <is>
          <t>LLC</t>
        </is>
      </c>
      <c r="C5200" t="n">
        <v>855</v>
      </c>
      <c r="D5200">
        <f>_xlfn.XLOOKUP(C5200,BH:BH,BI:BI)</f>
        <v/>
      </c>
      <c r="E5200" t="n">
        <v>30693</v>
      </c>
      <c r="F5200" t="inlineStr">
        <is>
          <t>ALILA ULUWATU 2-5 SEP</t>
        </is>
      </c>
      <c r="G5200" s="234" t="n">
        <v>46267</v>
      </c>
      <c r="H5200" s="234" t="n">
        <v>46270</v>
      </c>
      <c r="I5200" t="inlineStr">
        <is>
          <t>HTL</t>
        </is>
      </c>
      <c r="J5200">
        <f>_xlfn.XLOOKUP(I5200,AS:AS,AU:AU)</f>
        <v/>
      </c>
      <c r="K5200" t="inlineStr">
        <is>
          <t>USD</t>
        </is>
      </c>
      <c r="L5200" s="238" t="n">
        <v>3012</v>
      </c>
      <c r="M5200">
        <f>L5200*_xlfn.XLOOKUP(K5200,AM:AM,AN:AN)</f>
        <v/>
      </c>
      <c r="N5200">
        <f>L5200*_xlfn.XLOOKUP(K5200,AM:AM,AO:AO)</f>
        <v/>
      </c>
      <c r="O5200" s="238" t="n">
        <v>248.91</v>
      </c>
      <c r="P5200">
        <f>O5200*_xlfn.XLOOKUP(K5200,AM:AM,AN:AN)</f>
        <v/>
      </c>
      <c r="Q5200">
        <f>O5200*_xlfn.XLOOKUP(K5200,AM:AM,AO:AO)</f>
        <v/>
      </c>
      <c r="R5200">
        <f>_xlfn.XLOOKUP(E5200,AF:AF,AG:AG)</f>
        <v/>
      </c>
      <c r="S5200">
        <f>_xlfn.XLOOKUP(E5200,AF:AF,AI:AI)</f>
        <v/>
      </c>
      <c r="T5200">
        <f>WEEKNUM(G5200)</f>
        <v/>
      </c>
      <c r="U5200">
        <f>YEAR(G5200)</f>
        <v/>
      </c>
      <c r="V5200" s="117">
        <f>IFERROR(Q5200/N5200,"0")</f>
        <v/>
      </c>
    </row>
    <row r="5201">
      <c r="A5201">
        <f>_xlfn.XLOOKUP(D5201,BN:BN,BO:BO)</f>
        <v/>
      </c>
      <c r="B5201" t="inlineStr">
        <is>
          <t>LLC</t>
        </is>
      </c>
      <c r="C5201" t="n">
        <v>855</v>
      </c>
      <c r="D5201">
        <f>_xlfn.XLOOKUP(C5201,BH:BH,BI:BI)</f>
        <v/>
      </c>
      <c r="E5201" t="n">
        <v>34779</v>
      </c>
      <c r="F5201" t="inlineStr">
        <is>
          <t>SIX SENSES ULUWATU 2-5 SEP</t>
        </is>
      </c>
      <c r="G5201" s="234" t="n">
        <v>46267</v>
      </c>
      <c r="H5201" s="234" t="n">
        <v>46270</v>
      </c>
      <c r="I5201" t="inlineStr">
        <is>
          <t>HTL</t>
        </is>
      </c>
      <c r="J5201">
        <f>_xlfn.XLOOKUP(I5201,AS:AS,AU:AU)</f>
        <v/>
      </c>
      <c r="K5201" t="inlineStr">
        <is>
          <t>USD</t>
        </is>
      </c>
      <c r="L5201" s="238" t="n">
        <v>3449</v>
      </c>
      <c r="M5201">
        <f>L5201*_xlfn.XLOOKUP(K5201,AM:AM,AN:AN)</f>
        <v/>
      </c>
      <c r="N5201">
        <f>L5201*_xlfn.XLOOKUP(K5201,AM:AM,AO:AO)</f>
        <v/>
      </c>
      <c r="O5201" s="238" t="n">
        <v>285.05</v>
      </c>
      <c r="P5201">
        <f>O5201*_xlfn.XLOOKUP(K5201,AM:AM,AN:AN)</f>
        <v/>
      </c>
      <c r="Q5201">
        <f>O5201*_xlfn.XLOOKUP(K5201,AM:AM,AO:AO)</f>
        <v/>
      </c>
      <c r="R5201">
        <f>_xlfn.XLOOKUP(E5201,AF:AF,AG:AG)</f>
        <v/>
      </c>
      <c r="S5201">
        <f>_xlfn.XLOOKUP(E5201,AF:AF,AI:AI)</f>
        <v/>
      </c>
      <c r="T5201">
        <f>WEEKNUM(G5201)</f>
        <v/>
      </c>
      <c r="U5201">
        <f>YEAR(G5201)</f>
        <v/>
      </c>
      <c r="V5201" s="117">
        <f>IFERROR(Q5201/N5201,"0")</f>
        <v/>
      </c>
    </row>
    <row r="5202">
      <c r="A5202">
        <f>_xlfn.XLOOKUP(D5202,BN:BN,BO:BO)</f>
        <v/>
      </c>
      <c r="B5202" t="inlineStr">
        <is>
          <t>LLC</t>
        </is>
      </c>
      <c r="C5202" t="n">
        <v>855</v>
      </c>
      <c r="D5202">
        <f>_xlfn.XLOOKUP(C5202,BH:BH,BI:BI)</f>
        <v/>
      </c>
      <c r="E5202" t="n">
        <v>34785</v>
      </c>
      <c r="F5202" t="inlineStr">
        <is>
          <t>POTATO HEADS SEMINYAK 31 AUG - 2 SEP</t>
        </is>
      </c>
      <c r="G5202" s="234" t="n">
        <v>46265</v>
      </c>
      <c r="H5202" s="234" t="n">
        <v>46267</v>
      </c>
      <c r="I5202" t="inlineStr">
        <is>
          <t>HTL</t>
        </is>
      </c>
      <c r="J5202">
        <f>_xlfn.XLOOKUP(I5202,AS:AS,AU:AU)</f>
        <v/>
      </c>
      <c r="K5202" t="inlineStr">
        <is>
          <t>USD</t>
        </is>
      </c>
      <c r="L5202" s="238" t="n">
        <v>1385.62</v>
      </c>
      <c r="M5202">
        <f>L5202*_xlfn.XLOOKUP(K5202,AM:AM,AN:AN)</f>
        <v/>
      </c>
      <c r="N5202">
        <f>L5202*_xlfn.XLOOKUP(K5202,AM:AM,AO:AO)</f>
        <v/>
      </c>
      <c r="O5202" s="238" t="n">
        <v>171.69</v>
      </c>
      <c r="P5202">
        <f>O5202*_xlfn.XLOOKUP(K5202,AM:AM,AN:AN)</f>
        <v/>
      </c>
      <c r="Q5202">
        <f>O5202*_xlfn.XLOOKUP(K5202,AM:AM,AO:AO)</f>
        <v/>
      </c>
      <c r="R5202">
        <f>_xlfn.XLOOKUP(E5202,AF:AF,AG:AG)</f>
        <v/>
      </c>
      <c r="S5202">
        <f>_xlfn.XLOOKUP(E5202,AF:AF,AI:AI)</f>
        <v/>
      </c>
      <c r="T5202">
        <f>WEEKNUM(G5202)</f>
        <v/>
      </c>
      <c r="U5202">
        <f>YEAR(G5202)</f>
        <v/>
      </c>
      <c r="V5202" s="117">
        <f>IFERROR(Q5202/N5202,"0")</f>
        <v/>
      </c>
    </row>
    <row r="5203">
      <c r="A5203">
        <f>_xlfn.XLOOKUP(D5203,BN:BN,BO:BO)</f>
        <v/>
      </c>
      <c r="B5203" t="inlineStr">
        <is>
          <t>LLC</t>
        </is>
      </c>
      <c r="C5203" t="n">
        <v>856</v>
      </c>
      <c r="D5203">
        <f>_xlfn.XLOOKUP(C5203,BH:BH,BI:BI)</f>
        <v/>
      </c>
      <c r="E5203" t="n">
        <v>24166</v>
      </c>
      <c r="F5203" t="inlineStr">
        <is>
          <t xml:space="preserve">Reservacion hotel cliente paga directo </t>
        </is>
      </c>
      <c r="G5203" s="234" t="n">
        <v>45982</v>
      </c>
      <c r="H5203" s="234" t="n">
        <v>45985</v>
      </c>
      <c r="I5203" t="inlineStr">
        <is>
          <t>HTL</t>
        </is>
      </c>
      <c r="J5203">
        <f>_xlfn.XLOOKUP(I5203,AS:AS,AU:AU)</f>
        <v/>
      </c>
      <c r="K5203" t="inlineStr">
        <is>
          <t>EUR</t>
        </is>
      </c>
      <c r="L5203" s="238" t="n">
        <v>8775</v>
      </c>
      <c r="M5203">
        <f>L5203*_xlfn.XLOOKUP(K5203,AM:AM,AN:AN)</f>
        <v/>
      </c>
      <c r="N5203">
        <f>L5203*_xlfn.XLOOKUP(K5203,AM:AM,AO:AO)</f>
        <v/>
      </c>
      <c r="O5203" s="238" t="n">
        <v>797.73</v>
      </c>
      <c r="P5203">
        <f>O5203*_xlfn.XLOOKUP(K5203,AM:AM,AN:AN)</f>
        <v/>
      </c>
      <c r="Q5203">
        <f>O5203*_xlfn.XLOOKUP(K5203,AM:AM,AO:AO)</f>
        <v/>
      </c>
      <c r="R5203">
        <f>_xlfn.XLOOKUP(E5203,AF:AF,AG:AG)</f>
        <v/>
      </c>
      <c r="S5203">
        <f>_xlfn.XLOOKUP(E5203,AF:AF,AI:AI)</f>
        <v/>
      </c>
      <c r="T5203">
        <f>WEEKNUM(G5203)</f>
        <v/>
      </c>
      <c r="U5203">
        <f>YEAR(G5203)</f>
        <v/>
      </c>
      <c r="V5203" s="117">
        <f>IFERROR(Q5203/N5203,"0")</f>
        <v/>
      </c>
    </row>
    <row r="5204">
      <c r="A5204">
        <f>_xlfn.XLOOKUP(D5204,BN:BN,BO:BO)</f>
        <v/>
      </c>
      <c r="B5204" t="inlineStr">
        <is>
          <t>LLC</t>
        </is>
      </c>
      <c r="C5204" t="n">
        <v>857</v>
      </c>
      <c r="D5204">
        <f>_xlfn.XLOOKUP(C5204,BH:BH,BI:BI)</f>
        <v/>
      </c>
      <c r="E5204" t="n">
        <v>24166</v>
      </c>
      <c r="F5204" t="inlineStr">
        <is>
          <t>Reservacion de habitacion de Hotel</t>
        </is>
      </c>
      <c r="G5204" s="234" t="n">
        <v>45984</v>
      </c>
      <c r="H5204" s="234" t="n">
        <v>45987</v>
      </c>
      <c r="I5204" t="inlineStr">
        <is>
          <t>HTL</t>
        </is>
      </c>
      <c r="J5204">
        <f>_xlfn.XLOOKUP(I5204,AS:AS,AU:AU)</f>
        <v/>
      </c>
      <c r="K5204" t="inlineStr">
        <is>
          <t>EUR</t>
        </is>
      </c>
      <c r="L5204" s="238" t="n">
        <v>9081</v>
      </c>
      <c r="M5204">
        <f>L5204*_xlfn.XLOOKUP(K5204,AM:AM,AN:AN)</f>
        <v/>
      </c>
      <c r="N5204">
        <f>L5204*_xlfn.XLOOKUP(K5204,AM:AM,AO:AO)</f>
        <v/>
      </c>
      <c r="O5204" s="238" t="n">
        <v>825.55</v>
      </c>
      <c r="P5204">
        <f>O5204*_xlfn.XLOOKUP(K5204,AM:AM,AN:AN)</f>
        <v/>
      </c>
      <c r="Q5204">
        <f>O5204*_xlfn.XLOOKUP(K5204,AM:AM,AO:AO)</f>
        <v/>
      </c>
      <c r="R5204">
        <f>_xlfn.XLOOKUP(E5204,AF:AF,AG:AG)</f>
        <v/>
      </c>
      <c r="S5204">
        <f>_xlfn.XLOOKUP(E5204,AF:AF,AI:AI)</f>
        <v/>
      </c>
      <c r="T5204">
        <f>WEEKNUM(G5204)</f>
        <v/>
      </c>
      <c r="U5204">
        <f>YEAR(G5204)</f>
        <v/>
      </c>
      <c r="V5204" s="117">
        <f>IFERROR(Q5204/N5204,"0")</f>
        <v/>
      </c>
    </row>
    <row r="5205">
      <c r="A5205">
        <f>_xlfn.XLOOKUP(D5205,BN:BN,BO:BO)</f>
        <v/>
      </c>
      <c r="B5205" t="inlineStr">
        <is>
          <t>LLC</t>
        </is>
      </c>
      <c r="C5205" t="n">
        <v>858</v>
      </c>
      <c r="D5205">
        <f>_xlfn.XLOOKUP(C5205,BH:BH,BI:BI)</f>
        <v/>
      </c>
      <c r="E5205" t="n">
        <v>28064</v>
      </c>
      <c r="F5205" t="inlineStr">
        <is>
          <t xml:space="preserve">Estancia completa Hotel Esencia </t>
        </is>
      </c>
      <c r="G5205" s="234" t="n">
        <v>45975</v>
      </c>
      <c r="H5205" s="234" t="n">
        <v>45978</v>
      </c>
      <c r="I5205" t="inlineStr">
        <is>
          <t>HTL</t>
        </is>
      </c>
      <c r="J5205">
        <f>_xlfn.XLOOKUP(I5205,AS:AS,AU:AU)</f>
        <v/>
      </c>
      <c r="K5205" t="inlineStr">
        <is>
          <t>USD</t>
        </is>
      </c>
      <c r="L5205" s="238" t="n">
        <v>6523.9</v>
      </c>
      <c r="M5205">
        <f>L5205*_xlfn.XLOOKUP(K5205,AM:AM,AN:AN)</f>
        <v/>
      </c>
      <c r="N5205">
        <f>L5205*_xlfn.XLOOKUP(K5205,AM:AM,AO:AO)</f>
        <v/>
      </c>
      <c r="O5205" s="238" t="n">
        <v>541.1</v>
      </c>
      <c r="P5205">
        <f>O5205*_xlfn.XLOOKUP(K5205,AM:AM,AN:AN)</f>
        <v/>
      </c>
      <c r="Q5205">
        <f>O5205*_xlfn.XLOOKUP(K5205,AM:AM,AO:AO)</f>
        <v/>
      </c>
      <c r="R5205">
        <f>_xlfn.XLOOKUP(E5205,AF:AF,AG:AG)</f>
        <v/>
      </c>
      <c r="S5205">
        <f>_xlfn.XLOOKUP(E5205,AF:AF,AI:AI)</f>
        <v/>
      </c>
      <c r="T5205">
        <f>WEEKNUM(G5205)</f>
        <v/>
      </c>
      <c r="U5205">
        <f>YEAR(G5205)</f>
        <v/>
      </c>
      <c r="V5205" s="117">
        <f>IFERROR(Q5205/N5205,"0")</f>
        <v/>
      </c>
    </row>
    <row r="5206">
      <c r="A5206">
        <f>_xlfn.XLOOKUP(D5206,BN:BN,BO:BO)</f>
        <v/>
      </c>
      <c r="B5206" t="inlineStr">
        <is>
          <t>LLC</t>
        </is>
      </c>
      <c r="C5206" t="n">
        <v>859</v>
      </c>
      <c r="D5206">
        <f>_xlfn.XLOOKUP(C5206,BH:BH,BI:BI)</f>
        <v/>
      </c>
      <c r="E5206" t="n">
        <v>26659</v>
      </c>
      <c r="F5206" t="inlineStr">
        <is>
          <t xml:space="preserve">Crucero Privado </t>
        </is>
      </c>
      <c r="G5206" s="234" t="n">
        <v>46351</v>
      </c>
      <c r="H5206" s="234" t="n">
        <v>46355</v>
      </c>
      <c r="I5206" t="inlineStr">
        <is>
          <t>CRC</t>
        </is>
      </c>
      <c r="J5206">
        <f>_xlfn.XLOOKUP(I5206,AS:AS,AU:AU)</f>
        <v/>
      </c>
      <c r="K5206" t="inlineStr">
        <is>
          <t>USD</t>
        </is>
      </c>
      <c r="L5206" s="238" t="n">
        <v>72800</v>
      </c>
      <c r="M5206">
        <f>L5206*_xlfn.XLOOKUP(K5206,AM:AM,AN:AN)</f>
        <v/>
      </c>
      <c r="N5206">
        <f>L5206*_xlfn.XLOOKUP(K5206,AM:AM,AO:AO)</f>
        <v/>
      </c>
      <c r="O5206" s="238" t="n">
        <v>1820</v>
      </c>
      <c r="P5206">
        <f>O5206*_xlfn.XLOOKUP(K5206,AM:AM,AN:AN)</f>
        <v/>
      </c>
      <c r="Q5206">
        <f>O5206*_xlfn.XLOOKUP(K5206,AM:AM,AO:AO)</f>
        <v/>
      </c>
      <c r="R5206">
        <f>_xlfn.XLOOKUP(E5206,AF:AF,AG:AG)</f>
        <v/>
      </c>
      <c r="S5206">
        <f>_xlfn.XLOOKUP(E5206,AF:AF,AI:AI)</f>
        <v/>
      </c>
      <c r="T5206">
        <f>WEEKNUM(G5206)</f>
        <v/>
      </c>
      <c r="U5206">
        <f>YEAR(G5206)</f>
        <v/>
      </c>
      <c r="V5206" s="117">
        <f>IFERROR(Q5206/N5206,"0")</f>
        <v/>
      </c>
    </row>
    <row r="5207">
      <c r="A5207">
        <f>_xlfn.XLOOKUP(D5207,BN:BN,BO:BO)</f>
        <v/>
      </c>
      <c r="B5207" t="inlineStr">
        <is>
          <t>LLC</t>
        </is>
      </c>
      <c r="C5207" t="n">
        <v>860</v>
      </c>
      <c r="D5207">
        <f>_xlfn.XLOOKUP(C5207,BH:BH,BI:BI)</f>
        <v/>
      </c>
      <c r="E5207" t="n">
        <v>27779</v>
      </c>
      <c r="F5207" t="inlineStr">
        <is>
          <t xml:space="preserve">Estancia Completa </t>
        </is>
      </c>
      <c r="G5207" s="234" t="n">
        <v>46003</v>
      </c>
      <c r="H5207" s="234" t="n">
        <v>46006</v>
      </c>
      <c r="I5207" t="inlineStr">
        <is>
          <t>HTL</t>
        </is>
      </c>
      <c r="J5207">
        <f>_xlfn.XLOOKUP(I5207,AS:AS,AU:AU)</f>
        <v/>
      </c>
      <c r="K5207" t="inlineStr">
        <is>
          <t>GBP</t>
        </is>
      </c>
      <c r="L5207" s="238" t="n">
        <v>10493</v>
      </c>
      <c r="M5207">
        <f>L5207*_xlfn.XLOOKUP(K5207,AM:AM,AN:AN)</f>
        <v/>
      </c>
      <c r="N5207">
        <f>L5207*_xlfn.XLOOKUP(K5207,AM:AM,AO:AO)</f>
        <v/>
      </c>
      <c r="O5207" s="238" t="n">
        <v>1311.57</v>
      </c>
      <c r="P5207">
        <f>O5207*_xlfn.XLOOKUP(K5207,AM:AM,AN:AN)</f>
        <v/>
      </c>
      <c r="Q5207">
        <f>O5207*_xlfn.XLOOKUP(K5207,AM:AM,AO:AO)</f>
        <v/>
      </c>
      <c r="R5207">
        <f>_xlfn.XLOOKUP(E5207,AF:AF,AG:AG)</f>
        <v/>
      </c>
      <c r="S5207">
        <f>_xlfn.XLOOKUP(E5207,AF:AF,AI:AI)</f>
        <v/>
      </c>
      <c r="T5207">
        <f>WEEKNUM(G5207)</f>
        <v/>
      </c>
      <c r="U5207">
        <f>YEAR(G5207)</f>
        <v/>
      </c>
      <c r="V5207" s="117">
        <f>IFERROR(Q5207/N5207,"0")</f>
        <v/>
      </c>
    </row>
    <row r="5208">
      <c r="A5208">
        <f>_xlfn.XLOOKUP(D5208,BN:BN,BO:BO)</f>
        <v/>
      </c>
      <c r="B5208" t="inlineStr">
        <is>
          <t>LLC</t>
        </is>
      </c>
      <c r="C5208" t="n">
        <v>861</v>
      </c>
      <c r="D5208">
        <f>_xlfn.XLOOKUP(C5208,BH:BH,BI:BI)</f>
        <v/>
      </c>
      <c r="E5208" t="n">
        <v>31729</v>
      </c>
      <c r="F5208" t="inlineStr">
        <is>
          <t>Estancia</t>
        </is>
      </c>
      <c r="G5208" s="234" t="n">
        <v>45930</v>
      </c>
      <c r="H5208" s="234" t="n">
        <v>45932</v>
      </c>
      <c r="I5208" t="inlineStr">
        <is>
          <t>HTL</t>
        </is>
      </c>
      <c r="J5208">
        <f>_xlfn.XLOOKUP(I5208,AS:AS,AU:AU)</f>
        <v/>
      </c>
      <c r="K5208" t="inlineStr">
        <is>
          <t>EUR</t>
        </is>
      </c>
      <c r="L5208" s="238" t="n">
        <v>275.92</v>
      </c>
      <c r="M5208">
        <f>L5208*_xlfn.XLOOKUP(K5208,AM:AM,AN:AN)</f>
        <v/>
      </c>
      <c r="N5208">
        <f>L5208*_xlfn.XLOOKUP(K5208,AM:AM,AO:AO)</f>
        <v/>
      </c>
      <c r="O5208" s="238" t="n">
        <v>27.59</v>
      </c>
      <c r="P5208">
        <f>O5208*_xlfn.XLOOKUP(K5208,AM:AM,AN:AN)</f>
        <v/>
      </c>
      <c r="Q5208">
        <f>O5208*_xlfn.XLOOKUP(K5208,AM:AM,AO:AO)</f>
        <v/>
      </c>
      <c r="R5208">
        <f>_xlfn.XLOOKUP(E5208,AF:AF,AG:AG)</f>
        <v/>
      </c>
      <c r="S5208">
        <f>_xlfn.XLOOKUP(E5208,AF:AF,AI:AI)</f>
        <v/>
      </c>
      <c r="T5208">
        <f>WEEKNUM(G5208)</f>
        <v/>
      </c>
      <c r="U5208">
        <f>YEAR(G5208)</f>
        <v/>
      </c>
      <c r="V5208" s="117">
        <f>IFERROR(Q5208/N5208,"0")</f>
        <v/>
      </c>
    </row>
    <row r="5209">
      <c r="A5209">
        <f>_xlfn.XLOOKUP(D5209,BN:BN,BO:BO)</f>
        <v/>
      </c>
      <c r="B5209" t="inlineStr">
        <is>
          <t>LLC</t>
        </is>
      </c>
      <c r="C5209" t="n">
        <v>862</v>
      </c>
      <c r="D5209">
        <f>_xlfn.XLOOKUP(C5209,BH:BH,BI:BI)</f>
        <v/>
      </c>
      <c r="E5209" t="n">
        <v>29952</v>
      </c>
      <c r="F5209" t="inlineStr">
        <is>
          <t>HOTEL MARRIOT AEROPUERTO HOUSTON</t>
        </is>
      </c>
      <c r="G5209" s="234" t="n">
        <v>46008</v>
      </c>
      <c r="H5209" s="234" t="n">
        <v>46009</v>
      </c>
      <c r="I5209" t="inlineStr">
        <is>
          <t>HTL</t>
        </is>
      </c>
      <c r="J5209">
        <f>_xlfn.XLOOKUP(I5209,AS:AS,AU:AU)</f>
        <v/>
      </c>
      <c r="K5209" t="inlineStr">
        <is>
          <t>USD</t>
        </is>
      </c>
      <c r="L5209" s="238" t="n">
        <v>263.72</v>
      </c>
      <c r="M5209">
        <f>L5209*_xlfn.XLOOKUP(K5209,AM:AM,AN:AN)</f>
        <v/>
      </c>
      <c r="N5209">
        <f>L5209*_xlfn.XLOOKUP(K5209,AM:AM,AO:AO)</f>
        <v/>
      </c>
      <c r="O5209" s="238" t="n">
        <v>0</v>
      </c>
      <c r="P5209">
        <f>O5209*_xlfn.XLOOKUP(K5209,AM:AM,AN:AN)</f>
        <v/>
      </c>
      <c r="Q5209">
        <f>O5209*_xlfn.XLOOKUP(K5209,AM:AM,AO:AO)</f>
        <v/>
      </c>
      <c r="R5209">
        <f>_xlfn.XLOOKUP(E5209,AF:AF,AG:AG)</f>
        <v/>
      </c>
      <c r="S5209">
        <f>_xlfn.XLOOKUP(E5209,AF:AF,AI:AI)</f>
        <v/>
      </c>
      <c r="T5209">
        <f>WEEKNUM(G5209)</f>
        <v/>
      </c>
      <c r="U5209">
        <f>YEAR(G5209)</f>
        <v/>
      </c>
      <c r="V5209" s="117">
        <f>IFERROR(Q5209/N5209,"0")</f>
        <v/>
      </c>
    </row>
    <row r="5210">
      <c r="A5210">
        <f>_xlfn.XLOOKUP(D5210,BN:BN,BO:BO)</f>
        <v/>
      </c>
      <c r="B5210" t="inlineStr">
        <is>
          <t>LLC</t>
        </is>
      </c>
      <c r="C5210" t="n">
        <v>863</v>
      </c>
      <c r="D5210">
        <f>_xlfn.XLOOKUP(C5210,BH:BH,BI:BI)</f>
        <v/>
      </c>
      <c r="E5210" t="n">
        <v>25372</v>
      </c>
      <c r="F5210" t="inlineStr">
        <is>
          <t>QUEEN OF CLUBS</t>
        </is>
      </c>
      <c r="G5210" s="234" t="n">
        <v>46020</v>
      </c>
      <c r="H5210" s="234" t="n">
        <v>46025</v>
      </c>
      <c r="I5210" t="inlineStr">
        <is>
          <t>BOL</t>
        </is>
      </c>
      <c r="J5210">
        <f>_xlfn.XLOOKUP(I5210,AS:AS,AU:AU)</f>
        <v/>
      </c>
      <c r="K5210" t="inlineStr">
        <is>
          <t>EUR</t>
        </is>
      </c>
      <c r="L5210" s="238" t="n">
        <v>13654.07</v>
      </c>
      <c r="M5210">
        <f>L5210*_xlfn.XLOOKUP(K5210,AM:AM,AN:AN)</f>
        <v/>
      </c>
      <c r="N5210">
        <f>L5210*_xlfn.XLOOKUP(K5210,AM:AM,AO:AO)</f>
        <v/>
      </c>
      <c r="O5210" s="238" t="n">
        <v>1154.07</v>
      </c>
      <c r="P5210">
        <f>O5210*_xlfn.XLOOKUP(K5210,AM:AM,AN:AN)</f>
        <v/>
      </c>
      <c r="Q5210">
        <f>O5210*_xlfn.XLOOKUP(K5210,AM:AM,AO:AO)</f>
        <v/>
      </c>
      <c r="R5210">
        <f>_xlfn.XLOOKUP(E5210,AF:AF,AG:AG)</f>
        <v/>
      </c>
      <c r="S5210">
        <f>_xlfn.XLOOKUP(E5210,AF:AF,AI:AI)</f>
        <v/>
      </c>
      <c r="T5210">
        <f>WEEKNUM(G5210)</f>
        <v/>
      </c>
      <c r="U5210">
        <f>YEAR(G5210)</f>
        <v/>
      </c>
      <c r="V5210" s="117">
        <f>IFERROR(Q5210/N5210,"0")</f>
        <v/>
      </c>
    </row>
    <row r="5211">
      <c r="A5211">
        <f>_xlfn.XLOOKUP(D5211,BN:BN,BO:BO)</f>
        <v/>
      </c>
      <c r="B5211" t="inlineStr">
        <is>
          <t>LLC</t>
        </is>
      </c>
      <c r="C5211" t="n">
        <v>863</v>
      </c>
      <c r="D5211">
        <f>_xlfn.XLOOKUP(C5211,BH:BH,BI:BI)</f>
        <v/>
      </c>
      <c r="E5211" t="n">
        <v>0</v>
      </c>
      <c r="F5211" t="inlineStr">
        <is>
          <t>FEE STRIPE</t>
        </is>
      </c>
      <c r="G5211" s="234" t="n">
        <v>46020</v>
      </c>
      <c r="H5211" s="234" t="n">
        <v>46025</v>
      </c>
      <c r="I5211" t="inlineStr">
        <is>
          <t>HPS</t>
        </is>
      </c>
      <c r="J5211">
        <f>_xlfn.XLOOKUP(I5211,AS:AS,AU:AU)</f>
        <v/>
      </c>
      <c r="K5211" t="inlineStr">
        <is>
          <t>EUR</t>
        </is>
      </c>
      <c r="L5211" s="238" t="n">
        <v>838.54</v>
      </c>
      <c r="M5211">
        <f>L5211*_xlfn.XLOOKUP(K5211,AM:AM,AN:AN)</f>
        <v/>
      </c>
      <c r="N5211">
        <f>L5211*_xlfn.XLOOKUP(K5211,AM:AM,AO:AO)</f>
        <v/>
      </c>
      <c r="O5211" s="238" t="n">
        <v>838.54</v>
      </c>
      <c r="P5211">
        <f>O5211*_xlfn.XLOOKUP(K5211,AM:AM,AN:AN)</f>
        <v/>
      </c>
      <c r="Q5211">
        <f>O5211*_xlfn.XLOOKUP(K5211,AM:AM,AO:AO)</f>
        <v/>
      </c>
      <c r="R5211">
        <f>_xlfn.XLOOKUP(E5211,AF:AF,AG:AG)</f>
        <v/>
      </c>
      <c r="S5211">
        <f>_xlfn.XLOOKUP(E5211,AF:AF,AI:AI)</f>
        <v/>
      </c>
      <c r="T5211">
        <f>WEEKNUM(G5211)</f>
        <v/>
      </c>
      <c r="U5211">
        <f>YEAR(G5211)</f>
        <v/>
      </c>
      <c r="V5211" s="117">
        <f>IFERROR(Q5211/N5211,"0")</f>
        <v/>
      </c>
    </row>
    <row r="5212">
      <c r="A5212">
        <f>_xlfn.XLOOKUP(D5212,BN:BN,BO:BO)</f>
        <v/>
      </c>
      <c r="B5212" t="inlineStr">
        <is>
          <t>LLC</t>
        </is>
      </c>
      <c r="C5212" t="n">
        <v>864</v>
      </c>
      <c r="D5212">
        <f>_xlfn.XLOOKUP(C5212,BH:BH,BI:BI)</f>
        <v/>
      </c>
      <c r="E5212" t="n">
        <v>0</v>
      </c>
      <c r="F5212" t="inlineStr">
        <is>
          <t>fee de emisión de boleto</t>
        </is>
      </c>
      <c r="G5212" s="234" t="n">
        <v>46006</v>
      </c>
      <c r="H5212" s="234" t="n">
        <v>46006</v>
      </c>
      <c r="I5212" t="inlineStr">
        <is>
          <t>HPS</t>
        </is>
      </c>
      <c r="J5212">
        <f>_xlfn.XLOOKUP(I5212,AS:AS,AU:AU)</f>
        <v/>
      </c>
      <c r="K5212" t="inlineStr">
        <is>
          <t>USD</t>
        </is>
      </c>
      <c r="L5212" s="238" t="n">
        <v>35</v>
      </c>
      <c r="M5212">
        <f>L5212*_xlfn.XLOOKUP(K5212,AM:AM,AN:AN)</f>
        <v/>
      </c>
      <c r="N5212">
        <f>L5212*_xlfn.XLOOKUP(K5212,AM:AM,AO:AO)</f>
        <v/>
      </c>
      <c r="O5212" s="238" t="n">
        <v>35</v>
      </c>
      <c r="P5212">
        <f>O5212*_xlfn.XLOOKUP(K5212,AM:AM,AN:AN)</f>
        <v/>
      </c>
      <c r="Q5212">
        <f>O5212*_xlfn.XLOOKUP(K5212,AM:AM,AO:AO)</f>
        <v/>
      </c>
      <c r="R5212">
        <f>_xlfn.XLOOKUP(E5212,AF:AF,AG:AG)</f>
        <v/>
      </c>
      <c r="S5212">
        <f>_xlfn.XLOOKUP(E5212,AF:AF,AI:AI)</f>
        <v/>
      </c>
      <c r="T5212">
        <f>WEEKNUM(G5212)</f>
        <v/>
      </c>
      <c r="U5212">
        <f>YEAR(G5212)</f>
        <v/>
      </c>
      <c r="V5212" s="117">
        <f>IFERROR(Q5212/N5212,"0")</f>
        <v/>
      </c>
    </row>
    <row r="5213">
      <c r="A5213">
        <f>_xlfn.XLOOKUP(D5213,BN:BN,BO:BO)</f>
        <v/>
      </c>
      <c r="B5213" t="inlineStr">
        <is>
          <t>LLC</t>
        </is>
      </c>
      <c r="C5213" t="n">
        <v>864</v>
      </c>
      <c r="D5213">
        <f>_xlfn.XLOOKUP(C5213,BH:BH,BI:BI)</f>
        <v/>
      </c>
      <c r="E5213" t="n">
        <v>28934</v>
      </c>
      <c r="F5213" t="inlineStr">
        <is>
          <t>VAINER LOZOWSKY SHARON</t>
        </is>
      </c>
      <c r="G5213" s="234" t="n">
        <v>46006</v>
      </c>
      <c r="H5213" s="234" t="n">
        <v>46006</v>
      </c>
      <c r="I5213" t="inlineStr">
        <is>
          <t>VLO</t>
        </is>
      </c>
      <c r="J5213">
        <f>_xlfn.XLOOKUP(I5213,AS:AS,AU:AU)</f>
        <v/>
      </c>
      <c r="K5213" t="inlineStr">
        <is>
          <t>USD</t>
        </is>
      </c>
      <c r="L5213" s="238" t="n">
        <v>252.76</v>
      </c>
      <c r="M5213">
        <f>L5213*_xlfn.XLOOKUP(K5213,AM:AM,AN:AN)</f>
        <v/>
      </c>
      <c r="N5213">
        <f>L5213*_xlfn.XLOOKUP(K5213,AM:AM,AO:AO)</f>
        <v/>
      </c>
      <c r="O5213" s="238" t="n">
        <v>1.45</v>
      </c>
      <c r="P5213">
        <f>O5213*_xlfn.XLOOKUP(K5213,AM:AM,AN:AN)</f>
        <v/>
      </c>
      <c r="Q5213">
        <f>O5213*_xlfn.XLOOKUP(K5213,AM:AM,AO:AO)</f>
        <v/>
      </c>
      <c r="R5213">
        <f>_xlfn.XLOOKUP(E5213,AF:AF,AG:AG)</f>
        <v/>
      </c>
      <c r="S5213">
        <f>_xlfn.XLOOKUP(E5213,AF:AF,AI:AI)</f>
        <v/>
      </c>
      <c r="T5213">
        <f>WEEKNUM(G5213)</f>
        <v/>
      </c>
      <c r="U5213">
        <f>YEAR(G5213)</f>
        <v/>
      </c>
      <c r="V5213" s="117">
        <f>IFERROR(Q5213/N5213,"0")</f>
        <v/>
      </c>
    </row>
    <row r="5214">
      <c r="A5214">
        <f>_xlfn.XLOOKUP(D5214,BN:BN,BO:BO)</f>
        <v/>
      </c>
      <c r="B5214" t="inlineStr">
        <is>
          <t>LLC</t>
        </is>
      </c>
      <c r="C5214" t="n">
        <v>866</v>
      </c>
      <c r="D5214">
        <f>_xlfn.XLOOKUP(C5214,BH:BH,BI:BI)</f>
        <v/>
      </c>
      <c r="E5214" t="n">
        <v>33418</v>
      </c>
      <c r="F5214" t="inlineStr">
        <is>
          <t>2 cabinas - Ocean View Balcony</t>
        </is>
      </c>
      <c r="G5214" s="234" t="n">
        <v>46328</v>
      </c>
      <c r="H5214" s="234" t="n">
        <v>46332</v>
      </c>
      <c r="I5214" t="inlineStr">
        <is>
          <t>CRC</t>
        </is>
      </c>
      <c r="J5214">
        <f>_xlfn.XLOOKUP(I5214,AS:AS,AU:AU)</f>
        <v/>
      </c>
      <c r="K5214" t="inlineStr">
        <is>
          <t>MXN</t>
        </is>
      </c>
      <c r="L5214" s="238" t="n">
        <v>83104</v>
      </c>
      <c r="M5214">
        <f>L5214*_xlfn.XLOOKUP(K5214,AM:AM,AN:AN)</f>
        <v/>
      </c>
      <c r="N5214">
        <f>L5214*_xlfn.XLOOKUP(K5214,AM:AM,AO:AO)</f>
        <v/>
      </c>
      <c r="O5214" s="238" t="n">
        <v>9972.48</v>
      </c>
      <c r="P5214">
        <f>O5214*_xlfn.XLOOKUP(K5214,AM:AM,AN:AN)</f>
        <v/>
      </c>
      <c r="Q5214">
        <f>O5214*_xlfn.XLOOKUP(K5214,AM:AM,AO:AO)</f>
        <v/>
      </c>
      <c r="R5214">
        <f>_xlfn.XLOOKUP(E5214,AF:AF,AG:AG)</f>
        <v/>
      </c>
      <c r="S5214">
        <f>_xlfn.XLOOKUP(E5214,AF:AF,AI:AI)</f>
        <v/>
      </c>
      <c r="T5214">
        <f>WEEKNUM(G5214)</f>
        <v/>
      </c>
      <c r="U5214">
        <f>YEAR(G5214)</f>
        <v/>
      </c>
      <c r="V5214" s="117">
        <f>IFERROR(Q5214/N5214,"0")</f>
        <v/>
      </c>
    </row>
    <row r="5215">
      <c r="A5215">
        <f>_xlfn.XLOOKUP(D5215,BN:BN,BO:BO)</f>
        <v/>
      </c>
      <c r="B5215" t="inlineStr">
        <is>
          <t>LLC</t>
        </is>
      </c>
      <c r="C5215" t="n">
        <v>867</v>
      </c>
      <c r="D5215">
        <f>_xlfn.XLOOKUP(C5215,BH:BH,BI:BI)</f>
        <v/>
      </c>
      <c r="E5215" t="n">
        <v>25338</v>
      </c>
      <c r="F5215" t="inlineStr">
        <is>
          <t>Itinerario Marruecos (Tanger, Fez, Marrakech)</t>
        </is>
      </c>
      <c r="G5215" s="234" t="n">
        <v>46169</v>
      </c>
      <c r="H5215" s="234" t="n">
        <v>46175</v>
      </c>
      <c r="I5215" t="inlineStr">
        <is>
          <t>PKT</t>
        </is>
      </c>
      <c r="J5215">
        <f>_xlfn.XLOOKUP(I5215,AS:AS,AU:AU)</f>
        <v/>
      </c>
      <c r="K5215" t="inlineStr">
        <is>
          <t>EUR</t>
        </is>
      </c>
      <c r="L5215" s="238" t="n">
        <v>14239</v>
      </c>
      <c r="M5215">
        <f>L5215*_xlfn.XLOOKUP(K5215,AM:AM,AN:AN)</f>
        <v/>
      </c>
      <c r="N5215">
        <f>L5215*_xlfn.XLOOKUP(K5215,AM:AM,AO:AO)</f>
        <v/>
      </c>
      <c r="O5215" s="238" t="n">
        <v>2931.86</v>
      </c>
      <c r="P5215">
        <f>O5215*_xlfn.XLOOKUP(K5215,AM:AM,AN:AN)</f>
        <v/>
      </c>
      <c r="Q5215">
        <f>O5215*_xlfn.XLOOKUP(K5215,AM:AM,AO:AO)</f>
        <v/>
      </c>
      <c r="R5215">
        <f>_xlfn.XLOOKUP(E5215,AF:AF,AG:AG)</f>
        <v/>
      </c>
      <c r="S5215">
        <f>_xlfn.XLOOKUP(E5215,AF:AF,AI:AI)</f>
        <v/>
      </c>
      <c r="T5215">
        <f>WEEKNUM(G5215)</f>
        <v/>
      </c>
      <c r="U5215">
        <f>YEAR(G5215)</f>
        <v/>
      </c>
      <c r="V5215" s="117">
        <f>IFERROR(Q5215/N5215,"0")</f>
        <v/>
      </c>
    </row>
    <row r="5216">
      <c r="A5216">
        <f>_xlfn.XLOOKUP(D5216,BN:BN,BO:BO)</f>
        <v/>
      </c>
      <c r="B5216" t="inlineStr">
        <is>
          <t>LLC</t>
        </is>
      </c>
      <c r="C5216" t="n">
        <v>867</v>
      </c>
      <c r="D5216">
        <f>_xlfn.XLOOKUP(C5216,BH:BH,BI:BI)</f>
        <v/>
      </c>
      <c r="E5216" t="n">
        <v>28491</v>
      </c>
      <c r="F5216" t="inlineStr">
        <is>
          <t xml:space="preserve">Seguro </t>
        </is>
      </c>
      <c r="G5216" s="234" t="n">
        <v>46169</v>
      </c>
      <c r="H5216" s="234" t="n">
        <v>46175</v>
      </c>
      <c r="I5216" t="inlineStr">
        <is>
          <t>HTL</t>
        </is>
      </c>
      <c r="J5216">
        <f>_xlfn.XLOOKUP(I5216,AS:AS,AU:AU)</f>
        <v/>
      </c>
      <c r="K5216" t="inlineStr">
        <is>
          <t>EUR</t>
        </is>
      </c>
      <c r="L5216" s="238" t="n">
        <v>383</v>
      </c>
      <c r="M5216">
        <f>L5216*_xlfn.XLOOKUP(K5216,AM:AM,AN:AN)</f>
        <v/>
      </c>
      <c r="N5216">
        <f>L5216*_xlfn.XLOOKUP(K5216,AM:AM,AO:AO)</f>
        <v/>
      </c>
      <c r="O5216" s="238" t="n">
        <v>126.35</v>
      </c>
      <c r="P5216">
        <f>O5216*_xlfn.XLOOKUP(K5216,AM:AM,AN:AN)</f>
        <v/>
      </c>
      <c r="Q5216">
        <f>O5216*_xlfn.XLOOKUP(K5216,AM:AM,AO:AO)</f>
        <v/>
      </c>
      <c r="R5216">
        <f>_xlfn.XLOOKUP(E5216,AF:AF,AG:AG)</f>
        <v/>
      </c>
      <c r="S5216">
        <f>_xlfn.XLOOKUP(E5216,AF:AF,AI:AI)</f>
        <v/>
      </c>
      <c r="T5216">
        <f>WEEKNUM(G5216)</f>
        <v/>
      </c>
      <c r="U5216">
        <f>YEAR(G5216)</f>
        <v/>
      </c>
      <c r="V5216" s="117">
        <f>IFERROR(Q5216/N5216,"0")</f>
        <v/>
      </c>
    </row>
    <row r="5217">
      <c r="A5217">
        <f>_xlfn.XLOOKUP(D5217,BN:BN,BO:BO)</f>
        <v/>
      </c>
      <c r="B5217" t="inlineStr">
        <is>
          <t>LLC</t>
        </is>
      </c>
      <c r="C5217" t="n">
        <v>867</v>
      </c>
      <c r="D5217">
        <f>_xlfn.XLOOKUP(C5217,BH:BH,BI:BI)</f>
        <v/>
      </c>
      <c r="E5217" t="n">
        <v>27914</v>
      </c>
      <c r="F5217" t="inlineStr">
        <is>
          <t>Billete IB | MAD-TNG//RAK-MAD</t>
        </is>
      </c>
      <c r="G5217" s="234" t="n">
        <v>46169</v>
      </c>
      <c r="H5217" s="234" t="n">
        <v>46175</v>
      </c>
      <c r="I5217" t="inlineStr">
        <is>
          <t>ABC</t>
        </is>
      </c>
      <c r="J5217">
        <f>_xlfn.XLOOKUP(I5217,AS:AS,AU:AU)</f>
        <v/>
      </c>
      <c r="K5217" t="inlineStr">
        <is>
          <t>EUR</t>
        </is>
      </c>
      <c r="L5217" s="238" t="n">
        <v>1092.8</v>
      </c>
      <c r="M5217">
        <f>L5217*_xlfn.XLOOKUP(K5217,AM:AM,AN:AN)</f>
        <v/>
      </c>
      <c r="N5217">
        <f>L5217*_xlfn.XLOOKUP(K5217,AM:AM,AO:AO)</f>
        <v/>
      </c>
      <c r="O5217" s="238" t="n">
        <v>0</v>
      </c>
      <c r="P5217">
        <f>O5217*_xlfn.XLOOKUP(K5217,AM:AM,AN:AN)</f>
        <v/>
      </c>
      <c r="Q5217">
        <f>O5217*_xlfn.XLOOKUP(K5217,AM:AM,AO:AO)</f>
        <v/>
      </c>
      <c r="R5217">
        <f>_xlfn.XLOOKUP(E5217,AF:AF,AG:AG)</f>
        <v/>
      </c>
      <c r="S5217">
        <f>_xlfn.XLOOKUP(E5217,AF:AF,AI:AI)</f>
        <v/>
      </c>
      <c r="T5217">
        <f>WEEKNUM(G5217)</f>
        <v/>
      </c>
      <c r="U5217">
        <f>YEAR(G5217)</f>
        <v/>
      </c>
      <c r="V5217" s="117">
        <f>IFERROR(Q5217/N5217,"0")</f>
        <v/>
      </c>
    </row>
    <row r="5218">
      <c r="A5218">
        <f>_xlfn.XLOOKUP(D5218,BN:BN,BO:BO)</f>
        <v/>
      </c>
      <c r="B5218" t="inlineStr">
        <is>
          <t>LLC</t>
        </is>
      </c>
      <c r="C5218" t="n">
        <v>867</v>
      </c>
      <c r="D5218">
        <f>_xlfn.XLOOKUP(C5218,BH:BH,BI:BI)</f>
        <v/>
      </c>
      <c r="E5218" t="n">
        <v>0</v>
      </c>
      <c r="F5218" t="inlineStr">
        <is>
          <t>Fee emisión aereos</t>
        </is>
      </c>
      <c r="G5218" s="234" t="n">
        <v>46169</v>
      </c>
      <c r="H5218" s="234" t="n">
        <v>46175</v>
      </c>
      <c r="I5218" t="inlineStr">
        <is>
          <t>HPS</t>
        </is>
      </c>
      <c r="J5218">
        <f>_xlfn.XLOOKUP(I5218,AS:AS,AU:AU)</f>
        <v/>
      </c>
      <c r="K5218" t="inlineStr">
        <is>
          <t>EUR</t>
        </is>
      </c>
      <c r="L5218" s="238" t="n">
        <v>352.46</v>
      </c>
      <c r="M5218">
        <f>L5218*_xlfn.XLOOKUP(K5218,AM:AM,AN:AN)</f>
        <v/>
      </c>
      <c r="N5218">
        <f>L5218*_xlfn.XLOOKUP(K5218,AM:AM,AO:AO)</f>
        <v/>
      </c>
      <c r="O5218" s="238" t="n">
        <v>352.46</v>
      </c>
      <c r="P5218">
        <f>O5218*_xlfn.XLOOKUP(K5218,AM:AM,AN:AN)</f>
        <v/>
      </c>
      <c r="Q5218">
        <f>O5218*_xlfn.XLOOKUP(K5218,AM:AM,AO:AO)</f>
        <v/>
      </c>
      <c r="R5218">
        <f>_xlfn.XLOOKUP(E5218,AF:AF,AG:AG)</f>
        <v/>
      </c>
      <c r="S5218">
        <f>_xlfn.XLOOKUP(E5218,AF:AF,AI:AI)</f>
        <v/>
      </c>
      <c r="T5218">
        <f>WEEKNUM(G5218)</f>
        <v/>
      </c>
      <c r="U5218">
        <f>YEAR(G5218)</f>
        <v/>
      </c>
      <c r="V5218" s="117">
        <f>IFERROR(Q5218/N5218,"0")</f>
        <v/>
      </c>
    </row>
    <row r="5219">
      <c r="A5219">
        <f>_xlfn.XLOOKUP(D5219,BN:BN,BO:BO)</f>
        <v/>
      </c>
      <c r="B5219" t="inlineStr">
        <is>
          <t>LLC</t>
        </is>
      </c>
      <c r="C5219" t="n">
        <v>868</v>
      </c>
      <c r="D5219">
        <f>_xlfn.XLOOKUP(C5219,BH:BH,BI:BI)</f>
        <v/>
      </c>
      <c r="E5219" t="n">
        <v>28934</v>
      </c>
      <c r="F5219" t="inlineStr">
        <is>
          <t>PMI-MAD-MEX-LHR/Yulia Terentyeva</t>
        </is>
      </c>
      <c r="G5219" s="234" t="n">
        <v>46017</v>
      </c>
      <c r="H5219" s="234" t="n">
        <v>46031</v>
      </c>
      <c r="I5219" t="inlineStr">
        <is>
          <t>VLO</t>
        </is>
      </c>
      <c r="J5219">
        <f>_xlfn.XLOOKUP(I5219,AS:AS,AU:AU)</f>
        <v/>
      </c>
      <c r="K5219" t="inlineStr">
        <is>
          <t>USD</t>
        </is>
      </c>
      <c r="L5219" s="238" t="n">
        <v>568.7</v>
      </c>
      <c r="M5219">
        <f>L5219*_xlfn.XLOOKUP(K5219,AM:AM,AN:AN)</f>
        <v/>
      </c>
      <c r="N5219">
        <f>L5219*_xlfn.XLOOKUP(K5219,AM:AM,AO:AO)</f>
        <v/>
      </c>
      <c r="O5219" s="238" t="n">
        <v>0</v>
      </c>
      <c r="P5219">
        <f>O5219*_xlfn.XLOOKUP(K5219,AM:AM,AN:AN)</f>
        <v/>
      </c>
      <c r="Q5219">
        <f>O5219*_xlfn.XLOOKUP(K5219,AM:AM,AO:AO)</f>
        <v/>
      </c>
      <c r="R5219">
        <f>_xlfn.XLOOKUP(E5219,AF:AF,AG:AG)</f>
        <v/>
      </c>
      <c r="S5219">
        <f>_xlfn.XLOOKUP(E5219,AF:AF,AI:AI)</f>
        <v/>
      </c>
      <c r="T5219">
        <f>WEEKNUM(G5219)</f>
        <v/>
      </c>
      <c r="U5219">
        <f>YEAR(G5219)</f>
        <v/>
      </c>
      <c r="V5219" s="117">
        <f>IFERROR(Q5219/N5219,"0")</f>
        <v/>
      </c>
    </row>
    <row r="5220">
      <c r="A5220">
        <f>_xlfn.XLOOKUP(D5220,BN:BN,BO:BO)</f>
        <v/>
      </c>
      <c r="B5220" t="inlineStr">
        <is>
          <t>LLC</t>
        </is>
      </c>
      <c r="C5220" t="n">
        <v>868</v>
      </c>
      <c r="D5220">
        <f>_xlfn.XLOOKUP(C5220,BH:BH,BI:BI)</f>
        <v/>
      </c>
      <c r="E5220" t="n">
        <v>28934</v>
      </c>
      <c r="F5220" t="inlineStr">
        <is>
          <t>PMI-MAD-MEX-LHR/Yulia Terentyeva</t>
        </is>
      </c>
      <c r="G5220" s="234" t="n">
        <v>46017</v>
      </c>
      <c r="H5220" s="234" t="n">
        <v>46031</v>
      </c>
      <c r="I5220" t="inlineStr">
        <is>
          <t>VLO</t>
        </is>
      </c>
      <c r="J5220">
        <f>_xlfn.XLOOKUP(I5220,AS:AS,AU:AU)</f>
        <v/>
      </c>
      <c r="K5220" t="inlineStr">
        <is>
          <t>USD</t>
        </is>
      </c>
      <c r="L5220" s="238" t="n">
        <v>7170.38</v>
      </c>
      <c r="M5220">
        <f>L5220*_xlfn.XLOOKUP(K5220,AM:AM,AN:AN)</f>
        <v/>
      </c>
      <c r="N5220">
        <f>L5220*_xlfn.XLOOKUP(K5220,AM:AM,AO:AO)</f>
        <v/>
      </c>
      <c r="O5220" s="238" t="n">
        <v>0</v>
      </c>
      <c r="P5220">
        <f>O5220*_xlfn.XLOOKUP(K5220,AM:AM,AN:AN)</f>
        <v/>
      </c>
      <c r="Q5220">
        <f>O5220*_xlfn.XLOOKUP(K5220,AM:AM,AO:AO)</f>
        <v/>
      </c>
      <c r="R5220">
        <f>_xlfn.XLOOKUP(E5220,AF:AF,AG:AG)</f>
        <v/>
      </c>
      <c r="S5220">
        <f>_xlfn.XLOOKUP(E5220,AF:AF,AI:AI)</f>
        <v/>
      </c>
      <c r="T5220">
        <f>WEEKNUM(G5220)</f>
        <v/>
      </c>
      <c r="U5220">
        <f>YEAR(G5220)</f>
        <v/>
      </c>
      <c r="V5220" s="117">
        <f>IFERROR(Q5220/N5220,"0")</f>
        <v/>
      </c>
    </row>
    <row r="5221">
      <c r="A5221">
        <f>_xlfn.XLOOKUP(D5221,BN:BN,BO:BO)</f>
        <v/>
      </c>
      <c r="B5221" t="inlineStr">
        <is>
          <t>LLC</t>
        </is>
      </c>
      <c r="C5221" t="n">
        <v>868</v>
      </c>
      <c r="D5221">
        <f>_xlfn.XLOOKUP(C5221,BH:BH,BI:BI)</f>
        <v/>
      </c>
      <c r="E5221" t="n">
        <v>0</v>
      </c>
      <c r="F5221" t="inlineStr">
        <is>
          <t>Fee de emisión</t>
        </is>
      </c>
      <c r="G5221" s="234" t="n">
        <v>46017</v>
      </c>
      <c r="H5221" s="234" t="n">
        <v>46031</v>
      </c>
      <c r="I5221" t="inlineStr">
        <is>
          <t>HPS</t>
        </is>
      </c>
      <c r="J5221">
        <f>_xlfn.XLOOKUP(I5221,AS:AS,AU:AU)</f>
        <v/>
      </c>
      <c r="K5221" t="inlineStr">
        <is>
          <t>USD</t>
        </is>
      </c>
      <c r="L5221" s="238" t="n">
        <v>150</v>
      </c>
      <c r="M5221">
        <f>L5221*_xlfn.XLOOKUP(K5221,AM:AM,AN:AN)</f>
        <v/>
      </c>
      <c r="N5221">
        <f>L5221*_xlfn.XLOOKUP(K5221,AM:AM,AO:AO)</f>
        <v/>
      </c>
      <c r="O5221" s="238" t="n">
        <v>150</v>
      </c>
      <c r="P5221">
        <f>O5221*_xlfn.XLOOKUP(K5221,AM:AM,AN:AN)</f>
        <v/>
      </c>
      <c r="Q5221">
        <f>O5221*_xlfn.XLOOKUP(K5221,AM:AM,AO:AO)</f>
        <v/>
      </c>
      <c r="R5221">
        <f>_xlfn.XLOOKUP(E5221,AF:AF,AG:AG)</f>
        <v/>
      </c>
      <c r="S5221">
        <f>_xlfn.XLOOKUP(E5221,AF:AF,AI:AI)</f>
        <v/>
      </c>
      <c r="T5221">
        <f>WEEKNUM(G5221)</f>
        <v/>
      </c>
      <c r="U5221">
        <f>YEAR(G5221)</f>
        <v/>
      </c>
      <c r="V5221" s="117">
        <f>IFERROR(Q5221/N5221,"0")</f>
        <v/>
      </c>
    </row>
    <row r="5222">
      <c r="A5222">
        <f>_xlfn.XLOOKUP(D5222,BN:BN,BO:BO)</f>
        <v/>
      </c>
      <c r="B5222" t="inlineStr">
        <is>
          <t>LLC</t>
        </is>
      </c>
      <c r="C5222" t="n">
        <v>868</v>
      </c>
      <c r="D5222">
        <f>_xlfn.XLOOKUP(C5222,BH:BH,BI:BI)</f>
        <v/>
      </c>
      <c r="E5222" t="n">
        <v>0</v>
      </c>
      <c r="F5222" t="inlineStr">
        <is>
          <t>Sobrecomision</t>
        </is>
      </c>
      <c r="G5222" s="234" t="n">
        <v>46017</v>
      </c>
      <c r="H5222" s="234" t="n">
        <v>46031</v>
      </c>
      <c r="I5222" t="inlineStr">
        <is>
          <t>HPS</t>
        </is>
      </c>
      <c r="J5222">
        <f>_xlfn.XLOOKUP(I5222,AS:AS,AU:AU)</f>
        <v/>
      </c>
      <c r="K5222" t="inlineStr">
        <is>
          <t>USD</t>
        </is>
      </c>
      <c r="L5222" s="238" t="n">
        <v>15.25</v>
      </c>
      <c r="M5222">
        <f>L5222*_xlfn.XLOOKUP(K5222,AM:AM,AN:AN)</f>
        <v/>
      </c>
      <c r="N5222">
        <f>L5222*_xlfn.XLOOKUP(K5222,AM:AM,AO:AO)</f>
        <v/>
      </c>
      <c r="O5222" s="238" t="n">
        <v>15.25</v>
      </c>
      <c r="P5222">
        <f>O5222*_xlfn.XLOOKUP(K5222,AM:AM,AN:AN)</f>
        <v/>
      </c>
      <c r="Q5222">
        <f>O5222*_xlfn.XLOOKUP(K5222,AM:AM,AO:AO)</f>
        <v/>
      </c>
      <c r="R5222">
        <f>_xlfn.XLOOKUP(E5222,AF:AF,AG:AG)</f>
        <v/>
      </c>
      <c r="S5222">
        <f>_xlfn.XLOOKUP(E5222,AF:AF,AI:AI)</f>
        <v/>
      </c>
      <c r="T5222">
        <f>WEEKNUM(G5222)</f>
        <v/>
      </c>
      <c r="U5222">
        <f>YEAR(G5222)</f>
        <v/>
      </c>
      <c r="V5222" s="117">
        <f>IFERROR(Q5222/N5222,"0")</f>
        <v/>
      </c>
    </row>
    <row r="5223">
      <c r="A5223">
        <f>_xlfn.XLOOKUP(D5223,BN:BN,BO:BO)</f>
        <v/>
      </c>
      <c r="B5223" t="inlineStr">
        <is>
          <t>LLC</t>
        </is>
      </c>
      <c r="C5223" t="n">
        <v>869</v>
      </c>
      <c r="D5223">
        <f>_xlfn.XLOOKUP(C5223,BH:BH,BI:BI)</f>
        <v/>
      </c>
      <c r="E5223" t="n">
        <v>28934</v>
      </c>
      <c r="F5223" t="inlineStr">
        <is>
          <t>MEX-MIA-MEX/Denise Dryjansky</t>
        </is>
      </c>
      <c r="G5223" s="234" t="n">
        <v>45993</v>
      </c>
      <c r="H5223" s="234" t="n">
        <v>45996</v>
      </c>
      <c r="I5223" t="inlineStr">
        <is>
          <t>VLO</t>
        </is>
      </c>
      <c r="J5223">
        <f>_xlfn.XLOOKUP(I5223,AS:AS,AU:AU)</f>
        <v/>
      </c>
      <c r="K5223" t="inlineStr">
        <is>
          <t>USD</t>
        </is>
      </c>
      <c r="L5223" s="238" t="n">
        <v>1300.81</v>
      </c>
      <c r="M5223">
        <f>L5223*_xlfn.XLOOKUP(K5223,AM:AM,AN:AN)</f>
        <v/>
      </c>
      <c r="N5223">
        <f>L5223*_xlfn.XLOOKUP(K5223,AM:AM,AO:AO)</f>
        <v/>
      </c>
      <c r="O5223" s="238" t="n">
        <v>21.2</v>
      </c>
      <c r="P5223">
        <f>O5223*_xlfn.XLOOKUP(K5223,AM:AM,AN:AN)</f>
        <v/>
      </c>
      <c r="Q5223">
        <f>O5223*_xlfn.XLOOKUP(K5223,AM:AM,AO:AO)</f>
        <v/>
      </c>
      <c r="R5223">
        <f>_xlfn.XLOOKUP(E5223,AF:AF,AG:AG)</f>
        <v/>
      </c>
      <c r="S5223">
        <f>_xlfn.XLOOKUP(E5223,AF:AF,AI:AI)</f>
        <v/>
      </c>
      <c r="T5223">
        <f>WEEKNUM(G5223)</f>
        <v/>
      </c>
      <c r="U5223">
        <f>YEAR(G5223)</f>
        <v/>
      </c>
      <c r="V5223" s="117">
        <f>IFERROR(Q5223/N5223,"0")</f>
        <v/>
      </c>
    </row>
    <row r="5224">
      <c r="A5224">
        <f>_xlfn.XLOOKUP(D5224,BN:BN,BO:BO)</f>
        <v/>
      </c>
      <c r="B5224" t="inlineStr">
        <is>
          <t>LLC</t>
        </is>
      </c>
      <c r="C5224" t="n">
        <v>869</v>
      </c>
      <c r="D5224">
        <f>_xlfn.XLOOKUP(C5224,BH:BH,BI:BI)</f>
        <v/>
      </c>
      <c r="E5224" t="n">
        <v>0</v>
      </c>
      <c r="F5224" t="inlineStr">
        <is>
          <t>Fee de emisión</t>
        </is>
      </c>
      <c r="G5224" s="234" t="n">
        <v>45993</v>
      </c>
      <c r="H5224" s="234" t="n">
        <v>45996</v>
      </c>
      <c r="I5224" t="inlineStr">
        <is>
          <t>HPS</t>
        </is>
      </c>
      <c r="J5224">
        <f>_xlfn.XLOOKUP(I5224,AS:AS,AU:AU)</f>
        <v/>
      </c>
      <c r="K5224" t="inlineStr">
        <is>
          <t>USD</t>
        </is>
      </c>
      <c r="L5224" s="238" t="n">
        <v>35</v>
      </c>
      <c r="M5224">
        <f>L5224*_xlfn.XLOOKUP(K5224,AM:AM,AN:AN)</f>
        <v/>
      </c>
      <c r="N5224">
        <f>L5224*_xlfn.XLOOKUP(K5224,AM:AM,AO:AO)</f>
        <v/>
      </c>
      <c r="O5224" s="238" t="n">
        <v>35</v>
      </c>
      <c r="P5224">
        <f>O5224*_xlfn.XLOOKUP(K5224,AM:AM,AN:AN)</f>
        <v/>
      </c>
      <c r="Q5224">
        <f>O5224*_xlfn.XLOOKUP(K5224,AM:AM,AO:AO)</f>
        <v/>
      </c>
      <c r="R5224">
        <f>_xlfn.XLOOKUP(E5224,AF:AF,AG:AG)</f>
        <v/>
      </c>
      <c r="S5224">
        <f>_xlfn.XLOOKUP(E5224,AF:AF,AI:AI)</f>
        <v/>
      </c>
      <c r="T5224">
        <f>WEEKNUM(G5224)</f>
        <v/>
      </c>
      <c r="U5224">
        <f>YEAR(G5224)</f>
        <v/>
      </c>
      <c r="V5224" s="117">
        <f>IFERROR(Q5224/N5224,"0")</f>
        <v/>
      </c>
    </row>
    <row r="5225">
      <c r="A5225">
        <f>_xlfn.XLOOKUP(D5225,BN:BN,BO:BO)</f>
        <v/>
      </c>
      <c r="B5225" t="inlineStr">
        <is>
          <t>LLC</t>
        </is>
      </c>
      <c r="C5225" t="n">
        <v>870</v>
      </c>
      <c r="D5225">
        <f>_xlfn.XLOOKUP(C5225,BH:BH,BI:BI)</f>
        <v/>
      </c>
      <c r="E5225" t="n">
        <v>23789</v>
      </c>
      <c r="F5225" t="inlineStr">
        <is>
          <t>Africa Luna de Miel</t>
        </is>
      </c>
      <c r="G5225" s="234" t="n">
        <v>46138</v>
      </c>
      <c r="H5225" s="234" t="n">
        <v>46144</v>
      </c>
      <c r="I5225" t="inlineStr">
        <is>
          <t>PKT</t>
        </is>
      </c>
      <c r="J5225">
        <f>_xlfn.XLOOKUP(I5225,AS:AS,AU:AU)</f>
        <v/>
      </c>
      <c r="K5225" t="inlineStr">
        <is>
          <t>USD</t>
        </is>
      </c>
      <c r="L5225" s="238" t="n">
        <v>19002</v>
      </c>
      <c r="M5225">
        <f>L5225*_xlfn.XLOOKUP(K5225,AM:AM,AN:AN)</f>
        <v/>
      </c>
      <c r="N5225">
        <f>L5225*_xlfn.XLOOKUP(K5225,AM:AM,AO:AO)</f>
        <v/>
      </c>
      <c r="O5225" s="238" t="n">
        <v>2850.3</v>
      </c>
      <c r="P5225">
        <f>O5225*_xlfn.XLOOKUP(K5225,AM:AM,AN:AN)</f>
        <v/>
      </c>
      <c r="Q5225">
        <f>O5225*_xlfn.XLOOKUP(K5225,AM:AM,AO:AO)</f>
        <v/>
      </c>
      <c r="R5225">
        <f>_xlfn.XLOOKUP(E5225,AF:AF,AG:AG)</f>
        <v/>
      </c>
      <c r="S5225">
        <f>_xlfn.XLOOKUP(E5225,AF:AF,AI:AI)</f>
        <v/>
      </c>
      <c r="T5225">
        <f>WEEKNUM(G5225)</f>
        <v/>
      </c>
      <c r="U5225">
        <f>YEAR(G5225)</f>
        <v/>
      </c>
      <c r="V5225" s="117">
        <f>IFERROR(Q5225/N5225,"0")</f>
        <v/>
      </c>
    </row>
    <row r="5226">
      <c r="A5226">
        <f>_xlfn.XLOOKUP(D5226,BN:BN,BO:BO)</f>
        <v/>
      </c>
      <c r="B5226" t="inlineStr">
        <is>
          <t>LLC</t>
        </is>
      </c>
      <c r="C5226" t="n">
        <v>871</v>
      </c>
      <c r="D5226">
        <f>_xlfn.XLOOKUP(C5226,BH:BH,BI:BI)</f>
        <v/>
      </c>
      <c r="E5226" t="n">
        <v>27301</v>
      </c>
      <c r="F5226" t="inlineStr">
        <is>
          <t>VUELO CDG MEX  EN AM CLASE D</t>
        </is>
      </c>
      <c r="G5226" s="234" t="n">
        <v>45993</v>
      </c>
      <c r="H5226" s="234" t="n">
        <v>45993</v>
      </c>
      <c r="I5226" t="inlineStr">
        <is>
          <t>VLO</t>
        </is>
      </c>
      <c r="J5226">
        <f>_xlfn.XLOOKUP(I5226,AS:AS,AU:AU)</f>
        <v/>
      </c>
      <c r="K5226" t="inlineStr">
        <is>
          <t>MXN</t>
        </is>
      </c>
      <c r="L5226" s="238" t="n">
        <v>103792</v>
      </c>
      <c r="M5226">
        <f>L5226*_xlfn.XLOOKUP(K5226,AM:AM,AN:AN)</f>
        <v/>
      </c>
      <c r="N5226">
        <f>L5226*_xlfn.XLOOKUP(K5226,AM:AM,AO:AO)</f>
        <v/>
      </c>
      <c r="O5226" s="238" t="n">
        <v>0</v>
      </c>
      <c r="P5226">
        <f>O5226*_xlfn.XLOOKUP(K5226,AM:AM,AN:AN)</f>
        <v/>
      </c>
      <c r="Q5226">
        <f>O5226*_xlfn.XLOOKUP(K5226,AM:AM,AO:AO)</f>
        <v/>
      </c>
      <c r="R5226">
        <f>_xlfn.XLOOKUP(E5226,AF:AF,AG:AG)</f>
        <v/>
      </c>
      <c r="S5226">
        <f>_xlfn.XLOOKUP(E5226,AF:AF,AI:AI)</f>
        <v/>
      </c>
      <c r="T5226">
        <f>WEEKNUM(G5226)</f>
        <v/>
      </c>
      <c r="U5226">
        <f>YEAR(G5226)</f>
        <v/>
      </c>
      <c r="V5226" s="117">
        <f>IFERROR(Q5226/N5226,"0")</f>
        <v/>
      </c>
    </row>
    <row r="5227">
      <c r="A5227">
        <f>_xlfn.XLOOKUP(D5227,BN:BN,BO:BO)</f>
        <v/>
      </c>
      <c r="B5227" t="inlineStr">
        <is>
          <t>LLC</t>
        </is>
      </c>
      <c r="C5227" t="n">
        <v>871</v>
      </c>
      <c r="D5227">
        <f>_xlfn.XLOOKUP(C5227,BH:BH,BI:BI)</f>
        <v/>
      </c>
      <c r="E5227" t="n">
        <v>0</v>
      </c>
      <c r="F5227" t="inlineStr">
        <is>
          <t>EMISION DE BOLETO</t>
        </is>
      </c>
      <c r="G5227" s="234" t="n">
        <v>45993</v>
      </c>
      <c r="H5227" s="234" t="n">
        <v>45993</v>
      </c>
      <c r="I5227" t="inlineStr">
        <is>
          <t>HPS</t>
        </is>
      </c>
      <c r="J5227">
        <f>_xlfn.XLOOKUP(I5227,AS:AS,AU:AU)</f>
        <v/>
      </c>
      <c r="K5227" t="inlineStr">
        <is>
          <t>MXN</t>
        </is>
      </c>
      <c r="L5227" s="238" t="n">
        <v>800</v>
      </c>
      <c r="M5227">
        <f>L5227*_xlfn.XLOOKUP(K5227,AM:AM,AN:AN)</f>
        <v/>
      </c>
      <c r="N5227">
        <f>L5227*_xlfn.XLOOKUP(K5227,AM:AM,AO:AO)</f>
        <v/>
      </c>
      <c r="O5227" s="238" t="n">
        <v>800</v>
      </c>
      <c r="P5227">
        <f>O5227*_xlfn.XLOOKUP(K5227,AM:AM,AN:AN)</f>
        <v/>
      </c>
      <c r="Q5227">
        <f>O5227*_xlfn.XLOOKUP(K5227,AM:AM,AO:AO)</f>
        <v/>
      </c>
      <c r="R5227">
        <f>_xlfn.XLOOKUP(E5227,AF:AF,AG:AG)</f>
        <v/>
      </c>
      <c r="S5227">
        <f>_xlfn.XLOOKUP(E5227,AF:AF,AI:AI)</f>
        <v/>
      </c>
      <c r="T5227">
        <f>WEEKNUM(G5227)</f>
        <v/>
      </c>
      <c r="U5227">
        <f>YEAR(G5227)</f>
        <v/>
      </c>
      <c r="V5227" s="117">
        <f>IFERROR(Q5227/N5227,"0")</f>
        <v/>
      </c>
    </row>
    <row r="5228">
      <c r="A5228">
        <f>_xlfn.XLOOKUP(D5228,BN:BN,BO:BO)</f>
        <v/>
      </c>
      <c r="B5228" t="inlineStr">
        <is>
          <t>LLC</t>
        </is>
      </c>
      <c r="C5228" t="n">
        <v>872</v>
      </c>
      <c r="D5228">
        <f>_xlfn.XLOOKUP(C5228,BH:BH,BI:BI)</f>
        <v/>
      </c>
      <c r="E5228" t="n">
        <v>33418</v>
      </c>
      <c r="F5228" t="inlineStr">
        <is>
          <t xml:space="preserve">Pago 1 cabinas Ocean View Balcony, </t>
        </is>
      </c>
      <c r="G5228" s="234" t="n">
        <v>46328</v>
      </c>
      <c r="H5228" s="234" t="n">
        <v>46332</v>
      </c>
      <c r="I5228" t="inlineStr">
        <is>
          <t>CRC</t>
        </is>
      </c>
      <c r="J5228">
        <f>_xlfn.XLOOKUP(I5228,AS:AS,AU:AU)</f>
        <v/>
      </c>
      <c r="K5228" t="inlineStr">
        <is>
          <t>MXN</t>
        </is>
      </c>
      <c r="L5228" s="238" t="n">
        <v>41552</v>
      </c>
      <c r="M5228">
        <f>L5228*_xlfn.XLOOKUP(K5228,AM:AM,AN:AN)</f>
        <v/>
      </c>
      <c r="N5228">
        <f>L5228*_xlfn.XLOOKUP(K5228,AM:AM,AO:AO)</f>
        <v/>
      </c>
      <c r="O5228" s="238" t="n">
        <v>4986.24</v>
      </c>
      <c r="P5228">
        <f>O5228*_xlfn.XLOOKUP(K5228,AM:AM,AN:AN)</f>
        <v/>
      </c>
      <c r="Q5228">
        <f>O5228*_xlfn.XLOOKUP(K5228,AM:AM,AO:AO)</f>
        <v/>
      </c>
      <c r="R5228">
        <f>_xlfn.XLOOKUP(E5228,AF:AF,AG:AG)</f>
        <v/>
      </c>
      <c r="S5228">
        <f>_xlfn.XLOOKUP(E5228,AF:AF,AI:AI)</f>
        <v/>
      </c>
      <c r="T5228">
        <f>WEEKNUM(G5228)</f>
        <v/>
      </c>
      <c r="U5228">
        <f>YEAR(G5228)</f>
        <v/>
      </c>
      <c r="V5228" s="117">
        <f>IFERROR(Q5228/N5228,"0")</f>
        <v/>
      </c>
    </row>
    <row r="5229">
      <c r="A5229">
        <f>_xlfn.XLOOKUP(D5229,BN:BN,BO:BO)</f>
        <v/>
      </c>
      <c r="B5229" t="inlineStr">
        <is>
          <t>LLC</t>
        </is>
      </c>
      <c r="C5229" t="n">
        <v>873</v>
      </c>
      <c r="D5229">
        <f>_xlfn.XLOOKUP(C5229,BH:BH,BI:BI)</f>
        <v/>
      </c>
      <c r="E5229" t="n">
        <v>30769</v>
      </c>
      <c r="F5229" t="inlineStr">
        <is>
          <t>Hospedaje Hotel St Regis</t>
        </is>
      </c>
      <c r="G5229" s="234" t="n">
        <v>45957</v>
      </c>
      <c r="H5229" s="234" t="n">
        <v>46022</v>
      </c>
      <c r="I5229" t="inlineStr">
        <is>
          <t>HTL</t>
        </is>
      </c>
      <c r="J5229">
        <f>_xlfn.XLOOKUP(I5229,AS:AS,AU:AU)</f>
        <v/>
      </c>
      <c r="K5229" t="inlineStr">
        <is>
          <t>USD</t>
        </is>
      </c>
      <c r="L5229" s="238" t="n">
        <v>4827</v>
      </c>
      <c r="M5229">
        <f>L5229*_xlfn.XLOOKUP(K5229,AM:AM,AN:AN)</f>
        <v/>
      </c>
      <c r="N5229">
        <f>L5229*_xlfn.XLOOKUP(K5229,AM:AM,AO:AO)</f>
        <v/>
      </c>
      <c r="O5229" s="238" t="n">
        <v>536.09</v>
      </c>
      <c r="P5229">
        <f>O5229*_xlfn.XLOOKUP(K5229,AM:AM,AN:AN)</f>
        <v/>
      </c>
      <c r="Q5229">
        <f>O5229*_xlfn.XLOOKUP(K5229,AM:AM,AO:AO)</f>
        <v/>
      </c>
      <c r="R5229">
        <f>_xlfn.XLOOKUP(E5229,AF:AF,AG:AG)</f>
        <v/>
      </c>
      <c r="S5229">
        <f>_xlfn.XLOOKUP(E5229,AF:AF,AI:AI)</f>
        <v/>
      </c>
      <c r="T5229">
        <f>WEEKNUM(G5229)</f>
        <v/>
      </c>
      <c r="U5229">
        <f>YEAR(G5229)</f>
        <v/>
      </c>
      <c r="V5229" s="117">
        <f>IFERROR(Q5229/N5229,"0")</f>
        <v/>
      </c>
    </row>
    <row r="5230">
      <c r="A5230">
        <f>_xlfn.XLOOKUP(D5230,BN:BN,BO:BO)</f>
        <v/>
      </c>
      <c r="B5230" t="inlineStr">
        <is>
          <t>LLC</t>
        </is>
      </c>
      <c r="C5230" t="n">
        <v>874</v>
      </c>
      <c r="D5230">
        <f>_xlfn.XLOOKUP(C5230,BH:BH,BI:BI)</f>
        <v/>
      </c>
      <c r="E5230" t="n">
        <v>31860</v>
      </c>
      <c r="F5230" t="inlineStr">
        <is>
          <t>BANFF</t>
        </is>
      </c>
      <c r="G5230" s="234" t="n">
        <v>46230</v>
      </c>
      <c r="H5230" s="234" t="n">
        <v>46236</v>
      </c>
      <c r="I5230" t="inlineStr">
        <is>
          <t>PKT</t>
        </is>
      </c>
      <c r="J5230">
        <f>_xlfn.XLOOKUP(I5230,AS:AS,AU:AU)</f>
        <v/>
      </c>
      <c r="K5230" t="inlineStr">
        <is>
          <t>USD</t>
        </is>
      </c>
      <c r="L5230" s="238" t="n">
        <v>18040</v>
      </c>
      <c r="M5230">
        <f>L5230*_xlfn.XLOOKUP(K5230,AM:AM,AN:AN)</f>
        <v/>
      </c>
      <c r="N5230">
        <f>L5230*_xlfn.XLOOKUP(K5230,AM:AM,AO:AO)</f>
        <v/>
      </c>
      <c r="O5230" s="238" t="n">
        <v>2962</v>
      </c>
      <c r="P5230">
        <f>O5230*_xlfn.XLOOKUP(K5230,AM:AM,AN:AN)</f>
        <v/>
      </c>
      <c r="Q5230">
        <f>O5230*_xlfn.XLOOKUP(K5230,AM:AM,AO:AO)</f>
        <v/>
      </c>
      <c r="R5230">
        <f>_xlfn.XLOOKUP(E5230,AF:AF,AG:AG)</f>
        <v/>
      </c>
      <c r="S5230">
        <f>_xlfn.XLOOKUP(E5230,AF:AF,AI:AI)</f>
        <v/>
      </c>
      <c r="T5230">
        <f>WEEKNUM(G5230)</f>
        <v/>
      </c>
      <c r="U5230">
        <f>YEAR(G5230)</f>
        <v/>
      </c>
      <c r="V5230" s="117">
        <f>IFERROR(Q5230/N5230,"0")</f>
        <v/>
      </c>
    </row>
    <row r="5231">
      <c r="A5231">
        <f>_xlfn.XLOOKUP(D5231,BN:BN,BO:BO)</f>
        <v/>
      </c>
      <c r="B5231" t="inlineStr">
        <is>
          <t>LLC</t>
        </is>
      </c>
      <c r="C5231" t="n">
        <v>875</v>
      </c>
      <c r="D5231">
        <f>_xlfn.XLOOKUP(C5231,BH:BH,BI:BI)</f>
        <v/>
      </c>
      <c r="E5231" t="n">
        <v>27301</v>
      </c>
      <c r="F5231" t="inlineStr">
        <is>
          <t>MEX-LAX/Mónica Berger</t>
        </is>
      </c>
      <c r="G5231" s="234" t="n">
        <v>46025</v>
      </c>
      <c r="H5231" s="234" t="n">
        <v>46025</v>
      </c>
      <c r="I5231" t="inlineStr">
        <is>
          <t>VLO</t>
        </is>
      </c>
      <c r="J5231">
        <f>_xlfn.XLOOKUP(I5231,AS:AS,AU:AU)</f>
        <v/>
      </c>
      <c r="K5231" t="inlineStr">
        <is>
          <t>USD</t>
        </is>
      </c>
      <c r="L5231" s="238" t="n">
        <v>1055.36</v>
      </c>
      <c r="M5231">
        <f>L5231*_xlfn.XLOOKUP(K5231,AM:AM,AN:AN)</f>
        <v/>
      </c>
      <c r="N5231">
        <f>L5231*_xlfn.XLOOKUP(K5231,AM:AM,AO:AO)</f>
        <v/>
      </c>
      <c r="O5231" s="238" t="n">
        <v>0</v>
      </c>
      <c r="P5231">
        <f>O5231*_xlfn.XLOOKUP(K5231,AM:AM,AN:AN)</f>
        <v/>
      </c>
      <c r="Q5231">
        <f>O5231*_xlfn.XLOOKUP(K5231,AM:AM,AO:AO)</f>
        <v/>
      </c>
      <c r="R5231">
        <f>_xlfn.XLOOKUP(E5231,AF:AF,AG:AG)</f>
        <v/>
      </c>
      <c r="S5231">
        <f>_xlfn.XLOOKUP(E5231,AF:AF,AI:AI)</f>
        <v/>
      </c>
      <c r="T5231">
        <f>WEEKNUM(G5231)</f>
        <v/>
      </c>
      <c r="U5231">
        <f>YEAR(G5231)</f>
        <v/>
      </c>
      <c r="V5231" s="117">
        <f>IFERROR(Q5231/N5231,"0")</f>
        <v/>
      </c>
    </row>
    <row r="5232">
      <c r="A5232">
        <f>_xlfn.XLOOKUP(D5232,BN:BN,BO:BO)</f>
        <v/>
      </c>
      <c r="B5232" t="inlineStr">
        <is>
          <t>LLC</t>
        </is>
      </c>
      <c r="C5232" t="n">
        <v>875</v>
      </c>
      <c r="D5232">
        <f>_xlfn.XLOOKUP(C5232,BH:BH,BI:BI)</f>
        <v/>
      </c>
      <c r="E5232" t="n">
        <v>30141</v>
      </c>
      <c r="F5232" t="inlineStr">
        <is>
          <t xml:space="preserve">Hospedaje </t>
        </is>
      </c>
      <c r="G5232" s="234" t="n">
        <v>46025</v>
      </c>
      <c r="H5232" s="234" t="n">
        <v>46025</v>
      </c>
      <c r="I5232" t="inlineStr">
        <is>
          <t>HTL</t>
        </is>
      </c>
      <c r="J5232">
        <f>_xlfn.XLOOKUP(I5232,AS:AS,AU:AU)</f>
        <v/>
      </c>
      <c r="K5232" t="inlineStr">
        <is>
          <t>USD</t>
        </is>
      </c>
      <c r="L5232" s="238" t="n">
        <v>2717.76</v>
      </c>
      <c r="M5232">
        <f>L5232*_xlfn.XLOOKUP(K5232,AM:AM,AN:AN)</f>
        <v/>
      </c>
      <c r="N5232">
        <f>L5232*_xlfn.XLOOKUP(K5232,AM:AM,AO:AO)</f>
        <v/>
      </c>
      <c r="O5232" s="238" t="n">
        <v>0</v>
      </c>
      <c r="P5232">
        <f>O5232*_xlfn.XLOOKUP(K5232,AM:AM,AN:AN)</f>
        <v/>
      </c>
      <c r="Q5232">
        <f>O5232*_xlfn.XLOOKUP(K5232,AM:AM,AO:AO)</f>
        <v/>
      </c>
      <c r="R5232">
        <f>_xlfn.XLOOKUP(E5232,AF:AF,AG:AG)</f>
        <v/>
      </c>
      <c r="S5232">
        <f>_xlfn.XLOOKUP(E5232,AF:AF,AI:AI)</f>
        <v/>
      </c>
      <c r="T5232">
        <f>WEEKNUM(G5232)</f>
        <v/>
      </c>
      <c r="U5232">
        <f>YEAR(G5232)</f>
        <v/>
      </c>
      <c r="V5232" s="117">
        <f>IFERROR(Q5232/N5232,"0")</f>
        <v/>
      </c>
    </row>
    <row r="5233">
      <c r="A5233">
        <f>_xlfn.XLOOKUP(D5233,BN:BN,BO:BO)</f>
        <v/>
      </c>
      <c r="B5233" t="inlineStr">
        <is>
          <t>LLC</t>
        </is>
      </c>
      <c r="C5233" t="n">
        <v>875</v>
      </c>
      <c r="D5233">
        <f>_xlfn.XLOOKUP(C5233,BH:BH,BI:BI)</f>
        <v/>
      </c>
      <c r="E5233" t="n">
        <v>30141</v>
      </c>
      <c r="F5233" t="inlineStr">
        <is>
          <t>Estadia</t>
        </is>
      </c>
      <c r="G5233" s="234" t="n">
        <v>46025</v>
      </c>
      <c r="H5233" s="234" t="n">
        <v>46029</v>
      </c>
      <c r="I5233" t="inlineStr">
        <is>
          <t>HTL</t>
        </is>
      </c>
      <c r="J5233">
        <f>_xlfn.XLOOKUP(I5233,AS:AS,AU:AU)</f>
        <v/>
      </c>
      <c r="K5233" t="inlineStr">
        <is>
          <t>USD</t>
        </is>
      </c>
      <c r="L5233" s="238" t="n">
        <v>2844.22</v>
      </c>
      <c r="M5233">
        <f>L5233*_xlfn.XLOOKUP(K5233,AM:AM,AN:AN)</f>
        <v/>
      </c>
      <c r="N5233">
        <f>L5233*_xlfn.XLOOKUP(K5233,AM:AM,AO:AO)</f>
        <v/>
      </c>
      <c r="O5233" s="238" t="n">
        <v>284.42</v>
      </c>
      <c r="P5233">
        <f>O5233*_xlfn.XLOOKUP(K5233,AM:AM,AN:AN)</f>
        <v/>
      </c>
      <c r="Q5233">
        <f>O5233*_xlfn.XLOOKUP(K5233,AM:AM,AO:AO)</f>
        <v/>
      </c>
      <c r="R5233">
        <f>_xlfn.XLOOKUP(E5233,AF:AF,AG:AG)</f>
        <v/>
      </c>
      <c r="S5233">
        <f>_xlfn.XLOOKUP(E5233,AF:AF,AI:AI)</f>
        <v/>
      </c>
      <c r="T5233">
        <f>WEEKNUM(G5233)</f>
        <v/>
      </c>
      <c r="U5233">
        <f>YEAR(G5233)</f>
        <v/>
      </c>
      <c r="V5233" s="117">
        <f>IFERROR(Q5233/N5233,"0")</f>
        <v/>
      </c>
    </row>
    <row r="5234">
      <c r="A5234">
        <f>_xlfn.XLOOKUP(D5234,BN:BN,BO:BO)</f>
        <v/>
      </c>
      <c r="B5234" t="inlineStr">
        <is>
          <t>LLC</t>
        </is>
      </c>
      <c r="C5234" t="n">
        <v>876</v>
      </c>
      <c r="D5234">
        <f>_xlfn.XLOOKUP(C5234,BH:BH,BI:BI)</f>
        <v/>
      </c>
      <c r="E5234" t="n">
        <v>33488</v>
      </c>
      <c r="F5234" t="inlineStr">
        <is>
          <t>VETTA 30 MAY - 1 JUN</t>
        </is>
      </c>
      <c r="G5234" s="234" t="n">
        <v>45807</v>
      </c>
      <c r="H5234" s="234" t="n">
        <v>45809</v>
      </c>
      <c r="I5234" t="inlineStr">
        <is>
          <t>HTL</t>
        </is>
      </c>
      <c r="J5234">
        <f>_xlfn.XLOOKUP(I5234,AS:AS,AU:AU)</f>
        <v/>
      </c>
      <c r="K5234" t="inlineStr">
        <is>
          <t>USD</t>
        </is>
      </c>
      <c r="L5234" s="238" t="n">
        <v>508.64</v>
      </c>
      <c r="M5234">
        <f>L5234*_xlfn.XLOOKUP(K5234,AM:AM,AN:AN)</f>
        <v/>
      </c>
      <c r="N5234">
        <f>L5234*_xlfn.XLOOKUP(K5234,AM:AM,AO:AO)</f>
        <v/>
      </c>
      <c r="O5234" s="238" t="n">
        <v>39.79</v>
      </c>
      <c r="P5234">
        <f>O5234*_xlfn.XLOOKUP(K5234,AM:AM,AN:AN)</f>
        <v/>
      </c>
      <c r="Q5234">
        <f>O5234*_xlfn.XLOOKUP(K5234,AM:AM,AO:AO)</f>
        <v/>
      </c>
      <c r="R5234">
        <f>_xlfn.XLOOKUP(E5234,AF:AF,AG:AG)</f>
        <v/>
      </c>
      <c r="S5234">
        <f>_xlfn.XLOOKUP(E5234,AF:AF,AI:AI)</f>
        <v/>
      </c>
      <c r="T5234">
        <f>WEEKNUM(G5234)</f>
        <v/>
      </c>
      <c r="U5234">
        <f>YEAR(G5234)</f>
        <v/>
      </c>
      <c r="V5234" s="117">
        <f>IFERROR(Q5234/N5234,"0")</f>
        <v/>
      </c>
    </row>
    <row r="5235">
      <c r="A5235">
        <f>_xlfn.XLOOKUP(D5235,BN:BN,BO:BO)</f>
        <v/>
      </c>
      <c r="B5235" t="inlineStr">
        <is>
          <t>LLC</t>
        </is>
      </c>
      <c r="C5235" t="n">
        <v>877</v>
      </c>
      <c r="D5235">
        <f>_xlfn.XLOOKUP(C5235,BH:BH,BI:BI)</f>
        <v/>
      </c>
      <c r="E5235" t="n">
        <v>30897</v>
      </c>
      <c r="F5235" t="inlineStr">
        <is>
          <t>Hospedaje St. Regis NYC</t>
        </is>
      </c>
      <c r="G5235" s="234" t="n">
        <v>45978</v>
      </c>
      <c r="H5235" s="234" t="n">
        <v>45987</v>
      </c>
      <c r="I5235" t="inlineStr">
        <is>
          <t>HTL</t>
        </is>
      </c>
      <c r="J5235">
        <f>_xlfn.XLOOKUP(I5235,AS:AS,AU:AU)</f>
        <v/>
      </c>
      <c r="K5235" t="inlineStr">
        <is>
          <t>USD</t>
        </is>
      </c>
      <c r="L5235" s="238" t="n">
        <v>10000</v>
      </c>
      <c r="M5235">
        <f>L5235*_xlfn.XLOOKUP(K5235,AM:AM,AN:AN)</f>
        <v/>
      </c>
      <c r="N5235">
        <f>L5235*_xlfn.XLOOKUP(K5235,AM:AM,AO:AO)</f>
        <v/>
      </c>
      <c r="O5235" s="238" t="n">
        <v>1057.5</v>
      </c>
      <c r="P5235">
        <f>O5235*_xlfn.XLOOKUP(K5235,AM:AM,AN:AN)</f>
        <v/>
      </c>
      <c r="Q5235">
        <f>O5235*_xlfn.XLOOKUP(K5235,AM:AM,AO:AO)</f>
        <v/>
      </c>
      <c r="R5235">
        <f>_xlfn.XLOOKUP(E5235,AF:AF,AG:AG)</f>
        <v/>
      </c>
      <c r="S5235">
        <f>_xlfn.XLOOKUP(E5235,AF:AF,AI:AI)</f>
        <v/>
      </c>
      <c r="T5235">
        <f>WEEKNUM(G5235)</f>
        <v/>
      </c>
      <c r="U5235">
        <f>YEAR(G5235)</f>
        <v/>
      </c>
      <c r="V5235" s="117">
        <f>IFERROR(Q5235/N5235,"0")</f>
        <v/>
      </c>
    </row>
    <row r="5236">
      <c r="A5236">
        <f>_xlfn.XLOOKUP(D5236,BN:BN,BO:BO)</f>
        <v/>
      </c>
      <c r="B5236" t="inlineStr">
        <is>
          <t>LLC</t>
        </is>
      </c>
      <c r="C5236" t="n">
        <v>878</v>
      </c>
      <c r="D5236">
        <f>_xlfn.XLOOKUP(C5236,BH:BH,BI:BI)</f>
        <v/>
      </c>
      <c r="E5236" t="n">
        <v>33509</v>
      </c>
      <c r="F5236" t="inlineStr">
        <is>
          <t>GUIA BERLIN</t>
        </is>
      </c>
      <c r="G5236" s="234" t="n">
        <v>45995</v>
      </c>
      <c r="H5236" s="234" t="n">
        <v>45996</v>
      </c>
      <c r="I5236" t="inlineStr">
        <is>
          <t>PKT</t>
        </is>
      </c>
      <c r="J5236">
        <f>_xlfn.XLOOKUP(I5236,AS:AS,AU:AU)</f>
        <v/>
      </c>
      <c r="K5236" t="inlineStr">
        <is>
          <t>EUR</t>
        </is>
      </c>
      <c r="L5236" s="238" t="n">
        <v>1100</v>
      </c>
      <c r="M5236">
        <f>L5236*_xlfn.XLOOKUP(K5236,AM:AM,AN:AN)</f>
        <v/>
      </c>
      <c r="N5236">
        <f>L5236*_xlfn.XLOOKUP(K5236,AM:AM,AO:AO)</f>
        <v/>
      </c>
      <c r="O5236" s="238" t="n">
        <v>280</v>
      </c>
      <c r="P5236">
        <f>O5236*_xlfn.XLOOKUP(K5236,AM:AM,AN:AN)</f>
        <v/>
      </c>
      <c r="Q5236">
        <f>O5236*_xlfn.XLOOKUP(K5236,AM:AM,AO:AO)</f>
        <v/>
      </c>
      <c r="R5236">
        <f>_xlfn.XLOOKUP(E5236,AF:AF,AG:AG)</f>
        <v/>
      </c>
      <c r="S5236">
        <f>_xlfn.XLOOKUP(E5236,AF:AF,AI:AI)</f>
        <v/>
      </c>
      <c r="T5236">
        <f>WEEKNUM(G5236)</f>
        <v/>
      </c>
      <c r="U5236">
        <f>YEAR(G5236)</f>
        <v/>
      </c>
      <c r="V5236" s="117">
        <f>IFERROR(Q5236/N5236,"0")</f>
        <v/>
      </c>
    </row>
    <row r="5237">
      <c r="A5237">
        <f>_xlfn.XLOOKUP(D5237,BN:BN,BO:BO)</f>
        <v/>
      </c>
      <c r="B5237" t="inlineStr">
        <is>
          <t>LLC</t>
        </is>
      </c>
      <c r="C5237" t="n">
        <v>879</v>
      </c>
      <c r="D5237">
        <f>_xlfn.XLOOKUP(C5237,BH:BH,BI:BI)</f>
        <v/>
      </c>
      <c r="E5237" t="n">
        <v>33511</v>
      </c>
      <c r="F5237" t="inlineStr">
        <is>
          <t>Hospedaje The Mercer</t>
        </is>
      </c>
      <c r="G5237" s="234" t="n">
        <v>45950</v>
      </c>
      <c r="H5237" s="234" t="n">
        <v>45954</v>
      </c>
      <c r="I5237" t="inlineStr">
        <is>
          <t>HTL</t>
        </is>
      </c>
      <c r="J5237">
        <f>_xlfn.XLOOKUP(I5237,AS:AS,AU:AU)</f>
        <v/>
      </c>
      <c r="K5237" t="inlineStr">
        <is>
          <t>USD</t>
        </is>
      </c>
      <c r="L5237" s="238" t="n">
        <v>5281.02</v>
      </c>
      <c r="M5237">
        <f>L5237*_xlfn.XLOOKUP(K5237,AM:AM,AN:AN)</f>
        <v/>
      </c>
      <c r="N5237">
        <f>L5237*_xlfn.XLOOKUP(K5237,AM:AM,AO:AO)</f>
        <v/>
      </c>
      <c r="O5237" s="238" t="n">
        <v>647.1900000000001</v>
      </c>
      <c r="P5237">
        <f>O5237*_xlfn.XLOOKUP(K5237,AM:AM,AN:AN)</f>
        <v/>
      </c>
      <c r="Q5237">
        <f>O5237*_xlfn.XLOOKUP(K5237,AM:AM,AO:AO)</f>
        <v/>
      </c>
      <c r="R5237">
        <f>_xlfn.XLOOKUP(E5237,AF:AF,AG:AG)</f>
        <v/>
      </c>
      <c r="S5237">
        <f>_xlfn.XLOOKUP(E5237,AF:AF,AI:AI)</f>
        <v/>
      </c>
      <c r="T5237">
        <f>WEEKNUM(G5237)</f>
        <v/>
      </c>
      <c r="U5237">
        <f>YEAR(G5237)</f>
        <v/>
      </c>
      <c r="V5237" s="117">
        <f>IFERROR(Q5237/N5237,"0")</f>
        <v/>
      </c>
    </row>
    <row r="5238">
      <c r="A5238">
        <f>_xlfn.XLOOKUP(D5238,BN:BN,BO:BO)</f>
        <v/>
      </c>
      <c r="B5238" t="inlineStr">
        <is>
          <t>LLC</t>
        </is>
      </c>
      <c r="C5238" t="n">
        <v>880</v>
      </c>
      <c r="D5238">
        <f>_xlfn.XLOOKUP(C5238,BH:BH,BI:BI)</f>
        <v/>
      </c>
      <c r="E5238" t="n">
        <v>25908</v>
      </c>
      <c r="F5238" t="inlineStr">
        <is>
          <t>Hospedaje Mandapa</t>
        </is>
      </c>
      <c r="G5238" s="234" t="n">
        <v>45955</v>
      </c>
      <c r="H5238" s="234" t="n">
        <v>45959</v>
      </c>
      <c r="I5238" t="inlineStr">
        <is>
          <t>HTL</t>
        </is>
      </c>
      <c r="J5238">
        <f>_xlfn.XLOOKUP(I5238,AS:AS,AU:AU)</f>
        <v/>
      </c>
      <c r="K5238" t="inlineStr">
        <is>
          <t>USD</t>
        </is>
      </c>
      <c r="L5238" s="238" t="n">
        <v>7141.22</v>
      </c>
      <c r="M5238">
        <f>L5238*_xlfn.XLOOKUP(K5238,AM:AM,AN:AN)</f>
        <v/>
      </c>
      <c r="N5238">
        <f>L5238*_xlfn.XLOOKUP(K5238,AM:AM,AO:AO)</f>
        <v/>
      </c>
      <c r="O5238" s="238" t="n">
        <v>419.24</v>
      </c>
      <c r="P5238">
        <f>O5238*_xlfn.XLOOKUP(K5238,AM:AM,AN:AN)</f>
        <v/>
      </c>
      <c r="Q5238">
        <f>O5238*_xlfn.XLOOKUP(K5238,AM:AM,AO:AO)</f>
        <v/>
      </c>
      <c r="R5238">
        <f>_xlfn.XLOOKUP(E5238,AF:AF,AG:AG)</f>
        <v/>
      </c>
      <c r="S5238">
        <f>_xlfn.XLOOKUP(E5238,AF:AF,AI:AI)</f>
        <v/>
      </c>
      <c r="T5238">
        <f>WEEKNUM(G5238)</f>
        <v/>
      </c>
      <c r="U5238">
        <f>YEAR(G5238)</f>
        <v/>
      </c>
      <c r="V5238" s="117">
        <f>IFERROR(Q5238/N5238,"0")</f>
        <v/>
      </c>
    </row>
    <row r="5239">
      <c r="A5239">
        <f>_xlfn.XLOOKUP(D5239,BN:BN,BO:BO)</f>
        <v/>
      </c>
      <c r="B5239" t="inlineStr">
        <is>
          <t>LLC</t>
        </is>
      </c>
      <c r="C5239" t="n">
        <v>881</v>
      </c>
      <c r="D5239">
        <f>_xlfn.XLOOKUP(C5239,BH:BH,BI:BI)</f>
        <v/>
      </c>
      <c r="E5239" t="n">
        <v>27966</v>
      </c>
      <c r="F5239" t="inlineStr">
        <is>
          <t>Hospedaje Rosewood Mandarina</t>
        </is>
      </c>
      <c r="G5239" s="234" t="n">
        <v>46050</v>
      </c>
      <c r="H5239" s="234" t="n">
        <v>46054</v>
      </c>
      <c r="I5239" t="inlineStr">
        <is>
          <t>HTL</t>
        </is>
      </c>
      <c r="J5239">
        <f>_xlfn.XLOOKUP(I5239,AS:AS,AU:AU)</f>
        <v/>
      </c>
      <c r="K5239" t="inlineStr">
        <is>
          <t>MXN</t>
        </is>
      </c>
      <c r="L5239" s="238" t="n">
        <v>81600</v>
      </c>
      <c r="M5239">
        <f>L5239*_xlfn.XLOOKUP(K5239,AM:AM,AN:AN)</f>
        <v/>
      </c>
      <c r="N5239">
        <f>L5239*_xlfn.XLOOKUP(K5239,AM:AM,AO:AO)</f>
        <v/>
      </c>
      <c r="O5239" s="238" t="n">
        <v>6000</v>
      </c>
      <c r="P5239">
        <f>O5239*_xlfn.XLOOKUP(K5239,AM:AM,AN:AN)</f>
        <v/>
      </c>
      <c r="Q5239">
        <f>O5239*_xlfn.XLOOKUP(K5239,AM:AM,AO:AO)</f>
        <v/>
      </c>
      <c r="R5239">
        <f>_xlfn.XLOOKUP(E5239,AF:AF,AG:AG)</f>
        <v/>
      </c>
      <c r="S5239">
        <f>_xlfn.XLOOKUP(E5239,AF:AF,AI:AI)</f>
        <v/>
      </c>
      <c r="T5239">
        <f>WEEKNUM(G5239)</f>
        <v/>
      </c>
      <c r="U5239">
        <f>YEAR(G5239)</f>
        <v/>
      </c>
      <c r="V5239" s="117">
        <f>IFERROR(Q5239/N5239,"0")</f>
        <v/>
      </c>
    </row>
    <row r="5240">
      <c r="A5240">
        <f>_xlfn.XLOOKUP(D5240,BN:BN,BO:BO)</f>
        <v/>
      </c>
      <c r="B5240" t="inlineStr">
        <is>
          <t>LLC</t>
        </is>
      </c>
      <c r="C5240" t="n">
        <v>882</v>
      </c>
      <c r="D5240">
        <f>_xlfn.XLOOKUP(C5240,BH:BH,BI:BI)</f>
        <v/>
      </c>
      <c r="E5240" t="n">
        <v>30698</v>
      </c>
      <c r="F5240" t="inlineStr">
        <is>
          <t>Hospedaje Hilton Niseko</t>
        </is>
      </c>
      <c r="G5240" s="234" t="n">
        <v>46032</v>
      </c>
      <c r="H5240" s="234" t="n">
        <v>46036</v>
      </c>
      <c r="I5240" t="inlineStr">
        <is>
          <t>HTL</t>
        </is>
      </c>
      <c r="J5240">
        <f>_xlfn.XLOOKUP(I5240,AS:AS,AU:AU)</f>
        <v/>
      </c>
      <c r="K5240" t="inlineStr">
        <is>
          <t>JPY</t>
        </is>
      </c>
      <c r="L5240" s="238" t="n">
        <v>427120</v>
      </c>
      <c r="M5240">
        <f>L5240*_xlfn.XLOOKUP(K5240,AM:AM,AN:AN)</f>
        <v/>
      </c>
      <c r="N5240">
        <f>L5240*_xlfn.XLOOKUP(K5240,AM:AM,AO:AO)</f>
        <v/>
      </c>
      <c r="O5240" s="238" t="n">
        <v>30976</v>
      </c>
      <c r="P5240">
        <f>O5240*_xlfn.XLOOKUP(K5240,AM:AM,AN:AN)</f>
        <v/>
      </c>
      <c r="Q5240">
        <f>O5240*_xlfn.XLOOKUP(K5240,AM:AM,AO:AO)</f>
        <v/>
      </c>
      <c r="R5240">
        <f>_xlfn.XLOOKUP(E5240,AF:AF,AG:AG)</f>
        <v/>
      </c>
      <c r="S5240">
        <f>_xlfn.XLOOKUP(E5240,AF:AF,AI:AI)</f>
        <v/>
      </c>
      <c r="T5240">
        <f>WEEKNUM(G5240)</f>
        <v/>
      </c>
      <c r="U5240">
        <f>YEAR(G5240)</f>
        <v/>
      </c>
      <c r="V5240" s="117">
        <f>IFERROR(Q5240/N5240,"0")</f>
        <v/>
      </c>
    </row>
    <row r="5241">
      <c r="A5241">
        <f>_xlfn.XLOOKUP(D5241,BN:BN,BO:BO)</f>
        <v/>
      </c>
      <c r="B5241" t="inlineStr">
        <is>
          <t>LLC</t>
        </is>
      </c>
      <c r="C5241" t="n">
        <v>884</v>
      </c>
      <c r="D5241">
        <f>_xlfn.XLOOKUP(C5241,BH:BH,BI:BI)</f>
        <v/>
      </c>
      <c r="E5241" t="n">
        <v>33513</v>
      </c>
      <c r="F5241" t="inlineStr">
        <is>
          <t>Hospedaje Live Aqua CDMX</t>
        </is>
      </c>
      <c r="G5241" s="234" t="n">
        <v>45941</v>
      </c>
      <c r="H5241" s="234" t="n">
        <v>45943</v>
      </c>
      <c r="I5241" t="inlineStr">
        <is>
          <t>HTL</t>
        </is>
      </c>
      <c r="J5241">
        <f>_xlfn.XLOOKUP(I5241,AS:AS,AU:AU)</f>
        <v/>
      </c>
      <c r="K5241" t="inlineStr">
        <is>
          <t>USD</t>
        </is>
      </c>
      <c r="L5241" s="238" t="n">
        <v>759.0700000000001</v>
      </c>
      <c r="M5241">
        <f>L5241*_xlfn.XLOOKUP(K5241,AM:AM,AN:AN)</f>
        <v/>
      </c>
      <c r="N5241">
        <f>L5241*_xlfn.XLOOKUP(K5241,AM:AM,AO:AO)</f>
        <v/>
      </c>
      <c r="O5241" s="238" t="n">
        <v>59.71</v>
      </c>
      <c r="P5241">
        <f>O5241*_xlfn.XLOOKUP(K5241,AM:AM,AN:AN)</f>
        <v/>
      </c>
      <c r="Q5241">
        <f>O5241*_xlfn.XLOOKUP(K5241,AM:AM,AO:AO)</f>
        <v/>
      </c>
      <c r="R5241">
        <f>_xlfn.XLOOKUP(E5241,AF:AF,AG:AG)</f>
        <v/>
      </c>
      <c r="S5241">
        <f>_xlfn.XLOOKUP(E5241,AF:AF,AI:AI)</f>
        <v/>
      </c>
      <c r="T5241">
        <f>WEEKNUM(G5241)</f>
        <v/>
      </c>
      <c r="U5241">
        <f>YEAR(G5241)</f>
        <v/>
      </c>
      <c r="V5241" s="117">
        <f>IFERROR(Q5241/N5241,"0")</f>
        <v/>
      </c>
    </row>
    <row r="5242">
      <c r="A5242">
        <f>_xlfn.XLOOKUP(D5242,BN:BN,BO:BO)</f>
        <v/>
      </c>
      <c r="B5242" t="inlineStr">
        <is>
          <t>LLC</t>
        </is>
      </c>
      <c r="C5242" t="n">
        <v>886</v>
      </c>
      <c r="D5242">
        <f>_xlfn.XLOOKUP(C5242,BH:BH,BI:BI)</f>
        <v/>
      </c>
      <c r="E5242" t="n">
        <v>23789</v>
      </c>
      <c r="F5242" t="inlineStr">
        <is>
          <t xml:space="preserve">Viaje doce personas con tirumph hoteles, actividades, vuelos privados, y hoteles </t>
        </is>
      </c>
      <c r="G5242" s="234" t="n">
        <v>46226</v>
      </c>
      <c r="H5242" s="234" t="n">
        <v>46241</v>
      </c>
      <c r="I5242" t="inlineStr">
        <is>
          <t>PKT</t>
        </is>
      </c>
      <c r="J5242">
        <f>_xlfn.XLOOKUP(I5242,AS:AS,AU:AU)</f>
        <v/>
      </c>
      <c r="K5242" t="inlineStr">
        <is>
          <t>USD</t>
        </is>
      </c>
      <c r="L5242" s="238" t="n">
        <v>329131</v>
      </c>
      <c r="M5242">
        <f>L5242*_xlfn.XLOOKUP(K5242,AM:AM,AN:AN)</f>
        <v/>
      </c>
      <c r="N5242">
        <f>L5242*_xlfn.XLOOKUP(K5242,AM:AM,AO:AO)</f>
        <v/>
      </c>
      <c r="O5242" s="238" t="n">
        <v>48637</v>
      </c>
      <c r="P5242">
        <f>O5242*_xlfn.XLOOKUP(K5242,AM:AM,AN:AN)</f>
        <v/>
      </c>
      <c r="Q5242">
        <f>O5242*_xlfn.XLOOKUP(K5242,AM:AM,AO:AO)</f>
        <v/>
      </c>
      <c r="R5242">
        <f>_xlfn.XLOOKUP(E5242,AF:AF,AG:AG)</f>
        <v/>
      </c>
      <c r="S5242">
        <f>_xlfn.XLOOKUP(E5242,AF:AF,AI:AI)</f>
        <v/>
      </c>
      <c r="T5242">
        <f>WEEKNUM(G5242)</f>
        <v/>
      </c>
      <c r="U5242">
        <f>YEAR(G5242)</f>
        <v/>
      </c>
      <c r="V5242" s="117">
        <f>IFERROR(Q5242/N5242,"0")</f>
        <v/>
      </c>
    </row>
    <row r="5243">
      <c r="A5243">
        <f>_xlfn.XLOOKUP(D5243,BN:BN,BO:BO)</f>
        <v/>
      </c>
      <c r="B5243" t="inlineStr">
        <is>
          <t>LLC</t>
        </is>
      </c>
      <c r="C5243" t="n">
        <v>886</v>
      </c>
      <c r="D5243">
        <f>_xlfn.XLOOKUP(C5243,BH:BH,BI:BI)</f>
        <v/>
      </c>
      <c r="E5243" t="n">
        <v>28491</v>
      </c>
      <c r="F5243" t="inlineStr">
        <is>
          <t xml:space="preserve">Seguro de AON  asistencia en viaje + cancelación </t>
        </is>
      </c>
      <c r="G5243" s="234" t="n">
        <v>46226</v>
      </c>
      <c r="H5243" s="234" t="n">
        <v>46241</v>
      </c>
      <c r="I5243" t="inlineStr">
        <is>
          <t>SEG</t>
        </is>
      </c>
      <c r="J5243">
        <f>_xlfn.XLOOKUP(I5243,AS:AS,AU:AU)</f>
        <v/>
      </c>
      <c r="K5243" t="inlineStr">
        <is>
          <t>USD</t>
        </is>
      </c>
      <c r="L5243" s="238" t="n">
        <v>6657</v>
      </c>
      <c r="M5243">
        <f>L5243*_xlfn.XLOOKUP(K5243,AM:AM,AN:AN)</f>
        <v/>
      </c>
      <c r="N5243">
        <f>L5243*_xlfn.XLOOKUP(K5243,AM:AM,AO:AO)</f>
        <v/>
      </c>
      <c r="O5243" s="238" t="n">
        <v>1902</v>
      </c>
      <c r="P5243">
        <f>O5243*_xlfn.XLOOKUP(K5243,AM:AM,AN:AN)</f>
        <v/>
      </c>
      <c r="Q5243">
        <f>O5243*_xlfn.XLOOKUP(K5243,AM:AM,AO:AO)</f>
        <v/>
      </c>
      <c r="R5243">
        <f>_xlfn.XLOOKUP(E5243,AF:AF,AG:AG)</f>
        <v/>
      </c>
      <c r="S5243">
        <f>_xlfn.XLOOKUP(E5243,AF:AF,AI:AI)</f>
        <v/>
      </c>
      <c r="T5243">
        <f>WEEKNUM(G5243)</f>
        <v/>
      </c>
      <c r="U5243">
        <f>YEAR(G5243)</f>
        <v/>
      </c>
      <c r="V5243" s="117">
        <f>IFERROR(Q5243/N5243,"0")</f>
        <v/>
      </c>
    </row>
    <row r="5244">
      <c r="A5244">
        <f>_xlfn.XLOOKUP(D5244,BN:BN,BO:BO)</f>
        <v/>
      </c>
      <c r="B5244" t="inlineStr">
        <is>
          <t>LLC</t>
        </is>
      </c>
      <c r="C5244" t="n">
        <v>887</v>
      </c>
      <c r="D5244">
        <f>_xlfn.XLOOKUP(C5244,BH:BH,BI:BI)</f>
        <v/>
      </c>
      <c r="E5244" t="n">
        <v>25409</v>
      </c>
      <c r="F5244" t="inlineStr">
        <is>
          <t>Viaje Egipto</t>
        </is>
      </c>
      <c r="G5244" s="234" t="n">
        <v>45734</v>
      </c>
      <c r="H5244" s="234" t="n">
        <v>46110</v>
      </c>
      <c r="I5244" t="inlineStr">
        <is>
          <t>PKT</t>
        </is>
      </c>
      <c r="J5244">
        <f>_xlfn.XLOOKUP(I5244,AS:AS,AU:AU)</f>
        <v/>
      </c>
      <c r="K5244" t="inlineStr">
        <is>
          <t>MXN</t>
        </is>
      </c>
      <c r="L5244" s="238" t="n">
        <v>320516</v>
      </c>
      <c r="M5244">
        <f>L5244*_xlfn.XLOOKUP(K5244,AM:AM,AN:AN)</f>
        <v/>
      </c>
      <c r="N5244">
        <f>L5244*_xlfn.XLOOKUP(K5244,AM:AM,AO:AO)</f>
        <v/>
      </c>
      <c r="O5244" s="238" t="n">
        <v>63107.44</v>
      </c>
      <c r="P5244">
        <f>O5244*_xlfn.XLOOKUP(K5244,AM:AM,AN:AN)</f>
        <v/>
      </c>
      <c r="Q5244">
        <f>O5244*_xlfn.XLOOKUP(K5244,AM:AM,AO:AO)</f>
        <v/>
      </c>
      <c r="R5244">
        <f>_xlfn.XLOOKUP(E5244,AF:AF,AG:AG)</f>
        <v/>
      </c>
      <c r="S5244">
        <f>_xlfn.XLOOKUP(E5244,AF:AF,AI:AI)</f>
        <v/>
      </c>
      <c r="T5244">
        <f>WEEKNUM(G5244)</f>
        <v/>
      </c>
      <c r="U5244">
        <f>YEAR(G5244)</f>
        <v/>
      </c>
      <c r="V5244" s="117">
        <f>IFERROR(Q5244/N5244,"0")</f>
        <v/>
      </c>
    </row>
    <row r="5245">
      <c r="A5245">
        <f>_xlfn.XLOOKUP(D5245,BN:BN,BO:BO)</f>
        <v/>
      </c>
      <c r="B5245" t="inlineStr">
        <is>
          <t>LLC</t>
        </is>
      </c>
      <c r="C5245" t="n">
        <v>887</v>
      </c>
      <c r="D5245">
        <f>_xlfn.XLOOKUP(C5245,BH:BH,BI:BI)</f>
        <v/>
      </c>
      <c r="E5245" t="n">
        <v>34443</v>
      </c>
      <c r="F5245" t="inlineStr">
        <is>
          <t>Viaje Etiopia</t>
        </is>
      </c>
      <c r="G5245" s="234" t="n">
        <v>45731</v>
      </c>
      <c r="H5245" s="234" t="n">
        <v>46099</v>
      </c>
      <c r="I5245" t="inlineStr">
        <is>
          <t>PKT</t>
        </is>
      </c>
      <c r="J5245">
        <f>_xlfn.XLOOKUP(I5245,AS:AS,AU:AU)</f>
        <v/>
      </c>
      <c r="K5245" t="inlineStr">
        <is>
          <t>MXN</t>
        </is>
      </c>
      <c r="L5245" s="238" t="n">
        <v>102042.4</v>
      </c>
      <c r="M5245">
        <f>L5245*_xlfn.XLOOKUP(K5245,AM:AM,AN:AN)</f>
        <v/>
      </c>
      <c r="N5245">
        <f>L5245*_xlfn.XLOOKUP(K5245,AM:AM,AO:AO)</f>
        <v/>
      </c>
      <c r="O5245" s="238" t="n">
        <v>22392.4</v>
      </c>
      <c r="P5245">
        <f>O5245*_xlfn.XLOOKUP(K5245,AM:AM,AN:AN)</f>
        <v/>
      </c>
      <c r="Q5245">
        <f>O5245*_xlfn.XLOOKUP(K5245,AM:AM,AO:AO)</f>
        <v/>
      </c>
      <c r="R5245">
        <f>_xlfn.XLOOKUP(E5245,AF:AF,AG:AG)</f>
        <v/>
      </c>
      <c r="S5245">
        <f>_xlfn.XLOOKUP(E5245,AF:AF,AI:AI)</f>
        <v/>
      </c>
      <c r="T5245">
        <f>WEEKNUM(G5245)</f>
        <v/>
      </c>
      <c r="U5245">
        <f>YEAR(G5245)</f>
        <v/>
      </c>
      <c r="V5245" s="117">
        <f>IFERROR(Q5245/N5245,"0")</f>
        <v/>
      </c>
    </row>
    <row r="5246">
      <c r="A5246">
        <f>_xlfn.XLOOKUP(D5246,BN:BN,BO:BO)</f>
        <v/>
      </c>
      <c r="B5246" t="inlineStr">
        <is>
          <t>LLC</t>
        </is>
      </c>
      <c r="C5246" t="n">
        <v>887</v>
      </c>
      <c r="D5246">
        <f>_xlfn.XLOOKUP(C5246,BH:BH,BI:BI)</f>
        <v/>
      </c>
      <c r="E5246" t="n">
        <v>25857</v>
      </c>
      <c r="F5246" t="inlineStr">
        <is>
          <t>visa de Etiopia</t>
        </is>
      </c>
      <c r="G5246" s="234" t="n">
        <v>45731</v>
      </c>
      <c r="H5246" s="234" t="n">
        <v>46110</v>
      </c>
      <c r="I5246" t="inlineStr">
        <is>
          <t>VIS</t>
        </is>
      </c>
      <c r="J5246">
        <f>_xlfn.XLOOKUP(I5246,AS:AS,AU:AU)</f>
        <v/>
      </c>
      <c r="K5246" t="inlineStr">
        <is>
          <t>MXN</t>
        </is>
      </c>
      <c r="L5246" s="238" t="n">
        <v>2199.76</v>
      </c>
      <c r="M5246">
        <f>L5246*_xlfn.XLOOKUP(K5246,AM:AM,AN:AN)</f>
        <v/>
      </c>
      <c r="N5246">
        <f>L5246*_xlfn.XLOOKUP(K5246,AM:AM,AO:AO)</f>
        <v/>
      </c>
      <c r="O5246" s="238" t="n">
        <v>0</v>
      </c>
      <c r="P5246">
        <f>O5246*_xlfn.XLOOKUP(K5246,AM:AM,AN:AN)</f>
        <v/>
      </c>
      <c r="Q5246">
        <f>O5246*_xlfn.XLOOKUP(K5246,AM:AM,AO:AO)</f>
        <v/>
      </c>
      <c r="R5246">
        <f>_xlfn.XLOOKUP(E5246,AF:AF,AG:AG)</f>
        <v/>
      </c>
      <c r="S5246">
        <f>_xlfn.XLOOKUP(E5246,AF:AF,AI:AI)</f>
        <v/>
      </c>
      <c r="T5246">
        <f>WEEKNUM(G5246)</f>
        <v/>
      </c>
      <c r="U5246">
        <f>YEAR(G5246)</f>
        <v/>
      </c>
      <c r="V5246" s="117">
        <f>IFERROR(Q5246/N5246,"0")</f>
        <v/>
      </c>
    </row>
    <row r="5247">
      <c r="A5247">
        <f>_xlfn.XLOOKUP(D5247,BN:BN,BO:BO)</f>
        <v/>
      </c>
      <c r="B5247" t="inlineStr">
        <is>
          <t>LLC</t>
        </is>
      </c>
      <c r="C5247" t="n">
        <v>887</v>
      </c>
      <c r="D5247">
        <f>_xlfn.XLOOKUP(C5247,BH:BH,BI:BI)</f>
        <v/>
      </c>
      <c r="E5247" t="n">
        <v>25857</v>
      </c>
      <c r="F5247" t="inlineStr">
        <is>
          <t>fee por emision de Visa de Etiopia</t>
        </is>
      </c>
      <c r="G5247" s="234" t="n">
        <v>45731</v>
      </c>
      <c r="H5247" s="234" t="n">
        <v>46110</v>
      </c>
      <c r="I5247" t="inlineStr">
        <is>
          <t>VIS</t>
        </is>
      </c>
      <c r="J5247">
        <f>_xlfn.XLOOKUP(I5247,AS:AS,AU:AU)</f>
        <v/>
      </c>
      <c r="K5247" t="inlineStr">
        <is>
          <t>MXN</t>
        </is>
      </c>
      <c r="L5247" s="238" t="n">
        <v>1241.8</v>
      </c>
      <c r="M5247">
        <f>L5247*_xlfn.XLOOKUP(K5247,AM:AM,AN:AN)</f>
        <v/>
      </c>
      <c r="N5247">
        <f>L5247*_xlfn.XLOOKUP(K5247,AM:AM,AO:AO)</f>
        <v/>
      </c>
      <c r="O5247" s="238" t="n">
        <v>0</v>
      </c>
      <c r="P5247">
        <f>O5247*_xlfn.XLOOKUP(K5247,AM:AM,AN:AN)</f>
        <v/>
      </c>
      <c r="Q5247">
        <f>O5247*_xlfn.XLOOKUP(K5247,AM:AM,AO:AO)</f>
        <v/>
      </c>
      <c r="R5247">
        <f>_xlfn.XLOOKUP(E5247,AF:AF,AG:AG)</f>
        <v/>
      </c>
      <c r="S5247">
        <f>_xlfn.XLOOKUP(E5247,AF:AF,AI:AI)</f>
        <v/>
      </c>
      <c r="T5247">
        <f>WEEKNUM(G5247)</f>
        <v/>
      </c>
      <c r="U5247">
        <f>YEAR(G5247)</f>
        <v/>
      </c>
      <c r="V5247" s="117">
        <f>IFERROR(Q5247/N5247,"0")</f>
        <v/>
      </c>
    </row>
    <row r="5248">
      <c r="A5248">
        <f>_xlfn.XLOOKUP(D5248,BN:BN,BO:BO)</f>
        <v/>
      </c>
      <c r="B5248" t="inlineStr">
        <is>
          <t>LLC</t>
        </is>
      </c>
      <c r="C5248" t="n">
        <v>888</v>
      </c>
      <c r="D5248">
        <f>_xlfn.XLOOKUP(C5248,BH:BH,BI:BI)</f>
        <v/>
      </c>
      <c r="E5248" t="n">
        <v>27301</v>
      </c>
      <c r="F5248" t="inlineStr">
        <is>
          <t>VUELO DE EGE A IAH</t>
        </is>
      </c>
      <c r="G5248" s="234" t="n">
        <v>46013</v>
      </c>
      <c r="H5248" s="234" t="n">
        <v>46013</v>
      </c>
      <c r="I5248" t="inlineStr">
        <is>
          <t>VLO</t>
        </is>
      </c>
      <c r="J5248">
        <f>_xlfn.XLOOKUP(I5248,AS:AS,AU:AU)</f>
        <v/>
      </c>
      <c r="K5248" t="inlineStr">
        <is>
          <t>MXN</t>
        </is>
      </c>
      <c r="L5248" s="238" t="n">
        <v>7383</v>
      </c>
      <c r="M5248">
        <f>L5248*_xlfn.XLOOKUP(K5248,AM:AM,AN:AN)</f>
        <v/>
      </c>
      <c r="N5248">
        <f>L5248*_xlfn.XLOOKUP(K5248,AM:AM,AO:AO)</f>
        <v/>
      </c>
      <c r="O5248" s="238" t="n">
        <v>0</v>
      </c>
      <c r="P5248">
        <f>O5248*_xlfn.XLOOKUP(K5248,AM:AM,AN:AN)</f>
        <v/>
      </c>
      <c r="Q5248">
        <f>O5248*_xlfn.XLOOKUP(K5248,AM:AM,AO:AO)</f>
        <v/>
      </c>
      <c r="R5248">
        <f>_xlfn.XLOOKUP(E5248,AF:AF,AG:AG)</f>
        <v/>
      </c>
      <c r="S5248">
        <f>_xlfn.XLOOKUP(E5248,AF:AF,AI:AI)</f>
        <v/>
      </c>
      <c r="T5248">
        <f>WEEKNUM(G5248)</f>
        <v/>
      </c>
      <c r="U5248">
        <f>YEAR(G5248)</f>
        <v/>
      </c>
      <c r="V5248" s="117">
        <f>IFERROR(Q5248/N5248,"0")</f>
        <v/>
      </c>
    </row>
    <row r="5249">
      <c r="A5249">
        <f>_xlfn.XLOOKUP(D5249,BN:BN,BO:BO)</f>
        <v/>
      </c>
      <c r="B5249" t="inlineStr">
        <is>
          <t>LLC</t>
        </is>
      </c>
      <c r="C5249" t="n">
        <v>888</v>
      </c>
      <c r="D5249">
        <f>_xlfn.XLOOKUP(C5249,BH:BH,BI:BI)</f>
        <v/>
      </c>
      <c r="E5249" t="n">
        <v>27301</v>
      </c>
      <c r="F5249" t="inlineStr">
        <is>
          <t>VUELO EGE IAH</t>
        </is>
      </c>
      <c r="G5249" s="234" t="n">
        <v>46013</v>
      </c>
      <c r="H5249" s="234" t="n">
        <v>46013</v>
      </c>
      <c r="I5249" t="inlineStr">
        <is>
          <t>VLO</t>
        </is>
      </c>
      <c r="J5249">
        <f>_xlfn.XLOOKUP(I5249,AS:AS,AU:AU)</f>
        <v/>
      </c>
      <c r="K5249" t="inlineStr">
        <is>
          <t>MXN</t>
        </is>
      </c>
      <c r="L5249" s="238" t="n">
        <v>7383</v>
      </c>
      <c r="M5249">
        <f>L5249*_xlfn.XLOOKUP(K5249,AM:AM,AN:AN)</f>
        <v/>
      </c>
      <c r="N5249">
        <f>L5249*_xlfn.XLOOKUP(K5249,AM:AM,AO:AO)</f>
        <v/>
      </c>
      <c r="O5249" s="238" t="n">
        <v>0</v>
      </c>
      <c r="P5249">
        <f>O5249*_xlfn.XLOOKUP(K5249,AM:AM,AN:AN)</f>
        <v/>
      </c>
      <c r="Q5249">
        <f>O5249*_xlfn.XLOOKUP(K5249,AM:AM,AO:AO)</f>
        <v/>
      </c>
      <c r="R5249">
        <f>_xlfn.XLOOKUP(E5249,AF:AF,AG:AG)</f>
        <v/>
      </c>
      <c r="S5249">
        <f>_xlfn.XLOOKUP(E5249,AF:AF,AI:AI)</f>
        <v/>
      </c>
      <c r="T5249">
        <f>WEEKNUM(G5249)</f>
        <v/>
      </c>
      <c r="U5249">
        <f>YEAR(G5249)</f>
        <v/>
      </c>
      <c r="V5249" s="117">
        <f>IFERROR(Q5249/N5249,"0")</f>
        <v/>
      </c>
    </row>
    <row r="5250">
      <c r="A5250">
        <f>_xlfn.XLOOKUP(D5250,BN:BN,BO:BO)</f>
        <v/>
      </c>
      <c r="B5250" t="inlineStr">
        <is>
          <t>LLC</t>
        </is>
      </c>
      <c r="C5250" t="n">
        <v>888</v>
      </c>
      <c r="D5250">
        <f>_xlfn.XLOOKUP(C5250,BH:BH,BI:BI)</f>
        <v/>
      </c>
      <c r="E5250" t="n">
        <v>27301</v>
      </c>
      <c r="F5250" t="inlineStr">
        <is>
          <t>VUELO EGE IAH</t>
        </is>
      </c>
      <c r="G5250" s="234" t="n">
        <v>46013</v>
      </c>
      <c r="H5250" s="234" t="n">
        <v>46013</v>
      </c>
      <c r="I5250" t="inlineStr">
        <is>
          <t>VLO</t>
        </is>
      </c>
      <c r="J5250">
        <f>_xlfn.XLOOKUP(I5250,AS:AS,AU:AU)</f>
        <v/>
      </c>
      <c r="K5250" t="inlineStr">
        <is>
          <t>MXN</t>
        </is>
      </c>
      <c r="L5250" s="238" t="n">
        <v>7383</v>
      </c>
      <c r="M5250">
        <f>L5250*_xlfn.XLOOKUP(K5250,AM:AM,AN:AN)</f>
        <v/>
      </c>
      <c r="N5250">
        <f>L5250*_xlfn.XLOOKUP(K5250,AM:AM,AO:AO)</f>
        <v/>
      </c>
      <c r="O5250" s="238" t="n">
        <v>0</v>
      </c>
      <c r="P5250">
        <f>O5250*_xlfn.XLOOKUP(K5250,AM:AM,AN:AN)</f>
        <v/>
      </c>
      <c r="Q5250">
        <f>O5250*_xlfn.XLOOKUP(K5250,AM:AM,AO:AO)</f>
        <v/>
      </c>
      <c r="R5250">
        <f>_xlfn.XLOOKUP(E5250,AF:AF,AG:AG)</f>
        <v/>
      </c>
      <c r="S5250">
        <f>_xlfn.XLOOKUP(E5250,AF:AF,AI:AI)</f>
        <v/>
      </c>
      <c r="T5250">
        <f>WEEKNUM(G5250)</f>
        <v/>
      </c>
      <c r="U5250">
        <f>YEAR(G5250)</f>
        <v/>
      </c>
      <c r="V5250" s="117">
        <f>IFERROR(Q5250/N5250,"0")</f>
        <v/>
      </c>
    </row>
    <row r="5251">
      <c r="A5251">
        <f>_xlfn.XLOOKUP(D5251,BN:BN,BO:BO)</f>
        <v/>
      </c>
      <c r="B5251" t="inlineStr">
        <is>
          <t>LLC</t>
        </is>
      </c>
      <c r="C5251" t="n">
        <v>888</v>
      </c>
      <c r="D5251">
        <f>_xlfn.XLOOKUP(C5251,BH:BH,BI:BI)</f>
        <v/>
      </c>
      <c r="E5251" t="n">
        <v>0</v>
      </c>
      <c r="F5251" t="inlineStr">
        <is>
          <t>EMISION DE BOLETOS DE AVION</t>
        </is>
      </c>
      <c r="G5251" s="234" t="n">
        <v>46013</v>
      </c>
      <c r="H5251" s="234" t="n">
        <v>46013</v>
      </c>
      <c r="I5251" t="inlineStr">
        <is>
          <t>HPS</t>
        </is>
      </c>
      <c r="J5251">
        <f>_xlfn.XLOOKUP(I5251,AS:AS,AU:AU)</f>
        <v/>
      </c>
      <c r="K5251" t="inlineStr">
        <is>
          <t>MXN</t>
        </is>
      </c>
      <c r="L5251" s="238" t="n">
        <v>2100</v>
      </c>
      <c r="M5251">
        <f>L5251*_xlfn.XLOOKUP(K5251,AM:AM,AN:AN)</f>
        <v/>
      </c>
      <c r="N5251">
        <f>L5251*_xlfn.XLOOKUP(K5251,AM:AM,AO:AO)</f>
        <v/>
      </c>
      <c r="O5251" s="238" t="n">
        <v>2100</v>
      </c>
      <c r="P5251">
        <f>O5251*_xlfn.XLOOKUP(K5251,AM:AM,AN:AN)</f>
        <v/>
      </c>
      <c r="Q5251">
        <f>O5251*_xlfn.XLOOKUP(K5251,AM:AM,AO:AO)</f>
        <v/>
      </c>
      <c r="R5251">
        <f>_xlfn.XLOOKUP(E5251,AF:AF,AG:AG)</f>
        <v/>
      </c>
      <c r="S5251">
        <f>_xlfn.XLOOKUP(E5251,AF:AF,AI:AI)</f>
        <v/>
      </c>
      <c r="T5251">
        <f>WEEKNUM(G5251)</f>
        <v/>
      </c>
      <c r="U5251">
        <f>YEAR(G5251)</f>
        <v/>
      </c>
      <c r="V5251" s="117">
        <f>IFERROR(Q5251/N5251,"0")</f>
        <v/>
      </c>
    </row>
    <row r="5252">
      <c r="A5252">
        <f>_xlfn.XLOOKUP(D5252,BN:BN,BO:BO)</f>
        <v/>
      </c>
      <c r="B5252" t="inlineStr">
        <is>
          <t>LLC</t>
        </is>
      </c>
      <c r="C5252" t="n">
        <v>889</v>
      </c>
      <c r="D5252">
        <f>_xlfn.XLOOKUP(C5252,BH:BH,BI:BI)</f>
        <v/>
      </c>
      <c r="E5252" t="n">
        <v>29952</v>
      </c>
      <c r="F5252" t="inlineStr">
        <is>
          <t xml:space="preserve">HOTEL HOUSTON </t>
        </is>
      </c>
      <c r="G5252" s="234" t="n">
        <v>46013</v>
      </c>
      <c r="H5252" s="234" t="n">
        <v>46013</v>
      </c>
      <c r="I5252" t="inlineStr">
        <is>
          <t>HTL</t>
        </is>
      </c>
      <c r="J5252">
        <f>_xlfn.XLOOKUP(I5252,AS:AS,AU:AU)</f>
        <v/>
      </c>
      <c r="K5252" t="inlineStr">
        <is>
          <t>USD</t>
        </is>
      </c>
      <c r="L5252" s="238" t="n">
        <v>558.38</v>
      </c>
      <c r="M5252">
        <f>L5252*_xlfn.XLOOKUP(K5252,AM:AM,AN:AN)</f>
        <v/>
      </c>
      <c r="N5252">
        <f>L5252*_xlfn.XLOOKUP(K5252,AM:AM,AO:AO)</f>
        <v/>
      </c>
      <c r="O5252" s="238" t="n">
        <v>47.43</v>
      </c>
      <c r="P5252">
        <f>O5252*_xlfn.XLOOKUP(K5252,AM:AM,AN:AN)</f>
        <v/>
      </c>
      <c r="Q5252">
        <f>O5252*_xlfn.XLOOKUP(K5252,AM:AM,AO:AO)</f>
        <v/>
      </c>
      <c r="R5252">
        <f>_xlfn.XLOOKUP(E5252,AF:AF,AG:AG)</f>
        <v/>
      </c>
      <c r="S5252">
        <f>_xlfn.XLOOKUP(E5252,AF:AF,AI:AI)</f>
        <v/>
      </c>
      <c r="T5252">
        <f>WEEKNUM(G5252)</f>
        <v/>
      </c>
      <c r="U5252">
        <f>YEAR(G5252)</f>
        <v/>
      </c>
      <c r="V5252" s="117">
        <f>IFERROR(Q5252/N5252,"0")</f>
        <v/>
      </c>
    </row>
    <row r="5253">
      <c r="A5253">
        <f>_xlfn.XLOOKUP(D5253,BN:BN,BO:BO)</f>
        <v/>
      </c>
      <c r="B5253" t="inlineStr">
        <is>
          <t>LLC</t>
        </is>
      </c>
      <c r="C5253" t="n">
        <v>889</v>
      </c>
      <c r="D5253">
        <f>_xlfn.XLOOKUP(C5253,BH:BH,BI:BI)</f>
        <v/>
      </c>
      <c r="E5253" t="n">
        <v>25053</v>
      </c>
      <c r="F5253" t="inlineStr">
        <is>
          <t xml:space="preserve">Ritz Carlton Nikko </t>
        </is>
      </c>
      <c r="G5253" s="234" t="n">
        <v>46013</v>
      </c>
      <c r="H5253" s="234" t="n">
        <v>46013</v>
      </c>
      <c r="I5253" t="inlineStr">
        <is>
          <t>HTL</t>
        </is>
      </c>
      <c r="J5253">
        <f>_xlfn.XLOOKUP(I5253,AS:AS,AU:AU)</f>
        <v/>
      </c>
      <c r="K5253" t="inlineStr">
        <is>
          <t>USD</t>
        </is>
      </c>
      <c r="L5253" s="238" t="n">
        <v>2445.1</v>
      </c>
      <c r="M5253">
        <f>L5253*_xlfn.XLOOKUP(K5253,AM:AM,AN:AN)</f>
        <v/>
      </c>
      <c r="N5253">
        <f>L5253*_xlfn.XLOOKUP(K5253,AM:AM,AO:AO)</f>
        <v/>
      </c>
      <c r="O5253" s="238" t="n">
        <v>0</v>
      </c>
      <c r="P5253">
        <f>O5253*_xlfn.XLOOKUP(K5253,AM:AM,AN:AN)</f>
        <v/>
      </c>
      <c r="Q5253">
        <f>O5253*_xlfn.XLOOKUP(K5253,AM:AM,AO:AO)</f>
        <v/>
      </c>
      <c r="R5253">
        <f>_xlfn.XLOOKUP(E5253,AF:AF,AG:AG)</f>
        <v/>
      </c>
      <c r="S5253">
        <f>_xlfn.XLOOKUP(E5253,AF:AF,AI:AI)</f>
        <v/>
      </c>
      <c r="T5253">
        <f>WEEKNUM(G5253)</f>
        <v/>
      </c>
      <c r="U5253">
        <f>YEAR(G5253)</f>
        <v/>
      </c>
      <c r="V5253" s="117">
        <f>IFERROR(Q5253/N5253,"0")</f>
        <v/>
      </c>
    </row>
    <row r="5254">
      <c r="A5254">
        <f>_xlfn.XLOOKUP(D5254,BN:BN,BO:BO)</f>
        <v/>
      </c>
      <c r="B5254" t="inlineStr">
        <is>
          <t>LLC</t>
        </is>
      </c>
      <c r="C5254" t="n">
        <v>889</v>
      </c>
      <c r="D5254">
        <f>_xlfn.XLOOKUP(C5254,BH:BH,BI:BI)</f>
        <v/>
      </c>
      <c r="E5254" t="n">
        <v>27261</v>
      </c>
      <c r="F5254" t="inlineStr">
        <is>
          <t>ACE HOTEL KYOTO</t>
        </is>
      </c>
      <c r="G5254" s="234" t="n">
        <v>46016</v>
      </c>
      <c r="H5254" s="234" t="n">
        <v>46018</v>
      </c>
      <c r="I5254" t="inlineStr">
        <is>
          <t>HTL</t>
        </is>
      </c>
      <c r="J5254">
        <f>_xlfn.XLOOKUP(I5254,AS:AS,AU:AU)</f>
        <v/>
      </c>
      <c r="K5254" t="inlineStr">
        <is>
          <t>USD</t>
        </is>
      </c>
      <c r="L5254" s="238" t="n">
        <v>2547.4</v>
      </c>
      <c r="M5254">
        <f>L5254*_xlfn.XLOOKUP(K5254,AM:AM,AN:AN)</f>
        <v/>
      </c>
      <c r="N5254">
        <f>L5254*_xlfn.XLOOKUP(K5254,AM:AM,AO:AO)</f>
        <v/>
      </c>
      <c r="O5254" s="238" t="n">
        <v>188.74</v>
      </c>
      <c r="P5254">
        <f>O5254*_xlfn.XLOOKUP(K5254,AM:AM,AN:AN)</f>
        <v/>
      </c>
      <c r="Q5254">
        <f>O5254*_xlfn.XLOOKUP(K5254,AM:AM,AO:AO)</f>
        <v/>
      </c>
      <c r="R5254">
        <f>_xlfn.XLOOKUP(E5254,AF:AF,AG:AG)</f>
        <v/>
      </c>
      <c r="S5254">
        <f>_xlfn.XLOOKUP(E5254,AF:AF,AI:AI)</f>
        <v/>
      </c>
      <c r="T5254">
        <f>WEEKNUM(G5254)</f>
        <v/>
      </c>
      <c r="U5254">
        <f>YEAR(G5254)</f>
        <v/>
      </c>
      <c r="V5254" s="117">
        <f>IFERROR(Q5254/N5254,"0")</f>
        <v/>
      </c>
    </row>
    <row r="5255">
      <c r="A5255">
        <f>_xlfn.XLOOKUP(D5255,BN:BN,BO:BO)</f>
        <v/>
      </c>
      <c r="B5255" t="inlineStr">
        <is>
          <t>LLC</t>
        </is>
      </c>
      <c r="C5255" t="n">
        <v>889</v>
      </c>
      <c r="D5255">
        <f>_xlfn.XLOOKUP(C5255,BH:BH,BI:BI)</f>
        <v/>
      </c>
      <c r="E5255" t="n">
        <v>26428</v>
      </c>
      <c r="F5255" t="inlineStr">
        <is>
          <t xml:space="preserve">Trenes y Tours </t>
        </is>
      </c>
      <c r="G5255" s="234" t="n">
        <v>46016</v>
      </c>
      <c r="H5255" s="234" t="n">
        <v>46019</v>
      </c>
      <c r="I5255" t="inlineStr">
        <is>
          <t>PKT</t>
        </is>
      </c>
      <c r="J5255">
        <f>_xlfn.XLOOKUP(I5255,AS:AS,AU:AU)</f>
        <v/>
      </c>
      <c r="K5255" t="inlineStr">
        <is>
          <t>USD</t>
        </is>
      </c>
      <c r="L5255" s="238" t="n">
        <v>7800</v>
      </c>
      <c r="M5255">
        <f>L5255*_xlfn.XLOOKUP(K5255,AM:AM,AN:AN)</f>
        <v/>
      </c>
      <c r="N5255">
        <f>L5255*_xlfn.XLOOKUP(K5255,AM:AM,AO:AO)</f>
        <v/>
      </c>
      <c r="O5255" s="238" t="n">
        <v>2000</v>
      </c>
      <c r="P5255">
        <f>O5255*_xlfn.XLOOKUP(K5255,AM:AM,AN:AN)</f>
        <v/>
      </c>
      <c r="Q5255">
        <f>O5255*_xlfn.XLOOKUP(K5255,AM:AM,AO:AO)</f>
        <v/>
      </c>
      <c r="R5255">
        <f>_xlfn.XLOOKUP(E5255,AF:AF,AG:AG)</f>
        <v/>
      </c>
      <c r="S5255">
        <f>_xlfn.XLOOKUP(E5255,AF:AF,AI:AI)</f>
        <v/>
      </c>
      <c r="T5255">
        <f>WEEKNUM(G5255)</f>
        <v/>
      </c>
      <c r="U5255">
        <f>YEAR(G5255)</f>
        <v/>
      </c>
      <c r="V5255" s="117">
        <f>IFERROR(Q5255/N5255,"0")</f>
        <v/>
      </c>
    </row>
    <row r="5256">
      <c r="A5256">
        <f>_xlfn.XLOOKUP(D5256,BN:BN,BO:BO)</f>
        <v/>
      </c>
      <c r="B5256" t="inlineStr">
        <is>
          <t>LLC</t>
        </is>
      </c>
      <c r="C5256" t="n">
        <v>890</v>
      </c>
      <c r="D5256">
        <f>_xlfn.XLOOKUP(C5256,BH:BH,BI:BI)</f>
        <v/>
      </c>
      <c r="E5256" t="n">
        <v>27301</v>
      </c>
      <c r="F5256" t="inlineStr">
        <is>
          <t>1395516720946  WEITZNER GELRUD/SANDRA</t>
        </is>
      </c>
      <c r="G5256" s="234" t="n">
        <v>46017</v>
      </c>
      <c r="H5256" s="234" t="n">
        <v>46025</v>
      </c>
      <c r="I5256" t="inlineStr">
        <is>
          <t>VLO</t>
        </is>
      </c>
      <c r="J5256">
        <f>_xlfn.XLOOKUP(I5256,AS:AS,AU:AU)</f>
        <v/>
      </c>
      <c r="K5256" t="inlineStr">
        <is>
          <t>MXN</t>
        </is>
      </c>
      <c r="L5256" s="238" t="n">
        <v>17014</v>
      </c>
      <c r="M5256">
        <f>L5256*_xlfn.XLOOKUP(K5256,AM:AM,AN:AN)</f>
        <v/>
      </c>
      <c r="N5256">
        <f>L5256*_xlfn.XLOOKUP(K5256,AM:AM,AO:AO)</f>
        <v/>
      </c>
      <c r="O5256" s="238" t="n">
        <v>0</v>
      </c>
      <c r="P5256">
        <f>O5256*_xlfn.XLOOKUP(K5256,AM:AM,AN:AN)</f>
        <v/>
      </c>
      <c r="Q5256">
        <f>O5256*_xlfn.XLOOKUP(K5256,AM:AM,AO:AO)</f>
        <v/>
      </c>
      <c r="R5256">
        <f>_xlfn.XLOOKUP(E5256,AF:AF,AG:AG)</f>
        <v/>
      </c>
      <c r="S5256">
        <f>_xlfn.XLOOKUP(E5256,AF:AF,AI:AI)</f>
        <v/>
      </c>
      <c r="T5256">
        <f>WEEKNUM(G5256)</f>
        <v/>
      </c>
      <c r="U5256">
        <f>YEAR(G5256)</f>
        <v/>
      </c>
      <c r="V5256" s="117">
        <f>IFERROR(Q5256/N5256,"0")</f>
        <v/>
      </c>
    </row>
    <row r="5257">
      <c r="A5257">
        <f>_xlfn.XLOOKUP(D5257,BN:BN,BO:BO)</f>
        <v/>
      </c>
      <c r="B5257" t="inlineStr">
        <is>
          <t>LLC</t>
        </is>
      </c>
      <c r="C5257" t="n">
        <v>890</v>
      </c>
      <c r="D5257">
        <f>_xlfn.XLOOKUP(C5257,BH:BH,BI:BI)</f>
        <v/>
      </c>
      <c r="E5257" t="n">
        <v>27301</v>
      </c>
      <c r="F5257" t="inlineStr">
        <is>
          <t>1395516720945 BERGER WEITZNER/TAMARA</t>
        </is>
      </c>
      <c r="G5257" s="234" t="n">
        <v>46017</v>
      </c>
      <c r="H5257" s="234" t="n">
        <v>46025</v>
      </c>
      <c r="I5257" t="inlineStr">
        <is>
          <t>VLO</t>
        </is>
      </c>
      <c r="J5257">
        <f>_xlfn.XLOOKUP(I5257,AS:AS,AU:AU)</f>
        <v/>
      </c>
      <c r="K5257" t="inlineStr">
        <is>
          <t>MXN</t>
        </is>
      </c>
      <c r="L5257" s="238" t="n">
        <v>17014</v>
      </c>
      <c r="M5257">
        <f>L5257*_xlfn.XLOOKUP(K5257,AM:AM,AN:AN)</f>
        <v/>
      </c>
      <c r="N5257">
        <f>L5257*_xlfn.XLOOKUP(K5257,AM:AM,AO:AO)</f>
        <v/>
      </c>
      <c r="O5257" s="238" t="n">
        <v>0</v>
      </c>
      <c r="P5257">
        <f>O5257*_xlfn.XLOOKUP(K5257,AM:AM,AN:AN)</f>
        <v/>
      </c>
      <c r="Q5257">
        <f>O5257*_xlfn.XLOOKUP(K5257,AM:AM,AO:AO)</f>
        <v/>
      </c>
      <c r="R5257">
        <f>_xlfn.XLOOKUP(E5257,AF:AF,AG:AG)</f>
        <v/>
      </c>
      <c r="S5257">
        <f>_xlfn.XLOOKUP(E5257,AF:AF,AI:AI)</f>
        <v/>
      </c>
      <c r="T5257">
        <f>WEEKNUM(G5257)</f>
        <v/>
      </c>
      <c r="U5257">
        <f>YEAR(G5257)</f>
        <v/>
      </c>
      <c r="V5257" s="117">
        <f>IFERROR(Q5257/N5257,"0")</f>
        <v/>
      </c>
    </row>
    <row r="5258">
      <c r="A5258">
        <f>_xlfn.XLOOKUP(D5258,BN:BN,BO:BO)</f>
        <v/>
      </c>
      <c r="B5258" t="inlineStr">
        <is>
          <t>LLC</t>
        </is>
      </c>
      <c r="C5258" t="n">
        <v>890</v>
      </c>
      <c r="D5258">
        <f>_xlfn.XLOOKUP(C5258,BH:BH,BI:BI)</f>
        <v/>
      </c>
      <c r="E5258" t="n">
        <v>27301</v>
      </c>
      <c r="F5258" t="inlineStr">
        <is>
          <t>ASIENTO  WEITZNER GELRUD/SANDRA</t>
        </is>
      </c>
      <c r="G5258" s="234" t="n">
        <v>46017</v>
      </c>
      <c r="H5258" s="234" t="n">
        <v>46025</v>
      </c>
      <c r="I5258" t="inlineStr">
        <is>
          <t>VLO</t>
        </is>
      </c>
      <c r="J5258">
        <f>_xlfn.XLOOKUP(I5258,AS:AS,AU:AU)</f>
        <v/>
      </c>
      <c r="K5258" t="inlineStr">
        <is>
          <t>MXN</t>
        </is>
      </c>
      <c r="L5258" s="238" t="n">
        <v>400</v>
      </c>
      <c r="M5258">
        <f>L5258*_xlfn.XLOOKUP(K5258,AM:AM,AN:AN)</f>
        <v/>
      </c>
      <c r="N5258">
        <f>L5258*_xlfn.XLOOKUP(K5258,AM:AM,AO:AO)</f>
        <v/>
      </c>
      <c r="O5258" s="238" t="n">
        <v>0</v>
      </c>
      <c r="P5258">
        <f>O5258*_xlfn.XLOOKUP(K5258,AM:AM,AN:AN)</f>
        <v/>
      </c>
      <c r="Q5258">
        <f>O5258*_xlfn.XLOOKUP(K5258,AM:AM,AO:AO)</f>
        <v/>
      </c>
      <c r="R5258">
        <f>_xlfn.XLOOKUP(E5258,AF:AF,AG:AG)</f>
        <v/>
      </c>
      <c r="S5258">
        <f>_xlfn.XLOOKUP(E5258,AF:AF,AI:AI)</f>
        <v/>
      </c>
      <c r="T5258">
        <f>WEEKNUM(G5258)</f>
        <v/>
      </c>
      <c r="U5258">
        <f>YEAR(G5258)</f>
        <v/>
      </c>
      <c r="V5258" s="117">
        <f>IFERROR(Q5258/N5258,"0")</f>
        <v/>
      </c>
    </row>
    <row r="5259">
      <c r="A5259">
        <f>_xlfn.XLOOKUP(D5259,BN:BN,BO:BO)</f>
        <v/>
      </c>
      <c r="B5259" t="inlineStr">
        <is>
          <t>LLC</t>
        </is>
      </c>
      <c r="C5259" t="n">
        <v>890</v>
      </c>
      <c r="D5259">
        <f>_xlfn.XLOOKUP(C5259,BH:BH,BI:BI)</f>
        <v/>
      </c>
      <c r="E5259" t="n">
        <v>27301</v>
      </c>
      <c r="F5259" t="inlineStr">
        <is>
          <t>ASIENTO BERGER WEITZNER TAMARA</t>
        </is>
      </c>
      <c r="G5259" s="234" t="n">
        <v>46017</v>
      </c>
      <c r="H5259" s="234" t="n">
        <v>46025</v>
      </c>
      <c r="I5259" t="inlineStr">
        <is>
          <t>VLO</t>
        </is>
      </c>
      <c r="J5259">
        <f>_xlfn.XLOOKUP(I5259,AS:AS,AU:AU)</f>
        <v/>
      </c>
      <c r="K5259" t="inlineStr">
        <is>
          <t>MXN</t>
        </is>
      </c>
      <c r="L5259" s="238" t="n">
        <v>400</v>
      </c>
      <c r="M5259">
        <f>L5259*_xlfn.XLOOKUP(K5259,AM:AM,AN:AN)</f>
        <v/>
      </c>
      <c r="N5259">
        <f>L5259*_xlfn.XLOOKUP(K5259,AM:AM,AO:AO)</f>
        <v/>
      </c>
      <c r="O5259" s="238" t="n">
        <v>0</v>
      </c>
      <c r="P5259">
        <f>O5259*_xlfn.XLOOKUP(K5259,AM:AM,AN:AN)</f>
        <v/>
      </c>
      <c r="Q5259">
        <f>O5259*_xlfn.XLOOKUP(K5259,AM:AM,AO:AO)</f>
        <v/>
      </c>
      <c r="R5259">
        <f>_xlfn.XLOOKUP(E5259,AF:AF,AG:AG)</f>
        <v/>
      </c>
      <c r="S5259">
        <f>_xlfn.XLOOKUP(E5259,AF:AF,AI:AI)</f>
        <v/>
      </c>
      <c r="T5259">
        <f>WEEKNUM(G5259)</f>
        <v/>
      </c>
      <c r="U5259">
        <f>YEAR(G5259)</f>
        <v/>
      </c>
      <c r="V5259" s="117">
        <f>IFERROR(Q5259/N5259,"0")</f>
        <v/>
      </c>
    </row>
    <row r="5260">
      <c r="A5260">
        <f>_xlfn.XLOOKUP(D5260,BN:BN,BO:BO)</f>
        <v/>
      </c>
      <c r="B5260" t="inlineStr">
        <is>
          <t>LLC</t>
        </is>
      </c>
      <c r="C5260" t="n">
        <v>890</v>
      </c>
      <c r="D5260">
        <f>_xlfn.XLOOKUP(C5260,BH:BH,BI:BI)</f>
        <v/>
      </c>
      <c r="E5260" t="n">
        <v>23590</v>
      </c>
      <c r="F5260" t="inlineStr">
        <is>
          <t xml:space="preserve">Compra de maletas aeromexico </t>
        </is>
      </c>
      <c r="G5260" s="234" t="n">
        <v>46017</v>
      </c>
      <c r="H5260" s="234" t="n">
        <v>46025</v>
      </c>
      <c r="I5260" t="inlineStr">
        <is>
          <t>ABC</t>
        </is>
      </c>
      <c r="J5260">
        <f>_xlfn.XLOOKUP(I5260,AS:AS,AU:AU)</f>
        <v/>
      </c>
      <c r="K5260" t="inlineStr">
        <is>
          <t>MXN</t>
        </is>
      </c>
      <c r="L5260" s="238" t="n">
        <v>4200</v>
      </c>
      <c r="M5260">
        <f>L5260*_xlfn.XLOOKUP(K5260,AM:AM,AN:AN)</f>
        <v/>
      </c>
      <c r="N5260">
        <f>L5260*_xlfn.XLOOKUP(K5260,AM:AM,AO:AO)</f>
        <v/>
      </c>
      <c r="O5260" s="238" t="n">
        <v>0</v>
      </c>
      <c r="P5260">
        <f>O5260*_xlfn.XLOOKUP(K5260,AM:AM,AN:AN)</f>
        <v/>
      </c>
      <c r="Q5260">
        <f>O5260*_xlfn.XLOOKUP(K5260,AM:AM,AO:AO)</f>
        <v/>
      </c>
      <c r="R5260">
        <f>_xlfn.XLOOKUP(E5260,AF:AF,AG:AG)</f>
        <v/>
      </c>
      <c r="S5260">
        <f>_xlfn.XLOOKUP(E5260,AF:AF,AI:AI)</f>
        <v/>
      </c>
      <c r="T5260">
        <f>WEEKNUM(G5260)</f>
        <v/>
      </c>
      <c r="U5260">
        <f>YEAR(G5260)</f>
        <v/>
      </c>
      <c r="V5260" s="117">
        <f>IFERROR(Q5260/N5260,"0")</f>
        <v/>
      </c>
    </row>
    <row r="5261">
      <c r="A5261">
        <f>_xlfn.XLOOKUP(D5261,BN:BN,BO:BO)</f>
        <v/>
      </c>
      <c r="B5261" t="inlineStr">
        <is>
          <t>LLC</t>
        </is>
      </c>
      <c r="C5261" t="n">
        <v>890</v>
      </c>
      <c r="D5261">
        <f>_xlfn.XLOOKUP(C5261,BH:BH,BI:BI)</f>
        <v/>
      </c>
      <c r="E5261" t="n">
        <v>23590</v>
      </c>
      <c r="F5261" t="inlineStr">
        <is>
          <t xml:space="preserve">Compra de maletas aeromexico </t>
        </is>
      </c>
      <c r="G5261" s="234" t="n">
        <v>46017</v>
      </c>
      <c r="H5261" s="234" t="n">
        <v>46025</v>
      </c>
      <c r="I5261" t="inlineStr">
        <is>
          <t>ABC</t>
        </is>
      </c>
      <c r="J5261">
        <f>_xlfn.XLOOKUP(I5261,AS:AS,AU:AU)</f>
        <v/>
      </c>
      <c r="K5261" t="inlineStr">
        <is>
          <t>MXN</t>
        </is>
      </c>
      <c r="L5261" s="238" t="n">
        <v>1400</v>
      </c>
      <c r="M5261">
        <f>L5261*_xlfn.XLOOKUP(K5261,AM:AM,AN:AN)</f>
        <v/>
      </c>
      <c r="N5261">
        <f>L5261*_xlfn.XLOOKUP(K5261,AM:AM,AO:AO)</f>
        <v/>
      </c>
      <c r="O5261" s="238" t="n">
        <v>0</v>
      </c>
      <c r="P5261">
        <f>O5261*_xlfn.XLOOKUP(K5261,AM:AM,AN:AN)</f>
        <v/>
      </c>
      <c r="Q5261">
        <f>O5261*_xlfn.XLOOKUP(K5261,AM:AM,AO:AO)</f>
        <v/>
      </c>
      <c r="R5261">
        <f>_xlfn.XLOOKUP(E5261,AF:AF,AG:AG)</f>
        <v/>
      </c>
      <c r="S5261">
        <f>_xlfn.XLOOKUP(E5261,AF:AF,AI:AI)</f>
        <v/>
      </c>
      <c r="T5261">
        <f>WEEKNUM(G5261)</f>
        <v/>
      </c>
      <c r="U5261">
        <f>YEAR(G5261)</f>
        <v/>
      </c>
      <c r="V5261" s="117">
        <f>IFERROR(Q5261/N5261,"0")</f>
        <v/>
      </c>
    </row>
    <row r="5262">
      <c r="A5262">
        <f>_xlfn.XLOOKUP(D5262,BN:BN,BO:BO)</f>
        <v/>
      </c>
      <c r="B5262" t="inlineStr">
        <is>
          <t>LLC</t>
        </is>
      </c>
      <c r="C5262" t="n">
        <v>891</v>
      </c>
      <c r="D5262">
        <f>_xlfn.XLOOKUP(C5262,BH:BH,BI:BI)</f>
        <v/>
      </c>
      <c r="E5262" t="n">
        <v>33697</v>
      </c>
      <c r="F5262" t="inlineStr">
        <is>
          <t>FIFA 2026</t>
        </is>
      </c>
      <c r="G5262" s="234" t="n">
        <v>46184</v>
      </c>
      <c r="H5262" s="234" t="n">
        <v>46226</v>
      </c>
      <c r="I5262" t="inlineStr">
        <is>
          <t>BOL</t>
        </is>
      </c>
      <c r="J5262">
        <f>_xlfn.XLOOKUP(I5262,AS:AS,AU:AU)</f>
        <v/>
      </c>
      <c r="K5262" t="inlineStr">
        <is>
          <t>MXN</t>
        </is>
      </c>
      <c r="L5262" s="238" t="n">
        <v>5550906</v>
      </c>
      <c r="M5262">
        <f>L5262*_xlfn.XLOOKUP(K5262,AM:AM,AN:AN)</f>
        <v/>
      </c>
      <c r="N5262">
        <f>L5262*_xlfn.XLOOKUP(K5262,AM:AM,AO:AO)</f>
        <v/>
      </c>
      <c r="O5262" s="238" t="n">
        <v>236410</v>
      </c>
      <c r="P5262">
        <f>O5262*_xlfn.XLOOKUP(K5262,AM:AM,AN:AN)</f>
        <v/>
      </c>
      <c r="Q5262">
        <f>O5262*_xlfn.XLOOKUP(K5262,AM:AM,AO:AO)</f>
        <v/>
      </c>
      <c r="R5262">
        <f>_xlfn.XLOOKUP(E5262,AF:AF,AG:AG)</f>
        <v/>
      </c>
      <c r="S5262">
        <f>_xlfn.XLOOKUP(E5262,AF:AF,AI:AI)</f>
        <v/>
      </c>
      <c r="T5262">
        <f>WEEKNUM(G5262)</f>
        <v/>
      </c>
      <c r="U5262">
        <f>YEAR(G5262)</f>
        <v/>
      </c>
      <c r="V5262" s="117">
        <f>IFERROR(Q5262/N5262,"0")</f>
        <v/>
      </c>
    </row>
    <row r="5263">
      <c r="A5263">
        <f>_xlfn.XLOOKUP(D5263,BN:BN,BO:BO)</f>
        <v/>
      </c>
      <c r="B5263" t="inlineStr">
        <is>
          <t>LLC</t>
        </is>
      </c>
      <c r="C5263" t="n">
        <v>892</v>
      </c>
      <c r="D5263">
        <f>_xlfn.XLOOKUP(C5263,BH:BH,BI:BI)</f>
        <v/>
      </c>
      <c r="E5263" t="n">
        <v>33615</v>
      </c>
      <c r="F5263" t="inlineStr">
        <is>
          <t>Hospedaje FS Cabo Costa Palmas</t>
        </is>
      </c>
      <c r="G5263" s="234" t="n">
        <v>45939</v>
      </c>
      <c r="H5263" s="234" t="n">
        <v>45942</v>
      </c>
      <c r="I5263" t="inlineStr">
        <is>
          <t>HTL</t>
        </is>
      </c>
      <c r="J5263">
        <f>_xlfn.XLOOKUP(I5263,AS:AS,AU:AU)</f>
        <v/>
      </c>
      <c r="K5263" t="inlineStr">
        <is>
          <t>USD</t>
        </is>
      </c>
      <c r="L5263" s="238" t="n">
        <v>4772.49</v>
      </c>
      <c r="M5263">
        <f>L5263*_xlfn.XLOOKUP(K5263,AM:AM,AN:AN)</f>
        <v/>
      </c>
      <c r="N5263">
        <f>L5263*_xlfn.XLOOKUP(K5263,AM:AM,AO:AO)</f>
        <v/>
      </c>
      <c r="O5263" s="238" t="n">
        <v>387.25</v>
      </c>
      <c r="P5263">
        <f>O5263*_xlfn.XLOOKUP(K5263,AM:AM,AN:AN)</f>
        <v/>
      </c>
      <c r="Q5263">
        <f>O5263*_xlfn.XLOOKUP(K5263,AM:AM,AO:AO)</f>
        <v/>
      </c>
      <c r="R5263">
        <f>_xlfn.XLOOKUP(E5263,AF:AF,AG:AG)</f>
        <v/>
      </c>
      <c r="S5263">
        <f>_xlfn.XLOOKUP(E5263,AF:AF,AI:AI)</f>
        <v/>
      </c>
      <c r="T5263">
        <f>WEEKNUM(G5263)</f>
        <v/>
      </c>
      <c r="U5263">
        <f>YEAR(G5263)</f>
        <v/>
      </c>
      <c r="V5263" s="117">
        <f>IFERROR(Q5263/N5263,"0")</f>
        <v/>
      </c>
    </row>
    <row r="5264">
      <c r="A5264">
        <f>_xlfn.XLOOKUP(D5264,BN:BN,BO:BO)</f>
        <v/>
      </c>
      <c r="B5264" t="inlineStr">
        <is>
          <t>LLC</t>
        </is>
      </c>
      <c r="C5264" t="n">
        <v>893</v>
      </c>
      <c r="D5264">
        <f>_xlfn.XLOOKUP(C5264,BH:BH,BI:BI)</f>
        <v/>
      </c>
      <c r="E5264" t="n">
        <v>26659</v>
      </c>
      <c r="F5264" t="inlineStr">
        <is>
          <t>Circuito por Egipto</t>
        </is>
      </c>
      <c r="G5264" s="234" t="n">
        <v>46011</v>
      </c>
      <c r="H5264" s="234" t="n">
        <v>46023</v>
      </c>
      <c r="I5264" t="inlineStr">
        <is>
          <t>PKT</t>
        </is>
      </c>
      <c r="J5264">
        <f>_xlfn.XLOOKUP(I5264,AS:AS,AU:AU)</f>
        <v/>
      </c>
      <c r="K5264" t="inlineStr">
        <is>
          <t>USD</t>
        </is>
      </c>
      <c r="L5264" s="238" t="n">
        <v>41625</v>
      </c>
      <c r="M5264">
        <f>L5264*_xlfn.XLOOKUP(K5264,AM:AM,AN:AN)</f>
        <v/>
      </c>
      <c r="N5264">
        <f>L5264*_xlfn.XLOOKUP(K5264,AM:AM,AO:AO)</f>
        <v/>
      </c>
      <c r="O5264" s="238" t="n">
        <v>8325</v>
      </c>
      <c r="P5264">
        <f>O5264*_xlfn.XLOOKUP(K5264,AM:AM,AN:AN)</f>
        <v/>
      </c>
      <c r="Q5264">
        <f>O5264*_xlfn.XLOOKUP(K5264,AM:AM,AO:AO)</f>
        <v/>
      </c>
      <c r="R5264">
        <f>_xlfn.XLOOKUP(E5264,AF:AF,AG:AG)</f>
        <v/>
      </c>
      <c r="S5264">
        <f>_xlfn.XLOOKUP(E5264,AF:AF,AI:AI)</f>
        <v/>
      </c>
      <c r="T5264">
        <f>WEEKNUM(G5264)</f>
        <v/>
      </c>
      <c r="U5264">
        <f>YEAR(G5264)</f>
        <v/>
      </c>
      <c r="V5264" s="117">
        <f>IFERROR(Q5264/N5264,"0")</f>
        <v/>
      </c>
    </row>
    <row r="5265">
      <c r="A5265">
        <f>_xlfn.XLOOKUP(D5265,BN:BN,BO:BO)</f>
        <v/>
      </c>
      <c r="B5265" t="inlineStr">
        <is>
          <t>LLC</t>
        </is>
      </c>
      <c r="C5265" t="n">
        <v>893</v>
      </c>
      <c r="D5265">
        <f>_xlfn.XLOOKUP(C5265,BH:BH,BI:BI)</f>
        <v/>
      </c>
      <c r="E5265" t="n">
        <v>33657</v>
      </c>
      <c r="F5265" t="inlineStr">
        <is>
          <t>Estadía Aswan</t>
        </is>
      </c>
      <c r="G5265" s="234" t="n">
        <v>46019</v>
      </c>
      <c r="H5265" s="234" t="n">
        <v>46021</v>
      </c>
      <c r="I5265" t="inlineStr">
        <is>
          <t>HTL</t>
        </is>
      </c>
      <c r="J5265">
        <f>_xlfn.XLOOKUP(I5265,AS:AS,AU:AU)</f>
        <v/>
      </c>
      <c r="K5265" t="inlineStr">
        <is>
          <t>USD</t>
        </is>
      </c>
      <c r="L5265" s="238" t="n">
        <v>6870.84</v>
      </c>
      <c r="M5265">
        <f>L5265*_xlfn.XLOOKUP(K5265,AM:AM,AN:AN)</f>
        <v/>
      </c>
      <c r="N5265">
        <f>L5265*_xlfn.XLOOKUP(K5265,AM:AM,AO:AO)</f>
        <v/>
      </c>
      <c r="O5265" s="238" t="n">
        <v>799.2</v>
      </c>
      <c r="P5265">
        <f>O5265*_xlfn.XLOOKUP(K5265,AM:AM,AN:AN)</f>
        <v/>
      </c>
      <c r="Q5265">
        <f>O5265*_xlfn.XLOOKUP(K5265,AM:AM,AO:AO)</f>
        <v/>
      </c>
      <c r="R5265">
        <f>_xlfn.XLOOKUP(E5265,AF:AF,AG:AG)</f>
        <v/>
      </c>
      <c r="S5265">
        <f>_xlfn.XLOOKUP(E5265,AF:AF,AI:AI)</f>
        <v/>
      </c>
      <c r="T5265">
        <f>WEEKNUM(G5265)</f>
        <v/>
      </c>
      <c r="U5265">
        <f>YEAR(G5265)</f>
        <v/>
      </c>
      <c r="V5265" s="117">
        <f>IFERROR(Q5265/N5265,"0")</f>
        <v/>
      </c>
    </row>
    <row r="5266">
      <c r="A5266">
        <f>_xlfn.XLOOKUP(D5266,BN:BN,BO:BO)</f>
        <v/>
      </c>
      <c r="B5266" t="inlineStr">
        <is>
          <t>LLC</t>
        </is>
      </c>
      <c r="C5266" t="n">
        <v>893</v>
      </c>
      <c r="D5266">
        <f>_xlfn.XLOOKUP(C5266,BH:BH,BI:BI)</f>
        <v/>
      </c>
      <c r="E5266" t="n">
        <v>30100</v>
      </c>
      <c r="F5266" t="inlineStr">
        <is>
          <t>Estadía Atenas</t>
        </is>
      </c>
      <c r="G5266" s="234" t="n">
        <v>46023</v>
      </c>
      <c r="H5266" s="234" t="n">
        <v>46028</v>
      </c>
      <c r="I5266" t="inlineStr">
        <is>
          <t>HTL</t>
        </is>
      </c>
      <c r="J5266">
        <f>_xlfn.XLOOKUP(I5266,AS:AS,AU:AU)</f>
        <v/>
      </c>
      <c r="K5266" t="inlineStr">
        <is>
          <t>USD</t>
        </is>
      </c>
      <c r="L5266" s="238" t="n">
        <v>11880</v>
      </c>
      <c r="M5266">
        <f>L5266*_xlfn.XLOOKUP(K5266,AM:AM,AN:AN)</f>
        <v/>
      </c>
      <c r="N5266">
        <f>L5266*_xlfn.XLOOKUP(K5266,AM:AM,AO:AO)</f>
        <v/>
      </c>
      <c r="O5266" s="238" t="n">
        <v>1215.84</v>
      </c>
      <c r="P5266">
        <f>O5266*_xlfn.XLOOKUP(K5266,AM:AM,AN:AN)</f>
        <v/>
      </c>
      <c r="Q5266">
        <f>O5266*_xlfn.XLOOKUP(K5266,AM:AM,AO:AO)</f>
        <v/>
      </c>
      <c r="R5266">
        <f>_xlfn.XLOOKUP(E5266,AF:AF,AG:AG)</f>
        <v/>
      </c>
      <c r="S5266">
        <f>_xlfn.XLOOKUP(E5266,AF:AF,AI:AI)</f>
        <v/>
      </c>
      <c r="T5266">
        <f>WEEKNUM(G5266)</f>
        <v/>
      </c>
      <c r="U5266">
        <f>YEAR(G5266)</f>
        <v/>
      </c>
      <c r="V5266" s="117">
        <f>IFERROR(Q5266/N5266,"0")</f>
        <v/>
      </c>
    </row>
    <row r="5267">
      <c r="A5267">
        <f>_xlfn.XLOOKUP(D5267,BN:BN,BO:BO)</f>
        <v/>
      </c>
      <c r="B5267" t="inlineStr">
        <is>
          <t>LLC</t>
        </is>
      </c>
      <c r="C5267" t="n">
        <v>893</v>
      </c>
      <c r="D5267">
        <f>_xlfn.XLOOKUP(C5267,BH:BH,BI:BI)</f>
        <v/>
      </c>
      <c r="E5267" t="n">
        <v>27301</v>
      </c>
      <c r="F5267" t="inlineStr">
        <is>
          <t>Vuelo MEX-CDG-MEX/Denise Dryjansky</t>
        </is>
      </c>
      <c r="G5267" s="234" t="n">
        <v>46010</v>
      </c>
      <c r="H5267" s="234" t="n">
        <v>46028</v>
      </c>
      <c r="I5267" t="inlineStr">
        <is>
          <t>VLO</t>
        </is>
      </c>
      <c r="J5267">
        <f>_xlfn.XLOOKUP(I5267,AS:AS,AU:AU)</f>
        <v/>
      </c>
      <c r="K5267" t="inlineStr">
        <is>
          <t>USD</t>
        </is>
      </c>
      <c r="L5267" s="238" t="n">
        <v>8561.99</v>
      </c>
      <c r="M5267">
        <f>L5267*_xlfn.XLOOKUP(K5267,AM:AM,AN:AN)</f>
        <v/>
      </c>
      <c r="N5267">
        <f>L5267*_xlfn.XLOOKUP(K5267,AM:AM,AO:AO)</f>
        <v/>
      </c>
      <c r="O5267" s="238" t="n">
        <v>0</v>
      </c>
      <c r="P5267">
        <f>O5267*_xlfn.XLOOKUP(K5267,AM:AM,AN:AN)</f>
        <v/>
      </c>
      <c r="Q5267">
        <f>O5267*_xlfn.XLOOKUP(K5267,AM:AM,AO:AO)</f>
        <v/>
      </c>
      <c r="R5267">
        <f>_xlfn.XLOOKUP(E5267,AF:AF,AG:AG)</f>
        <v/>
      </c>
      <c r="S5267">
        <f>_xlfn.XLOOKUP(E5267,AF:AF,AI:AI)</f>
        <v/>
      </c>
      <c r="T5267">
        <f>WEEKNUM(G5267)</f>
        <v/>
      </c>
      <c r="U5267">
        <f>YEAR(G5267)</f>
        <v/>
      </c>
      <c r="V5267" s="117">
        <f>IFERROR(Q5267/N5267,"0")</f>
        <v/>
      </c>
    </row>
    <row r="5268">
      <c r="A5268">
        <f>_xlfn.XLOOKUP(D5268,BN:BN,BO:BO)</f>
        <v/>
      </c>
      <c r="B5268" t="inlineStr">
        <is>
          <t>LLC</t>
        </is>
      </c>
      <c r="C5268" t="n">
        <v>893</v>
      </c>
      <c r="D5268">
        <f>_xlfn.XLOOKUP(C5268,BH:BH,BI:BI)</f>
        <v/>
      </c>
      <c r="E5268" t="n">
        <v>27301</v>
      </c>
      <c r="F5268" t="inlineStr">
        <is>
          <t>Vuelo MEX-CDG-MEX/Alan Kam</t>
        </is>
      </c>
      <c r="G5268" s="234" t="n">
        <v>46010</v>
      </c>
      <c r="H5268" s="234" t="n">
        <v>46028</v>
      </c>
      <c r="I5268" t="inlineStr">
        <is>
          <t>VLO</t>
        </is>
      </c>
      <c r="J5268">
        <f>_xlfn.XLOOKUP(I5268,AS:AS,AU:AU)</f>
        <v/>
      </c>
      <c r="K5268" t="inlineStr">
        <is>
          <t>USD</t>
        </is>
      </c>
      <c r="L5268" s="238" t="n">
        <v>8561.99</v>
      </c>
      <c r="M5268">
        <f>L5268*_xlfn.XLOOKUP(K5268,AM:AM,AN:AN)</f>
        <v/>
      </c>
      <c r="N5268">
        <f>L5268*_xlfn.XLOOKUP(K5268,AM:AM,AO:AO)</f>
        <v/>
      </c>
      <c r="O5268" s="238" t="n">
        <v>0</v>
      </c>
      <c r="P5268">
        <f>O5268*_xlfn.XLOOKUP(K5268,AM:AM,AN:AN)</f>
        <v/>
      </c>
      <c r="Q5268">
        <f>O5268*_xlfn.XLOOKUP(K5268,AM:AM,AO:AO)</f>
        <v/>
      </c>
      <c r="R5268">
        <f>_xlfn.XLOOKUP(E5268,AF:AF,AG:AG)</f>
        <v/>
      </c>
      <c r="S5268">
        <f>_xlfn.XLOOKUP(E5268,AF:AF,AI:AI)</f>
        <v/>
      </c>
      <c r="T5268">
        <f>WEEKNUM(G5268)</f>
        <v/>
      </c>
      <c r="U5268">
        <f>YEAR(G5268)</f>
        <v/>
      </c>
      <c r="V5268" s="117">
        <f>IFERROR(Q5268/N5268,"0")</f>
        <v/>
      </c>
    </row>
    <row r="5269">
      <c r="A5269">
        <f>_xlfn.XLOOKUP(D5269,BN:BN,BO:BO)</f>
        <v/>
      </c>
      <c r="B5269" t="inlineStr">
        <is>
          <t>LLC</t>
        </is>
      </c>
      <c r="C5269" t="n">
        <v>893</v>
      </c>
      <c r="D5269">
        <f>_xlfn.XLOOKUP(C5269,BH:BH,BI:BI)</f>
        <v/>
      </c>
      <c r="E5269" t="n">
        <v>27301</v>
      </c>
      <c r="F5269" t="inlineStr">
        <is>
          <t>Vuelo MEX-CDG-MEX/Elías Kam</t>
        </is>
      </c>
      <c r="G5269" s="234" t="n">
        <v>46010</v>
      </c>
      <c r="H5269" s="234" t="n">
        <v>46026</v>
      </c>
      <c r="I5269" t="inlineStr">
        <is>
          <t>VLO</t>
        </is>
      </c>
      <c r="J5269">
        <f>_xlfn.XLOOKUP(I5269,AS:AS,AU:AU)</f>
        <v/>
      </c>
      <c r="K5269" t="inlineStr">
        <is>
          <t>USD</t>
        </is>
      </c>
      <c r="L5269" s="238" t="n">
        <v>11355.31</v>
      </c>
      <c r="M5269">
        <f>L5269*_xlfn.XLOOKUP(K5269,AM:AM,AN:AN)</f>
        <v/>
      </c>
      <c r="N5269">
        <f>L5269*_xlfn.XLOOKUP(K5269,AM:AM,AO:AO)</f>
        <v/>
      </c>
      <c r="O5269" s="238" t="n">
        <v>0</v>
      </c>
      <c r="P5269">
        <f>O5269*_xlfn.XLOOKUP(K5269,AM:AM,AN:AN)</f>
        <v/>
      </c>
      <c r="Q5269">
        <f>O5269*_xlfn.XLOOKUP(K5269,AM:AM,AO:AO)</f>
        <v/>
      </c>
      <c r="R5269">
        <f>_xlfn.XLOOKUP(E5269,AF:AF,AG:AG)</f>
        <v/>
      </c>
      <c r="S5269">
        <f>_xlfn.XLOOKUP(E5269,AF:AF,AI:AI)</f>
        <v/>
      </c>
      <c r="T5269">
        <f>WEEKNUM(G5269)</f>
        <v/>
      </c>
      <c r="U5269">
        <f>YEAR(G5269)</f>
        <v/>
      </c>
      <c r="V5269" s="117">
        <f>IFERROR(Q5269/N5269,"0")</f>
        <v/>
      </c>
    </row>
    <row r="5270">
      <c r="A5270">
        <f>_xlfn.XLOOKUP(D5270,BN:BN,BO:BO)</f>
        <v/>
      </c>
      <c r="B5270" t="inlineStr">
        <is>
          <t>LLC</t>
        </is>
      </c>
      <c r="C5270" t="n">
        <v>893</v>
      </c>
      <c r="D5270">
        <f>_xlfn.XLOOKUP(C5270,BH:BH,BI:BI)</f>
        <v/>
      </c>
      <c r="E5270" t="n">
        <v>27301</v>
      </c>
      <c r="F5270" t="inlineStr">
        <is>
          <t>Vuelo MEX-CDG-MEX/Arturo Kam</t>
        </is>
      </c>
      <c r="G5270" s="234" t="n">
        <v>46010</v>
      </c>
      <c r="H5270" s="234" t="n">
        <v>46026</v>
      </c>
      <c r="I5270" t="inlineStr">
        <is>
          <t>VLO</t>
        </is>
      </c>
      <c r="J5270">
        <f>_xlfn.XLOOKUP(I5270,AS:AS,AU:AU)</f>
        <v/>
      </c>
      <c r="K5270" t="inlineStr">
        <is>
          <t>USD</t>
        </is>
      </c>
      <c r="L5270" s="238" t="n">
        <v>11355.31</v>
      </c>
      <c r="M5270">
        <f>L5270*_xlfn.XLOOKUP(K5270,AM:AM,AN:AN)</f>
        <v/>
      </c>
      <c r="N5270">
        <f>L5270*_xlfn.XLOOKUP(K5270,AM:AM,AO:AO)</f>
        <v/>
      </c>
      <c r="O5270" s="238" t="n">
        <v>0</v>
      </c>
      <c r="P5270">
        <f>O5270*_xlfn.XLOOKUP(K5270,AM:AM,AN:AN)</f>
        <v/>
      </c>
      <c r="Q5270">
        <f>O5270*_xlfn.XLOOKUP(K5270,AM:AM,AO:AO)</f>
        <v/>
      </c>
      <c r="R5270">
        <f>_xlfn.XLOOKUP(E5270,AF:AF,AG:AG)</f>
        <v/>
      </c>
      <c r="S5270">
        <f>_xlfn.XLOOKUP(E5270,AF:AF,AI:AI)</f>
        <v/>
      </c>
      <c r="T5270">
        <f>WEEKNUM(G5270)</f>
        <v/>
      </c>
      <c r="U5270">
        <f>YEAR(G5270)</f>
        <v/>
      </c>
      <c r="V5270" s="117">
        <f>IFERROR(Q5270/N5270,"0")</f>
        <v/>
      </c>
    </row>
    <row r="5271">
      <c r="A5271">
        <f>_xlfn.XLOOKUP(D5271,BN:BN,BO:BO)</f>
        <v/>
      </c>
      <c r="B5271" t="inlineStr">
        <is>
          <t>LLC</t>
        </is>
      </c>
      <c r="C5271" t="n">
        <v>893</v>
      </c>
      <c r="D5271">
        <f>_xlfn.XLOOKUP(C5271,BH:BH,BI:BI)</f>
        <v/>
      </c>
      <c r="E5271" t="n">
        <v>0</v>
      </c>
      <c r="F5271" t="inlineStr">
        <is>
          <t>Fee de emisión FZVSIC/YVCRUS</t>
        </is>
      </c>
      <c r="G5271" s="234" t="n">
        <v>46010</v>
      </c>
      <c r="H5271" s="234" t="n">
        <v>46026</v>
      </c>
      <c r="I5271" t="inlineStr">
        <is>
          <t>HPS</t>
        </is>
      </c>
      <c r="J5271">
        <f>_xlfn.XLOOKUP(I5271,AS:AS,AU:AU)</f>
        <v/>
      </c>
      <c r="K5271" t="inlineStr">
        <is>
          <t>USD</t>
        </is>
      </c>
      <c r="L5271" s="238" t="n">
        <v>100</v>
      </c>
      <c r="M5271">
        <f>L5271*_xlfn.XLOOKUP(K5271,AM:AM,AN:AN)</f>
        <v/>
      </c>
      <c r="N5271">
        <f>L5271*_xlfn.XLOOKUP(K5271,AM:AM,AO:AO)</f>
        <v/>
      </c>
      <c r="O5271" s="238" t="n">
        <v>100</v>
      </c>
      <c r="P5271">
        <f>O5271*_xlfn.XLOOKUP(K5271,AM:AM,AN:AN)</f>
        <v/>
      </c>
      <c r="Q5271">
        <f>O5271*_xlfn.XLOOKUP(K5271,AM:AM,AO:AO)</f>
        <v/>
      </c>
      <c r="R5271">
        <f>_xlfn.XLOOKUP(E5271,AF:AF,AG:AG)</f>
        <v/>
      </c>
      <c r="S5271">
        <f>_xlfn.XLOOKUP(E5271,AF:AF,AI:AI)</f>
        <v/>
      </c>
      <c r="T5271">
        <f>WEEKNUM(G5271)</f>
        <v/>
      </c>
      <c r="U5271">
        <f>YEAR(G5271)</f>
        <v/>
      </c>
      <c r="V5271" s="117">
        <f>IFERROR(Q5271/N5271,"0")</f>
        <v/>
      </c>
    </row>
    <row r="5272">
      <c r="A5272">
        <f>_xlfn.XLOOKUP(D5272,BN:BN,BO:BO)</f>
        <v/>
      </c>
      <c r="B5272" t="inlineStr">
        <is>
          <t>LLC</t>
        </is>
      </c>
      <c r="C5272" t="n">
        <v>893</v>
      </c>
      <c r="D5272">
        <f>_xlfn.XLOOKUP(C5272,BH:BH,BI:BI)</f>
        <v/>
      </c>
      <c r="E5272" t="n">
        <v>27301</v>
      </c>
      <c r="F5272" t="inlineStr">
        <is>
          <t>Vuelo CDG-CAI/Denise Dryjansky</t>
        </is>
      </c>
      <c r="G5272" s="234" t="n">
        <v>46010</v>
      </c>
      <c r="H5272" s="234" t="n">
        <v>46028</v>
      </c>
      <c r="I5272" t="inlineStr">
        <is>
          <t>VLO</t>
        </is>
      </c>
      <c r="J5272">
        <f>_xlfn.XLOOKUP(I5272,AS:AS,AU:AU)</f>
        <v/>
      </c>
      <c r="K5272" t="inlineStr">
        <is>
          <t>USD</t>
        </is>
      </c>
      <c r="L5272" s="238" t="n">
        <v>1975.28</v>
      </c>
      <c r="M5272">
        <f>L5272*_xlfn.XLOOKUP(K5272,AM:AM,AN:AN)</f>
        <v/>
      </c>
      <c r="N5272">
        <f>L5272*_xlfn.XLOOKUP(K5272,AM:AM,AO:AO)</f>
        <v/>
      </c>
      <c r="O5272" s="238" t="n">
        <v>0</v>
      </c>
      <c r="P5272">
        <f>O5272*_xlfn.XLOOKUP(K5272,AM:AM,AN:AN)</f>
        <v/>
      </c>
      <c r="Q5272">
        <f>O5272*_xlfn.XLOOKUP(K5272,AM:AM,AO:AO)</f>
        <v/>
      </c>
      <c r="R5272">
        <f>_xlfn.XLOOKUP(E5272,AF:AF,AG:AG)</f>
        <v/>
      </c>
      <c r="S5272">
        <f>_xlfn.XLOOKUP(E5272,AF:AF,AI:AI)</f>
        <v/>
      </c>
      <c r="T5272">
        <f>WEEKNUM(G5272)</f>
        <v/>
      </c>
      <c r="U5272">
        <f>YEAR(G5272)</f>
        <v/>
      </c>
      <c r="V5272" s="117">
        <f>IFERROR(Q5272/N5272,"0")</f>
        <v/>
      </c>
    </row>
    <row r="5273">
      <c r="A5273">
        <f>_xlfn.XLOOKUP(D5273,BN:BN,BO:BO)</f>
        <v/>
      </c>
      <c r="B5273" t="inlineStr">
        <is>
          <t>LLC</t>
        </is>
      </c>
      <c r="C5273" t="n">
        <v>893</v>
      </c>
      <c r="D5273">
        <f>_xlfn.XLOOKUP(C5273,BH:BH,BI:BI)</f>
        <v/>
      </c>
      <c r="E5273" t="n">
        <v>27301</v>
      </c>
      <c r="F5273" t="inlineStr">
        <is>
          <t>Vuelo CDG-CAI/Alan Kam</t>
        </is>
      </c>
      <c r="G5273" s="234" t="n">
        <v>46010</v>
      </c>
      <c r="H5273" s="234" t="n">
        <v>46028</v>
      </c>
      <c r="I5273" t="inlineStr">
        <is>
          <t>VLO</t>
        </is>
      </c>
      <c r="J5273">
        <f>_xlfn.XLOOKUP(I5273,AS:AS,AU:AU)</f>
        <v/>
      </c>
      <c r="K5273" t="inlineStr">
        <is>
          <t>USD</t>
        </is>
      </c>
      <c r="L5273" s="238" t="n">
        <v>1975.27</v>
      </c>
      <c r="M5273">
        <f>L5273*_xlfn.XLOOKUP(K5273,AM:AM,AN:AN)</f>
        <v/>
      </c>
      <c r="N5273">
        <f>L5273*_xlfn.XLOOKUP(K5273,AM:AM,AO:AO)</f>
        <v/>
      </c>
      <c r="O5273" s="238" t="n">
        <v>0</v>
      </c>
      <c r="P5273">
        <f>O5273*_xlfn.XLOOKUP(K5273,AM:AM,AN:AN)</f>
        <v/>
      </c>
      <c r="Q5273">
        <f>O5273*_xlfn.XLOOKUP(K5273,AM:AM,AO:AO)</f>
        <v/>
      </c>
      <c r="R5273">
        <f>_xlfn.XLOOKUP(E5273,AF:AF,AG:AG)</f>
        <v/>
      </c>
      <c r="S5273">
        <f>_xlfn.XLOOKUP(E5273,AF:AF,AI:AI)</f>
        <v/>
      </c>
      <c r="T5273">
        <f>WEEKNUM(G5273)</f>
        <v/>
      </c>
      <c r="U5273">
        <f>YEAR(G5273)</f>
        <v/>
      </c>
      <c r="V5273" s="117">
        <f>IFERROR(Q5273/N5273,"0")</f>
        <v/>
      </c>
    </row>
    <row r="5274">
      <c r="A5274">
        <f>_xlfn.XLOOKUP(D5274,BN:BN,BO:BO)</f>
        <v/>
      </c>
      <c r="B5274" t="inlineStr">
        <is>
          <t>LLC</t>
        </is>
      </c>
      <c r="C5274" t="n">
        <v>893</v>
      </c>
      <c r="D5274">
        <f>_xlfn.XLOOKUP(C5274,BH:BH,BI:BI)</f>
        <v/>
      </c>
      <c r="E5274" t="n">
        <v>27301</v>
      </c>
      <c r="F5274" t="inlineStr">
        <is>
          <t>Vuelo CDG-CAI/Arturo Kam</t>
        </is>
      </c>
      <c r="G5274" s="234" t="n">
        <v>46011</v>
      </c>
      <c r="H5274" s="234" t="n">
        <v>46011</v>
      </c>
      <c r="I5274" t="inlineStr">
        <is>
          <t>VLO</t>
        </is>
      </c>
      <c r="J5274">
        <f>_xlfn.XLOOKUP(I5274,AS:AS,AU:AU)</f>
        <v/>
      </c>
      <c r="K5274" t="inlineStr">
        <is>
          <t>USD</t>
        </is>
      </c>
      <c r="L5274" s="238" t="n">
        <v>1975.27</v>
      </c>
      <c r="M5274">
        <f>L5274*_xlfn.XLOOKUP(K5274,AM:AM,AN:AN)</f>
        <v/>
      </c>
      <c r="N5274">
        <f>L5274*_xlfn.XLOOKUP(K5274,AM:AM,AO:AO)</f>
        <v/>
      </c>
      <c r="O5274" s="238" t="n">
        <v>0</v>
      </c>
      <c r="P5274">
        <f>O5274*_xlfn.XLOOKUP(K5274,AM:AM,AN:AN)</f>
        <v/>
      </c>
      <c r="Q5274">
        <f>O5274*_xlfn.XLOOKUP(K5274,AM:AM,AO:AO)</f>
        <v/>
      </c>
      <c r="R5274">
        <f>_xlfn.XLOOKUP(E5274,AF:AF,AG:AG)</f>
        <v/>
      </c>
      <c r="S5274">
        <f>_xlfn.XLOOKUP(E5274,AF:AF,AI:AI)</f>
        <v/>
      </c>
      <c r="T5274">
        <f>WEEKNUM(G5274)</f>
        <v/>
      </c>
      <c r="U5274">
        <f>YEAR(G5274)</f>
        <v/>
      </c>
      <c r="V5274" s="117">
        <f>IFERROR(Q5274/N5274,"0")</f>
        <v/>
      </c>
    </row>
    <row r="5275">
      <c r="A5275">
        <f>_xlfn.XLOOKUP(D5275,BN:BN,BO:BO)</f>
        <v/>
      </c>
      <c r="B5275" t="inlineStr">
        <is>
          <t>LLC</t>
        </is>
      </c>
      <c r="C5275" t="n">
        <v>893</v>
      </c>
      <c r="D5275">
        <f>_xlfn.XLOOKUP(C5275,BH:BH,BI:BI)</f>
        <v/>
      </c>
      <c r="E5275" t="n">
        <v>27301</v>
      </c>
      <c r="F5275" t="inlineStr">
        <is>
          <t>Vuelo CDG-CAI-CDG/Elías Kam</t>
        </is>
      </c>
      <c r="G5275" s="234" t="n">
        <v>46011</v>
      </c>
      <c r="H5275" s="234" t="n">
        <v>46039</v>
      </c>
      <c r="I5275" t="inlineStr">
        <is>
          <t>VLO</t>
        </is>
      </c>
      <c r="J5275">
        <f>_xlfn.XLOOKUP(I5275,AS:AS,AU:AU)</f>
        <v/>
      </c>
      <c r="K5275" t="inlineStr">
        <is>
          <t>USD</t>
        </is>
      </c>
      <c r="L5275" s="238" t="n">
        <v>2517.36</v>
      </c>
      <c r="M5275">
        <f>L5275*_xlfn.XLOOKUP(K5275,AM:AM,AN:AN)</f>
        <v/>
      </c>
      <c r="N5275">
        <f>L5275*_xlfn.XLOOKUP(K5275,AM:AM,AO:AO)</f>
        <v/>
      </c>
      <c r="O5275" s="238" t="n">
        <v>0</v>
      </c>
      <c r="P5275">
        <f>O5275*_xlfn.XLOOKUP(K5275,AM:AM,AN:AN)</f>
        <v/>
      </c>
      <c r="Q5275">
        <f>O5275*_xlfn.XLOOKUP(K5275,AM:AM,AO:AO)</f>
        <v/>
      </c>
      <c r="R5275">
        <f>_xlfn.XLOOKUP(E5275,AF:AF,AG:AG)</f>
        <v/>
      </c>
      <c r="S5275">
        <f>_xlfn.XLOOKUP(E5275,AF:AF,AI:AI)</f>
        <v/>
      </c>
      <c r="T5275">
        <f>WEEKNUM(G5275)</f>
        <v/>
      </c>
      <c r="U5275">
        <f>YEAR(G5275)</f>
        <v/>
      </c>
      <c r="V5275" s="117">
        <f>IFERROR(Q5275/N5275,"0")</f>
        <v/>
      </c>
    </row>
    <row r="5276">
      <c r="A5276">
        <f>_xlfn.XLOOKUP(D5276,BN:BN,BO:BO)</f>
        <v/>
      </c>
      <c r="B5276" t="inlineStr">
        <is>
          <t>LLC</t>
        </is>
      </c>
      <c r="C5276" t="n">
        <v>893</v>
      </c>
      <c r="D5276">
        <f>_xlfn.XLOOKUP(C5276,BH:BH,BI:BI)</f>
        <v/>
      </c>
      <c r="E5276" t="n">
        <v>0</v>
      </c>
      <c r="F5276" t="inlineStr">
        <is>
          <t>Fee de emisión DGPHGY/CLXWGR/JHCUUZ</t>
        </is>
      </c>
      <c r="G5276" s="234" t="n">
        <v>46011</v>
      </c>
      <c r="H5276" s="234" t="n">
        <v>46039</v>
      </c>
      <c r="I5276" t="inlineStr">
        <is>
          <t>HPS</t>
        </is>
      </c>
      <c r="J5276">
        <f>_xlfn.XLOOKUP(I5276,AS:AS,AU:AU)</f>
        <v/>
      </c>
      <c r="K5276" t="inlineStr">
        <is>
          <t>USD</t>
        </is>
      </c>
      <c r="L5276" s="238" t="n">
        <v>100</v>
      </c>
      <c r="M5276">
        <f>L5276*_xlfn.XLOOKUP(K5276,AM:AM,AN:AN)</f>
        <v/>
      </c>
      <c r="N5276">
        <f>L5276*_xlfn.XLOOKUP(K5276,AM:AM,AO:AO)</f>
        <v/>
      </c>
      <c r="O5276" s="238" t="n">
        <v>100</v>
      </c>
      <c r="P5276">
        <f>O5276*_xlfn.XLOOKUP(K5276,AM:AM,AN:AN)</f>
        <v/>
      </c>
      <c r="Q5276">
        <f>O5276*_xlfn.XLOOKUP(K5276,AM:AM,AO:AO)</f>
        <v/>
      </c>
      <c r="R5276">
        <f>_xlfn.XLOOKUP(E5276,AF:AF,AG:AG)</f>
        <v/>
      </c>
      <c r="S5276">
        <f>_xlfn.XLOOKUP(E5276,AF:AF,AI:AI)</f>
        <v/>
      </c>
      <c r="T5276">
        <f>WEEKNUM(G5276)</f>
        <v/>
      </c>
      <c r="U5276">
        <f>YEAR(G5276)</f>
        <v/>
      </c>
      <c r="V5276" s="117">
        <f>IFERROR(Q5276/N5276,"0")</f>
        <v/>
      </c>
    </row>
    <row r="5277">
      <c r="A5277">
        <f>_xlfn.XLOOKUP(D5277,BN:BN,BO:BO)</f>
        <v/>
      </c>
      <c r="B5277" t="inlineStr">
        <is>
          <t>LLC</t>
        </is>
      </c>
      <c r="C5277" t="n">
        <v>893</v>
      </c>
      <c r="D5277">
        <f>_xlfn.XLOOKUP(C5277,BH:BH,BI:BI)</f>
        <v/>
      </c>
      <c r="E5277" t="n">
        <v>27301</v>
      </c>
      <c r="F5277" t="inlineStr">
        <is>
          <t>Vuelo CAI-ATH-CDG/Denise Dryjansky</t>
        </is>
      </c>
      <c r="G5277" s="234" t="n">
        <v>46023</v>
      </c>
      <c r="H5277" s="234" t="n">
        <v>46028</v>
      </c>
      <c r="I5277" t="inlineStr">
        <is>
          <t>VLO</t>
        </is>
      </c>
      <c r="J5277">
        <f>_xlfn.XLOOKUP(I5277,AS:AS,AU:AU)</f>
        <v/>
      </c>
      <c r="K5277" t="inlineStr">
        <is>
          <t>USD</t>
        </is>
      </c>
      <c r="L5277" s="238" t="n">
        <v>1026.69</v>
      </c>
      <c r="M5277">
        <f>L5277*_xlfn.XLOOKUP(K5277,AM:AM,AN:AN)</f>
        <v/>
      </c>
      <c r="N5277">
        <f>L5277*_xlfn.XLOOKUP(K5277,AM:AM,AO:AO)</f>
        <v/>
      </c>
      <c r="O5277" s="238" t="n">
        <v>0</v>
      </c>
      <c r="P5277">
        <f>O5277*_xlfn.XLOOKUP(K5277,AM:AM,AN:AN)</f>
        <v/>
      </c>
      <c r="Q5277">
        <f>O5277*_xlfn.XLOOKUP(K5277,AM:AM,AO:AO)</f>
        <v/>
      </c>
      <c r="R5277">
        <f>_xlfn.XLOOKUP(E5277,AF:AF,AG:AG)</f>
        <v/>
      </c>
      <c r="S5277">
        <f>_xlfn.XLOOKUP(E5277,AF:AF,AI:AI)</f>
        <v/>
      </c>
      <c r="T5277">
        <f>WEEKNUM(G5277)</f>
        <v/>
      </c>
      <c r="U5277">
        <f>YEAR(G5277)</f>
        <v/>
      </c>
      <c r="V5277" s="117">
        <f>IFERROR(Q5277/N5277,"0")</f>
        <v/>
      </c>
    </row>
    <row r="5278">
      <c r="A5278">
        <f>_xlfn.XLOOKUP(D5278,BN:BN,BO:BO)</f>
        <v/>
      </c>
      <c r="B5278" t="inlineStr">
        <is>
          <t>LLC</t>
        </is>
      </c>
      <c r="C5278" t="n">
        <v>893</v>
      </c>
      <c r="D5278">
        <f>_xlfn.XLOOKUP(C5278,BH:BH,BI:BI)</f>
        <v/>
      </c>
      <c r="E5278" t="n">
        <v>27301</v>
      </c>
      <c r="F5278" t="inlineStr">
        <is>
          <t>Vuelo CAI-ATH-CDG/Alan Kam</t>
        </is>
      </c>
      <c r="G5278" s="234" t="n">
        <v>46023</v>
      </c>
      <c r="H5278" s="234" t="n">
        <v>46028</v>
      </c>
      <c r="I5278" t="inlineStr">
        <is>
          <t>VLO</t>
        </is>
      </c>
      <c r="J5278">
        <f>_xlfn.XLOOKUP(I5278,AS:AS,AU:AU)</f>
        <v/>
      </c>
      <c r="K5278" t="inlineStr">
        <is>
          <t>USD</t>
        </is>
      </c>
      <c r="L5278" s="238" t="n">
        <v>1026.68</v>
      </c>
      <c r="M5278">
        <f>L5278*_xlfn.XLOOKUP(K5278,AM:AM,AN:AN)</f>
        <v/>
      </c>
      <c r="N5278">
        <f>L5278*_xlfn.XLOOKUP(K5278,AM:AM,AO:AO)</f>
        <v/>
      </c>
      <c r="O5278" s="238" t="n">
        <v>0</v>
      </c>
      <c r="P5278">
        <f>O5278*_xlfn.XLOOKUP(K5278,AM:AM,AN:AN)</f>
        <v/>
      </c>
      <c r="Q5278">
        <f>O5278*_xlfn.XLOOKUP(K5278,AM:AM,AO:AO)</f>
        <v/>
      </c>
      <c r="R5278">
        <f>_xlfn.XLOOKUP(E5278,AF:AF,AG:AG)</f>
        <v/>
      </c>
      <c r="S5278">
        <f>_xlfn.XLOOKUP(E5278,AF:AF,AI:AI)</f>
        <v/>
      </c>
      <c r="T5278">
        <f>WEEKNUM(G5278)</f>
        <v/>
      </c>
      <c r="U5278">
        <f>YEAR(G5278)</f>
        <v/>
      </c>
      <c r="V5278" s="117">
        <f>IFERROR(Q5278/N5278,"0")</f>
        <v/>
      </c>
    </row>
    <row r="5279">
      <c r="A5279">
        <f>_xlfn.XLOOKUP(D5279,BN:BN,BO:BO)</f>
        <v/>
      </c>
      <c r="B5279" t="inlineStr">
        <is>
          <t>LLC</t>
        </is>
      </c>
      <c r="C5279" t="n">
        <v>893</v>
      </c>
      <c r="D5279">
        <f>_xlfn.XLOOKUP(C5279,BH:BH,BI:BI)</f>
        <v/>
      </c>
      <c r="E5279" t="n">
        <v>27301</v>
      </c>
      <c r="F5279" t="inlineStr">
        <is>
          <t>Vuelo CAI-ATH-CDG/Elías Kam Okon</t>
        </is>
      </c>
      <c r="G5279" s="234" t="n">
        <v>46011</v>
      </c>
      <c r="H5279" s="234" t="n">
        <v>46026</v>
      </c>
      <c r="I5279" t="inlineStr">
        <is>
          <t>VLO</t>
        </is>
      </c>
      <c r="J5279">
        <f>_xlfn.XLOOKUP(I5279,AS:AS,AU:AU)</f>
        <v/>
      </c>
      <c r="K5279" t="inlineStr">
        <is>
          <t>USD</t>
        </is>
      </c>
      <c r="L5279" s="238" t="n">
        <v>498.31</v>
      </c>
      <c r="M5279">
        <f>L5279*_xlfn.XLOOKUP(K5279,AM:AM,AN:AN)</f>
        <v/>
      </c>
      <c r="N5279">
        <f>L5279*_xlfn.XLOOKUP(K5279,AM:AM,AO:AO)</f>
        <v/>
      </c>
      <c r="O5279" s="238" t="n">
        <v>0</v>
      </c>
      <c r="P5279">
        <f>O5279*_xlfn.XLOOKUP(K5279,AM:AM,AN:AN)</f>
        <v/>
      </c>
      <c r="Q5279">
        <f>O5279*_xlfn.XLOOKUP(K5279,AM:AM,AO:AO)</f>
        <v/>
      </c>
      <c r="R5279">
        <f>_xlfn.XLOOKUP(E5279,AF:AF,AG:AG)</f>
        <v/>
      </c>
      <c r="S5279">
        <f>_xlfn.XLOOKUP(E5279,AF:AF,AI:AI)</f>
        <v/>
      </c>
      <c r="T5279">
        <f>WEEKNUM(G5279)</f>
        <v/>
      </c>
      <c r="U5279">
        <f>YEAR(G5279)</f>
        <v/>
      </c>
      <c r="V5279" s="117">
        <f>IFERROR(Q5279/N5279,"0")</f>
        <v/>
      </c>
    </row>
    <row r="5280">
      <c r="A5280">
        <f>_xlfn.XLOOKUP(D5280,BN:BN,BO:BO)</f>
        <v/>
      </c>
      <c r="B5280" t="inlineStr">
        <is>
          <t>LLC</t>
        </is>
      </c>
      <c r="C5280" t="n">
        <v>893</v>
      </c>
      <c r="D5280">
        <f>_xlfn.XLOOKUP(C5280,BH:BH,BI:BI)</f>
        <v/>
      </c>
      <c r="E5280" t="n">
        <v>27301</v>
      </c>
      <c r="F5280" t="inlineStr">
        <is>
          <t>Vuelo CAI-ATH-CDG/Arturo Kam Dryjansky</t>
        </is>
      </c>
      <c r="G5280" s="234" t="n">
        <v>46011</v>
      </c>
      <c r="H5280" s="234" t="n">
        <v>46026</v>
      </c>
      <c r="I5280" t="inlineStr">
        <is>
          <t>VLO</t>
        </is>
      </c>
      <c r="J5280">
        <f>_xlfn.XLOOKUP(I5280,AS:AS,AU:AU)</f>
        <v/>
      </c>
      <c r="K5280" t="inlineStr">
        <is>
          <t>USD</t>
        </is>
      </c>
      <c r="L5280" s="238" t="n">
        <v>498.31</v>
      </c>
      <c r="M5280">
        <f>L5280*_xlfn.XLOOKUP(K5280,AM:AM,AN:AN)</f>
        <v/>
      </c>
      <c r="N5280">
        <f>L5280*_xlfn.XLOOKUP(K5280,AM:AM,AO:AO)</f>
        <v/>
      </c>
      <c r="O5280" s="238" t="n">
        <v>0</v>
      </c>
      <c r="P5280">
        <f>O5280*_xlfn.XLOOKUP(K5280,AM:AM,AN:AN)</f>
        <v/>
      </c>
      <c r="Q5280">
        <f>O5280*_xlfn.XLOOKUP(K5280,AM:AM,AO:AO)</f>
        <v/>
      </c>
      <c r="R5280">
        <f>_xlfn.XLOOKUP(E5280,AF:AF,AG:AG)</f>
        <v/>
      </c>
      <c r="S5280">
        <f>_xlfn.XLOOKUP(E5280,AF:AF,AI:AI)</f>
        <v/>
      </c>
      <c r="T5280">
        <f>WEEKNUM(G5280)</f>
        <v/>
      </c>
      <c r="U5280">
        <f>YEAR(G5280)</f>
        <v/>
      </c>
      <c r="V5280" s="117">
        <f>IFERROR(Q5280/N5280,"0")</f>
        <v/>
      </c>
    </row>
    <row r="5281">
      <c r="A5281">
        <f>_xlfn.XLOOKUP(D5281,BN:BN,BO:BO)</f>
        <v/>
      </c>
      <c r="B5281" t="inlineStr">
        <is>
          <t>LLC</t>
        </is>
      </c>
      <c r="C5281" t="n">
        <v>893</v>
      </c>
      <c r="D5281">
        <f>_xlfn.XLOOKUP(C5281,BH:BH,BI:BI)</f>
        <v/>
      </c>
      <c r="E5281" t="n">
        <v>27301</v>
      </c>
      <c r="F5281" t="inlineStr">
        <is>
          <t>Vuelo CAI-ATH-CDG/Elías Kam Okon</t>
        </is>
      </c>
      <c r="G5281" s="234" t="n">
        <v>46011</v>
      </c>
      <c r="H5281" s="234" t="n">
        <v>46026</v>
      </c>
      <c r="I5281" t="inlineStr">
        <is>
          <t>VLO</t>
        </is>
      </c>
      <c r="J5281">
        <f>_xlfn.XLOOKUP(I5281,AS:AS,AU:AU)</f>
        <v/>
      </c>
      <c r="K5281" t="inlineStr">
        <is>
          <t>USD</t>
        </is>
      </c>
      <c r="L5281" s="238" t="n">
        <v>838.6900000000001</v>
      </c>
      <c r="M5281">
        <f>L5281*_xlfn.XLOOKUP(K5281,AM:AM,AN:AN)</f>
        <v/>
      </c>
      <c r="N5281">
        <f>L5281*_xlfn.XLOOKUP(K5281,AM:AM,AO:AO)</f>
        <v/>
      </c>
      <c r="O5281" s="238" t="n">
        <v>0</v>
      </c>
      <c r="P5281">
        <f>O5281*_xlfn.XLOOKUP(K5281,AM:AM,AN:AN)</f>
        <v/>
      </c>
      <c r="Q5281">
        <f>O5281*_xlfn.XLOOKUP(K5281,AM:AM,AO:AO)</f>
        <v/>
      </c>
      <c r="R5281">
        <f>_xlfn.XLOOKUP(E5281,AF:AF,AG:AG)</f>
        <v/>
      </c>
      <c r="S5281">
        <f>_xlfn.XLOOKUP(E5281,AF:AF,AI:AI)</f>
        <v/>
      </c>
      <c r="T5281">
        <f>WEEKNUM(G5281)</f>
        <v/>
      </c>
      <c r="U5281">
        <f>YEAR(G5281)</f>
        <v/>
      </c>
      <c r="V5281" s="117">
        <f>IFERROR(Q5281/N5281,"0")</f>
        <v/>
      </c>
    </row>
    <row r="5282">
      <c r="A5282">
        <f>_xlfn.XLOOKUP(D5282,BN:BN,BO:BO)</f>
        <v/>
      </c>
      <c r="B5282" t="inlineStr">
        <is>
          <t>LLC</t>
        </is>
      </c>
      <c r="C5282" t="n">
        <v>893</v>
      </c>
      <c r="D5282">
        <f>_xlfn.XLOOKUP(C5282,BH:BH,BI:BI)</f>
        <v/>
      </c>
      <c r="E5282" t="n">
        <v>27301</v>
      </c>
      <c r="F5282" t="inlineStr">
        <is>
          <t>Vuelo CAI-ATH-CDG/Arturo Kam Dryjansky</t>
        </is>
      </c>
      <c r="G5282" s="234" t="n">
        <v>46011</v>
      </c>
      <c r="H5282" s="234" t="n">
        <v>46026</v>
      </c>
      <c r="I5282" t="inlineStr">
        <is>
          <t>VLO</t>
        </is>
      </c>
      <c r="J5282">
        <f>_xlfn.XLOOKUP(I5282,AS:AS,AU:AU)</f>
        <v/>
      </c>
      <c r="K5282" t="inlineStr">
        <is>
          <t>USD</t>
        </is>
      </c>
      <c r="L5282" s="238" t="n">
        <v>838.6900000000001</v>
      </c>
      <c r="M5282">
        <f>L5282*_xlfn.XLOOKUP(K5282,AM:AM,AN:AN)</f>
        <v/>
      </c>
      <c r="N5282">
        <f>L5282*_xlfn.XLOOKUP(K5282,AM:AM,AO:AO)</f>
        <v/>
      </c>
      <c r="O5282" s="238" t="n">
        <v>0</v>
      </c>
      <c r="P5282">
        <f>O5282*_xlfn.XLOOKUP(K5282,AM:AM,AN:AN)</f>
        <v/>
      </c>
      <c r="Q5282">
        <f>O5282*_xlfn.XLOOKUP(K5282,AM:AM,AO:AO)</f>
        <v/>
      </c>
      <c r="R5282">
        <f>_xlfn.XLOOKUP(E5282,AF:AF,AG:AG)</f>
        <v/>
      </c>
      <c r="S5282">
        <f>_xlfn.XLOOKUP(E5282,AF:AF,AI:AI)</f>
        <v/>
      </c>
      <c r="T5282">
        <f>WEEKNUM(G5282)</f>
        <v/>
      </c>
      <c r="U5282">
        <f>YEAR(G5282)</f>
        <v/>
      </c>
      <c r="V5282" s="117">
        <f>IFERROR(Q5282/N5282,"0")</f>
        <v/>
      </c>
    </row>
    <row r="5283">
      <c r="A5283">
        <f>_xlfn.XLOOKUP(D5283,BN:BN,BO:BO)</f>
        <v/>
      </c>
      <c r="B5283" t="inlineStr">
        <is>
          <t>LLC</t>
        </is>
      </c>
      <c r="C5283" t="n">
        <v>893</v>
      </c>
      <c r="D5283">
        <f>_xlfn.XLOOKUP(C5283,BH:BH,BI:BI)</f>
        <v/>
      </c>
      <c r="E5283" t="n">
        <v>0</v>
      </c>
      <c r="F5283" t="inlineStr">
        <is>
          <t>Fee de emisión GUASMS/JGHLQC</t>
        </is>
      </c>
      <c r="G5283" s="234" t="n">
        <v>46011</v>
      </c>
      <c r="H5283" s="234" t="n">
        <v>46026</v>
      </c>
      <c r="I5283" t="inlineStr">
        <is>
          <t>HPS</t>
        </is>
      </c>
      <c r="J5283">
        <f>_xlfn.XLOOKUP(I5283,AS:AS,AU:AU)</f>
        <v/>
      </c>
      <c r="K5283" t="inlineStr">
        <is>
          <t>USD</t>
        </is>
      </c>
      <c r="L5283" s="238" t="n">
        <v>100</v>
      </c>
      <c r="M5283">
        <f>L5283*_xlfn.XLOOKUP(K5283,AM:AM,AN:AN)</f>
        <v/>
      </c>
      <c r="N5283">
        <f>L5283*_xlfn.XLOOKUP(K5283,AM:AM,AO:AO)</f>
        <v/>
      </c>
      <c r="O5283" s="238" t="n">
        <v>100</v>
      </c>
      <c r="P5283">
        <f>O5283*_xlfn.XLOOKUP(K5283,AM:AM,AN:AN)</f>
        <v/>
      </c>
      <c r="Q5283">
        <f>O5283*_xlfn.XLOOKUP(K5283,AM:AM,AO:AO)</f>
        <v/>
      </c>
      <c r="R5283">
        <f>_xlfn.XLOOKUP(E5283,AF:AF,AG:AG)</f>
        <v/>
      </c>
      <c r="S5283">
        <f>_xlfn.XLOOKUP(E5283,AF:AF,AI:AI)</f>
        <v/>
      </c>
      <c r="T5283">
        <f>WEEKNUM(G5283)</f>
        <v/>
      </c>
      <c r="U5283">
        <f>YEAR(G5283)</f>
        <v/>
      </c>
      <c r="V5283" s="117">
        <f>IFERROR(Q5283/N5283,"0")</f>
        <v/>
      </c>
    </row>
    <row r="5284">
      <c r="A5284">
        <f>_xlfn.XLOOKUP(D5284,BN:BN,BO:BO)</f>
        <v/>
      </c>
      <c r="B5284" t="inlineStr">
        <is>
          <t>LLC</t>
        </is>
      </c>
      <c r="C5284" t="n">
        <v>893</v>
      </c>
      <c r="D5284">
        <f>_xlfn.XLOOKUP(C5284,BH:BH,BI:BI)</f>
        <v/>
      </c>
      <c r="E5284" t="n">
        <v>28934</v>
      </c>
      <c r="F5284" t="inlineStr">
        <is>
          <t>Vuelo ASW-CAI/Alan Kam</t>
        </is>
      </c>
      <c r="G5284" s="234" t="n">
        <v>46021</v>
      </c>
      <c r="H5284" s="234" t="n">
        <v>46021</v>
      </c>
      <c r="I5284" t="inlineStr">
        <is>
          <t>VLO</t>
        </is>
      </c>
      <c r="J5284">
        <f>_xlfn.XLOOKUP(I5284,AS:AS,AU:AU)</f>
        <v/>
      </c>
      <c r="K5284" t="inlineStr">
        <is>
          <t>USD</t>
        </is>
      </c>
      <c r="L5284" s="238" t="n">
        <v>295.65</v>
      </c>
      <c r="M5284">
        <f>L5284*_xlfn.XLOOKUP(K5284,AM:AM,AN:AN)</f>
        <v/>
      </c>
      <c r="N5284">
        <f>L5284*_xlfn.XLOOKUP(K5284,AM:AM,AO:AO)</f>
        <v/>
      </c>
      <c r="O5284" s="238" t="n">
        <v>0</v>
      </c>
      <c r="P5284">
        <f>O5284*_xlfn.XLOOKUP(K5284,AM:AM,AN:AN)</f>
        <v/>
      </c>
      <c r="Q5284">
        <f>O5284*_xlfn.XLOOKUP(K5284,AM:AM,AO:AO)</f>
        <v/>
      </c>
      <c r="R5284">
        <f>_xlfn.XLOOKUP(E5284,AF:AF,AG:AG)</f>
        <v/>
      </c>
      <c r="S5284">
        <f>_xlfn.XLOOKUP(E5284,AF:AF,AI:AI)</f>
        <v/>
      </c>
      <c r="T5284">
        <f>WEEKNUM(G5284)</f>
        <v/>
      </c>
      <c r="U5284">
        <f>YEAR(G5284)</f>
        <v/>
      </c>
      <c r="V5284" s="117">
        <f>IFERROR(Q5284/N5284,"0")</f>
        <v/>
      </c>
    </row>
    <row r="5285">
      <c r="A5285">
        <f>_xlfn.XLOOKUP(D5285,BN:BN,BO:BO)</f>
        <v/>
      </c>
      <c r="B5285" t="inlineStr">
        <is>
          <t>LLC</t>
        </is>
      </c>
      <c r="C5285" t="n">
        <v>893</v>
      </c>
      <c r="D5285">
        <f>_xlfn.XLOOKUP(C5285,BH:BH,BI:BI)</f>
        <v/>
      </c>
      <c r="E5285" t="n">
        <v>28934</v>
      </c>
      <c r="F5285" t="inlineStr">
        <is>
          <t>Vuelo ASW-CAI/Arturo Kam</t>
        </is>
      </c>
      <c r="G5285" s="234" t="n">
        <v>46021</v>
      </c>
      <c r="H5285" s="234" t="n">
        <v>46021</v>
      </c>
      <c r="I5285" t="inlineStr">
        <is>
          <t>VLO</t>
        </is>
      </c>
      <c r="J5285">
        <f>_xlfn.XLOOKUP(I5285,AS:AS,AU:AU)</f>
        <v/>
      </c>
      <c r="K5285" t="inlineStr">
        <is>
          <t>USD</t>
        </is>
      </c>
      <c r="L5285" s="238" t="n">
        <v>295.65</v>
      </c>
      <c r="M5285">
        <f>L5285*_xlfn.XLOOKUP(K5285,AM:AM,AN:AN)</f>
        <v/>
      </c>
      <c r="N5285">
        <f>L5285*_xlfn.XLOOKUP(K5285,AM:AM,AO:AO)</f>
        <v/>
      </c>
      <c r="O5285" s="238" t="n">
        <v>0</v>
      </c>
      <c r="P5285">
        <f>O5285*_xlfn.XLOOKUP(K5285,AM:AM,AN:AN)</f>
        <v/>
      </c>
      <c r="Q5285">
        <f>O5285*_xlfn.XLOOKUP(K5285,AM:AM,AO:AO)</f>
        <v/>
      </c>
      <c r="R5285">
        <f>_xlfn.XLOOKUP(E5285,AF:AF,AG:AG)</f>
        <v/>
      </c>
      <c r="S5285">
        <f>_xlfn.XLOOKUP(E5285,AF:AF,AI:AI)</f>
        <v/>
      </c>
      <c r="T5285">
        <f>WEEKNUM(G5285)</f>
        <v/>
      </c>
      <c r="U5285">
        <f>YEAR(G5285)</f>
        <v/>
      </c>
      <c r="V5285" s="117">
        <f>IFERROR(Q5285/N5285,"0")</f>
        <v/>
      </c>
    </row>
    <row r="5286">
      <c r="A5286">
        <f>_xlfn.XLOOKUP(D5286,BN:BN,BO:BO)</f>
        <v/>
      </c>
      <c r="B5286" t="inlineStr">
        <is>
          <t>LLC</t>
        </is>
      </c>
      <c r="C5286" t="n">
        <v>893</v>
      </c>
      <c r="D5286">
        <f>_xlfn.XLOOKUP(C5286,BH:BH,BI:BI)</f>
        <v/>
      </c>
      <c r="E5286" t="n">
        <v>28934</v>
      </c>
      <c r="F5286" t="inlineStr">
        <is>
          <t>Vuelo ASW-CAI/Denise Dryjansky</t>
        </is>
      </c>
      <c r="G5286" s="234" t="n">
        <v>46021</v>
      </c>
      <c r="H5286" s="234" t="n">
        <v>46021</v>
      </c>
      <c r="I5286" t="inlineStr">
        <is>
          <t>VLO</t>
        </is>
      </c>
      <c r="J5286">
        <f>_xlfn.XLOOKUP(I5286,AS:AS,AU:AU)</f>
        <v/>
      </c>
      <c r="K5286" t="inlineStr">
        <is>
          <t>USD</t>
        </is>
      </c>
      <c r="L5286" s="238" t="n">
        <v>295.65</v>
      </c>
      <c r="M5286">
        <f>L5286*_xlfn.XLOOKUP(K5286,AM:AM,AN:AN)</f>
        <v/>
      </c>
      <c r="N5286">
        <f>L5286*_xlfn.XLOOKUP(K5286,AM:AM,AO:AO)</f>
        <v/>
      </c>
      <c r="O5286" s="238" t="n">
        <v>0</v>
      </c>
      <c r="P5286">
        <f>O5286*_xlfn.XLOOKUP(K5286,AM:AM,AN:AN)</f>
        <v/>
      </c>
      <c r="Q5286">
        <f>O5286*_xlfn.XLOOKUP(K5286,AM:AM,AO:AO)</f>
        <v/>
      </c>
      <c r="R5286">
        <f>_xlfn.XLOOKUP(E5286,AF:AF,AG:AG)</f>
        <v/>
      </c>
      <c r="S5286">
        <f>_xlfn.XLOOKUP(E5286,AF:AF,AI:AI)</f>
        <v/>
      </c>
      <c r="T5286">
        <f>WEEKNUM(G5286)</f>
        <v/>
      </c>
      <c r="U5286">
        <f>YEAR(G5286)</f>
        <v/>
      </c>
      <c r="V5286" s="117">
        <f>IFERROR(Q5286/N5286,"0")</f>
        <v/>
      </c>
    </row>
    <row r="5287">
      <c r="A5287">
        <f>_xlfn.XLOOKUP(D5287,BN:BN,BO:BO)</f>
        <v/>
      </c>
      <c r="B5287" t="inlineStr">
        <is>
          <t>LLC</t>
        </is>
      </c>
      <c r="C5287" t="n">
        <v>893</v>
      </c>
      <c r="D5287">
        <f>_xlfn.XLOOKUP(C5287,BH:BH,BI:BI)</f>
        <v/>
      </c>
      <c r="E5287" t="n">
        <v>28934</v>
      </c>
      <c r="F5287" t="inlineStr">
        <is>
          <t>Vuelo ASW-CAI/Elías Kam</t>
        </is>
      </c>
      <c r="G5287" s="234" t="n">
        <v>46021</v>
      </c>
      <c r="H5287" s="234" t="n">
        <v>46021</v>
      </c>
      <c r="I5287" t="inlineStr">
        <is>
          <t>VLO</t>
        </is>
      </c>
      <c r="J5287">
        <f>_xlfn.XLOOKUP(I5287,AS:AS,AU:AU)</f>
        <v/>
      </c>
      <c r="K5287" t="inlineStr">
        <is>
          <t>USD</t>
        </is>
      </c>
      <c r="L5287" s="238" t="n">
        <v>154.95</v>
      </c>
      <c r="M5287">
        <f>L5287*_xlfn.XLOOKUP(K5287,AM:AM,AN:AN)</f>
        <v/>
      </c>
      <c r="N5287">
        <f>L5287*_xlfn.XLOOKUP(K5287,AM:AM,AO:AO)</f>
        <v/>
      </c>
      <c r="O5287" s="238" t="n">
        <v>0</v>
      </c>
      <c r="P5287">
        <f>O5287*_xlfn.XLOOKUP(K5287,AM:AM,AN:AN)</f>
        <v/>
      </c>
      <c r="Q5287">
        <f>O5287*_xlfn.XLOOKUP(K5287,AM:AM,AO:AO)</f>
        <v/>
      </c>
      <c r="R5287">
        <f>_xlfn.XLOOKUP(E5287,AF:AF,AG:AG)</f>
        <v/>
      </c>
      <c r="S5287">
        <f>_xlfn.XLOOKUP(E5287,AF:AF,AI:AI)</f>
        <v/>
      </c>
      <c r="T5287">
        <f>WEEKNUM(G5287)</f>
        <v/>
      </c>
      <c r="U5287">
        <f>YEAR(G5287)</f>
        <v/>
      </c>
      <c r="V5287" s="117">
        <f>IFERROR(Q5287/N5287,"0")</f>
        <v/>
      </c>
    </row>
    <row r="5288">
      <c r="A5288">
        <f>_xlfn.XLOOKUP(D5288,BN:BN,BO:BO)</f>
        <v/>
      </c>
      <c r="B5288" t="inlineStr">
        <is>
          <t>LLC</t>
        </is>
      </c>
      <c r="C5288" t="n">
        <v>893</v>
      </c>
      <c r="D5288">
        <f>_xlfn.XLOOKUP(C5288,BH:BH,BI:BI)</f>
        <v/>
      </c>
      <c r="E5288" t="n">
        <v>0</v>
      </c>
      <c r="F5288" t="inlineStr">
        <is>
          <t>Fee de emisión SCNOKV/UNTGJN</t>
        </is>
      </c>
      <c r="G5288" s="234" t="n">
        <v>46011</v>
      </c>
      <c r="H5288" s="234" t="n">
        <v>46028</v>
      </c>
      <c r="I5288" t="inlineStr">
        <is>
          <t>HPS</t>
        </is>
      </c>
      <c r="J5288">
        <f>_xlfn.XLOOKUP(I5288,AS:AS,AU:AU)</f>
        <v/>
      </c>
      <c r="K5288" t="inlineStr">
        <is>
          <t>USD</t>
        </is>
      </c>
      <c r="L5288" s="238" t="n">
        <v>100</v>
      </c>
      <c r="M5288">
        <f>L5288*_xlfn.XLOOKUP(K5288,AM:AM,AN:AN)</f>
        <v/>
      </c>
      <c r="N5288">
        <f>L5288*_xlfn.XLOOKUP(K5288,AM:AM,AO:AO)</f>
        <v/>
      </c>
      <c r="O5288" s="238" t="n">
        <v>100</v>
      </c>
      <c r="P5288">
        <f>O5288*_xlfn.XLOOKUP(K5288,AM:AM,AN:AN)</f>
        <v/>
      </c>
      <c r="Q5288">
        <f>O5288*_xlfn.XLOOKUP(K5288,AM:AM,AO:AO)</f>
        <v/>
      </c>
      <c r="R5288">
        <f>_xlfn.XLOOKUP(E5288,AF:AF,AG:AG)</f>
        <v/>
      </c>
      <c r="S5288">
        <f>_xlfn.XLOOKUP(E5288,AF:AF,AI:AI)</f>
        <v/>
      </c>
      <c r="T5288">
        <f>WEEKNUM(G5288)</f>
        <v/>
      </c>
      <c r="U5288">
        <f>YEAR(G5288)</f>
        <v/>
      </c>
      <c r="V5288" s="117">
        <f>IFERROR(Q5288/N5288,"0")</f>
        <v/>
      </c>
    </row>
    <row r="5289">
      <c r="A5289">
        <f>_xlfn.XLOOKUP(D5289,BN:BN,BO:BO)</f>
        <v/>
      </c>
      <c r="B5289" t="inlineStr">
        <is>
          <t>LLC</t>
        </is>
      </c>
      <c r="C5289" t="n">
        <v>893</v>
      </c>
      <c r="D5289">
        <f>_xlfn.XLOOKUP(C5289,BH:BH,BI:BI)</f>
        <v/>
      </c>
      <c r="E5289" t="n">
        <v>28934</v>
      </c>
      <c r="F5289" t="inlineStr">
        <is>
          <t>Vuelo CAI-LXR/Alan Kam</t>
        </is>
      </c>
      <c r="G5289" s="234" t="n">
        <v>46013</v>
      </c>
      <c r="H5289" s="234" t="n">
        <v>46013</v>
      </c>
      <c r="I5289" t="inlineStr">
        <is>
          <t>VLO</t>
        </is>
      </c>
      <c r="J5289">
        <f>_xlfn.XLOOKUP(I5289,AS:AS,AU:AU)</f>
        <v/>
      </c>
      <c r="K5289" t="inlineStr">
        <is>
          <t>USD</t>
        </is>
      </c>
      <c r="L5289" s="238" t="n">
        <v>167.95</v>
      </c>
      <c r="M5289">
        <f>L5289*_xlfn.XLOOKUP(K5289,AM:AM,AN:AN)</f>
        <v/>
      </c>
      <c r="N5289">
        <f>L5289*_xlfn.XLOOKUP(K5289,AM:AM,AO:AO)</f>
        <v/>
      </c>
      <c r="O5289" s="238" t="n">
        <v>0</v>
      </c>
      <c r="P5289">
        <f>O5289*_xlfn.XLOOKUP(K5289,AM:AM,AN:AN)</f>
        <v/>
      </c>
      <c r="Q5289">
        <f>O5289*_xlfn.XLOOKUP(K5289,AM:AM,AO:AO)</f>
        <v/>
      </c>
      <c r="R5289">
        <f>_xlfn.XLOOKUP(E5289,AF:AF,AG:AG)</f>
        <v/>
      </c>
      <c r="S5289">
        <f>_xlfn.XLOOKUP(E5289,AF:AF,AI:AI)</f>
        <v/>
      </c>
      <c r="T5289">
        <f>WEEKNUM(G5289)</f>
        <v/>
      </c>
      <c r="U5289">
        <f>YEAR(G5289)</f>
        <v/>
      </c>
      <c r="V5289" s="117">
        <f>IFERROR(Q5289/N5289,"0")</f>
        <v/>
      </c>
    </row>
    <row r="5290">
      <c r="A5290">
        <f>_xlfn.XLOOKUP(D5290,BN:BN,BO:BO)</f>
        <v/>
      </c>
      <c r="B5290" t="inlineStr">
        <is>
          <t>LLC</t>
        </is>
      </c>
      <c r="C5290" t="n">
        <v>893</v>
      </c>
      <c r="D5290">
        <f>_xlfn.XLOOKUP(C5290,BH:BH,BI:BI)</f>
        <v/>
      </c>
      <c r="E5290" t="n">
        <v>28934</v>
      </c>
      <c r="F5290" t="inlineStr">
        <is>
          <t>Vuelo CAI-LXR/Denise Dryjansky</t>
        </is>
      </c>
      <c r="G5290" s="234" t="n">
        <v>46013</v>
      </c>
      <c r="H5290" s="234" t="n">
        <v>46013</v>
      </c>
      <c r="I5290" t="inlineStr">
        <is>
          <t>VLO</t>
        </is>
      </c>
      <c r="J5290">
        <f>_xlfn.XLOOKUP(I5290,AS:AS,AU:AU)</f>
        <v/>
      </c>
      <c r="K5290" t="inlineStr">
        <is>
          <t>USD</t>
        </is>
      </c>
      <c r="L5290" s="238" t="n">
        <v>167.95</v>
      </c>
      <c r="M5290">
        <f>L5290*_xlfn.XLOOKUP(K5290,AM:AM,AN:AN)</f>
        <v/>
      </c>
      <c r="N5290">
        <f>L5290*_xlfn.XLOOKUP(K5290,AM:AM,AO:AO)</f>
        <v/>
      </c>
      <c r="O5290" s="238" t="n">
        <v>0</v>
      </c>
      <c r="P5290">
        <f>O5290*_xlfn.XLOOKUP(K5290,AM:AM,AN:AN)</f>
        <v/>
      </c>
      <c r="Q5290">
        <f>O5290*_xlfn.XLOOKUP(K5290,AM:AM,AO:AO)</f>
        <v/>
      </c>
      <c r="R5290">
        <f>_xlfn.XLOOKUP(E5290,AF:AF,AG:AG)</f>
        <v/>
      </c>
      <c r="S5290">
        <f>_xlfn.XLOOKUP(E5290,AF:AF,AI:AI)</f>
        <v/>
      </c>
      <c r="T5290">
        <f>WEEKNUM(G5290)</f>
        <v/>
      </c>
      <c r="U5290">
        <f>YEAR(G5290)</f>
        <v/>
      </c>
      <c r="V5290" s="117">
        <f>IFERROR(Q5290/N5290,"0")</f>
        <v/>
      </c>
    </row>
    <row r="5291">
      <c r="A5291">
        <f>_xlfn.XLOOKUP(D5291,BN:BN,BO:BO)</f>
        <v/>
      </c>
      <c r="B5291" t="inlineStr">
        <is>
          <t>LLC</t>
        </is>
      </c>
      <c r="C5291" t="n">
        <v>893</v>
      </c>
      <c r="D5291">
        <f>_xlfn.XLOOKUP(C5291,BH:BH,BI:BI)</f>
        <v/>
      </c>
      <c r="E5291" t="n">
        <v>28934</v>
      </c>
      <c r="F5291" t="inlineStr">
        <is>
          <t>Vuelo CAI-LXR/Arturo Kam</t>
        </is>
      </c>
      <c r="G5291" s="234" t="n">
        <v>46013</v>
      </c>
      <c r="H5291" s="234" t="n">
        <v>46021</v>
      </c>
      <c r="I5291" t="inlineStr">
        <is>
          <t>VLO</t>
        </is>
      </c>
      <c r="J5291">
        <f>_xlfn.XLOOKUP(I5291,AS:AS,AU:AU)</f>
        <v/>
      </c>
      <c r="K5291" t="inlineStr">
        <is>
          <t>USD</t>
        </is>
      </c>
      <c r="L5291" s="238" t="n">
        <v>268.65</v>
      </c>
      <c r="M5291">
        <f>L5291*_xlfn.XLOOKUP(K5291,AM:AM,AN:AN)</f>
        <v/>
      </c>
      <c r="N5291">
        <f>L5291*_xlfn.XLOOKUP(K5291,AM:AM,AO:AO)</f>
        <v/>
      </c>
      <c r="O5291" s="238" t="n">
        <v>0</v>
      </c>
      <c r="P5291">
        <f>O5291*_xlfn.XLOOKUP(K5291,AM:AM,AN:AN)</f>
        <v/>
      </c>
      <c r="Q5291">
        <f>O5291*_xlfn.XLOOKUP(K5291,AM:AM,AO:AO)</f>
        <v/>
      </c>
      <c r="R5291">
        <f>_xlfn.XLOOKUP(E5291,AF:AF,AG:AG)</f>
        <v/>
      </c>
      <c r="S5291">
        <f>_xlfn.XLOOKUP(E5291,AF:AF,AI:AI)</f>
        <v/>
      </c>
      <c r="T5291">
        <f>WEEKNUM(G5291)</f>
        <v/>
      </c>
      <c r="U5291">
        <f>YEAR(G5291)</f>
        <v/>
      </c>
      <c r="V5291" s="117">
        <f>IFERROR(Q5291/N5291,"0")</f>
        <v/>
      </c>
    </row>
    <row r="5292">
      <c r="A5292">
        <f>_xlfn.XLOOKUP(D5292,BN:BN,BO:BO)</f>
        <v/>
      </c>
      <c r="B5292" t="inlineStr">
        <is>
          <t>LLC</t>
        </is>
      </c>
      <c r="C5292" t="n">
        <v>893</v>
      </c>
      <c r="D5292">
        <f>_xlfn.XLOOKUP(C5292,BH:BH,BI:BI)</f>
        <v/>
      </c>
      <c r="E5292" t="n">
        <v>28934</v>
      </c>
      <c r="F5292" t="inlineStr">
        <is>
          <t>Vuelo CAI-LXR/Elías Kam</t>
        </is>
      </c>
      <c r="G5292" s="234" t="n">
        <v>46013</v>
      </c>
      <c r="H5292" s="234" t="n">
        <v>46021</v>
      </c>
      <c r="I5292" t="inlineStr">
        <is>
          <t>VLO</t>
        </is>
      </c>
      <c r="J5292">
        <f>_xlfn.XLOOKUP(I5292,AS:AS,AU:AU)</f>
        <v/>
      </c>
      <c r="K5292" t="inlineStr">
        <is>
          <t>USD</t>
        </is>
      </c>
      <c r="L5292" s="238" t="n">
        <v>268.65</v>
      </c>
      <c r="M5292">
        <f>L5292*_xlfn.XLOOKUP(K5292,AM:AM,AN:AN)</f>
        <v/>
      </c>
      <c r="N5292">
        <f>L5292*_xlfn.XLOOKUP(K5292,AM:AM,AO:AO)</f>
        <v/>
      </c>
      <c r="O5292" s="238" t="n">
        <v>0</v>
      </c>
      <c r="P5292">
        <f>O5292*_xlfn.XLOOKUP(K5292,AM:AM,AN:AN)</f>
        <v/>
      </c>
      <c r="Q5292">
        <f>O5292*_xlfn.XLOOKUP(K5292,AM:AM,AO:AO)</f>
        <v/>
      </c>
      <c r="R5292">
        <f>_xlfn.XLOOKUP(E5292,AF:AF,AG:AG)</f>
        <v/>
      </c>
      <c r="S5292">
        <f>_xlfn.XLOOKUP(E5292,AF:AF,AI:AI)</f>
        <v/>
      </c>
      <c r="T5292">
        <f>WEEKNUM(G5292)</f>
        <v/>
      </c>
      <c r="U5292">
        <f>YEAR(G5292)</f>
        <v/>
      </c>
      <c r="V5292" s="117">
        <f>IFERROR(Q5292/N5292,"0")</f>
        <v/>
      </c>
    </row>
    <row r="5293">
      <c r="A5293">
        <f>_xlfn.XLOOKUP(D5293,BN:BN,BO:BO)</f>
        <v/>
      </c>
      <c r="B5293" t="inlineStr">
        <is>
          <t>LLC</t>
        </is>
      </c>
      <c r="C5293" t="n">
        <v>893</v>
      </c>
      <c r="D5293">
        <f>_xlfn.XLOOKUP(C5293,BH:BH,BI:BI)</f>
        <v/>
      </c>
      <c r="E5293" t="n">
        <v>0</v>
      </c>
      <c r="F5293" t="inlineStr">
        <is>
          <t>Fee de emisión HKRFGI/UHWHMF</t>
        </is>
      </c>
      <c r="G5293" s="234" t="n">
        <v>46011</v>
      </c>
      <c r="H5293" s="234" t="n">
        <v>46028</v>
      </c>
      <c r="I5293" t="inlineStr">
        <is>
          <t>HPS</t>
        </is>
      </c>
      <c r="J5293">
        <f>_xlfn.XLOOKUP(I5293,AS:AS,AU:AU)</f>
        <v/>
      </c>
      <c r="K5293" t="inlineStr">
        <is>
          <t>USD</t>
        </is>
      </c>
      <c r="L5293" s="238" t="n">
        <v>100</v>
      </c>
      <c r="M5293">
        <f>L5293*_xlfn.XLOOKUP(K5293,AM:AM,AN:AN)</f>
        <v/>
      </c>
      <c r="N5293">
        <f>L5293*_xlfn.XLOOKUP(K5293,AM:AM,AO:AO)</f>
        <v/>
      </c>
      <c r="O5293" s="238" t="n">
        <v>100</v>
      </c>
      <c r="P5293">
        <f>O5293*_xlfn.XLOOKUP(K5293,AM:AM,AN:AN)</f>
        <v/>
      </c>
      <c r="Q5293">
        <f>O5293*_xlfn.XLOOKUP(K5293,AM:AM,AO:AO)</f>
        <v/>
      </c>
      <c r="R5293">
        <f>_xlfn.XLOOKUP(E5293,AF:AF,AG:AG)</f>
        <v/>
      </c>
      <c r="S5293">
        <f>_xlfn.XLOOKUP(E5293,AF:AF,AI:AI)</f>
        <v/>
      </c>
      <c r="T5293">
        <f>WEEKNUM(G5293)</f>
        <v/>
      </c>
      <c r="U5293">
        <f>YEAR(G5293)</f>
        <v/>
      </c>
      <c r="V5293" s="117">
        <f>IFERROR(Q5293/N5293,"0")</f>
        <v/>
      </c>
    </row>
    <row r="5294">
      <c r="A5294">
        <f>_xlfn.XLOOKUP(D5294,BN:BN,BO:BO)</f>
        <v/>
      </c>
      <c r="B5294" t="inlineStr">
        <is>
          <t>LLC</t>
        </is>
      </c>
      <c r="C5294" t="n">
        <v>893</v>
      </c>
      <c r="D5294">
        <f>_xlfn.XLOOKUP(C5294,BH:BH,BI:BI)</f>
        <v/>
      </c>
      <c r="E5294" t="n">
        <v>27301</v>
      </c>
      <c r="F5294" t="inlineStr">
        <is>
          <t>Revisado CDG-CAI/Arturo Kam</t>
        </is>
      </c>
      <c r="G5294" s="234" t="n">
        <v>46011</v>
      </c>
      <c r="H5294" s="234" t="n">
        <v>46011</v>
      </c>
      <c r="I5294" t="inlineStr">
        <is>
          <t>VLO</t>
        </is>
      </c>
      <c r="J5294">
        <f>_xlfn.XLOOKUP(I5294,AS:AS,AU:AU)</f>
        <v/>
      </c>
      <c r="K5294" t="inlineStr">
        <is>
          <t>USD</t>
        </is>
      </c>
      <c r="L5294" s="238" t="n">
        <v>0.22</v>
      </c>
      <c r="M5294">
        <f>L5294*_xlfn.XLOOKUP(K5294,AM:AM,AN:AN)</f>
        <v/>
      </c>
      <c r="N5294">
        <f>L5294*_xlfn.XLOOKUP(K5294,AM:AM,AO:AO)</f>
        <v/>
      </c>
      <c r="O5294" s="238" t="n">
        <v>0</v>
      </c>
      <c r="P5294">
        <f>O5294*_xlfn.XLOOKUP(K5294,AM:AM,AN:AN)</f>
        <v/>
      </c>
      <c r="Q5294">
        <f>O5294*_xlfn.XLOOKUP(K5294,AM:AM,AO:AO)</f>
        <v/>
      </c>
      <c r="R5294">
        <f>_xlfn.XLOOKUP(E5294,AF:AF,AG:AG)</f>
        <v/>
      </c>
      <c r="S5294">
        <f>_xlfn.XLOOKUP(E5294,AF:AF,AI:AI)</f>
        <v/>
      </c>
      <c r="T5294">
        <f>WEEKNUM(G5294)</f>
        <v/>
      </c>
      <c r="U5294">
        <f>YEAR(G5294)</f>
        <v/>
      </c>
      <c r="V5294" s="117">
        <f>IFERROR(Q5294/N5294,"0")</f>
        <v/>
      </c>
    </row>
    <row r="5295">
      <c r="A5295">
        <f>_xlfn.XLOOKUP(D5295,BN:BN,BO:BO)</f>
        <v/>
      </c>
      <c r="B5295" t="inlineStr">
        <is>
          <t>LLC</t>
        </is>
      </c>
      <c r="C5295" t="n">
        <v>893</v>
      </c>
      <c r="D5295">
        <f>_xlfn.XLOOKUP(C5295,BH:BH,BI:BI)</f>
        <v/>
      </c>
      <c r="E5295" t="n">
        <v>27301</v>
      </c>
      <c r="F5295" t="inlineStr">
        <is>
          <t>Vuelo CDG-CAI-CDG/Elías Kam Okon</t>
        </is>
      </c>
      <c r="G5295" s="234" t="n">
        <v>46011</v>
      </c>
      <c r="H5295" s="234" t="n">
        <v>46039</v>
      </c>
      <c r="I5295" t="inlineStr">
        <is>
          <t>VLO</t>
        </is>
      </c>
      <c r="J5295">
        <f>_xlfn.XLOOKUP(I5295,AS:AS,AU:AU)</f>
        <v/>
      </c>
      <c r="K5295" t="inlineStr">
        <is>
          <t>USD</t>
        </is>
      </c>
      <c r="L5295" s="238" t="n">
        <v>2853.73</v>
      </c>
      <c r="M5295">
        <f>L5295*_xlfn.XLOOKUP(K5295,AM:AM,AN:AN)</f>
        <v/>
      </c>
      <c r="N5295">
        <f>L5295*_xlfn.XLOOKUP(K5295,AM:AM,AO:AO)</f>
        <v/>
      </c>
      <c r="O5295" s="238" t="n">
        <v>0</v>
      </c>
      <c r="P5295">
        <f>O5295*_xlfn.XLOOKUP(K5295,AM:AM,AN:AN)</f>
        <v/>
      </c>
      <c r="Q5295">
        <f>O5295*_xlfn.XLOOKUP(K5295,AM:AM,AO:AO)</f>
        <v/>
      </c>
      <c r="R5295">
        <f>_xlfn.XLOOKUP(E5295,AF:AF,AG:AG)</f>
        <v/>
      </c>
      <c r="S5295">
        <f>_xlfn.XLOOKUP(E5295,AF:AF,AI:AI)</f>
        <v/>
      </c>
      <c r="T5295">
        <f>WEEKNUM(G5295)</f>
        <v/>
      </c>
      <c r="U5295">
        <f>YEAR(G5295)</f>
        <v/>
      </c>
      <c r="V5295" s="117">
        <f>IFERROR(Q5295/N5295,"0")</f>
        <v/>
      </c>
    </row>
    <row r="5296">
      <c r="A5296">
        <f>_xlfn.XLOOKUP(D5296,BN:BN,BO:BO)</f>
        <v/>
      </c>
      <c r="B5296" t="inlineStr">
        <is>
          <t>LLC</t>
        </is>
      </c>
      <c r="C5296" t="n">
        <v>893</v>
      </c>
      <c r="D5296">
        <f>_xlfn.XLOOKUP(C5296,BH:BH,BI:BI)</f>
        <v/>
      </c>
      <c r="E5296" t="n">
        <v>26659</v>
      </c>
      <c r="F5296" t="inlineStr">
        <is>
          <t>reembolso</t>
        </is>
      </c>
      <c r="G5296" s="234" t="n">
        <v>46010</v>
      </c>
      <c r="H5296" s="234" t="n">
        <v>46039</v>
      </c>
      <c r="I5296" t="inlineStr">
        <is>
          <t>OTR</t>
        </is>
      </c>
      <c r="J5296">
        <f>_xlfn.XLOOKUP(I5296,AS:AS,AU:AU)</f>
        <v/>
      </c>
      <c r="K5296" t="inlineStr">
        <is>
          <t>USD</t>
        </is>
      </c>
      <c r="L5296" s="238" t="n">
        <v>-255</v>
      </c>
      <c r="M5296">
        <f>L5296*_xlfn.XLOOKUP(K5296,AM:AM,AN:AN)</f>
        <v/>
      </c>
      <c r="N5296">
        <f>L5296*_xlfn.XLOOKUP(K5296,AM:AM,AO:AO)</f>
        <v/>
      </c>
      <c r="O5296" s="238" t="n">
        <v>0</v>
      </c>
      <c r="P5296">
        <f>O5296*_xlfn.XLOOKUP(K5296,AM:AM,AN:AN)</f>
        <v/>
      </c>
      <c r="Q5296">
        <f>O5296*_xlfn.XLOOKUP(K5296,AM:AM,AO:AO)</f>
        <v/>
      </c>
      <c r="R5296">
        <f>_xlfn.XLOOKUP(E5296,AF:AF,AG:AG)</f>
        <v/>
      </c>
      <c r="S5296">
        <f>_xlfn.XLOOKUP(E5296,AF:AF,AI:AI)</f>
        <v/>
      </c>
      <c r="T5296">
        <f>WEEKNUM(G5296)</f>
        <v/>
      </c>
      <c r="U5296">
        <f>YEAR(G5296)</f>
        <v/>
      </c>
      <c r="V5296" s="117">
        <f>IFERROR(Q5296/N5296,"0")</f>
        <v/>
      </c>
    </row>
    <row r="5297">
      <c r="A5297">
        <f>_xlfn.XLOOKUP(D5297,BN:BN,BO:BO)</f>
        <v/>
      </c>
      <c r="B5297" t="inlineStr">
        <is>
          <t>LLC</t>
        </is>
      </c>
      <c r="C5297" t="n">
        <v>893</v>
      </c>
      <c r="D5297">
        <f>_xlfn.XLOOKUP(C5297,BH:BH,BI:BI)</f>
        <v/>
      </c>
      <c r="E5297" t="n">
        <v>27301</v>
      </c>
      <c r="F5297" t="inlineStr">
        <is>
          <t>Reembolso vuelo Elías Kam Okon</t>
        </is>
      </c>
      <c r="G5297" s="234" t="n">
        <v>46010</v>
      </c>
      <c r="H5297" s="234" t="n">
        <v>46039</v>
      </c>
      <c r="I5297" t="inlineStr">
        <is>
          <t>VLO</t>
        </is>
      </c>
      <c r="J5297">
        <f>_xlfn.XLOOKUP(I5297,AS:AS,AU:AU)</f>
        <v/>
      </c>
      <c r="K5297" t="inlineStr">
        <is>
          <t>USD</t>
        </is>
      </c>
      <c r="L5297" s="238" t="n">
        <v>-2509.61</v>
      </c>
      <c r="M5297">
        <f>L5297*_xlfn.XLOOKUP(K5297,AM:AM,AN:AN)</f>
        <v/>
      </c>
      <c r="N5297">
        <f>L5297*_xlfn.XLOOKUP(K5297,AM:AM,AO:AO)</f>
        <v/>
      </c>
      <c r="O5297" s="238" t="n">
        <v>0</v>
      </c>
      <c r="P5297">
        <f>O5297*_xlfn.XLOOKUP(K5297,AM:AM,AN:AN)</f>
        <v/>
      </c>
      <c r="Q5297">
        <f>O5297*_xlfn.XLOOKUP(K5297,AM:AM,AO:AO)</f>
        <v/>
      </c>
      <c r="R5297">
        <f>_xlfn.XLOOKUP(E5297,AF:AF,AG:AG)</f>
        <v/>
      </c>
      <c r="S5297">
        <f>_xlfn.XLOOKUP(E5297,AF:AF,AI:AI)</f>
        <v/>
      </c>
      <c r="T5297">
        <f>WEEKNUM(G5297)</f>
        <v/>
      </c>
      <c r="U5297">
        <f>YEAR(G5297)</f>
        <v/>
      </c>
      <c r="V5297" s="117">
        <f>IFERROR(Q5297/N5297,"0")</f>
        <v/>
      </c>
    </row>
    <row r="5298">
      <c r="A5298">
        <f>_xlfn.XLOOKUP(D5298,BN:BN,BO:BO)</f>
        <v/>
      </c>
      <c r="B5298" t="inlineStr">
        <is>
          <t>LLC</t>
        </is>
      </c>
      <c r="C5298" t="n">
        <v>893</v>
      </c>
      <c r="D5298">
        <f>_xlfn.XLOOKUP(C5298,BH:BH,BI:BI)</f>
        <v/>
      </c>
      <c r="E5298" t="n">
        <v>27301</v>
      </c>
      <c r="F5298" t="inlineStr">
        <is>
          <t>Cargo por penalidad de reembolso</t>
        </is>
      </c>
      <c r="G5298" s="234" t="n">
        <v>46010</v>
      </c>
      <c r="H5298" s="234" t="n">
        <v>46039</v>
      </c>
      <c r="I5298" t="inlineStr">
        <is>
          <t>VLO</t>
        </is>
      </c>
      <c r="J5298">
        <f>_xlfn.XLOOKUP(I5298,AS:AS,AU:AU)</f>
        <v/>
      </c>
      <c r="K5298" t="inlineStr">
        <is>
          <t>USD</t>
        </is>
      </c>
      <c r="L5298" s="238" t="n">
        <v>99.5</v>
      </c>
      <c r="M5298">
        <f>L5298*_xlfn.XLOOKUP(K5298,AM:AM,AN:AN)</f>
        <v/>
      </c>
      <c r="N5298">
        <f>L5298*_xlfn.XLOOKUP(K5298,AM:AM,AO:AO)</f>
        <v/>
      </c>
      <c r="O5298" s="238" t="n">
        <v>0</v>
      </c>
      <c r="P5298">
        <f>O5298*_xlfn.XLOOKUP(K5298,AM:AM,AN:AN)</f>
        <v/>
      </c>
      <c r="Q5298">
        <f>O5298*_xlfn.XLOOKUP(K5298,AM:AM,AO:AO)</f>
        <v/>
      </c>
      <c r="R5298">
        <f>_xlfn.XLOOKUP(E5298,AF:AF,AG:AG)</f>
        <v/>
      </c>
      <c r="S5298">
        <f>_xlfn.XLOOKUP(E5298,AF:AF,AI:AI)</f>
        <v/>
      </c>
      <c r="T5298">
        <f>WEEKNUM(G5298)</f>
        <v/>
      </c>
      <c r="U5298">
        <f>YEAR(G5298)</f>
        <v/>
      </c>
      <c r="V5298" s="117">
        <f>IFERROR(Q5298/N5298,"0")</f>
        <v/>
      </c>
    </row>
    <row r="5299">
      <c r="A5299">
        <f>_xlfn.XLOOKUP(D5299,BN:BN,BO:BO)</f>
        <v/>
      </c>
      <c r="B5299" t="inlineStr">
        <is>
          <t>LLC</t>
        </is>
      </c>
      <c r="C5299" t="n">
        <v>893</v>
      </c>
      <c r="D5299">
        <f>_xlfn.XLOOKUP(C5299,BH:BH,BI:BI)</f>
        <v/>
      </c>
      <c r="E5299" t="n">
        <v>0</v>
      </c>
      <c r="F5299" t="inlineStr">
        <is>
          <t>Fee por trámite de reembolso 647MXN</t>
        </is>
      </c>
      <c r="G5299" s="234" t="n">
        <v>46010</v>
      </c>
      <c r="H5299" s="234" t="n">
        <v>46039</v>
      </c>
      <c r="I5299" t="inlineStr">
        <is>
          <t>HPS</t>
        </is>
      </c>
      <c r="J5299">
        <f>_xlfn.XLOOKUP(I5299,AS:AS,AU:AU)</f>
        <v/>
      </c>
      <c r="K5299" t="inlineStr">
        <is>
          <t>USD</t>
        </is>
      </c>
      <c r="L5299" s="238" t="n">
        <v>35.73</v>
      </c>
      <c r="M5299">
        <f>L5299*_xlfn.XLOOKUP(K5299,AM:AM,AN:AN)</f>
        <v/>
      </c>
      <c r="N5299">
        <f>L5299*_xlfn.XLOOKUP(K5299,AM:AM,AO:AO)</f>
        <v/>
      </c>
      <c r="O5299" s="238" t="n">
        <v>35.73</v>
      </c>
      <c r="P5299">
        <f>O5299*_xlfn.XLOOKUP(K5299,AM:AM,AN:AN)</f>
        <v/>
      </c>
      <c r="Q5299">
        <f>O5299*_xlfn.XLOOKUP(K5299,AM:AM,AO:AO)</f>
        <v/>
      </c>
      <c r="R5299">
        <f>_xlfn.XLOOKUP(E5299,AF:AF,AG:AG)</f>
        <v/>
      </c>
      <c r="S5299">
        <f>_xlfn.XLOOKUP(E5299,AF:AF,AI:AI)</f>
        <v/>
      </c>
      <c r="T5299">
        <f>WEEKNUM(G5299)</f>
        <v/>
      </c>
      <c r="U5299">
        <f>YEAR(G5299)</f>
        <v/>
      </c>
      <c r="V5299" s="117">
        <f>IFERROR(Q5299/N5299,"0")</f>
        <v/>
      </c>
    </row>
    <row r="5300">
      <c r="A5300">
        <f>_xlfn.XLOOKUP(D5300,BN:BN,BO:BO)</f>
        <v/>
      </c>
      <c r="B5300" t="inlineStr">
        <is>
          <t>LLC</t>
        </is>
      </c>
      <c r="C5300" t="n">
        <v>893</v>
      </c>
      <c r="D5300">
        <f>_xlfn.XLOOKUP(C5300,BH:BH,BI:BI)</f>
        <v/>
      </c>
      <c r="E5300" t="n">
        <v>0</v>
      </c>
      <c r="F5300" t="inlineStr">
        <is>
          <t>.</t>
        </is>
      </c>
      <c r="G5300" s="234" t="n">
        <v>46010</v>
      </c>
      <c r="H5300" s="234" t="n">
        <v>46039</v>
      </c>
      <c r="I5300" t="inlineStr">
        <is>
          <t>HPS</t>
        </is>
      </c>
      <c r="J5300">
        <f>_xlfn.XLOOKUP(I5300,AS:AS,AU:AU)</f>
        <v/>
      </c>
      <c r="K5300" t="inlineStr">
        <is>
          <t>USD</t>
        </is>
      </c>
      <c r="L5300" s="238" t="n">
        <v>3255.03</v>
      </c>
      <c r="M5300">
        <f>L5300*_xlfn.XLOOKUP(K5300,AM:AM,AN:AN)</f>
        <v/>
      </c>
      <c r="N5300">
        <f>L5300*_xlfn.XLOOKUP(K5300,AM:AM,AO:AO)</f>
        <v/>
      </c>
      <c r="O5300" s="238" t="n">
        <v>3255.03</v>
      </c>
      <c r="P5300">
        <f>O5300*_xlfn.XLOOKUP(K5300,AM:AM,AN:AN)</f>
        <v/>
      </c>
      <c r="Q5300">
        <f>O5300*_xlfn.XLOOKUP(K5300,AM:AM,AO:AO)</f>
        <v/>
      </c>
      <c r="R5300">
        <f>_xlfn.XLOOKUP(E5300,AF:AF,AG:AG)</f>
        <v/>
      </c>
      <c r="S5300">
        <f>_xlfn.XLOOKUP(E5300,AF:AF,AI:AI)</f>
        <v/>
      </c>
      <c r="T5300">
        <f>WEEKNUM(G5300)</f>
        <v/>
      </c>
      <c r="U5300">
        <f>YEAR(G5300)</f>
        <v/>
      </c>
      <c r="V5300" s="117">
        <f>IFERROR(Q5300/N5300,"0")</f>
        <v/>
      </c>
    </row>
    <row r="5301">
      <c r="A5301">
        <f>_xlfn.XLOOKUP(D5301,BN:BN,BO:BO)</f>
        <v/>
      </c>
      <c r="B5301" t="inlineStr">
        <is>
          <t>LLC</t>
        </is>
      </c>
      <c r="C5301" t="n">
        <v>894</v>
      </c>
      <c r="D5301">
        <f>_xlfn.XLOOKUP(C5301,BH:BH,BI:BI)</f>
        <v/>
      </c>
      <c r="E5301" t="n">
        <v>33665</v>
      </c>
      <c r="F5301" t="inlineStr">
        <is>
          <t>VUELO MEX SJD TLC</t>
        </is>
      </c>
      <c r="G5301" s="234" t="n">
        <v>45996</v>
      </c>
      <c r="H5301" s="234" t="n">
        <v>45998</v>
      </c>
      <c r="I5301" t="inlineStr">
        <is>
          <t>ABC</t>
        </is>
      </c>
      <c r="J5301">
        <f>_xlfn.XLOOKUP(I5301,AS:AS,AU:AU)</f>
        <v/>
      </c>
      <c r="K5301" t="inlineStr">
        <is>
          <t>MXN</t>
        </is>
      </c>
      <c r="L5301" s="238" t="n">
        <v>6055.53</v>
      </c>
      <c r="M5301">
        <f>L5301*_xlfn.XLOOKUP(K5301,AM:AM,AN:AN)</f>
        <v/>
      </c>
      <c r="N5301">
        <f>L5301*_xlfn.XLOOKUP(K5301,AM:AM,AO:AO)</f>
        <v/>
      </c>
      <c r="O5301" s="238" t="n">
        <v>0</v>
      </c>
      <c r="P5301">
        <f>O5301*_xlfn.XLOOKUP(K5301,AM:AM,AN:AN)</f>
        <v/>
      </c>
      <c r="Q5301">
        <f>O5301*_xlfn.XLOOKUP(K5301,AM:AM,AO:AO)</f>
        <v/>
      </c>
      <c r="R5301">
        <f>_xlfn.XLOOKUP(E5301,AF:AF,AG:AG)</f>
        <v/>
      </c>
      <c r="S5301">
        <f>_xlfn.XLOOKUP(E5301,AF:AF,AI:AI)</f>
        <v/>
      </c>
      <c r="T5301">
        <f>WEEKNUM(G5301)</f>
        <v/>
      </c>
      <c r="U5301">
        <f>YEAR(G5301)</f>
        <v/>
      </c>
      <c r="V5301" s="117">
        <f>IFERROR(Q5301/N5301,"0")</f>
        <v/>
      </c>
    </row>
    <row r="5302">
      <c r="A5302">
        <f>_xlfn.XLOOKUP(D5302,BN:BN,BO:BO)</f>
        <v/>
      </c>
      <c r="B5302" t="inlineStr">
        <is>
          <t>LLC</t>
        </is>
      </c>
      <c r="C5302" t="n">
        <v>894</v>
      </c>
      <c r="D5302">
        <f>_xlfn.XLOOKUP(C5302,BH:BH,BI:BI)</f>
        <v/>
      </c>
      <c r="E5302" t="n">
        <v>0</v>
      </c>
      <c r="F5302" t="inlineStr">
        <is>
          <t>EMISION DE BOLETO</t>
        </is>
      </c>
      <c r="G5302" s="234" t="n">
        <v>45996</v>
      </c>
      <c r="H5302" s="234" t="n">
        <v>45998</v>
      </c>
      <c r="I5302" t="inlineStr">
        <is>
          <t>HPS</t>
        </is>
      </c>
      <c r="J5302">
        <f>_xlfn.XLOOKUP(I5302,AS:AS,AU:AU)</f>
        <v/>
      </c>
      <c r="K5302" t="inlineStr">
        <is>
          <t>MXN</t>
        </is>
      </c>
      <c r="L5302" s="238" t="n">
        <v>800</v>
      </c>
      <c r="M5302">
        <f>L5302*_xlfn.XLOOKUP(K5302,AM:AM,AN:AN)</f>
        <v/>
      </c>
      <c r="N5302">
        <f>L5302*_xlfn.XLOOKUP(K5302,AM:AM,AO:AO)</f>
        <v/>
      </c>
      <c r="O5302" s="238" t="n">
        <v>800</v>
      </c>
      <c r="P5302">
        <f>O5302*_xlfn.XLOOKUP(K5302,AM:AM,AN:AN)</f>
        <v/>
      </c>
      <c r="Q5302">
        <f>O5302*_xlfn.XLOOKUP(K5302,AM:AM,AO:AO)</f>
        <v/>
      </c>
      <c r="R5302">
        <f>_xlfn.XLOOKUP(E5302,AF:AF,AG:AG)</f>
        <v/>
      </c>
      <c r="S5302">
        <f>_xlfn.XLOOKUP(E5302,AF:AF,AI:AI)</f>
        <v/>
      </c>
      <c r="T5302">
        <f>WEEKNUM(G5302)</f>
        <v/>
      </c>
      <c r="U5302">
        <f>YEAR(G5302)</f>
        <v/>
      </c>
      <c r="V5302" s="117">
        <f>IFERROR(Q5302/N5302,"0")</f>
        <v/>
      </c>
    </row>
    <row r="5303">
      <c r="A5303">
        <f>_xlfn.XLOOKUP(D5303,BN:BN,BO:BO)</f>
        <v/>
      </c>
      <c r="B5303" t="inlineStr">
        <is>
          <t>LLC</t>
        </is>
      </c>
      <c r="C5303" t="n">
        <v>895</v>
      </c>
      <c r="D5303">
        <f>_xlfn.XLOOKUP(C5303,BH:BH,BI:BI)</f>
        <v/>
      </c>
      <c r="E5303" t="n">
        <v>24995</v>
      </c>
      <c r="F5303" t="inlineStr">
        <is>
          <t>Cairo-Abu Simbel-Crucero Nilo-Cairo</t>
        </is>
      </c>
      <c r="G5303" s="234" t="n">
        <v>46113</v>
      </c>
      <c r="H5303" s="234" t="n">
        <v>46121</v>
      </c>
      <c r="I5303" t="inlineStr">
        <is>
          <t>PKT</t>
        </is>
      </c>
      <c r="J5303">
        <f>_xlfn.XLOOKUP(I5303,AS:AS,AU:AU)</f>
        <v/>
      </c>
      <c r="K5303" t="inlineStr">
        <is>
          <t>MXN</t>
        </is>
      </c>
      <c r="L5303" s="238" t="n">
        <v>351300</v>
      </c>
      <c r="M5303">
        <f>L5303*_xlfn.XLOOKUP(K5303,AM:AM,AN:AN)</f>
        <v/>
      </c>
      <c r="N5303">
        <f>L5303*_xlfn.XLOOKUP(K5303,AM:AM,AO:AO)</f>
        <v/>
      </c>
      <c r="O5303" s="238" t="n">
        <v>52695</v>
      </c>
      <c r="P5303">
        <f>O5303*_xlfn.XLOOKUP(K5303,AM:AM,AN:AN)</f>
        <v/>
      </c>
      <c r="Q5303">
        <f>O5303*_xlfn.XLOOKUP(K5303,AM:AM,AO:AO)</f>
        <v/>
      </c>
      <c r="R5303">
        <f>_xlfn.XLOOKUP(E5303,AF:AF,AG:AG)</f>
        <v/>
      </c>
      <c r="S5303">
        <f>_xlfn.XLOOKUP(E5303,AF:AF,AI:AI)</f>
        <v/>
      </c>
      <c r="T5303">
        <f>WEEKNUM(G5303)</f>
        <v/>
      </c>
      <c r="U5303">
        <f>YEAR(G5303)</f>
        <v/>
      </c>
      <c r="V5303" s="117">
        <f>IFERROR(Q5303/N5303,"0")</f>
        <v/>
      </c>
    </row>
    <row r="5304">
      <c r="A5304">
        <f>_xlfn.XLOOKUP(D5304,BN:BN,BO:BO)</f>
        <v/>
      </c>
      <c r="B5304" t="inlineStr">
        <is>
          <t>LLC</t>
        </is>
      </c>
      <c r="C5304" t="n">
        <v>896</v>
      </c>
      <c r="D5304">
        <f>_xlfn.XLOOKUP(C5304,BH:BH,BI:BI)</f>
        <v/>
      </c>
      <c r="E5304" t="n">
        <v>31311</v>
      </c>
      <c r="F5304" t="inlineStr">
        <is>
          <t xml:space="preserve">Hospedaje Excursiones Aéreos </t>
        </is>
      </c>
      <c r="G5304" s="234" t="n">
        <v>46009</v>
      </c>
      <c r="H5304" s="234" t="n">
        <v>46017</v>
      </c>
      <c r="I5304" t="inlineStr">
        <is>
          <t>HTL</t>
        </is>
      </c>
      <c r="J5304">
        <f>_xlfn.XLOOKUP(I5304,AS:AS,AU:AU)</f>
        <v/>
      </c>
      <c r="K5304" t="inlineStr">
        <is>
          <t>USD</t>
        </is>
      </c>
      <c r="L5304" s="238" t="n">
        <v>11918</v>
      </c>
      <c r="M5304">
        <f>L5304*_xlfn.XLOOKUP(K5304,AM:AM,AN:AN)</f>
        <v/>
      </c>
      <c r="N5304">
        <f>L5304*_xlfn.XLOOKUP(K5304,AM:AM,AO:AO)</f>
        <v/>
      </c>
      <c r="O5304" s="238" t="n">
        <v>1771.95</v>
      </c>
      <c r="P5304">
        <f>O5304*_xlfn.XLOOKUP(K5304,AM:AM,AN:AN)</f>
        <v/>
      </c>
      <c r="Q5304">
        <f>O5304*_xlfn.XLOOKUP(K5304,AM:AM,AO:AO)</f>
        <v/>
      </c>
      <c r="R5304">
        <f>_xlfn.XLOOKUP(E5304,AF:AF,AG:AG)</f>
        <v/>
      </c>
      <c r="S5304">
        <f>_xlfn.XLOOKUP(E5304,AF:AF,AI:AI)</f>
        <v/>
      </c>
      <c r="T5304">
        <f>WEEKNUM(G5304)</f>
        <v/>
      </c>
      <c r="U5304">
        <f>YEAR(G5304)</f>
        <v/>
      </c>
      <c r="V5304" s="117">
        <f>IFERROR(Q5304/N5304,"0")</f>
        <v/>
      </c>
    </row>
    <row r="5305">
      <c r="A5305">
        <f>_xlfn.XLOOKUP(D5305,BN:BN,BO:BO)</f>
        <v/>
      </c>
      <c r="B5305" t="inlineStr">
        <is>
          <t>LLC</t>
        </is>
      </c>
      <c r="C5305" t="n">
        <v>896</v>
      </c>
      <c r="D5305">
        <f>_xlfn.XLOOKUP(C5305,BH:BH,BI:BI)</f>
        <v/>
      </c>
      <c r="E5305" t="n">
        <v>28934</v>
      </c>
      <c r="F5305" t="inlineStr">
        <is>
          <t>SIDDIQ ANAS</t>
        </is>
      </c>
      <c r="G5305" s="234" t="n">
        <v>46009</v>
      </c>
      <c r="H5305" s="234" t="n">
        <v>46017</v>
      </c>
      <c r="I5305" t="inlineStr">
        <is>
          <t>VLO</t>
        </is>
      </c>
      <c r="J5305">
        <f>_xlfn.XLOOKUP(I5305,AS:AS,AU:AU)</f>
        <v/>
      </c>
      <c r="K5305" t="inlineStr">
        <is>
          <t>USD</t>
        </is>
      </c>
      <c r="L5305" s="238" t="n">
        <v>339.3</v>
      </c>
      <c r="M5305">
        <f>L5305*_xlfn.XLOOKUP(K5305,AM:AM,AN:AN)</f>
        <v/>
      </c>
      <c r="N5305">
        <f>L5305*_xlfn.XLOOKUP(K5305,AM:AM,AO:AO)</f>
        <v/>
      </c>
      <c r="O5305" s="238" t="n">
        <v>0</v>
      </c>
      <c r="P5305">
        <f>O5305*_xlfn.XLOOKUP(K5305,AM:AM,AN:AN)</f>
        <v/>
      </c>
      <c r="Q5305">
        <f>O5305*_xlfn.XLOOKUP(K5305,AM:AM,AO:AO)</f>
        <v/>
      </c>
      <c r="R5305">
        <f>_xlfn.XLOOKUP(E5305,AF:AF,AG:AG)</f>
        <v/>
      </c>
      <c r="S5305">
        <f>_xlfn.XLOOKUP(E5305,AF:AF,AI:AI)</f>
        <v/>
      </c>
      <c r="T5305">
        <f>WEEKNUM(G5305)</f>
        <v/>
      </c>
      <c r="U5305">
        <f>YEAR(G5305)</f>
        <v/>
      </c>
      <c r="V5305" s="117">
        <f>IFERROR(Q5305/N5305,"0")</f>
        <v/>
      </c>
    </row>
    <row r="5306">
      <c r="A5306">
        <f>_xlfn.XLOOKUP(D5306,BN:BN,BO:BO)</f>
        <v/>
      </c>
      <c r="B5306" t="inlineStr">
        <is>
          <t>LLC</t>
        </is>
      </c>
      <c r="C5306" t="n">
        <v>896</v>
      </c>
      <c r="D5306">
        <f>_xlfn.XLOOKUP(C5306,BH:BH,BI:BI)</f>
        <v/>
      </c>
      <c r="E5306" t="n">
        <v>28934</v>
      </c>
      <c r="F5306" t="inlineStr">
        <is>
          <t>HALLQVIST SOPHIA GABRIELLA</t>
        </is>
      </c>
      <c r="G5306" s="234" t="n">
        <v>46009</v>
      </c>
      <c r="H5306" s="234" t="n">
        <v>46017</v>
      </c>
      <c r="I5306" t="inlineStr">
        <is>
          <t>VLO</t>
        </is>
      </c>
      <c r="J5306">
        <f>_xlfn.XLOOKUP(I5306,AS:AS,AU:AU)</f>
        <v/>
      </c>
      <c r="K5306" t="inlineStr">
        <is>
          <t>USD</t>
        </is>
      </c>
      <c r="L5306" s="238" t="n">
        <v>339.3</v>
      </c>
      <c r="M5306">
        <f>L5306*_xlfn.XLOOKUP(K5306,AM:AM,AN:AN)</f>
        <v/>
      </c>
      <c r="N5306">
        <f>L5306*_xlfn.XLOOKUP(K5306,AM:AM,AO:AO)</f>
        <v/>
      </c>
      <c r="O5306" s="238" t="n">
        <v>0</v>
      </c>
      <c r="P5306">
        <f>O5306*_xlfn.XLOOKUP(K5306,AM:AM,AN:AN)</f>
        <v/>
      </c>
      <c r="Q5306">
        <f>O5306*_xlfn.XLOOKUP(K5306,AM:AM,AO:AO)</f>
        <v/>
      </c>
      <c r="R5306">
        <f>_xlfn.XLOOKUP(E5306,AF:AF,AG:AG)</f>
        <v/>
      </c>
      <c r="S5306">
        <f>_xlfn.XLOOKUP(E5306,AF:AF,AI:AI)</f>
        <v/>
      </c>
      <c r="T5306">
        <f>WEEKNUM(G5306)</f>
        <v/>
      </c>
      <c r="U5306">
        <f>YEAR(G5306)</f>
        <v/>
      </c>
      <c r="V5306" s="117">
        <f>IFERROR(Q5306/N5306,"0")</f>
        <v/>
      </c>
    </row>
    <row r="5307">
      <c r="A5307">
        <f>_xlfn.XLOOKUP(D5307,BN:BN,BO:BO)</f>
        <v/>
      </c>
      <c r="B5307" t="inlineStr">
        <is>
          <t>LLC</t>
        </is>
      </c>
      <c r="C5307" t="n">
        <v>896</v>
      </c>
      <c r="D5307">
        <f>_xlfn.XLOOKUP(C5307,BH:BH,BI:BI)</f>
        <v/>
      </c>
      <c r="E5307" t="n">
        <v>28934</v>
      </c>
      <c r="F5307" t="inlineStr">
        <is>
          <t>HALLQVIST GIULIA SABRINA</t>
        </is>
      </c>
      <c r="G5307" s="234" t="n">
        <v>46009</v>
      </c>
      <c r="H5307" s="234" t="n">
        <v>46017</v>
      </c>
      <c r="I5307" t="inlineStr">
        <is>
          <t>VLO</t>
        </is>
      </c>
      <c r="J5307">
        <f>_xlfn.XLOOKUP(I5307,AS:AS,AU:AU)</f>
        <v/>
      </c>
      <c r="K5307" t="inlineStr">
        <is>
          <t>USD</t>
        </is>
      </c>
      <c r="L5307" s="238" t="n">
        <v>339.3</v>
      </c>
      <c r="M5307">
        <f>L5307*_xlfn.XLOOKUP(K5307,AM:AM,AN:AN)</f>
        <v/>
      </c>
      <c r="N5307">
        <f>L5307*_xlfn.XLOOKUP(K5307,AM:AM,AO:AO)</f>
        <v/>
      </c>
      <c r="O5307" s="238" t="n">
        <v>0</v>
      </c>
      <c r="P5307">
        <f>O5307*_xlfn.XLOOKUP(K5307,AM:AM,AN:AN)</f>
        <v/>
      </c>
      <c r="Q5307">
        <f>O5307*_xlfn.XLOOKUP(K5307,AM:AM,AO:AO)</f>
        <v/>
      </c>
      <c r="R5307">
        <f>_xlfn.XLOOKUP(E5307,AF:AF,AG:AG)</f>
        <v/>
      </c>
      <c r="S5307">
        <f>_xlfn.XLOOKUP(E5307,AF:AF,AI:AI)</f>
        <v/>
      </c>
      <c r="T5307">
        <f>WEEKNUM(G5307)</f>
        <v/>
      </c>
      <c r="U5307">
        <f>YEAR(G5307)</f>
        <v/>
      </c>
      <c r="V5307" s="117">
        <f>IFERROR(Q5307/N5307,"0")</f>
        <v/>
      </c>
    </row>
    <row r="5308">
      <c r="A5308">
        <f>_xlfn.XLOOKUP(D5308,BN:BN,BO:BO)</f>
        <v/>
      </c>
      <c r="B5308" t="inlineStr">
        <is>
          <t>LLC</t>
        </is>
      </c>
      <c r="C5308" t="n">
        <v>897</v>
      </c>
      <c r="D5308">
        <f>_xlfn.XLOOKUP(C5308,BH:BH,BI:BI)</f>
        <v/>
      </c>
      <c r="E5308" t="n">
        <v>29394</v>
      </c>
      <c r="F5308" t="inlineStr">
        <is>
          <t>Hospedaje, Excursiones, Tren, Aéreos Internos</t>
        </is>
      </c>
      <c r="G5308" s="234" t="n">
        <v>46006</v>
      </c>
      <c r="H5308" s="234" t="n">
        <v>46017</v>
      </c>
      <c r="I5308" t="inlineStr">
        <is>
          <t>HTL</t>
        </is>
      </c>
      <c r="J5308">
        <f>_xlfn.XLOOKUP(I5308,AS:AS,AU:AU)</f>
        <v/>
      </c>
      <c r="K5308" t="inlineStr">
        <is>
          <t>USD</t>
        </is>
      </c>
      <c r="L5308" s="238" t="n">
        <v>21206</v>
      </c>
      <c r="M5308">
        <f>L5308*_xlfn.XLOOKUP(K5308,AM:AM,AN:AN)</f>
        <v/>
      </c>
      <c r="N5308">
        <f>L5308*_xlfn.XLOOKUP(K5308,AM:AM,AO:AO)</f>
        <v/>
      </c>
      <c r="O5308" s="238" t="n">
        <v>0</v>
      </c>
      <c r="P5308">
        <f>O5308*_xlfn.XLOOKUP(K5308,AM:AM,AN:AN)</f>
        <v/>
      </c>
      <c r="Q5308">
        <f>O5308*_xlfn.XLOOKUP(K5308,AM:AM,AO:AO)</f>
        <v/>
      </c>
      <c r="R5308">
        <f>_xlfn.XLOOKUP(E5308,AF:AF,AG:AG)</f>
        <v/>
      </c>
      <c r="S5308">
        <f>_xlfn.XLOOKUP(E5308,AF:AF,AI:AI)</f>
        <v/>
      </c>
      <c r="T5308">
        <f>WEEKNUM(G5308)</f>
        <v/>
      </c>
      <c r="U5308">
        <f>YEAR(G5308)</f>
        <v/>
      </c>
      <c r="V5308" s="117">
        <f>IFERROR(Q5308/N5308,"0")</f>
        <v/>
      </c>
    </row>
    <row r="5309">
      <c r="A5309">
        <f>_xlfn.XLOOKUP(D5309,BN:BN,BO:BO)</f>
        <v/>
      </c>
      <c r="B5309" t="inlineStr">
        <is>
          <t>LLC</t>
        </is>
      </c>
      <c r="C5309" t="n">
        <v>898</v>
      </c>
      <c r="D5309">
        <f>_xlfn.XLOOKUP(C5309,BH:BH,BI:BI)</f>
        <v/>
      </c>
      <c r="E5309" t="n">
        <v>23789</v>
      </c>
      <c r="F5309" t="inlineStr">
        <is>
          <t>VIAJE ANIVERSARIO RUANDA 1-8 FEB</t>
        </is>
      </c>
      <c r="G5309" s="234" t="n">
        <v>46054</v>
      </c>
      <c r="H5309" s="234" t="n">
        <v>46061</v>
      </c>
      <c r="I5309" t="inlineStr">
        <is>
          <t>PKT</t>
        </is>
      </c>
      <c r="J5309">
        <f>_xlfn.XLOOKUP(I5309,AS:AS,AU:AU)</f>
        <v/>
      </c>
      <c r="K5309" t="inlineStr">
        <is>
          <t>USD</t>
        </is>
      </c>
      <c r="L5309" s="238" t="n">
        <v>45938.59</v>
      </c>
      <c r="M5309">
        <f>L5309*_xlfn.XLOOKUP(K5309,AM:AM,AN:AN)</f>
        <v/>
      </c>
      <c r="N5309">
        <f>L5309*_xlfn.XLOOKUP(K5309,AM:AM,AO:AO)</f>
        <v/>
      </c>
      <c r="O5309" s="238" t="n">
        <v>6247.59</v>
      </c>
      <c r="P5309">
        <f>O5309*_xlfn.XLOOKUP(K5309,AM:AM,AN:AN)</f>
        <v/>
      </c>
      <c r="Q5309">
        <f>O5309*_xlfn.XLOOKUP(K5309,AM:AM,AO:AO)</f>
        <v/>
      </c>
      <c r="R5309">
        <f>_xlfn.XLOOKUP(E5309,AF:AF,AG:AG)</f>
        <v/>
      </c>
      <c r="S5309">
        <f>_xlfn.XLOOKUP(E5309,AF:AF,AI:AI)</f>
        <v/>
      </c>
      <c r="T5309">
        <f>WEEKNUM(G5309)</f>
        <v/>
      </c>
      <c r="U5309">
        <f>YEAR(G5309)</f>
        <v/>
      </c>
      <c r="V5309" s="117">
        <f>IFERROR(Q5309/N5309,"0")</f>
        <v/>
      </c>
    </row>
    <row r="5310">
      <c r="A5310">
        <f>_xlfn.XLOOKUP(D5310,BN:BN,BO:BO)</f>
        <v/>
      </c>
      <c r="B5310" t="inlineStr">
        <is>
          <t>LLC</t>
        </is>
      </c>
      <c r="C5310" t="n">
        <v>899</v>
      </c>
      <c r="D5310">
        <f>_xlfn.XLOOKUP(C5310,BH:BH,BI:BI)</f>
        <v/>
      </c>
      <c r="E5310" t="n">
        <v>28934</v>
      </c>
      <c r="F5310" t="inlineStr">
        <is>
          <t>ENGELBERT STIG OSCAR ALBERT</t>
        </is>
      </c>
      <c r="G5310" s="234" t="n">
        <v>46006</v>
      </c>
      <c r="H5310" s="234" t="n">
        <v>46057</v>
      </c>
      <c r="I5310" t="inlineStr">
        <is>
          <t>VLO</t>
        </is>
      </c>
      <c r="J5310">
        <f>_xlfn.XLOOKUP(I5310,AS:AS,AU:AU)</f>
        <v/>
      </c>
      <c r="K5310" t="inlineStr">
        <is>
          <t>USD</t>
        </is>
      </c>
      <c r="L5310" s="238" t="n">
        <v>5562</v>
      </c>
      <c r="M5310">
        <f>L5310*_xlfn.XLOOKUP(K5310,AM:AM,AN:AN)</f>
        <v/>
      </c>
      <c r="N5310">
        <f>L5310*_xlfn.XLOOKUP(K5310,AM:AM,AO:AO)</f>
        <v/>
      </c>
      <c r="O5310" s="238" t="n">
        <v>0</v>
      </c>
      <c r="P5310">
        <f>O5310*_xlfn.XLOOKUP(K5310,AM:AM,AN:AN)</f>
        <v/>
      </c>
      <c r="Q5310">
        <f>O5310*_xlfn.XLOOKUP(K5310,AM:AM,AO:AO)</f>
        <v/>
      </c>
      <c r="R5310">
        <f>_xlfn.XLOOKUP(E5310,AF:AF,AG:AG)</f>
        <v/>
      </c>
      <c r="S5310">
        <f>_xlfn.XLOOKUP(E5310,AF:AF,AI:AI)</f>
        <v/>
      </c>
      <c r="T5310">
        <f>WEEKNUM(G5310)</f>
        <v/>
      </c>
      <c r="U5310">
        <f>YEAR(G5310)</f>
        <v/>
      </c>
      <c r="V5310" s="117">
        <f>IFERROR(Q5310/N5310,"0")</f>
        <v/>
      </c>
    </row>
    <row r="5311">
      <c r="A5311">
        <f>_xlfn.XLOOKUP(D5311,BN:BN,BO:BO)</f>
        <v/>
      </c>
      <c r="B5311" t="inlineStr">
        <is>
          <t>LLC</t>
        </is>
      </c>
      <c r="C5311" t="n">
        <v>899</v>
      </c>
      <c r="D5311">
        <f>_xlfn.XLOOKUP(C5311,BH:BH,BI:BI)</f>
        <v/>
      </c>
      <c r="E5311" t="n">
        <v>28934</v>
      </c>
      <c r="F5311" t="inlineStr">
        <is>
          <t>ENGELBERT GIOVANNA</t>
        </is>
      </c>
      <c r="G5311" s="234" t="n">
        <v>46006</v>
      </c>
      <c r="H5311" s="234" t="n">
        <v>46057</v>
      </c>
      <c r="I5311" t="inlineStr">
        <is>
          <t>VLO</t>
        </is>
      </c>
      <c r="J5311">
        <f>_xlfn.XLOOKUP(I5311,AS:AS,AU:AU)</f>
        <v/>
      </c>
      <c r="K5311" t="inlineStr">
        <is>
          <t>USD</t>
        </is>
      </c>
      <c r="L5311" s="238" t="n">
        <v>5562</v>
      </c>
      <c r="M5311">
        <f>L5311*_xlfn.XLOOKUP(K5311,AM:AM,AN:AN)</f>
        <v/>
      </c>
      <c r="N5311">
        <f>L5311*_xlfn.XLOOKUP(K5311,AM:AM,AO:AO)</f>
        <v/>
      </c>
      <c r="O5311" s="238" t="n">
        <v>0</v>
      </c>
      <c r="P5311">
        <f>O5311*_xlfn.XLOOKUP(K5311,AM:AM,AN:AN)</f>
        <v/>
      </c>
      <c r="Q5311">
        <f>O5311*_xlfn.XLOOKUP(K5311,AM:AM,AO:AO)</f>
        <v/>
      </c>
      <c r="R5311">
        <f>_xlfn.XLOOKUP(E5311,AF:AF,AG:AG)</f>
        <v/>
      </c>
      <c r="S5311">
        <f>_xlfn.XLOOKUP(E5311,AF:AF,AI:AI)</f>
        <v/>
      </c>
      <c r="T5311">
        <f>WEEKNUM(G5311)</f>
        <v/>
      </c>
      <c r="U5311">
        <f>YEAR(G5311)</f>
        <v/>
      </c>
      <c r="V5311" s="117">
        <f>IFERROR(Q5311/N5311,"0")</f>
        <v/>
      </c>
    </row>
    <row r="5312">
      <c r="A5312">
        <f>_xlfn.XLOOKUP(D5312,BN:BN,BO:BO)</f>
        <v/>
      </c>
      <c r="B5312" t="inlineStr">
        <is>
          <t>LLC</t>
        </is>
      </c>
      <c r="C5312" t="n">
        <v>899</v>
      </c>
      <c r="D5312">
        <f>_xlfn.XLOOKUP(C5312,BH:BH,BI:BI)</f>
        <v/>
      </c>
      <c r="E5312" t="n">
        <v>28934</v>
      </c>
      <c r="F5312" t="inlineStr">
        <is>
          <t>ENGELBERT ADRIAN ROCCO ALBERT</t>
        </is>
      </c>
      <c r="G5312" s="234" t="n">
        <v>46006</v>
      </c>
      <c r="H5312" s="234" t="n">
        <v>46057</v>
      </c>
      <c r="I5312" t="inlineStr">
        <is>
          <t>VLO</t>
        </is>
      </c>
      <c r="J5312">
        <f>_xlfn.XLOOKUP(I5312,AS:AS,AU:AU)</f>
        <v/>
      </c>
      <c r="K5312" t="inlineStr">
        <is>
          <t>USD</t>
        </is>
      </c>
      <c r="L5312" s="238" t="n">
        <v>5562</v>
      </c>
      <c r="M5312">
        <f>L5312*_xlfn.XLOOKUP(K5312,AM:AM,AN:AN)</f>
        <v/>
      </c>
      <c r="N5312">
        <f>L5312*_xlfn.XLOOKUP(K5312,AM:AM,AO:AO)</f>
        <v/>
      </c>
      <c r="O5312" s="238" t="n">
        <v>0</v>
      </c>
      <c r="P5312">
        <f>O5312*_xlfn.XLOOKUP(K5312,AM:AM,AN:AN)</f>
        <v/>
      </c>
      <c r="Q5312">
        <f>O5312*_xlfn.XLOOKUP(K5312,AM:AM,AO:AO)</f>
        <v/>
      </c>
      <c r="R5312">
        <f>_xlfn.XLOOKUP(E5312,AF:AF,AG:AG)</f>
        <v/>
      </c>
      <c r="S5312">
        <f>_xlfn.XLOOKUP(E5312,AF:AF,AI:AI)</f>
        <v/>
      </c>
      <c r="T5312">
        <f>WEEKNUM(G5312)</f>
        <v/>
      </c>
      <c r="U5312">
        <f>YEAR(G5312)</f>
        <v/>
      </c>
      <c r="V5312" s="117">
        <f>IFERROR(Q5312/N5312,"0")</f>
        <v/>
      </c>
    </row>
    <row r="5313">
      <c r="A5313">
        <f>_xlfn.XLOOKUP(D5313,BN:BN,BO:BO)</f>
        <v/>
      </c>
      <c r="B5313" t="inlineStr">
        <is>
          <t>LLC</t>
        </is>
      </c>
      <c r="C5313" t="n">
        <v>899</v>
      </c>
      <c r="D5313">
        <f>_xlfn.XLOOKUP(C5313,BH:BH,BI:BI)</f>
        <v/>
      </c>
      <c r="E5313" t="n">
        <v>28934</v>
      </c>
      <c r="F5313" t="inlineStr">
        <is>
          <t>ENGELBERT ARKI PETER ALBERT</t>
        </is>
      </c>
      <c r="G5313" s="234" t="n">
        <v>46006</v>
      </c>
      <c r="H5313" s="234" t="n">
        <v>46057</v>
      </c>
      <c r="I5313" t="inlineStr">
        <is>
          <t>VLO</t>
        </is>
      </c>
      <c r="J5313">
        <f>_xlfn.XLOOKUP(I5313,AS:AS,AU:AU)</f>
        <v/>
      </c>
      <c r="K5313" t="inlineStr">
        <is>
          <t>USD</t>
        </is>
      </c>
      <c r="L5313" s="238" t="n">
        <v>4378</v>
      </c>
      <c r="M5313">
        <f>L5313*_xlfn.XLOOKUP(K5313,AM:AM,AN:AN)</f>
        <v/>
      </c>
      <c r="N5313">
        <f>L5313*_xlfn.XLOOKUP(K5313,AM:AM,AO:AO)</f>
        <v/>
      </c>
      <c r="O5313" s="238" t="n">
        <v>0</v>
      </c>
      <c r="P5313">
        <f>O5313*_xlfn.XLOOKUP(K5313,AM:AM,AN:AN)</f>
        <v/>
      </c>
      <c r="Q5313">
        <f>O5313*_xlfn.XLOOKUP(K5313,AM:AM,AO:AO)</f>
        <v/>
      </c>
      <c r="R5313">
        <f>_xlfn.XLOOKUP(E5313,AF:AF,AG:AG)</f>
        <v/>
      </c>
      <c r="S5313">
        <f>_xlfn.XLOOKUP(E5313,AF:AF,AI:AI)</f>
        <v/>
      </c>
      <c r="T5313">
        <f>WEEKNUM(G5313)</f>
        <v/>
      </c>
      <c r="U5313">
        <f>YEAR(G5313)</f>
        <v/>
      </c>
      <c r="V5313" s="117">
        <f>IFERROR(Q5313/N5313,"0")</f>
        <v/>
      </c>
    </row>
    <row r="5314">
      <c r="A5314">
        <f>_xlfn.XLOOKUP(D5314,BN:BN,BO:BO)</f>
        <v/>
      </c>
      <c r="B5314" t="inlineStr">
        <is>
          <t>LLC</t>
        </is>
      </c>
      <c r="C5314" t="n">
        <v>899</v>
      </c>
      <c r="D5314">
        <f>_xlfn.XLOOKUP(C5314,BH:BH,BI:BI)</f>
        <v/>
      </c>
      <c r="E5314" t="n">
        <v>28934</v>
      </c>
      <c r="F5314" t="inlineStr">
        <is>
          <t>ENGELBERT TALITHA ITALIA</t>
        </is>
      </c>
      <c r="G5314" s="234" t="n">
        <v>46006</v>
      </c>
      <c r="H5314" s="234" t="n">
        <v>46057</v>
      </c>
      <c r="I5314" t="inlineStr">
        <is>
          <t>VLO</t>
        </is>
      </c>
      <c r="J5314">
        <f>_xlfn.XLOOKUP(I5314,AS:AS,AU:AU)</f>
        <v/>
      </c>
      <c r="K5314" t="inlineStr">
        <is>
          <t>USD</t>
        </is>
      </c>
      <c r="L5314" s="238" t="n">
        <v>4378</v>
      </c>
      <c r="M5314">
        <f>L5314*_xlfn.XLOOKUP(K5314,AM:AM,AN:AN)</f>
        <v/>
      </c>
      <c r="N5314">
        <f>L5314*_xlfn.XLOOKUP(K5314,AM:AM,AO:AO)</f>
        <v/>
      </c>
      <c r="O5314" s="238" t="n">
        <v>0</v>
      </c>
      <c r="P5314">
        <f>O5314*_xlfn.XLOOKUP(K5314,AM:AM,AN:AN)</f>
        <v/>
      </c>
      <c r="Q5314">
        <f>O5314*_xlfn.XLOOKUP(K5314,AM:AM,AO:AO)</f>
        <v/>
      </c>
      <c r="R5314">
        <f>_xlfn.XLOOKUP(E5314,AF:AF,AG:AG)</f>
        <v/>
      </c>
      <c r="S5314">
        <f>_xlfn.XLOOKUP(E5314,AF:AF,AI:AI)</f>
        <v/>
      </c>
      <c r="T5314">
        <f>WEEKNUM(G5314)</f>
        <v/>
      </c>
      <c r="U5314">
        <f>YEAR(G5314)</f>
        <v/>
      </c>
      <c r="V5314" s="117">
        <f>IFERROR(Q5314/N5314,"0")</f>
        <v/>
      </c>
    </row>
    <row r="5315">
      <c r="A5315">
        <f>_xlfn.XLOOKUP(D5315,BN:BN,BO:BO)</f>
        <v/>
      </c>
      <c r="B5315" t="inlineStr">
        <is>
          <t>LLC</t>
        </is>
      </c>
      <c r="C5315" t="n">
        <v>899</v>
      </c>
      <c r="D5315">
        <f>_xlfn.XLOOKUP(C5315,BH:BH,BI:BI)</f>
        <v/>
      </c>
      <c r="E5315" t="n">
        <v>28934</v>
      </c>
      <c r="F5315" t="inlineStr">
        <is>
          <t>ENGELBERT STIG OSCAR ALBERT</t>
        </is>
      </c>
      <c r="G5315" s="234" t="n">
        <v>46006</v>
      </c>
      <c r="H5315" s="234" t="n">
        <v>46057</v>
      </c>
      <c r="I5315" t="inlineStr">
        <is>
          <t>VLO</t>
        </is>
      </c>
      <c r="J5315">
        <f>_xlfn.XLOOKUP(I5315,AS:AS,AU:AU)</f>
        <v/>
      </c>
      <c r="K5315" t="inlineStr">
        <is>
          <t>USD</t>
        </is>
      </c>
      <c r="L5315" s="238" t="n">
        <v>3909.6</v>
      </c>
      <c r="M5315">
        <f>L5315*_xlfn.XLOOKUP(K5315,AM:AM,AN:AN)</f>
        <v/>
      </c>
      <c r="N5315">
        <f>L5315*_xlfn.XLOOKUP(K5315,AM:AM,AO:AO)</f>
        <v/>
      </c>
      <c r="O5315" s="238" t="n">
        <v>0</v>
      </c>
      <c r="P5315">
        <f>O5315*_xlfn.XLOOKUP(K5315,AM:AM,AN:AN)</f>
        <v/>
      </c>
      <c r="Q5315">
        <f>O5315*_xlfn.XLOOKUP(K5315,AM:AM,AO:AO)</f>
        <v/>
      </c>
      <c r="R5315">
        <f>_xlfn.XLOOKUP(E5315,AF:AF,AG:AG)</f>
        <v/>
      </c>
      <c r="S5315">
        <f>_xlfn.XLOOKUP(E5315,AF:AF,AI:AI)</f>
        <v/>
      </c>
      <c r="T5315">
        <f>WEEKNUM(G5315)</f>
        <v/>
      </c>
      <c r="U5315">
        <f>YEAR(G5315)</f>
        <v/>
      </c>
      <c r="V5315" s="117">
        <f>IFERROR(Q5315/N5315,"0")</f>
        <v/>
      </c>
    </row>
    <row r="5316">
      <c r="A5316">
        <f>_xlfn.XLOOKUP(D5316,BN:BN,BO:BO)</f>
        <v/>
      </c>
      <c r="B5316" t="inlineStr">
        <is>
          <t>LLC</t>
        </is>
      </c>
      <c r="C5316" t="n">
        <v>899</v>
      </c>
      <c r="D5316">
        <f>_xlfn.XLOOKUP(C5316,BH:BH,BI:BI)</f>
        <v/>
      </c>
      <c r="E5316" t="n">
        <v>28934</v>
      </c>
      <c r="F5316" t="inlineStr">
        <is>
          <t>ENGELBERT GIOVANNA</t>
        </is>
      </c>
      <c r="G5316" s="234" t="n">
        <v>46006</v>
      </c>
      <c r="H5316" s="234" t="n">
        <v>46057</v>
      </c>
      <c r="I5316" t="inlineStr">
        <is>
          <t>VLO</t>
        </is>
      </c>
      <c r="J5316">
        <f>_xlfn.XLOOKUP(I5316,AS:AS,AU:AU)</f>
        <v/>
      </c>
      <c r="K5316" t="inlineStr">
        <is>
          <t>USD</t>
        </is>
      </c>
      <c r="L5316" s="238" t="n">
        <v>3909.6</v>
      </c>
      <c r="M5316">
        <f>L5316*_xlfn.XLOOKUP(K5316,AM:AM,AN:AN)</f>
        <v/>
      </c>
      <c r="N5316">
        <f>L5316*_xlfn.XLOOKUP(K5316,AM:AM,AO:AO)</f>
        <v/>
      </c>
      <c r="O5316" s="238" t="n">
        <v>0</v>
      </c>
      <c r="P5316">
        <f>O5316*_xlfn.XLOOKUP(K5316,AM:AM,AN:AN)</f>
        <v/>
      </c>
      <c r="Q5316">
        <f>O5316*_xlfn.XLOOKUP(K5316,AM:AM,AO:AO)</f>
        <v/>
      </c>
      <c r="R5316">
        <f>_xlfn.XLOOKUP(E5316,AF:AF,AG:AG)</f>
        <v/>
      </c>
      <c r="S5316">
        <f>_xlfn.XLOOKUP(E5316,AF:AF,AI:AI)</f>
        <v/>
      </c>
      <c r="T5316">
        <f>WEEKNUM(G5316)</f>
        <v/>
      </c>
      <c r="U5316">
        <f>YEAR(G5316)</f>
        <v/>
      </c>
      <c r="V5316" s="117">
        <f>IFERROR(Q5316/N5316,"0")</f>
        <v/>
      </c>
    </row>
    <row r="5317">
      <c r="A5317">
        <f>_xlfn.XLOOKUP(D5317,BN:BN,BO:BO)</f>
        <v/>
      </c>
      <c r="B5317" t="inlineStr">
        <is>
          <t>LLC</t>
        </is>
      </c>
      <c r="C5317" t="n">
        <v>899</v>
      </c>
      <c r="D5317">
        <f>_xlfn.XLOOKUP(C5317,BH:BH,BI:BI)</f>
        <v/>
      </c>
      <c r="E5317" t="n">
        <v>28934</v>
      </c>
      <c r="F5317" t="inlineStr">
        <is>
          <t>ENGELBERT ADRIAN ROCCO ALBERT</t>
        </is>
      </c>
      <c r="G5317" s="234" t="n">
        <v>46006</v>
      </c>
      <c r="H5317" s="234" t="n">
        <v>46057</v>
      </c>
      <c r="I5317" t="inlineStr">
        <is>
          <t>VLO</t>
        </is>
      </c>
      <c r="J5317">
        <f>_xlfn.XLOOKUP(I5317,AS:AS,AU:AU)</f>
        <v/>
      </c>
      <c r="K5317" t="inlineStr">
        <is>
          <t>USD</t>
        </is>
      </c>
      <c r="L5317" s="238" t="n">
        <v>3909.6</v>
      </c>
      <c r="M5317">
        <f>L5317*_xlfn.XLOOKUP(K5317,AM:AM,AN:AN)</f>
        <v/>
      </c>
      <c r="N5317">
        <f>L5317*_xlfn.XLOOKUP(K5317,AM:AM,AO:AO)</f>
        <v/>
      </c>
      <c r="O5317" s="238" t="n">
        <v>0</v>
      </c>
      <c r="P5317">
        <f>O5317*_xlfn.XLOOKUP(K5317,AM:AM,AN:AN)</f>
        <v/>
      </c>
      <c r="Q5317">
        <f>O5317*_xlfn.XLOOKUP(K5317,AM:AM,AO:AO)</f>
        <v/>
      </c>
      <c r="R5317">
        <f>_xlfn.XLOOKUP(E5317,AF:AF,AG:AG)</f>
        <v/>
      </c>
      <c r="S5317">
        <f>_xlfn.XLOOKUP(E5317,AF:AF,AI:AI)</f>
        <v/>
      </c>
      <c r="T5317">
        <f>WEEKNUM(G5317)</f>
        <v/>
      </c>
      <c r="U5317">
        <f>YEAR(G5317)</f>
        <v/>
      </c>
      <c r="V5317" s="117">
        <f>IFERROR(Q5317/N5317,"0")</f>
        <v/>
      </c>
    </row>
    <row r="5318">
      <c r="A5318">
        <f>_xlfn.XLOOKUP(D5318,BN:BN,BO:BO)</f>
        <v/>
      </c>
      <c r="B5318" t="inlineStr">
        <is>
          <t>LLC</t>
        </is>
      </c>
      <c r="C5318" t="n">
        <v>899</v>
      </c>
      <c r="D5318">
        <f>_xlfn.XLOOKUP(C5318,BH:BH,BI:BI)</f>
        <v/>
      </c>
      <c r="E5318" t="n">
        <v>28934</v>
      </c>
      <c r="F5318" t="inlineStr">
        <is>
          <t>ENGELBERT ARKI PETER ALBERT</t>
        </is>
      </c>
      <c r="G5318" s="234" t="n">
        <v>46006</v>
      </c>
      <c r="H5318" s="234" t="n">
        <v>46057</v>
      </c>
      <c r="I5318" t="inlineStr">
        <is>
          <t>VLO</t>
        </is>
      </c>
      <c r="J5318">
        <f>_xlfn.XLOOKUP(I5318,AS:AS,AU:AU)</f>
        <v/>
      </c>
      <c r="K5318" t="inlineStr">
        <is>
          <t>USD</t>
        </is>
      </c>
      <c r="L5318" s="238" t="n">
        <v>3155.2</v>
      </c>
      <c r="M5318">
        <f>L5318*_xlfn.XLOOKUP(K5318,AM:AM,AN:AN)</f>
        <v/>
      </c>
      <c r="N5318">
        <f>L5318*_xlfn.XLOOKUP(K5318,AM:AM,AO:AO)</f>
        <v/>
      </c>
      <c r="O5318" s="238" t="n">
        <v>0</v>
      </c>
      <c r="P5318">
        <f>O5318*_xlfn.XLOOKUP(K5318,AM:AM,AN:AN)</f>
        <v/>
      </c>
      <c r="Q5318">
        <f>O5318*_xlfn.XLOOKUP(K5318,AM:AM,AO:AO)</f>
        <v/>
      </c>
      <c r="R5318">
        <f>_xlfn.XLOOKUP(E5318,AF:AF,AG:AG)</f>
        <v/>
      </c>
      <c r="S5318">
        <f>_xlfn.XLOOKUP(E5318,AF:AF,AI:AI)</f>
        <v/>
      </c>
      <c r="T5318">
        <f>WEEKNUM(G5318)</f>
        <v/>
      </c>
      <c r="U5318">
        <f>YEAR(G5318)</f>
        <v/>
      </c>
      <c r="V5318" s="117">
        <f>IFERROR(Q5318/N5318,"0")</f>
        <v/>
      </c>
    </row>
    <row r="5319">
      <c r="A5319">
        <f>_xlfn.XLOOKUP(D5319,BN:BN,BO:BO)</f>
        <v/>
      </c>
      <c r="B5319" t="inlineStr">
        <is>
          <t>LLC</t>
        </is>
      </c>
      <c r="C5319" t="n">
        <v>899</v>
      </c>
      <c r="D5319">
        <f>_xlfn.XLOOKUP(C5319,BH:BH,BI:BI)</f>
        <v/>
      </c>
      <c r="E5319" t="n">
        <v>28934</v>
      </c>
      <c r="F5319" t="inlineStr">
        <is>
          <t>ENGELBERT TALITHA ITALIA</t>
        </is>
      </c>
      <c r="G5319" s="234" t="n">
        <v>46006</v>
      </c>
      <c r="H5319" s="234" t="n">
        <v>46057</v>
      </c>
      <c r="I5319" t="inlineStr">
        <is>
          <t>VLO</t>
        </is>
      </c>
      <c r="J5319">
        <f>_xlfn.XLOOKUP(I5319,AS:AS,AU:AU)</f>
        <v/>
      </c>
      <c r="K5319" t="inlineStr">
        <is>
          <t>USD</t>
        </is>
      </c>
      <c r="L5319" s="238" t="n">
        <v>3155.2</v>
      </c>
      <c r="M5319">
        <f>L5319*_xlfn.XLOOKUP(K5319,AM:AM,AN:AN)</f>
        <v/>
      </c>
      <c r="N5319">
        <f>L5319*_xlfn.XLOOKUP(K5319,AM:AM,AO:AO)</f>
        <v/>
      </c>
      <c r="O5319" s="238" t="n">
        <v>0</v>
      </c>
      <c r="P5319">
        <f>O5319*_xlfn.XLOOKUP(K5319,AM:AM,AN:AN)</f>
        <v/>
      </c>
      <c r="Q5319">
        <f>O5319*_xlfn.XLOOKUP(K5319,AM:AM,AO:AO)</f>
        <v/>
      </c>
      <c r="R5319">
        <f>_xlfn.XLOOKUP(E5319,AF:AF,AG:AG)</f>
        <v/>
      </c>
      <c r="S5319">
        <f>_xlfn.XLOOKUP(E5319,AF:AF,AI:AI)</f>
        <v/>
      </c>
      <c r="T5319">
        <f>WEEKNUM(G5319)</f>
        <v/>
      </c>
      <c r="U5319">
        <f>YEAR(G5319)</f>
        <v/>
      </c>
      <c r="V5319" s="117">
        <f>IFERROR(Q5319/N5319,"0")</f>
        <v/>
      </c>
    </row>
    <row r="5320">
      <c r="A5320">
        <f>_xlfn.XLOOKUP(D5320,BN:BN,BO:BO)</f>
        <v/>
      </c>
      <c r="B5320" t="inlineStr">
        <is>
          <t>LLC</t>
        </is>
      </c>
      <c r="C5320" t="n">
        <v>899</v>
      </c>
      <c r="D5320">
        <f>_xlfn.XLOOKUP(C5320,BH:BH,BI:BI)</f>
        <v/>
      </c>
      <c r="E5320" t="n">
        <v>28934</v>
      </c>
      <c r="F5320" t="inlineStr">
        <is>
          <t>ENGELBERT ELVIRA INGRID CHRISTEL</t>
        </is>
      </c>
      <c r="G5320" s="234" t="n">
        <v>46007</v>
      </c>
      <c r="H5320" s="234" t="n">
        <v>46059</v>
      </c>
      <c r="I5320" t="inlineStr">
        <is>
          <t>VLO</t>
        </is>
      </c>
      <c r="J5320">
        <f>_xlfn.XLOOKUP(I5320,AS:AS,AU:AU)</f>
        <v/>
      </c>
      <c r="K5320" t="inlineStr">
        <is>
          <t>USD</t>
        </is>
      </c>
      <c r="L5320" s="238" t="n">
        <v>3457</v>
      </c>
      <c r="M5320">
        <f>L5320*_xlfn.XLOOKUP(K5320,AM:AM,AN:AN)</f>
        <v/>
      </c>
      <c r="N5320">
        <f>L5320*_xlfn.XLOOKUP(K5320,AM:AM,AO:AO)</f>
        <v/>
      </c>
      <c r="O5320" s="238" t="n">
        <v>0</v>
      </c>
      <c r="P5320">
        <f>O5320*_xlfn.XLOOKUP(K5320,AM:AM,AN:AN)</f>
        <v/>
      </c>
      <c r="Q5320">
        <f>O5320*_xlfn.XLOOKUP(K5320,AM:AM,AO:AO)</f>
        <v/>
      </c>
      <c r="R5320">
        <f>_xlfn.XLOOKUP(E5320,AF:AF,AG:AG)</f>
        <v/>
      </c>
      <c r="S5320">
        <f>_xlfn.XLOOKUP(E5320,AF:AF,AI:AI)</f>
        <v/>
      </c>
      <c r="T5320">
        <f>WEEKNUM(G5320)</f>
        <v/>
      </c>
      <c r="U5320">
        <f>YEAR(G5320)</f>
        <v/>
      </c>
      <c r="V5320" s="117">
        <f>IFERROR(Q5320/N5320,"0")</f>
        <v/>
      </c>
    </row>
    <row r="5321">
      <c r="A5321">
        <f>_xlfn.XLOOKUP(D5321,BN:BN,BO:BO)</f>
        <v/>
      </c>
      <c r="B5321" t="inlineStr">
        <is>
          <t>LLC</t>
        </is>
      </c>
      <c r="C5321" t="n">
        <v>899</v>
      </c>
      <c r="D5321">
        <f>_xlfn.XLOOKUP(C5321,BH:BH,BI:BI)</f>
        <v/>
      </c>
      <c r="E5321" t="n">
        <v>28934</v>
      </c>
      <c r="F5321" t="inlineStr">
        <is>
          <t>ENGELBERT ELVIRA INGRID CHRISTEL</t>
        </is>
      </c>
      <c r="G5321" s="234" t="n">
        <v>46007</v>
      </c>
      <c r="H5321" s="234" t="n">
        <v>46059</v>
      </c>
      <c r="I5321" t="inlineStr">
        <is>
          <t>VLO</t>
        </is>
      </c>
      <c r="J5321">
        <f>_xlfn.XLOOKUP(I5321,AS:AS,AU:AU)</f>
        <v/>
      </c>
      <c r="K5321" t="inlineStr">
        <is>
          <t>USD</t>
        </is>
      </c>
      <c r="L5321" s="238" t="n">
        <v>3536.6</v>
      </c>
      <c r="M5321">
        <f>L5321*_xlfn.XLOOKUP(K5321,AM:AM,AN:AN)</f>
        <v/>
      </c>
      <c r="N5321">
        <f>L5321*_xlfn.XLOOKUP(K5321,AM:AM,AO:AO)</f>
        <v/>
      </c>
      <c r="O5321" s="238" t="n">
        <v>0</v>
      </c>
      <c r="P5321">
        <f>O5321*_xlfn.XLOOKUP(K5321,AM:AM,AN:AN)</f>
        <v/>
      </c>
      <c r="Q5321">
        <f>O5321*_xlfn.XLOOKUP(K5321,AM:AM,AO:AO)</f>
        <v/>
      </c>
      <c r="R5321">
        <f>_xlfn.XLOOKUP(E5321,AF:AF,AG:AG)</f>
        <v/>
      </c>
      <c r="S5321">
        <f>_xlfn.XLOOKUP(E5321,AF:AF,AI:AI)</f>
        <v/>
      </c>
      <c r="T5321">
        <f>WEEKNUM(G5321)</f>
        <v/>
      </c>
      <c r="U5321">
        <f>YEAR(G5321)</f>
        <v/>
      </c>
      <c r="V5321" s="117">
        <f>IFERROR(Q5321/N5321,"0")</f>
        <v/>
      </c>
    </row>
    <row r="5322">
      <c r="A5322">
        <f>_xlfn.XLOOKUP(D5322,BN:BN,BO:BO)</f>
        <v/>
      </c>
      <c r="B5322" t="inlineStr">
        <is>
          <t>LLC</t>
        </is>
      </c>
      <c r="C5322" t="n">
        <v>899</v>
      </c>
      <c r="D5322">
        <f>_xlfn.XLOOKUP(C5322,BH:BH,BI:BI)</f>
        <v/>
      </c>
      <c r="E5322" t="n">
        <v>28934</v>
      </c>
      <c r="F5322" t="inlineStr">
        <is>
          <t>CABAHUG ALVERO IVY</t>
        </is>
      </c>
      <c r="G5322" s="234" t="n">
        <v>46006</v>
      </c>
      <c r="H5322" s="234" t="n">
        <v>46059</v>
      </c>
      <c r="I5322" t="inlineStr">
        <is>
          <t>VLO</t>
        </is>
      </c>
      <c r="J5322">
        <f>_xlfn.XLOOKUP(I5322,AS:AS,AU:AU)</f>
        <v/>
      </c>
      <c r="K5322" t="inlineStr">
        <is>
          <t>USD</t>
        </is>
      </c>
      <c r="L5322" s="238" t="n">
        <v>1554.6</v>
      </c>
      <c r="M5322">
        <f>L5322*_xlfn.XLOOKUP(K5322,AM:AM,AN:AN)</f>
        <v/>
      </c>
      <c r="N5322">
        <f>L5322*_xlfn.XLOOKUP(K5322,AM:AM,AO:AO)</f>
        <v/>
      </c>
      <c r="O5322" s="238" t="n">
        <v>0</v>
      </c>
      <c r="P5322">
        <f>O5322*_xlfn.XLOOKUP(K5322,AM:AM,AN:AN)</f>
        <v/>
      </c>
      <c r="Q5322">
        <f>O5322*_xlfn.XLOOKUP(K5322,AM:AM,AO:AO)</f>
        <v/>
      </c>
      <c r="R5322">
        <f>_xlfn.XLOOKUP(E5322,AF:AF,AG:AG)</f>
        <v/>
      </c>
      <c r="S5322">
        <f>_xlfn.XLOOKUP(E5322,AF:AF,AI:AI)</f>
        <v/>
      </c>
      <c r="T5322">
        <f>WEEKNUM(G5322)</f>
        <v/>
      </c>
      <c r="U5322">
        <f>YEAR(G5322)</f>
        <v/>
      </c>
      <c r="V5322" s="117">
        <f>IFERROR(Q5322/N5322,"0")</f>
        <v/>
      </c>
    </row>
    <row r="5323">
      <c r="A5323">
        <f>_xlfn.XLOOKUP(D5323,BN:BN,BO:BO)</f>
        <v/>
      </c>
      <c r="B5323" t="inlineStr">
        <is>
          <t>LLC</t>
        </is>
      </c>
      <c r="C5323" t="n">
        <v>899</v>
      </c>
      <c r="D5323">
        <f>_xlfn.XLOOKUP(C5323,BH:BH,BI:BI)</f>
        <v/>
      </c>
      <c r="E5323" t="n">
        <v>28934</v>
      </c>
      <c r="F5323" t="inlineStr">
        <is>
          <t>CABAHUG ALVERO IVY</t>
        </is>
      </c>
      <c r="G5323" s="234" t="n">
        <v>46006</v>
      </c>
      <c r="H5323" s="234" t="n">
        <v>46059</v>
      </c>
      <c r="I5323" t="inlineStr">
        <is>
          <t>VLO</t>
        </is>
      </c>
      <c r="J5323">
        <f>_xlfn.XLOOKUP(I5323,AS:AS,AU:AU)</f>
        <v/>
      </c>
      <c r="K5323" t="inlineStr">
        <is>
          <t>USD</t>
        </is>
      </c>
      <c r="L5323" s="238" t="n">
        <v>2604.1</v>
      </c>
      <c r="M5323">
        <f>L5323*_xlfn.XLOOKUP(K5323,AM:AM,AN:AN)</f>
        <v/>
      </c>
      <c r="N5323">
        <f>L5323*_xlfn.XLOOKUP(K5323,AM:AM,AO:AO)</f>
        <v/>
      </c>
      <c r="O5323" s="238" t="n">
        <v>0</v>
      </c>
      <c r="P5323">
        <f>O5323*_xlfn.XLOOKUP(K5323,AM:AM,AN:AN)</f>
        <v/>
      </c>
      <c r="Q5323">
        <f>O5323*_xlfn.XLOOKUP(K5323,AM:AM,AO:AO)</f>
        <v/>
      </c>
      <c r="R5323">
        <f>_xlfn.XLOOKUP(E5323,AF:AF,AG:AG)</f>
        <v/>
      </c>
      <c r="S5323">
        <f>_xlfn.XLOOKUP(E5323,AF:AF,AI:AI)</f>
        <v/>
      </c>
      <c r="T5323">
        <f>WEEKNUM(G5323)</f>
        <v/>
      </c>
      <c r="U5323">
        <f>YEAR(G5323)</f>
        <v/>
      </c>
      <c r="V5323" s="117">
        <f>IFERROR(Q5323/N5323,"0")</f>
        <v/>
      </c>
    </row>
    <row r="5324">
      <c r="A5324">
        <f>_xlfn.XLOOKUP(D5324,BN:BN,BO:BO)</f>
        <v/>
      </c>
      <c r="B5324" t="inlineStr">
        <is>
          <t>LLC</t>
        </is>
      </c>
      <c r="C5324" t="n">
        <v>899</v>
      </c>
      <c r="D5324">
        <f>_xlfn.XLOOKUP(C5324,BH:BH,BI:BI)</f>
        <v/>
      </c>
      <c r="E5324" t="n">
        <v>0</v>
      </c>
      <c r="F5324" t="inlineStr">
        <is>
          <t>Fee de emisión KYKCLF</t>
        </is>
      </c>
      <c r="G5324" s="234" t="n">
        <v>46006</v>
      </c>
      <c r="H5324" s="234" t="n">
        <v>46057</v>
      </c>
      <c r="I5324" t="inlineStr">
        <is>
          <t>HPS</t>
        </is>
      </c>
      <c r="J5324">
        <f>_xlfn.XLOOKUP(I5324,AS:AS,AU:AU)</f>
        <v/>
      </c>
      <c r="K5324" t="inlineStr">
        <is>
          <t>USD</t>
        </is>
      </c>
      <c r="L5324" s="238" t="n">
        <v>500</v>
      </c>
      <c r="M5324">
        <f>L5324*_xlfn.XLOOKUP(K5324,AM:AM,AN:AN)</f>
        <v/>
      </c>
      <c r="N5324">
        <f>L5324*_xlfn.XLOOKUP(K5324,AM:AM,AO:AO)</f>
        <v/>
      </c>
      <c r="O5324" s="238" t="n">
        <v>500</v>
      </c>
      <c r="P5324">
        <f>O5324*_xlfn.XLOOKUP(K5324,AM:AM,AN:AN)</f>
        <v/>
      </c>
      <c r="Q5324">
        <f>O5324*_xlfn.XLOOKUP(K5324,AM:AM,AO:AO)</f>
        <v/>
      </c>
      <c r="R5324">
        <f>_xlfn.XLOOKUP(E5324,AF:AF,AG:AG)</f>
        <v/>
      </c>
      <c r="S5324">
        <f>_xlfn.XLOOKUP(E5324,AF:AF,AI:AI)</f>
        <v/>
      </c>
      <c r="T5324">
        <f>WEEKNUM(G5324)</f>
        <v/>
      </c>
      <c r="U5324">
        <f>YEAR(G5324)</f>
        <v/>
      </c>
      <c r="V5324" s="117">
        <f>IFERROR(Q5324/N5324,"0")</f>
        <v/>
      </c>
    </row>
    <row r="5325">
      <c r="A5325">
        <f>_xlfn.XLOOKUP(D5325,BN:BN,BO:BO)</f>
        <v/>
      </c>
      <c r="B5325" t="inlineStr">
        <is>
          <t>LLC</t>
        </is>
      </c>
      <c r="C5325" t="n">
        <v>899</v>
      </c>
      <c r="D5325">
        <f>_xlfn.XLOOKUP(C5325,BH:BH,BI:BI)</f>
        <v/>
      </c>
      <c r="E5325" t="n">
        <v>34341</v>
      </c>
      <c r="F5325" t="inlineStr">
        <is>
          <t>Hospedaje</t>
        </is>
      </c>
      <c r="G5325" s="234" t="n">
        <v>46006</v>
      </c>
      <c r="H5325" s="234" t="n">
        <v>46059</v>
      </c>
      <c r="I5325" t="inlineStr">
        <is>
          <t>HTL</t>
        </is>
      </c>
      <c r="J5325">
        <f>_xlfn.XLOOKUP(I5325,AS:AS,AU:AU)</f>
        <v/>
      </c>
      <c r="K5325" t="inlineStr">
        <is>
          <t>USD</t>
        </is>
      </c>
      <c r="L5325" s="238" t="n">
        <v>653.5</v>
      </c>
      <c r="M5325">
        <f>L5325*_xlfn.XLOOKUP(K5325,AM:AM,AN:AN)</f>
        <v/>
      </c>
      <c r="N5325">
        <f>L5325*_xlfn.XLOOKUP(K5325,AM:AM,AO:AO)</f>
        <v/>
      </c>
      <c r="O5325" s="238" t="n">
        <v>65.34999999999999</v>
      </c>
      <c r="P5325">
        <f>O5325*_xlfn.XLOOKUP(K5325,AM:AM,AN:AN)</f>
        <v/>
      </c>
      <c r="Q5325">
        <f>O5325*_xlfn.XLOOKUP(K5325,AM:AM,AO:AO)</f>
        <v/>
      </c>
      <c r="R5325">
        <f>_xlfn.XLOOKUP(E5325,AF:AF,AG:AG)</f>
        <v/>
      </c>
      <c r="S5325">
        <f>_xlfn.XLOOKUP(E5325,AF:AF,AI:AI)</f>
        <v/>
      </c>
      <c r="T5325">
        <f>WEEKNUM(G5325)</f>
        <v/>
      </c>
      <c r="U5325">
        <f>YEAR(G5325)</f>
        <v/>
      </c>
      <c r="V5325" s="117">
        <f>IFERROR(Q5325/N5325,"0")</f>
        <v/>
      </c>
    </row>
    <row r="5326">
      <c r="A5326">
        <f>_xlfn.XLOOKUP(D5326,BN:BN,BO:BO)</f>
        <v/>
      </c>
      <c r="B5326" t="inlineStr">
        <is>
          <t>LLC</t>
        </is>
      </c>
      <c r="C5326" t="n">
        <v>900</v>
      </c>
      <c r="D5326">
        <f>_xlfn.XLOOKUP(C5326,BH:BH,BI:BI)</f>
        <v/>
      </c>
      <c r="E5326" t="n">
        <v>33689</v>
      </c>
      <c r="F5326" t="inlineStr">
        <is>
          <t xml:space="preserve">Cobro extra por daños en renta de auto viaje de vearano Sr. Ari </t>
        </is>
      </c>
      <c r="G5326" s="234" t="n">
        <v>46000</v>
      </c>
      <c r="H5326" s="234" t="n">
        <v>46031</v>
      </c>
      <c r="I5326" t="inlineStr">
        <is>
          <t>AUT</t>
        </is>
      </c>
      <c r="J5326">
        <f>_xlfn.XLOOKUP(I5326,AS:AS,AU:AU)</f>
        <v/>
      </c>
      <c r="K5326" t="inlineStr">
        <is>
          <t>MXN</t>
        </is>
      </c>
      <c r="L5326" s="238" t="n">
        <v>13767.72</v>
      </c>
      <c r="M5326">
        <f>L5326*_xlfn.XLOOKUP(K5326,AM:AM,AN:AN)</f>
        <v/>
      </c>
      <c r="N5326">
        <f>L5326*_xlfn.XLOOKUP(K5326,AM:AM,AO:AO)</f>
        <v/>
      </c>
      <c r="O5326" s="238" t="n">
        <v>0</v>
      </c>
      <c r="P5326">
        <f>O5326*_xlfn.XLOOKUP(K5326,AM:AM,AN:AN)</f>
        <v/>
      </c>
      <c r="Q5326">
        <f>O5326*_xlfn.XLOOKUP(K5326,AM:AM,AO:AO)</f>
        <v/>
      </c>
      <c r="R5326">
        <f>_xlfn.XLOOKUP(E5326,AF:AF,AG:AG)</f>
        <v/>
      </c>
      <c r="S5326">
        <f>_xlfn.XLOOKUP(E5326,AF:AF,AI:AI)</f>
        <v/>
      </c>
      <c r="T5326">
        <f>WEEKNUM(G5326)</f>
        <v/>
      </c>
      <c r="U5326">
        <f>YEAR(G5326)</f>
        <v/>
      </c>
      <c r="V5326" s="117">
        <f>IFERROR(Q5326/N5326,"0")</f>
        <v/>
      </c>
    </row>
    <row r="5327">
      <c r="A5327">
        <f>_xlfn.XLOOKUP(D5327,BN:BN,BO:BO)</f>
        <v/>
      </c>
      <c r="B5327" t="inlineStr">
        <is>
          <t>LLC</t>
        </is>
      </c>
      <c r="C5327" t="n">
        <v>901</v>
      </c>
      <c r="D5327">
        <f>_xlfn.XLOOKUP(C5327,BH:BH,BI:BI)</f>
        <v/>
      </c>
      <c r="E5327" t="n">
        <v>25363</v>
      </c>
      <c r="F5327" t="inlineStr">
        <is>
          <t>ROSEWOOD 21-23 DEC</t>
        </is>
      </c>
      <c r="G5327" s="234" t="n">
        <v>46012</v>
      </c>
      <c r="H5327" s="234" t="n">
        <v>46014</v>
      </c>
      <c r="I5327" t="inlineStr">
        <is>
          <t>HTL</t>
        </is>
      </c>
      <c r="J5327">
        <f>_xlfn.XLOOKUP(I5327,AS:AS,AU:AU)</f>
        <v/>
      </c>
      <c r="K5327" t="inlineStr">
        <is>
          <t>EUR</t>
        </is>
      </c>
      <c r="L5327" s="238" t="n">
        <v>2156</v>
      </c>
      <c r="M5327">
        <f>L5327*_xlfn.XLOOKUP(K5327,AM:AM,AN:AN)</f>
        <v/>
      </c>
      <c r="N5327">
        <f>L5327*_xlfn.XLOOKUP(K5327,AM:AM,AO:AO)</f>
        <v/>
      </c>
      <c r="O5327" s="238" t="n">
        <v>323.4</v>
      </c>
      <c r="P5327">
        <f>O5327*_xlfn.XLOOKUP(K5327,AM:AM,AN:AN)</f>
        <v/>
      </c>
      <c r="Q5327">
        <f>O5327*_xlfn.XLOOKUP(K5327,AM:AM,AO:AO)</f>
        <v/>
      </c>
      <c r="R5327">
        <f>_xlfn.XLOOKUP(E5327,AF:AF,AG:AG)</f>
        <v/>
      </c>
      <c r="S5327">
        <f>_xlfn.XLOOKUP(E5327,AF:AF,AI:AI)</f>
        <v/>
      </c>
      <c r="T5327">
        <f>WEEKNUM(G5327)</f>
        <v/>
      </c>
      <c r="U5327">
        <f>YEAR(G5327)</f>
        <v/>
      </c>
      <c r="V5327" s="117">
        <f>IFERROR(Q5327/N5327,"0")</f>
        <v/>
      </c>
    </row>
    <row r="5328">
      <c r="A5328">
        <f>_xlfn.XLOOKUP(D5328,BN:BN,BO:BO)</f>
        <v/>
      </c>
      <c r="B5328" t="inlineStr">
        <is>
          <t>LLC</t>
        </is>
      </c>
      <c r="C5328" t="n">
        <v>901</v>
      </c>
      <c r="D5328">
        <f>_xlfn.XLOOKUP(C5328,BH:BH,BI:BI)</f>
        <v/>
      </c>
      <c r="E5328" t="n">
        <v>33673</v>
      </c>
      <c r="F5328" t="inlineStr">
        <is>
          <t>AC BAQUEIRA 26-31 DEC</t>
        </is>
      </c>
      <c r="G5328" s="234" t="n">
        <v>46017</v>
      </c>
      <c r="H5328" s="234" t="n">
        <v>46022</v>
      </c>
      <c r="I5328" t="inlineStr">
        <is>
          <t>HTL</t>
        </is>
      </c>
      <c r="J5328">
        <f>_xlfn.XLOOKUP(I5328,AS:AS,AU:AU)</f>
        <v/>
      </c>
      <c r="K5328" t="inlineStr">
        <is>
          <t>EUR</t>
        </is>
      </c>
      <c r="L5328" s="238" t="n">
        <v>6429.5</v>
      </c>
      <c r="M5328">
        <f>L5328*_xlfn.XLOOKUP(K5328,AM:AM,AN:AN)</f>
        <v/>
      </c>
      <c r="N5328">
        <f>L5328*_xlfn.XLOOKUP(K5328,AM:AM,AO:AO)</f>
        <v/>
      </c>
      <c r="O5328" s="238" t="n">
        <v>618.72</v>
      </c>
      <c r="P5328">
        <f>O5328*_xlfn.XLOOKUP(K5328,AM:AM,AN:AN)</f>
        <v/>
      </c>
      <c r="Q5328">
        <f>O5328*_xlfn.XLOOKUP(K5328,AM:AM,AO:AO)</f>
        <v/>
      </c>
      <c r="R5328">
        <f>_xlfn.XLOOKUP(E5328,AF:AF,AG:AG)</f>
        <v/>
      </c>
      <c r="S5328">
        <f>_xlfn.XLOOKUP(E5328,AF:AF,AI:AI)</f>
        <v/>
      </c>
      <c r="T5328">
        <f>WEEKNUM(G5328)</f>
        <v/>
      </c>
      <c r="U5328">
        <f>YEAR(G5328)</f>
        <v/>
      </c>
      <c r="V5328" s="117">
        <f>IFERROR(Q5328/N5328,"0")</f>
        <v/>
      </c>
    </row>
    <row r="5329">
      <c r="A5329">
        <f>_xlfn.XLOOKUP(D5329,BN:BN,BO:BO)</f>
        <v/>
      </c>
      <c r="B5329" t="inlineStr">
        <is>
          <t>LLC</t>
        </is>
      </c>
      <c r="C5329" t="n">
        <v>901</v>
      </c>
      <c r="D5329">
        <f>_xlfn.XLOOKUP(C5329,BH:BH,BI:BI)</f>
        <v/>
      </c>
      <c r="E5329" t="n">
        <v>33769</v>
      </c>
      <c r="F5329" t="inlineStr">
        <is>
          <t xml:space="preserve">WESTIN VALENCIA 23-26 DEC </t>
        </is>
      </c>
      <c r="G5329" s="234" t="n">
        <v>46014</v>
      </c>
      <c r="H5329" s="234" t="n">
        <v>46017</v>
      </c>
      <c r="I5329" t="inlineStr">
        <is>
          <t>HTL</t>
        </is>
      </c>
      <c r="J5329">
        <f>_xlfn.XLOOKUP(I5329,AS:AS,AU:AU)</f>
        <v/>
      </c>
      <c r="K5329" t="inlineStr">
        <is>
          <t>EUR</t>
        </is>
      </c>
      <c r="L5329" s="238" t="n">
        <v>1765.5</v>
      </c>
      <c r="M5329">
        <f>L5329*_xlfn.XLOOKUP(K5329,AM:AM,AN:AN)</f>
        <v/>
      </c>
      <c r="N5329">
        <f>L5329*_xlfn.XLOOKUP(K5329,AM:AM,AO:AO)</f>
        <v/>
      </c>
      <c r="O5329" s="238" t="n">
        <v>176.55</v>
      </c>
      <c r="P5329">
        <f>O5329*_xlfn.XLOOKUP(K5329,AM:AM,AN:AN)</f>
        <v/>
      </c>
      <c r="Q5329">
        <f>O5329*_xlfn.XLOOKUP(K5329,AM:AM,AO:AO)</f>
        <v/>
      </c>
      <c r="R5329">
        <f>_xlfn.XLOOKUP(E5329,AF:AF,AG:AG)</f>
        <v/>
      </c>
      <c r="S5329">
        <f>_xlfn.XLOOKUP(E5329,AF:AF,AI:AI)</f>
        <v/>
      </c>
      <c r="T5329">
        <f>WEEKNUM(G5329)</f>
        <v/>
      </c>
      <c r="U5329">
        <f>YEAR(G5329)</f>
        <v/>
      </c>
      <c r="V5329" s="117">
        <f>IFERROR(Q5329/N5329,"0")</f>
        <v/>
      </c>
    </row>
    <row r="5330">
      <c r="A5330">
        <f>_xlfn.XLOOKUP(D5330,BN:BN,BO:BO)</f>
        <v/>
      </c>
      <c r="B5330" t="inlineStr">
        <is>
          <t>LLC</t>
        </is>
      </c>
      <c r="C5330" t="n">
        <v>902</v>
      </c>
      <c r="D5330">
        <f>_xlfn.XLOOKUP(C5330,BH:BH,BI:BI)</f>
        <v/>
      </c>
      <c r="E5330" t="n">
        <v>25907</v>
      </c>
      <c r="F5330" t="inlineStr">
        <is>
          <t>THE OKURA 11-12 ABR - 2 CUARTOS</t>
        </is>
      </c>
      <c r="G5330" s="234" t="n">
        <v>46123</v>
      </c>
      <c r="H5330" s="234" t="n">
        <v>46124</v>
      </c>
      <c r="I5330" t="inlineStr">
        <is>
          <t>HTL</t>
        </is>
      </c>
      <c r="J5330">
        <f>_xlfn.XLOOKUP(I5330,AS:AS,AU:AU)</f>
        <v/>
      </c>
      <c r="K5330" t="inlineStr">
        <is>
          <t>USD</t>
        </is>
      </c>
      <c r="L5330" s="238" t="n">
        <v>1795.38</v>
      </c>
      <c r="M5330">
        <f>L5330*_xlfn.XLOOKUP(K5330,AM:AM,AN:AN)</f>
        <v/>
      </c>
      <c r="N5330">
        <f>L5330*_xlfn.XLOOKUP(K5330,AM:AM,AO:AO)</f>
        <v/>
      </c>
      <c r="O5330" s="238" t="n">
        <v>140.44</v>
      </c>
      <c r="P5330">
        <f>O5330*_xlfn.XLOOKUP(K5330,AM:AM,AN:AN)</f>
        <v/>
      </c>
      <c r="Q5330">
        <f>O5330*_xlfn.XLOOKUP(K5330,AM:AM,AO:AO)</f>
        <v/>
      </c>
      <c r="R5330">
        <f>_xlfn.XLOOKUP(E5330,AF:AF,AG:AG)</f>
        <v/>
      </c>
      <c r="S5330">
        <f>_xlfn.XLOOKUP(E5330,AF:AF,AI:AI)</f>
        <v/>
      </c>
      <c r="T5330">
        <f>WEEKNUM(G5330)</f>
        <v/>
      </c>
      <c r="U5330">
        <f>YEAR(G5330)</f>
        <v/>
      </c>
      <c r="V5330" s="117">
        <f>IFERROR(Q5330/N5330,"0")</f>
        <v/>
      </c>
    </row>
    <row r="5331">
      <c r="A5331">
        <f>_xlfn.XLOOKUP(D5331,BN:BN,BO:BO)</f>
        <v/>
      </c>
      <c r="B5331" t="inlineStr">
        <is>
          <t>LLC</t>
        </is>
      </c>
      <c r="C5331" t="n">
        <v>902</v>
      </c>
      <c r="D5331">
        <f>_xlfn.XLOOKUP(C5331,BH:BH,BI:BI)</f>
        <v/>
      </c>
      <c r="E5331" t="n">
        <v>25053</v>
      </c>
      <c r="F5331" t="inlineStr">
        <is>
          <t>RITZ NIKKO 12-14 ABR</t>
        </is>
      </c>
      <c r="G5331" s="234" t="n">
        <v>46124</v>
      </c>
      <c r="H5331" s="234" t="n">
        <v>46126</v>
      </c>
      <c r="I5331" t="inlineStr">
        <is>
          <t>HTL</t>
        </is>
      </c>
      <c r="J5331">
        <f>_xlfn.XLOOKUP(I5331,AS:AS,AU:AU)</f>
        <v/>
      </c>
      <c r="K5331" t="inlineStr">
        <is>
          <t>USD</t>
        </is>
      </c>
      <c r="L5331" s="238" t="n">
        <v>2282.35</v>
      </c>
      <c r="M5331">
        <f>L5331*_xlfn.XLOOKUP(K5331,AM:AM,AN:AN)</f>
        <v/>
      </c>
      <c r="N5331">
        <f>L5331*_xlfn.XLOOKUP(K5331,AM:AM,AO:AO)</f>
        <v/>
      </c>
      <c r="O5331" s="238" t="n">
        <v>180.12</v>
      </c>
      <c r="P5331">
        <f>O5331*_xlfn.XLOOKUP(K5331,AM:AM,AN:AN)</f>
        <v/>
      </c>
      <c r="Q5331">
        <f>O5331*_xlfn.XLOOKUP(K5331,AM:AM,AO:AO)</f>
        <v/>
      </c>
      <c r="R5331">
        <f>_xlfn.XLOOKUP(E5331,AF:AF,AG:AG)</f>
        <v/>
      </c>
      <c r="S5331">
        <f>_xlfn.XLOOKUP(E5331,AF:AF,AI:AI)</f>
        <v/>
      </c>
      <c r="T5331">
        <f>WEEKNUM(G5331)</f>
        <v/>
      </c>
      <c r="U5331">
        <f>YEAR(G5331)</f>
        <v/>
      </c>
      <c r="V5331" s="117">
        <f>IFERROR(Q5331/N5331,"0")</f>
        <v/>
      </c>
    </row>
    <row r="5332">
      <c r="A5332">
        <f>_xlfn.XLOOKUP(D5332,BN:BN,BO:BO)</f>
        <v/>
      </c>
      <c r="B5332" t="inlineStr">
        <is>
          <t>LLC</t>
        </is>
      </c>
      <c r="C5332" t="n">
        <v>902</v>
      </c>
      <c r="D5332">
        <f>_xlfn.XLOOKUP(C5332,BH:BH,BI:BI)</f>
        <v/>
      </c>
      <c r="E5332" t="n">
        <v>24989</v>
      </c>
      <c r="F5332" t="inlineStr">
        <is>
          <t>HYATT KANAZAWA  8-9 ABR - 2 CUARTOS</t>
        </is>
      </c>
      <c r="G5332" s="234" t="n">
        <v>46120</v>
      </c>
      <c r="H5332" s="234" t="n">
        <v>46121</v>
      </c>
      <c r="I5332" t="inlineStr">
        <is>
          <t>HTL</t>
        </is>
      </c>
      <c r="J5332">
        <f>_xlfn.XLOOKUP(I5332,AS:AS,AU:AU)</f>
        <v/>
      </c>
      <c r="K5332" t="inlineStr">
        <is>
          <t>USD</t>
        </is>
      </c>
      <c r="L5332" s="238" t="n">
        <v>690.12</v>
      </c>
      <c r="M5332">
        <f>L5332*_xlfn.XLOOKUP(K5332,AM:AM,AN:AN)</f>
        <v/>
      </c>
      <c r="N5332">
        <f>L5332*_xlfn.XLOOKUP(K5332,AM:AM,AO:AO)</f>
        <v/>
      </c>
      <c r="O5332" s="238" t="n">
        <v>53.36</v>
      </c>
      <c r="P5332">
        <f>O5332*_xlfn.XLOOKUP(K5332,AM:AM,AN:AN)</f>
        <v/>
      </c>
      <c r="Q5332">
        <f>O5332*_xlfn.XLOOKUP(K5332,AM:AM,AO:AO)</f>
        <v/>
      </c>
      <c r="R5332">
        <f>_xlfn.XLOOKUP(E5332,AF:AF,AG:AG)</f>
        <v/>
      </c>
      <c r="S5332">
        <f>_xlfn.XLOOKUP(E5332,AF:AF,AI:AI)</f>
        <v/>
      </c>
      <c r="T5332">
        <f>WEEKNUM(G5332)</f>
        <v/>
      </c>
      <c r="U5332">
        <f>YEAR(G5332)</f>
        <v/>
      </c>
      <c r="V5332" s="117">
        <f>IFERROR(Q5332/N5332,"0")</f>
        <v/>
      </c>
    </row>
    <row r="5333">
      <c r="A5333">
        <f>_xlfn.XLOOKUP(D5333,BN:BN,BO:BO)</f>
        <v/>
      </c>
      <c r="B5333" t="inlineStr">
        <is>
          <t>LLC</t>
        </is>
      </c>
      <c r="C5333" t="n">
        <v>902</v>
      </c>
      <c r="D5333">
        <f>_xlfn.XLOOKUP(C5333,BH:BH,BI:BI)</f>
        <v/>
      </c>
      <c r="E5333" t="n">
        <v>25057</v>
      </c>
      <c r="F5333" t="inlineStr">
        <is>
          <t>MITSUI KYOTO  9-11 ABR - 2 CUARTOS</t>
        </is>
      </c>
      <c r="G5333" s="234" t="n">
        <v>46121</v>
      </c>
      <c r="H5333" s="234" t="n">
        <v>46123</v>
      </c>
      <c r="I5333" t="inlineStr">
        <is>
          <t>HTL</t>
        </is>
      </c>
      <c r="J5333">
        <f>_xlfn.XLOOKUP(I5333,AS:AS,AU:AU)</f>
        <v/>
      </c>
      <c r="K5333" t="inlineStr">
        <is>
          <t>USD</t>
        </is>
      </c>
      <c r="L5333" s="238" t="n">
        <v>11582.56</v>
      </c>
      <c r="M5333">
        <f>L5333*_xlfn.XLOOKUP(K5333,AM:AM,AN:AN)</f>
        <v/>
      </c>
      <c r="N5333">
        <f>L5333*_xlfn.XLOOKUP(K5333,AM:AM,AO:AO)</f>
        <v/>
      </c>
      <c r="O5333" s="238" t="n">
        <v>915.62</v>
      </c>
      <c r="P5333">
        <f>O5333*_xlfn.XLOOKUP(K5333,AM:AM,AN:AN)</f>
        <v/>
      </c>
      <c r="Q5333">
        <f>O5333*_xlfn.XLOOKUP(K5333,AM:AM,AO:AO)</f>
        <v/>
      </c>
      <c r="R5333">
        <f>_xlfn.XLOOKUP(E5333,AF:AF,AG:AG)</f>
        <v/>
      </c>
      <c r="S5333">
        <f>_xlfn.XLOOKUP(E5333,AF:AF,AI:AI)</f>
        <v/>
      </c>
      <c r="T5333">
        <f>WEEKNUM(G5333)</f>
        <v/>
      </c>
      <c r="U5333">
        <f>YEAR(G5333)</f>
        <v/>
      </c>
      <c r="V5333" s="117">
        <f>IFERROR(Q5333/N5333,"0")</f>
        <v/>
      </c>
    </row>
    <row r="5334">
      <c r="A5334">
        <f>_xlfn.XLOOKUP(D5334,BN:BN,BO:BO)</f>
        <v/>
      </c>
      <c r="B5334" t="inlineStr">
        <is>
          <t>LLC</t>
        </is>
      </c>
      <c r="C5334" t="n">
        <v>903</v>
      </c>
      <c r="D5334">
        <f>_xlfn.XLOOKUP(C5334,BH:BH,BI:BI)</f>
        <v/>
      </c>
      <c r="E5334" t="n">
        <v>26070</v>
      </c>
      <c r="F5334" t="inlineStr">
        <is>
          <t>FS SEOUL - 6-10 MAY - 2 CUARTOS</t>
        </is>
      </c>
      <c r="G5334" s="234" t="n">
        <v>46148</v>
      </c>
      <c r="H5334" s="234" t="n">
        <v>46169</v>
      </c>
      <c r="I5334" t="inlineStr">
        <is>
          <t>HTL</t>
        </is>
      </c>
      <c r="J5334">
        <f>_xlfn.XLOOKUP(I5334,AS:AS,AU:AU)</f>
        <v/>
      </c>
      <c r="K5334" t="inlineStr">
        <is>
          <t>USD</t>
        </is>
      </c>
      <c r="L5334" s="238" t="n">
        <v>5337.08</v>
      </c>
      <c r="M5334">
        <f>L5334*_xlfn.XLOOKUP(K5334,AM:AM,AN:AN)</f>
        <v/>
      </c>
      <c r="N5334">
        <f>L5334*_xlfn.XLOOKUP(K5334,AM:AM,AO:AO)</f>
        <v/>
      </c>
      <c r="O5334" s="238" t="n">
        <v>485.19</v>
      </c>
      <c r="P5334">
        <f>O5334*_xlfn.XLOOKUP(K5334,AM:AM,AN:AN)</f>
        <v/>
      </c>
      <c r="Q5334">
        <f>O5334*_xlfn.XLOOKUP(K5334,AM:AM,AO:AO)</f>
        <v/>
      </c>
      <c r="R5334">
        <f>_xlfn.XLOOKUP(E5334,AF:AF,AG:AG)</f>
        <v/>
      </c>
      <c r="S5334">
        <f>_xlfn.XLOOKUP(E5334,AF:AF,AI:AI)</f>
        <v/>
      </c>
      <c r="T5334">
        <f>WEEKNUM(G5334)</f>
        <v/>
      </c>
      <c r="U5334">
        <f>YEAR(G5334)</f>
        <v/>
      </c>
      <c r="V5334" s="117">
        <f>IFERROR(Q5334/N5334,"0")</f>
        <v/>
      </c>
    </row>
    <row r="5335">
      <c r="A5335">
        <f>_xlfn.XLOOKUP(D5335,BN:BN,BO:BO)</f>
        <v/>
      </c>
      <c r="B5335" t="inlineStr">
        <is>
          <t>LLC</t>
        </is>
      </c>
      <c r="C5335" t="n">
        <v>903</v>
      </c>
      <c r="D5335">
        <f>_xlfn.XLOOKUP(C5335,BH:BH,BI:BI)</f>
        <v/>
      </c>
      <c r="E5335" t="n">
        <v>25057</v>
      </c>
      <c r="F5335" t="inlineStr">
        <is>
          <t>MITSUI KYOTO - 14-17 MAY - 2 CUARTOS</t>
        </is>
      </c>
      <c r="G5335" s="234" t="n">
        <v>46156</v>
      </c>
      <c r="H5335" s="234" t="n">
        <v>46159</v>
      </c>
      <c r="I5335" t="inlineStr">
        <is>
          <t>HTL</t>
        </is>
      </c>
      <c r="J5335">
        <f>_xlfn.XLOOKUP(I5335,AS:AS,AU:AU)</f>
        <v/>
      </c>
      <c r="K5335" t="inlineStr">
        <is>
          <t>USD</t>
        </is>
      </c>
      <c r="L5335" s="238" t="n">
        <v>7893.34</v>
      </c>
      <c r="M5335">
        <f>L5335*_xlfn.XLOOKUP(K5335,AM:AM,AN:AN)</f>
        <v/>
      </c>
      <c r="N5335">
        <f>L5335*_xlfn.XLOOKUP(K5335,AM:AM,AO:AO)</f>
        <v/>
      </c>
      <c r="O5335" s="238" t="n">
        <v>0</v>
      </c>
      <c r="P5335">
        <f>O5335*_xlfn.XLOOKUP(K5335,AM:AM,AN:AN)</f>
        <v/>
      </c>
      <c r="Q5335">
        <f>O5335*_xlfn.XLOOKUP(K5335,AM:AM,AO:AO)</f>
        <v/>
      </c>
      <c r="R5335">
        <f>_xlfn.XLOOKUP(E5335,AF:AF,AG:AG)</f>
        <v/>
      </c>
      <c r="S5335">
        <f>_xlfn.XLOOKUP(E5335,AF:AF,AI:AI)</f>
        <v/>
      </c>
      <c r="T5335">
        <f>WEEKNUM(G5335)</f>
        <v/>
      </c>
      <c r="U5335">
        <f>YEAR(G5335)</f>
        <v/>
      </c>
      <c r="V5335" s="117">
        <f>IFERROR(Q5335/N5335,"0")</f>
        <v/>
      </c>
    </row>
    <row r="5336">
      <c r="A5336">
        <f>_xlfn.XLOOKUP(D5336,BN:BN,BO:BO)</f>
        <v/>
      </c>
      <c r="B5336" t="inlineStr">
        <is>
          <t>LLC</t>
        </is>
      </c>
      <c r="C5336" t="n">
        <v>903</v>
      </c>
      <c r="D5336">
        <f>_xlfn.XLOOKUP(C5336,BH:BH,BI:BI)</f>
        <v/>
      </c>
      <c r="E5336" t="n">
        <v>30268</v>
      </c>
      <c r="F5336" t="inlineStr">
        <is>
          <t>PATINA OSAKA - 19-21 MAY - 2 CUARTOS</t>
        </is>
      </c>
      <c r="G5336" s="234" t="n">
        <v>46161</v>
      </c>
      <c r="H5336" s="234" t="n">
        <v>46163</v>
      </c>
      <c r="I5336" t="inlineStr">
        <is>
          <t>HTL</t>
        </is>
      </c>
      <c r="J5336">
        <f>_xlfn.XLOOKUP(I5336,AS:AS,AU:AU)</f>
        <v/>
      </c>
      <c r="K5336" t="inlineStr">
        <is>
          <t>USD</t>
        </is>
      </c>
      <c r="L5336" s="238" t="n">
        <v>2727.36</v>
      </c>
      <c r="M5336">
        <f>L5336*_xlfn.XLOOKUP(K5336,AM:AM,AN:AN)</f>
        <v/>
      </c>
      <c r="N5336">
        <f>L5336*_xlfn.XLOOKUP(K5336,AM:AM,AO:AO)</f>
        <v/>
      </c>
      <c r="O5336" s="238" t="n">
        <v>213.57</v>
      </c>
      <c r="P5336">
        <f>O5336*_xlfn.XLOOKUP(K5336,AM:AM,AN:AN)</f>
        <v/>
      </c>
      <c r="Q5336">
        <f>O5336*_xlfn.XLOOKUP(K5336,AM:AM,AO:AO)</f>
        <v/>
      </c>
      <c r="R5336">
        <f>_xlfn.XLOOKUP(E5336,AF:AF,AG:AG)</f>
        <v/>
      </c>
      <c r="S5336">
        <f>_xlfn.XLOOKUP(E5336,AF:AF,AI:AI)</f>
        <v/>
      </c>
      <c r="T5336">
        <f>WEEKNUM(G5336)</f>
        <v/>
      </c>
      <c r="U5336">
        <f>YEAR(G5336)</f>
        <v/>
      </c>
      <c r="V5336" s="117">
        <f>IFERROR(Q5336/N5336,"0")</f>
        <v/>
      </c>
    </row>
    <row r="5337">
      <c r="A5337">
        <f>_xlfn.XLOOKUP(D5337,BN:BN,BO:BO)</f>
        <v/>
      </c>
      <c r="B5337" t="inlineStr">
        <is>
          <t>LLC</t>
        </is>
      </c>
      <c r="C5337" t="n">
        <v>903</v>
      </c>
      <c r="D5337">
        <f>_xlfn.XLOOKUP(C5337,BH:BH,BI:BI)</f>
        <v/>
      </c>
      <c r="E5337" t="n">
        <v>25907</v>
      </c>
      <c r="F5337" t="inlineStr">
        <is>
          <t>THE OKURA - 22-27 MAY - 2 CUARTOS</t>
        </is>
      </c>
      <c r="G5337" s="234" t="n">
        <v>46164</v>
      </c>
      <c r="H5337" s="234" t="n">
        <v>46169</v>
      </c>
      <c r="I5337" t="inlineStr">
        <is>
          <t>HTL</t>
        </is>
      </c>
      <c r="J5337">
        <f>_xlfn.XLOOKUP(I5337,AS:AS,AU:AU)</f>
        <v/>
      </c>
      <c r="K5337" t="inlineStr">
        <is>
          <t>USD</t>
        </is>
      </c>
      <c r="L5337" s="238" t="n">
        <v>6320.06</v>
      </c>
      <c r="M5337">
        <f>L5337*_xlfn.XLOOKUP(K5337,AM:AM,AN:AN)</f>
        <v/>
      </c>
      <c r="N5337">
        <f>L5337*_xlfn.XLOOKUP(K5337,AM:AM,AO:AO)</f>
        <v/>
      </c>
      <c r="O5337" s="238" t="n">
        <v>497.58</v>
      </c>
      <c r="P5337">
        <f>O5337*_xlfn.XLOOKUP(K5337,AM:AM,AN:AN)</f>
        <v/>
      </c>
      <c r="Q5337">
        <f>O5337*_xlfn.XLOOKUP(K5337,AM:AM,AO:AO)</f>
        <v/>
      </c>
      <c r="R5337">
        <f>_xlfn.XLOOKUP(E5337,AF:AF,AG:AG)</f>
        <v/>
      </c>
      <c r="S5337">
        <f>_xlfn.XLOOKUP(E5337,AF:AF,AI:AI)</f>
        <v/>
      </c>
      <c r="T5337">
        <f>WEEKNUM(G5337)</f>
        <v/>
      </c>
      <c r="U5337">
        <f>YEAR(G5337)</f>
        <v/>
      </c>
      <c r="V5337" s="117">
        <f>IFERROR(Q5337/N5337,"0")</f>
        <v/>
      </c>
    </row>
    <row r="5338">
      <c r="A5338">
        <f>_xlfn.XLOOKUP(D5338,BN:BN,BO:BO)</f>
        <v/>
      </c>
      <c r="B5338" t="inlineStr">
        <is>
          <t>LLC</t>
        </is>
      </c>
      <c r="C5338" t="n">
        <v>903</v>
      </c>
      <c r="D5338">
        <f>_xlfn.XLOOKUP(C5338,BH:BH,BI:BI)</f>
        <v/>
      </c>
      <c r="E5338" t="n">
        <v>28731</v>
      </c>
      <c r="F5338" t="inlineStr">
        <is>
          <t>VIETNAM 10-14 MAY</t>
        </is>
      </c>
      <c r="G5338" s="234" t="n">
        <v>46152</v>
      </c>
      <c r="H5338" s="234" t="n">
        <v>46156</v>
      </c>
      <c r="I5338" t="inlineStr">
        <is>
          <t>PKT</t>
        </is>
      </c>
      <c r="J5338">
        <f>_xlfn.XLOOKUP(I5338,AS:AS,AU:AU)</f>
        <v/>
      </c>
      <c r="K5338" t="inlineStr">
        <is>
          <t>USD</t>
        </is>
      </c>
      <c r="L5338" s="238" t="n">
        <v>7870</v>
      </c>
      <c r="M5338">
        <f>L5338*_xlfn.XLOOKUP(K5338,AM:AM,AN:AN)</f>
        <v/>
      </c>
      <c r="N5338">
        <f>L5338*_xlfn.XLOOKUP(K5338,AM:AM,AO:AO)</f>
        <v/>
      </c>
      <c r="O5338" s="238" t="n">
        <v>1286</v>
      </c>
      <c r="P5338">
        <f>O5338*_xlfn.XLOOKUP(K5338,AM:AM,AN:AN)</f>
        <v/>
      </c>
      <c r="Q5338">
        <f>O5338*_xlfn.XLOOKUP(K5338,AM:AM,AO:AO)</f>
        <v/>
      </c>
      <c r="R5338">
        <f>_xlfn.XLOOKUP(E5338,AF:AF,AG:AG)</f>
        <v/>
      </c>
      <c r="S5338">
        <f>_xlfn.XLOOKUP(E5338,AF:AF,AI:AI)</f>
        <v/>
      </c>
      <c r="T5338">
        <f>WEEKNUM(G5338)</f>
        <v/>
      </c>
      <c r="U5338">
        <f>YEAR(G5338)</f>
        <v/>
      </c>
      <c r="V5338" s="117">
        <f>IFERROR(Q5338/N5338,"0")</f>
        <v/>
      </c>
    </row>
    <row r="5339">
      <c r="A5339">
        <f>_xlfn.XLOOKUP(D5339,BN:BN,BO:BO)</f>
        <v/>
      </c>
      <c r="B5339" t="inlineStr">
        <is>
          <t>LLC</t>
        </is>
      </c>
      <c r="C5339" t="n">
        <v>903</v>
      </c>
      <c r="D5339">
        <f>_xlfn.XLOOKUP(C5339,BH:BH,BI:BI)</f>
        <v/>
      </c>
      <c r="E5339" t="n">
        <v>25360</v>
      </c>
      <c r="F5339" t="inlineStr">
        <is>
          <t>SERVICIOS LUX JAPAN 14-27 MAY</t>
        </is>
      </c>
      <c r="G5339" s="234" t="n">
        <v>46156</v>
      </c>
      <c r="H5339" s="234" t="n">
        <v>46169</v>
      </c>
      <c r="I5339" t="inlineStr">
        <is>
          <t>PKT</t>
        </is>
      </c>
      <c r="J5339">
        <f>_xlfn.XLOOKUP(I5339,AS:AS,AU:AU)</f>
        <v/>
      </c>
      <c r="K5339" t="inlineStr">
        <is>
          <t>USD</t>
        </is>
      </c>
      <c r="L5339" s="238" t="n">
        <v>23543</v>
      </c>
      <c r="M5339">
        <f>L5339*_xlfn.XLOOKUP(K5339,AM:AM,AN:AN)</f>
        <v/>
      </c>
      <c r="N5339">
        <f>L5339*_xlfn.XLOOKUP(K5339,AM:AM,AO:AO)</f>
        <v/>
      </c>
      <c r="O5339" s="238" t="n">
        <v>3134</v>
      </c>
      <c r="P5339">
        <f>O5339*_xlfn.XLOOKUP(K5339,AM:AM,AN:AN)</f>
        <v/>
      </c>
      <c r="Q5339">
        <f>O5339*_xlfn.XLOOKUP(K5339,AM:AM,AO:AO)</f>
        <v/>
      </c>
      <c r="R5339">
        <f>_xlfn.XLOOKUP(E5339,AF:AF,AG:AG)</f>
        <v/>
      </c>
      <c r="S5339">
        <f>_xlfn.XLOOKUP(E5339,AF:AF,AI:AI)</f>
        <v/>
      </c>
      <c r="T5339">
        <f>WEEKNUM(G5339)</f>
        <v/>
      </c>
      <c r="U5339">
        <f>YEAR(G5339)</f>
        <v/>
      </c>
      <c r="V5339" s="117">
        <f>IFERROR(Q5339/N5339,"0")</f>
        <v/>
      </c>
    </row>
    <row r="5340">
      <c r="A5340">
        <f>_xlfn.XLOOKUP(D5340,BN:BN,BO:BO)</f>
        <v/>
      </c>
      <c r="B5340" t="inlineStr">
        <is>
          <t>LLC</t>
        </is>
      </c>
      <c r="C5340" t="n">
        <v>903</v>
      </c>
      <c r="D5340">
        <f>_xlfn.XLOOKUP(C5340,BH:BH,BI:BI)</f>
        <v/>
      </c>
      <c r="E5340" t="n">
        <v>33686</v>
      </c>
      <c r="F5340" t="inlineStr">
        <is>
          <t>SERVICIOS SEUL 6-10 MAY</t>
        </is>
      </c>
      <c r="G5340" s="234" t="n">
        <v>46148</v>
      </c>
      <c r="H5340" s="234" t="n">
        <v>46152</v>
      </c>
      <c r="I5340" t="inlineStr">
        <is>
          <t>PKT</t>
        </is>
      </c>
      <c r="J5340">
        <f>_xlfn.XLOOKUP(I5340,AS:AS,AU:AU)</f>
        <v/>
      </c>
      <c r="K5340" t="inlineStr">
        <is>
          <t>USD</t>
        </is>
      </c>
      <c r="L5340" s="238" t="n">
        <v>1548</v>
      </c>
      <c r="M5340">
        <f>L5340*_xlfn.XLOOKUP(K5340,AM:AM,AN:AN)</f>
        <v/>
      </c>
      <c r="N5340">
        <f>L5340*_xlfn.XLOOKUP(K5340,AM:AM,AO:AO)</f>
        <v/>
      </c>
      <c r="O5340" s="238" t="n">
        <v>428</v>
      </c>
      <c r="P5340">
        <f>O5340*_xlfn.XLOOKUP(K5340,AM:AM,AN:AN)</f>
        <v/>
      </c>
      <c r="Q5340">
        <f>O5340*_xlfn.XLOOKUP(K5340,AM:AM,AO:AO)</f>
        <v/>
      </c>
      <c r="R5340">
        <f>_xlfn.XLOOKUP(E5340,AF:AF,AG:AG)</f>
        <v/>
      </c>
      <c r="S5340">
        <f>_xlfn.XLOOKUP(E5340,AF:AF,AI:AI)</f>
        <v/>
      </c>
      <c r="T5340">
        <f>WEEKNUM(G5340)</f>
        <v/>
      </c>
      <c r="U5340">
        <f>YEAR(G5340)</f>
        <v/>
      </c>
      <c r="V5340" s="117">
        <f>IFERROR(Q5340/N5340,"0")</f>
        <v/>
      </c>
    </row>
    <row r="5341">
      <c r="A5341">
        <f>_xlfn.XLOOKUP(D5341,BN:BN,BO:BO)</f>
        <v/>
      </c>
      <c r="B5341" t="inlineStr">
        <is>
          <t>LLC</t>
        </is>
      </c>
      <c r="C5341" t="n">
        <v>903</v>
      </c>
      <c r="D5341">
        <f>_xlfn.XLOOKUP(C5341,BH:BH,BI:BI)</f>
        <v/>
      </c>
      <c r="E5341" t="n">
        <v>32097</v>
      </c>
      <c r="F5341" t="inlineStr">
        <is>
          <t>TOUR EN TESHIMA - SETOUCHI</t>
        </is>
      </c>
      <c r="G5341" s="234" t="n">
        <v>46160</v>
      </c>
      <c r="H5341" s="234" t="n">
        <v>46160</v>
      </c>
      <c r="I5341" t="inlineStr">
        <is>
          <t>ATR</t>
        </is>
      </c>
      <c r="J5341">
        <f>_xlfn.XLOOKUP(I5341,AS:AS,AU:AU)</f>
        <v/>
      </c>
      <c r="K5341" t="inlineStr">
        <is>
          <t>USD</t>
        </is>
      </c>
      <c r="L5341" s="238" t="n">
        <v>1757</v>
      </c>
      <c r="M5341">
        <f>L5341*_xlfn.XLOOKUP(K5341,AM:AM,AN:AN)</f>
        <v/>
      </c>
      <c r="N5341">
        <f>L5341*_xlfn.XLOOKUP(K5341,AM:AM,AO:AO)</f>
        <v/>
      </c>
      <c r="O5341" s="238" t="n">
        <v>233</v>
      </c>
      <c r="P5341">
        <f>O5341*_xlfn.XLOOKUP(K5341,AM:AM,AN:AN)</f>
        <v/>
      </c>
      <c r="Q5341">
        <f>O5341*_xlfn.XLOOKUP(K5341,AM:AM,AO:AO)</f>
        <v/>
      </c>
      <c r="R5341">
        <f>_xlfn.XLOOKUP(E5341,AF:AF,AG:AG)</f>
        <v/>
      </c>
      <c r="S5341">
        <f>_xlfn.XLOOKUP(E5341,AF:AF,AI:AI)</f>
        <v/>
      </c>
      <c r="T5341">
        <f>WEEKNUM(G5341)</f>
        <v/>
      </c>
      <c r="U5341">
        <f>YEAR(G5341)</f>
        <v/>
      </c>
      <c r="V5341" s="117">
        <f>IFERROR(Q5341/N5341,"0")</f>
        <v/>
      </c>
    </row>
    <row r="5342">
      <c r="A5342">
        <f>_xlfn.XLOOKUP(D5342,BN:BN,BO:BO)</f>
        <v/>
      </c>
      <c r="B5342" t="inlineStr">
        <is>
          <t>LLC</t>
        </is>
      </c>
      <c r="C5342" t="n">
        <v>904</v>
      </c>
      <c r="D5342">
        <f>_xlfn.XLOOKUP(C5342,BH:BH,BI:BI)</f>
        <v/>
      </c>
      <c r="E5342" t="n">
        <v>33690</v>
      </c>
      <c r="F5342" t="inlineStr">
        <is>
          <t>INTERCONTINENTAL TOKYO BAY 28-31 DEC - 2 CUARTOS</t>
        </is>
      </c>
      <c r="G5342" s="234" t="n">
        <v>46019</v>
      </c>
      <c r="H5342" s="234" t="n">
        <v>46022</v>
      </c>
      <c r="I5342" t="inlineStr">
        <is>
          <t>HTL</t>
        </is>
      </c>
      <c r="J5342">
        <f>_xlfn.XLOOKUP(I5342,AS:AS,AU:AU)</f>
        <v/>
      </c>
      <c r="K5342" t="inlineStr">
        <is>
          <t>USD</t>
        </is>
      </c>
      <c r="L5342" s="238" t="n">
        <v>4310</v>
      </c>
      <c r="M5342">
        <f>L5342*_xlfn.XLOOKUP(K5342,AM:AM,AN:AN)</f>
        <v/>
      </c>
      <c r="N5342">
        <f>L5342*_xlfn.XLOOKUP(K5342,AM:AM,AO:AO)</f>
        <v/>
      </c>
      <c r="O5342" s="238" t="n">
        <v>294.82</v>
      </c>
      <c r="P5342">
        <f>O5342*_xlfn.XLOOKUP(K5342,AM:AM,AN:AN)</f>
        <v/>
      </c>
      <c r="Q5342">
        <f>O5342*_xlfn.XLOOKUP(K5342,AM:AM,AO:AO)</f>
        <v/>
      </c>
      <c r="R5342">
        <f>_xlfn.XLOOKUP(E5342,AF:AF,AG:AG)</f>
        <v/>
      </c>
      <c r="S5342">
        <f>_xlfn.XLOOKUP(E5342,AF:AF,AI:AI)</f>
        <v/>
      </c>
      <c r="T5342">
        <f>WEEKNUM(G5342)</f>
        <v/>
      </c>
      <c r="U5342">
        <f>YEAR(G5342)</f>
        <v/>
      </c>
      <c r="V5342" s="117">
        <f>IFERROR(Q5342/N5342,"0")</f>
        <v/>
      </c>
    </row>
    <row r="5343">
      <c r="A5343">
        <f>_xlfn.XLOOKUP(D5343,BN:BN,BO:BO)</f>
        <v/>
      </c>
      <c r="B5343" t="inlineStr">
        <is>
          <t>LLC</t>
        </is>
      </c>
      <c r="C5343" t="n">
        <v>904</v>
      </c>
      <c r="D5343">
        <f>_xlfn.XLOOKUP(C5343,BH:BH,BI:BI)</f>
        <v/>
      </c>
      <c r="E5343" t="n">
        <v>33694</v>
      </c>
      <c r="F5343" t="inlineStr">
        <is>
          <t>HYATT PLACE 31 DEC - 3 ENE - 2 CUARTOS</t>
        </is>
      </c>
      <c r="G5343" s="234" t="n">
        <v>46022</v>
      </c>
      <c r="H5343" s="234" t="n">
        <v>46025</v>
      </c>
      <c r="I5343" t="inlineStr">
        <is>
          <t>HTL</t>
        </is>
      </c>
      <c r="J5343">
        <f>_xlfn.XLOOKUP(I5343,AS:AS,AU:AU)</f>
        <v/>
      </c>
      <c r="K5343" t="inlineStr">
        <is>
          <t>USD</t>
        </is>
      </c>
      <c r="L5343" s="238" t="n">
        <v>2508</v>
      </c>
      <c r="M5343">
        <f>L5343*_xlfn.XLOOKUP(K5343,AM:AM,AN:AN)</f>
        <v/>
      </c>
      <c r="N5343">
        <f>L5343*_xlfn.XLOOKUP(K5343,AM:AM,AO:AO)</f>
        <v/>
      </c>
      <c r="O5343" s="238" t="n">
        <v>207.28</v>
      </c>
      <c r="P5343">
        <f>O5343*_xlfn.XLOOKUP(K5343,AM:AM,AN:AN)</f>
        <v/>
      </c>
      <c r="Q5343">
        <f>O5343*_xlfn.XLOOKUP(K5343,AM:AM,AO:AO)</f>
        <v/>
      </c>
      <c r="R5343">
        <f>_xlfn.XLOOKUP(E5343,AF:AF,AG:AG)</f>
        <v/>
      </c>
      <c r="S5343">
        <f>_xlfn.XLOOKUP(E5343,AF:AF,AI:AI)</f>
        <v/>
      </c>
      <c r="T5343">
        <f>WEEKNUM(G5343)</f>
        <v/>
      </c>
      <c r="U5343">
        <f>YEAR(G5343)</f>
        <v/>
      </c>
      <c r="V5343" s="117">
        <f>IFERROR(Q5343/N5343,"0")</f>
        <v/>
      </c>
    </row>
    <row r="5344">
      <c r="A5344">
        <f>_xlfn.XLOOKUP(D5344,BN:BN,BO:BO)</f>
        <v/>
      </c>
      <c r="B5344" t="inlineStr">
        <is>
          <t>LLC</t>
        </is>
      </c>
      <c r="C5344" t="n">
        <v>904</v>
      </c>
      <c r="D5344">
        <f>_xlfn.XLOOKUP(C5344,BH:BH,BI:BI)</f>
        <v/>
      </c>
      <c r="E5344" t="n">
        <v>26428</v>
      </c>
      <c r="F5344" t="inlineStr">
        <is>
          <t>MEXICO KANKO TOUR KIOTO</t>
        </is>
      </c>
      <c r="G5344" s="234" t="n">
        <v>46024</v>
      </c>
      <c r="H5344" s="234" t="n">
        <v>46024</v>
      </c>
      <c r="I5344" t="inlineStr">
        <is>
          <t>ATR</t>
        </is>
      </c>
      <c r="J5344">
        <f>_xlfn.XLOOKUP(I5344,AS:AS,AU:AU)</f>
        <v/>
      </c>
      <c r="K5344" t="inlineStr">
        <is>
          <t>USD</t>
        </is>
      </c>
      <c r="L5344" s="238" t="n">
        <v>1390</v>
      </c>
      <c r="M5344">
        <f>L5344*_xlfn.XLOOKUP(K5344,AM:AM,AN:AN)</f>
        <v/>
      </c>
      <c r="N5344">
        <f>L5344*_xlfn.XLOOKUP(K5344,AM:AM,AO:AO)</f>
        <v/>
      </c>
      <c r="O5344" s="238" t="n">
        <v>140</v>
      </c>
      <c r="P5344">
        <f>O5344*_xlfn.XLOOKUP(K5344,AM:AM,AN:AN)</f>
        <v/>
      </c>
      <c r="Q5344">
        <f>O5344*_xlfn.XLOOKUP(K5344,AM:AM,AO:AO)</f>
        <v/>
      </c>
      <c r="R5344">
        <f>_xlfn.XLOOKUP(E5344,AF:AF,AG:AG)</f>
        <v/>
      </c>
      <c r="S5344">
        <f>_xlfn.XLOOKUP(E5344,AF:AF,AI:AI)</f>
        <v/>
      </c>
      <c r="T5344">
        <f>WEEKNUM(G5344)</f>
        <v/>
      </c>
      <c r="U5344">
        <f>YEAR(G5344)</f>
        <v/>
      </c>
      <c r="V5344" s="117">
        <f>IFERROR(Q5344/N5344,"0")</f>
        <v/>
      </c>
    </row>
    <row r="5345">
      <c r="A5345">
        <f>_xlfn.XLOOKUP(D5345,BN:BN,BO:BO)</f>
        <v/>
      </c>
      <c r="B5345" t="inlineStr">
        <is>
          <t>LLC</t>
        </is>
      </c>
      <c r="C5345" t="n">
        <v>905</v>
      </c>
      <c r="D5345">
        <f>_xlfn.XLOOKUP(C5345,BH:BH,BI:BI)</f>
        <v/>
      </c>
      <c r="E5345" t="n">
        <v>27633</v>
      </c>
      <c r="F5345" t="inlineStr">
        <is>
          <t xml:space="preserve">Hotel Four Seasons Tamarindo </t>
        </is>
      </c>
      <c r="G5345" s="234" t="n">
        <v>46025</v>
      </c>
      <c r="H5345" s="234" t="n">
        <v>46031</v>
      </c>
      <c r="I5345" t="inlineStr">
        <is>
          <t>HTL</t>
        </is>
      </c>
      <c r="J5345">
        <f>_xlfn.XLOOKUP(I5345,AS:AS,AU:AU)</f>
        <v/>
      </c>
      <c r="K5345" t="inlineStr">
        <is>
          <t>USD</t>
        </is>
      </c>
      <c r="L5345" s="238" t="n">
        <v>11144</v>
      </c>
      <c r="M5345">
        <f>L5345*_xlfn.XLOOKUP(K5345,AM:AM,AN:AN)</f>
        <v/>
      </c>
      <c r="N5345">
        <f>L5345*_xlfn.XLOOKUP(K5345,AM:AM,AO:AO)</f>
        <v/>
      </c>
      <c r="O5345" s="238" t="n">
        <v>0</v>
      </c>
      <c r="P5345">
        <f>O5345*_xlfn.XLOOKUP(K5345,AM:AM,AN:AN)</f>
        <v/>
      </c>
      <c r="Q5345">
        <f>O5345*_xlfn.XLOOKUP(K5345,AM:AM,AO:AO)</f>
        <v/>
      </c>
      <c r="R5345">
        <f>_xlfn.XLOOKUP(E5345,AF:AF,AG:AG)</f>
        <v/>
      </c>
      <c r="S5345">
        <f>_xlfn.XLOOKUP(E5345,AF:AF,AI:AI)</f>
        <v/>
      </c>
      <c r="T5345">
        <f>WEEKNUM(G5345)</f>
        <v/>
      </c>
      <c r="U5345">
        <f>YEAR(G5345)</f>
        <v/>
      </c>
      <c r="V5345" s="117">
        <f>IFERROR(Q5345/N5345,"0")</f>
        <v/>
      </c>
    </row>
    <row r="5346">
      <c r="A5346">
        <f>_xlfn.XLOOKUP(D5346,BN:BN,BO:BO)</f>
        <v/>
      </c>
      <c r="B5346" t="inlineStr">
        <is>
          <t>LLC</t>
        </is>
      </c>
      <c r="C5346" t="n">
        <v>907</v>
      </c>
      <c r="D5346">
        <f>_xlfn.XLOOKUP(C5346,BH:BH,BI:BI)</f>
        <v/>
      </c>
      <c r="E5346" t="n">
        <v>33711</v>
      </c>
      <c r="F5346" t="inlineStr">
        <is>
          <t>Hotel Indigo</t>
        </is>
      </c>
      <c r="G5346" s="234" t="n">
        <v>46128</v>
      </c>
      <c r="H5346" s="234" t="n">
        <v>46131</v>
      </c>
      <c r="I5346" t="inlineStr">
        <is>
          <t>HTL</t>
        </is>
      </c>
      <c r="J5346">
        <f>_xlfn.XLOOKUP(I5346,AS:AS,AU:AU)</f>
        <v/>
      </c>
      <c r="K5346" t="inlineStr">
        <is>
          <t>MXN</t>
        </is>
      </c>
      <c r="L5346" s="238" t="n">
        <v>23996</v>
      </c>
      <c r="M5346">
        <f>L5346*_xlfn.XLOOKUP(K5346,AM:AM,AN:AN)</f>
        <v/>
      </c>
      <c r="N5346">
        <f>L5346*_xlfn.XLOOKUP(K5346,AM:AM,AO:AO)</f>
        <v/>
      </c>
      <c r="O5346" s="238" t="n">
        <v>10</v>
      </c>
      <c r="P5346">
        <f>O5346*_xlfn.XLOOKUP(K5346,AM:AM,AN:AN)</f>
        <v/>
      </c>
      <c r="Q5346">
        <f>O5346*_xlfn.XLOOKUP(K5346,AM:AM,AO:AO)</f>
        <v/>
      </c>
      <c r="R5346">
        <f>_xlfn.XLOOKUP(E5346,AF:AF,AG:AG)</f>
        <v/>
      </c>
      <c r="S5346">
        <f>_xlfn.XLOOKUP(E5346,AF:AF,AI:AI)</f>
        <v/>
      </c>
      <c r="T5346">
        <f>WEEKNUM(G5346)</f>
        <v/>
      </c>
      <c r="U5346">
        <f>YEAR(G5346)</f>
        <v/>
      </c>
      <c r="V5346" s="117">
        <f>IFERROR(Q5346/N5346,"0")</f>
        <v/>
      </c>
    </row>
    <row r="5347">
      <c r="A5347">
        <f>_xlfn.XLOOKUP(D5347,BN:BN,BO:BO)</f>
        <v/>
      </c>
      <c r="B5347" t="inlineStr">
        <is>
          <t>LLC</t>
        </is>
      </c>
      <c r="C5347" t="n">
        <v>908</v>
      </c>
      <c r="D5347">
        <f>_xlfn.XLOOKUP(C5347,BH:BH,BI:BI)</f>
        <v/>
      </c>
      <c r="E5347" t="n">
        <v>0</v>
      </c>
      <c r="F5347" t="inlineStr">
        <is>
          <t>COMPRA BOLETOS DE AVION</t>
        </is>
      </c>
      <c r="G5347" s="234" t="n">
        <v>46023</v>
      </c>
      <c r="H5347" s="234" t="n">
        <v>46027</v>
      </c>
      <c r="I5347" t="inlineStr">
        <is>
          <t>HPS</t>
        </is>
      </c>
      <c r="J5347">
        <f>_xlfn.XLOOKUP(I5347,AS:AS,AU:AU)</f>
        <v/>
      </c>
      <c r="K5347" t="inlineStr">
        <is>
          <t>USD</t>
        </is>
      </c>
      <c r="L5347" s="238" t="n">
        <v>105</v>
      </c>
      <c r="M5347">
        <f>L5347*_xlfn.XLOOKUP(K5347,AM:AM,AN:AN)</f>
        <v/>
      </c>
      <c r="N5347">
        <f>L5347*_xlfn.XLOOKUP(K5347,AM:AM,AO:AO)</f>
        <v/>
      </c>
      <c r="O5347" s="238" t="n">
        <v>105</v>
      </c>
      <c r="P5347">
        <f>O5347*_xlfn.XLOOKUP(K5347,AM:AM,AN:AN)</f>
        <v/>
      </c>
      <c r="Q5347">
        <f>O5347*_xlfn.XLOOKUP(K5347,AM:AM,AO:AO)</f>
        <v/>
      </c>
      <c r="R5347">
        <f>_xlfn.XLOOKUP(E5347,AF:AF,AG:AG)</f>
        <v/>
      </c>
      <c r="S5347">
        <f>_xlfn.XLOOKUP(E5347,AF:AF,AI:AI)</f>
        <v/>
      </c>
      <c r="T5347">
        <f>WEEKNUM(G5347)</f>
        <v/>
      </c>
      <c r="U5347">
        <f>YEAR(G5347)</f>
        <v/>
      </c>
      <c r="V5347" s="117">
        <f>IFERROR(Q5347/N5347,"0")</f>
        <v/>
      </c>
    </row>
    <row r="5348">
      <c r="A5348">
        <f>_xlfn.XLOOKUP(D5348,BN:BN,BO:BO)</f>
        <v/>
      </c>
      <c r="B5348" t="inlineStr">
        <is>
          <t>LLC</t>
        </is>
      </c>
      <c r="C5348" t="n">
        <v>908</v>
      </c>
      <c r="D5348">
        <f>_xlfn.XLOOKUP(C5348,BH:BH,BI:BI)</f>
        <v/>
      </c>
      <c r="E5348" t="n">
        <v>29688</v>
      </c>
      <c r="F5348" t="inlineStr">
        <is>
          <t>Hospedaje Londres Raddisson Mayfair por plataforma TABLET</t>
        </is>
      </c>
      <c r="G5348" s="234" t="n">
        <v>46027</v>
      </c>
      <c r="H5348" s="234" t="n">
        <v>46029</v>
      </c>
      <c r="I5348" t="inlineStr">
        <is>
          <t>HTL</t>
        </is>
      </c>
      <c r="J5348">
        <f>_xlfn.XLOOKUP(I5348,AS:AS,AU:AU)</f>
        <v/>
      </c>
      <c r="K5348" t="inlineStr">
        <is>
          <t>USD</t>
        </is>
      </c>
      <c r="L5348" s="238" t="n">
        <v>1489.2</v>
      </c>
      <c r="M5348">
        <f>L5348*_xlfn.XLOOKUP(K5348,AM:AM,AN:AN)</f>
        <v/>
      </c>
      <c r="N5348">
        <f>L5348*_xlfn.XLOOKUP(K5348,AM:AM,AO:AO)</f>
        <v/>
      </c>
      <c r="O5348" s="238" t="n">
        <v>148.92</v>
      </c>
      <c r="P5348">
        <f>O5348*_xlfn.XLOOKUP(K5348,AM:AM,AN:AN)</f>
        <v/>
      </c>
      <c r="Q5348">
        <f>O5348*_xlfn.XLOOKUP(K5348,AM:AM,AO:AO)</f>
        <v/>
      </c>
      <c r="R5348">
        <f>_xlfn.XLOOKUP(E5348,AF:AF,AG:AG)</f>
        <v/>
      </c>
      <c r="S5348">
        <f>_xlfn.XLOOKUP(E5348,AF:AF,AI:AI)</f>
        <v/>
      </c>
      <c r="T5348">
        <f>WEEKNUM(G5348)</f>
        <v/>
      </c>
      <c r="U5348">
        <f>YEAR(G5348)</f>
        <v/>
      </c>
      <c r="V5348" s="117">
        <f>IFERROR(Q5348/N5348,"0")</f>
        <v/>
      </c>
    </row>
    <row r="5349">
      <c r="A5349">
        <f>_xlfn.XLOOKUP(D5349,BN:BN,BO:BO)</f>
        <v/>
      </c>
      <c r="B5349" t="inlineStr">
        <is>
          <t>LLC</t>
        </is>
      </c>
      <c r="C5349" t="n">
        <v>908</v>
      </c>
      <c r="D5349">
        <f>_xlfn.XLOOKUP(C5349,BH:BH,BI:BI)</f>
        <v/>
      </c>
      <c r="E5349" t="n">
        <v>28934</v>
      </c>
      <c r="F5349" t="inlineStr">
        <is>
          <t>ESTRADA JIMENEZ SUSANA MARIA</t>
        </is>
      </c>
      <c r="G5349" s="234" t="n">
        <v>46023</v>
      </c>
      <c r="H5349" s="234" t="n">
        <v>46027</v>
      </c>
      <c r="I5349" t="inlineStr">
        <is>
          <t>VLO</t>
        </is>
      </c>
      <c r="J5349">
        <f>_xlfn.XLOOKUP(I5349,AS:AS,AU:AU)</f>
        <v/>
      </c>
      <c r="K5349" t="inlineStr">
        <is>
          <t>USD</t>
        </is>
      </c>
      <c r="L5349" s="238" t="n">
        <v>298.6</v>
      </c>
      <c r="M5349">
        <f>L5349*_xlfn.XLOOKUP(K5349,AM:AM,AN:AN)</f>
        <v/>
      </c>
      <c r="N5349">
        <f>L5349*_xlfn.XLOOKUP(K5349,AM:AM,AO:AO)</f>
        <v/>
      </c>
      <c r="O5349" s="238" t="n">
        <v>0</v>
      </c>
      <c r="P5349">
        <f>O5349*_xlfn.XLOOKUP(K5349,AM:AM,AN:AN)</f>
        <v/>
      </c>
      <c r="Q5349">
        <f>O5349*_xlfn.XLOOKUP(K5349,AM:AM,AO:AO)</f>
        <v/>
      </c>
      <c r="R5349">
        <f>_xlfn.XLOOKUP(E5349,AF:AF,AG:AG)</f>
        <v/>
      </c>
      <c r="S5349">
        <f>_xlfn.XLOOKUP(E5349,AF:AF,AI:AI)</f>
        <v/>
      </c>
      <c r="T5349">
        <f>WEEKNUM(G5349)</f>
        <v/>
      </c>
      <c r="U5349">
        <f>YEAR(G5349)</f>
        <v/>
      </c>
      <c r="V5349" s="117">
        <f>IFERROR(Q5349/N5349,"0")</f>
        <v/>
      </c>
    </row>
    <row r="5350">
      <c r="A5350">
        <f>_xlfn.XLOOKUP(D5350,BN:BN,BO:BO)</f>
        <v/>
      </c>
      <c r="B5350" t="inlineStr">
        <is>
          <t>LLC</t>
        </is>
      </c>
      <c r="C5350" t="n">
        <v>908</v>
      </c>
      <c r="D5350">
        <f>_xlfn.XLOOKUP(C5350,BH:BH,BI:BI)</f>
        <v/>
      </c>
      <c r="E5350" t="n">
        <v>28934</v>
      </c>
      <c r="F5350" t="inlineStr">
        <is>
          <t>ESTRADA JIMENEZ JOSE PABLO</t>
        </is>
      </c>
      <c r="G5350" s="234" t="n">
        <v>46023</v>
      </c>
      <c r="H5350" s="234" t="n">
        <v>46027</v>
      </c>
      <c r="I5350" t="inlineStr">
        <is>
          <t>VLO</t>
        </is>
      </c>
      <c r="J5350">
        <f>_xlfn.XLOOKUP(I5350,AS:AS,AU:AU)</f>
        <v/>
      </c>
      <c r="K5350" t="inlineStr">
        <is>
          <t>USD</t>
        </is>
      </c>
      <c r="L5350" s="238" t="n">
        <v>298.6</v>
      </c>
      <c r="M5350">
        <f>L5350*_xlfn.XLOOKUP(K5350,AM:AM,AN:AN)</f>
        <v/>
      </c>
      <c r="N5350">
        <f>L5350*_xlfn.XLOOKUP(K5350,AM:AM,AO:AO)</f>
        <v/>
      </c>
      <c r="O5350" s="238" t="n">
        <v>0</v>
      </c>
      <c r="P5350">
        <f>O5350*_xlfn.XLOOKUP(K5350,AM:AM,AN:AN)</f>
        <v/>
      </c>
      <c r="Q5350">
        <f>O5350*_xlfn.XLOOKUP(K5350,AM:AM,AO:AO)</f>
        <v/>
      </c>
      <c r="R5350">
        <f>_xlfn.XLOOKUP(E5350,AF:AF,AG:AG)</f>
        <v/>
      </c>
      <c r="S5350">
        <f>_xlfn.XLOOKUP(E5350,AF:AF,AI:AI)</f>
        <v/>
      </c>
      <c r="T5350">
        <f>WEEKNUM(G5350)</f>
        <v/>
      </c>
      <c r="U5350">
        <f>YEAR(G5350)</f>
        <v/>
      </c>
      <c r="V5350" s="117">
        <f>IFERROR(Q5350/N5350,"0")</f>
        <v/>
      </c>
    </row>
    <row r="5351">
      <c r="A5351">
        <f>_xlfn.XLOOKUP(D5351,BN:BN,BO:BO)</f>
        <v/>
      </c>
      <c r="B5351" t="inlineStr">
        <is>
          <t>LLC</t>
        </is>
      </c>
      <c r="C5351" t="n">
        <v>908</v>
      </c>
      <c r="D5351">
        <f>_xlfn.XLOOKUP(C5351,BH:BH,BI:BI)</f>
        <v/>
      </c>
      <c r="E5351" t="n">
        <v>28934</v>
      </c>
      <c r="F5351" t="inlineStr">
        <is>
          <t>ESTRADA RIVERO LUIS ENRIQUE</t>
        </is>
      </c>
      <c r="G5351" s="234" t="n">
        <v>46023</v>
      </c>
      <c r="H5351" s="234" t="n">
        <v>46027</v>
      </c>
      <c r="I5351" t="inlineStr">
        <is>
          <t>VLO</t>
        </is>
      </c>
      <c r="J5351">
        <f>_xlfn.XLOOKUP(I5351,AS:AS,AU:AU)</f>
        <v/>
      </c>
      <c r="K5351" t="inlineStr">
        <is>
          <t>USD</t>
        </is>
      </c>
      <c r="L5351" s="238" t="n">
        <v>298.6</v>
      </c>
      <c r="M5351">
        <f>L5351*_xlfn.XLOOKUP(K5351,AM:AM,AN:AN)</f>
        <v/>
      </c>
      <c r="N5351">
        <f>L5351*_xlfn.XLOOKUP(K5351,AM:AM,AO:AO)</f>
        <v/>
      </c>
      <c r="O5351" s="238" t="n">
        <v>0</v>
      </c>
      <c r="P5351">
        <f>O5351*_xlfn.XLOOKUP(K5351,AM:AM,AN:AN)</f>
        <v/>
      </c>
      <c r="Q5351">
        <f>O5351*_xlfn.XLOOKUP(K5351,AM:AM,AO:AO)</f>
        <v/>
      </c>
      <c r="R5351">
        <f>_xlfn.XLOOKUP(E5351,AF:AF,AG:AG)</f>
        <v/>
      </c>
      <c r="S5351">
        <f>_xlfn.XLOOKUP(E5351,AF:AF,AI:AI)</f>
        <v/>
      </c>
      <c r="T5351">
        <f>WEEKNUM(G5351)</f>
        <v/>
      </c>
      <c r="U5351">
        <f>YEAR(G5351)</f>
        <v/>
      </c>
      <c r="V5351" s="117">
        <f>IFERROR(Q5351/N5351,"0")</f>
        <v/>
      </c>
    </row>
    <row r="5352">
      <c r="A5352">
        <f>_xlfn.XLOOKUP(D5352,BN:BN,BO:BO)</f>
        <v/>
      </c>
      <c r="B5352" t="inlineStr">
        <is>
          <t>LLC</t>
        </is>
      </c>
      <c r="C5352" t="n">
        <v>908</v>
      </c>
      <c r="D5352">
        <f>_xlfn.XLOOKUP(C5352,BH:BH,BI:BI)</f>
        <v/>
      </c>
      <c r="E5352" t="n">
        <v>25372</v>
      </c>
      <c r="F5352" t="inlineStr">
        <is>
          <t>Circuito guía y tour</t>
        </is>
      </c>
      <c r="G5352" s="234" t="n">
        <v>46024</v>
      </c>
      <c r="H5352" s="234" t="n">
        <v>46027</v>
      </c>
      <c r="I5352" t="inlineStr">
        <is>
          <t>PKT</t>
        </is>
      </c>
      <c r="J5352">
        <f>_xlfn.XLOOKUP(I5352,AS:AS,AU:AU)</f>
        <v/>
      </c>
      <c r="K5352" t="inlineStr">
        <is>
          <t>USD</t>
        </is>
      </c>
      <c r="L5352" s="238" t="n">
        <v>4792.03</v>
      </c>
      <c r="M5352">
        <f>L5352*_xlfn.XLOOKUP(K5352,AM:AM,AN:AN)</f>
        <v/>
      </c>
      <c r="N5352">
        <f>L5352*_xlfn.XLOOKUP(K5352,AM:AM,AO:AO)</f>
        <v/>
      </c>
      <c r="O5352" s="238" t="n">
        <v>479.2</v>
      </c>
      <c r="P5352">
        <f>O5352*_xlfn.XLOOKUP(K5352,AM:AM,AN:AN)</f>
        <v/>
      </c>
      <c r="Q5352">
        <f>O5352*_xlfn.XLOOKUP(K5352,AM:AM,AO:AO)</f>
        <v/>
      </c>
      <c r="R5352">
        <f>_xlfn.XLOOKUP(E5352,AF:AF,AG:AG)</f>
        <v/>
      </c>
      <c r="S5352">
        <f>_xlfn.XLOOKUP(E5352,AF:AF,AI:AI)</f>
        <v/>
      </c>
      <c r="T5352">
        <f>WEEKNUM(G5352)</f>
        <v/>
      </c>
      <c r="U5352">
        <f>YEAR(G5352)</f>
        <v/>
      </c>
      <c r="V5352" s="117">
        <f>IFERROR(Q5352/N5352,"0")</f>
        <v/>
      </c>
    </row>
    <row r="5353">
      <c r="A5353">
        <f>_xlfn.XLOOKUP(D5353,BN:BN,BO:BO)</f>
        <v/>
      </c>
      <c r="B5353" t="inlineStr">
        <is>
          <t>LLC</t>
        </is>
      </c>
      <c r="C5353" t="n">
        <v>909</v>
      </c>
      <c r="D5353">
        <f>_xlfn.XLOOKUP(C5353,BH:BH,BI:BI)</f>
        <v/>
      </c>
      <c r="E5353" t="n">
        <v>27301</v>
      </c>
      <c r="F5353" t="inlineStr">
        <is>
          <t>VUELO MEX PAR MEX</t>
        </is>
      </c>
      <c r="G5353" s="234" t="n">
        <v>46030</v>
      </c>
      <c r="H5353" s="234" t="n">
        <v>46105</v>
      </c>
      <c r="I5353" t="inlineStr">
        <is>
          <t>VLO</t>
        </is>
      </c>
      <c r="J5353">
        <f>_xlfn.XLOOKUP(I5353,AS:AS,AU:AU)</f>
        <v/>
      </c>
      <c r="K5353" t="inlineStr">
        <is>
          <t>MXN</t>
        </is>
      </c>
      <c r="L5353" s="238" t="n">
        <v>28856</v>
      </c>
      <c r="M5353">
        <f>L5353*_xlfn.XLOOKUP(K5353,AM:AM,AN:AN)</f>
        <v/>
      </c>
      <c r="N5353">
        <f>L5353*_xlfn.XLOOKUP(K5353,AM:AM,AO:AO)</f>
        <v/>
      </c>
      <c r="O5353" s="238" t="n">
        <v>0</v>
      </c>
      <c r="P5353">
        <f>O5353*_xlfn.XLOOKUP(K5353,AM:AM,AN:AN)</f>
        <v/>
      </c>
      <c r="Q5353">
        <f>O5353*_xlfn.XLOOKUP(K5353,AM:AM,AO:AO)</f>
        <v/>
      </c>
      <c r="R5353">
        <f>_xlfn.XLOOKUP(E5353,AF:AF,AG:AG)</f>
        <v/>
      </c>
      <c r="S5353">
        <f>_xlfn.XLOOKUP(E5353,AF:AF,AI:AI)</f>
        <v/>
      </c>
      <c r="T5353">
        <f>WEEKNUM(G5353)</f>
        <v/>
      </c>
      <c r="U5353">
        <f>YEAR(G5353)</f>
        <v/>
      </c>
      <c r="V5353" s="117">
        <f>IFERROR(Q5353/N5353,"0")</f>
        <v/>
      </c>
    </row>
    <row r="5354">
      <c r="A5354">
        <f>_xlfn.XLOOKUP(D5354,BN:BN,BO:BO)</f>
        <v/>
      </c>
      <c r="B5354" t="inlineStr">
        <is>
          <t>LLC</t>
        </is>
      </c>
      <c r="C5354" t="n">
        <v>909</v>
      </c>
      <c r="D5354">
        <f>_xlfn.XLOOKUP(C5354,BH:BH,BI:BI)</f>
        <v/>
      </c>
      <c r="E5354" t="n">
        <v>27721</v>
      </c>
      <c r="F5354" t="inlineStr">
        <is>
          <t>PAGO DE MALETA DE IDA</t>
        </is>
      </c>
      <c r="G5354" s="234" t="n">
        <v>46030</v>
      </c>
      <c r="H5354" s="234" t="n">
        <v>46105</v>
      </c>
      <c r="I5354" t="inlineStr">
        <is>
          <t>VLO</t>
        </is>
      </c>
      <c r="J5354">
        <f>_xlfn.XLOOKUP(I5354,AS:AS,AU:AU)</f>
        <v/>
      </c>
      <c r="K5354" t="inlineStr">
        <is>
          <t>MXN</t>
        </is>
      </c>
      <c r="L5354" s="238" t="n">
        <v>1368</v>
      </c>
      <c r="M5354">
        <f>L5354*_xlfn.XLOOKUP(K5354,AM:AM,AN:AN)</f>
        <v/>
      </c>
      <c r="N5354">
        <f>L5354*_xlfn.XLOOKUP(K5354,AM:AM,AO:AO)</f>
        <v/>
      </c>
      <c r="O5354" s="238" t="n">
        <v>0</v>
      </c>
      <c r="P5354">
        <f>O5354*_xlfn.XLOOKUP(K5354,AM:AM,AN:AN)</f>
        <v/>
      </c>
      <c r="Q5354">
        <f>O5354*_xlfn.XLOOKUP(K5354,AM:AM,AO:AO)</f>
        <v/>
      </c>
      <c r="R5354">
        <f>_xlfn.XLOOKUP(E5354,AF:AF,AG:AG)</f>
        <v/>
      </c>
      <c r="S5354">
        <f>_xlfn.XLOOKUP(E5354,AF:AF,AI:AI)</f>
        <v/>
      </c>
      <c r="T5354">
        <f>WEEKNUM(G5354)</f>
        <v/>
      </c>
      <c r="U5354">
        <f>YEAR(G5354)</f>
        <v/>
      </c>
      <c r="V5354" s="117">
        <f>IFERROR(Q5354/N5354,"0")</f>
        <v/>
      </c>
    </row>
    <row r="5355">
      <c r="A5355">
        <f>_xlfn.XLOOKUP(D5355,BN:BN,BO:BO)</f>
        <v/>
      </c>
      <c r="B5355" t="inlineStr">
        <is>
          <t>LLC</t>
        </is>
      </c>
      <c r="C5355" t="n">
        <v>909</v>
      </c>
      <c r="D5355">
        <f>_xlfn.XLOOKUP(C5355,BH:BH,BI:BI)</f>
        <v/>
      </c>
      <c r="E5355" t="n">
        <v>27301</v>
      </c>
      <c r="F5355" t="inlineStr">
        <is>
          <t>PAGO DE EQUIPAJE DOCUMENTADO</t>
        </is>
      </c>
      <c r="G5355" s="234" t="n">
        <v>46030</v>
      </c>
      <c r="H5355" s="234" t="n">
        <v>46105</v>
      </c>
      <c r="I5355" t="inlineStr">
        <is>
          <t>VLO</t>
        </is>
      </c>
      <c r="J5355">
        <f>_xlfn.XLOOKUP(I5355,AS:AS,AU:AU)</f>
        <v/>
      </c>
      <c r="K5355" t="inlineStr">
        <is>
          <t>MXN</t>
        </is>
      </c>
      <c r="L5355" s="238" t="n">
        <v>1368</v>
      </c>
      <c r="M5355">
        <f>L5355*_xlfn.XLOOKUP(K5355,AM:AM,AN:AN)</f>
        <v/>
      </c>
      <c r="N5355">
        <f>L5355*_xlfn.XLOOKUP(K5355,AM:AM,AO:AO)</f>
        <v/>
      </c>
      <c r="O5355" s="238" t="n">
        <v>0</v>
      </c>
      <c r="P5355">
        <f>O5355*_xlfn.XLOOKUP(K5355,AM:AM,AN:AN)</f>
        <v/>
      </c>
      <c r="Q5355">
        <f>O5355*_xlfn.XLOOKUP(K5355,AM:AM,AO:AO)</f>
        <v/>
      </c>
      <c r="R5355">
        <f>_xlfn.XLOOKUP(E5355,AF:AF,AG:AG)</f>
        <v/>
      </c>
      <c r="S5355">
        <f>_xlfn.XLOOKUP(E5355,AF:AF,AI:AI)</f>
        <v/>
      </c>
      <c r="T5355">
        <f>WEEKNUM(G5355)</f>
        <v/>
      </c>
      <c r="U5355">
        <f>YEAR(G5355)</f>
        <v/>
      </c>
      <c r="V5355" s="117">
        <f>IFERROR(Q5355/N5355,"0")</f>
        <v/>
      </c>
    </row>
    <row r="5356">
      <c r="A5356">
        <f>_xlfn.XLOOKUP(D5356,BN:BN,BO:BO)</f>
        <v/>
      </c>
      <c r="B5356" t="inlineStr">
        <is>
          <t>LLC</t>
        </is>
      </c>
      <c r="C5356" t="n">
        <v>909</v>
      </c>
      <c r="D5356">
        <f>_xlfn.XLOOKUP(C5356,BH:BH,BI:BI)</f>
        <v/>
      </c>
      <c r="E5356" t="n">
        <v>0</v>
      </c>
      <c r="F5356" t="inlineStr">
        <is>
          <t>FEE POR EMISION DE BOLETO</t>
        </is>
      </c>
      <c r="G5356" s="234" t="n">
        <v>46030</v>
      </c>
      <c r="H5356" s="234" t="n">
        <v>46105</v>
      </c>
      <c r="I5356" t="inlineStr">
        <is>
          <t>HPS</t>
        </is>
      </c>
      <c r="J5356">
        <f>_xlfn.XLOOKUP(I5356,AS:AS,AU:AU)</f>
        <v/>
      </c>
      <c r="K5356" t="inlineStr">
        <is>
          <t>MXN</t>
        </is>
      </c>
      <c r="L5356" s="238" t="n">
        <v>35</v>
      </c>
      <c r="M5356">
        <f>L5356*_xlfn.XLOOKUP(K5356,AM:AM,AN:AN)</f>
        <v/>
      </c>
      <c r="N5356">
        <f>L5356*_xlfn.XLOOKUP(K5356,AM:AM,AO:AO)</f>
        <v/>
      </c>
      <c r="O5356" s="238" t="n">
        <v>35</v>
      </c>
      <c r="P5356">
        <f>O5356*_xlfn.XLOOKUP(K5356,AM:AM,AN:AN)</f>
        <v/>
      </c>
      <c r="Q5356">
        <f>O5356*_xlfn.XLOOKUP(K5356,AM:AM,AO:AO)</f>
        <v/>
      </c>
      <c r="R5356">
        <f>_xlfn.XLOOKUP(E5356,AF:AF,AG:AG)</f>
        <v/>
      </c>
      <c r="S5356">
        <f>_xlfn.XLOOKUP(E5356,AF:AF,AI:AI)</f>
        <v/>
      </c>
      <c r="T5356">
        <f>WEEKNUM(G5356)</f>
        <v/>
      </c>
      <c r="U5356">
        <f>YEAR(G5356)</f>
        <v/>
      </c>
      <c r="V5356" s="117">
        <f>IFERROR(Q5356/N5356,"0")</f>
        <v/>
      </c>
    </row>
    <row r="5357">
      <c r="A5357">
        <f>_xlfn.XLOOKUP(D5357,BN:BN,BO:BO)</f>
        <v/>
      </c>
      <c r="B5357" t="inlineStr">
        <is>
          <t>LLC</t>
        </is>
      </c>
      <c r="C5357" t="n">
        <v>910</v>
      </c>
      <c r="D5357">
        <f>_xlfn.XLOOKUP(C5357,BH:BH,BI:BI)</f>
        <v/>
      </c>
      <c r="E5357" t="n">
        <v>28934</v>
      </c>
      <c r="F5357" t="inlineStr">
        <is>
          <t>ELIAS SLIM JOHANNA</t>
        </is>
      </c>
      <c r="G5357" s="234" t="n">
        <v>46045</v>
      </c>
      <c r="H5357" s="234" t="n">
        <v>46048</v>
      </c>
      <c r="I5357" t="inlineStr">
        <is>
          <t>VLO</t>
        </is>
      </c>
      <c r="J5357">
        <f>_xlfn.XLOOKUP(I5357,AS:AS,AU:AU)</f>
        <v/>
      </c>
      <c r="K5357" t="inlineStr">
        <is>
          <t>USD</t>
        </is>
      </c>
      <c r="L5357" s="238" t="n">
        <v>350.53</v>
      </c>
      <c r="M5357">
        <f>L5357*_xlfn.XLOOKUP(K5357,AM:AM,AN:AN)</f>
        <v/>
      </c>
      <c r="N5357">
        <f>L5357*_xlfn.XLOOKUP(K5357,AM:AM,AO:AO)</f>
        <v/>
      </c>
      <c r="O5357" s="238" t="n">
        <v>0</v>
      </c>
      <c r="P5357">
        <f>O5357*_xlfn.XLOOKUP(K5357,AM:AM,AN:AN)</f>
        <v/>
      </c>
      <c r="Q5357">
        <f>O5357*_xlfn.XLOOKUP(K5357,AM:AM,AO:AO)</f>
        <v/>
      </c>
      <c r="R5357">
        <f>_xlfn.XLOOKUP(E5357,AF:AF,AG:AG)</f>
        <v/>
      </c>
      <c r="S5357">
        <f>_xlfn.XLOOKUP(E5357,AF:AF,AI:AI)</f>
        <v/>
      </c>
      <c r="T5357">
        <f>WEEKNUM(G5357)</f>
        <v/>
      </c>
      <c r="U5357">
        <f>YEAR(G5357)</f>
        <v/>
      </c>
      <c r="V5357" s="117">
        <f>IFERROR(Q5357/N5357,"0")</f>
        <v/>
      </c>
    </row>
    <row r="5358">
      <c r="A5358">
        <f>_xlfn.XLOOKUP(D5358,BN:BN,BO:BO)</f>
        <v/>
      </c>
      <c r="B5358" t="inlineStr">
        <is>
          <t>LLC</t>
        </is>
      </c>
      <c r="C5358" t="n">
        <v>910</v>
      </c>
      <c r="D5358">
        <f>_xlfn.XLOOKUP(C5358,BH:BH,BI:BI)</f>
        <v/>
      </c>
      <c r="E5358" t="n">
        <v>28934</v>
      </c>
      <c r="F5358" t="inlineStr">
        <is>
          <t>MALDONADO SALOMON ARTURO JOSE</t>
        </is>
      </c>
      <c r="G5358" s="234" t="n">
        <v>46045</v>
      </c>
      <c r="H5358" s="234" t="n">
        <v>46048</v>
      </c>
      <c r="I5358" t="inlineStr">
        <is>
          <t>VLO</t>
        </is>
      </c>
      <c r="J5358">
        <f>_xlfn.XLOOKUP(I5358,AS:AS,AU:AU)</f>
        <v/>
      </c>
      <c r="K5358" t="inlineStr">
        <is>
          <t>USD</t>
        </is>
      </c>
      <c r="L5358" s="238" t="n">
        <v>350.53</v>
      </c>
      <c r="M5358">
        <f>L5358*_xlfn.XLOOKUP(K5358,AM:AM,AN:AN)</f>
        <v/>
      </c>
      <c r="N5358">
        <f>L5358*_xlfn.XLOOKUP(K5358,AM:AM,AO:AO)</f>
        <v/>
      </c>
      <c r="O5358" s="238" t="n">
        <v>0</v>
      </c>
      <c r="P5358">
        <f>O5358*_xlfn.XLOOKUP(K5358,AM:AM,AN:AN)</f>
        <v/>
      </c>
      <c r="Q5358">
        <f>O5358*_xlfn.XLOOKUP(K5358,AM:AM,AO:AO)</f>
        <v/>
      </c>
      <c r="R5358">
        <f>_xlfn.XLOOKUP(E5358,AF:AF,AG:AG)</f>
        <v/>
      </c>
      <c r="S5358">
        <f>_xlfn.XLOOKUP(E5358,AF:AF,AI:AI)</f>
        <v/>
      </c>
      <c r="T5358">
        <f>WEEKNUM(G5358)</f>
        <v/>
      </c>
      <c r="U5358">
        <f>YEAR(G5358)</f>
        <v/>
      </c>
      <c r="V5358" s="117">
        <f>IFERROR(Q5358/N5358,"0")</f>
        <v/>
      </c>
    </row>
    <row r="5359">
      <c r="A5359">
        <f>_xlfn.XLOOKUP(D5359,BN:BN,BO:BO)</f>
        <v/>
      </c>
      <c r="B5359" t="inlineStr">
        <is>
          <t>LLC</t>
        </is>
      </c>
      <c r="C5359" t="n">
        <v>910</v>
      </c>
      <c r="D5359">
        <f>_xlfn.XLOOKUP(C5359,BH:BH,BI:BI)</f>
        <v/>
      </c>
      <c r="E5359" t="n">
        <v>28934</v>
      </c>
      <c r="F5359" t="inlineStr">
        <is>
          <t>ELIAS SLIM JOHANNA</t>
        </is>
      </c>
      <c r="G5359" s="234" t="n">
        <v>46045</v>
      </c>
      <c r="H5359" s="234" t="n">
        <v>46048</v>
      </c>
      <c r="I5359" t="inlineStr">
        <is>
          <t>VLO</t>
        </is>
      </c>
      <c r="J5359">
        <f>_xlfn.XLOOKUP(I5359,AS:AS,AU:AU)</f>
        <v/>
      </c>
      <c r="K5359" t="inlineStr">
        <is>
          <t>USD</t>
        </is>
      </c>
      <c r="L5359" s="238" t="n">
        <v>33</v>
      </c>
      <c r="M5359">
        <f>L5359*_xlfn.XLOOKUP(K5359,AM:AM,AN:AN)</f>
        <v/>
      </c>
      <c r="N5359">
        <f>L5359*_xlfn.XLOOKUP(K5359,AM:AM,AO:AO)</f>
        <v/>
      </c>
      <c r="O5359" s="238" t="n">
        <v>0</v>
      </c>
      <c r="P5359">
        <f>O5359*_xlfn.XLOOKUP(K5359,AM:AM,AN:AN)</f>
        <v/>
      </c>
      <c r="Q5359">
        <f>O5359*_xlfn.XLOOKUP(K5359,AM:AM,AO:AO)</f>
        <v/>
      </c>
      <c r="R5359">
        <f>_xlfn.XLOOKUP(E5359,AF:AF,AG:AG)</f>
        <v/>
      </c>
      <c r="S5359">
        <f>_xlfn.XLOOKUP(E5359,AF:AF,AI:AI)</f>
        <v/>
      </c>
      <c r="T5359">
        <f>WEEKNUM(G5359)</f>
        <v/>
      </c>
      <c r="U5359">
        <f>YEAR(G5359)</f>
        <v/>
      </c>
      <c r="V5359" s="117">
        <f>IFERROR(Q5359/N5359,"0")</f>
        <v/>
      </c>
    </row>
    <row r="5360">
      <c r="A5360">
        <f>_xlfn.XLOOKUP(D5360,BN:BN,BO:BO)</f>
        <v/>
      </c>
      <c r="B5360" t="inlineStr">
        <is>
          <t>LLC</t>
        </is>
      </c>
      <c r="C5360" t="n">
        <v>910</v>
      </c>
      <c r="D5360">
        <f>_xlfn.XLOOKUP(C5360,BH:BH,BI:BI)</f>
        <v/>
      </c>
      <c r="E5360" t="n">
        <v>28934</v>
      </c>
      <c r="F5360" t="inlineStr">
        <is>
          <t>MALDONADO SALOMON ARTURO JOSE</t>
        </is>
      </c>
      <c r="G5360" s="234" t="n">
        <v>46045</v>
      </c>
      <c r="H5360" s="234" t="n">
        <v>46048</v>
      </c>
      <c r="I5360" t="inlineStr">
        <is>
          <t>VLO</t>
        </is>
      </c>
      <c r="J5360">
        <f>_xlfn.XLOOKUP(I5360,AS:AS,AU:AU)</f>
        <v/>
      </c>
      <c r="K5360" t="inlineStr">
        <is>
          <t>USD</t>
        </is>
      </c>
      <c r="L5360" s="238" t="n">
        <v>33</v>
      </c>
      <c r="M5360">
        <f>L5360*_xlfn.XLOOKUP(K5360,AM:AM,AN:AN)</f>
        <v/>
      </c>
      <c r="N5360">
        <f>L5360*_xlfn.XLOOKUP(K5360,AM:AM,AO:AO)</f>
        <v/>
      </c>
      <c r="O5360" s="238" t="n">
        <v>0</v>
      </c>
      <c r="P5360">
        <f>O5360*_xlfn.XLOOKUP(K5360,AM:AM,AN:AN)</f>
        <v/>
      </c>
      <c r="Q5360">
        <f>O5360*_xlfn.XLOOKUP(K5360,AM:AM,AO:AO)</f>
        <v/>
      </c>
      <c r="R5360">
        <f>_xlfn.XLOOKUP(E5360,AF:AF,AG:AG)</f>
        <v/>
      </c>
      <c r="S5360">
        <f>_xlfn.XLOOKUP(E5360,AF:AF,AI:AI)</f>
        <v/>
      </c>
      <c r="T5360">
        <f>WEEKNUM(G5360)</f>
        <v/>
      </c>
      <c r="U5360">
        <f>YEAR(G5360)</f>
        <v/>
      </c>
      <c r="V5360" s="117">
        <f>IFERROR(Q5360/N5360,"0")</f>
        <v/>
      </c>
    </row>
    <row r="5361">
      <c r="A5361">
        <f>_xlfn.XLOOKUP(D5361,BN:BN,BO:BO)</f>
        <v/>
      </c>
      <c r="B5361" t="inlineStr">
        <is>
          <t>LLC</t>
        </is>
      </c>
      <c r="C5361" t="n">
        <v>911</v>
      </c>
      <c r="D5361">
        <f>_xlfn.XLOOKUP(C5361,BH:BH,BI:BI)</f>
        <v/>
      </c>
      <c r="E5361" t="n">
        <v>33752</v>
      </c>
      <c r="F5361" t="inlineStr">
        <is>
          <t>HOTEL HASSLER ROMA</t>
        </is>
      </c>
      <c r="G5361" s="234" t="n">
        <v>45945</v>
      </c>
      <c r="H5361" s="234" t="n">
        <v>45951</v>
      </c>
      <c r="I5361" t="inlineStr">
        <is>
          <t>HTL</t>
        </is>
      </c>
      <c r="J5361">
        <f>_xlfn.XLOOKUP(I5361,AS:AS,AU:AU)</f>
        <v/>
      </c>
      <c r="K5361" t="inlineStr">
        <is>
          <t>USD</t>
        </is>
      </c>
      <c r="L5361" s="238" t="n">
        <v>13252</v>
      </c>
      <c r="M5361">
        <f>L5361*_xlfn.XLOOKUP(K5361,AM:AM,AN:AN)</f>
        <v/>
      </c>
      <c r="N5361">
        <f>L5361*_xlfn.XLOOKUP(K5361,AM:AM,AO:AO)</f>
        <v/>
      </c>
      <c r="O5361" s="238" t="n">
        <v>1042.77</v>
      </c>
      <c r="P5361">
        <f>O5361*_xlfn.XLOOKUP(K5361,AM:AM,AN:AN)</f>
        <v/>
      </c>
      <c r="Q5361">
        <f>O5361*_xlfn.XLOOKUP(K5361,AM:AM,AO:AO)</f>
        <v/>
      </c>
      <c r="R5361">
        <f>_xlfn.XLOOKUP(E5361,AF:AF,AG:AG)</f>
        <v/>
      </c>
      <c r="S5361">
        <f>_xlfn.XLOOKUP(E5361,AF:AF,AI:AI)</f>
        <v/>
      </c>
      <c r="T5361">
        <f>WEEKNUM(G5361)</f>
        <v/>
      </c>
      <c r="U5361">
        <f>YEAR(G5361)</f>
        <v/>
      </c>
      <c r="V5361" s="117">
        <f>IFERROR(Q5361/N5361,"0")</f>
        <v/>
      </c>
    </row>
    <row r="5362">
      <c r="A5362">
        <f>_xlfn.XLOOKUP(D5362,BN:BN,BO:BO)</f>
        <v/>
      </c>
      <c r="B5362" t="inlineStr">
        <is>
          <t>LLC</t>
        </is>
      </c>
      <c r="C5362" t="n">
        <v>912</v>
      </c>
      <c r="D5362">
        <f>_xlfn.XLOOKUP(C5362,BH:BH,BI:BI)</f>
        <v/>
      </c>
      <c r="E5362" t="n">
        <v>31083</v>
      </c>
      <c r="F5362" t="inlineStr">
        <is>
          <t>BAIRRO HOTEL</t>
        </is>
      </c>
      <c r="G5362" s="234" t="n">
        <v>45847</v>
      </c>
      <c r="H5362" s="234" t="n">
        <v>45849</v>
      </c>
      <c r="I5362" t="inlineStr">
        <is>
          <t>HTL</t>
        </is>
      </c>
      <c r="J5362">
        <f>_xlfn.XLOOKUP(I5362,AS:AS,AU:AU)</f>
        <v/>
      </c>
      <c r="K5362" t="inlineStr">
        <is>
          <t>USD</t>
        </is>
      </c>
      <c r="L5362" s="238" t="n">
        <v>2058</v>
      </c>
      <c r="M5362">
        <f>L5362*_xlfn.XLOOKUP(K5362,AM:AM,AN:AN)</f>
        <v/>
      </c>
      <c r="N5362">
        <f>L5362*_xlfn.XLOOKUP(K5362,AM:AM,AO:AO)</f>
        <v/>
      </c>
      <c r="O5362" s="238" t="n">
        <v>170.37</v>
      </c>
      <c r="P5362">
        <f>O5362*_xlfn.XLOOKUP(K5362,AM:AM,AN:AN)</f>
        <v/>
      </c>
      <c r="Q5362">
        <f>O5362*_xlfn.XLOOKUP(K5362,AM:AM,AO:AO)</f>
        <v/>
      </c>
      <c r="R5362">
        <f>_xlfn.XLOOKUP(E5362,AF:AF,AG:AG)</f>
        <v/>
      </c>
      <c r="S5362">
        <f>_xlfn.XLOOKUP(E5362,AF:AF,AI:AI)</f>
        <v/>
      </c>
      <c r="T5362">
        <f>WEEKNUM(G5362)</f>
        <v/>
      </c>
      <c r="U5362">
        <f>YEAR(G5362)</f>
        <v/>
      </c>
      <c r="V5362" s="117">
        <f>IFERROR(Q5362/N5362,"0")</f>
        <v/>
      </c>
    </row>
    <row r="5363">
      <c r="A5363">
        <f>_xlfn.XLOOKUP(D5363,BN:BN,BO:BO)</f>
        <v/>
      </c>
      <c r="B5363" t="inlineStr">
        <is>
          <t>LLC</t>
        </is>
      </c>
      <c r="C5363" t="n">
        <v>913</v>
      </c>
      <c r="D5363">
        <f>_xlfn.XLOOKUP(C5363,BH:BH,BI:BI)</f>
        <v/>
      </c>
      <c r="E5363" t="n">
        <v>28531</v>
      </c>
      <c r="F5363" t="inlineStr">
        <is>
          <t>CRUCERO FERNANDO &amp; OLGA - RSV 4636955</t>
        </is>
      </c>
      <c r="G5363" s="234" t="n">
        <v>46270</v>
      </c>
      <c r="H5363" s="234" t="n">
        <v>46278</v>
      </c>
      <c r="I5363" t="inlineStr">
        <is>
          <t>CRC</t>
        </is>
      </c>
      <c r="J5363">
        <f>_xlfn.XLOOKUP(I5363,AS:AS,AU:AU)</f>
        <v/>
      </c>
      <c r="K5363" t="inlineStr">
        <is>
          <t>MXN</t>
        </is>
      </c>
      <c r="L5363" s="238" t="n">
        <v>138446.04</v>
      </c>
      <c r="M5363">
        <f>L5363*_xlfn.XLOOKUP(K5363,AM:AM,AN:AN)</f>
        <v/>
      </c>
      <c r="N5363">
        <f>L5363*_xlfn.XLOOKUP(K5363,AM:AM,AO:AO)</f>
        <v/>
      </c>
      <c r="O5363" s="238" t="n">
        <v>16187.2</v>
      </c>
      <c r="P5363">
        <f>O5363*_xlfn.XLOOKUP(K5363,AM:AM,AN:AN)</f>
        <v/>
      </c>
      <c r="Q5363">
        <f>O5363*_xlfn.XLOOKUP(K5363,AM:AM,AO:AO)</f>
        <v/>
      </c>
      <c r="R5363">
        <f>_xlfn.XLOOKUP(E5363,AF:AF,AG:AG)</f>
        <v/>
      </c>
      <c r="S5363">
        <f>_xlfn.XLOOKUP(E5363,AF:AF,AI:AI)</f>
        <v/>
      </c>
      <c r="T5363">
        <f>WEEKNUM(G5363)</f>
        <v/>
      </c>
      <c r="U5363">
        <f>YEAR(G5363)</f>
        <v/>
      </c>
      <c r="V5363" s="117">
        <f>IFERROR(Q5363/N5363,"0")</f>
        <v/>
      </c>
    </row>
    <row r="5364">
      <c r="A5364">
        <f>_xlfn.XLOOKUP(D5364,BN:BN,BO:BO)</f>
        <v/>
      </c>
      <c r="B5364" t="inlineStr">
        <is>
          <t>LLC</t>
        </is>
      </c>
      <c r="C5364" t="n">
        <v>913</v>
      </c>
      <c r="D5364">
        <f>_xlfn.XLOOKUP(C5364,BH:BH,BI:BI)</f>
        <v/>
      </c>
      <c r="E5364" t="n">
        <v>28531</v>
      </c>
      <c r="F5364" t="inlineStr">
        <is>
          <t>CRUCERO GABRIEL &amp; EUGENIA - RSV 4636955</t>
        </is>
      </c>
      <c r="G5364" s="234" t="n">
        <v>46270</v>
      </c>
      <c r="H5364" s="234" t="n">
        <v>46278</v>
      </c>
      <c r="I5364" t="inlineStr">
        <is>
          <t>CRC</t>
        </is>
      </c>
      <c r="J5364">
        <f>_xlfn.XLOOKUP(I5364,AS:AS,AU:AU)</f>
        <v/>
      </c>
      <c r="K5364" t="inlineStr">
        <is>
          <t>MXN</t>
        </is>
      </c>
      <c r="L5364" s="238" t="n">
        <v>160846.04</v>
      </c>
      <c r="M5364">
        <f>L5364*_xlfn.XLOOKUP(K5364,AM:AM,AN:AN)</f>
        <v/>
      </c>
      <c r="N5364">
        <f>L5364*_xlfn.XLOOKUP(K5364,AM:AM,AO:AO)</f>
        <v/>
      </c>
      <c r="O5364" s="238" t="n">
        <v>19323.2</v>
      </c>
      <c r="P5364">
        <f>O5364*_xlfn.XLOOKUP(K5364,AM:AM,AN:AN)</f>
        <v/>
      </c>
      <c r="Q5364">
        <f>O5364*_xlfn.XLOOKUP(K5364,AM:AM,AO:AO)</f>
        <v/>
      </c>
      <c r="R5364">
        <f>_xlfn.XLOOKUP(E5364,AF:AF,AG:AG)</f>
        <v/>
      </c>
      <c r="S5364">
        <f>_xlfn.XLOOKUP(E5364,AF:AF,AI:AI)</f>
        <v/>
      </c>
      <c r="T5364">
        <f>WEEKNUM(G5364)</f>
        <v/>
      </c>
      <c r="U5364">
        <f>YEAR(G5364)</f>
        <v/>
      </c>
      <c r="V5364" s="117">
        <f>IFERROR(Q5364/N5364,"0")</f>
        <v/>
      </c>
    </row>
    <row r="5365">
      <c r="A5365">
        <f>_xlfn.XLOOKUP(D5365,BN:BN,BO:BO)</f>
        <v/>
      </c>
      <c r="B5365" t="inlineStr">
        <is>
          <t>LLC</t>
        </is>
      </c>
      <c r="C5365" t="n">
        <v>914</v>
      </c>
      <c r="D5365">
        <f>_xlfn.XLOOKUP(C5365,BH:BH,BI:BI)</f>
        <v/>
      </c>
      <c r="E5365" t="n">
        <v>28934</v>
      </c>
      <c r="F5365" t="inlineStr">
        <is>
          <t>ROMANDIA CUEVAS TRIANA</t>
        </is>
      </c>
      <c r="G5365" s="234" t="n">
        <v>46110</v>
      </c>
      <c r="H5365" s="234" t="n">
        <v>46127</v>
      </c>
      <c r="I5365" t="inlineStr">
        <is>
          <t>VLO</t>
        </is>
      </c>
      <c r="J5365">
        <f>_xlfn.XLOOKUP(I5365,AS:AS,AU:AU)</f>
        <v/>
      </c>
      <c r="K5365" t="inlineStr">
        <is>
          <t>USD</t>
        </is>
      </c>
      <c r="L5365" s="238" t="n">
        <v>7520.6</v>
      </c>
      <c r="M5365">
        <f>L5365*_xlfn.XLOOKUP(K5365,AM:AM,AN:AN)</f>
        <v/>
      </c>
      <c r="N5365">
        <f>L5365*_xlfn.XLOOKUP(K5365,AM:AM,AO:AO)</f>
        <v/>
      </c>
      <c r="O5365" s="238" t="n">
        <v>0</v>
      </c>
      <c r="P5365">
        <f>O5365*_xlfn.XLOOKUP(K5365,AM:AM,AN:AN)</f>
        <v/>
      </c>
      <c r="Q5365">
        <f>O5365*_xlfn.XLOOKUP(K5365,AM:AM,AO:AO)</f>
        <v/>
      </c>
      <c r="R5365">
        <f>_xlfn.XLOOKUP(E5365,AF:AF,AG:AG)</f>
        <v/>
      </c>
      <c r="S5365">
        <f>_xlfn.XLOOKUP(E5365,AF:AF,AI:AI)</f>
        <v/>
      </c>
      <c r="T5365">
        <f>WEEKNUM(G5365)</f>
        <v/>
      </c>
      <c r="U5365">
        <f>YEAR(G5365)</f>
        <v/>
      </c>
      <c r="V5365" s="117">
        <f>IFERROR(Q5365/N5365,"0")</f>
        <v/>
      </c>
    </row>
    <row r="5366">
      <c r="A5366">
        <f>_xlfn.XLOOKUP(D5366,BN:BN,BO:BO)</f>
        <v/>
      </c>
      <c r="B5366" t="inlineStr">
        <is>
          <t>LLC</t>
        </is>
      </c>
      <c r="C5366" t="n">
        <v>914</v>
      </c>
      <c r="D5366">
        <f>_xlfn.XLOOKUP(C5366,BH:BH,BI:BI)</f>
        <v/>
      </c>
      <c r="E5366" t="n">
        <v>0</v>
      </c>
      <c r="F5366" t="inlineStr">
        <is>
          <t>Fee emisión</t>
        </is>
      </c>
      <c r="G5366" s="234" t="n">
        <v>46110</v>
      </c>
      <c r="H5366" s="234" t="n">
        <v>46127</v>
      </c>
      <c r="I5366" t="inlineStr">
        <is>
          <t>HPS</t>
        </is>
      </c>
      <c r="J5366">
        <f>_xlfn.XLOOKUP(I5366,AS:AS,AU:AU)</f>
        <v/>
      </c>
      <c r="K5366" t="inlineStr">
        <is>
          <t>USD</t>
        </is>
      </c>
      <c r="L5366" s="238" t="n">
        <v>70</v>
      </c>
      <c r="M5366">
        <f>L5366*_xlfn.XLOOKUP(K5366,AM:AM,AN:AN)</f>
        <v/>
      </c>
      <c r="N5366">
        <f>L5366*_xlfn.XLOOKUP(K5366,AM:AM,AO:AO)</f>
        <v/>
      </c>
      <c r="O5366" s="238" t="n">
        <v>70</v>
      </c>
      <c r="P5366">
        <f>O5366*_xlfn.XLOOKUP(K5366,AM:AM,AN:AN)</f>
        <v/>
      </c>
      <c r="Q5366">
        <f>O5366*_xlfn.XLOOKUP(K5366,AM:AM,AO:AO)</f>
        <v/>
      </c>
      <c r="R5366">
        <f>_xlfn.XLOOKUP(E5366,AF:AF,AG:AG)</f>
        <v/>
      </c>
      <c r="S5366">
        <f>_xlfn.XLOOKUP(E5366,AF:AF,AI:AI)</f>
        <v/>
      </c>
      <c r="T5366">
        <f>WEEKNUM(G5366)</f>
        <v/>
      </c>
      <c r="U5366">
        <f>YEAR(G5366)</f>
        <v/>
      </c>
      <c r="V5366" s="117">
        <f>IFERROR(Q5366/N5366,"0")</f>
        <v/>
      </c>
    </row>
    <row r="5367">
      <c r="A5367">
        <f>_xlfn.XLOOKUP(D5367,BN:BN,BO:BO)</f>
        <v/>
      </c>
      <c r="B5367" t="inlineStr">
        <is>
          <t>LLC</t>
        </is>
      </c>
      <c r="C5367" t="n">
        <v>915</v>
      </c>
      <c r="D5367">
        <f>_xlfn.XLOOKUP(C5367,BH:BH,BI:BI)</f>
        <v/>
      </c>
      <c r="E5367" t="n">
        <v>33779</v>
      </c>
      <c r="F5367" t="inlineStr">
        <is>
          <t>SINGAPORE</t>
        </is>
      </c>
      <c r="G5367" s="234" t="n">
        <v>46010</v>
      </c>
      <c r="H5367" s="234" t="n">
        <v>46012</v>
      </c>
      <c r="I5367" t="inlineStr">
        <is>
          <t>PKT</t>
        </is>
      </c>
      <c r="J5367">
        <f>_xlfn.XLOOKUP(I5367,AS:AS,AU:AU)</f>
        <v/>
      </c>
      <c r="K5367" t="inlineStr">
        <is>
          <t>USD</t>
        </is>
      </c>
      <c r="L5367" s="238" t="n">
        <v>32361.01</v>
      </c>
      <c r="M5367">
        <f>L5367*_xlfn.XLOOKUP(K5367,AM:AM,AN:AN)</f>
        <v/>
      </c>
      <c r="N5367">
        <f>L5367*_xlfn.XLOOKUP(K5367,AM:AM,AO:AO)</f>
        <v/>
      </c>
      <c r="O5367" s="238" t="n">
        <v>4059.6</v>
      </c>
      <c r="P5367">
        <f>O5367*_xlfn.XLOOKUP(K5367,AM:AM,AN:AN)</f>
        <v/>
      </c>
      <c r="Q5367">
        <f>O5367*_xlfn.XLOOKUP(K5367,AM:AM,AO:AO)</f>
        <v/>
      </c>
      <c r="R5367">
        <f>_xlfn.XLOOKUP(E5367,AF:AF,AG:AG)</f>
        <v/>
      </c>
      <c r="S5367">
        <f>_xlfn.XLOOKUP(E5367,AF:AF,AI:AI)</f>
        <v/>
      </c>
      <c r="T5367">
        <f>WEEKNUM(G5367)</f>
        <v/>
      </c>
      <c r="U5367">
        <f>YEAR(G5367)</f>
        <v/>
      </c>
      <c r="V5367" s="117">
        <f>IFERROR(Q5367/N5367,"0")</f>
        <v/>
      </c>
    </row>
    <row r="5368">
      <c r="A5368">
        <f>_xlfn.XLOOKUP(D5368,BN:BN,BO:BO)</f>
        <v/>
      </c>
      <c r="B5368" t="inlineStr">
        <is>
          <t>LLC</t>
        </is>
      </c>
      <c r="C5368" t="n">
        <v>915</v>
      </c>
      <c r="D5368">
        <f>_xlfn.XLOOKUP(C5368,BH:BH,BI:BI)</f>
        <v/>
      </c>
      <c r="E5368" t="n">
        <v>0</v>
      </c>
      <c r="F5368" t="inlineStr">
        <is>
          <t>COMISION TRANSFERENCIA</t>
        </is>
      </c>
      <c r="G5368" s="234" t="n">
        <v>46010</v>
      </c>
      <c r="H5368" s="234" t="n">
        <v>46012</v>
      </c>
      <c r="I5368" t="inlineStr">
        <is>
          <t>HPS</t>
        </is>
      </c>
      <c r="J5368">
        <f>_xlfn.XLOOKUP(I5368,AS:AS,AU:AU)</f>
        <v/>
      </c>
      <c r="K5368" t="inlineStr">
        <is>
          <t>USD</t>
        </is>
      </c>
      <c r="L5368" s="238" t="n">
        <v>58.89</v>
      </c>
      <c r="M5368">
        <f>L5368*_xlfn.XLOOKUP(K5368,AM:AM,AN:AN)</f>
        <v/>
      </c>
      <c r="N5368">
        <f>L5368*_xlfn.XLOOKUP(K5368,AM:AM,AO:AO)</f>
        <v/>
      </c>
      <c r="O5368" s="238" t="n">
        <v>58.89</v>
      </c>
      <c r="P5368">
        <f>O5368*_xlfn.XLOOKUP(K5368,AM:AM,AN:AN)</f>
        <v/>
      </c>
      <c r="Q5368">
        <f>O5368*_xlfn.XLOOKUP(K5368,AM:AM,AO:AO)</f>
        <v/>
      </c>
      <c r="R5368">
        <f>_xlfn.XLOOKUP(E5368,AF:AF,AG:AG)</f>
        <v/>
      </c>
      <c r="S5368">
        <f>_xlfn.XLOOKUP(E5368,AF:AF,AI:AI)</f>
        <v/>
      </c>
      <c r="T5368">
        <f>WEEKNUM(G5368)</f>
        <v/>
      </c>
      <c r="U5368">
        <f>YEAR(G5368)</f>
        <v/>
      </c>
      <c r="V5368" s="117">
        <f>IFERROR(Q5368/N5368,"0")</f>
        <v/>
      </c>
    </row>
    <row r="5369">
      <c r="A5369">
        <f>_xlfn.XLOOKUP(D5369,BN:BN,BO:BO)</f>
        <v/>
      </c>
      <c r="B5369" t="inlineStr">
        <is>
          <t>LLC</t>
        </is>
      </c>
      <c r="C5369" t="n">
        <v>916</v>
      </c>
      <c r="D5369">
        <f>_xlfn.XLOOKUP(C5369,BH:BH,BI:BI)</f>
        <v/>
      </c>
      <c r="E5369" t="n">
        <v>27650</v>
      </c>
      <c r="F5369" t="inlineStr">
        <is>
          <t>Tour wild china que incluye traslados, trenes, museos, etc</t>
        </is>
      </c>
      <c r="G5369" s="234" t="n">
        <v>46302</v>
      </c>
      <c r="H5369" s="234" t="n">
        <v>46310</v>
      </c>
      <c r="I5369" t="inlineStr">
        <is>
          <t>PKT</t>
        </is>
      </c>
      <c r="J5369">
        <f>_xlfn.XLOOKUP(I5369,AS:AS,AU:AU)</f>
        <v/>
      </c>
      <c r="K5369" t="inlineStr">
        <is>
          <t>USD</t>
        </is>
      </c>
      <c r="L5369" s="238" t="n">
        <v>21125</v>
      </c>
      <c r="M5369">
        <f>L5369*_xlfn.XLOOKUP(K5369,AM:AM,AN:AN)</f>
        <v/>
      </c>
      <c r="N5369">
        <f>L5369*_xlfn.XLOOKUP(K5369,AM:AM,AO:AO)</f>
        <v/>
      </c>
      <c r="O5369" s="238" t="n">
        <v>4225</v>
      </c>
      <c r="P5369">
        <f>O5369*_xlfn.XLOOKUP(K5369,AM:AM,AN:AN)</f>
        <v/>
      </c>
      <c r="Q5369">
        <f>O5369*_xlfn.XLOOKUP(K5369,AM:AM,AO:AO)</f>
        <v/>
      </c>
      <c r="R5369">
        <f>_xlfn.XLOOKUP(E5369,AF:AF,AG:AG)</f>
        <v/>
      </c>
      <c r="S5369">
        <f>_xlfn.XLOOKUP(E5369,AF:AF,AI:AI)</f>
        <v/>
      </c>
      <c r="T5369">
        <f>WEEKNUM(G5369)</f>
        <v/>
      </c>
      <c r="U5369">
        <f>YEAR(G5369)</f>
        <v/>
      </c>
      <c r="V5369" s="117">
        <f>IFERROR(Q5369/N5369,"0")</f>
        <v/>
      </c>
    </row>
    <row r="5370">
      <c r="A5370">
        <f>_xlfn.XLOOKUP(D5370,BN:BN,BO:BO)</f>
        <v/>
      </c>
      <c r="B5370" t="inlineStr">
        <is>
          <t>LLC</t>
        </is>
      </c>
      <c r="C5370" t="n">
        <v>917</v>
      </c>
      <c r="D5370">
        <f>_xlfn.XLOOKUP(C5370,BH:BH,BI:BI)</f>
        <v/>
      </c>
      <c r="E5370" t="n">
        <v>25372</v>
      </c>
      <c r="F5370" t="inlineStr">
        <is>
          <t>Queen of clubs Italia</t>
        </is>
      </c>
      <c r="G5370" s="234" t="n">
        <v>46111</v>
      </c>
      <c r="H5370" s="234" t="n">
        <v>46122</v>
      </c>
      <c r="I5370" t="inlineStr">
        <is>
          <t>PKT</t>
        </is>
      </c>
      <c r="J5370">
        <f>_xlfn.XLOOKUP(I5370,AS:AS,AU:AU)</f>
        <v/>
      </c>
      <c r="K5370" t="inlineStr">
        <is>
          <t>EUR</t>
        </is>
      </c>
      <c r="L5370" s="238" t="n">
        <v>25000</v>
      </c>
      <c r="M5370">
        <f>L5370*_xlfn.XLOOKUP(K5370,AM:AM,AN:AN)</f>
        <v/>
      </c>
      <c r="N5370">
        <f>L5370*_xlfn.XLOOKUP(K5370,AM:AM,AO:AO)</f>
        <v/>
      </c>
      <c r="O5370" s="238" t="n">
        <v>1500</v>
      </c>
      <c r="P5370">
        <f>O5370*_xlfn.XLOOKUP(K5370,AM:AM,AN:AN)</f>
        <v/>
      </c>
      <c r="Q5370">
        <f>O5370*_xlfn.XLOOKUP(K5370,AM:AM,AO:AO)</f>
        <v/>
      </c>
      <c r="R5370">
        <f>_xlfn.XLOOKUP(E5370,AF:AF,AG:AG)</f>
        <v/>
      </c>
      <c r="S5370">
        <f>_xlfn.XLOOKUP(E5370,AF:AF,AI:AI)</f>
        <v/>
      </c>
      <c r="T5370">
        <f>WEEKNUM(G5370)</f>
        <v/>
      </c>
      <c r="U5370">
        <f>YEAR(G5370)</f>
        <v/>
      </c>
      <c r="V5370" s="117">
        <f>IFERROR(Q5370/N5370,"0")</f>
        <v/>
      </c>
    </row>
    <row r="5371">
      <c r="A5371">
        <f>_xlfn.XLOOKUP(D5371,BN:BN,BO:BO)</f>
        <v/>
      </c>
      <c r="B5371" t="inlineStr">
        <is>
          <t>LLC</t>
        </is>
      </c>
      <c r="C5371" t="n">
        <v>917</v>
      </c>
      <c r="D5371">
        <f>_xlfn.XLOOKUP(C5371,BH:BH,BI:BI)</f>
        <v/>
      </c>
      <c r="E5371" t="n">
        <v>34285</v>
      </c>
      <c r="F5371" t="inlineStr">
        <is>
          <t>The Langham</t>
        </is>
      </c>
      <c r="G5371" s="234" t="n">
        <v>46111</v>
      </c>
      <c r="H5371" s="234" t="n">
        <v>46122</v>
      </c>
      <c r="I5371" t="inlineStr">
        <is>
          <t>HTL</t>
        </is>
      </c>
      <c r="J5371">
        <f>_xlfn.XLOOKUP(I5371,AS:AS,AU:AU)</f>
        <v/>
      </c>
      <c r="K5371" t="inlineStr">
        <is>
          <t>EUR</t>
        </is>
      </c>
      <c r="L5371" s="238" t="n">
        <v>1610.49</v>
      </c>
      <c r="M5371">
        <f>L5371*_xlfn.XLOOKUP(K5371,AM:AM,AN:AN)</f>
        <v/>
      </c>
      <c r="N5371">
        <f>L5371*_xlfn.XLOOKUP(K5371,AM:AM,AO:AO)</f>
        <v/>
      </c>
      <c r="O5371" s="238" t="n">
        <v>161.05</v>
      </c>
      <c r="P5371">
        <f>O5371*_xlfn.XLOOKUP(K5371,AM:AM,AN:AN)</f>
        <v/>
      </c>
      <c r="Q5371">
        <f>O5371*_xlfn.XLOOKUP(K5371,AM:AM,AO:AO)</f>
        <v/>
      </c>
      <c r="R5371">
        <f>_xlfn.XLOOKUP(E5371,AF:AF,AG:AG)</f>
        <v/>
      </c>
      <c r="S5371">
        <f>_xlfn.XLOOKUP(E5371,AF:AF,AI:AI)</f>
        <v/>
      </c>
      <c r="T5371">
        <f>WEEKNUM(G5371)</f>
        <v/>
      </c>
      <c r="U5371">
        <f>YEAR(G5371)</f>
        <v/>
      </c>
      <c r="V5371" s="117">
        <f>IFERROR(Q5371/N5371,"0")</f>
        <v/>
      </c>
    </row>
    <row r="5372">
      <c r="A5372">
        <f>_xlfn.XLOOKUP(D5372,BN:BN,BO:BO)</f>
        <v/>
      </c>
      <c r="B5372" t="inlineStr">
        <is>
          <t>LLC</t>
        </is>
      </c>
      <c r="C5372" t="n">
        <v>917</v>
      </c>
      <c r="D5372">
        <f>_xlfn.XLOOKUP(C5372,BH:BH,BI:BI)</f>
        <v/>
      </c>
      <c r="E5372" t="n">
        <v>34439</v>
      </c>
      <c r="F5372" t="inlineStr">
        <is>
          <t>MUNICPAL HOTEL</t>
        </is>
      </c>
      <c r="G5372" s="234" t="n">
        <v>46111</v>
      </c>
      <c r="H5372" s="234" t="n">
        <v>46122</v>
      </c>
      <c r="I5372" t="inlineStr">
        <is>
          <t>HTL</t>
        </is>
      </c>
      <c r="J5372">
        <f>_xlfn.XLOOKUP(I5372,AS:AS,AU:AU)</f>
        <v/>
      </c>
      <c r="K5372" t="inlineStr">
        <is>
          <t>EUR</t>
        </is>
      </c>
      <c r="L5372" s="238" t="n">
        <v>363</v>
      </c>
      <c r="M5372">
        <f>L5372*_xlfn.XLOOKUP(K5372,AM:AM,AN:AN)</f>
        <v/>
      </c>
      <c r="N5372">
        <f>L5372*_xlfn.XLOOKUP(K5372,AM:AM,AO:AO)</f>
        <v/>
      </c>
      <c r="O5372" s="238" t="n">
        <v>0</v>
      </c>
      <c r="P5372">
        <f>O5372*_xlfn.XLOOKUP(K5372,AM:AM,AN:AN)</f>
        <v/>
      </c>
      <c r="Q5372">
        <f>O5372*_xlfn.XLOOKUP(K5372,AM:AM,AO:AO)</f>
        <v/>
      </c>
      <c r="R5372">
        <f>_xlfn.XLOOKUP(E5372,AF:AF,AG:AG)</f>
        <v/>
      </c>
      <c r="S5372">
        <f>_xlfn.XLOOKUP(E5372,AF:AF,AI:AI)</f>
        <v/>
      </c>
      <c r="T5372">
        <f>WEEKNUM(G5372)</f>
        <v/>
      </c>
      <c r="U5372">
        <f>YEAR(G5372)</f>
        <v/>
      </c>
      <c r="V5372" s="117">
        <f>IFERROR(Q5372/N5372,"0")</f>
        <v/>
      </c>
    </row>
    <row r="5373">
      <c r="A5373">
        <f>_xlfn.XLOOKUP(D5373,BN:BN,BO:BO)</f>
        <v/>
      </c>
      <c r="B5373" t="inlineStr">
        <is>
          <t>LLC</t>
        </is>
      </c>
      <c r="C5373" t="n">
        <v>918</v>
      </c>
      <c r="D5373">
        <f>_xlfn.XLOOKUP(C5373,BH:BH,BI:BI)</f>
        <v/>
      </c>
      <c r="E5373" t="n">
        <v>0</v>
      </c>
      <c r="F5373" t="inlineStr">
        <is>
          <t>Planning fee</t>
        </is>
      </c>
      <c r="G5373" s="234" t="n">
        <v>46011</v>
      </c>
      <c r="H5373" s="234" t="n">
        <v>46019</v>
      </c>
      <c r="I5373" t="inlineStr">
        <is>
          <t>HPS</t>
        </is>
      </c>
      <c r="J5373">
        <f>_xlfn.XLOOKUP(I5373,AS:AS,AU:AU)</f>
        <v/>
      </c>
      <c r="K5373" t="inlineStr">
        <is>
          <t>USD</t>
        </is>
      </c>
      <c r="L5373" s="238" t="n">
        <v>400</v>
      </c>
      <c r="M5373">
        <f>L5373*_xlfn.XLOOKUP(K5373,AM:AM,AN:AN)</f>
        <v/>
      </c>
      <c r="N5373">
        <f>L5373*_xlfn.XLOOKUP(K5373,AM:AM,AO:AO)</f>
        <v/>
      </c>
      <c r="O5373" s="238" t="n">
        <v>400</v>
      </c>
      <c r="P5373">
        <f>O5373*_xlfn.XLOOKUP(K5373,AM:AM,AN:AN)</f>
        <v/>
      </c>
      <c r="Q5373">
        <f>O5373*_xlfn.XLOOKUP(K5373,AM:AM,AO:AO)</f>
        <v/>
      </c>
      <c r="R5373">
        <f>_xlfn.XLOOKUP(E5373,AF:AF,AG:AG)</f>
        <v/>
      </c>
      <c r="S5373">
        <f>_xlfn.XLOOKUP(E5373,AF:AF,AI:AI)</f>
        <v/>
      </c>
      <c r="T5373">
        <f>WEEKNUM(G5373)</f>
        <v/>
      </c>
      <c r="U5373">
        <f>YEAR(G5373)</f>
        <v/>
      </c>
      <c r="V5373" s="117">
        <f>IFERROR(Q5373/N5373,"0")</f>
        <v/>
      </c>
    </row>
    <row r="5374">
      <c r="A5374">
        <f>_xlfn.XLOOKUP(D5374,BN:BN,BO:BO)</f>
        <v/>
      </c>
      <c r="B5374" t="inlineStr">
        <is>
          <t>LLC</t>
        </is>
      </c>
      <c r="C5374" t="n">
        <v>919</v>
      </c>
      <c r="D5374">
        <f>_xlfn.XLOOKUP(C5374,BH:BH,BI:BI)</f>
        <v/>
      </c>
      <c r="E5374" t="n">
        <v>33612</v>
      </c>
      <c r="F5374" t="inlineStr">
        <is>
          <t>Hospedaje Pen NYC</t>
        </is>
      </c>
      <c r="G5374" s="234" t="n">
        <v>46012</v>
      </c>
      <c r="H5374" s="234" t="n">
        <v>46019</v>
      </c>
      <c r="I5374" t="inlineStr">
        <is>
          <t>HTL</t>
        </is>
      </c>
      <c r="J5374">
        <f>_xlfn.XLOOKUP(I5374,AS:AS,AU:AU)</f>
        <v/>
      </c>
      <c r="K5374" t="inlineStr">
        <is>
          <t>USD</t>
        </is>
      </c>
      <c r="L5374" s="238" t="n">
        <v>16765</v>
      </c>
      <c r="M5374">
        <f>L5374*_xlfn.XLOOKUP(K5374,AM:AM,AN:AN)</f>
        <v/>
      </c>
      <c r="N5374">
        <f>L5374*_xlfn.XLOOKUP(K5374,AM:AM,AO:AO)</f>
        <v/>
      </c>
      <c r="O5374" s="238" t="n">
        <v>1425</v>
      </c>
      <c r="P5374">
        <f>O5374*_xlfn.XLOOKUP(K5374,AM:AM,AN:AN)</f>
        <v/>
      </c>
      <c r="Q5374">
        <f>O5374*_xlfn.XLOOKUP(K5374,AM:AM,AO:AO)</f>
        <v/>
      </c>
      <c r="R5374">
        <f>_xlfn.XLOOKUP(E5374,AF:AF,AG:AG)</f>
        <v/>
      </c>
      <c r="S5374">
        <f>_xlfn.XLOOKUP(E5374,AF:AF,AI:AI)</f>
        <v/>
      </c>
      <c r="T5374">
        <f>WEEKNUM(G5374)</f>
        <v/>
      </c>
      <c r="U5374">
        <f>YEAR(G5374)</f>
        <v/>
      </c>
      <c r="V5374" s="117">
        <f>IFERROR(Q5374/N5374,"0")</f>
        <v/>
      </c>
    </row>
    <row r="5375">
      <c r="A5375">
        <f>_xlfn.XLOOKUP(D5375,BN:BN,BO:BO)</f>
        <v/>
      </c>
      <c r="B5375" t="inlineStr">
        <is>
          <t>LLC</t>
        </is>
      </c>
      <c r="C5375" t="n">
        <v>920</v>
      </c>
      <c r="D5375">
        <f>_xlfn.XLOOKUP(C5375,BH:BH,BI:BI)</f>
        <v/>
      </c>
      <c r="E5375" t="n">
        <v>28495</v>
      </c>
      <c r="F5375" t="inlineStr">
        <is>
          <t>Hospedaje Hotel Nizuc King 1</t>
        </is>
      </c>
      <c r="G5375" s="234" t="n">
        <v>45954</v>
      </c>
      <c r="H5375" s="234" t="n">
        <v>45957</v>
      </c>
      <c r="I5375" t="inlineStr">
        <is>
          <t>HTL</t>
        </is>
      </c>
      <c r="J5375">
        <f>_xlfn.XLOOKUP(I5375,AS:AS,AU:AU)</f>
        <v/>
      </c>
      <c r="K5375" t="inlineStr">
        <is>
          <t>USD</t>
        </is>
      </c>
      <c r="L5375" s="238" t="n">
        <v>2533.76</v>
      </c>
      <c r="M5375">
        <f>L5375*_xlfn.XLOOKUP(K5375,AM:AM,AN:AN)</f>
        <v/>
      </c>
      <c r="N5375">
        <f>L5375*_xlfn.XLOOKUP(K5375,AM:AM,AO:AO)</f>
        <v/>
      </c>
      <c r="O5375" s="238" t="n">
        <v>180.95</v>
      </c>
      <c r="P5375">
        <f>O5375*_xlfn.XLOOKUP(K5375,AM:AM,AN:AN)</f>
        <v/>
      </c>
      <c r="Q5375">
        <f>O5375*_xlfn.XLOOKUP(K5375,AM:AM,AO:AO)</f>
        <v/>
      </c>
      <c r="R5375">
        <f>_xlfn.XLOOKUP(E5375,AF:AF,AG:AG)</f>
        <v/>
      </c>
      <c r="S5375">
        <f>_xlfn.XLOOKUP(E5375,AF:AF,AI:AI)</f>
        <v/>
      </c>
      <c r="T5375">
        <f>WEEKNUM(G5375)</f>
        <v/>
      </c>
      <c r="U5375">
        <f>YEAR(G5375)</f>
        <v/>
      </c>
      <c r="V5375" s="117">
        <f>IFERROR(Q5375/N5375,"0")</f>
        <v/>
      </c>
    </row>
    <row r="5376">
      <c r="A5376">
        <f>_xlfn.XLOOKUP(D5376,BN:BN,BO:BO)</f>
        <v/>
      </c>
      <c r="B5376" t="inlineStr">
        <is>
          <t>LLC</t>
        </is>
      </c>
      <c r="C5376" t="n">
        <v>920</v>
      </c>
      <c r="D5376">
        <f>_xlfn.XLOOKUP(C5376,BH:BH,BI:BI)</f>
        <v/>
      </c>
      <c r="E5376" t="n">
        <v>28495</v>
      </c>
      <c r="F5376" t="inlineStr">
        <is>
          <t xml:space="preserve">Hospedaje Nizuc King 2 </t>
        </is>
      </c>
      <c r="G5376" s="234" t="n">
        <v>45954</v>
      </c>
      <c r="H5376" s="234" t="n">
        <v>45957</v>
      </c>
      <c r="I5376" t="inlineStr">
        <is>
          <t>HTL</t>
        </is>
      </c>
      <c r="J5376">
        <f>_xlfn.XLOOKUP(I5376,AS:AS,AU:AU)</f>
        <v/>
      </c>
      <c r="K5376" t="inlineStr">
        <is>
          <t>USD</t>
        </is>
      </c>
      <c r="L5376" s="238" t="n">
        <v>2533.76</v>
      </c>
      <c r="M5376">
        <f>L5376*_xlfn.XLOOKUP(K5376,AM:AM,AN:AN)</f>
        <v/>
      </c>
      <c r="N5376">
        <f>L5376*_xlfn.XLOOKUP(K5376,AM:AM,AO:AO)</f>
        <v/>
      </c>
      <c r="O5376" s="238" t="n">
        <v>180.95</v>
      </c>
      <c r="P5376">
        <f>O5376*_xlfn.XLOOKUP(K5376,AM:AM,AN:AN)</f>
        <v/>
      </c>
      <c r="Q5376">
        <f>O5376*_xlfn.XLOOKUP(K5376,AM:AM,AO:AO)</f>
        <v/>
      </c>
      <c r="R5376">
        <f>_xlfn.XLOOKUP(E5376,AF:AF,AG:AG)</f>
        <v/>
      </c>
      <c r="S5376">
        <f>_xlfn.XLOOKUP(E5376,AF:AF,AI:AI)</f>
        <v/>
      </c>
      <c r="T5376">
        <f>WEEKNUM(G5376)</f>
        <v/>
      </c>
      <c r="U5376">
        <f>YEAR(G5376)</f>
        <v/>
      </c>
      <c r="V5376" s="117">
        <f>IFERROR(Q5376/N5376,"0")</f>
        <v/>
      </c>
    </row>
    <row r="5377">
      <c r="A5377">
        <f>_xlfn.XLOOKUP(D5377,BN:BN,BO:BO)</f>
        <v/>
      </c>
      <c r="B5377" t="inlineStr">
        <is>
          <t>LLC</t>
        </is>
      </c>
      <c r="C5377" t="n">
        <v>921</v>
      </c>
      <c r="D5377">
        <f>_xlfn.XLOOKUP(C5377,BH:BH,BI:BI)</f>
        <v/>
      </c>
      <c r="E5377" t="n">
        <v>28495</v>
      </c>
      <c r="F5377" t="inlineStr">
        <is>
          <t>Hospedaje Nizuc</t>
        </is>
      </c>
      <c r="G5377" s="234" t="n">
        <v>45954</v>
      </c>
      <c r="H5377" s="234" t="n">
        <v>45957</v>
      </c>
      <c r="I5377" t="inlineStr">
        <is>
          <t>HTL</t>
        </is>
      </c>
      <c r="J5377">
        <f>_xlfn.XLOOKUP(I5377,AS:AS,AU:AU)</f>
        <v/>
      </c>
      <c r="K5377" t="inlineStr">
        <is>
          <t>USD</t>
        </is>
      </c>
      <c r="L5377" s="238" t="n">
        <v>2533.76</v>
      </c>
      <c r="M5377">
        <f>L5377*_xlfn.XLOOKUP(K5377,AM:AM,AN:AN)</f>
        <v/>
      </c>
      <c r="N5377">
        <f>L5377*_xlfn.XLOOKUP(K5377,AM:AM,AO:AO)</f>
        <v/>
      </c>
      <c r="O5377" s="238" t="n">
        <v>180.95</v>
      </c>
      <c r="P5377">
        <f>O5377*_xlfn.XLOOKUP(K5377,AM:AM,AN:AN)</f>
        <v/>
      </c>
      <c r="Q5377">
        <f>O5377*_xlfn.XLOOKUP(K5377,AM:AM,AO:AO)</f>
        <v/>
      </c>
      <c r="R5377">
        <f>_xlfn.XLOOKUP(E5377,AF:AF,AG:AG)</f>
        <v/>
      </c>
      <c r="S5377">
        <f>_xlfn.XLOOKUP(E5377,AF:AF,AI:AI)</f>
        <v/>
      </c>
      <c r="T5377">
        <f>WEEKNUM(G5377)</f>
        <v/>
      </c>
      <c r="U5377">
        <f>YEAR(G5377)</f>
        <v/>
      </c>
      <c r="V5377" s="117">
        <f>IFERROR(Q5377/N5377,"0")</f>
        <v/>
      </c>
    </row>
    <row r="5378">
      <c r="A5378">
        <f>_xlfn.XLOOKUP(D5378,BN:BN,BO:BO)</f>
        <v/>
      </c>
      <c r="B5378" t="inlineStr">
        <is>
          <t>LLC</t>
        </is>
      </c>
      <c r="C5378" t="n">
        <v>922</v>
      </c>
      <c r="D5378">
        <f>_xlfn.XLOOKUP(C5378,BH:BH,BI:BI)</f>
        <v/>
      </c>
      <c r="E5378" t="n">
        <v>25652</v>
      </c>
      <c r="F5378" t="inlineStr">
        <is>
          <t>Hospedaje FS Mad</t>
        </is>
      </c>
      <c r="G5378" s="234" t="n">
        <v>45970</v>
      </c>
      <c r="H5378" s="234" t="n">
        <v>45972</v>
      </c>
      <c r="I5378" t="inlineStr">
        <is>
          <t>HTL</t>
        </is>
      </c>
      <c r="J5378">
        <f>_xlfn.XLOOKUP(I5378,AS:AS,AU:AU)</f>
        <v/>
      </c>
      <c r="K5378" t="inlineStr">
        <is>
          <t>EUR</t>
        </is>
      </c>
      <c r="L5378" s="238" t="n">
        <v>2403.5</v>
      </c>
      <c r="M5378">
        <f>L5378*_xlfn.XLOOKUP(K5378,AM:AM,AN:AN)</f>
        <v/>
      </c>
      <c r="N5378">
        <f>L5378*_xlfn.XLOOKUP(K5378,AM:AM,AO:AO)</f>
        <v/>
      </c>
      <c r="O5378" s="238" t="n">
        <v>216.35</v>
      </c>
      <c r="P5378">
        <f>O5378*_xlfn.XLOOKUP(K5378,AM:AM,AN:AN)</f>
        <v/>
      </c>
      <c r="Q5378">
        <f>O5378*_xlfn.XLOOKUP(K5378,AM:AM,AO:AO)</f>
        <v/>
      </c>
      <c r="R5378">
        <f>_xlfn.XLOOKUP(E5378,AF:AF,AG:AG)</f>
        <v/>
      </c>
      <c r="S5378">
        <f>_xlfn.XLOOKUP(E5378,AF:AF,AI:AI)</f>
        <v/>
      </c>
      <c r="T5378">
        <f>WEEKNUM(G5378)</f>
        <v/>
      </c>
      <c r="U5378">
        <f>YEAR(G5378)</f>
        <v/>
      </c>
      <c r="V5378" s="117">
        <f>IFERROR(Q5378/N5378,"0")</f>
        <v/>
      </c>
    </row>
    <row r="5379">
      <c r="A5379">
        <f>_xlfn.XLOOKUP(D5379,BN:BN,BO:BO)</f>
        <v/>
      </c>
      <c r="B5379" t="inlineStr">
        <is>
          <t>LLC</t>
        </is>
      </c>
      <c r="C5379" t="n">
        <v>923</v>
      </c>
      <c r="D5379">
        <f>_xlfn.XLOOKUP(C5379,BH:BH,BI:BI)</f>
        <v/>
      </c>
      <c r="E5379" t="n">
        <v>28512</v>
      </c>
      <c r="F5379" t="inlineStr">
        <is>
          <t>Hospedaje MO Ritz Madrid</t>
        </is>
      </c>
      <c r="G5379" s="234" t="n">
        <v>45973</v>
      </c>
      <c r="H5379" s="234" t="n">
        <v>45974</v>
      </c>
      <c r="I5379" t="inlineStr">
        <is>
          <t>HTL</t>
        </is>
      </c>
      <c r="J5379">
        <f>_xlfn.XLOOKUP(I5379,AS:AS,AU:AU)</f>
        <v/>
      </c>
      <c r="K5379" t="inlineStr">
        <is>
          <t>EUR</t>
        </is>
      </c>
      <c r="L5379" s="238" t="n">
        <v>1039.5</v>
      </c>
      <c r="M5379">
        <f>L5379*_xlfn.XLOOKUP(K5379,AM:AM,AN:AN)</f>
        <v/>
      </c>
      <c r="N5379">
        <f>L5379*_xlfn.XLOOKUP(K5379,AM:AM,AO:AO)</f>
        <v/>
      </c>
      <c r="O5379" s="238" t="n">
        <v>93.56</v>
      </c>
      <c r="P5379">
        <f>O5379*_xlfn.XLOOKUP(K5379,AM:AM,AN:AN)</f>
        <v/>
      </c>
      <c r="Q5379">
        <f>O5379*_xlfn.XLOOKUP(K5379,AM:AM,AO:AO)</f>
        <v/>
      </c>
      <c r="R5379">
        <f>_xlfn.XLOOKUP(E5379,AF:AF,AG:AG)</f>
        <v/>
      </c>
      <c r="S5379">
        <f>_xlfn.XLOOKUP(E5379,AF:AF,AI:AI)</f>
        <v/>
      </c>
      <c r="T5379">
        <f>WEEKNUM(G5379)</f>
        <v/>
      </c>
      <c r="U5379">
        <f>YEAR(G5379)</f>
        <v/>
      </c>
      <c r="V5379" s="117">
        <f>IFERROR(Q5379/N5379,"0")</f>
        <v/>
      </c>
    </row>
    <row r="5380">
      <c r="A5380">
        <f>_xlfn.XLOOKUP(D5380,BN:BN,BO:BO)</f>
        <v/>
      </c>
      <c r="B5380" t="inlineStr">
        <is>
          <t>LLC</t>
        </is>
      </c>
      <c r="C5380" t="n">
        <v>924</v>
      </c>
      <c r="D5380">
        <f>_xlfn.XLOOKUP(C5380,BH:BH,BI:BI)</f>
        <v/>
      </c>
      <c r="E5380" t="n">
        <v>26659</v>
      </c>
      <c r="F5380" t="inlineStr">
        <is>
          <t>Hospedaje</t>
        </is>
      </c>
      <c r="G5380" s="234" t="n">
        <v>46123</v>
      </c>
      <c r="H5380" s="234" t="n">
        <v>46125</v>
      </c>
      <c r="I5380" t="inlineStr">
        <is>
          <t>HTL</t>
        </is>
      </c>
      <c r="J5380">
        <f>_xlfn.XLOOKUP(I5380,AS:AS,AU:AU)</f>
        <v/>
      </c>
      <c r="K5380" t="inlineStr">
        <is>
          <t>USD</t>
        </is>
      </c>
      <c r="L5380" s="238" t="n">
        <v>2600</v>
      </c>
      <c r="M5380">
        <f>L5380*_xlfn.XLOOKUP(K5380,AM:AM,AN:AN)</f>
        <v/>
      </c>
      <c r="N5380">
        <f>L5380*_xlfn.XLOOKUP(K5380,AM:AM,AO:AO)</f>
        <v/>
      </c>
      <c r="O5380" s="238" t="n">
        <v>260</v>
      </c>
      <c r="P5380">
        <f>O5380*_xlfn.XLOOKUP(K5380,AM:AM,AN:AN)</f>
        <v/>
      </c>
      <c r="Q5380">
        <f>O5380*_xlfn.XLOOKUP(K5380,AM:AM,AO:AO)</f>
        <v/>
      </c>
      <c r="R5380">
        <f>_xlfn.XLOOKUP(E5380,AF:AF,AG:AG)</f>
        <v/>
      </c>
      <c r="S5380">
        <f>_xlfn.XLOOKUP(E5380,AF:AF,AI:AI)</f>
        <v/>
      </c>
      <c r="T5380">
        <f>WEEKNUM(G5380)</f>
        <v/>
      </c>
      <c r="U5380">
        <f>YEAR(G5380)</f>
        <v/>
      </c>
      <c r="V5380" s="117">
        <f>IFERROR(Q5380/N5380,"0")</f>
        <v/>
      </c>
    </row>
    <row r="5381">
      <c r="A5381">
        <f>_xlfn.XLOOKUP(D5381,BN:BN,BO:BO)</f>
        <v/>
      </c>
      <c r="B5381" t="inlineStr">
        <is>
          <t>LLC</t>
        </is>
      </c>
      <c r="C5381" t="n">
        <v>924</v>
      </c>
      <c r="D5381">
        <f>_xlfn.XLOOKUP(C5381,BH:BH,BI:BI)</f>
        <v/>
      </c>
      <c r="E5381" t="n">
        <v>24995</v>
      </c>
      <c r="F5381" t="inlineStr">
        <is>
          <t>DMC hotel, crucero y tour</t>
        </is>
      </c>
      <c r="G5381" s="234" t="n">
        <v>46122</v>
      </c>
      <c r="H5381" s="234" t="n">
        <v>46135</v>
      </c>
      <c r="I5381" t="inlineStr">
        <is>
          <t>PKT</t>
        </is>
      </c>
      <c r="J5381">
        <f>_xlfn.XLOOKUP(I5381,AS:AS,AU:AU)</f>
        <v/>
      </c>
      <c r="K5381" t="inlineStr">
        <is>
          <t>USD</t>
        </is>
      </c>
      <c r="L5381" s="238" t="n">
        <v>30941</v>
      </c>
      <c r="M5381">
        <f>L5381*_xlfn.XLOOKUP(K5381,AM:AM,AN:AN)</f>
        <v/>
      </c>
      <c r="N5381">
        <f>L5381*_xlfn.XLOOKUP(K5381,AM:AM,AO:AO)</f>
        <v/>
      </c>
      <c r="O5381" s="238" t="n">
        <v>448.97</v>
      </c>
      <c r="P5381">
        <f>O5381*_xlfn.XLOOKUP(K5381,AM:AM,AN:AN)</f>
        <v/>
      </c>
      <c r="Q5381">
        <f>O5381*_xlfn.XLOOKUP(K5381,AM:AM,AO:AO)</f>
        <v/>
      </c>
      <c r="R5381">
        <f>_xlfn.XLOOKUP(E5381,AF:AF,AG:AG)</f>
        <v/>
      </c>
      <c r="S5381">
        <f>_xlfn.XLOOKUP(E5381,AF:AF,AI:AI)</f>
        <v/>
      </c>
      <c r="T5381">
        <f>WEEKNUM(G5381)</f>
        <v/>
      </c>
      <c r="U5381">
        <f>YEAR(G5381)</f>
        <v/>
      </c>
      <c r="V5381" s="117">
        <f>IFERROR(Q5381/N5381,"0")</f>
        <v/>
      </c>
    </row>
    <row r="5382">
      <c r="A5382">
        <f>_xlfn.XLOOKUP(D5382,BN:BN,BO:BO)</f>
        <v/>
      </c>
      <c r="B5382" t="inlineStr">
        <is>
          <t>LLC</t>
        </is>
      </c>
      <c r="C5382" t="n">
        <v>924</v>
      </c>
      <c r="D5382">
        <f>_xlfn.XLOOKUP(C5382,BH:BH,BI:BI)</f>
        <v/>
      </c>
      <c r="E5382" t="n">
        <v>31639</v>
      </c>
      <c r="F5382" t="inlineStr">
        <is>
          <t>hoteles, transporte y tour</t>
        </is>
      </c>
      <c r="G5382" s="234" t="n">
        <v>46132</v>
      </c>
      <c r="H5382" s="234" t="n">
        <v>46135</v>
      </c>
      <c r="I5382" t="inlineStr">
        <is>
          <t>PKT</t>
        </is>
      </c>
      <c r="J5382">
        <f>_xlfn.XLOOKUP(I5382,AS:AS,AU:AU)</f>
        <v/>
      </c>
      <c r="K5382" t="inlineStr">
        <is>
          <t>USD</t>
        </is>
      </c>
      <c r="L5382" s="238" t="n">
        <v>7718</v>
      </c>
      <c r="M5382">
        <f>L5382*_xlfn.XLOOKUP(K5382,AM:AM,AN:AN)</f>
        <v/>
      </c>
      <c r="N5382">
        <f>L5382*_xlfn.XLOOKUP(K5382,AM:AM,AO:AO)</f>
        <v/>
      </c>
      <c r="O5382" s="238" t="n">
        <v>1158</v>
      </c>
      <c r="P5382">
        <f>O5382*_xlfn.XLOOKUP(K5382,AM:AM,AN:AN)</f>
        <v/>
      </c>
      <c r="Q5382">
        <f>O5382*_xlfn.XLOOKUP(K5382,AM:AM,AO:AO)</f>
        <v/>
      </c>
      <c r="R5382">
        <f>_xlfn.XLOOKUP(E5382,AF:AF,AG:AG)</f>
        <v/>
      </c>
      <c r="S5382">
        <f>_xlfn.XLOOKUP(E5382,AF:AF,AI:AI)</f>
        <v/>
      </c>
      <c r="T5382">
        <f>WEEKNUM(G5382)</f>
        <v/>
      </c>
      <c r="U5382">
        <f>YEAR(G5382)</f>
        <v/>
      </c>
      <c r="V5382" s="117">
        <f>IFERROR(Q5382/N5382,"0")</f>
        <v/>
      </c>
    </row>
    <row r="5383">
      <c r="A5383">
        <f>_xlfn.XLOOKUP(D5383,BN:BN,BO:BO)</f>
        <v/>
      </c>
      <c r="B5383" t="inlineStr">
        <is>
          <t>LLC</t>
        </is>
      </c>
      <c r="C5383" t="n">
        <v>924</v>
      </c>
      <c r="D5383">
        <f>_xlfn.XLOOKUP(C5383,BH:BH,BI:BI)</f>
        <v/>
      </c>
      <c r="E5383" t="n">
        <v>27721</v>
      </c>
      <c r="F5383" t="inlineStr">
        <is>
          <t>GARZA LAGUERA GONDA BARBARA</t>
        </is>
      </c>
      <c r="G5383" s="234" t="n">
        <v>46120</v>
      </c>
      <c r="H5383" s="234" t="n">
        <v>46136</v>
      </c>
      <c r="I5383" t="inlineStr">
        <is>
          <t>VLO</t>
        </is>
      </c>
      <c r="J5383">
        <f>_xlfn.XLOOKUP(I5383,AS:AS,AU:AU)</f>
        <v/>
      </c>
      <c r="K5383" t="inlineStr">
        <is>
          <t>USD</t>
        </is>
      </c>
      <c r="L5383" s="238" t="n">
        <v>4311.11</v>
      </c>
      <c r="M5383">
        <f>L5383*_xlfn.XLOOKUP(K5383,AM:AM,AN:AN)</f>
        <v/>
      </c>
      <c r="N5383">
        <f>L5383*_xlfn.XLOOKUP(K5383,AM:AM,AO:AO)</f>
        <v/>
      </c>
      <c r="O5383" s="238" t="n">
        <v>0</v>
      </c>
      <c r="P5383">
        <f>O5383*_xlfn.XLOOKUP(K5383,AM:AM,AN:AN)</f>
        <v/>
      </c>
      <c r="Q5383">
        <f>O5383*_xlfn.XLOOKUP(K5383,AM:AM,AO:AO)</f>
        <v/>
      </c>
      <c r="R5383">
        <f>_xlfn.XLOOKUP(E5383,AF:AF,AG:AG)</f>
        <v/>
      </c>
      <c r="S5383">
        <f>_xlfn.XLOOKUP(E5383,AF:AF,AI:AI)</f>
        <v/>
      </c>
      <c r="T5383">
        <f>WEEKNUM(G5383)</f>
        <v/>
      </c>
      <c r="U5383">
        <f>YEAR(G5383)</f>
        <v/>
      </c>
      <c r="V5383" s="117">
        <f>IFERROR(Q5383/N5383,"0")</f>
        <v/>
      </c>
    </row>
    <row r="5384">
      <c r="A5384">
        <f>_xlfn.XLOOKUP(D5384,BN:BN,BO:BO)</f>
        <v/>
      </c>
      <c r="B5384" t="inlineStr">
        <is>
          <t>LLC</t>
        </is>
      </c>
      <c r="C5384" t="n">
        <v>924</v>
      </c>
      <c r="D5384">
        <f>_xlfn.XLOOKUP(C5384,BH:BH,BI:BI)</f>
        <v/>
      </c>
      <c r="E5384" t="n">
        <v>27721</v>
      </c>
      <c r="F5384" t="inlineStr">
        <is>
          <t>BRANIFF GARZA LAGUERA LORENZA</t>
        </is>
      </c>
      <c r="G5384" s="234" t="n">
        <v>46120</v>
      </c>
      <c r="H5384" s="234" t="n">
        <v>46136</v>
      </c>
      <c r="I5384" t="inlineStr">
        <is>
          <t>VLO</t>
        </is>
      </c>
      <c r="J5384">
        <f>_xlfn.XLOOKUP(I5384,AS:AS,AU:AU)</f>
        <v/>
      </c>
      <c r="K5384" t="inlineStr">
        <is>
          <t>USD</t>
        </is>
      </c>
      <c r="L5384" s="238" t="n">
        <v>4311.11</v>
      </c>
      <c r="M5384">
        <f>L5384*_xlfn.XLOOKUP(K5384,AM:AM,AN:AN)</f>
        <v/>
      </c>
      <c r="N5384">
        <f>L5384*_xlfn.XLOOKUP(K5384,AM:AM,AO:AO)</f>
        <v/>
      </c>
      <c r="O5384" s="238" t="n">
        <v>0</v>
      </c>
      <c r="P5384">
        <f>O5384*_xlfn.XLOOKUP(K5384,AM:AM,AN:AN)</f>
        <v/>
      </c>
      <c r="Q5384">
        <f>O5384*_xlfn.XLOOKUP(K5384,AM:AM,AO:AO)</f>
        <v/>
      </c>
      <c r="R5384">
        <f>_xlfn.XLOOKUP(E5384,AF:AF,AG:AG)</f>
        <v/>
      </c>
      <c r="S5384">
        <f>_xlfn.XLOOKUP(E5384,AF:AF,AI:AI)</f>
        <v/>
      </c>
      <c r="T5384">
        <f>WEEKNUM(G5384)</f>
        <v/>
      </c>
      <c r="U5384">
        <f>YEAR(G5384)</f>
        <v/>
      </c>
      <c r="V5384" s="117">
        <f>IFERROR(Q5384/N5384,"0")</f>
        <v/>
      </c>
    </row>
    <row r="5385">
      <c r="A5385">
        <f>_xlfn.XLOOKUP(D5385,BN:BN,BO:BO)</f>
        <v/>
      </c>
      <c r="B5385" t="inlineStr">
        <is>
          <t>LLC</t>
        </is>
      </c>
      <c r="C5385" t="n">
        <v>924</v>
      </c>
      <c r="D5385">
        <f>_xlfn.XLOOKUP(C5385,BH:BH,BI:BI)</f>
        <v/>
      </c>
      <c r="E5385" t="n">
        <v>28934</v>
      </c>
      <c r="F5385" t="inlineStr">
        <is>
          <t>BRANIFF GARZA LAGUERA EUGENIA</t>
        </is>
      </c>
      <c r="G5385" s="234" t="n">
        <v>46120</v>
      </c>
      <c r="H5385" s="234" t="n">
        <v>46135</v>
      </c>
      <c r="I5385" t="inlineStr">
        <is>
          <t>VLO</t>
        </is>
      </c>
      <c r="J5385">
        <f>_xlfn.XLOOKUP(I5385,AS:AS,AU:AU)</f>
        <v/>
      </c>
      <c r="K5385" t="inlineStr">
        <is>
          <t>USD</t>
        </is>
      </c>
      <c r="L5385" s="238" t="n">
        <v>3679.74</v>
      </c>
      <c r="M5385">
        <f>L5385*_xlfn.XLOOKUP(K5385,AM:AM,AN:AN)</f>
        <v/>
      </c>
      <c r="N5385">
        <f>L5385*_xlfn.XLOOKUP(K5385,AM:AM,AO:AO)</f>
        <v/>
      </c>
      <c r="O5385" s="238" t="n">
        <v>0</v>
      </c>
      <c r="P5385">
        <f>O5385*_xlfn.XLOOKUP(K5385,AM:AM,AN:AN)</f>
        <v/>
      </c>
      <c r="Q5385">
        <f>O5385*_xlfn.XLOOKUP(K5385,AM:AM,AO:AO)</f>
        <v/>
      </c>
      <c r="R5385">
        <f>_xlfn.XLOOKUP(E5385,AF:AF,AG:AG)</f>
        <v/>
      </c>
      <c r="S5385">
        <f>_xlfn.XLOOKUP(E5385,AF:AF,AI:AI)</f>
        <v/>
      </c>
      <c r="T5385">
        <f>WEEKNUM(G5385)</f>
        <v/>
      </c>
      <c r="U5385">
        <f>YEAR(G5385)</f>
        <v/>
      </c>
      <c r="V5385" s="117">
        <f>IFERROR(Q5385/N5385,"0")</f>
        <v/>
      </c>
    </row>
    <row r="5386">
      <c r="A5386">
        <f>_xlfn.XLOOKUP(D5386,BN:BN,BO:BO)</f>
        <v/>
      </c>
      <c r="B5386" t="inlineStr">
        <is>
          <t>LLC</t>
        </is>
      </c>
      <c r="C5386" t="n">
        <v>924</v>
      </c>
      <c r="D5386">
        <f>_xlfn.XLOOKUP(C5386,BH:BH,BI:BI)</f>
        <v/>
      </c>
      <c r="E5386" t="n">
        <v>28934</v>
      </c>
      <c r="F5386" t="inlineStr">
        <is>
          <t>BRANIFF GARZA LAGUERA EUGENIA</t>
        </is>
      </c>
      <c r="G5386" s="234" t="n">
        <v>46120</v>
      </c>
      <c r="H5386" s="234" t="n">
        <v>46135</v>
      </c>
      <c r="I5386" t="inlineStr">
        <is>
          <t>VLO</t>
        </is>
      </c>
      <c r="J5386">
        <f>_xlfn.XLOOKUP(I5386,AS:AS,AU:AU)</f>
        <v/>
      </c>
      <c r="K5386" t="inlineStr">
        <is>
          <t>USD</t>
        </is>
      </c>
      <c r="L5386" s="238" t="n">
        <v>3307.33</v>
      </c>
      <c r="M5386">
        <f>L5386*_xlfn.XLOOKUP(K5386,AM:AM,AN:AN)</f>
        <v/>
      </c>
      <c r="N5386">
        <f>L5386*_xlfn.XLOOKUP(K5386,AM:AM,AO:AO)</f>
        <v/>
      </c>
      <c r="O5386" s="238" t="n">
        <v>0</v>
      </c>
      <c r="P5386">
        <f>O5386*_xlfn.XLOOKUP(K5386,AM:AM,AN:AN)</f>
        <v/>
      </c>
      <c r="Q5386">
        <f>O5386*_xlfn.XLOOKUP(K5386,AM:AM,AO:AO)</f>
        <v/>
      </c>
      <c r="R5386">
        <f>_xlfn.XLOOKUP(E5386,AF:AF,AG:AG)</f>
        <v/>
      </c>
      <c r="S5386">
        <f>_xlfn.XLOOKUP(E5386,AF:AF,AI:AI)</f>
        <v/>
      </c>
      <c r="T5386">
        <f>WEEKNUM(G5386)</f>
        <v/>
      </c>
      <c r="U5386">
        <f>YEAR(G5386)</f>
        <v/>
      </c>
      <c r="V5386" s="117">
        <f>IFERROR(Q5386/N5386,"0")</f>
        <v/>
      </c>
    </row>
    <row r="5387">
      <c r="A5387">
        <f>_xlfn.XLOOKUP(D5387,BN:BN,BO:BO)</f>
        <v/>
      </c>
      <c r="B5387" t="inlineStr">
        <is>
          <t>LLC</t>
        </is>
      </c>
      <c r="C5387" t="n">
        <v>924</v>
      </c>
      <c r="D5387">
        <f>_xlfn.XLOOKUP(C5387,BH:BH,BI:BI)</f>
        <v/>
      </c>
      <c r="E5387" t="n">
        <v>26591</v>
      </c>
      <c r="F5387" t="inlineStr">
        <is>
          <t>total de vuelos Paris - Cairo Easy Yet</t>
        </is>
      </c>
      <c r="G5387" s="234" t="n">
        <v>46123</v>
      </c>
      <c r="H5387" s="234" t="n">
        <v>46123</v>
      </c>
      <c r="I5387" t="inlineStr">
        <is>
          <t>ABC</t>
        </is>
      </c>
      <c r="J5387">
        <f>_xlfn.XLOOKUP(I5387,AS:AS,AU:AU)</f>
        <v/>
      </c>
      <c r="K5387" t="inlineStr">
        <is>
          <t>USD</t>
        </is>
      </c>
      <c r="L5387" s="238" t="n">
        <v>3664.48</v>
      </c>
      <c r="M5387">
        <f>L5387*_xlfn.XLOOKUP(K5387,AM:AM,AN:AN)</f>
        <v/>
      </c>
      <c r="N5387">
        <f>L5387*_xlfn.XLOOKUP(K5387,AM:AM,AO:AO)</f>
        <v/>
      </c>
      <c r="O5387" s="238" t="n">
        <v>0</v>
      </c>
      <c r="P5387">
        <f>O5387*_xlfn.XLOOKUP(K5387,AM:AM,AN:AN)</f>
        <v/>
      </c>
      <c r="Q5387">
        <f>O5387*_xlfn.XLOOKUP(K5387,AM:AM,AO:AO)</f>
        <v/>
      </c>
      <c r="R5387">
        <f>_xlfn.XLOOKUP(E5387,AF:AF,AG:AG)</f>
        <v/>
      </c>
      <c r="S5387">
        <f>_xlfn.XLOOKUP(E5387,AF:AF,AI:AI)</f>
        <v/>
      </c>
      <c r="T5387">
        <f>WEEKNUM(G5387)</f>
        <v/>
      </c>
      <c r="U5387">
        <f>YEAR(G5387)</f>
        <v/>
      </c>
      <c r="V5387" s="117">
        <f>IFERROR(Q5387/N5387,"0")</f>
        <v/>
      </c>
    </row>
    <row r="5388">
      <c r="A5388">
        <f>_xlfn.XLOOKUP(D5388,BN:BN,BO:BO)</f>
        <v/>
      </c>
      <c r="B5388" t="inlineStr">
        <is>
          <t>LLC</t>
        </is>
      </c>
      <c r="C5388" t="n">
        <v>924</v>
      </c>
      <c r="D5388">
        <f>_xlfn.XLOOKUP(C5388,BH:BH,BI:BI)</f>
        <v/>
      </c>
      <c r="E5388" t="n">
        <v>28934</v>
      </c>
      <c r="F5388" t="inlineStr">
        <is>
          <t>GARZA BARBARA</t>
        </is>
      </c>
      <c r="G5388" s="234" t="n">
        <v>46135</v>
      </c>
      <c r="H5388" s="234" t="n">
        <v>46135</v>
      </c>
      <c r="I5388" t="inlineStr">
        <is>
          <t>VLO</t>
        </is>
      </c>
      <c r="J5388">
        <f>_xlfn.XLOOKUP(I5388,AS:AS,AU:AU)</f>
        <v/>
      </c>
      <c r="K5388" t="inlineStr">
        <is>
          <t>USD</t>
        </is>
      </c>
      <c r="L5388" s="238" t="n">
        <v>628.3</v>
      </c>
      <c r="M5388">
        <f>L5388*_xlfn.XLOOKUP(K5388,AM:AM,AN:AN)</f>
        <v/>
      </c>
      <c r="N5388">
        <f>L5388*_xlfn.XLOOKUP(K5388,AM:AM,AO:AO)</f>
        <v/>
      </c>
      <c r="O5388" s="238" t="n">
        <v>0</v>
      </c>
      <c r="P5388">
        <f>O5388*_xlfn.XLOOKUP(K5388,AM:AM,AN:AN)</f>
        <v/>
      </c>
      <c r="Q5388">
        <f>O5388*_xlfn.XLOOKUP(K5388,AM:AM,AO:AO)</f>
        <v/>
      </c>
      <c r="R5388">
        <f>_xlfn.XLOOKUP(E5388,AF:AF,AG:AG)</f>
        <v/>
      </c>
      <c r="S5388">
        <f>_xlfn.XLOOKUP(E5388,AF:AF,AI:AI)</f>
        <v/>
      </c>
      <c r="T5388">
        <f>WEEKNUM(G5388)</f>
        <v/>
      </c>
      <c r="U5388">
        <f>YEAR(G5388)</f>
        <v/>
      </c>
      <c r="V5388" s="117">
        <f>IFERROR(Q5388/N5388,"0")</f>
        <v/>
      </c>
    </row>
    <row r="5389">
      <c r="A5389">
        <f>_xlfn.XLOOKUP(D5389,BN:BN,BO:BO)</f>
        <v/>
      </c>
      <c r="B5389" t="inlineStr">
        <is>
          <t>LLC</t>
        </is>
      </c>
      <c r="C5389" t="n">
        <v>924</v>
      </c>
      <c r="D5389">
        <f>_xlfn.XLOOKUP(C5389,BH:BH,BI:BI)</f>
        <v/>
      </c>
      <c r="E5389" t="n">
        <v>28934</v>
      </c>
      <c r="F5389" t="inlineStr">
        <is>
          <t>BRANIFF BARBARA</t>
        </is>
      </c>
      <c r="G5389" s="234" t="n">
        <v>46135</v>
      </c>
      <c r="H5389" s="234" t="n">
        <v>46135</v>
      </c>
      <c r="I5389" t="inlineStr">
        <is>
          <t>VLO</t>
        </is>
      </c>
      <c r="J5389">
        <f>_xlfn.XLOOKUP(I5389,AS:AS,AU:AU)</f>
        <v/>
      </c>
      <c r="K5389" t="inlineStr">
        <is>
          <t>USD</t>
        </is>
      </c>
      <c r="L5389" s="238" t="n">
        <v>628.3</v>
      </c>
      <c r="M5389">
        <f>L5389*_xlfn.XLOOKUP(K5389,AM:AM,AN:AN)</f>
        <v/>
      </c>
      <c r="N5389">
        <f>L5389*_xlfn.XLOOKUP(K5389,AM:AM,AO:AO)</f>
        <v/>
      </c>
      <c r="O5389" s="238" t="n">
        <v>0</v>
      </c>
      <c r="P5389">
        <f>O5389*_xlfn.XLOOKUP(K5389,AM:AM,AN:AN)</f>
        <v/>
      </c>
      <c r="Q5389">
        <f>O5389*_xlfn.XLOOKUP(K5389,AM:AM,AO:AO)</f>
        <v/>
      </c>
      <c r="R5389">
        <f>_xlfn.XLOOKUP(E5389,AF:AF,AG:AG)</f>
        <v/>
      </c>
      <c r="S5389">
        <f>_xlfn.XLOOKUP(E5389,AF:AF,AI:AI)</f>
        <v/>
      </c>
      <c r="T5389">
        <f>WEEKNUM(G5389)</f>
        <v/>
      </c>
      <c r="U5389">
        <f>YEAR(G5389)</f>
        <v/>
      </c>
      <c r="V5389" s="117">
        <f>IFERROR(Q5389/N5389,"0")</f>
        <v/>
      </c>
    </row>
    <row r="5390">
      <c r="A5390">
        <f>_xlfn.XLOOKUP(D5390,BN:BN,BO:BO)</f>
        <v/>
      </c>
      <c r="B5390" t="inlineStr">
        <is>
          <t>LLC</t>
        </is>
      </c>
      <c r="C5390" t="n">
        <v>924</v>
      </c>
      <c r="D5390">
        <f>_xlfn.XLOOKUP(C5390,BH:BH,BI:BI)</f>
        <v/>
      </c>
      <c r="E5390" t="n">
        <v>28934</v>
      </c>
      <c r="F5390" t="inlineStr">
        <is>
          <t>BRANIFF LORENZA</t>
        </is>
      </c>
      <c r="G5390" s="234" t="n">
        <v>46135</v>
      </c>
      <c r="H5390" s="234" t="n">
        <v>46135</v>
      </c>
      <c r="I5390" t="inlineStr">
        <is>
          <t>VLO</t>
        </is>
      </c>
      <c r="J5390">
        <f>_xlfn.XLOOKUP(I5390,AS:AS,AU:AU)</f>
        <v/>
      </c>
      <c r="K5390" t="inlineStr">
        <is>
          <t>USD</t>
        </is>
      </c>
      <c r="L5390" s="238" t="n">
        <v>628.3</v>
      </c>
      <c r="M5390">
        <f>L5390*_xlfn.XLOOKUP(K5390,AM:AM,AN:AN)</f>
        <v/>
      </c>
      <c r="N5390">
        <f>L5390*_xlfn.XLOOKUP(K5390,AM:AM,AO:AO)</f>
        <v/>
      </c>
      <c r="O5390" s="238" t="n">
        <v>0</v>
      </c>
      <c r="P5390">
        <f>O5390*_xlfn.XLOOKUP(K5390,AM:AM,AN:AN)</f>
        <v/>
      </c>
      <c r="Q5390">
        <f>O5390*_xlfn.XLOOKUP(K5390,AM:AM,AO:AO)</f>
        <v/>
      </c>
      <c r="R5390">
        <f>_xlfn.XLOOKUP(E5390,AF:AF,AG:AG)</f>
        <v/>
      </c>
      <c r="S5390">
        <f>_xlfn.XLOOKUP(E5390,AF:AF,AI:AI)</f>
        <v/>
      </c>
      <c r="T5390">
        <f>WEEKNUM(G5390)</f>
        <v/>
      </c>
      <c r="U5390">
        <f>YEAR(G5390)</f>
        <v/>
      </c>
      <c r="V5390" s="117">
        <f>IFERROR(Q5390/N5390,"0")</f>
        <v/>
      </c>
    </row>
    <row r="5391">
      <c r="A5391">
        <f>_xlfn.XLOOKUP(D5391,BN:BN,BO:BO)</f>
        <v/>
      </c>
      <c r="B5391" t="inlineStr">
        <is>
          <t>LLC</t>
        </is>
      </c>
      <c r="C5391" t="n">
        <v>924</v>
      </c>
      <c r="D5391">
        <f>_xlfn.XLOOKUP(C5391,BH:BH,BI:BI)</f>
        <v/>
      </c>
      <c r="E5391" t="n">
        <v>28934</v>
      </c>
      <c r="F5391" t="inlineStr">
        <is>
          <t>GARZA BARBARA</t>
        </is>
      </c>
      <c r="G5391" s="234" t="n">
        <v>46135</v>
      </c>
      <c r="H5391" s="234" t="n">
        <v>46135</v>
      </c>
      <c r="I5391" t="inlineStr">
        <is>
          <t>VLO</t>
        </is>
      </c>
      <c r="J5391">
        <f>_xlfn.XLOOKUP(I5391,AS:AS,AU:AU)</f>
        <v/>
      </c>
      <c r="K5391" t="inlineStr">
        <is>
          <t>USD</t>
        </is>
      </c>
      <c r="L5391" s="238" t="n">
        <v>30</v>
      </c>
      <c r="M5391">
        <f>L5391*_xlfn.XLOOKUP(K5391,AM:AM,AN:AN)</f>
        <v/>
      </c>
      <c r="N5391">
        <f>L5391*_xlfn.XLOOKUP(K5391,AM:AM,AO:AO)</f>
        <v/>
      </c>
      <c r="O5391" s="238" t="n">
        <v>0</v>
      </c>
      <c r="P5391">
        <f>O5391*_xlfn.XLOOKUP(K5391,AM:AM,AN:AN)</f>
        <v/>
      </c>
      <c r="Q5391">
        <f>O5391*_xlfn.XLOOKUP(K5391,AM:AM,AO:AO)</f>
        <v/>
      </c>
      <c r="R5391">
        <f>_xlfn.XLOOKUP(E5391,AF:AF,AG:AG)</f>
        <v/>
      </c>
      <c r="S5391">
        <f>_xlfn.XLOOKUP(E5391,AF:AF,AI:AI)</f>
        <v/>
      </c>
      <c r="T5391">
        <f>WEEKNUM(G5391)</f>
        <v/>
      </c>
      <c r="U5391">
        <f>YEAR(G5391)</f>
        <v/>
      </c>
      <c r="V5391" s="117">
        <f>IFERROR(Q5391/N5391,"0")</f>
        <v/>
      </c>
    </row>
    <row r="5392">
      <c r="A5392">
        <f>_xlfn.XLOOKUP(D5392,BN:BN,BO:BO)</f>
        <v/>
      </c>
      <c r="B5392" t="inlineStr">
        <is>
          <t>LLC</t>
        </is>
      </c>
      <c r="C5392" t="n">
        <v>924</v>
      </c>
      <c r="D5392">
        <f>_xlfn.XLOOKUP(C5392,BH:BH,BI:BI)</f>
        <v/>
      </c>
      <c r="E5392" t="n">
        <v>28934</v>
      </c>
      <c r="F5392" t="inlineStr">
        <is>
          <t>BRANIFF BARBARA</t>
        </is>
      </c>
      <c r="G5392" s="234" t="n">
        <v>46135</v>
      </c>
      <c r="H5392" s="234" t="n">
        <v>46135</v>
      </c>
      <c r="I5392" t="inlineStr">
        <is>
          <t>VLO</t>
        </is>
      </c>
      <c r="J5392">
        <f>_xlfn.XLOOKUP(I5392,AS:AS,AU:AU)</f>
        <v/>
      </c>
      <c r="K5392" t="inlineStr">
        <is>
          <t>USD</t>
        </is>
      </c>
      <c r="L5392" s="238" t="n">
        <v>30</v>
      </c>
      <c r="M5392">
        <f>L5392*_xlfn.XLOOKUP(K5392,AM:AM,AN:AN)</f>
        <v/>
      </c>
      <c r="N5392">
        <f>L5392*_xlfn.XLOOKUP(K5392,AM:AM,AO:AO)</f>
        <v/>
      </c>
      <c r="O5392" s="238" t="n">
        <v>0</v>
      </c>
      <c r="P5392">
        <f>O5392*_xlfn.XLOOKUP(K5392,AM:AM,AN:AN)</f>
        <v/>
      </c>
      <c r="Q5392">
        <f>O5392*_xlfn.XLOOKUP(K5392,AM:AM,AO:AO)</f>
        <v/>
      </c>
      <c r="R5392">
        <f>_xlfn.XLOOKUP(E5392,AF:AF,AG:AG)</f>
        <v/>
      </c>
      <c r="S5392">
        <f>_xlfn.XLOOKUP(E5392,AF:AF,AI:AI)</f>
        <v/>
      </c>
      <c r="T5392">
        <f>WEEKNUM(G5392)</f>
        <v/>
      </c>
      <c r="U5392">
        <f>YEAR(G5392)</f>
        <v/>
      </c>
      <c r="V5392" s="117">
        <f>IFERROR(Q5392/N5392,"0")</f>
        <v/>
      </c>
    </row>
    <row r="5393">
      <c r="A5393">
        <f>_xlfn.XLOOKUP(D5393,BN:BN,BO:BO)</f>
        <v/>
      </c>
      <c r="B5393" t="inlineStr">
        <is>
          <t>LLC</t>
        </is>
      </c>
      <c r="C5393" t="n">
        <v>924</v>
      </c>
      <c r="D5393">
        <f>_xlfn.XLOOKUP(C5393,BH:BH,BI:BI)</f>
        <v/>
      </c>
      <c r="E5393" t="n">
        <v>28934</v>
      </c>
      <c r="F5393" t="inlineStr">
        <is>
          <t>BRANIFF LORENZA</t>
        </is>
      </c>
      <c r="G5393" s="234" t="n">
        <v>46135</v>
      </c>
      <c r="H5393" s="234" t="n">
        <v>46135</v>
      </c>
      <c r="I5393" t="inlineStr">
        <is>
          <t>VLO</t>
        </is>
      </c>
      <c r="J5393">
        <f>_xlfn.XLOOKUP(I5393,AS:AS,AU:AU)</f>
        <v/>
      </c>
      <c r="K5393" t="inlineStr">
        <is>
          <t>USD</t>
        </is>
      </c>
      <c r="L5393" s="238" t="n">
        <v>30</v>
      </c>
      <c r="M5393">
        <f>L5393*_xlfn.XLOOKUP(K5393,AM:AM,AN:AN)</f>
        <v/>
      </c>
      <c r="N5393">
        <f>L5393*_xlfn.XLOOKUP(K5393,AM:AM,AO:AO)</f>
        <v/>
      </c>
      <c r="O5393" s="238" t="n">
        <v>0</v>
      </c>
      <c r="P5393">
        <f>O5393*_xlfn.XLOOKUP(K5393,AM:AM,AN:AN)</f>
        <v/>
      </c>
      <c r="Q5393">
        <f>O5393*_xlfn.XLOOKUP(K5393,AM:AM,AO:AO)</f>
        <v/>
      </c>
      <c r="R5393">
        <f>_xlfn.XLOOKUP(E5393,AF:AF,AG:AG)</f>
        <v/>
      </c>
      <c r="S5393">
        <f>_xlfn.XLOOKUP(E5393,AF:AF,AI:AI)</f>
        <v/>
      </c>
      <c r="T5393">
        <f>WEEKNUM(G5393)</f>
        <v/>
      </c>
      <c r="U5393">
        <f>YEAR(G5393)</f>
        <v/>
      </c>
      <c r="V5393" s="117">
        <f>IFERROR(Q5393/N5393,"0")</f>
        <v/>
      </c>
    </row>
    <row r="5394">
      <c r="A5394">
        <f>_xlfn.XLOOKUP(D5394,BN:BN,BO:BO)</f>
        <v/>
      </c>
      <c r="B5394" t="inlineStr">
        <is>
          <t>LLC</t>
        </is>
      </c>
      <c r="C5394" t="n">
        <v>925</v>
      </c>
      <c r="D5394">
        <f>_xlfn.XLOOKUP(C5394,BH:BH,BI:BI)</f>
        <v/>
      </c>
      <c r="E5394" t="n">
        <v>33830</v>
      </c>
      <c r="F5394" t="inlineStr">
        <is>
          <t>Hospedaje Parador de Cordoba</t>
        </is>
      </c>
      <c r="G5394" s="234" t="n">
        <v>45972</v>
      </c>
      <c r="H5394" s="234" t="n">
        <v>45973</v>
      </c>
      <c r="I5394" t="inlineStr">
        <is>
          <t>HTL</t>
        </is>
      </c>
      <c r="J5394">
        <f>_xlfn.XLOOKUP(I5394,AS:AS,AU:AU)</f>
        <v/>
      </c>
      <c r="K5394" t="inlineStr">
        <is>
          <t>EUR</t>
        </is>
      </c>
      <c r="L5394" s="238" t="n">
        <v>136</v>
      </c>
      <c r="M5394">
        <f>L5394*_xlfn.XLOOKUP(K5394,AM:AM,AN:AN)</f>
        <v/>
      </c>
      <c r="N5394">
        <f>L5394*_xlfn.XLOOKUP(K5394,AM:AM,AO:AO)</f>
        <v/>
      </c>
      <c r="O5394" s="238" t="n">
        <v>12.3</v>
      </c>
      <c r="P5394">
        <f>O5394*_xlfn.XLOOKUP(K5394,AM:AM,AN:AN)</f>
        <v/>
      </c>
      <c r="Q5394">
        <f>O5394*_xlfn.XLOOKUP(K5394,AM:AM,AO:AO)</f>
        <v/>
      </c>
      <c r="R5394">
        <f>_xlfn.XLOOKUP(E5394,AF:AF,AG:AG)</f>
        <v/>
      </c>
      <c r="S5394">
        <f>_xlfn.XLOOKUP(E5394,AF:AF,AI:AI)</f>
        <v/>
      </c>
      <c r="T5394">
        <f>WEEKNUM(G5394)</f>
        <v/>
      </c>
      <c r="U5394">
        <f>YEAR(G5394)</f>
        <v/>
      </c>
      <c r="V5394" s="117">
        <f>IFERROR(Q5394/N5394,"0")</f>
        <v/>
      </c>
    </row>
    <row r="5395">
      <c r="A5395">
        <f>_xlfn.XLOOKUP(D5395,BN:BN,BO:BO)</f>
        <v/>
      </c>
      <c r="B5395" t="inlineStr">
        <is>
          <t>LLC</t>
        </is>
      </c>
      <c r="C5395" t="n">
        <v>926</v>
      </c>
      <c r="D5395">
        <f>_xlfn.XLOOKUP(C5395,BH:BH,BI:BI)</f>
        <v/>
      </c>
      <c r="E5395" t="n">
        <v>27766</v>
      </c>
      <c r="F5395" t="inlineStr">
        <is>
          <t>Hospedaje Pen Bev Hills</t>
        </is>
      </c>
      <c r="G5395" s="234" t="n">
        <v>46005</v>
      </c>
      <c r="H5395" s="234" t="n">
        <v>46008</v>
      </c>
      <c r="I5395" t="inlineStr">
        <is>
          <t>HTL</t>
        </is>
      </c>
      <c r="J5395">
        <f>_xlfn.XLOOKUP(I5395,AS:AS,AU:AU)</f>
        <v/>
      </c>
      <c r="K5395" t="inlineStr">
        <is>
          <t>USD</t>
        </is>
      </c>
      <c r="L5395" s="238" t="n">
        <v>1383.74</v>
      </c>
      <c r="M5395">
        <f>L5395*_xlfn.XLOOKUP(K5395,AM:AM,AN:AN)</f>
        <v/>
      </c>
      <c r="N5395">
        <f>L5395*_xlfn.XLOOKUP(K5395,AM:AM,AO:AO)</f>
        <v/>
      </c>
      <c r="O5395" s="238" t="n">
        <v>0</v>
      </c>
      <c r="P5395">
        <f>O5395*_xlfn.XLOOKUP(K5395,AM:AM,AN:AN)</f>
        <v/>
      </c>
      <c r="Q5395">
        <f>O5395*_xlfn.XLOOKUP(K5395,AM:AM,AO:AO)</f>
        <v/>
      </c>
      <c r="R5395">
        <f>_xlfn.XLOOKUP(E5395,AF:AF,AG:AG)</f>
        <v/>
      </c>
      <c r="S5395">
        <f>_xlfn.XLOOKUP(E5395,AF:AF,AI:AI)</f>
        <v/>
      </c>
      <c r="T5395">
        <f>WEEKNUM(G5395)</f>
        <v/>
      </c>
      <c r="U5395">
        <f>YEAR(G5395)</f>
        <v/>
      </c>
      <c r="V5395" s="117">
        <f>IFERROR(Q5395/N5395,"0")</f>
        <v/>
      </c>
    </row>
    <row r="5396">
      <c r="A5396">
        <f>_xlfn.XLOOKUP(D5396,BN:BN,BO:BO)</f>
        <v/>
      </c>
      <c r="B5396" t="inlineStr">
        <is>
          <t>LLC</t>
        </is>
      </c>
      <c r="C5396" t="n">
        <v>927</v>
      </c>
      <c r="D5396">
        <f>_xlfn.XLOOKUP(C5396,BH:BH,BI:BI)</f>
        <v/>
      </c>
      <c r="E5396" t="n">
        <v>30966</v>
      </c>
      <c r="F5396" t="inlineStr">
        <is>
          <t>TOURS MEXICO</t>
        </is>
      </c>
      <c r="G5396" s="234" t="n">
        <v>46012</v>
      </c>
      <c r="H5396" s="234" t="n">
        <v>46015</v>
      </c>
      <c r="I5396" t="inlineStr">
        <is>
          <t>PKT</t>
        </is>
      </c>
      <c r="J5396">
        <f>_xlfn.XLOOKUP(I5396,AS:AS,AU:AU)</f>
        <v/>
      </c>
      <c r="K5396" t="inlineStr">
        <is>
          <t>USD</t>
        </is>
      </c>
      <c r="L5396" s="238" t="n">
        <v>1997.17</v>
      </c>
      <c r="M5396">
        <f>L5396*_xlfn.XLOOKUP(K5396,AM:AM,AN:AN)</f>
        <v/>
      </c>
      <c r="N5396">
        <f>L5396*_xlfn.XLOOKUP(K5396,AM:AM,AO:AO)</f>
        <v/>
      </c>
      <c r="O5396" s="238" t="n">
        <v>205.6</v>
      </c>
      <c r="P5396">
        <f>O5396*_xlfn.XLOOKUP(K5396,AM:AM,AN:AN)</f>
        <v/>
      </c>
      <c r="Q5396">
        <f>O5396*_xlfn.XLOOKUP(K5396,AM:AM,AO:AO)</f>
        <v/>
      </c>
      <c r="R5396">
        <f>_xlfn.XLOOKUP(E5396,AF:AF,AG:AG)</f>
        <v/>
      </c>
      <c r="S5396">
        <f>_xlfn.XLOOKUP(E5396,AF:AF,AI:AI)</f>
        <v/>
      </c>
      <c r="T5396">
        <f>WEEKNUM(G5396)</f>
        <v/>
      </c>
      <c r="U5396">
        <f>YEAR(G5396)</f>
        <v/>
      </c>
      <c r="V5396" s="117">
        <f>IFERROR(Q5396/N5396,"0")</f>
        <v/>
      </c>
    </row>
    <row r="5397">
      <c r="A5397">
        <f>_xlfn.XLOOKUP(D5397,BN:BN,BO:BO)</f>
        <v/>
      </c>
      <c r="B5397" t="inlineStr">
        <is>
          <t>LLC</t>
        </is>
      </c>
      <c r="C5397" t="n">
        <v>927</v>
      </c>
      <c r="D5397">
        <f>_xlfn.XLOOKUP(C5397,BH:BH,BI:BI)</f>
        <v/>
      </c>
      <c r="E5397" t="n">
        <v>33843</v>
      </c>
      <c r="F5397" t="inlineStr">
        <is>
          <t>TRASLADOS</t>
        </is>
      </c>
      <c r="G5397" s="234" t="n">
        <v>46012</v>
      </c>
      <c r="H5397" s="234" t="n">
        <v>46015</v>
      </c>
      <c r="I5397" t="inlineStr">
        <is>
          <t>TRF</t>
        </is>
      </c>
      <c r="J5397">
        <f>_xlfn.XLOOKUP(I5397,AS:AS,AU:AU)</f>
        <v/>
      </c>
      <c r="K5397" t="inlineStr">
        <is>
          <t>USD</t>
        </is>
      </c>
      <c r="L5397" s="238" t="n">
        <v>1059.09</v>
      </c>
      <c r="M5397">
        <f>L5397*_xlfn.XLOOKUP(K5397,AM:AM,AN:AN)</f>
        <v/>
      </c>
      <c r="N5397">
        <f>L5397*_xlfn.XLOOKUP(K5397,AM:AM,AO:AO)</f>
        <v/>
      </c>
      <c r="O5397" s="238" t="n">
        <v>106.71</v>
      </c>
      <c r="P5397">
        <f>O5397*_xlfn.XLOOKUP(K5397,AM:AM,AN:AN)</f>
        <v/>
      </c>
      <c r="Q5397">
        <f>O5397*_xlfn.XLOOKUP(K5397,AM:AM,AO:AO)</f>
        <v/>
      </c>
      <c r="R5397">
        <f>_xlfn.XLOOKUP(E5397,AF:AF,AG:AG)</f>
        <v/>
      </c>
      <c r="S5397">
        <f>_xlfn.XLOOKUP(E5397,AF:AF,AI:AI)</f>
        <v/>
      </c>
      <c r="T5397">
        <f>WEEKNUM(G5397)</f>
        <v/>
      </c>
      <c r="U5397">
        <f>YEAR(G5397)</f>
        <v/>
      </c>
      <c r="V5397" s="117">
        <f>IFERROR(Q5397/N5397,"0")</f>
        <v/>
      </c>
    </row>
    <row r="5398">
      <c r="A5398">
        <f>_xlfn.XLOOKUP(D5398,BN:BN,BO:BO)</f>
        <v/>
      </c>
      <c r="B5398" t="inlineStr">
        <is>
          <t>LLC</t>
        </is>
      </c>
      <c r="C5398" t="n">
        <v>927</v>
      </c>
      <c r="D5398">
        <f>_xlfn.XLOOKUP(C5398,BH:BH,BI:BI)</f>
        <v/>
      </c>
      <c r="E5398" t="n">
        <v>0</v>
      </c>
      <c r="F5398" t="inlineStr">
        <is>
          <t>FEE STRIPE</t>
        </is>
      </c>
      <c r="G5398" s="234" t="n">
        <v>46012</v>
      </c>
      <c r="H5398" s="234" t="n">
        <v>46015</v>
      </c>
      <c r="I5398" t="inlineStr">
        <is>
          <t>HPS</t>
        </is>
      </c>
      <c r="J5398">
        <f>_xlfn.XLOOKUP(I5398,AS:AS,AU:AU)</f>
        <v/>
      </c>
      <c r="K5398" t="inlineStr">
        <is>
          <t>USD</t>
        </is>
      </c>
      <c r="L5398" s="238" t="n">
        <v>143.74</v>
      </c>
      <c r="M5398">
        <f>L5398*_xlfn.XLOOKUP(K5398,AM:AM,AN:AN)</f>
        <v/>
      </c>
      <c r="N5398">
        <f>L5398*_xlfn.XLOOKUP(K5398,AM:AM,AO:AO)</f>
        <v/>
      </c>
      <c r="O5398" s="238" t="n">
        <v>143.74</v>
      </c>
      <c r="P5398">
        <f>O5398*_xlfn.XLOOKUP(K5398,AM:AM,AN:AN)</f>
        <v/>
      </c>
      <c r="Q5398">
        <f>O5398*_xlfn.XLOOKUP(K5398,AM:AM,AO:AO)</f>
        <v/>
      </c>
      <c r="R5398">
        <f>_xlfn.XLOOKUP(E5398,AF:AF,AG:AG)</f>
        <v/>
      </c>
      <c r="S5398">
        <f>_xlfn.XLOOKUP(E5398,AF:AF,AI:AI)</f>
        <v/>
      </c>
      <c r="T5398">
        <f>WEEKNUM(G5398)</f>
        <v/>
      </c>
      <c r="U5398">
        <f>YEAR(G5398)</f>
        <v/>
      </c>
      <c r="V5398" s="117">
        <f>IFERROR(Q5398/N5398,"0")</f>
        <v/>
      </c>
    </row>
    <row r="5399">
      <c r="A5399">
        <f>_xlfn.XLOOKUP(D5399,BN:BN,BO:BO)</f>
        <v/>
      </c>
      <c r="B5399" t="inlineStr">
        <is>
          <t>LLC</t>
        </is>
      </c>
      <c r="C5399" t="n">
        <v>928</v>
      </c>
      <c r="D5399">
        <f>_xlfn.XLOOKUP(C5399,BH:BH,BI:BI)</f>
        <v/>
      </c>
      <c r="E5399" t="n">
        <v>23789</v>
      </c>
      <c r="F5399" t="inlineStr">
        <is>
          <t>Hoteles, translado, tour, etc</t>
        </is>
      </c>
      <c r="G5399" s="234" t="n">
        <v>46204</v>
      </c>
      <c r="H5399" s="234" t="n">
        <v>46219</v>
      </c>
      <c r="I5399" t="inlineStr">
        <is>
          <t>PKT</t>
        </is>
      </c>
      <c r="J5399">
        <f>_xlfn.XLOOKUP(I5399,AS:AS,AU:AU)</f>
        <v/>
      </c>
      <c r="K5399" t="inlineStr">
        <is>
          <t>USD</t>
        </is>
      </c>
      <c r="L5399" s="238" t="n">
        <v>31181</v>
      </c>
      <c r="M5399">
        <f>L5399*_xlfn.XLOOKUP(K5399,AM:AM,AN:AN)</f>
        <v/>
      </c>
      <c r="N5399">
        <f>L5399*_xlfn.XLOOKUP(K5399,AM:AM,AO:AO)</f>
        <v/>
      </c>
      <c r="O5399" s="238" t="n">
        <v>3000</v>
      </c>
      <c r="P5399">
        <f>O5399*_xlfn.XLOOKUP(K5399,AM:AM,AN:AN)</f>
        <v/>
      </c>
      <c r="Q5399">
        <f>O5399*_xlfn.XLOOKUP(K5399,AM:AM,AO:AO)</f>
        <v/>
      </c>
      <c r="R5399">
        <f>_xlfn.XLOOKUP(E5399,AF:AF,AG:AG)</f>
        <v/>
      </c>
      <c r="S5399">
        <f>_xlfn.XLOOKUP(E5399,AF:AF,AI:AI)</f>
        <v/>
      </c>
      <c r="T5399">
        <f>WEEKNUM(G5399)</f>
        <v/>
      </c>
      <c r="U5399">
        <f>YEAR(G5399)</f>
        <v/>
      </c>
      <c r="V5399" s="117">
        <f>IFERROR(Q5399/N5399,"0")</f>
        <v/>
      </c>
    </row>
    <row r="5400">
      <c r="A5400">
        <f>_xlfn.XLOOKUP(D5400,BN:BN,BO:BO)</f>
        <v/>
      </c>
      <c r="B5400" t="inlineStr">
        <is>
          <t>LLC</t>
        </is>
      </c>
      <c r="C5400" t="n">
        <v>929</v>
      </c>
      <c r="D5400">
        <f>_xlfn.XLOOKUP(C5400,BH:BH,BI:BI)</f>
        <v/>
      </c>
      <c r="E5400" t="n">
        <v>33833</v>
      </c>
      <c r="F5400" t="inlineStr">
        <is>
          <t>Hospedaje Casa Brera</t>
        </is>
      </c>
      <c r="G5400" s="234" t="n">
        <v>46066</v>
      </c>
      <c r="H5400" s="234" t="n">
        <v>46068</v>
      </c>
      <c r="I5400" t="inlineStr">
        <is>
          <t>HTL</t>
        </is>
      </c>
      <c r="J5400">
        <f>_xlfn.XLOOKUP(I5400,AS:AS,AU:AU)</f>
        <v/>
      </c>
      <c r="K5400" t="inlineStr">
        <is>
          <t>EUR</t>
        </is>
      </c>
      <c r="L5400" s="238" t="n">
        <v>4000</v>
      </c>
      <c r="M5400">
        <f>L5400*_xlfn.XLOOKUP(K5400,AM:AM,AN:AN)</f>
        <v/>
      </c>
      <c r="N5400">
        <f>L5400*_xlfn.XLOOKUP(K5400,AM:AM,AO:AO)</f>
        <v/>
      </c>
      <c r="O5400" s="238" t="n">
        <v>0</v>
      </c>
      <c r="P5400">
        <f>O5400*_xlfn.XLOOKUP(K5400,AM:AM,AN:AN)</f>
        <v/>
      </c>
      <c r="Q5400">
        <f>O5400*_xlfn.XLOOKUP(K5400,AM:AM,AO:AO)</f>
        <v/>
      </c>
      <c r="R5400">
        <f>_xlfn.XLOOKUP(E5400,AF:AF,AG:AG)</f>
        <v/>
      </c>
      <c r="S5400">
        <f>_xlfn.XLOOKUP(E5400,AF:AF,AI:AI)</f>
        <v/>
      </c>
      <c r="T5400">
        <f>WEEKNUM(G5400)</f>
        <v/>
      </c>
      <c r="U5400">
        <f>YEAR(G5400)</f>
        <v/>
      </c>
      <c r="V5400" s="117">
        <f>IFERROR(Q5400/N5400,"0")</f>
        <v/>
      </c>
    </row>
    <row r="5401">
      <c r="A5401">
        <f>_xlfn.XLOOKUP(D5401,BN:BN,BO:BO)</f>
        <v/>
      </c>
      <c r="B5401" t="inlineStr">
        <is>
          <t>LLC</t>
        </is>
      </c>
      <c r="C5401" t="n">
        <v>929</v>
      </c>
      <c r="D5401">
        <f>_xlfn.XLOOKUP(C5401,BH:BH,BI:BI)</f>
        <v/>
      </c>
      <c r="E5401" t="n">
        <v>28512</v>
      </c>
      <c r="F5401" t="inlineStr">
        <is>
          <t>Hospedaje Mandarin Oriental Ritz Madrid</t>
        </is>
      </c>
      <c r="G5401" s="234" t="n">
        <v>46073</v>
      </c>
      <c r="H5401" s="234" t="n">
        <v>46075</v>
      </c>
      <c r="I5401" t="inlineStr">
        <is>
          <t>HTL</t>
        </is>
      </c>
      <c r="J5401">
        <f>_xlfn.XLOOKUP(I5401,AS:AS,AU:AU)</f>
        <v/>
      </c>
      <c r="K5401" t="inlineStr">
        <is>
          <t>EUR</t>
        </is>
      </c>
      <c r="L5401" s="238" t="n">
        <v>1762.2</v>
      </c>
      <c r="M5401">
        <f>L5401*_xlfn.XLOOKUP(K5401,AM:AM,AN:AN)</f>
        <v/>
      </c>
      <c r="N5401">
        <f>L5401*_xlfn.XLOOKUP(K5401,AM:AM,AO:AO)</f>
        <v/>
      </c>
      <c r="O5401" s="238" t="n">
        <v>158.6</v>
      </c>
      <c r="P5401">
        <f>O5401*_xlfn.XLOOKUP(K5401,AM:AM,AN:AN)</f>
        <v/>
      </c>
      <c r="Q5401">
        <f>O5401*_xlfn.XLOOKUP(K5401,AM:AM,AO:AO)</f>
        <v/>
      </c>
      <c r="R5401">
        <f>_xlfn.XLOOKUP(E5401,AF:AF,AG:AG)</f>
        <v/>
      </c>
      <c r="S5401">
        <f>_xlfn.XLOOKUP(E5401,AF:AF,AI:AI)</f>
        <v/>
      </c>
      <c r="T5401">
        <f>WEEKNUM(G5401)</f>
        <v/>
      </c>
      <c r="U5401">
        <f>YEAR(G5401)</f>
        <v/>
      </c>
      <c r="V5401" s="117">
        <f>IFERROR(Q5401/N5401,"0")</f>
        <v/>
      </c>
    </row>
    <row r="5402">
      <c r="A5402">
        <f>_xlfn.XLOOKUP(D5402,BN:BN,BO:BO)</f>
        <v/>
      </c>
      <c r="B5402" t="inlineStr">
        <is>
          <t>LLC</t>
        </is>
      </c>
      <c r="C5402" t="n">
        <v>929</v>
      </c>
      <c r="D5402">
        <f>_xlfn.XLOOKUP(C5402,BH:BH,BI:BI)</f>
        <v/>
      </c>
      <c r="E5402" t="n">
        <v>29025</v>
      </c>
      <c r="F5402" t="inlineStr">
        <is>
          <t>Hospedaje Lefay Dolomites</t>
        </is>
      </c>
      <c r="G5402" s="234" t="n">
        <v>46068</v>
      </c>
      <c r="H5402" s="234" t="n">
        <v>46073</v>
      </c>
      <c r="I5402" t="inlineStr">
        <is>
          <t>HTL</t>
        </is>
      </c>
      <c r="J5402">
        <f>_xlfn.XLOOKUP(I5402,AS:AS,AU:AU)</f>
        <v/>
      </c>
      <c r="K5402" t="inlineStr">
        <is>
          <t>EUR</t>
        </is>
      </c>
      <c r="L5402" s="238" t="n">
        <v>6425</v>
      </c>
      <c r="M5402">
        <f>L5402*_xlfn.XLOOKUP(K5402,AM:AM,AN:AN)</f>
        <v/>
      </c>
      <c r="N5402">
        <f>L5402*_xlfn.XLOOKUP(K5402,AM:AM,AO:AO)</f>
        <v/>
      </c>
      <c r="O5402" s="238" t="n">
        <v>639.5</v>
      </c>
      <c r="P5402">
        <f>O5402*_xlfn.XLOOKUP(K5402,AM:AM,AN:AN)</f>
        <v/>
      </c>
      <c r="Q5402">
        <f>O5402*_xlfn.XLOOKUP(K5402,AM:AM,AO:AO)</f>
        <v/>
      </c>
      <c r="R5402">
        <f>_xlfn.XLOOKUP(E5402,AF:AF,AG:AG)</f>
        <v/>
      </c>
      <c r="S5402">
        <f>_xlfn.XLOOKUP(E5402,AF:AF,AI:AI)</f>
        <v/>
      </c>
      <c r="T5402">
        <f>WEEKNUM(G5402)</f>
        <v/>
      </c>
      <c r="U5402">
        <f>YEAR(G5402)</f>
        <v/>
      </c>
      <c r="V5402" s="117">
        <f>IFERROR(Q5402/N5402,"0")</f>
        <v/>
      </c>
    </row>
    <row r="5403">
      <c r="A5403">
        <f>_xlfn.XLOOKUP(D5403,BN:BN,BO:BO)</f>
        <v/>
      </c>
      <c r="B5403" t="inlineStr">
        <is>
          <t>LLC</t>
        </is>
      </c>
      <c r="C5403" t="n">
        <v>930</v>
      </c>
      <c r="D5403">
        <f>_xlfn.XLOOKUP(C5403,BH:BH,BI:BI)</f>
        <v/>
      </c>
      <c r="E5403" t="n">
        <v>33615</v>
      </c>
      <c r="F5403" t="inlineStr">
        <is>
          <t>Estadia Los Cabos</t>
        </is>
      </c>
      <c r="G5403" s="234" t="n">
        <v>45912</v>
      </c>
      <c r="H5403" s="234" t="n">
        <v>45916</v>
      </c>
      <c r="I5403" t="inlineStr">
        <is>
          <t>HTL</t>
        </is>
      </c>
      <c r="J5403">
        <f>_xlfn.XLOOKUP(I5403,AS:AS,AU:AU)</f>
        <v/>
      </c>
      <c r="K5403" t="inlineStr">
        <is>
          <t>USD</t>
        </is>
      </c>
      <c r="L5403" s="238" t="n">
        <v>3485</v>
      </c>
      <c r="M5403">
        <f>L5403*_xlfn.XLOOKUP(K5403,AM:AM,AN:AN)</f>
        <v/>
      </c>
      <c r="N5403">
        <f>L5403*_xlfn.XLOOKUP(K5403,AM:AM,AO:AO)</f>
        <v/>
      </c>
      <c r="O5403" s="238" t="n">
        <v>348.5</v>
      </c>
      <c r="P5403">
        <f>O5403*_xlfn.XLOOKUP(K5403,AM:AM,AN:AN)</f>
        <v/>
      </c>
      <c r="Q5403">
        <f>O5403*_xlfn.XLOOKUP(K5403,AM:AM,AO:AO)</f>
        <v/>
      </c>
      <c r="R5403">
        <f>_xlfn.XLOOKUP(E5403,AF:AF,AG:AG)</f>
        <v/>
      </c>
      <c r="S5403">
        <f>_xlfn.XLOOKUP(E5403,AF:AF,AI:AI)</f>
        <v/>
      </c>
      <c r="T5403">
        <f>WEEKNUM(G5403)</f>
        <v/>
      </c>
      <c r="U5403">
        <f>YEAR(G5403)</f>
        <v/>
      </c>
      <c r="V5403" s="117">
        <f>IFERROR(Q5403/N5403,"0")</f>
        <v/>
      </c>
    </row>
    <row r="5404">
      <c r="A5404">
        <f>_xlfn.XLOOKUP(D5404,BN:BN,BO:BO)</f>
        <v/>
      </c>
      <c r="B5404" t="inlineStr">
        <is>
          <t>LLC</t>
        </is>
      </c>
      <c r="C5404" t="n">
        <v>931</v>
      </c>
      <c r="D5404">
        <f>_xlfn.XLOOKUP(C5404,BH:BH,BI:BI)</f>
        <v/>
      </c>
      <c r="E5404" t="n">
        <v>25409</v>
      </c>
      <c r="F5404" t="inlineStr">
        <is>
          <t>Viaje Egipto</t>
        </is>
      </c>
      <c r="G5404" s="234" t="n">
        <v>46096</v>
      </c>
      <c r="H5404" s="234" t="n">
        <v>46111</v>
      </c>
      <c r="I5404" t="inlineStr">
        <is>
          <t>PKT</t>
        </is>
      </c>
      <c r="J5404">
        <f>_xlfn.XLOOKUP(I5404,AS:AS,AU:AU)</f>
        <v/>
      </c>
      <c r="K5404" t="inlineStr">
        <is>
          <t>USD</t>
        </is>
      </c>
      <c r="L5404" s="238" t="n">
        <v>20200</v>
      </c>
      <c r="M5404">
        <f>L5404*_xlfn.XLOOKUP(K5404,AM:AM,AN:AN)</f>
        <v/>
      </c>
      <c r="N5404">
        <f>L5404*_xlfn.XLOOKUP(K5404,AM:AM,AO:AO)</f>
        <v/>
      </c>
      <c r="O5404" s="238" t="n">
        <v>3958</v>
      </c>
      <c r="P5404">
        <f>O5404*_xlfn.XLOOKUP(K5404,AM:AM,AN:AN)</f>
        <v/>
      </c>
      <c r="Q5404">
        <f>O5404*_xlfn.XLOOKUP(K5404,AM:AM,AO:AO)</f>
        <v/>
      </c>
      <c r="R5404">
        <f>_xlfn.XLOOKUP(E5404,AF:AF,AG:AG)</f>
        <v/>
      </c>
      <c r="S5404">
        <f>_xlfn.XLOOKUP(E5404,AF:AF,AI:AI)</f>
        <v/>
      </c>
      <c r="T5404">
        <f>WEEKNUM(G5404)</f>
        <v/>
      </c>
      <c r="U5404">
        <f>YEAR(G5404)</f>
        <v/>
      </c>
      <c r="V5404" s="117">
        <f>IFERROR(Q5404/N5404,"0")</f>
        <v/>
      </c>
    </row>
    <row r="5405">
      <c r="A5405">
        <f>_xlfn.XLOOKUP(D5405,BN:BN,BO:BO)</f>
        <v/>
      </c>
      <c r="B5405" t="inlineStr">
        <is>
          <t>LLC</t>
        </is>
      </c>
      <c r="C5405" t="n">
        <v>932</v>
      </c>
      <c r="D5405">
        <f>_xlfn.XLOOKUP(C5405,BH:BH,BI:BI)</f>
        <v/>
      </c>
      <c r="E5405" t="n">
        <v>25409</v>
      </c>
      <c r="F5405" t="inlineStr">
        <is>
          <t>Viaje Egipto</t>
        </is>
      </c>
      <c r="G5405" s="234" t="n">
        <v>46096</v>
      </c>
      <c r="H5405" s="234" t="n">
        <v>46110</v>
      </c>
      <c r="I5405" t="inlineStr">
        <is>
          <t>PKT</t>
        </is>
      </c>
      <c r="J5405">
        <f>_xlfn.XLOOKUP(I5405,AS:AS,AU:AU)</f>
        <v/>
      </c>
      <c r="K5405" t="inlineStr">
        <is>
          <t>MXN</t>
        </is>
      </c>
      <c r="L5405" s="238" t="n">
        <v>358904.88</v>
      </c>
      <c r="M5405">
        <f>L5405*_xlfn.XLOOKUP(K5405,AM:AM,AN:AN)</f>
        <v/>
      </c>
      <c r="N5405">
        <f>L5405*_xlfn.XLOOKUP(K5405,AM:AM,AO:AO)</f>
        <v/>
      </c>
      <c r="O5405" s="238" t="n">
        <v>69345.8</v>
      </c>
      <c r="P5405">
        <f>O5405*_xlfn.XLOOKUP(K5405,AM:AM,AN:AN)</f>
        <v/>
      </c>
      <c r="Q5405">
        <f>O5405*_xlfn.XLOOKUP(K5405,AM:AM,AO:AO)</f>
        <v/>
      </c>
      <c r="R5405">
        <f>_xlfn.XLOOKUP(E5405,AF:AF,AG:AG)</f>
        <v/>
      </c>
      <c r="S5405">
        <f>_xlfn.XLOOKUP(E5405,AF:AF,AI:AI)</f>
        <v/>
      </c>
      <c r="T5405">
        <f>WEEKNUM(G5405)</f>
        <v/>
      </c>
      <c r="U5405">
        <f>YEAR(G5405)</f>
        <v/>
      </c>
      <c r="V5405" s="117">
        <f>IFERROR(Q5405/N5405,"0")</f>
        <v/>
      </c>
    </row>
    <row r="5406">
      <c r="A5406">
        <f>_xlfn.XLOOKUP(D5406,BN:BN,BO:BO)</f>
        <v/>
      </c>
      <c r="B5406" t="inlineStr">
        <is>
          <t>LLC</t>
        </is>
      </c>
      <c r="C5406" t="n">
        <v>933</v>
      </c>
      <c r="D5406">
        <f>_xlfn.XLOOKUP(C5406,BH:BH,BI:BI)</f>
        <v/>
      </c>
      <c r="E5406" t="n">
        <v>30966</v>
      </c>
      <c r="F5406" t="inlineStr">
        <is>
          <t>FUN &amp; ARTS MEXICO</t>
        </is>
      </c>
      <c r="G5406" s="234" t="n">
        <v>46017</v>
      </c>
      <c r="H5406" s="234" t="n">
        <v>46020</v>
      </c>
      <c r="I5406" t="inlineStr">
        <is>
          <t>PKT</t>
        </is>
      </c>
      <c r="J5406">
        <f>_xlfn.XLOOKUP(I5406,AS:AS,AU:AU)</f>
        <v/>
      </c>
      <c r="K5406" t="inlineStr">
        <is>
          <t>USD</t>
        </is>
      </c>
      <c r="L5406" s="238" t="n">
        <v>2553.6</v>
      </c>
      <c r="M5406">
        <f>L5406*_xlfn.XLOOKUP(K5406,AM:AM,AN:AN)</f>
        <v/>
      </c>
      <c r="N5406">
        <f>L5406*_xlfn.XLOOKUP(K5406,AM:AM,AO:AO)</f>
        <v/>
      </c>
      <c r="O5406" s="238" t="n">
        <v>335.14</v>
      </c>
      <c r="P5406">
        <f>O5406*_xlfn.XLOOKUP(K5406,AM:AM,AN:AN)</f>
        <v/>
      </c>
      <c r="Q5406">
        <f>O5406*_xlfn.XLOOKUP(K5406,AM:AM,AO:AO)</f>
        <v/>
      </c>
      <c r="R5406">
        <f>_xlfn.XLOOKUP(E5406,AF:AF,AG:AG)</f>
        <v/>
      </c>
      <c r="S5406">
        <f>_xlfn.XLOOKUP(E5406,AF:AF,AI:AI)</f>
        <v/>
      </c>
      <c r="T5406">
        <f>WEEKNUM(G5406)</f>
        <v/>
      </c>
      <c r="U5406">
        <f>YEAR(G5406)</f>
        <v/>
      </c>
      <c r="V5406" s="117">
        <f>IFERROR(Q5406/N5406,"0")</f>
        <v/>
      </c>
    </row>
    <row r="5407">
      <c r="A5407">
        <f>_xlfn.XLOOKUP(D5407,BN:BN,BO:BO)</f>
        <v/>
      </c>
      <c r="B5407" t="inlineStr">
        <is>
          <t>LLC</t>
        </is>
      </c>
      <c r="C5407" t="n">
        <v>933</v>
      </c>
      <c r="D5407">
        <f>_xlfn.XLOOKUP(C5407,BH:BH,BI:BI)</f>
        <v/>
      </c>
      <c r="E5407" t="n">
        <v>0</v>
      </c>
      <c r="F5407" t="inlineStr">
        <is>
          <t>FEE STRIPE</t>
        </is>
      </c>
      <c r="G5407" s="234" t="n">
        <v>46017</v>
      </c>
      <c r="H5407" s="234" t="n">
        <v>46020</v>
      </c>
      <c r="I5407" t="inlineStr">
        <is>
          <t>HPS</t>
        </is>
      </c>
      <c r="J5407">
        <f>_xlfn.XLOOKUP(I5407,AS:AS,AU:AU)</f>
        <v/>
      </c>
      <c r="K5407" t="inlineStr">
        <is>
          <t>USD</t>
        </is>
      </c>
      <c r="L5407" s="238" t="n">
        <v>106.4</v>
      </c>
      <c r="M5407">
        <f>L5407*_xlfn.XLOOKUP(K5407,AM:AM,AN:AN)</f>
        <v/>
      </c>
      <c r="N5407">
        <f>L5407*_xlfn.XLOOKUP(K5407,AM:AM,AO:AO)</f>
        <v/>
      </c>
      <c r="O5407" s="238" t="n">
        <v>106.4</v>
      </c>
      <c r="P5407">
        <f>O5407*_xlfn.XLOOKUP(K5407,AM:AM,AN:AN)</f>
        <v/>
      </c>
      <c r="Q5407">
        <f>O5407*_xlfn.XLOOKUP(K5407,AM:AM,AO:AO)</f>
        <v/>
      </c>
      <c r="R5407">
        <f>_xlfn.XLOOKUP(E5407,AF:AF,AG:AG)</f>
        <v/>
      </c>
      <c r="S5407">
        <f>_xlfn.XLOOKUP(E5407,AF:AF,AI:AI)</f>
        <v/>
      </c>
      <c r="T5407">
        <f>WEEKNUM(G5407)</f>
        <v/>
      </c>
      <c r="U5407">
        <f>YEAR(G5407)</f>
        <v/>
      </c>
      <c r="V5407" s="117">
        <f>IFERROR(Q5407/N5407,"0")</f>
        <v/>
      </c>
    </row>
    <row r="5408">
      <c r="A5408">
        <f>_xlfn.XLOOKUP(D5408,BN:BN,BO:BO)</f>
        <v/>
      </c>
      <c r="B5408" t="inlineStr">
        <is>
          <t>LLC</t>
        </is>
      </c>
      <c r="C5408" t="n">
        <v>934</v>
      </c>
      <c r="D5408">
        <f>_xlfn.XLOOKUP(C5408,BH:BH,BI:BI)</f>
        <v/>
      </c>
      <c r="E5408" t="n">
        <v>23789</v>
      </c>
      <c r="F5408" t="inlineStr">
        <is>
          <t>Viaje de familiarizacion Triumph Travel</t>
        </is>
      </c>
      <c r="G5408" s="234" t="n">
        <v>46058</v>
      </c>
      <c r="H5408" s="234" t="n">
        <v>46074</v>
      </c>
      <c r="I5408" t="inlineStr">
        <is>
          <t>PKT</t>
        </is>
      </c>
      <c r="J5408">
        <f>_xlfn.XLOOKUP(I5408,AS:AS,AU:AU)</f>
        <v/>
      </c>
      <c r="K5408" t="inlineStr">
        <is>
          <t>USD</t>
        </is>
      </c>
      <c r="L5408" s="238" t="n">
        <v>1200</v>
      </c>
      <c r="M5408">
        <f>L5408*_xlfn.XLOOKUP(K5408,AM:AM,AN:AN)</f>
        <v/>
      </c>
      <c r="N5408">
        <f>L5408*_xlfn.XLOOKUP(K5408,AM:AM,AO:AO)</f>
        <v/>
      </c>
      <c r="O5408" s="238" t="n">
        <v>0</v>
      </c>
      <c r="P5408">
        <f>O5408*_xlfn.XLOOKUP(K5408,AM:AM,AN:AN)</f>
        <v/>
      </c>
      <c r="Q5408">
        <f>O5408*_xlfn.XLOOKUP(K5408,AM:AM,AO:AO)</f>
        <v/>
      </c>
      <c r="R5408">
        <f>_xlfn.XLOOKUP(E5408,AF:AF,AG:AG)</f>
        <v/>
      </c>
      <c r="S5408">
        <f>_xlfn.XLOOKUP(E5408,AF:AF,AI:AI)</f>
        <v/>
      </c>
      <c r="T5408">
        <f>WEEKNUM(G5408)</f>
        <v/>
      </c>
      <c r="U5408">
        <f>YEAR(G5408)</f>
        <v/>
      </c>
      <c r="V5408" s="117">
        <f>IFERROR(Q5408/N5408,"0")</f>
        <v/>
      </c>
    </row>
    <row r="5409">
      <c r="A5409">
        <f>_xlfn.XLOOKUP(D5409,BN:BN,BO:BO)</f>
        <v/>
      </c>
      <c r="B5409" t="inlineStr">
        <is>
          <t>LLC</t>
        </is>
      </c>
      <c r="C5409" t="n">
        <v>934</v>
      </c>
      <c r="D5409">
        <f>_xlfn.XLOOKUP(C5409,BH:BH,BI:BI)</f>
        <v/>
      </c>
      <c r="E5409" t="n">
        <v>23789</v>
      </c>
      <c r="F5409" t="inlineStr">
        <is>
          <t>Extension Victoria Falls</t>
        </is>
      </c>
      <c r="G5409" s="234" t="n">
        <v>46058</v>
      </c>
      <c r="H5409" s="234" t="n">
        <v>46074</v>
      </c>
      <c r="I5409" t="inlineStr">
        <is>
          <t>PKT</t>
        </is>
      </c>
      <c r="J5409">
        <f>_xlfn.XLOOKUP(I5409,AS:AS,AU:AU)</f>
        <v/>
      </c>
      <c r="K5409" t="inlineStr">
        <is>
          <t>USD</t>
        </is>
      </c>
      <c r="L5409" s="238" t="n">
        <v>835</v>
      </c>
      <c r="M5409">
        <f>L5409*_xlfn.XLOOKUP(K5409,AM:AM,AN:AN)</f>
        <v/>
      </c>
      <c r="N5409">
        <f>L5409*_xlfn.XLOOKUP(K5409,AM:AM,AO:AO)</f>
        <v/>
      </c>
      <c r="O5409" s="238" t="n">
        <v>0</v>
      </c>
      <c r="P5409">
        <f>O5409*_xlfn.XLOOKUP(K5409,AM:AM,AN:AN)</f>
        <v/>
      </c>
      <c r="Q5409">
        <f>O5409*_xlfn.XLOOKUP(K5409,AM:AM,AO:AO)</f>
        <v/>
      </c>
      <c r="R5409">
        <f>_xlfn.XLOOKUP(E5409,AF:AF,AG:AG)</f>
        <v/>
      </c>
      <c r="S5409">
        <f>_xlfn.XLOOKUP(E5409,AF:AF,AI:AI)</f>
        <v/>
      </c>
      <c r="T5409">
        <f>WEEKNUM(G5409)</f>
        <v/>
      </c>
      <c r="U5409">
        <f>YEAR(G5409)</f>
        <v/>
      </c>
      <c r="V5409" s="117">
        <f>IFERROR(Q5409/N5409,"0")</f>
        <v/>
      </c>
    </row>
    <row r="5410">
      <c r="A5410">
        <f>_xlfn.XLOOKUP(D5410,BN:BN,BO:BO)</f>
        <v/>
      </c>
      <c r="B5410" t="inlineStr">
        <is>
          <t>LLC</t>
        </is>
      </c>
      <c r="C5410" t="n">
        <v>934</v>
      </c>
      <c r="D5410">
        <f>_xlfn.XLOOKUP(C5410,BH:BH,BI:BI)</f>
        <v/>
      </c>
      <c r="E5410" t="n">
        <v>25240</v>
      </c>
      <c r="F5410" t="inlineStr">
        <is>
          <t>Pago imp boleto con puntos segmento JNB-ATL-MEX</t>
        </is>
      </c>
      <c r="G5410" s="234" t="n">
        <v>46073</v>
      </c>
      <c r="H5410" s="234" t="n">
        <v>46074</v>
      </c>
      <c r="I5410" t="inlineStr">
        <is>
          <t>ABC</t>
        </is>
      </c>
      <c r="J5410">
        <f>_xlfn.XLOOKUP(I5410,AS:AS,AU:AU)</f>
        <v/>
      </c>
      <c r="K5410" t="inlineStr">
        <is>
          <t>USD</t>
        </is>
      </c>
      <c r="L5410" s="238" t="n">
        <v>112.14</v>
      </c>
      <c r="M5410">
        <f>L5410*_xlfn.XLOOKUP(K5410,AM:AM,AN:AN)</f>
        <v/>
      </c>
      <c r="N5410">
        <f>L5410*_xlfn.XLOOKUP(K5410,AM:AM,AO:AO)</f>
        <v/>
      </c>
      <c r="O5410" s="238" t="n">
        <v>0</v>
      </c>
      <c r="P5410">
        <f>O5410*_xlfn.XLOOKUP(K5410,AM:AM,AN:AN)</f>
        <v/>
      </c>
      <c r="Q5410">
        <f>O5410*_xlfn.XLOOKUP(K5410,AM:AM,AO:AO)</f>
        <v/>
      </c>
      <c r="R5410">
        <f>_xlfn.XLOOKUP(E5410,AF:AF,AG:AG)</f>
        <v/>
      </c>
      <c r="S5410">
        <f>_xlfn.XLOOKUP(E5410,AF:AF,AI:AI)</f>
        <v/>
      </c>
      <c r="T5410">
        <f>WEEKNUM(G5410)</f>
        <v/>
      </c>
      <c r="U5410">
        <f>YEAR(G5410)</f>
        <v/>
      </c>
      <c r="V5410" s="117">
        <f>IFERROR(Q5410/N5410,"0")</f>
        <v/>
      </c>
    </row>
    <row r="5411">
      <c r="A5411">
        <f>_xlfn.XLOOKUP(D5411,BN:BN,BO:BO)</f>
        <v/>
      </c>
      <c r="B5411" t="inlineStr">
        <is>
          <t>LLC</t>
        </is>
      </c>
      <c r="C5411" t="n">
        <v>934</v>
      </c>
      <c r="D5411">
        <f>_xlfn.XLOOKUP(C5411,BH:BH,BI:BI)</f>
        <v/>
      </c>
      <c r="E5411" t="n">
        <v>23921</v>
      </c>
      <c r="F5411" t="inlineStr">
        <is>
          <t>Imp Vuelo Mexico CDG JNB compra con puntos</t>
        </is>
      </c>
      <c r="G5411" s="234" t="n">
        <v>46058</v>
      </c>
      <c r="H5411" s="234" t="n">
        <v>46061</v>
      </c>
      <c r="I5411" t="inlineStr">
        <is>
          <t>ABC</t>
        </is>
      </c>
      <c r="J5411">
        <f>_xlfn.XLOOKUP(I5411,AS:AS,AU:AU)</f>
        <v/>
      </c>
      <c r="K5411" t="inlineStr">
        <is>
          <t>USD</t>
        </is>
      </c>
      <c r="L5411" s="238" t="n">
        <v>359.74</v>
      </c>
      <c r="M5411">
        <f>L5411*_xlfn.XLOOKUP(K5411,AM:AM,AN:AN)</f>
        <v/>
      </c>
      <c r="N5411">
        <f>L5411*_xlfn.XLOOKUP(K5411,AM:AM,AO:AO)</f>
        <v/>
      </c>
      <c r="O5411" s="238" t="n">
        <v>0</v>
      </c>
      <c r="P5411">
        <f>O5411*_xlfn.XLOOKUP(K5411,AM:AM,AN:AN)</f>
        <v/>
      </c>
      <c r="Q5411">
        <f>O5411*_xlfn.XLOOKUP(K5411,AM:AM,AO:AO)</f>
        <v/>
      </c>
      <c r="R5411">
        <f>_xlfn.XLOOKUP(E5411,AF:AF,AG:AG)</f>
        <v/>
      </c>
      <c r="S5411">
        <f>_xlfn.XLOOKUP(E5411,AF:AF,AI:AI)</f>
        <v/>
      </c>
      <c r="T5411">
        <f>WEEKNUM(G5411)</f>
        <v/>
      </c>
      <c r="U5411">
        <f>YEAR(G5411)</f>
        <v/>
      </c>
      <c r="V5411" s="117">
        <f>IFERROR(Q5411/N5411,"0")</f>
        <v/>
      </c>
    </row>
    <row r="5412">
      <c r="A5412">
        <f>_xlfn.XLOOKUP(D5412,BN:BN,BO:BO)</f>
        <v/>
      </c>
      <c r="B5412" t="inlineStr">
        <is>
          <t>LLC</t>
        </is>
      </c>
      <c r="C5412" t="n">
        <v>934</v>
      </c>
      <c r="D5412">
        <f>_xlfn.XLOOKUP(C5412,BH:BH,BI:BI)</f>
        <v/>
      </c>
      <c r="E5412" t="n">
        <v>25240</v>
      </c>
      <c r="F5412" t="inlineStr">
        <is>
          <t>Asientos Seg vuelo JNB ATL MEX</t>
        </is>
      </c>
      <c r="G5412" s="234" t="n">
        <v>46058</v>
      </c>
      <c r="H5412" s="234" t="n">
        <v>46074</v>
      </c>
      <c r="I5412" t="inlineStr">
        <is>
          <t>ABC</t>
        </is>
      </c>
      <c r="J5412">
        <f>_xlfn.XLOOKUP(I5412,AS:AS,AU:AU)</f>
        <v/>
      </c>
      <c r="K5412" t="inlineStr">
        <is>
          <t>USD</t>
        </is>
      </c>
      <c r="L5412" s="238" t="n">
        <v>99.98999999999999</v>
      </c>
      <c r="M5412">
        <f>L5412*_xlfn.XLOOKUP(K5412,AM:AM,AN:AN)</f>
        <v/>
      </c>
      <c r="N5412">
        <f>L5412*_xlfn.XLOOKUP(K5412,AM:AM,AO:AO)</f>
        <v/>
      </c>
      <c r="O5412" s="238" t="n">
        <v>0</v>
      </c>
      <c r="P5412">
        <f>O5412*_xlfn.XLOOKUP(K5412,AM:AM,AN:AN)</f>
        <v/>
      </c>
      <c r="Q5412">
        <f>O5412*_xlfn.XLOOKUP(K5412,AM:AM,AO:AO)</f>
        <v/>
      </c>
      <c r="R5412">
        <f>_xlfn.XLOOKUP(E5412,AF:AF,AG:AG)</f>
        <v/>
      </c>
      <c r="S5412">
        <f>_xlfn.XLOOKUP(E5412,AF:AF,AI:AI)</f>
        <v/>
      </c>
      <c r="T5412">
        <f>WEEKNUM(G5412)</f>
        <v/>
      </c>
      <c r="U5412">
        <f>YEAR(G5412)</f>
        <v/>
      </c>
      <c r="V5412" s="117">
        <f>IFERROR(Q5412/N5412,"0")</f>
        <v/>
      </c>
    </row>
    <row r="5413">
      <c r="A5413">
        <f>_xlfn.XLOOKUP(D5413,BN:BN,BO:BO)</f>
        <v/>
      </c>
      <c r="B5413" t="inlineStr">
        <is>
          <t>LLC</t>
        </is>
      </c>
      <c r="C5413" t="n">
        <v>934</v>
      </c>
      <c r="D5413">
        <f>_xlfn.XLOOKUP(C5413,BH:BH,BI:BI)</f>
        <v/>
      </c>
      <c r="E5413" t="n">
        <v>28934</v>
      </c>
      <c r="F5413" t="inlineStr">
        <is>
          <t>PAGAN DEL VALLE MARIELLA</t>
        </is>
      </c>
      <c r="G5413" s="234" t="n">
        <v>46062</v>
      </c>
      <c r="H5413" s="234" t="n">
        <v>46073</v>
      </c>
      <c r="I5413" t="inlineStr">
        <is>
          <t>VLO</t>
        </is>
      </c>
      <c r="J5413">
        <f>_xlfn.XLOOKUP(I5413,AS:AS,AU:AU)</f>
        <v/>
      </c>
      <c r="K5413" t="inlineStr">
        <is>
          <t>USD</t>
        </is>
      </c>
      <c r="L5413" s="238" t="n">
        <v>753.2</v>
      </c>
      <c r="M5413">
        <f>L5413*_xlfn.XLOOKUP(K5413,AM:AM,AN:AN)</f>
        <v/>
      </c>
      <c r="N5413">
        <f>L5413*_xlfn.XLOOKUP(K5413,AM:AM,AO:AO)</f>
        <v/>
      </c>
      <c r="O5413" s="238" t="n">
        <v>0</v>
      </c>
      <c r="P5413">
        <f>O5413*_xlfn.XLOOKUP(K5413,AM:AM,AN:AN)</f>
        <v/>
      </c>
      <c r="Q5413">
        <f>O5413*_xlfn.XLOOKUP(K5413,AM:AM,AO:AO)</f>
        <v/>
      </c>
      <c r="R5413">
        <f>_xlfn.XLOOKUP(E5413,AF:AF,AG:AG)</f>
        <v/>
      </c>
      <c r="S5413">
        <f>_xlfn.XLOOKUP(E5413,AF:AF,AI:AI)</f>
        <v/>
      </c>
      <c r="T5413">
        <f>WEEKNUM(G5413)</f>
        <v/>
      </c>
      <c r="U5413">
        <f>YEAR(G5413)</f>
        <v/>
      </c>
      <c r="V5413" s="117">
        <f>IFERROR(Q5413/N5413,"0")</f>
        <v/>
      </c>
    </row>
    <row r="5414">
      <c r="A5414">
        <f>_xlfn.XLOOKUP(D5414,BN:BN,BO:BO)</f>
        <v/>
      </c>
      <c r="B5414" t="inlineStr">
        <is>
          <t>LLC</t>
        </is>
      </c>
      <c r="C5414" t="n">
        <v>934</v>
      </c>
      <c r="D5414">
        <f>_xlfn.XLOOKUP(C5414,BH:BH,BI:BI)</f>
        <v/>
      </c>
      <c r="E5414" t="n">
        <v>28934</v>
      </c>
      <c r="F5414" t="inlineStr">
        <is>
          <t>PAGAN DEL VALLE MARIELLA</t>
        </is>
      </c>
      <c r="G5414" s="234" t="n">
        <v>46062</v>
      </c>
      <c r="H5414" s="234" t="n">
        <v>46073</v>
      </c>
      <c r="I5414" t="inlineStr">
        <is>
          <t>VLO</t>
        </is>
      </c>
      <c r="J5414">
        <f>_xlfn.XLOOKUP(I5414,AS:AS,AU:AU)</f>
        <v/>
      </c>
      <c r="K5414" t="inlineStr">
        <is>
          <t>USD</t>
        </is>
      </c>
      <c r="L5414" s="238" t="n">
        <v>205.5</v>
      </c>
      <c r="M5414">
        <f>L5414*_xlfn.XLOOKUP(K5414,AM:AM,AN:AN)</f>
        <v/>
      </c>
      <c r="N5414">
        <f>L5414*_xlfn.XLOOKUP(K5414,AM:AM,AO:AO)</f>
        <v/>
      </c>
      <c r="O5414" s="238" t="n">
        <v>0</v>
      </c>
      <c r="P5414">
        <f>O5414*_xlfn.XLOOKUP(K5414,AM:AM,AN:AN)</f>
        <v/>
      </c>
      <c r="Q5414">
        <f>O5414*_xlfn.XLOOKUP(K5414,AM:AM,AO:AO)</f>
        <v/>
      </c>
      <c r="R5414">
        <f>_xlfn.XLOOKUP(E5414,AF:AF,AG:AG)</f>
        <v/>
      </c>
      <c r="S5414">
        <f>_xlfn.XLOOKUP(E5414,AF:AF,AI:AI)</f>
        <v/>
      </c>
      <c r="T5414">
        <f>WEEKNUM(G5414)</f>
        <v/>
      </c>
      <c r="U5414">
        <f>YEAR(G5414)</f>
        <v/>
      </c>
      <c r="V5414" s="117">
        <f>IFERROR(Q5414/N5414,"0")</f>
        <v/>
      </c>
    </row>
    <row r="5415">
      <c r="A5415">
        <f>_xlfn.XLOOKUP(D5415,BN:BN,BO:BO)</f>
        <v/>
      </c>
      <c r="B5415" t="inlineStr">
        <is>
          <t>LLC</t>
        </is>
      </c>
      <c r="C5415" t="n">
        <v>934</v>
      </c>
      <c r="D5415">
        <f>_xlfn.XLOOKUP(C5415,BH:BH,BI:BI)</f>
        <v/>
      </c>
      <c r="E5415" t="n">
        <v>23921</v>
      </c>
      <c r="F5415" t="inlineStr">
        <is>
          <t>Pago asientos de Air France</t>
        </is>
      </c>
      <c r="G5415" s="234" t="n">
        <v>46058</v>
      </c>
      <c r="H5415" s="234" t="n">
        <v>46059</v>
      </c>
      <c r="I5415" t="inlineStr">
        <is>
          <t>ABC</t>
        </is>
      </c>
      <c r="J5415">
        <f>_xlfn.XLOOKUP(I5415,AS:AS,AU:AU)</f>
        <v/>
      </c>
      <c r="K5415" t="inlineStr">
        <is>
          <t>USD</t>
        </is>
      </c>
      <c r="L5415" s="238" t="n">
        <v>61.5</v>
      </c>
      <c r="M5415">
        <f>L5415*_xlfn.XLOOKUP(K5415,AM:AM,AN:AN)</f>
        <v/>
      </c>
      <c r="N5415">
        <f>L5415*_xlfn.XLOOKUP(K5415,AM:AM,AO:AO)</f>
        <v/>
      </c>
      <c r="O5415" s="238" t="n">
        <v>0</v>
      </c>
      <c r="P5415">
        <f>O5415*_xlfn.XLOOKUP(K5415,AM:AM,AN:AN)</f>
        <v/>
      </c>
      <c r="Q5415">
        <f>O5415*_xlfn.XLOOKUP(K5415,AM:AM,AO:AO)</f>
        <v/>
      </c>
      <c r="R5415">
        <f>_xlfn.XLOOKUP(E5415,AF:AF,AG:AG)</f>
        <v/>
      </c>
      <c r="S5415">
        <f>_xlfn.XLOOKUP(E5415,AF:AF,AI:AI)</f>
        <v/>
      </c>
      <c r="T5415">
        <f>WEEKNUM(G5415)</f>
        <v/>
      </c>
      <c r="U5415">
        <f>YEAR(G5415)</f>
        <v/>
      </c>
      <c r="V5415" s="117">
        <f>IFERROR(Q5415/N5415,"0")</f>
        <v/>
      </c>
    </row>
    <row r="5416">
      <c r="A5416">
        <f>_xlfn.XLOOKUP(D5416,BN:BN,BO:BO)</f>
        <v/>
      </c>
      <c r="B5416" t="inlineStr">
        <is>
          <t>LLC</t>
        </is>
      </c>
      <c r="C5416" t="n">
        <v>934</v>
      </c>
      <c r="D5416">
        <f>_xlfn.XLOOKUP(C5416,BH:BH,BI:BI)</f>
        <v/>
      </c>
      <c r="E5416" t="n">
        <v>23921</v>
      </c>
      <c r="F5416" t="inlineStr">
        <is>
          <t>asiento PAR JNB</t>
        </is>
      </c>
      <c r="G5416" s="234" t="n">
        <v>46060</v>
      </c>
      <c r="H5416" s="234" t="n">
        <v>46060</v>
      </c>
      <c r="I5416" t="inlineStr">
        <is>
          <t>ABC</t>
        </is>
      </c>
      <c r="J5416">
        <f>_xlfn.XLOOKUP(I5416,AS:AS,AU:AU)</f>
        <v/>
      </c>
      <c r="K5416" t="inlineStr">
        <is>
          <t>USD</t>
        </is>
      </c>
      <c r="L5416" s="238" t="n">
        <v>61.5</v>
      </c>
      <c r="M5416">
        <f>L5416*_xlfn.XLOOKUP(K5416,AM:AM,AN:AN)</f>
        <v/>
      </c>
      <c r="N5416">
        <f>L5416*_xlfn.XLOOKUP(K5416,AM:AM,AO:AO)</f>
        <v/>
      </c>
      <c r="O5416" s="238" t="n">
        <v>0</v>
      </c>
      <c r="P5416">
        <f>O5416*_xlfn.XLOOKUP(K5416,AM:AM,AN:AN)</f>
        <v/>
      </c>
      <c r="Q5416">
        <f>O5416*_xlfn.XLOOKUP(K5416,AM:AM,AO:AO)</f>
        <v/>
      </c>
      <c r="R5416">
        <f>_xlfn.XLOOKUP(E5416,AF:AF,AG:AG)</f>
        <v/>
      </c>
      <c r="S5416">
        <f>_xlfn.XLOOKUP(E5416,AF:AF,AI:AI)</f>
        <v/>
      </c>
      <c r="T5416">
        <f>WEEKNUM(G5416)</f>
        <v/>
      </c>
      <c r="U5416">
        <f>YEAR(G5416)</f>
        <v/>
      </c>
      <c r="V5416" s="117">
        <f>IFERROR(Q5416/N5416,"0")</f>
        <v/>
      </c>
    </row>
    <row r="5417">
      <c r="A5417">
        <f>_xlfn.XLOOKUP(D5417,BN:BN,BO:BO)</f>
        <v/>
      </c>
      <c r="B5417" t="inlineStr">
        <is>
          <t>LLC</t>
        </is>
      </c>
      <c r="C5417" t="n">
        <v>936</v>
      </c>
      <c r="D5417">
        <f>_xlfn.XLOOKUP(C5417,BH:BH,BI:BI)</f>
        <v/>
      </c>
      <c r="E5417" t="n">
        <v>33870</v>
      </c>
      <c r="F5417" t="inlineStr">
        <is>
          <t>Reserva hotel St-Tropez</t>
        </is>
      </c>
      <c r="G5417" s="234" t="n">
        <v>46281</v>
      </c>
      <c r="H5417" s="234" t="n">
        <v>46285</v>
      </c>
      <c r="I5417" t="inlineStr">
        <is>
          <t>HTL</t>
        </is>
      </c>
      <c r="J5417">
        <f>_xlfn.XLOOKUP(I5417,AS:AS,AU:AU)</f>
        <v/>
      </c>
      <c r="K5417" t="inlineStr">
        <is>
          <t>EUR</t>
        </is>
      </c>
      <c r="L5417" s="238" t="n">
        <v>5421</v>
      </c>
      <c r="M5417">
        <f>L5417*_xlfn.XLOOKUP(K5417,AM:AM,AN:AN)</f>
        <v/>
      </c>
      <c r="N5417">
        <f>L5417*_xlfn.XLOOKUP(K5417,AM:AM,AO:AO)</f>
        <v/>
      </c>
      <c r="O5417" s="238" t="n">
        <v>769</v>
      </c>
      <c r="P5417">
        <f>O5417*_xlfn.XLOOKUP(K5417,AM:AM,AN:AN)</f>
        <v/>
      </c>
      <c r="Q5417">
        <f>O5417*_xlfn.XLOOKUP(K5417,AM:AM,AO:AO)</f>
        <v/>
      </c>
      <c r="R5417">
        <f>_xlfn.XLOOKUP(E5417,AF:AF,AG:AG)</f>
        <v/>
      </c>
      <c r="S5417">
        <f>_xlfn.XLOOKUP(E5417,AF:AF,AI:AI)</f>
        <v/>
      </c>
      <c r="T5417">
        <f>WEEKNUM(G5417)</f>
        <v/>
      </c>
      <c r="U5417">
        <f>YEAR(G5417)</f>
        <v/>
      </c>
      <c r="V5417" s="117">
        <f>IFERROR(Q5417/N5417,"0")</f>
        <v/>
      </c>
    </row>
    <row r="5418">
      <c r="A5418">
        <f>_xlfn.XLOOKUP(D5418,BN:BN,BO:BO)</f>
        <v/>
      </c>
      <c r="B5418" t="inlineStr">
        <is>
          <t>LLC</t>
        </is>
      </c>
      <c r="C5418" t="n">
        <v>937</v>
      </c>
      <c r="D5418">
        <f>_xlfn.XLOOKUP(C5418,BH:BH,BI:BI)</f>
        <v/>
      </c>
      <c r="E5418" t="n">
        <v>28934</v>
      </c>
      <c r="F5418" t="inlineStr">
        <is>
          <t>CERRILLO ANA CRISTINA</t>
        </is>
      </c>
      <c r="G5418" s="234" t="n">
        <v>46077</v>
      </c>
      <c r="H5418" s="234" t="n">
        <v>46092</v>
      </c>
      <c r="I5418" t="inlineStr">
        <is>
          <t>VLO</t>
        </is>
      </c>
      <c r="J5418">
        <f>_xlfn.XLOOKUP(I5418,AS:AS,AU:AU)</f>
        <v/>
      </c>
      <c r="K5418" t="inlineStr">
        <is>
          <t>USD</t>
        </is>
      </c>
      <c r="L5418" s="238" t="n">
        <v>2176.46</v>
      </c>
      <c r="M5418">
        <f>L5418*_xlfn.XLOOKUP(K5418,AM:AM,AN:AN)</f>
        <v/>
      </c>
      <c r="N5418">
        <f>L5418*_xlfn.XLOOKUP(K5418,AM:AM,AO:AO)</f>
        <v/>
      </c>
      <c r="O5418" s="238" t="n">
        <v>138.96</v>
      </c>
      <c r="P5418">
        <f>O5418*_xlfn.XLOOKUP(K5418,AM:AM,AN:AN)</f>
        <v/>
      </c>
      <c r="Q5418">
        <f>O5418*_xlfn.XLOOKUP(K5418,AM:AM,AO:AO)</f>
        <v/>
      </c>
      <c r="R5418">
        <f>_xlfn.XLOOKUP(E5418,AF:AF,AG:AG)</f>
        <v/>
      </c>
      <c r="S5418">
        <f>_xlfn.XLOOKUP(E5418,AF:AF,AI:AI)</f>
        <v/>
      </c>
      <c r="T5418">
        <f>WEEKNUM(G5418)</f>
        <v/>
      </c>
      <c r="U5418">
        <f>YEAR(G5418)</f>
        <v/>
      </c>
      <c r="V5418" s="117">
        <f>IFERROR(Q5418/N5418,"0")</f>
        <v/>
      </c>
    </row>
    <row r="5419">
      <c r="A5419">
        <f>_xlfn.XLOOKUP(D5419,BN:BN,BO:BO)</f>
        <v/>
      </c>
      <c r="B5419" t="inlineStr">
        <is>
          <t>LLC</t>
        </is>
      </c>
      <c r="C5419" t="n">
        <v>937</v>
      </c>
      <c r="D5419">
        <f>_xlfn.XLOOKUP(C5419,BH:BH,BI:BI)</f>
        <v/>
      </c>
      <c r="E5419" t="n">
        <v>28934</v>
      </c>
      <c r="F5419" t="inlineStr">
        <is>
          <t>LOWENTHAL MADELEINE</t>
        </is>
      </c>
      <c r="G5419" s="234" t="n">
        <v>46077</v>
      </c>
      <c r="H5419" s="234" t="n">
        <v>46092</v>
      </c>
      <c r="I5419" t="inlineStr">
        <is>
          <t>VLO</t>
        </is>
      </c>
      <c r="J5419">
        <f>_xlfn.XLOOKUP(I5419,AS:AS,AU:AU)</f>
        <v/>
      </c>
      <c r="K5419" t="inlineStr">
        <is>
          <t>USD</t>
        </is>
      </c>
      <c r="L5419" s="238" t="n">
        <v>2176.46</v>
      </c>
      <c r="M5419">
        <f>L5419*_xlfn.XLOOKUP(K5419,AM:AM,AN:AN)</f>
        <v/>
      </c>
      <c r="N5419">
        <f>L5419*_xlfn.XLOOKUP(K5419,AM:AM,AO:AO)</f>
        <v/>
      </c>
      <c r="O5419" s="238" t="n">
        <v>138.96</v>
      </c>
      <c r="P5419">
        <f>O5419*_xlfn.XLOOKUP(K5419,AM:AM,AN:AN)</f>
        <v/>
      </c>
      <c r="Q5419">
        <f>O5419*_xlfn.XLOOKUP(K5419,AM:AM,AO:AO)</f>
        <v/>
      </c>
      <c r="R5419">
        <f>_xlfn.XLOOKUP(E5419,AF:AF,AG:AG)</f>
        <v/>
      </c>
      <c r="S5419">
        <f>_xlfn.XLOOKUP(E5419,AF:AF,AI:AI)</f>
        <v/>
      </c>
      <c r="T5419">
        <f>WEEKNUM(G5419)</f>
        <v/>
      </c>
      <c r="U5419">
        <f>YEAR(G5419)</f>
        <v/>
      </c>
      <c r="V5419" s="117">
        <f>IFERROR(Q5419/N5419,"0")</f>
        <v/>
      </c>
    </row>
    <row r="5420">
      <c r="A5420">
        <f>_xlfn.XLOOKUP(D5420,BN:BN,BO:BO)</f>
        <v/>
      </c>
      <c r="B5420" t="inlineStr">
        <is>
          <t>LLC</t>
        </is>
      </c>
      <c r="C5420" t="n">
        <v>937</v>
      </c>
      <c r="D5420">
        <f>_xlfn.XLOOKUP(C5420,BH:BH,BI:BI)</f>
        <v/>
      </c>
      <c r="E5420" t="n">
        <v>28934</v>
      </c>
      <c r="F5420" t="inlineStr">
        <is>
          <t>CERRILLO JOSE LEON</t>
        </is>
      </c>
      <c r="G5420" s="234" t="n">
        <v>46077</v>
      </c>
      <c r="H5420" s="234" t="n">
        <v>46092</v>
      </c>
      <c r="I5420" t="inlineStr">
        <is>
          <t>VLO</t>
        </is>
      </c>
      <c r="J5420">
        <f>_xlfn.XLOOKUP(I5420,AS:AS,AU:AU)</f>
        <v/>
      </c>
      <c r="K5420" t="inlineStr">
        <is>
          <t>USD</t>
        </is>
      </c>
      <c r="L5420" s="238" t="n">
        <v>2176.46</v>
      </c>
      <c r="M5420">
        <f>L5420*_xlfn.XLOOKUP(K5420,AM:AM,AN:AN)</f>
        <v/>
      </c>
      <c r="N5420">
        <f>L5420*_xlfn.XLOOKUP(K5420,AM:AM,AO:AO)</f>
        <v/>
      </c>
      <c r="O5420" s="238" t="n">
        <v>138.96</v>
      </c>
      <c r="P5420">
        <f>O5420*_xlfn.XLOOKUP(K5420,AM:AM,AN:AN)</f>
        <v/>
      </c>
      <c r="Q5420">
        <f>O5420*_xlfn.XLOOKUP(K5420,AM:AM,AO:AO)</f>
        <v/>
      </c>
      <c r="R5420">
        <f>_xlfn.XLOOKUP(E5420,AF:AF,AG:AG)</f>
        <v/>
      </c>
      <c r="S5420">
        <f>_xlfn.XLOOKUP(E5420,AF:AF,AI:AI)</f>
        <v/>
      </c>
      <c r="T5420">
        <f>WEEKNUM(G5420)</f>
        <v/>
      </c>
      <c r="U5420">
        <f>YEAR(G5420)</f>
        <v/>
      </c>
      <c r="V5420" s="117">
        <f>IFERROR(Q5420/N5420,"0")</f>
        <v/>
      </c>
    </row>
    <row r="5421">
      <c r="A5421">
        <f>_xlfn.XLOOKUP(D5421,BN:BN,BO:BO)</f>
        <v/>
      </c>
      <c r="B5421" t="inlineStr">
        <is>
          <t>LLC</t>
        </is>
      </c>
      <c r="C5421" t="n">
        <v>937</v>
      </c>
      <c r="D5421">
        <f>_xlfn.XLOOKUP(C5421,BH:BH,BI:BI)</f>
        <v/>
      </c>
      <c r="E5421" t="n">
        <v>27301</v>
      </c>
      <c r="F5421" t="inlineStr">
        <is>
          <t>VUELO  MEX CDG MEX CON AF</t>
        </is>
      </c>
      <c r="G5421" s="234" t="n">
        <v>46072</v>
      </c>
      <c r="H5421" s="234" t="n">
        <v>46092</v>
      </c>
      <c r="I5421" t="inlineStr">
        <is>
          <t>VLO</t>
        </is>
      </c>
      <c r="J5421">
        <f>_xlfn.XLOOKUP(I5421,AS:AS,AU:AU)</f>
        <v/>
      </c>
      <c r="K5421" t="inlineStr">
        <is>
          <t>USD</t>
        </is>
      </c>
      <c r="L5421" s="238" t="n">
        <v>2814.61</v>
      </c>
      <c r="M5421">
        <f>L5421*_xlfn.XLOOKUP(K5421,AM:AM,AN:AN)</f>
        <v/>
      </c>
      <c r="N5421">
        <f>L5421*_xlfn.XLOOKUP(K5421,AM:AM,AO:AO)</f>
        <v/>
      </c>
      <c r="O5421" s="238" t="n">
        <v>0</v>
      </c>
      <c r="P5421">
        <f>O5421*_xlfn.XLOOKUP(K5421,AM:AM,AN:AN)</f>
        <v/>
      </c>
      <c r="Q5421">
        <f>O5421*_xlfn.XLOOKUP(K5421,AM:AM,AO:AO)</f>
        <v/>
      </c>
      <c r="R5421">
        <f>_xlfn.XLOOKUP(E5421,AF:AF,AG:AG)</f>
        <v/>
      </c>
      <c r="S5421">
        <f>_xlfn.XLOOKUP(E5421,AF:AF,AI:AI)</f>
        <v/>
      </c>
      <c r="T5421">
        <f>WEEKNUM(G5421)</f>
        <v/>
      </c>
      <c r="U5421">
        <f>YEAR(G5421)</f>
        <v/>
      </c>
      <c r="V5421" s="117">
        <f>IFERROR(Q5421/N5421,"0")</f>
        <v/>
      </c>
    </row>
    <row r="5422">
      <c r="A5422">
        <f>_xlfn.XLOOKUP(D5422,BN:BN,BO:BO)</f>
        <v/>
      </c>
      <c r="B5422" t="inlineStr">
        <is>
          <t>LLC</t>
        </is>
      </c>
      <c r="C5422" t="n">
        <v>937</v>
      </c>
      <c r="D5422">
        <f>_xlfn.XLOOKUP(C5422,BH:BH,BI:BI)</f>
        <v/>
      </c>
      <c r="E5422" t="n">
        <v>27301</v>
      </c>
      <c r="F5422" t="inlineStr">
        <is>
          <t>VUELO MEX CDG MEX CON AF</t>
        </is>
      </c>
      <c r="G5422" s="234" t="n">
        <v>46072</v>
      </c>
      <c r="H5422" s="234" t="n">
        <v>46092</v>
      </c>
      <c r="I5422" t="inlineStr">
        <is>
          <t>VLO</t>
        </is>
      </c>
      <c r="J5422">
        <f>_xlfn.XLOOKUP(I5422,AS:AS,AU:AU)</f>
        <v/>
      </c>
      <c r="K5422" t="inlineStr">
        <is>
          <t>USD</t>
        </is>
      </c>
      <c r="L5422" s="238" t="n">
        <v>2814.61</v>
      </c>
      <c r="M5422">
        <f>L5422*_xlfn.XLOOKUP(K5422,AM:AM,AN:AN)</f>
        <v/>
      </c>
      <c r="N5422">
        <f>L5422*_xlfn.XLOOKUP(K5422,AM:AM,AO:AO)</f>
        <v/>
      </c>
      <c r="O5422" s="238" t="n">
        <v>0</v>
      </c>
      <c r="P5422">
        <f>O5422*_xlfn.XLOOKUP(K5422,AM:AM,AN:AN)</f>
        <v/>
      </c>
      <c r="Q5422">
        <f>O5422*_xlfn.XLOOKUP(K5422,AM:AM,AO:AO)</f>
        <v/>
      </c>
      <c r="R5422">
        <f>_xlfn.XLOOKUP(E5422,AF:AF,AG:AG)</f>
        <v/>
      </c>
      <c r="S5422">
        <f>_xlfn.XLOOKUP(E5422,AF:AF,AI:AI)</f>
        <v/>
      </c>
      <c r="T5422">
        <f>WEEKNUM(G5422)</f>
        <v/>
      </c>
      <c r="U5422">
        <f>YEAR(G5422)</f>
        <v/>
      </c>
      <c r="V5422" s="117">
        <f>IFERROR(Q5422/N5422,"0")</f>
        <v/>
      </c>
    </row>
    <row r="5423">
      <c r="A5423">
        <f>_xlfn.XLOOKUP(D5423,BN:BN,BO:BO)</f>
        <v/>
      </c>
      <c r="B5423" t="inlineStr">
        <is>
          <t>LLC</t>
        </is>
      </c>
      <c r="C5423" t="n">
        <v>937</v>
      </c>
      <c r="D5423">
        <f>_xlfn.XLOOKUP(C5423,BH:BH,BI:BI)</f>
        <v/>
      </c>
      <c r="E5423" t="n">
        <v>27301</v>
      </c>
      <c r="F5423" t="inlineStr">
        <is>
          <t>VUELO MEX CDG MEX CON AF</t>
        </is>
      </c>
      <c r="G5423" s="234" t="n">
        <v>46072</v>
      </c>
      <c r="H5423" s="234" t="n">
        <v>46092</v>
      </c>
      <c r="I5423" t="inlineStr">
        <is>
          <t>VLO</t>
        </is>
      </c>
      <c r="J5423">
        <f>_xlfn.XLOOKUP(I5423,AS:AS,AU:AU)</f>
        <v/>
      </c>
      <c r="K5423" t="inlineStr">
        <is>
          <t>USD</t>
        </is>
      </c>
      <c r="L5423" s="238" t="n">
        <v>2814.61</v>
      </c>
      <c r="M5423">
        <f>L5423*_xlfn.XLOOKUP(K5423,AM:AM,AN:AN)</f>
        <v/>
      </c>
      <c r="N5423">
        <f>L5423*_xlfn.XLOOKUP(K5423,AM:AM,AO:AO)</f>
        <v/>
      </c>
      <c r="O5423" s="238" t="n">
        <v>0</v>
      </c>
      <c r="P5423">
        <f>O5423*_xlfn.XLOOKUP(K5423,AM:AM,AN:AN)</f>
        <v/>
      </c>
      <c r="Q5423">
        <f>O5423*_xlfn.XLOOKUP(K5423,AM:AM,AO:AO)</f>
        <v/>
      </c>
      <c r="R5423">
        <f>_xlfn.XLOOKUP(E5423,AF:AF,AG:AG)</f>
        <v/>
      </c>
      <c r="S5423">
        <f>_xlfn.XLOOKUP(E5423,AF:AF,AI:AI)</f>
        <v/>
      </c>
      <c r="T5423">
        <f>WEEKNUM(G5423)</f>
        <v/>
      </c>
      <c r="U5423">
        <f>YEAR(G5423)</f>
        <v/>
      </c>
      <c r="V5423" s="117">
        <f>IFERROR(Q5423/N5423,"0")</f>
        <v/>
      </c>
    </row>
    <row r="5424">
      <c r="A5424">
        <f>_xlfn.XLOOKUP(D5424,BN:BN,BO:BO)</f>
        <v/>
      </c>
      <c r="B5424" t="inlineStr">
        <is>
          <t>LLC</t>
        </is>
      </c>
      <c r="C5424" t="n">
        <v>937</v>
      </c>
      <c r="D5424">
        <f>_xlfn.XLOOKUP(C5424,BH:BH,BI:BI)</f>
        <v/>
      </c>
      <c r="E5424" t="n">
        <v>0</v>
      </c>
      <c r="F5424" t="inlineStr">
        <is>
          <t>EMISION DE DOS BOLETOS</t>
        </is>
      </c>
      <c r="G5424" s="234" t="n">
        <v>46072</v>
      </c>
      <c r="H5424" s="234" t="n">
        <v>46092</v>
      </c>
      <c r="I5424" t="inlineStr">
        <is>
          <t>HPS</t>
        </is>
      </c>
      <c r="J5424">
        <f>_xlfn.XLOOKUP(I5424,AS:AS,AU:AU)</f>
        <v/>
      </c>
      <c r="K5424" t="inlineStr">
        <is>
          <t>USD</t>
        </is>
      </c>
      <c r="L5424" s="238" t="n">
        <v>80</v>
      </c>
      <c r="M5424">
        <f>L5424*_xlfn.XLOOKUP(K5424,AM:AM,AN:AN)</f>
        <v/>
      </c>
      <c r="N5424">
        <f>L5424*_xlfn.XLOOKUP(K5424,AM:AM,AO:AO)</f>
        <v/>
      </c>
      <c r="O5424" s="238" t="n">
        <v>80</v>
      </c>
      <c r="P5424">
        <f>O5424*_xlfn.XLOOKUP(K5424,AM:AM,AN:AN)</f>
        <v/>
      </c>
      <c r="Q5424">
        <f>O5424*_xlfn.XLOOKUP(K5424,AM:AM,AO:AO)</f>
        <v/>
      </c>
      <c r="R5424">
        <f>_xlfn.XLOOKUP(E5424,AF:AF,AG:AG)</f>
        <v/>
      </c>
      <c r="S5424">
        <f>_xlfn.XLOOKUP(E5424,AF:AF,AI:AI)</f>
        <v/>
      </c>
      <c r="T5424">
        <f>WEEKNUM(G5424)</f>
        <v/>
      </c>
      <c r="U5424">
        <f>YEAR(G5424)</f>
        <v/>
      </c>
      <c r="V5424" s="117">
        <f>IFERROR(Q5424/N5424,"0")</f>
        <v/>
      </c>
    </row>
    <row r="5425">
      <c r="A5425">
        <f>_xlfn.XLOOKUP(D5425,BN:BN,BO:BO)</f>
        <v/>
      </c>
      <c r="B5425" t="inlineStr">
        <is>
          <t>LLC</t>
        </is>
      </c>
      <c r="C5425" t="n">
        <v>937</v>
      </c>
      <c r="D5425">
        <f>_xlfn.XLOOKUP(C5425,BH:BH,BI:BI)</f>
        <v/>
      </c>
      <c r="E5425" t="n">
        <v>0</v>
      </c>
      <c r="F5425" t="inlineStr">
        <is>
          <t>EMISION DE BOLETO DE AVION</t>
        </is>
      </c>
      <c r="G5425" s="234" t="n">
        <v>46072</v>
      </c>
      <c r="H5425" s="234" t="n">
        <v>46092</v>
      </c>
      <c r="I5425" t="inlineStr">
        <is>
          <t>HPS</t>
        </is>
      </c>
      <c r="J5425">
        <f>_xlfn.XLOOKUP(I5425,AS:AS,AU:AU)</f>
        <v/>
      </c>
      <c r="K5425" t="inlineStr">
        <is>
          <t>USD</t>
        </is>
      </c>
      <c r="L5425" s="238" t="n">
        <v>40</v>
      </c>
      <c r="M5425">
        <f>L5425*_xlfn.XLOOKUP(K5425,AM:AM,AN:AN)</f>
        <v/>
      </c>
      <c r="N5425">
        <f>L5425*_xlfn.XLOOKUP(K5425,AM:AM,AO:AO)</f>
        <v/>
      </c>
      <c r="O5425" s="238" t="n">
        <v>40</v>
      </c>
      <c r="P5425">
        <f>O5425*_xlfn.XLOOKUP(K5425,AM:AM,AN:AN)</f>
        <v/>
      </c>
      <c r="Q5425">
        <f>O5425*_xlfn.XLOOKUP(K5425,AM:AM,AO:AO)</f>
        <v/>
      </c>
      <c r="R5425">
        <f>_xlfn.XLOOKUP(E5425,AF:AF,AG:AG)</f>
        <v/>
      </c>
      <c r="S5425">
        <f>_xlfn.XLOOKUP(E5425,AF:AF,AI:AI)</f>
        <v/>
      </c>
      <c r="T5425">
        <f>WEEKNUM(G5425)</f>
        <v/>
      </c>
      <c r="U5425">
        <f>YEAR(G5425)</f>
        <v/>
      </c>
      <c r="V5425" s="117">
        <f>IFERROR(Q5425/N5425,"0")</f>
        <v/>
      </c>
    </row>
    <row r="5426">
      <c r="A5426">
        <f>_xlfn.XLOOKUP(D5426,BN:BN,BO:BO)</f>
        <v/>
      </c>
      <c r="B5426" t="inlineStr">
        <is>
          <t>LLC</t>
        </is>
      </c>
      <c r="C5426" t="n">
        <v>938</v>
      </c>
      <c r="D5426">
        <f>_xlfn.XLOOKUP(C5426,BH:BH,BI:BI)</f>
        <v/>
      </c>
      <c r="E5426" t="n">
        <v>33978</v>
      </c>
      <c r="F5426" t="inlineStr">
        <is>
          <t>LAX Y BOSTON</t>
        </is>
      </c>
      <c r="G5426" s="234" t="n">
        <v>46041</v>
      </c>
      <c r="H5426" s="234" t="n">
        <v>46049</v>
      </c>
      <c r="I5426" t="inlineStr">
        <is>
          <t>PKT</t>
        </is>
      </c>
      <c r="J5426">
        <f>_xlfn.XLOOKUP(I5426,AS:AS,AU:AU)</f>
        <v/>
      </c>
      <c r="K5426" t="inlineStr">
        <is>
          <t>USD</t>
        </is>
      </c>
      <c r="L5426" s="238" t="n">
        <v>35310.02</v>
      </c>
      <c r="M5426">
        <f>L5426*_xlfn.XLOOKUP(K5426,AM:AM,AN:AN)</f>
        <v/>
      </c>
      <c r="N5426">
        <f>L5426*_xlfn.XLOOKUP(K5426,AM:AM,AO:AO)</f>
        <v/>
      </c>
      <c r="O5426" s="238" t="n">
        <v>2147.47</v>
      </c>
      <c r="P5426">
        <f>O5426*_xlfn.XLOOKUP(K5426,AM:AM,AN:AN)</f>
        <v/>
      </c>
      <c r="Q5426">
        <f>O5426*_xlfn.XLOOKUP(K5426,AM:AM,AO:AO)</f>
        <v/>
      </c>
      <c r="R5426">
        <f>_xlfn.XLOOKUP(E5426,AF:AF,AG:AG)</f>
        <v/>
      </c>
      <c r="S5426">
        <f>_xlfn.XLOOKUP(E5426,AF:AF,AI:AI)</f>
        <v/>
      </c>
      <c r="T5426">
        <f>WEEKNUM(G5426)</f>
        <v/>
      </c>
      <c r="U5426">
        <f>YEAR(G5426)</f>
        <v/>
      </c>
      <c r="V5426" s="117">
        <f>IFERROR(Q5426/N5426,"0")</f>
        <v/>
      </c>
    </row>
    <row r="5427">
      <c r="A5427">
        <f>_xlfn.XLOOKUP(D5427,BN:BN,BO:BO)</f>
        <v/>
      </c>
      <c r="B5427" t="inlineStr">
        <is>
          <t>LLC</t>
        </is>
      </c>
      <c r="C5427" t="n">
        <v>938</v>
      </c>
      <c r="D5427">
        <f>_xlfn.XLOOKUP(C5427,BH:BH,BI:BI)</f>
        <v/>
      </c>
      <c r="E5427" t="n">
        <v>28934</v>
      </c>
      <c r="F5427" t="inlineStr">
        <is>
          <t>SASMITO ADITYA MR</t>
        </is>
      </c>
      <c r="G5427" s="234" t="n">
        <v>46049</v>
      </c>
      <c r="H5427" s="234" t="n">
        <v>46049</v>
      </c>
      <c r="I5427" t="inlineStr">
        <is>
          <t>VLO</t>
        </is>
      </c>
      <c r="J5427">
        <f>_xlfn.XLOOKUP(I5427,AS:AS,AU:AU)</f>
        <v/>
      </c>
      <c r="K5427" t="inlineStr">
        <is>
          <t>USD</t>
        </is>
      </c>
      <c r="L5427" s="238" t="n">
        <v>1898.49</v>
      </c>
      <c r="M5427">
        <f>L5427*_xlfn.XLOOKUP(K5427,AM:AM,AN:AN)</f>
        <v/>
      </c>
      <c r="N5427">
        <f>L5427*_xlfn.XLOOKUP(K5427,AM:AM,AO:AO)</f>
        <v/>
      </c>
      <c r="O5427" s="238" t="n">
        <v>350.36</v>
      </c>
      <c r="P5427">
        <f>O5427*_xlfn.XLOOKUP(K5427,AM:AM,AN:AN)</f>
        <v/>
      </c>
      <c r="Q5427">
        <f>O5427*_xlfn.XLOOKUP(K5427,AM:AM,AO:AO)</f>
        <v/>
      </c>
      <c r="R5427" s="128">
        <f>_xlfn.XLOOKUP(E5427,AF:AF,AG:AG)</f>
        <v/>
      </c>
      <c r="S5427" s="128">
        <f>_xlfn.XLOOKUP(E5427,AF:AF,AI:AI)</f>
        <v/>
      </c>
      <c r="T5427">
        <f>WEEKNUM(G5427)</f>
        <v/>
      </c>
      <c r="U5427">
        <f>YEAR(G5427)</f>
        <v/>
      </c>
      <c r="V5427" s="117">
        <f>IFERROR(Q5427/N5427,"0")</f>
        <v/>
      </c>
    </row>
    <row r="5428">
      <c r="A5428">
        <f>_xlfn.XLOOKUP(D5428,BN:BN,BO:BO)</f>
        <v/>
      </c>
      <c r="B5428" t="inlineStr">
        <is>
          <t>LLC</t>
        </is>
      </c>
      <c r="C5428" t="n">
        <v>938</v>
      </c>
      <c r="D5428">
        <f>_xlfn.XLOOKUP(C5428,BH:BH,BI:BI)</f>
        <v/>
      </c>
      <c r="E5428" t="n">
        <v>28934</v>
      </c>
      <c r="F5428" t="inlineStr">
        <is>
          <t>HANIMAR YUNIKE ENGELIN MRS</t>
        </is>
      </c>
      <c r="G5428" s="234" t="n">
        <v>46049</v>
      </c>
      <c r="H5428" s="234" t="n">
        <v>46049</v>
      </c>
      <c r="I5428" t="inlineStr">
        <is>
          <t>VLO</t>
        </is>
      </c>
      <c r="J5428">
        <f>_xlfn.XLOOKUP(I5428,AS:AS,AU:AU)</f>
        <v/>
      </c>
      <c r="K5428" t="inlineStr">
        <is>
          <t>USD</t>
        </is>
      </c>
      <c r="L5428" s="238" t="n">
        <v>1898.49</v>
      </c>
      <c r="M5428">
        <f>L5428*_xlfn.XLOOKUP(K5428,AM:AM,AN:AN)</f>
        <v/>
      </c>
      <c r="N5428">
        <f>L5428*_xlfn.XLOOKUP(K5428,AM:AM,AO:AO)</f>
        <v/>
      </c>
      <c r="O5428" s="238" t="n">
        <v>350.36</v>
      </c>
      <c r="P5428">
        <f>O5428*_xlfn.XLOOKUP(K5428,AM:AM,AN:AN)</f>
        <v/>
      </c>
      <c r="Q5428">
        <f>O5428*_xlfn.XLOOKUP(K5428,AM:AM,AO:AO)</f>
        <v/>
      </c>
      <c r="R5428">
        <f>_xlfn.XLOOKUP(E5428,AF:AF,AG:AG)</f>
        <v/>
      </c>
      <c r="S5428">
        <f>_xlfn.XLOOKUP(E5428,AF:AF,AI:AI)</f>
        <v/>
      </c>
      <c r="T5428">
        <f>WEEKNUM(G5428)</f>
        <v/>
      </c>
      <c r="U5428">
        <f>YEAR(G5428)</f>
        <v/>
      </c>
      <c r="V5428" s="117">
        <f>IFERROR(Q5428/N5428,"0")</f>
        <v/>
      </c>
    </row>
    <row r="5429">
      <c r="A5429">
        <f>_xlfn.XLOOKUP(D5429,BN:BN,BO:BO)</f>
        <v/>
      </c>
      <c r="B5429" t="inlineStr">
        <is>
          <t>LLC</t>
        </is>
      </c>
      <c r="C5429" t="n">
        <v>938</v>
      </c>
      <c r="D5429">
        <f>_xlfn.XLOOKUP(C5429,BH:BH,BI:BI)</f>
        <v/>
      </c>
      <c r="E5429" t="n">
        <v>28934</v>
      </c>
      <c r="F5429" t="inlineStr">
        <is>
          <t>SASMITO JANESSA ANNAMARIE MSS</t>
        </is>
      </c>
      <c r="G5429" s="234" t="n">
        <v>46049</v>
      </c>
      <c r="H5429" s="234" t="n">
        <v>46049</v>
      </c>
      <c r="I5429" t="inlineStr">
        <is>
          <t>VLO</t>
        </is>
      </c>
      <c r="J5429">
        <f>_xlfn.XLOOKUP(I5429,AS:AS,AU:AU)</f>
        <v/>
      </c>
      <c r="K5429" t="inlineStr">
        <is>
          <t>USD</t>
        </is>
      </c>
      <c r="L5429" s="238" t="n">
        <v>1898.49</v>
      </c>
      <c r="M5429">
        <f>L5429*_xlfn.XLOOKUP(K5429,AM:AM,AN:AN)</f>
        <v/>
      </c>
      <c r="N5429">
        <f>L5429*_xlfn.XLOOKUP(K5429,AM:AM,AO:AO)</f>
        <v/>
      </c>
      <c r="O5429" s="238" t="n">
        <v>350.36</v>
      </c>
      <c r="P5429">
        <f>O5429*_xlfn.XLOOKUP(K5429,AM:AM,AN:AN)</f>
        <v/>
      </c>
      <c r="Q5429">
        <f>O5429*_xlfn.XLOOKUP(K5429,AM:AM,AO:AO)</f>
        <v/>
      </c>
      <c r="R5429">
        <f>_xlfn.XLOOKUP(E5429,AF:AF,AG:AG)</f>
        <v/>
      </c>
      <c r="S5429">
        <f>_xlfn.XLOOKUP(E5429,AF:AF,AI:AI)</f>
        <v/>
      </c>
      <c r="T5429">
        <f>WEEKNUM(G5429)</f>
        <v/>
      </c>
      <c r="U5429">
        <f>YEAR(G5429)</f>
        <v/>
      </c>
      <c r="V5429" s="117">
        <f>IFERROR(Q5429/N5429,"0")</f>
        <v/>
      </c>
    </row>
    <row r="5430">
      <c r="A5430">
        <f>_xlfn.XLOOKUP(D5430,BN:BN,BO:BO)</f>
        <v/>
      </c>
      <c r="B5430" t="inlineStr">
        <is>
          <t>LLC</t>
        </is>
      </c>
      <c r="C5430" t="n">
        <v>938</v>
      </c>
      <c r="D5430">
        <f>_xlfn.XLOOKUP(C5430,BH:BH,BI:BI)</f>
        <v/>
      </c>
      <c r="E5430" t="n">
        <v>28934</v>
      </c>
      <c r="F5430" t="inlineStr">
        <is>
          <t>SASMITO JAZIEL ARELI MR</t>
        </is>
      </c>
      <c r="G5430" s="234" t="n">
        <v>46049</v>
      </c>
      <c r="H5430" s="234" t="n">
        <v>46049</v>
      </c>
      <c r="I5430" t="inlineStr">
        <is>
          <t>VLO</t>
        </is>
      </c>
      <c r="J5430">
        <f>_xlfn.XLOOKUP(I5430,AS:AS,AU:AU)</f>
        <v/>
      </c>
      <c r="K5430" t="inlineStr">
        <is>
          <t>USD</t>
        </is>
      </c>
      <c r="L5430" s="238" t="n">
        <v>1898.49</v>
      </c>
      <c r="M5430">
        <f>L5430*_xlfn.XLOOKUP(K5430,AM:AM,AN:AN)</f>
        <v/>
      </c>
      <c r="N5430">
        <f>L5430*_xlfn.XLOOKUP(K5430,AM:AM,AO:AO)</f>
        <v/>
      </c>
      <c r="O5430" s="238" t="n">
        <v>350.36</v>
      </c>
      <c r="P5430">
        <f>O5430*_xlfn.XLOOKUP(K5430,AM:AM,AN:AN)</f>
        <v/>
      </c>
      <c r="Q5430">
        <f>O5430*_xlfn.XLOOKUP(K5430,AM:AM,AO:AO)</f>
        <v/>
      </c>
      <c r="R5430">
        <f>_xlfn.XLOOKUP(E5430,AF:AF,AG:AG)</f>
        <v/>
      </c>
      <c r="S5430">
        <f>_xlfn.XLOOKUP(E5430,AF:AF,AI:AI)</f>
        <v/>
      </c>
      <c r="T5430">
        <f>WEEKNUM(G5430)</f>
        <v/>
      </c>
      <c r="U5430">
        <f>YEAR(G5430)</f>
        <v/>
      </c>
      <c r="V5430" s="117">
        <f>IFERROR(Q5430/N5430,"0")</f>
        <v/>
      </c>
    </row>
    <row r="5431">
      <c r="A5431">
        <f>_xlfn.XLOOKUP(D5431,BN:BN,BO:BO)</f>
        <v/>
      </c>
      <c r="B5431" t="inlineStr">
        <is>
          <t>LLC</t>
        </is>
      </c>
      <c r="C5431" t="n">
        <v>938</v>
      </c>
      <c r="D5431">
        <f>_xlfn.XLOOKUP(C5431,BH:BH,BI:BI)</f>
        <v/>
      </c>
      <c r="E5431" t="n">
        <v>28934</v>
      </c>
      <c r="F5431" t="inlineStr">
        <is>
          <t>PITOY MARIA MAGDALENA MRS</t>
        </is>
      </c>
      <c r="G5431" s="234" t="n">
        <v>46049</v>
      </c>
      <c r="H5431" s="234" t="n">
        <v>46049</v>
      </c>
      <c r="I5431" t="inlineStr">
        <is>
          <t>VLO</t>
        </is>
      </c>
      <c r="J5431">
        <f>_xlfn.XLOOKUP(I5431,AS:AS,AU:AU)</f>
        <v/>
      </c>
      <c r="K5431" t="inlineStr">
        <is>
          <t>USD</t>
        </is>
      </c>
      <c r="L5431" s="238" t="n">
        <v>1898.49</v>
      </c>
      <c r="M5431">
        <f>L5431*_xlfn.XLOOKUP(K5431,AM:AM,AN:AN)</f>
        <v/>
      </c>
      <c r="N5431">
        <f>L5431*_xlfn.XLOOKUP(K5431,AM:AM,AO:AO)</f>
        <v/>
      </c>
      <c r="O5431" s="238" t="n">
        <v>350.36</v>
      </c>
      <c r="P5431">
        <f>O5431*_xlfn.XLOOKUP(K5431,AM:AM,AN:AN)</f>
        <v/>
      </c>
      <c r="Q5431">
        <f>O5431*_xlfn.XLOOKUP(K5431,AM:AM,AO:AO)</f>
        <v/>
      </c>
      <c r="R5431">
        <f>_xlfn.XLOOKUP(E5431,AF:AF,AG:AG)</f>
        <v/>
      </c>
      <c r="S5431">
        <f>_xlfn.XLOOKUP(E5431,AF:AF,AI:AI)</f>
        <v/>
      </c>
      <c r="T5431">
        <f>WEEKNUM(G5431)</f>
        <v/>
      </c>
      <c r="U5431">
        <f>YEAR(G5431)</f>
        <v/>
      </c>
      <c r="V5431" s="117">
        <f>IFERROR(Q5431/N5431,"0")</f>
        <v/>
      </c>
    </row>
    <row r="5432">
      <c r="A5432">
        <f>_xlfn.XLOOKUP(D5432,BN:BN,BO:BO)</f>
        <v/>
      </c>
      <c r="B5432" t="inlineStr">
        <is>
          <t>LLC</t>
        </is>
      </c>
      <c r="C5432" t="n">
        <v>938</v>
      </c>
      <c r="D5432">
        <f>_xlfn.XLOOKUP(C5432,BH:BH,BI:BI)</f>
        <v/>
      </c>
      <c r="E5432" t="n">
        <v>34294</v>
      </c>
      <c r="F5432" t="inlineStr">
        <is>
          <t>TRANSFERS Y GUIAS</t>
        </is>
      </c>
      <c r="G5432" s="234" t="n">
        <v>46041</v>
      </c>
      <c r="H5432" s="234" t="n">
        <v>46051</v>
      </c>
      <c r="I5432" t="inlineStr">
        <is>
          <t>PKT</t>
        </is>
      </c>
      <c r="J5432">
        <f>_xlfn.XLOOKUP(I5432,AS:AS,AU:AU)</f>
        <v/>
      </c>
      <c r="K5432" t="inlineStr">
        <is>
          <t>USD</t>
        </is>
      </c>
      <c r="L5432" s="238" t="n">
        <v>1680</v>
      </c>
      <c r="M5432">
        <f>L5432*_xlfn.XLOOKUP(K5432,AM:AM,AN:AN)</f>
        <v/>
      </c>
      <c r="N5432">
        <f>L5432*_xlfn.XLOOKUP(K5432,AM:AM,AO:AO)</f>
        <v/>
      </c>
      <c r="O5432" s="238" t="n">
        <v>0</v>
      </c>
      <c r="P5432">
        <f>O5432*_xlfn.XLOOKUP(K5432,AM:AM,AN:AN)</f>
        <v/>
      </c>
      <c r="Q5432">
        <f>O5432*_xlfn.XLOOKUP(K5432,AM:AM,AO:AO)</f>
        <v/>
      </c>
      <c r="R5432">
        <f>_xlfn.XLOOKUP(E5432,AF:AF,AG:AG)</f>
        <v/>
      </c>
      <c r="S5432">
        <f>_xlfn.XLOOKUP(E5432,AF:AF,AI:AI)</f>
        <v/>
      </c>
      <c r="T5432">
        <f>WEEKNUM(G5432)</f>
        <v/>
      </c>
      <c r="U5432">
        <f>YEAR(G5432)</f>
        <v/>
      </c>
      <c r="V5432" s="117">
        <f>IFERROR(Q5432/N5432,"0")</f>
        <v/>
      </c>
    </row>
    <row r="5433">
      <c r="A5433">
        <f>_xlfn.XLOOKUP(D5433,BN:BN,BO:BO)</f>
        <v/>
      </c>
      <c r="B5433" t="inlineStr">
        <is>
          <t>LLC</t>
        </is>
      </c>
      <c r="C5433" t="n">
        <v>938</v>
      </c>
      <c r="D5433">
        <f>_xlfn.XLOOKUP(C5433,BH:BH,BI:BI)</f>
        <v/>
      </c>
      <c r="E5433" t="n">
        <v>0</v>
      </c>
      <c r="F5433" t="inlineStr">
        <is>
          <t>FEE STRIPE</t>
        </is>
      </c>
      <c r="G5433" s="234" t="n">
        <v>46041</v>
      </c>
      <c r="H5433" s="234" t="n">
        <v>46051</v>
      </c>
      <c r="I5433" t="inlineStr">
        <is>
          <t>HPS</t>
        </is>
      </c>
      <c r="J5433">
        <f>_xlfn.XLOOKUP(I5433,AS:AS,AU:AU)</f>
        <v/>
      </c>
      <c r="K5433" t="inlineStr">
        <is>
          <t>USD</t>
        </is>
      </c>
      <c r="L5433" s="238" t="n">
        <v>1886.18</v>
      </c>
      <c r="M5433">
        <f>L5433*_xlfn.XLOOKUP(K5433,AM:AM,AN:AN)</f>
        <v/>
      </c>
      <c r="N5433">
        <f>L5433*_xlfn.XLOOKUP(K5433,AM:AM,AO:AO)</f>
        <v/>
      </c>
      <c r="O5433" s="238" t="n">
        <v>1886.18</v>
      </c>
      <c r="P5433">
        <f>O5433*_xlfn.XLOOKUP(K5433,AM:AM,AN:AN)</f>
        <v/>
      </c>
      <c r="Q5433">
        <f>O5433*_xlfn.XLOOKUP(K5433,AM:AM,AO:AO)</f>
        <v/>
      </c>
      <c r="R5433">
        <f>_xlfn.XLOOKUP(E5433,AF:AF,AG:AG)</f>
        <v/>
      </c>
      <c r="S5433">
        <f>_xlfn.XLOOKUP(E5433,AF:AF,AI:AI)</f>
        <v/>
      </c>
      <c r="T5433">
        <f>WEEKNUM(G5433)</f>
        <v/>
      </c>
      <c r="U5433">
        <f>YEAR(G5433)</f>
        <v/>
      </c>
      <c r="V5433" s="117">
        <f>IFERROR(Q5433/N5433,"0")</f>
        <v/>
      </c>
    </row>
    <row r="5434">
      <c r="A5434">
        <f>_xlfn.XLOOKUP(D5434,BN:BN,BO:BO)</f>
        <v/>
      </c>
      <c r="B5434" t="inlineStr">
        <is>
          <t>LLC</t>
        </is>
      </c>
      <c r="C5434" t="n">
        <v>938</v>
      </c>
      <c r="D5434">
        <f>_xlfn.XLOOKUP(C5434,BH:BH,BI:BI)</f>
        <v/>
      </c>
      <c r="E5434" t="n">
        <v>34330</v>
      </c>
      <c r="F5434" t="inlineStr">
        <is>
          <t>THE MAYBOURNE BEVERLY HILLS</t>
        </is>
      </c>
      <c r="G5434" s="234" t="n">
        <v>46041</v>
      </c>
      <c r="H5434" s="234" t="n">
        <v>46051</v>
      </c>
      <c r="I5434" t="inlineStr">
        <is>
          <t>HTL</t>
        </is>
      </c>
      <c r="J5434">
        <f>_xlfn.XLOOKUP(I5434,AS:AS,AU:AU)</f>
        <v/>
      </c>
      <c r="K5434" t="inlineStr">
        <is>
          <t>USD</t>
        </is>
      </c>
      <c r="L5434" s="238" t="n">
        <v>29184</v>
      </c>
      <c r="M5434">
        <f>L5434*_xlfn.XLOOKUP(K5434,AM:AM,AN:AN)</f>
        <v/>
      </c>
      <c r="N5434">
        <f>L5434*_xlfn.XLOOKUP(K5434,AM:AM,AO:AO)</f>
        <v/>
      </c>
      <c r="O5434" s="238" t="n">
        <v>2171.4</v>
      </c>
      <c r="P5434">
        <f>O5434*_xlfn.XLOOKUP(K5434,AM:AM,AN:AN)</f>
        <v/>
      </c>
      <c r="Q5434">
        <f>O5434*_xlfn.XLOOKUP(K5434,AM:AM,AO:AO)</f>
        <v/>
      </c>
      <c r="R5434">
        <f>_xlfn.XLOOKUP(E5434,AF:AF,AG:AG)</f>
        <v/>
      </c>
      <c r="S5434">
        <f>_xlfn.XLOOKUP(E5434,AF:AF,AI:AI)</f>
        <v/>
      </c>
      <c r="T5434">
        <f>WEEKNUM(G5434)</f>
        <v/>
      </c>
      <c r="U5434">
        <f>YEAR(G5434)</f>
        <v/>
      </c>
      <c r="V5434" s="117">
        <f>IFERROR(Q5434/N5434,"0")</f>
        <v/>
      </c>
    </row>
    <row r="5435">
      <c r="A5435">
        <f>_xlfn.XLOOKUP(D5435,BN:BN,BO:BO)</f>
        <v/>
      </c>
      <c r="B5435" t="inlineStr">
        <is>
          <t>LLC</t>
        </is>
      </c>
      <c r="C5435" t="n">
        <v>938</v>
      </c>
      <c r="D5435">
        <f>_xlfn.XLOOKUP(C5435,BH:BH,BI:BI)</f>
        <v/>
      </c>
      <c r="E5435" t="n">
        <v>30165</v>
      </c>
      <c r="F5435" t="inlineStr">
        <is>
          <t>FOUR SEASONS BOSTON</t>
        </is>
      </c>
      <c r="G5435" s="234" t="n">
        <v>46041</v>
      </c>
      <c r="H5435" s="234" t="n">
        <v>46051</v>
      </c>
      <c r="I5435" t="inlineStr">
        <is>
          <t>HTL</t>
        </is>
      </c>
      <c r="J5435">
        <f>_xlfn.XLOOKUP(I5435,AS:AS,AU:AU)</f>
        <v/>
      </c>
      <c r="K5435" t="inlineStr">
        <is>
          <t>USD</t>
        </is>
      </c>
      <c r="L5435" s="238" t="n">
        <v>21430</v>
      </c>
      <c r="M5435">
        <f>L5435*_xlfn.XLOOKUP(K5435,AM:AM,AN:AN)</f>
        <v/>
      </c>
      <c r="N5435">
        <f>L5435*_xlfn.XLOOKUP(K5435,AM:AM,AO:AO)</f>
        <v/>
      </c>
      <c r="O5435" s="238" t="n">
        <v>2143</v>
      </c>
      <c r="P5435">
        <f>O5435*_xlfn.XLOOKUP(K5435,AM:AM,AN:AN)</f>
        <v/>
      </c>
      <c r="Q5435">
        <f>O5435*_xlfn.XLOOKUP(K5435,AM:AM,AO:AO)</f>
        <v/>
      </c>
      <c r="R5435">
        <f>_xlfn.XLOOKUP(E5435,AF:AF,AG:AG)</f>
        <v/>
      </c>
      <c r="S5435">
        <f>_xlfn.XLOOKUP(E5435,AF:AF,AI:AI)</f>
        <v/>
      </c>
      <c r="T5435">
        <f>WEEKNUM(G5435)</f>
        <v/>
      </c>
      <c r="U5435">
        <f>YEAR(G5435)</f>
        <v/>
      </c>
      <c r="V5435" s="117">
        <f>IFERROR(Q5435/N5435,"0")</f>
        <v/>
      </c>
    </row>
    <row r="5436">
      <c r="A5436">
        <f>_xlfn.XLOOKUP(D5436,BN:BN,BO:BO)</f>
        <v/>
      </c>
      <c r="B5436" t="inlineStr">
        <is>
          <t>LLC</t>
        </is>
      </c>
      <c r="C5436" t="n">
        <v>938</v>
      </c>
      <c r="D5436">
        <f>_xlfn.XLOOKUP(C5436,BH:BH,BI:BI)</f>
        <v/>
      </c>
      <c r="E5436" t="n">
        <v>28934</v>
      </c>
      <c r="F5436" t="inlineStr">
        <is>
          <t>SANCHEZ NAVARRO LEBRIJA EDUARDO MR</t>
        </is>
      </c>
      <c r="G5436" s="234" t="n">
        <v>46066</v>
      </c>
      <c r="H5436" s="234" t="n">
        <v>46066</v>
      </c>
      <c r="I5436" t="inlineStr">
        <is>
          <t>VLO</t>
        </is>
      </c>
      <c r="J5436">
        <f>_xlfn.XLOOKUP(I5436,AS:AS,AU:AU)</f>
        <v/>
      </c>
      <c r="K5436" t="inlineStr">
        <is>
          <t>USD</t>
        </is>
      </c>
      <c r="L5436" s="238" t="n">
        <v>297.5</v>
      </c>
      <c r="M5436">
        <f>L5436*_xlfn.XLOOKUP(K5436,AM:AM,AN:AN)</f>
        <v/>
      </c>
      <c r="N5436">
        <f>L5436*_xlfn.XLOOKUP(K5436,AM:AM,AO:AO)</f>
        <v/>
      </c>
      <c r="O5436" s="238" t="n">
        <v>0</v>
      </c>
      <c r="P5436">
        <f>O5436*_xlfn.XLOOKUP(K5436,AM:AM,AN:AN)</f>
        <v/>
      </c>
      <c r="Q5436">
        <f>O5436*_xlfn.XLOOKUP(K5436,AM:AM,AO:AO)</f>
        <v/>
      </c>
      <c r="R5436">
        <f>_xlfn.XLOOKUP(E5436,AF:AF,AG:AG)</f>
        <v/>
      </c>
      <c r="S5436">
        <f>_xlfn.XLOOKUP(E5436,AF:AF,AI:AI)</f>
        <v/>
      </c>
      <c r="T5436">
        <f>WEEKNUM(G5436)</f>
        <v/>
      </c>
      <c r="U5436">
        <f>YEAR(G5436)</f>
        <v/>
      </c>
      <c r="V5436" s="117">
        <f>IFERROR(Q5436/N5436,"0")</f>
        <v/>
      </c>
    </row>
    <row r="5437">
      <c r="A5437">
        <f>_xlfn.XLOOKUP(D5437,BN:BN,BO:BO)</f>
        <v/>
      </c>
      <c r="B5437" t="inlineStr">
        <is>
          <t>LLC</t>
        </is>
      </c>
      <c r="C5437" t="n">
        <v>938</v>
      </c>
      <c r="D5437">
        <f>_xlfn.XLOOKUP(C5437,BH:BH,BI:BI)</f>
        <v/>
      </c>
      <c r="E5437" t="n">
        <v>28934</v>
      </c>
      <c r="F5437" t="inlineStr">
        <is>
          <t>SANCHEZ NAVARRO SENDEROS FERNANDO MR</t>
        </is>
      </c>
      <c r="G5437" s="234" t="n">
        <v>46066</v>
      </c>
      <c r="H5437" s="234" t="n">
        <v>46066</v>
      </c>
      <c r="I5437" t="inlineStr">
        <is>
          <t>VLO</t>
        </is>
      </c>
      <c r="J5437">
        <f>_xlfn.XLOOKUP(I5437,AS:AS,AU:AU)</f>
        <v/>
      </c>
      <c r="K5437" t="inlineStr">
        <is>
          <t>USD</t>
        </is>
      </c>
      <c r="L5437" s="238" t="n">
        <v>297.5</v>
      </c>
      <c r="M5437">
        <f>L5437*_xlfn.XLOOKUP(K5437,AM:AM,AN:AN)</f>
        <v/>
      </c>
      <c r="N5437">
        <f>L5437*_xlfn.XLOOKUP(K5437,AM:AM,AO:AO)</f>
        <v/>
      </c>
      <c r="O5437" s="238" t="n">
        <v>0</v>
      </c>
      <c r="P5437">
        <f>O5437*_xlfn.XLOOKUP(K5437,AM:AM,AN:AN)</f>
        <v/>
      </c>
      <c r="Q5437">
        <f>O5437*_xlfn.XLOOKUP(K5437,AM:AM,AO:AO)</f>
        <v/>
      </c>
      <c r="R5437">
        <f>_xlfn.XLOOKUP(E5437,AF:AF,AG:AG)</f>
        <v/>
      </c>
      <c r="S5437">
        <f>_xlfn.XLOOKUP(E5437,AF:AF,AI:AI)</f>
        <v/>
      </c>
      <c r="T5437">
        <f>WEEKNUM(G5437)</f>
        <v/>
      </c>
      <c r="U5437">
        <f>YEAR(G5437)</f>
        <v/>
      </c>
      <c r="V5437" s="117">
        <f>IFERROR(Q5437/N5437,"0")</f>
        <v/>
      </c>
    </row>
    <row r="5438">
      <c r="A5438">
        <f>_xlfn.XLOOKUP(D5438,BN:BN,BO:BO)</f>
        <v/>
      </c>
      <c r="B5438" t="inlineStr">
        <is>
          <t>LLC</t>
        </is>
      </c>
      <c r="C5438" t="n">
        <v>938</v>
      </c>
      <c r="D5438">
        <f>_xlfn.XLOOKUP(C5438,BH:BH,BI:BI)</f>
        <v/>
      </c>
      <c r="E5438" t="n">
        <v>28934</v>
      </c>
      <c r="F5438" t="inlineStr">
        <is>
          <t>SASMITO ADITYA MR</t>
        </is>
      </c>
      <c r="G5438" s="234" t="n">
        <v>46073</v>
      </c>
      <c r="H5438" s="234" t="n">
        <v>46074</v>
      </c>
      <c r="I5438" t="inlineStr">
        <is>
          <t>VLO</t>
        </is>
      </c>
      <c r="J5438">
        <f>_xlfn.XLOOKUP(I5438,AS:AS,AU:AU)</f>
        <v/>
      </c>
      <c r="K5438" t="inlineStr">
        <is>
          <t>USD</t>
        </is>
      </c>
      <c r="L5438" s="238" t="n">
        <v>2536.1</v>
      </c>
      <c r="M5438">
        <f>L5438*_xlfn.XLOOKUP(K5438,AM:AM,AN:AN)</f>
        <v/>
      </c>
      <c r="N5438">
        <f>L5438*_xlfn.XLOOKUP(K5438,AM:AM,AO:AO)</f>
        <v/>
      </c>
      <c r="O5438" s="238" t="n">
        <v>0</v>
      </c>
      <c r="P5438">
        <f>O5438*_xlfn.XLOOKUP(K5438,AM:AM,AN:AN)</f>
        <v/>
      </c>
      <c r="Q5438">
        <f>O5438*_xlfn.XLOOKUP(K5438,AM:AM,AO:AO)</f>
        <v/>
      </c>
      <c r="R5438">
        <f>_xlfn.XLOOKUP(E5438,AF:AF,AG:AG)</f>
        <v/>
      </c>
      <c r="S5438">
        <f>_xlfn.XLOOKUP(E5438,AF:AF,AI:AI)</f>
        <v/>
      </c>
      <c r="T5438">
        <f>WEEKNUM(G5438)</f>
        <v/>
      </c>
      <c r="U5438">
        <f>YEAR(G5438)</f>
        <v/>
      </c>
      <c r="V5438" s="117">
        <f>IFERROR(Q5438/N5438,"0")</f>
        <v/>
      </c>
    </row>
    <row r="5439">
      <c r="A5439">
        <f>_xlfn.XLOOKUP(D5439,BN:BN,BO:BO)</f>
        <v/>
      </c>
      <c r="B5439" t="inlineStr">
        <is>
          <t>LLC</t>
        </is>
      </c>
      <c r="C5439" t="n">
        <v>939</v>
      </c>
      <c r="D5439">
        <f>_xlfn.XLOOKUP(C5439,BH:BH,BI:BI)</f>
        <v/>
      </c>
      <c r="E5439" t="n">
        <v>25409</v>
      </c>
      <c r="F5439" t="inlineStr">
        <is>
          <t>Viaje egipto</t>
        </is>
      </c>
      <c r="G5439" s="234" t="n">
        <v>46099</v>
      </c>
      <c r="H5439" s="234" t="n">
        <v>46110</v>
      </c>
      <c r="I5439" t="inlineStr">
        <is>
          <t>PKT</t>
        </is>
      </c>
      <c r="J5439">
        <f>_xlfn.XLOOKUP(I5439,AS:AS,AU:AU)</f>
        <v/>
      </c>
      <c r="K5439" t="inlineStr">
        <is>
          <t>MXN</t>
        </is>
      </c>
      <c r="L5439" s="238" t="n">
        <v>348413</v>
      </c>
      <c r="M5439">
        <f>L5439*_xlfn.XLOOKUP(K5439,AM:AM,AN:AN)</f>
        <v/>
      </c>
      <c r="N5439">
        <f>L5439*_xlfn.XLOOKUP(K5439,AM:AM,AO:AO)</f>
        <v/>
      </c>
      <c r="O5439" s="238" t="n">
        <v>68965.72</v>
      </c>
      <c r="P5439">
        <f>O5439*_xlfn.XLOOKUP(K5439,AM:AM,AN:AN)</f>
        <v/>
      </c>
      <c r="Q5439">
        <f>O5439*_xlfn.XLOOKUP(K5439,AM:AM,AO:AO)</f>
        <v/>
      </c>
      <c r="R5439">
        <f>_xlfn.XLOOKUP(E5439,AF:AF,AG:AG)</f>
        <v/>
      </c>
      <c r="S5439">
        <f>_xlfn.XLOOKUP(E5439,AF:AF,AI:AI)</f>
        <v/>
      </c>
      <c r="T5439">
        <f>WEEKNUM(G5439)</f>
        <v/>
      </c>
      <c r="U5439">
        <f>YEAR(G5439)</f>
        <v/>
      </c>
      <c r="V5439" s="117">
        <f>IFERROR(Q5439/N5439,"0")</f>
        <v/>
      </c>
    </row>
    <row r="5440">
      <c r="A5440">
        <f>_xlfn.XLOOKUP(D5440,BN:BN,BO:BO)</f>
        <v/>
      </c>
      <c r="B5440" t="inlineStr">
        <is>
          <t>LLC</t>
        </is>
      </c>
      <c r="C5440" t="n">
        <v>940</v>
      </c>
      <c r="D5440">
        <f>_xlfn.XLOOKUP(C5440,BH:BH,BI:BI)</f>
        <v/>
      </c>
      <c r="E5440" t="n">
        <v>25409</v>
      </c>
      <c r="F5440" t="inlineStr">
        <is>
          <t xml:space="preserve">viaje Egipto </t>
        </is>
      </c>
      <c r="G5440" s="234" t="n">
        <v>46099</v>
      </c>
      <c r="H5440" s="234" t="n">
        <v>46110</v>
      </c>
      <c r="I5440" t="inlineStr">
        <is>
          <t>PKT</t>
        </is>
      </c>
      <c r="J5440">
        <f>_xlfn.XLOOKUP(I5440,AS:AS,AU:AU)</f>
        <v/>
      </c>
      <c r="K5440" t="inlineStr">
        <is>
          <t>USD</t>
        </is>
      </c>
      <c r="L5440" s="238" t="n">
        <v>17946</v>
      </c>
      <c r="M5440">
        <f>L5440*_xlfn.XLOOKUP(K5440,AM:AM,AN:AN)</f>
        <v/>
      </c>
      <c r="N5440">
        <f>L5440*_xlfn.XLOOKUP(K5440,AM:AM,AO:AO)</f>
        <v/>
      </c>
      <c r="O5440" s="238" t="n">
        <v>3524</v>
      </c>
      <c r="P5440">
        <f>O5440*_xlfn.XLOOKUP(K5440,AM:AM,AN:AN)</f>
        <v/>
      </c>
      <c r="Q5440">
        <f>O5440*_xlfn.XLOOKUP(K5440,AM:AM,AO:AO)</f>
        <v/>
      </c>
      <c r="R5440">
        <f>_xlfn.XLOOKUP(E5440,AF:AF,AG:AG)</f>
        <v/>
      </c>
      <c r="S5440">
        <f>_xlfn.XLOOKUP(E5440,AF:AF,AI:AI)</f>
        <v/>
      </c>
      <c r="T5440">
        <f>WEEKNUM(G5440)</f>
        <v/>
      </c>
      <c r="U5440">
        <f>YEAR(G5440)</f>
        <v/>
      </c>
      <c r="V5440" s="117">
        <f>IFERROR(Q5440/N5440,"0")</f>
        <v/>
      </c>
    </row>
    <row r="5441">
      <c r="A5441">
        <f>_xlfn.XLOOKUP(D5441,BN:BN,BO:BO)</f>
        <v/>
      </c>
      <c r="B5441" t="inlineStr">
        <is>
          <t>LLC</t>
        </is>
      </c>
      <c r="C5441" t="n">
        <v>940</v>
      </c>
      <c r="D5441">
        <f>_xlfn.XLOOKUP(C5441,BH:BH,BI:BI)</f>
        <v/>
      </c>
      <c r="E5441" t="n">
        <v>34443</v>
      </c>
      <c r="F5441" t="inlineStr">
        <is>
          <t>Viaje Etiopia</t>
        </is>
      </c>
      <c r="G5441" s="234" t="n">
        <v>46096</v>
      </c>
      <c r="H5441" s="234" t="n">
        <v>46099</v>
      </c>
      <c r="I5441" t="inlineStr">
        <is>
          <t>PKT</t>
        </is>
      </c>
      <c r="J5441">
        <f>_xlfn.XLOOKUP(I5441,AS:AS,AU:AU)</f>
        <v/>
      </c>
      <c r="K5441" t="inlineStr">
        <is>
          <t>USD</t>
        </is>
      </c>
      <c r="L5441" s="238" t="n">
        <v>5704</v>
      </c>
      <c r="M5441">
        <f>L5441*_xlfn.XLOOKUP(K5441,AM:AM,AN:AN)</f>
        <v/>
      </c>
      <c r="N5441">
        <f>L5441*_xlfn.XLOOKUP(K5441,AM:AM,AO:AO)</f>
        <v/>
      </c>
      <c r="O5441" s="238" t="n">
        <v>67763.52</v>
      </c>
      <c r="P5441">
        <f>O5441*_xlfn.XLOOKUP(K5441,AM:AM,AN:AN)</f>
        <v/>
      </c>
      <c r="Q5441">
        <f>O5441*_xlfn.XLOOKUP(K5441,AM:AM,AO:AO)</f>
        <v/>
      </c>
      <c r="R5441">
        <f>_xlfn.XLOOKUP(E5441,AF:AF,AG:AG)</f>
        <v/>
      </c>
      <c r="S5441">
        <f>_xlfn.XLOOKUP(E5441,AF:AF,AI:AI)</f>
        <v/>
      </c>
      <c r="T5441">
        <f>WEEKNUM(G5441)</f>
        <v/>
      </c>
      <c r="U5441">
        <f>YEAR(G5441)</f>
        <v/>
      </c>
      <c r="V5441" s="117">
        <f>IFERROR(Q5441/N5441,"0")</f>
        <v/>
      </c>
    </row>
    <row r="5442">
      <c r="A5442">
        <f>_xlfn.XLOOKUP(D5442,BN:BN,BO:BO)</f>
        <v/>
      </c>
      <c r="B5442" t="inlineStr">
        <is>
          <t>LLC</t>
        </is>
      </c>
      <c r="C5442" t="n">
        <v>941</v>
      </c>
      <c r="D5442">
        <f>_xlfn.XLOOKUP(C5442,BH:BH,BI:BI)</f>
        <v/>
      </c>
      <c r="E5442" t="n">
        <v>25362</v>
      </c>
      <c r="F5442" t="inlineStr">
        <is>
          <t>AMAN TOKYO 28-31 DEC</t>
        </is>
      </c>
      <c r="G5442" s="234" t="n">
        <v>46019</v>
      </c>
      <c r="H5442" s="234" t="n">
        <v>46022</v>
      </c>
      <c r="I5442" t="inlineStr">
        <is>
          <t>HTL</t>
        </is>
      </c>
      <c r="J5442">
        <f>_xlfn.XLOOKUP(I5442,AS:AS,AU:AU)</f>
        <v/>
      </c>
      <c r="K5442" t="inlineStr">
        <is>
          <t>USD</t>
        </is>
      </c>
      <c r="L5442" s="238" t="n">
        <v>14763</v>
      </c>
      <c r="M5442">
        <f>L5442*_xlfn.XLOOKUP(K5442,AM:AM,AN:AN)</f>
        <v/>
      </c>
      <c r="N5442">
        <f>L5442*_xlfn.XLOOKUP(K5442,AM:AM,AO:AO)</f>
        <v/>
      </c>
      <c r="O5442" s="238" t="n">
        <v>1399.68</v>
      </c>
      <c r="P5442">
        <f>O5442*_xlfn.XLOOKUP(K5442,AM:AM,AN:AN)</f>
        <v/>
      </c>
      <c r="Q5442">
        <f>O5442*_xlfn.XLOOKUP(K5442,AM:AM,AO:AO)</f>
        <v/>
      </c>
      <c r="R5442">
        <f>_xlfn.XLOOKUP(E5442,AF:AF,AG:AG)</f>
        <v/>
      </c>
      <c r="S5442">
        <f>_xlfn.XLOOKUP(E5442,AF:AF,AI:AI)</f>
        <v/>
      </c>
      <c r="T5442">
        <f>WEEKNUM(G5442)</f>
        <v/>
      </c>
      <c r="U5442">
        <f>YEAR(G5442)</f>
        <v/>
      </c>
      <c r="V5442" s="117">
        <f>IFERROR(Q5442/N5442,"0")</f>
        <v/>
      </c>
    </row>
    <row r="5443">
      <c r="A5443">
        <f>_xlfn.XLOOKUP(D5443,BN:BN,BO:BO)</f>
        <v/>
      </c>
      <c r="B5443" t="inlineStr">
        <is>
          <t>LLC</t>
        </is>
      </c>
      <c r="C5443" t="n">
        <v>941</v>
      </c>
      <c r="D5443">
        <f>_xlfn.XLOOKUP(C5443,BH:BH,BI:BI)</f>
        <v/>
      </c>
      <c r="E5443" t="n">
        <v>25017</v>
      </c>
      <c r="F5443" t="inlineStr">
        <is>
          <t>AMAN KYOTO</t>
        </is>
      </c>
      <c r="G5443" s="234" t="n">
        <v>46022</v>
      </c>
      <c r="H5443" s="234" t="n">
        <v>46024</v>
      </c>
      <c r="I5443" t="inlineStr">
        <is>
          <t>HTL</t>
        </is>
      </c>
      <c r="J5443">
        <f>_xlfn.XLOOKUP(I5443,AS:AS,AU:AU)</f>
        <v/>
      </c>
      <c r="K5443" t="inlineStr">
        <is>
          <t>USD</t>
        </is>
      </c>
      <c r="L5443" s="238" t="n">
        <v>5437</v>
      </c>
      <c r="M5443">
        <f>L5443*_xlfn.XLOOKUP(K5443,AM:AM,AN:AN)</f>
        <v/>
      </c>
      <c r="N5443">
        <f>L5443*_xlfn.XLOOKUP(K5443,AM:AM,AO:AO)</f>
        <v/>
      </c>
      <c r="O5443" s="238" t="n">
        <v>513.24</v>
      </c>
      <c r="P5443">
        <f>O5443*_xlfn.XLOOKUP(K5443,AM:AM,AN:AN)</f>
        <v/>
      </c>
      <c r="Q5443">
        <f>O5443*_xlfn.XLOOKUP(K5443,AM:AM,AO:AO)</f>
        <v/>
      </c>
      <c r="R5443">
        <f>_xlfn.XLOOKUP(E5443,AF:AF,AG:AG)</f>
        <v/>
      </c>
      <c r="S5443">
        <f>_xlfn.XLOOKUP(E5443,AF:AF,AI:AI)</f>
        <v/>
      </c>
      <c r="T5443">
        <f>WEEKNUM(G5443)</f>
        <v/>
      </c>
      <c r="U5443">
        <f>YEAR(G5443)</f>
        <v/>
      </c>
      <c r="V5443" s="117">
        <f>IFERROR(Q5443/N5443,"0")</f>
        <v/>
      </c>
    </row>
    <row r="5444">
      <c r="A5444">
        <f>_xlfn.XLOOKUP(D5444,BN:BN,BO:BO)</f>
        <v/>
      </c>
      <c r="B5444" t="inlineStr">
        <is>
          <t>LLC</t>
        </is>
      </c>
      <c r="C5444" t="n">
        <v>942</v>
      </c>
      <c r="D5444">
        <f>_xlfn.XLOOKUP(C5444,BH:BH,BI:BI)</f>
        <v/>
      </c>
      <c r="E5444" t="n">
        <v>27613</v>
      </c>
      <c r="F5444" t="inlineStr">
        <is>
          <t>Hospedaje Sommerro Oslo</t>
        </is>
      </c>
      <c r="G5444" s="234" t="n">
        <v>46011</v>
      </c>
      <c r="H5444" s="234" t="n">
        <v>46014</v>
      </c>
      <c r="I5444" t="inlineStr">
        <is>
          <t>HTL</t>
        </is>
      </c>
      <c r="J5444">
        <f>_xlfn.XLOOKUP(I5444,AS:AS,AU:AU)</f>
        <v/>
      </c>
      <c r="K5444" t="inlineStr">
        <is>
          <t>USD</t>
        </is>
      </c>
      <c r="L5444" s="238" t="n">
        <v>1155.89</v>
      </c>
      <c r="M5444">
        <f>L5444*_xlfn.XLOOKUP(K5444,AM:AM,AN:AN)</f>
        <v/>
      </c>
      <c r="N5444">
        <f>L5444*_xlfn.XLOOKUP(K5444,AM:AM,AO:AO)</f>
        <v/>
      </c>
      <c r="O5444" s="238" t="n">
        <v>91.73</v>
      </c>
      <c r="P5444">
        <f>O5444*_xlfn.XLOOKUP(K5444,AM:AM,AN:AN)</f>
        <v/>
      </c>
      <c r="Q5444">
        <f>O5444*_xlfn.XLOOKUP(K5444,AM:AM,AO:AO)</f>
        <v/>
      </c>
      <c r="R5444">
        <f>_xlfn.XLOOKUP(E5444,AF:AF,AG:AG)</f>
        <v/>
      </c>
      <c r="S5444">
        <f>_xlfn.XLOOKUP(E5444,AF:AF,AI:AI)</f>
        <v/>
      </c>
      <c r="T5444">
        <f>WEEKNUM(G5444)</f>
        <v/>
      </c>
      <c r="U5444">
        <f>YEAR(G5444)</f>
        <v/>
      </c>
      <c r="V5444" s="117">
        <f>IFERROR(Q5444/N5444,"0")</f>
        <v/>
      </c>
    </row>
    <row r="5445">
      <c r="A5445">
        <f>_xlfn.XLOOKUP(D5445,BN:BN,BO:BO)</f>
        <v/>
      </c>
      <c r="B5445" t="inlineStr">
        <is>
          <t>LLC</t>
        </is>
      </c>
      <c r="C5445" t="n">
        <v>943</v>
      </c>
      <c r="D5445">
        <f>_xlfn.XLOOKUP(C5445,BH:BH,BI:BI)</f>
        <v/>
      </c>
      <c r="E5445" t="n">
        <v>27613</v>
      </c>
      <c r="F5445" t="inlineStr">
        <is>
          <t>Hospedaje Hotel Sommerro</t>
        </is>
      </c>
      <c r="G5445" s="234" t="n">
        <v>46011</v>
      </c>
      <c r="H5445" s="234" t="n">
        <v>46014</v>
      </c>
      <c r="I5445" t="inlineStr">
        <is>
          <t>HTL</t>
        </is>
      </c>
      <c r="J5445">
        <f>_xlfn.XLOOKUP(I5445,AS:AS,AU:AU)</f>
        <v/>
      </c>
      <c r="K5445" t="inlineStr">
        <is>
          <t>USD</t>
        </is>
      </c>
      <c r="L5445" s="238" t="n">
        <v>1080</v>
      </c>
      <c r="M5445">
        <f>L5445*_xlfn.XLOOKUP(K5445,AM:AM,AN:AN)</f>
        <v/>
      </c>
      <c r="N5445">
        <f>L5445*_xlfn.XLOOKUP(K5445,AM:AM,AO:AO)</f>
        <v/>
      </c>
      <c r="O5445" s="238" t="n">
        <v>88.75</v>
      </c>
      <c r="P5445">
        <f>O5445*_xlfn.XLOOKUP(K5445,AM:AM,AN:AN)</f>
        <v/>
      </c>
      <c r="Q5445">
        <f>O5445*_xlfn.XLOOKUP(K5445,AM:AM,AO:AO)</f>
        <v/>
      </c>
      <c r="R5445">
        <f>_xlfn.XLOOKUP(E5445,AF:AF,AG:AG)</f>
        <v/>
      </c>
      <c r="S5445">
        <f>_xlfn.XLOOKUP(E5445,AF:AF,AI:AI)</f>
        <v/>
      </c>
      <c r="T5445">
        <f>WEEKNUM(G5445)</f>
        <v/>
      </c>
      <c r="U5445">
        <f>YEAR(G5445)</f>
        <v/>
      </c>
      <c r="V5445" s="117">
        <f>IFERROR(Q5445/N5445,"0")</f>
        <v/>
      </c>
    </row>
    <row r="5446">
      <c r="A5446">
        <f>_xlfn.XLOOKUP(D5446,BN:BN,BO:BO)</f>
        <v/>
      </c>
      <c r="B5446" t="inlineStr">
        <is>
          <t>LLC</t>
        </is>
      </c>
      <c r="C5446" t="n">
        <v>944</v>
      </c>
      <c r="D5446">
        <f>_xlfn.XLOOKUP(C5446,BH:BH,BI:BI)</f>
        <v/>
      </c>
      <c r="E5446" t="n">
        <v>27966</v>
      </c>
      <c r="F5446" t="inlineStr">
        <is>
          <t>Hospedaje RW Mandarina</t>
        </is>
      </c>
      <c r="G5446" s="234" t="n">
        <v>45974</v>
      </c>
      <c r="H5446" s="234" t="n">
        <v>45976</v>
      </c>
      <c r="I5446" t="inlineStr">
        <is>
          <t>HTL</t>
        </is>
      </c>
      <c r="J5446">
        <f>_xlfn.XLOOKUP(I5446,AS:AS,AU:AU)</f>
        <v/>
      </c>
      <c r="K5446" t="inlineStr">
        <is>
          <t>MXN</t>
        </is>
      </c>
      <c r="L5446" s="238" t="n">
        <v>84200</v>
      </c>
      <c r="M5446">
        <f>L5446*_xlfn.XLOOKUP(K5446,AM:AM,AN:AN)</f>
        <v/>
      </c>
      <c r="N5446">
        <f>L5446*_xlfn.XLOOKUP(K5446,AM:AM,AO:AO)</f>
        <v/>
      </c>
      <c r="O5446" s="238" t="n">
        <v>5520</v>
      </c>
      <c r="P5446">
        <f>O5446*_xlfn.XLOOKUP(K5446,AM:AM,AN:AN)</f>
        <v/>
      </c>
      <c r="Q5446">
        <f>O5446*_xlfn.XLOOKUP(K5446,AM:AM,AO:AO)</f>
        <v/>
      </c>
      <c r="R5446">
        <f>_xlfn.XLOOKUP(E5446,AF:AF,AG:AG)</f>
        <v/>
      </c>
      <c r="S5446">
        <f>_xlfn.XLOOKUP(E5446,AF:AF,AI:AI)</f>
        <v/>
      </c>
      <c r="T5446">
        <f>WEEKNUM(G5446)</f>
        <v/>
      </c>
      <c r="U5446">
        <f>YEAR(G5446)</f>
        <v/>
      </c>
      <c r="V5446" s="117">
        <f>IFERROR(Q5446/N5446,"0")</f>
        <v/>
      </c>
    </row>
    <row r="5447">
      <c r="A5447">
        <f>_xlfn.XLOOKUP(D5447,BN:BN,BO:BO)</f>
        <v/>
      </c>
      <c r="B5447" t="inlineStr">
        <is>
          <t>LLC</t>
        </is>
      </c>
      <c r="C5447" t="n">
        <v>945</v>
      </c>
      <c r="D5447">
        <f>_xlfn.XLOOKUP(C5447,BH:BH,BI:BI)</f>
        <v/>
      </c>
      <c r="E5447" t="n">
        <v>33964</v>
      </c>
      <c r="F5447" t="inlineStr">
        <is>
          <t>Hospedaje Brown's Hotel</t>
        </is>
      </c>
      <c r="G5447" s="234" t="n">
        <v>46009</v>
      </c>
      <c r="H5447" s="234" t="n">
        <v>46012</v>
      </c>
      <c r="I5447" t="inlineStr">
        <is>
          <t>HTL</t>
        </is>
      </c>
      <c r="J5447">
        <f>_xlfn.XLOOKUP(I5447,AS:AS,AU:AU)</f>
        <v/>
      </c>
      <c r="K5447" t="inlineStr">
        <is>
          <t>GBP</t>
        </is>
      </c>
      <c r="L5447" s="238" t="n">
        <v>2308</v>
      </c>
      <c r="M5447">
        <f>L5447*_xlfn.XLOOKUP(K5447,AM:AM,AN:AN)</f>
        <v/>
      </c>
      <c r="N5447">
        <f>L5447*_xlfn.XLOOKUP(K5447,AM:AM,AO:AO)</f>
        <v/>
      </c>
      <c r="O5447" s="238" t="n">
        <v>268.9</v>
      </c>
      <c r="P5447">
        <f>O5447*_xlfn.XLOOKUP(K5447,AM:AM,AN:AN)</f>
        <v/>
      </c>
      <c r="Q5447">
        <f>O5447*_xlfn.XLOOKUP(K5447,AM:AM,AO:AO)</f>
        <v/>
      </c>
      <c r="R5447">
        <f>_xlfn.XLOOKUP(E5447,AF:AF,AG:AG)</f>
        <v/>
      </c>
      <c r="S5447">
        <f>_xlfn.XLOOKUP(E5447,AF:AF,AI:AI)</f>
        <v/>
      </c>
      <c r="T5447">
        <f>WEEKNUM(G5447)</f>
        <v/>
      </c>
      <c r="U5447">
        <f>YEAR(G5447)</f>
        <v/>
      </c>
      <c r="V5447" s="117">
        <f>IFERROR(Q5447/N5447,"0")</f>
        <v/>
      </c>
    </row>
    <row r="5448">
      <c r="A5448">
        <f>_xlfn.XLOOKUP(D5448,BN:BN,BO:BO)</f>
        <v/>
      </c>
      <c r="B5448" t="inlineStr">
        <is>
          <t>LLC</t>
        </is>
      </c>
      <c r="C5448" t="n">
        <v>946</v>
      </c>
      <c r="D5448">
        <f>_xlfn.XLOOKUP(C5448,BH:BH,BI:BI)</f>
        <v/>
      </c>
      <c r="E5448" t="n">
        <v>33964</v>
      </c>
      <c r="F5448" t="inlineStr">
        <is>
          <t>Hospedaje Brown's Hotel</t>
        </is>
      </c>
      <c r="G5448" s="234" t="n">
        <v>46009</v>
      </c>
      <c r="H5448" s="234" t="n">
        <v>46012</v>
      </c>
      <c r="I5448" t="inlineStr">
        <is>
          <t>HTL</t>
        </is>
      </c>
      <c r="J5448">
        <f>_xlfn.XLOOKUP(I5448,AS:AS,AU:AU)</f>
        <v/>
      </c>
      <c r="K5448" t="inlineStr">
        <is>
          <t>GBP</t>
        </is>
      </c>
      <c r="L5448" s="238" t="n">
        <v>2464</v>
      </c>
      <c r="M5448">
        <f>L5448*_xlfn.XLOOKUP(K5448,AM:AM,AN:AN)</f>
        <v/>
      </c>
      <c r="N5448">
        <f>L5448*_xlfn.XLOOKUP(K5448,AM:AM,AO:AO)</f>
        <v/>
      </c>
      <c r="O5448" s="238" t="n">
        <v>230.8</v>
      </c>
      <c r="P5448">
        <f>O5448*_xlfn.XLOOKUP(K5448,AM:AM,AN:AN)</f>
        <v/>
      </c>
      <c r="Q5448">
        <f>O5448*_xlfn.XLOOKUP(K5448,AM:AM,AO:AO)</f>
        <v/>
      </c>
      <c r="R5448">
        <f>_xlfn.XLOOKUP(E5448,AF:AF,AG:AG)</f>
        <v/>
      </c>
      <c r="S5448">
        <f>_xlfn.XLOOKUP(E5448,AF:AF,AI:AI)</f>
        <v/>
      </c>
      <c r="T5448">
        <f>WEEKNUM(G5448)</f>
        <v/>
      </c>
      <c r="U5448">
        <f>YEAR(G5448)</f>
        <v/>
      </c>
      <c r="V5448" s="117">
        <f>IFERROR(Q5448/N5448,"0")</f>
        <v/>
      </c>
    </row>
    <row r="5449">
      <c r="A5449">
        <f>_xlfn.XLOOKUP(D5449,BN:BN,BO:BO)</f>
        <v/>
      </c>
      <c r="B5449" t="inlineStr">
        <is>
          <t>LLC</t>
        </is>
      </c>
      <c r="C5449" t="n">
        <v>947</v>
      </c>
      <c r="D5449">
        <f>_xlfn.XLOOKUP(C5449,BH:BH,BI:BI)</f>
        <v/>
      </c>
      <c r="E5449" t="n">
        <v>33969</v>
      </c>
      <c r="F5449" t="inlineStr">
        <is>
          <t>Hotel Indigo Downtown</t>
        </is>
      </c>
      <c r="G5449" s="234" t="n">
        <v>46018</v>
      </c>
      <c r="H5449" s="234" t="n">
        <v>46019</v>
      </c>
      <c r="I5449" t="inlineStr">
        <is>
          <t>HTL</t>
        </is>
      </c>
      <c r="J5449">
        <f>_xlfn.XLOOKUP(I5449,AS:AS,AU:AU)</f>
        <v/>
      </c>
      <c r="K5449" t="inlineStr">
        <is>
          <t>USD</t>
        </is>
      </c>
      <c r="L5449" s="238" t="n">
        <v>142.08</v>
      </c>
      <c r="M5449">
        <f>L5449*_xlfn.XLOOKUP(K5449,AM:AM,AN:AN)</f>
        <v/>
      </c>
      <c r="N5449">
        <f>L5449*_xlfn.XLOOKUP(K5449,AM:AM,AO:AO)</f>
        <v/>
      </c>
      <c r="O5449" s="238" t="n">
        <v>9.51</v>
      </c>
      <c r="P5449">
        <f>O5449*_xlfn.XLOOKUP(K5449,AM:AM,AN:AN)</f>
        <v/>
      </c>
      <c r="Q5449">
        <f>O5449*_xlfn.XLOOKUP(K5449,AM:AM,AO:AO)</f>
        <v/>
      </c>
      <c r="R5449">
        <f>_xlfn.XLOOKUP(E5449,AF:AF,AG:AG)</f>
        <v/>
      </c>
      <c r="S5449">
        <f>_xlfn.XLOOKUP(E5449,AF:AF,AI:AI)</f>
        <v/>
      </c>
      <c r="T5449">
        <f>WEEKNUM(G5449)</f>
        <v/>
      </c>
      <c r="U5449">
        <f>YEAR(G5449)</f>
        <v/>
      </c>
      <c r="V5449" s="117">
        <f>IFERROR(Q5449/N5449,"0")</f>
        <v/>
      </c>
    </row>
    <row r="5450">
      <c r="A5450">
        <f>_xlfn.XLOOKUP(D5450,BN:BN,BO:BO)</f>
        <v/>
      </c>
      <c r="B5450" t="inlineStr">
        <is>
          <t>LLC</t>
        </is>
      </c>
      <c r="C5450" t="n">
        <v>948</v>
      </c>
      <c r="D5450">
        <f>_xlfn.XLOOKUP(C5450,BH:BH,BI:BI)</f>
        <v/>
      </c>
      <c r="E5450" t="n">
        <v>26070</v>
      </c>
      <c r="F5450" t="inlineStr">
        <is>
          <t>Hospedaje FS Seoul</t>
        </is>
      </c>
      <c r="G5450" s="234" t="n">
        <v>45946</v>
      </c>
      <c r="H5450" s="234" t="n">
        <v>45950</v>
      </c>
      <c r="I5450" t="inlineStr">
        <is>
          <t>HTL</t>
        </is>
      </c>
      <c r="J5450">
        <f>_xlfn.XLOOKUP(I5450,AS:AS,AU:AU)</f>
        <v/>
      </c>
      <c r="K5450" t="inlineStr">
        <is>
          <t>USD</t>
        </is>
      </c>
      <c r="L5450" s="238" t="n">
        <v>3052</v>
      </c>
      <c r="M5450">
        <f>L5450*_xlfn.XLOOKUP(K5450,AM:AM,AN:AN)</f>
        <v/>
      </c>
      <c r="N5450">
        <f>L5450*_xlfn.XLOOKUP(K5450,AM:AM,AO:AO)</f>
        <v/>
      </c>
      <c r="O5450" s="238" t="n">
        <v>277.32</v>
      </c>
      <c r="P5450">
        <f>O5450*_xlfn.XLOOKUP(K5450,AM:AM,AN:AN)</f>
        <v/>
      </c>
      <c r="Q5450">
        <f>O5450*_xlfn.XLOOKUP(K5450,AM:AM,AO:AO)</f>
        <v/>
      </c>
      <c r="R5450">
        <f>_xlfn.XLOOKUP(E5450,AF:AF,AG:AG)</f>
        <v/>
      </c>
      <c r="S5450">
        <f>_xlfn.XLOOKUP(E5450,AF:AF,AI:AI)</f>
        <v/>
      </c>
      <c r="T5450">
        <f>WEEKNUM(G5450)</f>
        <v/>
      </c>
      <c r="U5450">
        <f>YEAR(G5450)</f>
        <v/>
      </c>
      <c r="V5450" s="117">
        <f>IFERROR(Q5450/N5450,"0")</f>
        <v/>
      </c>
    </row>
    <row r="5451">
      <c r="A5451">
        <f>_xlfn.XLOOKUP(D5451,BN:BN,BO:BO)</f>
        <v/>
      </c>
      <c r="B5451" t="inlineStr">
        <is>
          <t>LLC</t>
        </is>
      </c>
      <c r="C5451" t="n">
        <v>949</v>
      </c>
      <c r="D5451">
        <f>_xlfn.XLOOKUP(C5451,BH:BH,BI:BI)</f>
        <v/>
      </c>
      <c r="E5451" t="n">
        <v>25427</v>
      </c>
      <c r="F5451" t="inlineStr">
        <is>
          <t>Hospedaje en Templeton Garden</t>
        </is>
      </c>
      <c r="G5451" s="234" t="n">
        <v>45997</v>
      </c>
      <c r="H5451" s="234" t="n">
        <v>46001</v>
      </c>
      <c r="I5451" t="inlineStr">
        <is>
          <t>HTL</t>
        </is>
      </c>
      <c r="J5451">
        <f>_xlfn.XLOOKUP(I5451,AS:AS,AU:AU)</f>
        <v/>
      </c>
      <c r="K5451" t="inlineStr">
        <is>
          <t>USD</t>
        </is>
      </c>
      <c r="L5451" s="238" t="n">
        <v>1685.86</v>
      </c>
      <c r="M5451">
        <f>L5451*_xlfn.XLOOKUP(K5451,AM:AM,AN:AN)</f>
        <v/>
      </c>
      <c r="N5451">
        <f>L5451*_xlfn.XLOOKUP(K5451,AM:AM,AO:AO)</f>
        <v/>
      </c>
      <c r="O5451" s="238" t="n">
        <v>296.58</v>
      </c>
      <c r="P5451">
        <f>O5451*_xlfn.XLOOKUP(K5451,AM:AM,AN:AN)</f>
        <v/>
      </c>
      <c r="Q5451">
        <f>O5451*_xlfn.XLOOKUP(K5451,AM:AM,AO:AO)</f>
        <v/>
      </c>
      <c r="R5451">
        <f>_xlfn.XLOOKUP(E5451,AF:AF,AG:AG)</f>
        <v/>
      </c>
      <c r="S5451">
        <f>_xlfn.XLOOKUP(E5451,AF:AF,AI:AI)</f>
        <v/>
      </c>
      <c r="T5451">
        <f>WEEKNUM(G5451)</f>
        <v/>
      </c>
      <c r="U5451">
        <f>YEAR(G5451)</f>
        <v/>
      </c>
      <c r="V5451" s="117">
        <f>IFERROR(Q5451/N5451,"0")</f>
        <v/>
      </c>
    </row>
    <row r="5452">
      <c r="A5452">
        <f>_xlfn.XLOOKUP(D5452,BN:BN,BO:BO)</f>
        <v/>
      </c>
      <c r="B5452" t="inlineStr">
        <is>
          <t>LLC</t>
        </is>
      </c>
      <c r="C5452" t="n">
        <v>950</v>
      </c>
      <c r="D5452">
        <f>_xlfn.XLOOKUP(C5452,BH:BH,BI:BI)</f>
        <v/>
      </c>
      <c r="E5452" t="n">
        <v>28934</v>
      </c>
      <c r="F5452" t="inlineStr">
        <is>
          <t>VALANCI BUZALI SIMON</t>
        </is>
      </c>
      <c r="G5452" s="234" t="n">
        <v>46026</v>
      </c>
      <c r="H5452" s="234" t="n">
        <v>46026</v>
      </c>
      <c r="I5452" t="inlineStr">
        <is>
          <t>VLO</t>
        </is>
      </c>
      <c r="J5452">
        <f>_xlfn.XLOOKUP(I5452,AS:AS,AU:AU)</f>
        <v/>
      </c>
      <c r="K5452" t="inlineStr">
        <is>
          <t>USD</t>
        </is>
      </c>
      <c r="L5452" s="238" t="n">
        <v>266.33</v>
      </c>
      <c r="M5452">
        <f>L5452*_xlfn.XLOOKUP(K5452,AM:AM,AN:AN)</f>
        <v/>
      </c>
      <c r="N5452">
        <f>L5452*_xlfn.XLOOKUP(K5452,AM:AM,AO:AO)</f>
        <v/>
      </c>
      <c r="O5452" s="238" t="n">
        <v>0</v>
      </c>
      <c r="P5452">
        <f>O5452*_xlfn.XLOOKUP(K5452,AM:AM,AN:AN)</f>
        <v/>
      </c>
      <c r="Q5452">
        <f>O5452*_xlfn.XLOOKUP(K5452,AM:AM,AO:AO)</f>
        <v/>
      </c>
      <c r="R5452">
        <f>_xlfn.XLOOKUP(E5452,AF:AF,AG:AG)</f>
        <v/>
      </c>
      <c r="S5452">
        <f>_xlfn.XLOOKUP(E5452,AF:AF,AI:AI)</f>
        <v/>
      </c>
      <c r="T5452">
        <f>WEEKNUM(G5452)</f>
        <v/>
      </c>
      <c r="U5452">
        <f>YEAR(G5452)</f>
        <v/>
      </c>
      <c r="V5452" s="117">
        <f>IFERROR(Q5452/N5452,"0")</f>
        <v/>
      </c>
    </row>
    <row r="5453">
      <c r="A5453">
        <f>_xlfn.XLOOKUP(D5453,BN:BN,BO:BO)</f>
        <v/>
      </c>
      <c r="B5453" t="inlineStr">
        <is>
          <t>LLC</t>
        </is>
      </c>
      <c r="C5453" t="n">
        <v>950</v>
      </c>
      <c r="D5453">
        <f>_xlfn.XLOOKUP(C5453,BH:BH,BI:BI)</f>
        <v/>
      </c>
      <c r="E5453" t="n">
        <v>28934</v>
      </c>
      <c r="F5453" t="inlineStr">
        <is>
          <t>PENAGOS MALDA ROCIO</t>
        </is>
      </c>
      <c r="G5453" s="234" t="n">
        <v>46026</v>
      </c>
      <c r="H5453" s="234" t="n">
        <v>46026</v>
      </c>
      <c r="I5453" t="inlineStr">
        <is>
          <t>VLO</t>
        </is>
      </c>
      <c r="J5453">
        <f>_xlfn.XLOOKUP(I5453,AS:AS,AU:AU)</f>
        <v/>
      </c>
      <c r="K5453" t="inlineStr">
        <is>
          <t>USD</t>
        </is>
      </c>
      <c r="L5453" s="238" t="n">
        <v>266.33</v>
      </c>
      <c r="M5453">
        <f>L5453*_xlfn.XLOOKUP(K5453,AM:AM,AN:AN)</f>
        <v/>
      </c>
      <c r="N5453">
        <f>L5453*_xlfn.XLOOKUP(K5453,AM:AM,AO:AO)</f>
        <v/>
      </c>
      <c r="O5453" s="238" t="n">
        <v>0</v>
      </c>
      <c r="P5453">
        <f>O5453*_xlfn.XLOOKUP(K5453,AM:AM,AN:AN)</f>
        <v/>
      </c>
      <c r="Q5453">
        <f>O5453*_xlfn.XLOOKUP(K5453,AM:AM,AO:AO)</f>
        <v/>
      </c>
      <c r="R5453">
        <f>_xlfn.XLOOKUP(E5453,AF:AF,AG:AG)</f>
        <v/>
      </c>
      <c r="S5453">
        <f>_xlfn.XLOOKUP(E5453,AF:AF,AI:AI)</f>
        <v/>
      </c>
      <c r="T5453">
        <f>WEEKNUM(G5453)</f>
        <v/>
      </c>
      <c r="U5453">
        <f>YEAR(G5453)</f>
        <v/>
      </c>
      <c r="V5453" s="117">
        <f>IFERROR(Q5453/N5453,"0")</f>
        <v/>
      </c>
    </row>
    <row r="5454">
      <c r="A5454">
        <f>_xlfn.XLOOKUP(D5454,BN:BN,BO:BO)</f>
        <v/>
      </c>
      <c r="B5454" t="inlineStr">
        <is>
          <t>LLC</t>
        </is>
      </c>
      <c r="C5454" t="n">
        <v>950</v>
      </c>
      <c r="D5454">
        <f>_xlfn.XLOOKUP(C5454,BH:BH,BI:BI)</f>
        <v/>
      </c>
      <c r="E5454" t="n">
        <v>28934</v>
      </c>
      <c r="F5454" t="inlineStr">
        <is>
          <t>PENAGOS MALDA ROCIO</t>
        </is>
      </c>
      <c r="G5454" s="234" t="n">
        <v>46026</v>
      </c>
      <c r="H5454" s="234" t="n">
        <v>46026</v>
      </c>
      <c r="I5454" t="inlineStr">
        <is>
          <t>VLO</t>
        </is>
      </c>
      <c r="J5454">
        <f>_xlfn.XLOOKUP(I5454,AS:AS,AU:AU)</f>
        <v/>
      </c>
      <c r="K5454" t="inlineStr">
        <is>
          <t>USD</t>
        </is>
      </c>
      <c r="L5454" s="238" t="n">
        <v>50</v>
      </c>
      <c r="M5454">
        <f>L5454*_xlfn.XLOOKUP(K5454,AM:AM,AN:AN)</f>
        <v/>
      </c>
      <c r="N5454">
        <f>L5454*_xlfn.XLOOKUP(K5454,AM:AM,AO:AO)</f>
        <v/>
      </c>
      <c r="O5454" s="238" t="n">
        <v>0</v>
      </c>
      <c r="P5454">
        <f>O5454*_xlfn.XLOOKUP(K5454,AM:AM,AN:AN)</f>
        <v/>
      </c>
      <c r="Q5454">
        <f>O5454*_xlfn.XLOOKUP(K5454,AM:AM,AO:AO)</f>
        <v/>
      </c>
      <c r="R5454">
        <f>_xlfn.XLOOKUP(E5454,AF:AF,AG:AG)</f>
        <v/>
      </c>
      <c r="S5454">
        <f>_xlfn.XLOOKUP(E5454,AF:AF,AI:AI)</f>
        <v/>
      </c>
      <c r="T5454">
        <f>WEEKNUM(G5454)</f>
        <v/>
      </c>
      <c r="U5454">
        <f>YEAR(G5454)</f>
        <v/>
      </c>
      <c r="V5454" s="117">
        <f>IFERROR(Q5454/N5454,"0")</f>
        <v/>
      </c>
    </row>
    <row r="5455">
      <c r="A5455">
        <f>_xlfn.XLOOKUP(D5455,BN:BN,BO:BO)</f>
        <v/>
      </c>
      <c r="B5455" t="inlineStr">
        <is>
          <t>LLC</t>
        </is>
      </c>
      <c r="C5455" t="n">
        <v>950</v>
      </c>
      <c r="D5455">
        <f>_xlfn.XLOOKUP(C5455,BH:BH,BI:BI)</f>
        <v/>
      </c>
      <c r="E5455" t="n">
        <v>0</v>
      </c>
      <c r="F5455" t="inlineStr">
        <is>
          <t>Fee de emisión QNTBAH</t>
        </is>
      </c>
      <c r="G5455" s="234" t="n">
        <v>46026</v>
      </c>
      <c r="H5455" s="234" t="n">
        <v>46026</v>
      </c>
      <c r="I5455" t="inlineStr">
        <is>
          <t>HPS</t>
        </is>
      </c>
      <c r="J5455">
        <f>_xlfn.XLOOKUP(I5455,AS:AS,AU:AU)</f>
        <v/>
      </c>
      <c r="K5455" t="inlineStr">
        <is>
          <t>USD</t>
        </is>
      </c>
      <c r="L5455" s="238" t="n">
        <v>70</v>
      </c>
      <c r="M5455">
        <f>L5455*_xlfn.XLOOKUP(K5455,AM:AM,AN:AN)</f>
        <v/>
      </c>
      <c r="N5455">
        <f>L5455*_xlfn.XLOOKUP(K5455,AM:AM,AO:AO)</f>
        <v/>
      </c>
      <c r="O5455" s="238" t="n">
        <v>70</v>
      </c>
      <c r="P5455">
        <f>O5455*_xlfn.XLOOKUP(K5455,AM:AM,AN:AN)</f>
        <v/>
      </c>
      <c r="Q5455">
        <f>O5455*_xlfn.XLOOKUP(K5455,AM:AM,AO:AO)</f>
        <v/>
      </c>
      <c r="R5455">
        <f>_xlfn.XLOOKUP(E5455,AF:AF,AG:AG)</f>
        <v/>
      </c>
      <c r="S5455">
        <f>_xlfn.XLOOKUP(E5455,AF:AF,AI:AI)</f>
        <v/>
      </c>
      <c r="T5455">
        <f>WEEKNUM(G5455)</f>
        <v/>
      </c>
      <c r="U5455">
        <f>YEAR(G5455)</f>
        <v/>
      </c>
      <c r="V5455" s="117">
        <f>IFERROR(Q5455/N5455,"0")</f>
        <v/>
      </c>
    </row>
    <row r="5456">
      <c r="A5456">
        <f>_xlfn.XLOOKUP(D5456,BN:BN,BO:BO)</f>
        <v/>
      </c>
      <c r="B5456" t="inlineStr">
        <is>
          <t>LLC</t>
        </is>
      </c>
      <c r="C5456" t="n">
        <v>951</v>
      </c>
      <c r="D5456">
        <f>_xlfn.XLOOKUP(C5456,BH:BH,BI:BI)</f>
        <v/>
      </c>
      <c r="E5456" t="n">
        <v>34443</v>
      </c>
      <c r="F5456" t="inlineStr">
        <is>
          <t>Circuito Etiopia</t>
        </is>
      </c>
      <c r="G5456" s="234" t="n">
        <v>46094</v>
      </c>
      <c r="H5456" s="234" t="n">
        <v>46100</v>
      </c>
      <c r="I5456" t="inlineStr">
        <is>
          <t>PKT</t>
        </is>
      </c>
      <c r="J5456">
        <f>_xlfn.XLOOKUP(I5456,AS:AS,AU:AU)</f>
        <v/>
      </c>
      <c r="K5456" t="inlineStr">
        <is>
          <t>MXN</t>
        </is>
      </c>
      <c r="L5456" s="238" t="n">
        <v>189207.2</v>
      </c>
      <c r="M5456">
        <f>L5456*_xlfn.XLOOKUP(K5456,AM:AM,AN:AN)</f>
        <v/>
      </c>
      <c r="N5456">
        <f>L5456*_xlfn.XLOOKUP(K5456,AM:AM,AO:AO)</f>
        <v/>
      </c>
      <c r="O5456" s="238" t="n">
        <v>17994.4</v>
      </c>
      <c r="P5456">
        <f>O5456*_xlfn.XLOOKUP(K5456,AM:AM,AN:AN)</f>
        <v/>
      </c>
      <c r="Q5456">
        <f>O5456*_xlfn.XLOOKUP(K5456,AM:AM,AO:AO)</f>
        <v/>
      </c>
      <c r="R5456">
        <f>_xlfn.XLOOKUP(E5456,AF:AF,AG:AG)</f>
        <v/>
      </c>
      <c r="S5456">
        <f>_xlfn.XLOOKUP(E5456,AF:AF,AI:AI)</f>
        <v/>
      </c>
      <c r="T5456">
        <f>WEEKNUM(G5456)</f>
        <v/>
      </c>
      <c r="U5456">
        <f>YEAR(G5456)</f>
        <v/>
      </c>
      <c r="V5456" s="117">
        <f>IFERROR(Q5456/N5456,"0")</f>
        <v/>
      </c>
    </row>
    <row r="5457">
      <c r="A5457">
        <f>_xlfn.XLOOKUP(D5457,BN:BN,BO:BO)</f>
        <v/>
      </c>
      <c r="B5457" t="inlineStr">
        <is>
          <t>LLC</t>
        </is>
      </c>
      <c r="C5457" t="n">
        <v>951</v>
      </c>
      <c r="D5457">
        <f>_xlfn.XLOOKUP(C5457,BH:BH,BI:BI)</f>
        <v/>
      </c>
      <c r="E5457" t="n">
        <v>25857</v>
      </c>
      <c r="F5457" t="inlineStr">
        <is>
          <t>fee por emision visa de Etiopia</t>
        </is>
      </c>
      <c r="G5457" s="234" t="n">
        <v>46094</v>
      </c>
      <c r="H5457" s="234" t="n">
        <v>46100</v>
      </c>
      <c r="I5457" t="inlineStr">
        <is>
          <t>VIS</t>
        </is>
      </c>
      <c r="J5457">
        <f>_xlfn.XLOOKUP(I5457,AS:AS,AU:AU)</f>
        <v/>
      </c>
      <c r="K5457" t="inlineStr">
        <is>
          <t>MXN</t>
        </is>
      </c>
      <c r="L5457" s="238" t="n">
        <v>1863.75</v>
      </c>
      <c r="M5457">
        <f>L5457*_xlfn.XLOOKUP(K5457,AM:AM,AN:AN)</f>
        <v/>
      </c>
      <c r="N5457">
        <f>L5457*_xlfn.XLOOKUP(K5457,AM:AM,AO:AO)</f>
        <v/>
      </c>
      <c r="O5457" s="238" t="n">
        <v>0</v>
      </c>
      <c r="P5457">
        <f>O5457*_xlfn.XLOOKUP(K5457,AM:AM,AN:AN)</f>
        <v/>
      </c>
      <c r="Q5457">
        <f>O5457*_xlfn.XLOOKUP(K5457,AM:AM,AO:AO)</f>
        <v/>
      </c>
      <c r="R5457">
        <f>_xlfn.XLOOKUP(E5457,AF:AF,AG:AG)</f>
        <v/>
      </c>
      <c r="S5457">
        <f>_xlfn.XLOOKUP(E5457,AF:AF,AI:AI)</f>
        <v/>
      </c>
      <c r="T5457">
        <f>WEEKNUM(G5457)</f>
        <v/>
      </c>
      <c r="U5457">
        <f>YEAR(G5457)</f>
        <v/>
      </c>
      <c r="V5457" s="117">
        <f>IFERROR(Q5457/N5457,"0")</f>
        <v/>
      </c>
    </row>
    <row r="5458">
      <c r="A5458">
        <f>_xlfn.XLOOKUP(D5458,BN:BN,BO:BO)</f>
        <v/>
      </c>
      <c r="B5458" t="inlineStr">
        <is>
          <t>LLC</t>
        </is>
      </c>
      <c r="C5458" t="n">
        <v>951</v>
      </c>
      <c r="D5458">
        <f>_xlfn.XLOOKUP(C5458,BH:BH,BI:BI)</f>
        <v/>
      </c>
      <c r="E5458" t="n">
        <v>25857</v>
      </c>
      <c r="F5458" t="inlineStr">
        <is>
          <t>Emision de visa de Etiopia</t>
        </is>
      </c>
      <c r="G5458" s="234" t="n">
        <v>46094</v>
      </c>
      <c r="H5458" s="234" t="n">
        <v>46100</v>
      </c>
      <c r="I5458" t="inlineStr">
        <is>
          <t>VIS</t>
        </is>
      </c>
      <c r="J5458">
        <f>_xlfn.XLOOKUP(I5458,AS:AS,AU:AU)</f>
        <v/>
      </c>
      <c r="K5458" t="inlineStr">
        <is>
          <t>MXN</t>
        </is>
      </c>
      <c r="L5458" s="238" t="n">
        <v>3301.5</v>
      </c>
      <c r="M5458">
        <f>L5458*_xlfn.XLOOKUP(K5458,AM:AM,AN:AN)</f>
        <v/>
      </c>
      <c r="N5458">
        <f>L5458*_xlfn.XLOOKUP(K5458,AM:AM,AO:AO)</f>
        <v/>
      </c>
      <c r="O5458" s="238" t="n">
        <v>0</v>
      </c>
      <c r="P5458">
        <f>O5458*_xlfn.XLOOKUP(K5458,AM:AM,AN:AN)</f>
        <v/>
      </c>
      <c r="Q5458">
        <f>O5458*_xlfn.XLOOKUP(K5458,AM:AM,AO:AO)</f>
        <v/>
      </c>
      <c r="R5458">
        <f>_xlfn.XLOOKUP(E5458,AF:AF,AG:AG)</f>
        <v/>
      </c>
      <c r="S5458">
        <f>_xlfn.XLOOKUP(E5458,AF:AF,AI:AI)</f>
        <v/>
      </c>
      <c r="T5458">
        <f>WEEKNUM(G5458)</f>
        <v/>
      </c>
      <c r="U5458">
        <f>YEAR(G5458)</f>
        <v/>
      </c>
      <c r="V5458" s="117">
        <f>IFERROR(Q5458/N5458,"0")</f>
        <v/>
      </c>
    </row>
    <row r="5459">
      <c r="A5459">
        <f>_xlfn.XLOOKUP(D5459,BN:BN,BO:BO)</f>
        <v/>
      </c>
      <c r="B5459" t="inlineStr">
        <is>
          <t>LLC</t>
        </is>
      </c>
      <c r="C5459" t="n">
        <v>952</v>
      </c>
      <c r="D5459">
        <f>_xlfn.XLOOKUP(C5459,BH:BH,BI:BI)</f>
        <v/>
      </c>
      <c r="E5459" t="n">
        <v>0</v>
      </c>
      <c r="F5459" t="inlineStr">
        <is>
          <t>Planning fee</t>
        </is>
      </c>
      <c r="G5459" s="234" t="n">
        <v>46108</v>
      </c>
      <c r="H5459" s="234" t="n">
        <v>46123</v>
      </c>
      <c r="I5459" t="inlineStr">
        <is>
          <t>HPS</t>
        </is>
      </c>
      <c r="J5459">
        <f>_xlfn.XLOOKUP(I5459,AS:AS,AU:AU)</f>
        <v/>
      </c>
      <c r="K5459" t="inlineStr">
        <is>
          <t>USD</t>
        </is>
      </c>
      <c r="L5459" s="238" t="n">
        <v>350</v>
      </c>
      <c r="M5459">
        <f>L5459*_xlfn.XLOOKUP(K5459,AM:AM,AN:AN)</f>
        <v/>
      </c>
      <c r="N5459">
        <f>L5459*_xlfn.XLOOKUP(K5459,AM:AM,AO:AO)</f>
        <v/>
      </c>
      <c r="O5459" s="238" t="n">
        <v>350</v>
      </c>
      <c r="P5459">
        <f>O5459*_xlfn.XLOOKUP(K5459,AM:AM,AN:AN)</f>
        <v/>
      </c>
      <c r="Q5459">
        <f>O5459*_xlfn.XLOOKUP(K5459,AM:AM,AO:AO)</f>
        <v/>
      </c>
      <c r="R5459">
        <f>_xlfn.XLOOKUP(E5459,AF:AF,AG:AG)</f>
        <v/>
      </c>
      <c r="S5459">
        <f>_xlfn.XLOOKUP(E5459,AF:AF,AI:AI)</f>
        <v/>
      </c>
      <c r="T5459">
        <f>WEEKNUM(G5459)</f>
        <v/>
      </c>
      <c r="U5459">
        <f>YEAR(G5459)</f>
        <v/>
      </c>
      <c r="V5459" s="117">
        <f>IFERROR(Q5459/N5459,"0")</f>
        <v/>
      </c>
    </row>
    <row r="5460">
      <c r="A5460">
        <f>_xlfn.XLOOKUP(D5460,BN:BN,BO:BO)</f>
        <v/>
      </c>
      <c r="B5460" t="inlineStr">
        <is>
          <t>LLC</t>
        </is>
      </c>
      <c r="C5460" t="n">
        <v>952</v>
      </c>
      <c r="D5460">
        <f>_xlfn.XLOOKUP(C5460,BH:BH,BI:BI)</f>
        <v/>
      </c>
      <c r="E5460" t="n">
        <v>28058</v>
      </c>
      <c r="F5460" t="inlineStr">
        <is>
          <t>El Callejon Hotel Boutique</t>
        </is>
      </c>
      <c r="G5460" s="234" t="n">
        <v>46111</v>
      </c>
      <c r="H5460" s="234" t="n">
        <v>46114</v>
      </c>
      <c r="I5460" t="inlineStr">
        <is>
          <t>HTL</t>
        </is>
      </c>
      <c r="J5460">
        <f>_xlfn.XLOOKUP(I5460,AS:AS,AU:AU)</f>
        <v/>
      </c>
      <c r="K5460" t="inlineStr">
        <is>
          <t>USD</t>
        </is>
      </c>
      <c r="L5460" s="238" t="n">
        <v>3564</v>
      </c>
      <c r="M5460">
        <f>L5460*_xlfn.XLOOKUP(K5460,AM:AM,AN:AN)</f>
        <v/>
      </c>
      <c r="N5460">
        <f>L5460*_xlfn.XLOOKUP(K5460,AM:AM,AO:AO)</f>
        <v/>
      </c>
      <c r="O5460" s="238" t="n">
        <v>178.2</v>
      </c>
      <c r="P5460">
        <f>O5460*_xlfn.XLOOKUP(K5460,AM:AM,AN:AN)</f>
        <v/>
      </c>
      <c r="Q5460">
        <f>O5460*_xlfn.XLOOKUP(K5460,AM:AM,AO:AO)</f>
        <v/>
      </c>
      <c r="R5460">
        <f>_xlfn.XLOOKUP(E5460,AF:AF,AG:AG)</f>
        <v/>
      </c>
      <c r="S5460">
        <f>_xlfn.XLOOKUP(E5460,AF:AF,AI:AI)</f>
        <v/>
      </c>
      <c r="T5460">
        <f>WEEKNUM(G5460)</f>
        <v/>
      </c>
      <c r="U5460">
        <f>YEAR(G5460)</f>
        <v/>
      </c>
      <c r="V5460" s="117">
        <f>IFERROR(Q5460/N5460,"0")</f>
        <v/>
      </c>
    </row>
    <row r="5461">
      <c r="A5461">
        <f>_xlfn.XLOOKUP(D5461,BN:BN,BO:BO)</f>
        <v/>
      </c>
      <c r="B5461" t="inlineStr">
        <is>
          <t>LLC</t>
        </is>
      </c>
      <c r="C5461" t="n">
        <v>952</v>
      </c>
      <c r="D5461">
        <f>_xlfn.XLOOKUP(C5461,BH:BH,BI:BI)</f>
        <v/>
      </c>
      <c r="E5461" t="n">
        <v>27633</v>
      </c>
      <c r="F5461" t="inlineStr">
        <is>
          <t>Four Seasons Tamarindo</t>
        </is>
      </c>
      <c r="G5461" s="234" t="n">
        <v>46115</v>
      </c>
      <c r="H5461" s="234" t="n">
        <v>46117</v>
      </c>
      <c r="I5461" t="inlineStr">
        <is>
          <t>HTL</t>
        </is>
      </c>
      <c r="J5461">
        <f>_xlfn.XLOOKUP(I5461,AS:AS,AU:AU)</f>
        <v/>
      </c>
      <c r="K5461" t="inlineStr">
        <is>
          <t>USD</t>
        </is>
      </c>
      <c r="L5461" s="238" t="n">
        <v>3100</v>
      </c>
      <c r="M5461">
        <f>L5461*_xlfn.XLOOKUP(K5461,AM:AM,AN:AN)</f>
        <v/>
      </c>
      <c r="N5461">
        <f>L5461*_xlfn.XLOOKUP(K5461,AM:AM,AO:AO)</f>
        <v/>
      </c>
      <c r="O5461" s="238" t="n">
        <v>310</v>
      </c>
      <c r="P5461">
        <f>O5461*_xlfn.XLOOKUP(K5461,AM:AM,AN:AN)</f>
        <v/>
      </c>
      <c r="Q5461">
        <f>O5461*_xlfn.XLOOKUP(K5461,AM:AM,AO:AO)</f>
        <v/>
      </c>
      <c r="R5461">
        <f>_xlfn.XLOOKUP(E5461,AF:AF,AG:AG)</f>
        <v/>
      </c>
      <c r="S5461">
        <f>_xlfn.XLOOKUP(E5461,AF:AF,AI:AI)</f>
        <v/>
      </c>
      <c r="T5461">
        <f>WEEKNUM(G5461)</f>
        <v/>
      </c>
      <c r="U5461">
        <f>YEAR(G5461)</f>
        <v/>
      </c>
      <c r="V5461" s="117">
        <f>IFERROR(Q5461/N5461,"0")</f>
        <v/>
      </c>
    </row>
    <row r="5462">
      <c r="A5462">
        <f>_xlfn.XLOOKUP(D5462,BN:BN,BO:BO)</f>
        <v/>
      </c>
      <c r="B5462" t="inlineStr">
        <is>
          <t>LLC</t>
        </is>
      </c>
      <c r="C5462" t="n">
        <v>952</v>
      </c>
      <c r="D5462">
        <f>_xlfn.XLOOKUP(C5462,BH:BH,BI:BI)</f>
        <v/>
      </c>
      <c r="E5462" t="n">
        <v>0</v>
      </c>
      <c r="F5462" t="inlineStr">
        <is>
          <t>Fee de emisión de vuelos Oaxaca</t>
        </is>
      </c>
      <c r="G5462" s="234" t="n">
        <v>46111</v>
      </c>
      <c r="H5462" s="234" t="n">
        <v>46114</v>
      </c>
      <c r="I5462" t="inlineStr">
        <is>
          <t>HPS</t>
        </is>
      </c>
      <c r="J5462">
        <f>_xlfn.XLOOKUP(I5462,AS:AS,AU:AU)</f>
        <v/>
      </c>
      <c r="K5462" t="inlineStr">
        <is>
          <t>USD</t>
        </is>
      </c>
      <c r="L5462" s="238" t="n">
        <v>175</v>
      </c>
      <c r="M5462">
        <f>L5462*_xlfn.XLOOKUP(K5462,AM:AM,AN:AN)</f>
        <v/>
      </c>
      <c r="N5462">
        <f>L5462*_xlfn.XLOOKUP(K5462,AM:AM,AO:AO)</f>
        <v/>
      </c>
      <c r="O5462" s="238" t="n">
        <v>175</v>
      </c>
      <c r="P5462">
        <f>O5462*_xlfn.XLOOKUP(K5462,AM:AM,AN:AN)</f>
        <v/>
      </c>
      <c r="Q5462">
        <f>O5462*_xlfn.XLOOKUP(K5462,AM:AM,AO:AO)</f>
        <v/>
      </c>
      <c r="R5462">
        <f>_xlfn.XLOOKUP(E5462,AF:AF,AG:AG)</f>
        <v/>
      </c>
      <c r="S5462">
        <f>_xlfn.XLOOKUP(E5462,AF:AF,AI:AI)</f>
        <v/>
      </c>
      <c r="T5462">
        <f>WEEKNUM(G5462)</f>
        <v/>
      </c>
      <c r="U5462">
        <f>YEAR(G5462)</f>
        <v/>
      </c>
      <c r="V5462" s="117">
        <f>IFERROR(Q5462/N5462,"0")</f>
        <v/>
      </c>
    </row>
    <row r="5463">
      <c r="A5463">
        <f>_xlfn.XLOOKUP(D5463,BN:BN,BO:BO)</f>
        <v/>
      </c>
      <c r="B5463" t="inlineStr">
        <is>
          <t>LLC</t>
        </is>
      </c>
      <c r="C5463" t="n">
        <v>952</v>
      </c>
      <c r="D5463">
        <f>_xlfn.XLOOKUP(C5463,BH:BH,BI:BI)</f>
        <v/>
      </c>
      <c r="E5463" t="n">
        <v>29707</v>
      </c>
      <c r="F5463" t="inlineStr">
        <is>
          <t>Kimpton Virgilio Cuarto #1: 9-11 abril</t>
        </is>
      </c>
      <c r="G5463" s="234" t="n">
        <v>46121</v>
      </c>
      <c r="H5463" s="234" t="n">
        <v>46123</v>
      </c>
      <c r="I5463" t="inlineStr">
        <is>
          <t>HTL</t>
        </is>
      </c>
      <c r="J5463">
        <f>_xlfn.XLOOKUP(I5463,AS:AS,AU:AU)</f>
        <v/>
      </c>
      <c r="K5463" t="inlineStr">
        <is>
          <t>USD</t>
        </is>
      </c>
      <c r="L5463" s="238" t="n">
        <v>1082.67</v>
      </c>
      <c r="M5463">
        <f>L5463*_xlfn.XLOOKUP(K5463,AM:AM,AN:AN)</f>
        <v/>
      </c>
      <c r="N5463">
        <f>L5463*_xlfn.XLOOKUP(K5463,AM:AM,AO:AO)</f>
        <v/>
      </c>
      <c r="O5463" s="238" t="n">
        <v>108.27</v>
      </c>
      <c r="P5463">
        <f>O5463*_xlfn.XLOOKUP(K5463,AM:AM,AN:AN)</f>
        <v/>
      </c>
      <c r="Q5463">
        <f>O5463*_xlfn.XLOOKUP(K5463,AM:AM,AO:AO)</f>
        <v/>
      </c>
      <c r="R5463">
        <f>_xlfn.XLOOKUP(E5463,AF:AF,AG:AG)</f>
        <v/>
      </c>
      <c r="S5463">
        <f>_xlfn.XLOOKUP(E5463,AF:AF,AI:AI)</f>
        <v/>
      </c>
      <c r="T5463">
        <f>WEEKNUM(G5463)</f>
        <v/>
      </c>
      <c r="U5463">
        <f>YEAR(G5463)</f>
        <v/>
      </c>
      <c r="V5463" s="117">
        <f>IFERROR(Q5463/N5463,"0")</f>
        <v/>
      </c>
    </row>
    <row r="5464">
      <c r="A5464">
        <f>_xlfn.XLOOKUP(D5464,BN:BN,BO:BO)</f>
        <v/>
      </c>
      <c r="B5464" t="inlineStr">
        <is>
          <t>LLC</t>
        </is>
      </c>
      <c r="C5464" t="n">
        <v>952</v>
      </c>
      <c r="D5464">
        <f>_xlfn.XLOOKUP(C5464,BH:BH,BI:BI)</f>
        <v/>
      </c>
      <c r="E5464" t="n">
        <v>29707</v>
      </c>
      <c r="F5464" t="inlineStr">
        <is>
          <t>Kimpton Virgilio Cuarto #2: 9-11 abril</t>
        </is>
      </c>
      <c r="G5464" s="234" t="n">
        <v>46121</v>
      </c>
      <c r="H5464" s="234" t="n">
        <v>46123</v>
      </c>
      <c r="I5464" t="inlineStr">
        <is>
          <t>HTL</t>
        </is>
      </c>
      <c r="J5464">
        <f>_xlfn.XLOOKUP(I5464,AS:AS,AU:AU)</f>
        <v/>
      </c>
      <c r="K5464" t="inlineStr">
        <is>
          <t>USD</t>
        </is>
      </c>
      <c r="L5464" s="238" t="n">
        <v>1082.67</v>
      </c>
      <c r="M5464">
        <f>L5464*_xlfn.XLOOKUP(K5464,AM:AM,AN:AN)</f>
        <v/>
      </c>
      <c r="N5464">
        <f>L5464*_xlfn.XLOOKUP(K5464,AM:AM,AO:AO)</f>
        <v/>
      </c>
      <c r="O5464" s="238" t="n">
        <v>108.27</v>
      </c>
      <c r="P5464">
        <f>O5464*_xlfn.XLOOKUP(K5464,AM:AM,AN:AN)</f>
        <v/>
      </c>
      <c r="Q5464">
        <f>O5464*_xlfn.XLOOKUP(K5464,AM:AM,AO:AO)</f>
        <v/>
      </c>
      <c r="R5464">
        <f>_xlfn.XLOOKUP(E5464,AF:AF,AG:AG)</f>
        <v/>
      </c>
      <c r="S5464">
        <f>_xlfn.XLOOKUP(E5464,AF:AF,AI:AI)</f>
        <v/>
      </c>
      <c r="T5464">
        <f>WEEKNUM(G5464)</f>
        <v/>
      </c>
      <c r="U5464">
        <f>YEAR(G5464)</f>
        <v/>
      </c>
      <c r="V5464" s="117">
        <f>IFERROR(Q5464/N5464,"0")</f>
        <v/>
      </c>
    </row>
    <row r="5465">
      <c r="A5465">
        <f>_xlfn.XLOOKUP(D5465,BN:BN,BO:BO)</f>
        <v/>
      </c>
      <c r="B5465" t="inlineStr">
        <is>
          <t>LLC</t>
        </is>
      </c>
      <c r="C5465" t="n">
        <v>952</v>
      </c>
      <c r="D5465">
        <f>_xlfn.XLOOKUP(C5465,BH:BH,BI:BI)</f>
        <v/>
      </c>
      <c r="E5465" t="n">
        <v>28934</v>
      </c>
      <c r="F5465" t="inlineStr">
        <is>
          <t>FRIEDLANDER ALON</t>
        </is>
      </c>
      <c r="G5465" s="234" t="n">
        <v>46121</v>
      </c>
      <c r="H5465" s="234" t="n">
        <v>46121</v>
      </c>
      <c r="I5465" t="inlineStr">
        <is>
          <t>VLO</t>
        </is>
      </c>
      <c r="J5465">
        <f>_xlfn.XLOOKUP(I5465,AS:AS,AU:AU)</f>
        <v/>
      </c>
      <c r="K5465" t="inlineStr">
        <is>
          <t>USD</t>
        </is>
      </c>
      <c r="L5465" s="238" t="n">
        <v>128.43</v>
      </c>
      <c r="M5465">
        <f>L5465*_xlfn.XLOOKUP(K5465,AM:AM,AN:AN)</f>
        <v/>
      </c>
      <c r="N5465">
        <f>L5465*_xlfn.XLOOKUP(K5465,AM:AM,AO:AO)</f>
        <v/>
      </c>
      <c r="O5465" s="238" t="n">
        <v>0</v>
      </c>
      <c r="P5465">
        <f>O5465*_xlfn.XLOOKUP(K5465,AM:AM,AN:AN)</f>
        <v/>
      </c>
      <c r="Q5465">
        <f>O5465*_xlfn.XLOOKUP(K5465,AM:AM,AO:AO)</f>
        <v/>
      </c>
      <c r="R5465">
        <f>_xlfn.XLOOKUP(E5465,AF:AF,AG:AG)</f>
        <v/>
      </c>
      <c r="S5465">
        <f>_xlfn.XLOOKUP(E5465,AF:AF,AI:AI)</f>
        <v/>
      </c>
      <c r="T5465">
        <f>WEEKNUM(G5465)</f>
        <v/>
      </c>
      <c r="U5465">
        <f>YEAR(G5465)</f>
        <v/>
      </c>
      <c r="V5465" s="117">
        <f>IFERROR(Q5465/N5465,"0")</f>
        <v/>
      </c>
    </row>
    <row r="5466">
      <c r="A5466">
        <f>_xlfn.XLOOKUP(D5466,BN:BN,BO:BO)</f>
        <v/>
      </c>
      <c r="B5466" t="inlineStr">
        <is>
          <t>LLC</t>
        </is>
      </c>
      <c r="C5466" t="n">
        <v>952</v>
      </c>
      <c r="D5466">
        <f>_xlfn.XLOOKUP(C5466,BH:BH,BI:BI)</f>
        <v/>
      </c>
      <c r="E5466" t="n">
        <v>28934</v>
      </c>
      <c r="F5466" t="inlineStr">
        <is>
          <t>SLATER PATRICIA</t>
        </is>
      </c>
      <c r="G5466" s="234" t="n">
        <v>46121</v>
      </c>
      <c r="H5466" s="234" t="n">
        <v>46121</v>
      </c>
      <c r="I5466" t="inlineStr">
        <is>
          <t>VLO</t>
        </is>
      </c>
      <c r="J5466">
        <f>_xlfn.XLOOKUP(I5466,AS:AS,AU:AU)</f>
        <v/>
      </c>
      <c r="K5466" t="inlineStr">
        <is>
          <t>USD</t>
        </is>
      </c>
      <c r="L5466" s="238" t="n">
        <v>128.43</v>
      </c>
      <c r="M5466">
        <f>L5466*_xlfn.XLOOKUP(K5466,AM:AM,AN:AN)</f>
        <v/>
      </c>
      <c r="N5466">
        <f>L5466*_xlfn.XLOOKUP(K5466,AM:AM,AO:AO)</f>
        <v/>
      </c>
      <c r="O5466" s="238" t="n">
        <v>0</v>
      </c>
      <c r="P5466">
        <f>O5466*_xlfn.XLOOKUP(K5466,AM:AM,AN:AN)</f>
        <v/>
      </c>
      <c r="Q5466">
        <f>O5466*_xlfn.XLOOKUP(K5466,AM:AM,AO:AO)</f>
        <v/>
      </c>
      <c r="R5466">
        <f>_xlfn.XLOOKUP(E5466,AF:AF,AG:AG)</f>
        <v/>
      </c>
      <c r="S5466">
        <f>_xlfn.XLOOKUP(E5466,AF:AF,AI:AI)</f>
        <v/>
      </c>
      <c r="T5466">
        <f>WEEKNUM(G5466)</f>
        <v/>
      </c>
      <c r="U5466">
        <f>YEAR(G5466)</f>
        <v/>
      </c>
      <c r="V5466" s="117">
        <f>IFERROR(Q5466/N5466,"0")</f>
        <v/>
      </c>
    </row>
    <row r="5467">
      <c r="A5467">
        <f>_xlfn.XLOOKUP(D5467,BN:BN,BO:BO)</f>
        <v/>
      </c>
      <c r="B5467" t="inlineStr">
        <is>
          <t>LLC</t>
        </is>
      </c>
      <c r="C5467" t="n">
        <v>952</v>
      </c>
      <c r="D5467">
        <f>_xlfn.XLOOKUP(C5467,BH:BH,BI:BI)</f>
        <v/>
      </c>
      <c r="E5467" t="n">
        <v>28934</v>
      </c>
      <c r="F5467" t="inlineStr">
        <is>
          <t>FRIEDLANDER BENJAMIN CHD</t>
        </is>
      </c>
      <c r="G5467" s="234" t="n">
        <v>46121</v>
      </c>
      <c r="H5467" s="234" t="n">
        <v>46121</v>
      </c>
      <c r="I5467" t="inlineStr">
        <is>
          <t>VLO</t>
        </is>
      </c>
      <c r="J5467">
        <f>_xlfn.XLOOKUP(I5467,AS:AS,AU:AU)</f>
        <v/>
      </c>
      <c r="K5467" t="inlineStr">
        <is>
          <t>USD</t>
        </is>
      </c>
      <c r="L5467" s="238" t="n">
        <v>112.13</v>
      </c>
      <c r="M5467">
        <f>L5467*_xlfn.XLOOKUP(K5467,AM:AM,AN:AN)</f>
        <v/>
      </c>
      <c r="N5467">
        <f>L5467*_xlfn.XLOOKUP(K5467,AM:AM,AO:AO)</f>
        <v/>
      </c>
      <c r="O5467" s="238" t="n">
        <v>0</v>
      </c>
      <c r="P5467">
        <f>O5467*_xlfn.XLOOKUP(K5467,AM:AM,AN:AN)</f>
        <v/>
      </c>
      <c r="Q5467">
        <f>O5467*_xlfn.XLOOKUP(K5467,AM:AM,AO:AO)</f>
        <v/>
      </c>
      <c r="R5467">
        <f>_xlfn.XLOOKUP(E5467,AF:AF,AG:AG)</f>
        <v/>
      </c>
      <c r="S5467">
        <f>_xlfn.XLOOKUP(E5467,AF:AF,AI:AI)</f>
        <v/>
      </c>
      <c r="T5467">
        <f>WEEKNUM(G5467)</f>
        <v/>
      </c>
      <c r="U5467">
        <f>YEAR(G5467)</f>
        <v/>
      </c>
      <c r="V5467" s="117">
        <f>IFERROR(Q5467/N5467,"0")</f>
        <v/>
      </c>
    </row>
    <row r="5468">
      <c r="A5468">
        <f>_xlfn.XLOOKUP(D5468,BN:BN,BO:BO)</f>
        <v/>
      </c>
      <c r="B5468" t="inlineStr">
        <is>
          <t>LLC</t>
        </is>
      </c>
      <c r="C5468" t="n">
        <v>952</v>
      </c>
      <c r="D5468">
        <f>_xlfn.XLOOKUP(C5468,BH:BH,BI:BI)</f>
        <v/>
      </c>
      <c r="E5468" t="n">
        <v>28934</v>
      </c>
      <c r="F5468" t="inlineStr">
        <is>
          <t>FRIEDLANDER NARA CHD</t>
        </is>
      </c>
      <c r="G5468" s="234" t="n">
        <v>46121</v>
      </c>
      <c r="H5468" s="234" t="n">
        <v>46121</v>
      </c>
      <c r="I5468" t="inlineStr">
        <is>
          <t>VLO</t>
        </is>
      </c>
      <c r="J5468">
        <f>_xlfn.XLOOKUP(I5468,AS:AS,AU:AU)</f>
        <v/>
      </c>
      <c r="K5468" t="inlineStr">
        <is>
          <t>USD</t>
        </is>
      </c>
      <c r="L5468" s="238" t="n">
        <v>112.13</v>
      </c>
      <c r="M5468">
        <f>L5468*_xlfn.XLOOKUP(K5468,AM:AM,AN:AN)</f>
        <v/>
      </c>
      <c r="N5468">
        <f>L5468*_xlfn.XLOOKUP(K5468,AM:AM,AO:AO)</f>
        <v/>
      </c>
      <c r="O5468" s="238" t="n">
        <v>0</v>
      </c>
      <c r="P5468">
        <f>O5468*_xlfn.XLOOKUP(K5468,AM:AM,AN:AN)</f>
        <v/>
      </c>
      <c r="Q5468">
        <f>O5468*_xlfn.XLOOKUP(K5468,AM:AM,AO:AO)</f>
        <v/>
      </c>
      <c r="R5468">
        <f>_xlfn.XLOOKUP(E5468,AF:AF,AG:AG)</f>
        <v/>
      </c>
      <c r="S5468">
        <f>_xlfn.XLOOKUP(E5468,AF:AF,AI:AI)</f>
        <v/>
      </c>
      <c r="T5468">
        <f>WEEKNUM(G5468)</f>
        <v/>
      </c>
      <c r="U5468">
        <f>YEAR(G5468)</f>
        <v/>
      </c>
      <c r="V5468" s="117">
        <f>IFERROR(Q5468/N5468,"0")</f>
        <v/>
      </c>
    </row>
    <row r="5469">
      <c r="A5469">
        <f>_xlfn.XLOOKUP(D5469,BN:BN,BO:BO)</f>
        <v/>
      </c>
      <c r="B5469" t="inlineStr">
        <is>
          <t>LLC</t>
        </is>
      </c>
      <c r="C5469" t="n">
        <v>952</v>
      </c>
      <c r="D5469">
        <f>_xlfn.XLOOKUP(C5469,BH:BH,BI:BI)</f>
        <v/>
      </c>
      <c r="E5469" t="n">
        <v>28934</v>
      </c>
      <c r="F5469" t="inlineStr">
        <is>
          <t>FRIEDLANDER ALON</t>
        </is>
      </c>
      <c r="G5469" s="234" t="n">
        <v>46121</v>
      </c>
      <c r="H5469" s="234" t="n">
        <v>46121</v>
      </c>
      <c r="I5469" t="inlineStr">
        <is>
          <t>VLO</t>
        </is>
      </c>
      <c r="J5469">
        <f>_xlfn.XLOOKUP(I5469,AS:AS,AU:AU)</f>
        <v/>
      </c>
      <c r="K5469" t="inlineStr">
        <is>
          <t>USD</t>
        </is>
      </c>
      <c r="L5469" s="238" t="n">
        <v>61</v>
      </c>
      <c r="M5469">
        <f>L5469*_xlfn.XLOOKUP(K5469,AM:AM,AN:AN)</f>
        <v/>
      </c>
      <c r="N5469">
        <f>L5469*_xlfn.XLOOKUP(K5469,AM:AM,AO:AO)</f>
        <v/>
      </c>
      <c r="O5469" s="238" t="n">
        <v>0</v>
      </c>
      <c r="P5469">
        <f>O5469*_xlfn.XLOOKUP(K5469,AM:AM,AN:AN)</f>
        <v/>
      </c>
      <c r="Q5469">
        <f>O5469*_xlfn.XLOOKUP(K5469,AM:AM,AO:AO)</f>
        <v/>
      </c>
      <c r="R5469">
        <f>_xlfn.XLOOKUP(E5469,AF:AF,AG:AG)</f>
        <v/>
      </c>
      <c r="S5469">
        <f>_xlfn.XLOOKUP(E5469,AF:AF,AI:AI)</f>
        <v/>
      </c>
      <c r="T5469">
        <f>WEEKNUM(G5469)</f>
        <v/>
      </c>
      <c r="U5469">
        <f>YEAR(G5469)</f>
        <v/>
      </c>
      <c r="V5469" s="117">
        <f>IFERROR(Q5469/N5469,"0")</f>
        <v/>
      </c>
    </row>
    <row r="5470">
      <c r="A5470">
        <f>_xlfn.XLOOKUP(D5470,BN:BN,BO:BO)</f>
        <v/>
      </c>
      <c r="B5470" t="inlineStr">
        <is>
          <t>LLC</t>
        </is>
      </c>
      <c r="C5470" t="n">
        <v>952</v>
      </c>
      <c r="D5470">
        <f>_xlfn.XLOOKUP(C5470,BH:BH,BI:BI)</f>
        <v/>
      </c>
      <c r="E5470" t="n">
        <v>28934</v>
      </c>
      <c r="F5470" t="inlineStr">
        <is>
          <t>SLATER PATRICIA</t>
        </is>
      </c>
      <c r="G5470" s="234" t="n">
        <v>46121</v>
      </c>
      <c r="H5470" s="234" t="n">
        <v>46121</v>
      </c>
      <c r="I5470" t="inlineStr">
        <is>
          <t>VLO</t>
        </is>
      </c>
      <c r="J5470">
        <f>_xlfn.XLOOKUP(I5470,AS:AS,AU:AU)</f>
        <v/>
      </c>
      <c r="K5470" t="inlineStr">
        <is>
          <t>USD</t>
        </is>
      </c>
      <c r="L5470" s="238" t="n">
        <v>61</v>
      </c>
      <c r="M5470">
        <f>L5470*_xlfn.XLOOKUP(K5470,AM:AM,AN:AN)</f>
        <v/>
      </c>
      <c r="N5470">
        <f>L5470*_xlfn.XLOOKUP(K5470,AM:AM,AO:AO)</f>
        <v/>
      </c>
      <c r="O5470" s="238" t="n">
        <v>0</v>
      </c>
      <c r="P5470">
        <f>O5470*_xlfn.XLOOKUP(K5470,AM:AM,AN:AN)</f>
        <v/>
      </c>
      <c r="Q5470">
        <f>O5470*_xlfn.XLOOKUP(K5470,AM:AM,AO:AO)</f>
        <v/>
      </c>
      <c r="R5470">
        <f>_xlfn.XLOOKUP(E5470,AF:AF,AG:AG)</f>
        <v/>
      </c>
      <c r="S5470">
        <f>_xlfn.XLOOKUP(E5470,AF:AF,AI:AI)</f>
        <v/>
      </c>
      <c r="T5470">
        <f>WEEKNUM(G5470)</f>
        <v/>
      </c>
      <c r="U5470">
        <f>YEAR(G5470)</f>
        <v/>
      </c>
      <c r="V5470" s="117">
        <f>IFERROR(Q5470/N5470,"0")</f>
        <v/>
      </c>
    </row>
    <row r="5471">
      <c r="A5471">
        <f>_xlfn.XLOOKUP(D5471,BN:BN,BO:BO)</f>
        <v/>
      </c>
      <c r="B5471" t="inlineStr">
        <is>
          <t>LLC</t>
        </is>
      </c>
      <c r="C5471" t="n">
        <v>952</v>
      </c>
      <c r="D5471">
        <f>_xlfn.XLOOKUP(C5471,BH:BH,BI:BI)</f>
        <v/>
      </c>
      <c r="E5471" t="n">
        <v>28934</v>
      </c>
      <c r="F5471" t="inlineStr">
        <is>
          <t>FRIEDLANDER BENJAMIN CHD</t>
        </is>
      </c>
      <c r="G5471" s="234" t="n">
        <v>46121</v>
      </c>
      <c r="H5471" s="234" t="n">
        <v>46121</v>
      </c>
      <c r="I5471" t="inlineStr">
        <is>
          <t>VLO</t>
        </is>
      </c>
      <c r="J5471">
        <f>_xlfn.XLOOKUP(I5471,AS:AS,AU:AU)</f>
        <v/>
      </c>
      <c r="K5471" t="inlineStr">
        <is>
          <t>USD</t>
        </is>
      </c>
      <c r="L5471" s="238" t="n">
        <v>61</v>
      </c>
      <c r="M5471">
        <f>L5471*_xlfn.XLOOKUP(K5471,AM:AM,AN:AN)</f>
        <v/>
      </c>
      <c r="N5471">
        <f>L5471*_xlfn.XLOOKUP(K5471,AM:AM,AO:AO)</f>
        <v/>
      </c>
      <c r="O5471" s="238" t="n">
        <v>0</v>
      </c>
      <c r="P5471">
        <f>O5471*_xlfn.XLOOKUP(K5471,AM:AM,AN:AN)</f>
        <v/>
      </c>
      <c r="Q5471">
        <f>O5471*_xlfn.XLOOKUP(K5471,AM:AM,AO:AO)</f>
        <v/>
      </c>
      <c r="R5471">
        <f>_xlfn.XLOOKUP(E5471,AF:AF,AG:AG)</f>
        <v/>
      </c>
      <c r="S5471">
        <f>_xlfn.XLOOKUP(E5471,AF:AF,AI:AI)</f>
        <v/>
      </c>
      <c r="T5471">
        <f>WEEKNUM(G5471)</f>
        <v/>
      </c>
      <c r="U5471">
        <f>YEAR(G5471)</f>
        <v/>
      </c>
      <c r="V5471" s="117">
        <f>IFERROR(Q5471/N5471,"0")</f>
        <v/>
      </c>
    </row>
    <row r="5472">
      <c r="A5472">
        <f>_xlfn.XLOOKUP(D5472,BN:BN,BO:BO)</f>
        <v/>
      </c>
      <c r="B5472" t="inlineStr">
        <is>
          <t>LLC</t>
        </is>
      </c>
      <c r="C5472" t="n">
        <v>952</v>
      </c>
      <c r="D5472">
        <f>_xlfn.XLOOKUP(C5472,BH:BH,BI:BI)</f>
        <v/>
      </c>
      <c r="E5472" t="n">
        <v>28934</v>
      </c>
      <c r="F5472" t="inlineStr">
        <is>
          <t>FRIEDLANDER NARA CHD</t>
        </is>
      </c>
      <c r="G5472" s="234" t="n">
        <v>46121</v>
      </c>
      <c r="H5472" s="234" t="n">
        <v>46121</v>
      </c>
      <c r="I5472" t="inlineStr">
        <is>
          <t>VLO</t>
        </is>
      </c>
      <c r="J5472">
        <f>_xlfn.XLOOKUP(I5472,AS:AS,AU:AU)</f>
        <v/>
      </c>
      <c r="K5472" t="inlineStr">
        <is>
          <t>USD</t>
        </is>
      </c>
      <c r="L5472" s="238" t="n">
        <v>61</v>
      </c>
      <c r="M5472">
        <f>L5472*_xlfn.XLOOKUP(K5472,AM:AM,AN:AN)</f>
        <v/>
      </c>
      <c r="N5472">
        <f>L5472*_xlfn.XLOOKUP(K5472,AM:AM,AO:AO)</f>
        <v/>
      </c>
      <c r="O5472" s="238" t="n">
        <v>0</v>
      </c>
      <c r="P5472">
        <f>O5472*_xlfn.XLOOKUP(K5472,AM:AM,AN:AN)</f>
        <v/>
      </c>
      <c r="Q5472">
        <f>O5472*_xlfn.XLOOKUP(K5472,AM:AM,AO:AO)</f>
        <v/>
      </c>
      <c r="R5472">
        <f>_xlfn.XLOOKUP(E5472,AF:AF,AG:AG)</f>
        <v/>
      </c>
      <c r="S5472">
        <f>_xlfn.XLOOKUP(E5472,AF:AF,AI:AI)</f>
        <v/>
      </c>
      <c r="T5472">
        <f>WEEKNUM(G5472)</f>
        <v/>
      </c>
      <c r="U5472">
        <f>YEAR(G5472)</f>
        <v/>
      </c>
      <c r="V5472" s="117">
        <f>IFERROR(Q5472/N5472,"0")</f>
        <v/>
      </c>
    </row>
    <row r="5473">
      <c r="A5473">
        <f>_xlfn.XLOOKUP(D5473,BN:BN,BO:BO)</f>
        <v/>
      </c>
      <c r="B5473" t="inlineStr">
        <is>
          <t>LLC</t>
        </is>
      </c>
      <c r="C5473" t="n">
        <v>952</v>
      </c>
      <c r="D5473">
        <f>_xlfn.XLOOKUP(C5473,BH:BH,BI:BI)</f>
        <v/>
      </c>
      <c r="E5473" t="n">
        <v>28934</v>
      </c>
      <c r="F5473" t="inlineStr">
        <is>
          <t>FRIEDLANDER BENJAMIN CHD</t>
        </is>
      </c>
      <c r="G5473" s="234" t="n">
        <v>46115</v>
      </c>
      <c r="H5473" s="234" t="n">
        <v>46115</v>
      </c>
      <c r="I5473" t="inlineStr">
        <is>
          <t>VLO</t>
        </is>
      </c>
      <c r="J5473">
        <f>_xlfn.XLOOKUP(I5473,AS:AS,AU:AU)</f>
        <v/>
      </c>
      <c r="K5473" t="inlineStr">
        <is>
          <t>USD</t>
        </is>
      </c>
      <c r="L5473" s="238" t="n">
        <v>246.35</v>
      </c>
      <c r="M5473">
        <f>L5473*_xlfn.XLOOKUP(K5473,AM:AM,AN:AN)</f>
        <v/>
      </c>
      <c r="N5473">
        <f>L5473*_xlfn.XLOOKUP(K5473,AM:AM,AO:AO)</f>
        <v/>
      </c>
      <c r="O5473" s="238" t="n">
        <v>0</v>
      </c>
      <c r="P5473">
        <f>O5473*_xlfn.XLOOKUP(K5473,AM:AM,AN:AN)</f>
        <v/>
      </c>
      <c r="Q5473">
        <f>O5473*_xlfn.XLOOKUP(K5473,AM:AM,AO:AO)</f>
        <v/>
      </c>
      <c r="R5473">
        <f>_xlfn.XLOOKUP(E5473,AF:AF,AG:AG)</f>
        <v/>
      </c>
      <c r="S5473">
        <f>_xlfn.XLOOKUP(E5473,AF:AF,AI:AI)</f>
        <v/>
      </c>
      <c r="T5473">
        <f>WEEKNUM(G5473)</f>
        <v/>
      </c>
      <c r="U5473">
        <f>YEAR(G5473)</f>
        <v/>
      </c>
      <c r="V5473" s="117">
        <f>IFERROR(Q5473/N5473,"0")</f>
        <v/>
      </c>
    </row>
    <row r="5474">
      <c r="A5474">
        <f>_xlfn.XLOOKUP(D5474,BN:BN,BO:BO)</f>
        <v/>
      </c>
      <c r="B5474" t="inlineStr">
        <is>
          <t>LLC</t>
        </is>
      </c>
      <c r="C5474" t="n">
        <v>952</v>
      </c>
      <c r="D5474">
        <f>_xlfn.XLOOKUP(C5474,BH:BH,BI:BI)</f>
        <v/>
      </c>
      <c r="E5474" t="n">
        <v>28934</v>
      </c>
      <c r="F5474" t="inlineStr">
        <is>
          <t>FRIEDLANDER NARA CHD</t>
        </is>
      </c>
      <c r="G5474" s="234" t="n">
        <v>46115</v>
      </c>
      <c r="H5474" s="234" t="n">
        <v>46115</v>
      </c>
      <c r="I5474" t="inlineStr">
        <is>
          <t>VLO</t>
        </is>
      </c>
      <c r="J5474">
        <f>_xlfn.XLOOKUP(I5474,AS:AS,AU:AU)</f>
        <v/>
      </c>
      <c r="K5474" t="inlineStr">
        <is>
          <t>USD</t>
        </is>
      </c>
      <c r="L5474" s="238" t="n">
        <v>246.35</v>
      </c>
      <c r="M5474">
        <f>L5474*_xlfn.XLOOKUP(K5474,AM:AM,AN:AN)</f>
        <v/>
      </c>
      <c r="N5474">
        <f>L5474*_xlfn.XLOOKUP(K5474,AM:AM,AO:AO)</f>
        <v/>
      </c>
      <c r="O5474" s="238" t="n">
        <v>0</v>
      </c>
      <c r="P5474">
        <f>O5474*_xlfn.XLOOKUP(K5474,AM:AM,AN:AN)</f>
        <v/>
      </c>
      <c r="Q5474">
        <f>O5474*_xlfn.XLOOKUP(K5474,AM:AM,AO:AO)</f>
        <v/>
      </c>
      <c r="R5474">
        <f>_xlfn.XLOOKUP(E5474,AF:AF,AG:AG)</f>
        <v/>
      </c>
      <c r="S5474">
        <f>_xlfn.XLOOKUP(E5474,AF:AF,AI:AI)</f>
        <v/>
      </c>
      <c r="T5474">
        <f>WEEKNUM(G5474)</f>
        <v/>
      </c>
      <c r="U5474">
        <f>YEAR(G5474)</f>
        <v/>
      </c>
      <c r="V5474" s="117">
        <f>IFERROR(Q5474/N5474,"0")</f>
        <v/>
      </c>
    </row>
    <row r="5475">
      <c r="A5475">
        <f>_xlfn.XLOOKUP(D5475,BN:BN,BO:BO)</f>
        <v/>
      </c>
      <c r="B5475" t="inlineStr">
        <is>
          <t>LLC</t>
        </is>
      </c>
      <c r="C5475" t="n">
        <v>952</v>
      </c>
      <c r="D5475">
        <f>_xlfn.XLOOKUP(C5475,BH:BH,BI:BI)</f>
        <v/>
      </c>
      <c r="E5475" t="n">
        <v>28934</v>
      </c>
      <c r="F5475" t="inlineStr">
        <is>
          <t>FRIEDLANDER ALON</t>
        </is>
      </c>
      <c r="G5475" s="234" t="n">
        <v>46115</v>
      </c>
      <c r="H5475" s="234" t="n">
        <v>46115</v>
      </c>
      <c r="I5475" t="inlineStr">
        <is>
          <t>VLO</t>
        </is>
      </c>
      <c r="J5475">
        <f>_xlfn.XLOOKUP(I5475,AS:AS,AU:AU)</f>
        <v/>
      </c>
      <c r="K5475" t="inlineStr">
        <is>
          <t>USD</t>
        </is>
      </c>
      <c r="L5475" s="238" t="n">
        <v>246.35</v>
      </c>
      <c r="M5475">
        <f>L5475*_xlfn.XLOOKUP(K5475,AM:AM,AN:AN)</f>
        <v/>
      </c>
      <c r="N5475">
        <f>L5475*_xlfn.XLOOKUP(K5475,AM:AM,AO:AO)</f>
        <v/>
      </c>
      <c r="O5475" s="238" t="n">
        <v>0</v>
      </c>
      <c r="P5475">
        <f>O5475*_xlfn.XLOOKUP(K5475,AM:AM,AN:AN)</f>
        <v/>
      </c>
      <c r="Q5475">
        <f>O5475*_xlfn.XLOOKUP(K5475,AM:AM,AO:AO)</f>
        <v/>
      </c>
      <c r="R5475">
        <f>_xlfn.XLOOKUP(E5475,AF:AF,AG:AG)</f>
        <v/>
      </c>
      <c r="S5475">
        <f>_xlfn.XLOOKUP(E5475,AF:AF,AI:AI)</f>
        <v/>
      </c>
      <c r="T5475">
        <f>WEEKNUM(G5475)</f>
        <v/>
      </c>
      <c r="U5475">
        <f>YEAR(G5475)</f>
        <v/>
      </c>
      <c r="V5475" s="117">
        <f>IFERROR(Q5475/N5475,"0")</f>
        <v/>
      </c>
    </row>
    <row r="5476">
      <c r="A5476">
        <f>_xlfn.XLOOKUP(D5476,BN:BN,BO:BO)</f>
        <v/>
      </c>
      <c r="B5476" t="inlineStr">
        <is>
          <t>LLC</t>
        </is>
      </c>
      <c r="C5476" t="n">
        <v>952</v>
      </c>
      <c r="D5476">
        <f>_xlfn.XLOOKUP(C5476,BH:BH,BI:BI)</f>
        <v/>
      </c>
      <c r="E5476" t="n">
        <v>28934</v>
      </c>
      <c r="F5476" t="inlineStr">
        <is>
          <t>SLATER PATRICIA</t>
        </is>
      </c>
      <c r="G5476" s="234" t="n">
        <v>46115</v>
      </c>
      <c r="H5476" s="234" t="n">
        <v>46115</v>
      </c>
      <c r="I5476" t="inlineStr">
        <is>
          <t>VLO</t>
        </is>
      </c>
      <c r="J5476">
        <f>_xlfn.XLOOKUP(I5476,AS:AS,AU:AU)</f>
        <v/>
      </c>
      <c r="K5476" t="inlineStr">
        <is>
          <t>USD</t>
        </is>
      </c>
      <c r="L5476" s="238" t="n">
        <v>246.35</v>
      </c>
      <c r="M5476">
        <f>L5476*_xlfn.XLOOKUP(K5476,AM:AM,AN:AN)</f>
        <v/>
      </c>
      <c r="N5476">
        <f>L5476*_xlfn.XLOOKUP(K5476,AM:AM,AO:AO)</f>
        <v/>
      </c>
      <c r="O5476" s="238" t="n">
        <v>0</v>
      </c>
      <c r="P5476">
        <f>O5476*_xlfn.XLOOKUP(K5476,AM:AM,AN:AN)</f>
        <v/>
      </c>
      <c r="Q5476">
        <f>O5476*_xlfn.XLOOKUP(K5476,AM:AM,AO:AO)</f>
        <v/>
      </c>
      <c r="R5476">
        <f>_xlfn.XLOOKUP(E5476,AF:AF,AG:AG)</f>
        <v/>
      </c>
      <c r="S5476">
        <f>_xlfn.XLOOKUP(E5476,AF:AF,AI:AI)</f>
        <v/>
      </c>
      <c r="T5476">
        <f>WEEKNUM(G5476)</f>
        <v/>
      </c>
      <c r="U5476">
        <f>YEAR(G5476)</f>
        <v/>
      </c>
      <c r="V5476" s="117">
        <f>IFERROR(Q5476/N5476,"0")</f>
        <v/>
      </c>
    </row>
    <row r="5477">
      <c r="A5477">
        <f>_xlfn.XLOOKUP(D5477,BN:BN,BO:BO)</f>
        <v/>
      </c>
      <c r="B5477" t="inlineStr">
        <is>
          <t>LLC</t>
        </is>
      </c>
      <c r="C5477" t="n">
        <v>952</v>
      </c>
      <c r="D5477">
        <f>_xlfn.XLOOKUP(C5477,BH:BH,BI:BI)</f>
        <v/>
      </c>
      <c r="E5477" t="n">
        <v>28934</v>
      </c>
      <c r="F5477" t="inlineStr">
        <is>
          <t>FRIEDLANDER BENJAMIN CHD</t>
        </is>
      </c>
      <c r="G5477" s="234" t="n">
        <v>46115</v>
      </c>
      <c r="H5477" s="234" t="n">
        <v>46115</v>
      </c>
      <c r="I5477" t="inlineStr">
        <is>
          <t>VLO</t>
        </is>
      </c>
      <c r="J5477">
        <f>_xlfn.XLOOKUP(I5477,AS:AS,AU:AU)</f>
        <v/>
      </c>
      <c r="K5477" t="inlineStr">
        <is>
          <t>USD</t>
        </is>
      </c>
      <c r="L5477" s="238" t="n">
        <v>61</v>
      </c>
      <c r="M5477">
        <f>L5477*_xlfn.XLOOKUP(K5477,AM:AM,AN:AN)</f>
        <v/>
      </c>
      <c r="N5477">
        <f>L5477*_xlfn.XLOOKUP(K5477,AM:AM,AO:AO)</f>
        <v/>
      </c>
      <c r="O5477" s="238" t="n">
        <v>0</v>
      </c>
      <c r="P5477">
        <f>O5477*_xlfn.XLOOKUP(K5477,AM:AM,AN:AN)</f>
        <v/>
      </c>
      <c r="Q5477">
        <f>O5477*_xlfn.XLOOKUP(K5477,AM:AM,AO:AO)</f>
        <v/>
      </c>
      <c r="R5477">
        <f>_xlfn.XLOOKUP(E5477,AF:AF,AG:AG)</f>
        <v/>
      </c>
      <c r="S5477">
        <f>_xlfn.XLOOKUP(E5477,AF:AF,AI:AI)</f>
        <v/>
      </c>
      <c r="T5477">
        <f>WEEKNUM(G5477)</f>
        <v/>
      </c>
      <c r="U5477">
        <f>YEAR(G5477)</f>
        <v/>
      </c>
      <c r="V5477" s="117">
        <f>IFERROR(Q5477/N5477,"0")</f>
        <v/>
      </c>
    </row>
    <row r="5478">
      <c r="A5478">
        <f>_xlfn.XLOOKUP(D5478,BN:BN,BO:BO)</f>
        <v/>
      </c>
      <c r="B5478" t="inlineStr">
        <is>
          <t>LLC</t>
        </is>
      </c>
      <c r="C5478" t="n">
        <v>952</v>
      </c>
      <c r="D5478">
        <f>_xlfn.XLOOKUP(C5478,BH:BH,BI:BI)</f>
        <v/>
      </c>
      <c r="E5478" t="n">
        <v>28934</v>
      </c>
      <c r="F5478" t="inlineStr">
        <is>
          <t>FRIEDLANDER NARA CHD</t>
        </is>
      </c>
      <c r="G5478" s="234" t="n">
        <v>46115</v>
      </c>
      <c r="H5478" s="234" t="n">
        <v>46115</v>
      </c>
      <c r="I5478" t="inlineStr">
        <is>
          <t>VLO</t>
        </is>
      </c>
      <c r="J5478">
        <f>_xlfn.XLOOKUP(I5478,AS:AS,AU:AU)</f>
        <v/>
      </c>
      <c r="K5478" t="inlineStr">
        <is>
          <t>USD</t>
        </is>
      </c>
      <c r="L5478" s="238" t="n">
        <v>61</v>
      </c>
      <c r="M5478">
        <f>L5478*_xlfn.XLOOKUP(K5478,AM:AM,AN:AN)</f>
        <v/>
      </c>
      <c r="N5478">
        <f>L5478*_xlfn.XLOOKUP(K5478,AM:AM,AO:AO)</f>
        <v/>
      </c>
      <c r="O5478" s="238" t="n">
        <v>0</v>
      </c>
      <c r="P5478">
        <f>O5478*_xlfn.XLOOKUP(K5478,AM:AM,AN:AN)</f>
        <v/>
      </c>
      <c r="Q5478">
        <f>O5478*_xlfn.XLOOKUP(K5478,AM:AM,AO:AO)</f>
        <v/>
      </c>
      <c r="R5478">
        <f>_xlfn.XLOOKUP(E5478,AF:AF,AG:AG)</f>
        <v/>
      </c>
      <c r="S5478">
        <f>_xlfn.XLOOKUP(E5478,AF:AF,AI:AI)</f>
        <v/>
      </c>
      <c r="T5478">
        <f>WEEKNUM(G5478)</f>
        <v/>
      </c>
      <c r="U5478">
        <f>YEAR(G5478)</f>
        <v/>
      </c>
      <c r="V5478" s="117">
        <f>IFERROR(Q5478/N5478,"0")</f>
        <v/>
      </c>
    </row>
    <row r="5479">
      <c r="A5479">
        <f>_xlfn.XLOOKUP(D5479,BN:BN,BO:BO)</f>
        <v/>
      </c>
      <c r="B5479" t="inlineStr">
        <is>
          <t>LLC</t>
        </is>
      </c>
      <c r="C5479" t="n">
        <v>952</v>
      </c>
      <c r="D5479">
        <f>_xlfn.XLOOKUP(C5479,BH:BH,BI:BI)</f>
        <v/>
      </c>
      <c r="E5479" t="n">
        <v>28934</v>
      </c>
      <c r="F5479" t="inlineStr">
        <is>
          <t>FRIEDLANDER ALON</t>
        </is>
      </c>
      <c r="G5479" s="234" t="n">
        <v>46115</v>
      </c>
      <c r="H5479" s="234" t="n">
        <v>46115</v>
      </c>
      <c r="I5479" t="inlineStr">
        <is>
          <t>VLO</t>
        </is>
      </c>
      <c r="J5479">
        <f>_xlfn.XLOOKUP(I5479,AS:AS,AU:AU)</f>
        <v/>
      </c>
      <c r="K5479" t="inlineStr">
        <is>
          <t>USD</t>
        </is>
      </c>
      <c r="L5479" s="238" t="n">
        <v>61</v>
      </c>
      <c r="M5479">
        <f>L5479*_xlfn.XLOOKUP(K5479,AM:AM,AN:AN)</f>
        <v/>
      </c>
      <c r="N5479">
        <f>L5479*_xlfn.XLOOKUP(K5479,AM:AM,AO:AO)</f>
        <v/>
      </c>
      <c r="O5479" s="238" t="n">
        <v>0</v>
      </c>
      <c r="P5479">
        <f>O5479*_xlfn.XLOOKUP(K5479,AM:AM,AN:AN)</f>
        <v/>
      </c>
      <c r="Q5479">
        <f>O5479*_xlfn.XLOOKUP(K5479,AM:AM,AO:AO)</f>
        <v/>
      </c>
      <c r="R5479">
        <f>_xlfn.XLOOKUP(E5479,AF:AF,AG:AG)</f>
        <v/>
      </c>
      <c r="S5479">
        <f>_xlfn.XLOOKUP(E5479,AF:AF,AI:AI)</f>
        <v/>
      </c>
      <c r="T5479">
        <f>WEEKNUM(G5479)</f>
        <v/>
      </c>
      <c r="U5479">
        <f>YEAR(G5479)</f>
        <v/>
      </c>
      <c r="V5479" s="117">
        <f>IFERROR(Q5479/N5479,"0")</f>
        <v/>
      </c>
    </row>
    <row r="5480">
      <c r="A5480">
        <f>_xlfn.XLOOKUP(D5480,BN:BN,BO:BO)</f>
        <v/>
      </c>
      <c r="B5480" t="inlineStr">
        <is>
          <t>LLC</t>
        </is>
      </c>
      <c r="C5480" t="n">
        <v>952</v>
      </c>
      <c r="D5480">
        <f>_xlfn.XLOOKUP(C5480,BH:BH,BI:BI)</f>
        <v/>
      </c>
      <c r="E5480" t="n">
        <v>28934</v>
      </c>
      <c r="F5480" t="inlineStr">
        <is>
          <t>SLATER PATRICIA</t>
        </is>
      </c>
      <c r="G5480" s="234" t="n">
        <v>46115</v>
      </c>
      <c r="H5480" s="234" t="n">
        <v>46115</v>
      </c>
      <c r="I5480" t="inlineStr">
        <is>
          <t>VLO</t>
        </is>
      </c>
      <c r="J5480">
        <f>_xlfn.XLOOKUP(I5480,AS:AS,AU:AU)</f>
        <v/>
      </c>
      <c r="K5480" t="inlineStr">
        <is>
          <t>USD</t>
        </is>
      </c>
      <c r="L5480" s="238" t="n">
        <v>61</v>
      </c>
      <c r="M5480">
        <f>L5480*_xlfn.XLOOKUP(K5480,AM:AM,AN:AN)</f>
        <v/>
      </c>
      <c r="N5480">
        <f>L5480*_xlfn.XLOOKUP(K5480,AM:AM,AO:AO)</f>
        <v/>
      </c>
      <c r="O5480" s="238" t="n">
        <v>0</v>
      </c>
      <c r="P5480">
        <f>O5480*_xlfn.XLOOKUP(K5480,AM:AM,AN:AN)</f>
        <v/>
      </c>
      <c r="Q5480">
        <f>O5480*_xlfn.XLOOKUP(K5480,AM:AM,AO:AO)</f>
        <v/>
      </c>
      <c r="R5480">
        <f>_xlfn.XLOOKUP(E5480,AF:AF,AG:AG)</f>
        <v/>
      </c>
      <c r="S5480">
        <f>_xlfn.XLOOKUP(E5480,AF:AF,AI:AI)</f>
        <v/>
      </c>
      <c r="T5480">
        <f>WEEKNUM(G5480)</f>
        <v/>
      </c>
      <c r="U5480">
        <f>YEAR(G5480)</f>
        <v/>
      </c>
      <c r="V5480" s="117">
        <f>IFERROR(Q5480/N5480,"0")</f>
        <v/>
      </c>
    </row>
    <row r="5481">
      <c r="A5481">
        <f>_xlfn.XLOOKUP(D5481,BN:BN,BO:BO)</f>
        <v/>
      </c>
      <c r="B5481" t="inlineStr">
        <is>
          <t>LLC</t>
        </is>
      </c>
      <c r="C5481" t="n">
        <v>952</v>
      </c>
      <c r="D5481">
        <f>_xlfn.XLOOKUP(C5481,BH:BH,BI:BI)</f>
        <v/>
      </c>
      <c r="E5481" t="n">
        <v>0</v>
      </c>
      <c r="F5481" t="inlineStr">
        <is>
          <t>Fee de emission de vuelos Manzanillo</t>
        </is>
      </c>
      <c r="G5481" s="234" t="n">
        <v>46108</v>
      </c>
      <c r="H5481" s="234" t="n">
        <v>46123</v>
      </c>
      <c r="I5481" t="inlineStr">
        <is>
          <t>HPS</t>
        </is>
      </c>
      <c r="J5481">
        <f>_xlfn.XLOOKUP(I5481,AS:AS,AU:AU)</f>
        <v/>
      </c>
      <c r="K5481" t="inlineStr">
        <is>
          <t>USD</t>
        </is>
      </c>
      <c r="L5481" s="238" t="n">
        <v>140</v>
      </c>
      <c r="M5481">
        <f>L5481*_xlfn.XLOOKUP(K5481,AM:AM,AN:AN)</f>
        <v/>
      </c>
      <c r="N5481">
        <f>L5481*_xlfn.XLOOKUP(K5481,AM:AM,AO:AO)</f>
        <v/>
      </c>
      <c r="O5481" s="238" t="n">
        <v>140</v>
      </c>
      <c r="P5481">
        <f>O5481*_xlfn.XLOOKUP(K5481,AM:AM,AN:AN)</f>
        <v/>
      </c>
      <c r="Q5481">
        <f>O5481*_xlfn.XLOOKUP(K5481,AM:AM,AO:AO)</f>
        <v/>
      </c>
      <c r="R5481">
        <f>_xlfn.XLOOKUP(E5481,AF:AF,AG:AG)</f>
        <v/>
      </c>
      <c r="S5481">
        <f>_xlfn.XLOOKUP(E5481,AF:AF,AI:AI)</f>
        <v/>
      </c>
      <c r="T5481">
        <f>WEEKNUM(G5481)</f>
        <v/>
      </c>
      <c r="U5481">
        <f>YEAR(G5481)</f>
        <v/>
      </c>
      <c r="V5481" s="117">
        <f>IFERROR(Q5481/N5481,"0")</f>
        <v/>
      </c>
    </row>
    <row r="5482">
      <c r="A5482">
        <f>_xlfn.XLOOKUP(D5482,BN:BN,BO:BO)</f>
        <v/>
      </c>
      <c r="B5482" t="inlineStr">
        <is>
          <t>LLC</t>
        </is>
      </c>
      <c r="C5482" t="n">
        <v>952</v>
      </c>
      <c r="D5482">
        <f>_xlfn.XLOOKUP(C5482,BH:BH,BI:BI)</f>
        <v/>
      </c>
      <c r="E5482" t="n">
        <v>0</v>
      </c>
      <c r="F5482" t="inlineStr">
        <is>
          <t>Fee de emission de vuelos Colima</t>
        </is>
      </c>
      <c r="G5482" s="234" t="n">
        <v>46108</v>
      </c>
      <c r="H5482" s="234" t="n">
        <v>46123</v>
      </c>
      <c r="I5482" t="inlineStr">
        <is>
          <t>HPS</t>
        </is>
      </c>
      <c r="J5482">
        <f>_xlfn.XLOOKUP(I5482,AS:AS,AU:AU)</f>
        <v/>
      </c>
      <c r="K5482" t="inlineStr">
        <is>
          <t>USD</t>
        </is>
      </c>
      <c r="L5482" s="238" t="n">
        <v>140</v>
      </c>
      <c r="M5482">
        <f>L5482*_xlfn.XLOOKUP(K5482,AM:AM,AN:AN)</f>
        <v/>
      </c>
      <c r="N5482">
        <f>L5482*_xlfn.XLOOKUP(K5482,AM:AM,AO:AO)</f>
        <v/>
      </c>
      <c r="O5482" s="238" t="n">
        <v>140</v>
      </c>
      <c r="P5482">
        <f>O5482*_xlfn.XLOOKUP(K5482,AM:AM,AN:AN)</f>
        <v/>
      </c>
      <c r="Q5482">
        <f>O5482*_xlfn.XLOOKUP(K5482,AM:AM,AO:AO)</f>
        <v/>
      </c>
      <c r="R5482">
        <f>_xlfn.XLOOKUP(E5482,AF:AF,AG:AG)</f>
        <v/>
      </c>
      <c r="S5482">
        <f>_xlfn.XLOOKUP(E5482,AF:AF,AI:AI)</f>
        <v/>
      </c>
      <c r="T5482">
        <f>WEEKNUM(G5482)</f>
        <v/>
      </c>
      <c r="U5482">
        <f>YEAR(G5482)</f>
        <v/>
      </c>
      <c r="V5482" s="117">
        <f>IFERROR(Q5482/N5482,"0")</f>
        <v/>
      </c>
    </row>
    <row r="5483">
      <c r="A5483">
        <f>_xlfn.XLOOKUP(D5483,BN:BN,BO:BO)</f>
        <v/>
      </c>
      <c r="B5483" t="inlineStr">
        <is>
          <t>LLC</t>
        </is>
      </c>
      <c r="C5483" t="n">
        <v>952</v>
      </c>
      <c r="D5483">
        <f>_xlfn.XLOOKUP(C5483,BH:BH,BI:BI)</f>
        <v/>
      </c>
      <c r="E5483" t="n">
        <v>27301</v>
      </c>
      <c r="F5483" t="inlineStr">
        <is>
          <t>FRIEDLANDER ALON</t>
        </is>
      </c>
      <c r="G5483" s="234" t="n">
        <v>46111</v>
      </c>
      <c r="H5483" s="234" t="n">
        <v>46114</v>
      </c>
      <c r="I5483" t="inlineStr">
        <is>
          <t>VLO</t>
        </is>
      </c>
      <c r="J5483">
        <f>_xlfn.XLOOKUP(I5483,AS:AS,AU:AU)</f>
        <v/>
      </c>
      <c r="K5483" t="inlineStr">
        <is>
          <t>USD</t>
        </is>
      </c>
      <c r="L5483" s="238" t="n">
        <v>328.2</v>
      </c>
      <c r="M5483">
        <f>L5483*_xlfn.XLOOKUP(K5483,AM:AM,AN:AN)</f>
        <v/>
      </c>
      <c r="N5483">
        <f>L5483*_xlfn.XLOOKUP(K5483,AM:AM,AO:AO)</f>
        <v/>
      </c>
      <c r="O5483" s="238" t="n">
        <v>0</v>
      </c>
      <c r="P5483">
        <f>O5483*_xlfn.XLOOKUP(K5483,AM:AM,AN:AN)</f>
        <v/>
      </c>
      <c r="Q5483">
        <f>O5483*_xlfn.XLOOKUP(K5483,AM:AM,AO:AO)</f>
        <v/>
      </c>
      <c r="R5483">
        <f>_xlfn.XLOOKUP(E5483,AF:AF,AG:AG)</f>
        <v/>
      </c>
      <c r="S5483">
        <f>_xlfn.XLOOKUP(E5483,AF:AF,AI:AI)</f>
        <v/>
      </c>
      <c r="T5483">
        <f>WEEKNUM(G5483)</f>
        <v/>
      </c>
      <c r="U5483">
        <f>YEAR(G5483)</f>
        <v/>
      </c>
      <c r="V5483" s="117">
        <f>IFERROR(Q5483/N5483,"0")</f>
        <v/>
      </c>
    </row>
    <row r="5484">
      <c r="A5484">
        <f>_xlfn.XLOOKUP(D5484,BN:BN,BO:BO)</f>
        <v/>
      </c>
      <c r="B5484" t="inlineStr">
        <is>
          <t>LLC</t>
        </is>
      </c>
      <c r="C5484" t="n">
        <v>952</v>
      </c>
      <c r="D5484">
        <f>_xlfn.XLOOKUP(C5484,BH:BH,BI:BI)</f>
        <v/>
      </c>
      <c r="E5484" t="n">
        <v>27301</v>
      </c>
      <c r="F5484" t="inlineStr">
        <is>
          <t>SLATER PATRICIA</t>
        </is>
      </c>
      <c r="G5484" s="234" t="n">
        <v>46111</v>
      </c>
      <c r="H5484" s="234" t="n">
        <v>46114</v>
      </c>
      <c r="I5484" t="inlineStr">
        <is>
          <t>VLO</t>
        </is>
      </c>
      <c r="J5484">
        <f>_xlfn.XLOOKUP(I5484,AS:AS,AU:AU)</f>
        <v/>
      </c>
      <c r="K5484" t="inlineStr">
        <is>
          <t>USD</t>
        </is>
      </c>
      <c r="L5484" s="238" t="n">
        <v>328.2</v>
      </c>
      <c r="M5484">
        <f>L5484*_xlfn.XLOOKUP(K5484,AM:AM,AN:AN)</f>
        <v/>
      </c>
      <c r="N5484">
        <f>L5484*_xlfn.XLOOKUP(K5484,AM:AM,AO:AO)</f>
        <v/>
      </c>
      <c r="O5484" s="238" t="n">
        <v>0</v>
      </c>
      <c r="P5484">
        <f>O5484*_xlfn.XLOOKUP(K5484,AM:AM,AN:AN)</f>
        <v/>
      </c>
      <c r="Q5484">
        <f>O5484*_xlfn.XLOOKUP(K5484,AM:AM,AO:AO)</f>
        <v/>
      </c>
      <c r="R5484">
        <f>_xlfn.XLOOKUP(E5484,AF:AF,AG:AG)</f>
        <v/>
      </c>
      <c r="S5484">
        <f>_xlfn.XLOOKUP(E5484,AF:AF,AI:AI)</f>
        <v/>
      </c>
      <c r="T5484">
        <f>WEEKNUM(G5484)</f>
        <v/>
      </c>
      <c r="U5484">
        <f>YEAR(G5484)</f>
        <v/>
      </c>
      <c r="V5484" s="117">
        <f>IFERROR(Q5484/N5484,"0")</f>
        <v/>
      </c>
    </row>
    <row r="5485">
      <c r="A5485">
        <f>_xlfn.XLOOKUP(D5485,BN:BN,BO:BO)</f>
        <v/>
      </c>
      <c r="B5485" t="inlineStr">
        <is>
          <t>LLC</t>
        </is>
      </c>
      <c r="C5485" t="n">
        <v>952</v>
      </c>
      <c r="D5485">
        <f>_xlfn.XLOOKUP(C5485,BH:BH,BI:BI)</f>
        <v/>
      </c>
      <c r="E5485" t="n">
        <v>27301</v>
      </c>
      <c r="F5485" t="inlineStr">
        <is>
          <t>FRIEDLANDER BENJAMIN</t>
        </is>
      </c>
      <c r="G5485" s="234" t="n">
        <v>46111</v>
      </c>
      <c r="H5485" s="234" t="n">
        <v>46114</v>
      </c>
      <c r="I5485" t="inlineStr">
        <is>
          <t>VLO</t>
        </is>
      </c>
      <c r="J5485">
        <f>_xlfn.XLOOKUP(I5485,AS:AS,AU:AU)</f>
        <v/>
      </c>
      <c r="K5485" t="inlineStr">
        <is>
          <t>USD</t>
        </is>
      </c>
      <c r="L5485" s="238" t="n">
        <v>291.87</v>
      </c>
      <c r="M5485">
        <f>L5485*_xlfn.XLOOKUP(K5485,AM:AM,AN:AN)</f>
        <v/>
      </c>
      <c r="N5485">
        <f>L5485*_xlfn.XLOOKUP(K5485,AM:AM,AO:AO)</f>
        <v/>
      </c>
      <c r="O5485" s="238" t="n">
        <v>0</v>
      </c>
      <c r="P5485">
        <f>O5485*_xlfn.XLOOKUP(K5485,AM:AM,AN:AN)</f>
        <v/>
      </c>
      <c r="Q5485">
        <f>O5485*_xlfn.XLOOKUP(K5485,AM:AM,AO:AO)</f>
        <v/>
      </c>
      <c r="R5485">
        <f>_xlfn.XLOOKUP(E5485,AF:AF,AG:AG)</f>
        <v/>
      </c>
      <c r="S5485">
        <f>_xlfn.XLOOKUP(E5485,AF:AF,AI:AI)</f>
        <v/>
      </c>
      <c r="T5485">
        <f>WEEKNUM(G5485)</f>
        <v/>
      </c>
      <c r="U5485">
        <f>YEAR(G5485)</f>
        <v/>
      </c>
      <c r="V5485" s="117">
        <f>IFERROR(Q5485/N5485,"0")</f>
        <v/>
      </c>
    </row>
    <row r="5486">
      <c r="A5486">
        <f>_xlfn.XLOOKUP(D5486,BN:BN,BO:BO)</f>
        <v/>
      </c>
      <c r="B5486" t="inlineStr">
        <is>
          <t>LLC</t>
        </is>
      </c>
      <c r="C5486" t="n">
        <v>952</v>
      </c>
      <c r="D5486">
        <f>_xlfn.XLOOKUP(C5486,BH:BH,BI:BI)</f>
        <v/>
      </c>
      <c r="E5486" t="n">
        <v>27301</v>
      </c>
      <c r="F5486" t="inlineStr">
        <is>
          <t>FRIEDLANDER NARA CHD</t>
        </is>
      </c>
      <c r="G5486" s="234" t="n">
        <v>46111</v>
      </c>
      <c r="H5486" s="234" t="n">
        <v>46114</v>
      </c>
      <c r="I5486" t="inlineStr">
        <is>
          <t>VLO</t>
        </is>
      </c>
      <c r="J5486">
        <f>_xlfn.XLOOKUP(I5486,AS:AS,AU:AU)</f>
        <v/>
      </c>
      <c r="K5486" t="inlineStr">
        <is>
          <t>USD</t>
        </is>
      </c>
      <c r="L5486" s="238" t="n">
        <v>291.87</v>
      </c>
      <c r="M5486">
        <f>L5486*_xlfn.XLOOKUP(K5486,AM:AM,AN:AN)</f>
        <v/>
      </c>
      <c r="N5486">
        <f>L5486*_xlfn.XLOOKUP(K5486,AM:AM,AO:AO)</f>
        <v/>
      </c>
      <c r="O5486" s="238" t="n">
        <v>0</v>
      </c>
      <c r="P5486">
        <f>O5486*_xlfn.XLOOKUP(K5486,AM:AM,AN:AN)</f>
        <v/>
      </c>
      <c r="Q5486">
        <f>O5486*_xlfn.XLOOKUP(K5486,AM:AM,AO:AO)</f>
        <v/>
      </c>
      <c r="R5486">
        <f>_xlfn.XLOOKUP(E5486,AF:AF,AG:AG)</f>
        <v/>
      </c>
      <c r="S5486">
        <f>_xlfn.XLOOKUP(E5486,AF:AF,AI:AI)</f>
        <v/>
      </c>
      <c r="T5486">
        <f>WEEKNUM(G5486)</f>
        <v/>
      </c>
      <c r="U5486">
        <f>YEAR(G5486)</f>
        <v/>
      </c>
      <c r="V5486" s="117">
        <f>IFERROR(Q5486/N5486,"0")</f>
        <v/>
      </c>
    </row>
    <row r="5487">
      <c r="A5487">
        <f>_xlfn.XLOOKUP(D5487,BN:BN,BO:BO)</f>
        <v/>
      </c>
      <c r="B5487" t="inlineStr">
        <is>
          <t>LLC</t>
        </is>
      </c>
      <c r="C5487" t="n">
        <v>952</v>
      </c>
      <c r="D5487">
        <f>_xlfn.XLOOKUP(C5487,BH:BH,BI:BI)</f>
        <v/>
      </c>
      <c r="E5487" t="n">
        <v>27301</v>
      </c>
      <c r="F5487" t="inlineStr">
        <is>
          <t>FRIEDLANDER BENJAMIN</t>
        </is>
      </c>
      <c r="G5487" s="234" t="n">
        <v>46111</v>
      </c>
      <c r="H5487" s="234" t="n">
        <v>46114</v>
      </c>
      <c r="I5487" t="inlineStr">
        <is>
          <t>VLO</t>
        </is>
      </c>
      <c r="J5487">
        <f>_xlfn.XLOOKUP(I5487,AS:AS,AU:AU)</f>
        <v/>
      </c>
      <c r="K5487" t="inlineStr">
        <is>
          <t>USD</t>
        </is>
      </c>
      <c r="L5487" s="238" t="n">
        <v>11.11</v>
      </c>
      <c r="M5487">
        <f>L5487*_xlfn.XLOOKUP(K5487,AM:AM,AN:AN)</f>
        <v/>
      </c>
      <c r="N5487">
        <f>L5487*_xlfn.XLOOKUP(K5487,AM:AM,AO:AO)</f>
        <v/>
      </c>
      <c r="O5487" s="238" t="n">
        <v>0</v>
      </c>
      <c r="P5487">
        <f>O5487*_xlfn.XLOOKUP(K5487,AM:AM,AN:AN)</f>
        <v/>
      </c>
      <c r="Q5487">
        <f>O5487*_xlfn.XLOOKUP(K5487,AM:AM,AO:AO)</f>
        <v/>
      </c>
      <c r="R5487">
        <f>_xlfn.XLOOKUP(E5487,AF:AF,AG:AG)</f>
        <v/>
      </c>
      <c r="S5487">
        <f>_xlfn.XLOOKUP(E5487,AF:AF,AI:AI)</f>
        <v/>
      </c>
      <c r="T5487">
        <f>WEEKNUM(G5487)</f>
        <v/>
      </c>
      <c r="U5487">
        <f>YEAR(G5487)</f>
        <v/>
      </c>
      <c r="V5487" s="117">
        <f>IFERROR(Q5487/N5487,"0")</f>
        <v/>
      </c>
    </row>
    <row r="5488">
      <c r="A5488">
        <f>_xlfn.XLOOKUP(D5488,BN:BN,BO:BO)</f>
        <v/>
      </c>
      <c r="B5488" t="inlineStr">
        <is>
          <t>LLC</t>
        </is>
      </c>
      <c r="C5488" t="n">
        <v>952</v>
      </c>
      <c r="D5488">
        <f>_xlfn.XLOOKUP(C5488,BH:BH,BI:BI)</f>
        <v/>
      </c>
      <c r="E5488" t="n">
        <v>27301</v>
      </c>
      <c r="F5488" t="inlineStr">
        <is>
          <t>FRIEDLANDER NARA CHD</t>
        </is>
      </c>
      <c r="G5488" s="234" t="n">
        <v>46111</v>
      </c>
      <c r="H5488" s="234" t="n">
        <v>46114</v>
      </c>
      <c r="I5488" t="inlineStr">
        <is>
          <t>VLO</t>
        </is>
      </c>
      <c r="J5488">
        <f>_xlfn.XLOOKUP(I5488,AS:AS,AU:AU)</f>
        <v/>
      </c>
      <c r="K5488" t="inlineStr">
        <is>
          <t>USD</t>
        </is>
      </c>
      <c r="L5488" s="238" t="n">
        <v>11.11</v>
      </c>
      <c r="M5488">
        <f>L5488*_xlfn.XLOOKUP(K5488,AM:AM,AN:AN)</f>
        <v/>
      </c>
      <c r="N5488">
        <f>L5488*_xlfn.XLOOKUP(K5488,AM:AM,AO:AO)</f>
        <v/>
      </c>
      <c r="O5488" s="238" t="n">
        <v>0</v>
      </c>
      <c r="P5488">
        <f>O5488*_xlfn.XLOOKUP(K5488,AM:AM,AN:AN)</f>
        <v/>
      </c>
      <c r="Q5488">
        <f>O5488*_xlfn.XLOOKUP(K5488,AM:AM,AO:AO)</f>
        <v/>
      </c>
      <c r="R5488">
        <f>_xlfn.XLOOKUP(E5488,AF:AF,AG:AG)</f>
        <v/>
      </c>
      <c r="S5488">
        <f>_xlfn.XLOOKUP(E5488,AF:AF,AI:AI)</f>
        <v/>
      </c>
      <c r="T5488">
        <f>WEEKNUM(G5488)</f>
        <v/>
      </c>
      <c r="U5488">
        <f>YEAR(G5488)</f>
        <v/>
      </c>
      <c r="V5488" s="117">
        <f>IFERROR(Q5488/N5488,"0")</f>
        <v/>
      </c>
    </row>
    <row r="5489">
      <c r="A5489">
        <f>_xlfn.XLOOKUP(D5489,BN:BN,BO:BO)</f>
        <v/>
      </c>
      <c r="B5489" t="inlineStr">
        <is>
          <t>LLC</t>
        </is>
      </c>
      <c r="C5489" t="n">
        <v>952</v>
      </c>
      <c r="D5489">
        <f>_xlfn.XLOOKUP(C5489,BH:BH,BI:BI)</f>
        <v/>
      </c>
      <c r="E5489" t="n">
        <v>27301</v>
      </c>
      <c r="F5489" t="inlineStr">
        <is>
          <t>FRIEDLANDER ALON</t>
        </is>
      </c>
      <c r="G5489" s="234" t="n">
        <v>46111</v>
      </c>
      <c r="H5489" s="234" t="n">
        <v>46114</v>
      </c>
      <c r="I5489" t="inlineStr">
        <is>
          <t>VLO</t>
        </is>
      </c>
      <c r="J5489">
        <f>_xlfn.XLOOKUP(I5489,AS:AS,AU:AU)</f>
        <v/>
      </c>
      <c r="K5489" t="inlineStr">
        <is>
          <t>USD</t>
        </is>
      </c>
      <c r="L5489" s="238" t="n">
        <v>61.1</v>
      </c>
      <c r="M5489">
        <f>L5489*_xlfn.XLOOKUP(K5489,AM:AM,AN:AN)</f>
        <v/>
      </c>
      <c r="N5489">
        <f>L5489*_xlfn.XLOOKUP(K5489,AM:AM,AO:AO)</f>
        <v/>
      </c>
      <c r="O5489" s="238" t="n">
        <v>0</v>
      </c>
      <c r="P5489">
        <f>O5489*_xlfn.XLOOKUP(K5489,AM:AM,AN:AN)</f>
        <v/>
      </c>
      <c r="Q5489">
        <f>O5489*_xlfn.XLOOKUP(K5489,AM:AM,AO:AO)</f>
        <v/>
      </c>
      <c r="R5489">
        <f>_xlfn.XLOOKUP(E5489,AF:AF,AG:AG)</f>
        <v/>
      </c>
      <c r="S5489">
        <f>_xlfn.XLOOKUP(E5489,AF:AF,AI:AI)</f>
        <v/>
      </c>
      <c r="T5489">
        <f>WEEKNUM(G5489)</f>
        <v/>
      </c>
      <c r="U5489">
        <f>YEAR(G5489)</f>
        <v/>
      </c>
      <c r="V5489" s="117">
        <f>IFERROR(Q5489/N5489,"0")</f>
        <v/>
      </c>
    </row>
    <row r="5490">
      <c r="A5490">
        <f>_xlfn.XLOOKUP(D5490,BN:BN,BO:BO)</f>
        <v/>
      </c>
      <c r="B5490" t="inlineStr">
        <is>
          <t>LLC</t>
        </is>
      </c>
      <c r="C5490" t="n">
        <v>952</v>
      </c>
      <c r="D5490">
        <f>_xlfn.XLOOKUP(C5490,BH:BH,BI:BI)</f>
        <v/>
      </c>
      <c r="E5490" t="n">
        <v>27301</v>
      </c>
      <c r="F5490" t="inlineStr">
        <is>
          <t>SLATER PATRICIA</t>
        </is>
      </c>
      <c r="G5490" s="234" t="n">
        <v>46111</v>
      </c>
      <c r="H5490" s="234" t="n">
        <v>46114</v>
      </c>
      <c r="I5490" t="inlineStr">
        <is>
          <t>VLO</t>
        </is>
      </c>
      <c r="J5490">
        <f>_xlfn.XLOOKUP(I5490,AS:AS,AU:AU)</f>
        <v/>
      </c>
      <c r="K5490" t="inlineStr">
        <is>
          <t>USD</t>
        </is>
      </c>
      <c r="L5490" s="238" t="n">
        <v>61.1</v>
      </c>
      <c r="M5490">
        <f>L5490*_xlfn.XLOOKUP(K5490,AM:AM,AN:AN)</f>
        <v/>
      </c>
      <c r="N5490">
        <f>L5490*_xlfn.XLOOKUP(K5490,AM:AM,AO:AO)</f>
        <v/>
      </c>
      <c r="O5490" s="238" t="n">
        <v>0</v>
      </c>
      <c r="P5490">
        <f>O5490*_xlfn.XLOOKUP(K5490,AM:AM,AN:AN)</f>
        <v/>
      </c>
      <c r="Q5490">
        <f>O5490*_xlfn.XLOOKUP(K5490,AM:AM,AO:AO)</f>
        <v/>
      </c>
      <c r="R5490">
        <f>_xlfn.XLOOKUP(E5490,AF:AF,AG:AG)</f>
        <v/>
      </c>
      <c r="S5490">
        <f>_xlfn.XLOOKUP(E5490,AF:AF,AI:AI)</f>
        <v/>
      </c>
      <c r="T5490">
        <f>WEEKNUM(G5490)</f>
        <v/>
      </c>
      <c r="U5490">
        <f>YEAR(G5490)</f>
        <v/>
      </c>
      <c r="V5490" s="117">
        <f>IFERROR(Q5490/N5490,"0")</f>
        <v/>
      </c>
    </row>
    <row r="5491">
      <c r="A5491">
        <f>_xlfn.XLOOKUP(D5491,BN:BN,BO:BO)</f>
        <v/>
      </c>
      <c r="B5491" t="inlineStr">
        <is>
          <t>LLC</t>
        </is>
      </c>
      <c r="C5491" t="n">
        <v>952</v>
      </c>
      <c r="D5491">
        <f>_xlfn.XLOOKUP(C5491,BH:BH,BI:BI)</f>
        <v/>
      </c>
      <c r="E5491" t="n">
        <v>27301</v>
      </c>
      <c r="F5491" t="inlineStr">
        <is>
          <t>FRIEDLANDER BENJAMIN</t>
        </is>
      </c>
      <c r="G5491" s="234" t="n">
        <v>46111</v>
      </c>
      <c r="H5491" s="234" t="n">
        <v>46114</v>
      </c>
      <c r="I5491" t="inlineStr">
        <is>
          <t>VLO</t>
        </is>
      </c>
      <c r="J5491">
        <f>_xlfn.XLOOKUP(I5491,AS:AS,AU:AU)</f>
        <v/>
      </c>
      <c r="K5491" t="inlineStr">
        <is>
          <t>USD</t>
        </is>
      </c>
      <c r="L5491" s="238" t="n">
        <v>61.1</v>
      </c>
      <c r="M5491">
        <f>L5491*_xlfn.XLOOKUP(K5491,AM:AM,AN:AN)</f>
        <v/>
      </c>
      <c r="N5491">
        <f>L5491*_xlfn.XLOOKUP(K5491,AM:AM,AO:AO)</f>
        <v/>
      </c>
      <c r="O5491" s="238" t="n">
        <v>0</v>
      </c>
      <c r="P5491">
        <f>O5491*_xlfn.XLOOKUP(K5491,AM:AM,AN:AN)</f>
        <v/>
      </c>
      <c r="Q5491">
        <f>O5491*_xlfn.XLOOKUP(K5491,AM:AM,AO:AO)</f>
        <v/>
      </c>
      <c r="R5491">
        <f>_xlfn.XLOOKUP(E5491,AF:AF,AG:AG)</f>
        <v/>
      </c>
      <c r="S5491">
        <f>_xlfn.XLOOKUP(E5491,AF:AF,AI:AI)</f>
        <v/>
      </c>
      <c r="T5491">
        <f>WEEKNUM(G5491)</f>
        <v/>
      </c>
      <c r="U5491">
        <f>YEAR(G5491)</f>
        <v/>
      </c>
      <c r="V5491" s="117">
        <f>IFERROR(Q5491/N5491,"0")</f>
        <v/>
      </c>
    </row>
    <row r="5492">
      <c r="A5492">
        <f>_xlfn.XLOOKUP(D5492,BN:BN,BO:BO)</f>
        <v/>
      </c>
      <c r="B5492" t="inlineStr">
        <is>
          <t>LLC</t>
        </is>
      </c>
      <c r="C5492" t="n">
        <v>952</v>
      </c>
      <c r="D5492">
        <f>_xlfn.XLOOKUP(C5492,BH:BH,BI:BI)</f>
        <v/>
      </c>
      <c r="E5492" t="n">
        <v>27301</v>
      </c>
      <c r="F5492" t="inlineStr">
        <is>
          <t>FRIEDLANDER NARA CHD</t>
        </is>
      </c>
      <c r="G5492" s="234" t="n">
        <v>46111</v>
      </c>
      <c r="H5492" s="234" t="n">
        <v>46114</v>
      </c>
      <c r="I5492" t="inlineStr">
        <is>
          <t>VLO</t>
        </is>
      </c>
      <c r="J5492">
        <f>_xlfn.XLOOKUP(I5492,AS:AS,AU:AU)</f>
        <v/>
      </c>
      <c r="K5492" t="inlineStr">
        <is>
          <t>USD</t>
        </is>
      </c>
      <c r="L5492" s="238" t="n">
        <v>61.1</v>
      </c>
      <c r="M5492">
        <f>L5492*_xlfn.XLOOKUP(K5492,AM:AM,AN:AN)</f>
        <v/>
      </c>
      <c r="N5492">
        <f>L5492*_xlfn.XLOOKUP(K5492,AM:AM,AO:AO)</f>
        <v/>
      </c>
      <c r="O5492" s="238" t="n">
        <v>0</v>
      </c>
      <c r="P5492">
        <f>O5492*_xlfn.XLOOKUP(K5492,AM:AM,AN:AN)</f>
        <v/>
      </c>
      <c r="Q5492">
        <f>O5492*_xlfn.XLOOKUP(K5492,AM:AM,AO:AO)</f>
        <v/>
      </c>
      <c r="R5492">
        <f>_xlfn.XLOOKUP(E5492,AF:AF,AG:AG)</f>
        <v/>
      </c>
      <c r="S5492">
        <f>_xlfn.XLOOKUP(E5492,AF:AF,AI:AI)</f>
        <v/>
      </c>
      <c r="T5492">
        <f>WEEKNUM(G5492)</f>
        <v/>
      </c>
      <c r="U5492">
        <f>YEAR(G5492)</f>
        <v/>
      </c>
      <c r="V5492" s="117">
        <f>IFERROR(Q5492/N5492,"0")</f>
        <v/>
      </c>
    </row>
    <row r="5493">
      <c r="A5493">
        <f>_xlfn.XLOOKUP(D5493,BN:BN,BO:BO)</f>
        <v/>
      </c>
      <c r="B5493" t="inlineStr">
        <is>
          <t>LLC</t>
        </is>
      </c>
      <c r="C5493" t="n">
        <v>953</v>
      </c>
      <c r="D5493">
        <f>_xlfn.XLOOKUP(C5493,BH:BH,BI:BI)</f>
        <v/>
      </c>
      <c r="E5493" t="n">
        <v>34184</v>
      </c>
      <c r="F5493" t="inlineStr">
        <is>
          <t>Alojamiento Tokyo - Sr. Bezerra</t>
        </is>
      </c>
      <c r="G5493" s="234" t="n">
        <v>46029</v>
      </c>
      <c r="H5493" s="234" t="n">
        <v>46035</v>
      </c>
      <c r="I5493" t="inlineStr">
        <is>
          <t>HTL</t>
        </is>
      </c>
      <c r="J5493">
        <f>_xlfn.XLOOKUP(I5493,AS:AS,AU:AU)</f>
        <v/>
      </c>
      <c r="K5493" t="inlineStr">
        <is>
          <t>USD</t>
        </is>
      </c>
      <c r="L5493" s="238" t="n">
        <v>3702.8</v>
      </c>
      <c r="M5493">
        <f>L5493*_xlfn.XLOOKUP(K5493,AM:AM,AN:AN)</f>
        <v/>
      </c>
      <c r="N5493">
        <f>L5493*_xlfn.XLOOKUP(K5493,AM:AM,AO:AO)</f>
        <v/>
      </c>
      <c r="O5493" s="238" t="n">
        <v>370.28</v>
      </c>
      <c r="P5493">
        <f>O5493*_xlfn.XLOOKUP(K5493,AM:AM,AN:AN)</f>
        <v/>
      </c>
      <c r="Q5493">
        <f>O5493*_xlfn.XLOOKUP(K5493,AM:AM,AO:AO)</f>
        <v/>
      </c>
      <c r="R5493">
        <f>_xlfn.XLOOKUP(E5493,AF:AF,AG:AG)</f>
        <v/>
      </c>
      <c r="S5493">
        <f>_xlfn.XLOOKUP(E5493,AF:AF,AI:AI)</f>
        <v/>
      </c>
      <c r="T5493">
        <f>WEEKNUM(G5493)</f>
        <v/>
      </c>
      <c r="U5493">
        <f>YEAR(G5493)</f>
        <v/>
      </c>
      <c r="V5493" s="117">
        <f>IFERROR(Q5493/N5493,"0")</f>
        <v/>
      </c>
    </row>
    <row r="5494">
      <c r="A5494">
        <f>_xlfn.XLOOKUP(D5494,BN:BN,BO:BO)</f>
        <v/>
      </c>
      <c r="B5494" t="inlineStr">
        <is>
          <t>LLC</t>
        </is>
      </c>
      <c r="C5494" t="n">
        <v>953</v>
      </c>
      <c r="D5494">
        <f>_xlfn.XLOOKUP(C5494,BH:BH,BI:BI)</f>
        <v/>
      </c>
      <c r="E5494" t="n">
        <v>26070</v>
      </c>
      <c r="F5494" t="inlineStr">
        <is>
          <t xml:space="preserve">Alojamiento Four Seasons Seoul - Sr. Bezerra </t>
        </is>
      </c>
      <c r="G5494" s="234" t="n">
        <v>46035</v>
      </c>
      <c r="H5494" s="234" t="n">
        <v>46040</v>
      </c>
      <c r="I5494" t="inlineStr">
        <is>
          <t>HTL</t>
        </is>
      </c>
      <c r="J5494">
        <f>_xlfn.XLOOKUP(I5494,AS:AS,AU:AU)</f>
        <v/>
      </c>
      <c r="K5494" t="inlineStr">
        <is>
          <t>USD</t>
        </is>
      </c>
      <c r="L5494" s="238" t="n">
        <v>6770</v>
      </c>
      <c r="M5494">
        <f>L5494*_xlfn.XLOOKUP(K5494,AM:AM,AN:AN)</f>
        <v/>
      </c>
      <c r="N5494">
        <f>L5494*_xlfn.XLOOKUP(K5494,AM:AM,AO:AO)</f>
        <v/>
      </c>
      <c r="O5494" s="238" t="n">
        <v>677</v>
      </c>
      <c r="P5494">
        <f>O5494*_xlfn.XLOOKUP(K5494,AM:AM,AN:AN)</f>
        <v/>
      </c>
      <c r="Q5494">
        <f>O5494*_xlfn.XLOOKUP(K5494,AM:AM,AO:AO)</f>
        <v/>
      </c>
      <c r="R5494">
        <f>_xlfn.XLOOKUP(E5494,AF:AF,AG:AG)</f>
        <v/>
      </c>
      <c r="S5494">
        <f>_xlfn.XLOOKUP(E5494,AF:AF,AI:AI)</f>
        <v/>
      </c>
      <c r="T5494">
        <f>WEEKNUM(G5494)</f>
        <v/>
      </c>
      <c r="U5494">
        <f>YEAR(G5494)</f>
        <v/>
      </c>
      <c r="V5494" s="117">
        <f>IFERROR(Q5494/N5494,"0")</f>
        <v/>
      </c>
    </row>
    <row r="5495">
      <c r="A5495">
        <f>_xlfn.XLOOKUP(D5495,BN:BN,BO:BO)</f>
        <v/>
      </c>
      <c r="B5495" t="inlineStr">
        <is>
          <t>LLC</t>
        </is>
      </c>
      <c r="C5495" t="n">
        <v>954</v>
      </c>
      <c r="D5495">
        <f>_xlfn.XLOOKUP(C5495,BH:BH,BI:BI)</f>
        <v/>
      </c>
      <c r="E5495" t="n">
        <v>33665</v>
      </c>
      <c r="F5495" t="inlineStr">
        <is>
          <t>Vuelo Viva Aerobus</t>
        </is>
      </c>
      <c r="G5495" s="234" t="n">
        <v>46098</v>
      </c>
      <c r="H5495" s="234" t="n">
        <v>46103</v>
      </c>
      <c r="I5495" t="inlineStr">
        <is>
          <t>ABC</t>
        </is>
      </c>
      <c r="J5495">
        <f>_xlfn.XLOOKUP(I5495,AS:AS,AU:AU)</f>
        <v/>
      </c>
      <c r="K5495" t="inlineStr">
        <is>
          <t>USD</t>
        </is>
      </c>
      <c r="L5495" s="238" t="n">
        <v>622.45</v>
      </c>
      <c r="M5495">
        <f>L5495*_xlfn.XLOOKUP(K5495,AM:AM,AN:AN)</f>
        <v/>
      </c>
      <c r="N5495">
        <f>L5495*_xlfn.XLOOKUP(K5495,AM:AM,AO:AO)</f>
        <v/>
      </c>
      <c r="O5495" s="238" t="n">
        <v>0</v>
      </c>
      <c r="P5495">
        <f>O5495*_xlfn.XLOOKUP(K5495,AM:AM,AN:AN)</f>
        <v/>
      </c>
      <c r="Q5495">
        <f>O5495*_xlfn.XLOOKUP(K5495,AM:AM,AO:AO)</f>
        <v/>
      </c>
      <c r="R5495">
        <f>_xlfn.XLOOKUP(E5495,AF:AF,AG:AG)</f>
        <v/>
      </c>
      <c r="S5495">
        <f>_xlfn.XLOOKUP(E5495,AF:AF,AI:AI)</f>
        <v/>
      </c>
      <c r="T5495">
        <f>WEEKNUM(G5495)</f>
        <v/>
      </c>
      <c r="U5495">
        <f>YEAR(G5495)</f>
        <v/>
      </c>
      <c r="V5495" s="117">
        <f>IFERROR(Q5495/N5495,"0")</f>
        <v/>
      </c>
    </row>
    <row r="5496">
      <c r="A5496">
        <f>_xlfn.XLOOKUP(D5496,BN:BN,BO:BO)</f>
        <v/>
      </c>
      <c r="B5496" t="inlineStr">
        <is>
          <t>LLC</t>
        </is>
      </c>
      <c r="C5496" t="n">
        <v>954</v>
      </c>
      <c r="D5496">
        <f>_xlfn.XLOOKUP(C5496,BH:BH,BI:BI)</f>
        <v/>
      </c>
      <c r="E5496" t="n">
        <v>28934</v>
      </c>
      <c r="F5496" t="inlineStr">
        <is>
          <t>Vuelo MEX-LAX-MEX/Tamara Berger</t>
        </is>
      </c>
      <c r="G5496" s="234" t="n">
        <v>46098</v>
      </c>
      <c r="H5496" s="234" t="n">
        <v>46103</v>
      </c>
      <c r="I5496" t="inlineStr">
        <is>
          <t>VLO</t>
        </is>
      </c>
      <c r="J5496">
        <f>_xlfn.XLOOKUP(I5496,AS:AS,AU:AU)</f>
        <v/>
      </c>
      <c r="K5496" t="inlineStr">
        <is>
          <t>USD</t>
        </is>
      </c>
      <c r="L5496" s="238" t="n">
        <v>519.6799999999999</v>
      </c>
      <c r="M5496">
        <f>L5496*_xlfn.XLOOKUP(K5496,AM:AM,AN:AN)</f>
        <v/>
      </c>
      <c r="N5496">
        <f>L5496*_xlfn.XLOOKUP(K5496,AM:AM,AO:AO)</f>
        <v/>
      </c>
      <c r="O5496" s="238" t="n">
        <v>6</v>
      </c>
      <c r="P5496">
        <f>O5496*_xlfn.XLOOKUP(K5496,AM:AM,AN:AN)</f>
        <v/>
      </c>
      <c r="Q5496">
        <f>O5496*_xlfn.XLOOKUP(K5496,AM:AM,AO:AO)</f>
        <v/>
      </c>
      <c r="R5496">
        <f>_xlfn.XLOOKUP(E5496,AF:AF,AG:AG)</f>
        <v/>
      </c>
      <c r="S5496">
        <f>_xlfn.XLOOKUP(E5496,AF:AF,AI:AI)</f>
        <v/>
      </c>
      <c r="T5496">
        <f>WEEKNUM(G5496)</f>
        <v/>
      </c>
      <c r="U5496">
        <f>YEAR(G5496)</f>
        <v/>
      </c>
      <c r="V5496" s="117">
        <f>IFERROR(Q5496/N5496,"0")</f>
        <v/>
      </c>
    </row>
    <row r="5497">
      <c r="A5497">
        <f>_xlfn.XLOOKUP(D5497,BN:BN,BO:BO)</f>
        <v/>
      </c>
      <c r="B5497" t="inlineStr">
        <is>
          <t>LLC</t>
        </is>
      </c>
      <c r="C5497" t="n">
        <v>954</v>
      </c>
      <c r="D5497">
        <f>_xlfn.XLOOKUP(C5497,BH:BH,BI:BI)</f>
        <v/>
      </c>
      <c r="E5497" t="n">
        <v>23590</v>
      </c>
      <c r="F5497" t="inlineStr">
        <is>
          <t>Compra de maletas MEX-LAX-MEX</t>
        </is>
      </c>
      <c r="G5497" s="234" t="n">
        <v>46098</v>
      </c>
      <c r="H5497" s="234" t="n">
        <v>46103</v>
      </c>
      <c r="I5497" t="inlineStr">
        <is>
          <t>OTR</t>
        </is>
      </c>
      <c r="J5497">
        <f>_xlfn.XLOOKUP(I5497,AS:AS,AU:AU)</f>
        <v/>
      </c>
      <c r="K5497" t="inlineStr">
        <is>
          <t>USD</t>
        </is>
      </c>
      <c r="L5497" s="238" t="n">
        <v>77.98999999999999</v>
      </c>
      <c r="M5497">
        <f>L5497*_xlfn.XLOOKUP(K5497,AM:AM,AN:AN)</f>
        <v/>
      </c>
      <c r="N5497">
        <f>L5497*_xlfn.XLOOKUP(K5497,AM:AM,AO:AO)</f>
        <v/>
      </c>
      <c r="O5497" s="238" t="n">
        <v>0</v>
      </c>
      <c r="P5497">
        <f>O5497*_xlfn.XLOOKUP(K5497,AM:AM,AN:AN)</f>
        <v/>
      </c>
      <c r="Q5497">
        <f>O5497*_xlfn.XLOOKUP(K5497,AM:AM,AO:AO)</f>
        <v/>
      </c>
      <c r="R5497">
        <f>_xlfn.XLOOKUP(E5497,AF:AF,AG:AG)</f>
        <v/>
      </c>
      <c r="S5497">
        <f>_xlfn.XLOOKUP(E5497,AF:AF,AI:AI)</f>
        <v/>
      </c>
      <c r="T5497">
        <f>WEEKNUM(G5497)</f>
        <v/>
      </c>
      <c r="U5497">
        <f>YEAR(G5497)</f>
        <v/>
      </c>
      <c r="V5497" s="117">
        <f>IFERROR(Q5497/N5497,"0")</f>
        <v/>
      </c>
    </row>
    <row r="5498">
      <c r="A5498">
        <f>_xlfn.XLOOKUP(D5498,BN:BN,BO:BO)</f>
        <v/>
      </c>
      <c r="B5498" t="inlineStr">
        <is>
          <t>LLC</t>
        </is>
      </c>
      <c r="C5498" t="n">
        <v>954</v>
      </c>
      <c r="D5498">
        <f>_xlfn.XLOOKUP(C5498,BH:BH,BI:BI)</f>
        <v/>
      </c>
      <c r="E5498" t="n">
        <v>34228</v>
      </c>
      <c r="F5498" t="inlineStr">
        <is>
          <t>Hospedaje Beverly Hills 17-19 MAR</t>
        </is>
      </c>
      <c r="G5498" s="234" t="n">
        <v>46098</v>
      </c>
      <c r="H5498" s="234" t="n">
        <v>46100</v>
      </c>
      <c r="I5498" t="inlineStr">
        <is>
          <t>HTL</t>
        </is>
      </c>
      <c r="J5498">
        <f>_xlfn.XLOOKUP(I5498,AS:AS,AU:AU)</f>
        <v/>
      </c>
      <c r="K5498" t="inlineStr">
        <is>
          <t>USD</t>
        </is>
      </c>
      <c r="L5498" s="238" t="n">
        <v>955.1</v>
      </c>
      <c r="M5498">
        <f>L5498*_xlfn.XLOOKUP(K5498,AM:AM,AN:AN)</f>
        <v/>
      </c>
      <c r="N5498">
        <f>L5498*_xlfn.XLOOKUP(K5498,AM:AM,AO:AO)</f>
        <v/>
      </c>
      <c r="O5498" s="238" t="n">
        <v>95.51000000000001</v>
      </c>
      <c r="P5498">
        <f>O5498*_xlfn.XLOOKUP(K5498,AM:AM,AN:AN)</f>
        <v/>
      </c>
      <c r="Q5498">
        <f>O5498*_xlfn.XLOOKUP(K5498,AM:AM,AO:AO)</f>
        <v/>
      </c>
      <c r="R5498">
        <f>_xlfn.XLOOKUP(E5498,AF:AF,AG:AG)</f>
        <v/>
      </c>
      <c r="S5498">
        <f>_xlfn.XLOOKUP(E5498,AF:AF,AI:AI)</f>
        <v/>
      </c>
      <c r="T5498">
        <f>WEEKNUM(G5498)</f>
        <v/>
      </c>
      <c r="U5498">
        <f>YEAR(G5498)</f>
        <v/>
      </c>
      <c r="V5498" s="117">
        <f>IFERROR(Q5498/N5498,"0")</f>
        <v/>
      </c>
    </row>
    <row r="5499">
      <c r="A5499">
        <f>_xlfn.XLOOKUP(D5499,BN:BN,BO:BO)</f>
        <v/>
      </c>
      <c r="B5499" t="inlineStr">
        <is>
          <t>LLC</t>
        </is>
      </c>
      <c r="C5499" t="n">
        <v>954</v>
      </c>
      <c r="D5499">
        <f>_xlfn.XLOOKUP(C5499,BH:BH,BI:BI)</f>
        <v/>
      </c>
      <c r="E5499" t="n">
        <v>0</v>
      </c>
      <c r="F5499" t="inlineStr">
        <is>
          <t xml:space="preserve">Fee por asesoria  para vuelos y hoteles </t>
        </is>
      </c>
      <c r="G5499" s="234" t="n">
        <v>46098</v>
      </c>
      <c r="H5499" s="234" t="n">
        <v>46103</v>
      </c>
      <c r="I5499" t="inlineStr">
        <is>
          <t>HPS</t>
        </is>
      </c>
      <c r="J5499">
        <f>_xlfn.XLOOKUP(I5499,AS:AS,AU:AU)</f>
        <v/>
      </c>
      <c r="K5499" t="inlineStr">
        <is>
          <t>USD</t>
        </is>
      </c>
      <c r="L5499" s="238" t="n">
        <v>153.34</v>
      </c>
      <c r="M5499">
        <f>L5499*_xlfn.XLOOKUP(K5499,AM:AM,AN:AN)</f>
        <v/>
      </c>
      <c r="N5499">
        <f>L5499*_xlfn.XLOOKUP(K5499,AM:AM,AO:AO)</f>
        <v/>
      </c>
      <c r="O5499" s="238" t="n">
        <v>153.34</v>
      </c>
      <c r="P5499">
        <f>O5499*_xlfn.XLOOKUP(K5499,AM:AM,AN:AN)</f>
        <v/>
      </c>
      <c r="Q5499">
        <f>O5499*_xlfn.XLOOKUP(K5499,AM:AM,AO:AO)</f>
        <v/>
      </c>
      <c r="R5499">
        <f>_xlfn.XLOOKUP(E5499,AF:AF,AG:AG)</f>
        <v/>
      </c>
      <c r="S5499">
        <f>_xlfn.XLOOKUP(E5499,AF:AF,AI:AI)</f>
        <v/>
      </c>
      <c r="T5499">
        <f>WEEKNUM(G5499)</f>
        <v/>
      </c>
      <c r="U5499">
        <f>YEAR(G5499)</f>
        <v/>
      </c>
      <c r="V5499" s="117">
        <f>IFERROR(Q5499/N5499,"0")</f>
        <v/>
      </c>
    </row>
    <row r="5500">
      <c r="A5500">
        <f>_xlfn.XLOOKUP(D5500,BN:BN,BO:BO)</f>
        <v/>
      </c>
      <c r="B5500" t="inlineStr">
        <is>
          <t>LLC</t>
        </is>
      </c>
      <c r="C5500" t="n">
        <v>955</v>
      </c>
      <c r="D5500">
        <f>_xlfn.XLOOKUP(C5500,BH:BH,BI:BI)</f>
        <v/>
      </c>
      <c r="E5500" t="n">
        <v>23789</v>
      </c>
      <c r="F5500" t="inlineStr">
        <is>
          <t xml:space="preserve">BOTSUANA &amp; SUDAFRICA </t>
        </is>
      </c>
      <c r="G5500" s="234" t="n">
        <v>46280</v>
      </c>
      <c r="H5500" s="234" t="n">
        <v>46289</v>
      </c>
      <c r="I5500" t="inlineStr">
        <is>
          <t>PKT</t>
        </is>
      </c>
      <c r="J5500">
        <f>_xlfn.XLOOKUP(I5500,AS:AS,AU:AU)</f>
        <v/>
      </c>
      <c r="K5500" t="inlineStr">
        <is>
          <t>USD</t>
        </is>
      </c>
      <c r="L5500" s="238" t="n">
        <v>127190</v>
      </c>
      <c r="M5500">
        <f>L5500*_xlfn.XLOOKUP(K5500,AM:AM,AN:AN)</f>
        <v/>
      </c>
      <c r="N5500">
        <f>L5500*_xlfn.XLOOKUP(K5500,AM:AM,AO:AO)</f>
        <v/>
      </c>
      <c r="O5500" s="238" t="n">
        <v>21365</v>
      </c>
      <c r="P5500">
        <f>O5500*_xlfn.XLOOKUP(K5500,AM:AM,AN:AN)</f>
        <v/>
      </c>
      <c r="Q5500">
        <f>O5500*_xlfn.XLOOKUP(K5500,AM:AM,AO:AO)</f>
        <v/>
      </c>
      <c r="R5500">
        <f>_xlfn.XLOOKUP(E5500,AF:AF,AG:AG)</f>
        <v/>
      </c>
      <c r="S5500">
        <f>_xlfn.XLOOKUP(E5500,AF:AF,AI:AI)</f>
        <v/>
      </c>
      <c r="T5500">
        <f>WEEKNUM(G5500)</f>
        <v/>
      </c>
      <c r="U5500">
        <f>YEAR(G5500)</f>
        <v/>
      </c>
      <c r="V5500" s="117">
        <f>IFERROR(Q5500/N5500,"0")</f>
        <v/>
      </c>
    </row>
    <row r="5501">
      <c r="A5501">
        <f>_xlfn.XLOOKUP(D5501,BN:BN,BO:BO)</f>
        <v/>
      </c>
      <c r="B5501" t="inlineStr">
        <is>
          <t>LLC</t>
        </is>
      </c>
      <c r="C5501" t="n">
        <v>956</v>
      </c>
      <c r="D5501">
        <f>_xlfn.XLOOKUP(C5501,BH:BH,BI:BI)</f>
        <v/>
      </c>
      <c r="E5501" t="n">
        <v>29146</v>
      </c>
      <c r="F5501" t="inlineStr">
        <is>
          <t>THE WOODWARD GENEVE</t>
        </is>
      </c>
      <c r="G5501" s="234" t="n">
        <v>46009</v>
      </c>
      <c r="H5501" s="234" t="n">
        <v>46011</v>
      </c>
      <c r="I5501" t="inlineStr">
        <is>
          <t>HTL</t>
        </is>
      </c>
      <c r="J5501">
        <f>_xlfn.XLOOKUP(I5501,AS:AS,AU:AU)</f>
        <v/>
      </c>
      <c r="K5501" t="inlineStr">
        <is>
          <t>USD</t>
        </is>
      </c>
      <c r="L5501" s="238" t="n">
        <v>15485</v>
      </c>
      <c r="M5501">
        <f>L5501*_xlfn.XLOOKUP(K5501,AM:AM,AN:AN)</f>
        <v/>
      </c>
      <c r="N5501">
        <f>L5501*_xlfn.XLOOKUP(K5501,AM:AM,AO:AO)</f>
        <v/>
      </c>
      <c r="O5501" s="238" t="n">
        <v>1981.78</v>
      </c>
      <c r="P5501">
        <f>O5501*_xlfn.XLOOKUP(K5501,AM:AM,AN:AN)</f>
        <v/>
      </c>
      <c r="Q5501">
        <f>O5501*_xlfn.XLOOKUP(K5501,AM:AM,AO:AO)</f>
        <v/>
      </c>
      <c r="R5501">
        <f>_xlfn.XLOOKUP(E5501,AF:AF,AG:AG)</f>
        <v/>
      </c>
      <c r="S5501">
        <f>_xlfn.XLOOKUP(E5501,AF:AF,AI:AI)</f>
        <v/>
      </c>
      <c r="T5501">
        <f>WEEKNUM(G5501)</f>
        <v/>
      </c>
      <c r="U5501">
        <f>YEAR(G5501)</f>
        <v/>
      </c>
      <c r="V5501" s="117">
        <f>IFERROR(Q5501/N5501,"0")</f>
        <v/>
      </c>
    </row>
    <row r="5502">
      <c r="A5502">
        <f>_xlfn.XLOOKUP(D5502,BN:BN,BO:BO)</f>
        <v/>
      </c>
      <c r="B5502" t="inlineStr">
        <is>
          <t>LLC</t>
        </is>
      </c>
      <c r="C5502" t="n">
        <v>956</v>
      </c>
      <c r="D5502">
        <f>_xlfn.XLOOKUP(C5502,BH:BH,BI:BI)</f>
        <v/>
      </c>
      <c r="E5502" t="n">
        <v>23527</v>
      </c>
      <c r="F5502" t="inlineStr">
        <is>
          <t>PORTRAIT MILANO</t>
        </is>
      </c>
      <c r="G5502" s="234" t="n">
        <v>46018</v>
      </c>
      <c r="H5502" s="234" t="n">
        <v>46021</v>
      </c>
      <c r="I5502" t="inlineStr">
        <is>
          <t>HTL</t>
        </is>
      </c>
      <c r="J5502">
        <f>_xlfn.XLOOKUP(I5502,AS:AS,AU:AU)</f>
        <v/>
      </c>
      <c r="K5502" t="inlineStr">
        <is>
          <t>USD</t>
        </is>
      </c>
      <c r="L5502" s="238" t="n">
        <v>18076</v>
      </c>
      <c r="M5502">
        <f>L5502*_xlfn.XLOOKUP(K5502,AM:AM,AN:AN)</f>
        <v/>
      </c>
      <c r="N5502">
        <f>L5502*_xlfn.XLOOKUP(K5502,AM:AM,AO:AO)</f>
        <v/>
      </c>
      <c r="O5502" s="238" t="n">
        <v>1444.98</v>
      </c>
      <c r="P5502">
        <f>O5502*_xlfn.XLOOKUP(K5502,AM:AM,AN:AN)</f>
        <v/>
      </c>
      <c r="Q5502">
        <f>O5502*_xlfn.XLOOKUP(K5502,AM:AM,AO:AO)</f>
        <v/>
      </c>
      <c r="R5502">
        <f>_xlfn.XLOOKUP(E5502,AF:AF,AG:AG)</f>
        <v/>
      </c>
      <c r="S5502">
        <f>_xlfn.XLOOKUP(E5502,AF:AF,AI:AI)</f>
        <v/>
      </c>
      <c r="T5502">
        <f>WEEKNUM(G5502)</f>
        <v/>
      </c>
      <c r="U5502">
        <f>YEAR(G5502)</f>
        <v/>
      </c>
      <c r="V5502" s="117">
        <f>IFERROR(Q5502/N5502,"0")</f>
        <v/>
      </c>
    </row>
    <row r="5503">
      <c r="A5503">
        <f>_xlfn.XLOOKUP(D5503,BN:BN,BO:BO)</f>
        <v/>
      </c>
      <c r="B5503" t="inlineStr">
        <is>
          <t>LLC</t>
        </is>
      </c>
      <c r="C5503" t="n">
        <v>956</v>
      </c>
      <c r="D5503">
        <f>_xlfn.XLOOKUP(C5503,BH:BH,BI:BI)</f>
        <v/>
      </c>
      <c r="E5503" t="n">
        <v>27965</v>
      </c>
      <c r="F5503" t="inlineStr">
        <is>
          <t>AMAN VENICE</t>
        </is>
      </c>
      <c r="G5503" s="234" t="n">
        <v>46021</v>
      </c>
      <c r="H5503" s="234" t="n">
        <v>46024</v>
      </c>
      <c r="I5503" t="inlineStr">
        <is>
          <t>HTL</t>
        </is>
      </c>
      <c r="J5503">
        <f>_xlfn.XLOOKUP(I5503,AS:AS,AU:AU)</f>
        <v/>
      </c>
      <c r="K5503" t="inlineStr">
        <is>
          <t>USD</t>
        </is>
      </c>
      <c r="L5503" s="238" t="n">
        <v>29511</v>
      </c>
      <c r="M5503">
        <f>L5503*_xlfn.XLOOKUP(K5503,AM:AM,AN:AN)</f>
        <v/>
      </c>
      <c r="N5503">
        <f>L5503*_xlfn.XLOOKUP(K5503,AM:AM,AO:AO)</f>
        <v/>
      </c>
      <c r="O5503" s="238" t="n">
        <v>2829.59</v>
      </c>
      <c r="P5503">
        <f>O5503*_xlfn.XLOOKUP(K5503,AM:AM,AN:AN)</f>
        <v/>
      </c>
      <c r="Q5503">
        <f>O5503*_xlfn.XLOOKUP(K5503,AM:AM,AO:AO)</f>
        <v/>
      </c>
      <c r="R5503">
        <f>_xlfn.XLOOKUP(E5503,AF:AF,AG:AG)</f>
        <v/>
      </c>
      <c r="S5503">
        <f>_xlfn.XLOOKUP(E5503,AF:AF,AI:AI)</f>
        <v/>
      </c>
      <c r="T5503">
        <f>WEEKNUM(G5503)</f>
        <v/>
      </c>
      <c r="U5503">
        <f>YEAR(G5503)</f>
        <v/>
      </c>
      <c r="V5503" s="117">
        <f>IFERROR(Q5503/N5503,"0")</f>
        <v/>
      </c>
    </row>
    <row r="5504">
      <c r="A5504">
        <f>_xlfn.XLOOKUP(D5504,BN:BN,BO:BO)</f>
        <v/>
      </c>
      <c r="B5504" t="inlineStr">
        <is>
          <t>LLC</t>
        </is>
      </c>
      <c r="C5504" t="n">
        <v>957</v>
      </c>
      <c r="D5504">
        <f>_xlfn.XLOOKUP(C5504,BH:BH,BI:BI)</f>
        <v/>
      </c>
      <c r="E5504" t="n">
        <v>24267</v>
      </c>
      <c r="F5504" t="inlineStr">
        <is>
          <t xml:space="preserve">Alojamiento </t>
        </is>
      </c>
      <c r="G5504" s="234" t="n">
        <v>46045</v>
      </c>
      <c r="H5504" s="234" t="n">
        <v>46047</v>
      </c>
      <c r="I5504" t="inlineStr">
        <is>
          <t>HTL</t>
        </is>
      </c>
      <c r="J5504">
        <f>_xlfn.XLOOKUP(I5504,AS:AS,AU:AU)</f>
        <v/>
      </c>
      <c r="K5504" t="inlineStr">
        <is>
          <t>USD</t>
        </is>
      </c>
      <c r="L5504" s="238" t="n">
        <v>3000</v>
      </c>
      <c r="M5504">
        <f>L5504*_xlfn.XLOOKUP(K5504,AM:AM,AN:AN)</f>
        <v/>
      </c>
      <c r="N5504">
        <f>L5504*_xlfn.XLOOKUP(K5504,AM:AM,AO:AO)</f>
        <v/>
      </c>
      <c r="O5504" s="238" t="n">
        <v>0</v>
      </c>
      <c r="P5504">
        <f>O5504*_xlfn.XLOOKUP(K5504,AM:AM,AN:AN)</f>
        <v/>
      </c>
      <c r="Q5504">
        <f>O5504*_xlfn.XLOOKUP(K5504,AM:AM,AO:AO)</f>
        <v/>
      </c>
      <c r="R5504">
        <f>_xlfn.XLOOKUP(E5504,AF:AF,AG:AG)</f>
        <v/>
      </c>
      <c r="S5504">
        <f>_xlfn.XLOOKUP(E5504,AF:AF,AI:AI)</f>
        <v/>
      </c>
      <c r="T5504">
        <f>WEEKNUM(G5504)</f>
        <v/>
      </c>
      <c r="U5504">
        <f>YEAR(G5504)</f>
        <v/>
      </c>
      <c r="V5504" s="117">
        <f>IFERROR(Q5504/N5504,"0")</f>
        <v/>
      </c>
    </row>
    <row r="5505">
      <c r="A5505">
        <f>_xlfn.XLOOKUP(D5505,BN:BN,BO:BO)</f>
        <v/>
      </c>
      <c r="B5505" t="inlineStr">
        <is>
          <t>LLC</t>
        </is>
      </c>
      <c r="C5505" t="n">
        <v>957</v>
      </c>
      <c r="D5505">
        <f>_xlfn.XLOOKUP(C5505,BH:BH,BI:BI)</f>
        <v/>
      </c>
      <c r="E5505" t="n">
        <v>28934</v>
      </c>
      <c r="F5505" t="inlineStr">
        <is>
          <t>MEX-LAX-MEX/David Vainer</t>
        </is>
      </c>
      <c r="G5505" s="234" t="n">
        <v>46045</v>
      </c>
      <c r="H5505" s="234" t="n">
        <v>46047</v>
      </c>
      <c r="I5505" t="inlineStr">
        <is>
          <t>VLO</t>
        </is>
      </c>
      <c r="J5505">
        <f>_xlfn.XLOOKUP(I5505,AS:AS,AU:AU)</f>
        <v/>
      </c>
      <c r="K5505" t="inlineStr">
        <is>
          <t>USD</t>
        </is>
      </c>
      <c r="L5505" s="238" t="n">
        <v>1442.18</v>
      </c>
      <c r="M5505">
        <f>L5505*_xlfn.XLOOKUP(K5505,AM:AM,AN:AN)</f>
        <v/>
      </c>
      <c r="N5505">
        <f>L5505*_xlfn.XLOOKUP(K5505,AM:AM,AO:AO)</f>
        <v/>
      </c>
      <c r="O5505" s="238" t="n">
        <v>23.74</v>
      </c>
      <c r="P5505">
        <f>O5505*_xlfn.XLOOKUP(K5505,AM:AM,AN:AN)</f>
        <v/>
      </c>
      <c r="Q5505">
        <f>O5505*_xlfn.XLOOKUP(K5505,AM:AM,AO:AO)</f>
        <v/>
      </c>
      <c r="R5505">
        <f>_xlfn.XLOOKUP(E5505,AF:AF,AG:AG)</f>
        <v/>
      </c>
      <c r="S5505">
        <f>_xlfn.XLOOKUP(E5505,AF:AF,AI:AI)</f>
        <v/>
      </c>
      <c r="T5505">
        <f>WEEKNUM(G5505)</f>
        <v/>
      </c>
      <c r="U5505">
        <f>YEAR(G5505)</f>
        <v/>
      </c>
      <c r="V5505" s="117">
        <f>IFERROR(Q5505/N5505,"0")</f>
        <v/>
      </c>
    </row>
    <row r="5506">
      <c r="A5506">
        <f>_xlfn.XLOOKUP(D5506,BN:BN,BO:BO)</f>
        <v/>
      </c>
      <c r="B5506" t="inlineStr">
        <is>
          <t>LLC</t>
        </is>
      </c>
      <c r="C5506" t="n">
        <v>957</v>
      </c>
      <c r="D5506">
        <f>_xlfn.XLOOKUP(C5506,BH:BH,BI:BI)</f>
        <v/>
      </c>
      <c r="E5506" t="n">
        <v>28934</v>
      </c>
      <c r="F5506" t="inlineStr">
        <is>
          <t>MEX-LAX-MEX/Liora Lozowsky</t>
        </is>
      </c>
      <c r="G5506" s="234" t="n">
        <v>46045</v>
      </c>
      <c r="H5506" s="234" t="n">
        <v>46047</v>
      </c>
      <c r="I5506" t="inlineStr">
        <is>
          <t>VLO</t>
        </is>
      </c>
      <c r="J5506">
        <f>_xlfn.XLOOKUP(I5506,AS:AS,AU:AU)</f>
        <v/>
      </c>
      <c r="K5506" t="inlineStr">
        <is>
          <t>USD</t>
        </is>
      </c>
      <c r="L5506" s="238" t="n">
        <v>1442.18</v>
      </c>
      <c r="M5506">
        <f>L5506*_xlfn.XLOOKUP(K5506,AM:AM,AN:AN)</f>
        <v/>
      </c>
      <c r="N5506">
        <f>L5506*_xlfn.XLOOKUP(K5506,AM:AM,AO:AO)</f>
        <v/>
      </c>
      <c r="O5506" s="238" t="n">
        <v>23.74</v>
      </c>
      <c r="P5506">
        <f>O5506*_xlfn.XLOOKUP(K5506,AM:AM,AN:AN)</f>
        <v/>
      </c>
      <c r="Q5506">
        <f>O5506*_xlfn.XLOOKUP(K5506,AM:AM,AO:AO)</f>
        <v/>
      </c>
      <c r="R5506">
        <f>_xlfn.XLOOKUP(E5506,AF:AF,AG:AG)</f>
        <v/>
      </c>
      <c r="S5506">
        <f>_xlfn.XLOOKUP(E5506,AF:AF,AI:AI)</f>
        <v/>
      </c>
      <c r="T5506">
        <f>WEEKNUM(G5506)</f>
        <v/>
      </c>
      <c r="U5506">
        <f>YEAR(G5506)</f>
        <v/>
      </c>
      <c r="V5506" s="117">
        <f>IFERROR(Q5506/N5506,"0")</f>
        <v/>
      </c>
    </row>
    <row r="5507">
      <c r="A5507">
        <f>_xlfn.XLOOKUP(D5507,BN:BN,BO:BO)</f>
        <v/>
      </c>
      <c r="B5507" t="inlineStr">
        <is>
          <t>LLC</t>
        </is>
      </c>
      <c r="C5507" t="n">
        <v>957</v>
      </c>
      <c r="D5507">
        <f>_xlfn.XLOOKUP(C5507,BH:BH,BI:BI)</f>
        <v/>
      </c>
      <c r="E5507" t="n">
        <v>0</v>
      </c>
      <c r="F5507" t="inlineStr">
        <is>
          <t>Fee de emisión JDGJKN</t>
        </is>
      </c>
      <c r="G5507" s="234" t="n">
        <v>46045</v>
      </c>
      <c r="H5507" s="234" t="n">
        <v>46047</v>
      </c>
      <c r="I5507" t="inlineStr">
        <is>
          <t>HPS</t>
        </is>
      </c>
      <c r="J5507">
        <f>_xlfn.XLOOKUP(I5507,AS:AS,AU:AU)</f>
        <v/>
      </c>
      <c r="K5507" t="inlineStr">
        <is>
          <t>USD</t>
        </is>
      </c>
      <c r="L5507" s="238" t="n">
        <v>70</v>
      </c>
      <c r="M5507">
        <f>L5507*_xlfn.XLOOKUP(K5507,AM:AM,AN:AN)</f>
        <v/>
      </c>
      <c r="N5507">
        <f>L5507*_xlfn.XLOOKUP(K5507,AM:AM,AO:AO)</f>
        <v/>
      </c>
      <c r="O5507" s="238" t="n">
        <v>70</v>
      </c>
      <c r="P5507">
        <f>O5507*_xlfn.XLOOKUP(K5507,AM:AM,AN:AN)</f>
        <v/>
      </c>
      <c r="Q5507">
        <f>O5507*_xlfn.XLOOKUP(K5507,AM:AM,AO:AO)</f>
        <v/>
      </c>
      <c r="R5507">
        <f>_xlfn.XLOOKUP(E5507,AF:AF,AG:AG)</f>
        <v/>
      </c>
      <c r="S5507">
        <f>_xlfn.XLOOKUP(E5507,AF:AF,AI:AI)</f>
        <v/>
      </c>
      <c r="T5507">
        <f>WEEKNUM(G5507)</f>
        <v/>
      </c>
      <c r="U5507">
        <f>YEAR(G5507)</f>
        <v/>
      </c>
      <c r="V5507" s="117">
        <f>IFERROR(Q5507/N5507,"0")</f>
        <v/>
      </c>
    </row>
    <row r="5508">
      <c r="A5508">
        <f>_xlfn.XLOOKUP(D5508,BN:BN,BO:BO)</f>
        <v/>
      </c>
      <c r="B5508" t="inlineStr">
        <is>
          <t>LLC</t>
        </is>
      </c>
      <c r="C5508" t="n">
        <v>959</v>
      </c>
      <c r="D5508">
        <f>_xlfn.XLOOKUP(C5508,BH:BH,BI:BI)</f>
        <v/>
      </c>
      <c r="E5508" t="n">
        <v>27301</v>
      </c>
      <c r="F5508" t="inlineStr">
        <is>
          <t>VUELO SJD EWR MEX</t>
        </is>
      </c>
      <c r="G5508" s="234" t="n">
        <v>46029</v>
      </c>
      <c r="H5508" s="234" t="n">
        <v>46033</v>
      </c>
      <c r="I5508" t="inlineStr">
        <is>
          <t>VLO</t>
        </is>
      </c>
      <c r="J5508">
        <f>_xlfn.XLOOKUP(I5508,AS:AS,AU:AU)</f>
        <v/>
      </c>
      <c r="K5508" t="inlineStr">
        <is>
          <t>MXN</t>
        </is>
      </c>
      <c r="L5508" s="238" t="n">
        <v>7228</v>
      </c>
      <c r="M5508">
        <f>L5508*_xlfn.XLOOKUP(K5508,AM:AM,AN:AN)</f>
        <v/>
      </c>
      <c r="N5508">
        <f>L5508*_xlfn.XLOOKUP(K5508,AM:AM,AO:AO)</f>
        <v/>
      </c>
      <c r="O5508" s="238" t="n">
        <v>0</v>
      </c>
      <c r="P5508">
        <f>O5508*_xlfn.XLOOKUP(K5508,AM:AM,AN:AN)</f>
        <v/>
      </c>
      <c r="Q5508">
        <f>O5508*_xlfn.XLOOKUP(K5508,AM:AM,AO:AO)</f>
        <v/>
      </c>
      <c r="R5508">
        <f>_xlfn.XLOOKUP(E5508,AF:AF,AG:AG)</f>
        <v/>
      </c>
      <c r="S5508">
        <f>_xlfn.XLOOKUP(E5508,AF:AF,AI:AI)</f>
        <v/>
      </c>
      <c r="T5508">
        <f>WEEKNUM(G5508)</f>
        <v/>
      </c>
      <c r="U5508">
        <f>YEAR(G5508)</f>
        <v/>
      </c>
      <c r="V5508" s="117">
        <f>IFERROR(Q5508/N5508,"0")</f>
        <v/>
      </c>
    </row>
    <row r="5509">
      <c r="A5509">
        <f>_xlfn.XLOOKUP(D5509,BN:BN,BO:BO)</f>
        <v/>
      </c>
      <c r="B5509" t="inlineStr">
        <is>
          <t>LLC</t>
        </is>
      </c>
      <c r="C5509" t="n">
        <v>959</v>
      </c>
      <c r="D5509">
        <f>_xlfn.XLOOKUP(C5509,BH:BH,BI:BI)</f>
        <v/>
      </c>
      <c r="E5509" t="n">
        <v>27301</v>
      </c>
      <c r="F5509" t="inlineStr">
        <is>
          <t>VUELO SJD EWR</t>
        </is>
      </c>
      <c r="G5509" s="234" t="n">
        <v>46029</v>
      </c>
      <c r="H5509" s="234" t="n">
        <v>46033</v>
      </c>
      <c r="I5509" t="inlineStr">
        <is>
          <t>VLO</t>
        </is>
      </c>
      <c r="J5509">
        <f>_xlfn.XLOOKUP(I5509,AS:AS,AU:AU)</f>
        <v/>
      </c>
      <c r="K5509" t="inlineStr">
        <is>
          <t>MXN</t>
        </is>
      </c>
      <c r="L5509" s="238" t="n">
        <v>7228</v>
      </c>
      <c r="M5509">
        <f>L5509*_xlfn.XLOOKUP(K5509,AM:AM,AN:AN)</f>
        <v/>
      </c>
      <c r="N5509">
        <f>L5509*_xlfn.XLOOKUP(K5509,AM:AM,AO:AO)</f>
        <v/>
      </c>
      <c r="O5509" s="238" t="n">
        <v>0</v>
      </c>
      <c r="P5509">
        <f>O5509*_xlfn.XLOOKUP(K5509,AM:AM,AN:AN)</f>
        <v/>
      </c>
      <c r="Q5509">
        <f>O5509*_xlfn.XLOOKUP(K5509,AM:AM,AO:AO)</f>
        <v/>
      </c>
      <c r="R5509">
        <f>_xlfn.XLOOKUP(E5509,AF:AF,AG:AG)</f>
        <v/>
      </c>
      <c r="S5509">
        <f>_xlfn.XLOOKUP(E5509,AF:AF,AI:AI)</f>
        <v/>
      </c>
      <c r="T5509">
        <f>WEEKNUM(G5509)</f>
        <v/>
      </c>
      <c r="U5509">
        <f>YEAR(G5509)</f>
        <v/>
      </c>
      <c r="V5509" s="117">
        <f>IFERROR(Q5509/N5509,"0")</f>
        <v/>
      </c>
    </row>
    <row r="5510">
      <c r="A5510">
        <f>_xlfn.XLOOKUP(D5510,BN:BN,BO:BO)</f>
        <v/>
      </c>
      <c r="B5510" t="inlineStr">
        <is>
          <t>LLC</t>
        </is>
      </c>
      <c r="C5510" t="n">
        <v>959</v>
      </c>
      <c r="D5510">
        <f>_xlfn.XLOOKUP(C5510,BH:BH,BI:BI)</f>
        <v/>
      </c>
      <c r="E5510" t="n">
        <v>27301</v>
      </c>
      <c r="F5510" t="inlineStr">
        <is>
          <t>VUELO EWR MEX</t>
        </is>
      </c>
      <c r="G5510" s="234" t="n">
        <v>46033</v>
      </c>
      <c r="H5510" s="234" t="n">
        <v>46033</v>
      </c>
      <c r="I5510" t="inlineStr">
        <is>
          <t>VLO</t>
        </is>
      </c>
      <c r="J5510">
        <f>_xlfn.XLOOKUP(I5510,AS:AS,AU:AU)</f>
        <v/>
      </c>
      <c r="K5510" t="inlineStr">
        <is>
          <t>MXN</t>
        </is>
      </c>
      <c r="L5510" s="238" t="n">
        <v>7542</v>
      </c>
      <c r="M5510">
        <f>L5510*_xlfn.XLOOKUP(K5510,AM:AM,AN:AN)</f>
        <v/>
      </c>
      <c r="N5510">
        <f>L5510*_xlfn.XLOOKUP(K5510,AM:AM,AO:AO)</f>
        <v/>
      </c>
      <c r="O5510" s="238" t="n">
        <v>0</v>
      </c>
      <c r="P5510">
        <f>O5510*_xlfn.XLOOKUP(K5510,AM:AM,AN:AN)</f>
        <v/>
      </c>
      <c r="Q5510">
        <f>O5510*_xlfn.XLOOKUP(K5510,AM:AM,AO:AO)</f>
        <v/>
      </c>
      <c r="R5510">
        <f>_xlfn.XLOOKUP(E5510,AF:AF,AG:AG)</f>
        <v/>
      </c>
      <c r="S5510">
        <f>_xlfn.XLOOKUP(E5510,AF:AF,AI:AI)</f>
        <v/>
      </c>
      <c r="T5510">
        <f>WEEKNUM(G5510)</f>
        <v/>
      </c>
      <c r="U5510">
        <f>YEAR(G5510)</f>
        <v/>
      </c>
      <c r="V5510" s="117">
        <f>IFERROR(Q5510/N5510,"0")</f>
        <v/>
      </c>
    </row>
    <row r="5511">
      <c r="A5511">
        <f>_xlfn.XLOOKUP(D5511,BN:BN,BO:BO)</f>
        <v/>
      </c>
      <c r="B5511" t="inlineStr">
        <is>
          <t>LLC</t>
        </is>
      </c>
      <c r="C5511" t="n">
        <v>959</v>
      </c>
      <c r="D5511">
        <f>_xlfn.XLOOKUP(C5511,BH:BH,BI:BI)</f>
        <v/>
      </c>
      <c r="E5511" t="n">
        <v>27301</v>
      </c>
      <c r="F5511" t="inlineStr">
        <is>
          <t>VUELO EWR MEX</t>
        </is>
      </c>
      <c r="G5511" s="234" t="n">
        <v>46033</v>
      </c>
      <c r="H5511" s="234" t="n">
        <v>46033</v>
      </c>
      <c r="I5511" t="inlineStr">
        <is>
          <t>VLO</t>
        </is>
      </c>
      <c r="J5511">
        <f>_xlfn.XLOOKUP(I5511,AS:AS,AU:AU)</f>
        <v/>
      </c>
      <c r="K5511" t="inlineStr">
        <is>
          <t>MXN</t>
        </is>
      </c>
      <c r="L5511" s="238" t="n">
        <v>7542</v>
      </c>
      <c r="M5511">
        <f>L5511*_xlfn.XLOOKUP(K5511,AM:AM,AN:AN)</f>
        <v/>
      </c>
      <c r="N5511">
        <f>L5511*_xlfn.XLOOKUP(K5511,AM:AM,AO:AO)</f>
        <v/>
      </c>
      <c r="O5511" s="238" t="n">
        <v>0</v>
      </c>
      <c r="P5511">
        <f>O5511*_xlfn.XLOOKUP(K5511,AM:AM,AN:AN)</f>
        <v/>
      </c>
      <c r="Q5511">
        <f>O5511*_xlfn.XLOOKUP(K5511,AM:AM,AO:AO)</f>
        <v/>
      </c>
      <c r="R5511">
        <f>_xlfn.XLOOKUP(E5511,AF:AF,AG:AG)</f>
        <v/>
      </c>
      <c r="S5511">
        <f>_xlfn.XLOOKUP(E5511,AF:AF,AI:AI)</f>
        <v/>
      </c>
      <c r="T5511">
        <f>WEEKNUM(G5511)</f>
        <v/>
      </c>
      <c r="U5511">
        <f>YEAR(G5511)</f>
        <v/>
      </c>
      <c r="V5511" s="117">
        <f>IFERROR(Q5511/N5511,"0")</f>
        <v/>
      </c>
    </row>
    <row r="5512">
      <c r="A5512">
        <f>_xlfn.XLOOKUP(D5512,BN:BN,BO:BO)</f>
        <v/>
      </c>
      <c r="B5512" t="inlineStr">
        <is>
          <t>LLC</t>
        </is>
      </c>
      <c r="C5512" t="n">
        <v>959</v>
      </c>
      <c r="D5512">
        <f>_xlfn.XLOOKUP(C5512,BH:BH,BI:BI)</f>
        <v/>
      </c>
      <c r="E5512" t="n">
        <v>0</v>
      </c>
      <c r="F5512" t="inlineStr">
        <is>
          <t>EMISION DE BOLETO</t>
        </is>
      </c>
      <c r="G5512" s="234" t="n">
        <v>46033</v>
      </c>
      <c r="H5512" s="234" t="n">
        <v>46033</v>
      </c>
      <c r="I5512" t="inlineStr">
        <is>
          <t>HPS</t>
        </is>
      </c>
      <c r="J5512">
        <f>_xlfn.XLOOKUP(I5512,AS:AS,AU:AU)</f>
        <v/>
      </c>
      <c r="K5512" t="inlineStr">
        <is>
          <t>MXN</t>
        </is>
      </c>
      <c r="L5512" s="238" t="n">
        <v>1459.2</v>
      </c>
      <c r="M5512">
        <f>L5512*_xlfn.XLOOKUP(K5512,AM:AM,AN:AN)</f>
        <v/>
      </c>
      <c r="N5512">
        <f>L5512*_xlfn.XLOOKUP(K5512,AM:AM,AO:AO)</f>
        <v/>
      </c>
      <c r="O5512" s="238" t="n">
        <v>1459.2</v>
      </c>
      <c r="P5512">
        <f>O5512*_xlfn.XLOOKUP(K5512,AM:AM,AN:AN)</f>
        <v/>
      </c>
      <c r="Q5512">
        <f>O5512*_xlfn.XLOOKUP(K5512,AM:AM,AO:AO)</f>
        <v/>
      </c>
      <c r="R5512">
        <f>_xlfn.XLOOKUP(E5512,AF:AF,AG:AG)</f>
        <v/>
      </c>
      <c r="S5512">
        <f>_xlfn.XLOOKUP(E5512,AF:AF,AI:AI)</f>
        <v/>
      </c>
      <c r="T5512">
        <f>WEEKNUM(G5512)</f>
        <v/>
      </c>
      <c r="U5512">
        <f>YEAR(G5512)</f>
        <v/>
      </c>
      <c r="V5512" s="117">
        <f>IFERROR(Q5512/N5512,"0")</f>
        <v/>
      </c>
    </row>
    <row r="5513">
      <c r="A5513">
        <f>_xlfn.XLOOKUP(D5513,BN:BN,BO:BO)</f>
        <v/>
      </c>
      <c r="B5513" t="inlineStr">
        <is>
          <t>LLC</t>
        </is>
      </c>
      <c r="C5513" t="n">
        <v>960</v>
      </c>
      <c r="D5513">
        <f>_xlfn.XLOOKUP(C5513,BH:BH,BI:BI)</f>
        <v/>
      </c>
      <c r="E5513" t="n">
        <v>25409</v>
      </c>
      <c r="F5513" t="inlineStr">
        <is>
          <t>Hospedaje y traslados</t>
        </is>
      </c>
      <c r="G5513" s="234" t="n">
        <v>46035</v>
      </c>
      <c r="H5513" s="234" t="n">
        <v>46038</v>
      </c>
      <c r="I5513" t="inlineStr">
        <is>
          <t>PKT</t>
        </is>
      </c>
      <c r="J5513">
        <f>_xlfn.XLOOKUP(I5513,AS:AS,AU:AU)</f>
        <v/>
      </c>
      <c r="K5513" t="inlineStr">
        <is>
          <t>USD</t>
        </is>
      </c>
      <c r="L5513" s="238" t="n">
        <v>3920</v>
      </c>
      <c r="M5513">
        <f>L5513*_xlfn.XLOOKUP(K5513,AM:AM,AN:AN)</f>
        <v/>
      </c>
      <c r="N5513">
        <f>L5513*_xlfn.XLOOKUP(K5513,AM:AM,AO:AO)</f>
        <v/>
      </c>
      <c r="O5513" s="238" t="n">
        <v>1280</v>
      </c>
      <c r="P5513">
        <f>O5513*_xlfn.XLOOKUP(K5513,AM:AM,AN:AN)</f>
        <v/>
      </c>
      <c r="Q5513">
        <f>O5513*_xlfn.XLOOKUP(K5513,AM:AM,AO:AO)</f>
        <v/>
      </c>
      <c r="R5513">
        <f>_xlfn.XLOOKUP(E5513,AF:AF,AG:AG)</f>
        <v/>
      </c>
      <c r="S5513">
        <f>_xlfn.XLOOKUP(E5513,AF:AF,AI:AI)</f>
        <v/>
      </c>
      <c r="T5513">
        <f>WEEKNUM(G5513)</f>
        <v/>
      </c>
      <c r="U5513">
        <f>YEAR(G5513)</f>
        <v/>
      </c>
      <c r="V5513" s="117">
        <f>IFERROR(Q5513/N5513,"0")</f>
        <v/>
      </c>
    </row>
    <row r="5514">
      <c r="A5514">
        <f>_xlfn.XLOOKUP(D5514,BN:BN,BO:BO)</f>
        <v/>
      </c>
      <c r="B5514" t="inlineStr">
        <is>
          <t>LLC</t>
        </is>
      </c>
      <c r="C5514" t="n">
        <v>961</v>
      </c>
      <c r="D5514">
        <f>_xlfn.XLOOKUP(C5514,BH:BH,BI:BI)</f>
        <v/>
      </c>
      <c r="E5514" t="n">
        <v>28934</v>
      </c>
      <c r="F5514" t="inlineStr">
        <is>
          <t>CRUZALEGUI DIAZ WILLIANS EDUARDO</t>
        </is>
      </c>
      <c r="G5514" s="234" t="n">
        <v>46280</v>
      </c>
      <c r="H5514" s="234" t="n">
        <v>46286</v>
      </c>
      <c r="I5514" t="inlineStr">
        <is>
          <t>VLO</t>
        </is>
      </c>
      <c r="J5514">
        <f>_xlfn.XLOOKUP(I5514,AS:AS,AU:AU)</f>
        <v/>
      </c>
      <c r="K5514" t="inlineStr">
        <is>
          <t>USD</t>
        </is>
      </c>
      <c r="L5514" s="238" t="n">
        <v>899.7</v>
      </c>
      <c r="M5514">
        <f>L5514*_xlfn.XLOOKUP(K5514,AM:AM,AN:AN)</f>
        <v/>
      </c>
      <c r="N5514">
        <f>L5514*_xlfn.XLOOKUP(K5514,AM:AM,AO:AO)</f>
        <v/>
      </c>
      <c r="O5514" s="238" t="n">
        <v>0</v>
      </c>
      <c r="P5514">
        <f>O5514*_xlfn.XLOOKUP(K5514,AM:AM,AN:AN)</f>
        <v/>
      </c>
      <c r="Q5514">
        <f>O5514*_xlfn.XLOOKUP(K5514,AM:AM,AO:AO)</f>
        <v/>
      </c>
      <c r="R5514">
        <f>_xlfn.XLOOKUP(E5514,AF:AF,AG:AG)</f>
        <v/>
      </c>
      <c r="S5514">
        <f>_xlfn.XLOOKUP(E5514,AF:AF,AI:AI)</f>
        <v/>
      </c>
      <c r="T5514">
        <f>WEEKNUM(G5514)</f>
        <v/>
      </c>
      <c r="U5514">
        <f>YEAR(G5514)</f>
        <v/>
      </c>
      <c r="V5514" s="117">
        <f>IFERROR(Q5514/N5514,"0")</f>
        <v/>
      </c>
    </row>
    <row r="5515">
      <c r="A5515">
        <f>_xlfn.XLOOKUP(D5515,BN:BN,BO:BO)</f>
        <v/>
      </c>
      <c r="B5515" t="inlineStr">
        <is>
          <t>LLC</t>
        </is>
      </c>
      <c r="C5515" t="n">
        <v>961</v>
      </c>
      <c r="D5515">
        <f>_xlfn.XLOOKUP(C5515,BH:BH,BI:BI)</f>
        <v/>
      </c>
      <c r="E5515" t="n">
        <v>28934</v>
      </c>
      <c r="F5515" t="inlineStr">
        <is>
          <t>LARA BLANCO NATALIA</t>
        </is>
      </c>
      <c r="G5515" s="234" t="n">
        <v>46280</v>
      </c>
      <c r="H5515" s="234" t="n">
        <v>46286</v>
      </c>
      <c r="I5515" t="inlineStr">
        <is>
          <t>VLO</t>
        </is>
      </c>
      <c r="J5515">
        <f>_xlfn.XLOOKUP(I5515,AS:AS,AU:AU)</f>
        <v/>
      </c>
      <c r="K5515" t="inlineStr">
        <is>
          <t>USD</t>
        </is>
      </c>
      <c r="L5515" s="238" t="n">
        <v>899.7</v>
      </c>
      <c r="M5515">
        <f>L5515*_xlfn.XLOOKUP(K5515,AM:AM,AN:AN)</f>
        <v/>
      </c>
      <c r="N5515">
        <f>L5515*_xlfn.XLOOKUP(K5515,AM:AM,AO:AO)</f>
        <v/>
      </c>
      <c r="O5515" s="238" t="n">
        <v>0</v>
      </c>
      <c r="P5515">
        <f>O5515*_xlfn.XLOOKUP(K5515,AM:AM,AN:AN)</f>
        <v/>
      </c>
      <c r="Q5515">
        <f>O5515*_xlfn.XLOOKUP(K5515,AM:AM,AO:AO)</f>
        <v/>
      </c>
      <c r="R5515">
        <f>_xlfn.XLOOKUP(E5515,AF:AF,AG:AG)</f>
        <v/>
      </c>
      <c r="S5515">
        <f>_xlfn.XLOOKUP(E5515,AF:AF,AI:AI)</f>
        <v/>
      </c>
      <c r="T5515">
        <f>WEEKNUM(G5515)</f>
        <v/>
      </c>
      <c r="U5515">
        <f>YEAR(G5515)</f>
        <v/>
      </c>
      <c r="V5515" s="117">
        <f>IFERROR(Q5515/N5515,"0")</f>
        <v/>
      </c>
    </row>
    <row r="5516">
      <c r="A5516">
        <f>_xlfn.XLOOKUP(D5516,BN:BN,BO:BO)</f>
        <v/>
      </c>
      <c r="B5516" t="inlineStr">
        <is>
          <t>LLC</t>
        </is>
      </c>
      <c r="C5516" t="n">
        <v>961</v>
      </c>
      <c r="D5516">
        <f>_xlfn.XLOOKUP(C5516,BH:BH,BI:BI)</f>
        <v/>
      </c>
      <c r="E5516" t="n">
        <v>0</v>
      </c>
      <c r="F5516" t="inlineStr">
        <is>
          <t>FEE DE EMISION</t>
        </is>
      </c>
      <c r="G5516" s="63" t="n"/>
      <c r="H5516" s="63" t="n"/>
      <c r="I5516" t="inlineStr">
        <is>
          <t>HPS</t>
        </is>
      </c>
      <c r="J5516">
        <f>_xlfn.XLOOKUP(I5516,AS:AS,AU:AU)</f>
        <v/>
      </c>
      <c r="K5516" t="inlineStr">
        <is>
          <t>USD</t>
        </is>
      </c>
      <c r="L5516" s="238" t="n">
        <v>70</v>
      </c>
      <c r="M5516">
        <f>L5516*_xlfn.XLOOKUP(K5516,AM:AM,AN:AN)</f>
        <v/>
      </c>
      <c r="N5516">
        <f>L5516*_xlfn.XLOOKUP(K5516,AM:AM,AO:AO)</f>
        <v/>
      </c>
      <c r="O5516" s="238" t="n">
        <v>70</v>
      </c>
      <c r="P5516">
        <f>O5516*_xlfn.XLOOKUP(K5516,AM:AM,AN:AN)</f>
        <v/>
      </c>
      <c r="Q5516">
        <f>O5516*_xlfn.XLOOKUP(K5516,AM:AM,AO:AO)</f>
        <v/>
      </c>
      <c r="R5516">
        <f>_xlfn.XLOOKUP(E5516,AF:AF,AG:AG)</f>
        <v/>
      </c>
      <c r="S5516">
        <f>_xlfn.XLOOKUP(E5516,AF:AF,AI:AI)</f>
        <v/>
      </c>
      <c r="T5516">
        <f>WEEKNUM(G5516)</f>
        <v/>
      </c>
      <c r="U5516">
        <f>YEAR(G5516)</f>
        <v/>
      </c>
      <c r="V5516" s="117">
        <f>IFERROR(Q5516/N5516,"0")</f>
        <v/>
      </c>
    </row>
    <row r="5517">
      <c r="A5517">
        <f>_xlfn.XLOOKUP(D5517,BN:BN,BO:BO)</f>
        <v/>
      </c>
      <c r="B5517" t="inlineStr">
        <is>
          <t>LLC</t>
        </is>
      </c>
      <c r="C5517" t="n">
        <v>961</v>
      </c>
      <c r="D5517">
        <f>_xlfn.XLOOKUP(C5517,BH:BH,BI:BI)</f>
        <v/>
      </c>
      <c r="E5517" t="n">
        <v>0</v>
      </c>
      <c r="F5517" t="inlineStr">
        <is>
          <t>FEE DE EMISION VUELOS INTERNACIONALES</t>
        </is>
      </c>
      <c r="G5517" s="234" t="n">
        <v>46280</v>
      </c>
      <c r="H5517" s="234" t="n">
        <v>46286</v>
      </c>
      <c r="I5517" t="inlineStr">
        <is>
          <t>HPS</t>
        </is>
      </c>
      <c r="J5517">
        <f>_xlfn.XLOOKUP(I5517,AS:AS,AU:AU)</f>
        <v/>
      </c>
      <c r="K5517" t="inlineStr">
        <is>
          <t>USD</t>
        </is>
      </c>
      <c r="L5517" s="238" t="n">
        <v>70</v>
      </c>
      <c r="M5517">
        <f>L5517*_xlfn.XLOOKUP(K5517,AM:AM,AN:AN)</f>
        <v/>
      </c>
      <c r="N5517">
        <f>L5517*_xlfn.XLOOKUP(K5517,AM:AM,AO:AO)</f>
        <v/>
      </c>
      <c r="O5517" s="238" t="n">
        <v>70</v>
      </c>
      <c r="P5517">
        <f>O5517*_xlfn.XLOOKUP(K5517,AM:AM,AN:AN)</f>
        <v/>
      </c>
      <c r="Q5517">
        <f>O5517*_xlfn.XLOOKUP(K5517,AM:AM,AO:AO)</f>
        <v/>
      </c>
      <c r="R5517">
        <f>_xlfn.XLOOKUP(E5517,AF:AF,AG:AG)</f>
        <v/>
      </c>
      <c r="S5517">
        <f>_xlfn.XLOOKUP(E5517,AF:AF,AI:AI)</f>
        <v/>
      </c>
      <c r="T5517">
        <f>WEEKNUM(G5517)</f>
        <v/>
      </c>
      <c r="U5517">
        <f>YEAR(G5517)</f>
        <v/>
      </c>
      <c r="V5517" s="117">
        <f>IFERROR(Q5517/N5517,"0")</f>
        <v/>
      </c>
    </row>
    <row r="5518">
      <c r="A5518">
        <f>_xlfn.XLOOKUP(D5518,BN:BN,BO:BO)</f>
        <v/>
      </c>
      <c r="B5518" t="inlineStr">
        <is>
          <t>LLC</t>
        </is>
      </c>
      <c r="C5518" t="n">
        <v>961</v>
      </c>
      <c r="D5518">
        <f>_xlfn.XLOOKUP(C5518,BH:BH,BI:BI)</f>
        <v/>
      </c>
      <c r="E5518" t="n">
        <v>28934</v>
      </c>
      <c r="F5518" t="inlineStr">
        <is>
          <t>CRUZALEGUI DIAZ WILLIANS EDUARDO</t>
        </is>
      </c>
      <c r="G5518" s="234" t="n">
        <v>46279</v>
      </c>
      <c r="H5518" s="234" t="n">
        <v>46292</v>
      </c>
      <c r="I5518" t="inlineStr">
        <is>
          <t>VLO</t>
        </is>
      </c>
      <c r="J5518">
        <f>_xlfn.XLOOKUP(I5518,AS:AS,AU:AU)</f>
        <v/>
      </c>
      <c r="K5518" t="inlineStr">
        <is>
          <t>USD</t>
        </is>
      </c>
      <c r="L5518" s="238" t="n">
        <v>6023.6</v>
      </c>
      <c r="M5518">
        <f>L5518*_xlfn.XLOOKUP(K5518,AM:AM,AN:AN)</f>
        <v/>
      </c>
      <c r="N5518">
        <f>L5518*_xlfn.XLOOKUP(K5518,AM:AM,AO:AO)</f>
        <v/>
      </c>
      <c r="O5518" s="238" t="n">
        <v>0</v>
      </c>
      <c r="P5518">
        <f>O5518*_xlfn.XLOOKUP(K5518,AM:AM,AN:AN)</f>
        <v/>
      </c>
      <c r="Q5518">
        <f>O5518*_xlfn.XLOOKUP(K5518,AM:AM,AO:AO)</f>
        <v/>
      </c>
      <c r="R5518">
        <f>_xlfn.XLOOKUP(E5518,AF:AF,AG:AG)</f>
        <v/>
      </c>
      <c r="S5518">
        <f>_xlfn.XLOOKUP(E5518,AF:AF,AI:AI)</f>
        <v/>
      </c>
      <c r="T5518">
        <f>WEEKNUM(G5518)</f>
        <v/>
      </c>
      <c r="U5518">
        <f>YEAR(G5518)</f>
        <v/>
      </c>
      <c r="V5518" s="117">
        <f>IFERROR(Q5518/N5518,"0")</f>
        <v/>
      </c>
    </row>
    <row r="5519">
      <c r="A5519">
        <f>_xlfn.XLOOKUP(D5519,BN:BN,BO:BO)</f>
        <v/>
      </c>
      <c r="B5519" t="inlineStr">
        <is>
          <t>LLC</t>
        </is>
      </c>
      <c r="C5519" t="n">
        <v>961</v>
      </c>
      <c r="D5519">
        <f>_xlfn.XLOOKUP(C5519,BH:BH,BI:BI)</f>
        <v/>
      </c>
      <c r="E5519" t="n">
        <v>28934</v>
      </c>
      <c r="F5519" t="inlineStr">
        <is>
          <t>LARA BLANCO NATALIA</t>
        </is>
      </c>
      <c r="G5519" s="234" t="n">
        <v>46279</v>
      </c>
      <c r="H5519" s="234" t="n">
        <v>46292</v>
      </c>
      <c r="I5519" t="inlineStr">
        <is>
          <t>VLO</t>
        </is>
      </c>
      <c r="J5519">
        <f>_xlfn.XLOOKUP(I5519,AS:AS,AU:AU)</f>
        <v/>
      </c>
      <c r="K5519" t="inlineStr">
        <is>
          <t>USD</t>
        </is>
      </c>
      <c r="L5519" s="238" t="n">
        <v>6023.6</v>
      </c>
      <c r="M5519">
        <f>L5519*_xlfn.XLOOKUP(K5519,AM:AM,AN:AN)</f>
        <v/>
      </c>
      <c r="N5519">
        <f>L5519*_xlfn.XLOOKUP(K5519,AM:AM,AO:AO)</f>
        <v/>
      </c>
      <c r="O5519" s="238" t="n">
        <v>0</v>
      </c>
      <c r="P5519">
        <f>O5519*_xlfn.XLOOKUP(K5519,AM:AM,AN:AN)</f>
        <v/>
      </c>
      <c r="Q5519">
        <f>O5519*_xlfn.XLOOKUP(K5519,AM:AM,AO:AO)</f>
        <v/>
      </c>
      <c r="R5519">
        <f>_xlfn.XLOOKUP(E5519,AF:AF,AG:AG)</f>
        <v/>
      </c>
      <c r="S5519">
        <f>_xlfn.XLOOKUP(E5519,AF:AF,AI:AI)</f>
        <v/>
      </c>
      <c r="T5519">
        <f>WEEKNUM(G5519)</f>
        <v/>
      </c>
      <c r="U5519">
        <f>YEAR(G5519)</f>
        <v/>
      </c>
      <c r="V5519" s="117">
        <f>IFERROR(Q5519/N5519,"0")</f>
        <v/>
      </c>
    </row>
    <row r="5520">
      <c r="A5520">
        <f>_xlfn.XLOOKUP(D5520,BN:BN,BO:BO)</f>
        <v/>
      </c>
      <c r="B5520" t="inlineStr">
        <is>
          <t>LLC</t>
        </is>
      </c>
      <c r="C5520" t="n">
        <v>961</v>
      </c>
      <c r="D5520">
        <f>_xlfn.XLOOKUP(C5520,BH:BH,BI:BI)</f>
        <v/>
      </c>
      <c r="E5520" t="n">
        <v>28934</v>
      </c>
      <c r="F5520" t="inlineStr">
        <is>
          <t>CRUZALEGUI DIAZ WILLIANS EDUARDO</t>
        </is>
      </c>
      <c r="G5520" s="234" t="n">
        <v>46279</v>
      </c>
      <c r="H5520" s="234" t="n">
        <v>46292</v>
      </c>
      <c r="I5520" t="inlineStr">
        <is>
          <t>VLO</t>
        </is>
      </c>
      <c r="J5520">
        <f>_xlfn.XLOOKUP(I5520,AS:AS,AU:AU)</f>
        <v/>
      </c>
      <c r="K5520" t="inlineStr">
        <is>
          <t>USD</t>
        </is>
      </c>
      <c r="L5520" s="238" t="n">
        <v>0</v>
      </c>
      <c r="M5520">
        <f>L5520*_xlfn.XLOOKUP(K5520,AM:AM,AN:AN)</f>
        <v/>
      </c>
      <c r="N5520">
        <f>L5520*_xlfn.XLOOKUP(K5520,AM:AM,AO:AO)</f>
        <v/>
      </c>
      <c r="O5520" s="238" t="n">
        <v>0</v>
      </c>
      <c r="P5520">
        <f>O5520*_xlfn.XLOOKUP(K5520,AM:AM,AN:AN)</f>
        <v/>
      </c>
      <c r="Q5520">
        <f>O5520*_xlfn.XLOOKUP(K5520,AM:AM,AO:AO)</f>
        <v/>
      </c>
      <c r="R5520">
        <f>_xlfn.XLOOKUP(E5520,AF:AF,AG:AG)</f>
        <v/>
      </c>
      <c r="S5520">
        <f>_xlfn.XLOOKUP(E5520,AF:AF,AI:AI)</f>
        <v/>
      </c>
      <c r="T5520">
        <f>WEEKNUM(G5520)</f>
        <v/>
      </c>
      <c r="U5520">
        <f>YEAR(G5520)</f>
        <v/>
      </c>
      <c r="V5520" s="117">
        <f>IFERROR(Q5520/N5520,"0")</f>
        <v/>
      </c>
    </row>
    <row r="5521">
      <c r="A5521">
        <f>_xlfn.XLOOKUP(D5521,BN:BN,BO:BO)</f>
        <v/>
      </c>
      <c r="B5521" t="inlineStr">
        <is>
          <t>LLC</t>
        </is>
      </c>
      <c r="C5521" t="n">
        <v>961</v>
      </c>
      <c r="D5521">
        <f>_xlfn.XLOOKUP(C5521,BH:BH,BI:BI)</f>
        <v/>
      </c>
      <c r="E5521" t="n">
        <v>28934</v>
      </c>
      <c r="F5521" t="inlineStr">
        <is>
          <t>LARA BLANCO NATALIA</t>
        </is>
      </c>
      <c r="G5521" s="234" t="n">
        <v>46279</v>
      </c>
      <c r="H5521" s="234" t="n">
        <v>46292</v>
      </c>
      <c r="I5521" t="inlineStr">
        <is>
          <t>VLO</t>
        </is>
      </c>
      <c r="J5521">
        <f>_xlfn.XLOOKUP(I5521,AS:AS,AU:AU)</f>
        <v/>
      </c>
      <c r="K5521" t="inlineStr">
        <is>
          <t>USD</t>
        </is>
      </c>
      <c r="L5521" s="238" t="n">
        <v>0</v>
      </c>
      <c r="M5521">
        <f>L5521*_xlfn.XLOOKUP(K5521,AM:AM,AN:AN)</f>
        <v/>
      </c>
      <c r="N5521">
        <f>L5521*_xlfn.XLOOKUP(K5521,AM:AM,AO:AO)</f>
        <v/>
      </c>
      <c r="O5521" s="238" t="n">
        <v>0</v>
      </c>
      <c r="P5521">
        <f>O5521*_xlfn.XLOOKUP(K5521,AM:AM,AN:AN)</f>
        <v/>
      </c>
      <c r="Q5521">
        <f>O5521*_xlfn.XLOOKUP(K5521,AM:AM,AO:AO)</f>
        <v/>
      </c>
      <c r="R5521">
        <f>_xlfn.XLOOKUP(E5521,AF:AF,AG:AG)</f>
        <v/>
      </c>
      <c r="S5521">
        <f>_xlfn.XLOOKUP(E5521,AF:AF,AI:AI)</f>
        <v/>
      </c>
      <c r="T5521">
        <f>WEEKNUM(G5521)</f>
        <v/>
      </c>
      <c r="U5521">
        <f>YEAR(G5521)</f>
        <v/>
      </c>
      <c r="V5521" s="117">
        <f>IFERROR(Q5521/N5521,"0")</f>
        <v/>
      </c>
    </row>
    <row r="5522">
      <c r="A5522">
        <f>_xlfn.XLOOKUP(D5522,BN:BN,BO:BO)</f>
        <v/>
      </c>
      <c r="B5522" t="inlineStr">
        <is>
          <t>LLC</t>
        </is>
      </c>
      <c r="C5522" t="n">
        <v>962</v>
      </c>
      <c r="D5522">
        <f>_xlfn.XLOOKUP(C5522,BH:BH,BI:BI)</f>
        <v/>
      </c>
      <c r="E5522" t="n">
        <v>24267</v>
      </c>
      <c r="F5522" t="inlineStr">
        <is>
          <t xml:space="preserve">The Mark Hotel </t>
        </is>
      </c>
      <c r="G5522" s="234" t="n">
        <v>46028</v>
      </c>
      <c r="H5522" s="234" t="n">
        <v>46034</v>
      </c>
      <c r="I5522" t="inlineStr">
        <is>
          <t>HTL</t>
        </is>
      </c>
      <c r="J5522">
        <f>_xlfn.XLOOKUP(I5522,AS:AS,AU:AU)</f>
        <v/>
      </c>
      <c r="K5522" t="inlineStr">
        <is>
          <t>USD</t>
        </is>
      </c>
      <c r="L5522" s="238" t="n">
        <v>1707</v>
      </c>
      <c r="M5522">
        <f>L5522*_xlfn.XLOOKUP(K5522,AM:AM,AN:AN)</f>
        <v/>
      </c>
      <c r="N5522">
        <f>L5522*_xlfn.XLOOKUP(K5522,AM:AM,AO:AO)</f>
        <v/>
      </c>
      <c r="O5522" s="238" t="n">
        <v>170.7</v>
      </c>
      <c r="P5522">
        <f>O5522*_xlfn.XLOOKUP(K5522,AM:AM,AN:AN)</f>
        <v/>
      </c>
      <c r="Q5522">
        <f>O5522*_xlfn.XLOOKUP(K5522,AM:AM,AO:AO)</f>
        <v/>
      </c>
      <c r="R5522">
        <f>_xlfn.XLOOKUP(E5522,AF:AF,AG:AG)</f>
        <v/>
      </c>
      <c r="S5522">
        <f>_xlfn.XLOOKUP(E5522,AF:AF,AI:AI)</f>
        <v/>
      </c>
      <c r="T5522">
        <f>WEEKNUM(G5522)</f>
        <v/>
      </c>
      <c r="U5522">
        <f>YEAR(G5522)</f>
        <v/>
      </c>
      <c r="V5522" s="117">
        <f>IFERROR(Q5522/N5522,"0")</f>
        <v/>
      </c>
    </row>
    <row r="5523">
      <c r="A5523">
        <f>_xlfn.XLOOKUP(D5523,BN:BN,BO:BO)</f>
        <v/>
      </c>
      <c r="B5523" t="inlineStr">
        <is>
          <t>LLC</t>
        </is>
      </c>
      <c r="C5523" t="n">
        <v>963</v>
      </c>
      <c r="D5523">
        <f>_xlfn.XLOOKUP(C5523,BH:BH,BI:BI)</f>
        <v/>
      </c>
      <c r="E5523" t="n">
        <v>27559</v>
      </c>
      <c r="F5523" t="inlineStr">
        <is>
          <t>Hospedaje Sofitel Legend Santa Clara</t>
        </is>
      </c>
      <c r="G5523" s="234" t="n">
        <v>46044</v>
      </c>
      <c r="H5523" s="234" t="n">
        <v>46047</v>
      </c>
      <c r="I5523" t="inlineStr">
        <is>
          <t>HTL</t>
        </is>
      </c>
      <c r="J5523">
        <f>_xlfn.XLOOKUP(I5523,AS:AS,AU:AU)</f>
        <v/>
      </c>
      <c r="K5523" t="inlineStr">
        <is>
          <t>USD</t>
        </is>
      </c>
      <c r="L5523" s="238" t="n">
        <v>2595</v>
      </c>
      <c r="M5523">
        <f>L5523*_xlfn.XLOOKUP(K5523,AM:AM,AN:AN)</f>
        <v/>
      </c>
      <c r="N5523">
        <f>L5523*_xlfn.XLOOKUP(K5523,AM:AM,AO:AO)</f>
        <v/>
      </c>
      <c r="O5523" s="238" t="n">
        <v>359.25</v>
      </c>
      <c r="P5523">
        <f>O5523*_xlfn.XLOOKUP(K5523,AM:AM,AN:AN)</f>
        <v/>
      </c>
      <c r="Q5523">
        <f>O5523*_xlfn.XLOOKUP(K5523,AM:AM,AO:AO)</f>
        <v/>
      </c>
      <c r="R5523">
        <f>_xlfn.XLOOKUP(E5523,AF:AF,AG:AG)</f>
        <v/>
      </c>
      <c r="S5523">
        <f>_xlfn.XLOOKUP(E5523,AF:AF,AI:AI)</f>
        <v/>
      </c>
      <c r="T5523">
        <f>WEEKNUM(G5523)</f>
        <v/>
      </c>
      <c r="U5523">
        <f>YEAR(G5523)</f>
        <v/>
      </c>
      <c r="V5523" s="117">
        <f>IFERROR(Q5523/N5523,"0")</f>
        <v/>
      </c>
    </row>
    <row r="5524">
      <c r="A5524">
        <f>_xlfn.XLOOKUP(D5524,BN:BN,BO:BO)</f>
        <v/>
      </c>
      <c r="B5524" t="inlineStr">
        <is>
          <t>LLC</t>
        </is>
      </c>
      <c r="C5524" t="n">
        <v>964</v>
      </c>
      <c r="D5524">
        <f>_xlfn.XLOOKUP(C5524,BH:BH,BI:BI)</f>
        <v/>
      </c>
      <c r="E5524" t="n">
        <v>23789</v>
      </c>
      <c r="F5524" t="inlineStr">
        <is>
          <t>AFRICA</t>
        </is>
      </c>
      <c r="G5524" s="234" t="n">
        <v>46179</v>
      </c>
      <c r="H5524" s="234" t="n">
        <v>46189</v>
      </c>
      <c r="I5524" t="inlineStr">
        <is>
          <t>PKT</t>
        </is>
      </c>
      <c r="J5524">
        <f>_xlfn.XLOOKUP(I5524,AS:AS,AU:AU)</f>
        <v/>
      </c>
      <c r="K5524" t="inlineStr">
        <is>
          <t>USD</t>
        </is>
      </c>
      <c r="L5524" s="238" t="n">
        <v>223460</v>
      </c>
      <c r="M5524">
        <f>L5524*_xlfn.XLOOKUP(K5524,AM:AM,AN:AN)</f>
        <v/>
      </c>
      <c r="N5524">
        <f>L5524*_xlfn.XLOOKUP(K5524,AM:AM,AO:AO)</f>
        <v/>
      </c>
      <c r="O5524" s="238" t="n">
        <v>33580</v>
      </c>
      <c r="P5524">
        <f>O5524*_xlfn.XLOOKUP(K5524,AM:AM,AN:AN)</f>
        <v/>
      </c>
      <c r="Q5524">
        <f>O5524*_xlfn.XLOOKUP(K5524,AM:AM,AO:AO)</f>
        <v/>
      </c>
      <c r="R5524">
        <f>_xlfn.XLOOKUP(E5524,AF:AF,AG:AG)</f>
        <v/>
      </c>
      <c r="S5524">
        <f>_xlfn.XLOOKUP(E5524,AF:AF,AI:AI)</f>
        <v/>
      </c>
      <c r="T5524">
        <f>WEEKNUM(G5524)</f>
        <v/>
      </c>
      <c r="U5524">
        <f>YEAR(G5524)</f>
        <v/>
      </c>
      <c r="V5524" s="117">
        <f>IFERROR(Q5524/N5524,"0")</f>
        <v/>
      </c>
    </row>
    <row r="5525">
      <c r="A5525">
        <f>_xlfn.XLOOKUP(D5525,BN:BN,BO:BO)</f>
        <v/>
      </c>
      <c r="B5525" t="inlineStr">
        <is>
          <t>LLC</t>
        </is>
      </c>
      <c r="C5525" t="n">
        <v>965</v>
      </c>
      <c r="D5525">
        <f>_xlfn.XLOOKUP(C5525,BH:BH,BI:BI)</f>
        <v/>
      </c>
      <c r="E5525" t="n">
        <v>28752</v>
      </c>
      <c r="F5525" t="inlineStr">
        <is>
          <t>AT SLOANE</t>
        </is>
      </c>
      <c r="G5525" s="234" t="n">
        <v>46008</v>
      </c>
      <c r="H5525" s="234" t="n">
        <v>46010</v>
      </c>
      <c r="I5525" t="inlineStr">
        <is>
          <t>HTL</t>
        </is>
      </c>
      <c r="J5525">
        <f>_xlfn.XLOOKUP(I5525,AS:AS,AU:AU)</f>
        <v/>
      </c>
      <c r="K5525" t="inlineStr">
        <is>
          <t>USD</t>
        </is>
      </c>
      <c r="L5525" s="238" t="n">
        <v>2685</v>
      </c>
      <c r="M5525">
        <f>L5525*_xlfn.XLOOKUP(K5525,AM:AM,AN:AN)</f>
        <v/>
      </c>
      <c r="N5525">
        <f>L5525*_xlfn.XLOOKUP(K5525,AM:AM,AO:AO)</f>
        <v/>
      </c>
      <c r="O5525" s="238" t="n">
        <v>200.08</v>
      </c>
      <c r="P5525">
        <f>O5525*_xlfn.XLOOKUP(K5525,AM:AM,AN:AN)</f>
        <v/>
      </c>
      <c r="Q5525">
        <f>O5525*_xlfn.XLOOKUP(K5525,AM:AM,AO:AO)</f>
        <v/>
      </c>
      <c r="R5525">
        <f>_xlfn.XLOOKUP(E5525,AF:AF,AG:AG)</f>
        <v/>
      </c>
      <c r="S5525">
        <f>_xlfn.XLOOKUP(E5525,AF:AF,AI:AI)</f>
        <v/>
      </c>
      <c r="T5525">
        <f>WEEKNUM(G5525)</f>
        <v/>
      </c>
      <c r="U5525">
        <f>YEAR(G5525)</f>
        <v/>
      </c>
      <c r="V5525" s="117">
        <f>IFERROR(Q5525/N5525,"0")</f>
        <v/>
      </c>
    </row>
    <row r="5526">
      <c r="A5526">
        <f>_xlfn.XLOOKUP(D5526,BN:BN,BO:BO)</f>
        <v/>
      </c>
      <c r="B5526" t="inlineStr">
        <is>
          <t>LLC</t>
        </is>
      </c>
      <c r="C5526" t="n">
        <v>966</v>
      </c>
      <c r="D5526">
        <f>_xlfn.XLOOKUP(C5526,BH:BH,BI:BI)</f>
        <v/>
      </c>
      <c r="E5526" t="n">
        <v>33519</v>
      </c>
      <c r="F5526" t="inlineStr">
        <is>
          <t>WYNN LAS VEGAS</t>
        </is>
      </c>
      <c r="G5526" s="234" t="n">
        <v>45993</v>
      </c>
      <c r="H5526" s="234" t="n">
        <v>45995</v>
      </c>
      <c r="I5526" t="inlineStr">
        <is>
          <t>HTL</t>
        </is>
      </c>
      <c r="J5526">
        <f>_xlfn.XLOOKUP(I5526,AS:AS,AU:AU)</f>
        <v/>
      </c>
      <c r="K5526" t="inlineStr">
        <is>
          <t>USD</t>
        </is>
      </c>
      <c r="L5526" s="238" t="n">
        <v>4363</v>
      </c>
      <c r="M5526">
        <f>L5526*_xlfn.XLOOKUP(K5526,AM:AM,AN:AN)</f>
        <v/>
      </c>
      <c r="N5526">
        <f>L5526*_xlfn.XLOOKUP(K5526,AM:AM,AO:AO)</f>
        <v/>
      </c>
      <c r="O5526" s="238" t="n">
        <v>378</v>
      </c>
      <c r="P5526">
        <f>O5526*_xlfn.XLOOKUP(K5526,AM:AM,AN:AN)</f>
        <v/>
      </c>
      <c r="Q5526">
        <f>O5526*_xlfn.XLOOKUP(K5526,AM:AM,AO:AO)</f>
        <v/>
      </c>
      <c r="R5526">
        <f>_xlfn.XLOOKUP(E5526,AF:AF,AG:AG)</f>
        <v/>
      </c>
      <c r="S5526">
        <f>_xlfn.XLOOKUP(E5526,AF:AF,AI:AI)</f>
        <v/>
      </c>
      <c r="T5526">
        <f>WEEKNUM(G5526)</f>
        <v/>
      </c>
      <c r="U5526">
        <f>YEAR(G5526)</f>
        <v/>
      </c>
      <c r="V5526" s="117">
        <f>IFERROR(Q5526/N5526,"0")</f>
        <v/>
      </c>
    </row>
    <row r="5527">
      <c r="A5527">
        <f>_xlfn.XLOOKUP(D5527,BN:BN,BO:BO)</f>
        <v/>
      </c>
      <c r="B5527" t="inlineStr">
        <is>
          <t>LLC</t>
        </is>
      </c>
      <c r="C5527" t="n">
        <v>968</v>
      </c>
      <c r="D5527">
        <f>_xlfn.XLOOKUP(C5527,BH:BH,BI:BI)</f>
        <v/>
      </c>
      <c r="E5527" t="n">
        <v>28934</v>
      </c>
      <c r="F5527" t="inlineStr">
        <is>
          <t>RIBAUDO BERNALES JUAN ENRIQUE</t>
        </is>
      </c>
      <c r="G5527" s="234" t="n">
        <v>46279</v>
      </c>
      <c r="H5527" s="234" t="n">
        <v>46296</v>
      </c>
      <c r="I5527" t="inlineStr">
        <is>
          <t>VLO</t>
        </is>
      </c>
      <c r="J5527">
        <f>_xlfn.XLOOKUP(I5527,AS:AS,AU:AU)</f>
        <v/>
      </c>
      <c r="K5527" t="inlineStr">
        <is>
          <t>USD</t>
        </is>
      </c>
      <c r="L5527" s="238" t="n">
        <v>5705.6</v>
      </c>
      <c r="M5527">
        <f>L5527*_xlfn.XLOOKUP(K5527,AM:AM,AN:AN)</f>
        <v/>
      </c>
      <c r="N5527">
        <f>L5527*_xlfn.XLOOKUP(K5527,AM:AM,AO:AO)</f>
        <v/>
      </c>
      <c r="O5527" s="238" t="n">
        <v>0</v>
      </c>
      <c r="P5527">
        <f>O5527*_xlfn.XLOOKUP(K5527,AM:AM,AN:AN)</f>
        <v/>
      </c>
      <c r="Q5527">
        <f>O5527*_xlfn.XLOOKUP(K5527,AM:AM,AO:AO)</f>
        <v/>
      </c>
      <c r="R5527">
        <f>_xlfn.XLOOKUP(E5527,AF:AF,AG:AG)</f>
        <v/>
      </c>
      <c r="S5527">
        <f>_xlfn.XLOOKUP(E5527,AF:AF,AI:AI)</f>
        <v/>
      </c>
      <c r="T5527">
        <f>WEEKNUM(G5527)</f>
        <v/>
      </c>
      <c r="U5527">
        <f>YEAR(G5527)</f>
        <v/>
      </c>
      <c r="V5527" s="117">
        <f>IFERROR(Q5527/N5527,"0")</f>
        <v/>
      </c>
    </row>
    <row r="5528">
      <c r="A5528">
        <f>_xlfn.XLOOKUP(D5528,BN:BN,BO:BO)</f>
        <v/>
      </c>
      <c r="B5528" t="inlineStr">
        <is>
          <t>LLC</t>
        </is>
      </c>
      <c r="C5528" t="n">
        <v>968</v>
      </c>
      <c r="D5528">
        <f>_xlfn.XLOOKUP(C5528,BH:BH,BI:BI)</f>
        <v/>
      </c>
      <c r="E5528" t="n">
        <v>28934</v>
      </c>
      <c r="F5528" t="inlineStr">
        <is>
          <t>RENDON VENTURA ADRIANA ISABEL</t>
        </is>
      </c>
      <c r="G5528" s="234" t="n">
        <v>46279</v>
      </c>
      <c r="H5528" s="234" t="n">
        <v>46296</v>
      </c>
      <c r="I5528" t="inlineStr">
        <is>
          <t>VLO</t>
        </is>
      </c>
      <c r="J5528">
        <f>_xlfn.XLOOKUP(I5528,AS:AS,AU:AU)</f>
        <v/>
      </c>
      <c r="K5528" t="inlineStr">
        <is>
          <t>USD</t>
        </is>
      </c>
      <c r="L5528" s="238" t="n">
        <v>5705.6</v>
      </c>
      <c r="M5528">
        <f>L5528*_xlfn.XLOOKUP(K5528,AM:AM,AN:AN)</f>
        <v/>
      </c>
      <c r="N5528">
        <f>L5528*_xlfn.XLOOKUP(K5528,AM:AM,AO:AO)</f>
        <v/>
      </c>
      <c r="O5528" s="238" t="n">
        <v>0</v>
      </c>
      <c r="P5528">
        <f>O5528*_xlfn.XLOOKUP(K5528,AM:AM,AN:AN)</f>
        <v/>
      </c>
      <c r="Q5528">
        <f>O5528*_xlfn.XLOOKUP(K5528,AM:AM,AO:AO)</f>
        <v/>
      </c>
      <c r="R5528">
        <f>_xlfn.XLOOKUP(E5528,AF:AF,AG:AG)</f>
        <v/>
      </c>
      <c r="S5528">
        <f>_xlfn.XLOOKUP(E5528,AF:AF,AI:AI)</f>
        <v/>
      </c>
      <c r="T5528">
        <f>WEEKNUM(G5528)</f>
        <v/>
      </c>
      <c r="U5528">
        <f>YEAR(G5528)</f>
        <v/>
      </c>
      <c r="V5528" s="117">
        <f>IFERROR(Q5528/N5528,"0")</f>
        <v/>
      </c>
    </row>
    <row r="5529">
      <c r="A5529">
        <f>_xlfn.XLOOKUP(D5529,BN:BN,BO:BO)</f>
        <v/>
      </c>
      <c r="B5529" t="inlineStr">
        <is>
          <t>LLC</t>
        </is>
      </c>
      <c r="C5529" t="n">
        <v>968</v>
      </c>
      <c r="D5529">
        <f>_xlfn.XLOOKUP(C5529,BH:BH,BI:BI)</f>
        <v/>
      </c>
      <c r="E5529" t="n">
        <v>28934</v>
      </c>
      <c r="F5529" t="inlineStr">
        <is>
          <t>RIBAUDO BERNALES JUAN ENRIQUE</t>
        </is>
      </c>
      <c r="G5529" s="234" t="n">
        <v>46279</v>
      </c>
      <c r="H5529" s="234" t="n">
        <v>46296</v>
      </c>
      <c r="I5529" t="inlineStr">
        <is>
          <t>VLO</t>
        </is>
      </c>
      <c r="J5529">
        <f>_xlfn.XLOOKUP(I5529,AS:AS,AU:AU)</f>
        <v/>
      </c>
      <c r="K5529" t="inlineStr">
        <is>
          <t>USD</t>
        </is>
      </c>
      <c r="L5529" s="238" t="n">
        <v>896.1</v>
      </c>
      <c r="M5529">
        <f>L5529*_xlfn.XLOOKUP(K5529,AM:AM,AN:AN)</f>
        <v/>
      </c>
      <c r="N5529">
        <f>L5529*_xlfn.XLOOKUP(K5529,AM:AM,AO:AO)</f>
        <v/>
      </c>
      <c r="O5529" s="238" t="n">
        <v>0</v>
      </c>
      <c r="P5529">
        <f>O5529*_xlfn.XLOOKUP(K5529,AM:AM,AN:AN)</f>
        <v/>
      </c>
      <c r="Q5529">
        <f>O5529*_xlfn.XLOOKUP(K5529,AM:AM,AO:AO)</f>
        <v/>
      </c>
      <c r="R5529">
        <f>_xlfn.XLOOKUP(E5529,AF:AF,AG:AG)</f>
        <v/>
      </c>
      <c r="S5529">
        <f>_xlfn.XLOOKUP(E5529,AF:AF,AI:AI)</f>
        <v/>
      </c>
      <c r="T5529">
        <f>WEEKNUM(G5529)</f>
        <v/>
      </c>
      <c r="U5529">
        <f>YEAR(G5529)</f>
        <v/>
      </c>
      <c r="V5529" s="117">
        <f>IFERROR(Q5529/N5529,"0")</f>
        <v/>
      </c>
    </row>
    <row r="5530">
      <c r="A5530">
        <f>_xlfn.XLOOKUP(D5530,BN:BN,BO:BO)</f>
        <v/>
      </c>
      <c r="B5530" t="inlineStr">
        <is>
          <t>LLC</t>
        </is>
      </c>
      <c r="C5530" t="n">
        <v>968</v>
      </c>
      <c r="D5530">
        <f>_xlfn.XLOOKUP(C5530,BH:BH,BI:BI)</f>
        <v/>
      </c>
      <c r="E5530" t="n">
        <v>28934</v>
      </c>
      <c r="F5530" t="inlineStr">
        <is>
          <t>RENDON VENTURA ADRIANA ISABEL</t>
        </is>
      </c>
      <c r="G5530" s="234" t="n">
        <v>46279</v>
      </c>
      <c r="H5530" s="234" t="n">
        <v>46296</v>
      </c>
      <c r="I5530" t="inlineStr">
        <is>
          <t>VLO</t>
        </is>
      </c>
      <c r="J5530">
        <f>_xlfn.XLOOKUP(I5530,AS:AS,AU:AU)</f>
        <v/>
      </c>
      <c r="K5530" t="inlineStr">
        <is>
          <t>USD</t>
        </is>
      </c>
      <c r="L5530" s="238" t="n">
        <v>896.1</v>
      </c>
      <c r="M5530">
        <f>L5530*_xlfn.XLOOKUP(K5530,AM:AM,AN:AN)</f>
        <v/>
      </c>
      <c r="N5530">
        <f>L5530*_xlfn.XLOOKUP(K5530,AM:AM,AO:AO)</f>
        <v/>
      </c>
      <c r="O5530" s="238" t="n">
        <v>0</v>
      </c>
      <c r="P5530">
        <f>O5530*_xlfn.XLOOKUP(K5530,AM:AM,AN:AN)</f>
        <v/>
      </c>
      <c r="Q5530">
        <f>O5530*_xlfn.XLOOKUP(K5530,AM:AM,AO:AO)</f>
        <v/>
      </c>
      <c r="R5530">
        <f>_xlfn.XLOOKUP(E5530,AF:AF,AG:AG)</f>
        <v/>
      </c>
      <c r="S5530">
        <f>_xlfn.XLOOKUP(E5530,AF:AF,AI:AI)</f>
        <v/>
      </c>
      <c r="T5530">
        <f>WEEKNUM(G5530)</f>
        <v/>
      </c>
      <c r="U5530">
        <f>YEAR(G5530)</f>
        <v/>
      </c>
      <c r="V5530" s="117">
        <f>IFERROR(Q5530/N5530,"0")</f>
        <v/>
      </c>
    </row>
    <row r="5531">
      <c r="A5531">
        <f>_xlfn.XLOOKUP(D5531,BN:BN,BO:BO)</f>
        <v/>
      </c>
      <c r="B5531" t="inlineStr">
        <is>
          <t>LLC</t>
        </is>
      </c>
      <c r="C5531" t="n">
        <v>968</v>
      </c>
      <c r="D5531">
        <f>_xlfn.XLOOKUP(C5531,BH:BH,BI:BI)</f>
        <v/>
      </c>
      <c r="E5531" t="n">
        <v>28934</v>
      </c>
      <c r="F5531" t="inlineStr">
        <is>
          <t>RIBAUDO BERNALES JUAN ENRIQUE</t>
        </is>
      </c>
      <c r="G5531" s="234" t="n">
        <v>46279</v>
      </c>
      <c r="H5531" s="234" t="n">
        <v>46296</v>
      </c>
      <c r="I5531" t="inlineStr">
        <is>
          <t>VLO</t>
        </is>
      </c>
      <c r="J5531">
        <f>_xlfn.XLOOKUP(I5531,AS:AS,AU:AU)</f>
        <v/>
      </c>
      <c r="K5531" t="inlineStr">
        <is>
          <t>USD</t>
        </is>
      </c>
      <c r="L5531" s="238" t="n">
        <v>5072.1</v>
      </c>
      <c r="M5531">
        <f>L5531*_xlfn.XLOOKUP(K5531,AM:AM,AN:AN)</f>
        <v/>
      </c>
      <c r="N5531">
        <f>L5531*_xlfn.XLOOKUP(K5531,AM:AM,AO:AO)</f>
        <v/>
      </c>
      <c r="O5531" s="238" t="n">
        <v>0</v>
      </c>
      <c r="P5531">
        <f>O5531*_xlfn.XLOOKUP(K5531,AM:AM,AN:AN)</f>
        <v/>
      </c>
      <c r="Q5531">
        <f>O5531*_xlfn.XLOOKUP(K5531,AM:AM,AO:AO)</f>
        <v/>
      </c>
      <c r="R5531">
        <f>_xlfn.XLOOKUP(E5531,AF:AF,AG:AG)</f>
        <v/>
      </c>
      <c r="S5531">
        <f>_xlfn.XLOOKUP(E5531,AF:AF,AI:AI)</f>
        <v/>
      </c>
      <c r="T5531">
        <f>WEEKNUM(G5531)</f>
        <v/>
      </c>
      <c r="U5531">
        <f>YEAR(G5531)</f>
        <v/>
      </c>
      <c r="V5531" s="117">
        <f>IFERROR(Q5531/N5531,"0")</f>
        <v/>
      </c>
    </row>
    <row r="5532">
      <c r="A5532">
        <f>_xlfn.XLOOKUP(D5532,BN:BN,BO:BO)</f>
        <v/>
      </c>
      <c r="B5532" t="inlineStr">
        <is>
          <t>LLC</t>
        </is>
      </c>
      <c r="C5532" t="n">
        <v>968</v>
      </c>
      <c r="D5532">
        <f>_xlfn.XLOOKUP(C5532,BH:BH,BI:BI)</f>
        <v/>
      </c>
      <c r="E5532" t="n">
        <v>28934</v>
      </c>
      <c r="F5532" t="inlineStr">
        <is>
          <t>RENDON VENTURA ADRIANA ISABEL</t>
        </is>
      </c>
      <c r="G5532" s="234" t="n">
        <v>46279</v>
      </c>
      <c r="H5532" s="234" t="n">
        <v>46296</v>
      </c>
      <c r="I5532" t="inlineStr">
        <is>
          <t>VLO</t>
        </is>
      </c>
      <c r="J5532">
        <f>_xlfn.XLOOKUP(I5532,AS:AS,AU:AU)</f>
        <v/>
      </c>
      <c r="K5532" t="inlineStr">
        <is>
          <t>USD</t>
        </is>
      </c>
      <c r="L5532" s="238" t="n">
        <v>5072.1</v>
      </c>
      <c r="M5532">
        <f>L5532*_xlfn.XLOOKUP(K5532,AM:AM,AN:AN)</f>
        <v/>
      </c>
      <c r="N5532">
        <f>L5532*_xlfn.XLOOKUP(K5532,AM:AM,AO:AO)</f>
        <v/>
      </c>
      <c r="O5532" s="238" t="n">
        <v>0</v>
      </c>
      <c r="P5532">
        <f>O5532*_xlfn.XLOOKUP(K5532,AM:AM,AN:AN)</f>
        <v/>
      </c>
      <c r="Q5532">
        <f>O5532*_xlfn.XLOOKUP(K5532,AM:AM,AO:AO)</f>
        <v/>
      </c>
      <c r="R5532">
        <f>_xlfn.XLOOKUP(E5532,AF:AF,AG:AG)</f>
        <v/>
      </c>
      <c r="S5532">
        <f>_xlfn.XLOOKUP(E5532,AF:AF,AI:AI)</f>
        <v/>
      </c>
      <c r="T5532">
        <f>WEEKNUM(G5532)</f>
        <v/>
      </c>
      <c r="U5532">
        <f>YEAR(G5532)</f>
        <v/>
      </c>
      <c r="V5532" s="117">
        <f>IFERROR(Q5532/N5532,"0")</f>
        <v/>
      </c>
    </row>
    <row r="5533">
      <c r="A5533">
        <f>_xlfn.XLOOKUP(D5533,BN:BN,BO:BO)</f>
        <v/>
      </c>
      <c r="B5533" t="inlineStr">
        <is>
          <t>LLC</t>
        </is>
      </c>
      <c r="C5533" t="n">
        <v>968</v>
      </c>
      <c r="D5533">
        <f>_xlfn.XLOOKUP(C5533,BH:BH,BI:BI)</f>
        <v/>
      </c>
      <c r="E5533" t="n">
        <v>32017</v>
      </c>
      <c r="F5533" t="inlineStr">
        <is>
          <t xml:space="preserve">CHEVAL BLANC JE - 24-27 SEP </t>
        </is>
      </c>
      <c r="G5533" s="234" t="n">
        <v>46289</v>
      </c>
      <c r="H5533" s="234" t="n">
        <v>46292</v>
      </c>
      <c r="I5533" t="inlineStr">
        <is>
          <t>HTL</t>
        </is>
      </c>
      <c r="J5533">
        <f>_xlfn.XLOOKUP(I5533,AS:AS,AU:AU)</f>
        <v/>
      </c>
      <c r="K5533" t="inlineStr">
        <is>
          <t>USD</t>
        </is>
      </c>
      <c r="L5533" s="238" t="n">
        <v>16185.24</v>
      </c>
      <c r="M5533">
        <f>L5533*_xlfn.XLOOKUP(K5533,AM:AM,AN:AN)</f>
        <v/>
      </c>
      <c r="N5533">
        <f>L5533*_xlfn.XLOOKUP(K5533,AM:AM,AO:AO)</f>
        <v/>
      </c>
      <c r="O5533" s="238" t="n">
        <v>900</v>
      </c>
      <c r="P5533">
        <f>O5533*_xlfn.XLOOKUP(K5533,AM:AM,AN:AN)</f>
        <v/>
      </c>
      <c r="Q5533">
        <f>O5533*_xlfn.XLOOKUP(K5533,AM:AM,AO:AO)</f>
        <v/>
      </c>
      <c r="R5533">
        <f>_xlfn.XLOOKUP(E5533,AF:AF,AG:AG)</f>
        <v/>
      </c>
      <c r="S5533">
        <f>_xlfn.XLOOKUP(E5533,AF:AF,AI:AI)</f>
        <v/>
      </c>
      <c r="T5533">
        <f>WEEKNUM(G5533)</f>
        <v/>
      </c>
      <c r="U5533">
        <f>YEAR(G5533)</f>
        <v/>
      </c>
      <c r="V5533" s="117">
        <f>IFERROR(Q5533/N5533,"0")</f>
        <v/>
      </c>
    </row>
    <row r="5534">
      <c r="A5534">
        <f>_xlfn.XLOOKUP(D5534,BN:BN,BO:BO)</f>
        <v/>
      </c>
      <c r="B5534" t="inlineStr">
        <is>
          <t>LLC</t>
        </is>
      </c>
      <c r="C5534" t="n">
        <v>968</v>
      </c>
      <c r="D5534">
        <f>_xlfn.XLOOKUP(C5534,BH:BH,BI:BI)</f>
        <v/>
      </c>
      <c r="E5534" t="n">
        <v>28934</v>
      </c>
      <c r="F5534" t="inlineStr">
        <is>
          <t>RIBAUDO BERNALES JUAN ENRIQUE</t>
        </is>
      </c>
      <c r="G5534" s="234" t="n">
        <v>46279</v>
      </c>
      <c r="H5534" s="234" t="n">
        <v>46296</v>
      </c>
      <c r="I5534" t="inlineStr">
        <is>
          <t>VLO</t>
        </is>
      </c>
      <c r="J5534">
        <f>_xlfn.XLOOKUP(I5534,AS:AS,AU:AU)</f>
        <v/>
      </c>
      <c r="K5534" t="inlineStr">
        <is>
          <t>USD</t>
        </is>
      </c>
      <c r="L5534" s="238" t="n">
        <v>5151</v>
      </c>
      <c r="M5534">
        <f>L5534*_xlfn.XLOOKUP(K5534,AM:AM,AN:AN)</f>
        <v/>
      </c>
      <c r="N5534">
        <f>L5534*_xlfn.XLOOKUP(K5534,AM:AM,AO:AO)</f>
        <v/>
      </c>
      <c r="O5534" s="238" t="n">
        <v>181.44</v>
      </c>
      <c r="P5534">
        <f>O5534*_xlfn.XLOOKUP(K5534,AM:AM,AN:AN)</f>
        <v/>
      </c>
      <c r="Q5534">
        <f>O5534*_xlfn.XLOOKUP(K5534,AM:AM,AO:AO)</f>
        <v/>
      </c>
      <c r="R5534">
        <f>_xlfn.XLOOKUP(E5534,AF:AF,AG:AG)</f>
        <v/>
      </c>
      <c r="S5534">
        <f>_xlfn.XLOOKUP(E5534,AF:AF,AI:AI)</f>
        <v/>
      </c>
      <c r="T5534">
        <f>WEEKNUM(G5534)</f>
        <v/>
      </c>
      <c r="U5534">
        <f>YEAR(G5534)</f>
        <v/>
      </c>
      <c r="V5534" s="117">
        <f>IFERROR(Q5534/N5534,"0")</f>
        <v/>
      </c>
    </row>
    <row r="5535">
      <c r="A5535">
        <f>_xlfn.XLOOKUP(D5535,BN:BN,BO:BO)</f>
        <v/>
      </c>
      <c r="B5535" t="inlineStr">
        <is>
          <t>LLC</t>
        </is>
      </c>
      <c r="C5535" t="n">
        <v>968</v>
      </c>
      <c r="D5535">
        <f>_xlfn.XLOOKUP(C5535,BH:BH,BI:BI)</f>
        <v/>
      </c>
      <c r="E5535" t="n">
        <v>28934</v>
      </c>
      <c r="F5535" t="inlineStr">
        <is>
          <t>RENDON VENTURA ADRIANA ISABEL</t>
        </is>
      </c>
      <c r="G5535" s="234" t="n">
        <v>46279</v>
      </c>
      <c r="H5535" s="234" t="n">
        <v>46296</v>
      </c>
      <c r="I5535" t="inlineStr">
        <is>
          <t>VLO</t>
        </is>
      </c>
      <c r="J5535">
        <f>_xlfn.XLOOKUP(I5535,AS:AS,AU:AU)</f>
        <v/>
      </c>
      <c r="K5535" t="inlineStr">
        <is>
          <t>USD</t>
        </is>
      </c>
      <c r="L5535" s="238" t="n">
        <v>5151</v>
      </c>
      <c r="M5535">
        <f>L5535*_xlfn.XLOOKUP(K5535,AM:AM,AN:AN)</f>
        <v/>
      </c>
      <c r="N5535">
        <f>L5535*_xlfn.XLOOKUP(K5535,AM:AM,AO:AO)</f>
        <v/>
      </c>
      <c r="O5535" s="238" t="n">
        <v>181.44</v>
      </c>
      <c r="P5535">
        <f>O5535*_xlfn.XLOOKUP(K5535,AM:AM,AN:AN)</f>
        <v/>
      </c>
      <c r="Q5535">
        <f>O5535*_xlfn.XLOOKUP(K5535,AM:AM,AO:AO)</f>
        <v/>
      </c>
      <c r="R5535">
        <f>_xlfn.XLOOKUP(E5535,AF:AF,AG:AG)</f>
        <v/>
      </c>
      <c r="S5535">
        <f>_xlfn.XLOOKUP(E5535,AF:AF,AI:AI)</f>
        <v/>
      </c>
      <c r="T5535">
        <f>WEEKNUM(G5535)</f>
        <v/>
      </c>
      <c r="U5535">
        <f>YEAR(G5535)</f>
        <v/>
      </c>
      <c r="V5535" s="117">
        <f>IFERROR(Q5535/N5535,"0")</f>
        <v/>
      </c>
    </row>
    <row r="5536">
      <c r="A5536">
        <f>_xlfn.XLOOKUP(D5536,BN:BN,BO:BO)</f>
        <v/>
      </c>
      <c r="B5536" t="inlineStr">
        <is>
          <t>LLC</t>
        </is>
      </c>
      <c r="C5536" t="n">
        <v>968</v>
      </c>
      <c r="D5536">
        <f>_xlfn.XLOOKUP(C5536,BH:BH,BI:BI)</f>
        <v/>
      </c>
      <c r="E5536" t="n">
        <v>28934</v>
      </c>
      <c r="F5536" t="inlineStr">
        <is>
          <t>RIBAUDO BERNALES JUAN ENRIQUE</t>
        </is>
      </c>
      <c r="G5536" s="234" t="n">
        <v>46279</v>
      </c>
      <c r="H5536" s="234" t="n">
        <v>46296</v>
      </c>
      <c r="I5536" t="inlineStr">
        <is>
          <t>VLO</t>
        </is>
      </c>
      <c r="J5536">
        <f>_xlfn.XLOOKUP(I5536,AS:AS,AU:AU)</f>
        <v/>
      </c>
      <c r="K5536" t="inlineStr">
        <is>
          <t>USD</t>
        </is>
      </c>
      <c r="L5536" s="238" t="n">
        <v>0</v>
      </c>
      <c r="M5536">
        <f>L5536*_xlfn.XLOOKUP(K5536,AM:AM,AN:AN)</f>
        <v/>
      </c>
      <c r="N5536">
        <f>L5536*_xlfn.XLOOKUP(K5536,AM:AM,AO:AO)</f>
        <v/>
      </c>
      <c r="O5536" s="238" t="n">
        <v>0</v>
      </c>
      <c r="P5536">
        <f>O5536*_xlfn.XLOOKUP(K5536,AM:AM,AN:AN)</f>
        <v/>
      </c>
      <c r="Q5536">
        <f>O5536*_xlfn.XLOOKUP(K5536,AM:AM,AO:AO)</f>
        <v/>
      </c>
      <c r="R5536">
        <f>_xlfn.XLOOKUP(E5536,AF:AF,AG:AG)</f>
        <v/>
      </c>
      <c r="S5536">
        <f>_xlfn.XLOOKUP(E5536,AF:AF,AI:AI)</f>
        <v/>
      </c>
      <c r="T5536">
        <f>WEEKNUM(G5536)</f>
        <v/>
      </c>
      <c r="U5536">
        <f>YEAR(G5536)</f>
        <v/>
      </c>
      <c r="V5536" s="117">
        <f>IFERROR(Q5536/N5536,"0")</f>
        <v/>
      </c>
    </row>
    <row r="5537">
      <c r="A5537">
        <f>_xlfn.XLOOKUP(D5537,BN:BN,BO:BO)</f>
        <v/>
      </c>
      <c r="B5537" t="inlineStr">
        <is>
          <t>LLC</t>
        </is>
      </c>
      <c r="C5537" t="n">
        <v>968</v>
      </c>
      <c r="D5537">
        <f>_xlfn.XLOOKUP(C5537,BH:BH,BI:BI)</f>
        <v/>
      </c>
      <c r="E5537" t="n">
        <v>28934</v>
      </c>
      <c r="F5537" t="inlineStr">
        <is>
          <t>RENDON VENTURA ADRIANA ISABEL</t>
        </is>
      </c>
      <c r="G5537" s="234" t="n">
        <v>46279</v>
      </c>
      <c r="H5537" s="234" t="n">
        <v>46296</v>
      </c>
      <c r="I5537" t="inlineStr">
        <is>
          <t>VLO</t>
        </is>
      </c>
      <c r="J5537">
        <f>_xlfn.XLOOKUP(I5537,AS:AS,AU:AU)</f>
        <v/>
      </c>
      <c r="K5537" t="inlineStr">
        <is>
          <t>USD</t>
        </is>
      </c>
      <c r="L5537" s="238" t="n">
        <v>0</v>
      </c>
      <c r="M5537">
        <f>L5537*_xlfn.XLOOKUP(K5537,AM:AM,AN:AN)</f>
        <v/>
      </c>
      <c r="N5537">
        <f>L5537*_xlfn.XLOOKUP(K5537,AM:AM,AO:AO)</f>
        <v/>
      </c>
      <c r="O5537" s="238" t="n">
        <v>0</v>
      </c>
      <c r="P5537">
        <f>O5537*_xlfn.XLOOKUP(K5537,AM:AM,AN:AN)</f>
        <v/>
      </c>
      <c r="Q5537">
        <f>O5537*_xlfn.XLOOKUP(K5537,AM:AM,AO:AO)</f>
        <v/>
      </c>
      <c r="R5537">
        <f>_xlfn.XLOOKUP(E5537,AF:AF,AG:AG)</f>
        <v/>
      </c>
      <c r="S5537">
        <f>_xlfn.XLOOKUP(E5537,AF:AF,AI:AI)</f>
        <v/>
      </c>
      <c r="T5537">
        <f>WEEKNUM(G5537)</f>
        <v/>
      </c>
      <c r="U5537">
        <f>YEAR(G5537)</f>
        <v/>
      </c>
      <c r="V5537" s="117">
        <f>IFERROR(Q5537/N5537,"0")</f>
        <v/>
      </c>
    </row>
    <row r="5538">
      <c r="A5538">
        <f>_xlfn.XLOOKUP(D5538,BN:BN,BO:BO)</f>
        <v/>
      </c>
      <c r="B5538" t="inlineStr">
        <is>
          <t>LLC</t>
        </is>
      </c>
      <c r="C5538" t="n">
        <v>968</v>
      </c>
      <c r="D5538">
        <f>_xlfn.XLOOKUP(C5538,BH:BH,BI:BI)</f>
        <v/>
      </c>
      <c r="E5538" t="n">
        <v>28934</v>
      </c>
      <c r="F5538" t="inlineStr">
        <is>
          <t>RIBAUDO BERNALES JUAN ENRIQUE</t>
        </is>
      </c>
      <c r="G5538" s="234" t="n">
        <v>46279</v>
      </c>
      <c r="H5538" s="234" t="n">
        <v>46296</v>
      </c>
      <c r="I5538" t="inlineStr">
        <is>
          <t>VLO</t>
        </is>
      </c>
      <c r="J5538">
        <f>_xlfn.XLOOKUP(I5538,AS:AS,AU:AU)</f>
        <v/>
      </c>
      <c r="K5538" t="inlineStr">
        <is>
          <t>USD</t>
        </is>
      </c>
      <c r="L5538" s="238" t="n">
        <v>0</v>
      </c>
      <c r="M5538">
        <f>L5538*_xlfn.XLOOKUP(K5538,AM:AM,AN:AN)</f>
        <v/>
      </c>
      <c r="N5538">
        <f>L5538*_xlfn.XLOOKUP(K5538,AM:AM,AO:AO)</f>
        <v/>
      </c>
      <c r="O5538" s="238" t="n">
        <v>0</v>
      </c>
      <c r="P5538">
        <f>O5538*_xlfn.XLOOKUP(K5538,AM:AM,AN:AN)</f>
        <v/>
      </c>
      <c r="Q5538">
        <f>O5538*_xlfn.XLOOKUP(K5538,AM:AM,AO:AO)</f>
        <v/>
      </c>
      <c r="R5538">
        <f>_xlfn.XLOOKUP(E5538,AF:AF,AG:AG)</f>
        <v/>
      </c>
      <c r="S5538">
        <f>_xlfn.XLOOKUP(E5538,AF:AF,AI:AI)</f>
        <v/>
      </c>
      <c r="T5538">
        <f>WEEKNUM(G5538)</f>
        <v/>
      </c>
      <c r="U5538">
        <f>YEAR(G5538)</f>
        <v/>
      </c>
      <c r="V5538" s="117">
        <f>IFERROR(Q5538/N5538,"0")</f>
        <v/>
      </c>
    </row>
    <row r="5539">
      <c r="A5539">
        <f>_xlfn.XLOOKUP(D5539,BN:BN,BO:BO)</f>
        <v/>
      </c>
      <c r="B5539" t="inlineStr">
        <is>
          <t>LLC</t>
        </is>
      </c>
      <c r="C5539" t="n">
        <v>968</v>
      </c>
      <c r="D5539">
        <f>_xlfn.XLOOKUP(C5539,BH:BH,BI:BI)</f>
        <v/>
      </c>
      <c r="E5539" t="n">
        <v>28934</v>
      </c>
      <c r="F5539" t="inlineStr">
        <is>
          <t>RENDON VENTURA ADRIANA ISABEL</t>
        </is>
      </c>
      <c r="G5539" s="234" t="n">
        <v>46279</v>
      </c>
      <c r="H5539" s="234" t="n">
        <v>46296</v>
      </c>
      <c r="I5539" t="inlineStr">
        <is>
          <t>VLO</t>
        </is>
      </c>
      <c r="J5539">
        <f>_xlfn.XLOOKUP(I5539,AS:AS,AU:AU)</f>
        <v/>
      </c>
      <c r="K5539" t="inlineStr">
        <is>
          <t>USD</t>
        </is>
      </c>
      <c r="L5539" s="238" t="n">
        <v>0</v>
      </c>
      <c r="M5539">
        <f>L5539*_xlfn.XLOOKUP(K5539,AM:AM,AN:AN)</f>
        <v/>
      </c>
      <c r="N5539">
        <f>L5539*_xlfn.XLOOKUP(K5539,AM:AM,AO:AO)</f>
        <v/>
      </c>
      <c r="O5539" s="238" t="n">
        <v>0</v>
      </c>
      <c r="P5539">
        <f>O5539*_xlfn.XLOOKUP(K5539,AM:AM,AN:AN)</f>
        <v/>
      </c>
      <c r="Q5539">
        <f>O5539*_xlfn.XLOOKUP(K5539,AM:AM,AO:AO)</f>
        <v/>
      </c>
      <c r="R5539">
        <f>_xlfn.XLOOKUP(E5539,AF:AF,AG:AG)</f>
        <v/>
      </c>
      <c r="S5539">
        <f>_xlfn.XLOOKUP(E5539,AF:AF,AI:AI)</f>
        <v/>
      </c>
      <c r="T5539">
        <f>WEEKNUM(G5539)</f>
        <v/>
      </c>
      <c r="U5539">
        <f>YEAR(G5539)</f>
        <v/>
      </c>
      <c r="V5539" s="117">
        <f>IFERROR(Q5539/N5539,"0")</f>
        <v/>
      </c>
    </row>
    <row r="5540">
      <c r="A5540">
        <f>_xlfn.XLOOKUP(D5540,BN:BN,BO:BO)</f>
        <v/>
      </c>
      <c r="B5540" t="inlineStr">
        <is>
          <t>LLC</t>
        </is>
      </c>
      <c r="C5540" t="n">
        <v>968</v>
      </c>
      <c r="D5540">
        <f>_xlfn.XLOOKUP(C5540,BH:BH,BI:BI)</f>
        <v/>
      </c>
      <c r="E5540" t="n">
        <v>0</v>
      </c>
      <c r="F5540" t="inlineStr">
        <is>
          <t>FEE DE EMISION</t>
        </is>
      </c>
      <c r="G5540" s="234" t="n">
        <v>46279</v>
      </c>
      <c r="H5540" s="234" t="n">
        <v>46296</v>
      </c>
      <c r="I5540" t="inlineStr">
        <is>
          <t>HPS</t>
        </is>
      </c>
      <c r="J5540">
        <f>_xlfn.XLOOKUP(I5540,AS:AS,AU:AU)</f>
        <v/>
      </c>
      <c r="K5540" t="inlineStr">
        <is>
          <t>USD</t>
        </is>
      </c>
      <c r="L5540" s="238" t="n">
        <v>100</v>
      </c>
      <c r="M5540">
        <f>L5540*_xlfn.XLOOKUP(K5540,AM:AM,AN:AN)</f>
        <v/>
      </c>
      <c r="N5540">
        <f>L5540*_xlfn.XLOOKUP(K5540,AM:AM,AO:AO)</f>
        <v/>
      </c>
      <c r="O5540" s="238" t="n">
        <v>100</v>
      </c>
      <c r="P5540">
        <f>O5540*_xlfn.XLOOKUP(K5540,AM:AM,AN:AN)</f>
        <v/>
      </c>
      <c r="Q5540">
        <f>O5540*_xlfn.XLOOKUP(K5540,AM:AM,AO:AO)</f>
        <v/>
      </c>
      <c r="R5540">
        <f>_xlfn.XLOOKUP(E5540,AF:AF,AG:AG)</f>
        <v/>
      </c>
      <c r="S5540">
        <f>_xlfn.XLOOKUP(E5540,AF:AF,AI:AI)</f>
        <v/>
      </c>
      <c r="T5540">
        <f>WEEKNUM(G5540)</f>
        <v/>
      </c>
      <c r="U5540">
        <f>YEAR(G5540)</f>
        <v/>
      </c>
      <c r="V5540" s="117">
        <f>IFERROR(Q5540/N5540,"0")</f>
        <v/>
      </c>
    </row>
    <row r="5541">
      <c r="A5541">
        <f>_xlfn.XLOOKUP(D5541,BN:BN,BO:BO)</f>
        <v/>
      </c>
      <c r="B5541" t="inlineStr">
        <is>
          <t>LLC</t>
        </is>
      </c>
      <c r="C5541" t="n">
        <v>968</v>
      </c>
      <c r="D5541">
        <f>_xlfn.XLOOKUP(C5541,BH:BH,BI:BI)</f>
        <v/>
      </c>
      <c r="E5541" t="n">
        <v>34261</v>
      </c>
      <c r="F5541" t="inlineStr">
        <is>
          <t>RITZ CARLTON MALDIVES 27-30 SEP</t>
        </is>
      </c>
      <c r="G5541" s="234" t="n">
        <v>46292</v>
      </c>
      <c r="H5541" s="234" t="n">
        <v>46295</v>
      </c>
      <c r="I5541" t="inlineStr">
        <is>
          <t>HTL</t>
        </is>
      </c>
      <c r="J5541">
        <f>_xlfn.XLOOKUP(I5541,AS:AS,AU:AU)</f>
        <v/>
      </c>
      <c r="K5541" t="inlineStr">
        <is>
          <t>USD</t>
        </is>
      </c>
      <c r="L5541" s="238" t="n">
        <v>9461.950000000001</v>
      </c>
      <c r="M5541">
        <f>L5541*_xlfn.XLOOKUP(K5541,AM:AM,AN:AN)</f>
        <v/>
      </c>
      <c r="N5541">
        <f>L5541*_xlfn.XLOOKUP(K5541,AM:AM,AO:AO)</f>
        <v/>
      </c>
      <c r="O5541" s="238" t="n">
        <v>570</v>
      </c>
      <c r="P5541">
        <f>O5541*_xlfn.XLOOKUP(K5541,AM:AM,AN:AN)</f>
        <v/>
      </c>
      <c r="Q5541">
        <f>O5541*_xlfn.XLOOKUP(K5541,AM:AM,AO:AO)</f>
        <v/>
      </c>
      <c r="R5541">
        <f>_xlfn.XLOOKUP(E5541,AF:AF,AG:AG)</f>
        <v/>
      </c>
      <c r="S5541">
        <f>_xlfn.XLOOKUP(E5541,AF:AF,AI:AI)</f>
        <v/>
      </c>
      <c r="T5541">
        <f>WEEKNUM(G5541)</f>
        <v/>
      </c>
      <c r="U5541">
        <f>YEAR(G5541)</f>
        <v/>
      </c>
      <c r="V5541" s="117">
        <f>IFERROR(Q5541/N5541,"0")</f>
        <v/>
      </c>
    </row>
    <row r="5542">
      <c r="A5542">
        <f>_xlfn.XLOOKUP(D5542,BN:BN,BO:BO)</f>
        <v/>
      </c>
      <c r="B5542" t="inlineStr">
        <is>
          <t>LLC</t>
        </is>
      </c>
      <c r="C5542" t="n">
        <v>969</v>
      </c>
      <c r="D5542">
        <f>_xlfn.XLOOKUP(C5542,BH:BH,BI:BI)</f>
        <v/>
      </c>
      <c r="E5542" t="n">
        <v>33843</v>
      </c>
      <c r="F5542" t="inlineStr">
        <is>
          <t>TRASLADOS ZONA MACO</t>
        </is>
      </c>
      <c r="G5542" s="234" t="n">
        <v>46057</v>
      </c>
      <c r="H5542" s="234" t="n">
        <v>46058</v>
      </c>
      <c r="I5542" t="inlineStr">
        <is>
          <t>TRF</t>
        </is>
      </c>
      <c r="J5542">
        <f>_xlfn.XLOOKUP(I5542,AS:AS,AU:AU)</f>
        <v/>
      </c>
      <c r="K5542" t="inlineStr">
        <is>
          <t>USD</t>
        </is>
      </c>
      <c r="L5542" s="238" t="n">
        <v>1492</v>
      </c>
      <c r="M5542">
        <f>L5542*_xlfn.XLOOKUP(K5542,AM:AM,AN:AN)</f>
        <v/>
      </c>
      <c r="N5542">
        <f>L5542*_xlfn.XLOOKUP(K5542,AM:AM,AO:AO)</f>
        <v/>
      </c>
      <c r="O5542" s="238" t="n">
        <v>186</v>
      </c>
      <c r="P5542">
        <f>O5542*_xlfn.XLOOKUP(K5542,AM:AM,AN:AN)</f>
        <v/>
      </c>
      <c r="Q5542">
        <f>O5542*_xlfn.XLOOKUP(K5542,AM:AM,AO:AO)</f>
        <v/>
      </c>
      <c r="R5542">
        <f>_xlfn.XLOOKUP(E5542,AF:AF,AG:AG)</f>
        <v/>
      </c>
      <c r="S5542">
        <f>_xlfn.XLOOKUP(E5542,AF:AF,AI:AI)</f>
        <v/>
      </c>
      <c r="T5542">
        <f>WEEKNUM(G5542)</f>
        <v/>
      </c>
      <c r="U5542">
        <f>YEAR(G5542)</f>
        <v/>
      </c>
      <c r="V5542" s="117">
        <f>IFERROR(Q5542/N5542,"0")</f>
        <v/>
      </c>
    </row>
    <row r="5543">
      <c r="A5543">
        <f>_xlfn.XLOOKUP(D5543,BN:BN,BO:BO)</f>
        <v/>
      </c>
      <c r="B5543" t="inlineStr">
        <is>
          <t>LLC</t>
        </is>
      </c>
      <c r="C5543" t="n">
        <v>969</v>
      </c>
      <c r="D5543">
        <f>_xlfn.XLOOKUP(C5543,BH:BH,BI:BI)</f>
        <v/>
      </c>
      <c r="E5543" t="n">
        <v>0</v>
      </c>
      <c r="F5543" t="inlineStr">
        <is>
          <t>FEE STRIPE</t>
        </is>
      </c>
      <c r="G5543" s="234" t="n">
        <v>46057</v>
      </c>
      <c r="H5543" s="234" t="n">
        <v>46058</v>
      </c>
      <c r="I5543" t="inlineStr">
        <is>
          <t>HPS</t>
        </is>
      </c>
      <c r="J5543">
        <f>_xlfn.XLOOKUP(I5543,AS:AS,AU:AU)</f>
        <v/>
      </c>
      <c r="K5543" t="inlineStr">
        <is>
          <t>USD</t>
        </is>
      </c>
      <c r="L5543" s="238" t="n">
        <v>178.45</v>
      </c>
      <c r="M5543">
        <f>L5543*_xlfn.XLOOKUP(K5543,AM:AM,AN:AN)</f>
        <v/>
      </c>
      <c r="N5543">
        <f>L5543*_xlfn.XLOOKUP(K5543,AM:AM,AO:AO)</f>
        <v/>
      </c>
      <c r="O5543" s="238" t="n">
        <v>178.45</v>
      </c>
      <c r="P5543">
        <f>O5543*_xlfn.XLOOKUP(K5543,AM:AM,AN:AN)</f>
        <v/>
      </c>
      <c r="Q5543">
        <f>O5543*_xlfn.XLOOKUP(K5543,AM:AM,AO:AO)</f>
        <v/>
      </c>
      <c r="R5543">
        <f>_xlfn.XLOOKUP(E5543,AF:AF,AG:AG)</f>
        <v/>
      </c>
      <c r="S5543">
        <f>_xlfn.XLOOKUP(E5543,AF:AF,AI:AI)</f>
        <v/>
      </c>
      <c r="T5543">
        <f>WEEKNUM(G5543)</f>
        <v/>
      </c>
      <c r="U5543">
        <f>YEAR(G5543)</f>
        <v/>
      </c>
      <c r="V5543" s="117">
        <f>IFERROR(Q5543/N5543,"0")</f>
        <v/>
      </c>
    </row>
    <row r="5544">
      <c r="A5544">
        <f>_xlfn.XLOOKUP(D5544,BN:BN,BO:BO)</f>
        <v/>
      </c>
      <c r="B5544" t="inlineStr">
        <is>
          <t>LLC</t>
        </is>
      </c>
      <c r="C5544" t="n">
        <v>969</v>
      </c>
      <c r="D5544">
        <f>_xlfn.XLOOKUP(C5544,BH:BH,BI:BI)</f>
        <v/>
      </c>
      <c r="E5544" t="n">
        <v>30966</v>
      </c>
      <c r="F5544" t="inlineStr">
        <is>
          <t>TOURS</t>
        </is>
      </c>
      <c r="G5544" s="234" t="n">
        <v>46057</v>
      </c>
      <c r="H5544" s="234" t="n">
        <v>46058</v>
      </c>
      <c r="I5544" t="inlineStr">
        <is>
          <t>PKT</t>
        </is>
      </c>
      <c r="J5544">
        <f>_xlfn.XLOOKUP(I5544,AS:AS,AU:AU)</f>
        <v/>
      </c>
      <c r="K5544" t="inlineStr">
        <is>
          <t>USD</t>
        </is>
      </c>
      <c r="L5544" s="238" t="n">
        <v>2767</v>
      </c>
      <c r="M5544">
        <f>L5544*_xlfn.XLOOKUP(K5544,AM:AM,AN:AN)</f>
        <v/>
      </c>
      <c r="N5544">
        <f>L5544*_xlfn.XLOOKUP(K5544,AM:AM,AO:AO)</f>
        <v/>
      </c>
      <c r="O5544" s="238" t="n">
        <v>253</v>
      </c>
      <c r="P5544">
        <f>O5544*_xlfn.XLOOKUP(K5544,AM:AM,AN:AN)</f>
        <v/>
      </c>
      <c r="Q5544">
        <f>O5544*_xlfn.XLOOKUP(K5544,AM:AM,AO:AO)</f>
        <v/>
      </c>
      <c r="R5544">
        <f>_xlfn.XLOOKUP(E5544,AF:AF,AG:AG)</f>
        <v/>
      </c>
      <c r="S5544">
        <f>_xlfn.XLOOKUP(E5544,AF:AF,AI:AI)</f>
        <v/>
      </c>
      <c r="T5544">
        <f>WEEKNUM(G5544)</f>
        <v/>
      </c>
      <c r="U5544">
        <f>YEAR(G5544)</f>
        <v/>
      </c>
      <c r="V5544" s="117">
        <f>IFERROR(Q5544/N5544,"0")</f>
        <v/>
      </c>
    </row>
    <row r="5545">
      <c r="A5545">
        <f>_xlfn.XLOOKUP(D5545,BN:BN,BO:BO)</f>
        <v/>
      </c>
      <c r="B5545" t="inlineStr">
        <is>
          <t>LLC</t>
        </is>
      </c>
      <c r="C5545" t="n">
        <v>969</v>
      </c>
      <c r="D5545">
        <f>_xlfn.XLOOKUP(C5545,BH:BH,BI:BI)</f>
        <v/>
      </c>
      <c r="E5545" t="n">
        <v>34747</v>
      </c>
      <c r="F5545" t="inlineStr">
        <is>
          <t>TOUR MACO</t>
        </is>
      </c>
      <c r="G5545" s="234" t="n">
        <v>46057</v>
      </c>
      <c r="H5545" s="234" t="n">
        <v>46058</v>
      </c>
      <c r="I5545" t="inlineStr">
        <is>
          <t>ATR</t>
        </is>
      </c>
      <c r="J5545">
        <f>_xlfn.XLOOKUP(I5545,AS:AS,AU:AU)</f>
        <v/>
      </c>
      <c r="K5545" t="inlineStr">
        <is>
          <t>USD</t>
        </is>
      </c>
      <c r="L5545" s="238" t="n">
        <v>220</v>
      </c>
      <c r="M5545">
        <f>L5545*_xlfn.XLOOKUP(K5545,AM:AM,AN:AN)</f>
        <v/>
      </c>
      <c r="N5545">
        <f>L5545*_xlfn.XLOOKUP(K5545,AM:AM,AO:AO)</f>
        <v/>
      </c>
      <c r="O5545" s="238" t="n">
        <v>0</v>
      </c>
      <c r="P5545">
        <f>O5545*_xlfn.XLOOKUP(K5545,AM:AM,AN:AN)</f>
        <v/>
      </c>
      <c r="Q5545">
        <f>O5545*_xlfn.XLOOKUP(K5545,AM:AM,AO:AO)</f>
        <v/>
      </c>
      <c r="R5545">
        <f>_xlfn.XLOOKUP(E5545,AF:AF,AG:AG)</f>
        <v/>
      </c>
      <c r="S5545">
        <f>_xlfn.XLOOKUP(E5545,AF:AF,AI:AI)</f>
        <v/>
      </c>
      <c r="T5545">
        <f>WEEKNUM(G5545)</f>
        <v/>
      </c>
      <c r="U5545">
        <f>YEAR(G5545)</f>
        <v/>
      </c>
      <c r="V5545" s="117">
        <f>IFERROR(Q5545/N5545,"0")</f>
        <v/>
      </c>
    </row>
    <row r="5546">
      <c r="A5546">
        <f>_xlfn.XLOOKUP(D5546,BN:BN,BO:BO)</f>
        <v/>
      </c>
      <c r="B5546" t="inlineStr">
        <is>
          <t>LLC</t>
        </is>
      </c>
      <c r="C5546" t="n">
        <v>970</v>
      </c>
      <c r="D5546">
        <f>_xlfn.XLOOKUP(C5546,BH:BH,BI:BI)</f>
        <v/>
      </c>
      <c r="E5546" t="n">
        <v>34251</v>
      </c>
      <c r="F5546" t="inlineStr">
        <is>
          <t>Hospedaje</t>
        </is>
      </c>
      <c r="G5546" s="234" t="n">
        <v>46001</v>
      </c>
      <c r="H5546" s="234" t="n">
        <v>46005</v>
      </c>
      <c r="I5546" t="inlineStr">
        <is>
          <t>HTL</t>
        </is>
      </c>
      <c r="J5546">
        <f>_xlfn.XLOOKUP(I5546,AS:AS,AU:AU)</f>
        <v/>
      </c>
      <c r="K5546" t="inlineStr">
        <is>
          <t>EUR</t>
        </is>
      </c>
      <c r="L5546" s="238" t="n">
        <v>2320</v>
      </c>
      <c r="M5546">
        <f>L5546*_xlfn.XLOOKUP(K5546,AM:AM,AN:AN)</f>
        <v/>
      </c>
      <c r="N5546">
        <f>L5546*_xlfn.XLOOKUP(K5546,AM:AM,AO:AO)</f>
        <v/>
      </c>
      <c r="O5546" s="238" t="n">
        <v>232</v>
      </c>
      <c r="P5546">
        <f>O5546*_xlfn.XLOOKUP(K5546,AM:AM,AN:AN)</f>
        <v/>
      </c>
      <c r="Q5546">
        <f>O5546*_xlfn.XLOOKUP(K5546,AM:AM,AO:AO)</f>
        <v/>
      </c>
      <c r="R5546">
        <f>_xlfn.XLOOKUP(E5546,AF:AF,AG:AG)</f>
        <v/>
      </c>
      <c r="S5546">
        <f>_xlfn.XLOOKUP(E5546,AF:AF,AI:AI)</f>
        <v/>
      </c>
      <c r="T5546">
        <f>WEEKNUM(G5546)</f>
        <v/>
      </c>
      <c r="U5546">
        <f>YEAR(G5546)</f>
        <v/>
      </c>
      <c r="V5546" s="117">
        <f>IFERROR(Q5546/N5546,"0")</f>
        <v/>
      </c>
    </row>
    <row r="5547">
      <c r="A5547">
        <f>_xlfn.XLOOKUP(D5547,BN:BN,BO:BO)</f>
        <v/>
      </c>
      <c r="B5547" t="inlineStr">
        <is>
          <t>LLC</t>
        </is>
      </c>
      <c r="C5547" t="n">
        <v>971</v>
      </c>
      <c r="D5547">
        <f>_xlfn.XLOOKUP(C5547,BH:BH,BI:BI)</f>
        <v/>
      </c>
      <c r="E5547" t="n">
        <v>25379</v>
      </c>
      <c r="F5547" t="inlineStr">
        <is>
          <t>Pago de Hospedaje</t>
        </is>
      </c>
      <c r="G5547" s="234" t="n">
        <v>45990</v>
      </c>
      <c r="H5547" s="234" t="n">
        <v>45992</v>
      </c>
      <c r="I5547" t="inlineStr">
        <is>
          <t>HTL</t>
        </is>
      </c>
      <c r="J5547">
        <f>_xlfn.XLOOKUP(I5547,AS:AS,AU:AU)</f>
        <v/>
      </c>
      <c r="K5547" t="inlineStr">
        <is>
          <t>MXN</t>
        </is>
      </c>
      <c r="L5547" s="238" t="n">
        <v>90124.48</v>
      </c>
      <c r="M5547">
        <f>L5547*_xlfn.XLOOKUP(K5547,AM:AM,AN:AN)</f>
        <v/>
      </c>
      <c r="N5547">
        <f>L5547*_xlfn.XLOOKUP(K5547,AM:AM,AO:AO)</f>
        <v/>
      </c>
      <c r="O5547" s="238" t="n">
        <v>9221.82</v>
      </c>
      <c r="P5547">
        <f>O5547*_xlfn.XLOOKUP(K5547,AM:AM,AN:AN)</f>
        <v/>
      </c>
      <c r="Q5547">
        <f>O5547*_xlfn.XLOOKUP(K5547,AM:AM,AO:AO)</f>
        <v/>
      </c>
      <c r="R5547">
        <f>_xlfn.XLOOKUP(E5547,AF:AF,AG:AG)</f>
        <v/>
      </c>
      <c r="S5547">
        <f>_xlfn.XLOOKUP(E5547,AF:AF,AI:AI)</f>
        <v/>
      </c>
      <c r="T5547">
        <f>WEEKNUM(G5547)</f>
        <v/>
      </c>
      <c r="U5547">
        <f>YEAR(G5547)</f>
        <v/>
      </c>
      <c r="V5547" s="117">
        <f>IFERROR(Q5547/N5547,"0")</f>
        <v/>
      </c>
    </row>
    <row r="5548">
      <c r="A5548">
        <f>_xlfn.XLOOKUP(D5548,BN:BN,BO:BO)</f>
        <v/>
      </c>
      <c r="B5548" t="inlineStr">
        <is>
          <t>LLC</t>
        </is>
      </c>
      <c r="C5548" t="n">
        <v>972</v>
      </c>
      <c r="D5548">
        <f>_xlfn.XLOOKUP(C5548,BH:BH,BI:BI)</f>
        <v/>
      </c>
      <c r="E5548" t="n">
        <v>24006</v>
      </c>
      <c r="F5548" t="inlineStr">
        <is>
          <t>Pago de Hospedaje</t>
        </is>
      </c>
      <c r="G5548" s="234" t="n">
        <v>46043</v>
      </c>
      <c r="H5548" s="234" t="n">
        <v>46045</v>
      </c>
      <c r="I5548" t="inlineStr">
        <is>
          <t>HTL</t>
        </is>
      </c>
      <c r="J5548">
        <f>_xlfn.XLOOKUP(I5548,AS:AS,AU:AU)</f>
        <v/>
      </c>
      <c r="K5548" t="inlineStr">
        <is>
          <t>GBP</t>
        </is>
      </c>
      <c r="L5548" s="238" t="n">
        <v>2040</v>
      </c>
      <c r="M5548">
        <f>L5548*_xlfn.XLOOKUP(K5548,AM:AM,AN:AN)</f>
        <v/>
      </c>
      <c r="N5548">
        <f>L5548*_xlfn.XLOOKUP(K5548,AM:AM,AO:AO)</f>
        <v/>
      </c>
      <c r="O5548" s="238" t="n">
        <v>204</v>
      </c>
      <c r="P5548">
        <f>O5548*_xlfn.XLOOKUP(K5548,AM:AM,AN:AN)</f>
        <v/>
      </c>
      <c r="Q5548">
        <f>O5548*_xlfn.XLOOKUP(K5548,AM:AM,AO:AO)</f>
        <v/>
      </c>
      <c r="R5548">
        <f>_xlfn.XLOOKUP(E5548,AF:AF,AG:AG)</f>
        <v/>
      </c>
      <c r="S5548">
        <f>_xlfn.XLOOKUP(E5548,AF:AF,AI:AI)</f>
        <v/>
      </c>
      <c r="T5548">
        <f>WEEKNUM(G5548)</f>
        <v/>
      </c>
      <c r="U5548">
        <f>YEAR(G5548)</f>
        <v/>
      </c>
      <c r="V5548" s="117">
        <f>IFERROR(Q5548/N5548,"0")</f>
        <v/>
      </c>
    </row>
    <row r="5549">
      <c r="A5549">
        <f>_xlfn.XLOOKUP(D5549,BN:BN,BO:BO)</f>
        <v/>
      </c>
      <c r="B5549" t="inlineStr">
        <is>
          <t>LLC</t>
        </is>
      </c>
      <c r="C5549" t="n">
        <v>973</v>
      </c>
      <c r="D5549">
        <f>_xlfn.XLOOKUP(C5549,BH:BH,BI:BI)</f>
        <v/>
      </c>
      <c r="E5549" t="n">
        <v>29688</v>
      </c>
      <c r="F5549" t="inlineStr">
        <is>
          <t>Pago de Hospedaje</t>
        </is>
      </c>
      <c r="G5549" s="234" t="n">
        <v>46040</v>
      </c>
      <c r="H5549" s="234" t="n">
        <v>46043</v>
      </c>
      <c r="I5549" t="inlineStr">
        <is>
          <t>HTL</t>
        </is>
      </c>
      <c r="J5549">
        <f>_xlfn.XLOOKUP(I5549,AS:AS,AU:AU)</f>
        <v/>
      </c>
      <c r="K5549" t="inlineStr">
        <is>
          <t>EUR</t>
        </is>
      </c>
      <c r="L5549" s="238" t="n">
        <v>2422.38</v>
      </c>
      <c r="M5549">
        <f>L5549*_xlfn.XLOOKUP(K5549,AM:AM,AN:AN)</f>
        <v/>
      </c>
      <c r="N5549">
        <f>L5549*_xlfn.XLOOKUP(K5549,AM:AM,AO:AO)</f>
        <v/>
      </c>
      <c r="O5549" s="238" t="n">
        <v>242.24</v>
      </c>
      <c r="P5549">
        <f>O5549*_xlfn.XLOOKUP(K5549,AM:AM,AN:AN)</f>
        <v/>
      </c>
      <c r="Q5549">
        <f>O5549*_xlfn.XLOOKUP(K5549,AM:AM,AO:AO)</f>
        <v/>
      </c>
      <c r="R5549">
        <f>_xlfn.XLOOKUP(E5549,AF:AF,AG:AG)</f>
        <v/>
      </c>
      <c r="S5549">
        <f>_xlfn.XLOOKUP(E5549,AF:AF,AI:AI)</f>
        <v/>
      </c>
      <c r="T5549">
        <f>WEEKNUM(G5549)</f>
        <v/>
      </c>
      <c r="U5549">
        <f>YEAR(G5549)</f>
        <v/>
      </c>
      <c r="V5549" s="117">
        <f>IFERROR(Q5549/N5549,"0")</f>
        <v/>
      </c>
    </row>
    <row r="5550">
      <c r="A5550">
        <f>_xlfn.XLOOKUP(D5550,BN:BN,BO:BO)</f>
        <v/>
      </c>
      <c r="B5550" t="inlineStr">
        <is>
          <t>LLC</t>
        </is>
      </c>
      <c r="C5550" t="n">
        <v>974</v>
      </c>
      <c r="D5550">
        <f>_xlfn.XLOOKUP(C5550,BH:BH,BI:BI)</f>
        <v/>
      </c>
      <c r="E5550" t="n">
        <v>34275</v>
      </c>
      <c r="F5550" t="inlineStr">
        <is>
          <t>Servicios</t>
        </is>
      </c>
      <c r="G5550" s="234" t="n">
        <v>46221</v>
      </c>
      <c r="H5550" s="234" t="n">
        <v>46235</v>
      </c>
      <c r="I5550" t="inlineStr">
        <is>
          <t>PKT</t>
        </is>
      </c>
      <c r="J5550">
        <f>_xlfn.XLOOKUP(I5550,AS:AS,AU:AU)</f>
        <v/>
      </c>
      <c r="K5550" t="inlineStr">
        <is>
          <t>EUR</t>
        </is>
      </c>
      <c r="L5550" s="238" t="n">
        <v>95200</v>
      </c>
      <c r="M5550">
        <f>L5550*_xlfn.XLOOKUP(K5550,AM:AM,AN:AN)</f>
        <v/>
      </c>
      <c r="N5550">
        <f>L5550*_xlfn.XLOOKUP(K5550,AM:AM,AO:AO)</f>
        <v/>
      </c>
      <c r="O5550" s="238" t="n">
        <v>0</v>
      </c>
      <c r="P5550">
        <f>O5550*_xlfn.XLOOKUP(K5550,AM:AM,AN:AN)</f>
        <v/>
      </c>
      <c r="Q5550">
        <f>O5550*_xlfn.XLOOKUP(K5550,AM:AM,AO:AO)</f>
        <v/>
      </c>
      <c r="R5550">
        <f>_xlfn.XLOOKUP(E5550,AF:AF,AG:AG)</f>
        <v/>
      </c>
      <c r="S5550">
        <f>_xlfn.XLOOKUP(E5550,AF:AF,AI:AI)</f>
        <v/>
      </c>
      <c r="T5550">
        <f>WEEKNUM(G5550)</f>
        <v/>
      </c>
      <c r="U5550">
        <f>YEAR(G5550)</f>
        <v/>
      </c>
      <c r="V5550" s="117">
        <f>IFERROR(Q5550/N5550,"0")</f>
        <v/>
      </c>
    </row>
    <row r="5551">
      <c r="A5551">
        <f>_xlfn.XLOOKUP(D5551,BN:BN,BO:BO)</f>
        <v/>
      </c>
      <c r="B5551" t="inlineStr">
        <is>
          <t>LLC</t>
        </is>
      </c>
      <c r="C5551" t="n">
        <v>975</v>
      </c>
      <c r="D5551">
        <f>_xlfn.XLOOKUP(C5551,BH:BH,BI:BI)</f>
        <v/>
      </c>
      <c r="E5551" t="n">
        <v>34260</v>
      </c>
      <c r="F5551" t="inlineStr">
        <is>
          <t>AMOMOXTLI 10-11 ENE</t>
        </is>
      </c>
      <c r="G5551" s="234" t="n">
        <v>46032</v>
      </c>
      <c r="H5551" s="234" t="n">
        <v>46033</v>
      </c>
      <c r="I5551" t="inlineStr">
        <is>
          <t>HTL</t>
        </is>
      </c>
      <c r="J5551">
        <f>_xlfn.XLOOKUP(I5551,AS:AS,AU:AU)</f>
        <v/>
      </c>
      <c r="K5551" t="inlineStr">
        <is>
          <t>MXN</t>
        </is>
      </c>
      <c r="L5551" s="238" t="n">
        <v>11920.39</v>
      </c>
      <c r="M5551">
        <f>L5551*_xlfn.XLOOKUP(K5551,AM:AM,AN:AN)</f>
        <v/>
      </c>
      <c r="N5551">
        <f>L5551*_xlfn.XLOOKUP(K5551,AM:AM,AO:AO)</f>
        <v/>
      </c>
      <c r="O5551" s="238" t="n">
        <v>1065.71</v>
      </c>
      <c r="P5551">
        <f>O5551*_xlfn.XLOOKUP(K5551,AM:AM,AN:AN)</f>
        <v/>
      </c>
      <c r="Q5551">
        <f>O5551*_xlfn.XLOOKUP(K5551,AM:AM,AO:AO)</f>
        <v/>
      </c>
      <c r="R5551">
        <f>_xlfn.XLOOKUP(E5551,AF:AF,AG:AG)</f>
        <v/>
      </c>
      <c r="S5551">
        <f>_xlfn.XLOOKUP(E5551,AF:AF,AI:AI)</f>
        <v/>
      </c>
      <c r="T5551">
        <f>WEEKNUM(G5551)</f>
        <v/>
      </c>
      <c r="U5551">
        <f>YEAR(G5551)</f>
        <v/>
      </c>
      <c r="V5551" s="117">
        <f>IFERROR(Q5551/N5551,"0")</f>
        <v/>
      </c>
    </row>
    <row r="5552">
      <c r="A5552">
        <f>_xlfn.XLOOKUP(D5552,BN:BN,BO:BO)</f>
        <v/>
      </c>
      <c r="B5552" t="inlineStr">
        <is>
          <t>LLC</t>
        </is>
      </c>
      <c r="C5552" t="n">
        <v>976</v>
      </c>
      <c r="D5552">
        <f>_xlfn.XLOOKUP(C5552,BH:BH,BI:BI)</f>
        <v/>
      </c>
      <c r="E5552" t="n">
        <v>23331</v>
      </c>
      <c r="F5552" t="inlineStr">
        <is>
          <t>Pago de DMC - Turquia (Hoteles/Tours/Transportes)</t>
        </is>
      </c>
      <c r="G5552" s="234" t="n">
        <v>46179</v>
      </c>
      <c r="H5552" s="234" t="n">
        <v>46190</v>
      </c>
      <c r="I5552" t="inlineStr">
        <is>
          <t>PKT</t>
        </is>
      </c>
      <c r="J5552">
        <f>_xlfn.XLOOKUP(I5552,AS:AS,AU:AU)</f>
        <v/>
      </c>
      <c r="K5552" t="inlineStr">
        <is>
          <t>EUR</t>
        </is>
      </c>
      <c r="L5552" s="238" t="n">
        <v>18431</v>
      </c>
      <c r="M5552">
        <f>L5552*_xlfn.XLOOKUP(K5552,AM:AM,AN:AN)</f>
        <v/>
      </c>
      <c r="N5552">
        <f>L5552*_xlfn.XLOOKUP(K5552,AM:AM,AO:AO)</f>
        <v/>
      </c>
      <c r="O5552" s="238" t="n">
        <v>0</v>
      </c>
      <c r="P5552">
        <f>O5552*_xlfn.XLOOKUP(K5552,AM:AM,AN:AN)</f>
        <v/>
      </c>
      <c r="Q5552">
        <f>O5552*_xlfn.XLOOKUP(K5552,AM:AM,AO:AO)</f>
        <v/>
      </c>
      <c r="R5552">
        <f>_xlfn.XLOOKUP(E5552,AF:AF,AG:AG)</f>
        <v/>
      </c>
      <c r="S5552">
        <f>_xlfn.XLOOKUP(E5552,AF:AF,AI:AI)</f>
        <v/>
      </c>
      <c r="T5552">
        <f>WEEKNUM(G5552)</f>
        <v/>
      </c>
      <c r="U5552">
        <f>YEAR(G5552)</f>
        <v/>
      </c>
      <c r="V5552" s="117">
        <f>IFERROR(Q5552/N5552,"0")</f>
        <v/>
      </c>
    </row>
    <row r="5553">
      <c r="A5553">
        <f>_xlfn.XLOOKUP(D5553,BN:BN,BO:BO)</f>
        <v/>
      </c>
      <c r="B5553" t="inlineStr">
        <is>
          <t>LLC</t>
        </is>
      </c>
      <c r="C5553" t="n">
        <v>976</v>
      </c>
      <c r="D5553">
        <f>_xlfn.XLOOKUP(C5553,BH:BH,BI:BI)</f>
        <v/>
      </c>
      <c r="E5553" t="n">
        <v>29989</v>
      </c>
      <c r="F5553" t="inlineStr">
        <is>
          <t>Pago de DMC - Croacia (Hoteles/Tours/Transportes)</t>
        </is>
      </c>
      <c r="G5553" s="234" t="n">
        <v>46190</v>
      </c>
      <c r="H5553" s="234" t="n">
        <v>46199</v>
      </c>
      <c r="I5553" t="inlineStr">
        <is>
          <t>PKT</t>
        </is>
      </c>
      <c r="J5553">
        <f>_xlfn.XLOOKUP(I5553,AS:AS,AU:AU)</f>
        <v/>
      </c>
      <c r="K5553" t="inlineStr">
        <is>
          <t>EUR</t>
        </is>
      </c>
      <c r="L5553" s="238" t="n">
        <v>19771</v>
      </c>
      <c r="M5553">
        <f>L5553*_xlfn.XLOOKUP(K5553,AM:AM,AN:AN)</f>
        <v/>
      </c>
      <c r="N5553">
        <f>L5553*_xlfn.XLOOKUP(K5553,AM:AM,AO:AO)</f>
        <v/>
      </c>
      <c r="O5553" s="238" t="n">
        <v>0</v>
      </c>
      <c r="P5553">
        <f>O5553*_xlfn.XLOOKUP(K5553,AM:AM,AN:AN)</f>
        <v/>
      </c>
      <c r="Q5553">
        <f>O5553*_xlfn.XLOOKUP(K5553,AM:AM,AO:AO)</f>
        <v/>
      </c>
      <c r="R5553">
        <f>_xlfn.XLOOKUP(E5553,AF:AF,AG:AG)</f>
        <v/>
      </c>
      <c r="S5553">
        <f>_xlfn.XLOOKUP(E5553,AF:AF,AI:AI)</f>
        <v/>
      </c>
      <c r="T5553">
        <f>WEEKNUM(G5553)</f>
        <v/>
      </c>
      <c r="U5553">
        <f>YEAR(G5553)</f>
        <v/>
      </c>
      <c r="V5553" s="117">
        <f>IFERROR(Q5553/N5553,"0")</f>
        <v/>
      </c>
    </row>
    <row r="5554">
      <c r="A5554">
        <f>_xlfn.XLOOKUP(D5554,BN:BN,BO:BO)</f>
        <v/>
      </c>
      <c r="B5554" t="inlineStr">
        <is>
          <t>LLC</t>
        </is>
      </c>
      <c r="C5554" t="n">
        <v>978</v>
      </c>
      <c r="D5554">
        <f>_xlfn.XLOOKUP(C5554,BH:BH,BI:BI)</f>
        <v/>
      </c>
      <c r="E5554" t="n">
        <v>26428</v>
      </c>
      <c r="F5554" t="inlineStr">
        <is>
          <t xml:space="preserve">Trenes y choferes </t>
        </is>
      </c>
      <c r="G5554" s="234" t="n">
        <v>46058</v>
      </c>
      <c r="H5554" s="234" t="n">
        <v>46061</v>
      </c>
      <c r="I5554" t="inlineStr">
        <is>
          <t>TRN</t>
        </is>
      </c>
      <c r="J5554">
        <f>_xlfn.XLOOKUP(I5554,AS:AS,AU:AU)</f>
        <v/>
      </c>
      <c r="K5554" t="inlineStr">
        <is>
          <t>MXN</t>
        </is>
      </c>
      <c r="L5554" s="238" t="n">
        <v>35200</v>
      </c>
      <c r="M5554">
        <f>L5554*_xlfn.XLOOKUP(K5554,AM:AM,AN:AN)</f>
        <v/>
      </c>
      <c r="N5554">
        <f>L5554*_xlfn.XLOOKUP(K5554,AM:AM,AO:AO)</f>
        <v/>
      </c>
      <c r="O5554" s="238" t="n">
        <v>0</v>
      </c>
      <c r="P5554">
        <f>O5554*_xlfn.XLOOKUP(K5554,AM:AM,AN:AN)</f>
        <v/>
      </c>
      <c r="Q5554">
        <f>O5554*_xlfn.XLOOKUP(K5554,AM:AM,AO:AO)</f>
        <v/>
      </c>
      <c r="R5554">
        <f>_xlfn.XLOOKUP(E5554,AF:AF,AG:AG)</f>
        <v/>
      </c>
      <c r="S5554">
        <f>_xlfn.XLOOKUP(E5554,AF:AF,AI:AI)</f>
        <v/>
      </c>
      <c r="T5554">
        <f>WEEKNUM(G5554)</f>
        <v/>
      </c>
      <c r="U5554">
        <f>YEAR(G5554)</f>
        <v/>
      </c>
      <c r="V5554" s="117">
        <f>IFERROR(Q5554/N5554,"0")</f>
        <v/>
      </c>
    </row>
    <row r="5555">
      <c r="A5555">
        <f>_xlfn.XLOOKUP(D5555,BN:BN,BO:BO)</f>
        <v/>
      </c>
      <c r="B5555" t="inlineStr">
        <is>
          <t>LLC</t>
        </is>
      </c>
      <c r="C5555" t="n">
        <v>978</v>
      </c>
      <c r="D5555">
        <f>_xlfn.XLOOKUP(C5555,BH:BH,BI:BI)</f>
        <v/>
      </c>
      <c r="E5555" t="n">
        <v>25107</v>
      </c>
      <c r="F5555" t="inlineStr">
        <is>
          <t>guia personal</t>
        </is>
      </c>
      <c r="G5555" s="234" t="n">
        <v>46058</v>
      </c>
      <c r="H5555" s="234" t="n">
        <v>46058</v>
      </c>
      <c r="I5555" t="inlineStr">
        <is>
          <t>GUI</t>
        </is>
      </c>
      <c r="J5555">
        <f>_xlfn.XLOOKUP(I5555,AS:AS,AU:AU)</f>
        <v/>
      </c>
      <c r="K5555" t="inlineStr">
        <is>
          <t>MXN</t>
        </is>
      </c>
      <c r="L5555" s="238" t="n">
        <v>11437.74</v>
      </c>
      <c r="M5555">
        <f>L5555*_xlfn.XLOOKUP(K5555,AM:AM,AN:AN)</f>
        <v/>
      </c>
      <c r="N5555">
        <f>L5555*_xlfn.XLOOKUP(K5555,AM:AM,AO:AO)</f>
        <v/>
      </c>
      <c r="O5555" s="238" t="n">
        <v>0</v>
      </c>
      <c r="P5555">
        <f>O5555*_xlfn.XLOOKUP(K5555,AM:AM,AN:AN)</f>
        <v/>
      </c>
      <c r="Q5555">
        <f>O5555*_xlfn.XLOOKUP(K5555,AM:AM,AO:AO)</f>
        <v/>
      </c>
      <c r="R5555">
        <f>_xlfn.XLOOKUP(E5555,AF:AF,AG:AG)</f>
        <v/>
      </c>
      <c r="S5555">
        <f>_xlfn.XLOOKUP(E5555,AF:AF,AI:AI)</f>
        <v/>
      </c>
      <c r="T5555">
        <f>WEEKNUM(G5555)</f>
        <v/>
      </c>
      <c r="U5555">
        <f>YEAR(G5555)</f>
        <v/>
      </c>
      <c r="V5555" s="117">
        <f>IFERROR(Q5555/N5555,"0")</f>
        <v/>
      </c>
    </row>
    <row r="5556">
      <c r="A5556">
        <f>_xlfn.XLOOKUP(D5556,BN:BN,BO:BO)</f>
        <v/>
      </c>
      <c r="B5556" t="inlineStr">
        <is>
          <t>LLC</t>
        </is>
      </c>
      <c r="C5556" t="n">
        <v>978</v>
      </c>
      <c r="D5556">
        <f>_xlfn.XLOOKUP(C5556,BH:BH,BI:BI)</f>
        <v/>
      </c>
      <c r="E5556" t="n">
        <v>0</v>
      </c>
      <c r="F5556" t="inlineStr">
        <is>
          <t>fee por servicio</t>
        </is>
      </c>
      <c r="G5556" s="234" t="n">
        <v>46058</v>
      </c>
      <c r="H5556" s="234" t="n">
        <v>46061</v>
      </c>
      <c r="I5556" t="inlineStr">
        <is>
          <t>HPS</t>
        </is>
      </c>
      <c r="J5556">
        <f>_xlfn.XLOOKUP(I5556,AS:AS,AU:AU)</f>
        <v/>
      </c>
      <c r="K5556" t="inlineStr">
        <is>
          <t>MXN</t>
        </is>
      </c>
      <c r="L5556" s="238" t="n">
        <v>19362.26</v>
      </c>
      <c r="M5556">
        <f>L5556*_xlfn.XLOOKUP(K5556,AM:AM,AN:AN)</f>
        <v/>
      </c>
      <c r="N5556">
        <f>L5556*_xlfn.XLOOKUP(K5556,AM:AM,AO:AO)</f>
        <v/>
      </c>
      <c r="O5556" s="238" t="n">
        <v>19362.26</v>
      </c>
      <c r="P5556">
        <f>O5556*_xlfn.XLOOKUP(K5556,AM:AM,AN:AN)</f>
        <v/>
      </c>
      <c r="Q5556">
        <f>O5556*_xlfn.XLOOKUP(K5556,AM:AM,AO:AO)</f>
        <v/>
      </c>
      <c r="R5556">
        <f>_xlfn.XLOOKUP(E5556,AF:AF,AG:AG)</f>
        <v/>
      </c>
      <c r="S5556">
        <f>_xlfn.XLOOKUP(E5556,AF:AF,AI:AI)</f>
        <v/>
      </c>
      <c r="T5556">
        <f>WEEKNUM(G5556)</f>
        <v/>
      </c>
      <c r="U5556">
        <f>YEAR(G5556)</f>
        <v/>
      </c>
      <c r="V5556" s="117">
        <f>IFERROR(Q5556/N5556,"0")</f>
        <v/>
      </c>
    </row>
    <row r="5557">
      <c r="A5557">
        <f>_xlfn.XLOOKUP(D5557,BN:BN,BO:BO)</f>
        <v/>
      </c>
      <c r="B5557" t="inlineStr">
        <is>
          <t>LLC</t>
        </is>
      </c>
      <c r="C5557" t="n">
        <v>979</v>
      </c>
      <c r="D5557">
        <f>_xlfn.XLOOKUP(C5557,BH:BH,BI:BI)</f>
        <v/>
      </c>
      <c r="E5557" t="n">
        <v>34325</v>
      </c>
      <c r="F5557" t="inlineStr">
        <is>
          <t>FORTE DEI MARMI</t>
        </is>
      </c>
      <c r="G5557" s="234" t="n">
        <v>46000</v>
      </c>
      <c r="H5557" s="234" t="n">
        <v>46003</v>
      </c>
      <c r="I5557" t="inlineStr">
        <is>
          <t>HTL</t>
        </is>
      </c>
      <c r="J5557">
        <f>_xlfn.XLOOKUP(I5557,AS:AS,AU:AU)</f>
        <v/>
      </c>
      <c r="K5557" t="inlineStr">
        <is>
          <t>USD</t>
        </is>
      </c>
      <c r="L5557" s="238" t="n">
        <v>2523</v>
      </c>
      <c r="M5557">
        <f>L5557*_xlfn.XLOOKUP(K5557,AM:AM,AN:AN)</f>
        <v/>
      </c>
      <c r="N5557">
        <f>L5557*_xlfn.XLOOKUP(K5557,AM:AM,AO:AO)</f>
        <v/>
      </c>
      <c r="O5557" s="238" t="n">
        <v>204.42</v>
      </c>
      <c r="P5557">
        <f>O5557*_xlfn.XLOOKUP(K5557,AM:AM,AN:AN)</f>
        <v/>
      </c>
      <c r="Q5557">
        <f>O5557*_xlfn.XLOOKUP(K5557,AM:AM,AO:AO)</f>
        <v/>
      </c>
      <c r="R5557">
        <f>_xlfn.XLOOKUP(E5557,AF:AF,AG:AG)</f>
        <v/>
      </c>
      <c r="S5557">
        <f>_xlfn.XLOOKUP(E5557,AF:AF,AI:AI)</f>
        <v/>
      </c>
      <c r="T5557">
        <f>WEEKNUM(G5557)</f>
        <v/>
      </c>
      <c r="U5557">
        <f>YEAR(G5557)</f>
        <v/>
      </c>
      <c r="V5557" s="117">
        <f>IFERROR(Q5557/N5557,"0")</f>
        <v/>
      </c>
    </row>
    <row r="5558">
      <c r="A5558">
        <f>_xlfn.XLOOKUP(D5558,BN:BN,BO:BO)</f>
        <v/>
      </c>
      <c r="B5558" t="inlineStr">
        <is>
          <t>LLC</t>
        </is>
      </c>
      <c r="C5558" t="n">
        <v>980</v>
      </c>
      <c r="D5558">
        <f>_xlfn.XLOOKUP(C5558,BH:BH,BI:BI)</f>
        <v/>
      </c>
      <c r="E5558" t="n">
        <v>34328</v>
      </c>
      <c r="F5558" t="inlineStr">
        <is>
          <t>THE RITZ CARLTON VIENNA</t>
        </is>
      </c>
      <c r="G5558" s="234" t="n">
        <v>46021</v>
      </c>
      <c r="H5558" s="234" t="n">
        <v>46024</v>
      </c>
      <c r="I5558" t="inlineStr">
        <is>
          <t>HTL</t>
        </is>
      </c>
      <c r="J5558">
        <f>_xlfn.XLOOKUP(I5558,AS:AS,AU:AU)</f>
        <v/>
      </c>
      <c r="K5558" t="inlineStr">
        <is>
          <t>USD</t>
        </is>
      </c>
      <c r="L5558" s="238" t="n">
        <v>6766</v>
      </c>
      <c r="M5558">
        <f>L5558*_xlfn.XLOOKUP(K5558,AM:AM,AN:AN)</f>
        <v/>
      </c>
      <c r="N5558">
        <f>L5558*_xlfn.XLOOKUP(K5558,AM:AM,AO:AO)</f>
        <v/>
      </c>
      <c r="O5558" s="238" t="n">
        <v>561.6799999999999</v>
      </c>
      <c r="P5558">
        <f>O5558*_xlfn.XLOOKUP(K5558,AM:AM,AN:AN)</f>
        <v/>
      </c>
      <c r="Q5558">
        <f>O5558*_xlfn.XLOOKUP(K5558,AM:AM,AO:AO)</f>
        <v/>
      </c>
      <c r="R5558">
        <f>_xlfn.XLOOKUP(E5558,AF:AF,AG:AG)</f>
        <v/>
      </c>
      <c r="S5558">
        <f>_xlfn.XLOOKUP(E5558,AF:AF,AI:AI)</f>
        <v/>
      </c>
      <c r="T5558">
        <f>WEEKNUM(G5558)</f>
        <v/>
      </c>
      <c r="U5558">
        <f>YEAR(G5558)</f>
        <v/>
      </c>
      <c r="V5558" s="117">
        <f>IFERROR(Q5558/N5558,"0")</f>
        <v/>
      </c>
    </row>
    <row r="5559">
      <c r="A5559">
        <f>_xlfn.XLOOKUP(D5559,BN:BN,BO:BO)</f>
        <v/>
      </c>
      <c r="B5559" t="inlineStr">
        <is>
          <t>LLC</t>
        </is>
      </c>
      <c r="C5559" t="n">
        <v>982</v>
      </c>
      <c r="D5559">
        <f>_xlfn.XLOOKUP(C5559,BH:BH,BI:BI)</f>
        <v/>
      </c>
      <c r="E5559" t="n">
        <v>28934</v>
      </c>
      <c r="F5559" t="inlineStr">
        <is>
          <t>Vuelo AMS-GVA/Sergio Berger</t>
        </is>
      </c>
      <c r="G5559" s="234" t="n">
        <v>46055</v>
      </c>
      <c r="H5559" s="234" t="n">
        <v>46055</v>
      </c>
      <c r="I5559" t="inlineStr">
        <is>
          <t>VLO</t>
        </is>
      </c>
      <c r="J5559">
        <f>_xlfn.XLOOKUP(I5559,AS:AS,AU:AU)</f>
        <v/>
      </c>
      <c r="K5559" t="inlineStr">
        <is>
          <t>USD</t>
        </is>
      </c>
      <c r="L5559" s="238" t="n">
        <v>325.5</v>
      </c>
      <c r="M5559">
        <f>L5559*_xlfn.XLOOKUP(K5559,AM:AM,AN:AN)</f>
        <v/>
      </c>
      <c r="N5559">
        <f>L5559*_xlfn.XLOOKUP(K5559,AM:AM,AO:AO)</f>
        <v/>
      </c>
      <c r="O5559" s="238" t="n">
        <v>0</v>
      </c>
      <c r="P5559">
        <f>O5559*_xlfn.XLOOKUP(K5559,AM:AM,AN:AN)</f>
        <v/>
      </c>
      <c r="Q5559">
        <f>O5559*_xlfn.XLOOKUP(K5559,AM:AM,AO:AO)</f>
        <v/>
      </c>
      <c r="R5559">
        <f>_xlfn.XLOOKUP(E5559,AF:AF,AG:AG)</f>
        <v/>
      </c>
      <c r="S5559">
        <f>_xlfn.XLOOKUP(E5559,AF:AF,AI:AI)</f>
        <v/>
      </c>
      <c r="T5559">
        <f>WEEKNUM(G5559)</f>
        <v/>
      </c>
      <c r="U5559">
        <f>YEAR(G5559)</f>
        <v/>
      </c>
      <c r="V5559" s="117">
        <f>IFERROR(Q5559/N5559,"0")</f>
        <v/>
      </c>
    </row>
    <row r="5560">
      <c r="A5560">
        <f>_xlfn.XLOOKUP(D5560,BN:BN,BO:BO)</f>
        <v/>
      </c>
      <c r="B5560" t="inlineStr">
        <is>
          <t>LLC</t>
        </is>
      </c>
      <c r="C5560" t="n">
        <v>982</v>
      </c>
      <c r="D5560">
        <f>_xlfn.XLOOKUP(C5560,BH:BH,BI:BI)</f>
        <v/>
      </c>
      <c r="E5560" t="n">
        <v>28934</v>
      </c>
      <c r="F5560" t="inlineStr">
        <is>
          <t>Vuelo AMS-GVA/Andres Carretero</t>
        </is>
      </c>
      <c r="G5560" s="234" t="n">
        <v>46055</v>
      </c>
      <c r="H5560" s="234" t="n">
        <v>46055</v>
      </c>
      <c r="I5560" t="inlineStr">
        <is>
          <t>VLO</t>
        </is>
      </c>
      <c r="J5560">
        <f>_xlfn.XLOOKUP(I5560,AS:AS,AU:AU)</f>
        <v/>
      </c>
      <c r="K5560" t="inlineStr">
        <is>
          <t>USD</t>
        </is>
      </c>
      <c r="L5560" s="238" t="n">
        <v>325.5</v>
      </c>
      <c r="M5560">
        <f>L5560*_xlfn.XLOOKUP(K5560,AM:AM,AN:AN)</f>
        <v/>
      </c>
      <c r="N5560">
        <f>L5560*_xlfn.XLOOKUP(K5560,AM:AM,AO:AO)</f>
        <v/>
      </c>
      <c r="O5560" s="238" t="n">
        <v>0</v>
      </c>
      <c r="P5560">
        <f>O5560*_xlfn.XLOOKUP(K5560,AM:AM,AN:AN)</f>
        <v/>
      </c>
      <c r="Q5560">
        <f>O5560*_xlfn.XLOOKUP(K5560,AM:AM,AO:AO)</f>
        <v/>
      </c>
      <c r="R5560">
        <f>_xlfn.XLOOKUP(E5560,AF:AF,AG:AG)</f>
        <v/>
      </c>
      <c r="S5560">
        <f>_xlfn.XLOOKUP(E5560,AF:AF,AI:AI)</f>
        <v/>
      </c>
      <c r="T5560">
        <f>WEEKNUM(G5560)</f>
        <v/>
      </c>
      <c r="U5560">
        <f>YEAR(G5560)</f>
        <v/>
      </c>
      <c r="V5560" s="117">
        <f>IFERROR(Q5560/N5560,"0")</f>
        <v/>
      </c>
    </row>
    <row r="5561">
      <c r="A5561">
        <f>_xlfn.XLOOKUP(D5561,BN:BN,BO:BO)</f>
        <v/>
      </c>
      <c r="B5561" t="inlineStr">
        <is>
          <t>LLC</t>
        </is>
      </c>
      <c r="C5561" t="n">
        <v>982</v>
      </c>
      <c r="D5561">
        <f>_xlfn.XLOOKUP(C5561,BH:BH,BI:BI)</f>
        <v/>
      </c>
      <c r="E5561" t="n">
        <v>28934</v>
      </c>
      <c r="F5561" t="inlineStr">
        <is>
          <t>Vuelo AMS-GVA/Sergio Berger</t>
        </is>
      </c>
      <c r="G5561" s="234" t="n">
        <v>46055</v>
      </c>
      <c r="H5561" s="234" t="n">
        <v>46055</v>
      </c>
      <c r="I5561" t="inlineStr">
        <is>
          <t>VLO</t>
        </is>
      </c>
      <c r="J5561">
        <f>_xlfn.XLOOKUP(I5561,AS:AS,AU:AU)</f>
        <v/>
      </c>
      <c r="K5561" t="inlineStr">
        <is>
          <t>USD</t>
        </is>
      </c>
      <c r="L5561" s="238" t="n">
        <v>23.3</v>
      </c>
      <c r="M5561">
        <f>L5561*_xlfn.XLOOKUP(K5561,AM:AM,AN:AN)</f>
        <v/>
      </c>
      <c r="N5561">
        <f>L5561*_xlfn.XLOOKUP(K5561,AM:AM,AO:AO)</f>
        <v/>
      </c>
      <c r="O5561" s="238" t="n">
        <v>0</v>
      </c>
      <c r="P5561">
        <f>O5561*_xlfn.XLOOKUP(K5561,AM:AM,AN:AN)</f>
        <v/>
      </c>
      <c r="Q5561">
        <f>O5561*_xlfn.XLOOKUP(K5561,AM:AM,AO:AO)</f>
        <v/>
      </c>
      <c r="R5561">
        <f>_xlfn.XLOOKUP(E5561,AF:AF,AG:AG)</f>
        <v/>
      </c>
      <c r="S5561">
        <f>_xlfn.XLOOKUP(E5561,AF:AF,AI:AI)</f>
        <v/>
      </c>
      <c r="T5561">
        <f>WEEKNUM(G5561)</f>
        <v/>
      </c>
      <c r="U5561">
        <f>YEAR(G5561)</f>
        <v/>
      </c>
      <c r="V5561" s="117">
        <f>IFERROR(Q5561/N5561,"0")</f>
        <v/>
      </c>
    </row>
    <row r="5562">
      <c r="A5562">
        <f>_xlfn.XLOOKUP(D5562,BN:BN,BO:BO)</f>
        <v/>
      </c>
      <c r="B5562" t="inlineStr">
        <is>
          <t>LLC</t>
        </is>
      </c>
      <c r="C5562" t="n">
        <v>982</v>
      </c>
      <c r="D5562">
        <f>_xlfn.XLOOKUP(C5562,BH:BH,BI:BI)</f>
        <v/>
      </c>
      <c r="E5562" t="n">
        <v>28934</v>
      </c>
      <c r="F5562" t="inlineStr">
        <is>
          <t>Vuelo AMS-GVA/Andres Carretero</t>
        </is>
      </c>
      <c r="G5562" s="234" t="n">
        <v>46055</v>
      </c>
      <c r="H5562" s="234" t="n">
        <v>46055</v>
      </c>
      <c r="I5562" t="inlineStr">
        <is>
          <t>VLO</t>
        </is>
      </c>
      <c r="J5562">
        <f>_xlfn.XLOOKUP(I5562,AS:AS,AU:AU)</f>
        <v/>
      </c>
      <c r="K5562" t="inlineStr">
        <is>
          <t>USD</t>
        </is>
      </c>
      <c r="L5562" s="238" t="n">
        <v>23.3</v>
      </c>
      <c r="M5562">
        <f>L5562*_xlfn.XLOOKUP(K5562,AM:AM,AN:AN)</f>
        <v/>
      </c>
      <c r="N5562">
        <f>L5562*_xlfn.XLOOKUP(K5562,AM:AM,AO:AO)</f>
        <v/>
      </c>
      <c r="O5562" s="238" t="n">
        <v>0</v>
      </c>
      <c r="P5562">
        <f>O5562*_xlfn.XLOOKUP(K5562,AM:AM,AN:AN)</f>
        <v/>
      </c>
      <c r="Q5562">
        <f>O5562*_xlfn.XLOOKUP(K5562,AM:AM,AO:AO)</f>
        <v/>
      </c>
      <c r="R5562">
        <f>_xlfn.XLOOKUP(E5562,AF:AF,AG:AG)</f>
        <v/>
      </c>
      <c r="S5562">
        <f>_xlfn.XLOOKUP(E5562,AF:AF,AI:AI)</f>
        <v/>
      </c>
      <c r="T5562">
        <f>WEEKNUM(G5562)</f>
        <v/>
      </c>
      <c r="U5562">
        <f>YEAR(G5562)</f>
        <v/>
      </c>
      <c r="V5562" s="117">
        <f>IFERROR(Q5562/N5562,"0")</f>
        <v/>
      </c>
    </row>
    <row r="5563">
      <c r="A5563">
        <f>_xlfn.XLOOKUP(D5563,BN:BN,BO:BO)</f>
        <v/>
      </c>
      <c r="B5563" t="inlineStr">
        <is>
          <t>LLC</t>
        </is>
      </c>
      <c r="C5563" t="n">
        <v>982</v>
      </c>
      <c r="D5563">
        <f>_xlfn.XLOOKUP(C5563,BH:BH,BI:BI)</f>
        <v/>
      </c>
      <c r="E5563" t="n">
        <v>28934</v>
      </c>
      <c r="F5563" t="inlineStr">
        <is>
          <t>Vuelo GVA-MAD/Sergio Berger</t>
        </is>
      </c>
      <c r="G5563" s="234" t="n">
        <v>46061</v>
      </c>
      <c r="H5563" s="234" t="n">
        <v>46066</v>
      </c>
      <c r="I5563" t="inlineStr">
        <is>
          <t>VLO</t>
        </is>
      </c>
      <c r="J5563">
        <f>_xlfn.XLOOKUP(I5563,AS:AS,AU:AU)</f>
        <v/>
      </c>
      <c r="K5563" t="inlineStr">
        <is>
          <t>USD</t>
        </is>
      </c>
      <c r="L5563" s="238" t="n">
        <v>872.1</v>
      </c>
      <c r="M5563">
        <f>L5563*_xlfn.XLOOKUP(K5563,AM:AM,AN:AN)</f>
        <v/>
      </c>
      <c r="N5563">
        <f>L5563*_xlfn.XLOOKUP(K5563,AM:AM,AO:AO)</f>
        <v/>
      </c>
      <c r="O5563" s="238" t="n">
        <v>0</v>
      </c>
      <c r="P5563">
        <f>O5563*_xlfn.XLOOKUP(K5563,AM:AM,AN:AN)</f>
        <v/>
      </c>
      <c r="Q5563">
        <f>O5563*_xlfn.XLOOKUP(K5563,AM:AM,AO:AO)</f>
        <v/>
      </c>
      <c r="R5563">
        <f>_xlfn.XLOOKUP(E5563,AF:AF,AG:AG)</f>
        <v/>
      </c>
      <c r="S5563">
        <f>_xlfn.XLOOKUP(E5563,AF:AF,AI:AI)</f>
        <v/>
      </c>
      <c r="T5563">
        <f>WEEKNUM(G5563)</f>
        <v/>
      </c>
      <c r="U5563">
        <f>YEAR(G5563)</f>
        <v/>
      </c>
      <c r="V5563" s="117">
        <f>IFERROR(Q5563/N5563,"0")</f>
        <v/>
      </c>
    </row>
    <row r="5564">
      <c r="A5564">
        <f>_xlfn.XLOOKUP(D5564,BN:BN,BO:BO)</f>
        <v/>
      </c>
      <c r="B5564" t="inlineStr">
        <is>
          <t>LLC</t>
        </is>
      </c>
      <c r="C5564" t="n">
        <v>982</v>
      </c>
      <c r="D5564">
        <f>_xlfn.XLOOKUP(C5564,BH:BH,BI:BI)</f>
        <v/>
      </c>
      <c r="E5564" t="n">
        <v>28934</v>
      </c>
      <c r="F5564" t="inlineStr">
        <is>
          <t>Vuelo GVA-MAD/Andres Carretero</t>
        </is>
      </c>
      <c r="G5564" s="234" t="n">
        <v>46061</v>
      </c>
      <c r="H5564" s="234" t="n">
        <v>46066</v>
      </c>
      <c r="I5564" t="inlineStr">
        <is>
          <t>VLO</t>
        </is>
      </c>
      <c r="J5564">
        <f>_xlfn.XLOOKUP(I5564,AS:AS,AU:AU)</f>
        <v/>
      </c>
      <c r="K5564" t="inlineStr">
        <is>
          <t>USD</t>
        </is>
      </c>
      <c r="L5564" s="238" t="n">
        <v>872.1</v>
      </c>
      <c r="M5564">
        <f>L5564*_xlfn.XLOOKUP(K5564,AM:AM,AN:AN)</f>
        <v/>
      </c>
      <c r="N5564">
        <f>L5564*_xlfn.XLOOKUP(K5564,AM:AM,AO:AO)</f>
        <v/>
      </c>
      <c r="O5564" s="238" t="n">
        <v>0</v>
      </c>
      <c r="P5564">
        <f>O5564*_xlfn.XLOOKUP(K5564,AM:AM,AN:AN)</f>
        <v/>
      </c>
      <c r="Q5564">
        <f>O5564*_xlfn.XLOOKUP(K5564,AM:AM,AO:AO)</f>
        <v/>
      </c>
      <c r="R5564">
        <f>_xlfn.XLOOKUP(E5564,AF:AF,AG:AG)</f>
        <v/>
      </c>
      <c r="S5564">
        <f>_xlfn.XLOOKUP(E5564,AF:AF,AI:AI)</f>
        <v/>
      </c>
      <c r="T5564">
        <f>WEEKNUM(G5564)</f>
        <v/>
      </c>
      <c r="U5564">
        <f>YEAR(G5564)</f>
        <v/>
      </c>
      <c r="V5564" s="117">
        <f>IFERROR(Q5564/N5564,"0")</f>
        <v/>
      </c>
    </row>
    <row r="5565">
      <c r="A5565">
        <f>_xlfn.XLOOKUP(D5565,BN:BN,BO:BO)</f>
        <v/>
      </c>
      <c r="B5565" t="inlineStr">
        <is>
          <t>LLC</t>
        </is>
      </c>
      <c r="C5565" t="n">
        <v>982</v>
      </c>
      <c r="D5565">
        <f>_xlfn.XLOOKUP(C5565,BH:BH,BI:BI)</f>
        <v/>
      </c>
      <c r="E5565" t="n">
        <v>28934</v>
      </c>
      <c r="F5565" t="inlineStr">
        <is>
          <t xml:space="preserve">Vuelo GVA-MAD/Sergio Berger </t>
        </is>
      </c>
      <c r="G5565" s="234" t="n">
        <v>46061</v>
      </c>
      <c r="H5565" s="234" t="n">
        <v>46066</v>
      </c>
      <c r="I5565" t="inlineStr">
        <is>
          <t>VLO</t>
        </is>
      </c>
      <c r="J5565">
        <f>_xlfn.XLOOKUP(I5565,AS:AS,AU:AU)</f>
        <v/>
      </c>
      <c r="K5565" t="inlineStr">
        <is>
          <t>USD</t>
        </is>
      </c>
      <c r="L5565" s="238" t="n">
        <v>60.6</v>
      </c>
      <c r="M5565">
        <f>L5565*_xlfn.XLOOKUP(K5565,AM:AM,AN:AN)</f>
        <v/>
      </c>
      <c r="N5565">
        <f>L5565*_xlfn.XLOOKUP(K5565,AM:AM,AO:AO)</f>
        <v/>
      </c>
      <c r="O5565" s="238" t="n">
        <v>0</v>
      </c>
      <c r="P5565">
        <f>O5565*_xlfn.XLOOKUP(K5565,AM:AM,AN:AN)</f>
        <v/>
      </c>
      <c r="Q5565">
        <f>O5565*_xlfn.XLOOKUP(K5565,AM:AM,AO:AO)</f>
        <v/>
      </c>
      <c r="R5565">
        <f>_xlfn.XLOOKUP(E5565,AF:AF,AG:AG)</f>
        <v/>
      </c>
      <c r="S5565">
        <f>_xlfn.XLOOKUP(E5565,AF:AF,AI:AI)</f>
        <v/>
      </c>
      <c r="T5565">
        <f>WEEKNUM(G5565)</f>
        <v/>
      </c>
      <c r="U5565">
        <f>YEAR(G5565)</f>
        <v/>
      </c>
      <c r="V5565" s="117">
        <f>IFERROR(Q5565/N5565,"0")</f>
        <v/>
      </c>
    </row>
    <row r="5566">
      <c r="A5566">
        <f>_xlfn.XLOOKUP(D5566,BN:BN,BO:BO)</f>
        <v/>
      </c>
      <c r="B5566" t="inlineStr">
        <is>
          <t>LLC</t>
        </is>
      </c>
      <c r="C5566" t="n">
        <v>982</v>
      </c>
      <c r="D5566">
        <f>_xlfn.XLOOKUP(C5566,BH:BH,BI:BI)</f>
        <v/>
      </c>
      <c r="E5566" t="n">
        <v>28934</v>
      </c>
      <c r="F5566" t="inlineStr">
        <is>
          <t>Vuelo GVA-MAD/Andres Carretero</t>
        </is>
      </c>
      <c r="G5566" s="234" t="n">
        <v>46061</v>
      </c>
      <c r="H5566" s="234" t="n">
        <v>46066</v>
      </c>
      <c r="I5566" t="inlineStr">
        <is>
          <t>VLO</t>
        </is>
      </c>
      <c r="J5566">
        <f>_xlfn.XLOOKUP(I5566,AS:AS,AU:AU)</f>
        <v/>
      </c>
      <c r="K5566" t="inlineStr">
        <is>
          <t>USD</t>
        </is>
      </c>
      <c r="L5566" s="238" t="n">
        <v>60.6</v>
      </c>
      <c r="M5566">
        <f>L5566*_xlfn.XLOOKUP(K5566,AM:AM,AN:AN)</f>
        <v/>
      </c>
      <c r="N5566">
        <f>L5566*_xlfn.XLOOKUP(K5566,AM:AM,AO:AO)</f>
        <v/>
      </c>
      <c r="O5566" s="238" t="n">
        <v>0</v>
      </c>
      <c r="P5566">
        <f>O5566*_xlfn.XLOOKUP(K5566,AM:AM,AN:AN)</f>
        <v/>
      </c>
      <c r="Q5566">
        <f>O5566*_xlfn.XLOOKUP(K5566,AM:AM,AO:AO)</f>
        <v/>
      </c>
      <c r="R5566">
        <f>_xlfn.XLOOKUP(E5566,AF:AF,AG:AG)</f>
        <v/>
      </c>
      <c r="S5566">
        <f>_xlfn.XLOOKUP(E5566,AF:AF,AI:AI)</f>
        <v/>
      </c>
      <c r="T5566">
        <f>WEEKNUM(G5566)</f>
        <v/>
      </c>
      <c r="U5566">
        <f>YEAR(G5566)</f>
        <v/>
      </c>
      <c r="V5566" s="117">
        <f>IFERROR(Q5566/N5566,"0")</f>
        <v/>
      </c>
    </row>
    <row r="5567">
      <c r="A5567">
        <f>_xlfn.XLOOKUP(D5567,BN:BN,BO:BO)</f>
        <v/>
      </c>
      <c r="B5567" t="inlineStr">
        <is>
          <t>LLC</t>
        </is>
      </c>
      <c r="C5567" t="n">
        <v>982</v>
      </c>
      <c r="D5567">
        <f>_xlfn.XLOOKUP(C5567,BH:BH,BI:BI)</f>
        <v/>
      </c>
      <c r="E5567" t="n">
        <v>28934</v>
      </c>
      <c r="F5567" t="inlineStr">
        <is>
          <t>Vuelo MAD-AMS//Sergio Berger Alazraki</t>
        </is>
      </c>
      <c r="G5567" s="234" t="n">
        <v>46061</v>
      </c>
      <c r="H5567" s="234" t="n">
        <v>46067</v>
      </c>
      <c r="I5567" t="inlineStr">
        <is>
          <t>VLO</t>
        </is>
      </c>
      <c r="J5567">
        <f>_xlfn.XLOOKUP(I5567,AS:AS,AU:AU)</f>
        <v/>
      </c>
      <c r="K5567" t="inlineStr">
        <is>
          <t>USD</t>
        </is>
      </c>
      <c r="L5567" s="238" t="n">
        <v>0</v>
      </c>
      <c r="M5567">
        <f>L5567*_xlfn.XLOOKUP(K5567,AM:AM,AN:AN)</f>
        <v/>
      </c>
      <c r="N5567">
        <f>L5567*_xlfn.XLOOKUP(K5567,AM:AM,AO:AO)</f>
        <v/>
      </c>
      <c r="O5567" s="238" t="n">
        <v>0</v>
      </c>
      <c r="P5567">
        <f>O5567*_xlfn.XLOOKUP(K5567,AM:AM,AN:AN)</f>
        <v/>
      </c>
      <c r="Q5567">
        <f>O5567*_xlfn.XLOOKUP(K5567,AM:AM,AO:AO)</f>
        <v/>
      </c>
      <c r="R5567">
        <f>_xlfn.XLOOKUP(E5567,AF:AF,AG:AG)</f>
        <v/>
      </c>
      <c r="S5567">
        <f>_xlfn.XLOOKUP(E5567,AF:AF,AI:AI)</f>
        <v/>
      </c>
      <c r="T5567">
        <f>WEEKNUM(G5567)</f>
        <v/>
      </c>
      <c r="U5567">
        <f>YEAR(G5567)</f>
        <v/>
      </c>
      <c r="V5567" s="117">
        <f>IFERROR(Q5567/N5567,"0")</f>
        <v/>
      </c>
    </row>
    <row r="5568">
      <c r="A5568">
        <f>_xlfn.XLOOKUP(D5568,BN:BN,BO:BO)</f>
        <v/>
      </c>
      <c r="B5568" t="inlineStr">
        <is>
          <t>LLC</t>
        </is>
      </c>
      <c r="C5568" t="n">
        <v>982</v>
      </c>
      <c r="D5568">
        <f>_xlfn.XLOOKUP(C5568,BH:BH,BI:BI)</f>
        <v/>
      </c>
      <c r="E5568" t="n">
        <v>28934</v>
      </c>
      <c r="F5568" t="inlineStr">
        <is>
          <t>EMD MAD-AMS//Sergio Berger Alazraki</t>
        </is>
      </c>
      <c r="G5568" s="234" t="n">
        <v>46061</v>
      </c>
      <c r="H5568" s="234" t="n">
        <v>46067</v>
      </c>
      <c r="I5568" t="inlineStr">
        <is>
          <t>VLO</t>
        </is>
      </c>
      <c r="J5568">
        <f>_xlfn.XLOOKUP(I5568,AS:AS,AU:AU)</f>
        <v/>
      </c>
      <c r="K5568" t="inlineStr">
        <is>
          <t>USD</t>
        </is>
      </c>
      <c r="L5568" s="238" t="n">
        <v>72</v>
      </c>
      <c r="M5568">
        <f>L5568*_xlfn.XLOOKUP(K5568,AM:AM,AN:AN)</f>
        <v/>
      </c>
      <c r="N5568">
        <f>L5568*_xlfn.XLOOKUP(K5568,AM:AM,AO:AO)</f>
        <v/>
      </c>
      <c r="O5568" s="238" t="n">
        <v>0</v>
      </c>
      <c r="P5568">
        <f>O5568*_xlfn.XLOOKUP(K5568,AM:AM,AN:AN)</f>
        <v/>
      </c>
      <c r="Q5568">
        <f>O5568*_xlfn.XLOOKUP(K5568,AM:AM,AO:AO)</f>
        <v/>
      </c>
      <c r="R5568">
        <f>_xlfn.XLOOKUP(E5568,AF:AF,AG:AG)</f>
        <v/>
      </c>
      <c r="S5568">
        <f>_xlfn.XLOOKUP(E5568,AF:AF,AI:AI)</f>
        <v/>
      </c>
      <c r="T5568">
        <f>WEEKNUM(G5568)</f>
        <v/>
      </c>
      <c r="U5568">
        <f>YEAR(G5568)</f>
        <v/>
      </c>
      <c r="V5568" s="117">
        <f>IFERROR(Q5568/N5568,"0")</f>
        <v/>
      </c>
    </row>
    <row r="5569">
      <c r="A5569">
        <f>_xlfn.XLOOKUP(D5569,BN:BN,BO:BO)</f>
        <v/>
      </c>
      <c r="B5569" t="inlineStr">
        <is>
          <t>LLC</t>
        </is>
      </c>
      <c r="C5569" t="n">
        <v>982</v>
      </c>
      <c r="D5569">
        <f>_xlfn.XLOOKUP(C5569,BH:BH,BI:BI)</f>
        <v/>
      </c>
      <c r="E5569" t="n">
        <v>28934</v>
      </c>
      <c r="F5569" t="inlineStr">
        <is>
          <t>Vuelo MAD-AMS//Andres Carretero Martinez</t>
        </is>
      </c>
      <c r="G5569" s="234" t="n">
        <v>46061</v>
      </c>
      <c r="H5569" s="234" t="n">
        <v>46067</v>
      </c>
      <c r="I5569" t="inlineStr">
        <is>
          <t>VLO</t>
        </is>
      </c>
      <c r="J5569">
        <f>_xlfn.XLOOKUP(I5569,AS:AS,AU:AU)</f>
        <v/>
      </c>
      <c r="K5569" t="inlineStr">
        <is>
          <t>USD</t>
        </is>
      </c>
      <c r="L5569" s="238" t="n">
        <v>0</v>
      </c>
      <c r="M5569">
        <f>L5569*_xlfn.XLOOKUP(K5569,AM:AM,AN:AN)</f>
        <v/>
      </c>
      <c r="N5569">
        <f>L5569*_xlfn.XLOOKUP(K5569,AM:AM,AO:AO)</f>
        <v/>
      </c>
      <c r="O5569" s="238" t="n">
        <v>0</v>
      </c>
      <c r="P5569">
        <f>O5569*_xlfn.XLOOKUP(K5569,AM:AM,AN:AN)</f>
        <v/>
      </c>
      <c r="Q5569">
        <f>O5569*_xlfn.XLOOKUP(K5569,AM:AM,AO:AO)</f>
        <v/>
      </c>
      <c r="R5569">
        <f>_xlfn.XLOOKUP(E5569,AF:AF,AG:AG)</f>
        <v/>
      </c>
      <c r="S5569">
        <f>_xlfn.XLOOKUP(E5569,AF:AF,AI:AI)</f>
        <v/>
      </c>
      <c r="T5569">
        <f>WEEKNUM(G5569)</f>
        <v/>
      </c>
      <c r="U5569">
        <f>YEAR(G5569)</f>
        <v/>
      </c>
      <c r="V5569" s="117">
        <f>IFERROR(Q5569/N5569,"0")</f>
        <v/>
      </c>
    </row>
    <row r="5570">
      <c r="A5570">
        <f>_xlfn.XLOOKUP(D5570,BN:BN,BO:BO)</f>
        <v/>
      </c>
      <c r="B5570" t="inlineStr">
        <is>
          <t>LLC</t>
        </is>
      </c>
      <c r="C5570" t="n">
        <v>982</v>
      </c>
      <c r="D5570">
        <f>_xlfn.XLOOKUP(C5570,BH:BH,BI:BI)</f>
        <v/>
      </c>
      <c r="E5570" t="n">
        <v>28934</v>
      </c>
      <c r="F5570" t="inlineStr">
        <is>
          <t>EMD MAD-AMS//Andres Carretero Martinez</t>
        </is>
      </c>
      <c r="G5570" s="234" t="n">
        <v>46061</v>
      </c>
      <c r="H5570" s="234" t="n">
        <v>46067</v>
      </c>
      <c r="I5570" t="inlineStr">
        <is>
          <t>VLO</t>
        </is>
      </c>
      <c r="J5570">
        <f>_xlfn.XLOOKUP(I5570,AS:AS,AU:AU)</f>
        <v/>
      </c>
      <c r="K5570" t="inlineStr">
        <is>
          <t>USD</t>
        </is>
      </c>
      <c r="L5570" s="238" t="n">
        <v>72</v>
      </c>
      <c r="M5570">
        <f>L5570*_xlfn.XLOOKUP(K5570,AM:AM,AN:AN)</f>
        <v/>
      </c>
      <c r="N5570">
        <f>L5570*_xlfn.XLOOKUP(K5570,AM:AM,AO:AO)</f>
        <v/>
      </c>
      <c r="O5570" s="238" t="n">
        <v>0</v>
      </c>
      <c r="P5570">
        <f>O5570*_xlfn.XLOOKUP(K5570,AM:AM,AN:AN)</f>
        <v/>
      </c>
      <c r="Q5570">
        <f>O5570*_xlfn.XLOOKUP(K5570,AM:AM,AO:AO)</f>
        <v/>
      </c>
      <c r="R5570">
        <f>_xlfn.XLOOKUP(E5570,AF:AF,AG:AG)</f>
        <v/>
      </c>
      <c r="S5570">
        <f>_xlfn.XLOOKUP(E5570,AF:AF,AI:AI)</f>
        <v/>
      </c>
      <c r="T5570">
        <f>WEEKNUM(G5570)</f>
        <v/>
      </c>
      <c r="U5570">
        <f>YEAR(G5570)</f>
        <v/>
      </c>
      <c r="V5570" s="117">
        <f>IFERROR(Q5570/N5570,"0")</f>
        <v/>
      </c>
    </row>
    <row r="5571">
      <c r="A5571">
        <f>_xlfn.XLOOKUP(D5571,BN:BN,BO:BO)</f>
        <v/>
      </c>
      <c r="B5571" t="inlineStr">
        <is>
          <t>LLC</t>
        </is>
      </c>
      <c r="C5571" t="n">
        <v>982</v>
      </c>
      <c r="D5571">
        <f>_xlfn.XLOOKUP(C5571,BH:BH,BI:BI)</f>
        <v/>
      </c>
      <c r="E5571" t="n">
        <v>0</v>
      </c>
      <c r="F5571" t="inlineStr">
        <is>
          <t>Fee de emisión HKWUDB/SCDJCB</t>
        </is>
      </c>
      <c r="G5571" s="234" t="n">
        <v>46055</v>
      </c>
      <c r="H5571" s="234" t="n">
        <v>46067</v>
      </c>
      <c r="I5571" t="inlineStr">
        <is>
          <t>HPS</t>
        </is>
      </c>
      <c r="J5571">
        <f>_xlfn.XLOOKUP(I5571,AS:AS,AU:AU)</f>
        <v/>
      </c>
      <c r="K5571" t="inlineStr">
        <is>
          <t>USD</t>
        </is>
      </c>
      <c r="L5571" s="238" t="n">
        <v>70</v>
      </c>
      <c r="M5571">
        <f>L5571*_xlfn.XLOOKUP(K5571,AM:AM,AN:AN)</f>
        <v/>
      </c>
      <c r="N5571">
        <f>L5571*_xlfn.XLOOKUP(K5571,AM:AM,AO:AO)</f>
        <v/>
      </c>
      <c r="O5571" s="238" t="n">
        <v>70</v>
      </c>
      <c r="P5571">
        <f>O5571*_xlfn.XLOOKUP(K5571,AM:AM,AN:AN)</f>
        <v/>
      </c>
      <c r="Q5571">
        <f>O5571*_xlfn.XLOOKUP(K5571,AM:AM,AO:AO)</f>
        <v/>
      </c>
      <c r="R5571">
        <f>_xlfn.XLOOKUP(E5571,AF:AF,AG:AG)</f>
        <v/>
      </c>
      <c r="S5571">
        <f>_xlfn.XLOOKUP(E5571,AF:AF,AI:AI)</f>
        <v/>
      </c>
      <c r="T5571">
        <f>WEEKNUM(G5571)</f>
        <v/>
      </c>
      <c r="U5571">
        <f>YEAR(G5571)</f>
        <v/>
      </c>
      <c r="V5571" s="117">
        <f>IFERROR(Q5571/N5571,"0")</f>
        <v/>
      </c>
    </row>
    <row r="5572">
      <c r="A5572">
        <f>_xlfn.XLOOKUP(D5572,BN:BN,BO:BO)</f>
        <v/>
      </c>
      <c r="B5572" t="inlineStr">
        <is>
          <t>LLC</t>
        </is>
      </c>
      <c r="C5572" t="n">
        <v>983</v>
      </c>
      <c r="D5572">
        <f>_xlfn.XLOOKUP(C5572,BH:BH,BI:BI)</f>
        <v/>
      </c>
      <c r="E5572" t="n">
        <v>0</v>
      </c>
      <c r="F5572" t="inlineStr">
        <is>
          <t>Reservación hotel (4 habitaciones)</t>
        </is>
      </c>
      <c r="G5572" s="234" t="n">
        <v>46052</v>
      </c>
      <c r="H5572" s="234" t="n">
        <v>46055</v>
      </c>
      <c r="I5572" t="inlineStr">
        <is>
          <t>HPS</t>
        </is>
      </c>
      <c r="J5572">
        <f>_xlfn.XLOOKUP(I5572,AS:AS,AU:AU)</f>
        <v/>
      </c>
      <c r="K5572" t="inlineStr">
        <is>
          <t>MXN</t>
        </is>
      </c>
      <c r="L5572" s="238" t="n">
        <v>35</v>
      </c>
      <c r="M5572">
        <f>L5572*_xlfn.XLOOKUP(K5572,AM:AM,AN:AN)</f>
        <v/>
      </c>
      <c r="N5572">
        <f>L5572*_xlfn.XLOOKUP(K5572,AM:AM,AO:AO)</f>
        <v/>
      </c>
      <c r="O5572" s="238" t="n">
        <v>35</v>
      </c>
      <c r="P5572">
        <f>O5572*_xlfn.XLOOKUP(K5572,AM:AM,AN:AN)</f>
        <v/>
      </c>
      <c r="Q5572">
        <f>O5572*_xlfn.XLOOKUP(K5572,AM:AM,AO:AO)</f>
        <v/>
      </c>
      <c r="R5572">
        <f>_xlfn.XLOOKUP(E5572,AF:AF,AG:AG)</f>
        <v/>
      </c>
      <c r="S5572">
        <f>_xlfn.XLOOKUP(E5572,AF:AF,AI:AI)</f>
        <v/>
      </c>
      <c r="T5572">
        <f>WEEKNUM(G5572)</f>
        <v/>
      </c>
      <c r="U5572">
        <f>YEAR(G5572)</f>
        <v/>
      </c>
      <c r="V5572" s="117">
        <f>IFERROR(Q5572/N5572,"0")</f>
        <v/>
      </c>
    </row>
    <row r="5573">
      <c r="A5573">
        <f>_xlfn.XLOOKUP(D5573,BN:BN,BO:BO)</f>
        <v/>
      </c>
      <c r="B5573" t="inlineStr">
        <is>
          <t>LLC</t>
        </is>
      </c>
      <c r="C5573" t="n">
        <v>984</v>
      </c>
      <c r="D5573">
        <f>_xlfn.XLOOKUP(C5573,BH:BH,BI:BI)</f>
        <v/>
      </c>
      <c r="E5573" t="n">
        <v>26673</v>
      </c>
      <c r="F5573" t="inlineStr">
        <is>
          <t>Estadia Hotel Madrid</t>
        </is>
      </c>
      <c r="G5573" s="234" t="n">
        <v>46124</v>
      </c>
      <c r="H5573" s="234" t="n">
        <v>46128</v>
      </c>
      <c r="I5573" t="inlineStr">
        <is>
          <t>HTL</t>
        </is>
      </c>
      <c r="J5573">
        <f>_xlfn.XLOOKUP(I5573,AS:AS,AU:AU)</f>
        <v/>
      </c>
      <c r="K5573" t="inlineStr">
        <is>
          <t>EUR</t>
        </is>
      </c>
      <c r="L5573" s="238" t="n">
        <v>6240</v>
      </c>
      <c r="M5573">
        <f>L5573*_xlfn.XLOOKUP(K5573,AM:AM,AN:AN)</f>
        <v/>
      </c>
      <c r="N5573">
        <f>L5573*_xlfn.XLOOKUP(K5573,AM:AM,AO:AO)</f>
        <v/>
      </c>
      <c r="O5573" s="238" t="n">
        <v>624</v>
      </c>
      <c r="P5573">
        <f>O5573*_xlfn.XLOOKUP(K5573,AM:AM,AN:AN)</f>
        <v/>
      </c>
      <c r="Q5573">
        <f>O5573*_xlfn.XLOOKUP(K5573,AM:AM,AO:AO)</f>
        <v/>
      </c>
      <c r="R5573">
        <f>_xlfn.XLOOKUP(E5573,AF:AF,AG:AG)</f>
        <v/>
      </c>
      <c r="S5573">
        <f>_xlfn.XLOOKUP(E5573,AF:AF,AI:AI)</f>
        <v/>
      </c>
      <c r="T5573">
        <f>WEEKNUM(G5573)</f>
        <v/>
      </c>
      <c r="U5573">
        <f>YEAR(G5573)</f>
        <v/>
      </c>
      <c r="V5573" s="117">
        <f>IFERROR(Q5573/N5573,"0")</f>
        <v/>
      </c>
    </row>
    <row r="5574">
      <c r="A5574">
        <f>_xlfn.XLOOKUP(D5574,BN:BN,BO:BO)</f>
        <v/>
      </c>
      <c r="B5574" t="inlineStr">
        <is>
          <t>LLC</t>
        </is>
      </c>
      <c r="C5574" t="n">
        <v>984</v>
      </c>
      <c r="D5574">
        <f>_xlfn.XLOOKUP(C5574,BH:BH,BI:BI)</f>
        <v/>
      </c>
      <c r="E5574" t="n">
        <v>30572</v>
      </c>
      <c r="F5574" t="inlineStr">
        <is>
          <t>compra boletos de tren de Florencia a Roma</t>
        </is>
      </c>
      <c r="G5574" s="234" t="n">
        <v>46130</v>
      </c>
      <c r="H5574" s="234" t="n">
        <v>46130</v>
      </c>
      <c r="I5574" t="inlineStr">
        <is>
          <t>TRN</t>
        </is>
      </c>
      <c r="J5574">
        <f>_xlfn.XLOOKUP(I5574,AS:AS,AU:AU)</f>
        <v/>
      </c>
      <c r="K5574" t="inlineStr">
        <is>
          <t>EUR</t>
        </is>
      </c>
      <c r="L5574" s="238" t="n">
        <v>380.04</v>
      </c>
      <c r="M5574">
        <f>L5574*_xlfn.XLOOKUP(K5574,AM:AM,AN:AN)</f>
        <v/>
      </c>
      <c r="N5574">
        <f>L5574*_xlfn.XLOOKUP(K5574,AM:AM,AO:AO)</f>
        <v/>
      </c>
      <c r="O5574" s="238" t="n">
        <v>0</v>
      </c>
      <c r="P5574">
        <f>O5574*_xlfn.XLOOKUP(K5574,AM:AM,AN:AN)</f>
        <v/>
      </c>
      <c r="Q5574">
        <f>O5574*_xlfn.XLOOKUP(K5574,AM:AM,AO:AO)</f>
        <v/>
      </c>
      <c r="R5574">
        <f>_xlfn.XLOOKUP(E5574,AF:AF,AG:AG)</f>
        <v/>
      </c>
      <c r="S5574">
        <f>_xlfn.XLOOKUP(E5574,AF:AF,AI:AI)</f>
        <v/>
      </c>
      <c r="T5574">
        <f>WEEKNUM(G5574)</f>
        <v/>
      </c>
      <c r="U5574">
        <f>YEAR(G5574)</f>
        <v/>
      </c>
      <c r="V5574" s="117">
        <f>IFERROR(Q5574/N5574,"0")</f>
        <v/>
      </c>
    </row>
    <row r="5575">
      <c r="A5575">
        <f>_xlfn.XLOOKUP(D5575,BN:BN,BO:BO)</f>
        <v/>
      </c>
      <c r="B5575" t="inlineStr">
        <is>
          <t>LLC</t>
        </is>
      </c>
      <c r="C5575" t="n">
        <v>984</v>
      </c>
      <c r="D5575">
        <f>_xlfn.XLOOKUP(C5575,BH:BH,BI:BI)</f>
        <v/>
      </c>
      <c r="E5575" t="n">
        <v>0</v>
      </c>
      <c r="F5575" t="inlineStr">
        <is>
          <t>Fee de emision de tickets de tren</t>
        </is>
      </c>
      <c r="G5575" s="234" t="n">
        <v>46124</v>
      </c>
      <c r="H5575" s="234" t="n">
        <v>46130</v>
      </c>
      <c r="I5575" t="inlineStr">
        <is>
          <t>HPS</t>
        </is>
      </c>
      <c r="J5575">
        <f>_xlfn.XLOOKUP(I5575,AS:AS,AU:AU)</f>
        <v/>
      </c>
      <c r="K5575" t="inlineStr">
        <is>
          <t>EUR</t>
        </is>
      </c>
      <c r="L5575" s="238" t="n">
        <v>183.04</v>
      </c>
      <c r="M5575">
        <f>L5575*_xlfn.XLOOKUP(K5575,AM:AM,AN:AN)</f>
        <v/>
      </c>
      <c r="N5575">
        <f>L5575*_xlfn.XLOOKUP(K5575,AM:AM,AO:AO)</f>
        <v/>
      </c>
      <c r="O5575" s="238" t="n">
        <v>183.04</v>
      </c>
      <c r="P5575">
        <f>O5575*_xlfn.XLOOKUP(K5575,AM:AM,AN:AN)</f>
        <v/>
      </c>
      <c r="Q5575">
        <f>O5575*_xlfn.XLOOKUP(K5575,AM:AM,AO:AO)</f>
        <v/>
      </c>
      <c r="R5575">
        <f>_xlfn.XLOOKUP(E5575,AF:AF,AG:AG)</f>
        <v/>
      </c>
      <c r="S5575">
        <f>_xlfn.XLOOKUP(E5575,AF:AF,AI:AI)</f>
        <v/>
      </c>
      <c r="T5575">
        <f>WEEKNUM(G5575)</f>
        <v/>
      </c>
      <c r="U5575">
        <f>YEAR(G5575)</f>
        <v/>
      </c>
      <c r="V5575" s="117">
        <f>IFERROR(Q5575/N5575,"0")</f>
        <v/>
      </c>
    </row>
    <row r="5576">
      <c r="A5576">
        <f>_xlfn.XLOOKUP(D5576,BN:BN,BO:BO)</f>
        <v/>
      </c>
      <c r="B5576" t="inlineStr">
        <is>
          <t>LLC</t>
        </is>
      </c>
      <c r="C5576" t="n">
        <v>984</v>
      </c>
      <c r="D5576">
        <f>_xlfn.XLOOKUP(C5576,BH:BH,BI:BI)</f>
        <v/>
      </c>
      <c r="E5576" t="n">
        <v>28934</v>
      </c>
      <c r="F5576" t="inlineStr">
        <is>
          <t>LARRINAGA CUBILLAS MONICA</t>
        </is>
      </c>
      <c r="G5576" s="234" t="n">
        <v>46128</v>
      </c>
      <c r="H5576" s="234" t="n">
        <v>46128</v>
      </c>
      <c r="I5576" t="inlineStr">
        <is>
          <t>VLO</t>
        </is>
      </c>
      <c r="J5576">
        <f>_xlfn.XLOOKUP(I5576,AS:AS,AU:AU)</f>
        <v/>
      </c>
      <c r="K5576" t="inlineStr">
        <is>
          <t>EUR</t>
        </is>
      </c>
      <c r="L5576" s="238" t="n">
        <v>216.82</v>
      </c>
      <c r="M5576">
        <f>L5576*_xlfn.XLOOKUP(K5576,AM:AM,AN:AN)</f>
        <v/>
      </c>
      <c r="N5576">
        <f>L5576*_xlfn.XLOOKUP(K5576,AM:AM,AO:AO)</f>
        <v/>
      </c>
      <c r="O5576" s="238" t="n">
        <v>0</v>
      </c>
      <c r="P5576">
        <f>O5576*_xlfn.XLOOKUP(K5576,AM:AM,AN:AN)</f>
        <v/>
      </c>
      <c r="Q5576">
        <f>O5576*_xlfn.XLOOKUP(K5576,AM:AM,AO:AO)</f>
        <v/>
      </c>
      <c r="R5576">
        <f>_xlfn.XLOOKUP(E5576,AF:AF,AG:AG)</f>
        <v/>
      </c>
      <c r="S5576">
        <f>_xlfn.XLOOKUP(E5576,AF:AF,AI:AI)</f>
        <v/>
      </c>
      <c r="T5576">
        <f>WEEKNUM(G5576)</f>
        <v/>
      </c>
      <c r="U5576">
        <f>YEAR(G5576)</f>
        <v/>
      </c>
      <c r="V5576" s="117">
        <f>IFERROR(Q5576/N5576,"0")</f>
        <v/>
      </c>
    </row>
    <row r="5577">
      <c r="A5577">
        <f>_xlfn.XLOOKUP(D5577,BN:BN,BO:BO)</f>
        <v/>
      </c>
      <c r="B5577" t="inlineStr">
        <is>
          <t>LLC</t>
        </is>
      </c>
      <c r="C5577" t="n">
        <v>984</v>
      </c>
      <c r="D5577">
        <f>_xlfn.XLOOKUP(C5577,BH:BH,BI:BI)</f>
        <v/>
      </c>
      <c r="E5577" t="n">
        <v>28934</v>
      </c>
      <c r="F5577" t="inlineStr">
        <is>
          <t>LARRINAGA CUBILLAS ELSA</t>
        </is>
      </c>
      <c r="G5577" s="234" t="n">
        <v>46128</v>
      </c>
      <c r="H5577" s="234" t="n">
        <v>46128</v>
      </c>
      <c r="I5577" t="inlineStr">
        <is>
          <t>VLO</t>
        </is>
      </c>
      <c r="J5577">
        <f>_xlfn.XLOOKUP(I5577,AS:AS,AU:AU)</f>
        <v/>
      </c>
      <c r="K5577" t="inlineStr">
        <is>
          <t>EUR</t>
        </is>
      </c>
      <c r="L5577" s="238" t="n">
        <v>216.82</v>
      </c>
      <c r="M5577">
        <f>L5577*_xlfn.XLOOKUP(K5577,AM:AM,AN:AN)</f>
        <v/>
      </c>
      <c r="N5577">
        <f>L5577*_xlfn.XLOOKUP(K5577,AM:AM,AO:AO)</f>
        <v/>
      </c>
      <c r="O5577" s="238" t="n">
        <v>0</v>
      </c>
      <c r="P5577">
        <f>O5577*_xlfn.XLOOKUP(K5577,AM:AM,AN:AN)</f>
        <v/>
      </c>
      <c r="Q5577">
        <f>O5577*_xlfn.XLOOKUP(K5577,AM:AM,AO:AO)</f>
        <v/>
      </c>
      <c r="R5577">
        <f>_xlfn.XLOOKUP(E5577,AF:AF,AG:AG)</f>
        <v/>
      </c>
      <c r="S5577">
        <f>_xlfn.XLOOKUP(E5577,AF:AF,AI:AI)</f>
        <v/>
      </c>
      <c r="T5577">
        <f>WEEKNUM(G5577)</f>
        <v/>
      </c>
      <c r="U5577">
        <f>YEAR(G5577)</f>
        <v/>
      </c>
      <c r="V5577" s="117">
        <f>IFERROR(Q5577/N5577,"0")</f>
        <v/>
      </c>
    </row>
    <row r="5578">
      <c r="A5578">
        <f>_xlfn.XLOOKUP(D5578,BN:BN,BO:BO)</f>
        <v/>
      </c>
      <c r="B5578" t="inlineStr">
        <is>
          <t>LLC</t>
        </is>
      </c>
      <c r="C5578" t="n">
        <v>984</v>
      </c>
      <c r="D5578">
        <f>_xlfn.XLOOKUP(C5578,BH:BH,BI:BI)</f>
        <v/>
      </c>
      <c r="E5578" t="n">
        <v>28934</v>
      </c>
      <c r="F5578" t="inlineStr">
        <is>
          <t>LARRINAGA CUBILLAS MARIA BELEN</t>
        </is>
      </c>
      <c r="G5578" s="234" t="n">
        <v>46128</v>
      </c>
      <c r="H5578" s="234" t="n">
        <v>46128</v>
      </c>
      <c r="I5578" t="inlineStr">
        <is>
          <t>VLO</t>
        </is>
      </c>
      <c r="J5578">
        <f>_xlfn.XLOOKUP(I5578,AS:AS,AU:AU)</f>
        <v/>
      </c>
      <c r="K5578" t="inlineStr">
        <is>
          <t>EUR</t>
        </is>
      </c>
      <c r="L5578" s="238" t="n">
        <v>216.82</v>
      </c>
      <c r="M5578">
        <f>L5578*_xlfn.XLOOKUP(K5578,AM:AM,AN:AN)</f>
        <v/>
      </c>
      <c r="N5578">
        <f>L5578*_xlfn.XLOOKUP(K5578,AM:AM,AO:AO)</f>
        <v/>
      </c>
      <c r="O5578" s="238" t="n">
        <v>0</v>
      </c>
      <c r="P5578">
        <f>O5578*_xlfn.XLOOKUP(K5578,AM:AM,AN:AN)</f>
        <v/>
      </c>
      <c r="Q5578">
        <f>O5578*_xlfn.XLOOKUP(K5578,AM:AM,AO:AO)</f>
        <v/>
      </c>
      <c r="R5578">
        <f>_xlfn.XLOOKUP(E5578,AF:AF,AG:AG)</f>
        <v/>
      </c>
      <c r="S5578">
        <f>_xlfn.XLOOKUP(E5578,AF:AF,AI:AI)</f>
        <v/>
      </c>
      <c r="T5578">
        <f>WEEKNUM(G5578)</f>
        <v/>
      </c>
      <c r="U5578">
        <f>YEAR(G5578)</f>
        <v/>
      </c>
      <c r="V5578" s="117">
        <f>IFERROR(Q5578/N5578,"0")</f>
        <v/>
      </c>
    </row>
    <row r="5579">
      <c r="A5579">
        <f>_xlfn.XLOOKUP(D5579,BN:BN,BO:BO)</f>
        <v/>
      </c>
      <c r="B5579" t="inlineStr">
        <is>
          <t>LLC</t>
        </is>
      </c>
      <c r="C5579" t="n">
        <v>984</v>
      </c>
      <c r="D5579">
        <f>_xlfn.XLOOKUP(C5579,BH:BH,BI:BI)</f>
        <v/>
      </c>
      <c r="E5579" t="n">
        <v>28934</v>
      </c>
      <c r="F5579" t="inlineStr">
        <is>
          <t>LARRINAGA CUBILLAS LUCIA</t>
        </is>
      </c>
      <c r="G5579" s="234" t="n">
        <v>46128</v>
      </c>
      <c r="H5579" s="234" t="n">
        <v>46128</v>
      </c>
      <c r="I5579" t="inlineStr">
        <is>
          <t>VLO</t>
        </is>
      </c>
      <c r="J5579">
        <f>_xlfn.XLOOKUP(I5579,AS:AS,AU:AU)</f>
        <v/>
      </c>
      <c r="K5579" t="inlineStr">
        <is>
          <t>EUR</t>
        </is>
      </c>
      <c r="L5579" s="238" t="n">
        <v>226.87</v>
      </c>
      <c r="M5579">
        <f>L5579*_xlfn.XLOOKUP(K5579,AM:AM,AN:AN)</f>
        <v/>
      </c>
      <c r="N5579">
        <f>L5579*_xlfn.XLOOKUP(K5579,AM:AM,AO:AO)</f>
        <v/>
      </c>
      <c r="O5579" s="238" t="n">
        <v>0</v>
      </c>
      <c r="P5579">
        <f>O5579*_xlfn.XLOOKUP(K5579,AM:AM,AN:AN)</f>
        <v/>
      </c>
      <c r="Q5579">
        <f>O5579*_xlfn.XLOOKUP(K5579,AM:AM,AO:AO)</f>
        <v/>
      </c>
      <c r="R5579">
        <f>_xlfn.XLOOKUP(E5579,AF:AF,AG:AG)</f>
        <v/>
      </c>
      <c r="S5579">
        <f>_xlfn.XLOOKUP(E5579,AF:AF,AI:AI)</f>
        <v/>
      </c>
      <c r="T5579">
        <f>WEEKNUM(G5579)</f>
        <v/>
      </c>
      <c r="U5579">
        <f>YEAR(G5579)</f>
        <v/>
      </c>
      <c r="V5579" s="117">
        <f>IFERROR(Q5579/N5579,"0")</f>
        <v/>
      </c>
    </row>
    <row r="5580">
      <c r="A5580">
        <f>_xlfn.XLOOKUP(D5580,BN:BN,BO:BO)</f>
        <v/>
      </c>
      <c r="B5580" t="inlineStr">
        <is>
          <t>LLC</t>
        </is>
      </c>
      <c r="C5580" t="n">
        <v>984</v>
      </c>
      <c r="D5580">
        <f>_xlfn.XLOOKUP(C5580,BH:BH,BI:BI)</f>
        <v/>
      </c>
      <c r="E5580" t="n">
        <v>28934</v>
      </c>
      <c r="F5580" t="inlineStr">
        <is>
          <t>LARRINAGA CUBILLAS GUADALUPE LORENIA</t>
        </is>
      </c>
      <c r="G5580" s="234" t="n">
        <v>46128</v>
      </c>
      <c r="H5580" s="234" t="n">
        <v>46128</v>
      </c>
      <c r="I5580" t="inlineStr">
        <is>
          <t>VLO</t>
        </is>
      </c>
      <c r="J5580">
        <f>_xlfn.XLOOKUP(I5580,AS:AS,AU:AU)</f>
        <v/>
      </c>
      <c r="K5580" t="inlineStr">
        <is>
          <t>EUR</t>
        </is>
      </c>
      <c r="L5580" s="238" t="n">
        <v>226.87</v>
      </c>
      <c r="M5580">
        <f>L5580*_xlfn.XLOOKUP(K5580,AM:AM,AN:AN)</f>
        <v/>
      </c>
      <c r="N5580">
        <f>L5580*_xlfn.XLOOKUP(K5580,AM:AM,AO:AO)</f>
        <v/>
      </c>
      <c r="O5580" s="238" t="n">
        <v>0</v>
      </c>
      <c r="P5580">
        <f>O5580*_xlfn.XLOOKUP(K5580,AM:AM,AN:AN)</f>
        <v/>
      </c>
      <c r="Q5580">
        <f>O5580*_xlfn.XLOOKUP(K5580,AM:AM,AO:AO)</f>
        <v/>
      </c>
      <c r="R5580">
        <f>_xlfn.XLOOKUP(E5580,AF:AF,AG:AG)</f>
        <v/>
      </c>
      <c r="S5580">
        <f>_xlfn.XLOOKUP(E5580,AF:AF,AI:AI)</f>
        <v/>
      </c>
      <c r="T5580">
        <f>WEEKNUM(G5580)</f>
        <v/>
      </c>
      <c r="U5580">
        <f>YEAR(G5580)</f>
        <v/>
      </c>
      <c r="V5580" s="117">
        <f>IFERROR(Q5580/N5580,"0")</f>
        <v/>
      </c>
    </row>
    <row r="5581">
      <c r="A5581">
        <f>_xlfn.XLOOKUP(D5581,BN:BN,BO:BO)</f>
        <v/>
      </c>
      <c r="B5581" t="inlineStr">
        <is>
          <t>LLC</t>
        </is>
      </c>
      <c r="C5581" t="n">
        <v>984</v>
      </c>
      <c r="D5581">
        <f>_xlfn.XLOOKUP(C5581,BH:BH,BI:BI)</f>
        <v/>
      </c>
      <c r="E5581" t="n">
        <v>28934</v>
      </c>
      <c r="F5581" t="inlineStr">
        <is>
          <t>CUBILLAS CORRAL MARIA GUADALUPE CONCEPCION</t>
        </is>
      </c>
      <c r="G5581" s="234" t="n">
        <v>46128</v>
      </c>
      <c r="H5581" s="234" t="n">
        <v>46128</v>
      </c>
      <c r="I5581" t="inlineStr">
        <is>
          <t>VLO</t>
        </is>
      </c>
      <c r="J5581">
        <f>_xlfn.XLOOKUP(I5581,AS:AS,AU:AU)</f>
        <v/>
      </c>
      <c r="K5581" t="inlineStr">
        <is>
          <t>EUR</t>
        </is>
      </c>
      <c r="L5581" s="238" t="n">
        <v>226.87</v>
      </c>
      <c r="M5581">
        <f>L5581*_xlfn.XLOOKUP(K5581,AM:AM,AN:AN)</f>
        <v/>
      </c>
      <c r="N5581">
        <f>L5581*_xlfn.XLOOKUP(K5581,AM:AM,AO:AO)</f>
        <v/>
      </c>
      <c r="O5581" s="238" t="n">
        <v>0</v>
      </c>
      <c r="P5581">
        <f>O5581*_xlfn.XLOOKUP(K5581,AM:AM,AN:AN)</f>
        <v/>
      </c>
      <c r="Q5581">
        <f>O5581*_xlfn.XLOOKUP(K5581,AM:AM,AO:AO)</f>
        <v/>
      </c>
      <c r="R5581">
        <f>_xlfn.XLOOKUP(E5581,AF:AF,AG:AG)</f>
        <v/>
      </c>
      <c r="S5581">
        <f>_xlfn.XLOOKUP(E5581,AF:AF,AI:AI)</f>
        <v/>
      </c>
      <c r="T5581">
        <f>WEEKNUM(G5581)</f>
        <v/>
      </c>
      <c r="U5581">
        <f>YEAR(G5581)</f>
        <v/>
      </c>
      <c r="V5581" s="117">
        <f>IFERROR(Q5581/N5581,"0")</f>
        <v/>
      </c>
    </row>
    <row r="5582">
      <c r="A5582">
        <f>_xlfn.XLOOKUP(D5582,BN:BN,BO:BO)</f>
        <v/>
      </c>
      <c r="B5582" t="inlineStr">
        <is>
          <t>LLC</t>
        </is>
      </c>
      <c r="C5582" t="n">
        <v>984</v>
      </c>
      <c r="D5582">
        <f>_xlfn.XLOOKUP(C5582,BH:BH,BI:BI)</f>
        <v/>
      </c>
      <c r="E5582" t="n">
        <v>28934</v>
      </c>
      <c r="F5582" t="inlineStr">
        <is>
          <t>LARRINAGA CUBILLAS MONICA</t>
        </is>
      </c>
      <c r="G5582" s="234" t="n">
        <v>46134</v>
      </c>
      <c r="H5582" s="234" t="n">
        <v>46134</v>
      </c>
      <c r="I5582" t="inlineStr">
        <is>
          <t>VLO</t>
        </is>
      </c>
      <c r="J5582">
        <f>_xlfn.XLOOKUP(I5582,AS:AS,AU:AU)</f>
        <v/>
      </c>
      <c r="K5582" t="inlineStr">
        <is>
          <t>EUR</t>
        </is>
      </c>
      <c r="L5582" s="238" t="n">
        <v>362.81</v>
      </c>
      <c r="M5582">
        <f>L5582*_xlfn.XLOOKUP(K5582,AM:AM,AN:AN)</f>
        <v/>
      </c>
      <c r="N5582">
        <f>L5582*_xlfn.XLOOKUP(K5582,AM:AM,AO:AO)</f>
        <v/>
      </c>
      <c r="O5582" s="238" t="n">
        <v>0</v>
      </c>
      <c r="P5582">
        <f>O5582*_xlfn.XLOOKUP(K5582,AM:AM,AN:AN)</f>
        <v/>
      </c>
      <c r="Q5582">
        <f>O5582*_xlfn.XLOOKUP(K5582,AM:AM,AO:AO)</f>
        <v/>
      </c>
      <c r="R5582">
        <f>_xlfn.XLOOKUP(E5582,AF:AF,AG:AG)</f>
        <v/>
      </c>
      <c r="S5582">
        <f>_xlfn.XLOOKUP(E5582,AF:AF,AI:AI)</f>
        <v/>
      </c>
      <c r="T5582">
        <f>WEEKNUM(G5582)</f>
        <v/>
      </c>
      <c r="U5582">
        <f>YEAR(G5582)</f>
        <v/>
      </c>
      <c r="V5582" s="117">
        <f>IFERROR(Q5582/N5582,"0")</f>
        <v/>
      </c>
    </row>
    <row r="5583">
      <c r="A5583">
        <f>_xlfn.XLOOKUP(D5583,BN:BN,BO:BO)</f>
        <v/>
      </c>
      <c r="B5583" t="inlineStr">
        <is>
          <t>LLC</t>
        </is>
      </c>
      <c r="C5583" t="n">
        <v>984</v>
      </c>
      <c r="D5583">
        <f>_xlfn.XLOOKUP(C5583,BH:BH,BI:BI)</f>
        <v/>
      </c>
      <c r="E5583" t="n">
        <v>28934</v>
      </c>
      <c r="F5583" t="inlineStr">
        <is>
          <t>LARRINAGA CUBILLAS ELSA</t>
        </is>
      </c>
      <c r="G5583" s="234" t="n">
        <v>46134</v>
      </c>
      <c r="H5583" s="234" t="n">
        <v>46134</v>
      </c>
      <c r="I5583" t="inlineStr">
        <is>
          <t>VLO</t>
        </is>
      </c>
      <c r="J5583">
        <f>_xlfn.XLOOKUP(I5583,AS:AS,AU:AU)</f>
        <v/>
      </c>
      <c r="K5583" t="inlineStr">
        <is>
          <t>EUR</t>
        </is>
      </c>
      <c r="L5583" s="238" t="n">
        <v>362.81</v>
      </c>
      <c r="M5583">
        <f>L5583*_xlfn.XLOOKUP(K5583,AM:AM,AN:AN)</f>
        <v/>
      </c>
      <c r="N5583">
        <f>L5583*_xlfn.XLOOKUP(K5583,AM:AM,AO:AO)</f>
        <v/>
      </c>
      <c r="O5583" s="238" t="n">
        <v>0</v>
      </c>
      <c r="P5583">
        <f>O5583*_xlfn.XLOOKUP(K5583,AM:AM,AN:AN)</f>
        <v/>
      </c>
      <c r="Q5583">
        <f>O5583*_xlfn.XLOOKUP(K5583,AM:AM,AO:AO)</f>
        <v/>
      </c>
      <c r="R5583">
        <f>_xlfn.XLOOKUP(E5583,AF:AF,AG:AG)</f>
        <v/>
      </c>
      <c r="S5583">
        <f>_xlfn.XLOOKUP(E5583,AF:AF,AI:AI)</f>
        <v/>
      </c>
      <c r="T5583">
        <f>WEEKNUM(G5583)</f>
        <v/>
      </c>
      <c r="U5583">
        <f>YEAR(G5583)</f>
        <v/>
      </c>
      <c r="V5583" s="117">
        <f>IFERROR(Q5583/N5583,"0")</f>
        <v/>
      </c>
    </row>
    <row r="5584">
      <c r="A5584">
        <f>_xlfn.XLOOKUP(D5584,BN:BN,BO:BO)</f>
        <v/>
      </c>
      <c r="B5584" t="inlineStr">
        <is>
          <t>LLC</t>
        </is>
      </c>
      <c r="C5584" t="n">
        <v>984</v>
      </c>
      <c r="D5584">
        <f>_xlfn.XLOOKUP(C5584,BH:BH,BI:BI)</f>
        <v/>
      </c>
      <c r="E5584" t="n">
        <v>28934</v>
      </c>
      <c r="F5584" t="inlineStr">
        <is>
          <t>LARRINAGA CUBILLAS MARIA BELEN</t>
        </is>
      </c>
      <c r="G5584" s="234" t="n">
        <v>46134</v>
      </c>
      <c r="H5584" s="234" t="n">
        <v>46134</v>
      </c>
      <c r="I5584" t="inlineStr">
        <is>
          <t>VLO</t>
        </is>
      </c>
      <c r="J5584">
        <f>_xlfn.XLOOKUP(I5584,AS:AS,AU:AU)</f>
        <v/>
      </c>
      <c r="K5584" t="inlineStr">
        <is>
          <t>EUR</t>
        </is>
      </c>
      <c r="L5584" s="238" t="n">
        <v>362.81</v>
      </c>
      <c r="M5584">
        <f>L5584*_xlfn.XLOOKUP(K5584,AM:AM,AN:AN)</f>
        <v/>
      </c>
      <c r="N5584">
        <f>L5584*_xlfn.XLOOKUP(K5584,AM:AM,AO:AO)</f>
        <v/>
      </c>
      <c r="O5584" s="238" t="n">
        <v>0</v>
      </c>
      <c r="P5584">
        <f>O5584*_xlfn.XLOOKUP(K5584,AM:AM,AN:AN)</f>
        <v/>
      </c>
      <c r="Q5584">
        <f>O5584*_xlfn.XLOOKUP(K5584,AM:AM,AO:AO)</f>
        <v/>
      </c>
      <c r="R5584">
        <f>_xlfn.XLOOKUP(E5584,AF:AF,AG:AG)</f>
        <v/>
      </c>
      <c r="S5584">
        <f>_xlfn.XLOOKUP(E5584,AF:AF,AI:AI)</f>
        <v/>
      </c>
      <c r="T5584">
        <f>WEEKNUM(G5584)</f>
        <v/>
      </c>
      <c r="U5584">
        <f>YEAR(G5584)</f>
        <v/>
      </c>
      <c r="V5584" s="117">
        <f>IFERROR(Q5584/N5584,"0")</f>
        <v/>
      </c>
    </row>
    <row r="5585">
      <c r="A5585">
        <f>_xlfn.XLOOKUP(D5585,BN:BN,BO:BO)</f>
        <v/>
      </c>
      <c r="B5585" t="inlineStr">
        <is>
          <t>LLC</t>
        </is>
      </c>
      <c r="C5585" t="n">
        <v>984</v>
      </c>
      <c r="D5585">
        <f>_xlfn.XLOOKUP(C5585,BH:BH,BI:BI)</f>
        <v/>
      </c>
      <c r="E5585" t="n">
        <v>28934</v>
      </c>
      <c r="F5585" t="inlineStr">
        <is>
          <t>LARRINAGA CUBILLAS GUADALUPE LORENIA</t>
        </is>
      </c>
      <c r="G5585" s="234" t="n">
        <v>46134</v>
      </c>
      <c r="H5585" s="234" t="n">
        <v>46134</v>
      </c>
      <c r="I5585" t="inlineStr">
        <is>
          <t>VLO</t>
        </is>
      </c>
      <c r="J5585">
        <f>_xlfn.XLOOKUP(I5585,AS:AS,AU:AU)</f>
        <v/>
      </c>
      <c r="K5585" t="inlineStr">
        <is>
          <t>EUR</t>
        </is>
      </c>
      <c r="L5585" s="238" t="n">
        <v>362.81</v>
      </c>
      <c r="M5585">
        <f>L5585*_xlfn.XLOOKUP(K5585,AM:AM,AN:AN)</f>
        <v/>
      </c>
      <c r="N5585">
        <f>L5585*_xlfn.XLOOKUP(K5585,AM:AM,AO:AO)</f>
        <v/>
      </c>
      <c r="O5585" s="238" t="n">
        <v>0</v>
      </c>
      <c r="P5585">
        <f>O5585*_xlfn.XLOOKUP(K5585,AM:AM,AN:AN)</f>
        <v/>
      </c>
      <c r="Q5585">
        <f>O5585*_xlfn.XLOOKUP(K5585,AM:AM,AO:AO)</f>
        <v/>
      </c>
      <c r="R5585">
        <f>_xlfn.XLOOKUP(E5585,AF:AF,AG:AG)</f>
        <v/>
      </c>
      <c r="S5585">
        <f>_xlfn.XLOOKUP(E5585,AF:AF,AI:AI)</f>
        <v/>
      </c>
      <c r="T5585">
        <f>WEEKNUM(G5585)</f>
        <v/>
      </c>
      <c r="U5585">
        <f>YEAR(G5585)</f>
        <v/>
      </c>
      <c r="V5585" s="117">
        <f>IFERROR(Q5585/N5585,"0")</f>
        <v/>
      </c>
    </row>
    <row r="5586">
      <c r="A5586">
        <f>_xlfn.XLOOKUP(D5586,BN:BN,BO:BO)</f>
        <v/>
      </c>
      <c r="B5586" t="inlineStr">
        <is>
          <t>LLC</t>
        </is>
      </c>
      <c r="C5586" t="n">
        <v>984</v>
      </c>
      <c r="D5586">
        <f>_xlfn.XLOOKUP(C5586,BH:BH,BI:BI)</f>
        <v/>
      </c>
      <c r="E5586" t="n">
        <v>28934</v>
      </c>
      <c r="F5586" t="inlineStr">
        <is>
          <t>LARRINAGA CUBILLAS LUCIA</t>
        </is>
      </c>
      <c r="G5586" s="234" t="n">
        <v>46134</v>
      </c>
      <c r="H5586" s="234" t="n">
        <v>46134</v>
      </c>
      <c r="I5586" t="inlineStr">
        <is>
          <t>VLO</t>
        </is>
      </c>
      <c r="J5586">
        <f>_xlfn.XLOOKUP(I5586,AS:AS,AU:AU)</f>
        <v/>
      </c>
      <c r="K5586" t="inlineStr">
        <is>
          <t>EUR</t>
        </is>
      </c>
      <c r="L5586" s="238" t="n">
        <v>389.63</v>
      </c>
      <c r="M5586">
        <f>L5586*_xlfn.XLOOKUP(K5586,AM:AM,AN:AN)</f>
        <v/>
      </c>
      <c r="N5586">
        <f>L5586*_xlfn.XLOOKUP(K5586,AM:AM,AO:AO)</f>
        <v/>
      </c>
      <c r="O5586" s="238" t="n">
        <v>0</v>
      </c>
      <c r="P5586">
        <f>O5586*_xlfn.XLOOKUP(K5586,AM:AM,AN:AN)</f>
        <v/>
      </c>
      <c r="Q5586">
        <f>O5586*_xlfn.XLOOKUP(K5586,AM:AM,AO:AO)</f>
        <v/>
      </c>
      <c r="R5586">
        <f>_xlfn.XLOOKUP(E5586,AF:AF,AG:AG)</f>
        <v/>
      </c>
      <c r="S5586">
        <f>_xlfn.XLOOKUP(E5586,AF:AF,AI:AI)</f>
        <v/>
      </c>
      <c r="T5586">
        <f>WEEKNUM(G5586)</f>
        <v/>
      </c>
      <c r="U5586">
        <f>YEAR(G5586)</f>
        <v/>
      </c>
      <c r="V5586" s="117">
        <f>IFERROR(Q5586/N5586,"0")</f>
        <v/>
      </c>
    </row>
    <row r="5587">
      <c r="A5587">
        <f>_xlfn.XLOOKUP(D5587,BN:BN,BO:BO)</f>
        <v/>
      </c>
      <c r="B5587" t="inlineStr">
        <is>
          <t>LLC</t>
        </is>
      </c>
      <c r="C5587" t="n">
        <v>984</v>
      </c>
      <c r="D5587">
        <f>_xlfn.XLOOKUP(C5587,BH:BH,BI:BI)</f>
        <v/>
      </c>
      <c r="E5587" t="n">
        <v>28934</v>
      </c>
      <c r="F5587" t="inlineStr">
        <is>
          <t>CUBILLAS CORRAL MARIA GUADALUPE CONCEPCION</t>
        </is>
      </c>
      <c r="G5587" s="234" t="n">
        <v>46134</v>
      </c>
      <c r="H5587" s="234" t="n">
        <v>46134</v>
      </c>
      <c r="I5587" t="inlineStr">
        <is>
          <t>VLO</t>
        </is>
      </c>
      <c r="J5587">
        <f>_xlfn.XLOOKUP(I5587,AS:AS,AU:AU)</f>
        <v/>
      </c>
      <c r="K5587" t="inlineStr">
        <is>
          <t>EUR</t>
        </is>
      </c>
      <c r="L5587" s="238" t="n">
        <v>389.63</v>
      </c>
      <c r="M5587">
        <f>L5587*_xlfn.XLOOKUP(K5587,AM:AM,AN:AN)</f>
        <v/>
      </c>
      <c r="N5587">
        <f>L5587*_xlfn.XLOOKUP(K5587,AM:AM,AO:AO)</f>
        <v/>
      </c>
      <c r="O5587" s="238" t="n">
        <v>0</v>
      </c>
      <c r="P5587">
        <f>O5587*_xlfn.XLOOKUP(K5587,AM:AM,AN:AN)</f>
        <v/>
      </c>
      <c r="Q5587">
        <f>O5587*_xlfn.XLOOKUP(K5587,AM:AM,AO:AO)</f>
        <v/>
      </c>
      <c r="R5587">
        <f>_xlfn.XLOOKUP(E5587,AF:AF,AG:AG)</f>
        <v/>
      </c>
      <c r="S5587">
        <f>_xlfn.XLOOKUP(E5587,AF:AF,AI:AI)</f>
        <v/>
      </c>
      <c r="T5587">
        <f>WEEKNUM(G5587)</f>
        <v/>
      </c>
      <c r="U5587">
        <f>YEAR(G5587)</f>
        <v/>
      </c>
      <c r="V5587" s="117">
        <f>IFERROR(Q5587/N5587,"0")</f>
        <v/>
      </c>
    </row>
    <row r="5588">
      <c r="A5588">
        <f>_xlfn.XLOOKUP(D5588,BN:BN,BO:BO)</f>
        <v/>
      </c>
      <c r="B5588" t="inlineStr">
        <is>
          <t>LLC</t>
        </is>
      </c>
      <c r="C5588" t="n">
        <v>984</v>
      </c>
      <c r="D5588">
        <f>_xlfn.XLOOKUP(C5588,BH:BH,BI:BI)</f>
        <v/>
      </c>
      <c r="E5588" t="n">
        <v>0</v>
      </c>
      <c r="F5588" t="inlineStr">
        <is>
          <t>Fee por compra de vuelos</t>
        </is>
      </c>
      <c r="G5588" s="234" t="n">
        <v>46124</v>
      </c>
      <c r="H5588" s="234" t="n">
        <v>46134</v>
      </c>
      <c r="I5588" t="inlineStr">
        <is>
          <t>HPS</t>
        </is>
      </c>
      <c r="J5588">
        <f>_xlfn.XLOOKUP(I5588,AS:AS,AU:AU)</f>
        <v/>
      </c>
      <c r="K5588" t="inlineStr">
        <is>
          <t>EUR</t>
        </is>
      </c>
      <c r="L5588" s="238" t="n">
        <v>176</v>
      </c>
      <c r="M5588">
        <f>L5588*_xlfn.XLOOKUP(K5588,AM:AM,AN:AN)</f>
        <v/>
      </c>
      <c r="N5588">
        <f>L5588*_xlfn.XLOOKUP(K5588,AM:AM,AO:AO)</f>
        <v/>
      </c>
      <c r="O5588" s="238" t="n">
        <v>176</v>
      </c>
      <c r="P5588">
        <f>O5588*_xlfn.XLOOKUP(K5588,AM:AM,AN:AN)</f>
        <v/>
      </c>
      <c r="Q5588">
        <f>O5588*_xlfn.XLOOKUP(K5588,AM:AM,AO:AO)</f>
        <v/>
      </c>
      <c r="R5588">
        <f>_xlfn.XLOOKUP(E5588,AF:AF,AG:AG)</f>
        <v/>
      </c>
      <c r="S5588">
        <f>_xlfn.XLOOKUP(E5588,AF:AF,AI:AI)</f>
        <v/>
      </c>
      <c r="T5588">
        <f>WEEKNUM(G5588)</f>
        <v/>
      </c>
      <c r="U5588">
        <f>YEAR(G5588)</f>
        <v/>
      </c>
      <c r="V5588" s="117">
        <f>IFERROR(Q5588/N5588,"0")</f>
        <v/>
      </c>
    </row>
    <row r="5589">
      <c r="A5589">
        <f>_xlfn.XLOOKUP(D5589,BN:BN,BO:BO)</f>
        <v/>
      </c>
      <c r="B5589" t="inlineStr">
        <is>
          <t>LLC</t>
        </is>
      </c>
      <c r="C5589" t="n">
        <v>985</v>
      </c>
      <c r="D5589">
        <f>_xlfn.XLOOKUP(C5589,BH:BH,BI:BI)</f>
        <v/>
      </c>
      <c r="E5589" t="n">
        <v>27301</v>
      </c>
      <c r="F5589" t="inlineStr">
        <is>
          <t>Vuelo TGZ-MEX/Simón Valanci Buzali</t>
        </is>
      </c>
      <c r="G5589" s="234" t="n">
        <v>46042</v>
      </c>
      <c r="H5589" s="234" t="n">
        <v>46042</v>
      </c>
      <c r="I5589" t="inlineStr">
        <is>
          <t>VLO</t>
        </is>
      </c>
      <c r="J5589">
        <f>_xlfn.XLOOKUP(I5589,AS:AS,AU:AU)</f>
        <v/>
      </c>
      <c r="K5589" t="inlineStr">
        <is>
          <t>USD</t>
        </is>
      </c>
      <c r="L5589" s="238" t="n">
        <v>422.56</v>
      </c>
      <c r="M5589">
        <f>L5589*_xlfn.XLOOKUP(K5589,AM:AM,AN:AN)</f>
        <v/>
      </c>
      <c r="N5589">
        <f>L5589*_xlfn.XLOOKUP(K5589,AM:AM,AO:AO)</f>
        <v/>
      </c>
      <c r="O5589" s="238" t="n">
        <v>0</v>
      </c>
      <c r="P5589">
        <f>O5589*_xlfn.XLOOKUP(K5589,AM:AM,AN:AN)</f>
        <v/>
      </c>
      <c r="Q5589">
        <f>O5589*_xlfn.XLOOKUP(K5589,AM:AM,AO:AO)</f>
        <v/>
      </c>
      <c r="R5589">
        <f>_xlfn.XLOOKUP(E5589,AF:AF,AG:AG)</f>
        <v/>
      </c>
      <c r="S5589">
        <f>_xlfn.XLOOKUP(E5589,AF:AF,AI:AI)</f>
        <v/>
      </c>
      <c r="T5589">
        <f>WEEKNUM(G5589)</f>
        <v/>
      </c>
      <c r="U5589">
        <f>YEAR(G5589)</f>
        <v/>
      </c>
      <c r="V5589" s="117">
        <f>IFERROR(Q5589/N5589,"0")</f>
        <v/>
      </c>
    </row>
    <row r="5590">
      <c r="A5590">
        <f>_xlfn.XLOOKUP(D5590,BN:BN,BO:BO)</f>
        <v/>
      </c>
      <c r="B5590" t="inlineStr">
        <is>
          <t>LLC</t>
        </is>
      </c>
      <c r="C5590" t="n">
        <v>985</v>
      </c>
      <c r="D5590">
        <f>_xlfn.XLOOKUP(C5590,BH:BH,BI:BI)</f>
        <v/>
      </c>
      <c r="E5590" t="n">
        <v>27301</v>
      </c>
      <c r="F5590" t="inlineStr">
        <is>
          <t>Vuelo TGZ-MEX/Rocio Penagos Malda</t>
        </is>
      </c>
      <c r="G5590" s="234" t="n">
        <v>46042</v>
      </c>
      <c r="H5590" s="234" t="n">
        <v>46042</v>
      </c>
      <c r="I5590" t="inlineStr">
        <is>
          <t>VLO</t>
        </is>
      </c>
      <c r="J5590">
        <f>_xlfn.XLOOKUP(I5590,AS:AS,AU:AU)</f>
        <v/>
      </c>
      <c r="K5590" t="inlineStr">
        <is>
          <t>USD</t>
        </is>
      </c>
      <c r="L5590" s="238" t="n">
        <v>422.56</v>
      </c>
      <c r="M5590">
        <f>L5590*_xlfn.XLOOKUP(K5590,AM:AM,AN:AN)</f>
        <v/>
      </c>
      <c r="N5590">
        <f>L5590*_xlfn.XLOOKUP(K5590,AM:AM,AO:AO)</f>
        <v/>
      </c>
      <c r="O5590" s="238" t="n">
        <v>0</v>
      </c>
      <c r="P5590">
        <f>O5590*_xlfn.XLOOKUP(K5590,AM:AM,AN:AN)</f>
        <v/>
      </c>
      <c r="Q5590">
        <f>O5590*_xlfn.XLOOKUP(K5590,AM:AM,AO:AO)</f>
        <v/>
      </c>
      <c r="R5590">
        <f>_xlfn.XLOOKUP(E5590,AF:AF,AG:AG)</f>
        <v/>
      </c>
      <c r="S5590">
        <f>_xlfn.XLOOKUP(E5590,AF:AF,AI:AI)</f>
        <v/>
      </c>
      <c r="T5590">
        <f>WEEKNUM(G5590)</f>
        <v/>
      </c>
      <c r="U5590">
        <f>YEAR(G5590)</f>
        <v/>
      </c>
      <c r="V5590" s="117">
        <f>IFERROR(Q5590/N5590,"0")</f>
        <v/>
      </c>
    </row>
    <row r="5591">
      <c r="A5591">
        <f>_xlfn.XLOOKUP(D5591,BN:BN,BO:BO)</f>
        <v/>
      </c>
      <c r="B5591" t="inlineStr">
        <is>
          <t>LLC</t>
        </is>
      </c>
      <c r="C5591" t="n">
        <v>985</v>
      </c>
      <c r="D5591">
        <f>_xlfn.XLOOKUP(C5591,BH:BH,BI:BI)</f>
        <v/>
      </c>
      <c r="E5591" t="n">
        <v>27301</v>
      </c>
      <c r="F5591" t="inlineStr">
        <is>
          <t>Vuelo TGZ-MEX/Rocio Penagos Malda</t>
        </is>
      </c>
      <c r="G5591" s="234" t="n">
        <v>46042</v>
      </c>
      <c r="H5591" s="234" t="n">
        <v>46042</v>
      </c>
      <c r="I5591" t="inlineStr">
        <is>
          <t>VLO</t>
        </is>
      </c>
      <c r="J5591">
        <f>_xlfn.XLOOKUP(I5591,AS:AS,AU:AU)</f>
        <v/>
      </c>
      <c r="K5591" t="inlineStr">
        <is>
          <t>USD</t>
        </is>
      </c>
      <c r="L5591" s="238" t="n">
        <v>382.07</v>
      </c>
      <c r="M5591">
        <f>L5591*_xlfn.XLOOKUP(K5591,AM:AM,AN:AN)</f>
        <v/>
      </c>
      <c r="N5591">
        <f>L5591*_xlfn.XLOOKUP(K5591,AM:AM,AO:AO)</f>
        <v/>
      </c>
      <c r="O5591" s="238" t="n">
        <v>0</v>
      </c>
      <c r="P5591">
        <f>O5591*_xlfn.XLOOKUP(K5591,AM:AM,AN:AN)</f>
        <v/>
      </c>
      <c r="Q5591">
        <f>O5591*_xlfn.XLOOKUP(K5591,AM:AM,AO:AO)</f>
        <v/>
      </c>
      <c r="R5591">
        <f>_xlfn.XLOOKUP(E5591,AF:AF,AG:AG)</f>
        <v/>
      </c>
      <c r="S5591">
        <f>_xlfn.XLOOKUP(E5591,AF:AF,AI:AI)</f>
        <v/>
      </c>
      <c r="T5591">
        <f>WEEKNUM(G5591)</f>
        <v/>
      </c>
      <c r="U5591">
        <f>YEAR(G5591)</f>
        <v/>
      </c>
      <c r="V5591" s="117">
        <f>IFERROR(Q5591/N5591,"0")</f>
        <v/>
      </c>
    </row>
    <row r="5592">
      <c r="A5592">
        <f>_xlfn.XLOOKUP(D5592,BN:BN,BO:BO)</f>
        <v/>
      </c>
      <c r="B5592" t="inlineStr">
        <is>
          <t>LLC</t>
        </is>
      </c>
      <c r="C5592" t="n">
        <v>985</v>
      </c>
      <c r="D5592">
        <f>_xlfn.XLOOKUP(C5592,BH:BH,BI:BI)</f>
        <v/>
      </c>
      <c r="E5592" t="n">
        <v>0</v>
      </c>
      <c r="F5592" t="inlineStr">
        <is>
          <t>Fee de emisión OXYMZI/DDJXAI</t>
        </is>
      </c>
      <c r="G5592" s="234" t="n">
        <v>46042</v>
      </c>
      <c r="H5592" s="234" t="n">
        <v>46042</v>
      </c>
      <c r="I5592" t="inlineStr">
        <is>
          <t>HPS</t>
        </is>
      </c>
      <c r="J5592">
        <f>_xlfn.XLOOKUP(I5592,AS:AS,AU:AU)</f>
        <v/>
      </c>
      <c r="K5592" t="inlineStr">
        <is>
          <t>USD</t>
        </is>
      </c>
      <c r="L5592" s="238" t="n">
        <v>105</v>
      </c>
      <c r="M5592">
        <f>L5592*_xlfn.XLOOKUP(K5592,AM:AM,AN:AN)</f>
        <v/>
      </c>
      <c r="N5592">
        <f>L5592*_xlfn.XLOOKUP(K5592,AM:AM,AO:AO)</f>
        <v/>
      </c>
      <c r="O5592" s="238" t="n">
        <v>105</v>
      </c>
      <c r="P5592">
        <f>O5592*_xlfn.XLOOKUP(K5592,AM:AM,AN:AN)</f>
        <v/>
      </c>
      <c r="Q5592">
        <f>O5592*_xlfn.XLOOKUP(K5592,AM:AM,AO:AO)</f>
        <v/>
      </c>
      <c r="R5592">
        <f>_xlfn.XLOOKUP(E5592,AF:AF,AG:AG)</f>
        <v/>
      </c>
      <c r="S5592">
        <f>_xlfn.XLOOKUP(E5592,AF:AF,AI:AI)</f>
        <v/>
      </c>
      <c r="T5592">
        <f>WEEKNUM(G5592)</f>
        <v/>
      </c>
      <c r="U5592">
        <f>YEAR(G5592)</f>
        <v/>
      </c>
      <c r="V5592" s="117">
        <f>IFERROR(Q5592/N5592,"0")</f>
        <v/>
      </c>
    </row>
    <row r="5593">
      <c r="A5593">
        <f>_xlfn.XLOOKUP(D5593,BN:BN,BO:BO)</f>
        <v/>
      </c>
      <c r="B5593" t="inlineStr">
        <is>
          <t>LLC</t>
        </is>
      </c>
      <c r="C5593" t="n">
        <v>986</v>
      </c>
      <c r="D5593">
        <f>_xlfn.XLOOKUP(C5593,BH:BH,BI:BI)</f>
        <v/>
      </c>
      <c r="E5593" t="n">
        <v>25704</v>
      </c>
      <c r="F5593" t="inlineStr">
        <is>
          <t>Estadia en Viena</t>
        </is>
      </c>
      <c r="G5593" s="234" t="n">
        <v>46038</v>
      </c>
      <c r="H5593" s="234" t="n">
        <v>46040</v>
      </c>
      <c r="I5593" t="inlineStr">
        <is>
          <t>HTL</t>
        </is>
      </c>
      <c r="J5593">
        <f>_xlfn.XLOOKUP(I5593,AS:AS,AU:AU)</f>
        <v/>
      </c>
      <c r="K5593" t="inlineStr">
        <is>
          <t>EUR</t>
        </is>
      </c>
      <c r="L5593" s="238" t="n">
        <v>5224</v>
      </c>
      <c r="M5593">
        <f>L5593*_xlfn.XLOOKUP(K5593,AM:AM,AN:AN)</f>
        <v/>
      </c>
      <c r="N5593">
        <f>L5593*_xlfn.XLOOKUP(K5593,AM:AM,AO:AO)</f>
        <v/>
      </c>
      <c r="O5593" s="238" t="n">
        <v>653.42</v>
      </c>
      <c r="P5593">
        <f>O5593*_xlfn.XLOOKUP(K5593,AM:AM,AN:AN)</f>
        <v/>
      </c>
      <c r="Q5593">
        <f>O5593*_xlfn.XLOOKUP(K5593,AM:AM,AO:AO)</f>
        <v/>
      </c>
      <c r="R5593">
        <f>_xlfn.XLOOKUP(E5593,AF:AF,AG:AG)</f>
        <v/>
      </c>
      <c r="S5593">
        <f>_xlfn.XLOOKUP(E5593,AF:AF,AI:AI)</f>
        <v/>
      </c>
      <c r="T5593">
        <f>WEEKNUM(G5593)</f>
        <v/>
      </c>
      <c r="U5593">
        <f>YEAR(G5593)</f>
        <v/>
      </c>
      <c r="V5593" s="117">
        <f>IFERROR(Q5593/N5593,"0")</f>
        <v/>
      </c>
    </row>
    <row r="5594">
      <c r="A5594">
        <f>_xlfn.XLOOKUP(D5594,BN:BN,BO:BO)</f>
        <v/>
      </c>
      <c r="B5594" t="inlineStr">
        <is>
          <t>LLC</t>
        </is>
      </c>
      <c r="C5594" t="n">
        <v>987</v>
      </c>
      <c r="D5594">
        <f>_xlfn.XLOOKUP(C5594,BH:BH,BI:BI)</f>
        <v/>
      </c>
      <c r="E5594" t="n">
        <v>34338</v>
      </c>
      <c r="F5594" t="inlineStr">
        <is>
          <t>Hospedaje</t>
        </is>
      </c>
      <c r="G5594" s="234" t="n">
        <v>45904</v>
      </c>
      <c r="H5594" s="234" t="n">
        <v>45906</v>
      </c>
      <c r="I5594" t="inlineStr">
        <is>
          <t>HTL</t>
        </is>
      </c>
      <c r="J5594">
        <f>_xlfn.XLOOKUP(I5594,AS:AS,AU:AU)</f>
        <v/>
      </c>
      <c r="K5594" t="inlineStr">
        <is>
          <t>USD</t>
        </is>
      </c>
      <c r="L5594" s="238" t="n">
        <v>5251</v>
      </c>
      <c r="M5594">
        <f>L5594*_xlfn.XLOOKUP(K5594,AM:AM,AN:AN)</f>
        <v/>
      </c>
      <c r="N5594">
        <f>L5594*_xlfn.XLOOKUP(K5594,AM:AM,AO:AO)</f>
        <v/>
      </c>
      <c r="O5594" s="238" t="n">
        <v>493.59</v>
      </c>
      <c r="P5594">
        <f>O5594*_xlfn.XLOOKUP(K5594,AM:AM,AN:AN)</f>
        <v/>
      </c>
      <c r="Q5594">
        <f>O5594*_xlfn.XLOOKUP(K5594,AM:AM,AO:AO)</f>
        <v/>
      </c>
      <c r="R5594">
        <f>_xlfn.XLOOKUP(E5594,AF:AF,AG:AG)</f>
        <v/>
      </c>
      <c r="S5594">
        <f>_xlfn.XLOOKUP(E5594,AF:AF,AI:AI)</f>
        <v/>
      </c>
      <c r="T5594">
        <f>WEEKNUM(G5594)</f>
        <v/>
      </c>
      <c r="U5594">
        <f>YEAR(G5594)</f>
        <v/>
      </c>
      <c r="V5594" s="117">
        <f>IFERROR(Q5594/N5594,"0")</f>
        <v/>
      </c>
    </row>
    <row r="5595">
      <c r="A5595">
        <f>_xlfn.XLOOKUP(D5595,BN:BN,BO:BO)</f>
        <v/>
      </c>
      <c r="B5595" t="inlineStr">
        <is>
          <t>LLC</t>
        </is>
      </c>
      <c r="C5595" t="n">
        <v>988</v>
      </c>
      <c r="D5595">
        <f>_xlfn.XLOOKUP(C5595,BH:BH,BI:BI)</f>
        <v/>
      </c>
      <c r="E5595" t="n">
        <v>25780</v>
      </c>
      <c r="F5595" t="inlineStr">
        <is>
          <t>Traslado ZHR - Hotel Davos</t>
        </is>
      </c>
      <c r="G5595" s="234" t="n">
        <v>46040</v>
      </c>
      <c r="H5595" s="234" t="n">
        <v>46040</v>
      </c>
      <c r="I5595" t="inlineStr">
        <is>
          <t>TRF</t>
        </is>
      </c>
      <c r="J5595">
        <f>_xlfn.XLOOKUP(I5595,AS:AS,AU:AU)</f>
        <v/>
      </c>
      <c r="K5595" t="inlineStr">
        <is>
          <t>USD</t>
        </is>
      </c>
      <c r="L5595" s="238" t="n">
        <v>742.15</v>
      </c>
      <c r="M5595">
        <f>L5595*_xlfn.XLOOKUP(K5595,AM:AM,AN:AN)</f>
        <v/>
      </c>
      <c r="N5595">
        <f>L5595*_xlfn.XLOOKUP(K5595,AM:AM,AO:AO)</f>
        <v/>
      </c>
      <c r="O5595" s="238" t="n">
        <v>0</v>
      </c>
      <c r="P5595">
        <f>O5595*_xlfn.XLOOKUP(K5595,AM:AM,AN:AN)</f>
        <v/>
      </c>
      <c r="Q5595">
        <f>O5595*_xlfn.XLOOKUP(K5595,AM:AM,AO:AO)</f>
        <v/>
      </c>
      <c r="R5595">
        <f>_xlfn.XLOOKUP(E5595,AF:AF,AG:AG)</f>
        <v/>
      </c>
      <c r="S5595">
        <f>_xlfn.XLOOKUP(E5595,AF:AF,AI:AI)</f>
        <v/>
      </c>
      <c r="T5595">
        <f>WEEKNUM(G5595)</f>
        <v/>
      </c>
      <c r="U5595">
        <f>YEAR(G5595)</f>
        <v/>
      </c>
      <c r="V5595" s="117">
        <f>IFERROR(Q5595/N5595,"0")</f>
        <v/>
      </c>
    </row>
    <row r="5596">
      <c r="A5596">
        <f>_xlfn.XLOOKUP(D5596,BN:BN,BO:BO)</f>
        <v/>
      </c>
      <c r="B5596" t="inlineStr">
        <is>
          <t>LLC</t>
        </is>
      </c>
      <c r="C5596" t="n">
        <v>988</v>
      </c>
      <c r="D5596">
        <f>_xlfn.XLOOKUP(C5596,BH:BH,BI:BI)</f>
        <v/>
      </c>
      <c r="E5596" t="n">
        <v>25780</v>
      </c>
      <c r="F5596" t="inlineStr">
        <is>
          <t>Traslado Hotel Davos - ZHR</t>
        </is>
      </c>
      <c r="G5596" s="234" t="n">
        <v>46044</v>
      </c>
      <c r="H5596" s="234" t="n">
        <v>46044</v>
      </c>
      <c r="I5596" t="inlineStr">
        <is>
          <t>TRF</t>
        </is>
      </c>
      <c r="J5596">
        <f>_xlfn.XLOOKUP(I5596,AS:AS,AU:AU)</f>
        <v/>
      </c>
      <c r="K5596" t="inlineStr">
        <is>
          <t>USD</t>
        </is>
      </c>
      <c r="L5596" s="238" t="n">
        <v>930</v>
      </c>
      <c r="M5596">
        <f>L5596*_xlfn.XLOOKUP(K5596,AM:AM,AN:AN)</f>
        <v/>
      </c>
      <c r="N5596">
        <f>L5596*_xlfn.XLOOKUP(K5596,AM:AM,AO:AO)</f>
        <v/>
      </c>
      <c r="O5596" s="238" t="n">
        <v>0</v>
      </c>
      <c r="P5596">
        <f>O5596*_xlfn.XLOOKUP(K5596,AM:AM,AN:AN)</f>
        <v/>
      </c>
      <c r="Q5596">
        <f>O5596*_xlfn.XLOOKUP(K5596,AM:AM,AO:AO)</f>
        <v/>
      </c>
      <c r="R5596">
        <f>_xlfn.XLOOKUP(E5596,AF:AF,AG:AG)</f>
        <v/>
      </c>
      <c r="S5596">
        <f>_xlfn.XLOOKUP(E5596,AF:AF,AI:AI)</f>
        <v/>
      </c>
      <c r="T5596">
        <f>WEEKNUM(G5596)</f>
        <v/>
      </c>
      <c r="U5596">
        <f>YEAR(G5596)</f>
        <v/>
      </c>
      <c r="V5596" s="117">
        <f>IFERROR(Q5596/N5596,"0")</f>
        <v/>
      </c>
    </row>
    <row r="5597">
      <c r="A5597">
        <f>_xlfn.XLOOKUP(D5597,BN:BN,BO:BO)</f>
        <v/>
      </c>
      <c r="B5597" t="inlineStr">
        <is>
          <t>LLC</t>
        </is>
      </c>
      <c r="C5597" t="n">
        <v>988</v>
      </c>
      <c r="D5597">
        <f>_xlfn.XLOOKUP(C5597,BH:BH,BI:BI)</f>
        <v/>
      </c>
      <c r="E5597" t="n">
        <v>25780</v>
      </c>
      <c r="F5597" t="inlineStr">
        <is>
          <t>Traslado AMS - Hotel de L'Europe</t>
        </is>
      </c>
      <c r="G5597" s="234" t="n">
        <v>46044</v>
      </c>
      <c r="H5597" s="234" t="n">
        <v>46044</v>
      </c>
      <c r="I5597" t="inlineStr">
        <is>
          <t>TRF</t>
        </is>
      </c>
      <c r="J5597">
        <f>_xlfn.XLOOKUP(I5597,AS:AS,AU:AU)</f>
        <v/>
      </c>
      <c r="K5597" t="inlineStr">
        <is>
          <t>USD</t>
        </is>
      </c>
      <c r="L5597" s="238" t="n">
        <v>145</v>
      </c>
      <c r="M5597">
        <f>L5597*_xlfn.XLOOKUP(K5597,AM:AM,AN:AN)</f>
        <v/>
      </c>
      <c r="N5597">
        <f>L5597*_xlfn.XLOOKUP(K5597,AM:AM,AO:AO)</f>
        <v/>
      </c>
      <c r="O5597" s="238" t="n">
        <v>0</v>
      </c>
      <c r="P5597">
        <f>O5597*_xlfn.XLOOKUP(K5597,AM:AM,AN:AN)</f>
        <v/>
      </c>
      <c r="Q5597">
        <f>O5597*_xlfn.XLOOKUP(K5597,AM:AM,AO:AO)</f>
        <v/>
      </c>
      <c r="R5597">
        <f>_xlfn.XLOOKUP(E5597,AF:AF,AG:AG)</f>
        <v/>
      </c>
      <c r="S5597">
        <f>_xlfn.XLOOKUP(E5597,AF:AF,AI:AI)</f>
        <v/>
      </c>
      <c r="T5597">
        <f>WEEKNUM(G5597)</f>
        <v/>
      </c>
      <c r="U5597">
        <f>YEAR(G5597)</f>
        <v/>
      </c>
      <c r="V5597" s="117">
        <f>IFERROR(Q5597/N5597,"0")</f>
        <v/>
      </c>
    </row>
    <row r="5598">
      <c r="A5598">
        <f>_xlfn.XLOOKUP(D5598,BN:BN,BO:BO)</f>
        <v/>
      </c>
      <c r="B5598" t="inlineStr">
        <is>
          <t>LLC</t>
        </is>
      </c>
      <c r="C5598" t="n">
        <v>988</v>
      </c>
      <c r="D5598">
        <f>_xlfn.XLOOKUP(C5598,BH:BH,BI:BI)</f>
        <v/>
      </c>
      <c r="E5598" t="n">
        <v>25780</v>
      </c>
      <c r="F5598" t="inlineStr">
        <is>
          <t>Traslado Hotel de L'Europe - AMS Flor</t>
        </is>
      </c>
      <c r="G5598" s="234" t="n">
        <v>46045</v>
      </c>
      <c r="H5598" s="234" t="n">
        <v>46045</v>
      </c>
      <c r="I5598" t="inlineStr">
        <is>
          <t>TRF</t>
        </is>
      </c>
      <c r="J5598">
        <f>_xlfn.XLOOKUP(I5598,AS:AS,AU:AU)</f>
        <v/>
      </c>
      <c r="K5598" t="inlineStr">
        <is>
          <t>USD</t>
        </is>
      </c>
      <c r="L5598" s="238" t="n">
        <v>145</v>
      </c>
      <c r="M5598">
        <f>L5598*_xlfn.XLOOKUP(K5598,AM:AM,AN:AN)</f>
        <v/>
      </c>
      <c r="N5598">
        <f>L5598*_xlfn.XLOOKUP(K5598,AM:AM,AO:AO)</f>
        <v/>
      </c>
      <c r="O5598" s="238" t="n">
        <v>0</v>
      </c>
      <c r="P5598">
        <f>O5598*_xlfn.XLOOKUP(K5598,AM:AM,AN:AN)</f>
        <v/>
      </c>
      <c r="Q5598">
        <f>O5598*_xlfn.XLOOKUP(K5598,AM:AM,AO:AO)</f>
        <v/>
      </c>
      <c r="R5598">
        <f>_xlfn.XLOOKUP(E5598,AF:AF,AG:AG)</f>
        <v/>
      </c>
      <c r="S5598">
        <f>_xlfn.XLOOKUP(E5598,AF:AF,AI:AI)</f>
        <v/>
      </c>
      <c r="T5598">
        <f>WEEKNUM(G5598)</f>
        <v/>
      </c>
      <c r="U5598">
        <f>YEAR(G5598)</f>
        <v/>
      </c>
      <c r="V5598" s="117">
        <f>IFERROR(Q5598/N5598,"0")</f>
        <v/>
      </c>
    </row>
    <row r="5599">
      <c r="A5599">
        <f>_xlfn.XLOOKUP(D5599,BN:BN,BO:BO)</f>
        <v/>
      </c>
      <c r="B5599" t="inlineStr">
        <is>
          <t>LLC</t>
        </is>
      </c>
      <c r="C5599" t="n">
        <v>988</v>
      </c>
      <c r="D5599">
        <f>_xlfn.XLOOKUP(C5599,BH:BH,BI:BI)</f>
        <v/>
      </c>
      <c r="E5599" t="n">
        <v>25780</v>
      </c>
      <c r="F5599" t="inlineStr">
        <is>
          <t>Traslado Hotel de L'Europe - AMS Enrique</t>
        </is>
      </c>
      <c r="G5599" s="234" t="n">
        <v>46045</v>
      </c>
      <c r="H5599" s="234" t="n">
        <v>46045</v>
      </c>
      <c r="I5599" t="inlineStr">
        <is>
          <t>TRF</t>
        </is>
      </c>
      <c r="J5599">
        <f>_xlfn.XLOOKUP(I5599,AS:AS,AU:AU)</f>
        <v/>
      </c>
      <c r="K5599" t="inlineStr">
        <is>
          <t>USD</t>
        </is>
      </c>
      <c r="L5599" s="238" t="n">
        <v>145</v>
      </c>
      <c r="M5599">
        <f>L5599*_xlfn.XLOOKUP(K5599,AM:AM,AN:AN)</f>
        <v/>
      </c>
      <c r="N5599">
        <f>L5599*_xlfn.XLOOKUP(K5599,AM:AM,AO:AO)</f>
        <v/>
      </c>
      <c r="O5599" s="238" t="n">
        <v>0</v>
      </c>
      <c r="P5599">
        <f>O5599*_xlfn.XLOOKUP(K5599,AM:AM,AN:AN)</f>
        <v/>
      </c>
      <c r="Q5599">
        <f>O5599*_xlfn.XLOOKUP(K5599,AM:AM,AO:AO)</f>
        <v/>
      </c>
      <c r="R5599">
        <f>_xlfn.XLOOKUP(E5599,AF:AF,AG:AG)</f>
        <v/>
      </c>
      <c r="S5599">
        <f>_xlfn.XLOOKUP(E5599,AF:AF,AI:AI)</f>
        <v/>
      </c>
      <c r="T5599">
        <f>WEEKNUM(G5599)</f>
        <v/>
      </c>
      <c r="U5599">
        <f>YEAR(G5599)</f>
        <v/>
      </c>
      <c r="V5599" s="117">
        <f>IFERROR(Q5599/N5599,"0")</f>
        <v/>
      </c>
    </row>
    <row r="5600">
      <c r="A5600">
        <f>_xlfn.XLOOKUP(D5600,BN:BN,BO:BO)</f>
        <v/>
      </c>
      <c r="B5600" t="inlineStr">
        <is>
          <t>LLC</t>
        </is>
      </c>
      <c r="C5600" t="n">
        <v>988</v>
      </c>
      <c r="D5600">
        <f>_xlfn.XLOOKUP(C5600,BH:BH,BI:BI)</f>
        <v/>
      </c>
      <c r="E5600" t="n">
        <v>29472</v>
      </c>
      <c r="F5600" t="inlineStr">
        <is>
          <t>Hospedaje Hotel de L'Europe</t>
        </is>
      </c>
      <c r="G5600" s="234" t="n">
        <v>46043</v>
      </c>
      <c r="H5600" s="234" t="n">
        <v>46045</v>
      </c>
      <c r="I5600" t="inlineStr">
        <is>
          <t>HTL</t>
        </is>
      </c>
      <c r="J5600">
        <f>_xlfn.XLOOKUP(I5600,AS:AS,AU:AU)</f>
        <v/>
      </c>
      <c r="K5600" t="inlineStr">
        <is>
          <t>USD</t>
        </is>
      </c>
      <c r="L5600" s="238" t="n">
        <v>1201.26</v>
      </c>
      <c r="M5600">
        <f>L5600*_xlfn.XLOOKUP(K5600,AM:AM,AN:AN)</f>
        <v/>
      </c>
      <c r="N5600">
        <f>L5600*_xlfn.XLOOKUP(K5600,AM:AM,AO:AO)</f>
        <v/>
      </c>
      <c r="O5600" s="238" t="n">
        <v>107.85</v>
      </c>
      <c r="P5600">
        <f>O5600*_xlfn.XLOOKUP(K5600,AM:AM,AN:AN)</f>
        <v/>
      </c>
      <c r="Q5600">
        <f>O5600*_xlfn.XLOOKUP(K5600,AM:AM,AO:AO)</f>
        <v/>
      </c>
      <c r="R5600">
        <f>_xlfn.XLOOKUP(E5600,AF:AF,AG:AG)</f>
        <v/>
      </c>
      <c r="S5600">
        <f>_xlfn.XLOOKUP(E5600,AF:AF,AI:AI)</f>
        <v/>
      </c>
      <c r="T5600">
        <f>WEEKNUM(G5600)</f>
        <v/>
      </c>
      <c r="U5600">
        <f>YEAR(G5600)</f>
        <v/>
      </c>
      <c r="V5600" s="117">
        <f>IFERROR(Q5600/N5600,"0")</f>
        <v/>
      </c>
    </row>
    <row r="5601">
      <c r="A5601">
        <f>_xlfn.XLOOKUP(D5601,BN:BN,BO:BO)</f>
        <v/>
      </c>
      <c r="B5601" t="inlineStr">
        <is>
          <t>LLC</t>
        </is>
      </c>
      <c r="C5601" t="n">
        <v>988</v>
      </c>
      <c r="D5601">
        <f>_xlfn.XLOOKUP(C5601,BH:BH,BI:BI)</f>
        <v/>
      </c>
      <c r="E5601" t="n">
        <v>0</v>
      </c>
      <c r="F5601" t="inlineStr">
        <is>
          <t>Honorarios reservación traslados</t>
        </is>
      </c>
      <c r="G5601" s="234" t="n">
        <v>46040</v>
      </c>
      <c r="H5601" s="234" t="n">
        <v>46045</v>
      </c>
      <c r="I5601" t="inlineStr">
        <is>
          <t>HPS</t>
        </is>
      </c>
      <c r="J5601">
        <f>_xlfn.XLOOKUP(I5601,AS:AS,AU:AU)</f>
        <v/>
      </c>
      <c r="K5601" t="inlineStr">
        <is>
          <t>USD</t>
        </is>
      </c>
      <c r="L5601" s="238" t="n">
        <v>316.81</v>
      </c>
      <c r="M5601">
        <f>L5601*_xlfn.XLOOKUP(K5601,AM:AM,AN:AN)</f>
        <v/>
      </c>
      <c r="N5601">
        <f>L5601*_xlfn.XLOOKUP(K5601,AM:AM,AO:AO)</f>
        <v/>
      </c>
      <c r="O5601" s="238" t="n">
        <v>316.81</v>
      </c>
      <c r="P5601">
        <f>O5601*_xlfn.XLOOKUP(K5601,AM:AM,AN:AN)</f>
        <v/>
      </c>
      <c r="Q5601">
        <f>O5601*_xlfn.XLOOKUP(K5601,AM:AM,AO:AO)</f>
        <v/>
      </c>
      <c r="R5601">
        <f>_xlfn.XLOOKUP(E5601,AF:AF,AG:AG)</f>
        <v/>
      </c>
      <c r="S5601">
        <f>_xlfn.XLOOKUP(E5601,AF:AF,AI:AI)</f>
        <v/>
      </c>
      <c r="T5601">
        <f>WEEKNUM(G5601)</f>
        <v/>
      </c>
      <c r="U5601">
        <f>YEAR(G5601)</f>
        <v/>
      </c>
      <c r="V5601" s="117">
        <f>IFERROR(Q5601/N5601,"0")</f>
        <v/>
      </c>
    </row>
    <row r="5602">
      <c r="A5602">
        <f>_xlfn.XLOOKUP(D5602,BN:BN,BO:BO)</f>
        <v/>
      </c>
      <c r="B5602" t="inlineStr">
        <is>
          <t>LLC</t>
        </is>
      </c>
      <c r="C5602" t="n">
        <v>989</v>
      </c>
      <c r="D5602">
        <f>_xlfn.XLOOKUP(C5602,BH:BH,BI:BI)</f>
        <v/>
      </c>
      <c r="E5602" t="n">
        <v>26659</v>
      </c>
      <c r="F5602" t="inlineStr">
        <is>
          <t>Barco por el Nilo</t>
        </is>
      </c>
      <c r="G5602" s="234" t="n">
        <v>46050</v>
      </c>
      <c r="H5602" s="234" t="n">
        <v>46054</v>
      </c>
      <c r="I5602" t="inlineStr">
        <is>
          <t>CRC</t>
        </is>
      </c>
      <c r="J5602">
        <f>_xlfn.XLOOKUP(I5602,AS:AS,AU:AU)</f>
        <v/>
      </c>
      <c r="K5602" t="inlineStr">
        <is>
          <t>USD</t>
        </is>
      </c>
      <c r="L5602" s="238" t="n">
        <v>7025.53</v>
      </c>
      <c r="M5602">
        <f>L5602*_xlfn.XLOOKUP(K5602,AM:AM,AN:AN)</f>
        <v/>
      </c>
      <c r="N5602">
        <f>L5602*_xlfn.XLOOKUP(K5602,AM:AM,AO:AO)</f>
        <v/>
      </c>
      <c r="O5602" s="238" t="n">
        <v>1305.53</v>
      </c>
      <c r="P5602">
        <f>O5602*_xlfn.XLOOKUP(K5602,AM:AM,AN:AN)</f>
        <v/>
      </c>
      <c r="Q5602">
        <f>O5602*_xlfn.XLOOKUP(K5602,AM:AM,AO:AO)</f>
        <v/>
      </c>
      <c r="R5602">
        <f>_xlfn.XLOOKUP(E5602,AF:AF,AG:AG)</f>
        <v/>
      </c>
      <c r="S5602">
        <f>_xlfn.XLOOKUP(E5602,AF:AF,AI:AI)</f>
        <v/>
      </c>
      <c r="T5602">
        <f>WEEKNUM(G5602)</f>
        <v/>
      </c>
      <c r="U5602">
        <f>YEAR(G5602)</f>
        <v/>
      </c>
      <c r="V5602" s="117">
        <f>IFERROR(Q5602/N5602,"0")</f>
        <v/>
      </c>
    </row>
    <row r="5603">
      <c r="A5603">
        <f>_xlfn.XLOOKUP(D5603,BN:BN,BO:BO)</f>
        <v/>
      </c>
      <c r="B5603" t="inlineStr">
        <is>
          <t>LLC</t>
        </is>
      </c>
      <c r="C5603" t="n">
        <v>990</v>
      </c>
      <c r="D5603">
        <f>_xlfn.XLOOKUP(C5603,BH:BH,BI:BI)</f>
        <v/>
      </c>
      <c r="E5603" t="n">
        <v>27301</v>
      </c>
      <c r="F5603" t="inlineStr">
        <is>
          <t>VUELO MEX CDG CON AF</t>
        </is>
      </c>
      <c r="G5603" s="234" t="n">
        <v>46052</v>
      </c>
      <c r="H5603" s="234" t="n">
        <v>46052</v>
      </c>
      <c r="I5603" t="inlineStr">
        <is>
          <t>VLO</t>
        </is>
      </c>
      <c r="J5603">
        <f>_xlfn.XLOOKUP(I5603,AS:AS,AU:AU)</f>
        <v/>
      </c>
      <c r="K5603" t="inlineStr">
        <is>
          <t>MXN</t>
        </is>
      </c>
      <c r="L5603" s="238" t="n">
        <v>24572</v>
      </c>
      <c r="M5603">
        <f>L5603*_xlfn.XLOOKUP(K5603,AM:AM,AN:AN)</f>
        <v/>
      </c>
      <c r="N5603">
        <f>L5603*_xlfn.XLOOKUP(K5603,AM:AM,AO:AO)</f>
        <v/>
      </c>
      <c r="O5603" s="238" t="n">
        <v>0</v>
      </c>
      <c r="P5603">
        <f>O5603*_xlfn.XLOOKUP(K5603,AM:AM,AN:AN)</f>
        <v/>
      </c>
      <c r="Q5603">
        <f>O5603*_xlfn.XLOOKUP(K5603,AM:AM,AO:AO)</f>
        <v/>
      </c>
      <c r="R5603">
        <f>_xlfn.XLOOKUP(E5603,AF:AF,AG:AG)</f>
        <v/>
      </c>
      <c r="S5603">
        <f>_xlfn.XLOOKUP(E5603,AF:AF,AI:AI)</f>
        <v/>
      </c>
      <c r="T5603">
        <f>WEEKNUM(G5603)</f>
        <v/>
      </c>
      <c r="U5603">
        <f>YEAR(G5603)</f>
        <v/>
      </c>
      <c r="V5603" s="117">
        <f>IFERROR(Q5603/N5603,"0")</f>
        <v/>
      </c>
    </row>
    <row r="5604">
      <c r="A5604">
        <f>_xlfn.XLOOKUP(D5604,BN:BN,BO:BO)</f>
        <v/>
      </c>
      <c r="B5604" t="inlineStr">
        <is>
          <t>LLC</t>
        </is>
      </c>
      <c r="C5604" t="n">
        <v>990</v>
      </c>
      <c r="D5604">
        <f>_xlfn.XLOOKUP(C5604,BH:BH,BI:BI)</f>
        <v/>
      </c>
      <c r="E5604" t="n">
        <v>27301</v>
      </c>
      <c r="F5604" t="inlineStr">
        <is>
          <t>VUELO MEX CDG</t>
        </is>
      </c>
      <c r="G5604" s="234" t="n">
        <v>46052</v>
      </c>
      <c r="H5604" s="234" t="n">
        <v>46052</v>
      </c>
      <c r="I5604" t="inlineStr">
        <is>
          <t>VLO</t>
        </is>
      </c>
      <c r="J5604">
        <f>_xlfn.XLOOKUP(I5604,AS:AS,AU:AU)</f>
        <v/>
      </c>
      <c r="K5604" t="inlineStr">
        <is>
          <t>MXN</t>
        </is>
      </c>
      <c r="L5604" s="238" t="n">
        <v>24572</v>
      </c>
      <c r="M5604">
        <f>L5604*_xlfn.XLOOKUP(K5604,AM:AM,AN:AN)</f>
        <v/>
      </c>
      <c r="N5604">
        <f>L5604*_xlfn.XLOOKUP(K5604,AM:AM,AO:AO)</f>
        <v/>
      </c>
      <c r="O5604" s="238" t="n">
        <v>0</v>
      </c>
      <c r="P5604">
        <f>O5604*_xlfn.XLOOKUP(K5604,AM:AM,AN:AN)</f>
        <v/>
      </c>
      <c r="Q5604">
        <f>O5604*_xlfn.XLOOKUP(K5604,AM:AM,AO:AO)</f>
        <v/>
      </c>
      <c r="R5604">
        <f>_xlfn.XLOOKUP(E5604,AF:AF,AG:AG)</f>
        <v/>
      </c>
      <c r="S5604">
        <f>_xlfn.XLOOKUP(E5604,AF:AF,AI:AI)</f>
        <v/>
      </c>
      <c r="T5604">
        <f>WEEKNUM(G5604)</f>
        <v/>
      </c>
      <c r="U5604">
        <f>YEAR(G5604)</f>
        <v/>
      </c>
      <c r="V5604" s="117">
        <f>IFERROR(Q5604/N5604,"0")</f>
        <v/>
      </c>
    </row>
    <row r="5605">
      <c r="A5605">
        <f>_xlfn.XLOOKUP(D5605,BN:BN,BO:BO)</f>
        <v/>
      </c>
      <c r="B5605" t="inlineStr">
        <is>
          <t>LLC</t>
        </is>
      </c>
      <c r="C5605" t="n">
        <v>990</v>
      </c>
      <c r="D5605">
        <f>_xlfn.XLOOKUP(C5605,BH:BH,BI:BI)</f>
        <v/>
      </c>
      <c r="E5605" t="n">
        <v>27301</v>
      </c>
      <c r="F5605" t="inlineStr">
        <is>
          <t>VUELO MEX CDG CON AF</t>
        </is>
      </c>
      <c r="G5605" s="234" t="n">
        <v>46052</v>
      </c>
      <c r="H5605" s="234" t="n">
        <v>46052</v>
      </c>
      <c r="I5605" t="inlineStr">
        <is>
          <t>VLO</t>
        </is>
      </c>
      <c r="J5605">
        <f>_xlfn.XLOOKUP(I5605,AS:AS,AU:AU)</f>
        <v/>
      </c>
      <c r="K5605" t="inlineStr">
        <is>
          <t>MXN</t>
        </is>
      </c>
      <c r="L5605" s="238" t="n">
        <v>24572</v>
      </c>
      <c r="M5605">
        <f>L5605*_xlfn.XLOOKUP(K5605,AM:AM,AN:AN)</f>
        <v/>
      </c>
      <c r="N5605">
        <f>L5605*_xlfn.XLOOKUP(K5605,AM:AM,AO:AO)</f>
        <v/>
      </c>
      <c r="O5605" s="238" t="n">
        <v>0</v>
      </c>
      <c r="P5605">
        <f>O5605*_xlfn.XLOOKUP(K5605,AM:AM,AN:AN)</f>
        <v/>
      </c>
      <c r="Q5605">
        <f>O5605*_xlfn.XLOOKUP(K5605,AM:AM,AO:AO)</f>
        <v/>
      </c>
      <c r="R5605">
        <f>_xlfn.XLOOKUP(E5605,AF:AF,AG:AG)</f>
        <v/>
      </c>
      <c r="S5605">
        <f>_xlfn.XLOOKUP(E5605,AF:AF,AI:AI)</f>
        <v/>
      </c>
      <c r="T5605">
        <f>WEEKNUM(G5605)</f>
        <v/>
      </c>
      <c r="U5605">
        <f>YEAR(G5605)</f>
        <v/>
      </c>
      <c r="V5605" s="117">
        <f>IFERROR(Q5605/N5605,"0")</f>
        <v/>
      </c>
    </row>
    <row r="5606">
      <c r="A5606">
        <f>_xlfn.XLOOKUP(D5606,BN:BN,BO:BO)</f>
        <v/>
      </c>
      <c r="B5606" t="inlineStr">
        <is>
          <t>LLC</t>
        </is>
      </c>
      <c r="C5606" t="n">
        <v>990</v>
      </c>
      <c r="D5606">
        <f>_xlfn.XLOOKUP(C5606,BH:BH,BI:BI)</f>
        <v/>
      </c>
      <c r="E5606" t="n">
        <v>27301</v>
      </c>
      <c r="F5606" t="inlineStr">
        <is>
          <t>PAGO DE ASIENTO</t>
        </is>
      </c>
      <c r="G5606" s="234" t="n">
        <v>46052</v>
      </c>
      <c r="H5606" s="234" t="n">
        <v>46052</v>
      </c>
      <c r="I5606" t="inlineStr">
        <is>
          <t>VLO</t>
        </is>
      </c>
      <c r="J5606">
        <f>_xlfn.XLOOKUP(I5606,AS:AS,AU:AU)</f>
        <v/>
      </c>
      <c r="K5606" t="inlineStr">
        <is>
          <t>MXN</t>
        </is>
      </c>
      <c r="L5606" s="238" t="n">
        <v>1082</v>
      </c>
      <c r="M5606">
        <f>L5606*_xlfn.XLOOKUP(K5606,AM:AM,AN:AN)</f>
        <v/>
      </c>
      <c r="N5606">
        <f>L5606*_xlfn.XLOOKUP(K5606,AM:AM,AO:AO)</f>
        <v/>
      </c>
      <c r="O5606" s="238" t="n">
        <v>0</v>
      </c>
      <c r="P5606">
        <f>O5606*_xlfn.XLOOKUP(K5606,AM:AM,AN:AN)</f>
        <v/>
      </c>
      <c r="Q5606">
        <f>O5606*_xlfn.XLOOKUP(K5606,AM:AM,AO:AO)</f>
        <v/>
      </c>
      <c r="R5606">
        <f>_xlfn.XLOOKUP(E5606,AF:AF,AG:AG)</f>
        <v/>
      </c>
      <c r="S5606">
        <f>_xlfn.XLOOKUP(E5606,AF:AF,AI:AI)</f>
        <v/>
      </c>
      <c r="T5606">
        <f>WEEKNUM(G5606)</f>
        <v/>
      </c>
      <c r="U5606">
        <f>YEAR(G5606)</f>
        <v/>
      </c>
      <c r="V5606" s="117">
        <f>IFERROR(Q5606/N5606,"0")</f>
        <v/>
      </c>
    </row>
    <row r="5607">
      <c r="A5607">
        <f>_xlfn.XLOOKUP(D5607,BN:BN,BO:BO)</f>
        <v/>
      </c>
      <c r="B5607" t="inlineStr">
        <is>
          <t>LLC</t>
        </is>
      </c>
      <c r="C5607" t="n">
        <v>990</v>
      </c>
      <c r="D5607">
        <f>_xlfn.XLOOKUP(C5607,BH:BH,BI:BI)</f>
        <v/>
      </c>
      <c r="E5607" t="n">
        <v>27301</v>
      </c>
      <c r="F5607" t="inlineStr">
        <is>
          <t>PAGO DE ASIENTO</t>
        </is>
      </c>
      <c r="G5607" s="234" t="n">
        <v>46052</v>
      </c>
      <c r="H5607" s="234" t="n">
        <v>46052</v>
      </c>
      <c r="I5607" t="inlineStr">
        <is>
          <t>VLO</t>
        </is>
      </c>
      <c r="J5607">
        <f>_xlfn.XLOOKUP(I5607,AS:AS,AU:AU)</f>
        <v/>
      </c>
      <c r="K5607" t="inlineStr">
        <is>
          <t>MXN</t>
        </is>
      </c>
      <c r="L5607" s="238" t="n">
        <v>1082</v>
      </c>
      <c r="M5607">
        <f>L5607*_xlfn.XLOOKUP(K5607,AM:AM,AN:AN)</f>
        <v/>
      </c>
      <c r="N5607">
        <f>L5607*_xlfn.XLOOKUP(K5607,AM:AM,AO:AO)</f>
        <v/>
      </c>
      <c r="O5607" s="238" t="n">
        <v>0</v>
      </c>
      <c r="P5607">
        <f>O5607*_xlfn.XLOOKUP(K5607,AM:AM,AN:AN)</f>
        <v/>
      </c>
      <c r="Q5607">
        <f>O5607*_xlfn.XLOOKUP(K5607,AM:AM,AO:AO)</f>
        <v/>
      </c>
      <c r="R5607">
        <f>_xlfn.XLOOKUP(E5607,AF:AF,AG:AG)</f>
        <v/>
      </c>
      <c r="S5607">
        <f>_xlfn.XLOOKUP(E5607,AF:AF,AI:AI)</f>
        <v/>
      </c>
      <c r="T5607">
        <f>WEEKNUM(G5607)</f>
        <v/>
      </c>
      <c r="U5607">
        <f>YEAR(G5607)</f>
        <v/>
      </c>
      <c r="V5607" s="117">
        <f>IFERROR(Q5607/N5607,"0")</f>
        <v/>
      </c>
    </row>
    <row r="5608">
      <c r="A5608">
        <f>_xlfn.XLOOKUP(D5608,BN:BN,BO:BO)</f>
        <v/>
      </c>
      <c r="B5608" t="inlineStr">
        <is>
          <t>LLC</t>
        </is>
      </c>
      <c r="C5608" t="n">
        <v>990</v>
      </c>
      <c r="D5608">
        <f>_xlfn.XLOOKUP(C5608,BH:BH,BI:BI)</f>
        <v/>
      </c>
      <c r="E5608" t="n">
        <v>27301</v>
      </c>
      <c r="F5608" t="inlineStr">
        <is>
          <t>PAGO DE ASIENTO</t>
        </is>
      </c>
      <c r="G5608" s="234" t="n">
        <v>46052</v>
      </c>
      <c r="H5608" s="234" t="n">
        <v>46052</v>
      </c>
      <c r="I5608" t="inlineStr">
        <is>
          <t>VLO</t>
        </is>
      </c>
      <c r="J5608">
        <f>_xlfn.XLOOKUP(I5608,AS:AS,AU:AU)</f>
        <v/>
      </c>
      <c r="K5608" t="inlineStr">
        <is>
          <t>MXN</t>
        </is>
      </c>
      <c r="L5608" s="238" t="n">
        <v>1082</v>
      </c>
      <c r="M5608">
        <f>L5608*_xlfn.XLOOKUP(K5608,AM:AM,AN:AN)</f>
        <v/>
      </c>
      <c r="N5608">
        <f>L5608*_xlfn.XLOOKUP(K5608,AM:AM,AO:AO)</f>
        <v/>
      </c>
      <c r="O5608" s="238" t="n">
        <v>0</v>
      </c>
      <c r="P5608">
        <f>O5608*_xlfn.XLOOKUP(K5608,AM:AM,AN:AN)</f>
        <v/>
      </c>
      <c r="Q5608">
        <f>O5608*_xlfn.XLOOKUP(K5608,AM:AM,AO:AO)</f>
        <v/>
      </c>
      <c r="R5608">
        <f>_xlfn.XLOOKUP(E5608,AF:AF,AG:AG)</f>
        <v/>
      </c>
      <c r="S5608">
        <f>_xlfn.XLOOKUP(E5608,AF:AF,AI:AI)</f>
        <v/>
      </c>
      <c r="T5608">
        <f>WEEKNUM(G5608)</f>
        <v/>
      </c>
      <c r="U5608">
        <f>YEAR(G5608)</f>
        <v/>
      </c>
      <c r="V5608" s="117">
        <f>IFERROR(Q5608/N5608,"0")</f>
        <v/>
      </c>
    </row>
    <row r="5609">
      <c r="A5609">
        <f>_xlfn.XLOOKUP(D5609,BN:BN,BO:BO)</f>
        <v/>
      </c>
      <c r="B5609" t="inlineStr">
        <is>
          <t>LLC</t>
        </is>
      </c>
      <c r="C5609" t="n">
        <v>990</v>
      </c>
      <c r="D5609">
        <f>_xlfn.XLOOKUP(C5609,BH:BH,BI:BI)</f>
        <v/>
      </c>
      <c r="E5609" t="n">
        <v>27301</v>
      </c>
      <c r="F5609" t="inlineStr">
        <is>
          <t>PAGO DE EQUIPAJE</t>
        </is>
      </c>
      <c r="G5609" s="234" t="n">
        <v>46052</v>
      </c>
      <c r="H5609" s="234" t="n">
        <v>46052</v>
      </c>
      <c r="I5609" t="inlineStr">
        <is>
          <t>VLO</t>
        </is>
      </c>
      <c r="J5609">
        <f>_xlfn.XLOOKUP(I5609,AS:AS,AU:AU)</f>
        <v/>
      </c>
      <c r="K5609" t="inlineStr">
        <is>
          <t>MXN</t>
        </is>
      </c>
      <c r="L5609" s="238" t="n">
        <v>1327</v>
      </c>
      <c r="M5609">
        <f>L5609*_xlfn.XLOOKUP(K5609,AM:AM,AN:AN)</f>
        <v/>
      </c>
      <c r="N5609">
        <f>L5609*_xlfn.XLOOKUP(K5609,AM:AM,AO:AO)</f>
        <v/>
      </c>
      <c r="O5609" s="238" t="n">
        <v>0</v>
      </c>
      <c r="P5609">
        <f>O5609*_xlfn.XLOOKUP(K5609,AM:AM,AN:AN)</f>
        <v/>
      </c>
      <c r="Q5609">
        <f>O5609*_xlfn.XLOOKUP(K5609,AM:AM,AO:AO)</f>
        <v/>
      </c>
      <c r="R5609">
        <f>_xlfn.XLOOKUP(E5609,AF:AF,AG:AG)</f>
        <v/>
      </c>
      <c r="S5609">
        <f>_xlfn.XLOOKUP(E5609,AF:AF,AI:AI)</f>
        <v/>
      </c>
      <c r="T5609">
        <f>WEEKNUM(G5609)</f>
        <v/>
      </c>
      <c r="U5609">
        <f>YEAR(G5609)</f>
        <v/>
      </c>
      <c r="V5609" s="117">
        <f>IFERROR(Q5609/N5609,"0")</f>
        <v/>
      </c>
    </row>
    <row r="5610">
      <c r="A5610">
        <f>_xlfn.XLOOKUP(D5610,BN:BN,BO:BO)</f>
        <v/>
      </c>
      <c r="B5610" t="inlineStr">
        <is>
          <t>LLC</t>
        </is>
      </c>
      <c r="C5610" t="n">
        <v>990</v>
      </c>
      <c r="D5610">
        <f>_xlfn.XLOOKUP(C5610,BH:BH,BI:BI)</f>
        <v/>
      </c>
      <c r="E5610" t="n">
        <v>27301</v>
      </c>
      <c r="F5610" t="inlineStr">
        <is>
          <t>PAGO DE EQUIPAJE</t>
        </is>
      </c>
      <c r="G5610" s="234" t="n">
        <v>46052</v>
      </c>
      <c r="H5610" s="234" t="n">
        <v>46052</v>
      </c>
      <c r="I5610" t="inlineStr">
        <is>
          <t>VLO</t>
        </is>
      </c>
      <c r="J5610">
        <f>_xlfn.XLOOKUP(I5610,AS:AS,AU:AU)</f>
        <v/>
      </c>
      <c r="K5610" t="inlineStr">
        <is>
          <t>MXN</t>
        </is>
      </c>
      <c r="L5610" s="238" t="n">
        <v>1327</v>
      </c>
      <c r="M5610">
        <f>L5610*_xlfn.XLOOKUP(K5610,AM:AM,AN:AN)</f>
        <v/>
      </c>
      <c r="N5610">
        <f>L5610*_xlfn.XLOOKUP(K5610,AM:AM,AO:AO)</f>
        <v/>
      </c>
      <c r="O5610" s="238" t="n">
        <v>0</v>
      </c>
      <c r="P5610">
        <f>O5610*_xlfn.XLOOKUP(K5610,AM:AM,AN:AN)</f>
        <v/>
      </c>
      <c r="Q5610">
        <f>O5610*_xlfn.XLOOKUP(K5610,AM:AM,AO:AO)</f>
        <v/>
      </c>
      <c r="R5610">
        <f>_xlfn.XLOOKUP(E5610,AF:AF,AG:AG)</f>
        <v/>
      </c>
      <c r="S5610">
        <f>_xlfn.XLOOKUP(E5610,AF:AF,AI:AI)</f>
        <v/>
      </c>
      <c r="T5610">
        <f>WEEKNUM(G5610)</f>
        <v/>
      </c>
      <c r="U5610">
        <f>YEAR(G5610)</f>
        <v/>
      </c>
      <c r="V5610" s="117">
        <f>IFERROR(Q5610/N5610,"0")</f>
        <v/>
      </c>
    </row>
    <row r="5611">
      <c r="A5611">
        <f>_xlfn.XLOOKUP(D5611,BN:BN,BO:BO)</f>
        <v/>
      </c>
      <c r="B5611" t="inlineStr">
        <is>
          <t>LLC</t>
        </is>
      </c>
      <c r="C5611" t="n">
        <v>990</v>
      </c>
      <c r="D5611">
        <f>_xlfn.XLOOKUP(C5611,BH:BH,BI:BI)</f>
        <v/>
      </c>
      <c r="E5611" t="n">
        <v>27301</v>
      </c>
      <c r="F5611" t="inlineStr">
        <is>
          <t>PAGO DE EQUIPAJE</t>
        </is>
      </c>
      <c r="G5611" s="234" t="n">
        <v>46052</v>
      </c>
      <c r="H5611" s="234" t="n">
        <v>46052</v>
      </c>
      <c r="I5611" t="inlineStr">
        <is>
          <t>VLO</t>
        </is>
      </c>
      <c r="J5611">
        <f>_xlfn.XLOOKUP(I5611,AS:AS,AU:AU)</f>
        <v/>
      </c>
      <c r="K5611" t="inlineStr">
        <is>
          <t>MXN</t>
        </is>
      </c>
      <c r="L5611" s="238" t="n">
        <v>1327</v>
      </c>
      <c r="M5611">
        <f>L5611*_xlfn.XLOOKUP(K5611,AM:AM,AN:AN)</f>
        <v/>
      </c>
      <c r="N5611">
        <f>L5611*_xlfn.XLOOKUP(K5611,AM:AM,AO:AO)</f>
        <v/>
      </c>
      <c r="O5611" s="238" t="n">
        <v>0</v>
      </c>
      <c r="P5611">
        <f>O5611*_xlfn.XLOOKUP(K5611,AM:AM,AN:AN)</f>
        <v/>
      </c>
      <c r="Q5611">
        <f>O5611*_xlfn.XLOOKUP(K5611,AM:AM,AO:AO)</f>
        <v/>
      </c>
      <c r="R5611">
        <f>_xlfn.XLOOKUP(E5611,AF:AF,AG:AG)</f>
        <v/>
      </c>
      <c r="S5611">
        <f>_xlfn.XLOOKUP(E5611,AF:AF,AI:AI)</f>
        <v/>
      </c>
      <c r="T5611">
        <f>WEEKNUM(G5611)</f>
        <v/>
      </c>
      <c r="U5611">
        <f>YEAR(G5611)</f>
        <v/>
      </c>
      <c r="V5611" s="117">
        <f>IFERROR(Q5611/N5611,"0")</f>
        <v/>
      </c>
    </row>
    <row r="5612">
      <c r="A5612">
        <f>_xlfn.XLOOKUP(D5612,BN:BN,BO:BO)</f>
        <v/>
      </c>
      <c r="B5612" t="inlineStr">
        <is>
          <t>LLC</t>
        </is>
      </c>
      <c r="C5612" t="n">
        <v>990</v>
      </c>
      <c r="D5612">
        <f>_xlfn.XLOOKUP(C5612,BH:BH,BI:BI)</f>
        <v/>
      </c>
      <c r="E5612" t="n">
        <v>0</v>
      </c>
      <c r="F5612" t="inlineStr">
        <is>
          <t>EMISION DE BOLETOS</t>
        </is>
      </c>
      <c r="G5612" s="234" t="n">
        <v>46052</v>
      </c>
      <c r="H5612" s="234" t="n">
        <v>46052</v>
      </c>
      <c r="I5612" t="inlineStr">
        <is>
          <t>HPS</t>
        </is>
      </c>
      <c r="J5612">
        <f>_xlfn.XLOOKUP(I5612,AS:AS,AU:AU)</f>
        <v/>
      </c>
      <c r="K5612" t="inlineStr">
        <is>
          <t>MXN</t>
        </is>
      </c>
      <c r="L5612" s="238" t="n">
        <v>1884.75</v>
      </c>
      <c r="M5612">
        <f>L5612*_xlfn.XLOOKUP(K5612,AM:AM,AN:AN)</f>
        <v/>
      </c>
      <c r="N5612">
        <f>L5612*_xlfn.XLOOKUP(K5612,AM:AM,AO:AO)</f>
        <v/>
      </c>
      <c r="O5612" s="238" t="n">
        <v>1884.75</v>
      </c>
      <c r="P5612">
        <f>O5612*_xlfn.XLOOKUP(K5612,AM:AM,AN:AN)</f>
        <v/>
      </c>
      <c r="Q5612">
        <f>O5612*_xlfn.XLOOKUP(K5612,AM:AM,AO:AO)</f>
        <v/>
      </c>
      <c r="R5612">
        <f>_xlfn.XLOOKUP(E5612,AF:AF,AG:AG)</f>
        <v/>
      </c>
      <c r="S5612">
        <f>_xlfn.XLOOKUP(E5612,AF:AF,AI:AI)</f>
        <v/>
      </c>
      <c r="T5612">
        <f>WEEKNUM(G5612)</f>
        <v/>
      </c>
      <c r="U5612">
        <f>YEAR(G5612)</f>
        <v/>
      </c>
      <c r="V5612" s="117">
        <f>IFERROR(Q5612/N5612,"0")</f>
        <v/>
      </c>
    </row>
    <row r="5613">
      <c r="A5613">
        <f>_xlfn.XLOOKUP(D5613,BN:BN,BO:BO)</f>
        <v/>
      </c>
      <c r="B5613" t="inlineStr">
        <is>
          <t>LLC</t>
        </is>
      </c>
      <c r="C5613" t="n">
        <v>990</v>
      </c>
      <c r="D5613">
        <f>_xlfn.XLOOKUP(C5613,BH:BH,BI:BI)</f>
        <v/>
      </c>
      <c r="E5613" t="n">
        <v>27301</v>
      </c>
      <c r="F5613" t="inlineStr">
        <is>
          <t>VUELOS MIA MEX</t>
        </is>
      </c>
      <c r="G5613" s="234" t="n">
        <v>46061</v>
      </c>
      <c r="H5613" s="234" t="n">
        <v>46061</v>
      </c>
      <c r="I5613" t="inlineStr">
        <is>
          <t>VLO</t>
        </is>
      </c>
      <c r="J5613">
        <f>_xlfn.XLOOKUP(I5613,AS:AS,AU:AU)</f>
        <v/>
      </c>
      <c r="K5613" t="inlineStr">
        <is>
          <t>MXN</t>
        </is>
      </c>
      <c r="L5613" s="238" t="n">
        <v>4058</v>
      </c>
      <c r="M5613">
        <f>L5613*_xlfn.XLOOKUP(K5613,AM:AM,AN:AN)</f>
        <v/>
      </c>
      <c r="N5613">
        <f>L5613*_xlfn.XLOOKUP(K5613,AM:AM,AO:AO)</f>
        <v/>
      </c>
      <c r="O5613" s="238" t="n">
        <v>0</v>
      </c>
      <c r="P5613">
        <f>O5613*_xlfn.XLOOKUP(K5613,AM:AM,AN:AN)</f>
        <v/>
      </c>
      <c r="Q5613">
        <f>O5613*_xlfn.XLOOKUP(K5613,AM:AM,AO:AO)</f>
        <v/>
      </c>
      <c r="R5613">
        <f>_xlfn.XLOOKUP(E5613,AF:AF,AG:AG)</f>
        <v/>
      </c>
      <c r="S5613">
        <f>_xlfn.XLOOKUP(E5613,AF:AF,AI:AI)</f>
        <v/>
      </c>
      <c r="T5613">
        <f>WEEKNUM(G5613)</f>
        <v/>
      </c>
      <c r="U5613">
        <f>YEAR(G5613)</f>
        <v/>
      </c>
      <c r="V5613" s="117">
        <f>IFERROR(Q5613/N5613,"0")</f>
        <v/>
      </c>
    </row>
    <row r="5614">
      <c r="A5614">
        <f>_xlfn.XLOOKUP(D5614,BN:BN,BO:BO)</f>
        <v/>
      </c>
      <c r="B5614" t="inlineStr">
        <is>
          <t>LLC</t>
        </is>
      </c>
      <c r="C5614" t="n">
        <v>990</v>
      </c>
      <c r="D5614">
        <f>_xlfn.XLOOKUP(C5614,BH:BH,BI:BI)</f>
        <v/>
      </c>
      <c r="E5614" t="n">
        <v>27301</v>
      </c>
      <c r="F5614" t="inlineStr">
        <is>
          <t>VUELOS MIA MEX</t>
        </is>
      </c>
      <c r="G5614" s="234" t="n">
        <v>46061</v>
      </c>
      <c r="H5614" s="234" t="n">
        <v>46061</v>
      </c>
      <c r="I5614" t="inlineStr">
        <is>
          <t>VLO</t>
        </is>
      </c>
      <c r="J5614">
        <f>_xlfn.XLOOKUP(I5614,AS:AS,AU:AU)</f>
        <v/>
      </c>
      <c r="K5614" t="inlineStr">
        <is>
          <t>MXN</t>
        </is>
      </c>
      <c r="L5614" s="238" t="n">
        <v>4058</v>
      </c>
      <c r="M5614">
        <f>L5614*_xlfn.XLOOKUP(K5614,AM:AM,AN:AN)</f>
        <v/>
      </c>
      <c r="N5614">
        <f>L5614*_xlfn.XLOOKUP(K5614,AM:AM,AO:AO)</f>
        <v/>
      </c>
      <c r="O5614" s="238" t="n">
        <v>0</v>
      </c>
      <c r="P5614">
        <f>O5614*_xlfn.XLOOKUP(K5614,AM:AM,AN:AN)</f>
        <v/>
      </c>
      <c r="Q5614">
        <f>O5614*_xlfn.XLOOKUP(K5614,AM:AM,AO:AO)</f>
        <v/>
      </c>
      <c r="R5614">
        <f>_xlfn.XLOOKUP(E5614,AF:AF,AG:AG)</f>
        <v/>
      </c>
      <c r="S5614">
        <f>_xlfn.XLOOKUP(E5614,AF:AF,AI:AI)</f>
        <v/>
      </c>
      <c r="T5614">
        <f>WEEKNUM(G5614)</f>
        <v/>
      </c>
      <c r="U5614">
        <f>YEAR(G5614)</f>
        <v/>
      </c>
      <c r="V5614" s="117">
        <f>IFERROR(Q5614/N5614,"0")</f>
        <v/>
      </c>
    </row>
    <row r="5615">
      <c r="A5615">
        <f>_xlfn.XLOOKUP(D5615,BN:BN,BO:BO)</f>
        <v/>
      </c>
      <c r="B5615" t="inlineStr">
        <is>
          <t>LLC</t>
        </is>
      </c>
      <c r="C5615" t="n">
        <v>990</v>
      </c>
      <c r="D5615">
        <f>_xlfn.XLOOKUP(C5615,BH:BH,BI:BI)</f>
        <v/>
      </c>
      <c r="E5615" t="n">
        <v>27301</v>
      </c>
      <c r="F5615" t="inlineStr">
        <is>
          <t>VUELOS MIA MEX</t>
        </is>
      </c>
      <c r="G5615" s="234" t="n">
        <v>46061</v>
      </c>
      <c r="H5615" s="234" t="n">
        <v>46061</v>
      </c>
      <c r="I5615" t="inlineStr">
        <is>
          <t>VLO</t>
        </is>
      </c>
      <c r="J5615">
        <f>_xlfn.XLOOKUP(I5615,AS:AS,AU:AU)</f>
        <v/>
      </c>
      <c r="K5615" t="inlineStr">
        <is>
          <t>MXN</t>
        </is>
      </c>
      <c r="L5615" s="238" t="n">
        <v>4058</v>
      </c>
      <c r="M5615">
        <f>L5615*_xlfn.XLOOKUP(K5615,AM:AM,AN:AN)</f>
        <v/>
      </c>
      <c r="N5615">
        <f>L5615*_xlfn.XLOOKUP(K5615,AM:AM,AO:AO)</f>
        <v/>
      </c>
      <c r="O5615" s="238" t="n">
        <v>0</v>
      </c>
      <c r="P5615">
        <f>O5615*_xlfn.XLOOKUP(K5615,AM:AM,AN:AN)</f>
        <v/>
      </c>
      <c r="Q5615">
        <f>O5615*_xlfn.XLOOKUP(K5615,AM:AM,AO:AO)</f>
        <v/>
      </c>
      <c r="R5615">
        <f>_xlfn.XLOOKUP(E5615,AF:AF,AG:AG)</f>
        <v/>
      </c>
      <c r="S5615">
        <f>_xlfn.XLOOKUP(E5615,AF:AF,AI:AI)</f>
        <v/>
      </c>
      <c r="T5615">
        <f>WEEKNUM(G5615)</f>
        <v/>
      </c>
      <c r="U5615">
        <f>YEAR(G5615)</f>
        <v/>
      </c>
      <c r="V5615" s="117">
        <f>IFERROR(Q5615/N5615,"0")</f>
        <v/>
      </c>
    </row>
    <row r="5616">
      <c r="A5616">
        <f>_xlfn.XLOOKUP(D5616,BN:BN,BO:BO)</f>
        <v/>
      </c>
      <c r="B5616" t="inlineStr">
        <is>
          <t>LLC</t>
        </is>
      </c>
      <c r="C5616" t="n">
        <v>990</v>
      </c>
      <c r="D5616">
        <f>_xlfn.XLOOKUP(C5616,BH:BH,BI:BI)</f>
        <v/>
      </c>
      <c r="E5616" t="n">
        <v>0</v>
      </c>
      <c r="F5616" t="inlineStr">
        <is>
          <t>EMISION DE BOLETOS DE AVION</t>
        </is>
      </c>
      <c r="G5616" s="234" t="n">
        <v>46061</v>
      </c>
      <c r="H5616" s="234" t="n">
        <v>46061</v>
      </c>
      <c r="I5616" t="inlineStr">
        <is>
          <t>HPS</t>
        </is>
      </c>
      <c r="J5616">
        <f>_xlfn.XLOOKUP(I5616,AS:AS,AU:AU)</f>
        <v/>
      </c>
      <c r="K5616" t="inlineStr">
        <is>
          <t>MXN</t>
        </is>
      </c>
      <c r="L5616" s="238" t="n">
        <v>1920.75</v>
      </c>
      <c r="M5616">
        <f>L5616*_xlfn.XLOOKUP(K5616,AM:AM,AN:AN)</f>
        <v/>
      </c>
      <c r="N5616">
        <f>L5616*_xlfn.XLOOKUP(K5616,AM:AM,AO:AO)</f>
        <v/>
      </c>
      <c r="O5616" s="238" t="n">
        <v>1920.75</v>
      </c>
      <c r="P5616">
        <f>O5616*_xlfn.XLOOKUP(K5616,AM:AM,AN:AN)</f>
        <v/>
      </c>
      <c r="Q5616">
        <f>O5616*_xlfn.XLOOKUP(K5616,AM:AM,AO:AO)</f>
        <v/>
      </c>
      <c r="R5616">
        <f>_xlfn.XLOOKUP(E5616,AF:AF,AG:AG)</f>
        <v/>
      </c>
      <c r="S5616">
        <f>_xlfn.XLOOKUP(E5616,AF:AF,AI:AI)</f>
        <v/>
      </c>
      <c r="T5616">
        <f>WEEKNUM(G5616)</f>
        <v/>
      </c>
      <c r="U5616">
        <f>YEAR(G5616)</f>
        <v/>
      </c>
      <c r="V5616" s="117">
        <f>IFERROR(Q5616/N5616,"0")</f>
        <v/>
      </c>
    </row>
    <row r="5617">
      <c r="A5617">
        <f>_xlfn.XLOOKUP(D5617,BN:BN,BO:BO)</f>
        <v/>
      </c>
      <c r="B5617" t="inlineStr">
        <is>
          <t>LLC</t>
        </is>
      </c>
      <c r="C5617" t="n">
        <v>991</v>
      </c>
      <c r="D5617">
        <f>_xlfn.XLOOKUP(C5617,BH:BH,BI:BI)</f>
        <v/>
      </c>
      <c r="E5617" t="n">
        <v>0</v>
      </c>
      <c r="F5617" t="inlineStr">
        <is>
          <t>FEE DE EMISION</t>
        </is>
      </c>
      <c r="G5617" s="234" t="n">
        <v>46279</v>
      </c>
      <c r="H5617" s="234" t="n">
        <v>46289</v>
      </c>
      <c r="I5617" t="inlineStr">
        <is>
          <t>HPS</t>
        </is>
      </c>
      <c r="J5617">
        <f>_xlfn.XLOOKUP(I5617,AS:AS,AU:AU)</f>
        <v/>
      </c>
      <c r="K5617" t="inlineStr">
        <is>
          <t>USD</t>
        </is>
      </c>
      <c r="L5617" s="238" t="n">
        <v>70</v>
      </c>
      <c r="M5617">
        <f>L5617*_xlfn.XLOOKUP(K5617,AM:AM,AN:AN)</f>
        <v/>
      </c>
      <c r="N5617">
        <f>L5617*_xlfn.XLOOKUP(K5617,AM:AM,AO:AO)</f>
        <v/>
      </c>
      <c r="O5617" s="238" t="n">
        <v>70</v>
      </c>
      <c r="P5617">
        <f>O5617*_xlfn.XLOOKUP(K5617,AM:AM,AN:AN)</f>
        <v/>
      </c>
      <c r="Q5617">
        <f>O5617*_xlfn.XLOOKUP(K5617,AM:AM,AO:AO)</f>
        <v/>
      </c>
      <c r="R5617">
        <f>_xlfn.XLOOKUP(E5617,AF:AF,AG:AG)</f>
        <v/>
      </c>
      <c r="S5617">
        <f>_xlfn.XLOOKUP(E5617,AF:AF,AI:AI)</f>
        <v/>
      </c>
      <c r="T5617">
        <f>WEEKNUM(G5617)</f>
        <v/>
      </c>
      <c r="U5617">
        <f>YEAR(G5617)</f>
        <v/>
      </c>
      <c r="V5617" s="117">
        <f>IFERROR(Q5617/N5617,"0")</f>
        <v/>
      </c>
    </row>
    <row r="5618">
      <c r="A5618">
        <f>_xlfn.XLOOKUP(D5618,BN:BN,BO:BO)</f>
        <v/>
      </c>
      <c r="B5618" t="inlineStr">
        <is>
          <t>LLC</t>
        </is>
      </c>
      <c r="C5618" t="n">
        <v>991</v>
      </c>
      <c r="D5618">
        <f>_xlfn.XLOOKUP(C5618,BH:BH,BI:BI)</f>
        <v/>
      </c>
      <c r="E5618" t="n">
        <v>28934</v>
      </c>
      <c r="F5618" t="inlineStr">
        <is>
          <t>BRESCIA MOREYRA MARIO AUGUSTO MIGUEL</t>
        </is>
      </c>
      <c r="G5618" s="234" t="n">
        <v>46280</v>
      </c>
      <c r="H5618" s="234" t="n">
        <v>46286</v>
      </c>
      <c r="I5618" t="inlineStr">
        <is>
          <t>VLO</t>
        </is>
      </c>
      <c r="J5618">
        <f>_xlfn.XLOOKUP(I5618,AS:AS,AU:AU)</f>
        <v/>
      </c>
      <c r="K5618" t="inlineStr">
        <is>
          <t>USD</t>
        </is>
      </c>
      <c r="L5618" s="238" t="n">
        <v>925.8</v>
      </c>
      <c r="M5618">
        <f>L5618*_xlfn.XLOOKUP(K5618,AM:AM,AN:AN)</f>
        <v/>
      </c>
      <c r="N5618">
        <f>L5618*_xlfn.XLOOKUP(K5618,AM:AM,AO:AO)</f>
        <v/>
      </c>
      <c r="O5618" s="238" t="n">
        <v>0</v>
      </c>
      <c r="P5618">
        <f>O5618*_xlfn.XLOOKUP(K5618,AM:AM,AN:AN)</f>
        <v/>
      </c>
      <c r="Q5618">
        <f>O5618*_xlfn.XLOOKUP(K5618,AM:AM,AO:AO)</f>
        <v/>
      </c>
      <c r="R5618">
        <f>_xlfn.XLOOKUP(E5618,AF:AF,AG:AG)</f>
        <v/>
      </c>
      <c r="S5618">
        <f>_xlfn.XLOOKUP(E5618,AF:AF,AI:AI)</f>
        <v/>
      </c>
      <c r="T5618">
        <f>WEEKNUM(G5618)</f>
        <v/>
      </c>
      <c r="U5618">
        <f>YEAR(G5618)</f>
        <v/>
      </c>
      <c r="V5618" s="117">
        <f>IFERROR(Q5618/N5618,"0")</f>
        <v/>
      </c>
    </row>
    <row r="5619">
      <c r="A5619">
        <f>_xlfn.XLOOKUP(D5619,BN:BN,BO:BO)</f>
        <v/>
      </c>
      <c r="B5619" t="inlineStr">
        <is>
          <t>LLC</t>
        </is>
      </c>
      <c r="C5619" t="n">
        <v>991</v>
      </c>
      <c r="D5619">
        <f>_xlfn.XLOOKUP(C5619,BH:BH,BI:BI)</f>
        <v/>
      </c>
      <c r="E5619" t="n">
        <v>28934</v>
      </c>
      <c r="F5619" t="inlineStr">
        <is>
          <t>MARTINEZ BUENAVENTURA FANY LUCIA</t>
        </is>
      </c>
      <c r="G5619" s="234" t="n">
        <v>46280</v>
      </c>
      <c r="H5619" s="234" t="n">
        <v>46286</v>
      </c>
      <c r="I5619" t="inlineStr">
        <is>
          <t>VLO</t>
        </is>
      </c>
      <c r="J5619">
        <f>_xlfn.XLOOKUP(I5619,AS:AS,AU:AU)</f>
        <v/>
      </c>
      <c r="K5619" t="inlineStr">
        <is>
          <t>USD</t>
        </is>
      </c>
      <c r="L5619" s="238" t="n">
        <v>925.8</v>
      </c>
      <c r="M5619">
        <f>L5619*_xlfn.XLOOKUP(K5619,AM:AM,AN:AN)</f>
        <v/>
      </c>
      <c r="N5619">
        <f>L5619*_xlfn.XLOOKUP(K5619,AM:AM,AO:AO)</f>
        <v/>
      </c>
      <c r="O5619" s="238" t="n">
        <v>0</v>
      </c>
      <c r="P5619">
        <f>O5619*_xlfn.XLOOKUP(K5619,AM:AM,AN:AN)</f>
        <v/>
      </c>
      <c r="Q5619">
        <f>O5619*_xlfn.XLOOKUP(K5619,AM:AM,AO:AO)</f>
        <v/>
      </c>
      <c r="R5619">
        <f>_xlfn.XLOOKUP(E5619,AF:AF,AG:AG)</f>
        <v/>
      </c>
      <c r="S5619">
        <f>_xlfn.XLOOKUP(E5619,AF:AF,AI:AI)</f>
        <v/>
      </c>
      <c r="T5619">
        <f>WEEKNUM(G5619)</f>
        <v/>
      </c>
      <c r="U5619">
        <f>YEAR(G5619)</f>
        <v/>
      </c>
      <c r="V5619" s="117">
        <f>IFERROR(Q5619/N5619,"0")</f>
        <v/>
      </c>
    </row>
    <row r="5620">
      <c r="A5620">
        <f>_xlfn.XLOOKUP(D5620,BN:BN,BO:BO)</f>
        <v/>
      </c>
      <c r="B5620" t="inlineStr">
        <is>
          <t>LLC</t>
        </is>
      </c>
      <c r="C5620" t="n">
        <v>991</v>
      </c>
      <c r="D5620">
        <f>_xlfn.XLOOKUP(C5620,BH:BH,BI:BI)</f>
        <v/>
      </c>
      <c r="E5620" t="n">
        <v>28934</v>
      </c>
      <c r="F5620" t="inlineStr">
        <is>
          <t>BRESCIA MOREYRA MARIO AUGUSTO MIGUEL</t>
        </is>
      </c>
      <c r="G5620" s="234" t="n">
        <v>46279</v>
      </c>
      <c r="H5620" s="234" t="n">
        <v>46292</v>
      </c>
      <c r="I5620" t="inlineStr">
        <is>
          <t>VLO</t>
        </is>
      </c>
      <c r="J5620">
        <f>_xlfn.XLOOKUP(I5620,AS:AS,AU:AU)</f>
        <v/>
      </c>
      <c r="K5620" t="inlineStr">
        <is>
          <t>USD</t>
        </is>
      </c>
      <c r="L5620" s="238" t="n">
        <v>6023.6</v>
      </c>
      <c r="M5620">
        <f>L5620*_xlfn.XLOOKUP(K5620,AM:AM,AN:AN)</f>
        <v/>
      </c>
      <c r="N5620">
        <f>L5620*_xlfn.XLOOKUP(K5620,AM:AM,AO:AO)</f>
        <v/>
      </c>
      <c r="O5620" s="238" t="n">
        <v>0</v>
      </c>
      <c r="P5620">
        <f>O5620*_xlfn.XLOOKUP(K5620,AM:AM,AN:AN)</f>
        <v/>
      </c>
      <c r="Q5620">
        <f>O5620*_xlfn.XLOOKUP(K5620,AM:AM,AO:AO)</f>
        <v/>
      </c>
      <c r="R5620">
        <f>_xlfn.XLOOKUP(E5620,AF:AF,AG:AG)</f>
        <v/>
      </c>
      <c r="S5620">
        <f>_xlfn.XLOOKUP(E5620,AF:AF,AI:AI)</f>
        <v/>
      </c>
      <c r="T5620">
        <f>WEEKNUM(G5620)</f>
        <v/>
      </c>
      <c r="U5620">
        <f>YEAR(G5620)</f>
        <v/>
      </c>
      <c r="V5620" s="117">
        <f>IFERROR(Q5620/N5620,"0")</f>
        <v/>
      </c>
    </row>
    <row r="5621">
      <c r="A5621">
        <f>_xlfn.XLOOKUP(D5621,BN:BN,BO:BO)</f>
        <v/>
      </c>
      <c r="B5621" t="inlineStr">
        <is>
          <t>LLC</t>
        </is>
      </c>
      <c r="C5621" t="n">
        <v>991</v>
      </c>
      <c r="D5621">
        <f>_xlfn.XLOOKUP(C5621,BH:BH,BI:BI)</f>
        <v/>
      </c>
      <c r="E5621" t="n">
        <v>28934</v>
      </c>
      <c r="F5621" t="inlineStr">
        <is>
          <t>MARTINEZ BUENAVENTURA FANY LUCIA</t>
        </is>
      </c>
      <c r="G5621" s="234" t="n">
        <v>46279</v>
      </c>
      <c r="H5621" s="234" t="n">
        <v>46292</v>
      </c>
      <c r="I5621" t="inlineStr">
        <is>
          <t>VLO</t>
        </is>
      </c>
      <c r="J5621">
        <f>_xlfn.XLOOKUP(I5621,AS:AS,AU:AU)</f>
        <v/>
      </c>
      <c r="K5621" t="inlineStr">
        <is>
          <t>USD</t>
        </is>
      </c>
      <c r="L5621" s="238" t="n">
        <v>6023.6</v>
      </c>
      <c r="M5621">
        <f>L5621*_xlfn.XLOOKUP(K5621,AM:AM,AN:AN)</f>
        <v/>
      </c>
      <c r="N5621">
        <f>L5621*_xlfn.XLOOKUP(K5621,AM:AM,AO:AO)</f>
        <v/>
      </c>
      <c r="O5621" s="238" t="n">
        <v>0</v>
      </c>
      <c r="P5621">
        <f>O5621*_xlfn.XLOOKUP(K5621,AM:AM,AN:AN)</f>
        <v/>
      </c>
      <c r="Q5621">
        <f>O5621*_xlfn.XLOOKUP(K5621,AM:AM,AO:AO)</f>
        <v/>
      </c>
      <c r="R5621">
        <f>_xlfn.XLOOKUP(E5621,AF:AF,AG:AG)</f>
        <v/>
      </c>
      <c r="S5621">
        <f>_xlfn.XLOOKUP(E5621,AF:AF,AI:AI)</f>
        <v/>
      </c>
      <c r="T5621">
        <f>WEEKNUM(G5621)</f>
        <v/>
      </c>
      <c r="U5621">
        <f>YEAR(G5621)</f>
        <v/>
      </c>
      <c r="V5621" s="117">
        <f>IFERROR(Q5621/N5621,"0")</f>
        <v/>
      </c>
    </row>
    <row r="5622">
      <c r="A5622">
        <f>_xlfn.XLOOKUP(D5622,BN:BN,BO:BO)</f>
        <v/>
      </c>
      <c r="B5622" t="inlineStr">
        <is>
          <t>LLC</t>
        </is>
      </c>
      <c r="C5622" t="n">
        <v>991</v>
      </c>
      <c r="D5622">
        <f>_xlfn.XLOOKUP(C5622,BH:BH,BI:BI)</f>
        <v/>
      </c>
      <c r="E5622" t="n">
        <v>28934</v>
      </c>
      <c r="F5622" t="inlineStr">
        <is>
          <t>BRESCIA MOREYRA MARIO AUGUSTO MIGUEL</t>
        </is>
      </c>
      <c r="G5622" s="234" t="n">
        <v>46279</v>
      </c>
      <c r="H5622" s="234" t="n">
        <v>46292</v>
      </c>
      <c r="I5622" t="inlineStr">
        <is>
          <t>VLO</t>
        </is>
      </c>
      <c r="J5622">
        <f>_xlfn.XLOOKUP(I5622,AS:AS,AU:AU)</f>
        <v/>
      </c>
      <c r="K5622" t="inlineStr">
        <is>
          <t>USD</t>
        </is>
      </c>
      <c r="L5622" s="238" t="n">
        <v>0</v>
      </c>
      <c r="M5622">
        <f>L5622*_xlfn.XLOOKUP(K5622,AM:AM,AN:AN)</f>
        <v/>
      </c>
      <c r="N5622">
        <f>L5622*_xlfn.XLOOKUP(K5622,AM:AM,AO:AO)</f>
        <v/>
      </c>
      <c r="O5622" s="238" t="n">
        <v>0</v>
      </c>
      <c r="P5622">
        <f>O5622*_xlfn.XLOOKUP(K5622,AM:AM,AN:AN)</f>
        <v/>
      </c>
      <c r="Q5622">
        <f>O5622*_xlfn.XLOOKUP(K5622,AM:AM,AO:AO)</f>
        <v/>
      </c>
      <c r="R5622">
        <f>_xlfn.XLOOKUP(E5622,AF:AF,AG:AG)</f>
        <v/>
      </c>
      <c r="S5622">
        <f>_xlfn.XLOOKUP(E5622,AF:AF,AI:AI)</f>
        <v/>
      </c>
      <c r="T5622">
        <f>WEEKNUM(G5622)</f>
        <v/>
      </c>
      <c r="U5622">
        <f>YEAR(G5622)</f>
        <v/>
      </c>
      <c r="V5622" s="117">
        <f>IFERROR(Q5622/N5622,"0")</f>
        <v/>
      </c>
    </row>
    <row r="5623">
      <c r="A5623">
        <f>_xlfn.XLOOKUP(D5623,BN:BN,BO:BO)</f>
        <v/>
      </c>
      <c r="B5623" t="inlineStr">
        <is>
          <t>LLC</t>
        </is>
      </c>
      <c r="C5623" t="n">
        <v>991</v>
      </c>
      <c r="D5623">
        <f>_xlfn.XLOOKUP(C5623,BH:BH,BI:BI)</f>
        <v/>
      </c>
      <c r="E5623" t="n">
        <v>28934</v>
      </c>
      <c r="F5623" t="inlineStr">
        <is>
          <t>MARTINEZ BUENAVENTURA FANY LUCIA</t>
        </is>
      </c>
      <c r="G5623" s="234" t="n">
        <v>46279</v>
      </c>
      <c r="H5623" s="234" t="n">
        <v>46292</v>
      </c>
      <c r="I5623" t="inlineStr">
        <is>
          <t>VLO</t>
        </is>
      </c>
      <c r="J5623">
        <f>_xlfn.XLOOKUP(I5623,AS:AS,AU:AU)</f>
        <v/>
      </c>
      <c r="K5623" t="inlineStr">
        <is>
          <t>USD</t>
        </is>
      </c>
      <c r="L5623" s="238" t="n">
        <v>0</v>
      </c>
      <c r="M5623">
        <f>L5623*_xlfn.XLOOKUP(K5623,AM:AM,AN:AN)</f>
        <v/>
      </c>
      <c r="N5623">
        <f>L5623*_xlfn.XLOOKUP(K5623,AM:AM,AO:AO)</f>
        <v/>
      </c>
      <c r="O5623" s="238" t="n">
        <v>0</v>
      </c>
      <c r="P5623">
        <f>O5623*_xlfn.XLOOKUP(K5623,AM:AM,AN:AN)</f>
        <v/>
      </c>
      <c r="Q5623">
        <f>O5623*_xlfn.XLOOKUP(K5623,AM:AM,AO:AO)</f>
        <v/>
      </c>
      <c r="R5623">
        <f>_xlfn.XLOOKUP(E5623,AF:AF,AG:AG)</f>
        <v/>
      </c>
      <c r="S5623">
        <f>_xlfn.XLOOKUP(E5623,AF:AF,AI:AI)</f>
        <v/>
      </c>
      <c r="T5623">
        <f>WEEKNUM(G5623)</f>
        <v/>
      </c>
      <c r="U5623">
        <f>YEAR(G5623)</f>
        <v/>
      </c>
      <c r="V5623" s="117">
        <f>IFERROR(Q5623/N5623,"0")</f>
        <v/>
      </c>
    </row>
    <row r="5624">
      <c r="A5624">
        <f>_xlfn.XLOOKUP(D5624,BN:BN,BO:BO)</f>
        <v/>
      </c>
      <c r="B5624" t="inlineStr">
        <is>
          <t>LLC</t>
        </is>
      </c>
      <c r="C5624" t="n">
        <v>991</v>
      </c>
      <c r="D5624">
        <f>_xlfn.XLOOKUP(C5624,BH:BH,BI:BI)</f>
        <v/>
      </c>
      <c r="E5624" t="n">
        <v>0</v>
      </c>
      <c r="F5624" t="inlineStr">
        <is>
          <t>FEE DE EMISION VUELOS INTERNACIONALES</t>
        </is>
      </c>
      <c r="G5624" s="234" t="n">
        <v>46279</v>
      </c>
      <c r="H5624" s="234" t="n">
        <v>46289</v>
      </c>
      <c r="I5624" t="inlineStr">
        <is>
          <t>HPS</t>
        </is>
      </c>
      <c r="J5624">
        <f>_xlfn.XLOOKUP(I5624,AS:AS,AU:AU)</f>
        <v/>
      </c>
      <c r="K5624" t="inlineStr">
        <is>
          <t>USD</t>
        </is>
      </c>
      <c r="L5624" s="238" t="n">
        <v>70</v>
      </c>
      <c r="M5624">
        <f>L5624*_xlfn.XLOOKUP(K5624,AM:AM,AN:AN)</f>
        <v/>
      </c>
      <c r="N5624">
        <f>L5624*_xlfn.XLOOKUP(K5624,AM:AM,AO:AO)</f>
        <v/>
      </c>
      <c r="O5624" s="238" t="n">
        <v>70</v>
      </c>
      <c r="P5624">
        <f>O5624*_xlfn.XLOOKUP(K5624,AM:AM,AN:AN)</f>
        <v/>
      </c>
      <c r="Q5624">
        <f>O5624*_xlfn.XLOOKUP(K5624,AM:AM,AO:AO)</f>
        <v/>
      </c>
      <c r="R5624">
        <f>_xlfn.XLOOKUP(E5624,AF:AF,AG:AG)</f>
        <v/>
      </c>
      <c r="S5624">
        <f>_xlfn.XLOOKUP(E5624,AF:AF,AI:AI)</f>
        <v/>
      </c>
      <c r="T5624">
        <f>WEEKNUM(G5624)</f>
        <v/>
      </c>
      <c r="U5624">
        <f>YEAR(G5624)</f>
        <v/>
      </c>
      <c r="V5624" s="117">
        <f>IFERROR(Q5624/N5624,"0")</f>
        <v/>
      </c>
    </row>
    <row r="5625">
      <c r="A5625">
        <f>_xlfn.XLOOKUP(D5625,BN:BN,BO:BO)</f>
        <v/>
      </c>
      <c r="B5625" t="inlineStr">
        <is>
          <t>LLC</t>
        </is>
      </c>
      <c r="C5625" t="n">
        <v>992</v>
      </c>
      <c r="D5625">
        <f>_xlfn.XLOOKUP(C5625,BH:BH,BI:BI)</f>
        <v/>
      </c>
      <c r="E5625" t="n">
        <v>28934</v>
      </c>
      <c r="F5625" t="inlineStr">
        <is>
          <t>GRISI CHECA MONICA DEL CARMEN</t>
        </is>
      </c>
      <c r="G5625" s="234" t="n">
        <v>46037</v>
      </c>
      <c r="H5625" s="234" t="n">
        <v>46037</v>
      </c>
      <c r="I5625" t="inlineStr">
        <is>
          <t>VLO</t>
        </is>
      </c>
      <c r="J5625">
        <f>_xlfn.XLOOKUP(I5625,AS:AS,AU:AU)</f>
        <v/>
      </c>
      <c r="K5625" t="inlineStr">
        <is>
          <t>USD</t>
        </is>
      </c>
      <c r="L5625" s="238" t="n">
        <v>322.5</v>
      </c>
      <c r="M5625">
        <f>L5625*_xlfn.XLOOKUP(K5625,AM:AM,AN:AN)</f>
        <v/>
      </c>
      <c r="N5625">
        <f>L5625*_xlfn.XLOOKUP(K5625,AM:AM,AO:AO)</f>
        <v/>
      </c>
      <c r="O5625" s="238" t="n">
        <v>0</v>
      </c>
      <c r="P5625">
        <f>O5625*_xlfn.XLOOKUP(K5625,AM:AM,AN:AN)</f>
        <v/>
      </c>
      <c r="Q5625">
        <f>O5625*_xlfn.XLOOKUP(K5625,AM:AM,AO:AO)</f>
        <v/>
      </c>
      <c r="R5625">
        <f>_xlfn.XLOOKUP(E5625,AF:AF,AG:AG)</f>
        <v/>
      </c>
      <c r="S5625">
        <f>_xlfn.XLOOKUP(E5625,AF:AF,AI:AI)</f>
        <v/>
      </c>
      <c r="T5625">
        <f>WEEKNUM(G5625)</f>
        <v/>
      </c>
      <c r="U5625">
        <f>YEAR(G5625)</f>
        <v/>
      </c>
      <c r="V5625" s="117">
        <f>IFERROR(Q5625/N5625,"0")</f>
        <v/>
      </c>
    </row>
    <row r="5626">
      <c r="A5626">
        <f>_xlfn.XLOOKUP(D5626,BN:BN,BO:BO)</f>
        <v/>
      </c>
      <c r="B5626" t="inlineStr">
        <is>
          <t>LLC</t>
        </is>
      </c>
      <c r="C5626" t="n">
        <v>992</v>
      </c>
      <c r="D5626">
        <f>_xlfn.XLOOKUP(C5626,BH:BH,BI:BI)</f>
        <v/>
      </c>
      <c r="E5626" t="n">
        <v>28934</v>
      </c>
      <c r="F5626" t="inlineStr">
        <is>
          <t>BARROSO GRISI ALEXIS</t>
        </is>
      </c>
      <c r="G5626" s="234" t="n">
        <v>46037</v>
      </c>
      <c r="H5626" s="234" t="n">
        <v>46037</v>
      </c>
      <c r="I5626" t="inlineStr">
        <is>
          <t>VLO</t>
        </is>
      </c>
      <c r="J5626">
        <f>_xlfn.XLOOKUP(I5626,AS:AS,AU:AU)</f>
        <v/>
      </c>
      <c r="K5626" t="inlineStr">
        <is>
          <t>USD</t>
        </is>
      </c>
      <c r="L5626" s="238" t="n">
        <v>322.5</v>
      </c>
      <c r="M5626">
        <f>L5626*_xlfn.XLOOKUP(K5626,AM:AM,AN:AN)</f>
        <v/>
      </c>
      <c r="N5626">
        <f>L5626*_xlfn.XLOOKUP(K5626,AM:AM,AO:AO)</f>
        <v/>
      </c>
      <c r="O5626" s="238" t="n">
        <v>0</v>
      </c>
      <c r="P5626">
        <f>O5626*_xlfn.XLOOKUP(K5626,AM:AM,AN:AN)</f>
        <v/>
      </c>
      <c r="Q5626">
        <f>O5626*_xlfn.XLOOKUP(K5626,AM:AM,AO:AO)</f>
        <v/>
      </c>
      <c r="R5626">
        <f>_xlfn.XLOOKUP(E5626,AF:AF,AG:AG)</f>
        <v/>
      </c>
      <c r="S5626">
        <f>_xlfn.XLOOKUP(E5626,AF:AF,AI:AI)</f>
        <v/>
      </c>
      <c r="T5626">
        <f>WEEKNUM(G5626)</f>
        <v/>
      </c>
      <c r="U5626">
        <f>YEAR(G5626)</f>
        <v/>
      </c>
      <c r="V5626" s="117">
        <f>IFERROR(Q5626/N5626,"0")</f>
        <v/>
      </c>
    </row>
    <row r="5627">
      <c r="A5627">
        <f>_xlfn.XLOOKUP(D5627,BN:BN,BO:BO)</f>
        <v/>
      </c>
      <c r="B5627" t="inlineStr">
        <is>
          <t>LLC</t>
        </is>
      </c>
      <c r="C5627" t="n">
        <v>992</v>
      </c>
      <c r="D5627">
        <f>_xlfn.XLOOKUP(C5627,BH:BH,BI:BI)</f>
        <v/>
      </c>
      <c r="E5627" t="n">
        <v>28934</v>
      </c>
      <c r="F5627" t="inlineStr">
        <is>
          <t>BARROSO GRISI ALBERTO</t>
        </is>
      </c>
      <c r="G5627" s="234" t="n">
        <v>46037</v>
      </c>
      <c r="H5627" s="234" t="n">
        <v>46037</v>
      </c>
      <c r="I5627" t="inlineStr">
        <is>
          <t>VLO</t>
        </is>
      </c>
      <c r="J5627">
        <f>_xlfn.XLOOKUP(I5627,AS:AS,AU:AU)</f>
        <v/>
      </c>
      <c r="K5627" t="inlineStr">
        <is>
          <t>USD</t>
        </is>
      </c>
      <c r="L5627" s="238" t="n">
        <v>322.5</v>
      </c>
      <c r="M5627">
        <f>L5627*_xlfn.XLOOKUP(K5627,AM:AM,AN:AN)</f>
        <v/>
      </c>
      <c r="N5627">
        <f>L5627*_xlfn.XLOOKUP(K5627,AM:AM,AO:AO)</f>
        <v/>
      </c>
      <c r="O5627" s="238" t="n">
        <v>0</v>
      </c>
      <c r="P5627">
        <f>O5627*_xlfn.XLOOKUP(K5627,AM:AM,AN:AN)</f>
        <v/>
      </c>
      <c r="Q5627">
        <f>O5627*_xlfn.XLOOKUP(K5627,AM:AM,AO:AO)</f>
        <v/>
      </c>
      <c r="R5627">
        <f>_xlfn.XLOOKUP(E5627,AF:AF,AG:AG)</f>
        <v/>
      </c>
      <c r="S5627">
        <f>_xlfn.XLOOKUP(E5627,AF:AF,AI:AI)</f>
        <v/>
      </c>
      <c r="T5627">
        <f>WEEKNUM(G5627)</f>
        <v/>
      </c>
      <c r="U5627">
        <f>YEAR(G5627)</f>
        <v/>
      </c>
      <c r="V5627" s="117">
        <f>IFERROR(Q5627/N5627,"0")</f>
        <v/>
      </c>
    </row>
    <row r="5628">
      <c r="A5628">
        <f>_xlfn.XLOOKUP(D5628,BN:BN,BO:BO)</f>
        <v/>
      </c>
      <c r="B5628" t="inlineStr">
        <is>
          <t>LLC</t>
        </is>
      </c>
      <c r="C5628" t="n">
        <v>993</v>
      </c>
      <c r="D5628">
        <f>_xlfn.XLOOKUP(C5628,BH:BH,BI:BI)</f>
        <v/>
      </c>
      <c r="E5628" t="n">
        <v>28934</v>
      </c>
      <c r="F5628" t="inlineStr">
        <is>
          <t>GONZALEZ PATRICIO</t>
        </is>
      </c>
      <c r="G5628" s="234" t="n">
        <v>46176</v>
      </c>
      <c r="H5628" s="234" t="n">
        <v>46177</v>
      </c>
      <c r="I5628" t="inlineStr">
        <is>
          <t>VLO</t>
        </is>
      </c>
      <c r="J5628">
        <f>_xlfn.XLOOKUP(I5628,AS:AS,AU:AU)</f>
        <v/>
      </c>
      <c r="K5628" t="inlineStr">
        <is>
          <t>USD</t>
        </is>
      </c>
      <c r="L5628" s="238" t="n">
        <v>1916.8</v>
      </c>
      <c r="M5628">
        <f>L5628*_xlfn.XLOOKUP(K5628,AM:AM,AN:AN)</f>
        <v/>
      </c>
      <c r="N5628">
        <f>L5628*_xlfn.XLOOKUP(K5628,AM:AM,AO:AO)</f>
        <v/>
      </c>
      <c r="O5628" s="238" t="n">
        <v>122.67</v>
      </c>
      <c r="P5628">
        <f>O5628*_xlfn.XLOOKUP(K5628,AM:AM,AN:AN)</f>
        <v/>
      </c>
      <c r="Q5628">
        <f>O5628*_xlfn.XLOOKUP(K5628,AM:AM,AO:AO)</f>
        <v/>
      </c>
      <c r="R5628">
        <f>_xlfn.XLOOKUP(E5628,AF:AF,AG:AG)</f>
        <v/>
      </c>
      <c r="S5628">
        <f>_xlfn.XLOOKUP(E5628,AF:AF,AI:AI)</f>
        <v/>
      </c>
      <c r="T5628">
        <f>WEEKNUM(G5628)</f>
        <v/>
      </c>
      <c r="U5628">
        <f>YEAR(G5628)</f>
        <v/>
      </c>
      <c r="V5628" s="117">
        <f>IFERROR(Q5628/N5628,"0")</f>
        <v/>
      </c>
    </row>
    <row r="5629">
      <c r="A5629">
        <f>_xlfn.XLOOKUP(D5629,BN:BN,BO:BO)</f>
        <v/>
      </c>
      <c r="B5629" t="inlineStr">
        <is>
          <t>LLC</t>
        </is>
      </c>
      <c r="C5629" t="n">
        <v>993</v>
      </c>
      <c r="D5629">
        <f>_xlfn.XLOOKUP(C5629,BH:BH,BI:BI)</f>
        <v/>
      </c>
      <c r="E5629" t="n">
        <v>28934</v>
      </c>
      <c r="F5629" t="inlineStr">
        <is>
          <t>TORRADO PAULA</t>
        </is>
      </c>
      <c r="G5629" s="234" t="n">
        <v>46176</v>
      </c>
      <c r="H5629" s="234" t="n">
        <v>46177</v>
      </c>
      <c r="I5629" t="inlineStr">
        <is>
          <t>VLO</t>
        </is>
      </c>
      <c r="J5629">
        <f>_xlfn.XLOOKUP(I5629,AS:AS,AU:AU)</f>
        <v/>
      </c>
      <c r="K5629" t="inlineStr">
        <is>
          <t>USD</t>
        </is>
      </c>
      <c r="L5629" s="238" t="n">
        <v>1916.8</v>
      </c>
      <c r="M5629">
        <f>L5629*_xlfn.XLOOKUP(K5629,AM:AM,AN:AN)</f>
        <v/>
      </c>
      <c r="N5629">
        <f>L5629*_xlfn.XLOOKUP(K5629,AM:AM,AO:AO)</f>
        <v/>
      </c>
      <c r="O5629" s="238" t="n">
        <v>122.67</v>
      </c>
      <c r="P5629">
        <f>O5629*_xlfn.XLOOKUP(K5629,AM:AM,AN:AN)</f>
        <v/>
      </c>
      <c r="Q5629">
        <f>O5629*_xlfn.XLOOKUP(K5629,AM:AM,AO:AO)</f>
        <v/>
      </c>
      <c r="R5629">
        <f>_xlfn.XLOOKUP(E5629,AF:AF,AG:AG)</f>
        <v/>
      </c>
      <c r="S5629">
        <f>_xlfn.XLOOKUP(E5629,AF:AF,AI:AI)</f>
        <v/>
      </c>
      <c r="T5629">
        <f>WEEKNUM(G5629)</f>
        <v/>
      </c>
      <c r="U5629">
        <f>YEAR(G5629)</f>
        <v/>
      </c>
      <c r="V5629" s="117">
        <f>IFERROR(Q5629/N5629,"0")</f>
        <v/>
      </c>
    </row>
    <row r="5630">
      <c r="A5630">
        <f>_xlfn.XLOOKUP(D5630,BN:BN,BO:BO)</f>
        <v/>
      </c>
      <c r="B5630" t="inlineStr">
        <is>
          <t>LLC</t>
        </is>
      </c>
      <c r="C5630" t="n">
        <v>993</v>
      </c>
      <c r="D5630">
        <f>_xlfn.XLOOKUP(C5630,BH:BH,BI:BI)</f>
        <v/>
      </c>
      <c r="E5630" t="n">
        <v>28934</v>
      </c>
      <c r="F5630" t="inlineStr">
        <is>
          <t>GONZALEZ PATRICIO</t>
        </is>
      </c>
      <c r="G5630" s="234" t="n">
        <v>46194</v>
      </c>
      <c r="H5630" s="234" t="n">
        <v>46195</v>
      </c>
      <c r="I5630" t="inlineStr">
        <is>
          <t>VLO</t>
        </is>
      </c>
      <c r="J5630">
        <f>_xlfn.XLOOKUP(I5630,AS:AS,AU:AU)</f>
        <v/>
      </c>
      <c r="K5630" t="inlineStr">
        <is>
          <t>USD</t>
        </is>
      </c>
      <c r="L5630" s="238" t="n">
        <v>1370.15</v>
      </c>
      <c r="M5630">
        <f>L5630*_xlfn.XLOOKUP(K5630,AM:AM,AN:AN)</f>
        <v/>
      </c>
      <c r="N5630">
        <f>L5630*_xlfn.XLOOKUP(K5630,AM:AM,AO:AO)</f>
        <v/>
      </c>
      <c r="O5630" s="238" t="n">
        <v>54.5</v>
      </c>
      <c r="P5630">
        <f>O5630*_xlfn.XLOOKUP(K5630,AM:AM,AN:AN)</f>
        <v/>
      </c>
      <c r="Q5630">
        <f>O5630*_xlfn.XLOOKUP(K5630,AM:AM,AO:AO)</f>
        <v/>
      </c>
      <c r="R5630">
        <f>_xlfn.XLOOKUP(E5630,AF:AF,AG:AG)</f>
        <v/>
      </c>
      <c r="S5630">
        <f>_xlfn.XLOOKUP(E5630,AF:AF,AI:AI)</f>
        <v/>
      </c>
      <c r="T5630">
        <f>WEEKNUM(G5630)</f>
        <v/>
      </c>
      <c r="U5630">
        <f>YEAR(G5630)</f>
        <v/>
      </c>
      <c r="V5630" s="117">
        <f>IFERROR(Q5630/N5630,"0")</f>
        <v/>
      </c>
    </row>
    <row r="5631">
      <c r="A5631">
        <f>_xlfn.XLOOKUP(D5631,BN:BN,BO:BO)</f>
        <v/>
      </c>
      <c r="B5631" t="inlineStr">
        <is>
          <t>LLC</t>
        </is>
      </c>
      <c r="C5631" t="n">
        <v>993</v>
      </c>
      <c r="D5631">
        <f>_xlfn.XLOOKUP(C5631,BH:BH,BI:BI)</f>
        <v/>
      </c>
      <c r="E5631" t="n">
        <v>28934</v>
      </c>
      <c r="F5631" t="inlineStr">
        <is>
          <t>TORRADO PAULA</t>
        </is>
      </c>
      <c r="G5631" s="234" t="n">
        <v>46194</v>
      </c>
      <c r="H5631" s="234" t="n">
        <v>46195</v>
      </c>
      <c r="I5631" t="inlineStr">
        <is>
          <t>VLO</t>
        </is>
      </c>
      <c r="J5631">
        <f>_xlfn.XLOOKUP(I5631,AS:AS,AU:AU)</f>
        <v/>
      </c>
      <c r="K5631" t="inlineStr">
        <is>
          <t>USD</t>
        </is>
      </c>
      <c r="L5631" s="238" t="n">
        <v>1370.15</v>
      </c>
      <c r="M5631">
        <f>L5631*_xlfn.XLOOKUP(K5631,AM:AM,AN:AN)</f>
        <v/>
      </c>
      <c r="N5631">
        <f>L5631*_xlfn.XLOOKUP(K5631,AM:AM,AO:AO)</f>
        <v/>
      </c>
      <c r="O5631" s="238" t="n">
        <v>54.5</v>
      </c>
      <c r="P5631">
        <f>O5631*_xlfn.XLOOKUP(K5631,AM:AM,AN:AN)</f>
        <v/>
      </c>
      <c r="Q5631">
        <f>O5631*_xlfn.XLOOKUP(K5631,AM:AM,AO:AO)</f>
        <v/>
      </c>
      <c r="R5631">
        <f>_xlfn.XLOOKUP(E5631,AF:AF,AG:AG)</f>
        <v/>
      </c>
      <c r="S5631">
        <f>_xlfn.XLOOKUP(E5631,AF:AF,AI:AI)</f>
        <v/>
      </c>
      <c r="T5631">
        <f>WEEKNUM(G5631)</f>
        <v/>
      </c>
      <c r="U5631">
        <f>YEAR(G5631)</f>
        <v/>
      </c>
      <c r="V5631" s="117">
        <f>IFERROR(Q5631/N5631,"0")</f>
        <v/>
      </c>
    </row>
    <row r="5632">
      <c r="A5632">
        <f>_xlfn.XLOOKUP(D5632,BN:BN,BO:BO)</f>
        <v/>
      </c>
      <c r="B5632" t="inlineStr">
        <is>
          <t>LLC</t>
        </is>
      </c>
      <c r="C5632" t="n">
        <v>993</v>
      </c>
      <c r="D5632">
        <f>_xlfn.XLOOKUP(C5632,BH:BH,BI:BI)</f>
        <v/>
      </c>
      <c r="E5632" t="n">
        <v>0</v>
      </c>
      <c r="F5632" t="inlineStr">
        <is>
          <t>Fee emisión</t>
        </is>
      </c>
      <c r="G5632" s="234" t="n">
        <v>46179</v>
      </c>
      <c r="H5632" s="234" t="n">
        <v>46194</v>
      </c>
      <c r="I5632" t="inlineStr">
        <is>
          <t>HPS</t>
        </is>
      </c>
      <c r="J5632">
        <f>_xlfn.XLOOKUP(I5632,AS:AS,AU:AU)</f>
        <v/>
      </c>
      <c r="K5632" t="inlineStr">
        <is>
          <t>USD</t>
        </is>
      </c>
      <c r="L5632" s="238" t="n">
        <v>220</v>
      </c>
      <c r="M5632">
        <f>L5632*_xlfn.XLOOKUP(K5632,AM:AM,AN:AN)</f>
        <v/>
      </c>
      <c r="N5632">
        <f>L5632*_xlfn.XLOOKUP(K5632,AM:AM,AO:AO)</f>
        <v/>
      </c>
      <c r="O5632" s="238" t="n">
        <v>220</v>
      </c>
      <c r="P5632">
        <f>O5632*_xlfn.XLOOKUP(K5632,AM:AM,AN:AN)</f>
        <v/>
      </c>
      <c r="Q5632">
        <f>O5632*_xlfn.XLOOKUP(K5632,AM:AM,AO:AO)</f>
        <v/>
      </c>
      <c r="R5632">
        <f>_xlfn.XLOOKUP(E5632,AF:AF,AG:AG)</f>
        <v/>
      </c>
      <c r="S5632">
        <f>_xlfn.XLOOKUP(E5632,AF:AF,AI:AI)</f>
        <v/>
      </c>
      <c r="T5632">
        <f>WEEKNUM(G5632)</f>
        <v/>
      </c>
      <c r="U5632">
        <f>YEAR(G5632)</f>
        <v/>
      </c>
      <c r="V5632" s="117">
        <f>IFERROR(Q5632/N5632,"0")</f>
        <v/>
      </c>
    </row>
    <row r="5633">
      <c r="A5633">
        <f>_xlfn.XLOOKUP(D5633,BN:BN,BO:BO)</f>
        <v/>
      </c>
      <c r="B5633" t="inlineStr">
        <is>
          <t>LLC</t>
        </is>
      </c>
      <c r="C5633" t="n">
        <v>994</v>
      </c>
      <c r="D5633">
        <f>_xlfn.XLOOKUP(C5633,BH:BH,BI:BI)</f>
        <v/>
      </c>
      <c r="E5633" t="n">
        <v>28934</v>
      </c>
      <c r="F5633" t="inlineStr">
        <is>
          <t>CHECA PATJANE PEDRO ALBERTO MR</t>
        </is>
      </c>
      <c r="G5633" s="234" t="n">
        <v>46190</v>
      </c>
      <c r="H5633" s="234" t="n">
        <v>46214</v>
      </c>
      <c r="I5633" t="inlineStr">
        <is>
          <t>VLO</t>
        </is>
      </c>
      <c r="J5633">
        <f>_xlfn.XLOOKUP(I5633,AS:AS,AU:AU)</f>
        <v/>
      </c>
      <c r="K5633" t="inlineStr">
        <is>
          <t>MXN</t>
        </is>
      </c>
      <c r="L5633" s="238" t="n">
        <v>88722.85000000001</v>
      </c>
      <c r="M5633">
        <f>L5633*_xlfn.XLOOKUP(K5633,AM:AM,AN:AN)</f>
        <v/>
      </c>
      <c r="N5633">
        <f>L5633*_xlfn.XLOOKUP(K5633,AM:AM,AO:AO)</f>
        <v/>
      </c>
      <c r="O5633" s="238" t="n">
        <v>0</v>
      </c>
      <c r="P5633">
        <f>O5633*_xlfn.XLOOKUP(K5633,AM:AM,AN:AN)</f>
        <v/>
      </c>
      <c r="Q5633">
        <f>O5633*_xlfn.XLOOKUP(K5633,AM:AM,AO:AO)</f>
        <v/>
      </c>
      <c r="R5633">
        <f>_xlfn.XLOOKUP(E5633,AF:AF,AG:AG)</f>
        <v/>
      </c>
      <c r="S5633">
        <f>_xlfn.XLOOKUP(E5633,AF:AF,AI:AI)</f>
        <v/>
      </c>
      <c r="T5633">
        <f>WEEKNUM(G5633)</f>
        <v/>
      </c>
      <c r="U5633">
        <f>YEAR(G5633)</f>
        <v/>
      </c>
      <c r="V5633" s="117">
        <f>IFERROR(Q5633/N5633,"0")</f>
        <v/>
      </c>
    </row>
    <row r="5634">
      <c r="A5634">
        <f>_xlfn.XLOOKUP(D5634,BN:BN,BO:BO)</f>
        <v/>
      </c>
      <c r="B5634" t="inlineStr">
        <is>
          <t>LLC</t>
        </is>
      </c>
      <c r="C5634" t="n">
        <v>994</v>
      </c>
      <c r="D5634">
        <f>_xlfn.XLOOKUP(C5634,BH:BH,BI:BI)</f>
        <v/>
      </c>
      <c r="E5634" t="n">
        <v>28934</v>
      </c>
      <c r="F5634" t="inlineStr">
        <is>
          <t>DE LA ROSA ARIAS LEONOR MRS</t>
        </is>
      </c>
      <c r="G5634" s="234" t="n">
        <v>46192</v>
      </c>
      <c r="H5634" s="234" t="n">
        <v>46214</v>
      </c>
      <c r="I5634" t="inlineStr">
        <is>
          <t>VLO</t>
        </is>
      </c>
      <c r="J5634">
        <f>_xlfn.XLOOKUP(I5634,AS:AS,AU:AU)</f>
        <v/>
      </c>
      <c r="K5634" t="inlineStr">
        <is>
          <t>MXN</t>
        </is>
      </c>
      <c r="L5634" s="238" t="n">
        <v>64173.09</v>
      </c>
      <c r="M5634">
        <f>L5634*_xlfn.XLOOKUP(K5634,AM:AM,AN:AN)</f>
        <v/>
      </c>
      <c r="N5634">
        <f>L5634*_xlfn.XLOOKUP(K5634,AM:AM,AO:AO)</f>
        <v/>
      </c>
      <c r="O5634" s="238" t="n">
        <v>0</v>
      </c>
      <c r="P5634">
        <f>O5634*_xlfn.XLOOKUP(K5634,AM:AM,AN:AN)</f>
        <v/>
      </c>
      <c r="Q5634">
        <f>O5634*_xlfn.XLOOKUP(K5634,AM:AM,AO:AO)</f>
        <v/>
      </c>
      <c r="R5634">
        <f>_xlfn.XLOOKUP(E5634,AF:AF,AG:AG)</f>
        <v/>
      </c>
      <c r="S5634">
        <f>_xlfn.XLOOKUP(E5634,AF:AF,AI:AI)</f>
        <v/>
      </c>
      <c r="T5634">
        <f>WEEKNUM(G5634)</f>
        <v/>
      </c>
      <c r="U5634">
        <f>YEAR(G5634)</f>
        <v/>
      </c>
      <c r="V5634" s="117">
        <f>IFERROR(Q5634/N5634,"0")</f>
        <v/>
      </c>
    </row>
    <row r="5635">
      <c r="A5635">
        <f>_xlfn.XLOOKUP(D5635,BN:BN,BO:BO)</f>
        <v/>
      </c>
      <c r="B5635" t="inlineStr">
        <is>
          <t>LLC</t>
        </is>
      </c>
      <c r="C5635" t="n">
        <v>994</v>
      </c>
      <c r="D5635">
        <f>_xlfn.XLOOKUP(C5635,BH:BH,BI:BI)</f>
        <v/>
      </c>
      <c r="E5635" t="n">
        <v>28934</v>
      </c>
      <c r="F5635" t="inlineStr">
        <is>
          <t>CHECA DE LA ROSA PIERO MR</t>
        </is>
      </c>
      <c r="G5635" s="234" t="n">
        <v>46192</v>
      </c>
      <c r="H5635" s="234" t="n">
        <v>46214</v>
      </c>
      <c r="I5635" t="inlineStr">
        <is>
          <t>VLO</t>
        </is>
      </c>
      <c r="J5635">
        <f>_xlfn.XLOOKUP(I5635,AS:AS,AU:AU)</f>
        <v/>
      </c>
      <c r="K5635" t="inlineStr">
        <is>
          <t>MXN</t>
        </is>
      </c>
      <c r="L5635" s="238" t="n">
        <v>26793.09</v>
      </c>
      <c r="M5635">
        <f>L5635*_xlfn.XLOOKUP(K5635,AM:AM,AN:AN)</f>
        <v/>
      </c>
      <c r="N5635">
        <f>L5635*_xlfn.XLOOKUP(K5635,AM:AM,AO:AO)</f>
        <v/>
      </c>
      <c r="O5635" s="238" t="n">
        <v>0</v>
      </c>
      <c r="P5635">
        <f>O5635*_xlfn.XLOOKUP(K5635,AM:AM,AN:AN)</f>
        <v/>
      </c>
      <c r="Q5635">
        <f>O5635*_xlfn.XLOOKUP(K5635,AM:AM,AO:AO)</f>
        <v/>
      </c>
      <c r="R5635">
        <f>_xlfn.XLOOKUP(E5635,AF:AF,AG:AG)</f>
        <v/>
      </c>
      <c r="S5635">
        <f>_xlfn.XLOOKUP(E5635,AF:AF,AI:AI)</f>
        <v/>
      </c>
      <c r="T5635">
        <f>WEEKNUM(G5635)</f>
        <v/>
      </c>
      <c r="U5635">
        <f>YEAR(G5635)</f>
        <v/>
      </c>
      <c r="V5635" s="117">
        <f>IFERROR(Q5635/N5635,"0")</f>
        <v/>
      </c>
    </row>
    <row r="5636">
      <c r="A5636">
        <f>_xlfn.XLOOKUP(D5636,BN:BN,BO:BO)</f>
        <v/>
      </c>
      <c r="B5636" t="inlineStr">
        <is>
          <t>LLC</t>
        </is>
      </c>
      <c r="C5636" t="n">
        <v>994</v>
      </c>
      <c r="D5636">
        <f>_xlfn.XLOOKUP(C5636,BH:BH,BI:BI)</f>
        <v/>
      </c>
      <c r="E5636" t="n">
        <v>28934</v>
      </c>
      <c r="F5636" t="inlineStr">
        <is>
          <t>CHECA DE LA ROSA LUCIANA MRS</t>
        </is>
      </c>
      <c r="G5636" s="234" t="n">
        <v>46192</v>
      </c>
      <c r="H5636" s="234" t="n">
        <v>46214</v>
      </c>
      <c r="I5636" t="inlineStr">
        <is>
          <t>VLO</t>
        </is>
      </c>
      <c r="J5636">
        <f>_xlfn.XLOOKUP(I5636,AS:AS,AU:AU)</f>
        <v/>
      </c>
      <c r="K5636" t="inlineStr">
        <is>
          <t>MXN</t>
        </is>
      </c>
      <c r="L5636" s="238" t="n">
        <v>26793.09</v>
      </c>
      <c r="M5636">
        <f>L5636*_xlfn.XLOOKUP(K5636,AM:AM,AN:AN)</f>
        <v/>
      </c>
      <c r="N5636">
        <f>L5636*_xlfn.XLOOKUP(K5636,AM:AM,AO:AO)</f>
        <v/>
      </c>
      <c r="O5636" s="238" t="n">
        <v>0</v>
      </c>
      <c r="P5636">
        <f>O5636*_xlfn.XLOOKUP(K5636,AM:AM,AN:AN)</f>
        <v/>
      </c>
      <c r="Q5636">
        <f>O5636*_xlfn.XLOOKUP(K5636,AM:AM,AO:AO)</f>
        <v/>
      </c>
      <c r="R5636">
        <f>_xlfn.XLOOKUP(E5636,AF:AF,AG:AG)</f>
        <v/>
      </c>
      <c r="S5636">
        <f>_xlfn.XLOOKUP(E5636,AF:AF,AI:AI)</f>
        <v/>
      </c>
      <c r="T5636">
        <f>WEEKNUM(G5636)</f>
        <v/>
      </c>
      <c r="U5636">
        <f>YEAR(G5636)</f>
        <v/>
      </c>
      <c r="V5636" s="117">
        <f>IFERROR(Q5636/N5636,"0")</f>
        <v/>
      </c>
    </row>
    <row r="5637">
      <c r="A5637">
        <f>_xlfn.XLOOKUP(D5637,BN:BN,BO:BO)</f>
        <v/>
      </c>
      <c r="B5637" t="inlineStr">
        <is>
          <t>LLC</t>
        </is>
      </c>
      <c r="C5637" t="n">
        <v>994</v>
      </c>
      <c r="D5637">
        <f>_xlfn.XLOOKUP(C5637,BH:BH,BI:BI)</f>
        <v/>
      </c>
      <c r="E5637" t="n">
        <v>28934</v>
      </c>
      <c r="F5637" t="inlineStr">
        <is>
          <t>CHECA DE LA ROSA SOFIA MRS</t>
        </is>
      </c>
      <c r="G5637" s="234" t="n">
        <v>46192</v>
      </c>
      <c r="H5637" s="234" t="n">
        <v>46214</v>
      </c>
      <c r="I5637" t="inlineStr">
        <is>
          <t>VLO</t>
        </is>
      </c>
      <c r="J5637">
        <f>_xlfn.XLOOKUP(I5637,AS:AS,AU:AU)</f>
        <v/>
      </c>
      <c r="K5637" t="inlineStr">
        <is>
          <t>MXN</t>
        </is>
      </c>
      <c r="L5637" s="238" t="n">
        <v>26793.09</v>
      </c>
      <c r="M5637">
        <f>L5637*_xlfn.XLOOKUP(K5637,AM:AM,AN:AN)</f>
        <v/>
      </c>
      <c r="N5637">
        <f>L5637*_xlfn.XLOOKUP(K5637,AM:AM,AO:AO)</f>
        <v/>
      </c>
      <c r="O5637" s="238" t="n">
        <v>0</v>
      </c>
      <c r="P5637">
        <f>O5637*_xlfn.XLOOKUP(K5637,AM:AM,AN:AN)</f>
        <v/>
      </c>
      <c r="Q5637">
        <f>O5637*_xlfn.XLOOKUP(K5637,AM:AM,AO:AO)</f>
        <v/>
      </c>
      <c r="R5637">
        <f>_xlfn.XLOOKUP(E5637,AF:AF,AG:AG)</f>
        <v/>
      </c>
      <c r="S5637">
        <f>_xlfn.XLOOKUP(E5637,AF:AF,AI:AI)</f>
        <v/>
      </c>
      <c r="T5637">
        <f>WEEKNUM(G5637)</f>
        <v/>
      </c>
      <c r="U5637">
        <f>YEAR(G5637)</f>
        <v/>
      </c>
      <c r="V5637" s="117">
        <f>IFERROR(Q5637/N5637,"0")</f>
        <v/>
      </c>
    </row>
    <row r="5638">
      <c r="A5638">
        <f>_xlfn.XLOOKUP(D5638,BN:BN,BO:BO)</f>
        <v/>
      </c>
      <c r="B5638" t="inlineStr">
        <is>
          <t>LLC</t>
        </is>
      </c>
      <c r="C5638" t="n">
        <v>994</v>
      </c>
      <c r="D5638">
        <f>_xlfn.XLOOKUP(C5638,BH:BH,BI:BI)</f>
        <v/>
      </c>
      <c r="E5638" t="n">
        <v>28934</v>
      </c>
      <c r="F5638" t="inlineStr">
        <is>
          <t>CHECA PATJANE PEDRO ALBERTO MR</t>
        </is>
      </c>
      <c r="G5638" s="234" t="n">
        <v>46193</v>
      </c>
      <c r="H5638" s="234" t="n">
        <v>46193</v>
      </c>
      <c r="I5638" t="inlineStr">
        <is>
          <t>VLO</t>
        </is>
      </c>
      <c r="J5638">
        <f>_xlfn.XLOOKUP(I5638,AS:AS,AU:AU)</f>
        <v/>
      </c>
      <c r="K5638" t="inlineStr">
        <is>
          <t>MXN</t>
        </is>
      </c>
      <c r="L5638" s="238" t="n">
        <v>1562.84</v>
      </c>
      <c r="M5638">
        <f>L5638*_xlfn.XLOOKUP(K5638,AM:AM,AN:AN)</f>
        <v/>
      </c>
      <c r="N5638">
        <f>L5638*_xlfn.XLOOKUP(K5638,AM:AM,AO:AO)</f>
        <v/>
      </c>
      <c r="O5638" s="238" t="n">
        <v>0</v>
      </c>
      <c r="P5638">
        <f>O5638*_xlfn.XLOOKUP(K5638,AM:AM,AN:AN)</f>
        <v/>
      </c>
      <c r="Q5638">
        <f>O5638*_xlfn.XLOOKUP(K5638,AM:AM,AO:AO)</f>
        <v/>
      </c>
      <c r="R5638">
        <f>_xlfn.XLOOKUP(E5638,AF:AF,AG:AG)</f>
        <v/>
      </c>
      <c r="S5638">
        <f>_xlfn.XLOOKUP(E5638,AF:AF,AI:AI)</f>
        <v/>
      </c>
      <c r="T5638">
        <f>WEEKNUM(G5638)</f>
        <v/>
      </c>
      <c r="U5638">
        <f>YEAR(G5638)</f>
        <v/>
      </c>
      <c r="V5638" s="117">
        <f>IFERROR(Q5638/N5638,"0")</f>
        <v/>
      </c>
    </row>
    <row r="5639">
      <c r="A5639">
        <f>_xlfn.XLOOKUP(D5639,BN:BN,BO:BO)</f>
        <v/>
      </c>
      <c r="B5639" t="inlineStr">
        <is>
          <t>LLC</t>
        </is>
      </c>
      <c r="C5639" t="n">
        <v>994</v>
      </c>
      <c r="D5639">
        <f>_xlfn.XLOOKUP(C5639,BH:BH,BI:BI)</f>
        <v/>
      </c>
      <c r="E5639" t="n">
        <v>28934</v>
      </c>
      <c r="F5639" t="inlineStr">
        <is>
          <t>CHECA PATJANE PEDRO ALBERTO MR</t>
        </is>
      </c>
      <c r="G5639" s="234" t="n">
        <v>46202</v>
      </c>
      <c r="H5639" s="234" t="n">
        <v>46202</v>
      </c>
      <c r="I5639" t="inlineStr">
        <is>
          <t>VLO</t>
        </is>
      </c>
      <c r="J5639">
        <f>_xlfn.XLOOKUP(I5639,AS:AS,AU:AU)</f>
        <v/>
      </c>
      <c r="K5639" t="inlineStr">
        <is>
          <t>MXN</t>
        </is>
      </c>
      <c r="L5639" s="238" t="n">
        <v>1486.3</v>
      </c>
      <c r="M5639">
        <f>L5639*_xlfn.XLOOKUP(K5639,AM:AM,AN:AN)</f>
        <v/>
      </c>
      <c r="N5639">
        <f>L5639*_xlfn.XLOOKUP(K5639,AM:AM,AO:AO)</f>
        <v/>
      </c>
      <c r="O5639" s="238" t="n">
        <v>0</v>
      </c>
      <c r="P5639">
        <f>O5639*_xlfn.XLOOKUP(K5639,AM:AM,AN:AN)</f>
        <v/>
      </c>
      <c r="Q5639">
        <f>O5639*_xlfn.XLOOKUP(K5639,AM:AM,AO:AO)</f>
        <v/>
      </c>
      <c r="R5639">
        <f>_xlfn.XLOOKUP(E5639,AF:AF,AG:AG)</f>
        <v/>
      </c>
      <c r="S5639">
        <f>_xlfn.XLOOKUP(E5639,AF:AF,AI:AI)</f>
        <v/>
      </c>
      <c r="T5639">
        <f>WEEKNUM(G5639)</f>
        <v/>
      </c>
      <c r="U5639">
        <f>YEAR(G5639)</f>
        <v/>
      </c>
      <c r="V5639" s="117">
        <f>IFERROR(Q5639/N5639,"0")</f>
        <v/>
      </c>
    </row>
    <row r="5640">
      <c r="A5640">
        <f>_xlfn.XLOOKUP(D5640,BN:BN,BO:BO)</f>
        <v/>
      </c>
      <c r="B5640" t="inlineStr">
        <is>
          <t>LLC</t>
        </is>
      </c>
      <c r="C5640" t="n">
        <v>994</v>
      </c>
      <c r="D5640">
        <f>_xlfn.XLOOKUP(C5640,BH:BH,BI:BI)</f>
        <v/>
      </c>
      <c r="E5640" t="n">
        <v>28934</v>
      </c>
      <c r="F5640" t="inlineStr">
        <is>
          <t>DE LA ROSA ARIAS LEONOR MRS</t>
        </is>
      </c>
      <c r="G5640" s="234" t="n">
        <v>46202</v>
      </c>
      <c r="H5640" s="234" t="n">
        <v>46202</v>
      </c>
      <c r="I5640" t="inlineStr">
        <is>
          <t>VLO</t>
        </is>
      </c>
      <c r="J5640">
        <f>_xlfn.XLOOKUP(I5640,AS:AS,AU:AU)</f>
        <v/>
      </c>
      <c r="K5640" t="inlineStr">
        <is>
          <t>MXN</t>
        </is>
      </c>
      <c r="L5640" s="238" t="n">
        <v>1486.3</v>
      </c>
      <c r="M5640">
        <f>L5640*_xlfn.XLOOKUP(K5640,AM:AM,AN:AN)</f>
        <v/>
      </c>
      <c r="N5640">
        <f>L5640*_xlfn.XLOOKUP(K5640,AM:AM,AO:AO)</f>
        <v/>
      </c>
      <c r="O5640" s="238" t="n">
        <v>0</v>
      </c>
      <c r="P5640">
        <f>O5640*_xlfn.XLOOKUP(K5640,AM:AM,AN:AN)</f>
        <v/>
      </c>
      <c r="Q5640">
        <f>O5640*_xlfn.XLOOKUP(K5640,AM:AM,AO:AO)</f>
        <v/>
      </c>
      <c r="R5640">
        <f>_xlfn.XLOOKUP(E5640,AF:AF,AG:AG)</f>
        <v/>
      </c>
      <c r="S5640">
        <f>_xlfn.XLOOKUP(E5640,AF:AF,AI:AI)</f>
        <v/>
      </c>
      <c r="T5640">
        <f>WEEKNUM(G5640)</f>
        <v/>
      </c>
      <c r="U5640">
        <f>YEAR(G5640)</f>
        <v/>
      </c>
      <c r="V5640" s="117">
        <f>IFERROR(Q5640/N5640,"0")</f>
        <v/>
      </c>
    </row>
    <row r="5641">
      <c r="A5641">
        <f>_xlfn.XLOOKUP(D5641,BN:BN,BO:BO)</f>
        <v/>
      </c>
      <c r="B5641" t="inlineStr">
        <is>
          <t>LLC</t>
        </is>
      </c>
      <c r="C5641" t="n">
        <v>994</v>
      </c>
      <c r="D5641">
        <f>_xlfn.XLOOKUP(C5641,BH:BH,BI:BI)</f>
        <v/>
      </c>
      <c r="E5641" t="n">
        <v>28934</v>
      </c>
      <c r="F5641" t="inlineStr">
        <is>
          <t>CHECA DE LA ROSA PIERO MR</t>
        </is>
      </c>
      <c r="G5641" s="234" t="n">
        <v>46202</v>
      </c>
      <c r="H5641" s="234" t="n">
        <v>46202</v>
      </c>
      <c r="I5641" t="inlineStr">
        <is>
          <t>VLO</t>
        </is>
      </c>
      <c r="J5641">
        <f>_xlfn.XLOOKUP(I5641,AS:AS,AU:AU)</f>
        <v/>
      </c>
      <c r="K5641" t="inlineStr">
        <is>
          <t>MXN</t>
        </is>
      </c>
      <c r="L5641" s="238" t="n">
        <v>1486.3</v>
      </c>
      <c r="M5641">
        <f>L5641*_xlfn.XLOOKUP(K5641,AM:AM,AN:AN)</f>
        <v/>
      </c>
      <c r="N5641">
        <f>L5641*_xlfn.XLOOKUP(K5641,AM:AM,AO:AO)</f>
        <v/>
      </c>
      <c r="O5641" s="238" t="n">
        <v>0</v>
      </c>
      <c r="P5641">
        <f>O5641*_xlfn.XLOOKUP(K5641,AM:AM,AN:AN)</f>
        <v/>
      </c>
      <c r="Q5641">
        <f>O5641*_xlfn.XLOOKUP(K5641,AM:AM,AO:AO)</f>
        <v/>
      </c>
      <c r="R5641">
        <f>_xlfn.XLOOKUP(E5641,AF:AF,AG:AG)</f>
        <v/>
      </c>
      <c r="S5641">
        <f>_xlfn.XLOOKUP(E5641,AF:AF,AI:AI)</f>
        <v/>
      </c>
      <c r="T5641">
        <f>WEEKNUM(G5641)</f>
        <v/>
      </c>
      <c r="U5641">
        <f>YEAR(G5641)</f>
        <v/>
      </c>
      <c r="V5641" s="117">
        <f>IFERROR(Q5641/N5641,"0")</f>
        <v/>
      </c>
    </row>
    <row r="5642">
      <c r="A5642">
        <f>_xlfn.XLOOKUP(D5642,BN:BN,BO:BO)</f>
        <v/>
      </c>
      <c r="B5642" t="inlineStr">
        <is>
          <t>LLC</t>
        </is>
      </c>
      <c r="C5642" t="n">
        <v>994</v>
      </c>
      <c r="D5642">
        <f>_xlfn.XLOOKUP(C5642,BH:BH,BI:BI)</f>
        <v/>
      </c>
      <c r="E5642" t="n">
        <v>28934</v>
      </c>
      <c r="F5642" t="inlineStr">
        <is>
          <t>CHECA DE LA ROSA LUCIANA MRS</t>
        </is>
      </c>
      <c r="G5642" s="234" t="n">
        <v>46202</v>
      </c>
      <c r="H5642" s="234" t="n">
        <v>46202</v>
      </c>
      <c r="I5642" t="inlineStr">
        <is>
          <t>VLO</t>
        </is>
      </c>
      <c r="J5642">
        <f>_xlfn.XLOOKUP(I5642,AS:AS,AU:AU)</f>
        <v/>
      </c>
      <c r="K5642" t="inlineStr">
        <is>
          <t>MXN</t>
        </is>
      </c>
      <c r="L5642" s="238" t="n">
        <v>1486.3</v>
      </c>
      <c r="M5642">
        <f>L5642*_xlfn.XLOOKUP(K5642,AM:AM,AN:AN)</f>
        <v/>
      </c>
      <c r="N5642">
        <f>L5642*_xlfn.XLOOKUP(K5642,AM:AM,AO:AO)</f>
        <v/>
      </c>
      <c r="O5642" s="238" t="n">
        <v>0</v>
      </c>
      <c r="P5642">
        <f>O5642*_xlfn.XLOOKUP(K5642,AM:AM,AN:AN)</f>
        <v/>
      </c>
      <c r="Q5642">
        <f>O5642*_xlfn.XLOOKUP(K5642,AM:AM,AO:AO)</f>
        <v/>
      </c>
      <c r="R5642">
        <f>_xlfn.XLOOKUP(E5642,AF:AF,AG:AG)</f>
        <v/>
      </c>
      <c r="S5642">
        <f>_xlfn.XLOOKUP(E5642,AF:AF,AI:AI)</f>
        <v/>
      </c>
      <c r="T5642">
        <f>WEEKNUM(G5642)</f>
        <v/>
      </c>
      <c r="U5642">
        <f>YEAR(G5642)</f>
        <v/>
      </c>
      <c r="V5642" s="117">
        <f>IFERROR(Q5642/N5642,"0")</f>
        <v/>
      </c>
    </row>
    <row r="5643">
      <c r="A5643">
        <f>_xlfn.XLOOKUP(D5643,BN:BN,BO:BO)</f>
        <v/>
      </c>
      <c r="B5643" t="inlineStr">
        <is>
          <t>LLC</t>
        </is>
      </c>
      <c r="C5643" t="n">
        <v>994</v>
      </c>
      <c r="D5643">
        <f>_xlfn.XLOOKUP(C5643,BH:BH,BI:BI)</f>
        <v/>
      </c>
      <c r="E5643" t="n">
        <v>28934</v>
      </c>
      <c r="F5643" t="inlineStr">
        <is>
          <t>CHECA DE LA ROSA SOFIA MRS</t>
        </is>
      </c>
      <c r="G5643" s="234" t="n">
        <v>46202</v>
      </c>
      <c r="H5643" s="234" t="n">
        <v>46202</v>
      </c>
      <c r="I5643" t="inlineStr">
        <is>
          <t>VLO</t>
        </is>
      </c>
      <c r="J5643">
        <f>_xlfn.XLOOKUP(I5643,AS:AS,AU:AU)</f>
        <v/>
      </c>
      <c r="K5643" t="inlineStr">
        <is>
          <t>MXN</t>
        </is>
      </c>
      <c r="L5643" s="238" t="n">
        <v>1486.3</v>
      </c>
      <c r="M5643">
        <f>L5643*_xlfn.XLOOKUP(K5643,AM:AM,AN:AN)</f>
        <v/>
      </c>
      <c r="N5643">
        <f>L5643*_xlfn.XLOOKUP(K5643,AM:AM,AO:AO)</f>
        <v/>
      </c>
      <c r="O5643" s="238" t="n">
        <v>0</v>
      </c>
      <c r="P5643">
        <f>O5643*_xlfn.XLOOKUP(K5643,AM:AM,AN:AN)</f>
        <v/>
      </c>
      <c r="Q5643">
        <f>O5643*_xlfn.XLOOKUP(K5643,AM:AM,AO:AO)</f>
        <v/>
      </c>
      <c r="R5643">
        <f>_xlfn.XLOOKUP(E5643,AF:AF,AG:AG)</f>
        <v/>
      </c>
      <c r="S5643">
        <f>_xlfn.XLOOKUP(E5643,AF:AF,AI:AI)</f>
        <v/>
      </c>
      <c r="T5643">
        <f>WEEKNUM(G5643)</f>
        <v/>
      </c>
      <c r="U5643">
        <f>YEAR(G5643)</f>
        <v/>
      </c>
      <c r="V5643" s="117">
        <f>IFERROR(Q5643/N5643,"0")</f>
        <v/>
      </c>
    </row>
    <row r="5644">
      <c r="A5644">
        <f>_xlfn.XLOOKUP(D5644,BN:BN,BO:BO)</f>
        <v/>
      </c>
      <c r="B5644" t="inlineStr">
        <is>
          <t>LLC</t>
        </is>
      </c>
      <c r="C5644" t="n">
        <v>994</v>
      </c>
      <c r="D5644">
        <f>_xlfn.XLOOKUP(C5644,BH:BH,BI:BI)</f>
        <v/>
      </c>
      <c r="E5644" t="n">
        <v>27436</v>
      </c>
      <c r="F5644" t="inlineStr">
        <is>
          <t>Billete VY | BIO BCN</t>
        </is>
      </c>
      <c r="G5644" s="234" t="n">
        <v>46175</v>
      </c>
      <c r="H5644" s="234" t="n">
        <v>46205</v>
      </c>
      <c r="I5644" t="inlineStr">
        <is>
          <t>ABC</t>
        </is>
      </c>
      <c r="J5644">
        <f>_xlfn.XLOOKUP(I5644,AS:AS,AU:AU)</f>
        <v/>
      </c>
      <c r="K5644" t="inlineStr">
        <is>
          <t>MXN</t>
        </is>
      </c>
      <c r="L5644" s="238" t="n">
        <v>18278</v>
      </c>
      <c r="M5644">
        <f>L5644*_xlfn.XLOOKUP(K5644,AM:AM,AN:AN)</f>
        <v/>
      </c>
      <c r="N5644">
        <f>L5644*_xlfn.XLOOKUP(K5644,AM:AM,AO:AO)</f>
        <v/>
      </c>
      <c r="O5644" s="238" t="n">
        <v>0</v>
      </c>
      <c r="P5644">
        <f>O5644*_xlfn.XLOOKUP(K5644,AM:AM,AN:AN)</f>
        <v/>
      </c>
      <c r="Q5644">
        <f>O5644*_xlfn.XLOOKUP(K5644,AM:AM,AO:AO)</f>
        <v/>
      </c>
      <c r="R5644">
        <f>_xlfn.XLOOKUP(E5644,AF:AF,AG:AG)</f>
        <v/>
      </c>
      <c r="S5644">
        <f>_xlfn.XLOOKUP(E5644,AF:AF,AI:AI)</f>
        <v/>
      </c>
      <c r="T5644">
        <f>WEEKNUM(G5644)</f>
        <v/>
      </c>
      <c r="U5644">
        <f>YEAR(G5644)</f>
        <v/>
      </c>
      <c r="V5644" s="117">
        <f>IFERROR(Q5644/N5644,"0")</f>
        <v/>
      </c>
    </row>
    <row r="5645">
      <c r="A5645">
        <f>_xlfn.XLOOKUP(D5645,BN:BN,BO:BO)</f>
        <v/>
      </c>
      <c r="B5645" t="inlineStr">
        <is>
          <t>LLC</t>
        </is>
      </c>
      <c r="C5645" t="n">
        <v>994</v>
      </c>
      <c r="D5645">
        <f>_xlfn.XLOOKUP(C5645,BH:BH,BI:BI)</f>
        <v/>
      </c>
      <c r="E5645" t="n">
        <v>0</v>
      </c>
      <c r="F5645" t="inlineStr">
        <is>
          <t>Fee emisión aéreos</t>
        </is>
      </c>
      <c r="G5645" s="234" t="n">
        <v>46175</v>
      </c>
      <c r="H5645" s="234" t="n">
        <v>46205</v>
      </c>
      <c r="I5645" t="inlineStr">
        <is>
          <t>HPS</t>
        </is>
      </c>
      <c r="J5645">
        <f>_xlfn.XLOOKUP(I5645,AS:AS,AU:AU)</f>
        <v/>
      </c>
      <c r="K5645" t="inlineStr">
        <is>
          <t>MXN</t>
        </is>
      </c>
      <c r="L5645" s="238" t="n">
        <v>10681</v>
      </c>
      <c r="M5645">
        <f>L5645*_xlfn.XLOOKUP(K5645,AM:AM,AN:AN)</f>
        <v/>
      </c>
      <c r="N5645">
        <f>L5645*_xlfn.XLOOKUP(K5645,AM:AM,AO:AO)</f>
        <v/>
      </c>
      <c r="O5645" s="238" t="n">
        <v>10681</v>
      </c>
      <c r="P5645">
        <f>O5645*_xlfn.XLOOKUP(K5645,AM:AM,AN:AN)</f>
        <v/>
      </c>
      <c r="Q5645">
        <f>O5645*_xlfn.XLOOKUP(K5645,AM:AM,AO:AO)</f>
        <v/>
      </c>
      <c r="R5645">
        <f>_xlfn.XLOOKUP(E5645,AF:AF,AG:AG)</f>
        <v/>
      </c>
      <c r="S5645">
        <f>_xlfn.XLOOKUP(E5645,AF:AF,AI:AI)</f>
        <v/>
      </c>
      <c r="T5645">
        <f>WEEKNUM(G5645)</f>
        <v/>
      </c>
      <c r="U5645">
        <f>YEAR(G5645)</f>
        <v/>
      </c>
      <c r="V5645" s="117">
        <f>IFERROR(Q5645/N5645,"0")</f>
        <v/>
      </c>
    </row>
    <row r="5646">
      <c r="A5646">
        <f>_xlfn.XLOOKUP(D5646,BN:BN,BO:BO)</f>
        <v/>
      </c>
      <c r="B5646" t="inlineStr">
        <is>
          <t>LLC</t>
        </is>
      </c>
      <c r="C5646" t="n">
        <v>995</v>
      </c>
      <c r="D5646">
        <f>_xlfn.XLOOKUP(C5646,BH:BH,BI:BI)</f>
        <v/>
      </c>
      <c r="E5646" t="n">
        <v>32097</v>
      </c>
      <c r="F5646" t="inlineStr">
        <is>
          <t>SETOUCHI - TAKAMATSU 9-11 ABR</t>
        </is>
      </c>
      <c r="G5646" s="234" t="n">
        <v>46121</v>
      </c>
      <c r="H5646" s="234" t="n">
        <v>46123</v>
      </c>
      <c r="I5646" t="inlineStr">
        <is>
          <t>PKT</t>
        </is>
      </c>
      <c r="J5646">
        <f>_xlfn.XLOOKUP(I5646,AS:AS,AU:AU)</f>
        <v/>
      </c>
      <c r="K5646" t="inlineStr">
        <is>
          <t>USD</t>
        </is>
      </c>
      <c r="L5646" s="238" t="n">
        <v>18100</v>
      </c>
      <c r="M5646">
        <f>L5646*_xlfn.XLOOKUP(K5646,AM:AM,AN:AN)</f>
        <v/>
      </c>
      <c r="N5646">
        <f>L5646*_xlfn.XLOOKUP(K5646,AM:AM,AO:AO)</f>
        <v/>
      </c>
      <c r="O5646" s="238" t="n">
        <v>1811</v>
      </c>
      <c r="P5646">
        <f>O5646*_xlfn.XLOOKUP(K5646,AM:AM,AN:AN)</f>
        <v/>
      </c>
      <c r="Q5646">
        <f>O5646*_xlfn.XLOOKUP(K5646,AM:AM,AO:AO)</f>
        <v/>
      </c>
      <c r="R5646">
        <f>_xlfn.XLOOKUP(E5646,AF:AF,AG:AG)</f>
        <v/>
      </c>
      <c r="S5646">
        <f>_xlfn.XLOOKUP(E5646,AF:AF,AI:AI)</f>
        <v/>
      </c>
      <c r="T5646">
        <f>WEEKNUM(G5646)</f>
        <v/>
      </c>
      <c r="U5646">
        <f>YEAR(G5646)</f>
        <v/>
      </c>
      <c r="V5646" s="117">
        <f>IFERROR(Q5646/N5646,"0")</f>
        <v/>
      </c>
    </row>
    <row r="5647">
      <c r="A5647">
        <f>_xlfn.XLOOKUP(D5647,BN:BN,BO:BO)</f>
        <v/>
      </c>
      <c r="B5647" t="inlineStr">
        <is>
          <t>LLC</t>
        </is>
      </c>
      <c r="C5647" t="n">
        <v>995</v>
      </c>
      <c r="D5647">
        <f>_xlfn.XLOOKUP(C5647,BH:BH,BI:BI)</f>
        <v/>
      </c>
      <c r="E5647" t="n">
        <v>25360</v>
      </c>
      <c r="F5647" t="inlineStr">
        <is>
          <t>SERVICIOS LUXURY JAPAN</t>
        </is>
      </c>
      <c r="G5647" s="234" t="n">
        <v>46113</v>
      </c>
      <c r="H5647" s="234" t="n">
        <v>46125</v>
      </c>
      <c r="I5647" t="inlineStr">
        <is>
          <t>PKT</t>
        </is>
      </c>
      <c r="J5647">
        <f>_xlfn.XLOOKUP(I5647,AS:AS,AU:AU)</f>
        <v/>
      </c>
      <c r="K5647" t="inlineStr">
        <is>
          <t>USD</t>
        </is>
      </c>
      <c r="L5647" s="238" t="n">
        <v>13255</v>
      </c>
      <c r="M5647">
        <f>L5647*_xlfn.XLOOKUP(K5647,AM:AM,AN:AN)</f>
        <v/>
      </c>
      <c r="N5647">
        <f>L5647*_xlfn.XLOOKUP(K5647,AM:AM,AO:AO)</f>
        <v/>
      </c>
      <c r="O5647" s="238" t="n">
        <v>1676.62</v>
      </c>
      <c r="P5647">
        <f>O5647*_xlfn.XLOOKUP(K5647,AM:AM,AN:AN)</f>
        <v/>
      </c>
      <c r="Q5647">
        <f>O5647*_xlfn.XLOOKUP(K5647,AM:AM,AO:AO)</f>
        <v/>
      </c>
      <c r="R5647">
        <f>_xlfn.XLOOKUP(E5647,AF:AF,AG:AG)</f>
        <v/>
      </c>
      <c r="S5647">
        <f>_xlfn.XLOOKUP(E5647,AF:AF,AI:AI)</f>
        <v/>
      </c>
      <c r="T5647">
        <f>WEEKNUM(G5647)</f>
        <v/>
      </c>
      <c r="U5647">
        <f>YEAR(G5647)</f>
        <v/>
      </c>
      <c r="V5647" s="117">
        <f>IFERROR(Q5647/N5647,"0")</f>
        <v/>
      </c>
    </row>
    <row r="5648">
      <c r="A5648">
        <f>_xlfn.XLOOKUP(D5648,BN:BN,BO:BO)</f>
        <v/>
      </c>
      <c r="B5648" t="inlineStr">
        <is>
          <t>LLC</t>
        </is>
      </c>
      <c r="C5648" t="n">
        <v>995</v>
      </c>
      <c r="D5648">
        <f>_xlfn.XLOOKUP(C5648,BH:BH,BI:BI)</f>
        <v/>
      </c>
      <c r="E5648" t="n">
        <v>25907</v>
      </c>
      <c r="F5648" t="inlineStr">
        <is>
          <t>THE OKURA TOKYO 30 MAR - 03 APR - 3 ROOMS</t>
        </is>
      </c>
      <c r="G5648" s="234" t="n">
        <v>46111</v>
      </c>
      <c r="H5648" s="234" t="n">
        <v>46115</v>
      </c>
      <c r="I5648" t="inlineStr">
        <is>
          <t>HTL</t>
        </is>
      </c>
      <c r="J5648">
        <f>_xlfn.XLOOKUP(I5648,AS:AS,AU:AU)</f>
        <v/>
      </c>
      <c r="K5648" t="inlineStr">
        <is>
          <t>USD</t>
        </is>
      </c>
      <c r="L5648" s="238" t="n">
        <v>13935</v>
      </c>
      <c r="M5648">
        <f>L5648*_xlfn.XLOOKUP(K5648,AM:AM,AN:AN)</f>
        <v/>
      </c>
      <c r="N5648">
        <f>L5648*_xlfn.XLOOKUP(K5648,AM:AM,AO:AO)</f>
        <v/>
      </c>
      <c r="O5648" s="238" t="n">
        <v>1099.5</v>
      </c>
      <c r="P5648">
        <f>O5648*_xlfn.XLOOKUP(K5648,AM:AM,AN:AN)</f>
        <v/>
      </c>
      <c r="Q5648">
        <f>O5648*_xlfn.XLOOKUP(K5648,AM:AM,AO:AO)</f>
        <v/>
      </c>
      <c r="R5648">
        <f>_xlfn.XLOOKUP(E5648,AF:AF,AG:AG)</f>
        <v/>
      </c>
      <c r="S5648">
        <f>_xlfn.XLOOKUP(E5648,AF:AF,AI:AI)</f>
        <v/>
      </c>
      <c r="T5648">
        <f>WEEKNUM(G5648)</f>
        <v/>
      </c>
      <c r="U5648">
        <f>YEAR(G5648)</f>
        <v/>
      </c>
      <c r="V5648" s="117">
        <f>IFERROR(Q5648/N5648,"0")</f>
        <v/>
      </c>
    </row>
    <row r="5649">
      <c r="A5649">
        <f>_xlfn.XLOOKUP(D5649,BN:BN,BO:BO)</f>
        <v/>
      </c>
      <c r="B5649" t="inlineStr">
        <is>
          <t>LLC</t>
        </is>
      </c>
      <c r="C5649" t="n">
        <v>995</v>
      </c>
      <c r="D5649">
        <f>_xlfn.XLOOKUP(C5649,BH:BH,BI:BI)</f>
        <v/>
      </c>
      <c r="E5649" t="n">
        <v>24989</v>
      </c>
      <c r="F5649" t="inlineStr">
        <is>
          <t>HYATT CENTRIC KANAZAWA 3-5 APR - 3 ROOMS</t>
        </is>
      </c>
      <c r="G5649" s="234" t="n">
        <v>46115</v>
      </c>
      <c r="H5649" s="234" t="n">
        <v>46117</v>
      </c>
      <c r="I5649" t="inlineStr">
        <is>
          <t>HTL</t>
        </is>
      </c>
      <c r="J5649">
        <f>_xlfn.XLOOKUP(I5649,AS:AS,AU:AU)</f>
        <v/>
      </c>
      <c r="K5649" t="inlineStr">
        <is>
          <t>USD</t>
        </is>
      </c>
      <c r="L5649" s="238" t="n">
        <v>3373</v>
      </c>
      <c r="M5649">
        <f>L5649*_xlfn.XLOOKUP(K5649,AM:AM,AN:AN)</f>
        <v/>
      </c>
      <c r="N5649">
        <f>L5649*_xlfn.XLOOKUP(K5649,AM:AM,AO:AO)</f>
        <v/>
      </c>
      <c r="O5649" s="238" t="n">
        <v>266.6</v>
      </c>
      <c r="P5649">
        <f>O5649*_xlfn.XLOOKUP(K5649,AM:AM,AN:AN)</f>
        <v/>
      </c>
      <c r="Q5649">
        <f>O5649*_xlfn.XLOOKUP(K5649,AM:AM,AO:AO)</f>
        <v/>
      </c>
      <c r="R5649">
        <f>_xlfn.XLOOKUP(E5649,AF:AF,AG:AG)</f>
        <v/>
      </c>
      <c r="S5649">
        <f>_xlfn.XLOOKUP(E5649,AF:AF,AI:AI)</f>
        <v/>
      </c>
      <c r="T5649">
        <f>WEEKNUM(G5649)</f>
        <v/>
      </c>
      <c r="U5649">
        <f>YEAR(G5649)</f>
        <v/>
      </c>
      <c r="V5649" s="117">
        <f>IFERROR(Q5649/N5649,"0")</f>
        <v/>
      </c>
    </row>
    <row r="5650">
      <c r="A5650">
        <f>_xlfn.XLOOKUP(D5650,BN:BN,BO:BO)</f>
        <v/>
      </c>
      <c r="B5650" t="inlineStr">
        <is>
          <t>LLC</t>
        </is>
      </c>
      <c r="C5650" t="n">
        <v>995</v>
      </c>
      <c r="D5650">
        <f>_xlfn.XLOOKUP(C5650,BH:BH,BI:BI)</f>
        <v/>
      </c>
      <c r="E5650" t="n">
        <v>33409</v>
      </c>
      <c r="F5650" t="inlineStr">
        <is>
          <t>DUSIT THANI KYOTO 5-9 APR - 3 ROOMS</t>
        </is>
      </c>
      <c r="G5650" s="234" t="n">
        <v>46117</v>
      </c>
      <c r="H5650" s="234" t="n">
        <v>46121</v>
      </c>
      <c r="I5650" t="inlineStr">
        <is>
          <t>HTL</t>
        </is>
      </c>
      <c r="J5650">
        <f>_xlfn.XLOOKUP(I5650,AS:AS,AU:AU)</f>
        <v/>
      </c>
      <c r="K5650" t="inlineStr">
        <is>
          <t>USD</t>
        </is>
      </c>
      <c r="L5650" s="238" t="n">
        <v>19084</v>
      </c>
      <c r="M5650">
        <f>L5650*_xlfn.XLOOKUP(K5650,AM:AM,AN:AN)</f>
        <v/>
      </c>
      <c r="N5650">
        <f>L5650*_xlfn.XLOOKUP(K5650,AM:AM,AO:AO)</f>
        <v/>
      </c>
      <c r="O5650" s="238" t="n">
        <v>1508.8</v>
      </c>
      <c r="P5650">
        <f>O5650*_xlfn.XLOOKUP(K5650,AM:AM,AN:AN)</f>
        <v/>
      </c>
      <c r="Q5650">
        <f>O5650*_xlfn.XLOOKUP(K5650,AM:AM,AO:AO)</f>
        <v/>
      </c>
      <c r="R5650">
        <f>_xlfn.XLOOKUP(E5650,AF:AF,AG:AG)</f>
        <v/>
      </c>
      <c r="S5650">
        <f>_xlfn.XLOOKUP(E5650,AF:AF,AI:AI)</f>
        <v/>
      </c>
      <c r="T5650">
        <f>WEEKNUM(G5650)</f>
        <v/>
      </c>
      <c r="U5650">
        <f>YEAR(G5650)</f>
        <v/>
      </c>
      <c r="V5650" s="117">
        <f>IFERROR(Q5650/N5650,"0")</f>
        <v/>
      </c>
    </row>
    <row r="5651">
      <c r="A5651">
        <f>_xlfn.XLOOKUP(D5651,BN:BN,BO:BO)</f>
        <v/>
      </c>
      <c r="B5651" t="inlineStr">
        <is>
          <t>LLC</t>
        </is>
      </c>
      <c r="C5651" t="n">
        <v>995</v>
      </c>
      <c r="D5651">
        <f>_xlfn.XLOOKUP(C5651,BH:BH,BI:BI)</f>
        <v/>
      </c>
      <c r="E5651" t="n">
        <v>30268</v>
      </c>
      <c r="F5651" t="inlineStr">
        <is>
          <t>PATINA OSAKA 11-13 APR - 3 ROOMS</t>
        </is>
      </c>
      <c r="G5651" s="234" t="n">
        <v>46123</v>
      </c>
      <c r="H5651" s="234" t="n">
        <v>46125</v>
      </c>
      <c r="I5651" t="inlineStr">
        <is>
          <t>HTL</t>
        </is>
      </c>
      <c r="J5651">
        <f>_xlfn.XLOOKUP(I5651,AS:AS,AU:AU)</f>
        <v/>
      </c>
      <c r="K5651" t="inlineStr">
        <is>
          <t>USD</t>
        </is>
      </c>
      <c r="L5651" s="238" t="n">
        <v>6486</v>
      </c>
      <c r="M5651">
        <f>L5651*_xlfn.XLOOKUP(K5651,AM:AM,AN:AN)</f>
        <v/>
      </c>
      <c r="N5651">
        <f>L5651*_xlfn.XLOOKUP(K5651,AM:AM,AO:AO)</f>
        <v/>
      </c>
      <c r="O5651" s="238" t="n">
        <v>510.2</v>
      </c>
      <c r="P5651">
        <f>O5651*_xlfn.XLOOKUP(K5651,AM:AM,AN:AN)</f>
        <v/>
      </c>
      <c r="Q5651">
        <f>O5651*_xlfn.XLOOKUP(K5651,AM:AM,AO:AO)</f>
        <v/>
      </c>
      <c r="R5651">
        <f>_xlfn.XLOOKUP(E5651,AF:AF,AG:AG)</f>
        <v/>
      </c>
      <c r="S5651">
        <f>_xlfn.XLOOKUP(E5651,AF:AF,AI:AI)</f>
        <v/>
      </c>
      <c r="T5651">
        <f>WEEKNUM(G5651)</f>
        <v/>
      </c>
      <c r="U5651">
        <f>YEAR(G5651)</f>
        <v/>
      </c>
      <c r="V5651" s="117">
        <f>IFERROR(Q5651/N5651,"0")</f>
        <v/>
      </c>
    </row>
    <row r="5652">
      <c r="A5652">
        <f>_xlfn.XLOOKUP(D5652,BN:BN,BO:BO)</f>
        <v/>
      </c>
      <c r="B5652" t="inlineStr">
        <is>
          <t>LLC</t>
        </is>
      </c>
      <c r="C5652" t="n">
        <v>995</v>
      </c>
      <c r="D5652">
        <f>_xlfn.XLOOKUP(C5652,BH:BH,BI:BI)</f>
        <v/>
      </c>
      <c r="E5652" t="n">
        <v>34783</v>
      </c>
      <c r="F5652" t="inlineStr">
        <is>
          <t xml:space="preserve">GRAND HYATT TOKYO 13-15 ABR </t>
        </is>
      </c>
      <c r="G5652" s="234" t="n">
        <v>46125</v>
      </c>
      <c r="H5652" s="234" t="n">
        <v>46127</v>
      </c>
      <c r="I5652" t="inlineStr">
        <is>
          <t>HTL</t>
        </is>
      </c>
      <c r="J5652">
        <f>_xlfn.XLOOKUP(I5652,AS:AS,AU:AU)</f>
        <v/>
      </c>
      <c r="K5652" t="inlineStr">
        <is>
          <t>USD</t>
        </is>
      </c>
      <c r="L5652" s="238" t="n">
        <v>4694</v>
      </c>
      <c r="M5652">
        <f>L5652*_xlfn.XLOOKUP(K5652,AM:AM,AN:AN)</f>
        <v/>
      </c>
      <c r="N5652">
        <f>L5652*_xlfn.XLOOKUP(K5652,AM:AM,AO:AO)</f>
        <v/>
      </c>
      <c r="O5652" s="238" t="n">
        <v>408.8</v>
      </c>
      <c r="P5652">
        <f>O5652*_xlfn.XLOOKUP(K5652,AM:AM,AN:AN)</f>
        <v/>
      </c>
      <c r="Q5652">
        <f>O5652*_xlfn.XLOOKUP(K5652,AM:AM,AO:AO)</f>
        <v/>
      </c>
      <c r="R5652">
        <f>_xlfn.XLOOKUP(E5652,AF:AF,AG:AG)</f>
        <v/>
      </c>
      <c r="S5652">
        <f>_xlfn.XLOOKUP(E5652,AF:AF,AI:AI)</f>
        <v/>
      </c>
      <c r="T5652">
        <f>WEEKNUM(G5652)</f>
        <v/>
      </c>
      <c r="U5652">
        <f>YEAR(G5652)</f>
        <v/>
      </c>
      <c r="V5652" s="117">
        <f>IFERROR(Q5652/N5652,"0")</f>
        <v/>
      </c>
    </row>
    <row r="5653">
      <c r="A5653">
        <f>_xlfn.XLOOKUP(D5653,BN:BN,BO:BO)</f>
        <v/>
      </c>
      <c r="B5653" t="inlineStr">
        <is>
          <t>LLC</t>
        </is>
      </c>
      <c r="C5653" t="n">
        <v>996</v>
      </c>
      <c r="D5653">
        <f>_xlfn.XLOOKUP(C5653,BH:BH,BI:BI)</f>
        <v/>
      </c>
      <c r="E5653" t="n">
        <v>0</v>
      </c>
      <c r="F5653" t="inlineStr">
        <is>
          <t>Reservaciones y Actividades.</t>
        </is>
      </c>
      <c r="G5653" s="234" t="n">
        <v>46079</v>
      </c>
      <c r="H5653" s="234" t="n">
        <v>46082</v>
      </c>
      <c r="I5653" t="inlineStr">
        <is>
          <t>HPS</t>
        </is>
      </c>
      <c r="J5653">
        <f>_xlfn.XLOOKUP(I5653,AS:AS,AU:AU)</f>
        <v/>
      </c>
      <c r="K5653" t="inlineStr">
        <is>
          <t>USD</t>
        </is>
      </c>
      <c r="L5653" s="238" t="n">
        <v>1170</v>
      </c>
      <c r="M5653">
        <f>L5653*_xlfn.XLOOKUP(K5653,AM:AM,AN:AN)</f>
        <v/>
      </c>
      <c r="N5653">
        <f>L5653*_xlfn.XLOOKUP(K5653,AM:AM,AO:AO)</f>
        <v/>
      </c>
      <c r="O5653" s="238" t="n">
        <v>1170</v>
      </c>
      <c r="P5653">
        <f>O5653*_xlfn.XLOOKUP(K5653,AM:AM,AN:AN)</f>
        <v/>
      </c>
      <c r="Q5653">
        <f>O5653*_xlfn.XLOOKUP(K5653,AM:AM,AO:AO)</f>
        <v/>
      </c>
      <c r="R5653">
        <f>_xlfn.XLOOKUP(E5653,AF:AF,AG:AG)</f>
        <v/>
      </c>
      <c r="S5653">
        <f>_xlfn.XLOOKUP(E5653,AF:AF,AI:AI)</f>
        <v/>
      </c>
      <c r="T5653">
        <f>WEEKNUM(G5653)</f>
        <v/>
      </c>
      <c r="U5653">
        <f>YEAR(G5653)</f>
        <v/>
      </c>
      <c r="V5653" s="117">
        <f>IFERROR(Q5653/N5653,"0")</f>
        <v/>
      </c>
    </row>
    <row r="5654">
      <c r="A5654">
        <f>_xlfn.XLOOKUP(D5654,BN:BN,BO:BO)</f>
        <v/>
      </c>
      <c r="B5654" t="inlineStr">
        <is>
          <t>LLC</t>
        </is>
      </c>
      <c r="C5654" t="n">
        <v>996</v>
      </c>
      <c r="D5654">
        <f>_xlfn.XLOOKUP(C5654,BH:BH,BI:BI)</f>
        <v/>
      </c>
      <c r="E5654" t="n">
        <v>34670</v>
      </c>
      <c r="F5654" t="inlineStr">
        <is>
          <t xml:space="preserve">Teotihuacan </t>
        </is>
      </c>
      <c r="G5654" s="234" t="n">
        <v>46081</v>
      </c>
      <c r="H5654" s="234" t="n">
        <v>46081</v>
      </c>
      <c r="I5654" t="inlineStr">
        <is>
          <t>GUI</t>
        </is>
      </c>
      <c r="J5654">
        <f>_xlfn.XLOOKUP(I5654,AS:AS,AU:AU)</f>
        <v/>
      </c>
      <c r="K5654" t="inlineStr">
        <is>
          <t>USD</t>
        </is>
      </c>
      <c r="L5654" s="238" t="n">
        <v>825</v>
      </c>
      <c r="M5654">
        <f>L5654*_xlfn.XLOOKUP(K5654,AM:AM,AN:AN)</f>
        <v/>
      </c>
      <c r="N5654">
        <f>L5654*_xlfn.XLOOKUP(K5654,AM:AM,AO:AO)</f>
        <v/>
      </c>
      <c r="O5654" s="238" t="n">
        <v>325</v>
      </c>
      <c r="P5654">
        <f>O5654*_xlfn.XLOOKUP(K5654,AM:AM,AN:AN)</f>
        <v/>
      </c>
      <c r="Q5654">
        <f>O5654*_xlfn.XLOOKUP(K5654,AM:AM,AO:AO)</f>
        <v/>
      </c>
      <c r="R5654">
        <f>_xlfn.XLOOKUP(E5654,AF:AF,AG:AG)</f>
        <v/>
      </c>
      <c r="S5654">
        <f>_xlfn.XLOOKUP(E5654,AF:AF,AI:AI)</f>
        <v/>
      </c>
      <c r="T5654">
        <f>WEEKNUM(G5654)</f>
        <v/>
      </c>
      <c r="U5654">
        <f>YEAR(G5654)</f>
        <v/>
      </c>
      <c r="V5654" s="117">
        <f>IFERROR(Q5654/N5654,"0")</f>
        <v/>
      </c>
    </row>
    <row r="5655">
      <c r="A5655">
        <f>_xlfn.XLOOKUP(D5655,BN:BN,BO:BO)</f>
        <v/>
      </c>
      <c r="B5655" t="inlineStr">
        <is>
          <t>LLC</t>
        </is>
      </c>
      <c r="C5655" t="n">
        <v>997</v>
      </c>
      <c r="D5655">
        <f>_xlfn.XLOOKUP(C5655,BH:BH,BI:BI)</f>
        <v/>
      </c>
      <c r="E5655" t="n">
        <v>27633</v>
      </c>
      <c r="F5655" t="inlineStr">
        <is>
          <t>ALOJAMIENTO</t>
        </is>
      </c>
      <c r="G5655" s="234" t="n">
        <v>46079</v>
      </c>
      <c r="H5655" s="234" t="n">
        <v>46083</v>
      </c>
      <c r="I5655" t="inlineStr">
        <is>
          <t>HTL</t>
        </is>
      </c>
      <c r="J5655">
        <f>_xlfn.XLOOKUP(I5655,AS:AS,AU:AU)</f>
        <v/>
      </c>
      <c r="K5655" t="inlineStr">
        <is>
          <t>USD</t>
        </is>
      </c>
      <c r="L5655" s="238" t="n">
        <v>8610</v>
      </c>
      <c r="M5655">
        <f>L5655*_xlfn.XLOOKUP(K5655,AM:AM,AN:AN)</f>
        <v/>
      </c>
      <c r="N5655">
        <f>L5655*_xlfn.XLOOKUP(K5655,AM:AM,AO:AO)</f>
        <v/>
      </c>
      <c r="O5655" s="238" t="n">
        <v>861</v>
      </c>
      <c r="P5655">
        <f>O5655*_xlfn.XLOOKUP(K5655,AM:AM,AN:AN)</f>
        <v/>
      </c>
      <c r="Q5655">
        <f>O5655*_xlfn.XLOOKUP(K5655,AM:AM,AO:AO)</f>
        <v/>
      </c>
      <c r="R5655">
        <f>_xlfn.XLOOKUP(E5655,AF:AF,AG:AG)</f>
        <v/>
      </c>
      <c r="S5655">
        <f>_xlfn.XLOOKUP(E5655,AF:AF,AI:AI)</f>
        <v/>
      </c>
      <c r="T5655">
        <f>WEEKNUM(G5655)</f>
        <v/>
      </c>
      <c r="U5655">
        <f>YEAR(G5655)</f>
        <v/>
      </c>
      <c r="V5655" s="117">
        <f>IFERROR(Q5655/N5655,"0")</f>
        <v/>
      </c>
    </row>
    <row r="5656">
      <c r="A5656">
        <f>_xlfn.XLOOKUP(D5656,BN:BN,BO:BO)</f>
        <v/>
      </c>
      <c r="B5656" t="inlineStr">
        <is>
          <t>LLC</t>
        </is>
      </c>
      <c r="C5656" t="n">
        <v>998</v>
      </c>
      <c r="D5656">
        <f>_xlfn.XLOOKUP(C5656,BH:BH,BI:BI)</f>
        <v/>
      </c>
      <c r="E5656" t="n">
        <v>25427</v>
      </c>
      <c r="F5656" t="inlineStr">
        <is>
          <t>Hotel - The Click Clack Hotel Medellin</t>
        </is>
      </c>
      <c r="G5656" s="234" t="n">
        <v>45979</v>
      </c>
      <c r="H5656" s="234" t="n">
        <v>45981</v>
      </c>
      <c r="I5656" t="inlineStr">
        <is>
          <t>HTL</t>
        </is>
      </c>
      <c r="J5656">
        <f>_xlfn.XLOOKUP(I5656,AS:AS,AU:AU)</f>
        <v/>
      </c>
      <c r="K5656" t="inlineStr">
        <is>
          <t>USD</t>
        </is>
      </c>
      <c r="L5656" s="238" t="n">
        <v>494.88</v>
      </c>
      <c r="M5656">
        <f>L5656*_xlfn.XLOOKUP(K5656,AM:AM,AN:AN)</f>
        <v/>
      </c>
      <c r="N5656">
        <f>L5656*_xlfn.XLOOKUP(K5656,AM:AM,AO:AO)</f>
        <v/>
      </c>
      <c r="O5656" s="238" t="n">
        <v>54.44</v>
      </c>
      <c r="P5656">
        <f>O5656*_xlfn.XLOOKUP(K5656,AM:AM,AN:AN)</f>
        <v/>
      </c>
      <c r="Q5656">
        <f>O5656*_xlfn.XLOOKUP(K5656,AM:AM,AO:AO)</f>
        <v/>
      </c>
      <c r="R5656">
        <f>_xlfn.XLOOKUP(E5656,AF:AF,AG:AG)</f>
        <v/>
      </c>
      <c r="S5656">
        <f>_xlfn.XLOOKUP(E5656,AF:AF,AI:AI)</f>
        <v/>
      </c>
      <c r="T5656">
        <f>WEEKNUM(G5656)</f>
        <v/>
      </c>
      <c r="U5656">
        <f>YEAR(G5656)</f>
        <v/>
      </c>
      <c r="V5656" s="117">
        <f>IFERROR(Q5656/N5656,"0")</f>
        <v/>
      </c>
    </row>
    <row r="5657">
      <c r="A5657">
        <f>_xlfn.XLOOKUP(D5657,BN:BN,BO:BO)</f>
        <v/>
      </c>
      <c r="B5657" t="inlineStr">
        <is>
          <t>LLC</t>
        </is>
      </c>
      <c r="C5657" t="n">
        <v>999</v>
      </c>
      <c r="D5657">
        <f>_xlfn.XLOOKUP(C5657,BH:BH,BI:BI)</f>
        <v/>
      </c>
      <c r="E5657" t="n">
        <v>25427</v>
      </c>
      <c r="F5657" t="inlineStr">
        <is>
          <t>Hotel Medellin</t>
        </is>
      </c>
      <c r="G5657" s="234" t="n">
        <v>46050</v>
      </c>
      <c r="H5657" s="234" t="n">
        <v>46054</v>
      </c>
      <c r="I5657" t="inlineStr">
        <is>
          <t>HTL</t>
        </is>
      </c>
      <c r="J5657">
        <f>_xlfn.XLOOKUP(I5657,AS:AS,AU:AU)</f>
        <v/>
      </c>
      <c r="K5657" t="inlineStr">
        <is>
          <t>USD</t>
        </is>
      </c>
      <c r="L5657" s="238" t="n">
        <v>1436</v>
      </c>
      <c r="M5657">
        <f>L5657*_xlfn.XLOOKUP(K5657,AM:AM,AN:AN)</f>
        <v/>
      </c>
      <c r="N5657">
        <f>L5657*_xlfn.XLOOKUP(K5657,AM:AM,AO:AO)</f>
        <v/>
      </c>
      <c r="O5657" s="238" t="n">
        <v>157.05</v>
      </c>
      <c r="P5657">
        <f>O5657*_xlfn.XLOOKUP(K5657,AM:AM,AN:AN)</f>
        <v/>
      </c>
      <c r="Q5657">
        <f>O5657*_xlfn.XLOOKUP(K5657,AM:AM,AO:AO)</f>
        <v/>
      </c>
      <c r="R5657">
        <f>_xlfn.XLOOKUP(E5657,AF:AF,AG:AG)</f>
        <v/>
      </c>
      <c r="S5657">
        <f>_xlfn.XLOOKUP(E5657,AF:AF,AI:AI)</f>
        <v/>
      </c>
      <c r="T5657">
        <f>WEEKNUM(G5657)</f>
        <v/>
      </c>
      <c r="U5657">
        <f>YEAR(G5657)</f>
        <v/>
      </c>
      <c r="V5657" s="117">
        <f>IFERROR(Q5657/N5657,"0")</f>
        <v/>
      </c>
    </row>
    <row r="5658">
      <c r="A5658">
        <f>_xlfn.XLOOKUP(D5658,BN:BN,BO:BO)</f>
        <v/>
      </c>
      <c r="B5658" t="inlineStr">
        <is>
          <t>LLC</t>
        </is>
      </c>
      <c r="C5658" t="n">
        <v>1000</v>
      </c>
      <c r="D5658">
        <f>_xlfn.XLOOKUP(C5658,BH:BH,BI:BI)</f>
        <v/>
      </c>
      <c r="E5658" t="n">
        <v>25427</v>
      </c>
      <c r="F5658" t="inlineStr">
        <is>
          <t>Hotel Tokio - The Royal Park Canvas</t>
        </is>
      </c>
      <c r="G5658" s="234" t="n">
        <v>46120</v>
      </c>
      <c r="H5658" s="234" t="n">
        <v>46124</v>
      </c>
      <c r="I5658" t="inlineStr">
        <is>
          <t>HTL</t>
        </is>
      </c>
      <c r="J5658">
        <f>_xlfn.XLOOKUP(I5658,AS:AS,AU:AU)</f>
        <v/>
      </c>
      <c r="K5658" t="inlineStr">
        <is>
          <t>USD</t>
        </is>
      </c>
      <c r="L5658" s="238" t="n">
        <v>1605.44</v>
      </c>
      <c r="M5658">
        <f>L5658*_xlfn.XLOOKUP(K5658,AM:AM,AN:AN)</f>
        <v/>
      </c>
      <c r="N5658">
        <f>L5658*_xlfn.XLOOKUP(K5658,AM:AM,AO:AO)</f>
        <v/>
      </c>
      <c r="O5658" s="238" t="n">
        <v>144.49</v>
      </c>
      <c r="P5658">
        <f>O5658*_xlfn.XLOOKUP(K5658,AM:AM,AN:AN)</f>
        <v/>
      </c>
      <c r="Q5658">
        <f>O5658*_xlfn.XLOOKUP(K5658,AM:AM,AO:AO)</f>
        <v/>
      </c>
      <c r="R5658">
        <f>_xlfn.XLOOKUP(E5658,AF:AF,AG:AG)</f>
        <v/>
      </c>
      <c r="S5658">
        <f>_xlfn.XLOOKUP(E5658,AF:AF,AI:AI)</f>
        <v/>
      </c>
      <c r="T5658">
        <f>WEEKNUM(G5658)</f>
        <v/>
      </c>
      <c r="U5658">
        <f>YEAR(G5658)</f>
        <v/>
      </c>
      <c r="V5658" s="117">
        <f>IFERROR(Q5658/N5658,"0")</f>
        <v/>
      </c>
    </row>
    <row r="5659">
      <c r="A5659">
        <f>_xlfn.XLOOKUP(D5659,BN:BN,BO:BO)</f>
        <v/>
      </c>
      <c r="B5659" t="inlineStr">
        <is>
          <t>LLC</t>
        </is>
      </c>
      <c r="C5659" t="n">
        <v>1000</v>
      </c>
      <c r="D5659">
        <f>_xlfn.XLOOKUP(C5659,BH:BH,BI:BI)</f>
        <v/>
      </c>
      <c r="E5659" t="n">
        <v>25427</v>
      </c>
      <c r="F5659" t="inlineStr">
        <is>
          <t>Hotel Kioto - THE GATE HOTEL KYOTO TAKASEGAWA</t>
        </is>
      </c>
      <c r="G5659" s="234" t="n">
        <v>46124</v>
      </c>
      <c r="H5659" s="234" t="n">
        <v>46127</v>
      </c>
      <c r="I5659" t="inlineStr">
        <is>
          <t>HTL</t>
        </is>
      </c>
      <c r="J5659">
        <f>_xlfn.XLOOKUP(I5659,AS:AS,AU:AU)</f>
        <v/>
      </c>
      <c r="K5659" t="inlineStr">
        <is>
          <t>USD</t>
        </is>
      </c>
      <c r="L5659" s="238" t="n">
        <v>1100</v>
      </c>
      <c r="M5659">
        <f>L5659*_xlfn.XLOOKUP(K5659,AM:AM,AN:AN)</f>
        <v/>
      </c>
      <c r="N5659">
        <f>L5659*_xlfn.XLOOKUP(K5659,AM:AM,AO:AO)</f>
        <v/>
      </c>
      <c r="O5659" s="238" t="n">
        <v>120.75</v>
      </c>
      <c r="P5659">
        <f>O5659*_xlfn.XLOOKUP(K5659,AM:AM,AN:AN)</f>
        <v/>
      </c>
      <c r="Q5659">
        <f>O5659*_xlfn.XLOOKUP(K5659,AM:AM,AO:AO)</f>
        <v/>
      </c>
      <c r="R5659">
        <f>_xlfn.XLOOKUP(E5659,AF:AF,AG:AG)</f>
        <v/>
      </c>
      <c r="S5659">
        <f>_xlfn.XLOOKUP(E5659,AF:AF,AI:AI)</f>
        <v/>
      </c>
      <c r="T5659">
        <f>WEEKNUM(G5659)</f>
        <v/>
      </c>
      <c r="U5659">
        <f>YEAR(G5659)</f>
        <v/>
      </c>
      <c r="V5659" s="117">
        <f>IFERROR(Q5659/N5659,"0")</f>
        <v/>
      </c>
    </row>
    <row r="5660">
      <c r="A5660">
        <f>_xlfn.XLOOKUP(D5660,BN:BN,BO:BO)</f>
        <v/>
      </c>
      <c r="B5660" t="inlineStr">
        <is>
          <t>LLC</t>
        </is>
      </c>
      <c r="C5660" t="n">
        <v>1000</v>
      </c>
      <c r="D5660">
        <f>_xlfn.XLOOKUP(C5660,BH:BH,BI:BI)</f>
        <v/>
      </c>
      <c r="E5660" t="n">
        <v>25427</v>
      </c>
      <c r="F5660" t="inlineStr">
        <is>
          <t>Hotel Koyasan - Sojiin</t>
        </is>
      </c>
      <c r="G5660" s="234" t="n">
        <v>46127</v>
      </c>
      <c r="H5660" s="234" t="n">
        <v>46128</v>
      </c>
      <c r="I5660" t="inlineStr">
        <is>
          <t>HTL</t>
        </is>
      </c>
      <c r="J5660">
        <f>_xlfn.XLOOKUP(I5660,AS:AS,AU:AU)</f>
        <v/>
      </c>
      <c r="K5660" t="inlineStr">
        <is>
          <t>USD</t>
        </is>
      </c>
      <c r="L5660" s="238" t="n">
        <v>969.08</v>
      </c>
      <c r="M5660">
        <f>L5660*_xlfn.XLOOKUP(K5660,AM:AM,AN:AN)</f>
        <v/>
      </c>
      <c r="N5660">
        <f>L5660*_xlfn.XLOOKUP(K5660,AM:AM,AO:AO)</f>
        <v/>
      </c>
      <c r="O5660" s="238" t="n">
        <v>102.01</v>
      </c>
      <c r="P5660">
        <f>O5660*_xlfn.XLOOKUP(K5660,AM:AM,AN:AN)</f>
        <v/>
      </c>
      <c r="Q5660">
        <f>O5660*_xlfn.XLOOKUP(K5660,AM:AM,AO:AO)</f>
        <v/>
      </c>
      <c r="R5660">
        <f>_xlfn.XLOOKUP(E5660,AF:AF,AG:AG)</f>
        <v/>
      </c>
      <c r="S5660">
        <f>_xlfn.XLOOKUP(E5660,AF:AF,AI:AI)</f>
        <v/>
      </c>
      <c r="T5660">
        <f>WEEKNUM(G5660)</f>
        <v/>
      </c>
      <c r="U5660">
        <f>YEAR(G5660)</f>
        <v/>
      </c>
      <c r="V5660" s="117">
        <f>IFERROR(Q5660/N5660,"0")</f>
        <v/>
      </c>
    </row>
    <row r="5661">
      <c r="A5661">
        <f>_xlfn.XLOOKUP(D5661,BN:BN,BO:BO)</f>
        <v/>
      </c>
      <c r="B5661" t="inlineStr">
        <is>
          <t>LLC</t>
        </is>
      </c>
      <c r="C5661" t="n">
        <v>1000</v>
      </c>
      <c r="D5661">
        <f>_xlfn.XLOOKUP(C5661,BH:BH,BI:BI)</f>
        <v/>
      </c>
      <c r="E5661" t="n">
        <v>25427</v>
      </c>
      <c r="F5661" t="inlineStr">
        <is>
          <t>Hotel Osaka - The Westin Osaka</t>
        </is>
      </c>
      <c r="G5661" s="234" t="n">
        <v>46128</v>
      </c>
      <c r="H5661" s="234" t="n">
        <v>46129</v>
      </c>
      <c r="I5661" t="inlineStr">
        <is>
          <t>HTL</t>
        </is>
      </c>
      <c r="J5661">
        <f>_xlfn.XLOOKUP(I5661,AS:AS,AU:AU)</f>
        <v/>
      </c>
      <c r="K5661" t="inlineStr">
        <is>
          <t>USD</t>
        </is>
      </c>
      <c r="L5661" s="238" t="n">
        <v>332.39</v>
      </c>
      <c r="M5661">
        <f>L5661*_xlfn.XLOOKUP(K5661,AM:AM,AN:AN)</f>
        <v/>
      </c>
      <c r="N5661">
        <f>L5661*_xlfn.XLOOKUP(K5661,AM:AM,AO:AO)</f>
        <v/>
      </c>
      <c r="O5661" s="238" t="n">
        <v>36.56</v>
      </c>
      <c r="P5661">
        <f>O5661*_xlfn.XLOOKUP(K5661,AM:AM,AN:AN)</f>
        <v/>
      </c>
      <c r="Q5661">
        <f>O5661*_xlfn.XLOOKUP(K5661,AM:AM,AO:AO)</f>
        <v/>
      </c>
      <c r="R5661">
        <f>_xlfn.XLOOKUP(E5661,AF:AF,AG:AG)</f>
        <v/>
      </c>
      <c r="S5661">
        <f>_xlfn.XLOOKUP(E5661,AF:AF,AI:AI)</f>
        <v/>
      </c>
      <c r="T5661">
        <f>WEEKNUM(G5661)</f>
        <v/>
      </c>
      <c r="U5661">
        <f>YEAR(G5661)</f>
        <v/>
      </c>
      <c r="V5661" s="117">
        <f>IFERROR(Q5661/N5661,"0")</f>
        <v/>
      </c>
    </row>
    <row r="5662">
      <c r="A5662">
        <f>_xlfn.XLOOKUP(D5662,BN:BN,BO:BO)</f>
        <v/>
      </c>
      <c r="B5662" t="inlineStr">
        <is>
          <t>LLC</t>
        </is>
      </c>
      <c r="C5662" t="n">
        <v>1000</v>
      </c>
      <c r="D5662">
        <f>_xlfn.XLOOKUP(C5662,BH:BH,BI:BI)</f>
        <v/>
      </c>
      <c r="E5662" t="n">
        <v>25427</v>
      </c>
      <c r="F5662" t="inlineStr">
        <is>
          <t>Hotel Hiroshima - Sheraton Grand Hiroshima Hotel</t>
        </is>
      </c>
      <c r="G5662" s="234" t="n">
        <v>46129</v>
      </c>
      <c r="H5662" s="234" t="n">
        <v>46131</v>
      </c>
      <c r="I5662" t="inlineStr">
        <is>
          <t>HTL</t>
        </is>
      </c>
      <c r="J5662">
        <f>_xlfn.XLOOKUP(I5662,AS:AS,AU:AU)</f>
        <v/>
      </c>
      <c r="K5662" t="inlineStr">
        <is>
          <t>USD</t>
        </is>
      </c>
      <c r="L5662" s="238" t="n">
        <v>996.91</v>
      </c>
      <c r="M5662">
        <f>L5662*_xlfn.XLOOKUP(K5662,AM:AM,AN:AN)</f>
        <v/>
      </c>
      <c r="N5662">
        <f>L5662*_xlfn.XLOOKUP(K5662,AM:AM,AO:AO)</f>
        <v/>
      </c>
      <c r="O5662" s="238" t="n">
        <v>109.66</v>
      </c>
      <c r="P5662">
        <f>O5662*_xlfn.XLOOKUP(K5662,AM:AM,AN:AN)</f>
        <v/>
      </c>
      <c r="Q5662">
        <f>O5662*_xlfn.XLOOKUP(K5662,AM:AM,AO:AO)</f>
        <v/>
      </c>
      <c r="R5662">
        <f>_xlfn.XLOOKUP(E5662,AF:AF,AG:AG)</f>
        <v/>
      </c>
      <c r="S5662">
        <f>_xlfn.XLOOKUP(E5662,AF:AF,AI:AI)</f>
        <v/>
      </c>
      <c r="T5662">
        <f>WEEKNUM(G5662)</f>
        <v/>
      </c>
      <c r="U5662">
        <f>YEAR(G5662)</f>
        <v/>
      </c>
      <c r="V5662" s="117">
        <f>IFERROR(Q5662/N5662,"0")</f>
        <v/>
      </c>
    </row>
    <row r="5663">
      <c r="A5663">
        <f>_xlfn.XLOOKUP(D5663,BN:BN,BO:BO)</f>
        <v/>
      </c>
      <c r="B5663" t="inlineStr">
        <is>
          <t>LLC</t>
        </is>
      </c>
      <c r="C5663" t="n">
        <v>1000</v>
      </c>
      <c r="D5663">
        <f>_xlfn.XLOOKUP(C5663,BH:BH,BI:BI)</f>
        <v/>
      </c>
      <c r="E5663" t="n">
        <v>25427</v>
      </c>
      <c r="F5663" t="inlineStr">
        <is>
          <t>Hotel Hakone - Hakone Kowakien TEN-YU</t>
        </is>
      </c>
      <c r="G5663" s="234" t="n">
        <v>46132</v>
      </c>
      <c r="H5663" s="234" t="n">
        <v>46133</v>
      </c>
      <c r="I5663" t="inlineStr">
        <is>
          <t>HTL</t>
        </is>
      </c>
      <c r="J5663">
        <f>_xlfn.XLOOKUP(I5663,AS:AS,AU:AU)</f>
        <v/>
      </c>
      <c r="K5663" t="inlineStr">
        <is>
          <t>USD</t>
        </is>
      </c>
      <c r="L5663" s="238" t="n">
        <v>594.52</v>
      </c>
      <c r="M5663">
        <f>L5663*_xlfn.XLOOKUP(K5663,AM:AM,AN:AN)</f>
        <v/>
      </c>
      <c r="N5663">
        <f>L5663*_xlfn.XLOOKUP(K5663,AM:AM,AO:AO)</f>
        <v/>
      </c>
      <c r="O5663" s="238" t="n">
        <v>75.92</v>
      </c>
      <c r="P5663">
        <f>O5663*_xlfn.XLOOKUP(K5663,AM:AM,AN:AN)</f>
        <v/>
      </c>
      <c r="Q5663">
        <f>O5663*_xlfn.XLOOKUP(K5663,AM:AM,AO:AO)</f>
        <v/>
      </c>
      <c r="R5663">
        <f>_xlfn.XLOOKUP(E5663,AF:AF,AG:AG)</f>
        <v/>
      </c>
      <c r="S5663">
        <f>_xlfn.XLOOKUP(E5663,AF:AF,AI:AI)</f>
        <v/>
      </c>
      <c r="T5663">
        <f>WEEKNUM(G5663)</f>
        <v/>
      </c>
      <c r="U5663">
        <f>YEAR(G5663)</f>
        <v/>
      </c>
      <c r="V5663" s="117">
        <f>IFERROR(Q5663/N5663,"0")</f>
        <v/>
      </c>
    </row>
    <row r="5664">
      <c r="A5664">
        <f>_xlfn.XLOOKUP(D5664,BN:BN,BO:BO)</f>
        <v/>
      </c>
      <c r="B5664" t="inlineStr">
        <is>
          <t>LLC</t>
        </is>
      </c>
      <c r="C5664" t="n">
        <v>1000</v>
      </c>
      <c r="D5664">
        <f>_xlfn.XLOOKUP(C5664,BH:BH,BI:BI)</f>
        <v/>
      </c>
      <c r="E5664" t="n">
        <v>25427</v>
      </c>
      <c r="F5664" t="inlineStr">
        <is>
          <t>Hotel Hakone - Hakone Kowakien TEN-YU 2</t>
        </is>
      </c>
      <c r="G5664" s="234" t="n">
        <v>46133</v>
      </c>
      <c r="H5664" s="234" t="n">
        <v>46134</v>
      </c>
      <c r="I5664" t="inlineStr">
        <is>
          <t>HTL</t>
        </is>
      </c>
      <c r="J5664">
        <f>_xlfn.XLOOKUP(I5664,AS:AS,AU:AU)</f>
        <v/>
      </c>
      <c r="K5664" t="inlineStr">
        <is>
          <t>USD</t>
        </is>
      </c>
      <c r="L5664" s="238" t="n">
        <v>575.79</v>
      </c>
      <c r="M5664">
        <f>L5664*_xlfn.XLOOKUP(K5664,AM:AM,AN:AN)</f>
        <v/>
      </c>
      <c r="N5664">
        <f>L5664*_xlfn.XLOOKUP(K5664,AM:AM,AO:AO)</f>
        <v/>
      </c>
      <c r="O5664" s="238" t="n">
        <v>74.7</v>
      </c>
      <c r="P5664">
        <f>O5664*_xlfn.XLOOKUP(K5664,AM:AM,AN:AN)</f>
        <v/>
      </c>
      <c r="Q5664">
        <f>O5664*_xlfn.XLOOKUP(K5664,AM:AM,AO:AO)</f>
        <v/>
      </c>
      <c r="R5664">
        <f>_xlfn.XLOOKUP(E5664,AF:AF,AG:AG)</f>
        <v/>
      </c>
      <c r="S5664">
        <f>_xlfn.XLOOKUP(E5664,AF:AF,AI:AI)</f>
        <v/>
      </c>
      <c r="T5664">
        <f>WEEKNUM(G5664)</f>
        <v/>
      </c>
      <c r="U5664">
        <f>YEAR(G5664)</f>
        <v/>
      </c>
      <c r="V5664" s="117">
        <f>IFERROR(Q5664/N5664,"0")</f>
        <v/>
      </c>
    </row>
    <row r="5665">
      <c r="A5665">
        <f>_xlfn.XLOOKUP(D5665,BN:BN,BO:BO)</f>
        <v/>
      </c>
      <c r="B5665" t="inlineStr">
        <is>
          <t>LLC</t>
        </is>
      </c>
      <c r="C5665" t="n">
        <v>1000</v>
      </c>
      <c r="D5665">
        <f>_xlfn.XLOOKUP(C5665,BH:BH,BI:BI)</f>
        <v/>
      </c>
      <c r="E5665" t="n">
        <v>31027</v>
      </c>
      <c r="F5665" t="inlineStr">
        <is>
          <t>Hotel Naoshima - Ryokan ROKA</t>
        </is>
      </c>
      <c r="G5665" s="234" t="n">
        <v>46131</v>
      </c>
      <c r="H5665" s="234" t="n">
        <v>46132</v>
      </c>
      <c r="I5665" t="inlineStr">
        <is>
          <t>HTL</t>
        </is>
      </c>
      <c r="J5665">
        <f>_xlfn.XLOOKUP(I5665,AS:AS,AU:AU)</f>
        <v/>
      </c>
      <c r="K5665" t="inlineStr">
        <is>
          <t>USD</t>
        </is>
      </c>
      <c r="L5665" s="238" t="n">
        <v>973.36</v>
      </c>
      <c r="M5665">
        <f>L5665*_xlfn.XLOOKUP(K5665,AM:AM,AN:AN)</f>
        <v/>
      </c>
      <c r="N5665">
        <f>L5665*_xlfn.XLOOKUP(K5665,AM:AM,AO:AO)</f>
        <v/>
      </c>
      <c r="O5665" s="238" t="n">
        <v>0</v>
      </c>
      <c r="P5665">
        <f>O5665*_xlfn.XLOOKUP(K5665,AM:AM,AN:AN)</f>
        <v/>
      </c>
      <c r="Q5665">
        <f>O5665*_xlfn.XLOOKUP(K5665,AM:AM,AO:AO)</f>
        <v/>
      </c>
      <c r="R5665">
        <f>_xlfn.XLOOKUP(E5665,AF:AF,AG:AG)</f>
        <v/>
      </c>
      <c r="S5665">
        <f>_xlfn.XLOOKUP(E5665,AF:AF,AI:AI)</f>
        <v/>
      </c>
      <c r="T5665">
        <f>WEEKNUM(G5665)</f>
        <v/>
      </c>
      <c r="U5665">
        <f>YEAR(G5665)</f>
        <v/>
      </c>
      <c r="V5665" s="117">
        <f>IFERROR(Q5665/N5665,"0")</f>
        <v/>
      </c>
    </row>
    <row r="5666">
      <c r="A5666">
        <f>_xlfn.XLOOKUP(D5666,BN:BN,BO:BO)</f>
        <v/>
      </c>
      <c r="B5666" t="inlineStr">
        <is>
          <t>LLC</t>
        </is>
      </c>
      <c r="C5666" t="n">
        <v>1001</v>
      </c>
      <c r="D5666">
        <f>_xlfn.XLOOKUP(C5666,BH:BH,BI:BI)</f>
        <v/>
      </c>
      <c r="E5666" t="n">
        <v>25427</v>
      </c>
      <c r="F5666" t="inlineStr">
        <is>
          <t>Hotel NYC - The Westin New York at Times Square</t>
        </is>
      </c>
      <c r="G5666" s="234" t="n">
        <v>46199</v>
      </c>
      <c r="H5666" s="234" t="n">
        <v>46204</v>
      </c>
      <c r="I5666" t="inlineStr">
        <is>
          <t>HTL</t>
        </is>
      </c>
      <c r="J5666">
        <f>_xlfn.XLOOKUP(I5666,AS:AS,AU:AU)</f>
        <v/>
      </c>
      <c r="K5666" t="inlineStr">
        <is>
          <t>USD</t>
        </is>
      </c>
      <c r="L5666" s="238" t="n">
        <v>3372.84</v>
      </c>
      <c r="M5666">
        <f>L5666*_xlfn.XLOOKUP(K5666,AM:AM,AN:AN)</f>
        <v/>
      </c>
      <c r="N5666">
        <f>L5666*_xlfn.XLOOKUP(K5666,AM:AM,AO:AO)</f>
        <v/>
      </c>
      <c r="O5666" s="238" t="n">
        <v>337.28</v>
      </c>
      <c r="P5666">
        <f>O5666*_xlfn.XLOOKUP(K5666,AM:AM,AN:AN)</f>
        <v/>
      </c>
      <c r="Q5666">
        <f>O5666*_xlfn.XLOOKUP(K5666,AM:AM,AO:AO)</f>
        <v/>
      </c>
      <c r="R5666">
        <f>_xlfn.XLOOKUP(E5666,AF:AF,AG:AG)</f>
        <v/>
      </c>
      <c r="S5666">
        <f>_xlfn.XLOOKUP(E5666,AF:AF,AI:AI)</f>
        <v/>
      </c>
      <c r="T5666">
        <f>WEEKNUM(G5666)</f>
        <v/>
      </c>
      <c r="U5666">
        <f>YEAR(G5666)</f>
        <v/>
      </c>
      <c r="V5666" s="117">
        <f>IFERROR(Q5666/N5666,"0")</f>
        <v/>
      </c>
    </row>
    <row r="5667">
      <c r="A5667">
        <f>_xlfn.XLOOKUP(D5667,BN:BN,BO:BO)</f>
        <v/>
      </c>
      <c r="B5667" t="inlineStr">
        <is>
          <t>LLC</t>
        </is>
      </c>
      <c r="C5667" t="n">
        <v>1002</v>
      </c>
      <c r="D5667">
        <f>_xlfn.XLOOKUP(C5667,BH:BH,BI:BI)</f>
        <v/>
      </c>
      <c r="E5667" t="n">
        <v>0</v>
      </c>
      <c r="F5667" t="inlineStr">
        <is>
          <t xml:space="preserve">Fee de emision 70 usd </t>
        </is>
      </c>
      <c r="G5667" s="63" t="n"/>
      <c r="H5667" s="63" t="n"/>
      <c r="I5667" t="inlineStr">
        <is>
          <t>HPS</t>
        </is>
      </c>
      <c r="J5667">
        <f>_xlfn.XLOOKUP(I5667,AS:AS,AU:AU)</f>
        <v/>
      </c>
      <c r="K5667" t="inlineStr">
        <is>
          <t>MXN</t>
        </is>
      </c>
      <c r="L5667" s="238" t="n">
        <v>70</v>
      </c>
      <c r="M5667">
        <f>L5667*_xlfn.XLOOKUP(K5667,AM:AM,AN:AN)</f>
        <v/>
      </c>
      <c r="N5667">
        <f>L5667*_xlfn.XLOOKUP(K5667,AM:AM,AO:AO)</f>
        <v/>
      </c>
      <c r="O5667" s="238" t="n">
        <v>70</v>
      </c>
      <c r="P5667">
        <f>O5667*_xlfn.XLOOKUP(K5667,AM:AM,AN:AN)</f>
        <v/>
      </c>
      <c r="Q5667">
        <f>O5667*_xlfn.XLOOKUP(K5667,AM:AM,AO:AO)</f>
        <v/>
      </c>
      <c r="R5667">
        <f>_xlfn.XLOOKUP(E5667,AF:AF,AG:AG)</f>
        <v/>
      </c>
      <c r="S5667">
        <f>_xlfn.XLOOKUP(E5667,AF:AF,AI:AI)</f>
        <v/>
      </c>
      <c r="T5667">
        <f>WEEKNUM(G5667)</f>
        <v/>
      </c>
      <c r="U5667">
        <f>YEAR(G5667)</f>
        <v/>
      </c>
      <c r="V5667" s="117">
        <f>IFERROR(Q5667/N5667,"0")</f>
        <v/>
      </c>
    </row>
    <row r="5668">
      <c r="A5668">
        <f>_xlfn.XLOOKUP(D5668,BN:BN,BO:BO)</f>
        <v/>
      </c>
      <c r="B5668" t="inlineStr">
        <is>
          <t>LLC</t>
        </is>
      </c>
      <c r="C5668" t="n">
        <v>1002</v>
      </c>
      <c r="D5668">
        <f>_xlfn.XLOOKUP(C5668,BH:BH,BI:BI)</f>
        <v/>
      </c>
      <c r="E5668" t="n">
        <v>27301</v>
      </c>
      <c r="F5668" t="inlineStr">
        <is>
          <t>BERGER ALAZRAKI/ARI  - MEX/JFK/MEX</t>
        </is>
      </c>
      <c r="G5668" s="234" t="n">
        <v>46071</v>
      </c>
      <c r="H5668" s="234" t="n">
        <v>46074</v>
      </c>
      <c r="I5668" t="inlineStr">
        <is>
          <t>VLO</t>
        </is>
      </c>
      <c r="J5668">
        <f>_xlfn.XLOOKUP(I5668,AS:AS,AU:AU)</f>
        <v/>
      </c>
      <c r="K5668" t="inlineStr">
        <is>
          <t>MXN</t>
        </is>
      </c>
      <c r="L5668" s="238" t="n">
        <v>72680</v>
      </c>
      <c r="M5668">
        <f>L5668*_xlfn.XLOOKUP(K5668,AM:AM,AN:AN)</f>
        <v/>
      </c>
      <c r="N5668">
        <f>L5668*_xlfn.XLOOKUP(K5668,AM:AM,AO:AO)</f>
        <v/>
      </c>
      <c r="O5668" s="238" t="n">
        <v>0</v>
      </c>
      <c r="P5668">
        <f>O5668*_xlfn.XLOOKUP(K5668,AM:AM,AN:AN)</f>
        <v/>
      </c>
      <c r="Q5668">
        <f>O5668*_xlfn.XLOOKUP(K5668,AM:AM,AO:AO)</f>
        <v/>
      </c>
      <c r="R5668">
        <f>_xlfn.XLOOKUP(E5668,AF:AF,AG:AG)</f>
        <v/>
      </c>
      <c r="S5668">
        <f>_xlfn.XLOOKUP(E5668,AF:AF,AI:AI)</f>
        <v/>
      </c>
      <c r="T5668">
        <f>WEEKNUM(G5668)</f>
        <v/>
      </c>
      <c r="U5668">
        <f>YEAR(G5668)</f>
        <v/>
      </c>
      <c r="V5668" s="117">
        <f>IFERROR(Q5668/N5668,"0")</f>
        <v/>
      </c>
    </row>
    <row r="5669">
      <c r="A5669">
        <f>_xlfn.XLOOKUP(D5669,BN:BN,BO:BO)</f>
        <v/>
      </c>
      <c r="B5669" t="inlineStr">
        <is>
          <t>LLC</t>
        </is>
      </c>
      <c r="C5669" t="n">
        <v>1003</v>
      </c>
      <c r="D5669">
        <f>_xlfn.XLOOKUP(C5669,BH:BH,BI:BI)</f>
        <v/>
      </c>
      <c r="E5669" t="n">
        <v>25024</v>
      </c>
      <c r="F5669" t="inlineStr">
        <is>
          <t>Billete IB | MEX MAD MEX</t>
        </is>
      </c>
      <c r="G5669" s="234" t="n">
        <v>46074</v>
      </c>
      <c r="H5669" s="234" t="n">
        <v>46081</v>
      </c>
      <c r="I5669" t="inlineStr">
        <is>
          <t>ABC</t>
        </is>
      </c>
      <c r="J5669">
        <f>_xlfn.XLOOKUP(I5669,AS:AS,AU:AU)</f>
        <v/>
      </c>
      <c r="K5669" t="inlineStr">
        <is>
          <t>USD</t>
        </is>
      </c>
      <c r="L5669" s="238" t="n">
        <v>305.62</v>
      </c>
      <c r="M5669">
        <f>L5669*_xlfn.XLOOKUP(K5669,AM:AM,AN:AN)</f>
        <v/>
      </c>
      <c r="N5669">
        <f>L5669*_xlfn.XLOOKUP(K5669,AM:AM,AO:AO)</f>
        <v/>
      </c>
      <c r="O5669" s="238" t="n">
        <v>0</v>
      </c>
      <c r="P5669">
        <f>O5669*_xlfn.XLOOKUP(K5669,AM:AM,AN:AN)</f>
        <v/>
      </c>
      <c r="Q5669">
        <f>O5669*_xlfn.XLOOKUP(K5669,AM:AM,AO:AO)</f>
        <v/>
      </c>
      <c r="R5669">
        <f>_xlfn.XLOOKUP(E5669,AF:AF,AG:AG)</f>
        <v/>
      </c>
      <c r="S5669">
        <f>_xlfn.XLOOKUP(E5669,AF:AF,AI:AI)</f>
        <v/>
      </c>
      <c r="T5669">
        <f>WEEKNUM(G5669)</f>
        <v/>
      </c>
      <c r="U5669">
        <f>YEAR(G5669)</f>
        <v/>
      </c>
      <c r="V5669" s="117">
        <f>IFERROR(Q5669/N5669,"0")</f>
        <v/>
      </c>
    </row>
    <row r="5670">
      <c r="A5670">
        <f>_xlfn.XLOOKUP(D5670,BN:BN,BO:BO)</f>
        <v/>
      </c>
      <c r="B5670" t="inlineStr">
        <is>
          <t>LLC</t>
        </is>
      </c>
      <c r="C5670" t="n">
        <v>1004</v>
      </c>
      <c r="D5670">
        <f>_xlfn.XLOOKUP(C5670,BH:BH,BI:BI)</f>
        <v/>
      </c>
      <c r="E5670" t="n">
        <v>27301</v>
      </c>
      <c r="F5670" t="inlineStr">
        <is>
          <t>Vuelo MEX-PVR-MEX/Ari Berger Alazraki</t>
        </is>
      </c>
      <c r="G5670" s="234" t="n">
        <v>46058</v>
      </c>
      <c r="H5670" s="234" t="n">
        <v>46061</v>
      </c>
      <c r="I5670" t="inlineStr">
        <is>
          <t>VLO</t>
        </is>
      </c>
      <c r="J5670">
        <f>_xlfn.XLOOKUP(I5670,AS:AS,AU:AU)</f>
        <v/>
      </c>
      <c r="K5670" t="inlineStr">
        <is>
          <t>MXN</t>
        </is>
      </c>
      <c r="L5670" s="238" t="n">
        <v>7264</v>
      </c>
      <c r="M5670">
        <f>L5670*_xlfn.XLOOKUP(K5670,AM:AM,AN:AN)</f>
        <v/>
      </c>
      <c r="N5670">
        <f>L5670*_xlfn.XLOOKUP(K5670,AM:AM,AO:AO)</f>
        <v/>
      </c>
      <c r="O5670" s="238" t="n">
        <v>0</v>
      </c>
      <c r="P5670">
        <f>O5670*_xlfn.XLOOKUP(K5670,AM:AM,AN:AN)</f>
        <v/>
      </c>
      <c r="Q5670">
        <f>O5670*_xlfn.XLOOKUP(K5670,AM:AM,AO:AO)</f>
        <v/>
      </c>
      <c r="R5670">
        <f>_xlfn.XLOOKUP(E5670,AF:AF,AG:AG)</f>
        <v/>
      </c>
      <c r="S5670">
        <f>_xlfn.XLOOKUP(E5670,AF:AF,AI:AI)</f>
        <v/>
      </c>
      <c r="T5670">
        <f>WEEKNUM(G5670)</f>
        <v/>
      </c>
      <c r="U5670">
        <f>YEAR(G5670)</f>
        <v/>
      </c>
      <c r="V5670" s="117">
        <f>IFERROR(Q5670/N5670,"0")</f>
        <v/>
      </c>
    </row>
    <row r="5671">
      <c r="A5671">
        <f>_xlfn.XLOOKUP(D5671,BN:BN,BO:BO)</f>
        <v/>
      </c>
      <c r="B5671" t="inlineStr">
        <is>
          <t>LLC</t>
        </is>
      </c>
      <c r="C5671" t="n">
        <v>1004</v>
      </c>
      <c r="D5671">
        <f>_xlfn.XLOOKUP(C5671,BH:BH,BI:BI)</f>
        <v/>
      </c>
      <c r="E5671" t="n">
        <v>27301</v>
      </c>
      <c r="F5671" t="inlineStr">
        <is>
          <t>Vuelo MEX-PVR-MEX/Sandra Vainer Zonenszain</t>
        </is>
      </c>
      <c r="G5671" s="234" t="n">
        <v>46058</v>
      </c>
      <c r="H5671" s="234" t="n">
        <v>46061</v>
      </c>
      <c r="I5671" t="inlineStr">
        <is>
          <t>VLO</t>
        </is>
      </c>
      <c r="J5671">
        <f>_xlfn.XLOOKUP(I5671,AS:AS,AU:AU)</f>
        <v/>
      </c>
      <c r="K5671" t="inlineStr">
        <is>
          <t>MXN</t>
        </is>
      </c>
      <c r="L5671" s="238" t="n">
        <v>7264</v>
      </c>
      <c r="M5671">
        <f>L5671*_xlfn.XLOOKUP(K5671,AM:AM,AN:AN)</f>
        <v/>
      </c>
      <c r="N5671">
        <f>L5671*_xlfn.XLOOKUP(K5671,AM:AM,AO:AO)</f>
        <v/>
      </c>
      <c r="O5671" s="238" t="n">
        <v>0</v>
      </c>
      <c r="P5671">
        <f>O5671*_xlfn.XLOOKUP(K5671,AM:AM,AN:AN)</f>
        <v/>
      </c>
      <c r="Q5671">
        <f>O5671*_xlfn.XLOOKUP(K5671,AM:AM,AO:AO)</f>
        <v/>
      </c>
      <c r="R5671">
        <f>_xlfn.XLOOKUP(E5671,AF:AF,AG:AG)</f>
        <v/>
      </c>
      <c r="S5671">
        <f>_xlfn.XLOOKUP(E5671,AF:AF,AI:AI)</f>
        <v/>
      </c>
      <c r="T5671">
        <f>WEEKNUM(G5671)</f>
        <v/>
      </c>
      <c r="U5671">
        <f>YEAR(G5671)</f>
        <v/>
      </c>
      <c r="V5671" s="117">
        <f>IFERROR(Q5671/N5671,"0")</f>
        <v/>
      </c>
    </row>
    <row r="5672">
      <c r="A5672">
        <f>_xlfn.XLOOKUP(D5672,BN:BN,BO:BO)</f>
        <v/>
      </c>
      <c r="B5672" t="inlineStr">
        <is>
          <t>LLC</t>
        </is>
      </c>
      <c r="C5672" t="n">
        <v>1004</v>
      </c>
      <c r="D5672">
        <f>_xlfn.XLOOKUP(C5672,BH:BH,BI:BI)</f>
        <v/>
      </c>
      <c r="E5672" t="n">
        <v>27301</v>
      </c>
      <c r="F5672" t="inlineStr">
        <is>
          <t>Asientos MEX-PVR-MEX/Ari Berger Alazraki</t>
        </is>
      </c>
      <c r="G5672" s="234" t="n">
        <v>46058</v>
      </c>
      <c r="H5672" s="234" t="n">
        <v>46061</v>
      </c>
      <c r="I5672" t="inlineStr">
        <is>
          <t>VLO</t>
        </is>
      </c>
      <c r="J5672">
        <f>_xlfn.XLOOKUP(I5672,AS:AS,AU:AU)</f>
        <v/>
      </c>
      <c r="K5672" t="inlineStr">
        <is>
          <t>MXN</t>
        </is>
      </c>
      <c r="L5672" s="238" t="n">
        <v>150</v>
      </c>
      <c r="M5672">
        <f>L5672*_xlfn.XLOOKUP(K5672,AM:AM,AN:AN)</f>
        <v/>
      </c>
      <c r="N5672">
        <f>L5672*_xlfn.XLOOKUP(K5672,AM:AM,AO:AO)</f>
        <v/>
      </c>
      <c r="O5672" s="238" t="n">
        <v>0</v>
      </c>
      <c r="P5672">
        <f>O5672*_xlfn.XLOOKUP(K5672,AM:AM,AN:AN)</f>
        <v/>
      </c>
      <c r="Q5672">
        <f>O5672*_xlfn.XLOOKUP(K5672,AM:AM,AO:AO)</f>
        <v/>
      </c>
      <c r="R5672">
        <f>_xlfn.XLOOKUP(E5672,AF:AF,AG:AG)</f>
        <v/>
      </c>
      <c r="S5672">
        <f>_xlfn.XLOOKUP(E5672,AF:AF,AI:AI)</f>
        <v/>
      </c>
      <c r="T5672">
        <f>WEEKNUM(G5672)</f>
        <v/>
      </c>
      <c r="U5672">
        <f>YEAR(G5672)</f>
        <v/>
      </c>
      <c r="V5672" s="117">
        <f>IFERROR(Q5672/N5672,"0")</f>
        <v/>
      </c>
    </row>
    <row r="5673">
      <c r="A5673">
        <f>_xlfn.XLOOKUP(D5673,BN:BN,BO:BO)</f>
        <v/>
      </c>
      <c r="B5673" t="inlineStr">
        <is>
          <t>LLC</t>
        </is>
      </c>
      <c r="C5673" t="n">
        <v>1004</v>
      </c>
      <c r="D5673">
        <f>_xlfn.XLOOKUP(C5673,BH:BH,BI:BI)</f>
        <v/>
      </c>
      <c r="E5673" t="n">
        <v>27301</v>
      </c>
      <c r="F5673" t="inlineStr">
        <is>
          <t>Asientos MEX-PVR-MEX/Sandra Vainer Zonenszain</t>
        </is>
      </c>
      <c r="G5673" s="234" t="n">
        <v>46058</v>
      </c>
      <c r="H5673" s="234" t="n">
        <v>46061</v>
      </c>
      <c r="I5673" t="inlineStr">
        <is>
          <t>VLO</t>
        </is>
      </c>
      <c r="J5673">
        <f>_xlfn.XLOOKUP(I5673,AS:AS,AU:AU)</f>
        <v/>
      </c>
      <c r="K5673" t="inlineStr">
        <is>
          <t>MXN</t>
        </is>
      </c>
      <c r="L5673" s="238" t="n">
        <v>150</v>
      </c>
      <c r="M5673">
        <f>L5673*_xlfn.XLOOKUP(K5673,AM:AM,AN:AN)</f>
        <v/>
      </c>
      <c r="N5673">
        <f>L5673*_xlfn.XLOOKUP(K5673,AM:AM,AO:AO)</f>
        <v/>
      </c>
      <c r="O5673" s="238" t="n">
        <v>0</v>
      </c>
      <c r="P5673">
        <f>O5673*_xlfn.XLOOKUP(K5673,AM:AM,AN:AN)</f>
        <v/>
      </c>
      <c r="Q5673">
        <f>O5673*_xlfn.XLOOKUP(K5673,AM:AM,AO:AO)</f>
        <v/>
      </c>
      <c r="R5673">
        <f>_xlfn.XLOOKUP(E5673,AF:AF,AG:AG)</f>
        <v/>
      </c>
      <c r="S5673">
        <f>_xlfn.XLOOKUP(E5673,AF:AF,AI:AI)</f>
        <v/>
      </c>
      <c r="T5673">
        <f>WEEKNUM(G5673)</f>
        <v/>
      </c>
      <c r="U5673">
        <f>YEAR(G5673)</f>
        <v/>
      </c>
      <c r="V5673" s="117">
        <f>IFERROR(Q5673/N5673,"0")</f>
        <v/>
      </c>
    </row>
    <row r="5674">
      <c r="A5674">
        <f>_xlfn.XLOOKUP(D5674,BN:BN,BO:BO)</f>
        <v/>
      </c>
      <c r="B5674" t="inlineStr">
        <is>
          <t>LLC</t>
        </is>
      </c>
      <c r="C5674" t="n">
        <v>1004</v>
      </c>
      <c r="D5674">
        <f>_xlfn.XLOOKUP(C5674,BH:BH,BI:BI)</f>
        <v/>
      </c>
      <c r="E5674" t="n">
        <v>0</v>
      </c>
      <c r="F5674" t="inlineStr">
        <is>
          <t>Fee de emisión YEURMS</t>
        </is>
      </c>
      <c r="G5674" s="234" t="n">
        <v>46058</v>
      </c>
      <c r="H5674" s="234" t="n">
        <v>46061</v>
      </c>
      <c r="I5674" t="inlineStr">
        <is>
          <t>HPS</t>
        </is>
      </c>
      <c r="J5674">
        <f>_xlfn.XLOOKUP(I5674,AS:AS,AU:AU)</f>
        <v/>
      </c>
      <c r="K5674" t="inlineStr">
        <is>
          <t>MXN</t>
        </is>
      </c>
      <c r="L5674" s="238" t="n">
        <v>1222</v>
      </c>
      <c r="M5674">
        <f>L5674*_xlfn.XLOOKUP(K5674,AM:AM,AN:AN)</f>
        <v/>
      </c>
      <c r="N5674">
        <f>L5674*_xlfn.XLOOKUP(K5674,AM:AM,AO:AO)</f>
        <v/>
      </c>
      <c r="O5674" s="238" t="n">
        <v>1222</v>
      </c>
      <c r="P5674">
        <f>O5674*_xlfn.XLOOKUP(K5674,AM:AM,AN:AN)</f>
        <v/>
      </c>
      <c r="Q5674">
        <f>O5674*_xlfn.XLOOKUP(K5674,AM:AM,AO:AO)</f>
        <v/>
      </c>
      <c r="R5674">
        <f>_xlfn.XLOOKUP(E5674,AF:AF,AG:AG)</f>
        <v/>
      </c>
      <c r="S5674">
        <f>_xlfn.XLOOKUP(E5674,AF:AF,AI:AI)</f>
        <v/>
      </c>
      <c r="T5674">
        <f>WEEKNUM(G5674)</f>
        <v/>
      </c>
      <c r="U5674">
        <f>YEAR(G5674)</f>
        <v/>
      </c>
      <c r="V5674" s="117">
        <f>IFERROR(Q5674/N5674,"0")</f>
        <v/>
      </c>
    </row>
    <row r="5675">
      <c r="A5675">
        <f>_xlfn.XLOOKUP(D5675,BN:BN,BO:BO)</f>
        <v/>
      </c>
      <c r="B5675" t="inlineStr">
        <is>
          <t>LLC</t>
        </is>
      </c>
      <c r="C5675" t="n">
        <v>1005</v>
      </c>
      <c r="D5675">
        <f>_xlfn.XLOOKUP(C5675,BH:BH,BI:BI)</f>
        <v/>
      </c>
      <c r="E5675" t="n">
        <v>27723</v>
      </c>
      <c r="F5675" t="inlineStr">
        <is>
          <t>FORESTIS</t>
        </is>
      </c>
      <c r="G5675" s="234" t="n">
        <v>46142</v>
      </c>
      <c r="H5675" s="234" t="n">
        <v>46145</v>
      </c>
      <c r="I5675" t="inlineStr">
        <is>
          <t>HTL</t>
        </is>
      </c>
      <c r="J5675">
        <f>_xlfn.XLOOKUP(I5675,AS:AS,AU:AU)</f>
        <v/>
      </c>
      <c r="K5675" t="inlineStr">
        <is>
          <t>EUR</t>
        </is>
      </c>
      <c r="L5675" s="238" t="n">
        <v>3727</v>
      </c>
      <c r="M5675">
        <f>L5675*_xlfn.XLOOKUP(K5675,AM:AM,AN:AN)</f>
        <v/>
      </c>
      <c r="N5675">
        <f>L5675*_xlfn.XLOOKUP(K5675,AM:AM,AO:AO)</f>
        <v/>
      </c>
      <c r="O5675" s="238" t="n">
        <v>372.7</v>
      </c>
      <c r="P5675">
        <f>O5675*_xlfn.XLOOKUP(K5675,AM:AM,AN:AN)</f>
        <v/>
      </c>
      <c r="Q5675">
        <f>O5675*_xlfn.XLOOKUP(K5675,AM:AM,AO:AO)</f>
        <v/>
      </c>
      <c r="R5675">
        <f>_xlfn.XLOOKUP(E5675,AF:AF,AG:AG)</f>
        <v/>
      </c>
      <c r="S5675">
        <f>_xlfn.XLOOKUP(E5675,AF:AF,AI:AI)</f>
        <v/>
      </c>
      <c r="T5675">
        <f>WEEKNUM(G5675)</f>
        <v/>
      </c>
      <c r="U5675">
        <f>YEAR(G5675)</f>
        <v/>
      </c>
      <c r="V5675" s="117">
        <f>IFERROR(Q5675/N5675,"0")</f>
        <v/>
      </c>
    </row>
    <row r="5676">
      <c r="A5676">
        <f>_xlfn.XLOOKUP(D5676,BN:BN,BO:BO)</f>
        <v/>
      </c>
      <c r="B5676" t="inlineStr">
        <is>
          <t>LLC</t>
        </is>
      </c>
      <c r="C5676" t="n">
        <v>1005</v>
      </c>
      <c r="D5676">
        <f>_xlfn.XLOOKUP(C5676,BH:BH,BI:BI)</f>
        <v/>
      </c>
      <c r="E5676" t="n">
        <v>30988</v>
      </c>
      <c r="F5676" t="inlineStr">
        <is>
          <t xml:space="preserve">Reservacion de Hotel </t>
        </is>
      </c>
      <c r="G5676" s="234" t="n">
        <v>46150</v>
      </c>
      <c r="H5676" s="234" t="n">
        <v>46154</v>
      </c>
      <c r="I5676" t="inlineStr">
        <is>
          <t>HTL</t>
        </is>
      </c>
      <c r="J5676">
        <f>_xlfn.XLOOKUP(I5676,AS:AS,AU:AU)</f>
        <v/>
      </c>
      <c r="K5676" t="inlineStr">
        <is>
          <t>EUR</t>
        </is>
      </c>
      <c r="L5676" s="238" t="n">
        <v>6776</v>
      </c>
      <c r="M5676">
        <f>L5676*_xlfn.XLOOKUP(K5676,AM:AM,AN:AN)</f>
        <v/>
      </c>
      <c r="N5676">
        <f>L5676*_xlfn.XLOOKUP(K5676,AM:AM,AO:AO)</f>
        <v/>
      </c>
      <c r="O5676" s="238" t="n">
        <v>677.6</v>
      </c>
      <c r="P5676">
        <f>O5676*_xlfn.XLOOKUP(K5676,AM:AM,AN:AN)</f>
        <v/>
      </c>
      <c r="Q5676">
        <f>O5676*_xlfn.XLOOKUP(K5676,AM:AM,AO:AO)</f>
        <v/>
      </c>
      <c r="R5676">
        <f>_xlfn.XLOOKUP(E5676,AF:AF,AG:AG)</f>
        <v/>
      </c>
      <c r="S5676">
        <f>_xlfn.XLOOKUP(E5676,AF:AF,AI:AI)</f>
        <v/>
      </c>
      <c r="T5676">
        <f>WEEKNUM(G5676)</f>
        <v/>
      </c>
      <c r="U5676">
        <f>YEAR(G5676)</f>
        <v/>
      </c>
      <c r="V5676" s="117">
        <f>IFERROR(Q5676/N5676,"0")</f>
        <v/>
      </c>
    </row>
    <row r="5677">
      <c r="A5677">
        <f>_xlfn.XLOOKUP(D5677,BN:BN,BO:BO)</f>
        <v/>
      </c>
      <c r="B5677" t="inlineStr">
        <is>
          <t>LLC</t>
        </is>
      </c>
      <c r="C5677" t="n">
        <v>1005</v>
      </c>
      <c r="D5677">
        <f>_xlfn.XLOOKUP(C5677,BH:BH,BI:BI)</f>
        <v/>
      </c>
      <c r="E5677" t="n">
        <v>34860</v>
      </c>
      <c r="F5677" t="inlineStr">
        <is>
          <t>Reservacion de Habitaion</t>
        </is>
      </c>
      <c r="G5677" s="234" t="n">
        <v>46139</v>
      </c>
      <c r="H5677" s="234" t="n">
        <v>46142</v>
      </c>
      <c r="I5677" t="inlineStr">
        <is>
          <t>HTL</t>
        </is>
      </c>
      <c r="J5677">
        <f>_xlfn.XLOOKUP(I5677,AS:AS,AU:AU)</f>
        <v/>
      </c>
      <c r="K5677" t="inlineStr">
        <is>
          <t>EUR</t>
        </is>
      </c>
      <c r="L5677" s="238" t="n">
        <v>3663</v>
      </c>
      <c r="M5677">
        <f>L5677*_xlfn.XLOOKUP(K5677,AM:AM,AN:AN)</f>
        <v/>
      </c>
      <c r="N5677">
        <f>L5677*_xlfn.XLOOKUP(K5677,AM:AM,AO:AO)</f>
        <v/>
      </c>
      <c r="O5677" s="238" t="n">
        <v>366.3</v>
      </c>
      <c r="P5677">
        <f>O5677*_xlfn.XLOOKUP(K5677,AM:AM,AN:AN)</f>
        <v/>
      </c>
      <c r="Q5677">
        <f>O5677*_xlfn.XLOOKUP(K5677,AM:AM,AO:AO)</f>
        <v/>
      </c>
      <c r="R5677">
        <f>_xlfn.XLOOKUP(E5677,AF:AF,AG:AG)</f>
        <v/>
      </c>
      <c r="S5677">
        <f>_xlfn.XLOOKUP(E5677,AF:AF,AI:AI)</f>
        <v/>
      </c>
      <c r="T5677">
        <f>WEEKNUM(G5677)</f>
        <v/>
      </c>
      <c r="U5677">
        <f>YEAR(G5677)</f>
        <v/>
      </c>
      <c r="V5677" s="117">
        <f>IFERROR(Q5677/N5677,"0")</f>
        <v/>
      </c>
    </row>
    <row r="5678">
      <c r="A5678">
        <f>_xlfn.XLOOKUP(D5678,BN:BN,BO:BO)</f>
        <v/>
      </c>
      <c r="B5678" t="inlineStr">
        <is>
          <t>LLC</t>
        </is>
      </c>
      <c r="C5678" t="n">
        <v>1005</v>
      </c>
      <c r="D5678">
        <f>_xlfn.XLOOKUP(C5678,BH:BH,BI:BI)</f>
        <v/>
      </c>
      <c r="E5678" t="n">
        <v>34862</v>
      </c>
      <c r="F5678" t="inlineStr">
        <is>
          <t xml:space="preserve">Reservacion de Habitacion </t>
        </is>
      </c>
      <c r="G5678" s="234" t="n">
        <v>46154</v>
      </c>
      <c r="H5678" s="234" t="n">
        <v>46156</v>
      </c>
      <c r="I5678" t="inlineStr">
        <is>
          <t>HTL</t>
        </is>
      </c>
      <c r="J5678">
        <f>_xlfn.XLOOKUP(I5678,AS:AS,AU:AU)</f>
        <v/>
      </c>
      <c r="K5678" t="inlineStr">
        <is>
          <t>EUR</t>
        </is>
      </c>
      <c r="L5678" s="238" t="n">
        <v>5840.44</v>
      </c>
      <c r="M5678">
        <f>L5678*_xlfn.XLOOKUP(K5678,AM:AM,AN:AN)</f>
        <v/>
      </c>
      <c r="N5678">
        <f>L5678*_xlfn.XLOOKUP(K5678,AM:AM,AO:AO)</f>
        <v/>
      </c>
      <c r="O5678" s="238" t="n">
        <v>584.04</v>
      </c>
      <c r="P5678">
        <f>O5678*_xlfn.XLOOKUP(K5678,AM:AM,AN:AN)</f>
        <v/>
      </c>
      <c r="Q5678">
        <f>O5678*_xlfn.XLOOKUP(K5678,AM:AM,AO:AO)</f>
        <v/>
      </c>
      <c r="R5678">
        <f>_xlfn.XLOOKUP(E5678,AF:AF,AG:AG)</f>
        <v/>
      </c>
      <c r="S5678">
        <f>_xlfn.XLOOKUP(E5678,AF:AF,AI:AI)</f>
        <v/>
      </c>
      <c r="T5678">
        <f>WEEKNUM(G5678)</f>
        <v/>
      </c>
      <c r="U5678">
        <f>YEAR(G5678)</f>
        <v/>
      </c>
      <c r="V5678" s="117">
        <f>IFERROR(Q5678/N5678,"0")</f>
        <v/>
      </c>
    </row>
    <row r="5679">
      <c r="A5679">
        <f>_xlfn.XLOOKUP(D5679,BN:BN,BO:BO)</f>
        <v/>
      </c>
      <c r="B5679" t="inlineStr">
        <is>
          <t>LLC</t>
        </is>
      </c>
      <c r="C5679" t="n">
        <v>1006</v>
      </c>
      <c r="D5679">
        <f>_xlfn.XLOOKUP(C5679,BH:BH,BI:BI)</f>
        <v/>
      </c>
      <c r="E5679" t="n">
        <v>34196</v>
      </c>
      <c r="F5679" t="inlineStr">
        <is>
          <t>Hospedaje y servicios</t>
        </is>
      </c>
      <c r="G5679" s="234" t="n">
        <v>46019</v>
      </c>
      <c r="H5679" s="234" t="n">
        <v>46025</v>
      </c>
      <c r="I5679" t="inlineStr">
        <is>
          <t>PKT</t>
        </is>
      </c>
      <c r="J5679">
        <f>_xlfn.XLOOKUP(I5679,AS:AS,AU:AU)</f>
        <v/>
      </c>
      <c r="K5679" t="inlineStr">
        <is>
          <t>USD</t>
        </is>
      </c>
      <c r="L5679" s="238" t="n">
        <v>12022.15</v>
      </c>
      <c r="M5679">
        <f>L5679*_xlfn.XLOOKUP(K5679,AM:AM,AN:AN)</f>
        <v/>
      </c>
      <c r="N5679">
        <f>L5679*_xlfn.XLOOKUP(K5679,AM:AM,AO:AO)</f>
        <v/>
      </c>
      <c r="O5679" s="238" t="n">
        <v>652.21</v>
      </c>
      <c r="P5679">
        <f>O5679*_xlfn.XLOOKUP(K5679,AM:AM,AN:AN)</f>
        <v/>
      </c>
      <c r="Q5679">
        <f>O5679*_xlfn.XLOOKUP(K5679,AM:AM,AO:AO)</f>
        <v/>
      </c>
      <c r="R5679">
        <f>_xlfn.XLOOKUP(E5679,AF:AF,AG:AG)</f>
        <v/>
      </c>
      <c r="S5679">
        <f>_xlfn.XLOOKUP(E5679,AF:AF,AI:AI)</f>
        <v/>
      </c>
      <c r="T5679">
        <f>WEEKNUM(G5679)</f>
        <v/>
      </c>
      <c r="U5679">
        <f>YEAR(G5679)</f>
        <v/>
      </c>
      <c r="V5679" s="117">
        <f>IFERROR(Q5679/N5679,"0")</f>
        <v/>
      </c>
    </row>
    <row r="5680">
      <c r="A5680">
        <f>_xlfn.XLOOKUP(D5680,BN:BN,BO:BO)</f>
        <v/>
      </c>
      <c r="B5680" t="inlineStr">
        <is>
          <t>LLC</t>
        </is>
      </c>
      <c r="C5680" t="n">
        <v>1007</v>
      </c>
      <c r="D5680">
        <f>_xlfn.XLOOKUP(C5680,BH:BH,BI:BI)</f>
        <v/>
      </c>
      <c r="E5680" t="n">
        <v>34422</v>
      </c>
      <c r="F5680" t="inlineStr">
        <is>
          <t>Reserva de Hotel</t>
        </is>
      </c>
      <c r="G5680" s="234" t="n">
        <v>45992</v>
      </c>
      <c r="H5680" s="234" t="n">
        <v>45993</v>
      </c>
      <c r="I5680" t="inlineStr">
        <is>
          <t>HTL</t>
        </is>
      </c>
      <c r="J5680">
        <f>_xlfn.XLOOKUP(I5680,AS:AS,AU:AU)</f>
        <v/>
      </c>
      <c r="K5680" t="inlineStr">
        <is>
          <t>USD</t>
        </is>
      </c>
      <c r="L5680" s="238" t="n">
        <v>219</v>
      </c>
      <c r="M5680">
        <f>L5680*_xlfn.XLOOKUP(K5680,AM:AM,AN:AN)</f>
        <v/>
      </c>
      <c r="N5680">
        <f>L5680*_xlfn.XLOOKUP(K5680,AM:AM,AO:AO)</f>
        <v/>
      </c>
      <c r="O5680" s="238" t="n">
        <v>20.59</v>
      </c>
      <c r="P5680">
        <f>O5680*_xlfn.XLOOKUP(K5680,AM:AM,AN:AN)</f>
        <v/>
      </c>
      <c r="Q5680">
        <f>O5680*_xlfn.XLOOKUP(K5680,AM:AM,AO:AO)</f>
        <v/>
      </c>
      <c r="R5680">
        <f>_xlfn.XLOOKUP(E5680,AF:AF,AG:AG)</f>
        <v/>
      </c>
      <c r="S5680">
        <f>_xlfn.XLOOKUP(E5680,AF:AF,AI:AI)</f>
        <v/>
      </c>
      <c r="T5680">
        <f>WEEKNUM(G5680)</f>
        <v/>
      </c>
      <c r="U5680">
        <f>YEAR(G5680)</f>
        <v/>
      </c>
      <c r="V5680" s="117">
        <f>IFERROR(Q5680/N5680,"0")</f>
        <v/>
      </c>
    </row>
    <row r="5681">
      <c r="A5681">
        <f>_xlfn.XLOOKUP(D5681,BN:BN,BO:BO)</f>
        <v/>
      </c>
      <c r="B5681" t="inlineStr">
        <is>
          <t>LLC</t>
        </is>
      </c>
      <c r="C5681" t="n">
        <v>1008</v>
      </c>
      <c r="D5681">
        <f>_xlfn.XLOOKUP(C5681,BH:BH,BI:BI)</f>
        <v/>
      </c>
      <c r="E5681" t="n">
        <v>34422</v>
      </c>
      <c r="F5681" t="inlineStr">
        <is>
          <t>Hospedaje Habitacion</t>
        </is>
      </c>
      <c r="G5681" s="234" t="n">
        <v>45992</v>
      </c>
      <c r="H5681" s="234" t="n">
        <v>45993</v>
      </c>
      <c r="I5681" t="inlineStr">
        <is>
          <t>HTL</t>
        </is>
      </c>
      <c r="J5681">
        <f>_xlfn.XLOOKUP(I5681,AS:AS,AU:AU)</f>
        <v/>
      </c>
      <c r="K5681" t="inlineStr">
        <is>
          <t>USD</t>
        </is>
      </c>
      <c r="L5681" s="238" t="n">
        <v>219</v>
      </c>
      <c r="M5681">
        <f>L5681*_xlfn.XLOOKUP(K5681,AM:AM,AN:AN)</f>
        <v/>
      </c>
      <c r="N5681">
        <f>L5681*_xlfn.XLOOKUP(K5681,AM:AM,AO:AO)</f>
        <v/>
      </c>
      <c r="O5681" s="238" t="n">
        <v>20.59</v>
      </c>
      <c r="P5681">
        <f>O5681*_xlfn.XLOOKUP(K5681,AM:AM,AN:AN)</f>
        <v/>
      </c>
      <c r="Q5681">
        <f>O5681*_xlfn.XLOOKUP(K5681,AM:AM,AO:AO)</f>
        <v/>
      </c>
      <c r="R5681">
        <f>_xlfn.XLOOKUP(E5681,AF:AF,AG:AG)</f>
        <v/>
      </c>
      <c r="S5681">
        <f>_xlfn.XLOOKUP(E5681,AF:AF,AI:AI)</f>
        <v/>
      </c>
      <c r="T5681">
        <f>WEEKNUM(G5681)</f>
        <v/>
      </c>
      <c r="U5681">
        <f>YEAR(G5681)</f>
        <v/>
      </c>
      <c r="V5681" s="117">
        <f>IFERROR(Q5681/N5681,"0")</f>
        <v/>
      </c>
    </row>
    <row r="5682">
      <c r="A5682">
        <f>_xlfn.XLOOKUP(D5682,BN:BN,BO:BO)</f>
        <v/>
      </c>
      <c r="B5682" t="inlineStr">
        <is>
          <t>LLC</t>
        </is>
      </c>
      <c r="C5682" t="n">
        <v>1009</v>
      </c>
      <c r="D5682">
        <f>_xlfn.XLOOKUP(C5682,BH:BH,BI:BI)</f>
        <v/>
      </c>
      <c r="E5682" t="n">
        <v>27301</v>
      </c>
      <c r="F5682" t="inlineStr">
        <is>
          <t>VUELO  MEX LHR MAD/BCN MEX</t>
        </is>
      </c>
      <c r="G5682" s="234" t="n">
        <v>46134</v>
      </c>
      <c r="H5682" s="234" t="n">
        <v>46148</v>
      </c>
      <c r="I5682" t="inlineStr">
        <is>
          <t>VLO</t>
        </is>
      </c>
      <c r="J5682">
        <f>_xlfn.XLOOKUP(I5682,AS:AS,AU:AU)</f>
        <v/>
      </c>
      <c r="K5682" t="inlineStr">
        <is>
          <t>MXN</t>
        </is>
      </c>
      <c r="L5682" s="238" t="n">
        <v>19238</v>
      </c>
      <c r="M5682">
        <f>L5682*_xlfn.XLOOKUP(K5682,AM:AM,AN:AN)</f>
        <v/>
      </c>
      <c r="N5682">
        <f>L5682*_xlfn.XLOOKUP(K5682,AM:AM,AO:AO)</f>
        <v/>
      </c>
      <c r="O5682" s="238" t="n">
        <v>0</v>
      </c>
      <c r="P5682">
        <f>O5682*_xlfn.XLOOKUP(K5682,AM:AM,AN:AN)</f>
        <v/>
      </c>
      <c r="Q5682">
        <f>O5682*_xlfn.XLOOKUP(K5682,AM:AM,AO:AO)</f>
        <v/>
      </c>
      <c r="R5682">
        <f>_xlfn.XLOOKUP(E5682,AF:AF,AG:AG)</f>
        <v/>
      </c>
      <c r="S5682">
        <f>_xlfn.XLOOKUP(E5682,AF:AF,AI:AI)</f>
        <v/>
      </c>
      <c r="T5682">
        <f>WEEKNUM(G5682)</f>
        <v/>
      </c>
      <c r="U5682">
        <f>YEAR(G5682)</f>
        <v/>
      </c>
      <c r="V5682" s="117">
        <f>IFERROR(Q5682/N5682,"0")</f>
        <v/>
      </c>
    </row>
    <row r="5683">
      <c r="A5683">
        <f>_xlfn.XLOOKUP(D5683,BN:BN,BO:BO)</f>
        <v/>
      </c>
      <c r="B5683" t="inlineStr">
        <is>
          <t>LLC</t>
        </is>
      </c>
      <c r="C5683" t="n">
        <v>1009</v>
      </c>
      <c r="D5683">
        <f>_xlfn.XLOOKUP(C5683,BH:BH,BI:BI)</f>
        <v/>
      </c>
      <c r="E5683" t="n">
        <v>27301</v>
      </c>
      <c r="F5683" t="inlineStr">
        <is>
          <t>VUELO  MEX LHR MAD/BCN MEX</t>
        </is>
      </c>
      <c r="G5683" s="234" t="n">
        <v>46134</v>
      </c>
      <c r="H5683" s="234" t="n">
        <v>46148</v>
      </c>
      <c r="I5683" t="inlineStr">
        <is>
          <t>VLO</t>
        </is>
      </c>
      <c r="J5683">
        <f>_xlfn.XLOOKUP(I5683,AS:AS,AU:AU)</f>
        <v/>
      </c>
      <c r="K5683" t="inlineStr">
        <is>
          <t>MXN</t>
        </is>
      </c>
      <c r="L5683" s="238" t="n">
        <v>19238</v>
      </c>
      <c r="M5683">
        <f>L5683*_xlfn.XLOOKUP(K5683,AM:AM,AN:AN)</f>
        <v/>
      </c>
      <c r="N5683">
        <f>L5683*_xlfn.XLOOKUP(K5683,AM:AM,AO:AO)</f>
        <v/>
      </c>
      <c r="O5683" s="238" t="n">
        <v>0</v>
      </c>
      <c r="P5683">
        <f>O5683*_xlfn.XLOOKUP(K5683,AM:AM,AN:AN)</f>
        <v/>
      </c>
      <c r="Q5683">
        <f>O5683*_xlfn.XLOOKUP(K5683,AM:AM,AO:AO)</f>
        <v/>
      </c>
      <c r="R5683">
        <f>_xlfn.XLOOKUP(E5683,AF:AF,AG:AG)</f>
        <v/>
      </c>
      <c r="S5683">
        <f>_xlfn.XLOOKUP(E5683,AF:AF,AI:AI)</f>
        <v/>
      </c>
      <c r="T5683">
        <f>WEEKNUM(G5683)</f>
        <v/>
      </c>
      <c r="U5683">
        <f>YEAR(G5683)</f>
        <v/>
      </c>
      <c r="V5683" s="117">
        <f>IFERROR(Q5683/N5683,"0")</f>
        <v/>
      </c>
    </row>
    <row r="5684">
      <c r="A5684">
        <f>_xlfn.XLOOKUP(D5684,BN:BN,BO:BO)</f>
        <v/>
      </c>
      <c r="B5684" t="inlineStr">
        <is>
          <t>LLC</t>
        </is>
      </c>
      <c r="C5684" t="n">
        <v>1009</v>
      </c>
      <c r="D5684">
        <f>_xlfn.XLOOKUP(C5684,BH:BH,BI:BI)</f>
        <v/>
      </c>
      <c r="E5684" t="n">
        <v>27301</v>
      </c>
      <c r="F5684" t="inlineStr">
        <is>
          <t>VUELO  MEX LHR MAD/BCN MEX</t>
        </is>
      </c>
      <c r="G5684" s="234" t="n">
        <v>46134</v>
      </c>
      <c r="H5684" s="234" t="n">
        <v>46148</v>
      </c>
      <c r="I5684" t="inlineStr">
        <is>
          <t>VLO</t>
        </is>
      </c>
      <c r="J5684">
        <f>_xlfn.XLOOKUP(I5684,AS:AS,AU:AU)</f>
        <v/>
      </c>
      <c r="K5684" t="inlineStr">
        <is>
          <t>MXN</t>
        </is>
      </c>
      <c r="L5684" s="238" t="n">
        <v>19238</v>
      </c>
      <c r="M5684">
        <f>L5684*_xlfn.XLOOKUP(K5684,AM:AM,AN:AN)</f>
        <v/>
      </c>
      <c r="N5684">
        <f>L5684*_xlfn.XLOOKUP(K5684,AM:AM,AO:AO)</f>
        <v/>
      </c>
      <c r="O5684" s="238" t="n">
        <v>0</v>
      </c>
      <c r="P5684">
        <f>O5684*_xlfn.XLOOKUP(K5684,AM:AM,AN:AN)</f>
        <v/>
      </c>
      <c r="Q5684">
        <f>O5684*_xlfn.XLOOKUP(K5684,AM:AM,AO:AO)</f>
        <v/>
      </c>
      <c r="R5684">
        <f>_xlfn.XLOOKUP(E5684,AF:AF,AG:AG)</f>
        <v/>
      </c>
      <c r="S5684">
        <f>_xlfn.XLOOKUP(E5684,AF:AF,AI:AI)</f>
        <v/>
      </c>
      <c r="T5684">
        <f>WEEKNUM(G5684)</f>
        <v/>
      </c>
      <c r="U5684">
        <f>YEAR(G5684)</f>
        <v/>
      </c>
      <c r="V5684" s="117">
        <f>IFERROR(Q5684/N5684,"0")</f>
        <v/>
      </c>
    </row>
    <row r="5685">
      <c r="A5685">
        <f>_xlfn.XLOOKUP(D5685,BN:BN,BO:BO)</f>
        <v/>
      </c>
      <c r="B5685" t="inlineStr">
        <is>
          <t>LLC</t>
        </is>
      </c>
      <c r="C5685" t="n">
        <v>1009</v>
      </c>
      <c r="D5685">
        <f>_xlfn.XLOOKUP(C5685,BH:BH,BI:BI)</f>
        <v/>
      </c>
      <c r="E5685" t="n">
        <v>27301</v>
      </c>
      <c r="F5685" t="inlineStr">
        <is>
          <t>VUELO  MEX LHR MAD/BCN MEX</t>
        </is>
      </c>
      <c r="G5685" s="234" t="n">
        <v>46134</v>
      </c>
      <c r="H5685" s="234" t="n">
        <v>46148</v>
      </c>
      <c r="I5685" t="inlineStr">
        <is>
          <t>VLO</t>
        </is>
      </c>
      <c r="J5685">
        <f>_xlfn.XLOOKUP(I5685,AS:AS,AU:AU)</f>
        <v/>
      </c>
      <c r="K5685" t="inlineStr">
        <is>
          <t>MXN</t>
        </is>
      </c>
      <c r="L5685" s="238" t="n">
        <v>19238</v>
      </c>
      <c r="M5685">
        <f>L5685*_xlfn.XLOOKUP(K5685,AM:AM,AN:AN)</f>
        <v/>
      </c>
      <c r="N5685">
        <f>L5685*_xlfn.XLOOKUP(K5685,AM:AM,AO:AO)</f>
        <v/>
      </c>
      <c r="O5685" s="238" t="n">
        <v>0</v>
      </c>
      <c r="P5685">
        <f>O5685*_xlfn.XLOOKUP(K5685,AM:AM,AN:AN)</f>
        <v/>
      </c>
      <c r="Q5685">
        <f>O5685*_xlfn.XLOOKUP(K5685,AM:AM,AO:AO)</f>
        <v/>
      </c>
      <c r="R5685">
        <f>_xlfn.XLOOKUP(E5685,AF:AF,AG:AG)</f>
        <v/>
      </c>
      <c r="S5685">
        <f>_xlfn.XLOOKUP(E5685,AF:AF,AI:AI)</f>
        <v/>
      </c>
      <c r="T5685">
        <f>WEEKNUM(G5685)</f>
        <v/>
      </c>
      <c r="U5685">
        <f>YEAR(G5685)</f>
        <v/>
      </c>
      <c r="V5685" s="117">
        <f>IFERROR(Q5685/N5685,"0")</f>
        <v/>
      </c>
    </row>
    <row r="5686">
      <c r="A5686">
        <f>_xlfn.XLOOKUP(D5686,BN:BN,BO:BO)</f>
        <v/>
      </c>
      <c r="B5686" t="inlineStr">
        <is>
          <t>LLC</t>
        </is>
      </c>
      <c r="C5686" t="n">
        <v>1009</v>
      </c>
      <c r="D5686">
        <f>_xlfn.XLOOKUP(C5686,BH:BH,BI:BI)</f>
        <v/>
      </c>
      <c r="E5686" t="n">
        <v>27301</v>
      </c>
      <c r="F5686" t="inlineStr">
        <is>
          <t>VUELO  MEX LHR MAD/BCN MEX</t>
        </is>
      </c>
      <c r="G5686" s="234" t="n">
        <v>46134</v>
      </c>
      <c r="H5686" s="234" t="n">
        <v>46148</v>
      </c>
      <c r="I5686" t="inlineStr">
        <is>
          <t>VLO</t>
        </is>
      </c>
      <c r="J5686">
        <f>_xlfn.XLOOKUP(I5686,AS:AS,AU:AU)</f>
        <v/>
      </c>
      <c r="K5686" t="inlineStr">
        <is>
          <t>MXN</t>
        </is>
      </c>
      <c r="L5686" s="238" t="n">
        <v>0</v>
      </c>
      <c r="M5686">
        <f>L5686*_xlfn.XLOOKUP(K5686,AM:AM,AN:AN)</f>
        <v/>
      </c>
      <c r="N5686">
        <f>L5686*_xlfn.XLOOKUP(K5686,AM:AM,AO:AO)</f>
        <v/>
      </c>
      <c r="O5686" s="238" t="n">
        <v>0</v>
      </c>
      <c r="P5686">
        <f>O5686*_xlfn.XLOOKUP(K5686,AM:AM,AN:AN)</f>
        <v/>
      </c>
      <c r="Q5686">
        <f>O5686*_xlfn.XLOOKUP(K5686,AM:AM,AO:AO)</f>
        <v/>
      </c>
      <c r="R5686">
        <f>_xlfn.XLOOKUP(E5686,AF:AF,AG:AG)</f>
        <v/>
      </c>
      <c r="S5686">
        <f>_xlfn.XLOOKUP(E5686,AF:AF,AI:AI)</f>
        <v/>
      </c>
      <c r="T5686">
        <f>WEEKNUM(G5686)</f>
        <v/>
      </c>
      <c r="U5686">
        <f>YEAR(G5686)</f>
        <v/>
      </c>
      <c r="V5686" s="117">
        <f>IFERROR(Q5686/N5686,"0")</f>
        <v/>
      </c>
    </row>
    <row r="5687">
      <c r="A5687">
        <f>_xlfn.XLOOKUP(D5687,BN:BN,BO:BO)</f>
        <v/>
      </c>
      <c r="B5687" t="inlineStr">
        <is>
          <t>LLC</t>
        </is>
      </c>
      <c r="C5687" t="n">
        <v>1009</v>
      </c>
      <c r="D5687">
        <f>_xlfn.XLOOKUP(C5687,BH:BH,BI:BI)</f>
        <v/>
      </c>
      <c r="E5687" t="n">
        <v>27301</v>
      </c>
      <c r="F5687" t="inlineStr">
        <is>
          <t>VUELO  MEX LHR MAD/BCN MEX</t>
        </is>
      </c>
      <c r="G5687" s="234" t="n">
        <v>46134</v>
      </c>
      <c r="H5687" s="234" t="n">
        <v>46148</v>
      </c>
      <c r="I5687" t="inlineStr">
        <is>
          <t>VLO</t>
        </is>
      </c>
      <c r="J5687">
        <f>_xlfn.XLOOKUP(I5687,AS:AS,AU:AU)</f>
        <v/>
      </c>
      <c r="K5687" t="inlineStr">
        <is>
          <t>MXN</t>
        </is>
      </c>
      <c r="L5687" s="238" t="n">
        <v>0</v>
      </c>
      <c r="M5687">
        <f>L5687*_xlfn.XLOOKUP(K5687,AM:AM,AN:AN)</f>
        <v/>
      </c>
      <c r="N5687">
        <f>L5687*_xlfn.XLOOKUP(K5687,AM:AM,AO:AO)</f>
        <v/>
      </c>
      <c r="O5687" s="238" t="n">
        <v>0</v>
      </c>
      <c r="P5687">
        <f>O5687*_xlfn.XLOOKUP(K5687,AM:AM,AN:AN)</f>
        <v/>
      </c>
      <c r="Q5687">
        <f>O5687*_xlfn.XLOOKUP(K5687,AM:AM,AO:AO)</f>
        <v/>
      </c>
      <c r="R5687">
        <f>_xlfn.XLOOKUP(E5687,AF:AF,AG:AG)</f>
        <v/>
      </c>
      <c r="S5687">
        <f>_xlfn.XLOOKUP(E5687,AF:AF,AI:AI)</f>
        <v/>
      </c>
      <c r="T5687">
        <f>WEEKNUM(G5687)</f>
        <v/>
      </c>
      <c r="U5687">
        <f>YEAR(G5687)</f>
        <v/>
      </c>
      <c r="V5687" s="117">
        <f>IFERROR(Q5687/N5687,"0")</f>
        <v/>
      </c>
    </row>
    <row r="5688">
      <c r="A5688">
        <f>_xlfn.XLOOKUP(D5688,BN:BN,BO:BO)</f>
        <v/>
      </c>
      <c r="B5688" t="inlineStr">
        <is>
          <t>LLC</t>
        </is>
      </c>
      <c r="C5688" t="n">
        <v>1009</v>
      </c>
      <c r="D5688">
        <f>_xlfn.XLOOKUP(C5688,BH:BH,BI:BI)</f>
        <v/>
      </c>
      <c r="E5688" t="n">
        <v>27301</v>
      </c>
      <c r="F5688" t="inlineStr">
        <is>
          <t>VUELO  MEX LHR MAD/BCN MEX</t>
        </is>
      </c>
      <c r="G5688" s="234" t="n">
        <v>46134</v>
      </c>
      <c r="H5688" s="234" t="n">
        <v>46148</v>
      </c>
      <c r="I5688" t="inlineStr">
        <is>
          <t>VLO</t>
        </is>
      </c>
      <c r="J5688">
        <f>_xlfn.XLOOKUP(I5688,AS:AS,AU:AU)</f>
        <v/>
      </c>
      <c r="K5688" t="inlineStr">
        <is>
          <t>MXN</t>
        </is>
      </c>
      <c r="L5688" s="238" t="n">
        <v>0</v>
      </c>
      <c r="M5688">
        <f>L5688*_xlfn.XLOOKUP(K5688,AM:AM,AN:AN)</f>
        <v/>
      </c>
      <c r="N5688">
        <f>L5688*_xlfn.XLOOKUP(K5688,AM:AM,AO:AO)</f>
        <v/>
      </c>
      <c r="O5688" s="238" t="n">
        <v>0</v>
      </c>
      <c r="P5688">
        <f>O5688*_xlfn.XLOOKUP(K5688,AM:AM,AN:AN)</f>
        <v/>
      </c>
      <c r="Q5688">
        <f>O5688*_xlfn.XLOOKUP(K5688,AM:AM,AO:AO)</f>
        <v/>
      </c>
      <c r="R5688">
        <f>_xlfn.XLOOKUP(E5688,AF:AF,AG:AG)</f>
        <v/>
      </c>
      <c r="S5688">
        <f>_xlfn.XLOOKUP(E5688,AF:AF,AI:AI)</f>
        <v/>
      </c>
      <c r="T5688">
        <f>WEEKNUM(G5688)</f>
        <v/>
      </c>
      <c r="U5688">
        <f>YEAR(G5688)</f>
        <v/>
      </c>
      <c r="V5688" s="117">
        <f>IFERROR(Q5688/N5688,"0")</f>
        <v/>
      </c>
    </row>
    <row r="5689">
      <c r="A5689">
        <f>_xlfn.XLOOKUP(D5689,BN:BN,BO:BO)</f>
        <v/>
      </c>
      <c r="B5689" t="inlineStr">
        <is>
          <t>LLC</t>
        </is>
      </c>
      <c r="C5689" t="n">
        <v>1009</v>
      </c>
      <c r="D5689">
        <f>_xlfn.XLOOKUP(C5689,BH:BH,BI:BI)</f>
        <v/>
      </c>
      <c r="E5689" t="n">
        <v>27301</v>
      </c>
      <c r="F5689" t="inlineStr">
        <is>
          <t>VUELO  MEX LHR MAD/BCN MEX</t>
        </is>
      </c>
      <c r="G5689" s="234" t="n">
        <v>46134</v>
      </c>
      <c r="H5689" s="234" t="n">
        <v>46148</v>
      </c>
      <c r="I5689" t="inlineStr">
        <is>
          <t>VLO</t>
        </is>
      </c>
      <c r="J5689">
        <f>_xlfn.XLOOKUP(I5689,AS:AS,AU:AU)</f>
        <v/>
      </c>
      <c r="K5689" t="inlineStr">
        <is>
          <t>MXN</t>
        </is>
      </c>
      <c r="L5689" s="238" t="n">
        <v>0</v>
      </c>
      <c r="M5689">
        <f>L5689*_xlfn.XLOOKUP(K5689,AM:AM,AN:AN)</f>
        <v/>
      </c>
      <c r="N5689">
        <f>L5689*_xlfn.XLOOKUP(K5689,AM:AM,AO:AO)</f>
        <v/>
      </c>
      <c r="O5689" s="238" t="n">
        <v>0</v>
      </c>
      <c r="P5689">
        <f>O5689*_xlfn.XLOOKUP(K5689,AM:AM,AN:AN)</f>
        <v/>
      </c>
      <c r="Q5689">
        <f>O5689*_xlfn.XLOOKUP(K5689,AM:AM,AO:AO)</f>
        <v/>
      </c>
      <c r="R5689">
        <f>_xlfn.XLOOKUP(E5689,AF:AF,AG:AG)</f>
        <v/>
      </c>
      <c r="S5689">
        <f>_xlfn.XLOOKUP(E5689,AF:AF,AI:AI)</f>
        <v/>
      </c>
      <c r="T5689">
        <f>WEEKNUM(G5689)</f>
        <v/>
      </c>
      <c r="U5689">
        <f>YEAR(G5689)</f>
        <v/>
      </c>
      <c r="V5689" s="117">
        <f>IFERROR(Q5689/N5689,"0")</f>
        <v/>
      </c>
    </row>
    <row r="5690">
      <c r="A5690">
        <f>_xlfn.XLOOKUP(D5690,BN:BN,BO:BO)</f>
        <v/>
      </c>
      <c r="B5690" t="inlineStr">
        <is>
          <t>LLC</t>
        </is>
      </c>
      <c r="C5690" t="n">
        <v>1010</v>
      </c>
      <c r="D5690">
        <f>_xlfn.XLOOKUP(C5690,BH:BH,BI:BI)</f>
        <v/>
      </c>
      <c r="E5690" t="n">
        <v>34332</v>
      </c>
      <c r="F5690" t="inlineStr">
        <is>
          <t>PRINCE DE GALLES</t>
        </is>
      </c>
      <c r="G5690" s="234" t="n">
        <v>46025</v>
      </c>
      <c r="H5690" s="234" t="n">
        <v>46027</v>
      </c>
      <c r="I5690" t="inlineStr">
        <is>
          <t>HTL</t>
        </is>
      </c>
      <c r="J5690">
        <f>_xlfn.XLOOKUP(I5690,AS:AS,AU:AU)</f>
        <v/>
      </c>
      <c r="K5690" t="inlineStr">
        <is>
          <t>USD</t>
        </is>
      </c>
      <c r="L5690" s="238" t="n">
        <v>9639</v>
      </c>
      <c r="M5690">
        <f>L5690*_xlfn.XLOOKUP(K5690,AM:AM,AN:AN)</f>
        <v/>
      </c>
      <c r="N5690">
        <f>L5690*_xlfn.XLOOKUP(K5690,AM:AM,AO:AO)</f>
        <v/>
      </c>
      <c r="O5690" s="238" t="n">
        <v>962.63</v>
      </c>
      <c r="P5690">
        <f>O5690*_xlfn.XLOOKUP(K5690,AM:AM,AN:AN)</f>
        <v/>
      </c>
      <c r="Q5690">
        <f>O5690*_xlfn.XLOOKUP(K5690,AM:AM,AO:AO)</f>
        <v/>
      </c>
      <c r="R5690">
        <f>_xlfn.XLOOKUP(E5690,AF:AF,AG:AG)</f>
        <v/>
      </c>
      <c r="S5690">
        <f>_xlfn.XLOOKUP(E5690,AF:AF,AI:AI)</f>
        <v/>
      </c>
      <c r="T5690">
        <f>WEEKNUM(G5690)</f>
        <v/>
      </c>
      <c r="U5690">
        <f>YEAR(G5690)</f>
        <v/>
      </c>
      <c r="V5690" s="117">
        <f>IFERROR(Q5690/N5690,"0")</f>
        <v/>
      </c>
    </row>
    <row r="5691">
      <c r="A5691">
        <f>_xlfn.XLOOKUP(D5691,BN:BN,BO:BO)</f>
        <v/>
      </c>
      <c r="B5691" t="inlineStr">
        <is>
          <t>LLC</t>
        </is>
      </c>
      <c r="C5691" t="n">
        <v>1011</v>
      </c>
      <c r="D5691">
        <f>_xlfn.XLOOKUP(C5691,BH:BH,BI:BI)</f>
        <v/>
      </c>
      <c r="E5691" t="n">
        <v>27301</v>
      </c>
      <c r="F5691" t="inlineStr">
        <is>
          <t>Vuelo MEX-DFW-BZN-DFW-MEX/Sergio Berger</t>
        </is>
      </c>
      <c r="G5691" s="234" t="n">
        <v>46109</v>
      </c>
      <c r="H5691" s="234" t="n">
        <v>46117</v>
      </c>
      <c r="I5691" t="inlineStr">
        <is>
          <t>VLO</t>
        </is>
      </c>
      <c r="J5691">
        <f>_xlfn.XLOOKUP(I5691,AS:AS,AU:AU)</f>
        <v/>
      </c>
      <c r="K5691" t="inlineStr">
        <is>
          <t>MXN</t>
        </is>
      </c>
      <c r="L5691" s="238" t="n">
        <v>45226</v>
      </c>
      <c r="M5691">
        <f>L5691*_xlfn.XLOOKUP(K5691,AM:AM,AN:AN)</f>
        <v/>
      </c>
      <c r="N5691">
        <f>L5691*_xlfn.XLOOKUP(K5691,AM:AM,AO:AO)</f>
        <v/>
      </c>
      <c r="O5691" s="238" t="n">
        <v>0</v>
      </c>
      <c r="P5691">
        <f>O5691*_xlfn.XLOOKUP(K5691,AM:AM,AN:AN)</f>
        <v/>
      </c>
      <c r="Q5691">
        <f>O5691*_xlfn.XLOOKUP(K5691,AM:AM,AO:AO)</f>
        <v/>
      </c>
      <c r="R5691">
        <f>_xlfn.XLOOKUP(E5691,AF:AF,AG:AG)</f>
        <v/>
      </c>
      <c r="S5691">
        <f>_xlfn.XLOOKUP(E5691,AF:AF,AI:AI)</f>
        <v/>
      </c>
      <c r="T5691">
        <f>WEEKNUM(G5691)</f>
        <v/>
      </c>
      <c r="U5691">
        <f>YEAR(G5691)</f>
        <v/>
      </c>
      <c r="V5691" s="117">
        <f>IFERROR(Q5691/N5691,"0")</f>
        <v/>
      </c>
    </row>
    <row r="5692">
      <c r="A5692">
        <f>_xlfn.XLOOKUP(D5692,BN:BN,BO:BO)</f>
        <v/>
      </c>
      <c r="B5692" t="inlineStr">
        <is>
          <t>LLC</t>
        </is>
      </c>
      <c r="C5692" t="n">
        <v>1011</v>
      </c>
      <c r="D5692">
        <f>_xlfn.XLOOKUP(C5692,BH:BH,BI:BI)</f>
        <v/>
      </c>
      <c r="E5692" t="n">
        <v>27301</v>
      </c>
      <c r="F5692" t="inlineStr">
        <is>
          <t>Vuelo MEX-DFW-BZN-DFW-MEX/Andres Carretero</t>
        </is>
      </c>
      <c r="G5692" s="234" t="n">
        <v>46109</v>
      </c>
      <c r="H5692" s="234" t="n">
        <v>46117</v>
      </c>
      <c r="I5692" t="inlineStr">
        <is>
          <t>VLO</t>
        </is>
      </c>
      <c r="J5692">
        <f>_xlfn.XLOOKUP(I5692,AS:AS,AU:AU)</f>
        <v/>
      </c>
      <c r="K5692" t="inlineStr">
        <is>
          <t>MXN</t>
        </is>
      </c>
      <c r="L5692" s="238" t="n">
        <v>45226</v>
      </c>
      <c r="M5692">
        <f>L5692*_xlfn.XLOOKUP(K5692,AM:AM,AN:AN)</f>
        <v/>
      </c>
      <c r="N5692">
        <f>L5692*_xlfn.XLOOKUP(K5692,AM:AM,AO:AO)</f>
        <v/>
      </c>
      <c r="O5692" s="238" t="n">
        <v>0</v>
      </c>
      <c r="P5692">
        <f>O5692*_xlfn.XLOOKUP(K5692,AM:AM,AN:AN)</f>
        <v/>
      </c>
      <c r="Q5692">
        <f>O5692*_xlfn.XLOOKUP(K5692,AM:AM,AO:AO)</f>
        <v/>
      </c>
      <c r="R5692">
        <f>_xlfn.XLOOKUP(E5692,AF:AF,AG:AG)</f>
        <v/>
      </c>
      <c r="S5692">
        <f>_xlfn.XLOOKUP(E5692,AF:AF,AI:AI)</f>
        <v/>
      </c>
      <c r="T5692">
        <f>WEEKNUM(G5692)</f>
        <v/>
      </c>
      <c r="U5692">
        <f>YEAR(G5692)</f>
        <v/>
      </c>
      <c r="V5692" s="117">
        <f>IFERROR(Q5692/N5692,"0")</f>
        <v/>
      </c>
    </row>
    <row r="5693">
      <c r="A5693">
        <f>_xlfn.XLOOKUP(D5693,BN:BN,BO:BO)</f>
        <v/>
      </c>
      <c r="B5693" t="inlineStr">
        <is>
          <t>LLC</t>
        </is>
      </c>
      <c r="C5693" t="n">
        <v>1011</v>
      </c>
      <c r="D5693">
        <f>_xlfn.XLOOKUP(C5693,BH:BH,BI:BI)</f>
        <v/>
      </c>
      <c r="E5693" t="n">
        <v>0</v>
      </c>
      <c r="F5693" t="inlineStr">
        <is>
          <t>Fee de emisión EFHFFZ</t>
        </is>
      </c>
      <c r="G5693" s="234" t="n">
        <v>46109</v>
      </c>
      <c r="H5693" s="234" t="n">
        <v>46117</v>
      </c>
      <c r="I5693" t="inlineStr">
        <is>
          <t>HPS</t>
        </is>
      </c>
      <c r="J5693">
        <f>_xlfn.XLOOKUP(I5693,AS:AS,AU:AU)</f>
        <v/>
      </c>
      <c r="K5693" t="inlineStr">
        <is>
          <t>MXN</t>
        </is>
      </c>
      <c r="L5693" s="238" t="n">
        <v>1250.2</v>
      </c>
      <c r="M5693">
        <f>L5693*_xlfn.XLOOKUP(K5693,AM:AM,AN:AN)</f>
        <v/>
      </c>
      <c r="N5693">
        <f>L5693*_xlfn.XLOOKUP(K5693,AM:AM,AO:AO)</f>
        <v/>
      </c>
      <c r="O5693" s="238" t="n">
        <v>1250.2</v>
      </c>
      <c r="P5693">
        <f>O5693*_xlfn.XLOOKUP(K5693,AM:AM,AN:AN)</f>
        <v/>
      </c>
      <c r="Q5693">
        <f>O5693*_xlfn.XLOOKUP(K5693,AM:AM,AO:AO)</f>
        <v/>
      </c>
      <c r="R5693">
        <f>_xlfn.XLOOKUP(E5693,AF:AF,AG:AG)</f>
        <v/>
      </c>
      <c r="S5693">
        <f>_xlfn.XLOOKUP(E5693,AF:AF,AI:AI)</f>
        <v/>
      </c>
      <c r="T5693">
        <f>WEEKNUM(G5693)</f>
        <v/>
      </c>
      <c r="U5693">
        <f>YEAR(G5693)</f>
        <v/>
      </c>
      <c r="V5693" s="117">
        <f>IFERROR(Q5693/N5693,"0")</f>
        <v/>
      </c>
    </row>
    <row r="5694">
      <c r="A5694">
        <f>_xlfn.XLOOKUP(D5694,BN:BN,BO:BO)</f>
        <v/>
      </c>
      <c r="B5694" t="inlineStr">
        <is>
          <t>LLC</t>
        </is>
      </c>
      <c r="C5694" t="n">
        <v>1011</v>
      </c>
      <c r="D5694">
        <f>_xlfn.XLOOKUP(C5694,BH:BH,BI:BI)</f>
        <v/>
      </c>
      <c r="E5694" t="n">
        <v>34446</v>
      </c>
      <c r="F5694" t="inlineStr">
        <is>
          <t xml:space="preserve">Alojamiento Cabaña del 28 marzo al 01 de abril </t>
        </is>
      </c>
      <c r="G5694" s="234" t="n">
        <v>46109</v>
      </c>
      <c r="H5694" s="234" t="n">
        <v>46117</v>
      </c>
      <c r="I5694" t="inlineStr">
        <is>
          <t>HTL</t>
        </is>
      </c>
      <c r="J5694">
        <f>_xlfn.XLOOKUP(I5694,AS:AS,AU:AU)</f>
        <v/>
      </c>
      <c r="K5694" t="inlineStr">
        <is>
          <t>MXN</t>
        </is>
      </c>
      <c r="L5694" s="238" t="n">
        <v>9201.6</v>
      </c>
      <c r="M5694">
        <f>L5694*_xlfn.XLOOKUP(K5694,AM:AM,AN:AN)</f>
        <v/>
      </c>
      <c r="N5694">
        <f>L5694*_xlfn.XLOOKUP(K5694,AM:AM,AO:AO)</f>
        <v/>
      </c>
      <c r="O5694" s="238" t="n">
        <v>720</v>
      </c>
      <c r="P5694">
        <f>O5694*_xlfn.XLOOKUP(K5694,AM:AM,AN:AN)</f>
        <v/>
      </c>
      <c r="Q5694">
        <f>O5694*_xlfn.XLOOKUP(K5694,AM:AM,AO:AO)</f>
        <v/>
      </c>
      <c r="R5694">
        <f>_xlfn.XLOOKUP(E5694,AF:AF,AG:AG)</f>
        <v/>
      </c>
      <c r="S5694">
        <f>_xlfn.XLOOKUP(E5694,AF:AF,AI:AI)</f>
        <v/>
      </c>
      <c r="T5694">
        <f>WEEKNUM(G5694)</f>
        <v/>
      </c>
      <c r="U5694">
        <f>YEAR(G5694)</f>
        <v/>
      </c>
      <c r="V5694" s="117">
        <f>IFERROR(Q5694/N5694,"0")</f>
        <v/>
      </c>
    </row>
    <row r="5695">
      <c r="A5695">
        <f>_xlfn.XLOOKUP(D5695,BN:BN,BO:BO)</f>
        <v/>
      </c>
      <c r="B5695" t="inlineStr">
        <is>
          <t>LLC</t>
        </is>
      </c>
      <c r="C5695" t="n">
        <v>1012</v>
      </c>
      <c r="D5695">
        <f>_xlfn.XLOOKUP(C5695,BH:BH,BI:BI)</f>
        <v/>
      </c>
      <c r="E5695" t="n">
        <v>32077</v>
      </c>
      <c r="F5695" t="inlineStr">
        <is>
          <t>HOTEL OAXACA</t>
        </is>
      </c>
      <c r="G5695" s="234" t="n">
        <v>46053</v>
      </c>
      <c r="H5695" s="234" t="n">
        <v>46057</v>
      </c>
      <c r="I5695" t="inlineStr">
        <is>
          <t>HTL</t>
        </is>
      </c>
      <c r="J5695">
        <f>_xlfn.XLOOKUP(I5695,AS:AS,AU:AU)</f>
        <v/>
      </c>
      <c r="K5695" t="inlineStr">
        <is>
          <t>MXN</t>
        </is>
      </c>
      <c r="L5695" s="238" t="n">
        <v>119771.09</v>
      </c>
      <c r="M5695">
        <f>L5695*_xlfn.XLOOKUP(K5695,AM:AM,AN:AN)</f>
        <v/>
      </c>
      <c r="N5695">
        <f>L5695*_xlfn.XLOOKUP(K5695,AM:AM,AO:AO)</f>
        <v/>
      </c>
      <c r="O5695" s="238" t="n">
        <v>13051.09</v>
      </c>
      <c r="P5695">
        <f>O5695*_xlfn.XLOOKUP(K5695,AM:AM,AN:AN)</f>
        <v/>
      </c>
      <c r="Q5695">
        <f>O5695*_xlfn.XLOOKUP(K5695,AM:AM,AO:AO)</f>
        <v/>
      </c>
      <c r="R5695">
        <f>_xlfn.XLOOKUP(E5695,AF:AF,AG:AG)</f>
        <v/>
      </c>
      <c r="S5695">
        <f>_xlfn.XLOOKUP(E5695,AF:AF,AI:AI)</f>
        <v/>
      </c>
      <c r="T5695">
        <f>WEEKNUM(G5695)</f>
        <v/>
      </c>
      <c r="U5695">
        <f>YEAR(G5695)</f>
        <v/>
      </c>
      <c r="V5695" s="117">
        <f>IFERROR(Q5695/N5695,"0")</f>
        <v/>
      </c>
    </row>
    <row r="5696">
      <c r="A5696">
        <f>_xlfn.XLOOKUP(D5696,BN:BN,BO:BO)</f>
        <v/>
      </c>
      <c r="B5696" t="inlineStr">
        <is>
          <t>LLC</t>
        </is>
      </c>
      <c r="C5696" t="n">
        <v>1012</v>
      </c>
      <c r="D5696">
        <f>_xlfn.XLOOKUP(C5696,BH:BH,BI:BI)</f>
        <v/>
      </c>
      <c r="E5696" t="n">
        <v>0</v>
      </c>
      <c r="F5696" t="inlineStr">
        <is>
          <t xml:space="preserve"> Comision pago con tarjeta</t>
        </is>
      </c>
      <c r="G5696" s="234" t="n">
        <v>46053</v>
      </c>
      <c r="H5696" s="234" t="n">
        <v>46057</v>
      </c>
      <c r="I5696" t="inlineStr">
        <is>
          <t>HPS</t>
        </is>
      </c>
      <c r="J5696">
        <f>_xlfn.XLOOKUP(I5696,AS:AS,AU:AU)</f>
        <v/>
      </c>
      <c r="K5696" t="inlineStr">
        <is>
          <t>MXN</t>
        </is>
      </c>
      <c r="L5696" s="238" t="n">
        <v>8584.969999999999</v>
      </c>
      <c r="M5696">
        <f>L5696*_xlfn.XLOOKUP(K5696,AM:AM,AN:AN)</f>
        <v/>
      </c>
      <c r="N5696">
        <f>L5696*_xlfn.XLOOKUP(K5696,AM:AM,AO:AO)</f>
        <v/>
      </c>
      <c r="O5696" s="238" t="n">
        <v>8584.969999999999</v>
      </c>
      <c r="P5696">
        <f>O5696*_xlfn.XLOOKUP(K5696,AM:AM,AN:AN)</f>
        <v/>
      </c>
      <c r="Q5696">
        <f>O5696*_xlfn.XLOOKUP(K5696,AM:AM,AO:AO)</f>
        <v/>
      </c>
      <c r="R5696">
        <f>_xlfn.XLOOKUP(E5696,AF:AF,AG:AG)</f>
        <v/>
      </c>
      <c r="S5696">
        <f>_xlfn.XLOOKUP(E5696,AF:AF,AI:AI)</f>
        <v/>
      </c>
      <c r="T5696">
        <f>WEEKNUM(G5696)</f>
        <v/>
      </c>
      <c r="U5696">
        <f>YEAR(G5696)</f>
        <v/>
      </c>
      <c r="V5696" s="117">
        <f>IFERROR(Q5696/N5696,"0")</f>
        <v/>
      </c>
    </row>
    <row r="5697">
      <c r="A5697">
        <f>_xlfn.XLOOKUP(D5697,BN:BN,BO:BO)</f>
        <v/>
      </c>
      <c r="B5697" t="inlineStr">
        <is>
          <t>LLC</t>
        </is>
      </c>
      <c r="C5697" t="n">
        <v>1012</v>
      </c>
      <c r="D5697">
        <f>_xlfn.XLOOKUP(C5697,BH:BH,BI:BI)</f>
        <v/>
      </c>
      <c r="E5697" t="n">
        <v>30026</v>
      </c>
      <c r="F5697" t="inlineStr">
        <is>
          <t>Excursión/Transporte</t>
        </is>
      </c>
      <c r="G5697" s="234" t="n">
        <v>46053</v>
      </c>
      <c r="H5697" s="234" t="n">
        <v>46057</v>
      </c>
      <c r="I5697" t="inlineStr">
        <is>
          <t>EXC</t>
        </is>
      </c>
      <c r="J5697">
        <f>_xlfn.XLOOKUP(I5697,AS:AS,AU:AU)</f>
        <v/>
      </c>
      <c r="K5697" t="inlineStr">
        <is>
          <t>MXN</t>
        </is>
      </c>
      <c r="L5697" s="238" t="n">
        <v>91633.94</v>
      </c>
      <c r="M5697">
        <f>L5697*_xlfn.XLOOKUP(K5697,AM:AM,AN:AN)</f>
        <v/>
      </c>
      <c r="N5697">
        <f>L5697*_xlfn.XLOOKUP(K5697,AM:AM,AO:AO)</f>
        <v/>
      </c>
      <c r="O5697" s="238" t="n">
        <v>11633.94</v>
      </c>
      <c r="P5697">
        <f>O5697*_xlfn.XLOOKUP(K5697,AM:AM,AN:AN)</f>
        <v/>
      </c>
      <c r="Q5697">
        <f>O5697*_xlfn.XLOOKUP(K5697,AM:AM,AO:AO)</f>
        <v/>
      </c>
      <c r="R5697">
        <f>_xlfn.XLOOKUP(E5697,AF:AF,AG:AG)</f>
        <v/>
      </c>
      <c r="S5697">
        <f>_xlfn.XLOOKUP(E5697,AF:AF,AI:AI)</f>
        <v/>
      </c>
      <c r="T5697">
        <f>WEEKNUM(G5697)</f>
        <v/>
      </c>
      <c r="U5697">
        <f>YEAR(G5697)</f>
        <v/>
      </c>
      <c r="V5697" s="117">
        <f>IFERROR(Q5697/N5697,"0")</f>
        <v/>
      </c>
    </row>
    <row r="5698">
      <c r="A5698">
        <f>_xlfn.XLOOKUP(D5698,BN:BN,BO:BO)</f>
        <v/>
      </c>
      <c r="B5698" t="inlineStr">
        <is>
          <t>LLC</t>
        </is>
      </c>
      <c r="C5698" t="n">
        <v>1014</v>
      </c>
      <c r="D5698">
        <f>_xlfn.XLOOKUP(C5698,BH:BH,BI:BI)</f>
        <v/>
      </c>
      <c r="E5698" t="n">
        <v>27085</v>
      </c>
      <c r="F5698" t="inlineStr">
        <is>
          <t>HOTEL LE Coucou MéribeL</t>
        </is>
      </c>
      <c r="G5698" s="234" t="n">
        <v>45699</v>
      </c>
      <c r="H5698" s="234" t="n">
        <v>45703</v>
      </c>
      <c r="I5698" t="inlineStr">
        <is>
          <t>HTL</t>
        </is>
      </c>
      <c r="J5698">
        <f>_xlfn.XLOOKUP(I5698,AS:AS,AU:AU)</f>
        <v/>
      </c>
      <c r="K5698" t="inlineStr">
        <is>
          <t>USD</t>
        </is>
      </c>
      <c r="L5698" s="238" t="n">
        <v>3300.7</v>
      </c>
      <c r="M5698">
        <f>L5698*_xlfn.XLOOKUP(K5698,AM:AM,AN:AN)</f>
        <v/>
      </c>
      <c r="N5698">
        <f>L5698*_xlfn.XLOOKUP(K5698,AM:AM,AO:AO)</f>
        <v/>
      </c>
      <c r="O5698" s="238" t="n">
        <v>337.27</v>
      </c>
      <c r="P5698">
        <f>O5698*_xlfn.XLOOKUP(K5698,AM:AM,AN:AN)</f>
        <v/>
      </c>
      <c r="Q5698">
        <f>O5698*_xlfn.XLOOKUP(K5698,AM:AM,AO:AO)</f>
        <v/>
      </c>
      <c r="R5698">
        <f>_xlfn.XLOOKUP(E5698,AF:AF,AG:AG)</f>
        <v/>
      </c>
      <c r="S5698">
        <f>_xlfn.XLOOKUP(E5698,AF:AF,AI:AI)</f>
        <v/>
      </c>
      <c r="T5698">
        <f>WEEKNUM(G5698)</f>
        <v/>
      </c>
      <c r="U5698">
        <f>YEAR(G5698)</f>
        <v/>
      </c>
      <c r="V5698" s="117">
        <f>IFERROR(Q5698/N5698,"0")</f>
        <v/>
      </c>
    </row>
    <row r="5699">
      <c r="A5699">
        <f>_xlfn.XLOOKUP(D5699,BN:BN,BO:BO)</f>
        <v/>
      </c>
      <c r="B5699" t="inlineStr">
        <is>
          <t>LLC</t>
        </is>
      </c>
      <c r="C5699" t="n">
        <v>1015</v>
      </c>
      <c r="D5699">
        <f>_xlfn.XLOOKUP(C5699,BH:BH,BI:BI)</f>
        <v/>
      </c>
      <c r="E5699" t="n">
        <v>25379</v>
      </c>
      <c r="F5699" t="inlineStr">
        <is>
          <t>ONE &amp; ONLY AESTHESIS</t>
        </is>
      </c>
      <c r="G5699" s="234" t="n">
        <v>46117</v>
      </c>
      <c r="H5699" s="234" t="n">
        <v>46124</v>
      </c>
      <c r="I5699" t="inlineStr">
        <is>
          <t>HTL</t>
        </is>
      </c>
      <c r="J5699">
        <f>_xlfn.XLOOKUP(I5699,AS:AS,AU:AU)</f>
        <v/>
      </c>
      <c r="K5699" t="inlineStr">
        <is>
          <t>USD</t>
        </is>
      </c>
      <c r="L5699" s="238" t="n">
        <v>55900</v>
      </c>
      <c r="M5699">
        <f>L5699*_xlfn.XLOOKUP(K5699,AM:AM,AN:AN)</f>
        <v/>
      </c>
      <c r="N5699">
        <f>L5699*_xlfn.XLOOKUP(K5699,AM:AM,AO:AO)</f>
        <v/>
      </c>
      <c r="O5699" s="238" t="n">
        <v>8385</v>
      </c>
      <c r="P5699">
        <f>O5699*_xlfn.XLOOKUP(K5699,AM:AM,AN:AN)</f>
        <v/>
      </c>
      <c r="Q5699">
        <f>O5699*_xlfn.XLOOKUP(K5699,AM:AM,AO:AO)</f>
        <v/>
      </c>
      <c r="R5699">
        <f>_xlfn.XLOOKUP(E5699,AF:AF,AG:AG)</f>
        <v/>
      </c>
      <c r="S5699">
        <f>_xlfn.XLOOKUP(E5699,AF:AF,AI:AI)</f>
        <v/>
      </c>
      <c r="T5699">
        <f>WEEKNUM(G5699)</f>
        <v/>
      </c>
      <c r="U5699">
        <f>YEAR(G5699)</f>
        <v/>
      </c>
      <c r="V5699" s="117">
        <f>IFERROR(Q5699/N5699,"0")</f>
        <v/>
      </c>
    </row>
    <row r="5700">
      <c r="A5700">
        <f>_xlfn.XLOOKUP(D5700,BN:BN,BO:BO)</f>
        <v/>
      </c>
      <c r="B5700" t="inlineStr">
        <is>
          <t>LLC</t>
        </is>
      </c>
      <c r="C5700" t="n">
        <v>1016</v>
      </c>
      <c r="D5700">
        <f>_xlfn.XLOOKUP(C5700,BH:BH,BI:BI)</f>
        <v/>
      </c>
      <c r="E5700" t="n">
        <v>27105</v>
      </c>
      <c r="F5700" t="inlineStr">
        <is>
          <t xml:space="preserve">Hospedaje Peninsula Chicago </t>
        </is>
      </c>
      <c r="G5700" s="234" t="n">
        <v>45964</v>
      </c>
      <c r="H5700" s="234" t="n">
        <v>45968</v>
      </c>
      <c r="I5700" t="inlineStr">
        <is>
          <t>HTL</t>
        </is>
      </c>
      <c r="J5700">
        <f>_xlfn.XLOOKUP(I5700,AS:AS,AU:AU)</f>
        <v/>
      </c>
      <c r="K5700" t="inlineStr">
        <is>
          <t>USD</t>
        </is>
      </c>
      <c r="L5700" s="238" t="n">
        <v>2644</v>
      </c>
      <c r="M5700">
        <f>L5700*_xlfn.XLOOKUP(K5700,AM:AM,AN:AN)</f>
        <v/>
      </c>
      <c r="N5700">
        <f>L5700*_xlfn.XLOOKUP(K5700,AM:AM,AO:AO)</f>
        <v/>
      </c>
      <c r="O5700" s="238" t="n">
        <v>225.03</v>
      </c>
      <c r="P5700">
        <f>O5700*_xlfn.XLOOKUP(K5700,AM:AM,AN:AN)</f>
        <v/>
      </c>
      <c r="Q5700">
        <f>O5700*_xlfn.XLOOKUP(K5700,AM:AM,AO:AO)</f>
        <v/>
      </c>
      <c r="R5700">
        <f>_xlfn.XLOOKUP(E5700,AF:AF,AG:AG)</f>
        <v/>
      </c>
      <c r="S5700">
        <f>_xlfn.XLOOKUP(E5700,AF:AF,AI:AI)</f>
        <v/>
      </c>
      <c r="T5700">
        <f>WEEKNUM(G5700)</f>
        <v/>
      </c>
      <c r="U5700">
        <f>YEAR(G5700)</f>
        <v/>
      </c>
      <c r="V5700" s="117">
        <f>IFERROR(Q5700/N5700,"0")</f>
        <v/>
      </c>
    </row>
    <row r="5701">
      <c r="A5701">
        <f>_xlfn.XLOOKUP(D5701,BN:BN,BO:BO)</f>
        <v/>
      </c>
      <c r="B5701" t="inlineStr">
        <is>
          <t>LLC</t>
        </is>
      </c>
      <c r="C5701" t="n">
        <v>1017</v>
      </c>
      <c r="D5701">
        <f>_xlfn.XLOOKUP(C5701,BH:BH,BI:BI)</f>
        <v/>
      </c>
      <c r="E5701" t="n">
        <v>28934</v>
      </c>
      <c r="F5701" t="inlineStr">
        <is>
          <t>GOROZPE ALONSO JAIME</t>
        </is>
      </c>
      <c r="G5701" s="234" t="n">
        <v>46061</v>
      </c>
      <c r="H5701" s="234" t="n">
        <v>46062</v>
      </c>
      <c r="I5701" t="inlineStr">
        <is>
          <t>VLO</t>
        </is>
      </c>
      <c r="J5701">
        <f>_xlfn.XLOOKUP(I5701,AS:AS,AU:AU)</f>
        <v/>
      </c>
      <c r="K5701" t="inlineStr">
        <is>
          <t>EUR</t>
        </is>
      </c>
      <c r="L5701" s="238" t="n">
        <v>609.05</v>
      </c>
      <c r="M5701">
        <f>L5701*_xlfn.XLOOKUP(K5701,AM:AM,AN:AN)</f>
        <v/>
      </c>
      <c r="N5701">
        <f>L5701*_xlfn.XLOOKUP(K5701,AM:AM,AO:AO)</f>
        <v/>
      </c>
      <c r="O5701" s="238" t="n">
        <v>0</v>
      </c>
      <c r="P5701">
        <f>O5701*_xlfn.XLOOKUP(K5701,AM:AM,AN:AN)</f>
        <v/>
      </c>
      <c r="Q5701">
        <f>O5701*_xlfn.XLOOKUP(K5701,AM:AM,AO:AO)</f>
        <v/>
      </c>
      <c r="R5701">
        <f>_xlfn.XLOOKUP(E5701,AF:AF,AG:AG)</f>
        <v/>
      </c>
      <c r="S5701">
        <f>_xlfn.XLOOKUP(E5701,AF:AF,AI:AI)</f>
        <v/>
      </c>
      <c r="T5701">
        <f>WEEKNUM(G5701)</f>
        <v/>
      </c>
      <c r="U5701">
        <f>YEAR(G5701)</f>
        <v/>
      </c>
      <c r="V5701" s="117">
        <f>IFERROR(Q5701/N5701,"0")</f>
        <v/>
      </c>
    </row>
    <row r="5702">
      <c r="A5702">
        <f>_xlfn.XLOOKUP(D5702,BN:BN,BO:BO)</f>
        <v/>
      </c>
      <c r="B5702" t="inlineStr">
        <is>
          <t>LLC</t>
        </is>
      </c>
      <c r="C5702" t="n">
        <v>1017</v>
      </c>
      <c r="D5702">
        <f>_xlfn.XLOOKUP(C5702,BH:BH,BI:BI)</f>
        <v/>
      </c>
      <c r="E5702" t="n">
        <v>28934</v>
      </c>
      <c r="F5702" t="inlineStr">
        <is>
          <t>GOROZPE ALONSO JAIME</t>
        </is>
      </c>
      <c r="G5702" s="234" t="n">
        <v>46078</v>
      </c>
      <c r="H5702" s="234" t="n">
        <v>46080</v>
      </c>
      <c r="I5702" t="inlineStr">
        <is>
          <t>VLO</t>
        </is>
      </c>
      <c r="J5702">
        <f>_xlfn.XLOOKUP(I5702,AS:AS,AU:AU)</f>
        <v/>
      </c>
      <c r="K5702" t="inlineStr">
        <is>
          <t>EUR</t>
        </is>
      </c>
      <c r="L5702" s="238" t="n">
        <v>777.9400000000001</v>
      </c>
      <c r="M5702">
        <f>L5702*_xlfn.XLOOKUP(K5702,AM:AM,AN:AN)</f>
        <v/>
      </c>
      <c r="N5702">
        <f>L5702*_xlfn.XLOOKUP(K5702,AM:AM,AO:AO)</f>
        <v/>
      </c>
      <c r="O5702" s="238" t="n">
        <v>0</v>
      </c>
      <c r="P5702">
        <f>O5702*_xlfn.XLOOKUP(K5702,AM:AM,AN:AN)</f>
        <v/>
      </c>
      <c r="Q5702">
        <f>O5702*_xlfn.XLOOKUP(K5702,AM:AM,AO:AO)</f>
        <v/>
      </c>
      <c r="R5702">
        <f>_xlfn.XLOOKUP(E5702,AF:AF,AG:AG)</f>
        <v/>
      </c>
      <c r="S5702">
        <f>_xlfn.XLOOKUP(E5702,AF:AF,AI:AI)</f>
        <v/>
      </c>
      <c r="T5702">
        <f>WEEKNUM(G5702)</f>
        <v/>
      </c>
      <c r="U5702">
        <f>YEAR(G5702)</f>
        <v/>
      </c>
      <c r="V5702" s="117">
        <f>IFERROR(Q5702/N5702,"0")</f>
        <v/>
      </c>
    </row>
    <row r="5703">
      <c r="A5703">
        <f>_xlfn.XLOOKUP(D5703,BN:BN,BO:BO)</f>
        <v/>
      </c>
      <c r="B5703" t="inlineStr">
        <is>
          <t>LLC</t>
        </is>
      </c>
      <c r="C5703" t="n">
        <v>1018</v>
      </c>
      <c r="D5703">
        <f>_xlfn.XLOOKUP(C5703,BH:BH,BI:BI)</f>
        <v/>
      </c>
      <c r="E5703" t="n">
        <v>30306</v>
      </c>
      <c r="F5703" t="inlineStr">
        <is>
          <t>Hospedaje</t>
        </is>
      </c>
      <c r="G5703" s="234" t="n">
        <v>46051</v>
      </c>
      <c r="H5703" s="234" t="n">
        <v>46055</v>
      </c>
      <c r="I5703" t="inlineStr">
        <is>
          <t>HTL</t>
        </is>
      </c>
      <c r="J5703">
        <f>_xlfn.XLOOKUP(I5703,AS:AS,AU:AU)</f>
        <v/>
      </c>
      <c r="K5703" t="inlineStr">
        <is>
          <t>USD</t>
        </is>
      </c>
      <c r="L5703" s="238" t="n">
        <v>2212.96</v>
      </c>
      <c r="M5703">
        <f>L5703*_xlfn.XLOOKUP(K5703,AM:AM,AN:AN)</f>
        <v/>
      </c>
      <c r="N5703">
        <f>L5703*_xlfn.XLOOKUP(K5703,AM:AM,AO:AO)</f>
        <v/>
      </c>
      <c r="O5703" s="238" t="n">
        <v>221.3</v>
      </c>
      <c r="P5703">
        <f>O5703*_xlfn.XLOOKUP(K5703,AM:AM,AN:AN)</f>
        <v/>
      </c>
      <c r="Q5703">
        <f>O5703*_xlfn.XLOOKUP(K5703,AM:AM,AO:AO)</f>
        <v/>
      </c>
      <c r="R5703">
        <f>_xlfn.XLOOKUP(E5703,AF:AF,AG:AG)</f>
        <v/>
      </c>
      <c r="S5703">
        <f>_xlfn.XLOOKUP(E5703,AF:AF,AI:AI)</f>
        <v/>
      </c>
      <c r="T5703">
        <f>WEEKNUM(G5703)</f>
        <v/>
      </c>
      <c r="U5703">
        <f>YEAR(G5703)</f>
        <v/>
      </c>
      <c r="V5703" s="117">
        <f>IFERROR(Q5703/N5703,"0")</f>
        <v/>
      </c>
    </row>
    <row r="5704">
      <c r="A5704">
        <f>_xlfn.XLOOKUP(D5704,BN:BN,BO:BO)</f>
        <v/>
      </c>
      <c r="B5704" t="inlineStr">
        <is>
          <t>LLC</t>
        </is>
      </c>
      <c r="C5704" t="n">
        <v>1018</v>
      </c>
      <c r="D5704">
        <f>_xlfn.XLOOKUP(C5704,BH:BH,BI:BI)</f>
        <v/>
      </c>
      <c r="E5704" t="n">
        <v>30306</v>
      </c>
      <c r="F5704" t="inlineStr">
        <is>
          <t xml:space="preserve">hospedaje </t>
        </is>
      </c>
      <c r="G5704" s="234" t="n">
        <v>46051</v>
      </c>
      <c r="H5704" s="234" t="n">
        <v>46054</v>
      </c>
      <c r="I5704" t="inlineStr">
        <is>
          <t>HTL</t>
        </is>
      </c>
      <c r="J5704">
        <f>_xlfn.XLOOKUP(I5704,AS:AS,AU:AU)</f>
        <v/>
      </c>
      <c r="K5704" t="inlineStr">
        <is>
          <t>USD</t>
        </is>
      </c>
      <c r="L5704" s="238" t="n">
        <v>1545.62</v>
      </c>
      <c r="M5704">
        <f>L5704*_xlfn.XLOOKUP(K5704,AM:AM,AN:AN)</f>
        <v/>
      </c>
      <c r="N5704">
        <f>L5704*_xlfn.XLOOKUP(K5704,AM:AM,AO:AO)</f>
        <v/>
      </c>
      <c r="O5704" s="238" t="n">
        <v>154.56</v>
      </c>
      <c r="P5704">
        <f>O5704*_xlfn.XLOOKUP(K5704,AM:AM,AN:AN)</f>
        <v/>
      </c>
      <c r="Q5704">
        <f>O5704*_xlfn.XLOOKUP(K5704,AM:AM,AO:AO)</f>
        <v/>
      </c>
      <c r="R5704">
        <f>_xlfn.XLOOKUP(E5704,AF:AF,AG:AG)</f>
        <v/>
      </c>
      <c r="S5704">
        <f>_xlfn.XLOOKUP(E5704,AF:AF,AI:AI)</f>
        <v/>
      </c>
      <c r="T5704">
        <f>WEEKNUM(G5704)</f>
        <v/>
      </c>
      <c r="U5704">
        <f>YEAR(G5704)</f>
        <v/>
      </c>
      <c r="V5704" s="117">
        <f>IFERROR(Q5704/N5704,"0")</f>
        <v/>
      </c>
    </row>
    <row r="5705">
      <c r="A5705">
        <f>_xlfn.XLOOKUP(D5705,BN:BN,BO:BO)</f>
        <v/>
      </c>
      <c r="B5705" t="inlineStr">
        <is>
          <t>LLC</t>
        </is>
      </c>
      <c r="C5705" t="n">
        <v>1018</v>
      </c>
      <c r="D5705">
        <f>_xlfn.XLOOKUP(C5705,BH:BH,BI:BI)</f>
        <v/>
      </c>
      <c r="E5705" t="n">
        <v>30306</v>
      </c>
      <c r="F5705" t="inlineStr">
        <is>
          <t>hospedaje</t>
        </is>
      </c>
      <c r="G5705" s="234" t="n">
        <v>46051</v>
      </c>
      <c r="H5705" s="234" t="n">
        <v>46055</v>
      </c>
      <c r="I5705" t="inlineStr">
        <is>
          <t>HTL</t>
        </is>
      </c>
      <c r="J5705">
        <f>_xlfn.XLOOKUP(I5705,AS:AS,AU:AU)</f>
        <v/>
      </c>
      <c r="K5705" t="inlineStr">
        <is>
          <t>USD</t>
        </is>
      </c>
      <c r="L5705" s="238" t="n">
        <v>1553.42</v>
      </c>
      <c r="M5705">
        <f>L5705*_xlfn.XLOOKUP(K5705,AM:AM,AN:AN)</f>
        <v/>
      </c>
      <c r="N5705">
        <f>L5705*_xlfn.XLOOKUP(K5705,AM:AM,AO:AO)</f>
        <v/>
      </c>
      <c r="O5705" s="238" t="n">
        <v>155.34</v>
      </c>
      <c r="P5705">
        <f>O5705*_xlfn.XLOOKUP(K5705,AM:AM,AN:AN)</f>
        <v/>
      </c>
      <c r="Q5705">
        <f>O5705*_xlfn.XLOOKUP(K5705,AM:AM,AO:AO)</f>
        <v/>
      </c>
      <c r="R5705">
        <f>_xlfn.XLOOKUP(E5705,AF:AF,AG:AG)</f>
        <v/>
      </c>
      <c r="S5705">
        <f>_xlfn.XLOOKUP(E5705,AF:AF,AI:AI)</f>
        <v/>
      </c>
      <c r="T5705">
        <f>WEEKNUM(G5705)</f>
        <v/>
      </c>
      <c r="U5705">
        <f>YEAR(G5705)</f>
        <v/>
      </c>
      <c r="V5705" s="117">
        <f>IFERROR(Q5705/N5705,"0")</f>
        <v/>
      </c>
    </row>
    <row r="5706">
      <c r="A5706">
        <f>_xlfn.XLOOKUP(D5706,BN:BN,BO:BO)</f>
        <v/>
      </c>
      <c r="B5706" t="inlineStr">
        <is>
          <t>LLC</t>
        </is>
      </c>
      <c r="C5706" t="n">
        <v>1019</v>
      </c>
      <c r="D5706">
        <f>_xlfn.XLOOKUP(C5706,BH:BH,BI:BI)</f>
        <v/>
      </c>
      <c r="E5706" t="n">
        <v>23789</v>
      </c>
      <c r="F5706" t="inlineStr">
        <is>
          <t xml:space="preserve">Africa con Tirumph 2 paises </t>
        </is>
      </c>
      <c r="G5706" s="234" t="n">
        <v>46290</v>
      </c>
      <c r="H5706" s="234" t="n">
        <v>46303</v>
      </c>
      <c r="I5706" t="inlineStr">
        <is>
          <t>PKT</t>
        </is>
      </c>
      <c r="J5706">
        <f>_xlfn.XLOOKUP(I5706,AS:AS,AU:AU)</f>
        <v/>
      </c>
      <c r="K5706" t="inlineStr">
        <is>
          <t>USD</t>
        </is>
      </c>
      <c r="L5706" s="238" t="n">
        <v>64332</v>
      </c>
      <c r="M5706">
        <f>L5706*_xlfn.XLOOKUP(K5706,AM:AM,AN:AN)</f>
        <v/>
      </c>
      <c r="N5706">
        <f>L5706*_xlfn.XLOOKUP(K5706,AM:AM,AO:AO)</f>
        <v/>
      </c>
      <c r="O5706" s="238" t="n">
        <v>13752</v>
      </c>
      <c r="P5706">
        <f>O5706*_xlfn.XLOOKUP(K5706,AM:AM,AN:AN)</f>
        <v/>
      </c>
      <c r="Q5706">
        <f>O5706*_xlfn.XLOOKUP(K5706,AM:AM,AO:AO)</f>
        <v/>
      </c>
      <c r="R5706">
        <f>_xlfn.XLOOKUP(E5706,AF:AF,AG:AG)</f>
        <v/>
      </c>
      <c r="S5706">
        <f>_xlfn.XLOOKUP(E5706,AF:AF,AI:AI)</f>
        <v/>
      </c>
      <c r="T5706">
        <f>WEEKNUM(G5706)</f>
        <v/>
      </c>
      <c r="U5706">
        <f>YEAR(G5706)</f>
        <v/>
      </c>
      <c r="V5706" s="117">
        <f>IFERROR(Q5706/N5706,"0")</f>
        <v/>
      </c>
    </row>
    <row r="5707">
      <c r="A5707">
        <f>_xlfn.XLOOKUP(D5707,BN:BN,BO:BO)</f>
        <v/>
      </c>
      <c r="B5707" t="inlineStr">
        <is>
          <t>LLC</t>
        </is>
      </c>
      <c r="C5707" t="n">
        <v>1019</v>
      </c>
      <c r="D5707">
        <f>_xlfn.XLOOKUP(C5707,BH:BH,BI:BI)</f>
        <v/>
      </c>
      <c r="E5707" t="n">
        <v>28491</v>
      </c>
      <c r="F5707" t="inlineStr">
        <is>
          <t xml:space="preserve">Seguro asistencia y cancelación </t>
        </is>
      </c>
      <c r="G5707" s="234" t="n">
        <v>46290</v>
      </c>
      <c r="H5707" s="234" t="n">
        <v>46303</v>
      </c>
      <c r="I5707" t="inlineStr">
        <is>
          <t>SEG</t>
        </is>
      </c>
      <c r="J5707">
        <f>_xlfn.XLOOKUP(I5707,AS:AS,AU:AU)</f>
        <v/>
      </c>
      <c r="K5707" t="inlineStr">
        <is>
          <t>USD</t>
        </is>
      </c>
      <c r="L5707" s="238" t="n">
        <v>1566</v>
      </c>
      <c r="M5707">
        <f>L5707*_xlfn.XLOOKUP(K5707,AM:AM,AN:AN)</f>
        <v/>
      </c>
      <c r="N5707">
        <f>L5707*_xlfn.XLOOKUP(K5707,AM:AM,AO:AO)</f>
        <v/>
      </c>
      <c r="O5707" s="238" t="n">
        <v>278</v>
      </c>
      <c r="P5707">
        <f>O5707*_xlfn.XLOOKUP(K5707,AM:AM,AN:AN)</f>
        <v/>
      </c>
      <c r="Q5707">
        <f>O5707*_xlfn.XLOOKUP(K5707,AM:AM,AO:AO)</f>
        <v/>
      </c>
      <c r="R5707">
        <f>_xlfn.XLOOKUP(E5707,AF:AF,AG:AG)</f>
        <v/>
      </c>
      <c r="S5707">
        <f>_xlfn.XLOOKUP(E5707,AF:AF,AI:AI)</f>
        <v/>
      </c>
      <c r="T5707">
        <f>WEEKNUM(G5707)</f>
        <v/>
      </c>
      <c r="U5707">
        <f>YEAR(G5707)</f>
        <v/>
      </c>
      <c r="V5707" s="117">
        <f>IFERROR(Q5707/N5707,"0")</f>
        <v/>
      </c>
    </row>
    <row r="5708">
      <c r="A5708">
        <f>_xlfn.XLOOKUP(D5708,BN:BN,BO:BO)</f>
        <v/>
      </c>
      <c r="B5708" t="inlineStr">
        <is>
          <t>LLC</t>
        </is>
      </c>
      <c r="C5708" t="n">
        <v>1019</v>
      </c>
      <c r="D5708">
        <f>_xlfn.XLOOKUP(C5708,BH:BH,BI:BI)</f>
        <v/>
      </c>
      <c r="E5708" t="n">
        <v>28934</v>
      </c>
      <c r="F5708" t="inlineStr">
        <is>
          <t>LEAL VARGAS GABRIELA</t>
        </is>
      </c>
      <c r="G5708" s="234" t="n">
        <v>46293</v>
      </c>
      <c r="H5708" s="234" t="n">
        <v>46298</v>
      </c>
      <c r="I5708" t="inlineStr">
        <is>
          <t>VLO</t>
        </is>
      </c>
      <c r="J5708">
        <f>_xlfn.XLOOKUP(I5708,AS:AS,AU:AU)</f>
        <v/>
      </c>
      <c r="K5708" t="inlineStr">
        <is>
          <t>USD</t>
        </is>
      </c>
      <c r="L5708" s="238" t="n">
        <v>605.9</v>
      </c>
      <c r="M5708">
        <f>L5708*_xlfn.XLOOKUP(K5708,AM:AM,AN:AN)</f>
        <v/>
      </c>
      <c r="N5708">
        <f>L5708*_xlfn.XLOOKUP(K5708,AM:AM,AO:AO)</f>
        <v/>
      </c>
      <c r="O5708" s="238" t="n">
        <v>0</v>
      </c>
      <c r="P5708">
        <f>O5708*_xlfn.XLOOKUP(K5708,AM:AM,AN:AN)</f>
        <v/>
      </c>
      <c r="Q5708">
        <f>O5708*_xlfn.XLOOKUP(K5708,AM:AM,AO:AO)</f>
        <v/>
      </c>
      <c r="R5708">
        <f>_xlfn.XLOOKUP(E5708,AF:AF,AG:AG)</f>
        <v/>
      </c>
      <c r="S5708">
        <f>_xlfn.XLOOKUP(E5708,AF:AF,AI:AI)</f>
        <v/>
      </c>
      <c r="T5708">
        <f>WEEKNUM(G5708)</f>
        <v/>
      </c>
      <c r="U5708">
        <f>YEAR(G5708)</f>
        <v/>
      </c>
      <c r="V5708" s="117">
        <f>IFERROR(Q5708/N5708,"0")</f>
        <v/>
      </c>
    </row>
    <row r="5709">
      <c r="A5709">
        <f>_xlfn.XLOOKUP(D5709,BN:BN,BO:BO)</f>
        <v/>
      </c>
      <c r="B5709" t="inlineStr">
        <is>
          <t>LLC</t>
        </is>
      </c>
      <c r="C5709" t="n">
        <v>1019</v>
      </c>
      <c r="D5709">
        <f>_xlfn.XLOOKUP(C5709,BH:BH,BI:BI)</f>
        <v/>
      </c>
      <c r="E5709" t="n">
        <v>28934</v>
      </c>
      <c r="F5709" t="inlineStr">
        <is>
          <t>PANDAL LEAL NICOLAS</t>
        </is>
      </c>
      <c r="G5709" s="234" t="n">
        <v>46293</v>
      </c>
      <c r="H5709" s="234" t="n">
        <v>46298</v>
      </c>
      <c r="I5709" t="inlineStr">
        <is>
          <t>VLO</t>
        </is>
      </c>
      <c r="J5709">
        <f>_xlfn.XLOOKUP(I5709,AS:AS,AU:AU)</f>
        <v/>
      </c>
      <c r="K5709" t="inlineStr">
        <is>
          <t>USD</t>
        </is>
      </c>
      <c r="L5709" s="238" t="n">
        <v>605.9</v>
      </c>
      <c r="M5709">
        <f>L5709*_xlfn.XLOOKUP(K5709,AM:AM,AN:AN)</f>
        <v/>
      </c>
      <c r="N5709">
        <f>L5709*_xlfn.XLOOKUP(K5709,AM:AM,AO:AO)</f>
        <v/>
      </c>
      <c r="O5709" s="238" t="n">
        <v>0</v>
      </c>
      <c r="P5709">
        <f>O5709*_xlfn.XLOOKUP(K5709,AM:AM,AN:AN)</f>
        <v/>
      </c>
      <c r="Q5709">
        <f>O5709*_xlfn.XLOOKUP(K5709,AM:AM,AO:AO)</f>
        <v/>
      </c>
      <c r="R5709">
        <f>_xlfn.XLOOKUP(E5709,AF:AF,AG:AG)</f>
        <v/>
      </c>
      <c r="S5709">
        <f>_xlfn.XLOOKUP(E5709,AF:AF,AI:AI)</f>
        <v/>
      </c>
      <c r="T5709">
        <f>WEEKNUM(G5709)</f>
        <v/>
      </c>
      <c r="U5709">
        <f>YEAR(G5709)</f>
        <v/>
      </c>
      <c r="V5709" s="117">
        <f>IFERROR(Q5709/N5709,"0")</f>
        <v/>
      </c>
    </row>
    <row r="5710">
      <c r="A5710">
        <f>_xlfn.XLOOKUP(D5710,BN:BN,BO:BO)</f>
        <v/>
      </c>
      <c r="B5710" t="inlineStr">
        <is>
          <t>LLC</t>
        </is>
      </c>
      <c r="C5710" t="n">
        <v>1019</v>
      </c>
      <c r="D5710">
        <f>_xlfn.XLOOKUP(C5710,BH:BH,BI:BI)</f>
        <v/>
      </c>
      <c r="E5710" t="n">
        <v>28934</v>
      </c>
      <c r="F5710" t="inlineStr">
        <is>
          <t>PANDAL GONZALEZ OSCAR ARCADIO</t>
        </is>
      </c>
      <c r="G5710" s="234" t="n">
        <v>46293</v>
      </c>
      <c r="H5710" s="234" t="n">
        <v>46298</v>
      </c>
      <c r="I5710" t="inlineStr">
        <is>
          <t>VLO</t>
        </is>
      </c>
      <c r="J5710">
        <f>_xlfn.XLOOKUP(I5710,AS:AS,AU:AU)</f>
        <v/>
      </c>
      <c r="K5710" t="inlineStr">
        <is>
          <t>USD</t>
        </is>
      </c>
      <c r="L5710" s="238" t="n">
        <v>605.9</v>
      </c>
      <c r="M5710">
        <f>L5710*_xlfn.XLOOKUP(K5710,AM:AM,AN:AN)</f>
        <v/>
      </c>
      <c r="N5710">
        <f>L5710*_xlfn.XLOOKUP(K5710,AM:AM,AO:AO)</f>
        <v/>
      </c>
      <c r="O5710" s="238" t="n">
        <v>0</v>
      </c>
      <c r="P5710">
        <f>O5710*_xlfn.XLOOKUP(K5710,AM:AM,AN:AN)</f>
        <v/>
      </c>
      <c r="Q5710">
        <f>O5710*_xlfn.XLOOKUP(K5710,AM:AM,AO:AO)</f>
        <v/>
      </c>
      <c r="R5710">
        <f>_xlfn.XLOOKUP(E5710,AF:AF,AG:AG)</f>
        <v/>
      </c>
      <c r="S5710">
        <f>_xlfn.XLOOKUP(E5710,AF:AF,AI:AI)</f>
        <v/>
      </c>
      <c r="T5710">
        <f>WEEKNUM(G5710)</f>
        <v/>
      </c>
      <c r="U5710">
        <f>YEAR(G5710)</f>
        <v/>
      </c>
      <c r="V5710" s="117">
        <f>IFERROR(Q5710/N5710,"0")</f>
        <v/>
      </c>
    </row>
    <row r="5711">
      <c r="A5711">
        <f>_xlfn.XLOOKUP(D5711,BN:BN,BO:BO)</f>
        <v/>
      </c>
      <c r="B5711" t="inlineStr">
        <is>
          <t>LLC</t>
        </is>
      </c>
      <c r="C5711" t="n">
        <v>1019</v>
      </c>
      <c r="D5711">
        <f>_xlfn.XLOOKUP(C5711,BH:BH,BI:BI)</f>
        <v/>
      </c>
      <c r="E5711" t="n">
        <v>28934</v>
      </c>
      <c r="F5711" t="inlineStr">
        <is>
          <t>PANDAL LEAL SANTIAGO</t>
        </is>
      </c>
      <c r="G5711" s="234" t="n">
        <v>46293</v>
      </c>
      <c r="H5711" s="234" t="n">
        <v>46298</v>
      </c>
      <c r="I5711" t="inlineStr">
        <is>
          <t>VLO</t>
        </is>
      </c>
      <c r="J5711">
        <f>_xlfn.XLOOKUP(I5711,AS:AS,AU:AU)</f>
        <v/>
      </c>
      <c r="K5711" t="inlineStr">
        <is>
          <t>USD</t>
        </is>
      </c>
      <c r="L5711" s="238" t="n">
        <v>605.9</v>
      </c>
      <c r="M5711">
        <f>L5711*_xlfn.XLOOKUP(K5711,AM:AM,AN:AN)</f>
        <v/>
      </c>
      <c r="N5711">
        <f>L5711*_xlfn.XLOOKUP(K5711,AM:AM,AO:AO)</f>
        <v/>
      </c>
      <c r="O5711" s="238" t="n">
        <v>0</v>
      </c>
      <c r="P5711">
        <f>O5711*_xlfn.XLOOKUP(K5711,AM:AM,AN:AN)</f>
        <v/>
      </c>
      <c r="Q5711">
        <f>O5711*_xlfn.XLOOKUP(K5711,AM:AM,AO:AO)</f>
        <v/>
      </c>
      <c r="R5711">
        <f>_xlfn.XLOOKUP(E5711,AF:AF,AG:AG)</f>
        <v/>
      </c>
      <c r="S5711">
        <f>_xlfn.XLOOKUP(E5711,AF:AF,AI:AI)</f>
        <v/>
      </c>
      <c r="T5711">
        <f>WEEKNUM(G5711)</f>
        <v/>
      </c>
      <c r="U5711">
        <f>YEAR(G5711)</f>
        <v/>
      </c>
      <c r="V5711" s="117">
        <f>IFERROR(Q5711/N5711,"0")</f>
        <v/>
      </c>
    </row>
    <row r="5712">
      <c r="A5712">
        <f>_xlfn.XLOOKUP(D5712,BN:BN,BO:BO)</f>
        <v/>
      </c>
      <c r="B5712" t="inlineStr">
        <is>
          <t>LLC</t>
        </is>
      </c>
      <c r="C5712" t="n">
        <v>1019</v>
      </c>
      <c r="D5712">
        <f>_xlfn.XLOOKUP(C5712,BH:BH,BI:BI)</f>
        <v/>
      </c>
      <c r="E5712" t="n">
        <v>28934</v>
      </c>
      <c r="F5712" t="inlineStr">
        <is>
          <t>PANDAL LEAL OSCAR</t>
        </is>
      </c>
      <c r="G5712" s="234" t="n">
        <v>46293</v>
      </c>
      <c r="H5712" s="234" t="n">
        <v>46298</v>
      </c>
      <c r="I5712" t="inlineStr">
        <is>
          <t>VLO</t>
        </is>
      </c>
      <c r="J5712">
        <f>_xlfn.XLOOKUP(I5712,AS:AS,AU:AU)</f>
        <v/>
      </c>
      <c r="K5712" t="inlineStr">
        <is>
          <t>USD</t>
        </is>
      </c>
      <c r="L5712" s="238" t="n">
        <v>605.9</v>
      </c>
      <c r="M5712">
        <f>L5712*_xlfn.XLOOKUP(K5712,AM:AM,AN:AN)</f>
        <v/>
      </c>
      <c r="N5712">
        <f>L5712*_xlfn.XLOOKUP(K5712,AM:AM,AO:AO)</f>
        <v/>
      </c>
      <c r="O5712" s="238" t="n">
        <v>0</v>
      </c>
      <c r="P5712">
        <f>O5712*_xlfn.XLOOKUP(K5712,AM:AM,AN:AN)</f>
        <v/>
      </c>
      <c r="Q5712">
        <f>O5712*_xlfn.XLOOKUP(K5712,AM:AM,AO:AO)</f>
        <v/>
      </c>
      <c r="R5712">
        <f>_xlfn.XLOOKUP(E5712,AF:AF,AG:AG)</f>
        <v/>
      </c>
      <c r="S5712">
        <f>_xlfn.XLOOKUP(E5712,AF:AF,AI:AI)</f>
        <v/>
      </c>
      <c r="T5712">
        <f>WEEKNUM(G5712)</f>
        <v/>
      </c>
      <c r="U5712">
        <f>YEAR(G5712)</f>
        <v/>
      </c>
      <c r="V5712" s="117">
        <f>IFERROR(Q5712/N5712,"0")</f>
        <v/>
      </c>
    </row>
    <row r="5713">
      <c r="A5713">
        <f>_xlfn.XLOOKUP(D5713,BN:BN,BO:BO)</f>
        <v/>
      </c>
      <c r="B5713" t="inlineStr">
        <is>
          <t>LLC</t>
        </is>
      </c>
      <c r="C5713" t="n">
        <v>1019</v>
      </c>
      <c r="D5713">
        <f>_xlfn.XLOOKUP(C5713,BH:BH,BI:BI)</f>
        <v/>
      </c>
      <c r="E5713" t="n">
        <v>0</v>
      </c>
      <c r="F5713" t="inlineStr">
        <is>
          <t>Fee emision</t>
        </is>
      </c>
      <c r="G5713" s="234" t="n">
        <v>46290</v>
      </c>
      <c r="H5713" s="234" t="n">
        <v>46303</v>
      </c>
      <c r="I5713" t="inlineStr">
        <is>
          <t>HPS</t>
        </is>
      </c>
      <c r="J5713">
        <f>_xlfn.XLOOKUP(I5713,AS:AS,AU:AU)</f>
        <v/>
      </c>
      <c r="K5713" t="inlineStr">
        <is>
          <t>USD</t>
        </is>
      </c>
      <c r="L5713" s="238" t="n">
        <v>250</v>
      </c>
      <c r="M5713">
        <f>L5713*_xlfn.XLOOKUP(K5713,AM:AM,AN:AN)</f>
        <v/>
      </c>
      <c r="N5713">
        <f>L5713*_xlfn.XLOOKUP(K5713,AM:AM,AO:AO)</f>
        <v/>
      </c>
      <c r="O5713" s="238" t="n">
        <v>250</v>
      </c>
      <c r="P5713">
        <f>O5713*_xlfn.XLOOKUP(K5713,AM:AM,AN:AN)</f>
        <v/>
      </c>
      <c r="Q5713">
        <f>O5713*_xlfn.XLOOKUP(K5713,AM:AM,AO:AO)</f>
        <v/>
      </c>
      <c r="R5713">
        <f>_xlfn.XLOOKUP(E5713,AF:AF,AG:AG)</f>
        <v/>
      </c>
      <c r="S5713">
        <f>_xlfn.XLOOKUP(E5713,AF:AF,AI:AI)</f>
        <v/>
      </c>
      <c r="T5713">
        <f>WEEKNUM(G5713)</f>
        <v/>
      </c>
      <c r="U5713">
        <f>YEAR(G5713)</f>
        <v/>
      </c>
      <c r="V5713" s="117">
        <f>IFERROR(Q5713/N5713,"0")</f>
        <v/>
      </c>
    </row>
    <row r="5714">
      <c r="A5714">
        <f>_xlfn.XLOOKUP(D5714,BN:BN,BO:BO)</f>
        <v/>
      </c>
      <c r="B5714" t="inlineStr">
        <is>
          <t>LLC</t>
        </is>
      </c>
      <c r="C5714" t="n">
        <v>1019</v>
      </c>
      <c r="D5714">
        <f>_xlfn.XLOOKUP(C5714,BH:BH,BI:BI)</f>
        <v/>
      </c>
      <c r="E5714" t="n">
        <v>0</v>
      </c>
      <c r="F5714" t="inlineStr">
        <is>
          <t>Extra</t>
        </is>
      </c>
      <c r="G5714" s="234" t="n">
        <v>46290</v>
      </c>
      <c r="H5714" s="234" t="n">
        <v>46303</v>
      </c>
      <c r="I5714" t="inlineStr">
        <is>
          <t>HPS</t>
        </is>
      </c>
      <c r="J5714">
        <f>_xlfn.XLOOKUP(I5714,AS:AS,AU:AU)</f>
        <v/>
      </c>
      <c r="K5714" t="inlineStr">
        <is>
          <t>USD</t>
        </is>
      </c>
      <c r="L5714" s="238" t="n">
        <v>4890.5</v>
      </c>
      <c r="M5714">
        <f>L5714*_xlfn.XLOOKUP(K5714,AM:AM,AN:AN)</f>
        <v/>
      </c>
      <c r="N5714">
        <f>L5714*_xlfn.XLOOKUP(K5714,AM:AM,AO:AO)</f>
        <v/>
      </c>
      <c r="O5714" s="238" t="n">
        <v>4890.5</v>
      </c>
      <c r="P5714">
        <f>O5714*_xlfn.XLOOKUP(K5714,AM:AM,AN:AN)</f>
        <v/>
      </c>
      <c r="Q5714">
        <f>O5714*_xlfn.XLOOKUP(K5714,AM:AM,AO:AO)</f>
        <v/>
      </c>
      <c r="R5714">
        <f>_xlfn.XLOOKUP(E5714,AF:AF,AG:AG)</f>
        <v/>
      </c>
      <c r="S5714">
        <f>_xlfn.XLOOKUP(E5714,AF:AF,AI:AI)</f>
        <v/>
      </c>
      <c r="T5714">
        <f>WEEKNUM(G5714)</f>
        <v/>
      </c>
      <c r="U5714">
        <f>YEAR(G5714)</f>
        <v/>
      </c>
      <c r="V5714" s="117">
        <f>IFERROR(Q5714/N5714,"0")</f>
        <v/>
      </c>
    </row>
    <row r="5715">
      <c r="A5715">
        <f>_xlfn.XLOOKUP(D5715,BN:BN,BO:BO)</f>
        <v/>
      </c>
      <c r="B5715" t="inlineStr">
        <is>
          <t>LLC</t>
        </is>
      </c>
      <c r="C5715" t="n">
        <v>1019</v>
      </c>
      <c r="D5715">
        <f>_xlfn.XLOOKUP(C5715,BH:BH,BI:BI)</f>
        <v/>
      </c>
      <c r="E5715" t="n">
        <v>25656</v>
      </c>
      <c r="F5715" t="inlineStr">
        <is>
          <t>Compra asientos EBB-NBO-CPT</t>
        </is>
      </c>
      <c r="G5715" s="234" t="n">
        <v>46290</v>
      </c>
      <c r="H5715" s="234" t="n">
        <v>46303</v>
      </c>
      <c r="I5715" t="inlineStr">
        <is>
          <t>ABC</t>
        </is>
      </c>
      <c r="J5715">
        <f>_xlfn.XLOOKUP(I5715,AS:AS,AU:AU)</f>
        <v/>
      </c>
      <c r="K5715" t="inlineStr">
        <is>
          <t>USD</t>
        </is>
      </c>
      <c r="L5715" s="238" t="n">
        <v>425</v>
      </c>
      <c r="M5715">
        <f>L5715*_xlfn.XLOOKUP(K5715,AM:AM,AN:AN)</f>
        <v/>
      </c>
      <c r="N5715">
        <f>L5715*_xlfn.XLOOKUP(K5715,AM:AM,AO:AO)</f>
        <v/>
      </c>
      <c r="O5715" s="238" t="n">
        <v>0</v>
      </c>
      <c r="P5715">
        <f>O5715*_xlfn.XLOOKUP(K5715,AM:AM,AN:AN)</f>
        <v/>
      </c>
      <c r="Q5715">
        <f>O5715*_xlfn.XLOOKUP(K5715,AM:AM,AO:AO)</f>
        <v/>
      </c>
      <c r="R5715">
        <f>_xlfn.XLOOKUP(E5715,AF:AF,AG:AG)</f>
        <v/>
      </c>
      <c r="S5715">
        <f>_xlfn.XLOOKUP(E5715,AF:AF,AI:AI)</f>
        <v/>
      </c>
      <c r="T5715">
        <f>WEEKNUM(G5715)</f>
        <v/>
      </c>
      <c r="U5715">
        <f>YEAR(G5715)</f>
        <v/>
      </c>
      <c r="V5715" s="117">
        <f>IFERROR(Q5715/N5715,"0")</f>
        <v/>
      </c>
    </row>
    <row r="5716">
      <c r="A5716">
        <f>_xlfn.XLOOKUP(D5716,BN:BN,BO:BO)</f>
        <v/>
      </c>
      <c r="B5716" t="inlineStr">
        <is>
          <t>LLC</t>
        </is>
      </c>
      <c r="C5716" t="n">
        <v>1020</v>
      </c>
      <c r="D5716">
        <f>_xlfn.XLOOKUP(C5716,BH:BH,BI:BI)</f>
        <v/>
      </c>
      <c r="E5716" t="n">
        <v>28934</v>
      </c>
      <c r="F5716" t="inlineStr">
        <is>
          <t>venta de boleto de avion</t>
        </is>
      </c>
      <c r="G5716" s="234" t="n">
        <v>45798</v>
      </c>
      <c r="H5716" s="63" t="n"/>
      <c r="I5716" t="inlineStr">
        <is>
          <t>VLO</t>
        </is>
      </c>
      <c r="J5716">
        <f>_xlfn.XLOOKUP(I5716,AS:AS,AU:AU)</f>
        <v/>
      </c>
      <c r="K5716" t="inlineStr">
        <is>
          <t>USD</t>
        </is>
      </c>
      <c r="L5716" s="238" t="n">
        <v>11118.81</v>
      </c>
      <c r="M5716">
        <f>L5716*_xlfn.XLOOKUP(K5716,AM:AM,AN:AN)</f>
        <v/>
      </c>
      <c r="N5716">
        <f>L5716*_xlfn.XLOOKUP(K5716,AM:AM,AO:AO)</f>
        <v/>
      </c>
      <c r="O5716" s="238" t="n">
        <v>1012</v>
      </c>
      <c r="P5716">
        <f>O5716*_xlfn.XLOOKUP(K5716,AM:AM,AN:AN)</f>
        <v/>
      </c>
      <c r="Q5716">
        <f>O5716*_xlfn.XLOOKUP(K5716,AM:AM,AO:AO)</f>
        <v/>
      </c>
      <c r="R5716">
        <f>_xlfn.XLOOKUP(E5716,AF:AF,AG:AG)</f>
        <v/>
      </c>
      <c r="S5716">
        <f>_xlfn.XLOOKUP(E5716,AF:AF,AI:AI)</f>
        <v/>
      </c>
      <c r="T5716">
        <f>WEEKNUM(G5716)</f>
        <v/>
      </c>
      <c r="U5716">
        <f>YEAR(G5716)</f>
        <v/>
      </c>
      <c r="V5716" s="117">
        <f>IFERROR(Q5716/N5716,"0")</f>
        <v/>
      </c>
    </row>
    <row r="5717">
      <c r="A5717">
        <f>_xlfn.XLOOKUP(D5717,BN:BN,BO:BO)</f>
        <v/>
      </c>
      <c r="B5717" t="inlineStr">
        <is>
          <t>LLC</t>
        </is>
      </c>
      <c r="C5717" t="n">
        <v>1020</v>
      </c>
      <c r="D5717">
        <f>_xlfn.XLOOKUP(C5717,BH:BH,BI:BI)</f>
        <v/>
      </c>
      <c r="E5717" t="n">
        <v>0</v>
      </c>
      <c r="F5717" t="inlineStr">
        <is>
          <t>fee por creación de reservación y emisiones desde su origen</t>
        </is>
      </c>
      <c r="G5717" s="234" t="n">
        <v>45798</v>
      </c>
      <c r="H5717" s="63" t="n"/>
      <c r="I5717" t="inlineStr">
        <is>
          <t>HPS</t>
        </is>
      </c>
      <c r="J5717">
        <f>_xlfn.XLOOKUP(I5717,AS:AS,AU:AU)</f>
        <v/>
      </c>
      <c r="K5717" t="inlineStr">
        <is>
          <t>USD</t>
        </is>
      </c>
      <c r="L5717" s="238" t="n">
        <v>31</v>
      </c>
      <c r="M5717">
        <f>L5717*_xlfn.XLOOKUP(K5717,AM:AM,AN:AN)</f>
        <v/>
      </c>
      <c r="N5717">
        <f>L5717*_xlfn.XLOOKUP(K5717,AM:AM,AO:AO)</f>
        <v/>
      </c>
      <c r="O5717" s="238" t="n">
        <v>31</v>
      </c>
      <c r="P5717">
        <f>O5717*_xlfn.XLOOKUP(K5717,AM:AM,AN:AN)</f>
        <v/>
      </c>
      <c r="Q5717">
        <f>O5717*_xlfn.XLOOKUP(K5717,AM:AM,AO:AO)</f>
        <v/>
      </c>
      <c r="R5717">
        <f>_xlfn.XLOOKUP(E5717,AF:AF,AG:AG)</f>
        <v/>
      </c>
      <c r="S5717">
        <f>_xlfn.XLOOKUP(E5717,AF:AF,AI:AI)</f>
        <v/>
      </c>
      <c r="T5717">
        <f>WEEKNUM(G5717)</f>
        <v/>
      </c>
      <c r="U5717">
        <f>YEAR(G5717)</f>
        <v/>
      </c>
      <c r="V5717" s="117">
        <f>IFERROR(Q5717/N5717,"0")</f>
        <v/>
      </c>
    </row>
    <row r="5718">
      <c r="A5718">
        <f>_xlfn.XLOOKUP(D5718,BN:BN,BO:BO)</f>
        <v/>
      </c>
      <c r="B5718" t="inlineStr">
        <is>
          <t>LLC</t>
        </is>
      </c>
      <c r="C5718" t="n">
        <v>1020</v>
      </c>
      <c r="D5718">
        <f>_xlfn.XLOOKUP(C5718,BH:BH,BI:BI)</f>
        <v/>
      </c>
      <c r="E5718" t="n">
        <v>28934</v>
      </c>
      <c r="F5718" t="inlineStr">
        <is>
          <t>GUZMAN LAGUNEZ BRAULIO MIGUEL</t>
        </is>
      </c>
      <c r="G5718" s="234" t="n">
        <v>46173</v>
      </c>
      <c r="H5718" s="234" t="n">
        <v>46223</v>
      </c>
      <c r="I5718" t="inlineStr">
        <is>
          <t>VLO</t>
        </is>
      </c>
      <c r="J5718">
        <f>_xlfn.XLOOKUP(I5718,AS:AS,AU:AU)</f>
        <v/>
      </c>
      <c r="K5718" t="inlineStr">
        <is>
          <t>USD</t>
        </is>
      </c>
      <c r="L5718" s="238" t="n">
        <v>5759.73</v>
      </c>
      <c r="M5718">
        <f>L5718*_xlfn.XLOOKUP(K5718,AM:AM,AN:AN)</f>
        <v/>
      </c>
      <c r="N5718">
        <f>L5718*_xlfn.XLOOKUP(K5718,AM:AM,AO:AO)</f>
        <v/>
      </c>
      <c r="O5718" s="238" t="n">
        <v>112.68</v>
      </c>
      <c r="P5718">
        <f>O5718*_xlfn.XLOOKUP(K5718,AM:AM,AN:AN)</f>
        <v/>
      </c>
      <c r="Q5718">
        <f>O5718*_xlfn.XLOOKUP(K5718,AM:AM,AO:AO)</f>
        <v/>
      </c>
      <c r="R5718">
        <f>_xlfn.XLOOKUP(E5718,AF:AF,AG:AG)</f>
        <v/>
      </c>
      <c r="S5718">
        <f>_xlfn.XLOOKUP(E5718,AF:AF,AI:AI)</f>
        <v/>
      </c>
      <c r="T5718">
        <f>WEEKNUM(G5718)</f>
        <v/>
      </c>
      <c r="U5718">
        <f>YEAR(G5718)</f>
        <v/>
      </c>
      <c r="V5718" s="117">
        <f>IFERROR(Q5718/N5718,"0")</f>
        <v/>
      </c>
    </row>
    <row r="5719">
      <c r="A5719">
        <f>_xlfn.XLOOKUP(D5719,BN:BN,BO:BO)</f>
        <v/>
      </c>
      <c r="B5719" t="inlineStr">
        <is>
          <t>LLC</t>
        </is>
      </c>
      <c r="C5719" t="n">
        <v>1020</v>
      </c>
      <c r="D5719">
        <f>_xlfn.XLOOKUP(C5719,BH:BH,BI:BI)</f>
        <v/>
      </c>
      <c r="E5719" t="n">
        <v>28934</v>
      </c>
      <c r="F5719" t="inlineStr">
        <is>
          <t>ROMO DE VIVAR FERNEL BRENDA FERNANDA</t>
        </is>
      </c>
      <c r="G5719" s="234" t="n">
        <v>46173</v>
      </c>
      <c r="H5719" s="234" t="n">
        <v>46223</v>
      </c>
      <c r="I5719" t="inlineStr">
        <is>
          <t>VLO</t>
        </is>
      </c>
      <c r="J5719">
        <f>_xlfn.XLOOKUP(I5719,AS:AS,AU:AU)</f>
        <v/>
      </c>
      <c r="K5719" t="inlineStr">
        <is>
          <t>USD</t>
        </is>
      </c>
      <c r="L5719" s="238" t="n">
        <v>5759.73</v>
      </c>
      <c r="M5719">
        <f>L5719*_xlfn.XLOOKUP(K5719,AM:AM,AN:AN)</f>
        <v/>
      </c>
      <c r="N5719">
        <f>L5719*_xlfn.XLOOKUP(K5719,AM:AM,AO:AO)</f>
        <v/>
      </c>
      <c r="O5719" s="238" t="n">
        <v>112.68</v>
      </c>
      <c r="P5719">
        <f>O5719*_xlfn.XLOOKUP(K5719,AM:AM,AN:AN)</f>
        <v/>
      </c>
      <c r="Q5719">
        <f>O5719*_xlfn.XLOOKUP(K5719,AM:AM,AO:AO)</f>
        <v/>
      </c>
      <c r="R5719">
        <f>_xlfn.XLOOKUP(E5719,AF:AF,AG:AG)</f>
        <v/>
      </c>
      <c r="S5719">
        <f>_xlfn.XLOOKUP(E5719,AF:AF,AI:AI)</f>
        <v/>
      </c>
      <c r="T5719">
        <f>WEEKNUM(G5719)</f>
        <v/>
      </c>
      <c r="U5719">
        <f>YEAR(G5719)</f>
        <v/>
      </c>
      <c r="V5719" s="117">
        <f>IFERROR(Q5719/N5719,"0")</f>
        <v/>
      </c>
    </row>
    <row r="5720">
      <c r="A5720">
        <f>_xlfn.XLOOKUP(D5720,BN:BN,BO:BO)</f>
        <v/>
      </c>
      <c r="B5720" t="inlineStr">
        <is>
          <t>LLC</t>
        </is>
      </c>
      <c r="C5720" t="n">
        <v>1020</v>
      </c>
      <c r="D5720">
        <f>_xlfn.XLOOKUP(C5720,BH:BH,BI:BI)</f>
        <v/>
      </c>
      <c r="E5720" t="n">
        <v>0</v>
      </c>
      <c r="F5720" t="inlineStr">
        <is>
          <t>fee por creación de reservación y emisiones desde su origen</t>
        </is>
      </c>
      <c r="G5720" s="234" t="n">
        <v>45798</v>
      </c>
      <c r="H5720" s="63" t="n"/>
      <c r="I5720" t="inlineStr">
        <is>
          <t>HPS</t>
        </is>
      </c>
      <c r="J5720">
        <f>_xlfn.XLOOKUP(I5720,AS:AS,AU:AU)</f>
        <v/>
      </c>
      <c r="K5720" t="inlineStr">
        <is>
          <t>USD</t>
        </is>
      </c>
      <c r="L5720" s="238" t="n">
        <v>35</v>
      </c>
      <c r="M5720">
        <f>L5720*_xlfn.XLOOKUP(K5720,AM:AM,AN:AN)</f>
        <v/>
      </c>
      <c r="N5720">
        <f>L5720*_xlfn.XLOOKUP(K5720,AM:AM,AO:AO)</f>
        <v/>
      </c>
      <c r="O5720" s="238" t="n">
        <v>35</v>
      </c>
      <c r="P5720">
        <f>O5720*_xlfn.XLOOKUP(K5720,AM:AM,AN:AN)</f>
        <v/>
      </c>
      <c r="Q5720">
        <f>O5720*_xlfn.XLOOKUP(K5720,AM:AM,AO:AO)</f>
        <v/>
      </c>
      <c r="R5720">
        <f>_xlfn.XLOOKUP(E5720,AF:AF,AG:AG)</f>
        <v/>
      </c>
      <c r="S5720">
        <f>_xlfn.XLOOKUP(E5720,AF:AF,AI:AI)</f>
        <v/>
      </c>
      <c r="T5720">
        <f>WEEKNUM(G5720)</f>
        <v/>
      </c>
      <c r="U5720">
        <f>YEAR(G5720)</f>
        <v/>
      </c>
      <c r="V5720" s="117">
        <f>IFERROR(Q5720/N5720,"0")</f>
        <v/>
      </c>
    </row>
    <row r="5721">
      <c r="A5721">
        <f>_xlfn.XLOOKUP(D5721,BN:BN,BO:BO)</f>
        <v/>
      </c>
      <c r="B5721" t="inlineStr">
        <is>
          <t>LLC</t>
        </is>
      </c>
      <c r="C5721" t="n">
        <v>1020</v>
      </c>
      <c r="D5721">
        <f>_xlfn.XLOOKUP(C5721,BH:BH,BI:BI)</f>
        <v/>
      </c>
      <c r="E5721" t="n">
        <v>0</v>
      </c>
      <c r="F5721" t="inlineStr">
        <is>
          <t>fee por creación de reservación y emisiones desde su origen</t>
        </is>
      </c>
      <c r="G5721" s="234" t="n">
        <v>45798</v>
      </c>
      <c r="H5721" s="63" t="n"/>
      <c r="I5721" t="inlineStr">
        <is>
          <t>HPS</t>
        </is>
      </c>
      <c r="J5721">
        <f>_xlfn.XLOOKUP(I5721,AS:AS,AU:AU)</f>
        <v/>
      </c>
      <c r="K5721" t="inlineStr">
        <is>
          <t>USD</t>
        </is>
      </c>
      <c r="L5721" s="238" t="n">
        <v>35</v>
      </c>
      <c r="M5721">
        <f>L5721*_xlfn.XLOOKUP(K5721,AM:AM,AN:AN)</f>
        <v/>
      </c>
      <c r="N5721">
        <f>L5721*_xlfn.XLOOKUP(K5721,AM:AM,AO:AO)</f>
        <v/>
      </c>
      <c r="O5721" s="238" t="n">
        <v>35</v>
      </c>
      <c r="P5721">
        <f>O5721*_xlfn.XLOOKUP(K5721,AM:AM,AN:AN)</f>
        <v/>
      </c>
      <c r="Q5721">
        <f>O5721*_xlfn.XLOOKUP(K5721,AM:AM,AO:AO)</f>
        <v/>
      </c>
      <c r="R5721">
        <f>_xlfn.XLOOKUP(E5721,AF:AF,AG:AG)</f>
        <v/>
      </c>
      <c r="S5721">
        <f>_xlfn.XLOOKUP(E5721,AF:AF,AI:AI)</f>
        <v/>
      </c>
      <c r="T5721">
        <f>WEEKNUM(G5721)</f>
        <v/>
      </c>
      <c r="U5721">
        <f>YEAR(G5721)</f>
        <v/>
      </c>
      <c r="V5721" s="117">
        <f>IFERROR(Q5721/N5721,"0")</f>
        <v/>
      </c>
    </row>
    <row r="5722">
      <c r="A5722">
        <f>_xlfn.XLOOKUP(D5722,BN:BN,BO:BO)</f>
        <v/>
      </c>
      <c r="B5722" t="inlineStr">
        <is>
          <t>LLC</t>
        </is>
      </c>
      <c r="C5722" t="n">
        <v>1020</v>
      </c>
      <c r="D5722">
        <f>_xlfn.XLOOKUP(C5722,BH:BH,BI:BI)</f>
        <v/>
      </c>
      <c r="E5722" t="n">
        <v>28934</v>
      </c>
      <c r="F5722" t="inlineStr">
        <is>
          <t>KRYZDA KENNETH BRYAN</t>
        </is>
      </c>
      <c r="G5722" s="234" t="n">
        <v>46029</v>
      </c>
      <c r="H5722" s="234" t="n">
        <v>46044</v>
      </c>
      <c r="I5722" t="inlineStr">
        <is>
          <t>VLO</t>
        </is>
      </c>
      <c r="J5722">
        <f>_xlfn.XLOOKUP(I5722,AS:AS,AU:AU)</f>
        <v/>
      </c>
      <c r="K5722" t="inlineStr">
        <is>
          <t>USD</t>
        </is>
      </c>
      <c r="L5722" s="238" t="n">
        <v>8927.73</v>
      </c>
      <c r="M5722">
        <f>L5722*_xlfn.XLOOKUP(K5722,AM:AM,AN:AN)</f>
        <v/>
      </c>
      <c r="N5722">
        <f>L5722*_xlfn.XLOOKUP(K5722,AM:AM,AO:AO)</f>
        <v/>
      </c>
      <c r="O5722" s="238" t="n">
        <v>812.83</v>
      </c>
      <c r="P5722">
        <f>O5722*_xlfn.XLOOKUP(K5722,AM:AM,AN:AN)</f>
        <v/>
      </c>
      <c r="Q5722">
        <f>O5722*_xlfn.XLOOKUP(K5722,AM:AM,AO:AO)</f>
        <v/>
      </c>
      <c r="R5722">
        <f>_xlfn.XLOOKUP(E5722,AF:AF,AG:AG)</f>
        <v/>
      </c>
      <c r="S5722">
        <f>_xlfn.XLOOKUP(E5722,AF:AF,AI:AI)</f>
        <v/>
      </c>
      <c r="T5722">
        <f>WEEKNUM(G5722)</f>
        <v/>
      </c>
      <c r="U5722">
        <f>YEAR(G5722)</f>
        <v/>
      </c>
      <c r="V5722" s="117">
        <f>IFERROR(Q5722/N5722,"0")</f>
        <v/>
      </c>
    </row>
    <row r="5723">
      <c r="A5723">
        <f>_xlfn.XLOOKUP(D5723,BN:BN,BO:BO)</f>
        <v/>
      </c>
      <c r="B5723" t="inlineStr">
        <is>
          <t>LLC</t>
        </is>
      </c>
      <c r="C5723" t="n">
        <v>1020</v>
      </c>
      <c r="D5723">
        <f>_xlfn.XLOOKUP(C5723,BH:BH,BI:BI)</f>
        <v/>
      </c>
      <c r="E5723" t="n">
        <v>28934</v>
      </c>
      <c r="F5723" t="inlineStr">
        <is>
          <t>KRYZDA KENNETH BRYAN</t>
        </is>
      </c>
      <c r="G5723" s="234" t="n">
        <v>46029</v>
      </c>
      <c r="H5723" s="234" t="n">
        <v>46044</v>
      </c>
      <c r="I5723" t="inlineStr">
        <is>
          <t>VLO</t>
        </is>
      </c>
      <c r="J5723">
        <f>_xlfn.XLOOKUP(I5723,AS:AS,AU:AU)</f>
        <v/>
      </c>
      <c r="K5723" t="inlineStr">
        <is>
          <t>USD</t>
        </is>
      </c>
      <c r="L5723" s="238" t="n">
        <v>1377.1</v>
      </c>
      <c r="M5723">
        <f>L5723*_xlfn.XLOOKUP(K5723,AM:AM,AN:AN)</f>
        <v/>
      </c>
      <c r="N5723">
        <f>L5723*_xlfn.XLOOKUP(K5723,AM:AM,AO:AO)</f>
        <v/>
      </c>
      <c r="O5723" s="238" t="n">
        <v>0</v>
      </c>
      <c r="P5723">
        <f>O5723*_xlfn.XLOOKUP(K5723,AM:AM,AN:AN)</f>
        <v/>
      </c>
      <c r="Q5723">
        <f>O5723*_xlfn.XLOOKUP(K5723,AM:AM,AO:AO)</f>
        <v/>
      </c>
      <c r="R5723">
        <f>_xlfn.XLOOKUP(E5723,AF:AF,AG:AG)</f>
        <v/>
      </c>
      <c r="S5723">
        <f>_xlfn.XLOOKUP(E5723,AF:AF,AI:AI)</f>
        <v/>
      </c>
      <c r="T5723">
        <f>WEEKNUM(G5723)</f>
        <v/>
      </c>
      <c r="U5723">
        <f>YEAR(G5723)</f>
        <v/>
      </c>
      <c r="V5723" s="117">
        <f>IFERROR(Q5723/N5723,"0")</f>
        <v/>
      </c>
    </row>
    <row r="5724">
      <c r="A5724">
        <f>_xlfn.XLOOKUP(D5724,BN:BN,BO:BO)</f>
        <v/>
      </c>
      <c r="B5724" t="inlineStr">
        <is>
          <t>LLC</t>
        </is>
      </c>
      <c r="C5724" t="n">
        <v>1020</v>
      </c>
      <c r="D5724">
        <f>_xlfn.XLOOKUP(C5724,BH:BH,BI:BI)</f>
        <v/>
      </c>
      <c r="E5724" t="n">
        <v>0</v>
      </c>
      <c r="F5724" t="inlineStr">
        <is>
          <t>fee por creación de reservación y emisiones desde su origen</t>
        </is>
      </c>
      <c r="G5724" s="234" t="n">
        <v>45798</v>
      </c>
      <c r="H5724" s="63" t="n"/>
      <c r="I5724" t="inlineStr">
        <is>
          <t>HPS</t>
        </is>
      </c>
      <c r="J5724">
        <f>_xlfn.XLOOKUP(I5724,AS:AS,AU:AU)</f>
        <v/>
      </c>
      <c r="K5724" t="inlineStr">
        <is>
          <t>USD</t>
        </is>
      </c>
      <c r="L5724" s="238" t="n">
        <v>35</v>
      </c>
      <c r="M5724">
        <f>L5724*_xlfn.XLOOKUP(K5724,AM:AM,AN:AN)</f>
        <v/>
      </c>
      <c r="N5724">
        <f>L5724*_xlfn.XLOOKUP(K5724,AM:AM,AO:AO)</f>
        <v/>
      </c>
      <c r="O5724" s="238" t="n">
        <v>35</v>
      </c>
      <c r="P5724">
        <f>O5724*_xlfn.XLOOKUP(K5724,AM:AM,AN:AN)</f>
        <v/>
      </c>
      <c r="Q5724">
        <f>O5724*_xlfn.XLOOKUP(K5724,AM:AM,AO:AO)</f>
        <v/>
      </c>
      <c r="R5724">
        <f>_xlfn.XLOOKUP(E5724,AF:AF,AG:AG)</f>
        <v/>
      </c>
      <c r="S5724">
        <f>_xlfn.XLOOKUP(E5724,AF:AF,AI:AI)</f>
        <v/>
      </c>
      <c r="T5724">
        <f>WEEKNUM(G5724)</f>
        <v/>
      </c>
      <c r="U5724">
        <f>YEAR(G5724)</f>
        <v/>
      </c>
      <c r="V5724" s="117">
        <f>IFERROR(Q5724/N5724,"0")</f>
        <v/>
      </c>
    </row>
    <row r="5725">
      <c r="A5725">
        <f>_xlfn.XLOOKUP(D5725,BN:BN,BO:BO)</f>
        <v/>
      </c>
      <c r="B5725" t="inlineStr">
        <is>
          <t>LLC</t>
        </is>
      </c>
      <c r="C5725" t="n">
        <v>1020</v>
      </c>
      <c r="D5725">
        <f>_xlfn.XLOOKUP(C5725,BH:BH,BI:BI)</f>
        <v/>
      </c>
      <c r="E5725" t="n">
        <v>0</v>
      </c>
      <c r="F5725" t="inlineStr">
        <is>
          <t>fee por creación de reservación y revisado de origen</t>
        </is>
      </c>
      <c r="G5725" s="234" t="n">
        <v>45798</v>
      </c>
      <c r="H5725" s="63" t="n"/>
      <c r="I5725" t="inlineStr">
        <is>
          <t>HPS</t>
        </is>
      </c>
      <c r="J5725">
        <f>_xlfn.XLOOKUP(I5725,AS:AS,AU:AU)</f>
        <v/>
      </c>
      <c r="K5725" t="inlineStr">
        <is>
          <t>USD</t>
        </is>
      </c>
      <c r="L5725" s="238" t="n">
        <v>35</v>
      </c>
      <c r="M5725">
        <f>L5725*_xlfn.XLOOKUP(K5725,AM:AM,AN:AN)</f>
        <v/>
      </c>
      <c r="N5725">
        <f>L5725*_xlfn.XLOOKUP(K5725,AM:AM,AO:AO)</f>
        <v/>
      </c>
      <c r="O5725" s="238" t="n">
        <v>35</v>
      </c>
      <c r="P5725">
        <f>O5725*_xlfn.XLOOKUP(K5725,AM:AM,AN:AN)</f>
        <v/>
      </c>
      <c r="Q5725">
        <f>O5725*_xlfn.XLOOKUP(K5725,AM:AM,AO:AO)</f>
        <v/>
      </c>
      <c r="R5725">
        <f>_xlfn.XLOOKUP(E5725,AF:AF,AG:AG)</f>
        <v/>
      </c>
      <c r="S5725">
        <f>_xlfn.XLOOKUP(E5725,AF:AF,AI:AI)</f>
        <v/>
      </c>
      <c r="T5725">
        <f>WEEKNUM(G5725)</f>
        <v/>
      </c>
      <c r="U5725">
        <f>YEAR(G5725)</f>
        <v/>
      </c>
      <c r="V5725" s="117">
        <f>IFERROR(Q5725/N5725,"0")</f>
        <v/>
      </c>
    </row>
    <row r="5726">
      <c r="A5726">
        <f>_xlfn.XLOOKUP(D5726,BN:BN,BO:BO)</f>
        <v/>
      </c>
      <c r="B5726" t="inlineStr">
        <is>
          <t>LLC</t>
        </is>
      </c>
      <c r="C5726" t="n">
        <v>1020</v>
      </c>
      <c r="D5726">
        <f>_xlfn.XLOOKUP(C5726,BH:BH,BI:BI)</f>
        <v/>
      </c>
      <c r="E5726" t="n">
        <v>28934</v>
      </c>
      <c r="F5726" t="inlineStr">
        <is>
          <t>OBREGON GUTIERREZ DANIELA</t>
        </is>
      </c>
      <c r="G5726" s="234" t="n">
        <v>46048</v>
      </c>
      <c r="H5726" s="234" t="n">
        <v>46203</v>
      </c>
      <c r="I5726" t="inlineStr">
        <is>
          <t>VLO</t>
        </is>
      </c>
      <c r="J5726">
        <f>_xlfn.XLOOKUP(I5726,AS:AS,AU:AU)</f>
        <v/>
      </c>
      <c r="K5726" t="inlineStr">
        <is>
          <t>USD</t>
        </is>
      </c>
      <c r="L5726" s="238" t="n">
        <v>4615.93</v>
      </c>
      <c r="M5726">
        <f>L5726*_xlfn.XLOOKUP(K5726,AM:AM,AN:AN)</f>
        <v/>
      </c>
      <c r="N5726">
        <f>L5726*_xlfn.XLOOKUP(K5726,AM:AM,AO:AO)</f>
        <v/>
      </c>
      <c r="O5726" s="238" t="n">
        <v>750.24</v>
      </c>
      <c r="P5726">
        <f>O5726*_xlfn.XLOOKUP(K5726,AM:AM,AN:AN)</f>
        <v/>
      </c>
      <c r="Q5726">
        <f>O5726*_xlfn.XLOOKUP(K5726,AM:AM,AO:AO)</f>
        <v/>
      </c>
      <c r="R5726">
        <f>_xlfn.XLOOKUP(E5726,AF:AF,AG:AG)</f>
        <v/>
      </c>
      <c r="S5726">
        <f>_xlfn.XLOOKUP(E5726,AF:AF,AI:AI)</f>
        <v/>
      </c>
      <c r="T5726">
        <f>WEEKNUM(G5726)</f>
        <v/>
      </c>
      <c r="U5726">
        <f>YEAR(G5726)</f>
        <v/>
      </c>
      <c r="V5726" s="117">
        <f>IFERROR(Q5726/N5726,"0")</f>
        <v/>
      </c>
    </row>
    <row r="5727">
      <c r="A5727">
        <f>_xlfn.XLOOKUP(D5727,BN:BN,BO:BO)</f>
        <v/>
      </c>
      <c r="B5727" t="inlineStr">
        <is>
          <t>LLC</t>
        </is>
      </c>
      <c r="C5727" t="n">
        <v>1020</v>
      </c>
      <c r="D5727">
        <f>_xlfn.XLOOKUP(C5727,BH:BH,BI:BI)</f>
        <v/>
      </c>
      <c r="E5727" t="n">
        <v>28934</v>
      </c>
      <c r="F5727" t="inlineStr">
        <is>
          <t>OBREGON GUTIERREZ DANIELA</t>
        </is>
      </c>
      <c r="G5727" s="234" t="n">
        <v>46048</v>
      </c>
      <c r="H5727" s="234" t="n">
        <v>46203</v>
      </c>
      <c r="I5727" t="inlineStr">
        <is>
          <t>VLO</t>
        </is>
      </c>
      <c r="J5727">
        <f>_xlfn.XLOOKUP(I5727,AS:AS,AU:AU)</f>
        <v/>
      </c>
      <c r="K5727" t="inlineStr">
        <is>
          <t>USD</t>
        </is>
      </c>
      <c r="L5727" s="238" t="n">
        <v>1664.3</v>
      </c>
      <c r="M5727">
        <f>L5727*_xlfn.XLOOKUP(K5727,AM:AM,AN:AN)</f>
        <v/>
      </c>
      <c r="N5727">
        <f>L5727*_xlfn.XLOOKUP(K5727,AM:AM,AO:AO)</f>
        <v/>
      </c>
      <c r="O5727" s="238" t="n">
        <v>0</v>
      </c>
      <c r="P5727">
        <f>O5727*_xlfn.XLOOKUP(K5727,AM:AM,AN:AN)</f>
        <v/>
      </c>
      <c r="Q5727">
        <f>O5727*_xlfn.XLOOKUP(K5727,AM:AM,AO:AO)</f>
        <v/>
      </c>
      <c r="R5727">
        <f>_xlfn.XLOOKUP(E5727,AF:AF,AG:AG)</f>
        <v/>
      </c>
      <c r="S5727">
        <f>_xlfn.XLOOKUP(E5727,AF:AF,AI:AI)</f>
        <v/>
      </c>
      <c r="T5727">
        <f>WEEKNUM(G5727)</f>
        <v/>
      </c>
      <c r="U5727">
        <f>YEAR(G5727)</f>
        <v/>
      </c>
      <c r="V5727" s="117">
        <f>IFERROR(Q5727/N5727,"0")</f>
        <v/>
      </c>
    </row>
    <row r="5728">
      <c r="A5728">
        <f>_xlfn.XLOOKUP(D5728,BN:BN,BO:BO)</f>
        <v/>
      </c>
      <c r="B5728" t="inlineStr">
        <is>
          <t>LLC</t>
        </is>
      </c>
      <c r="C5728" t="n">
        <v>1020</v>
      </c>
      <c r="D5728">
        <f>_xlfn.XLOOKUP(C5728,BH:BH,BI:BI)</f>
        <v/>
      </c>
      <c r="E5728" t="n">
        <v>0</v>
      </c>
      <c r="F5728" t="inlineStr">
        <is>
          <t>fee por creación de reservación y emisiones desde su origen</t>
        </is>
      </c>
      <c r="G5728" s="234" t="n">
        <v>45798</v>
      </c>
      <c r="H5728" s="63" t="n"/>
      <c r="I5728" t="inlineStr">
        <is>
          <t>HPS</t>
        </is>
      </c>
      <c r="J5728">
        <f>_xlfn.XLOOKUP(I5728,AS:AS,AU:AU)</f>
        <v/>
      </c>
      <c r="K5728" t="inlineStr">
        <is>
          <t>USD</t>
        </is>
      </c>
      <c r="L5728" s="238" t="n">
        <v>35</v>
      </c>
      <c r="M5728">
        <f>L5728*_xlfn.XLOOKUP(K5728,AM:AM,AN:AN)</f>
        <v/>
      </c>
      <c r="N5728">
        <f>L5728*_xlfn.XLOOKUP(K5728,AM:AM,AO:AO)</f>
        <v/>
      </c>
      <c r="O5728" s="238" t="n">
        <v>35</v>
      </c>
      <c r="P5728">
        <f>O5728*_xlfn.XLOOKUP(K5728,AM:AM,AN:AN)</f>
        <v/>
      </c>
      <c r="Q5728">
        <f>O5728*_xlfn.XLOOKUP(K5728,AM:AM,AO:AO)</f>
        <v/>
      </c>
      <c r="R5728">
        <f>_xlfn.XLOOKUP(E5728,AF:AF,AG:AG)</f>
        <v/>
      </c>
      <c r="S5728">
        <f>_xlfn.XLOOKUP(E5728,AF:AF,AI:AI)</f>
        <v/>
      </c>
      <c r="T5728">
        <f>WEEKNUM(G5728)</f>
        <v/>
      </c>
      <c r="U5728">
        <f>YEAR(G5728)</f>
        <v/>
      </c>
      <c r="V5728" s="117">
        <f>IFERROR(Q5728/N5728,"0")</f>
        <v/>
      </c>
    </row>
    <row r="5729">
      <c r="A5729">
        <f>_xlfn.XLOOKUP(D5729,BN:BN,BO:BO)</f>
        <v/>
      </c>
      <c r="B5729" t="inlineStr">
        <is>
          <t>LLC</t>
        </is>
      </c>
      <c r="C5729" t="n">
        <v>1020</v>
      </c>
      <c r="D5729">
        <f>_xlfn.XLOOKUP(C5729,BH:BH,BI:BI)</f>
        <v/>
      </c>
      <c r="E5729" t="n">
        <v>0</v>
      </c>
      <c r="F5729" t="inlineStr">
        <is>
          <t>fee por creación de reservación y revisado de su origen</t>
        </is>
      </c>
      <c r="G5729" s="234" t="n">
        <v>45798</v>
      </c>
      <c r="H5729" s="63" t="n"/>
      <c r="I5729" t="inlineStr">
        <is>
          <t>HPS</t>
        </is>
      </c>
      <c r="J5729">
        <f>_xlfn.XLOOKUP(I5729,AS:AS,AU:AU)</f>
        <v/>
      </c>
      <c r="K5729" t="inlineStr">
        <is>
          <t>USD</t>
        </is>
      </c>
      <c r="L5729" s="238" t="n">
        <v>35</v>
      </c>
      <c r="M5729">
        <f>L5729*_xlfn.XLOOKUP(K5729,AM:AM,AN:AN)</f>
        <v/>
      </c>
      <c r="N5729">
        <f>L5729*_xlfn.XLOOKUP(K5729,AM:AM,AO:AO)</f>
        <v/>
      </c>
      <c r="O5729" s="238" t="n">
        <v>35</v>
      </c>
      <c r="P5729">
        <f>O5729*_xlfn.XLOOKUP(K5729,AM:AM,AN:AN)</f>
        <v/>
      </c>
      <c r="Q5729">
        <f>O5729*_xlfn.XLOOKUP(K5729,AM:AM,AO:AO)</f>
        <v/>
      </c>
      <c r="R5729">
        <f>_xlfn.XLOOKUP(E5729,AF:AF,AG:AG)</f>
        <v/>
      </c>
      <c r="S5729">
        <f>_xlfn.XLOOKUP(E5729,AF:AF,AI:AI)</f>
        <v/>
      </c>
      <c r="T5729">
        <f>WEEKNUM(G5729)</f>
        <v/>
      </c>
      <c r="U5729">
        <f>YEAR(G5729)</f>
        <v/>
      </c>
      <c r="V5729" s="117">
        <f>IFERROR(Q5729/N5729,"0")</f>
        <v/>
      </c>
    </row>
    <row r="5730">
      <c r="A5730">
        <f>_xlfn.XLOOKUP(D5730,BN:BN,BO:BO)</f>
        <v/>
      </c>
      <c r="B5730" t="inlineStr">
        <is>
          <t>LLC</t>
        </is>
      </c>
      <c r="C5730" t="n">
        <v>1020</v>
      </c>
      <c r="D5730">
        <f>_xlfn.XLOOKUP(C5730,BH:BH,BI:BI)</f>
        <v/>
      </c>
      <c r="E5730" t="n">
        <v>28934</v>
      </c>
      <c r="F5730" t="inlineStr">
        <is>
          <t>MURGUIA GUZMAN SOFIA PATRICIA</t>
        </is>
      </c>
      <c r="G5730" s="234" t="n">
        <v>46119</v>
      </c>
      <c r="H5730" s="234" t="n">
        <v>46137</v>
      </c>
      <c r="I5730" t="inlineStr">
        <is>
          <t>VLO</t>
        </is>
      </c>
      <c r="J5730">
        <f>_xlfn.XLOOKUP(I5730,AS:AS,AU:AU)</f>
        <v/>
      </c>
      <c r="K5730" t="inlineStr">
        <is>
          <t>USD</t>
        </is>
      </c>
      <c r="L5730" s="238" t="n">
        <v>6012.79</v>
      </c>
      <c r="M5730">
        <f>L5730*_xlfn.XLOOKUP(K5730,AM:AM,AN:AN)</f>
        <v/>
      </c>
      <c r="N5730">
        <f>L5730*_xlfn.XLOOKUP(K5730,AM:AM,AO:AO)</f>
        <v/>
      </c>
      <c r="O5730" s="238" t="n">
        <v>423.05</v>
      </c>
      <c r="P5730">
        <f>O5730*_xlfn.XLOOKUP(K5730,AM:AM,AN:AN)</f>
        <v/>
      </c>
      <c r="Q5730">
        <f>O5730*_xlfn.XLOOKUP(K5730,AM:AM,AO:AO)</f>
        <v/>
      </c>
      <c r="R5730">
        <f>_xlfn.XLOOKUP(E5730,AF:AF,AG:AG)</f>
        <v/>
      </c>
      <c r="S5730">
        <f>_xlfn.XLOOKUP(E5730,AF:AF,AI:AI)</f>
        <v/>
      </c>
      <c r="T5730">
        <f>WEEKNUM(G5730)</f>
        <v/>
      </c>
      <c r="U5730">
        <f>YEAR(G5730)</f>
        <v/>
      </c>
      <c r="V5730" s="117">
        <f>IFERROR(Q5730/N5730,"0")</f>
        <v/>
      </c>
    </row>
    <row r="5731">
      <c r="A5731">
        <f>_xlfn.XLOOKUP(D5731,BN:BN,BO:BO)</f>
        <v/>
      </c>
      <c r="B5731" t="inlineStr">
        <is>
          <t>LLC</t>
        </is>
      </c>
      <c r="C5731" t="n">
        <v>1020</v>
      </c>
      <c r="D5731">
        <f>_xlfn.XLOOKUP(C5731,BH:BH,BI:BI)</f>
        <v/>
      </c>
      <c r="E5731" t="n">
        <v>28934</v>
      </c>
      <c r="F5731" t="inlineStr">
        <is>
          <t>KRYZDA KENNETH BRYAN</t>
        </is>
      </c>
      <c r="G5731" s="234" t="n">
        <v>46119</v>
      </c>
      <c r="H5731" s="234" t="n">
        <v>46137</v>
      </c>
      <c r="I5731" t="inlineStr">
        <is>
          <t>VLO</t>
        </is>
      </c>
      <c r="J5731">
        <f>_xlfn.XLOOKUP(I5731,AS:AS,AU:AU)</f>
        <v/>
      </c>
      <c r="K5731" t="inlineStr">
        <is>
          <t>USD</t>
        </is>
      </c>
      <c r="L5731" s="238" t="n">
        <v>6012.79</v>
      </c>
      <c r="M5731">
        <f>L5731*_xlfn.XLOOKUP(K5731,AM:AM,AN:AN)</f>
        <v/>
      </c>
      <c r="N5731">
        <f>L5731*_xlfn.XLOOKUP(K5731,AM:AM,AO:AO)</f>
        <v/>
      </c>
      <c r="O5731" s="238" t="n">
        <v>423.05</v>
      </c>
      <c r="P5731">
        <f>O5731*_xlfn.XLOOKUP(K5731,AM:AM,AN:AN)</f>
        <v/>
      </c>
      <c r="Q5731">
        <f>O5731*_xlfn.XLOOKUP(K5731,AM:AM,AO:AO)</f>
        <v/>
      </c>
      <c r="R5731">
        <f>_xlfn.XLOOKUP(E5731,AF:AF,AG:AG)</f>
        <v/>
      </c>
      <c r="S5731">
        <f>_xlfn.XLOOKUP(E5731,AF:AF,AI:AI)</f>
        <v/>
      </c>
      <c r="T5731">
        <f>WEEKNUM(G5731)</f>
        <v/>
      </c>
      <c r="U5731">
        <f>YEAR(G5731)</f>
        <v/>
      </c>
      <c r="V5731" s="117">
        <f>IFERROR(Q5731/N5731,"0")</f>
        <v/>
      </c>
    </row>
    <row r="5732">
      <c r="A5732">
        <f>_xlfn.XLOOKUP(D5732,BN:BN,BO:BO)</f>
        <v/>
      </c>
      <c r="B5732" t="inlineStr">
        <is>
          <t>LLC</t>
        </is>
      </c>
      <c r="C5732" t="n">
        <v>1020</v>
      </c>
      <c r="D5732">
        <f>_xlfn.XLOOKUP(C5732,BH:BH,BI:BI)</f>
        <v/>
      </c>
      <c r="E5732" t="n">
        <v>0</v>
      </c>
      <c r="F5732" t="inlineStr">
        <is>
          <t>fee por creación de reservación y emisiones desde su origen</t>
        </is>
      </c>
      <c r="G5732" s="234" t="n">
        <v>45798</v>
      </c>
      <c r="H5732" s="63" t="n"/>
      <c r="I5732" t="inlineStr">
        <is>
          <t>HPS</t>
        </is>
      </c>
      <c r="J5732">
        <f>_xlfn.XLOOKUP(I5732,AS:AS,AU:AU)</f>
        <v/>
      </c>
      <c r="K5732" t="inlineStr">
        <is>
          <t>USD</t>
        </is>
      </c>
      <c r="L5732" s="238" t="n">
        <v>35</v>
      </c>
      <c r="M5732">
        <f>L5732*_xlfn.XLOOKUP(K5732,AM:AM,AN:AN)</f>
        <v/>
      </c>
      <c r="N5732">
        <f>L5732*_xlfn.XLOOKUP(K5732,AM:AM,AO:AO)</f>
        <v/>
      </c>
      <c r="O5732" s="238" t="n">
        <v>35</v>
      </c>
      <c r="P5732">
        <f>O5732*_xlfn.XLOOKUP(K5732,AM:AM,AN:AN)</f>
        <v/>
      </c>
      <c r="Q5732">
        <f>O5732*_xlfn.XLOOKUP(K5732,AM:AM,AO:AO)</f>
        <v/>
      </c>
      <c r="R5732">
        <f>_xlfn.XLOOKUP(E5732,AF:AF,AG:AG)</f>
        <v/>
      </c>
      <c r="S5732">
        <f>_xlfn.XLOOKUP(E5732,AF:AF,AI:AI)</f>
        <v/>
      </c>
      <c r="T5732">
        <f>WEEKNUM(G5732)</f>
        <v/>
      </c>
      <c r="U5732">
        <f>YEAR(G5732)</f>
        <v/>
      </c>
      <c r="V5732" s="117">
        <f>IFERROR(Q5732/N5732,"0")</f>
        <v/>
      </c>
    </row>
    <row r="5733">
      <c r="A5733">
        <f>_xlfn.XLOOKUP(D5733,BN:BN,BO:BO)</f>
        <v/>
      </c>
      <c r="B5733" t="inlineStr">
        <is>
          <t>LLC</t>
        </is>
      </c>
      <c r="C5733" t="n">
        <v>1020</v>
      </c>
      <c r="D5733">
        <f>_xlfn.XLOOKUP(C5733,BH:BH,BI:BI)</f>
        <v/>
      </c>
      <c r="E5733" t="n">
        <v>0</v>
      </c>
      <c r="F5733" t="inlineStr">
        <is>
          <t>fee por creación de reservación y emisiones desde su origen</t>
        </is>
      </c>
      <c r="G5733" s="234" t="n">
        <v>45798</v>
      </c>
      <c r="H5733" s="63" t="n"/>
      <c r="I5733" t="inlineStr">
        <is>
          <t>HPS</t>
        </is>
      </c>
      <c r="J5733">
        <f>_xlfn.XLOOKUP(I5733,AS:AS,AU:AU)</f>
        <v/>
      </c>
      <c r="K5733" t="inlineStr">
        <is>
          <t>USD</t>
        </is>
      </c>
      <c r="L5733" s="238" t="n">
        <v>35</v>
      </c>
      <c r="M5733">
        <f>L5733*_xlfn.XLOOKUP(K5733,AM:AM,AN:AN)</f>
        <v/>
      </c>
      <c r="N5733">
        <f>L5733*_xlfn.XLOOKUP(K5733,AM:AM,AO:AO)</f>
        <v/>
      </c>
      <c r="O5733" s="238" t="n">
        <v>35</v>
      </c>
      <c r="P5733">
        <f>O5733*_xlfn.XLOOKUP(K5733,AM:AM,AN:AN)</f>
        <v/>
      </c>
      <c r="Q5733">
        <f>O5733*_xlfn.XLOOKUP(K5733,AM:AM,AO:AO)</f>
        <v/>
      </c>
      <c r="R5733">
        <f>_xlfn.XLOOKUP(E5733,AF:AF,AG:AG)</f>
        <v/>
      </c>
      <c r="S5733">
        <f>_xlfn.XLOOKUP(E5733,AF:AF,AI:AI)</f>
        <v/>
      </c>
      <c r="T5733">
        <f>WEEKNUM(G5733)</f>
        <v/>
      </c>
      <c r="U5733">
        <f>YEAR(G5733)</f>
        <v/>
      </c>
      <c r="V5733" s="117">
        <f>IFERROR(Q5733/N5733,"0")</f>
        <v/>
      </c>
    </row>
    <row r="5734">
      <c r="A5734">
        <f>_xlfn.XLOOKUP(D5734,BN:BN,BO:BO)</f>
        <v/>
      </c>
      <c r="B5734" t="inlineStr">
        <is>
          <t>LLC</t>
        </is>
      </c>
      <c r="C5734" t="n">
        <v>1020</v>
      </c>
      <c r="D5734">
        <f>_xlfn.XLOOKUP(C5734,BH:BH,BI:BI)</f>
        <v/>
      </c>
      <c r="E5734" t="n">
        <v>28934</v>
      </c>
      <c r="F5734" t="inlineStr">
        <is>
          <t>LARIS RODRIGUEZ ARTURO</t>
        </is>
      </c>
      <c r="G5734" s="234" t="n">
        <v>46098</v>
      </c>
      <c r="H5734" s="234" t="n">
        <v>46123</v>
      </c>
      <c r="I5734" t="inlineStr">
        <is>
          <t>VLO</t>
        </is>
      </c>
      <c r="J5734">
        <f>_xlfn.XLOOKUP(I5734,AS:AS,AU:AU)</f>
        <v/>
      </c>
      <c r="K5734" t="inlineStr">
        <is>
          <t>USD</t>
        </is>
      </c>
      <c r="L5734" s="238" t="n">
        <v>2800.23</v>
      </c>
      <c r="M5734">
        <f>L5734*_xlfn.XLOOKUP(K5734,AM:AM,AN:AN)</f>
        <v/>
      </c>
      <c r="N5734">
        <f>L5734*_xlfn.XLOOKUP(K5734,AM:AM,AO:AO)</f>
        <v/>
      </c>
      <c r="O5734" s="238" t="n">
        <v>337.48</v>
      </c>
      <c r="P5734">
        <f>O5734*_xlfn.XLOOKUP(K5734,AM:AM,AN:AN)</f>
        <v/>
      </c>
      <c r="Q5734">
        <f>O5734*_xlfn.XLOOKUP(K5734,AM:AM,AO:AO)</f>
        <v/>
      </c>
      <c r="R5734">
        <f>_xlfn.XLOOKUP(E5734,AF:AF,AG:AG)</f>
        <v/>
      </c>
      <c r="S5734">
        <f>_xlfn.XLOOKUP(E5734,AF:AF,AI:AI)</f>
        <v/>
      </c>
      <c r="T5734">
        <f>WEEKNUM(G5734)</f>
        <v/>
      </c>
      <c r="U5734">
        <f>YEAR(G5734)</f>
        <v/>
      </c>
      <c r="V5734" s="117">
        <f>IFERROR(Q5734/N5734,"0")</f>
        <v/>
      </c>
    </row>
    <row r="5735">
      <c r="A5735">
        <f>_xlfn.XLOOKUP(D5735,BN:BN,BO:BO)</f>
        <v/>
      </c>
      <c r="B5735" t="inlineStr">
        <is>
          <t>LLC</t>
        </is>
      </c>
      <c r="C5735" t="n">
        <v>1020</v>
      </c>
      <c r="D5735">
        <f>_xlfn.XLOOKUP(C5735,BH:BH,BI:BI)</f>
        <v/>
      </c>
      <c r="E5735" t="n">
        <v>28934</v>
      </c>
      <c r="F5735" t="inlineStr">
        <is>
          <t>GARCIA DE ALBA JIMENEZ MARIA DE LOURDES</t>
        </is>
      </c>
      <c r="G5735" s="234" t="n">
        <v>46098</v>
      </c>
      <c r="H5735" s="234" t="n">
        <v>46123</v>
      </c>
      <c r="I5735" t="inlineStr">
        <is>
          <t>VLO</t>
        </is>
      </c>
      <c r="J5735">
        <f>_xlfn.XLOOKUP(I5735,AS:AS,AU:AU)</f>
        <v/>
      </c>
      <c r="K5735" t="inlineStr">
        <is>
          <t>USD</t>
        </is>
      </c>
      <c r="L5735" s="238" t="n">
        <v>2800.23</v>
      </c>
      <c r="M5735">
        <f>L5735*_xlfn.XLOOKUP(K5735,AM:AM,AN:AN)</f>
        <v/>
      </c>
      <c r="N5735">
        <f>L5735*_xlfn.XLOOKUP(K5735,AM:AM,AO:AO)</f>
        <v/>
      </c>
      <c r="O5735" s="238" t="n">
        <v>337.48</v>
      </c>
      <c r="P5735">
        <f>O5735*_xlfn.XLOOKUP(K5735,AM:AM,AN:AN)</f>
        <v/>
      </c>
      <c r="Q5735">
        <f>O5735*_xlfn.XLOOKUP(K5735,AM:AM,AO:AO)</f>
        <v/>
      </c>
      <c r="R5735">
        <f>_xlfn.XLOOKUP(E5735,AF:AF,AG:AG)</f>
        <v/>
      </c>
      <c r="S5735">
        <f>_xlfn.XLOOKUP(E5735,AF:AF,AI:AI)</f>
        <v/>
      </c>
      <c r="T5735">
        <f>WEEKNUM(G5735)</f>
        <v/>
      </c>
      <c r="U5735">
        <f>YEAR(G5735)</f>
        <v/>
      </c>
      <c r="V5735" s="117">
        <f>IFERROR(Q5735/N5735,"0")</f>
        <v/>
      </c>
    </row>
    <row r="5736">
      <c r="A5736">
        <f>_xlfn.XLOOKUP(D5736,BN:BN,BO:BO)</f>
        <v/>
      </c>
      <c r="B5736" t="inlineStr">
        <is>
          <t>LLC</t>
        </is>
      </c>
      <c r="C5736" t="n">
        <v>1020</v>
      </c>
      <c r="D5736">
        <f>_xlfn.XLOOKUP(C5736,BH:BH,BI:BI)</f>
        <v/>
      </c>
      <c r="E5736" t="n">
        <v>0</v>
      </c>
      <c r="F5736" t="inlineStr">
        <is>
          <t>fee por creación de reservación y emisiones desde su origen</t>
        </is>
      </c>
      <c r="G5736" s="234" t="n">
        <v>45798</v>
      </c>
      <c r="H5736" s="63" t="n"/>
      <c r="I5736" t="inlineStr">
        <is>
          <t>HPS</t>
        </is>
      </c>
      <c r="J5736">
        <f>_xlfn.XLOOKUP(I5736,AS:AS,AU:AU)</f>
        <v/>
      </c>
      <c r="K5736" t="inlineStr">
        <is>
          <t>USD</t>
        </is>
      </c>
      <c r="L5736" s="238" t="n">
        <v>35</v>
      </c>
      <c r="M5736">
        <f>L5736*_xlfn.XLOOKUP(K5736,AM:AM,AN:AN)</f>
        <v/>
      </c>
      <c r="N5736">
        <f>L5736*_xlfn.XLOOKUP(K5736,AM:AM,AO:AO)</f>
        <v/>
      </c>
      <c r="O5736" s="238" t="n">
        <v>35</v>
      </c>
      <c r="P5736">
        <f>O5736*_xlfn.XLOOKUP(K5736,AM:AM,AN:AN)</f>
        <v/>
      </c>
      <c r="Q5736">
        <f>O5736*_xlfn.XLOOKUP(K5736,AM:AM,AO:AO)</f>
        <v/>
      </c>
      <c r="R5736">
        <f>_xlfn.XLOOKUP(E5736,AF:AF,AG:AG)</f>
        <v/>
      </c>
      <c r="S5736">
        <f>_xlfn.XLOOKUP(E5736,AF:AF,AI:AI)</f>
        <v/>
      </c>
      <c r="T5736">
        <f>WEEKNUM(G5736)</f>
        <v/>
      </c>
      <c r="U5736">
        <f>YEAR(G5736)</f>
        <v/>
      </c>
      <c r="V5736" s="117">
        <f>IFERROR(Q5736/N5736,"0")</f>
        <v/>
      </c>
    </row>
    <row r="5737">
      <c r="A5737">
        <f>_xlfn.XLOOKUP(D5737,BN:BN,BO:BO)</f>
        <v/>
      </c>
      <c r="B5737" t="inlineStr">
        <is>
          <t>LLC</t>
        </is>
      </c>
      <c r="C5737" t="n">
        <v>1020</v>
      </c>
      <c r="D5737">
        <f>_xlfn.XLOOKUP(C5737,BH:BH,BI:BI)</f>
        <v/>
      </c>
      <c r="E5737" t="n">
        <v>0</v>
      </c>
      <c r="F5737" t="inlineStr">
        <is>
          <t>fee por creación de reservación y emisiones desde su origen</t>
        </is>
      </c>
      <c r="G5737" s="234" t="n">
        <v>45798</v>
      </c>
      <c r="H5737" s="63" t="n"/>
      <c r="I5737" t="inlineStr">
        <is>
          <t>HPS</t>
        </is>
      </c>
      <c r="J5737">
        <f>_xlfn.XLOOKUP(I5737,AS:AS,AU:AU)</f>
        <v/>
      </c>
      <c r="K5737" t="inlineStr">
        <is>
          <t>USD</t>
        </is>
      </c>
      <c r="L5737" s="238" t="n">
        <v>35</v>
      </c>
      <c r="M5737">
        <f>L5737*_xlfn.XLOOKUP(K5737,AM:AM,AN:AN)</f>
        <v/>
      </c>
      <c r="N5737">
        <f>L5737*_xlfn.XLOOKUP(K5737,AM:AM,AO:AO)</f>
        <v/>
      </c>
      <c r="O5737" s="238" t="n">
        <v>35</v>
      </c>
      <c r="P5737">
        <f>O5737*_xlfn.XLOOKUP(K5737,AM:AM,AN:AN)</f>
        <v/>
      </c>
      <c r="Q5737">
        <f>O5737*_xlfn.XLOOKUP(K5737,AM:AM,AO:AO)</f>
        <v/>
      </c>
      <c r="R5737">
        <f>_xlfn.XLOOKUP(E5737,AF:AF,AG:AG)</f>
        <v/>
      </c>
      <c r="S5737">
        <f>_xlfn.XLOOKUP(E5737,AF:AF,AI:AI)</f>
        <v/>
      </c>
      <c r="T5737">
        <f>WEEKNUM(G5737)</f>
        <v/>
      </c>
      <c r="U5737">
        <f>YEAR(G5737)</f>
        <v/>
      </c>
      <c r="V5737" s="117">
        <f>IFERROR(Q5737/N5737,"0")</f>
        <v/>
      </c>
    </row>
    <row r="5738">
      <c r="A5738">
        <f>_xlfn.XLOOKUP(D5738,BN:BN,BO:BO)</f>
        <v/>
      </c>
      <c r="B5738" t="inlineStr">
        <is>
          <t>LLC</t>
        </is>
      </c>
      <c r="C5738" t="n">
        <v>1022</v>
      </c>
      <c r="D5738">
        <f>_xlfn.XLOOKUP(C5738,BH:BH,BI:BI)</f>
        <v/>
      </c>
      <c r="E5738" t="n">
        <v>34765</v>
      </c>
      <c r="F5738" t="inlineStr">
        <is>
          <t>Uzbekistan Tour Gannet</t>
        </is>
      </c>
      <c r="G5738" s="234" t="n">
        <v>46148</v>
      </c>
      <c r="H5738" s="234" t="n">
        <v>46154</v>
      </c>
      <c r="I5738" t="inlineStr">
        <is>
          <t>PKT</t>
        </is>
      </c>
      <c r="J5738">
        <f>_xlfn.XLOOKUP(I5738,AS:AS,AU:AU)</f>
        <v/>
      </c>
      <c r="K5738" t="inlineStr">
        <is>
          <t>USD</t>
        </is>
      </c>
      <c r="L5738" s="238" t="n">
        <v>10000</v>
      </c>
      <c r="M5738">
        <f>L5738*_xlfn.XLOOKUP(K5738,AM:AM,AN:AN)</f>
        <v/>
      </c>
      <c r="N5738">
        <f>L5738*_xlfn.XLOOKUP(K5738,AM:AM,AO:AO)</f>
        <v/>
      </c>
      <c r="O5738" s="238" t="n">
        <v>0</v>
      </c>
      <c r="P5738">
        <f>O5738*_xlfn.XLOOKUP(K5738,AM:AM,AN:AN)</f>
        <v/>
      </c>
      <c r="Q5738">
        <f>O5738*_xlfn.XLOOKUP(K5738,AM:AM,AO:AO)</f>
        <v/>
      </c>
      <c r="R5738">
        <f>_xlfn.XLOOKUP(E5738,AF:AF,AG:AG)</f>
        <v/>
      </c>
      <c r="S5738">
        <f>_xlfn.XLOOKUP(E5738,AF:AF,AI:AI)</f>
        <v/>
      </c>
      <c r="T5738">
        <f>WEEKNUM(G5738)</f>
        <v/>
      </c>
      <c r="U5738">
        <f>YEAR(G5738)</f>
        <v/>
      </c>
      <c r="V5738" s="117">
        <f>IFERROR(Q5738/N5738,"0")</f>
        <v/>
      </c>
    </row>
    <row r="5739">
      <c r="A5739">
        <f>_xlfn.XLOOKUP(D5739,BN:BN,BO:BO)</f>
        <v/>
      </c>
      <c r="B5739" t="inlineStr">
        <is>
          <t>LLC</t>
        </is>
      </c>
      <c r="C5739" t="n">
        <v>1023</v>
      </c>
      <c r="D5739">
        <f>_xlfn.XLOOKUP(C5739,BH:BH,BI:BI)</f>
        <v/>
      </c>
      <c r="E5739" t="n">
        <v>0</v>
      </c>
      <c r="F5739" t="inlineStr">
        <is>
          <t>Honorario Servicio Aereo</t>
        </is>
      </c>
      <c r="G5739" s="234" t="n">
        <v>46045</v>
      </c>
      <c r="H5739" s="234" t="n">
        <v>46048</v>
      </c>
      <c r="I5739" t="inlineStr">
        <is>
          <t>HPS</t>
        </is>
      </c>
      <c r="J5739">
        <f>_xlfn.XLOOKUP(I5739,AS:AS,AU:AU)</f>
        <v/>
      </c>
      <c r="K5739" t="inlineStr">
        <is>
          <t>USD</t>
        </is>
      </c>
      <c r="L5739" s="238" t="n">
        <v>100</v>
      </c>
      <c r="M5739">
        <f>L5739*_xlfn.XLOOKUP(K5739,AM:AM,AN:AN)</f>
        <v/>
      </c>
      <c r="N5739">
        <f>L5739*_xlfn.XLOOKUP(K5739,AM:AM,AO:AO)</f>
        <v/>
      </c>
      <c r="O5739" s="238" t="n">
        <v>100</v>
      </c>
      <c r="P5739">
        <f>O5739*_xlfn.XLOOKUP(K5739,AM:AM,AN:AN)</f>
        <v/>
      </c>
      <c r="Q5739">
        <f>O5739*_xlfn.XLOOKUP(K5739,AM:AM,AO:AO)</f>
        <v/>
      </c>
      <c r="R5739">
        <f>_xlfn.XLOOKUP(E5739,AF:AF,AG:AG)</f>
        <v/>
      </c>
      <c r="S5739">
        <f>_xlfn.XLOOKUP(E5739,AF:AF,AI:AI)</f>
        <v/>
      </c>
      <c r="T5739">
        <f>WEEKNUM(G5739)</f>
        <v/>
      </c>
      <c r="U5739">
        <f>YEAR(G5739)</f>
        <v/>
      </c>
      <c r="V5739" s="117">
        <f>IFERROR(Q5739/N5739,"0")</f>
        <v/>
      </c>
    </row>
    <row r="5740">
      <c r="A5740">
        <f>_xlfn.XLOOKUP(D5740,BN:BN,BO:BO)</f>
        <v/>
      </c>
      <c r="B5740" t="inlineStr">
        <is>
          <t>LLC</t>
        </is>
      </c>
      <c r="C5740" t="n">
        <v>1023</v>
      </c>
      <c r="D5740">
        <f>_xlfn.XLOOKUP(C5740,BH:BH,BI:BI)</f>
        <v/>
      </c>
      <c r="E5740" t="n">
        <v>0</v>
      </c>
      <c r="F5740" t="inlineStr">
        <is>
          <t xml:space="preserve">Honorario Servicio Aereo </t>
        </is>
      </c>
      <c r="G5740" s="234" t="n">
        <v>46045</v>
      </c>
      <c r="H5740" s="234" t="n">
        <v>46048</v>
      </c>
      <c r="I5740" t="inlineStr">
        <is>
          <t>HPS</t>
        </is>
      </c>
      <c r="J5740">
        <f>_xlfn.XLOOKUP(I5740,AS:AS,AU:AU)</f>
        <v/>
      </c>
      <c r="K5740" t="inlineStr">
        <is>
          <t>USD</t>
        </is>
      </c>
      <c r="L5740" s="238" t="n">
        <v>100</v>
      </c>
      <c r="M5740">
        <f>L5740*_xlfn.XLOOKUP(K5740,AM:AM,AN:AN)</f>
        <v/>
      </c>
      <c r="N5740">
        <f>L5740*_xlfn.XLOOKUP(K5740,AM:AM,AO:AO)</f>
        <v/>
      </c>
      <c r="O5740" s="238" t="n">
        <v>100</v>
      </c>
      <c r="P5740">
        <f>O5740*_xlfn.XLOOKUP(K5740,AM:AM,AN:AN)</f>
        <v/>
      </c>
      <c r="Q5740">
        <f>O5740*_xlfn.XLOOKUP(K5740,AM:AM,AO:AO)</f>
        <v/>
      </c>
      <c r="R5740">
        <f>_xlfn.XLOOKUP(E5740,AF:AF,AG:AG)</f>
        <v/>
      </c>
      <c r="S5740">
        <f>_xlfn.XLOOKUP(E5740,AF:AF,AI:AI)</f>
        <v/>
      </c>
      <c r="T5740">
        <f>WEEKNUM(G5740)</f>
        <v/>
      </c>
      <c r="U5740">
        <f>YEAR(G5740)</f>
        <v/>
      </c>
      <c r="V5740" s="117">
        <f>IFERROR(Q5740/N5740,"0")</f>
        <v/>
      </c>
    </row>
    <row r="5741">
      <c r="A5741">
        <f>_xlfn.XLOOKUP(D5741,BN:BN,BO:BO)</f>
        <v/>
      </c>
      <c r="B5741" t="inlineStr">
        <is>
          <t>LLC</t>
        </is>
      </c>
      <c r="C5741" t="n">
        <v>1023</v>
      </c>
      <c r="D5741">
        <f>_xlfn.XLOOKUP(C5741,BH:BH,BI:BI)</f>
        <v/>
      </c>
      <c r="E5741" t="n">
        <v>28934</v>
      </c>
      <c r="F5741" t="inlineStr">
        <is>
          <t>ENGELBERT STIG OSCAR ALBERT</t>
        </is>
      </c>
      <c r="G5741" s="234" t="n">
        <v>46045</v>
      </c>
      <c r="H5741" s="234" t="n">
        <v>46045</v>
      </c>
      <c r="I5741" t="inlineStr">
        <is>
          <t>VLO</t>
        </is>
      </c>
      <c r="J5741">
        <f>_xlfn.XLOOKUP(I5741,AS:AS,AU:AU)</f>
        <v/>
      </c>
      <c r="K5741" t="inlineStr">
        <is>
          <t>USD</t>
        </is>
      </c>
      <c r="L5741" s="238" t="n">
        <v>1388.4</v>
      </c>
      <c r="M5741">
        <f>L5741*_xlfn.XLOOKUP(K5741,AM:AM,AN:AN)</f>
        <v/>
      </c>
      <c r="N5741">
        <f>L5741*_xlfn.XLOOKUP(K5741,AM:AM,AO:AO)</f>
        <v/>
      </c>
      <c r="O5741" s="238" t="n">
        <v>0</v>
      </c>
      <c r="P5741">
        <f>O5741*_xlfn.XLOOKUP(K5741,AM:AM,AN:AN)</f>
        <v/>
      </c>
      <c r="Q5741">
        <f>O5741*_xlfn.XLOOKUP(K5741,AM:AM,AO:AO)</f>
        <v/>
      </c>
      <c r="R5741">
        <f>_xlfn.XLOOKUP(E5741,AF:AF,AG:AG)</f>
        <v/>
      </c>
      <c r="S5741">
        <f>_xlfn.XLOOKUP(E5741,AF:AF,AI:AI)</f>
        <v/>
      </c>
      <c r="T5741">
        <f>WEEKNUM(G5741)</f>
        <v/>
      </c>
      <c r="U5741">
        <f>YEAR(G5741)</f>
        <v/>
      </c>
      <c r="V5741" s="117">
        <f>IFERROR(Q5741/N5741,"0")</f>
        <v/>
      </c>
    </row>
    <row r="5742">
      <c r="A5742">
        <f>_xlfn.XLOOKUP(D5742,BN:BN,BO:BO)</f>
        <v/>
      </c>
      <c r="B5742" t="inlineStr">
        <is>
          <t>LLC</t>
        </is>
      </c>
      <c r="C5742" t="n">
        <v>1023</v>
      </c>
      <c r="D5742">
        <f>_xlfn.XLOOKUP(C5742,BH:BH,BI:BI)</f>
        <v/>
      </c>
      <c r="E5742" t="n">
        <v>28934</v>
      </c>
      <c r="F5742" t="inlineStr">
        <is>
          <t>ENGELBERT STIG OSCAR ALBERT</t>
        </is>
      </c>
      <c r="G5742" s="234" t="n">
        <v>46048</v>
      </c>
      <c r="H5742" s="234" t="n">
        <v>46147</v>
      </c>
      <c r="I5742" t="inlineStr">
        <is>
          <t>VLO</t>
        </is>
      </c>
      <c r="J5742">
        <f>_xlfn.XLOOKUP(I5742,AS:AS,AU:AU)</f>
        <v/>
      </c>
      <c r="K5742" t="inlineStr">
        <is>
          <t>USD</t>
        </is>
      </c>
      <c r="L5742" s="238" t="n">
        <v>4343.53</v>
      </c>
      <c r="M5742">
        <f>L5742*_xlfn.XLOOKUP(K5742,AM:AM,AN:AN)</f>
        <v/>
      </c>
      <c r="N5742">
        <f>L5742*_xlfn.XLOOKUP(K5742,AM:AM,AO:AO)</f>
        <v/>
      </c>
      <c r="O5742" s="238" t="n">
        <v>390.75</v>
      </c>
      <c r="P5742">
        <f>O5742*_xlfn.XLOOKUP(K5742,AM:AM,AN:AN)</f>
        <v/>
      </c>
      <c r="Q5742">
        <f>O5742*_xlfn.XLOOKUP(K5742,AM:AM,AO:AO)</f>
        <v/>
      </c>
      <c r="R5742">
        <f>_xlfn.XLOOKUP(E5742,AF:AF,AG:AG)</f>
        <v/>
      </c>
      <c r="S5742">
        <f>_xlfn.XLOOKUP(E5742,AF:AF,AI:AI)</f>
        <v/>
      </c>
      <c r="T5742">
        <f>WEEKNUM(G5742)</f>
        <v/>
      </c>
      <c r="U5742">
        <f>YEAR(G5742)</f>
        <v/>
      </c>
      <c r="V5742" s="117">
        <f>IFERROR(Q5742/N5742,"0")</f>
        <v/>
      </c>
    </row>
    <row r="5743">
      <c r="A5743">
        <f>_xlfn.XLOOKUP(D5743,BN:BN,BO:BO)</f>
        <v/>
      </c>
      <c r="B5743" t="inlineStr">
        <is>
          <t>LLC</t>
        </is>
      </c>
      <c r="C5743" t="n">
        <v>1023</v>
      </c>
      <c r="D5743">
        <f>_xlfn.XLOOKUP(C5743,BH:BH,BI:BI)</f>
        <v/>
      </c>
      <c r="E5743" t="n">
        <v>0</v>
      </c>
      <c r="F5743" t="inlineStr">
        <is>
          <t>comisión pago con tarjeta</t>
        </is>
      </c>
      <c r="G5743" s="234" t="n">
        <v>46045</v>
      </c>
      <c r="H5743" s="234" t="n">
        <v>46147</v>
      </c>
      <c r="I5743" t="inlineStr">
        <is>
          <t>HPS</t>
        </is>
      </c>
      <c r="J5743">
        <f>_xlfn.XLOOKUP(I5743,AS:AS,AU:AU)</f>
        <v/>
      </c>
      <c r="K5743" t="inlineStr">
        <is>
          <t>USD</t>
        </is>
      </c>
      <c r="L5743" s="238" t="n">
        <v>236.07</v>
      </c>
      <c r="M5743">
        <f>L5743*_xlfn.XLOOKUP(K5743,AM:AM,AN:AN)</f>
        <v/>
      </c>
      <c r="N5743">
        <f>L5743*_xlfn.XLOOKUP(K5743,AM:AM,AO:AO)</f>
        <v/>
      </c>
      <c r="O5743" s="238" t="n">
        <v>236.07</v>
      </c>
      <c r="P5743">
        <f>O5743*_xlfn.XLOOKUP(K5743,AM:AM,AN:AN)</f>
        <v/>
      </c>
      <c r="Q5743">
        <f>O5743*_xlfn.XLOOKUP(K5743,AM:AM,AO:AO)</f>
        <v/>
      </c>
      <c r="R5743">
        <f>_xlfn.XLOOKUP(E5743,AF:AF,AG:AG)</f>
        <v/>
      </c>
      <c r="S5743">
        <f>_xlfn.XLOOKUP(E5743,AF:AF,AI:AI)</f>
        <v/>
      </c>
      <c r="T5743">
        <f>WEEKNUM(G5743)</f>
        <v/>
      </c>
      <c r="U5743">
        <f>YEAR(G5743)</f>
        <v/>
      </c>
      <c r="V5743" s="117">
        <f>IFERROR(Q5743/N5743,"0")</f>
        <v/>
      </c>
    </row>
    <row r="5744">
      <c r="A5744">
        <f>_xlfn.XLOOKUP(D5744,BN:BN,BO:BO)</f>
        <v/>
      </c>
      <c r="B5744" t="inlineStr">
        <is>
          <t>LLC</t>
        </is>
      </c>
      <c r="C5744" t="n">
        <v>1024</v>
      </c>
      <c r="D5744">
        <f>_xlfn.XLOOKUP(C5744,BH:BH,BI:BI)</f>
        <v/>
      </c>
      <c r="E5744" t="n">
        <v>23362</v>
      </c>
      <c r="F5744" t="inlineStr">
        <is>
          <t>Servicios en Aspen</t>
        </is>
      </c>
      <c r="G5744" s="234" t="n">
        <v>46080</v>
      </c>
      <c r="H5744" s="234" t="n">
        <v>46086</v>
      </c>
      <c r="I5744" t="inlineStr">
        <is>
          <t>PKT</t>
        </is>
      </c>
      <c r="J5744">
        <f>_xlfn.XLOOKUP(I5744,AS:AS,AU:AU)</f>
        <v/>
      </c>
      <c r="K5744" t="inlineStr">
        <is>
          <t>USD</t>
        </is>
      </c>
      <c r="L5744" s="238" t="n">
        <v>12996</v>
      </c>
      <c r="M5744">
        <f>L5744*_xlfn.XLOOKUP(K5744,AM:AM,AN:AN)</f>
        <v/>
      </c>
      <c r="N5744">
        <f>L5744*_xlfn.XLOOKUP(K5744,AM:AM,AO:AO)</f>
        <v/>
      </c>
      <c r="O5744" s="238" t="n">
        <v>1104</v>
      </c>
      <c r="P5744">
        <f>O5744*_xlfn.XLOOKUP(K5744,AM:AM,AN:AN)</f>
        <v/>
      </c>
      <c r="Q5744">
        <f>O5744*_xlfn.XLOOKUP(K5744,AM:AM,AO:AO)</f>
        <v/>
      </c>
      <c r="R5744">
        <f>_xlfn.XLOOKUP(E5744,AF:AF,AG:AG)</f>
        <v/>
      </c>
      <c r="S5744">
        <f>_xlfn.XLOOKUP(E5744,AF:AF,AI:AI)</f>
        <v/>
      </c>
      <c r="T5744">
        <f>WEEKNUM(G5744)</f>
        <v/>
      </c>
      <c r="U5744">
        <f>YEAR(G5744)</f>
        <v/>
      </c>
      <c r="V5744" s="117">
        <f>IFERROR(Q5744/N5744,"0")</f>
        <v/>
      </c>
    </row>
    <row r="5745">
      <c r="A5745">
        <f>_xlfn.XLOOKUP(D5745,BN:BN,BO:BO)</f>
        <v/>
      </c>
      <c r="B5745" t="inlineStr">
        <is>
          <t>LLC</t>
        </is>
      </c>
      <c r="C5745" t="n">
        <v>1025</v>
      </c>
      <c r="D5745">
        <f>_xlfn.XLOOKUP(C5745,BH:BH,BI:BI)</f>
        <v/>
      </c>
      <c r="E5745" t="n">
        <v>27301</v>
      </c>
      <c r="F5745" t="inlineStr">
        <is>
          <t>Vuelos MEX-MAD-MEX/Rocío Penagos</t>
        </is>
      </c>
      <c r="G5745" s="234" t="n">
        <v>46143</v>
      </c>
      <c r="H5745" s="234" t="n">
        <v>46155</v>
      </c>
      <c r="I5745" t="inlineStr">
        <is>
          <t>VLO</t>
        </is>
      </c>
      <c r="J5745">
        <f>_xlfn.XLOOKUP(I5745,AS:AS,AU:AU)</f>
        <v/>
      </c>
      <c r="K5745" t="inlineStr">
        <is>
          <t>USD</t>
        </is>
      </c>
      <c r="L5745" s="238" t="n">
        <v>3961.98</v>
      </c>
      <c r="M5745">
        <f>L5745*_xlfn.XLOOKUP(K5745,AM:AM,AN:AN)</f>
        <v/>
      </c>
      <c r="N5745">
        <f>L5745*_xlfn.XLOOKUP(K5745,AM:AM,AO:AO)</f>
        <v/>
      </c>
      <c r="O5745" s="238" t="n">
        <v>0</v>
      </c>
      <c r="P5745">
        <f>O5745*_xlfn.XLOOKUP(K5745,AM:AM,AN:AN)</f>
        <v/>
      </c>
      <c r="Q5745">
        <f>O5745*_xlfn.XLOOKUP(K5745,AM:AM,AO:AO)</f>
        <v/>
      </c>
      <c r="R5745">
        <f>_xlfn.XLOOKUP(E5745,AF:AF,AG:AG)</f>
        <v/>
      </c>
      <c r="S5745">
        <f>_xlfn.XLOOKUP(E5745,AF:AF,AI:AI)</f>
        <v/>
      </c>
      <c r="T5745">
        <f>WEEKNUM(G5745)</f>
        <v/>
      </c>
      <c r="U5745">
        <f>YEAR(G5745)</f>
        <v/>
      </c>
      <c r="V5745" s="117">
        <f>IFERROR(Q5745/N5745,"0")</f>
        <v/>
      </c>
    </row>
    <row r="5746">
      <c r="A5746">
        <f>_xlfn.XLOOKUP(D5746,BN:BN,BO:BO)</f>
        <v/>
      </c>
      <c r="B5746" t="inlineStr">
        <is>
          <t>LLC</t>
        </is>
      </c>
      <c r="C5746" t="n">
        <v>1025</v>
      </c>
      <c r="D5746">
        <f>_xlfn.XLOOKUP(C5746,BH:BH,BI:BI)</f>
        <v/>
      </c>
      <c r="E5746" t="n">
        <v>27301</v>
      </c>
      <c r="F5746" t="inlineStr">
        <is>
          <t>Vuelos MEX-MAD-MEX/Mónica Berger</t>
        </is>
      </c>
      <c r="G5746" s="234" t="n">
        <v>46143</v>
      </c>
      <c r="H5746" s="234" t="n">
        <v>46155</v>
      </c>
      <c r="I5746" t="inlineStr">
        <is>
          <t>VLO</t>
        </is>
      </c>
      <c r="J5746">
        <f>_xlfn.XLOOKUP(I5746,AS:AS,AU:AU)</f>
        <v/>
      </c>
      <c r="K5746" t="inlineStr">
        <is>
          <t>USD</t>
        </is>
      </c>
      <c r="L5746" s="238" t="n">
        <v>3961.98</v>
      </c>
      <c r="M5746">
        <f>L5746*_xlfn.XLOOKUP(K5746,AM:AM,AN:AN)</f>
        <v/>
      </c>
      <c r="N5746">
        <f>L5746*_xlfn.XLOOKUP(K5746,AM:AM,AO:AO)</f>
        <v/>
      </c>
      <c r="O5746" s="238" t="n">
        <v>0</v>
      </c>
      <c r="P5746">
        <f>O5746*_xlfn.XLOOKUP(K5746,AM:AM,AN:AN)</f>
        <v/>
      </c>
      <c r="Q5746">
        <f>O5746*_xlfn.XLOOKUP(K5746,AM:AM,AO:AO)</f>
        <v/>
      </c>
      <c r="R5746">
        <f>_xlfn.XLOOKUP(E5746,AF:AF,AG:AG)</f>
        <v/>
      </c>
      <c r="S5746">
        <f>_xlfn.XLOOKUP(E5746,AF:AF,AI:AI)</f>
        <v/>
      </c>
      <c r="T5746">
        <f>WEEKNUM(G5746)</f>
        <v/>
      </c>
      <c r="U5746">
        <f>YEAR(G5746)</f>
        <v/>
      </c>
      <c r="V5746" s="117">
        <f>IFERROR(Q5746/N5746,"0")</f>
        <v/>
      </c>
    </row>
    <row r="5747">
      <c r="A5747">
        <f>_xlfn.XLOOKUP(D5747,BN:BN,BO:BO)</f>
        <v/>
      </c>
      <c r="B5747" t="inlineStr">
        <is>
          <t>LLC</t>
        </is>
      </c>
      <c r="C5747" t="n">
        <v>1025</v>
      </c>
      <c r="D5747">
        <f>_xlfn.XLOOKUP(C5747,BH:BH,BI:BI)</f>
        <v/>
      </c>
      <c r="E5747" t="n">
        <v>0</v>
      </c>
      <c r="F5747" t="inlineStr">
        <is>
          <t>Fee de emisión OGMIHF</t>
        </is>
      </c>
      <c r="G5747" s="234" t="n">
        <v>46143</v>
      </c>
      <c r="H5747" s="234" t="n">
        <v>46155</v>
      </c>
      <c r="I5747" t="inlineStr">
        <is>
          <t>HPS</t>
        </is>
      </c>
      <c r="J5747">
        <f>_xlfn.XLOOKUP(I5747,AS:AS,AU:AU)</f>
        <v/>
      </c>
      <c r="K5747" t="inlineStr">
        <is>
          <t>USD</t>
        </is>
      </c>
      <c r="L5747" s="238" t="n">
        <v>35</v>
      </c>
      <c r="M5747">
        <f>L5747*_xlfn.XLOOKUP(K5747,AM:AM,AN:AN)</f>
        <v/>
      </c>
      <c r="N5747">
        <f>L5747*_xlfn.XLOOKUP(K5747,AM:AM,AO:AO)</f>
        <v/>
      </c>
      <c r="O5747" s="238" t="n">
        <v>35</v>
      </c>
      <c r="P5747">
        <f>O5747*_xlfn.XLOOKUP(K5747,AM:AM,AN:AN)</f>
        <v/>
      </c>
      <c r="Q5747">
        <f>O5747*_xlfn.XLOOKUP(K5747,AM:AM,AO:AO)</f>
        <v/>
      </c>
      <c r="R5747">
        <f>_xlfn.XLOOKUP(E5747,AF:AF,AG:AG)</f>
        <v/>
      </c>
      <c r="S5747">
        <f>_xlfn.XLOOKUP(E5747,AF:AF,AI:AI)</f>
        <v/>
      </c>
      <c r="T5747">
        <f>WEEKNUM(G5747)</f>
        <v/>
      </c>
      <c r="U5747">
        <f>YEAR(G5747)</f>
        <v/>
      </c>
      <c r="V5747" s="117">
        <f>IFERROR(Q5747/N5747,"0")</f>
        <v/>
      </c>
    </row>
    <row r="5748">
      <c r="A5748">
        <f>_xlfn.XLOOKUP(D5748,BN:BN,BO:BO)</f>
        <v/>
      </c>
      <c r="B5748" t="inlineStr">
        <is>
          <t>LLC</t>
        </is>
      </c>
      <c r="C5748" t="n">
        <v>1025</v>
      </c>
      <c r="D5748">
        <f>_xlfn.XLOOKUP(C5748,BH:BH,BI:BI)</f>
        <v/>
      </c>
      <c r="E5748" t="n">
        <v>28934</v>
      </c>
      <c r="F5748" t="inlineStr">
        <is>
          <t>Vuelos MAD-TAS/UGC-MAD//Monica Berger Alazraki</t>
        </is>
      </c>
      <c r="G5748" s="234" t="n">
        <v>46146</v>
      </c>
      <c r="H5748" s="234" t="n">
        <v>46153</v>
      </c>
      <c r="I5748" t="inlineStr">
        <is>
          <t>VLO</t>
        </is>
      </c>
      <c r="J5748">
        <f>_xlfn.XLOOKUP(I5748,AS:AS,AU:AU)</f>
        <v/>
      </c>
      <c r="K5748" t="inlineStr">
        <is>
          <t>USD</t>
        </is>
      </c>
      <c r="L5748" s="238" t="n">
        <v>2392.5</v>
      </c>
      <c r="M5748">
        <f>L5748*_xlfn.XLOOKUP(K5748,AM:AM,AN:AN)</f>
        <v/>
      </c>
      <c r="N5748">
        <f>L5748*_xlfn.XLOOKUP(K5748,AM:AM,AO:AO)</f>
        <v/>
      </c>
      <c r="O5748" s="238" t="n">
        <v>0</v>
      </c>
      <c r="P5748">
        <f>O5748*_xlfn.XLOOKUP(K5748,AM:AM,AN:AN)</f>
        <v/>
      </c>
      <c r="Q5748">
        <f>O5748*_xlfn.XLOOKUP(K5748,AM:AM,AO:AO)</f>
        <v/>
      </c>
      <c r="R5748">
        <f>_xlfn.XLOOKUP(E5748,AF:AF,AG:AG)</f>
        <v/>
      </c>
      <c r="S5748">
        <f>_xlfn.XLOOKUP(E5748,AF:AF,AI:AI)</f>
        <v/>
      </c>
      <c r="T5748">
        <f>WEEKNUM(G5748)</f>
        <v/>
      </c>
      <c r="U5748">
        <f>YEAR(G5748)</f>
        <v/>
      </c>
      <c r="V5748" s="117">
        <f>IFERROR(Q5748/N5748,"0")</f>
        <v/>
      </c>
    </row>
    <row r="5749">
      <c r="A5749">
        <f>_xlfn.XLOOKUP(D5749,BN:BN,BO:BO)</f>
        <v/>
      </c>
      <c r="B5749" t="inlineStr">
        <is>
          <t>LLC</t>
        </is>
      </c>
      <c r="C5749" t="n">
        <v>1025</v>
      </c>
      <c r="D5749">
        <f>_xlfn.XLOOKUP(C5749,BH:BH,BI:BI)</f>
        <v/>
      </c>
      <c r="E5749" t="n">
        <v>28934</v>
      </c>
      <c r="F5749" t="inlineStr">
        <is>
          <t>Vuelos MAD-TAS/UGC-MAD//Rocio Penagos Malda</t>
        </is>
      </c>
      <c r="G5749" s="234" t="n">
        <v>46146</v>
      </c>
      <c r="H5749" s="234" t="n">
        <v>46153</v>
      </c>
      <c r="I5749" t="inlineStr">
        <is>
          <t>VLO</t>
        </is>
      </c>
      <c r="J5749">
        <f>_xlfn.XLOOKUP(I5749,AS:AS,AU:AU)</f>
        <v/>
      </c>
      <c r="K5749" t="inlineStr">
        <is>
          <t>USD</t>
        </is>
      </c>
      <c r="L5749" s="238" t="n">
        <v>2392.5</v>
      </c>
      <c r="M5749">
        <f>L5749*_xlfn.XLOOKUP(K5749,AM:AM,AN:AN)</f>
        <v/>
      </c>
      <c r="N5749">
        <f>L5749*_xlfn.XLOOKUP(K5749,AM:AM,AO:AO)</f>
        <v/>
      </c>
      <c r="O5749" s="238" t="n">
        <v>0</v>
      </c>
      <c r="P5749">
        <f>O5749*_xlfn.XLOOKUP(K5749,AM:AM,AN:AN)</f>
        <v/>
      </c>
      <c r="Q5749">
        <f>O5749*_xlfn.XLOOKUP(K5749,AM:AM,AO:AO)</f>
        <v/>
      </c>
      <c r="R5749">
        <f>_xlfn.XLOOKUP(E5749,AF:AF,AG:AG)</f>
        <v/>
      </c>
      <c r="S5749">
        <f>_xlfn.XLOOKUP(E5749,AF:AF,AI:AI)</f>
        <v/>
      </c>
      <c r="T5749">
        <f>WEEKNUM(G5749)</f>
        <v/>
      </c>
      <c r="U5749">
        <f>YEAR(G5749)</f>
        <v/>
      </c>
      <c r="V5749" s="117">
        <f>IFERROR(Q5749/N5749,"0")</f>
        <v/>
      </c>
    </row>
    <row r="5750">
      <c r="A5750">
        <f>_xlfn.XLOOKUP(D5750,BN:BN,BO:BO)</f>
        <v/>
      </c>
      <c r="B5750" t="inlineStr">
        <is>
          <t>LLC</t>
        </is>
      </c>
      <c r="C5750" t="n">
        <v>1026</v>
      </c>
      <c r="D5750">
        <f>_xlfn.XLOOKUP(C5750,BH:BH,BI:BI)</f>
        <v/>
      </c>
      <c r="E5750" t="n">
        <v>27301</v>
      </c>
      <c r="F5750" t="inlineStr">
        <is>
          <t>Vuelo MEX-LAX/LAS-MEX//Lara Kosberg</t>
        </is>
      </c>
      <c r="G5750" s="234" t="n">
        <v>46167</v>
      </c>
      <c r="H5750" s="234" t="n">
        <v>46173</v>
      </c>
      <c r="I5750" t="inlineStr">
        <is>
          <t>VLO</t>
        </is>
      </c>
      <c r="J5750">
        <f>_xlfn.XLOOKUP(I5750,AS:AS,AU:AU)</f>
        <v/>
      </c>
      <c r="K5750" t="inlineStr">
        <is>
          <t>USD</t>
        </is>
      </c>
      <c r="L5750" s="238" t="n">
        <v>2406.48</v>
      </c>
      <c r="M5750">
        <f>L5750*_xlfn.XLOOKUP(K5750,AM:AM,AN:AN)</f>
        <v/>
      </c>
      <c r="N5750">
        <f>L5750*_xlfn.XLOOKUP(K5750,AM:AM,AO:AO)</f>
        <v/>
      </c>
      <c r="O5750" s="238" t="n">
        <v>0</v>
      </c>
      <c r="P5750">
        <f>O5750*_xlfn.XLOOKUP(K5750,AM:AM,AN:AN)</f>
        <v/>
      </c>
      <c r="Q5750">
        <f>O5750*_xlfn.XLOOKUP(K5750,AM:AM,AO:AO)</f>
        <v/>
      </c>
      <c r="R5750">
        <f>_xlfn.XLOOKUP(E5750,AF:AF,AG:AG)</f>
        <v/>
      </c>
      <c r="S5750">
        <f>_xlfn.XLOOKUP(E5750,AF:AF,AI:AI)</f>
        <v/>
      </c>
      <c r="T5750">
        <f>WEEKNUM(G5750)</f>
        <v/>
      </c>
      <c r="U5750">
        <f>YEAR(G5750)</f>
        <v/>
      </c>
      <c r="V5750" s="117">
        <f>IFERROR(Q5750/N5750,"0")</f>
        <v/>
      </c>
    </row>
    <row r="5751">
      <c r="A5751">
        <f>_xlfn.XLOOKUP(D5751,BN:BN,BO:BO)</f>
        <v/>
      </c>
      <c r="B5751" t="inlineStr">
        <is>
          <t>LLC</t>
        </is>
      </c>
      <c r="C5751" t="n">
        <v>1026</v>
      </c>
      <c r="D5751">
        <f>_xlfn.XLOOKUP(C5751,BH:BH,BI:BI)</f>
        <v/>
      </c>
      <c r="E5751" t="n">
        <v>27301</v>
      </c>
      <c r="F5751" t="inlineStr">
        <is>
          <t>Vuelo MEX-LAX/LAS-MEX//Tamara Berger</t>
        </is>
      </c>
      <c r="G5751" s="234" t="n">
        <v>46167</v>
      </c>
      <c r="H5751" s="234" t="n">
        <v>46173</v>
      </c>
      <c r="I5751" t="inlineStr">
        <is>
          <t>VLO</t>
        </is>
      </c>
      <c r="J5751">
        <f>_xlfn.XLOOKUP(I5751,AS:AS,AU:AU)</f>
        <v/>
      </c>
      <c r="K5751" t="inlineStr">
        <is>
          <t>USD</t>
        </is>
      </c>
      <c r="L5751" s="238" t="n">
        <v>1665.76</v>
      </c>
      <c r="M5751">
        <f>L5751*_xlfn.XLOOKUP(K5751,AM:AM,AN:AN)</f>
        <v/>
      </c>
      <c r="N5751">
        <f>L5751*_xlfn.XLOOKUP(K5751,AM:AM,AO:AO)</f>
        <v/>
      </c>
      <c r="O5751" s="238" t="n">
        <v>0</v>
      </c>
      <c r="P5751">
        <f>O5751*_xlfn.XLOOKUP(K5751,AM:AM,AN:AN)</f>
        <v/>
      </c>
      <c r="Q5751">
        <f>O5751*_xlfn.XLOOKUP(K5751,AM:AM,AO:AO)</f>
        <v/>
      </c>
      <c r="R5751">
        <f>_xlfn.XLOOKUP(E5751,AF:AF,AG:AG)</f>
        <v/>
      </c>
      <c r="S5751">
        <f>_xlfn.XLOOKUP(E5751,AF:AF,AI:AI)</f>
        <v/>
      </c>
      <c r="T5751">
        <f>WEEKNUM(G5751)</f>
        <v/>
      </c>
      <c r="U5751">
        <f>YEAR(G5751)</f>
        <v/>
      </c>
      <c r="V5751" s="117">
        <f>IFERROR(Q5751/N5751,"0")</f>
        <v/>
      </c>
    </row>
    <row r="5752">
      <c r="A5752">
        <f>_xlfn.XLOOKUP(D5752,BN:BN,BO:BO)</f>
        <v/>
      </c>
      <c r="B5752" t="inlineStr">
        <is>
          <t>LLC</t>
        </is>
      </c>
      <c r="C5752" t="n">
        <v>1026</v>
      </c>
      <c r="D5752">
        <f>_xlfn.XLOOKUP(C5752,BH:BH,BI:BI)</f>
        <v/>
      </c>
      <c r="E5752" t="n">
        <v>27301</v>
      </c>
      <c r="F5752" t="inlineStr">
        <is>
          <t>Vuelo LAX-LAS//Lara Kosberg Berger</t>
        </is>
      </c>
      <c r="G5752" s="234" t="n">
        <v>46167</v>
      </c>
      <c r="H5752" s="234" t="n">
        <v>46173</v>
      </c>
      <c r="I5752" t="inlineStr">
        <is>
          <t>VLO</t>
        </is>
      </c>
      <c r="J5752">
        <f>_xlfn.XLOOKUP(I5752,AS:AS,AU:AU)</f>
        <v/>
      </c>
      <c r="K5752" t="inlineStr">
        <is>
          <t>USD</t>
        </is>
      </c>
      <c r="L5752" s="238" t="n">
        <v>320.66</v>
      </c>
      <c r="M5752">
        <f>L5752*_xlfn.XLOOKUP(K5752,AM:AM,AN:AN)</f>
        <v/>
      </c>
      <c r="N5752">
        <f>L5752*_xlfn.XLOOKUP(K5752,AM:AM,AO:AO)</f>
        <v/>
      </c>
      <c r="O5752" s="238" t="n">
        <v>0</v>
      </c>
      <c r="P5752">
        <f>O5752*_xlfn.XLOOKUP(K5752,AM:AM,AN:AN)</f>
        <v/>
      </c>
      <c r="Q5752">
        <f>O5752*_xlfn.XLOOKUP(K5752,AM:AM,AO:AO)</f>
        <v/>
      </c>
      <c r="R5752">
        <f>_xlfn.XLOOKUP(E5752,AF:AF,AG:AG)</f>
        <v/>
      </c>
      <c r="S5752">
        <f>_xlfn.XLOOKUP(E5752,AF:AF,AI:AI)</f>
        <v/>
      </c>
      <c r="T5752">
        <f>WEEKNUM(G5752)</f>
        <v/>
      </c>
      <c r="U5752">
        <f>YEAR(G5752)</f>
        <v/>
      </c>
      <c r="V5752" s="117">
        <f>IFERROR(Q5752/N5752,"0")</f>
        <v/>
      </c>
    </row>
    <row r="5753">
      <c r="A5753">
        <f>_xlfn.XLOOKUP(D5753,BN:BN,BO:BO)</f>
        <v/>
      </c>
      <c r="B5753" t="inlineStr">
        <is>
          <t>LLC</t>
        </is>
      </c>
      <c r="C5753" t="n">
        <v>1026</v>
      </c>
      <c r="D5753">
        <f>_xlfn.XLOOKUP(C5753,BH:BH,BI:BI)</f>
        <v/>
      </c>
      <c r="E5753" t="n">
        <v>27301</v>
      </c>
      <c r="F5753" t="inlineStr">
        <is>
          <t>Vuelo LAX-LAS//Tamara Berger</t>
        </is>
      </c>
      <c r="G5753" s="234" t="n">
        <v>46167</v>
      </c>
      <c r="H5753" s="234" t="n">
        <v>46173</v>
      </c>
      <c r="I5753" t="inlineStr">
        <is>
          <t>VLO</t>
        </is>
      </c>
      <c r="J5753">
        <f>_xlfn.XLOOKUP(I5753,AS:AS,AU:AU)</f>
        <v/>
      </c>
      <c r="K5753" t="inlineStr">
        <is>
          <t>USD</t>
        </is>
      </c>
      <c r="L5753" s="238" t="n">
        <v>320.66</v>
      </c>
      <c r="M5753">
        <f>L5753*_xlfn.XLOOKUP(K5753,AM:AM,AN:AN)</f>
        <v/>
      </c>
      <c r="N5753">
        <f>L5753*_xlfn.XLOOKUP(K5753,AM:AM,AO:AO)</f>
        <v/>
      </c>
      <c r="O5753" s="238" t="n">
        <v>0</v>
      </c>
      <c r="P5753">
        <f>O5753*_xlfn.XLOOKUP(K5753,AM:AM,AN:AN)</f>
        <v/>
      </c>
      <c r="Q5753">
        <f>O5753*_xlfn.XLOOKUP(K5753,AM:AM,AO:AO)</f>
        <v/>
      </c>
      <c r="R5753">
        <f>_xlfn.XLOOKUP(E5753,AF:AF,AG:AG)</f>
        <v/>
      </c>
      <c r="S5753">
        <f>_xlfn.XLOOKUP(E5753,AF:AF,AI:AI)</f>
        <v/>
      </c>
      <c r="T5753">
        <f>WEEKNUM(G5753)</f>
        <v/>
      </c>
      <c r="U5753">
        <f>YEAR(G5753)</f>
        <v/>
      </c>
      <c r="V5753" s="117">
        <f>IFERROR(Q5753/N5753,"0")</f>
        <v/>
      </c>
    </row>
    <row r="5754">
      <c r="A5754">
        <f>_xlfn.XLOOKUP(D5754,BN:BN,BO:BO)</f>
        <v/>
      </c>
      <c r="B5754" t="inlineStr">
        <is>
          <t>LLC</t>
        </is>
      </c>
      <c r="C5754" t="n">
        <v>1026</v>
      </c>
      <c r="D5754">
        <f>_xlfn.XLOOKUP(C5754,BH:BH,BI:BI)</f>
        <v/>
      </c>
      <c r="E5754" t="n">
        <v>0</v>
      </c>
      <c r="F5754" t="inlineStr">
        <is>
          <t>Fee de emisión JTBRHN//WBROOT//IUZJHY</t>
        </is>
      </c>
      <c r="G5754" s="234" t="n">
        <v>46167</v>
      </c>
      <c r="H5754" s="234" t="n">
        <v>46173</v>
      </c>
      <c r="I5754" t="inlineStr">
        <is>
          <t>HPS</t>
        </is>
      </c>
      <c r="J5754">
        <f>_xlfn.XLOOKUP(I5754,AS:AS,AU:AU)</f>
        <v/>
      </c>
      <c r="K5754" t="inlineStr">
        <is>
          <t>USD</t>
        </is>
      </c>
      <c r="L5754" s="238" t="n">
        <v>70</v>
      </c>
      <c r="M5754">
        <f>L5754*_xlfn.XLOOKUP(K5754,AM:AM,AN:AN)</f>
        <v/>
      </c>
      <c r="N5754">
        <f>L5754*_xlfn.XLOOKUP(K5754,AM:AM,AO:AO)</f>
        <v/>
      </c>
      <c r="O5754" s="238" t="n">
        <v>70</v>
      </c>
      <c r="P5754">
        <f>O5754*_xlfn.XLOOKUP(K5754,AM:AM,AN:AN)</f>
        <v/>
      </c>
      <c r="Q5754">
        <f>O5754*_xlfn.XLOOKUP(K5754,AM:AM,AO:AO)</f>
        <v/>
      </c>
      <c r="R5754">
        <f>_xlfn.XLOOKUP(E5754,AF:AF,AG:AG)</f>
        <v/>
      </c>
      <c r="S5754">
        <f>_xlfn.XLOOKUP(E5754,AF:AF,AI:AI)</f>
        <v/>
      </c>
      <c r="T5754">
        <f>WEEKNUM(G5754)</f>
        <v/>
      </c>
      <c r="U5754">
        <f>YEAR(G5754)</f>
        <v/>
      </c>
      <c r="V5754" s="117">
        <f>IFERROR(Q5754/N5754,"0")</f>
        <v/>
      </c>
    </row>
    <row r="5755">
      <c r="A5755">
        <f>_xlfn.XLOOKUP(D5755,BN:BN,BO:BO)</f>
        <v/>
      </c>
      <c r="B5755" t="inlineStr">
        <is>
          <t>LLC</t>
        </is>
      </c>
      <c r="C5755" t="n">
        <v>1027</v>
      </c>
      <c r="D5755">
        <f>_xlfn.XLOOKUP(C5755,BH:BH,BI:BI)</f>
        <v/>
      </c>
      <c r="E5755" t="n">
        <v>28934</v>
      </c>
      <c r="F5755" t="inlineStr">
        <is>
          <t>CESPEDES SERRANO IRENE</t>
        </is>
      </c>
      <c r="G5755" s="234" t="n">
        <v>46250</v>
      </c>
      <c r="H5755" s="234" t="n">
        <v>46251</v>
      </c>
      <c r="I5755" t="inlineStr">
        <is>
          <t>VLO</t>
        </is>
      </c>
      <c r="J5755">
        <f>_xlfn.XLOOKUP(I5755,AS:AS,AU:AU)</f>
        <v/>
      </c>
      <c r="K5755" t="inlineStr">
        <is>
          <t>EUR</t>
        </is>
      </c>
      <c r="L5755" s="238" t="n">
        <v>265.78</v>
      </c>
      <c r="M5755">
        <f>L5755*_xlfn.XLOOKUP(K5755,AM:AM,AN:AN)</f>
        <v/>
      </c>
      <c r="N5755">
        <f>L5755*_xlfn.XLOOKUP(K5755,AM:AM,AO:AO)</f>
        <v/>
      </c>
      <c r="O5755" s="238" t="n">
        <v>5.2</v>
      </c>
      <c r="P5755">
        <f>O5755*_xlfn.XLOOKUP(K5755,AM:AM,AN:AN)</f>
        <v/>
      </c>
      <c r="Q5755">
        <f>O5755*_xlfn.XLOOKUP(K5755,AM:AM,AO:AO)</f>
        <v/>
      </c>
      <c r="R5755">
        <f>_xlfn.XLOOKUP(E5755,AF:AF,AG:AG)</f>
        <v/>
      </c>
      <c r="S5755">
        <f>_xlfn.XLOOKUP(E5755,AF:AF,AI:AI)</f>
        <v/>
      </c>
      <c r="T5755">
        <f>WEEKNUM(G5755)</f>
        <v/>
      </c>
      <c r="U5755">
        <f>YEAR(G5755)</f>
        <v/>
      </c>
      <c r="V5755" s="117">
        <f>IFERROR(Q5755/N5755,"0")</f>
        <v/>
      </c>
    </row>
    <row r="5756">
      <c r="A5756">
        <f>_xlfn.XLOOKUP(D5756,BN:BN,BO:BO)</f>
        <v/>
      </c>
      <c r="B5756" t="inlineStr">
        <is>
          <t>LLC</t>
        </is>
      </c>
      <c r="C5756" t="n">
        <v>1027</v>
      </c>
      <c r="D5756">
        <f>_xlfn.XLOOKUP(C5756,BH:BH,BI:BI)</f>
        <v/>
      </c>
      <c r="E5756" t="n">
        <v>28934</v>
      </c>
      <c r="F5756" t="inlineStr">
        <is>
          <t>YANEZ CARVAJAL SERGIO</t>
        </is>
      </c>
      <c r="G5756" s="234" t="n">
        <v>46250</v>
      </c>
      <c r="H5756" s="234" t="n">
        <v>46251</v>
      </c>
      <c r="I5756" t="inlineStr">
        <is>
          <t>VLO</t>
        </is>
      </c>
      <c r="J5756">
        <f>_xlfn.XLOOKUP(I5756,AS:AS,AU:AU)</f>
        <v/>
      </c>
      <c r="K5756" t="inlineStr">
        <is>
          <t>EUR</t>
        </is>
      </c>
      <c r="L5756" s="238" t="n">
        <v>265.78</v>
      </c>
      <c r="M5756">
        <f>L5756*_xlfn.XLOOKUP(K5756,AM:AM,AN:AN)</f>
        <v/>
      </c>
      <c r="N5756">
        <f>L5756*_xlfn.XLOOKUP(K5756,AM:AM,AO:AO)</f>
        <v/>
      </c>
      <c r="O5756" s="238" t="n">
        <v>5.2</v>
      </c>
      <c r="P5756">
        <f>O5756*_xlfn.XLOOKUP(K5756,AM:AM,AN:AN)</f>
        <v/>
      </c>
      <c r="Q5756">
        <f>O5756*_xlfn.XLOOKUP(K5756,AM:AM,AO:AO)</f>
        <v/>
      </c>
      <c r="R5756">
        <f>_xlfn.XLOOKUP(E5756,AF:AF,AG:AG)</f>
        <v/>
      </c>
      <c r="S5756">
        <f>_xlfn.XLOOKUP(E5756,AF:AF,AI:AI)</f>
        <v/>
      </c>
      <c r="T5756">
        <f>WEEKNUM(G5756)</f>
        <v/>
      </c>
      <c r="U5756">
        <f>YEAR(G5756)</f>
        <v/>
      </c>
      <c r="V5756" s="117">
        <f>IFERROR(Q5756/N5756,"0")</f>
        <v/>
      </c>
    </row>
    <row r="5757">
      <c r="A5757">
        <f>_xlfn.XLOOKUP(D5757,BN:BN,BO:BO)</f>
        <v/>
      </c>
      <c r="B5757" t="inlineStr">
        <is>
          <t>LLC</t>
        </is>
      </c>
      <c r="C5757" t="n">
        <v>1027</v>
      </c>
      <c r="D5757">
        <f>_xlfn.XLOOKUP(C5757,BH:BH,BI:BI)</f>
        <v/>
      </c>
      <c r="E5757" t="n">
        <v>28934</v>
      </c>
      <c r="F5757" t="inlineStr">
        <is>
          <t>YANEZ CARVAJAL SERGIO</t>
        </is>
      </c>
      <c r="G5757" s="234" t="n">
        <v>46250</v>
      </c>
      <c r="H5757" s="234" t="n">
        <v>46251</v>
      </c>
      <c r="I5757" t="inlineStr">
        <is>
          <t>VLO</t>
        </is>
      </c>
      <c r="J5757">
        <f>_xlfn.XLOOKUP(I5757,AS:AS,AU:AU)</f>
        <v/>
      </c>
      <c r="K5757" t="inlineStr">
        <is>
          <t>EUR</t>
        </is>
      </c>
      <c r="L5757" s="238" t="n">
        <v>3.42</v>
      </c>
      <c r="M5757">
        <f>L5757*_xlfn.XLOOKUP(K5757,AM:AM,AN:AN)</f>
        <v/>
      </c>
      <c r="N5757">
        <f>L5757*_xlfn.XLOOKUP(K5757,AM:AM,AO:AO)</f>
        <v/>
      </c>
      <c r="O5757" s="238" t="n">
        <v>0</v>
      </c>
      <c r="P5757">
        <f>O5757*_xlfn.XLOOKUP(K5757,AM:AM,AN:AN)</f>
        <v/>
      </c>
      <c r="Q5757">
        <f>O5757*_xlfn.XLOOKUP(K5757,AM:AM,AO:AO)</f>
        <v/>
      </c>
      <c r="R5757">
        <f>_xlfn.XLOOKUP(E5757,AF:AF,AG:AG)</f>
        <v/>
      </c>
      <c r="S5757">
        <f>_xlfn.XLOOKUP(E5757,AF:AF,AI:AI)</f>
        <v/>
      </c>
      <c r="T5757">
        <f>WEEKNUM(G5757)</f>
        <v/>
      </c>
      <c r="U5757">
        <f>YEAR(G5757)</f>
        <v/>
      </c>
      <c r="V5757" s="117">
        <f>IFERROR(Q5757/N5757,"0")</f>
        <v/>
      </c>
    </row>
    <row r="5758">
      <c r="A5758">
        <f>_xlfn.XLOOKUP(D5758,BN:BN,BO:BO)</f>
        <v/>
      </c>
      <c r="B5758" t="inlineStr">
        <is>
          <t>LLC</t>
        </is>
      </c>
      <c r="C5758" t="n">
        <v>1027</v>
      </c>
      <c r="D5758">
        <f>_xlfn.XLOOKUP(C5758,BH:BH,BI:BI)</f>
        <v/>
      </c>
      <c r="E5758" t="n">
        <v>28934</v>
      </c>
      <c r="F5758" t="inlineStr">
        <is>
          <t>CESPEDES SERRANO IRENE</t>
        </is>
      </c>
      <c r="G5758" s="234" t="n">
        <v>46255</v>
      </c>
      <c r="H5758" s="234" t="n">
        <v>46257</v>
      </c>
      <c r="I5758" t="inlineStr">
        <is>
          <t>VLO</t>
        </is>
      </c>
      <c r="J5758">
        <f>_xlfn.XLOOKUP(I5758,AS:AS,AU:AU)</f>
        <v/>
      </c>
      <c r="K5758" t="inlineStr">
        <is>
          <t>EUR</t>
        </is>
      </c>
      <c r="L5758" s="238" t="n">
        <v>840.72</v>
      </c>
      <c r="M5758">
        <f>L5758*_xlfn.XLOOKUP(K5758,AM:AM,AN:AN)</f>
        <v/>
      </c>
      <c r="N5758">
        <f>L5758*_xlfn.XLOOKUP(K5758,AM:AM,AO:AO)</f>
        <v/>
      </c>
      <c r="O5758" s="238" t="n">
        <v>0</v>
      </c>
      <c r="P5758">
        <f>O5758*_xlfn.XLOOKUP(K5758,AM:AM,AN:AN)</f>
        <v/>
      </c>
      <c r="Q5758">
        <f>O5758*_xlfn.XLOOKUP(K5758,AM:AM,AO:AO)</f>
        <v/>
      </c>
      <c r="R5758">
        <f>_xlfn.XLOOKUP(E5758,AF:AF,AG:AG)</f>
        <v/>
      </c>
      <c r="S5758">
        <f>_xlfn.XLOOKUP(E5758,AF:AF,AI:AI)</f>
        <v/>
      </c>
      <c r="T5758">
        <f>WEEKNUM(G5758)</f>
        <v/>
      </c>
      <c r="U5758">
        <f>YEAR(G5758)</f>
        <v/>
      </c>
      <c r="V5758" s="117">
        <f>IFERROR(Q5758/N5758,"0")</f>
        <v/>
      </c>
    </row>
    <row r="5759">
      <c r="A5759">
        <f>_xlfn.XLOOKUP(D5759,BN:BN,BO:BO)</f>
        <v/>
      </c>
      <c r="B5759" t="inlineStr">
        <is>
          <t>LLC</t>
        </is>
      </c>
      <c r="C5759" t="n">
        <v>1027</v>
      </c>
      <c r="D5759">
        <f>_xlfn.XLOOKUP(C5759,BH:BH,BI:BI)</f>
        <v/>
      </c>
      <c r="E5759" t="n">
        <v>28934</v>
      </c>
      <c r="F5759" t="inlineStr">
        <is>
          <t>YANEZ CARVAJAL SERGIO</t>
        </is>
      </c>
      <c r="G5759" s="234" t="n">
        <v>46255</v>
      </c>
      <c r="H5759" s="234" t="n">
        <v>46257</v>
      </c>
      <c r="I5759" t="inlineStr">
        <is>
          <t>VLO</t>
        </is>
      </c>
      <c r="J5759">
        <f>_xlfn.XLOOKUP(I5759,AS:AS,AU:AU)</f>
        <v/>
      </c>
      <c r="K5759" t="inlineStr">
        <is>
          <t>EUR</t>
        </is>
      </c>
      <c r="L5759" s="238" t="n">
        <v>840.72</v>
      </c>
      <c r="M5759">
        <f>L5759*_xlfn.XLOOKUP(K5759,AM:AM,AN:AN)</f>
        <v/>
      </c>
      <c r="N5759">
        <f>L5759*_xlfn.XLOOKUP(K5759,AM:AM,AO:AO)</f>
        <v/>
      </c>
      <c r="O5759" s="238" t="n">
        <v>0</v>
      </c>
      <c r="P5759">
        <f>O5759*_xlfn.XLOOKUP(K5759,AM:AM,AN:AN)</f>
        <v/>
      </c>
      <c r="Q5759">
        <f>O5759*_xlfn.XLOOKUP(K5759,AM:AM,AO:AO)</f>
        <v/>
      </c>
      <c r="R5759">
        <f>_xlfn.XLOOKUP(E5759,AF:AF,AG:AG)</f>
        <v/>
      </c>
      <c r="S5759">
        <f>_xlfn.XLOOKUP(E5759,AF:AF,AI:AI)</f>
        <v/>
      </c>
      <c r="T5759">
        <f>WEEKNUM(G5759)</f>
        <v/>
      </c>
      <c r="U5759">
        <f>YEAR(G5759)</f>
        <v/>
      </c>
      <c r="V5759" s="117">
        <f>IFERROR(Q5759/N5759,"0")</f>
        <v/>
      </c>
    </row>
    <row r="5760">
      <c r="A5760">
        <f>_xlfn.XLOOKUP(D5760,BN:BN,BO:BO)</f>
        <v/>
      </c>
      <c r="B5760" t="inlineStr">
        <is>
          <t>LLC</t>
        </is>
      </c>
      <c r="C5760" t="n">
        <v>1027</v>
      </c>
      <c r="D5760">
        <f>_xlfn.XLOOKUP(C5760,BH:BH,BI:BI)</f>
        <v/>
      </c>
      <c r="E5760" t="n">
        <v>28934</v>
      </c>
      <c r="F5760" t="inlineStr">
        <is>
          <t>YANEZ CARVAJAL SERGIO</t>
        </is>
      </c>
      <c r="G5760" s="234" t="n">
        <v>46255</v>
      </c>
      <c r="H5760" s="234" t="n">
        <v>46257</v>
      </c>
      <c r="I5760" t="inlineStr">
        <is>
          <t>VLO</t>
        </is>
      </c>
      <c r="J5760">
        <f>_xlfn.XLOOKUP(I5760,AS:AS,AU:AU)</f>
        <v/>
      </c>
      <c r="K5760" t="inlineStr">
        <is>
          <t>EUR</t>
        </is>
      </c>
      <c r="L5760" s="238" t="n">
        <v>3.42</v>
      </c>
      <c r="M5760">
        <f>L5760*_xlfn.XLOOKUP(K5760,AM:AM,AN:AN)</f>
        <v/>
      </c>
      <c r="N5760">
        <f>L5760*_xlfn.XLOOKUP(K5760,AM:AM,AO:AO)</f>
        <v/>
      </c>
      <c r="O5760" s="238" t="n">
        <v>0</v>
      </c>
      <c r="P5760">
        <f>O5760*_xlfn.XLOOKUP(K5760,AM:AM,AN:AN)</f>
        <v/>
      </c>
      <c r="Q5760">
        <f>O5760*_xlfn.XLOOKUP(K5760,AM:AM,AO:AO)</f>
        <v/>
      </c>
      <c r="R5760">
        <f>_xlfn.XLOOKUP(E5760,AF:AF,AG:AG)</f>
        <v/>
      </c>
      <c r="S5760">
        <f>_xlfn.XLOOKUP(E5760,AF:AF,AI:AI)</f>
        <v/>
      </c>
      <c r="T5760">
        <f>WEEKNUM(G5760)</f>
        <v/>
      </c>
      <c r="U5760">
        <f>YEAR(G5760)</f>
        <v/>
      </c>
      <c r="V5760" s="117">
        <f>IFERROR(Q5760/N5760,"0")</f>
        <v/>
      </c>
    </row>
    <row r="5761">
      <c r="A5761">
        <f>_xlfn.XLOOKUP(D5761,BN:BN,BO:BO)</f>
        <v/>
      </c>
      <c r="B5761" t="inlineStr">
        <is>
          <t>LLC</t>
        </is>
      </c>
      <c r="C5761" t="n">
        <v>1029</v>
      </c>
      <c r="D5761">
        <f>_xlfn.XLOOKUP(C5761,BH:BH,BI:BI)</f>
        <v/>
      </c>
      <c r="E5761" t="n">
        <v>27387</v>
      </c>
      <c r="F5761" t="inlineStr">
        <is>
          <t>Luna de miel en Portugal, hoteles, desayunos y traslados incluidos</t>
        </is>
      </c>
      <c r="G5761" s="234" t="n">
        <v>46102</v>
      </c>
      <c r="H5761" s="234" t="n">
        <v>46110</v>
      </c>
      <c r="I5761" t="inlineStr">
        <is>
          <t>HTL</t>
        </is>
      </c>
      <c r="J5761">
        <f>_xlfn.XLOOKUP(I5761,AS:AS,AU:AU)</f>
        <v/>
      </c>
      <c r="K5761" t="inlineStr">
        <is>
          <t>EUR</t>
        </is>
      </c>
      <c r="L5761" s="238" t="n">
        <v>6997</v>
      </c>
      <c r="M5761">
        <f>L5761*_xlfn.XLOOKUP(K5761,AM:AM,AN:AN)</f>
        <v/>
      </c>
      <c r="N5761">
        <f>L5761*_xlfn.XLOOKUP(K5761,AM:AM,AO:AO)</f>
        <v/>
      </c>
      <c r="O5761" s="238" t="n">
        <v>746</v>
      </c>
      <c r="P5761">
        <f>O5761*_xlfn.XLOOKUP(K5761,AM:AM,AN:AN)</f>
        <v/>
      </c>
      <c r="Q5761">
        <f>O5761*_xlfn.XLOOKUP(K5761,AM:AM,AO:AO)</f>
        <v/>
      </c>
      <c r="R5761">
        <f>_xlfn.XLOOKUP(E5761,AF:AF,AG:AG)</f>
        <v/>
      </c>
      <c r="S5761">
        <f>_xlfn.XLOOKUP(E5761,AF:AF,AI:AI)</f>
        <v/>
      </c>
      <c r="T5761">
        <f>WEEKNUM(G5761)</f>
        <v/>
      </c>
      <c r="U5761">
        <f>YEAR(G5761)</f>
        <v/>
      </c>
      <c r="V5761" s="117">
        <f>IFERROR(Q5761/N5761,"0")</f>
        <v/>
      </c>
    </row>
    <row r="5762">
      <c r="A5762">
        <f>_xlfn.XLOOKUP(D5762,BN:BN,BO:BO)</f>
        <v/>
      </c>
      <c r="B5762" t="inlineStr">
        <is>
          <t>LLC</t>
        </is>
      </c>
      <c r="C5762" t="n">
        <v>1030</v>
      </c>
      <c r="D5762">
        <f>_xlfn.XLOOKUP(C5762,BH:BH,BI:BI)</f>
        <v/>
      </c>
      <c r="E5762" t="n">
        <v>0</v>
      </c>
      <c r="F5762" t="inlineStr">
        <is>
          <t>Fee emision</t>
        </is>
      </c>
      <c r="G5762" s="234" t="n">
        <v>46054</v>
      </c>
      <c r="H5762" s="234" t="n">
        <v>46061</v>
      </c>
      <c r="I5762" t="inlineStr">
        <is>
          <t>HPS</t>
        </is>
      </c>
      <c r="J5762">
        <f>_xlfn.XLOOKUP(I5762,AS:AS,AU:AU)</f>
        <v/>
      </c>
      <c r="K5762" t="inlineStr">
        <is>
          <t>EUR</t>
        </is>
      </c>
      <c r="L5762" s="238" t="n">
        <v>156.5</v>
      </c>
      <c r="M5762">
        <f>L5762*_xlfn.XLOOKUP(K5762,AM:AM,AN:AN)</f>
        <v/>
      </c>
      <c r="N5762">
        <f>L5762*_xlfn.XLOOKUP(K5762,AM:AM,AO:AO)</f>
        <v/>
      </c>
      <c r="O5762" s="238" t="n">
        <v>156.5</v>
      </c>
      <c r="P5762">
        <f>O5762*_xlfn.XLOOKUP(K5762,AM:AM,AN:AN)</f>
        <v/>
      </c>
      <c r="Q5762">
        <f>O5762*_xlfn.XLOOKUP(K5762,AM:AM,AO:AO)</f>
        <v/>
      </c>
      <c r="R5762">
        <f>_xlfn.XLOOKUP(E5762,AF:AF,AG:AG)</f>
        <v/>
      </c>
      <c r="S5762">
        <f>_xlfn.XLOOKUP(E5762,AF:AF,AI:AI)</f>
        <v/>
      </c>
      <c r="T5762">
        <f>WEEKNUM(G5762)</f>
        <v/>
      </c>
      <c r="U5762">
        <f>YEAR(G5762)</f>
        <v/>
      </c>
      <c r="V5762" s="117">
        <f>IFERROR(Q5762/N5762,"0")</f>
        <v/>
      </c>
    </row>
    <row r="5763">
      <c r="A5763">
        <f>_xlfn.XLOOKUP(D5763,BN:BN,BO:BO)</f>
        <v/>
      </c>
      <c r="B5763" t="inlineStr">
        <is>
          <t>LLC</t>
        </is>
      </c>
      <c r="C5763" t="n">
        <v>1030</v>
      </c>
      <c r="D5763">
        <f>_xlfn.XLOOKUP(C5763,BH:BH,BI:BI)</f>
        <v/>
      </c>
      <c r="E5763" t="n">
        <v>27914</v>
      </c>
      <c r="F5763" t="inlineStr">
        <is>
          <t>Billete AF | CDG - GVA - CDG</t>
        </is>
      </c>
      <c r="G5763" s="234" t="n">
        <v>46054</v>
      </c>
      <c r="H5763" s="234" t="n">
        <v>46061</v>
      </c>
      <c r="I5763" t="inlineStr">
        <is>
          <t>ABC</t>
        </is>
      </c>
      <c r="J5763">
        <f>_xlfn.XLOOKUP(I5763,AS:AS,AU:AU)</f>
        <v/>
      </c>
      <c r="K5763" t="inlineStr">
        <is>
          <t>EUR</t>
        </is>
      </c>
      <c r="L5763" s="238" t="n">
        <v>929.2</v>
      </c>
      <c r="M5763">
        <f>L5763*_xlfn.XLOOKUP(K5763,AM:AM,AN:AN)</f>
        <v/>
      </c>
      <c r="N5763">
        <f>L5763*_xlfn.XLOOKUP(K5763,AM:AM,AO:AO)</f>
        <v/>
      </c>
      <c r="O5763" s="238" t="n">
        <v>0</v>
      </c>
      <c r="P5763">
        <f>O5763*_xlfn.XLOOKUP(K5763,AM:AM,AN:AN)</f>
        <v/>
      </c>
      <c r="Q5763">
        <f>O5763*_xlfn.XLOOKUP(K5763,AM:AM,AO:AO)</f>
        <v/>
      </c>
      <c r="R5763">
        <f>_xlfn.XLOOKUP(E5763,AF:AF,AG:AG)</f>
        <v/>
      </c>
      <c r="S5763">
        <f>_xlfn.XLOOKUP(E5763,AF:AF,AI:AI)</f>
        <v/>
      </c>
      <c r="T5763">
        <f>WEEKNUM(G5763)</f>
        <v/>
      </c>
      <c r="U5763">
        <f>YEAR(G5763)</f>
        <v/>
      </c>
      <c r="V5763" s="117">
        <f>IFERROR(Q5763/N5763,"0")</f>
        <v/>
      </c>
    </row>
    <row r="5764">
      <c r="A5764">
        <f>_xlfn.XLOOKUP(D5764,BN:BN,BO:BO)</f>
        <v/>
      </c>
      <c r="B5764" t="inlineStr">
        <is>
          <t>LLC</t>
        </is>
      </c>
      <c r="C5764" t="n">
        <v>1030</v>
      </c>
      <c r="D5764">
        <f>_xlfn.XLOOKUP(C5764,BH:BH,BI:BI)</f>
        <v/>
      </c>
      <c r="E5764" t="n">
        <v>34804</v>
      </c>
      <c r="F5764" t="inlineStr">
        <is>
          <t>Reserva 1 noche - Ginebra</t>
        </is>
      </c>
      <c r="G5764" s="234" t="n">
        <v>46054</v>
      </c>
      <c r="H5764" s="234" t="n">
        <v>46055</v>
      </c>
      <c r="I5764" t="inlineStr">
        <is>
          <t>HTL</t>
        </is>
      </c>
      <c r="J5764">
        <f>_xlfn.XLOOKUP(I5764,AS:AS,AU:AU)</f>
        <v/>
      </c>
      <c r="K5764" t="inlineStr">
        <is>
          <t>EUR</t>
        </is>
      </c>
      <c r="L5764" s="238" t="n">
        <v>619.35</v>
      </c>
      <c r="M5764">
        <f>L5764*_xlfn.XLOOKUP(K5764,AM:AM,AN:AN)</f>
        <v/>
      </c>
      <c r="N5764">
        <f>L5764*_xlfn.XLOOKUP(K5764,AM:AM,AO:AO)</f>
        <v/>
      </c>
      <c r="O5764" s="238" t="n">
        <v>61</v>
      </c>
      <c r="P5764">
        <f>O5764*_xlfn.XLOOKUP(K5764,AM:AM,AN:AN)</f>
        <v/>
      </c>
      <c r="Q5764">
        <f>O5764*_xlfn.XLOOKUP(K5764,AM:AM,AO:AO)</f>
        <v/>
      </c>
      <c r="R5764">
        <f>_xlfn.XLOOKUP(E5764,AF:AF,AG:AG)</f>
        <v/>
      </c>
      <c r="S5764">
        <f>_xlfn.XLOOKUP(E5764,AF:AF,AI:AI)</f>
        <v/>
      </c>
      <c r="T5764">
        <f>WEEKNUM(G5764)</f>
        <v/>
      </c>
      <c r="U5764">
        <f>YEAR(G5764)</f>
        <v/>
      </c>
      <c r="V5764" s="117">
        <f>IFERROR(Q5764/N5764,"0")</f>
        <v/>
      </c>
    </row>
    <row r="5765">
      <c r="A5765">
        <f>_xlfn.XLOOKUP(D5765,BN:BN,BO:BO)</f>
        <v/>
      </c>
      <c r="B5765" t="inlineStr">
        <is>
          <t>LLC</t>
        </is>
      </c>
      <c r="C5765" t="n">
        <v>1031</v>
      </c>
      <c r="D5765">
        <f>_xlfn.XLOOKUP(C5765,BH:BH,BI:BI)</f>
        <v/>
      </c>
      <c r="E5765" t="n">
        <v>34861</v>
      </c>
      <c r="F5765" t="inlineStr">
        <is>
          <t xml:space="preserve">Viaje completo </t>
        </is>
      </c>
      <c r="G5765" s="234" t="n">
        <v>46108</v>
      </c>
      <c r="H5765" s="234" t="n">
        <v>46122</v>
      </c>
      <c r="I5765" t="inlineStr">
        <is>
          <t>PKT</t>
        </is>
      </c>
      <c r="J5765">
        <f>_xlfn.XLOOKUP(I5765,AS:AS,AU:AU)</f>
        <v/>
      </c>
      <c r="K5765" t="inlineStr">
        <is>
          <t>EUR</t>
        </is>
      </c>
      <c r="L5765" s="238" t="n">
        <v>38888</v>
      </c>
      <c r="M5765">
        <f>L5765*_xlfn.XLOOKUP(K5765,AM:AM,AN:AN)</f>
        <v/>
      </c>
      <c r="N5765">
        <f>L5765*_xlfn.XLOOKUP(K5765,AM:AM,AO:AO)</f>
        <v/>
      </c>
      <c r="O5765" s="238" t="n">
        <v>0</v>
      </c>
      <c r="P5765">
        <f>O5765*_xlfn.XLOOKUP(K5765,AM:AM,AN:AN)</f>
        <v/>
      </c>
      <c r="Q5765">
        <f>O5765*_xlfn.XLOOKUP(K5765,AM:AM,AO:AO)</f>
        <v/>
      </c>
      <c r="R5765">
        <f>_xlfn.XLOOKUP(E5765,AF:AF,AG:AG)</f>
        <v/>
      </c>
      <c r="S5765">
        <f>_xlfn.XLOOKUP(E5765,AF:AF,AI:AI)</f>
        <v/>
      </c>
      <c r="T5765">
        <f>WEEKNUM(G5765)</f>
        <v/>
      </c>
      <c r="U5765">
        <f>YEAR(G5765)</f>
        <v/>
      </c>
      <c r="V5765" s="117">
        <f>IFERROR(Q5765/N5765,"0")</f>
        <v/>
      </c>
    </row>
    <row r="5766">
      <c r="A5766">
        <f>_xlfn.XLOOKUP(D5766,BN:BN,BO:BO)</f>
        <v/>
      </c>
      <c r="B5766" t="inlineStr">
        <is>
          <t>LLC</t>
        </is>
      </c>
      <c r="C5766" t="n">
        <v>1031</v>
      </c>
      <c r="D5766">
        <f>_xlfn.XLOOKUP(C5766,BH:BH,BI:BI)</f>
        <v/>
      </c>
      <c r="E5766" t="n">
        <v>28934</v>
      </c>
      <c r="F5766" t="inlineStr">
        <is>
          <t>MANCERA ARRIGUNAGA SARA GABRIELA</t>
        </is>
      </c>
      <c r="G5766" s="234" t="n">
        <v>46109</v>
      </c>
      <c r="H5766" s="234" t="n">
        <v>46122</v>
      </c>
      <c r="I5766" t="inlineStr">
        <is>
          <t>VLO</t>
        </is>
      </c>
      <c r="J5766">
        <f>_xlfn.XLOOKUP(I5766,AS:AS,AU:AU)</f>
        <v/>
      </c>
      <c r="K5766" t="inlineStr">
        <is>
          <t>EUR</t>
        </is>
      </c>
      <c r="L5766" s="238" t="n">
        <v>418.47</v>
      </c>
      <c r="M5766">
        <f>L5766*_xlfn.XLOOKUP(K5766,AM:AM,AN:AN)</f>
        <v/>
      </c>
      <c r="N5766">
        <f>L5766*_xlfn.XLOOKUP(K5766,AM:AM,AO:AO)</f>
        <v/>
      </c>
      <c r="O5766" s="238" t="n">
        <v>0</v>
      </c>
      <c r="P5766">
        <f>O5766*_xlfn.XLOOKUP(K5766,AM:AM,AN:AN)</f>
        <v/>
      </c>
      <c r="Q5766">
        <f>O5766*_xlfn.XLOOKUP(K5766,AM:AM,AO:AO)</f>
        <v/>
      </c>
      <c r="R5766">
        <f>_xlfn.XLOOKUP(E5766,AF:AF,AG:AG)</f>
        <v/>
      </c>
      <c r="S5766">
        <f>_xlfn.XLOOKUP(E5766,AF:AF,AI:AI)</f>
        <v/>
      </c>
      <c r="T5766">
        <f>WEEKNUM(G5766)</f>
        <v/>
      </c>
      <c r="U5766">
        <f>YEAR(G5766)</f>
        <v/>
      </c>
      <c r="V5766" s="117">
        <f>IFERROR(Q5766/N5766,"0")</f>
        <v/>
      </c>
    </row>
    <row r="5767">
      <c r="A5767">
        <f>_xlfn.XLOOKUP(D5767,BN:BN,BO:BO)</f>
        <v/>
      </c>
      <c r="B5767" t="inlineStr">
        <is>
          <t>LLC</t>
        </is>
      </c>
      <c r="C5767" t="n">
        <v>1031</v>
      </c>
      <c r="D5767">
        <f>_xlfn.XLOOKUP(C5767,BH:BH,BI:BI)</f>
        <v/>
      </c>
      <c r="E5767" t="n">
        <v>28934</v>
      </c>
      <c r="F5767" t="inlineStr">
        <is>
          <t>NICOLAU GUTIERREZ LUIS ALFONSO</t>
        </is>
      </c>
      <c r="G5767" s="234" t="n">
        <v>46109</v>
      </c>
      <c r="H5767" s="234" t="n">
        <v>46122</v>
      </c>
      <c r="I5767" t="inlineStr">
        <is>
          <t>VLO</t>
        </is>
      </c>
      <c r="J5767">
        <f>_xlfn.XLOOKUP(I5767,AS:AS,AU:AU)</f>
        <v/>
      </c>
      <c r="K5767" t="inlineStr">
        <is>
          <t>EUR</t>
        </is>
      </c>
      <c r="L5767" s="238" t="n">
        <v>418.47</v>
      </c>
      <c r="M5767">
        <f>L5767*_xlfn.XLOOKUP(K5767,AM:AM,AN:AN)</f>
        <v/>
      </c>
      <c r="N5767">
        <f>L5767*_xlfn.XLOOKUP(K5767,AM:AM,AO:AO)</f>
        <v/>
      </c>
      <c r="O5767" s="238" t="n">
        <v>0</v>
      </c>
      <c r="P5767">
        <f>O5767*_xlfn.XLOOKUP(K5767,AM:AM,AN:AN)</f>
        <v/>
      </c>
      <c r="Q5767">
        <f>O5767*_xlfn.XLOOKUP(K5767,AM:AM,AO:AO)</f>
        <v/>
      </c>
      <c r="R5767">
        <f>_xlfn.XLOOKUP(E5767,AF:AF,AG:AG)</f>
        <v/>
      </c>
      <c r="S5767">
        <f>_xlfn.XLOOKUP(E5767,AF:AF,AI:AI)</f>
        <v/>
      </c>
      <c r="T5767">
        <f>WEEKNUM(G5767)</f>
        <v/>
      </c>
      <c r="U5767">
        <f>YEAR(G5767)</f>
        <v/>
      </c>
      <c r="V5767" s="117">
        <f>IFERROR(Q5767/N5767,"0")</f>
        <v/>
      </c>
    </row>
    <row r="5768">
      <c r="A5768">
        <f>_xlfn.XLOOKUP(D5768,BN:BN,BO:BO)</f>
        <v/>
      </c>
      <c r="B5768" t="inlineStr">
        <is>
          <t>LLC</t>
        </is>
      </c>
      <c r="C5768" t="n">
        <v>1031</v>
      </c>
      <c r="D5768">
        <f>_xlfn.XLOOKUP(C5768,BH:BH,BI:BI)</f>
        <v/>
      </c>
      <c r="E5768" t="n">
        <v>28934</v>
      </c>
      <c r="F5768" t="inlineStr">
        <is>
          <t>NICOLAU MANCERA JOAQUIN GABRIEL</t>
        </is>
      </c>
      <c r="G5768" s="234" t="n">
        <v>46109</v>
      </c>
      <c r="H5768" s="234" t="n">
        <v>46122</v>
      </c>
      <c r="I5768" t="inlineStr">
        <is>
          <t>VLO</t>
        </is>
      </c>
      <c r="J5768">
        <f>_xlfn.XLOOKUP(I5768,AS:AS,AU:AU)</f>
        <v/>
      </c>
      <c r="K5768" t="inlineStr">
        <is>
          <t>EUR</t>
        </is>
      </c>
      <c r="L5768" s="238" t="n">
        <v>418.47</v>
      </c>
      <c r="M5768">
        <f>L5768*_xlfn.XLOOKUP(K5768,AM:AM,AN:AN)</f>
        <v/>
      </c>
      <c r="N5768">
        <f>L5768*_xlfn.XLOOKUP(K5768,AM:AM,AO:AO)</f>
        <v/>
      </c>
      <c r="O5768" s="238" t="n">
        <v>0</v>
      </c>
      <c r="P5768">
        <f>O5768*_xlfn.XLOOKUP(K5768,AM:AM,AN:AN)</f>
        <v/>
      </c>
      <c r="Q5768">
        <f>O5768*_xlfn.XLOOKUP(K5768,AM:AM,AO:AO)</f>
        <v/>
      </c>
      <c r="R5768">
        <f>_xlfn.XLOOKUP(E5768,AF:AF,AG:AG)</f>
        <v/>
      </c>
      <c r="S5768">
        <f>_xlfn.XLOOKUP(E5768,AF:AF,AI:AI)</f>
        <v/>
      </c>
      <c r="T5768">
        <f>WEEKNUM(G5768)</f>
        <v/>
      </c>
      <c r="U5768">
        <f>YEAR(G5768)</f>
        <v/>
      </c>
      <c r="V5768" s="117">
        <f>IFERROR(Q5768/N5768,"0")</f>
        <v/>
      </c>
    </row>
    <row r="5769">
      <c r="A5769">
        <f>_xlfn.XLOOKUP(D5769,BN:BN,BO:BO)</f>
        <v/>
      </c>
      <c r="B5769" t="inlineStr">
        <is>
          <t>LLC</t>
        </is>
      </c>
      <c r="C5769" t="n">
        <v>1031</v>
      </c>
      <c r="D5769">
        <f>_xlfn.XLOOKUP(C5769,BH:BH,BI:BI)</f>
        <v/>
      </c>
      <c r="E5769" t="n">
        <v>28934</v>
      </c>
      <c r="F5769" t="inlineStr">
        <is>
          <t>NICOLAU MANCERA ESTEBAN JAVIER</t>
        </is>
      </c>
      <c r="G5769" s="234" t="n">
        <v>46109</v>
      </c>
      <c r="H5769" s="234" t="n">
        <v>46122</v>
      </c>
      <c r="I5769" t="inlineStr">
        <is>
          <t>VLO</t>
        </is>
      </c>
      <c r="J5769">
        <f>_xlfn.XLOOKUP(I5769,AS:AS,AU:AU)</f>
        <v/>
      </c>
      <c r="K5769" t="inlineStr">
        <is>
          <t>EUR</t>
        </is>
      </c>
      <c r="L5769" s="238" t="n">
        <v>418.47</v>
      </c>
      <c r="M5769">
        <f>L5769*_xlfn.XLOOKUP(K5769,AM:AM,AN:AN)</f>
        <v/>
      </c>
      <c r="N5769">
        <f>L5769*_xlfn.XLOOKUP(K5769,AM:AM,AO:AO)</f>
        <v/>
      </c>
      <c r="O5769" s="238" t="n">
        <v>0</v>
      </c>
      <c r="P5769">
        <f>O5769*_xlfn.XLOOKUP(K5769,AM:AM,AN:AN)</f>
        <v/>
      </c>
      <c r="Q5769">
        <f>O5769*_xlfn.XLOOKUP(K5769,AM:AM,AO:AO)</f>
        <v/>
      </c>
      <c r="R5769">
        <f>_xlfn.XLOOKUP(E5769,AF:AF,AG:AG)</f>
        <v/>
      </c>
      <c r="S5769">
        <f>_xlfn.XLOOKUP(E5769,AF:AF,AI:AI)</f>
        <v/>
      </c>
      <c r="T5769">
        <f>WEEKNUM(G5769)</f>
        <v/>
      </c>
      <c r="U5769">
        <f>YEAR(G5769)</f>
        <v/>
      </c>
      <c r="V5769" s="117">
        <f>IFERROR(Q5769/N5769,"0")</f>
        <v/>
      </c>
    </row>
    <row r="5770">
      <c r="A5770">
        <f>_xlfn.XLOOKUP(D5770,BN:BN,BO:BO)</f>
        <v/>
      </c>
      <c r="B5770" t="inlineStr">
        <is>
          <t>LLC</t>
        </is>
      </c>
      <c r="C5770" t="n">
        <v>1031</v>
      </c>
      <c r="D5770">
        <f>_xlfn.XLOOKUP(C5770,BH:BH,BI:BI)</f>
        <v/>
      </c>
      <c r="E5770" t="n">
        <v>34682</v>
      </c>
      <c r="F5770" t="inlineStr">
        <is>
          <t>Estancia completa Hotel Cristine Bedfor</t>
        </is>
      </c>
      <c r="G5770" s="234" t="n">
        <v>46117</v>
      </c>
      <c r="H5770" s="234" t="n">
        <v>46120</v>
      </c>
      <c r="I5770" t="inlineStr">
        <is>
          <t>HTL</t>
        </is>
      </c>
      <c r="J5770">
        <f>_xlfn.XLOOKUP(I5770,AS:AS,AU:AU)</f>
        <v/>
      </c>
      <c r="K5770" t="inlineStr">
        <is>
          <t>EUR</t>
        </is>
      </c>
      <c r="L5770" s="238" t="n">
        <v>2508</v>
      </c>
      <c r="M5770">
        <f>L5770*_xlfn.XLOOKUP(K5770,AM:AM,AN:AN)</f>
        <v/>
      </c>
      <c r="N5770">
        <f>L5770*_xlfn.XLOOKUP(K5770,AM:AM,AO:AO)</f>
        <v/>
      </c>
      <c r="O5770" s="238" t="n">
        <v>228</v>
      </c>
      <c r="P5770">
        <f>O5770*_xlfn.XLOOKUP(K5770,AM:AM,AN:AN)</f>
        <v/>
      </c>
      <c r="Q5770">
        <f>O5770*_xlfn.XLOOKUP(K5770,AM:AM,AO:AO)</f>
        <v/>
      </c>
      <c r="R5770">
        <f>_xlfn.XLOOKUP(E5770,AF:AF,AG:AG)</f>
        <v/>
      </c>
      <c r="S5770">
        <f>_xlfn.XLOOKUP(E5770,AF:AF,AI:AI)</f>
        <v/>
      </c>
      <c r="T5770">
        <f>WEEKNUM(G5770)</f>
        <v/>
      </c>
      <c r="U5770">
        <f>YEAR(G5770)</f>
        <v/>
      </c>
      <c r="V5770" s="117">
        <f>IFERROR(Q5770/N5770,"0")</f>
        <v/>
      </c>
    </row>
    <row r="5771">
      <c r="A5771">
        <f>_xlfn.XLOOKUP(D5771,BN:BN,BO:BO)</f>
        <v/>
      </c>
      <c r="B5771" t="inlineStr">
        <is>
          <t>LLC</t>
        </is>
      </c>
      <c r="C5771" t="n">
        <v>1032</v>
      </c>
      <c r="D5771">
        <f>_xlfn.XLOOKUP(C5771,BH:BH,BI:BI)</f>
        <v/>
      </c>
      <c r="E5771" t="n">
        <v>29851</v>
      </c>
      <c r="F5771" t="inlineStr">
        <is>
          <t>HOTEL CHATEAU SAINT MARTIN - 3 noches - 2 Junior Suites</t>
        </is>
      </c>
      <c r="G5771" s="234" t="n">
        <v>46187</v>
      </c>
      <c r="H5771" s="234" t="n">
        <v>46190</v>
      </c>
      <c r="I5771" t="inlineStr">
        <is>
          <t>HTL</t>
        </is>
      </c>
      <c r="J5771">
        <f>_xlfn.XLOOKUP(I5771,AS:AS,AU:AU)</f>
        <v/>
      </c>
      <c r="K5771" t="inlineStr">
        <is>
          <t>EUR</t>
        </is>
      </c>
      <c r="L5771" s="238" t="n">
        <v>7440</v>
      </c>
      <c r="M5771">
        <f>L5771*_xlfn.XLOOKUP(K5771,AM:AM,AN:AN)</f>
        <v/>
      </c>
      <c r="N5771">
        <f>L5771*_xlfn.XLOOKUP(K5771,AM:AM,AO:AO)</f>
        <v/>
      </c>
      <c r="O5771" s="238" t="n">
        <v>744</v>
      </c>
      <c r="P5771">
        <f>O5771*_xlfn.XLOOKUP(K5771,AM:AM,AN:AN)</f>
        <v/>
      </c>
      <c r="Q5771">
        <f>O5771*_xlfn.XLOOKUP(K5771,AM:AM,AO:AO)</f>
        <v/>
      </c>
      <c r="R5771">
        <f>_xlfn.XLOOKUP(E5771,AF:AF,AG:AG)</f>
        <v/>
      </c>
      <c r="S5771">
        <f>_xlfn.XLOOKUP(E5771,AF:AF,AI:AI)</f>
        <v/>
      </c>
      <c r="T5771">
        <f>WEEKNUM(G5771)</f>
        <v/>
      </c>
      <c r="U5771">
        <f>YEAR(G5771)</f>
        <v/>
      </c>
      <c r="V5771" s="117">
        <f>IFERROR(Q5771/N5771,"0")</f>
        <v/>
      </c>
    </row>
    <row r="5772">
      <c r="A5772">
        <f>_xlfn.XLOOKUP(D5772,BN:BN,BO:BO)</f>
        <v/>
      </c>
      <c r="B5772" t="inlineStr">
        <is>
          <t>LLC</t>
        </is>
      </c>
      <c r="C5772" t="n">
        <v>1032</v>
      </c>
      <c r="D5772">
        <f>_xlfn.XLOOKUP(C5772,BH:BH,BI:BI)</f>
        <v/>
      </c>
      <c r="E5772" t="n">
        <v>28232</v>
      </c>
      <c r="F5772" t="inlineStr">
        <is>
          <t>HOTEL DU COUVENT - 2 noches - Colettine 1</t>
        </is>
      </c>
      <c r="G5772" s="234" t="n">
        <v>46190</v>
      </c>
      <c r="H5772" s="234" t="n">
        <v>46192</v>
      </c>
      <c r="I5772" t="inlineStr">
        <is>
          <t>HTL</t>
        </is>
      </c>
      <c r="J5772">
        <f>_xlfn.XLOOKUP(I5772,AS:AS,AU:AU)</f>
        <v/>
      </c>
      <c r="K5772" t="inlineStr">
        <is>
          <t>EUR</t>
        </is>
      </c>
      <c r="L5772" s="238" t="n">
        <v>1900</v>
      </c>
      <c r="M5772">
        <f>L5772*_xlfn.XLOOKUP(K5772,AM:AM,AN:AN)</f>
        <v/>
      </c>
      <c r="N5772">
        <f>L5772*_xlfn.XLOOKUP(K5772,AM:AM,AO:AO)</f>
        <v/>
      </c>
      <c r="O5772" s="238" t="n">
        <v>190</v>
      </c>
      <c r="P5772">
        <f>O5772*_xlfn.XLOOKUP(K5772,AM:AM,AN:AN)</f>
        <v/>
      </c>
      <c r="Q5772">
        <f>O5772*_xlfn.XLOOKUP(K5772,AM:AM,AO:AO)</f>
        <v/>
      </c>
      <c r="R5772">
        <f>_xlfn.XLOOKUP(E5772,AF:AF,AG:AG)</f>
        <v/>
      </c>
      <c r="S5772">
        <f>_xlfn.XLOOKUP(E5772,AF:AF,AI:AI)</f>
        <v/>
      </c>
      <c r="T5772">
        <f>WEEKNUM(G5772)</f>
        <v/>
      </c>
      <c r="U5772">
        <f>YEAR(G5772)</f>
        <v/>
      </c>
      <c r="V5772" s="117">
        <f>IFERROR(Q5772/N5772,"0")</f>
        <v/>
      </c>
    </row>
    <row r="5773">
      <c r="A5773">
        <f>_xlfn.XLOOKUP(D5773,BN:BN,BO:BO)</f>
        <v/>
      </c>
      <c r="B5773" t="inlineStr">
        <is>
          <t>LLC</t>
        </is>
      </c>
      <c r="C5773" t="n">
        <v>1032</v>
      </c>
      <c r="D5773">
        <f>_xlfn.XLOOKUP(C5773,BH:BH,BI:BI)</f>
        <v/>
      </c>
      <c r="E5773" t="n">
        <v>28232</v>
      </c>
      <c r="F5773" t="inlineStr">
        <is>
          <t>HOTEL DU COUVENT - 2 noches - Colettine 2</t>
        </is>
      </c>
      <c r="G5773" s="234" t="n">
        <v>46190</v>
      </c>
      <c r="H5773" s="234" t="n">
        <v>46192</v>
      </c>
      <c r="I5773" t="inlineStr">
        <is>
          <t>HTL</t>
        </is>
      </c>
      <c r="J5773">
        <f>_xlfn.XLOOKUP(I5773,AS:AS,AU:AU)</f>
        <v/>
      </c>
      <c r="K5773" t="inlineStr">
        <is>
          <t>EUR</t>
        </is>
      </c>
      <c r="L5773" s="238" t="n">
        <v>1900</v>
      </c>
      <c r="M5773">
        <f>L5773*_xlfn.XLOOKUP(K5773,AM:AM,AN:AN)</f>
        <v/>
      </c>
      <c r="N5773">
        <f>L5773*_xlfn.XLOOKUP(K5773,AM:AM,AO:AO)</f>
        <v/>
      </c>
      <c r="O5773" s="238" t="n">
        <v>190</v>
      </c>
      <c r="P5773">
        <f>O5773*_xlfn.XLOOKUP(K5773,AM:AM,AN:AN)</f>
        <v/>
      </c>
      <c r="Q5773">
        <f>O5773*_xlfn.XLOOKUP(K5773,AM:AM,AO:AO)</f>
        <v/>
      </c>
      <c r="R5773">
        <f>_xlfn.XLOOKUP(E5773,AF:AF,AG:AG)</f>
        <v/>
      </c>
      <c r="S5773">
        <f>_xlfn.XLOOKUP(E5773,AF:AF,AI:AI)</f>
        <v/>
      </c>
      <c r="T5773">
        <f>WEEKNUM(G5773)</f>
        <v/>
      </c>
      <c r="U5773">
        <f>YEAR(G5773)</f>
        <v/>
      </c>
      <c r="V5773" s="117">
        <f>IFERROR(Q5773/N5773,"0")</f>
        <v/>
      </c>
    </row>
    <row r="5774">
      <c r="A5774">
        <f>_xlfn.XLOOKUP(D5774,BN:BN,BO:BO)</f>
        <v/>
      </c>
      <c r="B5774" t="inlineStr">
        <is>
          <t>LLC</t>
        </is>
      </c>
      <c r="C5774" t="n">
        <v>1032</v>
      </c>
      <c r="D5774">
        <f>_xlfn.XLOOKUP(C5774,BH:BH,BI:BI)</f>
        <v/>
      </c>
      <c r="E5774" t="n">
        <v>28491</v>
      </c>
      <c r="F5774" t="inlineStr">
        <is>
          <t xml:space="preserve">Seguro AON </t>
        </is>
      </c>
      <c r="G5774" s="234" t="n">
        <v>46187</v>
      </c>
      <c r="H5774" s="234" t="n">
        <v>46192</v>
      </c>
      <c r="I5774" t="inlineStr">
        <is>
          <t>SEG</t>
        </is>
      </c>
      <c r="J5774">
        <f>_xlfn.XLOOKUP(I5774,AS:AS,AU:AU)</f>
        <v/>
      </c>
      <c r="K5774" t="inlineStr">
        <is>
          <t>EUR</t>
        </is>
      </c>
      <c r="L5774" s="238" t="n">
        <v>100</v>
      </c>
      <c r="M5774">
        <f>L5774*_xlfn.XLOOKUP(K5774,AM:AM,AN:AN)</f>
        <v/>
      </c>
      <c r="N5774">
        <f>L5774*_xlfn.XLOOKUP(K5774,AM:AM,AO:AO)</f>
        <v/>
      </c>
      <c r="O5774" s="238" t="n">
        <v>12</v>
      </c>
      <c r="P5774">
        <f>O5774*_xlfn.XLOOKUP(K5774,AM:AM,AN:AN)</f>
        <v/>
      </c>
      <c r="Q5774">
        <f>O5774*_xlfn.XLOOKUP(K5774,AM:AM,AO:AO)</f>
        <v/>
      </c>
      <c r="R5774">
        <f>_xlfn.XLOOKUP(E5774,AF:AF,AG:AG)</f>
        <v/>
      </c>
      <c r="S5774">
        <f>_xlfn.XLOOKUP(E5774,AF:AF,AI:AI)</f>
        <v/>
      </c>
      <c r="T5774">
        <f>WEEKNUM(G5774)</f>
        <v/>
      </c>
      <c r="U5774">
        <f>YEAR(G5774)</f>
        <v/>
      </c>
      <c r="V5774" s="117">
        <f>IFERROR(Q5774/N5774,"0")</f>
        <v/>
      </c>
    </row>
    <row r="5775">
      <c r="A5775">
        <f>_xlfn.XLOOKUP(D5775,BN:BN,BO:BO)</f>
        <v/>
      </c>
      <c r="B5775" t="inlineStr">
        <is>
          <t>LLC</t>
        </is>
      </c>
      <c r="C5775" t="n">
        <v>1033</v>
      </c>
      <c r="D5775">
        <f>_xlfn.XLOOKUP(C5775,BH:BH,BI:BI)</f>
        <v/>
      </c>
      <c r="E5775" t="n">
        <v>34572</v>
      </c>
      <c r="F5775" t="inlineStr">
        <is>
          <t>The Shelborne by Proper</t>
        </is>
      </c>
      <c r="G5775" s="234" t="n">
        <v>46059</v>
      </c>
      <c r="H5775" s="234" t="n">
        <v>46062</v>
      </c>
      <c r="I5775" t="inlineStr">
        <is>
          <t>HTL</t>
        </is>
      </c>
      <c r="J5775">
        <f>_xlfn.XLOOKUP(I5775,AS:AS,AU:AU)</f>
        <v/>
      </c>
      <c r="K5775" t="inlineStr">
        <is>
          <t>USD</t>
        </is>
      </c>
      <c r="L5775" s="238" t="n">
        <v>3000.27</v>
      </c>
      <c r="M5775">
        <f>L5775*_xlfn.XLOOKUP(K5775,AM:AM,AN:AN)</f>
        <v/>
      </c>
      <c r="N5775">
        <f>L5775*_xlfn.XLOOKUP(K5775,AM:AM,AO:AO)</f>
        <v/>
      </c>
      <c r="O5775" s="238" t="n">
        <v>300.03</v>
      </c>
      <c r="P5775">
        <f>O5775*_xlfn.XLOOKUP(K5775,AM:AM,AN:AN)</f>
        <v/>
      </c>
      <c r="Q5775">
        <f>O5775*_xlfn.XLOOKUP(K5775,AM:AM,AO:AO)</f>
        <v/>
      </c>
      <c r="R5775">
        <f>_xlfn.XLOOKUP(E5775,AF:AF,AG:AG)</f>
        <v/>
      </c>
      <c r="S5775">
        <f>_xlfn.XLOOKUP(E5775,AF:AF,AI:AI)</f>
        <v/>
      </c>
      <c r="T5775">
        <f>WEEKNUM(G5775)</f>
        <v/>
      </c>
      <c r="U5775">
        <f>YEAR(G5775)</f>
        <v/>
      </c>
      <c r="V5775" s="117">
        <f>IFERROR(Q5775/N5775,"0")</f>
        <v/>
      </c>
    </row>
    <row r="5776">
      <c r="A5776">
        <f>_xlfn.XLOOKUP(D5776,BN:BN,BO:BO)</f>
        <v/>
      </c>
      <c r="B5776" t="inlineStr">
        <is>
          <t>LLC</t>
        </is>
      </c>
      <c r="C5776" t="n">
        <v>1034</v>
      </c>
      <c r="D5776">
        <f>_xlfn.XLOOKUP(C5776,BH:BH,BI:BI)</f>
        <v/>
      </c>
      <c r="E5776" t="n">
        <v>27301</v>
      </c>
      <c r="F5776" t="inlineStr">
        <is>
          <t>Vuelos MEX-CDG-FCO//LIN-CDG-MEX/José Sayeg Trabulse</t>
        </is>
      </c>
      <c r="G5776" s="234" t="n">
        <v>46291</v>
      </c>
      <c r="H5776" s="234" t="n">
        <v>46309</v>
      </c>
      <c r="I5776" t="inlineStr">
        <is>
          <t>VLO</t>
        </is>
      </c>
      <c r="J5776">
        <f>_xlfn.XLOOKUP(I5776,AS:AS,AU:AU)</f>
        <v/>
      </c>
      <c r="K5776" t="inlineStr">
        <is>
          <t>USD</t>
        </is>
      </c>
      <c r="L5776" s="238" t="n">
        <v>4442.2</v>
      </c>
      <c r="M5776">
        <f>L5776*_xlfn.XLOOKUP(K5776,AM:AM,AN:AN)</f>
        <v/>
      </c>
      <c r="N5776">
        <f>L5776*_xlfn.XLOOKUP(K5776,AM:AM,AO:AO)</f>
        <v/>
      </c>
      <c r="O5776" s="238" t="n">
        <v>0</v>
      </c>
      <c r="P5776">
        <f>O5776*_xlfn.XLOOKUP(K5776,AM:AM,AN:AN)</f>
        <v/>
      </c>
      <c r="Q5776">
        <f>O5776*_xlfn.XLOOKUP(K5776,AM:AM,AO:AO)</f>
        <v/>
      </c>
      <c r="R5776">
        <f>_xlfn.XLOOKUP(E5776,AF:AF,AG:AG)</f>
        <v/>
      </c>
      <c r="S5776">
        <f>_xlfn.XLOOKUP(E5776,AF:AF,AI:AI)</f>
        <v/>
      </c>
      <c r="T5776">
        <f>WEEKNUM(G5776)</f>
        <v/>
      </c>
      <c r="U5776">
        <f>YEAR(G5776)</f>
        <v/>
      </c>
      <c r="V5776" s="117">
        <f>IFERROR(Q5776/N5776,"0")</f>
        <v/>
      </c>
    </row>
    <row r="5777">
      <c r="A5777">
        <f>_xlfn.XLOOKUP(D5777,BN:BN,BO:BO)</f>
        <v/>
      </c>
      <c r="B5777" t="inlineStr">
        <is>
          <t>LLC</t>
        </is>
      </c>
      <c r="C5777" t="n">
        <v>1034</v>
      </c>
      <c r="D5777">
        <f>_xlfn.XLOOKUP(C5777,BH:BH,BI:BI)</f>
        <v/>
      </c>
      <c r="E5777" t="n">
        <v>27301</v>
      </c>
      <c r="F5777" t="inlineStr">
        <is>
          <t>Vuelos MEX-CDG-FCO//LIN-CDG-MEX/Julia Sayeg Velasco</t>
        </is>
      </c>
      <c r="G5777" s="234" t="n">
        <v>46291</v>
      </c>
      <c r="H5777" s="234" t="n">
        <v>46309</v>
      </c>
      <c r="I5777" t="inlineStr">
        <is>
          <t>VLO</t>
        </is>
      </c>
      <c r="J5777">
        <f>_xlfn.XLOOKUP(I5777,AS:AS,AU:AU)</f>
        <v/>
      </c>
      <c r="K5777" t="inlineStr">
        <is>
          <t>USD</t>
        </is>
      </c>
      <c r="L5777" s="238" t="n">
        <v>1262.84</v>
      </c>
      <c r="M5777">
        <f>L5777*_xlfn.XLOOKUP(K5777,AM:AM,AN:AN)</f>
        <v/>
      </c>
      <c r="N5777">
        <f>L5777*_xlfn.XLOOKUP(K5777,AM:AM,AO:AO)</f>
        <v/>
      </c>
      <c r="O5777" s="238" t="n">
        <v>0</v>
      </c>
      <c r="P5777">
        <f>O5777*_xlfn.XLOOKUP(K5777,AM:AM,AN:AN)</f>
        <v/>
      </c>
      <c r="Q5777">
        <f>O5777*_xlfn.XLOOKUP(K5777,AM:AM,AO:AO)</f>
        <v/>
      </c>
      <c r="R5777">
        <f>_xlfn.XLOOKUP(E5777,AF:AF,AG:AG)</f>
        <v/>
      </c>
      <c r="S5777">
        <f>_xlfn.XLOOKUP(E5777,AF:AF,AI:AI)</f>
        <v/>
      </c>
      <c r="T5777">
        <f>WEEKNUM(G5777)</f>
        <v/>
      </c>
      <c r="U5777">
        <f>YEAR(G5777)</f>
        <v/>
      </c>
      <c r="V5777" s="117">
        <f>IFERROR(Q5777/N5777,"0")</f>
        <v/>
      </c>
    </row>
    <row r="5778">
      <c r="A5778">
        <f>_xlfn.XLOOKUP(D5778,BN:BN,BO:BO)</f>
        <v/>
      </c>
      <c r="B5778" t="inlineStr">
        <is>
          <t>LLC</t>
        </is>
      </c>
      <c r="C5778" t="n">
        <v>1034</v>
      </c>
      <c r="D5778">
        <f>_xlfn.XLOOKUP(C5778,BH:BH,BI:BI)</f>
        <v/>
      </c>
      <c r="E5778" t="n">
        <v>27301</v>
      </c>
      <c r="F5778" t="inlineStr">
        <is>
          <t>Vuelos MEX-CDG-FCO//LIN-CDG-MEX/Edda Eileen Velasco Lazcano</t>
        </is>
      </c>
      <c r="G5778" s="234" t="n">
        <v>46291</v>
      </c>
      <c r="H5778" s="234" t="n">
        <v>46309</v>
      </c>
      <c r="I5778" t="inlineStr">
        <is>
          <t>VLO</t>
        </is>
      </c>
      <c r="J5778">
        <f>_xlfn.XLOOKUP(I5778,AS:AS,AU:AU)</f>
        <v/>
      </c>
      <c r="K5778" t="inlineStr">
        <is>
          <t>USD</t>
        </is>
      </c>
      <c r="L5778" s="238" t="n">
        <v>4442.2</v>
      </c>
      <c r="M5778">
        <f>L5778*_xlfn.XLOOKUP(K5778,AM:AM,AN:AN)</f>
        <v/>
      </c>
      <c r="N5778">
        <f>L5778*_xlfn.XLOOKUP(K5778,AM:AM,AO:AO)</f>
        <v/>
      </c>
      <c r="O5778" s="238" t="n">
        <v>0</v>
      </c>
      <c r="P5778">
        <f>O5778*_xlfn.XLOOKUP(K5778,AM:AM,AN:AN)</f>
        <v/>
      </c>
      <c r="Q5778">
        <f>O5778*_xlfn.XLOOKUP(K5778,AM:AM,AO:AO)</f>
        <v/>
      </c>
      <c r="R5778">
        <f>_xlfn.XLOOKUP(E5778,AF:AF,AG:AG)</f>
        <v/>
      </c>
      <c r="S5778">
        <f>_xlfn.XLOOKUP(E5778,AF:AF,AI:AI)</f>
        <v/>
      </c>
      <c r="T5778">
        <f>WEEKNUM(G5778)</f>
        <v/>
      </c>
      <c r="U5778">
        <f>YEAR(G5778)</f>
        <v/>
      </c>
      <c r="V5778" s="117">
        <f>IFERROR(Q5778/N5778,"0")</f>
        <v/>
      </c>
    </row>
    <row r="5779">
      <c r="A5779">
        <f>_xlfn.XLOOKUP(D5779,BN:BN,BO:BO)</f>
        <v/>
      </c>
      <c r="B5779" t="inlineStr">
        <is>
          <t>LLC</t>
        </is>
      </c>
      <c r="C5779" t="n">
        <v>1034</v>
      </c>
      <c r="D5779">
        <f>_xlfn.XLOOKUP(C5779,BH:BH,BI:BI)</f>
        <v/>
      </c>
      <c r="E5779" t="n">
        <v>0</v>
      </c>
      <c r="F5779" t="inlineStr">
        <is>
          <t>Fee de emisión KOMIGQ/OIZIWS</t>
        </is>
      </c>
      <c r="G5779" s="234" t="n">
        <v>46291</v>
      </c>
      <c r="H5779" s="234" t="n">
        <v>46309</v>
      </c>
      <c r="I5779" t="inlineStr">
        <is>
          <t>HPS</t>
        </is>
      </c>
      <c r="J5779">
        <f>_xlfn.XLOOKUP(I5779,AS:AS,AU:AU)</f>
        <v/>
      </c>
      <c r="K5779" t="inlineStr">
        <is>
          <t>USD</t>
        </is>
      </c>
      <c r="L5779" s="238" t="n">
        <v>70</v>
      </c>
      <c r="M5779">
        <f>L5779*_xlfn.XLOOKUP(K5779,AM:AM,AN:AN)</f>
        <v/>
      </c>
      <c r="N5779">
        <f>L5779*_xlfn.XLOOKUP(K5779,AM:AM,AO:AO)</f>
        <v/>
      </c>
      <c r="O5779" s="238" t="n">
        <v>70</v>
      </c>
      <c r="P5779">
        <f>O5779*_xlfn.XLOOKUP(K5779,AM:AM,AN:AN)</f>
        <v/>
      </c>
      <c r="Q5779">
        <f>O5779*_xlfn.XLOOKUP(K5779,AM:AM,AO:AO)</f>
        <v/>
      </c>
      <c r="R5779">
        <f>_xlfn.XLOOKUP(E5779,AF:AF,AG:AG)</f>
        <v/>
      </c>
      <c r="S5779">
        <f>_xlfn.XLOOKUP(E5779,AF:AF,AI:AI)</f>
        <v/>
      </c>
      <c r="T5779">
        <f>WEEKNUM(G5779)</f>
        <v/>
      </c>
      <c r="U5779">
        <f>YEAR(G5779)</f>
        <v/>
      </c>
      <c r="V5779" s="117">
        <f>IFERROR(Q5779/N5779,"0")</f>
        <v/>
      </c>
    </row>
    <row r="5780">
      <c r="A5780">
        <f>_xlfn.XLOOKUP(D5780,BN:BN,BO:BO)</f>
        <v/>
      </c>
      <c r="B5780" t="inlineStr">
        <is>
          <t>LLC</t>
        </is>
      </c>
      <c r="C5780" t="n">
        <v>1036</v>
      </c>
      <c r="D5780">
        <f>_xlfn.XLOOKUP(C5780,BH:BH,BI:BI)</f>
        <v/>
      </c>
      <c r="E5780" t="n">
        <v>0</v>
      </c>
      <c r="F5780" t="inlineStr">
        <is>
          <t>FEE EMISION BOLETO</t>
        </is>
      </c>
      <c r="G5780" s="234" t="n">
        <v>46076</v>
      </c>
      <c r="H5780" s="234" t="n">
        <v>46076</v>
      </c>
      <c r="I5780" t="inlineStr">
        <is>
          <t>HPS</t>
        </is>
      </c>
      <c r="J5780">
        <f>_xlfn.XLOOKUP(I5780,AS:AS,AU:AU)</f>
        <v/>
      </c>
      <c r="K5780" t="inlineStr">
        <is>
          <t>USD</t>
        </is>
      </c>
      <c r="L5780" s="238" t="n">
        <v>35</v>
      </c>
      <c r="M5780">
        <f>L5780*_xlfn.XLOOKUP(K5780,AM:AM,AN:AN)</f>
        <v/>
      </c>
      <c r="N5780">
        <f>L5780*_xlfn.XLOOKUP(K5780,AM:AM,AO:AO)</f>
        <v/>
      </c>
      <c r="O5780" s="238" t="n">
        <v>35</v>
      </c>
      <c r="P5780">
        <f>O5780*_xlfn.XLOOKUP(K5780,AM:AM,AN:AN)</f>
        <v/>
      </c>
      <c r="Q5780">
        <f>O5780*_xlfn.XLOOKUP(K5780,AM:AM,AO:AO)</f>
        <v/>
      </c>
      <c r="R5780">
        <f>_xlfn.XLOOKUP(E5780,AF:AF,AG:AG)</f>
        <v/>
      </c>
      <c r="S5780">
        <f>_xlfn.XLOOKUP(E5780,AF:AF,AI:AI)</f>
        <v/>
      </c>
      <c r="T5780">
        <f>WEEKNUM(G5780)</f>
        <v/>
      </c>
      <c r="U5780">
        <f>YEAR(G5780)</f>
        <v/>
      </c>
      <c r="V5780" s="117">
        <f>IFERROR(Q5780/N5780,"0")</f>
        <v/>
      </c>
    </row>
    <row r="5781">
      <c r="A5781">
        <f>_xlfn.XLOOKUP(D5781,BN:BN,BO:BO)</f>
        <v/>
      </c>
      <c r="B5781" t="inlineStr">
        <is>
          <t>LLC</t>
        </is>
      </c>
      <c r="C5781" t="n">
        <v>1036</v>
      </c>
      <c r="D5781">
        <f>_xlfn.XLOOKUP(C5781,BH:BH,BI:BI)</f>
        <v/>
      </c>
      <c r="E5781" t="n">
        <v>28934</v>
      </c>
      <c r="F5781" t="inlineStr">
        <is>
          <t>ORTIZ CABRERA LILIA ISAURA</t>
        </is>
      </c>
      <c r="G5781" s="234" t="n">
        <v>46075</v>
      </c>
      <c r="H5781" s="234" t="n">
        <v>46075</v>
      </c>
      <c r="I5781" t="inlineStr">
        <is>
          <t>VLO</t>
        </is>
      </c>
      <c r="J5781">
        <f>_xlfn.XLOOKUP(I5781,AS:AS,AU:AU)</f>
        <v/>
      </c>
      <c r="K5781" t="inlineStr">
        <is>
          <t>USD</t>
        </is>
      </c>
      <c r="L5781" s="238" t="n">
        <v>521.3</v>
      </c>
      <c r="M5781">
        <f>L5781*_xlfn.XLOOKUP(K5781,AM:AM,AN:AN)</f>
        <v/>
      </c>
      <c r="N5781">
        <f>L5781*_xlfn.XLOOKUP(K5781,AM:AM,AO:AO)</f>
        <v/>
      </c>
      <c r="O5781" s="238" t="n">
        <v>0</v>
      </c>
      <c r="P5781">
        <f>O5781*_xlfn.XLOOKUP(K5781,AM:AM,AN:AN)</f>
        <v/>
      </c>
      <c r="Q5781">
        <f>O5781*_xlfn.XLOOKUP(K5781,AM:AM,AO:AO)</f>
        <v/>
      </c>
      <c r="R5781">
        <f>_xlfn.XLOOKUP(E5781,AF:AF,AG:AG)</f>
        <v/>
      </c>
      <c r="S5781">
        <f>_xlfn.XLOOKUP(E5781,AF:AF,AI:AI)</f>
        <v/>
      </c>
      <c r="T5781">
        <f>WEEKNUM(G5781)</f>
        <v/>
      </c>
      <c r="U5781">
        <f>YEAR(G5781)</f>
        <v/>
      </c>
      <c r="V5781" s="117">
        <f>IFERROR(Q5781/N5781,"0")</f>
        <v/>
      </c>
    </row>
    <row r="5782">
      <c r="A5782">
        <f>_xlfn.XLOOKUP(D5782,BN:BN,BO:BO)</f>
        <v/>
      </c>
      <c r="B5782" t="inlineStr">
        <is>
          <t>LLC</t>
        </is>
      </c>
      <c r="C5782" t="n">
        <v>1036</v>
      </c>
      <c r="D5782">
        <f>_xlfn.XLOOKUP(C5782,BH:BH,BI:BI)</f>
        <v/>
      </c>
      <c r="E5782" t="n">
        <v>0</v>
      </c>
      <c r="F5782" t="inlineStr">
        <is>
          <t>FEE EMISION BOLETO</t>
        </is>
      </c>
      <c r="G5782" s="234" t="n">
        <v>46075</v>
      </c>
      <c r="H5782" s="234" t="n">
        <v>46075</v>
      </c>
      <c r="I5782" t="inlineStr">
        <is>
          <t>HPS</t>
        </is>
      </c>
      <c r="J5782">
        <f>_xlfn.XLOOKUP(I5782,AS:AS,AU:AU)</f>
        <v/>
      </c>
      <c r="K5782" t="inlineStr">
        <is>
          <t>USD</t>
        </is>
      </c>
      <c r="L5782" s="238" t="n">
        <v>35</v>
      </c>
      <c r="M5782">
        <f>L5782*_xlfn.XLOOKUP(K5782,AM:AM,AN:AN)</f>
        <v/>
      </c>
      <c r="N5782">
        <f>L5782*_xlfn.XLOOKUP(K5782,AM:AM,AO:AO)</f>
        <v/>
      </c>
      <c r="O5782" s="238" t="n">
        <v>35</v>
      </c>
      <c r="P5782">
        <f>O5782*_xlfn.XLOOKUP(K5782,AM:AM,AN:AN)</f>
        <v/>
      </c>
      <c r="Q5782">
        <f>O5782*_xlfn.XLOOKUP(K5782,AM:AM,AO:AO)</f>
        <v/>
      </c>
      <c r="R5782">
        <f>_xlfn.XLOOKUP(E5782,AF:AF,AG:AG)</f>
        <v/>
      </c>
      <c r="S5782">
        <f>_xlfn.XLOOKUP(E5782,AF:AF,AI:AI)</f>
        <v/>
      </c>
      <c r="T5782">
        <f>WEEKNUM(G5782)</f>
        <v/>
      </c>
      <c r="U5782">
        <f>YEAR(G5782)</f>
        <v/>
      </c>
      <c r="V5782" s="117">
        <f>IFERROR(Q5782/N5782,"0")</f>
        <v/>
      </c>
    </row>
    <row r="5783">
      <c r="A5783">
        <f>_xlfn.XLOOKUP(D5783,BN:BN,BO:BO)</f>
        <v/>
      </c>
      <c r="B5783" t="inlineStr">
        <is>
          <t>LLC</t>
        </is>
      </c>
      <c r="C5783" t="n">
        <v>1036</v>
      </c>
      <c r="D5783">
        <f>_xlfn.XLOOKUP(C5783,BH:BH,BI:BI)</f>
        <v/>
      </c>
      <c r="E5783" t="n">
        <v>28934</v>
      </c>
      <c r="F5783" t="inlineStr">
        <is>
          <t>ORTIZ CABRERA LILIA ISAURA</t>
        </is>
      </c>
      <c r="G5783" s="63" t="n"/>
      <c r="I5783" t="inlineStr">
        <is>
          <t>VLO</t>
        </is>
      </c>
      <c r="J5783">
        <f>_xlfn.XLOOKUP(I5783,AS:AS,AU:AU)</f>
        <v/>
      </c>
      <c r="K5783" t="inlineStr">
        <is>
          <t>USD</t>
        </is>
      </c>
      <c r="L5783" s="238" t="n">
        <v>473.3</v>
      </c>
      <c r="M5783">
        <f>L5783*_xlfn.XLOOKUP(K5783,AM:AM,AN:AN)</f>
        <v/>
      </c>
      <c r="N5783">
        <f>L5783*_xlfn.XLOOKUP(K5783,AM:AM,AO:AO)</f>
        <v/>
      </c>
      <c r="O5783" s="238" t="n">
        <v>0</v>
      </c>
      <c r="P5783">
        <f>O5783*_xlfn.XLOOKUP(K5783,AM:AM,AN:AN)</f>
        <v/>
      </c>
      <c r="Q5783">
        <f>O5783*_xlfn.XLOOKUP(K5783,AM:AM,AO:AO)</f>
        <v/>
      </c>
      <c r="R5783">
        <f>_xlfn.XLOOKUP(E5783,AF:AF,AG:AG)</f>
        <v/>
      </c>
      <c r="S5783">
        <f>_xlfn.XLOOKUP(E5783,AF:AF,AI:AI)</f>
        <v/>
      </c>
      <c r="T5783">
        <f>WEEKNUM(G5783)</f>
        <v/>
      </c>
      <c r="U5783">
        <f>YEAR(G5783)</f>
        <v/>
      </c>
      <c r="V5783" s="117">
        <f>IFERROR(Q5783/N5783,"0")</f>
        <v/>
      </c>
    </row>
    <row r="5784">
      <c r="A5784">
        <f>_xlfn.XLOOKUP(D5784,BN:BN,BO:BO)</f>
        <v/>
      </c>
      <c r="B5784" t="inlineStr">
        <is>
          <t>LLC</t>
        </is>
      </c>
      <c r="C5784" t="n">
        <v>1036</v>
      </c>
      <c r="D5784">
        <f>_xlfn.XLOOKUP(C5784,BH:BH,BI:BI)</f>
        <v/>
      </c>
      <c r="E5784" t="n">
        <v>28934</v>
      </c>
      <c r="F5784" t="inlineStr">
        <is>
          <t>ORTIZ CABRERA LILIA ISAURA</t>
        </is>
      </c>
      <c r="G5784" s="63" t="n"/>
      <c r="I5784" t="inlineStr">
        <is>
          <t>VLO</t>
        </is>
      </c>
      <c r="J5784">
        <f>_xlfn.XLOOKUP(I5784,AS:AS,AU:AU)</f>
        <v/>
      </c>
      <c r="K5784" t="inlineStr">
        <is>
          <t>USD</t>
        </is>
      </c>
      <c r="L5784" s="238" t="n">
        <v>30</v>
      </c>
      <c r="M5784">
        <f>L5784*_xlfn.XLOOKUP(K5784,AM:AM,AN:AN)</f>
        <v/>
      </c>
      <c r="N5784">
        <f>L5784*_xlfn.XLOOKUP(K5784,AM:AM,AO:AO)</f>
        <v/>
      </c>
      <c r="O5784" s="238" t="n">
        <v>0</v>
      </c>
      <c r="P5784">
        <f>O5784*_xlfn.XLOOKUP(K5784,AM:AM,AN:AN)</f>
        <v/>
      </c>
      <c r="Q5784">
        <f>O5784*_xlfn.XLOOKUP(K5784,AM:AM,AO:AO)</f>
        <v/>
      </c>
      <c r="R5784">
        <f>_xlfn.XLOOKUP(E5784,AF:AF,AG:AG)</f>
        <v/>
      </c>
      <c r="S5784">
        <f>_xlfn.XLOOKUP(E5784,AF:AF,AI:AI)</f>
        <v/>
      </c>
      <c r="T5784">
        <f>WEEKNUM(G5784)</f>
        <v/>
      </c>
      <c r="U5784">
        <f>YEAR(G5784)</f>
        <v/>
      </c>
      <c r="V5784" s="117">
        <f>IFERROR(Q5784/N5784,"0")</f>
        <v/>
      </c>
    </row>
    <row r="5785">
      <c r="A5785">
        <f>_xlfn.XLOOKUP(D5785,BN:BN,BO:BO)</f>
        <v/>
      </c>
      <c r="B5785" t="inlineStr">
        <is>
          <t>LLC</t>
        </is>
      </c>
      <c r="C5785" t="n">
        <v>1037</v>
      </c>
      <c r="D5785">
        <f>_xlfn.XLOOKUP(C5785,BH:BH,BI:BI)</f>
        <v/>
      </c>
      <c r="E5785" t="n">
        <v>34632</v>
      </c>
      <c r="F5785" t="inlineStr">
        <is>
          <t>Hospedaje Secrets Bahia Mita</t>
        </is>
      </c>
      <c r="G5785" s="234" t="n">
        <v>46018</v>
      </c>
      <c r="H5785" s="234" t="n">
        <v>46024</v>
      </c>
      <c r="I5785" t="inlineStr">
        <is>
          <t>HTL</t>
        </is>
      </c>
      <c r="J5785">
        <f>_xlfn.XLOOKUP(I5785,AS:AS,AU:AU)</f>
        <v/>
      </c>
      <c r="K5785" t="inlineStr">
        <is>
          <t>USD</t>
        </is>
      </c>
      <c r="L5785" s="238" t="n">
        <v>5589</v>
      </c>
      <c r="M5785">
        <f>L5785*_xlfn.XLOOKUP(K5785,AM:AM,AN:AN)</f>
        <v/>
      </c>
      <c r="N5785">
        <f>L5785*_xlfn.XLOOKUP(K5785,AM:AM,AO:AO)</f>
        <v/>
      </c>
      <c r="O5785" s="238" t="n">
        <v>630.4400000000001</v>
      </c>
      <c r="P5785">
        <f>O5785*_xlfn.XLOOKUP(K5785,AM:AM,AN:AN)</f>
        <v/>
      </c>
      <c r="Q5785">
        <f>O5785*_xlfn.XLOOKUP(K5785,AM:AM,AO:AO)</f>
        <v/>
      </c>
      <c r="R5785">
        <f>_xlfn.XLOOKUP(E5785,AF:AF,AG:AG)</f>
        <v/>
      </c>
      <c r="S5785">
        <f>_xlfn.XLOOKUP(E5785,AF:AF,AI:AI)</f>
        <v/>
      </c>
      <c r="T5785">
        <f>WEEKNUM(G5785)</f>
        <v/>
      </c>
      <c r="U5785">
        <f>YEAR(G5785)</f>
        <v/>
      </c>
      <c r="V5785" s="117">
        <f>IFERROR(Q5785/N5785,"0")</f>
        <v/>
      </c>
    </row>
    <row r="5786">
      <c r="A5786">
        <f>_xlfn.XLOOKUP(D5786,BN:BN,BO:BO)</f>
        <v/>
      </c>
      <c r="B5786" t="inlineStr">
        <is>
          <t>LLC</t>
        </is>
      </c>
      <c r="C5786" t="n">
        <v>1038</v>
      </c>
      <c r="D5786">
        <f>_xlfn.XLOOKUP(C5786,BH:BH,BI:BI)</f>
        <v/>
      </c>
      <c r="E5786" t="n">
        <v>25269</v>
      </c>
      <c r="F5786" t="inlineStr">
        <is>
          <t xml:space="preserve">HOTEL ALFONSO XIII - 2 NOCHES GRAND DELUXE </t>
        </is>
      </c>
      <c r="G5786" s="234" t="n">
        <v>46061</v>
      </c>
      <c r="H5786" s="234" t="n">
        <v>46071</v>
      </c>
      <c r="I5786" t="inlineStr">
        <is>
          <t>HTL</t>
        </is>
      </c>
      <c r="J5786">
        <f>_xlfn.XLOOKUP(I5786,AS:AS,AU:AU)</f>
        <v/>
      </c>
      <c r="K5786" t="inlineStr">
        <is>
          <t>EUR</t>
        </is>
      </c>
      <c r="L5786" s="238" t="n">
        <v>2200</v>
      </c>
      <c r="M5786">
        <f>L5786*_xlfn.XLOOKUP(K5786,AM:AM,AN:AN)</f>
        <v/>
      </c>
      <c r="N5786">
        <f>L5786*_xlfn.XLOOKUP(K5786,AM:AM,AO:AO)</f>
        <v/>
      </c>
      <c r="O5786" s="238" t="n">
        <v>200</v>
      </c>
      <c r="P5786">
        <f>O5786*_xlfn.XLOOKUP(K5786,AM:AM,AN:AN)</f>
        <v/>
      </c>
      <c r="Q5786">
        <f>O5786*_xlfn.XLOOKUP(K5786,AM:AM,AO:AO)</f>
        <v/>
      </c>
      <c r="R5786">
        <f>_xlfn.XLOOKUP(E5786,AF:AF,AG:AG)</f>
        <v/>
      </c>
      <c r="S5786">
        <f>_xlfn.XLOOKUP(E5786,AF:AF,AI:AI)</f>
        <v/>
      </c>
      <c r="T5786">
        <f>WEEKNUM(G5786)</f>
        <v/>
      </c>
      <c r="U5786">
        <f>YEAR(G5786)</f>
        <v/>
      </c>
      <c r="V5786" s="117">
        <f>IFERROR(Q5786/N5786,"0")</f>
        <v/>
      </c>
    </row>
    <row r="5787">
      <c r="A5787">
        <f>_xlfn.XLOOKUP(D5787,BN:BN,BO:BO)</f>
        <v/>
      </c>
      <c r="B5787" t="inlineStr">
        <is>
          <t>LLC</t>
        </is>
      </c>
      <c r="C5787" t="n">
        <v>1038</v>
      </c>
      <c r="D5787">
        <f>_xlfn.XLOOKUP(C5787,BH:BH,BI:BI)</f>
        <v/>
      </c>
      <c r="E5787" t="n">
        <v>28491</v>
      </c>
      <c r="F5787" t="inlineStr">
        <is>
          <t xml:space="preserve">Seguro de viaje asistencia y cancelacion </t>
        </is>
      </c>
      <c r="G5787" s="234" t="n">
        <v>46061</v>
      </c>
      <c r="H5787" s="234" t="n">
        <v>46071</v>
      </c>
      <c r="I5787" t="inlineStr">
        <is>
          <t>SEG</t>
        </is>
      </c>
      <c r="J5787">
        <f>_xlfn.XLOOKUP(I5787,AS:AS,AU:AU)</f>
        <v/>
      </c>
      <c r="K5787" t="inlineStr">
        <is>
          <t>EUR</t>
        </is>
      </c>
      <c r="L5787" s="238" t="n">
        <v>101.08</v>
      </c>
      <c r="M5787">
        <f>L5787*_xlfn.XLOOKUP(K5787,AM:AM,AN:AN)</f>
        <v/>
      </c>
      <c r="N5787">
        <f>L5787*_xlfn.XLOOKUP(K5787,AM:AM,AO:AO)</f>
        <v/>
      </c>
      <c r="O5787" s="238" t="n">
        <v>-19.52</v>
      </c>
      <c r="P5787">
        <f>O5787*_xlfn.XLOOKUP(K5787,AM:AM,AN:AN)</f>
        <v/>
      </c>
      <c r="Q5787">
        <f>O5787*_xlfn.XLOOKUP(K5787,AM:AM,AO:AO)</f>
        <v/>
      </c>
      <c r="R5787">
        <f>_xlfn.XLOOKUP(E5787,AF:AF,AG:AG)</f>
        <v/>
      </c>
      <c r="S5787">
        <f>_xlfn.XLOOKUP(E5787,AF:AF,AI:AI)</f>
        <v/>
      </c>
      <c r="T5787">
        <f>WEEKNUM(G5787)</f>
        <v/>
      </c>
      <c r="U5787">
        <f>YEAR(G5787)</f>
        <v/>
      </c>
      <c r="V5787" s="117">
        <f>IFERROR(Q5787/N5787,"0")</f>
        <v/>
      </c>
    </row>
    <row r="5788">
      <c r="A5788">
        <f>_xlfn.XLOOKUP(D5788,BN:BN,BO:BO)</f>
        <v/>
      </c>
      <c r="B5788" t="inlineStr">
        <is>
          <t>LLC</t>
        </is>
      </c>
      <c r="C5788" t="n">
        <v>1038</v>
      </c>
      <c r="D5788">
        <f>_xlfn.XLOOKUP(C5788,BH:BH,BI:BI)</f>
        <v/>
      </c>
      <c r="E5788" t="n">
        <v>30308</v>
      </c>
      <c r="F5788" t="inlineStr">
        <is>
          <t>Alojamiento Palace Madrid - I estancia</t>
        </is>
      </c>
      <c r="G5788" s="234" t="n">
        <v>46061</v>
      </c>
      <c r="H5788" s="234" t="n">
        <v>46062</v>
      </c>
      <c r="I5788" t="inlineStr">
        <is>
          <t>HTL</t>
        </is>
      </c>
      <c r="J5788">
        <f>_xlfn.XLOOKUP(I5788,AS:AS,AU:AU)</f>
        <v/>
      </c>
      <c r="K5788" t="inlineStr">
        <is>
          <t>EUR</t>
        </is>
      </c>
      <c r="L5788" s="238" t="n">
        <v>477.08</v>
      </c>
      <c r="M5788">
        <f>L5788*_xlfn.XLOOKUP(K5788,AM:AM,AN:AN)</f>
        <v/>
      </c>
      <c r="N5788">
        <f>L5788*_xlfn.XLOOKUP(K5788,AM:AM,AO:AO)</f>
        <v/>
      </c>
      <c r="O5788" s="238" t="n">
        <v>86.03</v>
      </c>
      <c r="P5788">
        <f>O5788*_xlfn.XLOOKUP(K5788,AM:AM,AN:AN)</f>
        <v/>
      </c>
      <c r="Q5788">
        <f>O5788*_xlfn.XLOOKUP(K5788,AM:AM,AO:AO)</f>
        <v/>
      </c>
      <c r="R5788">
        <f>_xlfn.XLOOKUP(E5788,AF:AF,AG:AG)</f>
        <v/>
      </c>
      <c r="S5788">
        <f>_xlfn.XLOOKUP(E5788,AF:AF,AI:AI)</f>
        <v/>
      </c>
      <c r="T5788">
        <f>WEEKNUM(G5788)</f>
        <v/>
      </c>
      <c r="U5788">
        <f>YEAR(G5788)</f>
        <v/>
      </c>
      <c r="V5788" s="117">
        <f>IFERROR(Q5788/N5788,"0")</f>
        <v/>
      </c>
    </row>
    <row r="5789">
      <c r="A5789">
        <f>_xlfn.XLOOKUP(D5789,BN:BN,BO:BO)</f>
        <v/>
      </c>
      <c r="B5789" t="inlineStr">
        <is>
          <t>LLC</t>
        </is>
      </c>
      <c r="C5789" t="n">
        <v>1038</v>
      </c>
      <c r="D5789">
        <f>_xlfn.XLOOKUP(C5789,BH:BH,BI:BI)</f>
        <v/>
      </c>
      <c r="E5789" t="n">
        <v>30308</v>
      </c>
      <c r="F5789" t="inlineStr">
        <is>
          <t>Alojamiento Palace Madrid - II estancia</t>
        </is>
      </c>
      <c r="G5789" s="234" t="n">
        <v>46063</v>
      </c>
      <c r="H5789" s="234" t="n">
        <v>46066</v>
      </c>
      <c r="I5789" t="inlineStr">
        <is>
          <t>HTL</t>
        </is>
      </c>
      <c r="J5789">
        <f>_xlfn.XLOOKUP(I5789,AS:AS,AU:AU)</f>
        <v/>
      </c>
      <c r="K5789" t="inlineStr">
        <is>
          <t>EUR</t>
        </is>
      </c>
      <c r="L5789" s="238" t="n">
        <v>1140.38</v>
      </c>
      <c r="M5789">
        <f>L5789*_xlfn.XLOOKUP(K5789,AM:AM,AN:AN)</f>
        <v/>
      </c>
      <c r="N5789">
        <f>L5789*_xlfn.XLOOKUP(K5789,AM:AM,AO:AO)</f>
        <v/>
      </c>
      <c r="O5789" s="238" t="n">
        <v>86.03</v>
      </c>
      <c r="P5789">
        <f>O5789*_xlfn.XLOOKUP(K5789,AM:AM,AN:AN)</f>
        <v/>
      </c>
      <c r="Q5789">
        <f>O5789*_xlfn.XLOOKUP(K5789,AM:AM,AO:AO)</f>
        <v/>
      </c>
      <c r="R5789">
        <f>_xlfn.XLOOKUP(E5789,AF:AF,AG:AG)</f>
        <v/>
      </c>
      <c r="S5789">
        <f>_xlfn.XLOOKUP(E5789,AF:AF,AI:AI)</f>
        <v/>
      </c>
      <c r="T5789">
        <f>WEEKNUM(G5789)</f>
        <v/>
      </c>
      <c r="U5789">
        <f>YEAR(G5789)</f>
        <v/>
      </c>
      <c r="V5789" s="117">
        <f>IFERROR(Q5789/N5789,"0")</f>
        <v/>
      </c>
    </row>
    <row r="5790">
      <c r="A5790">
        <f>_xlfn.XLOOKUP(D5790,BN:BN,BO:BO)</f>
        <v/>
      </c>
      <c r="B5790" t="inlineStr">
        <is>
          <t>LLC</t>
        </is>
      </c>
      <c r="C5790" t="n">
        <v>1038</v>
      </c>
      <c r="D5790">
        <f>_xlfn.XLOOKUP(C5790,BH:BH,BI:BI)</f>
        <v/>
      </c>
      <c r="E5790" t="n">
        <v>30308</v>
      </c>
      <c r="F5790" t="inlineStr">
        <is>
          <t>Alojamiento Palace Madrid - III estancia</t>
        </is>
      </c>
      <c r="G5790" s="234" t="n">
        <v>46068</v>
      </c>
      <c r="H5790" s="234" t="n">
        <v>46071</v>
      </c>
      <c r="I5790" t="inlineStr">
        <is>
          <t>HTL</t>
        </is>
      </c>
      <c r="J5790">
        <f>_xlfn.XLOOKUP(I5790,AS:AS,AU:AU)</f>
        <v/>
      </c>
      <c r="K5790" t="inlineStr">
        <is>
          <t>EUR</t>
        </is>
      </c>
      <c r="L5790" s="238" t="n">
        <v>1235.42</v>
      </c>
      <c r="M5790">
        <f>L5790*_xlfn.XLOOKUP(K5790,AM:AM,AN:AN)</f>
        <v/>
      </c>
      <c r="N5790">
        <f>L5790*_xlfn.XLOOKUP(K5790,AM:AM,AO:AO)</f>
        <v/>
      </c>
      <c r="O5790" s="238" t="n">
        <v>86.03</v>
      </c>
      <c r="P5790">
        <f>O5790*_xlfn.XLOOKUP(K5790,AM:AM,AN:AN)</f>
        <v/>
      </c>
      <c r="Q5790">
        <f>O5790*_xlfn.XLOOKUP(K5790,AM:AM,AO:AO)</f>
        <v/>
      </c>
      <c r="R5790">
        <f>_xlfn.XLOOKUP(E5790,AF:AF,AG:AG)</f>
        <v/>
      </c>
      <c r="S5790">
        <f>_xlfn.XLOOKUP(E5790,AF:AF,AI:AI)</f>
        <v/>
      </c>
      <c r="T5790">
        <f>WEEKNUM(G5790)</f>
        <v/>
      </c>
      <c r="U5790">
        <f>YEAR(G5790)</f>
        <v/>
      </c>
      <c r="V5790" s="117">
        <f>IFERROR(Q5790/N5790,"0")</f>
        <v/>
      </c>
    </row>
    <row r="5791">
      <c r="A5791">
        <f>_xlfn.XLOOKUP(D5791,BN:BN,BO:BO)</f>
        <v/>
      </c>
      <c r="B5791" t="inlineStr">
        <is>
          <t>LLC</t>
        </is>
      </c>
      <c r="C5791" t="n">
        <v>1038</v>
      </c>
      <c r="D5791">
        <f>_xlfn.XLOOKUP(C5791,BH:BH,BI:BI)</f>
        <v/>
      </c>
      <c r="E5791" t="n">
        <v>30984</v>
      </c>
      <c r="F5791" t="inlineStr">
        <is>
          <t>Traslados Madrid y Sevilla</t>
        </is>
      </c>
      <c r="G5791" s="234" t="n">
        <v>46061</v>
      </c>
      <c r="H5791" s="234" t="n">
        <v>46071</v>
      </c>
      <c r="I5791" t="inlineStr">
        <is>
          <t>TRF</t>
        </is>
      </c>
      <c r="J5791">
        <f>_xlfn.XLOOKUP(I5791,AS:AS,AU:AU)</f>
        <v/>
      </c>
      <c r="K5791" t="inlineStr">
        <is>
          <t>EUR</t>
        </is>
      </c>
      <c r="L5791" s="238" t="n">
        <v>378.96</v>
      </c>
      <c r="M5791">
        <f>L5791*_xlfn.XLOOKUP(K5791,AM:AM,AN:AN)</f>
        <v/>
      </c>
      <c r="N5791">
        <f>L5791*_xlfn.XLOOKUP(K5791,AM:AM,AO:AO)</f>
        <v/>
      </c>
      <c r="O5791" s="238" t="n">
        <v>11.37</v>
      </c>
      <c r="P5791">
        <f>O5791*_xlfn.XLOOKUP(K5791,AM:AM,AN:AN)</f>
        <v/>
      </c>
      <c r="Q5791">
        <f>O5791*_xlfn.XLOOKUP(K5791,AM:AM,AO:AO)</f>
        <v/>
      </c>
      <c r="R5791">
        <f>_xlfn.XLOOKUP(E5791,AF:AF,AG:AG)</f>
        <v/>
      </c>
      <c r="S5791">
        <f>_xlfn.XLOOKUP(E5791,AF:AF,AI:AI)</f>
        <v/>
      </c>
      <c r="T5791">
        <f>WEEKNUM(G5791)</f>
        <v/>
      </c>
      <c r="U5791">
        <f>YEAR(G5791)</f>
        <v/>
      </c>
      <c r="V5791" s="117">
        <f>IFERROR(Q5791/N5791,"0")</f>
        <v/>
      </c>
    </row>
    <row r="5792">
      <c r="A5792">
        <f>_xlfn.XLOOKUP(D5792,BN:BN,BO:BO)</f>
        <v/>
      </c>
      <c r="B5792" t="inlineStr">
        <is>
          <t>LLC</t>
        </is>
      </c>
      <c r="C5792" t="n">
        <v>1038</v>
      </c>
      <c r="D5792">
        <f>_xlfn.XLOOKUP(C5792,BH:BH,BI:BI)</f>
        <v/>
      </c>
      <c r="E5792" t="n">
        <v>30308</v>
      </c>
      <c r="F5792" t="inlineStr">
        <is>
          <t xml:space="preserve">Alojamiento Palace Madrid - Estancia fin de semana </t>
        </is>
      </c>
      <c r="G5792" s="234" t="n">
        <v>46066</v>
      </c>
      <c r="H5792" s="234" t="n">
        <v>46068</v>
      </c>
      <c r="I5792" t="inlineStr">
        <is>
          <t>HTL</t>
        </is>
      </c>
      <c r="J5792">
        <f>_xlfn.XLOOKUP(I5792,AS:AS,AU:AU)</f>
        <v/>
      </c>
      <c r="K5792" t="inlineStr">
        <is>
          <t>EUR</t>
        </is>
      </c>
      <c r="L5792" s="238" t="n">
        <v>1137.54</v>
      </c>
      <c r="M5792">
        <f>L5792*_xlfn.XLOOKUP(K5792,AM:AM,AN:AN)</f>
        <v/>
      </c>
      <c r="N5792">
        <f>L5792*_xlfn.XLOOKUP(K5792,AM:AM,AO:AO)</f>
        <v/>
      </c>
      <c r="O5792" s="238" t="n">
        <v>137.64</v>
      </c>
      <c r="P5792">
        <f>O5792*_xlfn.XLOOKUP(K5792,AM:AM,AN:AN)</f>
        <v/>
      </c>
      <c r="Q5792">
        <f>O5792*_xlfn.XLOOKUP(K5792,AM:AM,AO:AO)</f>
        <v/>
      </c>
      <c r="R5792">
        <f>_xlfn.XLOOKUP(E5792,AF:AF,AG:AG)</f>
        <v/>
      </c>
      <c r="S5792">
        <f>_xlfn.XLOOKUP(E5792,AF:AF,AI:AI)</f>
        <v/>
      </c>
      <c r="T5792">
        <f>WEEKNUM(G5792)</f>
        <v/>
      </c>
      <c r="U5792">
        <f>YEAR(G5792)</f>
        <v/>
      </c>
      <c r="V5792" s="117">
        <f>IFERROR(Q5792/N5792,"0")</f>
        <v/>
      </c>
    </row>
    <row r="5793">
      <c r="A5793">
        <f>_xlfn.XLOOKUP(D5793,BN:BN,BO:BO)</f>
        <v/>
      </c>
      <c r="B5793" t="inlineStr">
        <is>
          <t>LLC</t>
        </is>
      </c>
      <c r="C5793" t="n">
        <v>1039</v>
      </c>
      <c r="D5793">
        <f>_xlfn.XLOOKUP(C5793,BH:BH,BI:BI)</f>
        <v/>
      </c>
      <c r="E5793" t="n">
        <v>28934</v>
      </c>
      <c r="F5793" t="inlineStr">
        <is>
          <t>PEYRELONGUE NUNEZ IAN</t>
        </is>
      </c>
      <c r="G5793" s="234" t="n">
        <v>46108</v>
      </c>
      <c r="H5793" s="234" t="n">
        <v>46116</v>
      </c>
      <c r="I5793" t="inlineStr">
        <is>
          <t>VLO</t>
        </is>
      </c>
      <c r="J5793">
        <f>_xlfn.XLOOKUP(I5793,AS:AS,AU:AU)</f>
        <v/>
      </c>
      <c r="K5793" t="inlineStr">
        <is>
          <t>USD</t>
        </is>
      </c>
      <c r="L5793" s="238" t="n">
        <v>1139.81</v>
      </c>
      <c r="M5793">
        <f>L5793*_xlfn.XLOOKUP(K5793,AM:AM,AN:AN)</f>
        <v/>
      </c>
      <c r="N5793">
        <f>L5793*_xlfn.XLOOKUP(K5793,AM:AM,AO:AO)</f>
        <v/>
      </c>
      <c r="O5793" s="238" t="n">
        <v>0</v>
      </c>
      <c r="P5793">
        <f>O5793*_xlfn.XLOOKUP(K5793,AM:AM,AN:AN)</f>
        <v/>
      </c>
      <c r="Q5793">
        <f>O5793*_xlfn.XLOOKUP(K5793,AM:AM,AO:AO)</f>
        <v/>
      </c>
      <c r="R5793">
        <f>_xlfn.XLOOKUP(E5793,AF:AF,AG:AG)</f>
        <v/>
      </c>
      <c r="S5793">
        <f>_xlfn.XLOOKUP(E5793,AF:AF,AI:AI)</f>
        <v/>
      </c>
      <c r="T5793">
        <f>WEEKNUM(G5793)</f>
        <v/>
      </c>
      <c r="U5793">
        <f>YEAR(G5793)</f>
        <v/>
      </c>
      <c r="V5793" s="117">
        <f>IFERROR(Q5793/N5793,"0")</f>
        <v/>
      </c>
    </row>
    <row r="5794">
      <c r="A5794">
        <f>_xlfn.XLOOKUP(D5794,BN:BN,BO:BO)</f>
        <v/>
      </c>
      <c r="B5794" t="inlineStr">
        <is>
          <t>LLC</t>
        </is>
      </c>
      <c r="C5794" t="n">
        <v>1039</v>
      </c>
      <c r="D5794">
        <f>_xlfn.XLOOKUP(C5794,BH:BH,BI:BI)</f>
        <v/>
      </c>
      <c r="E5794" t="n">
        <v>28934</v>
      </c>
      <c r="F5794" t="inlineStr">
        <is>
          <t>PEYRELONGUE NUNEZ ANDRES</t>
        </is>
      </c>
      <c r="G5794" s="234" t="n">
        <v>46108</v>
      </c>
      <c r="H5794" s="234" t="n">
        <v>46116</v>
      </c>
      <c r="I5794" t="inlineStr">
        <is>
          <t>VLO</t>
        </is>
      </c>
      <c r="J5794">
        <f>_xlfn.XLOOKUP(I5794,AS:AS,AU:AU)</f>
        <v/>
      </c>
      <c r="K5794" t="inlineStr">
        <is>
          <t>USD</t>
        </is>
      </c>
      <c r="L5794" s="238" t="n">
        <v>1139.81</v>
      </c>
      <c r="M5794">
        <f>L5794*_xlfn.XLOOKUP(K5794,AM:AM,AN:AN)</f>
        <v/>
      </c>
      <c r="N5794">
        <f>L5794*_xlfn.XLOOKUP(K5794,AM:AM,AO:AO)</f>
        <v/>
      </c>
      <c r="O5794" s="238" t="n">
        <v>0</v>
      </c>
      <c r="P5794">
        <f>O5794*_xlfn.XLOOKUP(K5794,AM:AM,AN:AN)</f>
        <v/>
      </c>
      <c r="Q5794">
        <f>O5794*_xlfn.XLOOKUP(K5794,AM:AM,AO:AO)</f>
        <v/>
      </c>
      <c r="R5794">
        <f>_xlfn.XLOOKUP(E5794,AF:AF,AG:AG)</f>
        <v/>
      </c>
      <c r="S5794">
        <f>_xlfn.XLOOKUP(E5794,AF:AF,AI:AI)</f>
        <v/>
      </c>
      <c r="T5794">
        <f>WEEKNUM(G5794)</f>
        <v/>
      </c>
      <c r="U5794">
        <f>YEAR(G5794)</f>
        <v/>
      </c>
      <c r="V5794" s="117">
        <f>IFERROR(Q5794/N5794,"0")</f>
        <v/>
      </c>
    </row>
    <row r="5795">
      <c r="A5795">
        <f>_xlfn.XLOOKUP(D5795,BN:BN,BO:BO)</f>
        <v/>
      </c>
      <c r="B5795" t="inlineStr">
        <is>
          <t>LLC</t>
        </is>
      </c>
      <c r="C5795" t="n">
        <v>1039</v>
      </c>
      <c r="D5795">
        <f>_xlfn.XLOOKUP(C5795,BH:BH,BI:BI)</f>
        <v/>
      </c>
      <c r="E5795" t="n">
        <v>28934</v>
      </c>
      <c r="F5795" t="inlineStr">
        <is>
          <t>PEYRELONGUE NUNEZ PAULA</t>
        </is>
      </c>
      <c r="G5795" s="234" t="n">
        <v>46108</v>
      </c>
      <c r="H5795" s="234" t="n">
        <v>46116</v>
      </c>
      <c r="I5795" t="inlineStr">
        <is>
          <t>VLO</t>
        </is>
      </c>
      <c r="J5795">
        <f>_xlfn.XLOOKUP(I5795,AS:AS,AU:AU)</f>
        <v/>
      </c>
      <c r="K5795" t="inlineStr">
        <is>
          <t>USD</t>
        </is>
      </c>
      <c r="L5795" s="238" t="n">
        <v>1139.81</v>
      </c>
      <c r="M5795">
        <f>L5795*_xlfn.XLOOKUP(K5795,AM:AM,AN:AN)</f>
        <v/>
      </c>
      <c r="N5795">
        <f>L5795*_xlfn.XLOOKUP(K5795,AM:AM,AO:AO)</f>
        <v/>
      </c>
      <c r="O5795" s="238" t="n">
        <v>0</v>
      </c>
      <c r="P5795">
        <f>O5795*_xlfn.XLOOKUP(K5795,AM:AM,AN:AN)</f>
        <v/>
      </c>
      <c r="Q5795">
        <f>O5795*_xlfn.XLOOKUP(K5795,AM:AM,AO:AO)</f>
        <v/>
      </c>
      <c r="R5795">
        <f>_xlfn.XLOOKUP(E5795,AF:AF,AG:AG)</f>
        <v/>
      </c>
      <c r="S5795">
        <f>_xlfn.XLOOKUP(E5795,AF:AF,AI:AI)</f>
        <v/>
      </c>
      <c r="T5795">
        <f>WEEKNUM(G5795)</f>
        <v/>
      </c>
      <c r="U5795">
        <f>YEAR(G5795)</f>
        <v/>
      </c>
      <c r="V5795" s="117">
        <f>IFERROR(Q5795/N5795,"0")</f>
        <v/>
      </c>
    </row>
    <row r="5796">
      <c r="A5796">
        <f>_xlfn.XLOOKUP(D5796,BN:BN,BO:BO)</f>
        <v/>
      </c>
      <c r="B5796" t="inlineStr">
        <is>
          <t>LLC</t>
        </is>
      </c>
      <c r="C5796" t="n">
        <v>1039</v>
      </c>
      <c r="D5796">
        <f>_xlfn.XLOOKUP(C5796,BH:BH,BI:BI)</f>
        <v/>
      </c>
      <c r="E5796" t="n">
        <v>28934</v>
      </c>
      <c r="F5796" t="inlineStr">
        <is>
          <t>RIEDEL BARBARA JERONIMO</t>
        </is>
      </c>
      <c r="G5796" s="234" t="n">
        <v>46108</v>
      </c>
      <c r="H5796" s="234" t="n">
        <v>46116</v>
      </c>
      <c r="I5796" t="inlineStr">
        <is>
          <t>VLO</t>
        </is>
      </c>
      <c r="J5796">
        <f>_xlfn.XLOOKUP(I5796,AS:AS,AU:AU)</f>
        <v/>
      </c>
      <c r="K5796" t="inlineStr">
        <is>
          <t>USD</t>
        </is>
      </c>
      <c r="L5796" s="238" t="n">
        <v>1139.81</v>
      </c>
      <c r="M5796">
        <f>L5796*_xlfn.XLOOKUP(K5796,AM:AM,AN:AN)</f>
        <v/>
      </c>
      <c r="N5796">
        <f>L5796*_xlfn.XLOOKUP(K5796,AM:AM,AO:AO)</f>
        <v/>
      </c>
      <c r="O5796" s="238" t="n">
        <v>0</v>
      </c>
      <c r="P5796">
        <f>O5796*_xlfn.XLOOKUP(K5796,AM:AM,AN:AN)</f>
        <v/>
      </c>
      <c r="Q5796">
        <f>O5796*_xlfn.XLOOKUP(K5796,AM:AM,AO:AO)</f>
        <v/>
      </c>
      <c r="R5796">
        <f>_xlfn.XLOOKUP(E5796,AF:AF,AG:AG)</f>
        <v/>
      </c>
      <c r="S5796">
        <f>_xlfn.XLOOKUP(E5796,AF:AF,AI:AI)</f>
        <v/>
      </c>
      <c r="T5796">
        <f>WEEKNUM(G5796)</f>
        <v/>
      </c>
      <c r="U5796">
        <f>YEAR(G5796)</f>
        <v/>
      </c>
      <c r="V5796" s="117">
        <f>IFERROR(Q5796/N5796,"0")</f>
        <v/>
      </c>
    </row>
    <row r="5797">
      <c r="A5797">
        <f>_xlfn.XLOOKUP(D5797,BN:BN,BO:BO)</f>
        <v/>
      </c>
      <c r="B5797" t="inlineStr">
        <is>
          <t>LLC</t>
        </is>
      </c>
      <c r="C5797" t="n">
        <v>1039</v>
      </c>
      <c r="D5797">
        <f>_xlfn.XLOOKUP(C5797,BH:BH,BI:BI)</f>
        <v/>
      </c>
      <c r="E5797" t="n">
        <v>28934</v>
      </c>
      <c r="F5797" t="inlineStr">
        <is>
          <t>PEYRELONGUE DIENER VERONICA</t>
        </is>
      </c>
      <c r="G5797" s="234" t="n">
        <v>46108</v>
      </c>
      <c r="H5797" s="234" t="n">
        <v>46116</v>
      </c>
      <c r="I5797" t="inlineStr">
        <is>
          <t>VLO</t>
        </is>
      </c>
      <c r="J5797">
        <f>_xlfn.XLOOKUP(I5797,AS:AS,AU:AU)</f>
        <v/>
      </c>
      <c r="K5797" t="inlineStr">
        <is>
          <t>USD</t>
        </is>
      </c>
      <c r="L5797" s="238" t="n">
        <v>1139.81</v>
      </c>
      <c r="M5797">
        <f>L5797*_xlfn.XLOOKUP(K5797,AM:AM,AN:AN)</f>
        <v/>
      </c>
      <c r="N5797">
        <f>L5797*_xlfn.XLOOKUP(K5797,AM:AM,AO:AO)</f>
        <v/>
      </c>
      <c r="O5797" s="238" t="n">
        <v>0</v>
      </c>
      <c r="P5797">
        <f>O5797*_xlfn.XLOOKUP(K5797,AM:AM,AN:AN)</f>
        <v/>
      </c>
      <c r="Q5797">
        <f>O5797*_xlfn.XLOOKUP(K5797,AM:AM,AO:AO)</f>
        <v/>
      </c>
      <c r="R5797">
        <f>_xlfn.XLOOKUP(E5797,AF:AF,AG:AG)</f>
        <v/>
      </c>
      <c r="S5797">
        <f>_xlfn.XLOOKUP(E5797,AF:AF,AI:AI)</f>
        <v/>
      </c>
      <c r="T5797">
        <f>WEEKNUM(G5797)</f>
        <v/>
      </c>
      <c r="U5797">
        <f>YEAR(G5797)</f>
        <v/>
      </c>
      <c r="V5797" s="117">
        <f>IFERROR(Q5797/N5797,"0")</f>
        <v/>
      </c>
    </row>
    <row r="5798">
      <c r="A5798">
        <f>_xlfn.XLOOKUP(D5798,BN:BN,BO:BO)</f>
        <v/>
      </c>
      <c r="B5798" t="inlineStr">
        <is>
          <t>LLC</t>
        </is>
      </c>
      <c r="C5798" t="n">
        <v>1039</v>
      </c>
      <c r="D5798">
        <f>_xlfn.XLOOKUP(C5798,BH:BH,BI:BI)</f>
        <v/>
      </c>
      <c r="E5798" t="n">
        <v>28934</v>
      </c>
      <c r="F5798" t="inlineStr">
        <is>
          <t>ORBEA OYHANARTE MARTIN HORACIO ENRIQUE</t>
        </is>
      </c>
      <c r="G5798" s="234" t="n">
        <v>46108</v>
      </c>
      <c r="H5798" s="234" t="n">
        <v>46116</v>
      </c>
      <c r="I5798" t="inlineStr">
        <is>
          <t>VLO</t>
        </is>
      </c>
      <c r="J5798">
        <f>_xlfn.XLOOKUP(I5798,AS:AS,AU:AU)</f>
        <v/>
      </c>
      <c r="K5798" t="inlineStr">
        <is>
          <t>USD</t>
        </is>
      </c>
      <c r="L5798" s="238" t="n">
        <v>1139.81</v>
      </c>
      <c r="M5798">
        <f>L5798*_xlfn.XLOOKUP(K5798,AM:AM,AN:AN)</f>
        <v/>
      </c>
      <c r="N5798">
        <f>L5798*_xlfn.XLOOKUP(K5798,AM:AM,AO:AO)</f>
        <v/>
      </c>
      <c r="O5798" s="238" t="n">
        <v>0</v>
      </c>
      <c r="P5798">
        <f>O5798*_xlfn.XLOOKUP(K5798,AM:AM,AN:AN)</f>
        <v/>
      </c>
      <c r="Q5798">
        <f>O5798*_xlfn.XLOOKUP(K5798,AM:AM,AO:AO)</f>
        <v/>
      </c>
      <c r="R5798">
        <f>_xlfn.XLOOKUP(E5798,AF:AF,AG:AG)</f>
        <v/>
      </c>
      <c r="S5798">
        <f>_xlfn.XLOOKUP(E5798,AF:AF,AI:AI)</f>
        <v/>
      </c>
      <c r="T5798">
        <f>WEEKNUM(G5798)</f>
        <v/>
      </c>
      <c r="U5798">
        <f>YEAR(G5798)</f>
        <v/>
      </c>
      <c r="V5798" s="117">
        <f>IFERROR(Q5798/N5798,"0")</f>
        <v/>
      </c>
    </row>
    <row r="5799">
      <c r="A5799">
        <f>_xlfn.XLOOKUP(D5799,BN:BN,BO:BO)</f>
        <v/>
      </c>
      <c r="B5799" t="inlineStr">
        <is>
          <t>LLC</t>
        </is>
      </c>
      <c r="C5799" t="n">
        <v>1039</v>
      </c>
      <c r="D5799">
        <f>_xlfn.XLOOKUP(C5799,BH:BH,BI:BI)</f>
        <v/>
      </c>
      <c r="E5799" t="n">
        <v>28934</v>
      </c>
      <c r="F5799" t="inlineStr">
        <is>
          <t>PEYRELONGUE AUSCHITZKY HERVEJOSEPHMARIE</t>
        </is>
      </c>
      <c r="G5799" s="234" t="n">
        <v>46106</v>
      </c>
      <c r="H5799" s="234" t="n">
        <v>46116</v>
      </c>
      <c r="I5799" t="inlineStr">
        <is>
          <t>VLO</t>
        </is>
      </c>
      <c r="J5799">
        <f>_xlfn.XLOOKUP(I5799,AS:AS,AU:AU)</f>
        <v/>
      </c>
      <c r="K5799" t="inlineStr">
        <is>
          <t>USD</t>
        </is>
      </c>
      <c r="L5799" s="238" t="n">
        <v>3193.81</v>
      </c>
      <c r="M5799">
        <f>L5799*_xlfn.XLOOKUP(K5799,AM:AM,AN:AN)</f>
        <v/>
      </c>
      <c r="N5799">
        <f>L5799*_xlfn.XLOOKUP(K5799,AM:AM,AO:AO)</f>
        <v/>
      </c>
      <c r="O5799" s="238" t="n">
        <v>0</v>
      </c>
      <c r="P5799">
        <f>O5799*_xlfn.XLOOKUP(K5799,AM:AM,AN:AN)</f>
        <v/>
      </c>
      <c r="Q5799">
        <f>O5799*_xlfn.XLOOKUP(K5799,AM:AM,AO:AO)</f>
        <v/>
      </c>
      <c r="R5799">
        <f>_xlfn.XLOOKUP(E5799,AF:AF,AG:AG)</f>
        <v/>
      </c>
      <c r="S5799">
        <f>_xlfn.XLOOKUP(E5799,AF:AF,AI:AI)</f>
        <v/>
      </c>
      <c r="T5799">
        <f>WEEKNUM(G5799)</f>
        <v/>
      </c>
      <c r="U5799">
        <f>YEAR(G5799)</f>
        <v/>
      </c>
      <c r="V5799" s="117">
        <f>IFERROR(Q5799/N5799,"0")</f>
        <v/>
      </c>
    </row>
    <row r="5800">
      <c r="A5800">
        <f>_xlfn.XLOOKUP(D5800,BN:BN,BO:BO)</f>
        <v/>
      </c>
      <c r="B5800" t="inlineStr">
        <is>
          <t>LLC</t>
        </is>
      </c>
      <c r="C5800" t="n">
        <v>1039</v>
      </c>
      <c r="D5800">
        <f>_xlfn.XLOOKUP(C5800,BH:BH,BI:BI)</f>
        <v/>
      </c>
      <c r="E5800" t="n">
        <v>28934</v>
      </c>
      <c r="F5800" t="inlineStr">
        <is>
          <t>DIENER DE PEYRELONGUE ENRIQUETANOEMI</t>
        </is>
      </c>
      <c r="G5800" s="234" t="n">
        <v>46106</v>
      </c>
      <c r="H5800" s="234" t="n">
        <v>46116</v>
      </c>
      <c r="I5800" t="inlineStr">
        <is>
          <t>VLO</t>
        </is>
      </c>
      <c r="J5800">
        <f>_xlfn.XLOOKUP(I5800,AS:AS,AU:AU)</f>
        <v/>
      </c>
      <c r="K5800" t="inlineStr">
        <is>
          <t>USD</t>
        </is>
      </c>
      <c r="L5800" s="238" t="n">
        <v>3193.81</v>
      </c>
      <c r="M5800">
        <f>L5800*_xlfn.XLOOKUP(K5800,AM:AM,AN:AN)</f>
        <v/>
      </c>
      <c r="N5800">
        <f>L5800*_xlfn.XLOOKUP(K5800,AM:AM,AO:AO)</f>
        <v/>
      </c>
      <c r="O5800" s="238" t="n">
        <v>0</v>
      </c>
      <c r="P5800">
        <f>O5800*_xlfn.XLOOKUP(K5800,AM:AM,AN:AN)</f>
        <v/>
      </c>
      <c r="Q5800">
        <f>O5800*_xlfn.XLOOKUP(K5800,AM:AM,AO:AO)</f>
        <v/>
      </c>
      <c r="R5800">
        <f>_xlfn.XLOOKUP(E5800,AF:AF,AG:AG)</f>
        <v/>
      </c>
      <c r="S5800">
        <f>_xlfn.XLOOKUP(E5800,AF:AF,AI:AI)</f>
        <v/>
      </c>
      <c r="T5800">
        <f>WEEKNUM(G5800)</f>
        <v/>
      </c>
      <c r="U5800">
        <f>YEAR(G5800)</f>
        <v/>
      </c>
      <c r="V5800" s="117">
        <f>IFERROR(Q5800/N5800,"0")</f>
        <v/>
      </c>
    </row>
    <row r="5801">
      <c r="A5801">
        <f>_xlfn.XLOOKUP(D5801,BN:BN,BO:BO)</f>
        <v/>
      </c>
      <c r="B5801" t="inlineStr">
        <is>
          <t>LLC</t>
        </is>
      </c>
      <c r="C5801" t="n">
        <v>1039</v>
      </c>
      <c r="D5801">
        <f>_xlfn.XLOOKUP(C5801,BH:BH,BI:BI)</f>
        <v/>
      </c>
      <c r="E5801" t="n">
        <v>28934</v>
      </c>
      <c r="F5801" t="inlineStr">
        <is>
          <t>NUNEZ BACHMANN JESSICA</t>
        </is>
      </c>
      <c r="G5801" s="234" t="n">
        <v>46106</v>
      </c>
      <c r="H5801" s="234" t="n">
        <v>46116</v>
      </c>
      <c r="I5801" t="inlineStr">
        <is>
          <t>VLO</t>
        </is>
      </c>
      <c r="J5801">
        <f>_xlfn.XLOOKUP(I5801,AS:AS,AU:AU)</f>
        <v/>
      </c>
      <c r="K5801" t="inlineStr">
        <is>
          <t>USD</t>
        </is>
      </c>
      <c r="L5801" s="238" t="n">
        <v>3193.81</v>
      </c>
      <c r="M5801">
        <f>L5801*_xlfn.XLOOKUP(K5801,AM:AM,AN:AN)</f>
        <v/>
      </c>
      <c r="N5801">
        <f>L5801*_xlfn.XLOOKUP(K5801,AM:AM,AO:AO)</f>
        <v/>
      </c>
      <c r="O5801" s="238" t="n">
        <v>0</v>
      </c>
      <c r="P5801">
        <f>O5801*_xlfn.XLOOKUP(K5801,AM:AM,AN:AN)</f>
        <v/>
      </c>
      <c r="Q5801">
        <f>O5801*_xlfn.XLOOKUP(K5801,AM:AM,AO:AO)</f>
        <v/>
      </c>
      <c r="R5801">
        <f>_xlfn.XLOOKUP(E5801,AF:AF,AG:AG)</f>
        <v/>
      </c>
      <c r="S5801">
        <f>_xlfn.XLOOKUP(E5801,AF:AF,AI:AI)</f>
        <v/>
      </c>
      <c r="T5801">
        <f>WEEKNUM(G5801)</f>
        <v/>
      </c>
      <c r="U5801">
        <f>YEAR(G5801)</f>
        <v/>
      </c>
      <c r="V5801" s="117">
        <f>IFERROR(Q5801/N5801,"0")</f>
        <v/>
      </c>
    </row>
    <row r="5802">
      <c r="A5802">
        <f>_xlfn.XLOOKUP(D5802,BN:BN,BO:BO)</f>
        <v/>
      </c>
      <c r="B5802" t="inlineStr">
        <is>
          <t>LLC</t>
        </is>
      </c>
      <c r="C5802" t="n">
        <v>1039</v>
      </c>
      <c r="D5802">
        <f>_xlfn.XLOOKUP(C5802,BH:BH,BI:BI)</f>
        <v/>
      </c>
      <c r="E5802" t="n">
        <v>28934</v>
      </c>
      <c r="F5802" t="inlineStr">
        <is>
          <t>DE PEYRELONGUE LOUIS JOSEPH</t>
        </is>
      </c>
      <c r="G5802" s="234" t="n">
        <v>46108</v>
      </c>
      <c r="H5802" s="234" t="n">
        <v>46116</v>
      </c>
      <c r="I5802" t="inlineStr">
        <is>
          <t>VLO</t>
        </is>
      </c>
      <c r="J5802">
        <f>_xlfn.XLOOKUP(I5802,AS:AS,AU:AU)</f>
        <v/>
      </c>
      <c r="K5802" t="inlineStr">
        <is>
          <t>USD</t>
        </is>
      </c>
      <c r="L5802" s="238" t="n">
        <v>2307.71</v>
      </c>
      <c r="M5802">
        <f>L5802*_xlfn.XLOOKUP(K5802,AM:AM,AN:AN)</f>
        <v/>
      </c>
      <c r="N5802">
        <f>L5802*_xlfn.XLOOKUP(K5802,AM:AM,AO:AO)</f>
        <v/>
      </c>
      <c r="O5802" s="238" t="n">
        <v>0</v>
      </c>
      <c r="P5802">
        <f>O5802*_xlfn.XLOOKUP(K5802,AM:AM,AN:AN)</f>
        <v/>
      </c>
      <c r="Q5802">
        <f>O5802*_xlfn.XLOOKUP(K5802,AM:AM,AO:AO)</f>
        <v/>
      </c>
      <c r="R5802">
        <f>_xlfn.XLOOKUP(E5802,AF:AF,AG:AG)</f>
        <v/>
      </c>
      <c r="S5802">
        <f>_xlfn.XLOOKUP(E5802,AF:AF,AI:AI)</f>
        <v/>
      </c>
      <c r="T5802">
        <f>WEEKNUM(G5802)</f>
        <v/>
      </c>
      <c r="U5802">
        <f>YEAR(G5802)</f>
        <v/>
      </c>
      <c r="V5802" s="117">
        <f>IFERROR(Q5802/N5802,"0")</f>
        <v/>
      </c>
    </row>
    <row r="5803">
      <c r="A5803">
        <f>_xlfn.XLOOKUP(D5803,BN:BN,BO:BO)</f>
        <v/>
      </c>
      <c r="B5803" t="inlineStr">
        <is>
          <t>LLC</t>
        </is>
      </c>
      <c r="C5803" t="n">
        <v>1039</v>
      </c>
      <c r="D5803">
        <f>_xlfn.XLOOKUP(C5803,BH:BH,BI:BI)</f>
        <v/>
      </c>
      <c r="E5803" t="n">
        <v>0</v>
      </c>
      <c r="F5803" t="inlineStr">
        <is>
          <t>FEE 8 BOLETOS AVION</t>
        </is>
      </c>
      <c r="G5803" s="234" t="n">
        <v>46108</v>
      </c>
      <c r="H5803" s="234" t="n">
        <v>46116</v>
      </c>
      <c r="I5803" t="inlineStr">
        <is>
          <t>HPS</t>
        </is>
      </c>
      <c r="J5803">
        <f>_xlfn.XLOOKUP(I5803,AS:AS,AU:AU)</f>
        <v/>
      </c>
      <c r="K5803" t="inlineStr">
        <is>
          <t>USD</t>
        </is>
      </c>
      <c r="L5803" s="238" t="n">
        <v>280</v>
      </c>
      <c r="M5803">
        <f>L5803*_xlfn.XLOOKUP(K5803,AM:AM,AN:AN)</f>
        <v/>
      </c>
      <c r="N5803">
        <f>L5803*_xlfn.XLOOKUP(K5803,AM:AM,AO:AO)</f>
        <v/>
      </c>
      <c r="O5803" s="238" t="n">
        <v>280</v>
      </c>
      <c r="P5803">
        <f>O5803*_xlfn.XLOOKUP(K5803,AM:AM,AN:AN)</f>
        <v/>
      </c>
      <c r="Q5803">
        <f>O5803*_xlfn.XLOOKUP(K5803,AM:AM,AO:AO)</f>
        <v/>
      </c>
      <c r="R5803">
        <f>_xlfn.XLOOKUP(E5803,AF:AF,AG:AG)</f>
        <v/>
      </c>
      <c r="S5803">
        <f>_xlfn.XLOOKUP(E5803,AF:AF,AI:AI)</f>
        <v/>
      </c>
      <c r="T5803">
        <f>WEEKNUM(G5803)</f>
        <v/>
      </c>
      <c r="U5803">
        <f>YEAR(G5803)</f>
        <v/>
      </c>
      <c r="V5803" s="117">
        <f>IFERROR(Q5803/N5803,"0")</f>
        <v/>
      </c>
    </row>
    <row r="5804">
      <c r="A5804">
        <f>_xlfn.XLOOKUP(D5804,BN:BN,BO:BO)</f>
        <v/>
      </c>
      <c r="B5804" t="inlineStr">
        <is>
          <t>LLC</t>
        </is>
      </c>
      <c r="C5804" t="n">
        <v>1040</v>
      </c>
      <c r="D5804">
        <f>_xlfn.XLOOKUP(C5804,BH:BH,BI:BI)</f>
        <v/>
      </c>
      <c r="E5804" t="n">
        <v>26512</v>
      </c>
      <c r="F5804" t="inlineStr">
        <is>
          <t>FOUR SEASONS NASHVILLE</t>
        </is>
      </c>
      <c r="G5804" s="234" t="n">
        <v>45969</v>
      </c>
      <c r="H5804" s="234" t="n">
        <v>45970</v>
      </c>
      <c r="I5804" t="inlineStr">
        <is>
          <t>HTL</t>
        </is>
      </c>
      <c r="J5804">
        <f>_xlfn.XLOOKUP(I5804,AS:AS,AU:AU)</f>
        <v/>
      </c>
      <c r="K5804" t="inlineStr">
        <is>
          <t>USD</t>
        </is>
      </c>
      <c r="L5804" s="238" t="n">
        <v>1024</v>
      </c>
      <c r="M5804">
        <f>L5804*_xlfn.XLOOKUP(K5804,AM:AM,AN:AN)</f>
        <v/>
      </c>
      <c r="N5804">
        <f>L5804*_xlfn.XLOOKUP(K5804,AM:AM,AO:AO)</f>
        <v/>
      </c>
      <c r="O5804" s="238" t="n">
        <v>102.4</v>
      </c>
      <c r="P5804">
        <f>O5804*_xlfn.XLOOKUP(K5804,AM:AM,AN:AN)</f>
        <v/>
      </c>
      <c r="Q5804">
        <f>O5804*_xlfn.XLOOKUP(K5804,AM:AM,AO:AO)</f>
        <v/>
      </c>
      <c r="R5804">
        <f>_xlfn.XLOOKUP(E5804,AF:AF,AG:AG)</f>
        <v/>
      </c>
      <c r="S5804">
        <f>_xlfn.XLOOKUP(E5804,AF:AF,AI:AI)</f>
        <v/>
      </c>
      <c r="T5804">
        <f>WEEKNUM(G5804)</f>
        <v/>
      </c>
      <c r="U5804">
        <f>YEAR(G5804)</f>
        <v/>
      </c>
      <c r="V5804" s="117">
        <f>IFERROR(Q5804/N5804,"0")</f>
        <v/>
      </c>
    </row>
    <row r="5805">
      <c r="A5805">
        <f>_xlfn.XLOOKUP(D5805,BN:BN,BO:BO)</f>
        <v/>
      </c>
      <c r="B5805" t="inlineStr">
        <is>
          <t>LLC</t>
        </is>
      </c>
      <c r="C5805" t="n">
        <v>1041</v>
      </c>
      <c r="D5805">
        <f>_xlfn.XLOOKUP(C5805,BH:BH,BI:BI)</f>
        <v/>
      </c>
      <c r="E5805" t="n">
        <v>27672</v>
      </c>
      <c r="F5805" t="inlineStr">
        <is>
          <t>RECOLECCION EN AEROPUERTO, TRASLADO AL HOTEL, TRASLADO A UNA BODA Y REGRESO, TRASLADO REGRESO AL AEROPUERTO.</t>
        </is>
      </c>
      <c r="G5805" s="234" t="n">
        <v>46053</v>
      </c>
      <c r="H5805" s="234" t="n">
        <v>46054</v>
      </c>
      <c r="I5805" t="inlineStr">
        <is>
          <t>TRF</t>
        </is>
      </c>
      <c r="J5805">
        <f>_xlfn.XLOOKUP(I5805,AS:AS,AU:AU)</f>
        <v/>
      </c>
      <c r="K5805" t="inlineStr">
        <is>
          <t>MXN</t>
        </is>
      </c>
      <c r="L5805" s="238" t="n">
        <v>8150</v>
      </c>
      <c r="M5805">
        <f>L5805*_xlfn.XLOOKUP(K5805,AM:AM,AN:AN)</f>
        <v/>
      </c>
      <c r="N5805">
        <f>L5805*_xlfn.XLOOKUP(K5805,AM:AM,AO:AO)</f>
        <v/>
      </c>
      <c r="O5805" s="238" t="n">
        <v>1022.96</v>
      </c>
      <c r="P5805">
        <f>O5805*_xlfn.XLOOKUP(K5805,AM:AM,AN:AN)</f>
        <v/>
      </c>
      <c r="Q5805">
        <f>O5805*_xlfn.XLOOKUP(K5805,AM:AM,AO:AO)</f>
        <v/>
      </c>
      <c r="R5805">
        <f>_xlfn.XLOOKUP(E5805,AF:AF,AG:AG)</f>
        <v/>
      </c>
      <c r="S5805">
        <f>_xlfn.XLOOKUP(E5805,AF:AF,AI:AI)</f>
        <v/>
      </c>
      <c r="T5805">
        <f>WEEKNUM(G5805)</f>
        <v/>
      </c>
      <c r="U5805">
        <f>YEAR(G5805)</f>
        <v/>
      </c>
      <c r="V5805" s="117">
        <f>IFERROR(Q5805/N5805,"0")</f>
        <v/>
      </c>
    </row>
    <row r="5806">
      <c r="A5806">
        <f>_xlfn.XLOOKUP(D5806,BN:BN,BO:BO)</f>
        <v/>
      </c>
      <c r="B5806" t="inlineStr">
        <is>
          <t>LLC</t>
        </is>
      </c>
      <c r="C5806" t="n">
        <v>1042</v>
      </c>
      <c r="D5806">
        <f>_xlfn.XLOOKUP(C5806,BH:BH,BI:BI)</f>
        <v/>
      </c>
      <c r="E5806" t="n">
        <v>34566</v>
      </c>
      <c r="F5806" t="inlineStr">
        <is>
          <t xml:space="preserve">Tour en Bici por Valle de la Loire, incluye hoteles, bicis, ciertas comidas </t>
        </is>
      </c>
      <c r="G5806" s="234" t="n">
        <v>46207</v>
      </c>
      <c r="H5806" s="234" t="n">
        <v>46215</v>
      </c>
      <c r="I5806" t="inlineStr">
        <is>
          <t>PKT</t>
        </is>
      </c>
      <c r="J5806">
        <f>_xlfn.XLOOKUP(I5806,AS:AS,AU:AU)</f>
        <v/>
      </c>
      <c r="K5806" t="inlineStr">
        <is>
          <t>EUR</t>
        </is>
      </c>
      <c r="L5806" s="238" t="n">
        <v>9283.870000000001</v>
      </c>
      <c r="M5806">
        <f>L5806*_xlfn.XLOOKUP(K5806,AM:AM,AN:AN)</f>
        <v/>
      </c>
      <c r="N5806">
        <f>L5806*_xlfn.XLOOKUP(K5806,AM:AM,AO:AO)</f>
        <v/>
      </c>
      <c r="O5806" s="238" t="n">
        <v>1856.77</v>
      </c>
      <c r="P5806">
        <f>O5806*_xlfn.XLOOKUP(K5806,AM:AM,AN:AN)</f>
        <v/>
      </c>
      <c r="Q5806">
        <f>O5806*_xlfn.XLOOKUP(K5806,AM:AM,AO:AO)</f>
        <v/>
      </c>
      <c r="R5806">
        <f>_xlfn.XLOOKUP(E5806,AF:AF,AG:AG)</f>
        <v/>
      </c>
      <c r="S5806">
        <f>_xlfn.XLOOKUP(E5806,AF:AF,AI:AI)</f>
        <v/>
      </c>
      <c r="T5806">
        <f>WEEKNUM(G5806)</f>
        <v/>
      </c>
      <c r="U5806">
        <f>YEAR(G5806)</f>
        <v/>
      </c>
      <c r="V5806" s="117">
        <f>IFERROR(Q5806/N5806,"0")</f>
        <v/>
      </c>
    </row>
    <row r="5807">
      <c r="A5807">
        <f>_xlfn.XLOOKUP(D5807,BN:BN,BO:BO)</f>
        <v/>
      </c>
      <c r="B5807" t="inlineStr">
        <is>
          <t>LLC</t>
        </is>
      </c>
      <c r="C5807" t="n">
        <v>1043</v>
      </c>
      <c r="D5807">
        <f>_xlfn.XLOOKUP(C5807,BH:BH,BI:BI)</f>
        <v/>
      </c>
      <c r="E5807" t="n">
        <v>28934</v>
      </c>
      <c r="F5807" t="inlineStr">
        <is>
          <t>VALLS AGIS ALBERTO</t>
        </is>
      </c>
      <c r="G5807" s="234" t="n">
        <v>46290</v>
      </c>
      <c r="H5807" s="234" t="n">
        <v>46306</v>
      </c>
      <c r="I5807" t="inlineStr">
        <is>
          <t>VLO</t>
        </is>
      </c>
      <c r="J5807">
        <f>_xlfn.XLOOKUP(I5807,AS:AS,AU:AU)</f>
        <v/>
      </c>
      <c r="K5807" t="inlineStr">
        <is>
          <t>USD</t>
        </is>
      </c>
      <c r="L5807" s="238" t="n">
        <v>5929.13</v>
      </c>
      <c r="M5807">
        <f>L5807*_xlfn.XLOOKUP(K5807,AM:AM,AN:AN)</f>
        <v/>
      </c>
      <c r="N5807">
        <f>L5807*_xlfn.XLOOKUP(K5807,AM:AM,AO:AO)</f>
        <v/>
      </c>
      <c r="O5807" s="238" t="n">
        <v>0</v>
      </c>
      <c r="P5807">
        <f>O5807*_xlfn.XLOOKUP(K5807,AM:AM,AN:AN)</f>
        <v/>
      </c>
      <c r="Q5807">
        <f>O5807*_xlfn.XLOOKUP(K5807,AM:AM,AO:AO)</f>
        <v/>
      </c>
      <c r="R5807">
        <f>_xlfn.XLOOKUP(E5807,AF:AF,AG:AG)</f>
        <v/>
      </c>
      <c r="S5807">
        <f>_xlfn.XLOOKUP(E5807,AF:AF,AI:AI)</f>
        <v/>
      </c>
      <c r="T5807">
        <f>WEEKNUM(G5807)</f>
        <v/>
      </c>
      <c r="U5807">
        <f>YEAR(G5807)</f>
        <v/>
      </c>
      <c r="V5807" s="117">
        <f>IFERROR(Q5807/N5807,"0")</f>
        <v/>
      </c>
    </row>
    <row r="5808">
      <c r="A5808">
        <f>_xlfn.XLOOKUP(D5808,BN:BN,BO:BO)</f>
        <v/>
      </c>
      <c r="B5808" t="inlineStr">
        <is>
          <t>LLC</t>
        </is>
      </c>
      <c r="C5808" t="n">
        <v>1043</v>
      </c>
      <c r="D5808">
        <f>_xlfn.XLOOKUP(C5808,BH:BH,BI:BI)</f>
        <v/>
      </c>
      <c r="E5808" t="n">
        <v>28934</v>
      </c>
      <c r="F5808" t="inlineStr">
        <is>
          <t>VALLS MARTINEZ ANDRES</t>
        </is>
      </c>
      <c r="G5808" s="234" t="n">
        <v>46290</v>
      </c>
      <c r="H5808" s="234" t="n">
        <v>46306</v>
      </c>
      <c r="I5808" t="inlineStr">
        <is>
          <t>VLO</t>
        </is>
      </c>
      <c r="J5808">
        <f>_xlfn.XLOOKUP(I5808,AS:AS,AU:AU)</f>
        <v/>
      </c>
      <c r="K5808" t="inlineStr">
        <is>
          <t>USD</t>
        </is>
      </c>
      <c r="L5808" s="238" t="n">
        <v>5929.13</v>
      </c>
      <c r="M5808">
        <f>L5808*_xlfn.XLOOKUP(K5808,AM:AM,AN:AN)</f>
        <v/>
      </c>
      <c r="N5808">
        <f>L5808*_xlfn.XLOOKUP(K5808,AM:AM,AO:AO)</f>
        <v/>
      </c>
      <c r="O5808" s="238" t="n">
        <v>0</v>
      </c>
      <c r="P5808">
        <f>O5808*_xlfn.XLOOKUP(K5808,AM:AM,AN:AN)</f>
        <v/>
      </c>
      <c r="Q5808">
        <f>O5808*_xlfn.XLOOKUP(K5808,AM:AM,AO:AO)</f>
        <v/>
      </c>
      <c r="R5808">
        <f>_xlfn.XLOOKUP(E5808,AF:AF,AG:AG)</f>
        <v/>
      </c>
      <c r="S5808">
        <f>_xlfn.XLOOKUP(E5808,AF:AF,AI:AI)</f>
        <v/>
      </c>
      <c r="T5808">
        <f>WEEKNUM(G5808)</f>
        <v/>
      </c>
      <c r="U5808">
        <f>YEAR(G5808)</f>
        <v/>
      </c>
      <c r="V5808" s="117">
        <f>IFERROR(Q5808/N5808,"0")</f>
        <v/>
      </c>
    </row>
    <row r="5809">
      <c r="A5809">
        <f>_xlfn.XLOOKUP(D5809,BN:BN,BO:BO)</f>
        <v/>
      </c>
      <c r="B5809" t="inlineStr">
        <is>
          <t>LLC</t>
        </is>
      </c>
      <c r="C5809" t="n">
        <v>1043</v>
      </c>
      <c r="D5809">
        <f>_xlfn.XLOOKUP(C5809,BH:BH,BI:BI)</f>
        <v/>
      </c>
      <c r="E5809" t="n">
        <v>28934</v>
      </c>
      <c r="F5809" t="inlineStr">
        <is>
          <t>VALLS MARTINEZ ALBERTO</t>
        </is>
      </c>
      <c r="G5809" s="234" t="n">
        <v>46290</v>
      </c>
      <c r="H5809" s="234" t="n">
        <v>46306</v>
      </c>
      <c r="I5809" t="inlineStr">
        <is>
          <t>VLO</t>
        </is>
      </c>
      <c r="J5809">
        <f>_xlfn.XLOOKUP(I5809,AS:AS,AU:AU)</f>
        <v/>
      </c>
      <c r="K5809" t="inlineStr">
        <is>
          <t>USD</t>
        </is>
      </c>
      <c r="L5809" s="238" t="n">
        <v>5929.13</v>
      </c>
      <c r="M5809">
        <f>L5809*_xlfn.XLOOKUP(K5809,AM:AM,AN:AN)</f>
        <v/>
      </c>
      <c r="N5809">
        <f>L5809*_xlfn.XLOOKUP(K5809,AM:AM,AO:AO)</f>
        <v/>
      </c>
      <c r="O5809" s="238" t="n">
        <v>0</v>
      </c>
      <c r="P5809">
        <f>O5809*_xlfn.XLOOKUP(K5809,AM:AM,AN:AN)</f>
        <v/>
      </c>
      <c r="Q5809">
        <f>O5809*_xlfn.XLOOKUP(K5809,AM:AM,AO:AO)</f>
        <v/>
      </c>
      <c r="R5809">
        <f>_xlfn.XLOOKUP(E5809,AF:AF,AG:AG)</f>
        <v/>
      </c>
      <c r="S5809">
        <f>_xlfn.XLOOKUP(E5809,AF:AF,AI:AI)</f>
        <v/>
      </c>
      <c r="T5809">
        <f>WEEKNUM(G5809)</f>
        <v/>
      </c>
      <c r="U5809">
        <f>YEAR(G5809)</f>
        <v/>
      </c>
      <c r="V5809" s="117">
        <f>IFERROR(Q5809/N5809,"0")</f>
        <v/>
      </c>
    </row>
    <row r="5810">
      <c r="A5810">
        <f>_xlfn.XLOOKUP(D5810,BN:BN,BO:BO)</f>
        <v/>
      </c>
      <c r="B5810" t="inlineStr">
        <is>
          <t>LLC</t>
        </is>
      </c>
      <c r="C5810" t="n">
        <v>1044</v>
      </c>
      <c r="D5810">
        <f>_xlfn.XLOOKUP(C5810,BH:BH,BI:BI)</f>
        <v/>
      </c>
      <c r="E5810" t="n">
        <v>25036</v>
      </c>
      <c r="F5810" t="inlineStr">
        <is>
          <t>Patina Maldvies - DMC Hummingbird</t>
        </is>
      </c>
      <c r="G5810" s="234" t="n">
        <v>46075</v>
      </c>
      <c r="H5810" s="234" t="n">
        <v>46081</v>
      </c>
      <c r="I5810" t="inlineStr">
        <is>
          <t>HTL</t>
        </is>
      </c>
      <c r="J5810">
        <f>_xlfn.XLOOKUP(I5810,AS:AS,AU:AU)</f>
        <v/>
      </c>
      <c r="K5810" t="inlineStr">
        <is>
          <t>EUR</t>
        </is>
      </c>
      <c r="L5810" s="238" t="n">
        <v>17536</v>
      </c>
      <c r="M5810">
        <f>L5810*_xlfn.XLOOKUP(K5810,AM:AM,AN:AN)</f>
        <v/>
      </c>
      <c r="N5810">
        <f>L5810*_xlfn.XLOOKUP(K5810,AM:AM,AO:AO)</f>
        <v/>
      </c>
      <c r="O5810" s="238" t="n">
        <v>3679</v>
      </c>
      <c r="P5810">
        <f>O5810*_xlfn.XLOOKUP(K5810,AM:AM,AN:AN)</f>
        <v/>
      </c>
      <c r="Q5810">
        <f>O5810*_xlfn.XLOOKUP(K5810,AM:AM,AO:AO)</f>
        <v/>
      </c>
      <c r="R5810">
        <f>_xlfn.XLOOKUP(E5810,AF:AF,AG:AG)</f>
        <v/>
      </c>
      <c r="S5810">
        <f>_xlfn.XLOOKUP(E5810,AF:AF,AI:AI)</f>
        <v/>
      </c>
      <c r="T5810">
        <f>WEEKNUM(G5810)</f>
        <v/>
      </c>
      <c r="U5810">
        <f>YEAR(G5810)</f>
        <v/>
      </c>
      <c r="V5810" s="117">
        <f>IFERROR(Q5810/N5810,"0")</f>
        <v/>
      </c>
    </row>
    <row r="5811">
      <c r="A5811">
        <f>_xlfn.XLOOKUP(D5811,BN:BN,BO:BO)</f>
        <v/>
      </c>
      <c r="B5811" t="inlineStr">
        <is>
          <t>LLC</t>
        </is>
      </c>
      <c r="C5811" t="n">
        <v>1044</v>
      </c>
      <c r="D5811">
        <f>_xlfn.XLOOKUP(C5811,BH:BH,BI:BI)</f>
        <v/>
      </c>
      <c r="E5811" t="n">
        <v>27914</v>
      </c>
      <c r="F5811" t="inlineStr">
        <is>
          <t>Billete EY | MAD MLE MAD</t>
        </is>
      </c>
      <c r="G5811" s="234" t="n">
        <v>46074</v>
      </c>
      <c r="H5811" s="234" t="n">
        <v>46081</v>
      </c>
      <c r="I5811" t="inlineStr">
        <is>
          <t>ABC</t>
        </is>
      </c>
      <c r="J5811">
        <f>_xlfn.XLOOKUP(I5811,AS:AS,AU:AU)</f>
        <v/>
      </c>
      <c r="K5811" t="inlineStr">
        <is>
          <t>EUR</t>
        </is>
      </c>
      <c r="L5811" s="238" t="n">
        <v>10164</v>
      </c>
      <c r="M5811">
        <f>L5811*_xlfn.XLOOKUP(K5811,AM:AM,AN:AN)</f>
        <v/>
      </c>
      <c r="N5811">
        <f>L5811*_xlfn.XLOOKUP(K5811,AM:AM,AO:AO)</f>
        <v/>
      </c>
      <c r="O5811" s="238" t="n">
        <v>0</v>
      </c>
      <c r="P5811">
        <f>O5811*_xlfn.XLOOKUP(K5811,AM:AM,AN:AN)</f>
        <v/>
      </c>
      <c r="Q5811">
        <f>O5811*_xlfn.XLOOKUP(K5811,AM:AM,AO:AO)</f>
        <v/>
      </c>
      <c r="R5811">
        <f>_xlfn.XLOOKUP(E5811,AF:AF,AG:AG)</f>
        <v/>
      </c>
      <c r="S5811">
        <f>_xlfn.XLOOKUP(E5811,AF:AF,AI:AI)</f>
        <v/>
      </c>
      <c r="T5811">
        <f>WEEKNUM(G5811)</f>
        <v/>
      </c>
      <c r="U5811">
        <f>YEAR(G5811)</f>
        <v/>
      </c>
      <c r="V5811" s="117">
        <f>IFERROR(Q5811/N5811,"0")</f>
        <v/>
      </c>
    </row>
    <row r="5812">
      <c r="A5812">
        <f>_xlfn.XLOOKUP(D5812,BN:BN,BO:BO)</f>
        <v/>
      </c>
      <c r="B5812" t="inlineStr">
        <is>
          <t>LLC</t>
        </is>
      </c>
      <c r="C5812" t="n">
        <v>1044</v>
      </c>
      <c r="D5812">
        <f>_xlfn.XLOOKUP(C5812,BH:BH,BI:BI)</f>
        <v/>
      </c>
      <c r="E5812" t="n">
        <v>0</v>
      </c>
      <c r="F5812" t="inlineStr">
        <is>
          <t>Fee emision</t>
        </is>
      </c>
      <c r="G5812" s="234" t="n">
        <v>46075</v>
      </c>
      <c r="H5812" s="234" t="n">
        <v>46081</v>
      </c>
      <c r="I5812" t="inlineStr">
        <is>
          <t>HPS</t>
        </is>
      </c>
      <c r="J5812">
        <f>_xlfn.XLOOKUP(I5812,AS:AS,AU:AU)</f>
        <v/>
      </c>
      <c r="K5812" t="inlineStr">
        <is>
          <t>EUR</t>
        </is>
      </c>
      <c r="L5812" s="238" t="n">
        <v>130</v>
      </c>
      <c r="M5812">
        <f>L5812*_xlfn.XLOOKUP(K5812,AM:AM,AN:AN)</f>
        <v/>
      </c>
      <c r="N5812">
        <f>L5812*_xlfn.XLOOKUP(K5812,AM:AM,AO:AO)</f>
        <v/>
      </c>
      <c r="O5812" s="238" t="n">
        <v>130</v>
      </c>
      <c r="P5812">
        <f>O5812*_xlfn.XLOOKUP(K5812,AM:AM,AN:AN)</f>
        <v/>
      </c>
      <c r="Q5812">
        <f>O5812*_xlfn.XLOOKUP(K5812,AM:AM,AO:AO)</f>
        <v/>
      </c>
      <c r="R5812">
        <f>_xlfn.XLOOKUP(E5812,AF:AF,AG:AG)</f>
        <v/>
      </c>
      <c r="S5812">
        <f>_xlfn.XLOOKUP(E5812,AF:AF,AI:AI)</f>
        <v/>
      </c>
      <c r="T5812">
        <f>WEEKNUM(G5812)</f>
        <v/>
      </c>
      <c r="U5812">
        <f>YEAR(G5812)</f>
        <v/>
      </c>
      <c r="V5812" s="117">
        <f>IFERROR(Q5812/N5812,"0")</f>
        <v/>
      </c>
    </row>
    <row r="5813">
      <c r="A5813">
        <f>_xlfn.XLOOKUP(D5813,BN:BN,BO:BO)</f>
        <v/>
      </c>
      <c r="B5813" t="inlineStr">
        <is>
          <t>LLC</t>
        </is>
      </c>
      <c r="C5813" t="n">
        <v>1045</v>
      </c>
      <c r="D5813">
        <f>_xlfn.XLOOKUP(C5813,BH:BH,BI:BI)</f>
        <v/>
      </c>
      <c r="E5813" t="n">
        <v>25780</v>
      </c>
      <c r="F5813" t="inlineStr">
        <is>
          <t>Traslado ZRH - Zermatt</t>
        </is>
      </c>
      <c r="G5813" s="234" t="n">
        <v>46011</v>
      </c>
      <c r="H5813" s="234" t="n">
        <v>46011</v>
      </c>
      <c r="I5813" t="inlineStr">
        <is>
          <t>TRF</t>
        </is>
      </c>
      <c r="J5813">
        <f>_xlfn.XLOOKUP(I5813,AS:AS,AU:AU)</f>
        <v/>
      </c>
      <c r="K5813" t="inlineStr">
        <is>
          <t>USD</t>
        </is>
      </c>
      <c r="L5813" s="238" t="n">
        <v>2065</v>
      </c>
      <c r="M5813">
        <f>L5813*_xlfn.XLOOKUP(K5813,AM:AM,AN:AN)</f>
        <v/>
      </c>
      <c r="N5813">
        <f>L5813*_xlfn.XLOOKUP(K5813,AM:AM,AO:AO)</f>
        <v/>
      </c>
      <c r="O5813" s="238" t="n">
        <v>294.53</v>
      </c>
      <c r="P5813">
        <f>O5813*_xlfn.XLOOKUP(K5813,AM:AM,AN:AN)</f>
        <v/>
      </c>
      <c r="Q5813">
        <f>O5813*_xlfn.XLOOKUP(K5813,AM:AM,AO:AO)</f>
        <v/>
      </c>
      <c r="R5813">
        <f>_xlfn.XLOOKUP(E5813,AF:AF,AG:AG)</f>
        <v/>
      </c>
      <c r="S5813">
        <f>_xlfn.XLOOKUP(E5813,AF:AF,AI:AI)</f>
        <v/>
      </c>
      <c r="T5813">
        <f>WEEKNUM(G5813)</f>
        <v/>
      </c>
      <c r="U5813">
        <f>YEAR(G5813)</f>
        <v/>
      </c>
      <c r="V5813" s="117">
        <f>IFERROR(Q5813/N5813,"0")</f>
        <v/>
      </c>
    </row>
    <row r="5814">
      <c r="A5814">
        <f>_xlfn.XLOOKUP(D5814,BN:BN,BO:BO)</f>
        <v/>
      </c>
      <c r="B5814" t="inlineStr">
        <is>
          <t>LLC</t>
        </is>
      </c>
      <c r="C5814" t="n">
        <v>1046</v>
      </c>
      <c r="D5814">
        <f>_xlfn.XLOOKUP(C5814,BH:BH,BI:BI)</f>
        <v/>
      </c>
      <c r="E5814" t="n">
        <v>23789</v>
      </c>
      <c r="F5814" t="inlineStr">
        <is>
          <t>TRIUMPH AFRICA</t>
        </is>
      </c>
      <c r="G5814" s="234" t="n">
        <v>46151</v>
      </c>
      <c r="H5814" s="234" t="n">
        <v>46161</v>
      </c>
      <c r="I5814" t="inlineStr">
        <is>
          <t>PKT</t>
        </is>
      </c>
      <c r="J5814">
        <f>_xlfn.XLOOKUP(I5814,AS:AS,AU:AU)</f>
        <v/>
      </c>
      <c r="K5814" t="inlineStr">
        <is>
          <t>USD</t>
        </is>
      </c>
      <c r="L5814" s="238" t="n">
        <v>290000</v>
      </c>
      <c r="M5814">
        <f>L5814*_xlfn.XLOOKUP(K5814,AM:AM,AN:AN)</f>
        <v/>
      </c>
      <c r="N5814">
        <f>L5814*_xlfn.XLOOKUP(K5814,AM:AM,AO:AO)</f>
        <v/>
      </c>
      <c r="O5814" s="238" t="n">
        <v>29000</v>
      </c>
      <c r="P5814">
        <f>O5814*_xlfn.XLOOKUP(K5814,AM:AM,AN:AN)</f>
        <v/>
      </c>
      <c r="Q5814">
        <f>O5814*_xlfn.XLOOKUP(K5814,AM:AM,AO:AO)</f>
        <v/>
      </c>
      <c r="R5814">
        <f>_xlfn.XLOOKUP(E5814,AF:AF,AG:AG)</f>
        <v/>
      </c>
      <c r="S5814">
        <f>_xlfn.XLOOKUP(E5814,AF:AF,AI:AI)</f>
        <v/>
      </c>
      <c r="T5814">
        <f>WEEKNUM(G5814)</f>
        <v/>
      </c>
      <c r="U5814">
        <f>YEAR(G5814)</f>
        <v/>
      </c>
      <c r="V5814" s="117">
        <f>IFERROR(Q5814/N5814,"0")</f>
        <v/>
      </c>
    </row>
    <row r="5815">
      <c r="A5815">
        <f>_xlfn.XLOOKUP(D5815,BN:BN,BO:BO)</f>
        <v/>
      </c>
      <c r="B5815" t="inlineStr">
        <is>
          <t>LLC</t>
        </is>
      </c>
      <c r="C5815" t="n">
        <v>1047</v>
      </c>
      <c r="D5815">
        <f>_xlfn.XLOOKUP(C5815,BH:BH,BI:BI)</f>
        <v/>
      </c>
      <c r="E5815" t="n">
        <v>32500</v>
      </c>
      <c r="F5815" t="inlineStr">
        <is>
          <t>Hospedaje, tours, guias.</t>
        </is>
      </c>
      <c r="G5815" s="234" t="n">
        <v>46088</v>
      </c>
      <c r="H5815" s="234" t="n">
        <v>46092</v>
      </c>
      <c r="I5815" t="inlineStr">
        <is>
          <t>PKT</t>
        </is>
      </c>
      <c r="J5815">
        <f>_xlfn.XLOOKUP(I5815,AS:AS,AU:AU)</f>
        <v/>
      </c>
      <c r="K5815" t="inlineStr">
        <is>
          <t>USD</t>
        </is>
      </c>
      <c r="L5815" s="238" t="n">
        <v>18319</v>
      </c>
      <c r="M5815">
        <f>L5815*_xlfn.XLOOKUP(K5815,AM:AM,AN:AN)</f>
        <v/>
      </c>
      <c r="N5815">
        <f>L5815*_xlfn.XLOOKUP(K5815,AM:AM,AO:AO)</f>
        <v/>
      </c>
      <c r="O5815" s="238" t="n">
        <v>2871</v>
      </c>
      <c r="P5815">
        <f>O5815*_xlfn.XLOOKUP(K5815,AM:AM,AN:AN)</f>
        <v/>
      </c>
      <c r="Q5815">
        <f>O5815*_xlfn.XLOOKUP(K5815,AM:AM,AO:AO)</f>
        <v/>
      </c>
      <c r="R5815">
        <f>_xlfn.XLOOKUP(E5815,AF:AF,AG:AG)</f>
        <v/>
      </c>
      <c r="S5815">
        <f>_xlfn.XLOOKUP(E5815,AF:AF,AI:AI)</f>
        <v/>
      </c>
      <c r="T5815">
        <f>WEEKNUM(G5815)</f>
        <v/>
      </c>
      <c r="U5815">
        <f>YEAR(G5815)</f>
        <v/>
      </c>
      <c r="V5815" s="117">
        <f>IFERROR(Q5815/N5815,"0")</f>
        <v/>
      </c>
    </row>
    <row r="5816">
      <c r="A5816">
        <f>_xlfn.XLOOKUP(D5816,BN:BN,BO:BO)</f>
        <v/>
      </c>
      <c r="B5816" t="inlineStr">
        <is>
          <t>LLC</t>
        </is>
      </c>
      <c r="C5816" t="n">
        <v>1048</v>
      </c>
      <c r="D5816">
        <f>_xlfn.XLOOKUP(C5816,BH:BH,BI:BI)</f>
        <v/>
      </c>
      <c r="E5816" t="n">
        <v>33418</v>
      </c>
      <c r="F5816" t="inlineStr">
        <is>
          <t>Utopia of the Seas - 2 a 6 de noviembre, 2026</t>
        </is>
      </c>
      <c r="G5816" s="234" t="n">
        <v>46328</v>
      </c>
      <c r="H5816" s="234" t="n">
        <v>46332</v>
      </c>
      <c r="I5816" t="inlineStr">
        <is>
          <t>CRC</t>
        </is>
      </c>
      <c r="J5816">
        <f>_xlfn.XLOOKUP(I5816,AS:AS,AU:AU)</f>
        <v/>
      </c>
      <c r="K5816" t="inlineStr">
        <is>
          <t>MXN</t>
        </is>
      </c>
      <c r="L5816" s="238" t="n">
        <v>79800</v>
      </c>
      <c r="M5816">
        <f>L5816*_xlfn.XLOOKUP(K5816,AM:AM,AN:AN)</f>
        <v/>
      </c>
      <c r="N5816">
        <f>L5816*_xlfn.XLOOKUP(K5816,AM:AM,AO:AO)</f>
        <v/>
      </c>
      <c r="O5816" s="238" t="n">
        <v>9576</v>
      </c>
      <c r="P5816">
        <f>O5816*_xlfn.XLOOKUP(K5816,AM:AM,AN:AN)</f>
        <v/>
      </c>
      <c r="Q5816">
        <f>O5816*_xlfn.XLOOKUP(K5816,AM:AM,AO:AO)</f>
        <v/>
      </c>
      <c r="R5816">
        <f>_xlfn.XLOOKUP(E5816,AF:AF,AG:AG)</f>
        <v/>
      </c>
      <c r="S5816">
        <f>_xlfn.XLOOKUP(E5816,AF:AF,AI:AI)</f>
        <v/>
      </c>
      <c r="T5816">
        <f>WEEKNUM(G5816)</f>
        <v/>
      </c>
      <c r="U5816">
        <f>YEAR(G5816)</f>
        <v/>
      </c>
      <c r="V5816" s="117">
        <f>IFERROR(Q5816/N5816,"0")</f>
        <v/>
      </c>
    </row>
    <row r="5817">
      <c r="A5817">
        <f>_xlfn.XLOOKUP(D5817,BN:BN,BO:BO)</f>
        <v/>
      </c>
      <c r="B5817" t="inlineStr">
        <is>
          <t>LLC</t>
        </is>
      </c>
      <c r="C5817" t="n">
        <v>1049</v>
      </c>
      <c r="D5817">
        <f>_xlfn.XLOOKUP(C5817,BH:BH,BI:BI)</f>
        <v/>
      </c>
      <c r="E5817" t="n">
        <v>27301</v>
      </c>
      <c r="F5817" t="inlineStr">
        <is>
          <t>Vuelo MEX-MIA-MEX/Sergio Berger Alazraki</t>
        </is>
      </c>
      <c r="G5817" s="234" t="n">
        <v>46079</v>
      </c>
      <c r="H5817" s="234" t="n">
        <v>46082</v>
      </c>
      <c r="I5817" t="inlineStr">
        <is>
          <t>VLO</t>
        </is>
      </c>
      <c r="J5817">
        <f>_xlfn.XLOOKUP(I5817,AS:AS,AU:AU)</f>
        <v/>
      </c>
      <c r="K5817" t="inlineStr">
        <is>
          <t>USD</t>
        </is>
      </c>
      <c r="L5817" s="238" t="n">
        <v>498.88</v>
      </c>
      <c r="M5817">
        <f>L5817*_xlfn.XLOOKUP(K5817,AM:AM,AN:AN)</f>
        <v/>
      </c>
      <c r="N5817">
        <f>L5817*_xlfn.XLOOKUP(K5817,AM:AM,AO:AO)</f>
        <v/>
      </c>
      <c r="O5817" s="238" t="n">
        <v>0</v>
      </c>
      <c r="P5817">
        <f>O5817*_xlfn.XLOOKUP(K5817,AM:AM,AN:AN)</f>
        <v/>
      </c>
      <c r="Q5817">
        <f>O5817*_xlfn.XLOOKUP(K5817,AM:AM,AO:AO)</f>
        <v/>
      </c>
      <c r="R5817">
        <f>_xlfn.XLOOKUP(E5817,AF:AF,AG:AG)</f>
        <v/>
      </c>
      <c r="S5817">
        <f>_xlfn.XLOOKUP(E5817,AF:AF,AI:AI)</f>
        <v/>
      </c>
      <c r="T5817">
        <f>WEEKNUM(G5817)</f>
        <v/>
      </c>
      <c r="U5817">
        <f>YEAR(G5817)</f>
        <v/>
      </c>
      <c r="V5817" s="117">
        <f>IFERROR(Q5817/N5817,"0")</f>
        <v/>
      </c>
    </row>
    <row r="5818">
      <c r="A5818">
        <f>_xlfn.XLOOKUP(D5818,BN:BN,BO:BO)</f>
        <v/>
      </c>
      <c r="B5818" t="inlineStr">
        <is>
          <t>LLC</t>
        </is>
      </c>
      <c r="C5818" t="n">
        <v>1049</v>
      </c>
      <c r="D5818">
        <f>_xlfn.XLOOKUP(C5818,BH:BH,BI:BI)</f>
        <v/>
      </c>
      <c r="E5818" t="n">
        <v>27301</v>
      </c>
      <c r="F5818" t="inlineStr">
        <is>
          <t>Vuelo MEX-MIA-MEX/Andres Carretero Martínez</t>
        </is>
      </c>
      <c r="G5818" s="234" t="n">
        <v>46079</v>
      </c>
      <c r="H5818" s="234" t="n">
        <v>46082</v>
      </c>
      <c r="I5818" t="inlineStr">
        <is>
          <t>VLO</t>
        </is>
      </c>
      <c r="J5818">
        <f>_xlfn.XLOOKUP(I5818,AS:AS,AU:AU)</f>
        <v/>
      </c>
      <c r="K5818" t="inlineStr">
        <is>
          <t>USD</t>
        </is>
      </c>
      <c r="L5818" s="238" t="n">
        <v>498.88</v>
      </c>
      <c r="M5818">
        <f>L5818*_xlfn.XLOOKUP(K5818,AM:AM,AN:AN)</f>
        <v/>
      </c>
      <c r="N5818">
        <f>L5818*_xlfn.XLOOKUP(K5818,AM:AM,AO:AO)</f>
        <v/>
      </c>
      <c r="O5818" s="238" t="n">
        <v>0</v>
      </c>
      <c r="P5818">
        <f>O5818*_xlfn.XLOOKUP(K5818,AM:AM,AN:AN)</f>
        <v/>
      </c>
      <c r="Q5818">
        <f>O5818*_xlfn.XLOOKUP(K5818,AM:AM,AO:AO)</f>
        <v/>
      </c>
      <c r="R5818">
        <f>_xlfn.XLOOKUP(E5818,AF:AF,AG:AG)</f>
        <v/>
      </c>
      <c r="S5818">
        <f>_xlfn.XLOOKUP(E5818,AF:AF,AI:AI)</f>
        <v/>
      </c>
      <c r="T5818">
        <f>WEEKNUM(G5818)</f>
        <v/>
      </c>
      <c r="U5818">
        <f>YEAR(G5818)</f>
        <v/>
      </c>
      <c r="V5818" s="117">
        <f>IFERROR(Q5818/N5818,"0")</f>
        <v/>
      </c>
    </row>
    <row r="5819">
      <c r="A5819">
        <f>_xlfn.XLOOKUP(D5819,BN:BN,BO:BO)</f>
        <v/>
      </c>
      <c r="B5819" t="inlineStr">
        <is>
          <t>LLC</t>
        </is>
      </c>
      <c r="C5819" t="n">
        <v>1049</v>
      </c>
      <c r="D5819">
        <f>_xlfn.XLOOKUP(C5819,BH:BH,BI:BI)</f>
        <v/>
      </c>
      <c r="E5819" t="n">
        <v>0</v>
      </c>
      <c r="F5819" t="inlineStr">
        <is>
          <t>Fee de emisión LVCFYX</t>
        </is>
      </c>
      <c r="G5819" s="234" t="n">
        <v>46079</v>
      </c>
      <c r="H5819" s="234" t="n">
        <v>46082</v>
      </c>
      <c r="I5819" t="inlineStr">
        <is>
          <t>HPS</t>
        </is>
      </c>
      <c r="J5819">
        <f>_xlfn.XLOOKUP(I5819,AS:AS,AU:AU)</f>
        <v/>
      </c>
      <c r="K5819" t="inlineStr">
        <is>
          <t>USD</t>
        </is>
      </c>
      <c r="L5819" s="238" t="n">
        <v>70</v>
      </c>
      <c r="M5819">
        <f>L5819*_xlfn.XLOOKUP(K5819,AM:AM,AN:AN)</f>
        <v/>
      </c>
      <c r="N5819">
        <f>L5819*_xlfn.XLOOKUP(K5819,AM:AM,AO:AO)</f>
        <v/>
      </c>
      <c r="O5819" s="238" t="n">
        <v>70</v>
      </c>
      <c r="P5819">
        <f>O5819*_xlfn.XLOOKUP(K5819,AM:AM,AN:AN)</f>
        <v/>
      </c>
      <c r="Q5819">
        <f>O5819*_xlfn.XLOOKUP(K5819,AM:AM,AO:AO)</f>
        <v/>
      </c>
      <c r="R5819">
        <f>_xlfn.XLOOKUP(E5819,AF:AF,AG:AG)</f>
        <v/>
      </c>
      <c r="S5819">
        <f>_xlfn.XLOOKUP(E5819,AF:AF,AI:AI)</f>
        <v/>
      </c>
      <c r="T5819">
        <f>WEEKNUM(G5819)</f>
        <v/>
      </c>
      <c r="U5819">
        <f>YEAR(G5819)</f>
        <v/>
      </c>
      <c r="V5819" s="117">
        <f>IFERROR(Q5819/N5819,"0")</f>
        <v/>
      </c>
    </row>
    <row r="5820">
      <c r="A5820">
        <f>_xlfn.XLOOKUP(D5820,BN:BN,BO:BO)</f>
        <v/>
      </c>
      <c r="B5820" t="inlineStr">
        <is>
          <t>LLC</t>
        </is>
      </c>
      <c r="C5820" t="n">
        <v>1050</v>
      </c>
      <c r="D5820">
        <f>_xlfn.XLOOKUP(C5820,BH:BH,BI:BI)</f>
        <v/>
      </c>
      <c r="E5820" t="n">
        <v>27914</v>
      </c>
      <c r="F5820" t="inlineStr">
        <is>
          <t>Billete IB | MAD DBV MAD</t>
        </is>
      </c>
      <c r="G5820" s="234" t="n">
        <v>46186</v>
      </c>
      <c r="H5820" s="234" t="n">
        <v>46193</v>
      </c>
      <c r="I5820" t="inlineStr">
        <is>
          <t>ABC</t>
        </is>
      </c>
      <c r="J5820">
        <f>_xlfn.XLOOKUP(I5820,AS:AS,AU:AU)</f>
        <v/>
      </c>
      <c r="K5820" t="inlineStr">
        <is>
          <t>EUR</t>
        </is>
      </c>
      <c r="L5820" s="238" t="n">
        <v>871.1799999999999</v>
      </c>
      <c r="M5820">
        <f>L5820*_xlfn.XLOOKUP(K5820,AM:AM,AN:AN)</f>
        <v/>
      </c>
      <c r="N5820">
        <f>L5820*_xlfn.XLOOKUP(K5820,AM:AM,AO:AO)</f>
        <v/>
      </c>
      <c r="O5820" s="238" t="n">
        <v>0</v>
      </c>
      <c r="P5820">
        <f>O5820*_xlfn.XLOOKUP(K5820,AM:AM,AN:AN)</f>
        <v/>
      </c>
      <c r="Q5820">
        <f>O5820*_xlfn.XLOOKUP(K5820,AM:AM,AO:AO)</f>
        <v/>
      </c>
      <c r="R5820">
        <f>_xlfn.XLOOKUP(E5820,AF:AF,AG:AG)</f>
        <v/>
      </c>
      <c r="S5820">
        <f>_xlfn.XLOOKUP(E5820,AF:AF,AI:AI)</f>
        <v/>
      </c>
      <c r="T5820">
        <f>WEEKNUM(G5820)</f>
        <v/>
      </c>
      <c r="U5820">
        <f>YEAR(G5820)</f>
        <v/>
      </c>
      <c r="V5820" s="117">
        <f>IFERROR(Q5820/N5820,"0")</f>
        <v/>
      </c>
    </row>
    <row r="5821">
      <c r="A5821">
        <f>_xlfn.XLOOKUP(D5821,BN:BN,BO:BO)</f>
        <v/>
      </c>
      <c r="B5821" t="inlineStr">
        <is>
          <t>LLC</t>
        </is>
      </c>
      <c r="C5821" t="n">
        <v>1050</v>
      </c>
      <c r="D5821">
        <f>_xlfn.XLOOKUP(C5821,BH:BH,BI:BI)</f>
        <v/>
      </c>
      <c r="E5821" t="n">
        <v>0</v>
      </c>
      <c r="F5821" t="inlineStr">
        <is>
          <t>Fee emisión</t>
        </is>
      </c>
      <c r="G5821" s="234" t="n">
        <v>46186</v>
      </c>
      <c r="H5821" s="234" t="n">
        <v>46193</v>
      </c>
      <c r="I5821" t="inlineStr">
        <is>
          <t>HPS</t>
        </is>
      </c>
      <c r="J5821">
        <f>_xlfn.XLOOKUP(I5821,AS:AS,AU:AU)</f>
        <v/>
      </c>
      <c r="K5821" t="inlineStr">
        <is>
          <t>EUR</t>
        </is>
      </c>
      <c r="L5821" s="238" t="n">
        <v>60</v>
      </c>
      <c r="M5821">
        <f>L5821*_xlfn.XLOOKUP(K5821,AM:AM,AN:AN)</f>
        <v/>
      </c>
      <c r="N5821">
        <f>L5821*_xlfn.XLOOKUP(K5821,AM:AM,AO:AO)</f>
        <v/>
      </c>
      <c r="O5821" s="238" t="n">
        <v>60</v>
      </c>
      <c r="P5821">
        <f>O5821*_xlfn.XLOOKUP(K5821,AM:AM,AN:AN)</f>
        <v/>
      </c>
      <c r="Q5821">
        <f>O5821*_xlfn.XLOOKUP(K5821,AM:AM,AO:AO)</f>
        <v/>
      </c>
      <c r="R5821">
        <f>_xlfn.XLOOKUP(E5821,AF:AF,AG:AG)</f>
        <v/>
      </c>
      <c r="S5821">
        <f>_xlfn.XLOOKUP(E5821,AF:AF,AI:AI)</f>
        <v/>
      </c>
      <c r="T5821">
        <f>WEEKNUM(G5821)</f>
        <v/>
      </c>
      <c r="U5821">
        <f>YEAR(G5821)</f>
        <v/>
      </c>
      <c r="V5821" s="117">
        <f>IFERROR(Q5821/N5821,"0")</f>
        <v/>
      </c>
    </row>
    <row r="5822">
      <c r="A5822">
        <f>_xlfn.XLOOKUP(D5822,BN:BN,BO:BO)</f>
        <v/>
      </c>
      <c r="B5822" t="inlineStr">
        <is>
          <t>LLC</t>
        </is>
      </c>
      <c r="C5822" t="n">
        <v>1050</v>
      </c>
      <c r="D5822">
        <f>_xlfn.XLOOKUP(C5822,BH:BH,BI:BI)</f>
        <v/>
      </c>
      <c r="E5822" t="n">
        <v>34806</v>
      </c>
      <c r="F5822" t="inlineStr">
        <is>
          <t>DMC Croacia</t>
        </is>
      </c>
      <c r="G5822" s="234" t="n">
        <v>46186</v>
      </c>
      <c r="H5822" s="234" t="n">
        <v>46193</v>
      </c>
      <c r="I5822" t="inlineStr">
        <is>
          <t>HTL</t>
        </is>
      </c>
      <c r="J5822">
        <f>_xlfn.XLOOKUP(I5822,AS:AS,AU:AU)</f>
        <v/>
      </c>
      <c r="K5822" t="inlineStr">
        <is>
          <t>EUR</t>
        </is>
      </c>
      <c r="L5822" s="238" t="n">
        <v>2454</v>
      </c>
      <c r="M5822">
        <f>L5822*_xlfn.XLOOKUP(K5822,AM:AM,AN:AN)</f>
        <v/>
      </c>
      <c r="N5822">
        <f>L5822*_xlfn.XLOOKUP(K5822,AM:AM,AO:AO)</f>
        <v/>
      </c>
      <c r="O5822" s="238" t="n">
        <v>0</v>
      </c>
      <c r="P5822">
        <f>O5822*_xlfn.XLOOKUP(K5822,AM:AM,AN:AN)</f>
        <v/>
      </c>
      <c r="Q5822">
        <f>O5822*_xlfn.XLOOKUP(K5822,AM:AM,AO:AO)</f>
        <v/>
      </c>
      <c r="R5822">
        <f>_xlfn.XLOOKUP(E5822,AF:AF,AG:AG)</f>
        <v/>
      </c>
      <c r="S5822">
        <f>_xlfn.XLOOKUP(E5822,AF:AF,AI:AI)</f>
        <v/>
      </c>
      <c r="T5822">
        <f>WEEKNUM(G5822)</f>
        <v/>
      </c>
      <c r="U5822">
        <f>YEAR(G5822)</f>
        <v/>
      </c>
      <c r="V5822" s="117">
        <f>IFERROR(Q5822/N5822,"0")</f>
        <v/>
      </c>
    </row>
    <row r="5823">
      <c r="A5823">
        <f>_xlfn.XLOOKUP(D5823,BN:BN,BO:BO)</f>
        <v/>
      </c>
      <c r="B5823" t="inlineStr">
        <is>
          <t>LLC</t>
        </is>
      </c>
      <c r="C5823" t="n">
        <v>1050</v>
      </c>
      <c r="D5823">
        <f>_xlfn.XLOOKUP(C5823,BH:BH,BI:BI)</f>
        <v/>
      </c>
      <c r="E5823" t="n">
        <v>28491</v>
      </c>
      <c r="F5823" t="inlineStr">
        <is>
          <t>Pago seguro</t>
        </is>
      </c>
      <c r="G5823" s="234" t="n">
        <v>46186</v>
      </c>
      <c r="H5823" s="234" t="n">
        <v>46193</v>
      </c>
      <c r="I5823" t="inlineStr">
        <is>
          <t>SEG</t>
        </is>
      </c>
      <c r="J5823">
        <f>_xlfn.XLOOKUP(I5823,AS:AS,AU:AU)</f>
        <v/>
      </c>
      <c r="K5823" t="inlineStr">
        <is>
          <t>EUR</t>
        </is>
      </c>
      <c r="L5823" s="238" t="n">
        <v>65.72</v>
      </c>
      <c r="M5823">
        <f>L5823*_xlfn.XLOOKUP(K5823,AM:AM,AN:AN)</f>
        <v/>
      </c>
      <c r="N5823">
        <f>L5823*_xlfn.XLOOKUP(K5823,AM:AM,AO:AO)</f>
        <v/>
      </c>
      <c r="O5823" s="238" t="n">
        <v>0</v>
      </c>
      <c r="P5823">
        <f>O5823*_xlfn.XLOOKUP(K5823,AM:AM,AN:AN)</f>
        <v/>
      </c>
      <c r="Q5823">
        <f>O5823*_xlfn.XLOOKUP(K5823,AM:AM,AO:AO)</f>
        <v/>
      </c>
      <c r="R5823">
        <f>_xlfn.XLOOKUP(E5823,AF:AF,AG:AG)</f>
        <v/>
      </c>
      <c r="S5823">
        <f>_xlfn.XLOOKUP(E5823,AF:AF,AI:AI)</f>
        <v/>
      </c>
      <c r="T5823">
        <f>WEEKNUM(G5823)</f>
        <v/>
      </c>
      <c r="U5823">
        <f>YEAR(G5823)</f>
        <v/>
      </c>
      <c r="V5823" s="117">
        <f>IFERROR(Q5823/N5823,"0")</f>
        <v/>
      </c>
    </row>
    <row r="5824">
      <c r="A5824">
        <f>_xlfn.XLOOKUP(D5824,BN:BN,BO:BO)</f>
        <v/>
      </c>
      <c r="B5824" t="inlineStr">
        <is>
          <t>LLC</t>
        </is>
      </c>
      <c r="C5824" t="n">
        <v>1051</v>
      </c>
      <c r="D5824">
        <f>_xlfn.XLOOKUP(C5824,BH:BH,BI:BI)</f>
        <v/>
      </c>
      <c r="E5824" t="n">
        <v>34803</v>
      </c>
      <c r="F5824" t="inlineStr">
        <is>
          <t>Hotel</t>
        </is>
      </c>
      <c r="G5824" s="234" t="n">
        <v>46226</v>
      </c>
      <c r="H5824" s="234" t="n">
        <v>46229</v>
      </c>
      <c r="I5824" t="inlineStr">
        <is>
          <t>HTL</t>
        </is>
      </c>
      <c r="J5824">
        <f>_xlfn.XLOOKUP(I5824,AS:AS,AU:AU)</f>
        <v/>
      </c>
      <c r="K5824" t="inlineStr">
        <is>
          <t>EUR</t>
        </is>
      </c>
      <c r="L5824" s="238" t="n">
        <v>1930.5</v>
      </c>
      <c r="M5824">
        <f>L5824*_xlfn.XLOOKUP(K5824,AM:AM,AN:AN)</f>
        <v/>
      </c>
      <c r="N5824">
        <f>L5824*_xlfn.XLOOKUP(K5824,AM:AM,AO:AO)</f>
        <v/>
      </c>
      <c r="O5824" s="238" t="n">
        <v>0</v>
      </c>
      <c r="P5824">
        <f>O5824*_xlfn.XLOOKUP(K5824,AM:AM,AN:AN)</f>
        <v/>
      </c>
      <c r="Q5824">
        <f>O5824*_xlfn.XLOOKUP(K5824,AM:AM,AO:AO)</f>
        <v/>
      </c>
      <c r="R5824">
        <f>_xlfn.XLOOKUP(E5824,AF:AF,AG:AG)</f>
        <v/>
      </c>
      <c r="S5824">
        <f>_xlfn.XLOOKUP(E5824,AF:AF,AI:AI)</f>
        <v/>
      </c>
      <c r="T5824">
        <f>WEEKNUM(G5824)</f>
        <v/>
      </c>
      <c r="U5824">
        <f>YEAR(G5824)</f>
        <v/>
      </c>
      <c r="V5824" s="117">
        <f>IFERROR(Q5824/N5824,"0")</f>
        <v/>
      </c>
    </row>
    <row r="5825">
      <c r="A5825">
        <f>_xlfn.XLOOKUP(D5825,BN:BN,BO:BO)</f>
        <v/>
      </c>
      <c r="B5825" t="inlineStr">
        <is>
          <t>LLC</t>
        </is>
      </c>
      <c r="C5825" t="n">
        <v>1051</v>
      </c>
      <c r="D5825">
        <f>_xlfn.XLOOKUP(C5825,BH:BH,BI:BI)</f>
        <v/>
      </c>
      <c r="E5825" t="n">
        <v>27436</v>
      </c>
      <c r="F5825" t="inlineStr">
        <is>
          <t>Billete VY | BCN MAH BCN</t>
        </is>
      </c>
      <c r="G5825" s="234" t="n">
        <v>46226</v>
      </c>
      <c r="H5825" s="234" t="n">
        <v>46229</v>
      </c>
      <c r="I5825" t="inlineStr">
        <is>
          <t>ABC</t>
        </is>
      </c>
      <c r="J5825">
        <f>_xlfn.XLOOKUP(I5825,AS:AS,AU:AU)</f>
        <v/>
      </c>
      <c r="K5825" t="inlineStr">
        <is>
          <t>EUR</t>
        </is>
      </c>
      <c r="L5825" s="238" t="n">
        <v>636.86</v>
      </c>
      <c r="M5825">
        <f>L5825*_xlfn.XLOOKUP(K5825,AM:AM,AN:AN)</f>
        <v/>
      </c>
      <c r="N5825">
        <f>L5825*_xlfn.XLOOKUP(K5825,AM:AM,AO:AO)</f>
        <v/>
      </c>
      <c r="O5825" s="238" t="n">
        <v>0</v>
      </c>
      <c r="P5825">
        <f>O5825*_xlfn.XLOOKUP(K5825,AM:AM,AN:AN)</f>
        <v/>
      </c>
      <c r="Q5825">
        <f>O5825*_xlfn.XLOOKUP(K5825,AM:AM,AO:AO)</f>
        <v/>
      </c>
      <c r="R5825">
        <f>_xlfn.XLOOKUP(E5825,AF:AF,AG:AG)</f>
        <v/>
      </c>
      <c r="S5825">
        <f>_xlfn.XLOOKUP(E5825,AF:AF,AI:AI)</f>
        <v/>
      </c>
      <c r="T5825">
        <f>WEEKNUM(G5825)</f>
        <v/>
      </c>
      <c r="U5825">
        <f>YEAR(G5825)</f>
        <v/>
      </c>
      <c r="V5825" s="117">
        <f>IFERROR(Q5825/N5825,"0")</f>
        <v/>
      </c>
    </row>
    <row r="5826">
      <c r="A5826">
        <f>_xlfn.XLOOKUP(D5826,BN:BN,BO:BO)</f>
        <v/>
      </c>
      <c r="B5826" t="inlineStr">
        <is>
          <t>LLC</t>
        </is>
      </c>
      <c r="C5826" t="n">
        <v>1051</v>
      </c>
      <c r="D5826">
        <f>_xlfn.XLOOKUP(C5826,BH:BH,BI:BI)</f>
        <v/>
      </c>
      <c r="E5826" t="n">
        <v>0</v>
      </c>
      <c r="F5826" t="inlineStr">
        <is>
          <t>Fee emisión</t>
        </is>
      </c>
      <c r="G5826" s="234" t="n">
        <v>46226</v>
      </c>
      <c r="H5826" s="234" t="n">
        <v>46229</v>
      </c>
      <c r="I5826" t="inlineStr">
        <is>
          <t>HPS</t>
        </is>
      </c>
      <c r="J5826">
        <f>_xlfn.XLOOKUP(I5826,AS:AS,AU:AU)</f>
        <v/>
      </c>
      <c r="K5826" t="inlineStr">
        <is>
          <t>EUR</t>
        </is>
      </c>
      <c r="L5826" s="238" t="n">
        <v>60</v>
      </c>
      <c r="M5826">
        <f>L5826*_xlfn.XLOOKUP(K5826,AM:AM,AN:AN)</f>
        <v/>
      </c>
      <c r="N5826">
        <f>L5826*_xlfn.XLOOKUP(K5826,AM:AM,AO:AO)</f>
        <v/>
      </c>
      <c r="O5826" s="238" t="n">
        <v>60</v>
      </c>
      <c r="P5826">
        <f>O5826*_xlfn.XLOOKUP(K5826,AM:AM,AN:AN)</f>
        <v/>
      </c>
      <c r="Q5826">
        <f>O5826*_xlfn.XLOOKUP(K5826,AM:AM,AO:AO)</f>
        <v/>
      </c>
      <c r="R5826">
        <f>_xlfn.XLOOKUP(E5826,AF:AF,AG:AG)</f>
        <v/>
      </c>
      <c r="S5826">
        <f>_xlfn.XLOOKUP(E5826,AF:AF,AI:AI)</f>
        <v/>
      </c>
      <c r="T5826">
        <f>WEEKNUM(G5826)</f>
        <v/>
      </c>
      <c r="U5826">
        <f>YEAR(G5826)</f>
        <v/>
      </c>
      <c r="V5826" s="117">
        <f>IFERROR(Q5826/N5826,"0")</f>
        <v/>
      </c>
    </row>
    <row r="5827">
      <c r="A5827">
        <f>_xlfn.XLOOKUP(D5827,BN:BN,BO:BO)</f>
        <v/>
      </c>
      <c r="B5827" t="inlineStr">
        <is>
          <t>LLC</t>
        </is>
      </c>
      <c r="C5827" t="n">
        <v>1052</v>
      </c>
      <c r="D5827">
        <f>_xlfn.XLOOKUP(C5827,BH:BH,BI:BI)</f>
        <v/>
      </c>
      <c r="E5827" t="n">
        <v>34732</v>
      </c>
      <c r="F5827" t="inlineStr">
        <is>
          <t>Crucero Salerno - Nápoles</t>
        </is>
      </c>
      <c r="G5827" s="234" t="n">
        <v>46563</v>
      </c>
      <c r="H5827" s="234" t="n">
        <v>46568</v>
      </c>
      <c r="I5827" t="inlineStr">
        <is>
          <t>CRC</t>
        </is>
      </c>
      <c r="J5827">
        <f>_xlfn.XLOOKUP(I5827,AS:AS,AU:AU)</f>
        <v/>
      </c>
      <c r="K5827" t="inlineStr">
        <is>
          <t>USD</t>
        </is>
      </c>
      <c r="L5827" s="238" t="n">
        <v>62000</v>
      </c>
      <c r="M5827">
        <f>L5827*_xlfn.XLOOKUP(K5827,AM:AM,AN:AN)</f>
        <v/>
      </c>
      <c r="N5827">
        <f>L5827*_xlfn.XLOOKUP(K5827,AM:AM,AO:AO)</f>
        <v/>
      </c>
      <c r="O5827" s="238" t="n">
        <v>9300</v>
      </c>
      <c r="P5827">
        <f>O5827*_xlfn.XLOOKUP(K5827,AM:AM,AN:AN)</f>
        <v/>
      </c>
      <c r="Q5827">
        <f>O5827*_xlfn.XLOOKUP(K5827,AM:AM,AO:AO)</f>
        <v/>
      </c>
      <c r="R5827">
        <f>_xlfn.XLOOKUP(E5827,AF:AF,AG:AG)</f>
        <v/>
      </c>
      <c r="S5827">
        <f>_xlfn.XLOOKUP(E5827,AF:AF,AI:AI)</f>
        <v/>
      </c>
      <c r="T5827">
        <f>WEEKNUM(G5827)</f>
        <v/>
      </c>
      <c r="U5827">
        <f>YEAR(G5827)</f>
        <v/>
      </c>
      <c r="V5827" s="117">
        <f>IFERROR(Q5827/N5827,"0")</f>
        <v/>
      </c>
    </row>
    <row r="5828">
      <c r="A5828">
        <f>_xlfn.XLOOKUP(D5828,BN:BN,BO:BO)</f>
        <v/>
      </c>
      <c r="B5828" t="inlineStr">
        <is>
          <t>LLC</t>
        </is>
      </c>
      <c r="C5828" t="n">
        <v>1053</v>
      </c>
      <c r="D5828">
        <f>_xlfn.XLOOKUP(C5828,BH:BH,BI:BI)</f>
        <v/>
      </c>
      <c r="E5828" t="n">
        <v>23590</v>
      </c>
      <c r="F5828" t="inlineStr">
        <is>
          <t>Boleto avión Mex-Mad-Mex</t>
        </is>
      </c>
      <c r="G5828" s="234" t="n">
        <v>46137</v>
      </c>
      <c r="H5828" s="234" t="n">
        <v>46152</v>
      </c>
      <c r="I5828" t="inlineStr">
        <is>
          <t>VLO</t>
        </is>
      </c>
      <c r="J5828">
        <f>_xlfn.XLOOKUP(I5828,AS:AS,AU:AU)</f>
        <v/>
      </c>
      <c r="K5828" t="inlineStr">
        <is>
          <t>MXN</t>
        </is>
      </c>
      <c r="L5828" s="238" t="n">
        <v>100</v>
      </c>
      <c r="M5828">
        <f>L5828*_xlfn.XLOOKUP(K5828,AM:AM,AN:AN)</f>
        <v/>
      </c>
      <c r="N5828">
        <f>L5828*_xlfn.XLOOKUP(K5828,AM:AM,AO:AO)</f>
        <v/>
      </c>
      <c r="O5828" s="238" t="n">
        <v>0</v>
      </c>
      <c r="P5828">
        <f>O5828*_xlfn.XLOOKUP(K5828,AM:AM,AN:AN)</f>
        <v/>
      </c>
      <c r="Q5828">
        <f>O5828*_xlfn.XLOOKUP(K5828,AM:AM,AO:AO)</f>
        <v/>
      </c>
      <c r="R5828">
        <f>_xlfn.XLOOKUP(E5828,AF:AF,AG:AG)</f>
        <v/>
      </c>
      <c r="S5828">
        <f>_xlfn.XLOOKUP(E5828,AF:AF,AI:AI)</f>
        <v/>
      </c>
      <c r="T5828">
        <f>WEEKNUM(G5828)</f>
        <v/>
      </c>
      <c r="U5828">
        <f>YEAR(G5828)</f>
        <v/>
      </c>
      <c r="V5828" s="117">
        <f>IFERROR(Q5828/N5828,"0")</f>
        <v/>
      </c>
    </row>
    <row r="5829">
      <c r="A5829">
        <f>_xlfn.XLOOKUP(D5829,BN:BN,BO:BO)</f>
        <v/>
      </c>
      <c r="B5829" t="inlineStr">
        <is>
          <t>LLC</t>
        </is>
      </c>
      <c r="C5829" t="n">
        <v>1054</v>
      </c>
      <c r="D5829">
        <f>_xlfn.XLOOKUP(C5829,BH:BH,BI:BI)</f>
        <v/>
      </c>
      <c r="E5829" t="n">
        <v>27613</v>
      </c>
      <c r="F5829" t="inlineStr">
        <is>
          <t>Somero</t>
        </is>
      </c>
      <c r="G5829" s="234" t="n">
        <v>46085</v>
      </c>
      <c r="H5829" s="234" t="n">
        <v>46087</v>
      </c>
      <c r="I5829" t="inlineStr">
        <is>
          <t>HTL</t>
        </is>
      </c>
      <c r="J5829">
        <f>_xlfn.XLOOKUP(I5829,AS:AS,AU:AU)</f>
        <v/>
      </c>
      <c r="K5829" t="inlineStr">
        <is>
          <t>USD</t>
        </is>
      </c>
      <c r="L5829" s="238" t="n">
        <v>1079.25</v>
      </c>
      <c r="M5829">
        <f>L5829*_xlfn.XLOOKUP(K5829,AM:AM,AN:AN)</f>
        <v/>
      </c>
      <c r="N5829">
        <f>L5829*_xlfn.XLOOKUP(K5829,AM:AM,AO:AO)</f>
        <v/>
      </c>
      <c r="O5829" s="238" t="n">
        <v>161.89</v>
      </c>
      <c r="P5829">
        <f>O5829*_xlfn.XLOOKUP(K5829,AM:AM,AN:AN)</f>
        <v/>
      </c>
      <c r="Q5829">
        <f>O5829*_xlfn.XLOOKUP(K5829,AM:AM,AO:AO)</f>
        <v/>
      </c>
      <c r="R5829">
        <f>_xlfn.XLOOKUP(E5829,AF:AF,AG:AG)</f>
        <v/>
      </c>
      <c r="S5829">
        <f>_xlfn.XLOOKUP(E5829,AF:AF,AI:AI)</f>
        <v/>
      </c>
      <c r="T5829">
        <f>WEEKNUM(G5829)</f>
        <v/>
      </c>
      <c r="U5829">
        <f>YEAR(G5829)</f>
        <v/>
      </c>
      <c r="V5829" s="117">
        <f>IFERROR(Q5829/N5829,"0")</f>
        <v/>
      </c>
    </row>
    <row r="5830">
      <c r="A5830">
        <f>_xlfn.XLOOKUP(D5830,BN:BN,BO:BO)</f>
        <v/>
      </c>
      <c r="B5830" t="inlineStr">
        <is>
          <t>LLC</t>
        </is>
      </c>
      <c r="C5830" t="n">
        <v>1054</v>
      </c>
      <c r="D5830">
        <f>_xlfn.XLOOKUP(C5830,BH:BH,BI:BI)</f>
        <v/>
      </c>
      <c r="E5830" t="n">
        <v>24991</v>
      </c>
      <c r="F5830" t="inlineStr">
        <is>
          <t>Sanders</t>
        </is>
      </c>
      <c r="G5830" s="234" t="n">
        <v>46087</v>
      </c>
      <c r="H5830" s="234" t="n">
        <v>46090</v>
      </c>
      <c r="I5830" t="inlineStr">
        <is>
          <t>HTL</t>
        </is>
      </c>
      <c r="J5830">
        <f>_xlfn.XLOOKUP(I5830,AS:AS,AU:AU)</f>
        <v/>
      </c>
      <c r="K5830" t="inlineStr">
        <is>
          <t>USD</t>
        </is>
      </c>
      <c r="L5830" s="238" t="n">
        <v>2387.31</v>
      </c>
      <c r="M5830">
        <f>L5830*_xlfn.XLOOKUP(K5830,AM:AM,AN:AN)</f>
        <v/>
      </c>
      <c r="N5830">
        <f>L5830*_xlfn.XLOOKUP(K5830,AM:AM,AO:AO)</f>
        <v/>
      </c>
      <c r="O5830" s="238" t="n">
        <v>190.98</v>
      </c>
      <c r="P5830">
        <f>O5830*_xlfn.XLOOKUP(K5830,AM:AM,AN:AN)</f>
        <v/>
      </c>
      <c r="Q5830">
        <f>O5830*_xlfn.XLOOKUP(K5830,AM:AM,AO:AO)</f>
        <v/>
      </c>
      <c r="R5830">
        <f>_xlfn.XLOOKUP(E5830,AF:AF,AG:AG)</f>
        <v/>
      </c>
      <c r="S5830">
        <f>_xlfn.XLOOKUP(E5830,AF:AF,AI:AI)</f>
        <v/>
      </c>
      <c r="T5830">
        <f>WEEKNUM(G5830)</f>
        <v/>
      </c>
      <c r="U5830">
        <f>YEAR(G5830)</f>
        <v/>
      </c>
      <c r="V5830" s="117">
        <f>IFERROR(Q5830/N5830,"0")</f>
        <v/>
      </c>
    </row>
    <row r="5831">
      <c r="A5831">
        <f>_xlfn.XLOOKUP(D5831,BN:BN,BO:BO)</f>
        <v/>
      </c>
      <c r="B5831" t="inlineStr">
        <is>
          <t>LLC</t>
        </is>
      </c>
      <c r="C5831" t="n">
        <v>1054</v>
      </c>
      <c r="D5831">
        <f>_xlfn.XLOOKUP(C5831,BH:BH,BI:BI)</f>
        <v/>
      </c>
      <c r="E5831" t="n">
        <v>27238</v>
      </c>
      <c r="F5831" t="inlineStr">
        <is>
          <t>Ett Hem</t>
        </is>
      </c>
      <c r="G5831" s="234" t="n">
        <v>46090</v>
      </c>
      <c r="H5831" s="234" t="n">
        <v>46092</v>
      </c>
      <c r="I5831" t="inlineStr">
        <is>
          <t>HTL</t>
        </is>
      </c>
      <c r="J5831">
        <f>_xlfn.XLOOKUP(I5831,AS:AS,AU:AU)</f>
        <v/>
      </c>
      <c r="K5831" t="inlineStr">
        <is>
          <t>USD</t>
        </is>
      </c>
      <c r="L5831" s="238" t="n">
        <v>2091.67</v>
      </c>
      <c r="M5831">
        <f>L5831*_xlfn.XLOOKUP(K5831,AM:AM,AN:AN)</f>
        <v/>
      </c>
      <c r="N5831">
        <f>L5831*_xlfn.XLOOKUP(K5831,AM:AM,AO:AO)</f>
        <v/>
      </c>
      <c r="O5831" s="238" t="n">
        <v>272.83</v>
      </c>
      <c r="P5831">
        <f>O5831*_xlfn.XLOOKUP(K5831,AM:AM,AN:AN)</f>
        <v/>
      </c>
      <c r="Q5831">
        <f>O5831*_xlfn.XLOOKUP(K5831,AM:AM,AO:AO)</f>
        <v/>
      </c>
      <c r="R5831">
        <f>_xlfn.XLOOKUP(E5831,AF:AF,AG:AG)</f>
        <v/>
      </c>
      <c r="S5831">
        <f>_xlfn.XLOOKUP(E5831,AF:AF,AI:AI)</f>
        <v/>
      </c>
      <c r="T5831">
        <f>WEEKNUM(G5831)</f>
        <v/>
      </c>
      <c r="U5831">
        <f>YEAR(G5831)</f>
        <v/>
      </c>
      <c r="V5831" s="117">
        <f>IFERROR(Q5831/N5831,"0")</f>
        <v/>
      </c>
    </row>
    <row r="5832">
      <c r="A5832">
        <f>_xlfn.XLOOKUP(D5832,BN:BN,BO:BO)</f>
        <v/>
      </c>
      <c r="B5832" t="inlineStr">
        <is>
          <t>LLC</t>
        </is>
      </c>
      <c r="C5832" t="n">
        <v>1054</v>
      </c>
      <c r="D5832">
        <f>_xlfn.XLOOKUP(C5832,BH:BH,BI:BI)</f>
        <v/>
      </c>
      <c r="E5832" t="n">
        <v>25926</v>
      </c>
      <c r="F5832" t="inlineStr">
        <is>
          <t>Badrutts Palace Hotel</t>
        </is>
      </c>
      <c r="G5832" s="234" t="n">
        <v>46094</v>
      </c>
      <c r="H5832" s="234" t="n">
        <v>46098</v>
      </c>
      <c r="I5832" t="inlineStr">
        <is>
          <t>HTL</t>
        </is>
      </c>
      <c r="J5832">
        <f>_xlfn.XLOOKUP(I5832,AS:AS,AU:AU)</f>
        <v/>
      </c>
      <c r="K5832" t="inlineStr">
        <is>
          <t>USD</t>
        </is>
      </c>
      <c r="L5832" s="238" t="n">
        <v>8617.200000000001</v>
      </c>
      <c r="M5832">
        <f>L5832*_xlfn.XLOOKUP(K5832,AM:AM,AN:AN)</f>
        <v/>
      </c>
      <c r="N5832">
        <f>L5832*_xlfn.XLOOKUP(K5832,AM:AM,AO:AO)</f>
        <v/>
      </c>
      <c r="O5832" s="238" t="n">
        <v>861.72</v>
      </c>
      <c r="P5832">
        <f>O5832*_xlfn.XLOOKUP(K5832,AM:AM,AN:AN)</f>
        <v/>
      </c>
      <c r="Q5832">
        <f>O5832*_xlfn.XLOOKUP(K5832,AM:AM,AO:AO)</f>
        <v/>
      </c>
      <c r="R5832">
        <f>_xlfn.XLOOKUP(E5832,AF:AF,AG:AG)</f>
        <v/>
      </c>
      <c r="S5832">
        <f>_xlfn.XLOOKUP(E5832,AF:AF,AI:AI)</f>
        <v/>
      </c>
      <c r="T5832">
        <f>WEEKNUM(G5832)</f>
        <v/>
      </c>
      <c r="U5832">
        <f>YEAR(G5832)</f>
        <v/>
      </c>
      <c r="V5832" s="117">
        <f>IFERROR(Q5832/N5832,"0")</f>
        <v/>
      </c>
    </row>
    <row r="5833">
      <c r="A5833">
        <f>_xlfn.XLOOKUP(D5833,BN:BN,BO:BO)</f>
        <v/>
      </c>
      <c r="B5833" t="inlineStr">
        <is>
          <t>LLC</t>
        </is>
      </c>
      <c r="C5833" t="n">
        <v>1054</v>
      </c>
      <c r="D5833">
        <f>_xlfn.XLOOKUP(C5833,BH:BH,BI:BI)</f>
        <v/>
      </c>
      <c r="E5833" t="n">
        <v>0</v>
      </c>
      <c r="F5833" t="inlineStr">
        <is>
          <t>Planning fee</t>
        </is>
      </c>
      <c r="G5833" s="234" t="n">
        <v>46085</v>
      </c>
      <c r="H5833" s="234" t="n">
        <v>46098</v>
      </c>
      <c r="I5833" t="inlineStr">
        <is>
          <t>HPS</t>
        </is>
      </c>
      <c r="J5833">
        <f>_xlfn.XLOOKUP(I5833,AS:AS,AU:AU)</f>
        <v/>
      </c>
      <c r="K5833" t="inlineStr">
        <is>
          <t>USD</t>
        </is>
      </c>
      <c r="L5833" s="238" t="n">
        <v>350</v>
      </c>
      <c r="M5833">
        <f>L5833*_xlfn.XLOOKUP(K5833,AM:AM,AN:AN)</f>
        <v/>
      </c>
      <c r="N5833">
        <f>L5833*_xlfn.XLOOKUP(K5833,AM:AM,AO:AO)</f>
        <v/>
      </c>
      <c r="O5833" s="238" t="n">
        <v>350</v>
      </c>
      <c r="P5833">
        <f>O5833*_xlfn.XLOOKUP(K5833,AM:AM,AN:AN)</f>
        <v/>
      </c>
      <c r="Q5833">
        <f>O5833*_xlfn.XLOOKUP(K5833,AM:AM,AO:AO)</f>
        <v/>
      </c>
      <c r="R5833">
        <f>_xlfn.XLOOKUP(E5833,AF:AF,AG:AG)</f>
        <v/>
      </c>
      <c r="S5833">
        <f>_xlfn.XLOOKUP(E5833,AF:AF,AI:AI)</f>
        <v/>
      </c>
      <c r="T5833">
        <f>WEEKNUM(G5833)</f>
        <v/>
      </c>
      <c r="U5833">
        <f>YEAR(G5833)</f>
        <v/>
      </c>
      <c r="V5833" s="117">
        <f>IFERROR(Q5833/N5833,"0")</f>
        <v/>
      </c>
    </row>
    <row r="5834">
      <c r="A5834">
        <f>_xlfn.XLOOKUP(D5834,BN:BN,BO:BO)</f>
        <v/>
      </c>
      <c r="B5834" t="inlineStr">
        <is>
          <t>LLC</t>
        </is>
      </c>
      <c r="C5834" t="n">
        <v>1054</v>
      </c>
      <c r="D5834">
        <f>_xlfn.XLOOKUP(C5834,BH:BH,BI:BI)</f>
        <v/>
      </c>
      <c r="E5834" t="n">
        <v>0</v>
      </c>
      <c r="F5834" t="inlineStr">
        <is>
          <t>Concierge fee</t>
        </is>
      </c>
      <c r="G5834" s="234" t="n">
        <v>46085</v>
      </c>
      <c r="H5834" s="234" t="n">
        <v>46098</v>
      </c>
      <c r="I5834" t="inlineStr">
        <is>
          <t>HPS</t>
        </is>
      </c>
      <c r="J5834">
        <f>_xlfn.XLOOKUP(I5834,AS:AS,AU:AU)</f>
        <v/>
      </c>
      <c r="K5834" t="inlineStr">
        <is>
          <t>USD</t>
        </is>
      </c>
      <c r="L5834" s="238" t="n">
        <v>150</v>
      </c>
      <c r="M5834">
        <f>L5834*_xlfn.XLOOKUP(K5834,AM:AM,AN:AN)</f>
        <v/>
      </c>
      <c r="N5834">
        <f>L5834*_xlfn.XLOOKUP(K5834,AM:AM,AO:AO)</f>
        <v/>
      </c>
      <c r="O5834" s="238" t="n">
        <v>150</v>
      </c>
      <c r="P5834">
        <f>O5834*_xlfn.XLOOKUP(K5834,AM:AM,AN:AN)</f>
        <v/>
      </c>
      <c r="Q5834">
        <f>O5834*_xlfn.XLOOKUP(K5834,AM:AM,AO:AO)</f>
        <v/>
      </c>
      <c r="R5834">
        <f>_xlfn.XLOOKUP(E5834,AF:AF,AG:AG)</f>
        <v/>
      </c>
      <c r="S5834">
        <f>_xlfn.XLOOKUP(E5834,AF:AF,AI:AI)</f>
        <v/>
      </c>
      <c r="T5834">
        <f>WEEKNUM(G5834)</f>
        <v/>
      </c>
      <c r="U5834">
        <f>YEAR(G5834)</f>
        <v/>
      </c>
      <c r="V5834" s="117">
        <f>IFERROR(Q5834/N5834,"0")</f>
        <v/>
      </c>
    </row>
    <row r="5835">
      <c r="A5835">
        <f>_xlfn.XLOOKUP(D5835,BN:BN,BO:BO)</f>
        <v/>
      </c>
      <c r="B5835" t="inlineStr">
        <is>
          <t>LLC</t>
        </is>
      </c>
      <c r="C5835" t="n">
        <v>1055</v>
      </c>
      <c r="D5835">
        <f>_xlfn.XLOOKUP(C5835,BH:BH,BI:BI)</f>
        <v/>
      </c>
      <c r="E5835" t="n">
        <v>34738</v>
      </c>
      <c r="F5835" t="inlineStr">
        <is>
          <t>Hyatt Regency Miami</t>
        </is>
      </c>
      <c r="G5835" s="234" t="n">
        <v>46058</v>
      </c>
      <c r="H5835" s="234" t="n">
        <v>46059</v>
      </c>
      <c r="I5835" t="inlineStr">
        <is>
          <t>HTL</t>
        </is>
      </c>
      <c r="J5835">
        <f>_xlfn.XLOOKUP(I5835,AS:AS,AU:AU)</f>
        <v/>
      </c>
      <c r="K5835" t="inlineStr">
        <is>
          <t>USD</t>
        </is>
      </c>
      <c r="L5835" s="238" t="n">
        <v>447.48</v>
      </c>
      <c r="M5835">
        <f>L5835*_xlfn.XLOOKUP(K5835,AM:AM,AN:AN)</f>
        <v/>
      </c>
      <c r="N5835">
        <f>L5835*_xlfn.XLOOKUP(K5835,AM:AM,AO:AO)</f>
        <v/>
      </c>
      <c r="O5835" s="238" t="n">
        <v>44.75</v>
      </c>
      <c r="P5835">
        <f>O5835*_xlfn.XLOOKUP(K5835,AM:AM,AN:AN)</f>
        <v/>
      </c>
      <c r="Q5835">
        <f>O5835*_xlfn.XLOOKUP(K5835,AM:AM,AO:AO)</f>
        <v/>
      </c>
      <c r="R5835">
        <f>_xlfn.XLOOKUP(E5835,AF:AF,AG:AG)</f>
        <v/>
      </c>
      <c r="S5835">
        <f>_xlfn.XLOOKUP(E5835,AF:AF,AI:AI)</f>
        <v/>
      </c>
      <c r="T5835">
        <f>WEEKNUM(G5835)</f>
        <v/>
      </c>
      <c r="U5835">
        <f>YEAR(G5835)</f>
        <v/>
      </c>
      <c r="V5835" s="117">
        <f>IFERROR(Q5835/N5835,"0")</f>
        <v/>
      </c>
    </row>
    <row r="5836">
      <c r="A5836">
        <f>_xlfn.XLOOKUP(D5836,BN:BN,BO:BO)</f>
        <v/>
      </c>
      <c r="B5836" t="inlineStr">
        <is>
          <t>LLC</t>
        </is>
      </c>
      <c r="C5836" t="n">
        <v>1056</v>
      </c>
      <c r="D5836">
        <f>_xlfn.XLOOKUP(C5836,BH:BH,BI:BI)</f>
        <v/>
      </c>
      <c r="E5836" t="n">
        <v>28934</v>
      </c>
      <c r="F5836" t="inlineStr">
        <is>
          <t>Vuelo MAD-MAH//Claudio X. González Guajardo</t>
        </is>
      </c>
      <c r="G5836" s="234" t="n">
        <v>46169</v>
      </c>
      <c r="H5836" s="234" t="n">
        <v>46169</v>
      </c>
      <c r="I5836" t="inlineStr">
        <is>
          <t>VLO</t>
        </is>
      </c>
      <c r="J5836">
        <f>_xlfn.XLOOKUP(I5836,AS:AS,AU:AU)</f>
        <v/>
      </c>
      <c r="K5836" t="inlineStr">
        <is>
          <t>USD</t>
        </is>
      </c>
      <c r="L5836" s="238" t="n">
        <v>291.2</v>
      </c>
      <c r="M5836">
        <f>L5836*_xlfn.XLOOKUP(K5836,AM:AM,AN:AN)</f>
        <v/>
      </c>
      <c r="N5836">
        <f>L5836*_xlfn.XLOOKUP(K5836,AM:AM,AO:AO)</f>
        <v/>
      </c>
      <c r="O5836" s="238" t="n">
        <v>0</v>
      </c>
      <c r="P5836">
        <f>O5836*_xlfn.XLOOKUP(K5836,AM:AM,AN:AN)</f>
        <v/>
      </c>
      <c r="Q5836">
        <f>O5836*_xlfn.XLOOKUP(K5836,AM:AM,AO:AO)</f>
        <v/>
      </c>
      <c r="R5836">
        <f>_xlfn.XLOOKUP(E5836,AF:AF,AG:AG)</f>
        <v/>
      </c>
      <c r="S5836">
        <f>_xlfn.XLOOKUP(E5836,AF:AF,AI:AI)</f>
        <v/>
      </c>
      <c r="T5836">
        <f>WEEKNUM(G5836)</f>
        <v/>
      </c>
      <c r="U5836">
        <f>YEAR(G5836)</f>
        <v/>
      </c>
      <c r="V5836" s="117">
        <f>IFERROR(Q5836/N5836,"0")</f>
        <v/>
      </c>
    </row>
    <row r="5837">
      <c r="A5837">
        <f>_xlfn.XLOOKUP(D5837,BN:BN,BO:BO)</f>
        <v/>
      </c>
      <c r="B5837" t="inlineStr">
        <is>
          <t>LLC</t>
        </is>
      </c>
      <c r="C5837" t="n">
        <v>1056</v>
      </c>
      <c r="D5837">
        <f>_xlfn.XLOOKUP(C5837,BH:BH,BI:BI)</f>
        <v/>
      </c>
      <c r="E5837" t="n">
        <v>28934</v>
      </c>
      <c r="F5837" t="inlineStr">
        <is>
          <t>Vuelo MAD-MAH//Laura Caraza Campos</t>
        </is>
      </c>
      <c r="G5837" s="234" t="n">
        <v>46169</v>
      </c>
      <c r="H5837" s="234" t="n">
        <v>46169</v>
      </c>
      <c r="I5837" t="inlineStr">
        <is>
          <t>VLO</t>
        </is>
      </c>
      <c r="J5837">
        <f>_xlfn.XLOOKUP(I5837,AS:AS,AU:AU)</f>
        <v/>
      </c>
      <c r="K5837" t="inlineStr">
        <is>
          <t>USD</t>
        </is>
      </c>
      <c r="L5837" s="238" t="n">
        <v>291.2</v>
      </c>
      <c r="M5837">
        <f>L5837*_xlfn.XLOOKUP(K5837,AM:AM,AN:AN)</f>
        <v/>
      </c>
      <c r="N5837">
        <f>L5837*_xlfn.XLOOKUP(K5837,AM:AM,AO:AO)</f>
        <v/>
      </c>
      <c r="O5837" s="238" t="n">
        <v>0</v>
      </c>
      <c r="P5837">
        <f>O5837*_xlfn.XLOOKUP(K5837,AM:AM,AN:AN)</f>
        <v/>
      </c>
      <c r="Q5837">
        <f>O5837*_xlfn.XLOOKUP(K5837,AM:AM,AO:AO)</f>
        <v/>
      </c>
      <c r="R5837">
        <f>_xlfn.XLOOKUP(E5837,AF:AF,AG:AG)</f>
        <v/>
      </c>
      <c r="S5837">
        <f>_xlfn.XLOOKUP(E5837,AF:AF,AI:AI)</f>
        <v/>
      </c>
      <c r="T5837">
        <f>WEEKNUM(G5837)</f>
        <v/>
      </c>
      <c r="U5837">
        <f>YEAR(G5837)</f>
        <v/>
      </c>
      <c r="V5837" s="117">
        <f>IFERROR(Q5837/N5837,"0")</f>
        <v/>
      </c>
    </row>
    <row r="5838">
      <c r="A5838">
        <f>_xlfn.XLOOKUP(D5838,BN:BN,BO:BO)</f>
        <v/>
      </c>
      <c r="B5838" t="inlineStr">
        <is>
          <t>LLC</t>
        </is>
      </c>
      <c r="C5838" t="n">
        <v>1056</v>
      </c>
      <c r="D5838">
        <f>_xlfn.XLOOKUP(C5838,BH:BH,BI:BI)</f>
        <v/>
      </c>
      <c r="E5838" t="n">
        <v>28934</v>
      </c>
      <c r="F5838" t="inlineStr">
        <is>
          <t>EMD MAD-MAH//Claudio X. González Guajardo</t>
        </is>
      </c>
      <c r="G5838" s="234" t="n">
        <v>46169</v>
      </c>
      <c r="H5838" s="234" t="n">
        <v>46169</v>
      </c>
      <c r="I5838" t="inlineStr">
        <is>
          <t>VLO</t>
        </is>
      </c>
      <c r="J5838">
        <f>_xlfn.XLOOKUP(I5838,AS:AS,AU:AU)</f>
        <v/>
      </c>
      <c r="K5838" t="inlineStr">
        <is>
          <t>USD</t>
        </is>
      </c>
      <c r="L5838" s="238" t="n">
        <v>0</v>
      </c>
      <c r="M5838">
        <f>L5838*_xlfn.XLOOKUP(K5838,AM:AM,AN:AN)</f>
        <v/>
      </c>
      <c r="N5838">
        <f>L5838*_xlfn.XLOOKUP(K5838,AM:AM,AO:AO)</f>
        <v/>
      </c>
      <c r="O5838" s="238" t="n">
        <v>0</v>
      </c>
      <c r="P5838">
        <f>O5838*_xlfn.XLOOKUP(K5838,AM:AM,AN:AN)</f>
        <v/>
      </c>
      <c r="Q5838">
        <f>O5838*_xlfn.XLOOKUP(K5838,AM:AM,AO:AO)</f>
        <v/>
      </c>
      <c r="R5838">
        <f>_xlfn.XLOOKUP(E5838,AF:AF,AG:AG)</f>
        <v/>
      </c>
      <c r="S5838">
        <f>_xlfn.XLOOKUP(E5838,AF:AF,AI:AI)</f>
        <v/>
      </c>
      <c r="T5838">
        <f>WEEKNUM(G5838)</f>
        <v/>
      </c>
      <c r="U5838">
        <f>YEAR(G5838)</f>
        <v/>
      </c>
      <c r="V5838" s="117">
        <f>IFERROR(Q5838/N5838,"0")</f>
        <v/>
      </c>
    </row>
    <row r="5839">
      <c r="A5839">
        <f>_xlfn.XLOOKUP(D5839,BN:BN,BO:BO)</f>
        <v/>
      </c>
      <c r="B5839" t="inlineStr">
        <is>
          <t>LLC</t>
        </is>
      </c>
      <c r="C5839" t="n">
        <v>1056</v>
      </c>
      <c r="D5839">
        <f>_xlfn.XLOOKUP(C5839,BH:BH,BI:BI)</f>
        <v/>
      </c>
      <c r="E5839" t="n">
        <v>28934</v>
      </c>
      <c r="F5839" t="inlineStr">
        <is>
          <t>EMD MAD-MAH//Laura Caraza Campos</t>
        </is>
      </c>
      <c r="G5839" s="234" t="n">
        <v>46169</v>
      </c>
      <c r="H5839" s="234" t="n">
        <v>46169</v>
      </c>
      <c r="I5839" t="inlineStr">
        <is>
          <t>VLO</t>
        </is>
      </c>
      <c r="J5839">
        <f>_xlfn.XLOOKUP(I5839,AS:AS,AU:AU)</f>
        <v/>
      </c>
      <c r="K5839" t="inlineStr">
        <is>
          <t>USD</t>
        </is>
      </c>
      <c r="L5839" s="238" t="n">
        <v>0</v>
      </c>
      <c r="M5839">
        <f>L5839*_xlfn.XLOOKUP(K5839,AM:AM,AN:AN)</f>
        <v/>
      </c>
      <c r="N5839">
        <f>L5839*_xlfn.XLOOKUP(K5839,AM:AM,AO:AO)</f>
        <v/>
      </c>
      <c r="O5839" s="238" t="n">
        <v>0</v>
      </c>
      <c r="P5839">
        <f>O5839*_xlfn.XLOOKUP(K5839,AM:AM,AN:AN)</f>
        <v/>
      </c>
      <c r="Q5839">
        <f>O5839*_xlfn.XLOOKUP(K5839,AM:AM,AO:AO)</f>
        <v/>
      </c>
      <c r="R5839">
        <f>_xlfn.XLOOKUP(E5839,AF:AF,AG:AG)</f>
        <v/>
      </c>
      <c r="S5839">
        <f>_xlfn.XLOOKUP(E5839,AF:AF,AI:AI)</f>
        <v/>
      </c>
      <c r="T5839">
        <f>WEEKNUM(G5839)</f>
        <v/>
      </c>
      <c r="U5839">
        <f>YEAR(G5839)</f>
        <v/>
      </c>
      <c r="V5839" s="117">
        <f>IFERROR(Q5839/N5839,"0")</f>
        <v/>
      </c>
    </row>
    <row r="5840">
      <c r="A5840">
        <f>_xlfn.XLOOKUP(D5840,BN:BN,BO:BO)</f>
        <v/>
      </c>
      <c r="B5840" t="inlineStr">
        <is>
          <t>LLC</t>
        </is>
      </c>
      <c r="C5840" t="n">
        <v>1056</v>
      </c>
      <c r="D5840">
        <f>_xlfn.XLOOKUP(C5840,BH:BH,BI:BI)</f>
        <v/>
      </c>
      <c r="E5840" t="n">
        <v>0</v>
      </c>
      <c r="F5840" t="inlineStr">
        <is>
          <t>Fee de emisión CHYFPM</t>
        </is>
      </c>
      <c r="G5840" s="234" t="n">
        <v>46169</v>
      </c>
      <c r="H5840" s="234" t="n">
        <v>46169</v>
      </c>
      <c r="I5840" t="inlineStr">
        <is>
          <t>HPS</t>
        </is>
      </c>
      <c r="J5840">
        <f>_xlfn.XLOOKUP(I5840,AS:AS,AU:AU)</f>
        <v/>
      </c>
      <c r="K5840" t="inlineStr">
        <is>
          <t>USD</t>
        </is>
      </c>
      <c r="L5840" s="238" t="n">
        <v>70</v>
      </c>
      <c r="M5840">
        <f>L5840*_xlfn.XLOOKUP(K5840,AM:AM,AN:AN)</f>
        <v/>
      </c>
      <c r="N5840">
        <f>L5840*_xlfn.XLOOKUP(K5840,AM:AM,AO:AO)</f>
        <v/>
      </c>
      <c r="O5840" s="238" t="n">
        <v>70</v>
      </c>
      <c r="P5840">
        <f>O5840*_xlfn.XLOOKUP(K5840,AM:AM,AN:AN)</f>
        <v/>
      </c>
      <c r="Q5840">
        <f>O5840*_xlfn.XLOOKUP(K5840,AM:AM,AO:AO)</f>
        <v/>
      </c>
      <c r="R5840">
        <f>_xlfn.XLOOKUP(E5840,AF:AF,AG:AG)</f>
        <v/>
      </c>
      <c r="S5840">
        <f>_xlfn.XLOOKUP(E5840,AF:AF,AI:AI)</f>
        <v/>
      </c>
      <c r="T5840">
        <f>WEEKNUM(G5840)</f>
        <v/>
      </c>
      <c r="U5840">
        <f>YEAR(G5840)</f>
        <v/>
      </c>
      <c r="V5840" s="117">
        <f>IFERROR(Q5840/N5840,"0")</f>
        <v/>
      </c>
    </row>
    <row r="5841">
      <c r="A5841">
        <f>_xlfn.XLOOKUP(D5841,BN:BN,BO:BO)</f>
        <v/>
      </c>
      <c r="B5841" t="inlineStr">
        <is>
          <t>LLC</t>
        </is>
      </c>
      <c r="C5841" t="n">
        <v>1058</v>
      </c>
      <c r="D5841">
        <f>_xlfn.XLOOKUP(C5841,BH:BH,BI:BI)</f>
        <v/>
      </c>
      <c r="E5841" t="n">
        <v>28934</v>
      </c>
      <c r="F5841" t="inlineStr">
        <is>
          <t>ZESATI GONZALEZ ALEXIA NATALIA</t>
        </is>
      </c>
      <c r="G5841" s="234" t="n">
        <v>46108</v>
      </c>
      <c r="H5841" s="234" t="n">
        <v>46116</v>
      </c>
      <c r="I5841" t="inlineStr">
        <is>
          <t>VLO</t>
        </is>
      </c>
      <c r="J5841">
        <f>_xlfn.XLOOKUP(I5841,AS:AS,AU:AU)</f>
        <v/>
      </c>
      <c r="K5841" t="inlineStr">
        <is>
          <t>USD</t>
        </is>
      </c>
      <c r="L5841" s="238" t="n">
        <v>1347.78</v>
      </c>
      <c r="M5841">
        <f>L5841*_xlfn.XLOOKUP(K5841,AM:AM,AN:AN)</f>
        <v/>
      </c>
      <c r="N5841">
        <f>L5841*_xlfn.XLOOKUP(K5841,AM:AM,AO:AO)</f>
        <v/>
      </c>
      <c r="O5841" s="238" t="n">
        <v>45.95</v>
      </c>
      <c r="P5841">
        <f>O5841*_xlfn.XLOOKUP(K5841,AM:AM,AN:AN)</f>
        <v/>
      </c>
      <c r="Q5841">
        <f>O5841*_xlfn.XLOOKUP(K5841,AM:AM,AO:AO)</f>
        <v/>
      </c>
      <c r="R5841">
        <f>_xlfn.XLOOKUP(E5841,AF:AF,AG:AG)</f>
        <v/>
      </c>
      <c r="S5841">
        <f>_xlfn.XLOOKUP(E5841,AF:AF,AI:AI)</f>
        <v/>
      </c>
      <c r="T5841">
        <f>WEEKNUM(G5841)</f>
        <v/>
      </c>
      <c r="U5841">
        <f>YEAR(G5841)</f>
        <v/>
      </c>
      <c r="V5841" s="117">
        <f>IFERROR(Q5841/N5841,"0")</f>
        <v/>
      </c>
    </row>
    <row r="5842">
      <c r="A5842">
        <f>_xlfn.XLOOKUP(D5842,BN:BN,BO:BO)</f>
        <v/>
      </c>
      <c r="B5842" t="inlineStr">
        <is>
          <t>LLC</t>
        </is>
      </c>
      <c r="C5842" t="n">
        <v>1058</v>
      </c>
      <c r="D5842">
        <f>_xlfn.XLOOKUP(C5842,BH:BH,BI:BI)</f>
        <v/>
      </c>
      <c r="E5842" t="n">
        <v>28934</v>
      </c>
      <c r="F5842" t="inlineStr">
        <is>
          <t>GARDUNO ZESATI GILLIAN</t>
        </is>
      </c>
      <c r="G5842" s="234" t="n">
        <v>46108</v>
      </c>
      <c r="H5842" s="234" t="n">
        <v>46116</v>
      </c>
      <c r="I5842" t="inlineStr">
        <is>
          <t>VLO</t>
        </is>
      </c>
      <c r="J5842">
        <f>_xlfn.XLOOKUP(I5842,AS:AS,AU:AU)</f>
        <v/>
      </c>
      <c r="K5842" t="inlineStr">
        <is>
          <t>USD</t>
        </is>
      </c>
      <c r="L5842" s="238" t="n">
        <v>1347.78</v>
      </c>
      <c r="M5842">
        <f>L5842*_xlfn.XLOOKUP(K5842,AM:AM,AN:AN)</f>
        <v/>
      </c>
      <c r="N5842">
        <f>L5842*_xlfn.XLOOKUP(K5842,AM:AM,AO:AO)</f>
        <v/>
      </c>
      <c r="O5842" s="238" t="n">
        <v>45.95</v>
      </c>
      <c r="P5842">
        <f>O5842*_xlfn.XLOOKUP(K5842,AM:AM,AN:AN)</f>
        <v/>
      </c>
      <c r="Q5842">
        <f>O5842*_xlfn.XLOOKUP(K5842,AM:AM,AO:AO)</f>
        <v/>
      </c>
      <c r="R5842">
        <f>_xlfn.XLOOKUP(E5842,AF:AF,AG:AG)</f>
        <v/>
      </c>
      <c r="S5842">
        <f>_xlfn.XLOOKUP(E5842,AF:AF,AI:AI)</f>
        <v/>
      </c>
      <c r="T5842">
        <f>WEEKNUM(G5842)</f>
        <v/>
      </c>
      <c r="U5842">
        <f>YEAR(G5842)</f>
        <v/>
      </c>
      <c r="V5842" s="117">
        <f>IFERROR(Q5842/N5842,"0")</f>
        <v/>
      </c>
    </row>
    <row r="5843">
      <c r="A5843">
        <f>_xlfn.XLOOKUP(D5843,BN:BN,BO:BO)</f>
        <v/>
      </c>
      <c r="B5843" t="inlineStr">
        <is>
          <t>LLC</t>
        </is>
      </c>
      <c r="C5843" t="n">
        <v>1058</v>
      </c>
      <c r="D5843">
        <f>_xlfn.XLOOKUP(C5843,BH:BH,BI:BI)</f>
        <v/>
      </c>
      <c r="E5843" t="n">
        <v>28934</v>
      </c>
      <c r="F5843" t="inlineStr">
        <is>
          <t>GARDUNO ZESATI FABIAN</t>
        </is>
      </c>
      <c r="G5843" s="234" t="n">
        <v>46108</v>
      </c>
      <c r="H5843" s="234" t="n">
        <v>46116</v>
      </c>
      <c r="I5843" t="inlineStr">
        <is>
          <t>VLO</t>
        </is>
      </c>
      <c r="J5843">
        <f>_xlfn.XLOOKUP(I5843,AS:AS,AU:AU)</f>
        <v/>
      </c>
      <c r="K5843" t="inlineStr">
        <is>
          <t>USD</t>
        </is>
      </c>
      <c r="L5843" s="238" t="n">
        <v>1347.78</v>
      </c>
      <c r="M5843">
        <f>L5843*_xlfn.XLOOKUP(K5843,AM:AM,AN:AN)</f>
        <v/>
      </c>
      <c r="N5843">
        <f>L5843*_xlfn.XLOOKUP(K5843,AM:AM,AO:AO)</f>
        <v/>
      </c>
      <c r="O5843" s="238" t="n">
        <v>45.95</v>
      </c>
      <c r="P5843">
        <f>O5843*_xlfn.XLOOKUP(K5843,AM:AM,AN:AN)</f>
        <v/>
      </c>
      <c r="Q5843">
        <f>O5843*_xlfn.XLOOKUP(K5843,AM:AM,AO:AO)</f>
        <v/>
      </c>
      <c r="R5843">
        <f>_xlfn.XLOOKUP(E5843,AF:AF,AG:AG)</f>
        <v/>
      </c>
      <c r="S5843">
        <f>_xlfn.XLOOKUP(E5843,AF:AF,AI:AI)</f>
        <v/>
      </c>
      <c r="T5843">
        <f>WEEKNUM(G5843)</f>
        <v/>
      </c>
      <c r="U5843">
        <f>YEAR(G5843)</f>
        <v/>
      </c>
      <c r="V5843" s="117">
        <f>IFERROR(Q5843/N5843,"0")</f>
        <v/>
      </c>
    </row>
    <row r="5844">
      <c r="A5844">
        <f>_xlfn.XLOOKUP(D5844,BN:BN,BO:BO)</f>
        <v/>
      </c>
      <c r="B5844" t="inlineStr">
        <is>
          <t>LLC</t>
        </is>
      </c>
      <c r="C5844" t="n">
        <v>1058</v>
      </c>
      <c r="D5844">
        <f>_xlfn.XLOOKUP(C5844,BH:BH,BI:BI)</f>
        <v/>
      </c>
      <c r="E5844" t="n">
        <v>28934</v>
      </c>
      <c r="F5844" t="inlineStr">
        <is>
          <t>ZESATI GONZALEZ ALEXIA NATALIA</t>
        </is>
      </c>
      <c r="G5844" s="234" t="n">
        <v>46108</v>
      </c>
      <c r="H5844" s="234" t="n">
        <v>46116</v>
      </c>
      <c r="I5844" t="inlineStr">
        <is>
          <t>VLO</t>
        </is>
      </c>
      <c r="J5844">
        <f>_xlfn.XLOOKUP(I5844,AS:AS,AU:AU)</f>
        <v/>
      </c>
      <c r="K5844" t="inlineStr">
        <is>
          <t>USD</t>
        </is>
      </c>
      <c r="L5844" s="238" t="n">
        <v>21</v>
      </c>
      <c r="M5844">
        <f>L5844*_xlfn.XLOOKUP(K5844,AM:AM,AN:AN)</f>
        <v/>
      </c>
      <c r="N5844">
        <f>L5844*_xlfn.XLOOKUP(K5844,AM:AM,AO:AO)</f>
        <v/>
      </c>
      <c r="O5844" s="238" t="n">
        <v>0</v>
      </c>
      <c r="P5844">
        <f>O5844*_xlfn.XLOOKUP(K5844,AM:AM,AN:AN)</f>
        <v/>
      </c>
      <c r="Q5844">
        <f>O5844*_xlfn.XLOOKUP(K5844,AM:AM,AO:AO)</f>
        <v/>
      </c>
      <c r="R5844">
        <f>_xlfn.XLOOKUP(E5844,AF:AF,AG:AG)</f>
        <v/>
      </c>
      <c r="S5844">
        <f>_xlfn.XLOOKUP(E5844,AF:AF,AI:AI)</f>
        <v/>
      </c>
      <c r="T5844">
        <f>WEEKNUM(G5844)</f>
        <v/>
      </c>
      <c r="U5844">
        <f>YEAR(G5844)</f>
        <v/>
      </c>
      <c r="V5844" s="117">
        <f>IFERROR(Q5844/N5844,"0")</f>
        <v/>
      </c>
    </row>
    <row r="5845">
      <c r="A5845">
        <f>_xlfn.XLOOKUP(D5845,BN:BN,BO:BO)</f>
        <v/>
      </c>
      <c r="B5845" t="inlineStr">
        <is>
          <t>LLC</t>
        </is>
      </c>
      <c r="C5845" t="n">
        <v>1058</v>
      </c>
      <c r="D5845">
        <f>_xlfn.XLOOKUP(C5845,BH:BH,BI:BI)</f>
        <v/>
      </c>
      <c r="E5845" t="n">
        <v>28934</v>
      </c>
      <c r="F5845" t="inlineStr">
        <is>
          <t>GARDUNO ZESATI GILLIAN</t>
        </is>
      </c>
      <c r="G5845" s="234" t="n">
        <v>46108</v>
      </c>
      <c r="H5845" s="234" t="n">
        <v>46116</v>
      </c>
      <c r="I5845" t="inlineStr">
        <is>
          <t>VLO</t>
        </is>
      </c>
      <c r="J5845">
        <f>_xlfn.XLOOKUP(I5845,AS:AS,AU:AU)</f>
        <v/>
      </c>
      <c r="K5845" t="inlineStr">
        <is>
          <t>USD</t>
        </is>
      </c>
      <c r="L5845" s="238" t="n">
        <v>10</v>
      </c>
      <c r="M5845">
        <f>L5845*_xlfn.XLOOKUP(K5845,AM:AM,AN:AN)</f>
        <v/>
      </c>
      <c r="N5845">
        <f>L5845*_xlfn.XLOOKUP(K5845,AM:AM,AO:AO)</f>
        <v/>
      </c>
      <c r="O5845" s="238" t="n">
        <v>0</v>
      </c>
      <c r="P5845">
        <f>O5845*_xlfn.XLOOKUP(K5845,AM:AM,AN:AN)</f>
        <v/>
      </c>
      <c r="Q5845">
        <f>O5845*_xlfn.XLOOKUP(K5845,AM:AM,AO:AO)</f>
        <v/>
      </c>
      <c r="R5845">
        <f>_xlfn.XLOOKUP(E5845,AF:AF,AG:AG)</f>
        <v/>
      </c>
      <c r="S5845">
        <f>_xlfn.XLOOKUP(E5845,AF:AF,AI:AI)</f>
        <v/>
      </c>
      <c r="T5845">
        <f>WEEKNUM(G5845)</f>
        <v/>
      </c>
      <c r="U5845">
        <f>YEAR(G5845)</f>
        <v/>
      </c>
      <c r="V5845" s="117">
        <f>IFERROR(Q5845/N5845,"0")</f>
        <v/>
      </c>
    </row>
    <row r="5846">
      <c r="A5846">
        <f>_xlfn.XLOOKUP(D5846,BN:BN,BO:BO)</f>
        <v/>
      </c>
      <c r="B5846" t="inlineStr">
        <is>
          <t>LLC</t>
        </is>
      </c>
      <c r="C5846" t="n">
        <v>1058</v>
      </c>
      <c r="D5846">
        <f>_xlfn.XLOOKUP(C5846,BH:BH,BI:BI)</f>
        <v/>
      </c>
      <c r="E5846" t="n">
        <v>28934</v>
      </c>
      <c r="F5846" t="inlineStr">
        <is>
          <t>GARDUNO ZESATI FABIAN</t>
        </is>
      </c>
      <c r="G5846" s="234" t="n">
        <v>46108</v>
      </c>
      <c r="H5846" s="234" t="n">
        <v>46116</v>
      </c>
      <c r="I5846" t="inlineStr">
        <is>
          <t>VLO</t>
        </is>
      </c>
      <c r="J5846">
        <f>_xlfn.XLOOKUP(I5846,AS:AS,AU:AU)</f>
        <v/>
      </c>
      <c r="K5846" t="inlineStr">
        <is>
          <t>USD</t>
        </is>
      </c>
      <c r="L5846" s="238" t="n">
        <v>20</v>
      </c>
      <c r="M5846">
        <f>L5846*_xlfn.XLOOKUP(K5846,AM:AM,AN:AN)</f>
        <v/>
      </c>
      <c r="N5846">
        <f>L5846*_xlfn.XLOOKUP(K5846,AM:AM,AO:AO)</f>
        <v/>
      </c>
      <c r="O5846" s="238" t="n">
        <v>0</v>
      </c>
      <c r="P5846">
        <f>O5846*_xlfn.XLOOKUP(K5846,AM:AM,AN:AN)</f>
        <v/>
      </c>
      <c r="Q5846">
        <f>O5846*_xlfn.XLOOKUP(K5846,AM:AM,AO:AO)</f>
        <v/>
      </c>
      <c r="R5846">
        <f>_xlfn.XLOOKUP(E5846,AF:AF,AG:AG)</f>
        <v/>
      </c>
      <c r="S5846">
        <f>_xlfn.XLOOKUP(E5846,AF:AF,AI:AI)</f>
        <v/>
      </c>
      <c r="T5846">
        <f>WEEKNUM(G5846)</f>
        <v/>
      </c>
      <c r="U5846">
        <f>YEAR(G5846)</f>
        <v/>
      </c>
      <c r="V5846" s="117">
        <f>IFERROR(Q5846/N5846,"0")</f>
        <v/>
      </c>
    </row>
    <row r="5847">
      <c r="A5847">
        <f>_xlfn.XLOOKUP(D5847,BN:BN,BO:BO)</f>
        <v/>
      </c>
      <c r="B5847" t="inlineStr">
        <is>
          <t>LLC</t>
        </is>
      </c>
      <c r="C5847" t="n">
        <v>1058</v>
      </c>
      <c r="D5847">
        <f>_xlfn.XLOOKUP(C5847,BH:BH,BI:BI)</f>
        <v/>
      </c>
      <c r="E5847" t="n">
        <v>0</v>
      </c>
      <c r="F5847" t="inlineStr">
        <is>
          <t>Fee por emision de vuelos</t>
        </is>
      </c>
      <c r="G5847" s="234" t="n">
        <v>46108</v>
      </c>
      <c r="H5847" s="234" t="n">
        <v>46116</v>
      </c>
      <c r="I5847" t="inlineStr">
        <is>
          <t>HPS</t>
        </is>
      </c>
      <c r="J5847">
        <f>_xlfn.XLOOKUP(I5847,AS:AS,AU:AU)</f>
        <v/>
      </c>
      <c r="K5847" t="inlineStr">
        <is>
          <t>USD</t>
        </is>
      </c>
      <c r="L5847" s="238" t="n">
        <v>175</v>
      </c>
      <c r="M5847">
        <f>L5847*_xlfn.XLOOKUP(K5847,AM:AM,AN:AN)</f>
        <v/>
      </c>
      <c r="N5847">
        <f>L5847*_xlfn.XLOOKUP(K5847,AM:AM,AO:AO)</f>
        <v/>
      </c>
      <c r="O5847" s="238" t="n">
        <v>175</v>
      </c>
      <c r="P5847">
        <f>O5847*_xlfn.XLOOKUP(K5847,AM:AM,AN:AN)</f>
        <v/>
      </c>
      <c r="Q5847">
        <f>O5847*_xlfn.XLOOKUP(K5847,AM:AM,AO:AO)</f>
        <v/>
      </c>
      <c r="R5847">
        <f>_xlfn.XLOOKUP(E5847,AF:AF,AG:AG)</f>
        <v/>
      </c>
      <c r="S5847">
        <f>_xlfn.XLOOKUP(E5847,AF:AF,AI:AI)</f>
        <v/>
      </c>
      <c r="T5847">
        <f>WEEKNUM(G5847)</f>
        <v/>
      </c>
      <c r="U5847">
        <f>YEAR(G5847)</f>
        <v/>
      </c>
      <c r="V5847" s="117">
        <f>IFERROR(Q5847/N5847,"0")</f>
        <v/>
      </c>
    </row>
    <row r="5848">
      <c r="A5848">
        <f>_xlfn.XLOOKUP(D5848,BN:BN,BO:BO)</f>
        <v/>
      </c>
      <c r="B5848" t="inlineStr">
        <is>
          <t>LLC</t>
        </is>
      </c>
      <c r="C5848" t="n">
        <v>1058</v>
      </c>
      <c r="D5848">
        <f>_xlfn.XLOOKUP(C5848,BH:BH,BI:BI)</f>
        <v/>
      </c>
      <c r="E5848" t="n">
        <v>28934</v>
      </c>
      <c r="F5848" t="inlineStr">
        <is>
          <t>GARDUNO ZESATI IAN</t>
        </is>
      </c>
      <c r="G5848" s="234" t="n">
        <v>46108</v>
      </c>
      <c r="H5848" s="234" t="n">
        <v>46116</v>
      </c>
      <c r="I5848" t="inlineStr">
        <is>
          <t>VLO</t>
        </is>
      </c>
      <c r="J5848">
        <f>_xlfn.XLOOKUP(I5848,AS:AS,AU:AU)</f>
        <v/>
      </c>
      <c r="K5848" t="inlineStr">
        <is>
          <t>USD</t>
        </is>
      </c>
      <c r="L5848" s="238" t="n">
        <v>1552.58</v>
      </c>
      <c r="M5848">
        <f>L5848*_xlfn.XLOOKUP(K5848,AM:AM,AN:AN)</f>
        <v/>
      </c>
      <c r="N5848">
        <f>L5848*_xlfn.XLOOKUP(K5848,AM:AM,AO:AO)</f>
        <v/>
      </c>
      <c r="O5848" s="238" t="n">
        <v>55.95</v>
      </c>
      <c r="P5848">
        <f>O5848*_xlfn.XLOOKUP(K5848,AM:AM,AN:AN)</f>
        <v/>
      </c>
      <c r="Q5848">
        <f>O5848*_xlfn.XLOOKUP(K5848,AM:AM,AO:AO)</f>
        <v/>
      </c>
      <c r="R5848">
        <f>_xlfn.XLOOKUP(E5848,AF:AF,AG:AG)</f>
        <v/>
      </c>
      <c r="S5848">
        <f>_xlfn.XLOOKUP(E5848,AF:AF,AI:AI)</f>
        <v/>
      </c>
      <c r="T5848">
        <f>WEEKNUM(G5848)</f>
        <v/>
      </c>
      <c r="U5848">
        <f>YEAR(G5848)</f>
        <v/>
      </c>
      <c r="V5848" s="117">
        <f>IFERROR(Q5848/N5848,"0")</f>
        <v/>
      </c>
    </row>
    <row r="5849">
      <c r="A5849">
        <f>_xlfn.XLOOKUP(D5849,BN:BN,BO:BO)</f>
        <v/>
      </c>
      <c r="B5849" t="inlineStr">
        <is>
          <t>LLC</t>
        </is>
      </c>
      <c r="C5849" t="n">
        <v>1058</v>
      </c>
      <c r="D5849">
        <f>_xlfn.XLOOKUP(C5849,BH:BH,BI:BI)</f>
        <v/>
      </c>
      <c r="E5849" t="n">
        <v>28934</v>
      </c>
      <c r="F5849" t="inlineStr">
        <is>
          <t>GARDUNO ZESATI IAN</t>
        </is>
      </c>
      <c r="G5849" s="234" t="n">
        <v>46108</v>
      </c>
      <c r="H5849" s="234" t="n">
        <v>46116</v>
      </c>
      <c r="I5849" t="inlineStr">
        <is>
          <t>VLO</t>
        </is>
      </c>
      <c r="J5849">
        <f>_xlfn.XLOOKUP(I5849,AS:AS,AU:AU)</f>
        <v/>
      </c>
      <c r="K5849" t="inlineStr">
        <is>
          <t>USD</t>
        </is>
      </c>
      <c r="L5849" s="238" t="n">
        <v>20</v>
      </c>
      <c r="M5849">
        <f>L5849*_xlfn.XLOOKUP(K5849,AM:AM,AN:AN)</f>
        <v/>
      </c>
      <c r="N5849">
        <f>L5849*_xlfn.XLOOKUP(K5849,AM:AM,AO:AO)</f>
        <v/>
      </c>
      <c r="O5849" s="238" t="n">
        <v>0</v>
      </c>
      <c r="P5849">
        <f>O5849*_xlfn.XLOOKUP(K5849,AM:AM,AN:AN)</f>
        <v/>
      </c>
      <c r="Q5849">
        <f>O5849*_xlfn.XLOOKUP(K5849,AM:AM,AO:AO)</f>
        <v/>
      </c>
      <c r="R5849">
        <f>_xlfn.XLOOKUP(E5849,AF:AF,AG:AG)</f>
        <v/>
      </c>
      <c r="S5849">
        <f>_xlfn.XLOOKUP(E5849,AF:AF,AI:AI)</f>
        <v/>
      </c>
      <c r="T5849">
        <f>WEEKNUM(G5849)</f>
        <v/>
      </c>
      <c r="U5849">
        <f>YEAR(G5849)</f>
        <v/>
      </c>
      <c r="V5849" s="117">
        <f>IFERROR(Q5849/N5849,"0")</f>
        <v/>
      </c>
    </row>
    <row r="5850">
      <c r="A5850">
        <f>_xlfn.XLOOKUP(D5850,BN:BN,BO:BO)</f>
        <v/>
      </c>
      <c r="B5850" t="inlineStr">
        <is>
          <t>LLC</t>
        </is>
      </c>
      <c r="C5850" t="n">
        <v>1058</v>
      </c>
      <c r="D5850">
        <f>_xlfn.XLOOKUP(C5850,BH:BH,BI:BI)</f>
        <v/>
      </c>
      <c r="E5850" t="n">
        <v>28934</v>
      </c>
      <c r="F5850" t="inlineStr">
        <is>
          <t>GARDUNO ZESATI STEFAN</t>
        </is>
      </c>
      <c r="G5850" s="234" t="n">
        <v>46108</v>
      </c>
      <c r="H5850" s="234" t="n">
        <v>46113</v>
      </c>
      <c r="I5850" t="inlineStr">
        <is>
          <t>VLO</t>
        </is>
      </c>
      <c r="J5850">
        <f>_xlfn.XLOOKUP(I5850,AS:AS,AU:AU)</f>
        <v/>
      </c>
      <c r="K5850" t="inlineStr">
        <is>
          <t>USD</t>
        </is>
      </c>
      <c r="L5850" s="238" t="n">
        <v>1294.58</v>
      </c>
      <c r="M5850">
        <f>L5850*_xlfn.XLOOKUP(K5850,AM:AM,AN:AN)</f>
        <v/>
      </c>
      <c r="N5850">
        <f>L5850*_xlfn.XLOOKUP(K5850,AM:AM,AO:AO)</f>
        <v/>
      </c>
      <c r="O5850" s="238" t="n">
        <v>43.15</v>
      </c>
      <c r="P5850">
        <f>O5850*_xlfn.XLOOKUP(K5850,AM:AM,AN:AN)</f>
        <v/>
      </c>
      <c r="Q5850">
        <f>O5850*_xlfn.XLOOKUP(K5850,AM:AM,AO:AO)</f>
        <v/>
      </c>
      <c r="R5850">
        <f>_xlfn.XLOOKUP(E5850,AF:AF,AG:AG)</f>
        <v/>
      </c>
      <c r="S5850">
        <f>_xlfn.XLOOKUP(E5850,AF:AF,AI:AI)</f>
        <v/>
      </c>
      <c r="T5850">
        <f>WEEKNUM(G5850)</f>
        <v/>
      </c>
      <c r="U5850">
        <f>YEAR(G5850)</f>
        <v/>
      </c>
      <c r="V5850" s="117">
        <f>IFERROR(Q5850/N5850,"0")</f>
        <v/>
      </c>
    </row>
    <row r="5851">
      <c r="A5851">
        <f>_xlfn.XLOOKUP(D5851,BN:BN,BO:BO)</f>
        <v/>
      </c>
      <c r="B5851" t="inlineStr">
        <is>
          <t>LLC</t>
        </is>
      </c>
      <c r="C5851" t="n">
        <v>1058</v>
      </c>
      <c r="D5851">
        <f>_xlfn.XLOOKUP(C5851,BH:BH,BI:BI)</f>
        <v/>
      </c>
      <c r="E5851" t="n">
        <v>28934</v>
      </c>
      <c r="F5851" t="inlineStr">
        <is>
          <t>GARDUNO ZESATI STEFAN</t>
        </is>
      </c>
      <c r="G5851" s="234" t="n">
        <v>46108</v>
      </c>
      <c r="H5851" s="234" t="n">
        <v>46113</v>
      </c>
      <c r="I5851" t="inlineStr">
        <is>
          <t>VLO</t>
        </is>
      </c>
      <c r="J5851">
        <f>_xlfn.XLOOKUP(I5851,AS:AS,AU:AU)</f>
        <v/>
      </c>
      <c r="K5851" t="inlineStr">
        <is>
          <t>USD</t>
        </is>
      </c>
      <c r="L5851" s="238" t="n">
        <v>20</v>
      </c>
      <c r="M5851">
        <f>L5851*_xlfn.XLOOKUP(K5851,AM:AM,AN:AN)</f>
        <v/>
      </c>
      <c r="N5851">
        <f>L5851*_xlfn.XLOOKUP(K5851,AM:AM,AO:AO)</f>
        <v/>
      </c>
      <c r="O5851" s="238" t="n">
        <v>0</v>
      </c>
      <c r="P5851">
        <f>O5851*_xlfn.XLOOKUP(K5851,AM:AM,AN:AN)</f>
        <v/>
      </c>
      <c r="Q5851">
        <f>O5851*_xlfn.XLOOKUP(K5851,AM:AM,AO:AO)</f>
        <v/>
      </c>
      <c r="R5851">
        <f>_xlfn.XLOOKUP(E5851,AF:AF,AG:AG)</f>
        <v/>
      </c>
      <c r="S5851">
        <f>_xlfn.XLOOKUP(E5851,AF:AF,AI:AI)</f>
        <v/>
      </c>
      <c r="T5851">
        <f>WEEKNUM(G5851)</f>
        <v/>
      </c>
      <c r="U5851">
        <f>YEAR(G5851)</f>
        <v/>
      </c>
      <c r="V5851" s="117">
        <f>IFERROR(Q5851/N5851,"0")</f>
        <v/>
      </c>
    </row>
    <row r="5852">
      <c r="A5852">
        <f>_xlfn.XLOOKUP(D5852,BN:BN,BO:BO)</f>
        <v/>
      </c>
      <c r="B5852" t="inlineStr">
        <is>
          <t>LLC</t>
        </is>
      </c>
      <c r="C5852" t="n">
        <v>1059</v>
      </c>
      <c r="D5852">
        <f>_xlfn.XLOOKUP(C5852,BH:BH,BI:BI)</f>
        <v/>
      </c>
      <c r="E5852" t="n">
        <v>27193</v>
      </c>
      <c r="F5852" t="inlineStr">
        <is>
          <t>Grand Hotel Bellevue</t>
        </is>
      </c>
      <c r="G5852" s="234" t="n">
        <v>46095</v>
      </c>
      <c r="H5852" s="234" t="n">
        <v>46099</v>
      </c>
      <c r="I5852" t="inlineStr">
        <is>
          <t>HTL</t>
        </is>
      </c>
      <c r="J5852">
        <f>_xlfn.XLOOKUP(I5852,AS:AS,AU:AU)</f>
        <v/>
      </c>
      <c r="K5852" t="inlineStr">
        <is>
          <t>GBP</t>
        </is>
      </c>
      <c r="L5852" s="238" t="n">
        <v>873</v>
      </c>
      <c r="M5852">
        <f>L5852*_xlfn.XLOOKUP(K5852,AM:AM,AN:AN)</f>
        <v/>
      </c>
      <c r="N5852">
        <f>L5852*_xlfn.XLOOKUP(K5852,AM:AM,AO:AO)</f>
        <v/>
      </c>
      <c r="O5852" s="238" t="n">
        <v>87.3</v>
      </c>
      <c r="P5852">
        <f>O5852*_xlfn.XLOOKUP(K5852,AM:AM,AN:AN)</f>
        <v/>
      </c>
      <c r="Q5852">
        <f>O5852*_xlfn.XLOOKUP(K5852,AM:AM,AO:AO)</f>
        <v/>
      </c>
      <c r="R5852">
        <f>_xlfn.XLOOKUP(E5852,AF:AF,AG:AG)</f>
        <v/>
      </c>
      <c r="S5852">
        <f>_xlfn.XLOOKUP(E5852,AF:AF,AI:AI)</f>
        <v/>
      </c>
      <c r="T5852">
        <f>WEEKNUM(G5852)</f>
        <v/>
      </c>
      <c r="U5852">
        <f>YEAR(G5852)</f>
        <v/>
      </c>
      <c r="V5852" s="117">
        <f>IFERROR(Q5852/N5852,"0")</f>
        <v/>
      </c>
    </row>
    <row r="5853">
      <c r="A5853">
        <f>_xlfn.XLOOKUP(D5853,BN:BN,BO:BO)</f>
        <v/>
      </c>
      <c r="B5853" t="inlineStr">
        <is>
          <t>LLC</t>
        </is>
      </c>
      <c r="C5853" t="n">
        <v>1060</v>
      </c>
      <c r="D5853">
        <f>_xlfn.XLOOKUP(C5853,BH:BH,BI:BI)</f>
        <v/>
      </c>
      <c r="E5853" t="n">
        <v>29142</v>
      </c>
      <c r="F5853" t="inlineStr">
        <is>
          <t>Reserva en Rosewood Schloss Fuschl</t>
        </is>
      </c>
      <c r="G5853" s="234" t="n">
        <v>46101</v>
      </c>
      <c r="H5853" s="234" t="n">
        <v>46104</v>
      </c>
      <c r="I5853" t="inlineStr">
        <is>
          <t>HTL</t>
        </is>
      </c>
      <c r="J5853">
        <f>_xlfn.XLOOKUP(I5853,AS:AS,AU:AU)</f>
        <v/>
      </c>
      <c r="K5853" t="inlineStr">
        <is>
          <t>EUR</t>
        </is>
      </c>
      <c r="L5853" s="238" t="n">
        <v>3800</v>
      </c>
      <c r="M5853">
        <f>L5853*_xlfn.XLOOKUP(K5853,AM:AM,AN:AN)</f>
        <v/>
      </c>
      <c r="N5853">
        <f>L5853*_xlfn.XLOOKUP(K5853,AM:AM,AO:AO)</f>
        <v/>
      </c>
      <c r="O5853" s="238" t="n">
        <v>380</v>
      </c>
      <c r="P5853">
        <f>O5853*_xlfn.XLOOKUP(K5853,AM:AM,AN:AN)</f>
        <v/>
      </c>
      <c r="Q5853">
        <f>O5853*_xlfn.XLOOKUP(K5853,AM:AM,AO:AO)</f>
        <v/>
      </c>
      <c r="R5853">
        <f>_xlfn.XLOOKUP(E5853,AF:AF,AG:AG)</f>
        <v/>
      </c>
      <c r="S5853">
        <f>_xlfn.XLOOKUP(E5853,AF:AF,AI:AI)</f>
        <v/>
      </c>
      <c r="T5853">
        <f>WEEKNUM(G5853)</f>
        <v/>
      </c>
      <c r="U5853">
        <f>YEAR(G5853)</f>
        <v/>
      </c>
      <c r="V5853" s="117">
        <f>IFERROR(Q5853/N5853,"0")</f>
        <v/>
      </c>
    </row>
    <row r="5854">
      <c r="A5854">
        <f>_xlfn.XLOOKUP(D5854,BN:BN,BO:BO)</f>
        <v/>
      </c>
      <c r="B5854" t="inlineStr">
        <is>
          <t>LLC</t>
        </is>
      </c>
      <c r="C5854" t="n">
        <v>1061</v>
      </c>
      <c r="D5854">
        <f>_xlfn.XLOOKUP(C5854,BH:BH,BI:BI)</f>
        <v/>
      </c>
      <c r="E5854" t="n">
        <v>25427</v>
      </c>
      <c r="F5854" t="inlineStr">
        <is>
          <t>5 noches, dos cuartos dobles Experimental Chalet Val d?Isère</t>
        </is>
      </c>
      <c r="G5854" s="234" t="n">
        <v>46084</v>
      </c>
      <c r="H5854" s="234" t="n">
        <v>46089</v>
      </c>
      <c r="I5854" t="inlineStr">
        <is>
          <t>HTL</t>
        </is>
      </c>
      <c r="J5854">
        <f>_xlfn.XLOOKUP(I5854,AS:AS,AU:AU)</f>
        <v/>
      </c>
      <c r="K5854" t="inlineStr">
        <is>
          <t>EUR</t>
        </is>
      </c>
      <c r="L5854" s="238" t="n">
        <v>9817</v>
      </c>
      <c r="M5854">
        <f>L5854*_xlfn.XLOOKUP(K5854,AM:AM,AN:AN)</f>
        <v/>
      </c>
      <c r="N5854">
        <f>L5854*_xlfn.XLOOKUP(K5854,AM:AM,AO:AO)</f>
        <v/>
      </c>
      <c r="O5854" s="238" t="n">
        <v>638.11</v>
      </c>
      <c r="P5854">
        <f>O5854*_xlfn.XLOOKUP(K5854,AM:AM,AN:AN)</f>
        <v/>
      </c>
      <c r="Q5854">
        <f>O5854*_xlfn.XLOOKUP(K5854,AM:AM,AO:AO)</f>
        <v/>
      </c>
      <c r="R5854">
        <f>_xlfn.XLOOKUP(E5854,AF:AF,AG:AG)</f>
        <v/>
      </c>
      <c r="S5854">
        <f>_xlfn.XLOOKUP(E5854,AF:AF,AI:AI)</f>
        <v/>
      </c>
      <c r="T5854">
        <f>WEEKNUM(G5854)</f>
        <v/>
      </c>
      <c r="U5854">
        <f>YEAR(G5854)</f>
        <v/>
      </c>
      <c r="V5854" s="117">
        <f>IFERROR(Q5854/N5854,"0")</f>
        <v/>
      </c>
    </row>
    <row r="5855">
      <c r="A5855">
        <f>_xlfn.XLOOKUP(D5855,BN:BN,BO:BO)</f>
        <v/>
      </c>
      <c r="B5855" t="inlineStr">
        <is>
          <t>LLC</t>
        </is>
      </c>
      <c r="C5855" t="n">
        <v>1061</v>
      </c>
      <c r="D5855">
        <f>_xlfn.XLOOKUP(C5855,BH:BH,BI:BI)</f>
        <v/>
      </c>
      <c r="E5855" t="n">
        <v>34859</v>
      </c>
      <c r="F5855" t="inlineStr">
        <is>
          <t>Traslado del aeropuerto de Ginebra a Experimental Chalet Val D'isere</t>
        </is>
      </c>
      <c r="G5855" s="234" t="n">
        <v>46084</v>
      </c>
      <c r="H5855" s="234" t="n">
        <v>46089</v>
      </c>
      <c r="I5855" t="inlineStr">
        <is>
          <t>TRF</t>
        </is>
      </c>
      <c r="J5855">
        <f>_xlfn.XLOOKUP(I5855,AS:AS,AU:AU)</f>
        <v/>
      </c>
      <c r="K5855" t="inlineStr">
        <is>
          <t>EUR</t>
        </is>
      </c>
      <c r="L5855" s="238" t="n">
        <v>1200</v>
      </c>
      <c r="M5855">
        <f>L5855*_xlfn.XLOOKUP(K5855,AM:AM,AN:AN)</f>
        <v/>
      </c>
      <c r="N5855">
        <f>L5855*_xlfn.XLOOKUP(K5855,AM:AM,AO:AO)</f>
        <v/>
      </c>
      <c r="O5855" s="238" t="n">
        <v>240</v>
      </c>
      <c r="P5855">
        <f>O5855*_xlfn.XLOOKUP(K5855,AM:AM,AN:AN)</f>
        <v/>
      </c>
      <c r="Q5855">
        <f>O5855*_xlfn.XLOOKUP(K5855,AM:AM,AO:AO)</f>
        <v/>
      </c>
      <c r="R5855">
        <f>_xlfn.XLOOKUP(E5855,AF:AF,AG:AG)</f>
        <v/>
      </c>
      <c r="S5855">
        <f>_xlfn.XLOOKUP(E5855,AF:AF,AI:AI)</f>
        <v/>
      </c>
      <c r="T5855">
        <f>WEEKNUM(G5855)</f>
        <v/>
      </c>
      <c r="U5855">
        <f>YEAR(G5855)</f>
        <v/>
      </c>
      <c r="V5855" s="117">
        <f>IFERROR(Q5855/N5855,"0")</f>
        <v/>
      </c>
    </row>
    <row r="5856">
      <c r="A5856">
        <f>_xlfn.XLOOKUP(D5856,BN:BN,BO:BO)</f>
        <v/>
      </c>
      <c r="B5856" t="inlineStr">
        <is>
          <t>LLC</t>
        </is>
      </c>
      <c r="C5856" t="n">
        <v>1062</v>
      </c>
      <c r="D5856">
        <f>_xlfn.XLOOKUP(C5856,BH:BH,BI:BI)</f>
        <v/>
      </c>
      <c r="E5856" t="n">
        <v>34767</v>
      </c>
      <c r="F5856" t="inlineStr">
        <is>
          <t>Hospedaje</t>
        </is>
      </c>
      <c r="G5856" s="234" t="n">
        <v>46382</v>
      </c>
      <c r="H5856" s="234" t="n">
        <v>46389</v>
      </c>
      <c r="I5856" t="inlineStr">
        <is>
          <t>HTL</t>
        </is>
      </c>
      <c r="J5856">
        <f>_xlfn.XLOOKUP(I5856,AS:AS,AU:AU)</f>
        <v/>
      </c>
      <c r="K5856" t="inlineStr">
        <is>
          <t>EUR</t>
        </is>
      </c>
      <c r="L5856" s="238" t="n">
        <v>37100</v>
      </c>
      <c r="M5856">
        <f>L5856*_xlfn.XLOOKUP(K5856,AM:AM,AN:AN)</f>
        <v/>
      </c>
      <c r="N5856">
        <f>L5856*_xlfn.XLOOKUP(K5856,AM:AM,AO:AO)</f>
        <v/>
      </c>
      <c r="O5856" s="238" t="n">
        <v>3710</v>
      </c>
      <c r="P5856">
        <f>O5856*_xlfn.XLOOKUP(K5856,AM:AM,AN:AN)</f>
        <v/>
      </c>
      <c r="Q5856">
        <f>O5856*_xlfn.XLOOKUP(K5856,AM:AM,AO:AO)</f>
        <v/>
      </c>
      <c r="R5856">
        <f>_xlfn.XLOOKUP(E5856,AF:AF,AG:AG)</f>
        <v/>
      </c>
      <c r="S5856">
        <f>_xlfn.XLOOKUP(E5856,AF:AF,AI:AI)</f>
        <v/>
      </c>
      <c r="T5856">
        <f>WEEKNUM(G5856)</f>
        <v/>
      </c>
      <c r="U5856">
        <f>YEAR(G5856)</f>
        <v/>
      </c>
      <c r="V5856" s="117">
        <f>IFERROR(Q5856/N5856,"0")</f>
        <v/>
      </c>
    </row>
    <row r="5857">
      <c r="A5857">
        <f>_xlfn.XLOOKUP(D5857,BN:BN,BO:BO)</f>
        <v/>
      </c>
      <c r="B5857" t="inlineStr">
        <is>
          <t>LLC</t>
        </is>
      </c>
      <c r="C5857" t="n">
        <v>1062</v>
      </c>
      <c r="D5857">
        <f>_xlfn.XLOOKUP(C5857,BH:BH,BI:BI)</f>
        <v/>
      </c>
      <c r="E5857" t="n">
        <v>34767</v>
      </c>
      <c r="F5857" t="inlineStr">
        <is>
          <t>Hospedaje</t>
        </is>
      </c>
      <c r="G5857" s="234" t="n">
        <v>46382</v>
      </c>
      <c r="H5857" s="234" t="n">
        <v>46389</v>
      </c>
      <c r="I5857" t="inlineStr">
        <is>
          <t>HTL</t>
        </is>
      </c>
      <c r="J5857">
        <f>_xlfn.XLOOKUP(I5857,AS:AS,AU:AU)</f>
        <v/>
      </c>
      <c r="K5857" t="inlineStr">
        <is>
          <t>EUR</t>
        </is>
      </c>
      <c r="L5857" s="238" t="n">
        <v>37100</v>
      </c>
      <c r="M5857">
        <f>L5857*_xlfn.XLOOKUP(K5857,AM:AM,AN:AN)</f>
        <v/>
      </c>
      <c r="N5857">
        <f>L5857*_xlfn.XLOOKUP(K5857,AM:AM,AO:AO)</f>
        <v/>
      </c>
      <c r="O5857" s="238" t="n">
        <v>3710</v>
      </c>
      <c r="P5857">
        <f>O5857*_xlfn.XLOOKUP(K5857,AM:AM,AN:AN)</f>
        <v/>
      </c>
      <c r="Q5857">
        <f>O5857*_xlfn.XLOOKUP(K5857,AM:AM,AO:AO)</f>
        <v/>
      </c>
      <c r="R5857">
        <f>_xlfn.XLOOKUP(E5857,AF:AF,AG:AG)</f>
        <v/>
      </c>
      <c r="S5857">
        <f>_xlfn.XLOOKUP(E5857,AF:AF,AI:AI)</f>
        <v/>
      </c>
      <c r="T5857">
        <f>WEEKNUM(G5857)</f>
        <v/>
      </c>
      <c r="U5857">
        <f>YEAR(G5857)</f>
        <v/>
      </c>
      <c r="V5857" s="117">
        <f>IFERROR(Q5857/N5857,"0")</f>
        <v/>
      </c>
    </row>
    <row r="5858">
      <c r="A5858">
        <f>_xlfn.XLOOKUP(D5858,BN:BN,BO:BO)</f>
        <v/>
      </c>
      <c r="B5858" t="inlineStr">
        <is>
          <t>LLC</t>
        </is>
      </c>
      <c r="C5858" t="n">
        <v>1062</v>
      </c>
      <c r="D5858">
        <f>_xlfn.XLOOKUP(C5858,BH:BH,BI:BI)</f>
        <v/>
      </c>
      <c r="E5858" t="n">
        <v>28491</v>
      </c>
      <c r="F5858" t="inlineStr">
        <is>
          <t>Seguro y número</t>
        </is>
      </c>
      <c r="G5858" s="234" t="n">
        <v>46382</v>
      </c>
      <c r="H5858" s="234" t="n">
        <v>46389</v>
      </c>
      <c r="I5858" t="inlineStr">
        <is>
          <t>SEG</t>
        </is>
      </c>
      <c r="J5858">
        <f>_xlfn.XLOOKUP(I5858,AS:AS,AU:AU)</f>
        <v/>
      </c>
      <c r="K5858" t="inlineStr">
        <is>
          <t>EUR</t>
        </is>
      </c>
      <c r="L5858" s="238" t="n">
        <v>4800</v>
      </c>
      <c r="M5858">
        <f>L5858*_xlfn.XLOOKUP(K5858,AM:AM,AN:AN)</f>
        <v/>
      </c>
      <c r="N5858">
        <f>L5858*_xlfn.XLOOKUP(K5858,AM:AM,AO:AO)</f>
        <v/>
      </c>
      <c r="O5858" s="238" t="n">
        <v>1119.55</v>
      </c>
      <c r="P5858">
        <f>O5858*_xlfn.XLOOKUP(K5858,AM:AM,AN:AN)</f>
        <v/>
      </c>
      <c r="Q5858">
        <f>O5858*_xlfn.XLOOKUP(K5858,AM:AM,AO:AO)</f>
        <v/>
      </c>
      <c r="R5858">
        <f>_xlfn.XLOOKUP(E5858,AF:AF,AG:AG)</f>
        <v/>
      </c>
      <c r="S5858">
        <f>_xlfn.XLOOKUP(E5858,AF:AF,AI:AI)</f>
        <v/>
      </c>
      <c r="T5858">
        <f>WEEKNUM(G5858)</f>
        <v/>
      </c>
      <c r="U5858">
        <f>YEAR(G5858)</f>
        <v/>
      </c>
      <c r="V5858" s="117">
        <f>IFERROR(Q5858/N5858,"0")</f>
        <v/>
      </c>
    </row>
    <row r="5859">
      <c r="A5859">
        <f>_xlfn.XLOOKUP(D5859,BN:BN,BO:BO)</f>
        <v/>
      </c>
      <c r="B5859" t="inlineStr">
        <is>
          <t>LLC</t>
        </is>
      </c>
      <c r="C5859" t="n">
        <v>1063</v>
      </c>
      <c r="D5859">
        <f>_xlfn.XLOOKUP(C5859,BH:BH,BI:BI)</f>
        <v/>
      </c>
      <c r="E5859" t="n">
        <v>27931</v>
      </c>
      <c r="F5859" t="inlineStr">
        <is>
          <t>ALOJAMIENTO HILTON MIDTOWN</t>
        </is>
      </c>
      <c r="G5859" s="234" t="n">
        <v>46063</v>
      </c>
      <c r="H5859" s="234" t="n">
        <v>46070</v>
      </c>
      <c r="I5859" t="inlineStr">
        <is>
          <t>HTL</t>
        </is>
      </c>
      <c r="J5859">
        <f>_xlfn.XLOOKUP(I5859,AS:AS,AU:AU)</f>
        <v/>
      </c>
      <c r="K5859" t="inlineStr">
        <is>
          <t>USD</t>
        </is>
      </c>
      <c r="L5859" s="238" t="n">
        <v>1845.54</v>
      </c>
      <c r="M5859">
        <f>L5859*_xlfn.XLOOKUP(K5859,AM:AM,AN:AN)</f>
        <v/>
      </c>
      <c r="N5859">
        <f>L5859*_xlfn.XLOOKUP(K5859,AM:AM,AO:AO)</f>
        <v/>
      </c>
      <c r="O5859" s="238" t="n">
        <v>221.46</v>
      </c>
      <c r="P5859">
        <f>O5859*_xlfn.XLOOKUP(K5859,AM:AM,AN:AN)</f>
        <v/>
      </c>
      <c r="Q5859">
        <f>O5859*_xlfn.XLOOKUP(K5859,AM:AM,AO:AO)</f>
        <v/>
      </c>
      <c r="R5859">
        <f>_xlfn.XLOOKUP(E5859,AF:AF,AG:AG)</f>
        <v/>
      </c>
      <c r="S5859">
        <f>_xlfn.XLOOKUP(E5859,AF:AF,AI:AI)</f>
        <v/>
      </c>
      <c r="T5859">
        <f>WEEKNUM(G5859)</f>
        <v/>
      </c>
      <c r="U5859">
        <f>YEAR(G5859)</f>
        <v/>
      </c>
      <c r="V5859" s="117">
        <f>IFERROR(Q5859/N5859,"0")</f>
        <v/>
      </c>
    </row>
    <row r="5860">
      <c r="A5860">
        <f>_xlfn.XLOOKUP(D5860,BN:BN,BO:BO)</f>
        <v/>
      </c>
      <c r="B5860" t="inlineStr">
        <is>
          <t>LLC</t>
        </is>
      </c>
      <c r="C5860" t="n">
        <v>1064</v>
      </c>
      <c r="D5860">
        <f>_xlfn.XLOOKUP(C5860,BH:BH,BI:BI)</f>
        <v/>
      </c>
      <c r="E5860" t="n">
        <v>24894</v>
      </c>
      <c r="F5860" t="inlineStr">
        <is>
          <t>Gooleta en Croacia Split - Dubrovnik</t>
        </is>
      </c>
      <c r="G5860" s="234" t="n">
        <v>46228</v>
      </c>
      <c r="H5860" s="234" t="n">
        <v>46235</v>
      </c>
      <c r="I5860" t="inlineStr">
        <is>
          <t>CRC</t>
        </is>
      </c>
      <c r="J5860">
        <f>_xlfn.XLOOKUP(I5860,AS:AS,AU:AU)</f>
        <v/>
      </c>
      <c r="K5860" t="inlineStr">
        <is>
          <t>EUR</t>
        </is>
      </c>
      <c r="L5860" s="238" t="n">
        <v>31000</v>
      </c>
      <c r="M5860">
        <f>L5860*_xlfn.XLOOKUP(K5860,AM:AM,AN:AN)</f>
        <v/>
      </c>
      <c r="N5860">
        <f>L5860*_xlfn.XLOOKUP(K5860,AM:AM,AO:AO)</f>
        <v/>
      </c>
      <c r="O5860" s="238" t="n">
        <v>2325</v>
      </c>
      <c r="P5860">
        <f>O5860*_xlfn.XLOOKUP(K5860,AM:AM,AN:AN)</f>
        <v/>
      </c>
      <c r="Q5860">
        <f>O5860*_xlfn.XLOOKUP(K5860,AM:AM,AO:AO)</f>
        <v/>
      </c>
      <c r="R5860">
        <f>_xlfn.XLOOKUP(E5860,AF:AF,AG:AG)</f>
        <v/>
      </c>
      <c r="S5860">
        <f>_xlfn.XLOOKUP(E5860,AF:AF,AI:AI)</f>
        <v/>
      </c>
      <c r="T5860">
        <f>WEEKNUM(G5860)</f>
        <v/>
      </c>
      <c r="U5860">
        <f>YEAR(G5860)</f>
        <v/>
      </c>
      <c r="V5860" s="117">
        <f>IFERROR(Q5860/N5860,"0")</f>
        <v/>
      </c>
    </row>
    <row r="5861">
      <c r="A5861">
        <f>_xlfn.XLOOKUP(D5861,BN:BN,BO:BO)</f>
        <v/>
      </c>
      <c r="B5861" t="inlineStr">
        <is>
          <t>LLC</t>
        </is>
      </c>
      <c r="C5861" t="n">
        <v>1065</v>
      </c>
      <c r="D5861">
        <f>_xlfn.XLOOKUP(C5861,BH:BH,BI:BI)</f>
        <v/>
      </c>
      <c r="E5861" t="n">
        <v>28064</v>
      </c>
      <c r="F5861" t="inlineStr">
        <is>
          <t xml:space="preserve">Estancia completa Hotel Esencia </t>
        </is>
      </c>
      <c r="G5861" s="234" t="n">
        <v>45861</v>
      </c>
      <c r="H5861" s="234" t="n">
        <v>45864</v>
      </c>
      <c r="I5861" t="inlineStr">
        <is>
          <t>HTL</t>
        </is>
      </c>
      <c r="J5861">
        <f>_xlfn.XLOOKUP(I5861,AS:AS,AU:AU)</f>
        <v/>
      </c>
      <c r="K5861" t="inlineStr">
        <is>
          <t>USD</t>
        </is>
      </c>
      <c r="L5861" s="238" t="n">
        <v>3014.1</v>
      </c>
      <c r="M5861">
        <f>L5861*_xlfn.XLOOKUP(K5861,AM:AM,AN:AN)</f>
        <v/>
      </c>
      <c r="N5861">
        <f>L5861*_xlfn.XLOOKUP(K5861,AM:AM,AO:AO)</f>
        <v/>
      </c>
      <c r="O5861" s="238" t="n">
        <v>249.99</v>
      </c>
      <c r="P5861">
        <f>O5861*_xlfn.XLOOKUP(K5861,AM:AM,AN:AN)</f>
        <v/>
      </c>
      <c r="Q5861">
        <f>O5861*_xlfn.XLOOKUP(K5861,AM:AM,AO:AO)</f>
        <v/>
      </c>
      <c r="R5861">
        <f>_xlfn.XLOOKUP(E5861,AF:AF,AG:AG)</f>
        <v/>
      </c>
      <c r="S5861">
        <f>_xlfn.XLOOKUP(E5861,AF:AF,AI:AI)</f>
        <v/>
      </c>
      <c r="T5861">
        <f>WEEKNUM(G5861)</f>
        <v/>
      </c>
      <c r="U5861">
        <f>YEAR(G5861)</f>
        <v/>
      </c>
      <c r="V5861" s="117">
        <f>IFERROR(Q5861/N5861,"0")</f>
        <v/>
      </c>
    </row>
    <row r="5862">
      <c r="A5862">
        <f>_xlfn.XLOOKUP(D5862,BN:BN,BO:BO)</f>
        <v/>
      </c>
      <c r="B5862" t="inlineStr">
        <is>
          <t>LLC</t>
        </is>
      </c>
      <c r="C5862" t="n">
        <v>1066</v>
      </c>
      <c r="D5862">
        <f>_xlfn.XLOOKUP(C5862,BH:BH,BI:BI)</f>
        <v/>
      </c>
      <c r="E5862" t="n">
        <v>0</v>
      </c>
      <c r="F5862" t="inlineStr">
        <is>
          <t>Fee de emisión de boletos de avión</t>
        </is>
      </c>
      <c r="G5862" s="234" t="n">
        <v>46189</v>
      </c>
      <c r="H5862" s="234" t="n">
        <v>46209</v>
      </c>
      <c r="I5862" t="inlineStr">
        <is>
          <t>HPS</t>
        </is>
      </c>
      <c r="J5862">
        <f>_xlfn.XLOOKUP(I5862,AS:AS,AU:AU)</f>
        <v/>
      </c>
      <c r="K5862" t="inlineStr">
        <is>
          <t>USD</t>
        </is>
      </c>
      <c r="L5862" s="238" t="n">
        <v>70</v>
      </c>
      <c r="M5862">
        <f>L5862*_xlfn.XLOOKUP(K5862,AM:AM,AN:AN)</f>
        <v/>
      </c>
      <c r="N5862">
        <f>L5862*_xlfn.XLOOKUP(K5862,AM:AM,AO:AO)</f>
        <v/>
      </c>
      <c r="O5862" s="238" t="n">
        <v>70</v>
      </c>
      <c r="P5862">
        <f>O5862*_xlfn.XLOOKUP(K5862,AM:AM,AN:AN)</f>
        <v/>
      </c>
      <c r="Q5862">
        <f>O5862*_xlfn.XLOOKUP(K5862,AM:AM,AO:AO)</f>
        <v/>
      </c>
      <c r="R5862">
        <f>_xlfn.XLOOKUP(E5862,AF:AF,AG:AG)</f>
        <v/>
      </c>
      <c r="S5862">
        <f>_xlfn.XLOOKUP(E5862,AF:AF,AI:AI)</f>
        <v/>
      </c>
      <c r="T5862">
        <f>WEEKNUM(G5862)</f>
        <v/>
      </c>
      <c r="U5862">
        <f>YEAR(G5862)</f>
        <v/>
      </c>
      <c r="V5862" s="117">
        <f>IFERROR(Q5862/N5862,"0")</f>
        <v/>
      </c>
    </row>
    <row r="5863">
      <c r="A5863">
        <f>_xlfn.XLOOKUP(D5863,BN:BN,BO:BO)</f>
        <v/>
      </c>
      <c r="B5863" t="inlineStr">
        <is>
          <t>LLC</t>
        </is>
      </c>
      <c r="C5863" t="n">
        <v>1067</v>
      </c>
      <c r="D5863">
        <f>_xlfn.XLOOKUP(C5863,BH:BH,BI:BI)</f>
        <v/>
      </c>
      <c r="E5863" t="n">
        <v>27633</v>
      </c>
      <c r="F5863" t="inlineStr">
        <is>
          <t xml:space="preserve">Reservacion de habitacion </t>
        </is>
      </c>
      <c r="G5863" s="234" t="n">
        <v>46059</v>
      </c>
      <c r="H5863" s="234" t="n">
        <v>46065</v>
      </c>
      <c r="I5863" t="inlineStr">
        <is>
          <t>HTL</t>
        </is>
      </c>
      <c r="J5863">
        <f>_xlfn.XLOOKUP(I5863,AS:AS,AU:AU)</f>
        <v/>
      </c>
      <c r="K5863" t="inlineStr">
        <is>
          <t>USD</t>
        </is>
      </c>
      <c r="L5863" s="238" t="n">
        <v>8760</v>
      </c>
      <c r="M5863">
        <f>L5863*_xlfn.XLOOKUP(K5863,AM:AM,AN:AN)</f>
        <v/>
      </c>
      <c r="N5863">
        <f>L5863*_xlfn.XLOOKUP(K5863,AM:AM,AO:AO)</f>
        <v/>
      </c>
      <c r="O5863" s="238" t="n">
        <v>876</v>
      </c>
      <c r="P5863">
        <f>O5863*_xlfn.XLOOKUP(K5863,AM:AM,AN:AN)</f>
        <v/>
      </c>
      <c r="Q5863">
        <f>O5863*_xlfn.XLOOKUP(K5863,AM:AM,AO:AO)</f>
        <v/>
      </c>
      <c r="R5863">
        <f>_xlfn.XLOOKUP(E5863,AF:AF,AG:AG)</f>
        <v/>
      </c>
      <c r="S5863">
        <f>_xlfn.XLOOKUP(E5863,AF:AF,AI:AI)</f>
        <v/>
      </c>
      <c r="T5863">
        <f>WEEKNUM(G5863)</f>
        <v/>
      </c>
      <c r="U5863">
        <f>YEAR(G5863)</f>
        <v/>
      </c>
      <c r="V5863" s="117">
        <f>IFERROR(Q5863/N5863,"0")</f>
        <v/>
      </c>
    </row>
    <row r="5864">
      <c r="A5864">
        <f>_xlfn.XLOOKUP(D5864,BN:BN,BO:BO)</f>
        <v/>
      </c>
      <c r="B5864" t="inlineStr">
        <is>
          <t>LLC</t>
        </is>
      </c>
      <c r="C5864" t="n">
        <v>1068</v>
      </c>
      <c r="D5864">
        <f>_xlfn.XLOOKUP(C5864,BH:BH,BI:BI)</f>
        <v/>
      </c>
      <c r="E5864" t="n">
        <v>34777</v>
      </c>
      <c r="F5864" t="inlineStr">
        <is>
          <t>NH COLLECTION COPENHAGUEN 29 JUN - 1 JUL</t>
        </is>
      </c>
      <c r="G5864" s="234" t="n">
        <v>46202</v>
      </c>
      <c r="H5864" s="234" t="n">
        <v>46204</v>
      </c>
      <c r="I5864" t="inlineStr">
        <is>
          <t>HTL</t>
        </is>
      </c>
      <c r="J5864">
        <f>_xlfn.XLOOKUP(I5864,AS:AS,AU:AU)</f>
        <v/>
      </c>
      <c r="K5864" t="inlineStr">
        <is>
          <t>EUR</t>
        </is>
      </c>
      <c r="L5864" s="238" t="n">
        <v>2182.94</v>
      </c>
      <c r="M5864">
        <f>L5864*_xlfn.XLOOKUP(K5864,AM:AM,AN:AN)</f>
        <v/>
      </c>
      <c r="N5864">
        <f>L5864*_xlfn.XLOOKUP(K5864,AM:AM,AO:AO)</f>
        <v/>
      </c>
      <c r="O5864" s="238" t="n">
        <v>218.29</v>
      </c>
      <c r="P5864">
        <f>O5864*_xlfn.XLOOKUP(K5864,AM:AM,AN:AN)</f>
        <v/>
      </c>
      <c r="Q5864">
        <f>O5864*_xlfn.XLOOKUP(K5864,AM:AM,AO:AO)</f>
        <v/>
      </c>
      <c r="R5864">
        <f>_xlfn.XLOOKUP(E5864,AF:AF,AG:AG)</f>
        <v/>
      </c>
      <c r="S5864">
        <f>_xlfn.XLOOKUP(E5864,AF:AF,AI:AI)</f>
        <v/>
      </c>
      <c r="T5864">
        <f>WEEKNUM(G5864)</f>
        <v/>
      </c>
      <c r="U5864">
        <f>YEAR(G5864)</f>
        <v/>
      </c>
      <c r="V5864" s="117">
        <f>IFERROR(Q5864/N5864,"0")</f>
        <v/>
      </c>
    </row>
    <row r="5865">
      <c r="A5865">
        <f>_xlfn.XLOOKUP(D5865,BN:BN,BO:BO)</f>
        <v/>
      </c>
      <c r="B5865" t="inlineStr">
        <is>
          <t>LLC</t>
        </is>
      </c>
      <c r="C5865" t="n">
        <v>1068</v>
      </c>
      <c r="D5865">
        <f>_xlfn.XLOOKUP(C5865,BH:BH,BI:BI)</f>
        <v/>
      </c>
      <c r="E5865" t="n">
        <v>27238</v>
      </c>
      <c r="F5865" t="inlineStr">
        <is>
          <t>ETT HEM 8-10 JUL</t>
        </is>
      </c>
      <c r="G5865" s="234" t="n">
        <v>46211</v>
      </c>
      <c r="H5865" s="234" t="n">
        <v>46213</v>
      </c>
      <c r="I5865" t="inlineStr">
        <is>
          <t>HTL</t>
        </is>
      </c>
      <c r="J5865">
        <f>_xlfn.XLOOKUP(I5865,AS:AS,AU:AU)</f>
        <v/>
      </c>
      <c r="K5865" t="inlineStr">
        <is>
          <t>EUR</t>
        </is>
      </c>
      <c r="L5865" s="238" t="n">
        <v>2932.5</v>
      </c>
      <c r="M5865">
        <f>L5865*_xlfn.XLOOKUP(K5865,AM:AM,AN:AN)</f>
        <v/>
      </c>
      <c r="N5865">
        <f>L5865*_xlfn.XLOOKUP(K5865,AM:AM,AO:AO)</f>
        <v/>
      </c>
      <c r="O5865" s="238" t="n">
        <v>439.88</v>
      </c>
      <c r="P5865">
        <f>O5865*_xlfn.XLOOKUP(K5865,AM:AM,AN:AN)</f>
        <v/>
      </c>
      <c r="Q5865">
        <f>O5865*_xlfn.XLOOKUP(K5865,AM:AM,AO:AO)</f>
        <v/>
      </c>
      <c r="R5865">
        <f>_xlfn.XLOOKUP(E5865,AF:AF,AG:AG)</f>
        <v/>
      </c>
      <c r="S5865">
        <f>_xlfn.XLOOKUP(E5865,AF:AF,AI:AI)</f>
        <v/>
      </c>
      <c r="T5865">
        <f>WEEKNUM(G5865)</f>
        <v/>
      </c>
      <c r="U5865">
        <f>YEAR(G5865)</f>
        <v/>
      </c>
      <c r="V5865" s="117">
        <f>IFERROR(Q5865/N5865,"0")</f>
        <v/>
      </c>
    </row>
    <row r="5866">
      <c r="A5866">
        <f>_xlfn.XLOOKUP(D5866,BN:BN,BO:BO)</f>
        <v/>
      </c>
      <c r="B5866" t="inlineStr">
        <is>
          <t>LLC</t>
        </is>
      </c>
      <c r="C5866" t="n">
        <v>1068</v>
      </c>
      <c r="D5866">
        <f>_xlfn.XLOOKUP(C5866,BH:BH,BI:BI)</f>
        <v/>
      </c>
      <c r="E5866" t="n">
        <v>34781</v>
      </c>
      <c r="F5866" t="inlineStr">
        <is>
          <t>HOTEL PARALADA 10-13 JUL</t>
        </is>
      </c>
      <c r="G5866" s="234" t="n">
        <v>46213</v>
      </c>
      <c r="H5866" s="234" t="n">
        <v>46216</v>
      </c>
      <c r="I5866" t="inlineStr">
        <is>
          <t>HTL</t>
        </is>
      </c>
      <c r="J5866">
        <f>_xlfn.XLOOKUP(I5866,AS:AS,AU:AU)</f>
        <v/>
      </c>
      <c r="K5866" t="inlineStr">
        <is>
          <t>EUR</t>
        </is>
      </c>
      <c r="L5866" s="238" t="n">
        <v>2149.2</v>
      </c>
      <c r="M5866">
        <f>L5866*_xlfn.XLOOKUP(K5866,AM:AM,AN:AN)</f>
        <v/>
      </c>
      <c r="N5866">
        <f>L5866*_xlfn.XLOOKUP(K5866,AM:AM,AO:AO)</f>
        <v/>
      </c>
      <c r="O5866" s="238" t="n">
        <v>195.38</v>
      </c>
      <c r="P5866">
        <f>O5866*_xlfn.XLOOKUP(K5866,AM:AM,AN:AN)</f>
        <v/>
      </c>
      <c r="Q5866">
        <f>O5866*_xlfn.XLOOKUP(K5866,AM:AM,AO:AO)</f>
        <v/>
      </c>
      <c r="R5866">
        <f>_xlfn.XLOOKUP(E5866,AF:AF,AG:AG)</f>
        <v/>
      </c>
      <c r="S5866">
        <f>_xlfn.XLOOKUP(E5866,AF:AF,AI:AI)</f>
        <v/>
      </c>
      <c r="T5866">
        <f>WEEKNUM(G5866)</f>
        <v/>
      </c>
      <c r="U5866">
        <f>YEAR(G5866)</f>
        <v/>
      </c>
      <c r="V5866" s="117">
        <f>IFERROR(Q5866/N5866,"0")</f>
        <v/>
      </c>
    </row>
    <row r="5867">
      <c r="A5867">
        <f>_xlfn.XLOOKUP(D5867,BN:BN,BO:BO)</f>
        <v/>
      </c>
      <c r="B5867" t="inlineStr">
        <is>
          <t>LLC</t>
        </is>
      </c>
      <c r="C5867" t="n">
        <v>1068</v>
      </c>
      <c r="D5867">
        <f>_xlfn.XLOOKUP(C5867,BH:BH,BI:BI)</f>
        <v/>
      </c>
      <c r="E5867" t="n">
        <v>28934</v>
      </c>
      <c r="F5867" t="inlineStr">
        <is>
          <t>PASHA SHARPE KIM NIZAM</t>
        </is>
      </c>
      <c r="G5867" s="234" t="n">
        <v>46213</v>
      </c>
      <c r="H5867" s="234" t="n">
        <v>46213</v>
      </c>
      <c r="I5867" t="inlineStr">
        <is>
          <t>VLO</t>
        </is>
      </c>
      <c r="J5867">
        <f>_xlfn.XLOOKUP(I5867,AS:AS,AU:AU)</f>
        <v/>
      </c>
      <c r="K5867" t="inlineStr">
        <is>
          <t>EUR</t>
        </is>
      </c>
      <c r="L5867" s="238" t="n">
        <v>428.66</v>
      </c>
      <c r="M5867">
        <f>L5867*_xlfn.XLOOKUP(K5867,AM:AM,AN:AN)</f>
        <v/>
      </c>
      <c r="N5867">
        <f>L5867*_xlfn.XLOOKUP(K5867,AM:AM,AO:AO)</f>
        <v/>
      </c>
      <c r="O5867" s="238" t="n">
        <v>0</v>
      </c>
      <c r="P5867">
        <f>O5867*_xlfn.XLOOKUP(K5867,AM:AM,AN:AN)</f>
        <v/>
      </c>
      <c r="Q5867">
        <f>O5867*_xlfn.XLOOKUP(K5867,AM:AM,AO:AO)</f>
        <v/>
      </c>
      <c r="R5867">
        <f>_xlfn.XLOOKUP(E5867,AF:AF,AG:AG)</f>
        <v/>
      </c>
      <c r="S5867">
        <f>_xlfn.XLOOKUP(E5867,AF:AF,AI:AI)</f>
        <v/>
      </c>
      <c r="T5867">
        <f>WEEKNUM(G5867)</f>
        <v/>
      </c>
      <c r="U5867">
        <f>YEAR(G5867)</f>
        <v/>
      </c>
      <c r="V5867" s="117">
        <f>IFERROR(Q5867/N5867,"0")</f>
        <v/>
      </c>
    </row>
    <row r="5868">
      <c r="A5868">
        <f>_xlfn.XLOOKUP(D5868,BN:BN,BO:BO)</f>
        <v/>
      </c>
      <c r="B5868" t="inlineStr">
        <is>
          <t>LLC</t>
        </is>
      </c>
      <c r="C5868" t="n">
        <v>1068</v>
      </c>
      <c r="D5868">
        <f>_xlfn.XLOOKUP(C5868,BH:BH,BI:BI)</f>
        <v/>
      </c>
      <c r="E5868" t="n">
        <v>28934</v>
      </c>
      <c r="F5868" t="inlineStr">
        <is>
          <t>AROZQUETA CALDERON REBECA</t>
        </is>
      </c>
      <c r="G5868" s="234" t="n">
        <v>46213</v>
      </c>
      <c r="H5868" s="234" t="n">
        <v>46213</v>
      </c>
      <c r="I5868" t="inlineStr">
        <is>
          <t>VLO</t>
        </is>
      </c>
      <c r="J5868">
        <f>_xlfn.XLOOKUP(I5868,AS:AS,AU:AU)</f>
        <v/>
      </c>
      <c r="K5868" t="inlineStr">
        <is>
          <t>EUR</t>
        </is>
      </c>
      <c r="L5868" s="238" t="n">
        <v>428.66</v>
      </c>
      <c r="M5868">
        <f>L5868*_xlfn.XLOOKUP(K5868,AM:AM,AN:AN)</f>
        <v/>
      </c>
      <c r="N5868">
        <f>L5868*_xlfn.XLOOKUP(K5868,AM:AM,AO:AO)</f>
        <v/>
      </c>
      <c r="O5868" s="238" t="n">
        <v>0</v>
      </c>
      <c r="P5868">
        <f>O5868*_xlfn.XLOOKUP(K5868,AM:AM,AN:AN)</f>
        <v/>
      </c>
      <c r="Q5868">
        <f>O5868*_xlfn.XLOOKUP(K5868,AM:AM,AO:AO)</f>
        <v/>
      </c>
      <c r="R5868">
        <f>_xlfn.XLOOKUP(E5868,AF:AF,AG:AG)</f>
        <v/>
      </c>
      <c r="S5868">
        <f>_xlfn.XLOOKUP(E5868,AF:AF,AI:AI)</f>
        <v/>
      </c>
      <c r="T5868">
        <f>WEEKNUM(G5868)</f>
        <v/>
      </c>
      <c r="U5868">
        <f>YEAR(G5868)</f>
        <v/>
      </c>
      <c r="V5868" s="117">
        <f>IFERROR(Q5868/N5868,"0")</f>
        <v/>
      </c>
    </row>
    <row r="5869">
      <c r="A5869">
        <f>_xlfn.XLOOKUP(D5869,BN:BN,BO:BO)</f>
        <v/>
      </c>
      <c r="B5869" t="inlineStr">
        <is>
          <t>LLC</t>
        </is>
      </c>
      <c r="C5869" t="n">
        <v>1068</v>
      </c>
      <c r="D5869">
        <f>_xlfn.XLOOKUP(C5869,BH:BH,BI:BI)</f>
        <v/>
      </c>
      <c r="E5869" t="n">
        <v>0</v>
      </c>
      <c r="F5869" t="inlineStr">
        <is>
          <t>FEE DE EMISION</t>
        </is>
      </c>
      <c r="G5869" s="234" t="n">
        <v>46202</v>
      </c>
      <c r="H5869" s="234" t="n">
        <v>46216</v>
      </c>
      <c r="I5869" t="inlineStr">
        <is>
          <t>HPS</t>
        </is>
      </c>
      <c r="J5869">
        <f>_xlfn.XLOOKUP(I5869,AS:AS,AU:AU)</f>
        <v/>
      </c>
      <c r="K5869" t="inlineStr">
        <is>
          <t>EUR</t>
        </is>
      </c>
      <c r="L5869" s="238" t="n">
        <v>59.35</v>
      </c>
      <c r="M5869">
        <f>L5869*_xlfn.XLOOKUP(K5869,AM:AM,AN:AN)</f>
        <v/>
      </c>
      <c r="N5869">
        <f>L5869*_xlfn.XLOOKUP(K5869,AM:AM,AO:AO)</f>
        <v/>
      </c>
      <c r="O5869" s="238" t="n">
        <v>59.35</v>
      </c>
      <c r="P5869">
        <f>O5869*_xlfn.XLOOKUP(K5869,AM:AM,AN:AN)</f>
        <v/>
      </c>
      <c r="Q5869">
        <f>O5869*_xlfn.XLOOKUP(K5869,AM:AM,AO:AO)</f>
        <v/>
      </c>
      <c r="R5869">
        <f>_xlfn.XLOOKUP(E5869,AF:AF,AG:AG)</f>
        <v/>
      </c>
      <c r="S5869">
        <f>_xlfn.XLOOKUP(E5869,AF:AF,AI:AI)</f>
        <v/>
      </c>
      <c r="T5869">
        <f>WEEKNUM(G5869)</f>
        <v/>
      </c>
      <c r="U5869">
        <f>YEAR(G5869)</f>
        <v/>
      </c>
      <c r="V5869" s="117">
        <f>IFERROR(Q5869/N5869,"0")</f>
        <v/>
      </c>
    </row>
    <row r="5870">
      <c r="A5870">
        <f>_xlfn.XLOOKUP(D5870,BN:BN,BO:BO)</f>
        <v/>
      </c>
      <c r="B5870" t="inlineStr">
        <is>
          <t>LLC</t>
        </is>
      </c>
      <c r="C5870" t="n">
        <v>1069</v>
      </c>
      <c r="D5870">
        <f>_xlfn.XLOOKUP(C5870,BH:BH,BI:BI)</f>
        <v/>
      </c>
      <c r="E5870" t="n">
        <v>30383</v>
      </c>
      <c r="F5870" t="inlineStr">
        <is>
          <t>Circuito pot marruecos</t>
        </is>
      </c>
      <c r="G5870" s="234" t="n">
        <v>46139</v>
      </c>
      <c r="H5870" s="234" t="n">
        <v>46147</v>
      </c>
      <c r="I5870" t="inlineStr">
        <is>
          <t>PKT</t>
        </is>
      </c>
      <c r="J5870">
        <f>_xlfn.XLOOKUP(I5870,AS:AS,AU:AU)</f>
        <v/>
      </c>
      <c r="K5870" t="inlineStr">
        <is>
          <t>USD</t>
        </is>
      </c>
      <c r="L5870" s="238" t="n">
        <v>21355</v>
      </c>
      <c r="M5870">
        <f>L5870*_xlfn.XLOOKUP(K5870,AM:AM,AN:AN)</f>
        <v/>
      </c>
      <c r="N5870">
        <f>L5870*_xlfn.XLOOKUP(K5870,AM:AM,AO:AO)</f>
        <v/>
      </c>
      <c r="O5870" s="238" t="n">
        <v>3752</v>
      </c>
      <c r="P5870">
        <f>O5870*_xlfn.XLOOKUP(K5870,AM:AM,AN:AN)</f>
        <v/>
      </c>
      <c r="Q5870">
        <f>O5870*_xlfn.XLOOKUP(K5870,AM:AM,AO:AO)</f>
        <v/>
      </c>
      <c r="R5870">
        <f>_xlfn.XLOOKUP(E5870,AF:AF,AG:AG)</f>
        <v/>
      </c>
      <c r="S5870">
        <f>_xlfn.XLOOKUP(E5870,AF:AF,AI:AI)</f>
        <v/>
      </c>
      <c r="T5870">
        <f>WEEKNUM(G5870)</f>
        <v/>
      </c>
      <c r="U5870">
        <f>YEAR(G5870)</f>
        <v/>
      </c>
      <c r="V5870" s="117">
        <f>IFERROR(Q5870/N5870,"0")</f>
        <v/>
      </c>
    </row>
    <row r="5871">
      <c r="A5871">
        <f>_xlfn.XLOOKUP(D5871,BN:BN,BO:BO)</f>
        <v/>
      </c>
      <c r="B5871" t="inlineStr">
        <is>
          <t>LLC</t>
        </is>
      </c>
      <c r="C5871" t="n">
        <v>1069</v>
      </c>
      <c r="D5871">
        <f>_xlfn.XLOOKUP(C5871,BH:BH,BI:BI)</f>
        <v/>
      </c>
      <c r="E5871" t="n">
        <v>0</v>
      </c>
      <c r="F5871" t="inlineStr">
        <is>
          <t>fee emision vuelos</t>
        </is>
      </c>
      <c r="G5871" s="234" t="n">
        <v>46139</v>
      </c>
      <c r="H5871" s="234" t="n">
        <v>46147</v>
      </c>
      <c r="I5871" t="inlineStr">
        <is>
          <t>HPS</t>
        </is>
      </c>
      <c r="J5871">
        <f>_xlfn.XLOOKUP(I5871,AS:AS,AU:AU)</f>
        <v/>
      </c>
      <c r="K5871" t="inlineStr">
        <is>
          <t>USD</t>
        </is>
      </c>
      <c r="L5871" s="238" t="n">
        <v>70</v>
      </c>
      <c r="M5871">
        <f>L5871*_xlfn.XLOOKUP(K5871,AM:AM,AN:AN)</f>
        <v/>
      </c>
      <c r="N5871">
        <f>L5871*_xlfn.XLOOKUP(K5871,AM:AM,AO:AO)</f>
        <v/>
      </c>
      <c r="O5871" s="238" t="n">
        <v>70</v>
      </c>
      <c r="P5871">
        <f>O5871*_xlfn.XLOOKUP(K5871,AM:AM,AN:AN)</f>
        <v/>
      </c>
      <c r="Q5871">
        <f>O5871*_xlfn.XLOOKUP(K5871,AM:AM,AO:AO)</f>
        <v/>
      </c>
      <c r="R5871">
        <f>_xlfn.XLOOKUP(E5871,AF:AF,AG:AG)</f>
        <v/>
      </c>
      <c r="S5871">
        <f>_xlfn.XLOOKUP(E5871,AF:AF,AI:AI)</f>
        <v/>
      </c>
      <c r="T5871">
        <f>WEEKNUM(G5871)</f>
        <v/>
      </c>
      <c r="U5871">
        <f>YEAR(G5871)</f>
        <v/>
      </c>
      <c r="V5871" s="117">
        <f>IFERROR(Q5871/N5871,"0")</f>
        <v/>
      </c>
    </row>
    <row r="5872">
      <c r="A5872">
        <f>_xlfn.XLOOKUP(D5872,BN:BN,BO:BO)</f>
        <v/>
      </c>
      <c r="B5872" t="inlineStr">
        <is>
          <t>LLC</t>
        </is>
      </c>
      <c r="C5872" t="n">
        <v>1069</v>
      </c>
      <c r="D5872">
        <f>_xlfn.XLOOKUP(C5872,BH:BH,BI:BI)</f>
        <v/>
      </c>
      <c r="E5872" t="n">
        <v>28934</v>
      </c>
      <c r="F5872" t="inlineStr">
        <is>
          <t>AUDIFFRED DOMINGUEZ JORGE EDUARDO</t>
        </is>
      </c>
      <c r="G5872" s="234" t="n">
        <v>46139</v>
      </c>
      <c r="H5872" s="234" t="n">
        <v>46147</v>
      </c>
      <c r="I5872" t="inlineStr">
        <is>
          <t>VLO</t>
        </is>
      </c>
      <c r="J5872">
        <f>_xlfn.XLOOKUP(I5872,AS:AS,AU:AU)</f>
        <v/>
      </c>
      <c r="K5872" t="inlineStr">
        <is>
          <t>USD</t>
        </is>
      </c>
      <c r="L5872" s="238" t="n">
        <v>948.6</v>
      </c>
      <c r="M5872">
        <f>L5872*_xlfn.XLOOKUP(K5872,AM:AM,AN:AN)</f>
        <v/>
      </c>
      <c r="N5872">
        <f>L5872*_xlfn.XLOOKUP(K5872,AM:AM,AO:AO)</f>
        <v/>
      </c>
      <c r="O5872" s="238" t="n">
        <v>0</v>
      </c>
      <c r="P5872">
        <f>O5872*_xlfn.XLOOKUP(K5872,AM:AM,AN:AN)</f>
        <v/>
      </c>
      <c r="Q5872">
        <f>O5872*_xlfn.XLOOKUP(K5872,AM:AM,AO:AO)</f>
        <v/>
      </c>
      <c r="R5872">
        <f>_xlfn.XLOOKUP(E5872,AF:AF,AG:AG)</f>
        <v/>
      </c>
      <c r="S5872">
        <f>_xlfn.XLOOKUP(E5872,AF:AF,AI:AI)</f>
        <v/>
      </c>
      <c r="T5872">
        <f>WEEKNUM(G5872)</f>
        <v/>
      </c>
      <c r="U5872">
        <f>YEAR(G5872)</f>
        <v/>
      </c>
      <c r="V5872" s="117">
        <f>IFERROR(Q5872/N5872,"0")</f>
        <v/>
      </c>
    </row>
    <row r="5873">
      <c r="A5873">
        <f>_xlfn.XLOOKUP(D5873,BN:BN,BO:BO)</f>
        <v/>
      </c>
      <c r="B5873" t="inlineStr">
        <is>
          <t>LLC</t>
        </is>
      </c>
      <c r="C5873" t="n">
        <v>1069</v>
      </c>
      <c r="D5873">
        <f>_xlfn.XLOOKUP(C5873,BH:BH,BI:BI)</f>
        <v/>
      </c>
      <c r="E5873" t="n">
        <v>28934</v>
      </c>
      <c r="F5873" t="inlineStr">
        <is>
          <t>CHAVERO BRUNET LAURA ANDREA</t>
        </is>
      </c>
      <c r="G5873" s="234" t="n">
        <v>46139</v>
      </c>
      <c r="H5873" s="234" t="n">
        <v>46147</v>
      </c>
      <c r="I5873" t="inlineStr">
        <is>
          <t>VLO</t>
        </is>
      </c>
      <c r="J5873">
        <f>_xlfn.XLOOKUP(I5873,AS:AS,AU:AU)</f>
        <v/>
      </c>
      <c r="K5873" t="inlineStr">
        <is>
          <t>USD</t>
        </is>
      </c>
      <c r="L5873" s="238" t="n">
        <v>948.6</v>
      </c>
      <c r="M5873">
        <f>L5873*_xlfn.XLOOKUP(K5873,AM:AM,AN:AN)</f>
        <v/>
      </c>
      <c r="N5873">
        <f>L5873*_xlfn.XLOOKUP(K5873,AM:AM,AO:AO)</f>
        <v/>
      </c>
      <c r="O5873" s="238" t="n">
        <v>0</v>
      </c>
      <c r="P5873">
        <f>O5873*_xlfn.XLOOKUP(K5873,AM:AM,AN:AN)</f>
        <v/>
      </c>
      <c r="Q5873">
        <f>O5873*_xlfn.XLOOKUP(K5873,AM:AM,AO:AO)</f>
        <v/>
      </c>
      <c r="R5873">
        <f>_xlfn.XLOOKUP(E5873,AF:AF,AG:AG)</f>
        <v/>
      </c>
      <c r="S5873">
        <f>_xlfn.XLOOKUP(E5873,AF:AF,AI:AI)</f>
        <v/>
      </c>
      <c r="T5873">
        <f>WEEKNUM(G5873)</f>
        <v/>
      </c>
      <c r="U5873">
        <f>YEAR(G5873)</f>
        <v/>
      </c>
      <c r="V5873" s="117">
        <f>IFERROR(Q5873/N5873,"0")</f>
        <v/>
      </c>
    </row>
    <row r="5874">
      <c r="A5874">
        <f>_xlfn.XLOOKUP(D5874,BN:BN,BO:BO)</f>
        <v/>
      </c>
      <c r="B5874" t="inlineStr">
        <is>
          <t>LLC</t>
        </is>
      </c>
      <c r="C5874" t="n">
        <v>1069</v>
      </c>
      <c r="D5874">
        <f>_xlfn.XLOOKUP(C5874,BH:BH,BI:BI)</f>
        <v/>
      </c>
      <c r="E5874" t="n">
        <v>28934</v>
      </c>
      <c r="F5874" t="inlineStr">
        <is>
          <t>AUDIFFRED DOMINGUEZ JORGE EDUARDO</t>
        </is>
      </c>
      <c r="G5874" s="234" t="n">
        <v>46139</v>
      </c>
      <c r="H5874" s="234" t="n">
        <v>46147</v>
      </c>
      <c r="I5874" t="inlineStr">
        <is>
          <t>VLO</t>
        </is>
      </c>
      <c r="J5874">
        <f>_xlfn.XLOOKUP(I5874,AS:AS,AU:AU)</f>
        <v/>
      </c>
      <c r="K5874" t="inlineStr">
        <is>
          <t>USD</t>
        </is>
      </c>
      <c r="L5874" s="238" t="n">
        <v>0</v>
      </c>
      <c r="M5874">
        <f>L5874*_xlfn.XLOOKUP(K5874,AM:AM,AN:AN)</f>
        <v/>
      </c>
      <c r="N5874">
        <f>L5874*_xlfn.XLOOKUP(K5874,AM:AM,AO:AO)</f>
        <v/>
      </c>
      <c r="O5874" s="238" t="n">
        <v>0</v>
      </c>
      <c r="P5874">
        <f>O5874*_xlfn.XLOOKUP(K5874,AM:AM,AN:AN)</f>
        <v/>
      </c>
      <c r="Q5874">
        <f>O5874*_xlfn.XLOOKUP(K5874,AM:AM,AO:AO)</f>
        <v/>
      </c>
      <c r="R5874">
        <f>_xlfn.XLOOKUP(E5874,AF:AF,AG:AG)</f>
        <v/>
      </c>
      <c r="S5874">
        <f>_xlfn.XLOOKUP(E5874,AF:AF,AI:AI)</f>
        <v/>
      </c>
      <c r="T5874">
        <f>WEEKNUM(G5874)</f>
        <v/>
      </c>
      <c r="U5874">
        <f>YEAR(G5874)</f>
        <v/>
      </c>
      <c r="V5874" s="117">
        <f>IFERROR(Q5874/N5874,"0")</f>
        <v/>
      </c>
    </row>
    <row r="5875">
      <c r="A5875">
        <f>_xlfn.XLOOKUP(D5875,BN:BN,BO:BO)</f>
        <v/>
      </c>
      <c r="B5875" t="inlineStr">
        <is>
          <t>LLC</t>
        </is>
      </c>
      <c r="C5875" t="n">
        <v>1069</v>
      </c>
      <c r="D5875">
        <f>_xlfn.XLOOKUP(C5875,BH:BH,BI:BI)</f>
        <v/>
      </c>
      <c r="E5875" t="n">
        <v>28934</v>
      </c>
      <c r="F5875" t="inlineStr">
        <is>
          <t>CHAVERO BRUNET LAURA ANDREA</t>
        </is>
      </c>
      <c r="G5875" s="234" t="n">
        <v>46139</v>
      </c>
      <c r="H5875" s="234" t="n">
        <v>46147</v>
      </c>
      <c r="I5875" t="inlineStr">
        <is>
          <t>VLO</t>
        </is>
      </c>
      <c r="J5875">
        <f>_xlfn.XLOOKUP(I5875,AS:AS,AU:AU)</f>
        <v/>
      </c>
      <c r="K5875" t="inlineStr">
        <is>
          <t>USD</t>
        </is>
      </c>
      <c r="L5875" s="238" t="n">
        <v>0</v>
      </c>
      <c r="M5875">
        <f>L5875*_xlfn.XLOOKUP(K5875,AM:AM,AN:AN)</f>
        <v/>
      </c>
      <c r="N5875">
        <f>L5875*_xlfn.XLOOKUP(K5875,AM:AM,AO:AO)</f>
        <v/>
      </c>
      <c r="O5875" s="238" t="n">
        <v>0</v>
      </c>
      <c r="P5875">
        <f>O5875*_xlfn.XLOOKUP(K5875,AM:AM,AN:AN)</f>
        <v/>
      </c>
      <c r="Q5875">
        <f>O5875*_xlfn.XLOOKUP(K5875,AM:AM,AO:AO)</f>
        <v/>
      </c>
      <c r="R5875">
        <f>_xlfn.XLOOKUP(E5875,AF:AF,AG:AG)</f>
        <v/>
      </c>
      <c r="S5875">
        <f>_xlfn.XLOOKUP(E5875,AF:AF,AI:AI)</f>
        <v/>
      </c>
      <c r="T5875">
        <f>WEEKNUM(G5875)</f>
        <v/>
      </c>
      <c r="U5875">
        <f>YEAR(G5875)</f>
        <v/>
      </c>
      <c r="V5875" s="117">
        <f>IFERROR(Q5875/N5875,"0")</f>
        <v/>
      </c>
    </row>
    <row r="5876">
      <c r="A5876">
        <f>_xlfn.XLOOKUP(D5876,BN:BN,BO:BO)</f>
        <v/>
      </c>
      <c r="B5876" t="inlineStr">
        <is>
          <t>LLC</t>
        </is>
      </c>
      <c r="C5876" t="n">
        <v>1070</v>
      </c>
      <c r="D5876">
        <f>_xlfn.XLOOKUP(C5876,BH:BH,BI:BI)</f>
        <v/>
      </c>
      <c r="E5876" t="n">
        <v>34443</v>
      </c>
      <c r="F5876" t="inlineStr">
        <is>
          <t>Etiopia</t>
        </is>
      </c>
      <c r="G5876" s="234" t="n">
        <v>46096</v>
      </c>
      <c r="H5876" s="234" t="n">
        <v>46104</v>
      </c>
      <c r="I5876" t="inlineStr">
        <is>
          <t>PKT</t>
        </is>
      </c>
      <c r="J5876">
        <f>_xlfn.XLOOKUP(I5876,AS:AS,AU:AU)</f>
        <v/>
      </c>
      <c r="K5876" t="inlineStr">
        <is>
          <t>USD</t>
        </is>
      </c>
      <c r="L5876" s="238" t="n">
        <v>5704</v>
      </c>
      <c r="M5876">
        <f>L5876*_xlfn.XLOOKUP(K5876,AM:AM,AN:AN)</f>
        <v/>
      </c>
      <c r="N5876">
        <f>L5876*_xlfn.XLOOKUP(K5876,AM:AM,AO:AO)</f>
        <v/>
      </c>
      <c r="O5876" s="238" t="n">
        <v>1188</v>
      </c>
      <c r="P5876">
        <f>O5876*_xlfn.XLOOKUP(K5876,AM:AM,AN:AN)</f>
        <v/>
      </c>
      <c r="Q5876">
        <f>O5876*_xlfn.XLOOKUP(K5876,AM:AM,AO:AO)</f>
        <v/>
      </c>
      <c r="R5876">
        <f>_xlfn.XLOOKUP(E5876,AF:AF,AG:AG)</f>
        <v/>
      </c>
      <c r="S5876">
        <f>_xlfn.XLOOKUP(E5876,AF:AF,AI:AI)</f>
        <v/>
      </c>
      <c r="T5876">
        <f>WEEKNUM(G5876)</f>
        <v/>
      </c>
      <c r="U5876">
        <f>YEAR(G5876)</f>
        <v/>
      </c>
      <c r="V5876" s="117">
        <f>IFERROR(Q5876/N5876,"0")</f>
        <v/>
      </c>
    </row>
    <row r="5877">
      <c r="A5877">
        <f>_xlfn.XLOOKUP(D5877,BN:BN,BO:BO)</f>
        <v/>
      </c>
      <c r="B5877" t="inlineStr">
        <is>
          <t>LLC</t>
        </is>
      </c>
      <c r="C5877" t="n">
        <v>1070</v>
      </c>
      <c r="D5877">
        <f>_xlfn.XLOOKUP(C5877,BH:BH,BI:BI)</f>
        <v/>
      </c>
      <c r="E5877" t="n">
        <v>25409</v>
      </c>
      <c r="F5877" t="inlineStr">
        <is>
          <t>Egipto</t>
        </is>
      </c>
      <c r="G5877" s="234" t="n">
        <v>46099</v>
      </c>
      <c r="H5877" s="234" t="n">
        <v>46104</v>
      </c>
      <c r="I5877" t="inlineStr">
        <is>
          <t>PKT</t>
        </is>
      </c>
      <c r="J5877">
        <f>_xlfn.XLOOKUP(I5877,AS:AS,AU:AU)</f>
        <v/>
      </c>
      <c r="K5877" t="inlineStr">
        <is>
          <t>USD</t>
        </is>
      </c>
      <c r="L5877" s="238" t="n">
        <v>5613</v>
      </c>
      <c r="M5877">
        <f>L5877*_xlfn.XLOOKUP(K5877,AM:AM,AN:AN)</f>
        <v/>
      </c>
      <c r="N5877">
        <f>L5877*_xlfn.XLOOKUP(K5877,AM:AM,AO:AO)</f>
        <v/>
      </c>
      <c r="O5877" s="238" t="n">
        <v>1123</v>
      </c>
      <c r="P5877">
        <f>O5877*_xlfn.XLOOKUP(K5877,AM:AM,AN:AN)</f>
        <v/>
      </c>
      <c r="Q5877">
        <f>O5877*_xlfn.XLOOKUP(K5877,AM:AM,AO:AO)</f>
        <v/>
      </c>
      <c r="R5877">
        <f>_xlfn.XLOOKUP(E5877,AF:AF,AG:AG)</f>
        <v/>
      </c>
      <c r="S5877">
        <f>_xlfn.XLOOKUP(E5877,AF:AF,AI:AI)</f>
        <v/>
      </c>
      <c r="T5877">
        <f>WEEKNUM(G5877)</f>
        <v/>
      </c>
      <c r="U5877">
        <f>YEAR(G5877)</f>
        <v/>
      </c>
      <c r="V5877" s="117">
        <f>IFERROR(Q5877/N5877,"0")</f>
        <v/>
      </c>
    </row>
    <row r="5878">
      <c r="A5878">
        <f>_xlfn.XLOOKUP(D5878,BN:BN,BO:BO)</f>
        <v/>
      </c>
      <c r="B5878" t="inlineStr">
        <is>
          <t>LLC</t>
        </is>
      </c>
      <c r="C5878" t="n">
        <v>1070</v>
      </c>
      <c r="D5878">
        <f>_xlfn.XLOOKUP(C5878,BH:BH,BI:BI)</f>
        <v/>
      </c>
      <c r="E5878" t="n">
        <v>24399</v>
      </c>
      <c r="F5878" t="inlineStr">
        <is>
          <t>Visa de Etiopia</t>
        </is>
      </c>
      <c r="G5878" s="234" t="n">
        <v>46096</v>
      </c>
      <c r="H5878" s="234" t="n">
        <v>46099</v>
      </c>
      <c r="I5878" t="inlineStr">
        <is>
          <t>VIS</t>
        </is>
      </c>
      <c r="J5878">
        <f>_xlfn.XLOOKUP(I5878,AS:AS,AU:AU)</f>
        <v/>
      </c>
      <c r="K5878" t="inlineStr">
        <is>
          <t>USD</t>
        </is>
      </c>
      <c r="L5878" s="238" t="n">
        <v>124</v>
      </c>
      <c r="M5878">
        <f>L5878*_xlfn.XLOOKUP(K5878,AM:AM,AN:AN)</f>
        <v/>
      </c>
      <c r="N5878">
        <f>L5878*_xlfn.XLOOKUP(K5878,AM:AM,AO:AO)</f>
        <v/>
      </c>
      <c r="O5878" s="238" t="n">
        <v>0</v>
      </c>
      <c r="P5878">
        <f>O5878*_xlfn.XLOOKUP(K5878,AM:AM,AN:AN)</f>
        <v/>
      </c>
      <c r="Q5878">
        <f>O5878*_xlfn.XLOOKUP(K5878,AM:AM,AO:AO)</f>
        <v/>
      </c>
      <c r="R5878">
        <f>_xlfn.XLOOKUP(E5878,AF:AF,AG:AG)</f>
        <v/>
      </c>
      <c r="S5878">
        <f>_xlfn.XLOOKUP(E5878,AF:AF,AI:AI)</f>
        <v/>
      </c>
      <c r="T5878">
        <f>WEEKNUM(G5878)</f>
        <v/>
      </c>
      <c r="U5878">
        <f>YEAR(G5878)</f>
        <v/>
      </c>
      <c r="V5878" s="117">
        <f>IFERROR(Q5878/N5878,"0")</f>
        <v/>
      </c>
    </row>
    <row r="5879">
      <c r="A5879">
        <f>_xlfn.XLOOKUP(D5879,BN:BN,BO:BO)</f>
        <v/>
      </c>
      <c r="B5879" t="inlineStr">
        <is>
          <t>LLC</t>
        </is>
      </c>
      <c r="C5879" t="n">
        <v>1070</v>
      </c>
      <c r="D5879">
        <f>_xlfn.XLOOKUP(C5879,BH:BH,BI:BI)</f>
        <v/>
      </c>
      <c r="E5879" t="n">
        <v>0</v>
      </c>
      <c r="F5879" t="inlineStr">
        <is>
          <t>Fee por emision de Visa Etiopia</t>
        </is>
      </c>
      <c r="G5879" s="234" t="n">
        <v>46096</v>
      </c>
      <c r="H5879" s="234" t="n">
        <v>46104</v>
      </c>
      <c r="I5879" t="inlineStr">
        <is>
          <t>HPS</t>
        </is>
      </c>
      <c r="J5879">
        <f>_xlfn.XLOOKUP(I5879,AS:AS,AU:AU)</f>
        <v/>
      </c>
      <c r="K5879" t="inlineStr">
        <is>
          <t>USD</t>
        </is>
      </c>
      <c r="L5879" s="238" t="n">
        <v>70</v>
      </c>
      <c r="M5879">
        <f>L5879*_xlfn.XLOOKUP(K5879,AM:AM,AN:AN)</f>
        <v/>
      </c>
      <c r="N5879">
        <f>L5879*_xlfn.XLOOKUP(K5879,AM:AM,AO:AO)</f>
        <v/>
      </c>
      <c r="O5879" s="238" t="n">
        <v>70</v>
      </c>
      <c r="P5879">
        <f>O5879*_xlfn.XLOOKUP(K5879,AM:AM,AN:AN)</f>
        <v/>
      </c>
      <c r="Q5879">
        <f>O5879*_xlfn.XLOOKUP(K5879,AM:AM,AO:AO)</f>
        <v/>
      </c>
      <c r="R5879">
        <f>_xlfn.XLOOKUP(E5879,AF:AF,AG:AG)</f>
        <v/>
      </c>
      <c r="S5879">
        <f>_xlfn.XLOOKUP(E5879,AF:AF,AI:AI)</f>
        <v/>
      </c>
      <c r="T5879">
        <f>WEEKNUM(G5879)</f>
        <v/>
      </c>
      <c r="U5879">
        <f>YEAR(G5879)</f>
        <v/>
      </c>
      <c r="V5879" s="117">
        <f>IFERROR(Q5879/N5879,"0")</f>
        <v/>
      </c>
    </row>
    <row r="5880">
      <c r="A5880">
        <f>_xlfn.XLOOKUP(D5880,BN:BN,BO:BO)</f>
        <v/>
      </c>
      <c r="B5880" t="inlineStr">
        <is>
          <t>LLC</t>
        </is>
      </c>
      <c r="C5880" t="n">
        <v>1071</v>
      </c>
      <c r="D5880">
        <f>_xlfn.XLOOKUP(C5880,BH:BH,BI:BI)</f>
        <v/>
      </c>
      <c r="E5880" t="n">
        <v>34738</v>
      </c>
      <c r="F5880" t="inlineStr">
        <is>
          <t>Hyatt Regency</t>
        </is>
      </c>
      <c r="G5880" s="234" t="n">
        <v>46058</v>
      </c>
      <c r="H5880" s="234" t="n">
        <v>46059</v>
      </c>
      <c r="I5880" t="inlineStr">
        <is>
          <t>HTL</t>
        </is>
      </c>
      <c r="J5880">
        <f>_xlfn.XLOOKUP(I5880,AS:AS,AU:AU)</f>
        <v/>
      </c>
      <c r="K5880" t="inlineStr">
        <is>
          <t>USD</t>
        </is>
      </c>
      <c r="L5880" s="238" t="n">
        <v>394.37</v>
      </c>
      <c r="M5880">
        <f>L5880*_xlfn.XLOOKUP(K5880,AM:AM,AN:AN)</f>
        <v/>
      </c>
      <c r="N5880">
        <f>L5880*_xlfn.XLOOKUP(K5880,AM:AM,AO:AO)</f>
        <v/>
      </c>
      <c r="O5880" s="238" t="n">
        <v>39.44</v>
      </c>
      <c r="P5880">
        <f>O5880*_xlfn.XLOOKUP(K5880,AM:AM,AN:AN)</f>
        <v/>
      </c>
      <c r="Q5880">
        <f>O5880*_xlfn.XLOOKUP(K5880,AM:AM,AO:AO)</f>
        <v/>
      </c>
      <c r="R5880">
        <f>_xlfn.XLOOKUP(E5880,AF:AF,AG:AG)</f>
        <v/>
      </c>
      <c r="S5880">
        <f>_xlfn.XLOOKUP(E5880,AF:AF,AI:AI)</f>
        <v/>
      </c>
      <c r="T5880">
        <f>WEEKNUM(G5880)</f>
        <v/>
      </c>
      <c r="U5880">
        <f>YEAR(G5880)</f>
        <v/>
      </c>
      <c r="V5880" s="117">
        <f>IFERROR(Q5880/N5880,"0")</f>
        <v/>
      </c>
    </row>
    <row r="5881">
      <c r="A5881">
        <f>_xlfn.XLOOKUP(D5881,BN:BN,BO:BO)</f>
        <v/>
      </c>
      <c r="B5881" t="inlineStr">
        <is>
          <t>LLC</t>
        </is>
      </c>
      <c r="C5881" t="n">
        <v>1071</v>
      </c>
      <c r="D5881">
        <f>_xlfn.XLOOKUP(C5881,BH:BH,BI:BI)</f>
        <v/>
      </c>
      <c r="E5881" t="n">
        <v>34738</v>
      </c>
      <c r="F5881" t="inlineStr">
        <is>
          <t>Hyatt Regency cuarto 2</t>
        </is>
      </c>
      <c r="G5881" s="234" t="n">
        <v>46058</v>
      </c>
      <c r="H5881" s="234" t="n">
        <v>46059</v>
      </c>
      <c r="I5881" t="inlineStr">
        <is>
          <t>HTL</t>
        </is>
      </c>
      <c r="J5881">
        <f>_xlfn.XLOOKUP(I5881,AS:AS,AU:AU)</f>
        <v/>
      </c>
      <c r="K5881" t="inlineStr">
        <is>
          <t>USD</t>
        </is>
      </c>
      <c r="L5881" s="238" t="n">
        <v>394.37</v>
      </c>
      <c r="M5881">
        <f>L5881*_xlfn.XLOOKUP(K5881,AM:AM,AN:AN)</f>
        <v/>
      </c>
      <c r="N5881">
        <f>L5881*_xlfn.XLOOKUP(K5881,AM:AM,AO:AO)</f>
        <v/>
      </c>
      <c r="O5881" s="238" t="n">
        <v>39.44</v>
      </c>
      <c r="P5881">
        <f>O5881*_xlfn.XLOOKUP(K5881,AM:AM,AN:AN)</f>
        <v/>
      </c>
      <c r="Q5881">
        <f>O5881*_xlfn.XLOOKUP(K5881,AM:AM,AO:AO)</f>
        <v/>
      </c>
      <c r="R5881">
        <f>_xlfn.XLOOKUP(E5881,AF:AF,AG:AG)</f>
        <v/>
      </c>
      <c r="S5881">
        <f>_xlfn.XLOOKUP(E5881,AF:AF,AI:AI)</f>
        <v/>
      </c>
      <c r="T5881">
        <f>WEEKNUM(G5881)</f>
        <v/>
      </c>
      <c r="U5881">
        <f>YEAR(G5881)</f>
        <v/>
      </c>
      <c r="V5881" s="117">
        <f>IFERROR(Q5881/N5881,"0")</f>
        <v/>
      </c>
    </row>
    <row r="5882">
      <c r="A5882">
        <f>_xlfn.XLOOKUP(D5882,BN:BN,BO:BO)</f>
        <v/>
      </c>
      <c r="B5882" t="inlineStr">
        <is>
          <t>LLC</t>
        </is>
      </c>
      <c r="C5882" t="n">
        <v>1072</v>
      </c>
      <c r="D5882">
        <f>_xlfn.XLOOKUP(C5882,BH:BH,BI:BI)</f>
        <v/>
      </c>
      <c r="E5882" t="n">
        <v>30263</v>
      </c>
      <c r="F5882" t="inlineStr">
        <is>
          <t>Hospedaje</t>
        </is>
      </c>
      <c r="G5882" s="234" t="n">
        <v>46016</v>
      </c>
      <c r="H5882" s="234" t="n">
        <v>46016</v>
      </c>
      <c r="I5882" t="inlineStr">
        <is>
          <t>HTL</t>
        </is>
      </c>
      <c r="J5882">
        <f>_xlfn.XLOOKUP(I5882,AS:AS,AU:AU)</f>
        <v/>
      </c>
      <c r="K5882" t="inlineStr">
        <is>
          <t>USD</t>
        </is>
      </c>
      <c r="L5882" s="238" t="n">
        <v>337.5</v>
      </c>
      <c r="M5882">
        <f>L5882*_xlfn.XLOOKUP(K5882,AM:AM,AN:AN)</f>
        <v/>
      </c>
      <c r="N5882">
        <f>L5882*_xlfn.XLOOKUP(K5882,AM:AM,AO:AO)</f>
        <v/>
      </c>
      <c r="O5882" s="238" t="n">
        <v>33.75</v>
      </c>
      <c r="P5882">
        <f>O5882*_xlfn.XLOOKUP(K5882,AM:AM,AN:AN)</f>
        <v/>
      </c>
      <c r="Q5882">
        <f>O5882*_xlfn.XLOOKUP(K5882,AM:AM,AO:AO)</f>
        <v/>
      </c>
      <c r="R5882">
        <f>_xlfn.XLOOKUP(E5882,AF:AF,AG:AG)</f>
        <v/>
      </c>
      <c r="S5882">
        <f>_xlfn.XLOOKUP(E5882,AF:AF,AI:AI)</f>
        <v/>
      </c>
      <c r="T5882">
        <f>WEEKNUM(G5882)</f>
        <v/>
      </c>
      <c r="U5882">
        <f>YEAR(G5882)</f>
        <v/>
      </c>
      <c r="V5882" s="117">
        <f>IFERROR(Q5882/N5882,"0")</f>
        <v/>
      </c>
    </row>
    <row r="5883">
      <c r="A5883">
        <f>_xlfn.XLOOKUP(D5883,BN:BN,BO:BO)</f>
        <v/>
      </c>
      <c r="B5883" t="inlineStr">
        <is>
          <t>LLC</t>
        </is>
      </c>
      <c r="C5883" t="n">
        <v>1072</v>
      </c>
      <c r="D5883">
        <f>_xlfn.XLOOKUP(C5883,BH:BH,BI:BI)</f>
        <v/>
      </c>
      <c r="E5883" t="n">
        <v>30263</v>
      </c>
      <c r="F5883" t="inlineStr">
        <is>
          <t>Hospedaje</t>
        </is>
      </c>
      <c r="G5883" s="234" t="n">
        <v>46016</v>
      </c>
      <c r="H5883" s="234" t="n">
        <v>46016</v>
      </c>
      <c r="I5883" t="inlineStr">
        <is>
          <t>HTL</t>
        </is>
      </c>
      <c r="J5883">
        <f>_xlfn.XLOOKUP(I5883,AS:AS,AU:AU)</f>
        <v/>
      </c>
      <c r="K5883" t="inlineStr">
        <is>
          <t>USD</t>
        </is>
      </c>
      <c r="L5883" s="238" t="n">
        <v>371.3</v>
      </c>
      <c r="M5883">
        <f>L5883*_xlfn.XLOOKUP(K5883,AM:AM,AN:AN)</f>
        <v/>
      </c>
      <c r="N5883">
        <f>L5883*_xlfn.XLOOKUP(K5883,AM:AM,AO:AO)</f>
        <v/>
      </c>
      <c r="O5883" s="238" t="n">
        <v>37.13</v>
      </c>
      <c r="P5883">
        <f>O5883*_xlfn.XLOOKUP(K5883,AM:AM,AN:AN)</f>
        <v/>
      </c>
      <c r="Q5883">
        <f>O5883*_xlfn.XLOOKUP(K5883,AM:AM,AO:AO)</f>
        <v/>
      </c>
      <c r="R5883">
        <f>_xlfn.XLOOKUP(E5883,AF:AF,AG:AG)</f>
        <v/>
      </c>
      <c r="S5883">
        <f>_xlfn.XLOOKUP(E5883,AF:AF,AI:AI)</f>
        <v/>
      </c>
      <c r="T5883">
        <f>WEEKNUM(G5883)</f>
        <v/>
      </c>
      <c r="U5883">
        <f>YEAR(G5883)</f>
        <v/>
      </c>
      <c r="V5883" s="117">
        <f>IFERROR(Q5883/N5883,"0")</f>
        <v/>
      </c>
    </row>
    <row r="5884">
      <c r="A5884">
        <f>_xlfn.XLOOKUP(D5884,BN:BN,BO:BO)</f>
        <v/>
      </c>
      <c r="B5884" t="inlineStr">
        <is>
          <t>LLC</t>
        </is>
      </c>
      <c r="C5884" t="n">
        <v>1073</v>
      </c>
      <c r="D5884">
        <f>_xlfn.XLOOKUP(C5884,BH:BH,BI:BI)</f>
        <v/>
      </c>
      <c r="E5884" t="n">
        <v>27301</v>
      </c>
      <c r="F5884" t="inlineStr">
        <is>
          <t>Vuelo MEX-TGZ//Simon Valanci Buzali</t>
        </is>
      </c>
      <c r="G5884" s="234" t="n">
        <v>46062</v>
      </c>
      <c r="H5884" s="234" t="n">
        <v>46062</v>
      </c>
      <c r="I5884" t="inlineStr">
        <is>
          <t>VLO</t>
        </is>
      </c>
      <c r="J5884">
        <f>_xlfn.XLOOKUP(I5884,AS:AS,AU:AU)</f>
        <v/>
      </c>
      <c r="K5884" t="inlineStr">
        <is>
          <t>USD</t>
        </is>
      </c>
      <c r="L5884" s="238" t="n">
        <v>403.6</v>
      </c>
      <c r="M5884">
        <f>L5884*_xlfn.XLOOKUP(K5884,AM:AM,AN:AN)</f>
        <v/>
      </c>
      <c r="N5884">
        <f>L5884*_xlfn.XLOOKUP(K5884,AM:AM,AO:AO)</f>
        <v/>
      </c>
      <c r="O5884" s="238" t="n">
        <v>0</v>
      </c>
      <c r="P5884">
        <f>O5884*_xlfn.XLOOKUP(K5884,AM:AM,AN:AN)</f>
        <v/>
      </c>
      <c r="Q5884">
        <f>O5884*_xlfn.XLOOKUP(K5884,AM:AM,AO:AO)</f>
        <v/>
      </c>
      <c r="R5884">
        <f>_xlfn.XLOOKUP(E5884,AF:AF,AG:AG)</f>
        <v/>
      </c>
      <c r="S5884">
        <f>_xlfn.XLOOKUP(E5884,AF:AF,AI:AI)</f>
        <v/>
      </c>
      <c r="T5884">
        <f>WEEKNUM(G5884)</f>
        <v/>
      </c>
      <c r="U5884">
        <f>YEAR(G5884)</f>
        <v/>
      </c>
      <c r="V5884" s="117">
        <f>IFERROR(Q5884/N5884,"0")</f>
        <v/>
      </c>
    </row>
    <row r="5885">
      <c r="A5885">
        <f>_xlfn.XLOOKUP(D5885,BN:BN,BO:BO)</f>
        <v/>
      </c>
      <c r="B5885" t="inlineStr">
        <is>
          <t>LLC</t>
        </is>
      </c>
      <c r="C5885" t="n">
        <v>1073</v>
      </c>
      <c r="D5885">
        <f>_xlfn.XLOOKUP(C5885,BH:BH,BI:BI)</f>
        <v/>
      </c>
      <c r="E5885" t="n">
        <v>0</v>
      </c>
      <c r="F5885" t="inlineStr">
        <is>
          <t>Fee de emisión JGVLAZ</t>
        </is>
      </c>
      <c r="G5885" s="234" t="n">
        <v>46062</v>
      </c>
      <c r="H5885" s="234" t="n">
        <v>46062</v>
      </c>
      <c r="I5885" t="inlineStr">
        <is>
          <t>HPS</t>
        </is>
      </c>
      <c r="J5885">
        <f>_xlfn.XLOOKUP(I5885,AS:AS,AU:AU)</f>
        <v/>
      </c>
      <c r="K5885" t="inlineStr">
        <is>
          <t>USD</t>
        </is>
      </c>
      <c r="L5885" s="238" t="n">
        <v>35</v>
      </c>
      <c r="M5885">
        <f>L5885*_xlfn.XLOOKUP(K5885,AM:AM,AN:AN)</f>
        <v/>
      </c>
      <c r="N5885">
        <f>L5885*_xlfn.XLOOKUP(K5885,AM:AM,AO:AO)</f>
        <v/>
      </c>
      <c r="O5885" s="238" t="n">
        <v>35</v>
      </c>
      <c r="P5885">
        <f>O5885*_xlfn.XLOOKUP(K5885,AM:AM,AN:AN)</f>
        <v/>
      </c>
      <c r="Q5885">
        <f>O5885*_xlfn.XLOOKUP(K5885,AM:AM,AO:AO)</f>
        <v/>
      </c>
      <c r="R5885">
        <f>_xlfn.XLOOKUP(E5885,AF:AF,AG:AG)</f>
        <v/>
      </c>
      <c r="S5885">
        <f>_xlfn.XLOOKUP(E5885,AF:AF,AI:AI)</f>
        <v/>
      </c>
      <c r="T5885">
        <f>WEEKNUM(G5885)</f>
        <v/>
      </c>
      <c r="U5885">
        <f>YEAR(G5885)</f>
        <v/>
      </c>
      <c r="V5885" s="117">
        <f>IFERROR(Q5885/N5885,"0")</f>
        <v/>
      </c>
    </row>
    <row r="5886">
      <c r="A5886">
        <f>_xlfn.XLOOKUP(D5886,BN:BN,BO:BO)</f>
        <v/>
      </c>
      <c r="B5886" t="inlineStr">
        <is>
          <t>LLC</t>
        </is>
      </c>
      <c r="C5886" t="n">
        <v>1073</v>
      </c>
      <c r="D5886">
        <f>_xlfn.XLOOKUP(C5886,BH:BH,BI:BI)</f>
        <v/>
      </c>
      <c r="E5886" t="n">
        <v>27301</v>
      </c>
      <c r="F5886" t="inlineStr">
        <is>
          <t>Vuelo MEX-TGZ//Rocio Penagos Malda</t>
        </is>
      </c>
      <c r="G5886" s="234" t="n">
        <v>46065</v>
      </c>
      <c r="H5886" s="234" t="n">
        <v>46065</v>
      </c>
      <c r="I5886" t="inlineStr">
        <is>
          <t>VLO</t>
        </is>
      </c>
      <c r="J5886">
        <f>_xlfn.XLOOKUP(I5886,AS:AS,AU:AU)</f>
        <v/>
      </c>
      <c r="K5886" t="inlineStr">
        <is>
          <t>USD</t>
        </is>
      </c>
      <c r="L5886" s="238" t="n">
        <v>321.36</v>
      </c>
      <c r="M5886">
        <f>L5886*_xlfn.XLOOKUP(K5886,AM:AM,AN:AN)</f>
        <v/>
      </c>
      <c r="N5886">
        <f>L5886*_xlfn.XLOOKUP(K5886,AM:AM,AO:AO)</f>
        <v/>
      </c>
      <c r="O5886" s="238" t="n">
        <v>0</v>
      </c>
      <c r="P5886">
        <f>O5886*_xlfn.XLOOKUP(K5886,AM:AM,AN:AN)</f>
        <v/>
      </c>
      <c r="Q5886">
        <f>O5886*_xlfn.XLOOKUP(K5886,AM:AM,AO:AO)</f>
        <v/>
      </c>
      <c r="R5886">
        <f>_xlfn.XLOOKUP(E5886,AF:AF,AG:AG)</f>
        <v/>
      </c>
      <c r="S5886">
        <f>_xlfn.XLOOKUP(E5886,AF:AF,AI:AI)</f>
        <v/>
      </c>
      <c r="T5886">
        <f>WEEKNUM(G5886)</f>
        <v/>
      </c>
      <c r="U5886">
        <f>YEAR(G5886)</f>
        <v/>
      </c>
      <c r="V5886" s="117">
        <f>IFERROR(Q5886/N5886,"0")</f>
        <v/>
      </c>
    </row>
    <row r="5887">
      <c r="A5887">
        <f>_xlfn.XLOOKUP(D5887,BN:BN,BO:BO)</f>
        <v/>
      </c>
      <c r="B5887" t="inlineStr">
        <is>
          <t>LLC</t>
        </is>
      </c>
      <c r="C5887" t="n">
        <v>1073</v>
      </c>
      <c r="D5887">
        <f>_xlfn.XLOOKUP(C5887,BH:BH,BI:BI)</f>
        <v/>
      </c>
      <c r="E5887" t="n">
        <v>0</v>
      </c>
      <c r="F5887" t="inlineStr">
        <is>
          <t>Fee de emisión KTGTTT</t>
        </is>
      </c>
      <c r="G5887" s="234" t="n">
        <v>46062</v>
      </c>
      <c r="H5887" s="234" t="n">
        <v>46065</v>
      </c>
      <c r="I5887" t="inlineStr">
        <is>
          <t>HPS</t>
        </is>
      </c>
      <c r="J5887">
        <f>_xlfn.XLOOKUP(I5887,AS:AS,AU:AU)</f>
        <v/>
      </c>
      <c r="K5887" t="inlineStr">
        <is>
          <t>USD</t>
        </is>
      </c>
      <c r="L5887" s="238" t="n">
        <v>35</v>
      </c>
      <c r="M5887">
        <f>L5887*_xlfn.XLOOKUP(K5887,AM:AM,AN:AN)</f>
        <v/>
      </c>
      <c r="N5887">
        <f>L5887*_xlfn.XLOOKUP(K5887,AM:AM,AO:AO)</f>
        <v/>
      </c>
      <c r="O5887" s="238" t="n">
        <v>35</v>
      </c>
      <c r="P5887">
        <f>O5887*_xlfn.XLOOKUP(K5887,AM:AM,AN:AN)</f>
        <v/>
      </c>
      <c r="Q5887">
        <f>O5887*_xlfn.XLOOKUP(K5887,AM:AM,AO:AO)</f>
        <v/>
      </c>
      <c r="R5887">
        <f>_xlfn.XLOOKUP(E5887,AF:AF,AG:AG)</f>
        <v/>
      </c>
      <c r="S5887">
        <f>_xlfn.XLOOKUP(E5887,AF:AF,AI:AI)</f>
        <v/>
      </c>
      <c r="T5887">
        <f>WEEKNUM(G5887)</f>
        <v/>
      </c>
      <c r="U5887">
        <f>YEAR(G5887)</f>
        <v/>
      </c>
      <c r="V5887" s="117">
        <f>IFERROR(Q5887/N5887,"0")</f>
        <v/>
      </c>
    </row>
    <row r="5888">
      <c r="A5888">
        <f>_xlfn.XLOOKUP(D5888,BN:BN,BO:BO)</f>
        <v/>
      </c>
      <c r="B5888" t="inlineStr">
        <is>
          <t>LLC</t>
        </is>
      </c>
      <c r="C5888" t="n">
        <v>1073</v>
      </c>
      <c r="D5888">
        <f>_xlfn.XLOOKUP(C5888,BH:BH,BI:BI)</f>
        <v/>
      </c>
      <c r="E5888" t="n">
        <v>27301</v>
      </c>
      <c r="F5888" t="inlineStr">
        <is>
          <t>Vuelo MEX-TGZ//Salomon Ison Valanci</t>
        </is>
      </c>
      <c r="G5888" s="234" t="n">
        <v>46065</v>
      </c>
      <c r="H5888" s="234" t="n">
        <v>46065</v>
      </c>
      <c r="I5888" t="inlineStr">
        <is>
          <t>VLO</t>
        </is>
      </c>
      <c r="J5888">
        <f>_xlfn.XLOOKUP(I5888,AS:AS,AU:AU)</f>
        <v/>
      </c>
      <c r="K5888" t="inlineStr">
        <is>
          <t>USD</t>
        </is>
      </c>
      <c r="L5888" s="238" t="n">
        <v>275.03</v>
      </c>
      <c r="M5888">
        <f>L5888*_xlfn.XLOOKUP(K5888,AM:AM,AN:AN)</f>
        <v/>
      </c>
      <c r="N5888">
        <f>L5888*_xlfn.XLOOKUP(K5888,AM:AM,AO:AO)</f>
        <v/>
      </c>
      <c r="O5888" s="238" t="n">
        <v>0</v>
      </c>
      <c r="P5888">
        <f>O5888*_xlfn.XLOOKUP(K5888,AM:AM,AN:AN)</f>
        <v/>
      </c>
      <c r="Q5888">
        <f>O5888*_xlfn.XLOOKUP(K5888,AM:AM,AO:AO)</f>
        <v/>
      </c>
      <c r="R5888">
        <f>_xlfn.XLOOKUP(E5888,AF:AF,AG:AG)</f>
        <v/>
      </c>
      <c r="S5888">
        <f>_xlfn.XLOOKUP(E5888,AF:AF,AI:AI)</f>
        <v/>
      </c>
      <c r="T5888">
        <f>WEEKNUM(G5888)</f>
        <v/>
      </c>
      <c r="U5888">
        <f>YEAR(G5888)</f>
        <v/>
      </c>
      <c r="V5888" s="117">
        <f>IFERROR(Q5888/N5888,"0")</f>
        <v/>
      </c>
    </row>
    <row r="5889">
      <c r="A5889">
        <f>_xlfn.XLOOKUP(D5889,BN:BN,BO:BO)</f>
        <v/>
      </c>
      <c r="B5889" t="inlineStr">
        <is>
          <t>LLC</t>
        </is>
      </c>
      <c r="C5889" t="n">
        <v>1073</v>
      </c>
      <c r="D5889">
        <f>_xlfn.XLOOKUP(C5889,BH:BH,BI:BI)</f>
        <v/>
      </c>
      <c r="E5889" t="n">
        <v>27301</v>
      </c>
      <c r="F5889" t="inlineStr">
        <is>
          <t>Vuelo MEX-TGZ//Salomon Ison Valanci</t>
        </is>
      </c>
      <c r="G5889" s="234" t="n">
        <v>46065</v>
      </c>
      <c r="H5889" s="234" t="n">
        <v>46065</v>
      </c>
      <c r="I5889" t="inlineStr">
        <is>
          <t>VLO</t>
        </is>
      </c>
      <c r="J5889">
        <f>_xlfn.XLOOKUP(I5889,AS:AS,AU:AU)</f>
        <v/>
      </c>
      <c r="K5889" t="inlineStr">
        <is>
          <t>USD</t>
        </is>
      </c>
      <c r="L5889" s="238" t="n">
        <v>63.62</v>
      </c>
      <c r="M5889">
        <f>L5889*_xlfn.XLOOKUP(K5889,AM:AM,AN:AN)</f>
        <v/>
      </c>
      <c r="N5889">
        <f>L5889*_xlfn.XLOOKUP(K5889,AM:AM,AO:AO)</f>
        <v/>
      </c>
      <c r="O5889" s="238" t="n">
        <v>0</v>
      </c>
      <c r="P5889">
        <f>O5889*_xlfn.XLOOKUP(K5889,AM:AM,AN:AN)</f>
        <v/>
      </c>
      <c r="Q5889">
        <f>O5889*_xlfn.XLOOKUP(K5889,AM:AM,AO:AO)</f>
        <v/>
      </c>
      <c r="R5889">
        <f>_xlfn.XLOOKUP(E5889,AF:AF,AG:AG)</f>
        <v/>
      </c>
      <c r="S5889">
        <f>_xlfn.XLOOKUP(E5889,AF:AF,AI:AI)</f>
        <v/>
      </c>
      <c r="T5889">
        <f>WEEKNUM(G5889)</f>
        <v/>
      </c>
      <c r="U5889">
        <f>YEAR(G5889)</f>
        <v/>
      </c>
      <c r="V5889" s="117">
        <f>IFERROR(Q5889/N5889,"0")</f>
        <v/>
      </c>
    </row>
    <row r="5890">
      <c r="A5890">
        <f>_xlfn.XLOOKUP(D5890,BN:BN,BO:BO)</f>
        <v/>
      </c>
      <c r="B5890" t="inlineStr">
        <is>
          <t>LLC</t>
        </is>
      </c>
      <c r="C5890" t="n">
        <v>1073</v>
      </c>
      <c r="D5890">
        <f>_xlfn.XLOOKUP(C5890,BH:BH,BI:BI)</f>
        <v/>
      </c>
      <c r="E5890" t="n">
        <v>27301</v>
      </c>
      <c r="F5890" t="inlineStr">
        <is>
          <t>Vuelo MEX-TGZ//Salomon Ison Valanci</t>
        </is>
      </c>
      <c r="G5890" s="234" t="n">
        <v>46065</v>
      </c>
      <c r="H5890" s="234" t="n">
        <v>46065</v>
      </c>
      <c r="I5890" t="inlineStr">
        <is>
          <t>VLO</t>
        </is>
      </c>
      <c r="J5890">
        <f>_xlfn.XLOOKUP(I5890,AS:AS,AU:AU)</f>
        <v/>
      </c>
      <c r="K5890" t="inlineStr">
        <is>
          <t>USD</t>
        </is>
      </c>
      <c r="L5890" s="238" t="n">
        <v>17.34</v>
      </c>
      <c r="M5890">
        <f>L5890*_xlfn.XLOOKUP(K5890,AM:AM,AN:AN)</f>
        <v/>
      </c>
      <c r="N5890">
        <f>L5890*_xlfn.XLOOKUP(K5890,AM:AM,AO:AO)</f>
        <v/>
      </c>
      <c r="O5890" s="238" t="n">
        <v>0</v>
      </c>
      <c r="P5890">
        <f>O5890*_xlfn.XLOOKUP(K5890,AM:AM,AN:AN)</f>
        <v/>
      </c>
      <c r="Q5890">
        <f>O5890*_xlfn.XLOOKUP(K5890,AM:AM,AO:AO)</f>
        <v/>
      </c>
      <c r="R5890">
        <f>_xlfn.XLOOKUP(E5890,AF:AF,AG:AG)</f>
        <v/>
      </c>
      <c r="S5890">
        <f>_xlfn.XLOOKUP(E5890,AF:AF,AI:AI)</f>
        <v/>
      </c>
      <c r="T5890">
        <f>WEEKNUM(G5890)</f>
        <v/>
      </c>
      <c r="U5890">
        <f>YEAR(G5890)</f>
        <v/>
      </c>
      <c r="V5890" s="117">
        <f>IFERROR(Q5890/N5890,"0")</f>
        <v/>
      </c>
    </row>
    <row r="5891">
      <c r="A5891">
        <f>_xlfn.XLOOKUP(D5891,BN:BN,BO:BO)</f>
        <v/>
      </c>
      <c r="B5891" t="inlineStr">
        <is>
          <t>LLC</t>
        </is>
      </c>
      <c r="C5891" t="n">
        <v>1073</v>
      </c>
      <c r="D5891">
        <f>_xlfn.XLOOKUP(C5891,BH:BH,BI:BI)</f>
        <v/>
      </c>
      <c r="E5891" t="n">
        <v>0</v>
      </c>
      <c r="F5891" t="inlineStr">
        <is>
          <t>Fee de emisión QJBLUT</t>
        </is>
      </c>
      <c r="G5891" s="234" t="n">
        <v>46062</v>
      </c>
      <c r="H5891" s="234" t="n">
        <v>46065</v>
      </c>
      <c r="I5891" t="inlineStr">
        <is>
          <t>HPS</t>
        </is>
      </c>
      <c r="J5891">
        <f>_xlfn.XLOOKUP(I5891,AS:AS,AU:AU)</f>
        <v/>
      </c>
      <c r="K5891" t="inlineStr">
        <is>
          <t>USD</t>
        </is>
      </c>
      <c r="L5891" s="238" t="n">
        <v>35</v>
      </c>
      <c r="M5891">
        <f>L5891*_xlfn.XLOOKUP(K5891,AM:AM,AN:AN)</f>
        <v/>
      </c>
      <c r="N5891">
        <f>L5891*_xlfn.XLOOKUP(K5891,AM:AM,AO:AO)</f>
        <v/>
      </c>
      <c r="O5891" s="238" t="n">
        <v>35</v>
      </c>
      <c r="P5891">
        <f>O5891*_xlfn.XLOOKUP(K5891,AM:AM,AN:AN)</f>
        <v/>
      </c>
      <c r="Q5891">
        <f>O5891*_xlfn.XLOOKUP(K5891,AM:AM,AO:AO)</f>
        <v/>
      </c>
      <c r="R5891">
        <f>_xlfn.XLOOKUP(E5891,AF:AF,AG:AG)</f>
        <v/>
      </c>
      <c r="S5891">
        <f>_xlfn.XLOOKUP(E5891,AF:AF,AI:AI)</f>
        <v/>
      </c>
      <c r="T5891">
        <f>WEEKNUM(G5891)</f>
        <v/>
      </c>
      <c r="U5891">
        <f>YEAR(G5891)</f>
        <v/>
      </c>
      <c r="V5891" s="117">
        <f>IFERROR(Q5891/N5891,"0")</f>
        <v/>
      </c>
    </row>
    <row r="5892">
      <c r="A5892">
        <f>_xlfn.XLOOKUP(D5892,BN:BN,BO:BO)</f>
        <v/>
      </c>
      <c r="B5892" t="inlineStr">
        <is>
          <t>LLC</t>
        </is>
      </c>
      <c r="C5892" t="n">
        <v>1073</v>
      </c>
      <c r="D5892">
        <f>_xlfn.XLOOKUP(C5892,BH:BH,BI:BI)</f>
        <v/>
      </c>
      <c r="E5892" t="n">
        <v>27301</v>
      </c>
      <c r="F5892" t="inlineStr">
        <is>
          <t>Revisado MEX-TGZ//Rocio Penagos Malda</t>
        </is>
      </c>
      <c r="G5892" s="234" t="n">
        <v>46065</v>
      </c>
      <c r="H5892" s="234" t="n">
        <v>46065</v>
      </c>
      <c r="I5892" t="inlineStr">
        <is>
          <t>VLO</t>
        </is>
      </c>
      <c r="J5892">
        <f>_xlfn.XLOOKUP(I5892,AS:AS,AU:AU)</f>
        <v/>
      </c>
      <c r="K5892" t="inlineStr">
        <is>
          <t>USD</t>
        </is>
      </c>
      <c r="L5892" s="238" t="n">
        <v>0</v>
      </c>
      <c r="M5892">
        <f>L5892*_xlfn.XLOOKUP(K5892,AM:AM,AN:AN)</f>
        <v/>
      </c>
      <c r="N5892">
        <f>L5892*_xlfn.XLOOKUP(K5892,AM:AM,AO:AO)</f>
        <v/>
      </c>
      <c r="O5892" s="238" t="n">
        <v>0</v>
      </c>
      <c r="P5892">
        <f>O5892*_xlfn.XLOOKUP(K5892,AM:AM,AN:AN)</f>
        <v/>
      </c>
      <c r="Q5892">
        <f>O5892*_xlfn.XLOOKUP(K5892,AM:AM,AO:AO)</f>
        <v/>
      </c>
      <c r="R5892">
        <f>_xlfn.XLOOKUP(E5892,AF:AF,AG:AG)</f>
        <v/>
      </c>
      <c r="S5892">
        <f>_xlfn.XLOOKUP(E5892,AF:AF,AI:AI)</f>
        <v/>
      </c>
      <c r="T5892">
        <f>WEEKNUM(G5892)</f>
        <v/>
      </c>
      <c r="U5892">
        <f>YEAR(G5892)</f>
        <v/>
      </c>
      <c r="V5892" s="117">
        <f>IFERROR(Q5892/N5892,"0")</f>
        <v/>
      </c>
    </row>
    <row r="5893">
      <c r="A5893">
        <f>_xlfn.XLOOKUP(D5893,BN:BN,BO:BO)</f>
        <v/>
      </c>
      <c r="B5893" t="inlineStr">
        <is>
          <t>LLC</t>
        </is>
      </c>
      <c r="C5893" t="n">
        <v>1073</v>
      </c>
      <c r="D5893">
        <f>_xlfn.XLOOKUP(C5893,BH:BH,BI:BI)</f>
        <v/>
      </c>
      <c r="E5893" t="n">
        <v>27301</v>
      </c>
      <c r="F5893" t="inlineStr">
        <is>
          <t>Revisado MEX-TGZ//Rocio Penagos Malda</t>
        </is>
      </c>
      <c r="G5893" s="234" t="n">
        <v>46065</v>
      </c>
      <c r="H5893" s="234" t="n">
        <v>46065</v>
      </c>
      <c r="I5893" t="inlineStr">
        <is>
          <t>VLO</t>
        </is>
      </c>
      <c r="J5893">
        <f>_xlfn.XLOOKUP(I5893,AS:AS,AU:AU)</f>
        <v/>
      </c>
      <c r="K5893" t="inlineStr">
        <is>
          <t>USD</t>
        </is>
      </c>
      <c r="L5893" s="238" t="n">
        <v>57.83</v>
      </c>
      <c r="M5893">
        <f>L5893*_xlfn.XLOOKUP(K5893,AM:AM,AN:AN)</f>
        <v/>
      </c>
      <c r="N5893">
        <f>L5893*_xlfn.XLOOKUP(K5893,AM:AM,AO:AO)</f>
        <v/>
      </c>
      <c r="O5893" s="238" t="n">
        <v>0</v>
      </c>
      <c r="P5893">
        <f>O5893*_xlfn.XLOOKUP(K5893,AM:AM,AN:AN)</f>
        <v/>
      </c>
      <c r="Q5893">
        <f>O5893*_xlfn.XLOOKUP(K5893,AM:AM,AO:AO)</f>
        <v/>
      </c>
      <c r="R5893">
        <f>_xlfn.XLOOKUP(E5893,AF:AF,AG:AG)</f>
        <v/>
      </c>
      <c r="S5893">
        <f>_xlfn.XLOOKUP(E5893,AF:AF,AI:AI)</f>
        <v/>
      </c>
      <c r="T5893">
        <f>WEEKNUM(G5893)</f>
        <v/>
      </c>
      <c r="U5893">
        <f>YEAR(G5893)</f>
        <v/>
      </c>
      <c r="V5893" s="117">
        <f>IFERROR(Q5893/N5893,"0")</f>
        <v/>
      </c>
    </row>
    <row r="5894">
      <c r="A5894">
        <f>_xlfn.XLOOKUP(D5894,BN:BN,BO:BO)</f>
        <v/>
      </c>
      <c r="B5894" t="inlineStr">
        <is>
          <t>LLC</t>
        </is>
      </c>
      <c r="C5894" t="n">
        <v>1073</v>
      </c>
      <c r="D5894">
        <f>_xlfn.XLOOKUP(C5894,BH:BH,BI:BI)</f>
        <v/>
      </c>
      <c r="E5894" t="n">
        <v>27301</v>
      </c>
      <c r="F5894" t="inlineStr">
        <is>
          <t>Vuelo MEX-TGZ//Silvia Santiz Gomez</t>
        </is>
      </c>
      <c r="G5894" s="234" t="n">
        <v>46066</v>
      </c>
      <c r="H5894" s="234" t="n">
        <v>46066</v>
      </c>
      <c r="I5894" t="inlineStr">
        <is>
          <t>VLO</t>
        </is>
      </c>
      <c r="J5894">
        <f>_xlfn.XLOOKUP(I5894,AS:AS,AU:AU)</f>
        <v/>
      </c>
      <c r="K5894" t="inlineStr">
        <is>
          <t>USD</t>
        </is>
      </c>
      <c r="L5894" s="238" t="n">
        <v>161.98</v>
      </c>
      <c r="M5894">
        <f>L5894*_xlfn.XLOOKUP(K5894,AM:AM,AN:AN)</f>
        <v/>
      </c>
      <c r="N5894">
        <f>L5894*_xlfn.XLOOKUP(K5894,AM:AM,AO:AO)</f>
        <v/>
      </c>
      <c r="O5894" s="238" t="n">
        <v>0</v>
      </c>
      <c r="P5894">
        <f>O5894*_xlfn.XLOOKUP(K5894,AM:AM,AN:AN)</f>
        <v/>
      </c>
      <c r="Q5894">
        <f>O5894*_xlfn.XLOOKUP(K5894,AM:AM,AO:AO)</f>
        <v/>
      </c>
      <c r="R5894">
        <f>_xlfn.XLOOKUP(E5894,AF:AF,AG:AG)</f>
        <v/>
      </c>
      <c r="S5894">
        <f>_xlfn.XLOOKUP(E5894,AF:AF,AI:AI)</f>
        <v/>
      </c>
      <c r="T5894">
        <f>WEEKNUM(G5894)</f>
        <v/>
      </c>
      <c r="U5894">
        <f>YEAR(G5894)</f>
        <v/>
      </c>
      <c r="V5894" s="117">
        <f>IFERROR(Q5894/N5894,"0")</f>
        <v/>
      </c>
    </row>
    <row r="5895">
      <c r="A5895">
        <f>_xlfn.XLOOKUP(D5895,BN:BN,BO:BO)</f>
        <v/>
      </c>
      <c r="B5895" t="inlineStr">
        <is>
          <t>LLC</t>
        </is>
      </c>
      <c r="C5895" t="n">
        <v>1073</v>
      </c>
      <c r="D5895">
        <f>_xlfn.XLOOKUP(C5895,BH:BH,BI:BI)</f>
        <v/>
      </c>
      <c r="E5895" t="n">
        <v>0</v>
      </c>
      <c r="F5895" t="inlineStr">
        <is>
          <t>Fee de emisión UXWRWL</t>
        </is>
      </c>
      <c r="G5895" s="234" t="n">
        <v>46066</v>
      </c>
      <c r="H5895" s="234" t="n">
        <v>46066</v>
      </c>
      <c r="I5895" t="inlineStr">
        <is>
          <t>HPS</t>
        </is>
      </c>
      <c r="J5895">
        <f>_xlfn.XLOOKUP(I5895,AS:AS,AU:AU)</f>
        <v/>
      </c>
      <c r="K5895" t="inlineStr">
        <is>
          <t>USD</t>
        </is>
      </c>
      <c r="L5895" s="238" t="n">
        <v>35</v>
      </c>
      <c r="M5895">
        <f>L5895*_xlfn.XLOOKUP(K5895,AM:AM,AN:AN)</f>
        <v/>
      </c>
      <c r="N5895">
        <f>L5895*_xlfn.XLOOKUP(K5895,AM:AM,AO:AO)</f>
        <v/>
      </c>
      <c r="O5895" s="238" t="n">
        <v>35</v>
      </c>
      <c r="P5895">
        <f>O5895*_xlfn.XLOOKUP(K5895,AM:AM,AN:AN)</f>
        <v/>
      </c>
      <c r="Q5895">
        <f>O5895*_xlfn.XLOOKUP(K5895,AM:AM,AO:AO)</f>
        <v/>
      </c>
      <c r="R5895">
        <f>_xlfn.XLOOKUP(E5895,AF:AF,AG:AG)</f>
        <v/>
      </c>
      <c r="S5895">
        <f>_xlfn.XLOOKUP(E5895,AF:AF,AI:AI)</f>
        <v/>
      </c>
      <c r="T5895">
        <f>WEEKNUM(G5895)</f>
        <v/>
      </c>
      <c r="U5895">
        <f>YEAR(G5895)</f>
        <v/>
      </c>
      <c r="V5895" s="117">
        <f>IFERROR(Q5895/N5895,"0")</f>
        <v/>
      </c>
    </row>
    <row r="5896">
      <c r="A5896">
        <f>_xlfn.XLOOKUP(D5896,BN:BN,BO:BO)</f>
        <v/>
      </c>
      <c r="B5896" t="inlineStr">
        <is>
          <t>LLC</t>
        </is>
      </c>
      <c r="C5896" t="n">
        <v>1073</v>
      </c>
      <c r="D5896">
        <f>_xlfn.XLOOKUP(C5896,BH:BH,BI:BI)</f>
        <v/>
      </c>
      <c r="E5896" t="n">
        <v>27301</v>
      </c>
      <c r="F5896" t="inlineStr">
        <is>
          <t>Vuelos TGZ-MEX-MIA/MEX-TGZ//Rocío Penagos Malda</t>
        </is>
      </c>
      <c r="G5896" s="234" t="n">
        <v>46076</v>
      </c>
      <c r="H5896" s="234" t="n">
        <v>46089</v>
      </c>
      <c r="I5896" t="inlineStr">
        <is>
          <t>VLO</t>
        </is>
      </c>
      <c r="J5896">
        <f>_xlfn.XLOOKUP(I5896,AS:AS,AU:AU)</f>
        <v/>
      </c>
      <c r="K5896" t="inlineStr">
        <is>
          <t>USD</t>
        </is>
      </c>
      <c r="L5896" s="238" t="n">
        <v>1327.06</v>
      </c>
      <c r="M5896">
        <f>L5896*_xlfn.XLOOKUP(K5896,AM:AM,AN:AN)</f>
        <v/>
      </c>
      <c r="N5896">
        <f>L5896*_xlfn.XLOOKUP(K5896,AM:AM,AO:AO)</f>
        <v/>
      </c>
      <c r="O5896" s="238" t="n">
        <v>0</v>
      </c>
      <c r="P5896">
        <f>O5896*_xlfn.XLOOKUP(K5896,AM:AM,AN:AN)</f>
        <v/>
      </c>
      <c r="Q5896">
        <f>O5896*_xlfn.XLOOKUP(K5896,AM:AM,AO:AO)</f>
        <v/>
      </c>
      <c r="R5896">
        <f>_xlfn.XLOOKUP(E5896,AF:AF,AG:AG)</f>
        <v/>
      </c>
      <c r="S5896">
        <f>_xlfn.XLOOKUP(E5896,AF:AF,AI:AI)</f>
        <v/>
      </c>
      <c r="T5896">
        <f>WEEKNUM(G5896)</f>
        <v/>
      </c>
      <c r="U5896">
        <f>YEAR(G5896)</f>
        <v/>
      </c>
      <c r="V5896" s="117">
        <f>IFERROR(Q5896/N5896,"0")</f>
        <v/>
      </c>
    </row>
    <row r="5897">
      <c r="A5897">
        <f>_xlfn.XLOOKUP(D5897,BN:BN,BO:BO)</f>
        <v/>
      </c>
      <c r="B5897" t="inlineStr">
        <is>
          <t>LLC</t>
        </is>
      </c>
      <c r="C5897" t="n">
        <v>1073</v>
      </c>
      <c r="D5897">
        <f>_xlfn.XLOOKUP(C5897,BH:BH,BI:BI)</f>
        <v/>
      </c>
      <c r="E5897" t="n">
        <v>0</v>
      </c>
      <c r="F5897" t="inlineStr">
        <is>
          <t>Fee de emisión YABESJ</t>
        </is>
      </c>
      <c r="G5897" s="234" t="n">
        <v>46062</v>
      </c>
      <c r="H5897" s="234" t="n">
        <v>46089</v>
      </c>
      <c r="I5897" t="inlineStr">
        <is>
          <t>HPS</t>
        </is>
      </c>
      <c r="J5897">
        <f>_xlfn.XLOOKUP(I5897,AS:AS,AU:AU)</f>
        <v/>
      </c>
      <c r="K5897" t="inlineStr">
        <is>
          <t>USD</t>
        </is>
      </c>
      <c r="L5897" s="238" t="n">
        <v>35</v>
      </c>
      <c r="M5897">
        <f>L5897*_xlfn.XLOOKUP(K5897,AM:AM,AN:AN)</f>
        <v/>
      </c>
      <c r="N5897">
        <f>L5897*_xlfn.XLOOKUP(K5897,AM:AM,AO:AO)</f>
        <v/>
      </c>
      <c r="O5897" s="238" t="n">
        <v>35</v>
      </c>
      <c r="P5897">
        <f>O5897*_xlfn.XLOOKUP(K5897,AM:AM,AN:AN)</f>
        <v/>
      </c>
      <c r="Q5897">
        <f>O5897*_xlfn.XLOOKUP(K5897,AM:AM,AO:AO)</f>
        <v/>
      </c>
      <c r="R5897">
        <f>_xlfn.XLOOKUP(E5897,AF:AF,AG:AG)</f>
        <v/>
      </c>
      <c r="S5897">
        <f>_xlfn.XLOOKUP(E5897,AF:AF,AI:AI)</f>
        <v/>
      </c>
      <c r="T5897">
        <f>WEEKNUM(G5897)</f>
        <v/>
      </c>
      <c r="U5897">
        <f>YEAR(G5897)</f>
        <v/>
      </c>
      <c r="V5897" s="117">
        <f>IFERROR(Q5897/N5897,"0")</f>
        <v/>
      </c>
    </row>
    <row r="5898">
      <c r="A5898">
        <f>_xlfn.XLOOKUP(D5898,BN:BN,BO:BO)</f>
        <v/>
      </c>
      <c r="B5898" t="inlineStr">
        <is>
          <t>LLC</t>
        </is>
      </c>
      <c r="C5898" t="n">
        <v>1073</v>
      </c>
      <c r="D5898">
        <f>_xlfn.XLOOKUP(C5898,BH:BH,BI:BI)</f>
        <v/>
      </c>
      <c r="E5898" t="n">
        <v>27301</v>
      </c>
      <c r="F5898" t="inlineStr">
        <is>
          <t>Vuelo TGZ-MIA-MEX//Simón Valanci Buzali</t>
        </is>
      </c>
      <c r="G5898" s="234" t="n">
        <v>46062</v>
      </c>
      <c r="H5898" s="234" t="n">
        <v>46089</v>
      </c>
      <c r="I5898" t="inlineStr">
        <is>
          <t>VLO</t>
        </is>
      </c>
      <c r="J5898">
        <f>_xlfn.XLOOKUP(I5898,AS:AS,AU:AU)</f>
        <v/>
      </c>
      <c r="K5898" t="inlineStr">
        <is>
          <t>USD</t>
        </is>
      </c>
      <c r="L5898" s="238" t="n">
        <v>925.4</v>
      </c>
      <c r="M5898">
        <f>L5898*_xlfn.XLOOKUP(K5898,AM:AM,AN:AN)</f>
        <v/>
      </c>
      <c r="N5898">
        <f>L5898*_xlfn.XLOOKUP(K5898,AM:AM,AO:AO)</f>
        <v/>
      </c>
      <c r="O5898" s="238" t="n">
        <v>0</v>
      </c>
      <c r="P5898">
        <f>O5898*_xlfn.XLOOKUP(K5898,AM:AM,AN:AN)</f>
        <v/>
      </c>
      <c r="Q5898">
        <f>O5898*_xlfn.XLOOKUP(K5898,AM:AM,AO:AO)</f>
        <v/>
      </c>
      <c r="R5898">
        <f>_xlfn.XLOOKUP(E5898,AF:AF,AG:AG)</f>
        <v/>
      </c>
      <c r="S5898">
        <f>_xlfn.XLOOKUP(E5898,AF:AF,AI:AI)</f>
        <v/>
      </c>
      <c r="T5898">
        <f>WEEKNUM(G5898)</f>
        <v/>
      </c>
      <c r="U5898">
        <f>YEAR(G5898)</f>
        <v/>
      </c>
      <c r="V5898" s="117">
        <f>IFERROR(Q5898/N5898,"0")</f>
        <v/>
      </c>
    </row>
    <row r="5899">
      <c r="A5899">
        <f>_xlfn.XLOOKUP(D5899,BN:BN,BO:BO)</f>
        <v/>
      </c>
      <c r="B5899" t="inlineStr">
        <is>
          <t>LLC</t>
        </is>
      </c>
      <c r="C5899" t="n">
        <v>1073</v>
      </c>
      <c r="D5899">
        <f>_xlfn.XLOOKUP(C5899,BH:BH,BI:BI)</f>
        <v/>
      </c>
      <c r="E5899" t="n">
        <v>0</v>
      </c>
      <c r="F5899" t="inlineStr">
        <is>
          <t>Fee de emisión LOFHES</t>
        </is>
      </c>
      <c r="G5899" s="234" t="n">
        <v>46062</v>
      </c>
      <c r="H5899" s="234" t="n">
        <v>46089</v>
      </c>
      <c r="I5899" t="inlineStr">
        <is>
          <t>HPS</t>
        </is>
      </c>
      <c r="J5899">
        <f>_xlfn.XLOOKUP(I5899,AS:AS,AU:AU)</f>
        <v/>
      </c>
      <c r="K5899" t="inlineStr">
        <is>
          <t>USD</t>
        </is>
      </c>
      <c r="L5899" s="238" t="n">
        <v>35</v>
      </c>
      <c r="M5899">
        <f>L5899*_xlfn.XLOOKUP(K5899,AM:AM,AN:AN)</f>
        <v/>
      </c>
      <c r="N5899">
        <f>L5899*_xlfn.XLOOKUP(K5899,AM:AM,AO:AO)</f>
        <v/>
      </c>
      <c r="O5899" s="238" t="n">
        <v>35</v>
      </c>
      <c r="P5899">
        <f>O5899*_xlfn.XLOOKUP(K5899,AM:AM,AN:AN)</f>
        <v/>
      </c>
      <c r="Q5899">
        <f>O5899*_xlfn.XLOOKUP(K5899,AM:AM,AO:AO)</f>
        <v/>
      </c>
      <c r="R5899">
        <f>_xlfn.XLOOKUP(E5899,AF:AF,AG:AG)</f>
        <v/>
      </c>
      <c r="S5899">
        <f>_xlfn.XLOOKUP(E5899,AF:AF,AI:AI)</f>
        <v/>
      </c>
      <c r="T5899">
        <f>WEEKNUM(G5899)</f>
        <v/>
      </c>
      <c r="U5899">
        <f>YEAR(G5899)</f>
        <v/>
      </c>
      <c r="V5899" s="117">
        <f>IFERROR(Q5899/N5899,"0")</f>
        <v/>
      </c>
    </row>
    <row r="5900">
      <c r="A5900">
        <f>_xlfn.XLOOKUP(D5900,BN:BN,BO:BO)</f>
        <v/>
      </c>
      <c r="B5900" t="inlineStr">
        <is>
          <t>LLC</t>
        </is>
      </c>
      <c r="C5900" t="n">
        <v>1074</v>
      </c>
      <c r="D5900">
        <f>_xlfn.XLOOKUP(C5900,BH:BH,BI:BI)</f>
        <v/>
      </c>
      <c r="E5900" t="n">
        <v>34809</v>
      </c>
      <c r="F5900" t="inlineStr">
        <is>
          <t>Globo aerostático</t>
        </is>
      </c>
      <c r="G5900" s="234" t="n">
        <v>46061</v>
      </c>
      <c r="H5900" s="234" t="n">
        <v>46061</v>
      </c>
      <c r="I5900" t="inlineStr">
        <is>
          <t>ATR</t>
        </is>
      </c>
      <c r="J5900">
        <f>_xlfn.XLOOKUP(I5900,AS:AS,AU:AU)</f>
        <v/>
      </c>
      <c r="K5900" t="inlineStr">
        <is>
          <t>MXN</t>
        </is>
      </c>
      <c r="L5900" s="238" t="n">
        <v>14395</v>
      </c>
      <c r="M5900">
        <f>L5900*_xlfn.XLOOKUP(K5900,AM:AM,AN:AN)</f>
        <v/>
      </c>
      <c r="N5900">
        <f>L5900*_xlfn.XLOOKUP(K5900,AM:AM,AO:AO)</f>
        <v/>
      </c>
      <c r="O5900" s="238" t="n">
        <v>0</v>
      </c>
      <c r="P5900">
        <f>O5900*_xlfn.XLOOKUP(K5900,AM:AM,AN:AN)</f>
        <v/>
      </c>
      <c r="Q5900">
        <f>O5900*_xlfn.XLOOKUP(K5900,AM:AM,AO:AO)</f>
        <v/>
      </c>
      <c r="R5900">
        <f>_xlfn.XLOOKUP(E5900,AF:AF,AG:AG)</f>
        <v/>
      </c>
      <c r="S5900">
        <f>_xlfn.XLOOKUP(E5900,AF:AF,AI:AI)</f>
        <v/>
      </c>
      <c r="T5900">
        <f>WEEKNUM(G5900)</f>
        <v/>
      </c>
      <c r="U5900">
        <f>YEAR(G5900)</f>
        <v/>
      </c>
      <c r="V5900" s="117">
        <f>IFERROR(Q5900/N5900,"0")</f>
        <v/>
      </c>
    </row>
    <row r="5901">
      <c r="A5901">
        <f>_xlfn.XLOOKUP(D5901,BN:BN,BO:BO)</f>
        <v/>
      </c>
      <c r="B5901" t="inlineStr">
        <is>
          <t>LLC</t>
        </is>
      </c>
      <c r="C5901" t="n">
        <v>1075</v>
      </c>
      <c r="D5901">
        <f>_xlfn.XLOOKUP(C5901,BH:BH,BI:BI)</f>
        <v/>
      </c>
      <c r="E5901" t="n">
        <v>34800</v>
      </c>
      <c r="F5901" t="inlineStr">
        <is>
          <t>Reserva hotel Le Burgundy</t>
        </is>
      </c>
      <c r="G5901" s="234" t="n">
        <v>46077</v>
      </c>
      <c r="H5901" s="234" t="n">
        <v>46083</v>
      </c>
      <c r="I5901" t="inlineStr">
        <is>
          <t>HTL</t>
        </is>
      </c>
      <c r="J5901">
        <f>_xlfn.XLOOKUP(I5901,AS:AS,AU:AU)</f>
        <v/>
      </c>
      <c r="K5901" t="inlineStr">
        <is>
          <t>EUR</t>
        </is>
      </c>
      <c r="L5901" s="238" t="n">
        <v>3786</v>
      </c>
      <c r="M5901">
        <f>L5901*_xlfn.XLOOKUP(K5901,AM:AM,AN:AN)</f>
        <v/>
      </c>
      <c r="N5901">
        <f>L5901*_xlfn.XLOOKUP(K5901,AM:AM,AO:AO)</f>
        <v/>
      </c>
      <c r="O5901" s="238" t="n">
        <v>408</v>
      </c>
      <c r="P5901">
        <f>O5901*_xlfn.XLOOKUP(K5901,AM:AM,AN:AN)</f>
        <v/>
      </c>
      <c r="Q5901">
        <f>O5901*_xlfn.XLOOKUP(K5901,AM:AM,AO:AO)</f>
        <v/>
      </c>
      <c r="R5901">
        <f>_xlfn.XLOOKUP(E5901,AF:AF,AG:AG)</f>
        <v/>
      </c>
      <c r="S5901">
        <f>_xlfn.XLOOKUP(E5901,AF:AF,AI:AI)</f>
        <v/>
      </c>
      <c r="T5901">
        <f>WEEKNUM(G5901)</f>
        <v/>
      </c>
      <c r="U5901">
        <f>YEAR(G5901)</f>
        <v/>
      </c>
      <c r="V5901" s="117">
        <f>IFERROR(Q5901/N5901,"0")</f>
        <v/>
      </c>
    </row>
    <row r="5902">
      <c r="A5902">
        <f>_xlfn.XLOOKUP(D5902,BN:BN,BO:BO)</f>
        <v/>
      </c>
      <c r="B5902" t="inlineStr">
        <is>
          <t>LLC</t>
        </is>
      </c>
      <c r="C5902" t="n">
        <v>1075</v>
      </c>
      <c r="D5902">
        <f>_xlfn.XLOOKUP(C5902,BH:BH,BI:BI)</f>
        <v/>
      </c>
      <c r="E5902" t="n">
        <v>27704</v>
      </c>
      <c r="F5902" t="inlineStr">
        <is>
          <t>Traslados Aeropuerto - Hotel  - Aeropuerto</t>
        </is>
      </c>
      <c r="G5902" s="234" t="n">
        <v>46077</v>
      </c>
      <c r="H5902" s="234" t="n">
        <v>46083</v>
      </c>
      <c r="I5902" t="inlineStr">
        <is>
          <t>TRF</t>
        </is>
      </c>
      <c r="J5902">
        <f>_xlfn.XLOOKUP(I5902,AS:AS,AU:AU)</f>
        <v/>
      </c>
      <c r="K5902" t="inlineStr">
        <is>
          <t>EUR</t>
        </is>
      </c>
      <c r="L5902" s="238" t="n">
        <v>328</v>
      </c>
      <c r="M5902">
        <f>L5902*_xlfn.XLOOKUP(K5902,AM:AM,AN:AN)</f>
        <v/>
      </c>
      <c r="N5902">
        <f>L5902*_xlfn.XLOOKUP(K5902,AM:AM,AO:AO)</f>
        <v/>
      </c>
      <c r="O5902" s="238" t="n">
        <v>53.68</v>
      </c>
      <c r="P5902">
        <f>O5902*_xlfn.XLOOKUP(K5902,AM:AM,AN:AN)</f>
        <v/>
      </c>
      <c r="Q5902">
        <f>O5902*_xlfn.XLOOKUP(K5902,AM:AM,AO:AO)</f>
        <v/>
      </c>
      <c r="R5902">
        <f>_xlfn.XLOOKUP(E5902,AF:AF,AG:AG)</f>
        <v/>
      </c>
      <c r="S5902">
        <f>_xlfn.XLOOKUP(E5902,AF:AF,AI:AI)</f>
        <v/>
      </c>
      <c r="T5902">
        <f>WEEKNUM(G5902)</f>
        <v/>
      </c>
      <c r="U5902">
        <f>YEAR(G5902)</f>
        <v/>
      </c>
      <c r="V5902" s="117">
        <f>IFERROR(Q5902/N5902,"0")</f>
        <v/>
      </c>
    </row>
    <row r="5903">
      <c r="A5903">
        <f>_xlfn.XLOOKUP(D5903,BN:BN,BO:BO)</f>
        <v/>
      </c>
      <c r="B5903" t="inlineStr">
        <is>
          <t>LLC</t>
        </is>
      </c>
      <c r="C5903" t="n">
        <v>1076</v>
      </c>
      <c r="D5903">
        <f>_xlfn.XLOOKUP(C5903,BH:BH,BI:BI)</f>
        <v/>
      </c>
      <c r="E5903" t="n">
        <v>27301</v>
      </c>
      <c r="F5903" t="inlineStr">
        <is>
          <t>Vuelo MEX-DXB/ULH-DXB-MEX//Claudio X. González Laporte</t>
        </is>
      </c>
      <c r="G5903" s="234" t="n">
        <v>46101</v>
      </c>
      <c r="H5903" s="234" t="n">
        <v>46111</v>
      </c>
      <c r="I5903" t="inlineStr">
        <is>
          <t>VLO</t>
        </is>
      </c>
      <c r="J5903">
        <f>_xlfn.XLOOKUP(I5903,AS:AS,AU:AU)</f>
        <v/>
      </c>
      <c r="K5903" t="inlineStr">
        <is>
          <t>USD</t>
        </is>
      </c>
      <c r="L5903" s="238" t="n">
        <v>7441.31</v>
      </c>
      <c r="M5903">
        <f>L5903*_xlfn.XLOOKUP(K5903,AM:AM,AN:AN)</f>
        <v/>
      </c>
      <c r="N5903">
        <f>L5903*_xlfn.XLOOKUP(K5903,AM:AM,AO:AO)</f>
        <v/>
      </c>
      <c r="O5903" s="238" t="n">
        <v>0</v>
      </c>
      <c r="P5903">
        <f>O5903*_xlfn.XLOOKUP(K5903,AM:AM,AN:AN)</f>
        <v/>
      </c>
      <c r="Q5903">
        <f>O5903*_xlfn.XLOOKUP(K5903,AM:AM,AO:AO)</f>
        <v/>
      </c>
      <c r="R5903">
        <f>_xlfn.XLOOKUP(E5903,AF:AF,AG:AG)</f>
        <v/>
      </c>
      <c r="S5903">
        <f>_xlfn.XLOOKUP(E5903,AF:AF,AI:AI)</f>
        <v/>
      </c>
      <c r="T5903">
        <f>WEEKNUM(G5903)</f>
        <v/>
      </c>
      <c r="U5903">
        <f>YEAR(G5903)</f>
        <v/>
      </c>
      <c r="V5903" s="117">
        <f>IFERROR(Q5903/N5903,"0")</f>
        <v/>
      </c>
    </row>
    <row r="5904">
      <c r="A5904">
        <f>_xlfn.XLOOKUP(D5904,BN:BN,BO:BO)</f>
        <v/>
      </c>
      <c r="B5904" t="inlineStr">
        <is>
          <t>LLC</t>
        </is>
      </c>
      <c r="C5904" t="n">
        <v>1076</v>
      </c>
      <c r="D5904">
        <f>_xlfn.XLOOKUP(C5904,BH:BH,BI:BI)</f>
        <v/>
      </c>
      <c r="E5904" t="n">
        <v>27301</v>
      </c>
      <c r="F5904" t="inlineStr">
        <is>
          <t>Vuelo MEX-DXB/ULH-DXB-MEX//Valeria González Guajardo</t>
        </is>
      </c>
      <c r="G5904" s="234" t="n">
        <v>46101</v>
      </c>
      <c r="H5904" s="234" t="n">
        <v>46111</v>
      </c>
      <c r="I5904" t="inlineStr">
        <is>
          <t>VLO</t>
        </is>
      </c>
      <c r="J5904">
        <f>_xlfn.XLOOKUP(I5904,AS:AS,AU:AU)</f>
        <v/>
      </c>
      <c r="K5904" t="inlineStr">
        <is>
          <t>USD</t>
        </is>
      </c>
      <c r="L5904" s="238" t="n">
        <v>7441.31</v>
      </c>
      <c r="M5904">
        <f>L5904*_xlfn.XLOOKUP(K5904,AM:AM,AN:AN)</f>
        <v/>
      </c>
      <c r="N5904">
        <f>L5904*_xlfn.XLOOKUP(K5904,AM:AM,AO:AO)</f>
        <v/>
      </c>
      <c r="O5904" s="238" t="n">
        <v>0</v>
      </c>
      <c r="P5904">
        <f>O5904*_xlfn.XLOOKUP(K5904,AM:AM,AN:AN)</f>
        <v/>
      </c>
      <c r="Q5904">
        <f>O5904*_xlfn.XLOOKUP(K5904,AM:AM,AO:AO)</f>
        <v/>
      </c>
      <c r="R5904">
        <f>_xlfn.XLOOKUP(E5904,AF:AF,AG:AG)</f>
        <v/>
      </c>
      <c r="S5904">
        <f>_xlfn.XLOOKUP(E5904,AF:AF,AI:AI)</f>
        <v/>
      </c>
      <c r="T5904">
        <f>WEEKNUM(G5904)</f>
        <v/>
      </c>
      <c r="U5904">
        <f>YEAR(G5904)</f>
        <v/>
      </c>
      <c r="V5904" s="117">
        <f>IFERROR(Q5904/N5904,"0")</f>
        <v/>
      </c>
    </row>
    <row r="5905">
      <c r="A5905">
        <f>_xlfn.XLOOKUP(D5905,BN:BN,BO:BO)</f>
        <v/>
      </c>
      <c r="B5905" t="inlineStr">
        <is>
          <t>LLC</t>
        </is>
      </c>
      <c r="C5905" t="n">
        <v>1076</v>
      </c>
      <c r="D5905">
        <f>_xlfn.XLOOKUP(C5905,BH:BH,BI:BI)</f>
        <v/>
      </c>
      <c r="E5905" t="n">
        <v>27301</v>
      </c>
      <c r="F5905" t="inlineStr">
        <is>
          <t>Vuelo AUH-RUH//Claudio X. González Laporte</t>
        </is>
      </c>
      <c r="G5905" s="234" t="n">
        <v>46106</v>
      </c>
      <c r="H5905" s="234" t="n">
        <v>46106</v>
      </c>
      <c r="I5905" t="inlineStr">
        <is>
          <t>VLO</t>
        </is>
      </c>
      <c r="J5905">
        <f>_xlfn.XLOOKUP(I5905,AS:AS,AU:AU)</f>
        <v/>
      </c>
      <c r="K5905" t="inlineStr">
        <is>
          <t>USD</t>
        </is>
      </c>
      <c r="L5905" s="238" t="n">
        <v>2926.31</v>
      </c>
      <c r="M5905">
        <f>L5905*_xlfn.XLOOKUP(K5905,AM:AM,AN:AN)</f>
        <v/>
      </c>
      <c r="N5905">
        <f>L5905*_xlfn.XLOOKUP(K5905,AM:AM,AO:AO)</f>
        <v/>
      </c>
      <c r="O5905" s="238" t="n">
        <v>0</v>
      </c>
      <c r="P5905">
        <f>O5905*_xlfn.XLOOKUP(K5905,AM:AM,AN:AN)</f>
        <v/>
      </c>
      <c r="Q5905">
        <f>O5905*_xlfn.XLOOKUP(K5905,AM:AM,AO:AO)</f>
        <v/>
      </c>
      <c r="R5905">
        <f>_xlfn.XLOOKUP(E5905,AF:AF,AG:AG)</f>
        <v/>
      </c>
      <c r="S5905">
        <f>_xlfn.XLOOKUP(E5905,AF:AF,AI:AI)</f>
        <v/>
      </c>
      <c r="T5905">
        <f>WEEKNUM(G5905)</f>
        <v/>
      </c>
      <c r="U5905">
        <f>YEAR(G5905)</f>
        <v/>
      </c>
      <c r="V5905" s="117">
        <f>IFERROR(Q5905/N5905,"0")</f>
        <v/>
      </c>
    </row>
    <row r="5906">
      <c r="A5906">
        <f>_xlfn.XLOOKUP(D5906,BN:BN,BO:BO)</f>
        <v/>
      </c>
      <c r="B5906" t="inlineStr">
        <is>
          <t>LLC</t>
        </is>
      </c>
      <c r="C5906" t="n">
        <v>1076</v>
      </c>
      <c r="D5906">
        <f>_xlfn.XLOOKUP(C5906,BH:BH,BI:BI)</f>
        <v/>
      </c>
      <c r="E5906" t="n">
        <v>27301</v>
      </c>
      <c r="F5906" t="inlineStr">
        <is>
          <t>Vuelo AUH-RUH//Valeria González Guajardo</t>
        </is>
      </c>
      <c r="G5906" s="234" t="n">
        <v>46106</v>
      </c>
      <c r="H5906" s="234" t="n">
        <v>46106</v>
      </c>
      <c r="I5906" t="inlineStr">
        <is>
          <t>VLO</t>
        </is>
      </c>
      <c r="J5906">
        <f>_xlfn.XLOOKUP(I5906,AS:AS,AU:AU)</f>
        <v/>
      </c>
      <c r="K5906" t="inlineStr">
        <is>
          <t>USD</t>
        </is>
      </c>
      <c r="L5906" s="238" t="n">
        <v>2926.31</v>
      </c>
      <c r="M5906">
        <f>L5906*_xlfn.XLOOKUP(K5906,AM:AM,AN:AN)</f>
        <v/>
      </c>
      <c r="N5906">
        <f>L5906*_xlfn.XLOOKUP(K5906,AM:AM,AO:AO)</f>
        <v/>
      </c>
      <c r="O5906" s="238" t="n">
        <v>0</v>
      </c>
      <c r="P5906">
        <f>O5906*_xlfn.XLOOKUP(K5906,AM:AM,AN:AN)</f>
        <v/>
      </c>
      <c r="Q5906">
        <f>O5906*_xlfn.XLOOKUP(K5906,AM:AM,AO:AO)</f>
        <v/>
      </c>
      <c r="R5906">
        <f>_xlfn.XLOOKUP(E5906,AF:AF,AG:AG)</f>
        <v/>
      </c>
      <c r="S5906">
        <f>_xlfn.XLOOKUP(E5906,AF:AF,AI:AI)</f>
        <v/>
      </c>
      <c r="T5906">
        <f>WEEKNUM(G5906)</f>
        <v/>
      </c>
      <c r="U5906">
        <f>YEAR(G5906)</f>
        <v/>
      </c>
      <c r="V5906" s="117">
        <f>IFERROR(Q5906/N5906,"0")</f>
        <v/>
      </c>
    </row>
    <row r="5907">
      <c r="A5907">
        <f>_xlfn.XLOOKUP(D5907,BN:BN,BO:BO)</f>
        <v/>
      </c>
      <c r="B5907" t="inlineStr">
        <is>
          <t>LLC</t>
        </is>
      </c>
      <c r="C5907" t="n">
        <v>1076</v>
      </c>
      <c r="D5907">
        <f>_xlfn.XLOOKUP(C5907,BH:BH,BI:BI)</f>
        <v/>
      </c>
      <c r="E5907" t="n">
        <v>27301</v>
      </c>
      <c r="F5907" t="inlineStr">
        <is>
          <t>Asiento AUH-RUH//Claudio X. González Laporte</t>
        </is>
      </c>
      <c r="G5907" s="234" t="n">
        <v>46106</v>
      </c>
      <c r="H5907" s="234" t="n">
        <v>46106</v>
      </c>
      <c r="I5907" t="inlineStr">
        <is>
          <t>VLO</t>
        </is>
      </c>
      <c r="J5907">
        <f>_xlfn.XLOOKUP(I5907,AS:AS,AU:AU)</f>
        <v/>
      </c>
      <c r="K5907" t="inlineStr">
        <is>
          <t>USD</t>
        </is>
      </c>
      <c r="L5907" s="238" t="n">
        <v>0</v>
      </c>
      <c r="M5907">
        <f>L5907*_xlfn.XLOOKUP(K5907,AM:AM,AN:AN)</f>
        <v/>
      </c>
      <c r="N5907">
        <f>L5907*_xlfn.XLOOKUP(K5907,AM:AM,AO:AO)</f>
        <v/>
      </c>
      <c r="O5907" s="238" t="n">
        <v>0</v>
      </c>
      <c r="P5907">
        <f>O5907*_xlfn.XLOOKUP(K5907,AM:AM,AN:AN)</f>
        <v/>
      </c>
      <c r="Q5907">
        <f>O5907*_xlfn.XLOOKUP(K5907,AM:AM,AO:AO)</f>
        <v/>
      </c>
      <c r="R5907">
        <f>_xlfn.XLOOKUP(E5907,AF:AF,AG:AG)</f>
        <v/>
      </c>
      <c r="S5907">
        <f>_xlfn.XLOOKUP(E5907,AF:AF,AI:AI)</f>
        <v/>
      </c>
      <c r="T5907">
        <f>WEEKNUM(G5907)</f>
        <v/>
      </c>
      <c r="U5907">
        <f>YEAR(G5907)</f>
        <v/>
      </c>
      <c r="V5907" s="117">
        <f>IFERROR(Q5907/N5907,"0")</f>
        <v/>
      </c>
    </row>
    <row r="5908">
      <c r="A5908">
        <f>_xlfn.XLOOKUP(D5908,BN:BN,BO:BO)</f>
        <v/>
      </c>
      <c r="B5908" t="inlineStr">
        <is>
          <t>LLC</t>
        </is>
      </c>
      <c r="C5908" t="n">
        <v>1076</v>
      </c>
      <c r="D5908">
        <f>_xlfn.XLOOKUP(C5908,BH:BH,BI:BI)</f>
        <v/>
      </c>
      <c r="E5908" t="n">
        <v>27301</v>
      </c>
      <c r="F5908" t="inlineStr">
        <is>
          <t>Asiento AUH-RUH//Valeria González Guajardo</t>
        </is>
      </c>
      <c r="G5908" s="234" t="n">
        <v>46106</v>
      </c>
      <c r="H5908" s="234" t="n">
        <v>46106</v>
      </c>
      <c r="I5908" t="inlineStr">
        <is>
          <t>VLO</t>
        </is>
      </c>
      <c r="J5908">
        <f>_xlfn.XLOOKUP(I5908,AS:AS,AU:AU)</f>
        <v/>
      </c>
      <c r="K5908" t="inlineStr">
        <is>
          <t>USD</t>
        </is>
      </c>
      <c r="L5908" s="238" t="n">
        <v>0</v>
      </c>
      <c r="M5908">
        <f>L5908*_xlfn.XLOOKUP(K5908,AM:AM,AN:AN)</f>
        <v/>
      </c>
      <c r="N5908">
        <f>L5908*_xlfn.XLOOKUP(K5908,AM:AM,AO:AO)</f>
        <v/>
      </c>
      <c r="O5908" s="238" t="n">
        <v>0</v>
      </c>
      <c r="P5908">
        <f>O5908*_xlfn.XLOOKUP(K5908,AM:AM,AN:AN)</f>
        <v/>
      </c>
      <c r="Q5908">
        <f>O5908*_xlfn.XLOOKUP(K5908,AM:AM,AO:AO)</f>
        <v/>
      </c>
      <c r="R5908">
        <f>_xlfn.XLOOKUP(E5908,AF:AF,AG:AG)</f>
        <v/>
      </c>
      <c r="S5908">
        <f>_xlfn.XLOOKUP(E5908,AF:AF,AI:AI)</f>
        <v/>
      </c>
      <c r="T5908">
        <f>WEEKNUM(G5908)</f>
        <v/>
      </c>
      <c r="U5908">
        <f>YEAR(G5908)</f>
        <v/>
      </c>
      <c r="V5908" s="117">
        <f>IFERROR(Q5908/N5908,"0")</f>
        <v/>
      </c>
    </row>
    <row r="5909">
      <c r="A5909">
        <f>_xlfn.XLOOKUP(D5909,BN:BN,BO:BO)</f>
        <v/>
      </c>
      <c r="B5909" t="inlineStr">
        <is>
          <t>LLC</t>
        </is>
      </c>
      <c r="C5909" t="n">
        <v>1076</v>
      </c>
      <c r="D5909">
        <f>_xlfn.XLOOKUP(C5909,BH:BH,BI:BI)</f>
        <v/>
      </c>
      <c r="E5909" t="n">
        <v>27301</v>
      </c>
      <c r="F5909" t="inlineStr">
        <is>
          <t>Vuelo RUH-ULH//CLaudio X. González Guajardo</t>
        </is>
      </c>
      <c r="G5909" s="234" t="n">
        <v>46108</v>
      </c>
      <c r="H5909" s="234" t="n">
        <v>46108</v>
      </c>
      <c r="I5909" t="inlineStr">
        <is>
          <t>VLO</t>
        </is>
      </c>
      <c r="J5909">
        <f>_xlfn.XLOOKUP(I5909,AS:AS,AU:AU)</f>
        <v/>
      </c>
      <c r="K5909" t="inlineStr">
        <is>
          <t>USD</t>
        </is>
      </c>
      <c r="L5909" s="238" t="n">
        <v>349.4</v>
      </c>
      <c r="M5909">
        <f>L5909*_xlfn.XLOOKUP(K5909,AM:AM,AN:AN)</f>
        <v/>
      </c>
      <c r="N5909">
        <f>L5909*_xlfn.XLOOKUP(K5909,AM:AM,AO:AO)</f>
        <v/>
      </c>
      <c r="O5909" s="238" t="n">
        <v>0</v>
      </c>
      <c r="P5909">
        <f>O5909*_xlfn.XLOOKUP(K5909,AM:AM,AN:AN)</f>
        <v/>
      </c>
      <c r="Q5909">
        <f>O5909*_xlfn.XLOOKUP(K5909,AM:AM,AO:AO)</f>
        <v/>
      </c>
      <c r="R5909">
        <f>_xlfn.XLOOKUP(E5909,AF:AF,AG:AG)</f>
        <v/>
      </c>
      <c r="S5909">
        <f>_xlfn.XLOOKUP(E5909,AF:AF,AI:AI)</f>
        <v/>
      </c>
      <c r="T5909">
        <f>WEEKNUM(G5909)</f>
        <v/>
      </c>
      <c r="U5909">
        <f>YEAR(G5909)</f>
        <v/>
      </c>
      <c r="V5909" s="117">
        <f>IFERROR(Q5909/N5909,"0")</f>
        <v/>
      </c>
    </row>
    <row r="5910">
      <c r="A5910">
        <f>_xlfn.XLOOKUP(D5910,BN:BN,BO:BO)</f>
        <v/>
      </c>
      <c r="B5910" t="inlineStr">
        <is>
          <t>LLC</t>
        </is>
      </c>
      <c r="C5910" t="n">
        <v>1076</v>
      </c>
      <c r="D5910">
        <f>_xlfn.XLOOKUP(C5910,BH:BH,BI:BI)</f>
        <v/>
      </c>
      <c r="E5910" t="n">
        <v>27301</v>
      </c>
      <c r="F5910" t="inlineStr">
        <is>
          <t>Vuelo RUH-ULH//Valeria González Guajardo</t>
        </is>
      </c>
      <c r="G5910" s="234" t="n">
        <v>46108</v>
      </c>
      <c r="H5910" s="234" t="n">
        <v>46108</v>
      </c>
      <c r="I5910" t="inlineStr">
        <is>
          <t>VLO</t>
        </is>
      </c>
      <c r="J5910">
        <f>_xlfn.XLOOKUP(I5910,AS:AS,AU:AU)</f>
        <v/>
      </c>
      <c r="K5910" t="inlineStr">
        <is>
          <t>USD</t>
        </is>
      </c>
      <c r="L5910" s="238" t="n">
        <v>349.4</v>
      </c>
      <c r="M5910">
        <f>L5910*_xlfn.XLOOKUP(K5910,AM:AM,AN:AN)</f>
        <v/>
      </c>
      <c r="N5910">
        <f>L5910*_xlfn.XLOOKUP(K5910,AM:AM,AO:AO)</f>
        <v/>
      </c>
      <c r="O5910" s="238" t="n">
        <v>0</v>
      </c>
      <c r="P5910">
        <f>O5910*_xlfn.XLOOKUP(K5910,AM:AM,AN:AN)</f>
        <v/>
      </c>
      <c r="Q5910">
        <f>O5910*_xlfn.XLOOKUP(K5910,AM:AM,AO:AO)</f>
        <v/>
      </c>
      <c r="R5910">
        <f>_xlfn.XLOOKUP(E5910,AF:AF,AG:AG)</f>
        <v/>
      </c>
      <c r="S5910">
        <f>_xlfn.XLOOKUP(E5910,AF:AF,AI:AI)</f>
        <v/>
      </c>
      <c r="T5910">
        <f>WEEKNUM(G5910)</f>
        <v/>
      </c>
      <c r="U5910">
        <f>YEAR(G5910)</f>
        <v/>
      </c>
      <c r="V5910" s="117">
        <f>IFERROR(Q5910/N5910,"0")</f>
        <v/>
      </c>
    </row>
    <row r="5911">
      <c r="A5911">
        <f>_xlfn.XLOOKUP(D5911,BN:BN,BO:BO)</f>
        <v/>
      </c>
      <c r="B5911" t="inlineStr">
        <is>
          <t>LLC</t>
        </is>
      </c>
      <c r="C5911" t="n">
        <v>1076</v>
      </c>
      <c r="D5911">
        <f>_xlfn.XLOOKUP(C5911,BH:BH,BI:BI)</f>
        <v/>
      </c>
      <c r="E5911" t="n">
        <v>0</v>
      </c>
      <c r="F5911" t="inlineStr">
        <is>
          <t>Fee de emisión IVVKFG/OILTLA/QBZTVP</t>
        </is>
      </c>
      <c r="G5911" s="234" t="n">
        <v>46101</v>
      </c>
      <c r="H5911" s="234" t="n">
        <v>46111</v>
      </c>
      <c r="I5911" t="inlineStr">
        <is>
          <t>HPS</t>
        </is>
      </c>
      <c r="J5911">
        <f>_xlfn.XLOOKUP(I5911,AS:AS,AU:AU)</f>
        <v/>
      </c>
      <c r="K5911" t="inlineStr">
        <is>
          <t>USD</t>
        </is>
      </c>
      <c r="L5911" s="238" t="n">
        <v>100</v>
      </c>
      <c r="M5911">
        <f>L5911*_xlfn.XLOOKUP(K5911,AM:AM,AN:AN)</f>
        <v/>
      </c>
      <c r="N5911">
        <f>L5911*_xlfn.XLOOKUP(K5911,AM:AM,AO:AO)</f>
        <v/>
      </c>
      <c r="O5911" s="238" t="n">
        <v>100</v>
      </c>
      <c r="P5911">
        <f>O5911*_xlfn.XLOOKUP(K5911,AM:AM,AN:AN)</f>
        <v/>
      </c>
      <c r="Q5911">
        <f>O5911*_xlfn.XLOOKUP(K5911,AM:AM,AO:AO)</f>
        <v/>
      </c>
      <c r="R5911">
        <f>_xlfn.XLOOKUP(E5911,AF:AF,AG:AG)</f>
        <v/>
      </c>
      <c r="S5911">
        <f>_xlfn.XLOOKUP(E5911,AF:AF,AI:AI)</f>
        <v/>
      </c>
      <c r="T5911">
        <f>WEEKNUM(G5911)</f>
        <v/>
      </c>
      <c r="U5911">
        <f>YEAR(G5911)</f>
        <v/>
      </c>
      <c r="V5911" s="117">
        <f>IFERROR(Q5911/N5911,"0")</f>
        <v/>
      </c>
    </row>
    <row r="5912">
      <c r="A5912">
        <f>_xlfn.XLOOKUP(D5912,BN:BN,BO:BO)</f>
        <v/>
      </c>
      <c r="B5912" t="inlineStr">
        <is>
          <t>LLC</t>
        </is>
      </c>
      <c r="C5912" t="n">
        <v>1076</v>
      </c>
      <c r="D5912">
        <f>_xlfn.XLOOKUP(C5912,BH:BH,BI:BI)</f>
        <v/>
      </c>
      <c r="E5912" t="n">
        <v>34868</v>
      </c>
      <c r="F5912" t="inlineStr">
        <is>
          <t>Vuelo Web</t>
        </is>
      </c>
      <c r="G5912" s="234" t="n">
        <v>46101</v>
      </c>
      <c r="H5912" s="234" t="n">
        <v>46111</v>
      </c>
      <c r="I5912" t="inlineStr">
        <is>
          <t>ABC</t>
        </is>
      </c>
      <c r="J5912">
        <f>_xlfn.XLOOKUP(I5912,AS:AS,AU:AU)</f>
        <v/>
      </c>
      <c r="K5912" t="inlineStr">
        <is>
          <t>USD</t>
        </is>
      </c>
      <c r="L5912" s="238" t="n">
        <v>143.09</v>
      </c>
      <c r="M5912">
        <f>L5912*_xlfn.XLOOKUP(K5912,AM:AM,AN:AN)</f>
        <v/>
      </c>
      <c r="N5912">
        <f>L5912*_xlfn.XLOOKUP(K5912,AM:AM,AO:AO)</f>
        <v/>
      </c>
      <c r="O5912" s="238" t="n">
        <v>0</v>
      </c>
      <c r="P5912">
        <f>O5912*_xlfn.XLOOKUP(K5912,AM:AM,AN:AN)</f>
        <v/>
      </c>
      <c r="Q5912">
        <f>O5912*_xlfn.XLOOKUP(K5912,AM:AM,AO:AO)</f>
        <v/>
      </c>
      <c r="R5912">
        <f>_xlfn.XLOOKUP(E5912,AF:AF,AG:AG)</f>
        <v/>
      </c>
      <c r="S5912">
        <f>_xlfn.XLOOKUP(E5912,AF:AF,AI:AI)</f>
        <v/>
      </c>
      <c r="T5912">
        <f>WEEKNUM(G5912)</f>
        <v/>
      </c>
      <c r="U5912">
        <f>YEAR(G5912)</f>
        <v/>
      </c>
      <c r="V5912" s="117">
        <f>IFERROR(Q5912/N5912,"0")</f>
        <v/>
      </c>
    </row>
    <row r="5913">
      <c r="A5913">
        <f>_xlfn.XLOOKUP(D5913,BN:BN,BO:BO)</f>
        <v/>
      </c>
      <c r="B5913" t="inlineStr">
        <is>
          <t>LLC</t>
        </is>
      </c>
      <c r="C5913" t="n">
        <v>1077</v>
      </c>
      <c r="D5913">
        <f>_xlfn.XLOOKUP(C5913,BH:BH,BI:BI)</f>
        <v/>
      </c>
      <c r="E5913" t="n">
        <v>28799</v>
      </c>
      <c r="F5913" t="inlineStr">
        <is>
          <t>Placeholder</t>
        </is>
      </c>
      <c r="G5913" s="234" t="n">
        <v>46108</v>
      </c>
      <c r="H5913" s="234" t="n">
        <v>46121</v>
      </c>
      <c r="I5913" t="inlineStr">
        <is>
          <t>HTL</t>
        </is>
      </c>
      <c r="J5913">
        <f>_xlfn.XLOOKUP(I5913,AS:AS,AU:AU)</f>
        <v/>
      </c>
      <c r="K5913" t="inlineStr">
        <is>
          <t>EUR</t>
        </is>
      </c>
      <c r="L5913" s="238" t="n">
        <v>1</v>
      </c>
      <c r="M5913">
        <f>L5913*_xlfn.XLOOKUP(K5913,AM:AM,AN:AN)</f>
        <v/>
      </c>
      <c r="N5913">
        <f>L5913*_xlfn.XLOOKUP(K5913,AM:AM,AO:AO)</f>
        <v/>
      </c>
      <c r="O5913" s="238" t="n">
        <v>0</v>
      </c>
      <c r="P5913">
        <f>O5913*_xlfn.XLOOKUP(K5913,AM:AM,AN:AN)</f>
        <v/>
      </c>
      <c r="Q5913">
        <f>O5913*_xlfn.XLOOKUP(K5913,AM:AM,AO:AO)</f>
        <v/>
      </c>
      <c r="R5913">
        <f>_xlfn.XLOOKUP(E5913,AF:AF,AG:AG)</f>
        <v/>
      </c>
      <c r="S5913">
        <f>_xlfn.XLOOKUP(E5913,AF:AF,AI:AI)</f>
        <v/>
      </c>
      <c r="T5913">
        <f>WEEKNUM(G5913)</f>
        <v/>
      </c>
      <c r="U5913">
        <f>YEAR(G5913)</f>
        <v/>
      </c>
      <c r="V5913" s="117">
        <f>IFERROR(Q5913/N5913,"0")</f>
        <v/>
      </c>
    </row>
    <row r="5914">
      <c r="A5914">
        <f>_xlfn.XLOOKUP(D5914,BN:BN,BO:BO)</f>
        <v/>
      </c>
      <c r="B5914" t="inlineStr">
        <is>
          <t>LLC</t>
        </is>
      </c>
      <c r="C5914" t="n">
        <v>1077</v>
      </c>
      <c r="D5914">
        <f>_xlfn.XLOOKUP(C5914,BH:BH,BI:BI)</f>
        <v/>
      </c>
      <c r="E5914" t="n">
        <v>28934</v>
      </c>
      <c r="F5914" t="inlineStr">
        <is>
          <t>LEAL GALINDO GISELA ANAID</t>
        </is>
      </c>
      <c r="G5914" s="234" t="n">
        <v>46108</v>
      </c>
      <c r="H5914" s="234" t="n">
        <v>46120</v>
      </c>
      <c r="I5914" t="inlineStr">
        <is>
          <t>VLO</t>
        </is>
      </c>
      <c r="J5914">
        <f>_xlfn.XLOOKUP(I5914,AS:AS,AU:AU)</f>
        <v/>
      </c>
      <c r="K5914" t="inlineStr">
        <is>
          <t>EUR</t>
        </is>
      </c>
      <c r="L5914" s="238" t="n">
        <v>5351</v>
      </c>
      <c r="M5914">
        <f>L5914*_xlfn.XLOOKUP(K5914,AM:AM,AN:AN)</f>
        <v/>
      </c>
      <c r="N5914">
        <f>L5914*_xlfn.XLOOKUP(K5914,AM:AM,AO:AO)</f>
        <v/>
      </c>
      <c r="O5914" s="238" t="n">
        <v>0</v>
      </c>
      <c r="P5914">
        <f>O5914*_xlfn.XLOOKUP(K5914,AM:AM,AN:AN)</f>
        <v/>
      </c>
      <c r="Q5914">
        <f>O5914*_xlfn.XLOOKUP(K5914,AM:AM,AO:AO)</f>
        <v/>
      </c>
      <c r="R5914">
        <f>_xlfn.XLOOKUP(E5914,AF:AF,AG:AG)</f>
        <v/>
      </c>
      <c r="S5914">
        <f>_xlfn.XLOOKUP(E5914,AF:AF,AI:AI)</f>
        <v/>
      </c>
      <c r="T5914">
        <f>WEEKNUM(G5914)</f>
        <v/>
      </c>
      <c r="U5914">
        <f>YEAR(G5914)</f>
        <v/>
      </c>
      <c r="V5914" s="117">
        <f>IFERROR(Q5914/N5914,"0")</f>
        <v/>
      </c>
    </row>
    <row r="5915">
      <c r="A5915">
        <f>_xlfn.XLOOKUP(D5915,BN:BN,BO:BO)</f>
        <v/>
      </c>
      <c r="B5915" t="inlineStr">
        <is>
          <t>LLC</t>
        </is>
      </c>
      <c r="C5915" t="n">
        <v>1077</v>
      </c>
      <c r="D5915">
        <f>_xlfn.XLOOKUP(C5915,BH:BH,BI:BI)</f>
        <v/>
      </c>
      <c r="E5915" t="n">
        <v>28934</v>
      </c>
      <c r="F5915" t="inlineStr">
        <is>
          <t>MAERKER SALMON DENISE</t>
        </is>
      </c>
      <c r="G5915" s="234" t="n">
        <v>46108</v>
      </c>
      <c r="H5915" s="234" t="n">
        <v>46123</v>
      </c>
      <c r="I5915" t="inlineStr">
        <is>
          <t>VLO</t>
        </is>
      </c>
      <c r="J5915">
        <f>_xlfn.XLOOKUP(I5915,AS:AS,AU:AU)</f>
        <v/>
      </c>
      <c r="K5915" t="inlineStr">
        <is>
          <t>EUR</t>
        </is>
      </c>
      <c r="L5915" s="238" t="n">
        <v>4495.08</v>
      </c>
      <c r="M5915">
        <f>L5915*_xlfn.XLOOKUP(K5915,AM:AM,AN:AN)</f>
        <v/>
      </c>
      <c r="N5915">
        <f>L5915*_xlfn.XLOOKUP(K5915,AM:AM,AO:AO)</f>
        <v/>
      </c>
      <c r="O5915" s="238" t="n">
        <v>0</v>
      </c>
      <c r="P5915">
        <f>O5915*_xlfn.XLOOKUP(K5915,AM:AM,AN:AN)</f>
        <v/>
      </c>
      <c r="Q5915">
        <f>O5915*_xlfn.XLOOKUP(K5915,AM:AM,AO:AO)</f>
        <v/>
      </c>
      <c r="R5915">
        <f>_xlfn.XLOOKUP(E5915,AF:AF,AG:AG)</f>
        <v/>
      </c>
      <c r="S5915">
        <f>_xlfn.XLOOKUP(E5915,AF:AF,AI:AI)</f>
        <v/>
      </c>
      <c r="T5915">
        <f>WEEKNUM(G5915)</f>
        <v/>
      </c>
      <c r="U5915">
        <f>YEAR(G5915)</f>
        <v/>
      </c>
      <c r="V5915" s="117">
        <f>IFERROR(Q5915/N5915,"0")</f>
        <v/>
      </c>
    </row>
    <row r="5916">
      <c r="A5916">
        <f>_xlfn.XLOOKUP(D5916,BN:BN,BO:BO)</f>
        <v/>
      </c>
      <c r="B5916" t="inlineStr">
        <is>
          <t>LLC</t>
        </is>
      </c>
      <c r="C5916" t="n">
        <v>1077</v>
      </c>
      <c r="D5916">
        <f>_xlfn.XLOOKUP(C5916,BH:BH,BI:BI)</f>
        <v/>
      </c>
      <c r="E5916" t="n">
        <v>0</v>
      </c>
      <c r="F5916" t="inlineStr">
        <is>
          <t>Fee emision</t>
        </is>
      </c>
      <c r="G5916" s="234" t="n">
        <v>46108</v>
      </c>
      <c r="H5916" s="234" t="n">
        <v>46121</v>
      </c>
      <c r="I5916" t="inlineStr">
        <is>
          <t>HPS</t>
        </is>
      </c>
      <c r="J5916">
        <f>_xlfn.XLOOKUP(I5916,AS:AS,AU:AU)</f>
        <v/>
      </c>
      <c r="K5916" t="inlineStr">
        <is>
          <t>EUR</t>
        </is>
      </c>
      <c r="L5916" s="238" t="n">
        <v>130</v>
      </c>
      <c r="M5916">
        <f>L5916*_xlfn.XLOOKUP(K5916,AM:AM,AN:AN)</f>
        <v/>
      </c>
      <c r="N5916">
        <f>L5916*_xlfn.XLOOKUP(K5916,AM:AM,AO:AO)</f>
        <v/>
      </c>
      <c r="O5916" s="238" t="n">
        <v>130</v>
      </c>
      <c r="P5916">
        <f>O5916*_xlfn.XLOOKUP(K5916,AM:AM,AN:AN)</f>
        <v/>
      </c>
      <c r="Q5916">
        <f>O5916*_xlfn.XLOOKUP(K5916,AM:AM,AO:AO)</f>
        <v/>
      </c>
      <c r="R5916">
        <f>_xlfn.XLOOKUP(E5916,AF:AF,AG:AG)</f>
        <v/>
      </c>
      <c r="S5916">
        <f>_xlfn.XLOOKUP(E5916,AF:AF,AI:AI)</f>
        <v/>
      </c>
      <c r="T5916">
        <f>WEEKNUM(G5916)</f>
        <v/>
      </c>
      <c r="U5916">
        <f>YEAR(G5916)</f>
        <v/>
      </c>
      <c r="V5916" s="117">
        <f>IFERROR(Q5916/N5916,"0")</f>
        <v/>
      </c>
    </row>
    <row r="5917">
      <c r="A5917">
        <f>_xlfn.XLOOKUP(D5917,BN:BN,BO:BO)</f>
        <v/>
      </c>
      <c r="B5917" t="inlineStr">
        <is>
          <t>LLC</t>
        </is>
      </c>
      <c r="C5917" t="n">
        <v>1077</v>
      </c>
      <c r="D5917">
        <f>_xlfn.XLOOKUP(C5917,BH:BH,BI:BI)</f>
        <v/>
      </c>
      <c r="E5917" t="n">
        <v>0</v>
      </c>
      <c r="F5917" t="inlineStr">
        <is>
          <t>2% de tarjeta</t>
        </is>
      </c>
      <c r="G5917" s="234" t="n">
        <v>46108</v>
      </c>
      <c r="H5917" s="234" t="n">
        <v>46123</v>
      </c>
      <c r="I5917" t="inlineStr">
        <is>
          <t>HPS</t>
        </is>
      </c>
      <c r="J5917">
        <f>_xlfn.XLOOKUP(I5917,AS:AS,AU:AU)</f>
        <v/>
      </c>
      <c r="K5917" t="inlineStr">
        <is>
          <t>EUR</t>
        </is>
      </c>
      <c r="L5917" s="238" t="n">
        <v>141.61</v>
      </c>
      <c r="M5917">
        <f>L5917*_xlfn.XLOOKUP(K5917,AM:AM,AN:AN)</f>
        <v/>
      </c>
      <c r="N5917">
        <f>L5917*_xlfn.XLOOKUP(K5917,AM:AM,AO:AO)</f>
        <v/>
      </c>
      <c r="O5917" s="238" t="n">
        <v>141.61</v>
      </c>
      <c r="P5917">
        <f>O5917*_xlfn.XLOOKUP(K5917,AM:AM,AN:AN)</f>
        <v/>
      </c>
      <c r="Q5917">
        <f>O5917*_xlfn.XLOOKUP(K5917,AM:AM,AO:AO)</f>
        <v/>
      </c>
      <c r="R5917">
        <f>_xlfn.XLOOKUP(E5917,AF:AF,AG:AG)</f>
        <v/>
      </c>
      <c r="S5917">
        <f>_xlfn.XLOOKUP(E5917,AF:AF,AI:AI)</f>
        <v/>
      </c>
      <c r="T5917">
        <f>WEEKNUM(G5917)</f>
        <v/>
      </c>
      <c r="U5917">
        <f>YEAR(G5917)</f>
        <v/>
      </c>
      <c r="V5917" s="117">
        <f>IFERROR(Q5917/N5917,"0")</f>
        <v/>
      </c>
    </row>
    <row r="5918">
      <c r="A5918">
        <f>_xlfn.XLOOKUP(D5918,BN:BN,BO:BO)</f>
        <v/>
      </c>
      <c r="B5918" t="inlineStr">
        <is>
          <t>LLC</t>
        </is>
      </c>
      <c r="C5918" t="n">
        <v>1078</v>
      </c>
      <c r="D5918">
        <f>_xlfn.XLOOKUP(C5918,BH:BH,BI:BI)</f>
        <v/>
      </c>
      <c r="E5918" t="n">
        <v>34777</v>
      </c>
      <c r="F5918" t="inlineStr">
        <is>
          <t>NH CPH - 29 JUN - 1 JUL</t>
        </is>
      </c>
      <c r="G5918" s="234" t="n">
        <v>46202</v>
      </c>
      <c r="H5918" s="234" t="n">
        <v>46204</v>
      </c>
      <c r="I5918" t="inlineStr">
        <is>
          <t>HTL</t>
        </is>
      </c>
      <c r="J5918">
        <f>_xlfn.XLOOKUP(I5918,AS:AS,AU:AU)</f>
        <v/>
      </c>
      <c r="K5918" t="inlineStr">
        <is>
          <t>EUR</t>
        </is>
      </c>
      <c r="L5918" s="238" t="n">
        <v>2295.73</v>
      </c>
      <c r="M5918">
        <f>L5918*_xlfn.XLOOKUP(K5918,AM:AM,AN:AN)</f>
        <v/>
      </c>
      <c r="N5918">
        <f>L5918*_xlfn.XLOOKUP(K5918,AM:AM,AO:AO)</f>
        <v/>
      </c>
      <c r="O5918" s="238" t="n">
        <v>229.57</v>
      </c>
      <c r="P5918">
        <f>O5918*_xlfn.XLOOKUP(K5918,AM:AM,AN:AN)</f>
        <v/>
      </c>
      <c r="Q5918">
        <f>O5918*_xlfn.XLOOKUP(K5918,AM:AM,AO:AO)</f>
        <v/>
      </c>
      <c r="R5918">
        <f>_xlfn.XLOOKUP(E5918,AF:AF,AG:AG)</f>
        <v/>
      </c>
      <c r="S5918">
        <f>_xlfn.XLOOKUP(E5918,AF:AF,AI:AI)</f>
        <v/>
      </c>
      <c r="T5918">
        <f>WEEKNUM(G5918)</f>
        <v/>
      </c>
      <c r="U5918">
        <f>YEAR(G5918)</f>
        <v/>
      </c>
      <c r="V5918" s="117">
        <f>IFERROR(Q5918/N5918,"0")</f>
        <v/>
      </c>
    </row>
    <row r="5919">
      <c r="A5919">
        <f>_xlfn.XLOOKUP(D5919,BN:BN,BO:BO)</f>
        <v/>
      </c>
      <c r="B5919" t="inlineStr">
        <is>
          <t>LLC</t>
        </is>
      </c>
      <c r="C5919" t="n">
        <v>1078</v>
      </c>
      <c r="D5919">
        <f>_xlfn.XLOOKUP(C5919,BH:BH,BI:BI)</f>
        <v/>
      </c>
      <c r="E5919" t="n">
        <v>27238</v>
      </c>
      <c r="F5919" t="inlineStr">
        <is>
          <t>ETT HEM - 8- 10 JUL</t>
        </is>
      </c>
      <c r="G5919" s="234" t="n">
        <v>46211</v>
      </c>
      <c r="H5919" s="234" t="n">
        <v>46213</v>
      </c>
      <c r="I5919" t="inlineStr">
        <is>
          <t>HTL</t>
        </is>
      </c>
      <c r="J5919">
        <f>_xlfn.XLOOKUP(I5919,AS:AS,AU:AU)</f>
        <v/>
      </c>
      <c r="K5919" t="inlineStr">
        <is>
          <t>EUR</t>
        </is>
      </c>
      <c r="L5919" s="238" t="n">
        <v>1645.8</v>
      </c>
      <c r="M5919">
        <f>L5919*_xlfn.XLOOKUP(K5919,AM:AM,AN:AN)</f>
        <v/>
      </c>
      <c r="N5919">
        <f>L5919*_xlfn.XLOOKUP(K5919,AM:AM,AO:AO)</f>
        <v/>
      </c>
      <c r="O5919" s="238" t="n">
        <v>164.58</v>
      </c>
      <c r="P5919">
        <f>O5919*_xlfn.XLOOKUP(K5919,AM:AM,AN:AN)</f>
        <v/>
      </c>
      <c r="Q5919">
        <f>O5919*_xlfn.XLOOKUP(K5919,AM:AM,AO:AO)</f>
        <v/>
      </c>
      <c r="R5919">
        <f>_xlfn.XLOOKUP(E5919,AF:AF,AG:AG)</f>
        <v/>
      </c>
      <c r="S5919">
        <f>_xlfn.XLOOKUP(E5919,AF:AF,AI:AI)</f>
        <v/>
      </c>
      <c r="T5919">
        <f>WEEKNUM(G5919)</f>
        <v/>
      </c>
      <c r="U5919">
        <f>YEAR(G5919)</f>
        <v/>
      </c>
      <c r="V5919" s="117">
        <f>IFERROR(Q5919/N5919,"0")</f>
        <v/>
      </c>
    </row>
    <row r="5920">
      <c r="A5920">
        <f>_xlfn.XLOOKUP(D5920,BN:BN,BO:BO)</f>
        <v/>
      </c>
      <c r="B5920" t="inlineStr">
        <is>
          <t>LLC</t>
        </is>
      </c>
      <c r="C5920" t="n">
        <v>1078</v>
      </c>
      <c r="D5920">
        <f>_xlfn.XLOOKUP(C5920,BH:BH,BI:BI)</f>
        <v/>
      </c>
      <c r="E5920" t="n">
        <v>34781</v>
      </c>
      <c r="F5920" t="inlineStr">
        <is>
          <t>PERALADA 10-13 JUL</t>
        </is>
      </c>
      <c r="G5920" s="234" t="n">
        <v>46213</v>
      </c>
      <c r="H5920" s="234" t="n">
        <v>46216</v>
      </c>
      <c r="I5920" t="inlineStr">
        <is>
          <t>HTL</t>
        </is>
      </c>
      <c r="J5920">
        <f>_xlfn.XLOOKUP(I5920,AS:AS,AU:AU)</f>
        <v/>
      </c>
      <c r="K5920" t="inlineStr">
        <is>
          <t>EUR</t>
        </is>
      </c>
      <c r="L5920" s="238" t="n">
        <v>1318.5</v>
      </c>
      <c r="M5920">
        <f>L5920*_xlfn.XLOOKUP(K5920,AM:AM,AN:AN)</f>
        <v/>
      </c>
      <c r="N5920">
        <f>L5920*_xlfn.XLOOKUP(K5920,AM:AM,AO:AO)</f>
        <v/>
      </c>
      <c r="O5920" s="238" t="n">
        <v>131.85</v>
      </c>
      <c r="P5920">
        <f>O5920*_xlfn.XLOOKUP(K5920,AM:AM,AN:AN)</f>
        <v/>
      </c>
      <c r="Q5920">
        <f>O5920*_xlfn.XLOOKUP(K5920,AM:AM,AO:AO)</f>
        <v/>
      </c>
      <c r="R5920">
        <f>_xlfn.XLOOKUP(E5920,AF:AF,AG:AG)</f>
        <v/>
      </c>
      <c r="S5920">
        <f>_xlfn.XLOOKUP(E5920,AF:AF,AI:AI)</f>
        <v/>
      </c>
      <c r="T5920">
        <f>WEEKNUM(G5920)</f>
        <v/>
      </c>
      <c r="U5920">
        <f>YEAR(G5920)</f>
        <v/>
      </c>
      <c r="V5920" s="117">
        <f>IFERROR(Q5920/N5920,"0")</f>
        <v/>
      </c>
    </row>
    <row r="5921">
      <c r="A5921">
        <f>_xlfn.XLOOKUP(D5921,BN:BN,BO:BO)</f>
        <v/>
      </c>
      <c r="B5921" t="inlineStr">
        <is>
          <t>LLC</t>
        </is>
      </c>
      <c r="C5921" t="n">
        <v>1078</v>
      </c>
      <c r="D5921">
        <f>_xlfn.XLOOKUP(C5921,BH:BH,BI:BI)</f>
        <v/>
      </c>
      <c r="E5921" t="n">
        <v>28934</v>
      </c>
      <c r="F5921" t="inlineStr">
        <is>
          <t>CABRERA PARKMAN JAIME MARTIN</t>
        </is>
      </c>
      <c r="G5921" s="234" t="n">
        <v>46213</v>
      </c>
      <c r="H5921" s="234" t="n">
        <v>46213</v>
      </c>
      <c r="I5921" t="inlineStr">
        <is>
          <t>VLO</t>
        </is>
      </c>
      <c r="J5921">
        <f>_xlfn.XLOOKUP(I5921,AS:AS,AU:AU)</f>
        <v/>
      </c>
      <c r="K5921" t="inlineStr">
        <is>
          <t>EUR</t>
        </is>
      </c>
      <c r="L5921" s="238" t="n">
        <v>239.56</v>
      </c>
      <c r="M5921">
        <f>L5921*_xlfn.XLOOKUP(K5921,AM:AM,AN:AN)</f>
        <v/>
      </c>
      <c r="N5921">
        <f>L5921*_xlfn.XLOOKUP(K5921,AM:AM,AO:AO)</f>
        <v/>
      </c>
      <c r="O5921" s="238" t="n">
        <v>0</v>
      </c>
      <c r="P5921">
        <f>O5921*_xlfn.XLOOKUP(K5921,AM:AM,AN:AN)</f>
        <v/>
      </c>
      <c r="Q5921">
        <f>O5921*_xlfn.XLOOKUP(K5921,AM:AM,AO:AO)</f>
        <v/>
      </c>
      <c r="R5921">
        <f>_xlfn.XLOOKUP(E5921,AF:AF,AG:AG)</f>
        <v/>
      </c>
      <c r="S5921">
        <f>_xlfn.XLOOKUP(E5921,AF:AF,AI:AI)</f>
        <v/>
      </c>
      <c r="T5921">
        <f>WEEKNUM(G5921)</f>
        <v/>
      </c>
      <c r="U5921">
        <f>YEAR(G5921)</f>
        <v/>
      </c>
      <c r="V5921" s="117">
        <f>IFERROR(Q5921/N5921,"0")</f>
        <v/>
      </c>
    </row>
    <row r="5922">
      <c r="A5922">
        <f>_xlfn.XLOOKUP(D5922,BN:BN,BO:BO)</f>
        <v/>
      </c>
      <c r="B5922" t="inlineStr">
        <is>
          <t>LLC</t>
        </is>
      </c>
      <c r="C5922" t="n">
        <v>1078</v>
      </c>
      <c r="D5922">
        <f>_xlfn.XLOOKUP(C5922,BH:BH,BI:BI)</f>
        <v/>
      </c>
      <c r="E5922" t="n">
        <v>28934</v>
      </c>
      <c r="F5922" t="inlineStr">
        <is>
          <t>MEJIDO HERNANDEZ MARISOL TAYDE</t>
        </is>
      </c>
      <c r="G5922" s="234" t="n">
        <v>46213</v>
      </c>
      <c r="H5922" s="234" t="n">
        <v>46213</v>
      </c>
      <c r="I5922" t="inlineStr">
        <is>
          <t>VLO</t>
        </is>
      </c>
      <c r="J5922">
        <f>_xlfn.XLOOKUP(I5922,AS:AS,AU:AU)</f>
        <v/>
      </c>
      <c r="K5922" t="inlineStr">
        <is>
          <t>EUR</t>
        </is>
      </c>
      <c r="L5922" s="238" t="n">
        <v>239.56</v>
      </c>
      <c r="M5922">
        <f>L5922*_xlfn.XLOOKUP(K5922,AM:AM,AN:AN)</f>
        <v/>
      </c>
      <c r="N5922">
        <f>L5922*_xlfn.XLOOKUP(K5922,AM:AM,AO:AO)</f>
        <v/>
      </c>
      <c r="O5922" s="238" t="n">
        <v>0</v>
      </c>
      <c r="P5922">
        <f>O5922*_xlfn.XLOOKUP(K5922,AM:AM,AN:AN)</f>
        <v/>
      </c>
      <c r="Q5922">
        <f>O5922*_xlfn.XLOOKUP(K5922,AM:AM,AO:AO)</f>
        <v/>
      </c>
      <c r="R5922">
        <f>_xlfn.XLOOKUP(E5922,AF:AF,AG:AG)</f>
        <v/>
      </c>
      <c r="S5922">
        <f>_xlfn.XLOOKUP(E5922,AF:AF,AI:AI)</f>
        <v/>
      </c>
      <c r="T5922">
        <f>WEEKNUM(G5922)</f>
        <v/>
      </c>
      <c r="U5922">
        <f>YEAR(G5922)</f>
        <v/>
      </c>
      <c r="V5922" s="117">
        <f>IFERROR(Q5922/N5922,"0")</f>
        <v/>
      </c>
    </row>
    <row r="5923">
      <c r="A5923">
        <f>_xlfn.XLOOKUP(D5923,BN:BN,BO:BO)</f>
        <v/>
      </c>
      <c r="B5923" t="inlineStr">
        <is>
          <t>LLC</t>
        </is>
      </c>
      <c r="C5923" t="n">
        <v>1078</v>
      </c>
      <c r="D5923">
        <f>_xlfn.XLOOKUP(C5923,BH:BH,BI:BI)</f>
        <v/>
      </c>
      <c r="E5923" t="n">
        <v>0</v>
      </c>
      <c r="F5923" t="inlineStr">
        <is>
          <t>FEE DE EMISION</t>
        </is>
      </c>
      <c r="G5923" s="234" t="n">
        <v>46202</v>
      </c>
      <c r="H5923" s="234" t="n">
        <v>46216</v>
      </c>
      <c r="I5923" t="inlineStr">
        <is>
          <t>HPS</t>
        </is>
      </c>
      <c r="J5923">
        <f>_xlfn.XLOOKUP(I5923,AS:AS,AU:AU)</f>
        <v/>
      </c>
      <c r="K5923" t="inlineStr">
        <is>
          <t>EUR</t>
        </is>
      </c>
      <c r="L5923" s="238" t="n">
        <v>59.35</v>
      </c>
      <c r="M5923">
        <f>L5923*_xlfn.XLOOKUP(K5923,AM:AM,AN:AN)</f>
        <v/>
      </c>
      <c r="N5923">
        <f>L5923*_xlfn.XLOOKUP(K5923,AM:AM,AO:AO)</f>
        <v/>
      </c>
      <c r="O5923" s="238" t="n">
        <v>59.35</v>
      </c>
      <c r="P5923">
        <f>O5923*_xlfn.XLOOKUP(K5923,AM:AM,AN:AN)</f>
        <v/>
      </c>
      <c r="Q5923">
        <f>O5923*_xlfn.XLOOKUP(K5923,AM:AM,AO:AO)</f>
        <v/>
      </c>
      <c r="R5923">
        <f>_xlfn.XLOOKUP(E5923,AF:AF,AG:AG)</f>
        <v/>
      </c>
      <c r="S5923">
        <f>_xlfn.XLOOKUP(E5923,AF:AF,AI:AI)</f>
        <v/>
      </c>
      <c r="T5923">
        <f>WEEKNUM(G5923)</f>
        <v/>
      </c>
      <c r="U5923">
        <f>YEAR(G5923)</f>
        <v/>
      </c>
      <c r="V5923" s="117">
        <f>IFERROR(Q5923/N5923,"0")</f>
        <v/>
      </c>
    </row>
    <row r="5924">
      <c r="A5924">
        <f>_xlfn.XLOOKUP(D5924,BN:BN,BO:BO)</f>
        <v/>
      </c>
      <c r="B5924" t="inlineStr">
        <is>
          <t>LLC</t>
        </is>
      </c>
      <c r="C5924" t="n">
        <v>1078</v>
      </c>
      <c r="D5924">
        <f>_xlfn.XLOOKUP(C5924,BH:BH,BI:BI)</f>
        <v/>
      </c>
      <c r="E5924" t="n">
        <v>28934</v>
      </c>
      <c r="F5924" t="inlineStr">
        <is>
          <t>CABRERA PARKMAN JAIME MARTIN</t>
        </is>
      </c>
      <c r="G5924" s="234" t="n">
        <v>46213</v>
      </c>
      <c r="H5924" s="234" t="n">
        <v>46213</v>
      </c>
      <c r="I5924" t="inlineStr">
        <is>
          <t>VLO</t>
        </is>
      </c>
      <c r="J5924">
        <f>_xlfn.XLOOKUP(I5924,AS:AS,AU:AU)</f>
        <v/>
      </c>
      <c r="K5924" t="inlineStr">
        <is>
          <t>EUR</t>
        </is>
      </c>
      <c r="L5924" s="238" t="n">
        <v>23.74</v>
      </c>
      <c r="M5924">
        <f>L5924*_xlfn.XLOOKUP(K5924,AM:AM,AN:AN)</f>
        <v/>
      </c>
      <c r="N5924">
        <f>L5924*_xlfn.XLOOKUP(K5924,AM:AM,AO:AO)</f>
        <v/>
      </c>
      <c r="O5924" s="238" t="n">
        <v>0</v>
      </c>
      <c r="P5924">
        <f>O5924*_xlfn.XLOOKUP(K5924,AM:AM,AN:AN)</f>
        <v/>
      </c>
      <c r="Q5924">
        <f>O5924*_xlfn.XLOOKUP(K5924,AM:AM,AO:AO)</f>
        <v/>
      </c>
      <c r="R5924">
        <f>_xlfn.XLOOKUP(E5924,AF:AF,AG:AG)</f>
        <v/>
      </c>
      <c r="S5924">
        <f>_xlfn.XLOOKUP(E5924,AF:AF,AI:AI)</f>
        <v/>
      </c>
      <c r="T5924">
        <f>WEEKNUM(G5924)</f>
        <v/>
      </c>
      <c r="U5924">
        <f>YEAR(G5924)</f>
        <v/>
      </c>
      <c r="V5924" s="117">
        <f>IFERROR(Q5924/N5924,"0")</f>
        <v/>
      </c>
    </row>
    <row r="5925">
      <c r="A5925">
        <f>_xlfn.XLOOKUP(D5925,BN:BN,BO:BO)</f>
        <v/>
      </c>
      <c r="B5925" t="inlineStr">
        <is>
          <t>LLC</t>
        </is>
      </c>
      <c r="C5925" t="n">
        <v>1078</v>
      </c>
      <c r="D5925">
        <f>_xlfn.XLOOKUP(C5925,BH:BH,BI:BI)</f>
        <v/>
      </c>
      <c r="E5925" t="n">
        <v>28934</v>
      </c>
      <c r="F5925" t="inlineStr">
        <is>
          <t>MEJIDO HERNANDEZ MARISOL TAYDE</t>
        </is>
      </c>
      <c r="G5925" s="234" t="n">
        <v>46213</v>
      </c>
      <c r="H5925" s="234" t="n">
        <v>46213</v>
      </c>
      <c r="I5925" t="inlineStr">
        <is>
          <t>VLO</t>
        </is>
      </c>
      <c r="J5925">
        <f>_xlfn.XLOOKUP(I5925,AS:AS,AU:AU)</f>
        <v/>
      </c>
      <c r="K5925" t="inlineStr">
        <is>
          <t>EUR</t>
        </is>
      </c>
      <c r="L5925" s="238" t="n">
        <v>23.74</v>
      </c>
      <c r="M5925">
        <f>L5925*_xlfn.XLOOKUP(K5925,AM:AM,AN:AN)</f>
        <v/>
      </c>
      <c r="N5925">
        <f>L5925*_xlfn.XLOOKUP(K5925,AM:AM,AO:AO)</f>
        <v/>
      </c>
      <c r="O5925" s="238" t="n">
        <v>0</v>
      </c>
      <c r="P5925">
        <f>O5925*_xlfn.XLOOKUP(K5925,AM:AM,AN:AN)</f>
        <v/>
      </c>
      <c r="Q5925">
        <f>O5925*_xlfn.XLOOKUP(K5925,AM:AM,AO:AO)</f>
        <v/>
      </c>
      <c r="R5925">
        <f>_xlfn.XLOOKUP(E5925,AF:AF,AG:AG)</f>
        <v/>
      </c>
      <c r="S5925">
        <f>_xlfn.XLOOKUP(E5925,AF:AF,AI:AI)</f>
        <v/>
      </c>
      <c r="T5925">
        <f>WEEKNUM(G5925)</f>
        <v/>
      </c>
      <c r="U5925">
        <f>YEAR(G5925)</f>
        <v/>
      </c>
      <c r="V5925" s="117">
        <f>IFERROR(Q5925/N5925,"0")</f>
        <v/>
      </c>
    </row>
    <row r="5926">
      <c r="A5926">
        <f>_xlfn.XLOOKUP(D5926,BN:BN,BO:BO)</f>
        <v/>
      </c>
      <c r="B5926" t="inlineStr">
        <is>
          <t>LLC</t>
        </is>
      </c>
      <c r="C5926" t="n">
        <v>1079</v>
      </c>
      <c r="D5926">
        <f>_xlfn.XLOOKUP(C5926,BH:BH,BI:BI)</f>
        <v/>
      </c>
      <c r="E5926" t="n">
        <v>26216</v>
      </c>
      <c r="F5926" t="inlineStr">
        <is>
          <t>TRASLADO A DISPOSICION</t>
        </is>
      </c>
      <c r="G5926" s="234" t="n">
        <v>46058</v>
      </c>
      <c r="H5926" s="234" t="n">
        <v>46058</v>
      </c>
      <c r="I5926" t="inlineStr">
        <is>
          <t>TRF</t>
        </is>
      </c>
      <c r="J5926">
        <f>_xlfn.XLOOKUP(I5926,AS:AS,AU:AU)</f>
        <v/>
      </c>
      <c r="K5926" t="inlineStr">
        <is>
          <t>MXN</t>
        </is>
      </c>
      <c r="L5926" s="238" t="n">
        <v>14807</v>
      </c>
      <c r="M5926">
        <f>L5926*_xlfn.XLOOKUP(K5926,AM:AM,AN:AN)</f>
        <v/>
      </c>
      <c r="N5926">
        <f>L5926*_xlfn.XLOOKUP(K5926,AM:AM,AO:AO)</f>
        <v/>
      </c>
      <c r="O5926" s="238" t="n">
        <v>1907</v>
      </c>
      <c r="P5926">
        <f>O5926*_xlfn.XLOOKUP(K5926,AM:AM,AN:AN)</f>
        <v/>
      </c>
      <c r="Q5926">
        <f>O5926*_xlfn.XLOOKUP(K5926,AM:AM,AO:AO)</f>
        <v/>
      </c>
      <c r="R5926">
        <f>_xlfn.XLOOKUP(E5926,AF:AF,AG:AG)</f>
        <v/>
      </c>
      <c r="S5926">
        <f>_xlfn.XLOOKUP(E5926,AF:AF,AI:AI)</f>
        <v/>
      </c>
      <c r="T5926">
        <f>WEEKNUM(G5926)</f>
        <v/>
      </c>
      <c r="U5926">
        <f>YEAR(G5926)</f>
        <v/>
      </c>
      <c r="V5926" s="117">
        <f>IFERROR(Q5926/N5926,"0")</f>
        <v/>
      </c>
    </row>
    <row r="5927">
      <c r="A5927">
        <f>_xlfn.XLOOKUP(D5927,BN:BN,BO:BO)</f>
        <v/>
      </c>
      <c r="B5927" t="inlineStr">
        <is>
          <t>LLC</t>
        </is>
      </c>
      <c r="C5927" t="n">
        <v>1079</v>
      </c>
      <c r="D5927">
        <f>_xlfn.XLOOKUP(C5927,BH:BH,BI:BI)</f>
        <v/>
      </c>
      <c r="E5927" t="n">
        <v>0</v>
      </c>
      <c r="F5927" t="inlineStr">
        <is>
          <t>FEE STRIPE</t>
        </is>
      </c>
      <c r="G5927" s="234" t="n">
        <v>46058</v>
      </c>
      <c r="H5927" s="234" t="n">
        <v>46058</v>
      </c>
      <c r="I5927" t="inlineStr">
        <is>
          <t>HPS</t>
        </is>
      </c>
      <c r="J5927">
        <f>_xlfn.XLOOKUP(I5927,AS:AS,AU:AU)</f>
        <v/>
      </c>
      <c r="K5927" t="inlineStr">
        <is>
          <t>MXN</t>
        </is>
      </c>
      <c r="L5927" s="238" t="n">
        <v>619.5</v>
      </c>
      <c r="M5927">
        <f>L5927*_xlfn.XLOOKUP(K5927,AM:AM,AN:AN)</f>
        <v/>
      </c>
      <c r="N5927">
        <f>L5927*_xlfn.XLOOKUP(K5927,AM:AM,AO:AO)</f>
        <v/>
      </c>
      <c r="O5927" s="238" t="n">
        <v>619.5</v>
      </c>
      <c r="P5927">
        <f>O5927*_xlfn.XLOOKUP(K5927,AM:AM,AN:AN)</f>
        <v/>
      </c>
      <c r="Q5927">
        <f>O5927*_xlfn.XLOOKUP(K5927,AM:AM,AO:AO)</f>
        <v/>
      </c>
      <c r="R5927">
        <f>_xlfn.XLOOKUP(E5927,AF:AF,AG:AG)</f>
        <v/>
      </c>
      <c r="S5927">
        <f>_xlfn.XLOOKUP(E5927,AF:AF,AI:AI)</f>
        <v/>
      </c>
      <c r="T5927">
        <f>WEEKNUM(G5927)</f>
        <v/>
      </c>
      <c r="U5927">
        <f>YEAR(G5927)</f>
        <v/>
      </c>
      <c r="V5927" s="117">
        <f>IFERROR(Q5927/N5927,"0")</f>
        <v/>
      </c>
    </row>
    <row r="5928">
      <c r="A5928">
        <f>_xlfn.XLOOKUP(D5928,BN:BN,BO:BO)</f>
        <v/>
      </c>
      <c r="B5928" t="inlineStr">
        <is>
          <t>LLC</t>
        </is>
      </c>
      <c r="C5928" t="n">
        <v>1080</v>
      </c>
      <c r="D5928">
        <f>_xlfn.XLOOKUP(C5928,BH:BH,BI:BI)</f>
        <v/>
      </c>
      <c r="E5928" t="n">
        <v>0</v>
      </c>
      <c r="F5928" t="inlineStr">
        <is>
          <t xml:space="preserve">Fee de emisión </t>
        </is>
      </c>
      <c r="G5928" s="234" t="n">
        <v>46159</v>
      </c>
      <c r="H5928" s="234" t="n">
        <v>46178</v>
      </c>
      <c r="I5928" t="inlineStr">
        <is>
          <t>HPS</t>
        </is>
      </c>
      <c r="J5928">
        <f>_xlfn.XLOOKUP(I5928,AS:AS,AU:AU)</f>
        <v/>
      </c>
      <c r="K5928" t="inlineStr">
        <is>
          <t>USD</t>
        </is>
      </c>
      <c r="L5928" s="238" t="n">
        <v>70</v>
      </c>
      <c r="M5928">
        <f>L5928*_xlfn.XLOOKUP(K5928,AM:AM,AN:AN)</f>
        <v/>
      </c>
      <c r="N5928">
        <f>L5928*_xlfn.XLOOKUP(K5928,AM:AM,AO:AO)</f>
        <v/>
      </c>
      <c r="O5928" s="238" t="n">
        <v>70</v>
      </c>
      <c r="P5928">
        <f>O5928*_xlfn.XLOOKUP(K5928,AM:AM,AN:AN)</f>
        <v/>
      </c>
      <c r="Q5928">
        <f>O5928*_xlfn.XLOOKUP(K5928,AM:AM,AO:AO)</f>
        <v/>
      </c>
      <c r="R5928">
        <f>_xlfn.XLOOKUP(E5928,AF:AF,AG:AG)</f>
        <v/>
      </c>
      <c r="S5928">
        <f>_xlfn.XLOOKUP(E5928,AF:AF,AI:AI)</f>
        <v/>
      </c>
      <c r="T5928">
        <f>WEEKNUM(G5928)</f>
        <v/>
      </c>
      <c r="U5928">
        <f>YEAR(G5928)</f>
        <v/>
      </c>
      <c r="V5928" s="117">
        <f>IFERROR(Q5928/N5928,"0")</f>
        <v/>
      </c>
    </row>
    <row r="5929">
      <c r="A5929">
        <f>_xlfn.XLOOKUP(D5929,BN:BN,BO:BO)</f>
        <v/>
      </c>
      <c r="B5929" t="inlineStr">
        <is>
          <t>LLC</t>
        </is>
      </c>
      <c r="C5929" t="n">
        <v>1081</v>
      </c>
      <c r="D5929">
        <f>_xlfn.XLOOKUP(C5929,BH:BH,BI:BI)</f>
        <v/>
      </c>
      <c r="E5929" t="n">
        <v>0</v>
      </c>
      <c r="F5929" t="inlineStr">
        <is>
          <t>Emisión Aéreo</t>
        </is>
      </c>
      <c r="G5929" s="234" t="n">
        <v>46240</v>
      </c>
      <c r="H5929" s="234" t="n">
        <v>46240</v>
      </c>
      <c r="I5929" t="inlineStr">
        <is>
          <t>HPS</t>
        </is>
      </c>
      <c r="J5929">
        <f>_xlfn.XLOOKUP(I5929,AS:AS,AU:AU)</f>
        <v/>
      </c>
      <c r="K5929" t="inlineStr">
        <is>
          <t>USD</t>
        </is>
      </c>
      <c r="L5929" s="238" t="n">
        <v>175</v>
      </c>
      <c r="M5929">
        <f>L5929*_xlfn.XLOOKUP(K5929,AM:AM,AN:AN)</f>
        <v/>
      </c>
      <c r="N5929">
        <f>L5929*_xlfn.XLOOKUP(K5929,AM:AM,AO:AO)</f>
        <v/>
      </c>
      <c r="O5929" s="238" t="n">
        <v>175</v>
      </c>
      <c r="P5929">
        <f>O5929*_xlfn.XLOOKUP(K5929,AM:AM,AN:AN)</f>
        <v/>
      </c>
      <c r="Q5929">
        <f>O5929*_xlfn.XLOOKUP(K5929,AM:AM,AO:AO)</f>
        <v/>
      </c>
      <c r="R5929">
        <f>_xlfn.XLOOKUP(E5929,AF:AF,AG:AG)</f>
        <v/>
      </c>
      <c r="S5929">
        <f>_xlfn.XLOOKUP(E5929,AF:AF,AI:AI)</f>
        <v/>
      </c>
      <c r="T5929">
        <f>WEEKNUM(G5929)</f>
        <v/>
      </c>
      <c r="U5929">
        <f>YEAR(G5929)</f>
        <v/>
      </c>
      <c r="V5929" s="117">
        <f>IFERROR(Q5929/N5929,"0")</f>
        <v/>
      </c>
    </row>
    <row r="5930">
      <c r="A5930">
        <f>_xlfn.XLOOKUP(D5930,BN:BN,BO:BO)</f>
        <v/>
      </c>
      <c r="B5930" t="inlineStr">
        <is>
          <t>LLC</t>
        </is>
      </c>
      <c r="C5930" t="n">
        <v>1081</v>
      </c>
      <c r="D5930">
        <f>_xlfn.XLOOKUP(C5930,BH:BH,BI:BI)</f>
        <v/>
      </c>
      <c r="E5930" t="n">
        <v>28934</v>
      </c>
      <c r="F5930" t="inlineStr">
        <is>
          <t>JUAN MARCOS CAVAZOS ANA SOFIA</t>
        </is>
      </c>
      <c r="G5930" s="234" t="n">
        <v>46240</v>
      </c>
      <c r="H5930" s="234" t="n">
        <v>46240</v>
      </c>
      <c r="I5930" t="inlineStr">
        <is>
          <t>VLO</t>
        </is>
      </c>
      <c r="J5930">
        <f>_xlfn.XLOOKUP(I5930,AS:AS,AU:AU)</f>
        <v/>
      </c>
      <c r="K5930" t="inlineStr">
        <is>
          <t>USD</t>
        </is>
      </c>
      <c r="L5930" s="238" t="n">
        <v>875.95</v>
      </c>
      <c r="M5930">
        <f>L5930*_xlfn.XLOOKUP(K5930,AM:AM,AN:AN)</f>
        <v/>
      </c>
      <c r="N5930">
        <f>L5930*_xlfn.XLOOKUP(K5930,AM:AM,AO:AO)</f>
        <v/>
      </c>
      <c r="O5930" s="238" t="n">
        <v>23.19</v>
      </c>
      <c r="P5930">
        <f>O5930*_xlfn.XLOOKUP(K5930,AM:AM,AN:AN)</f>
        <v/>
      </c>
      <c r="Q5930">
        <f>O5930*_xlfn.XLOOKUP(K5930,AM:AM,AO:AO)</f>
        <v/>
      </c>
      <c r="R5930">
        <f>_xlfn.XLOOKUP(E5930,AF:AF,AG:AG)</f>
        <v/>
      </c>
      <c r="S5930">
        <f>_xlfn.XLOOKUP(E5930,AF:AF,AI:AI)</f>
        <v/>
      </c>
      <c r="T5930">
        <f>WEEKNUM(G5930)</f>
        <v/>
      </c>
      <c r="U5930">
        <f>YEAR(G5930)</f>
        <v/>
      </c>
      <c r="V5930" s="117">
        <f>IFERROR(Q5930/N5930,"0")</f>
        <v/>
      </c>
    </row>
    <row r="5931">
      <c r="A5931">
        <f>_xlfn.XLOOKUP(D5931,BN:BN,BO:BO)</f>
        <v/>
      </c>
      <c r="B5931" t="inlineStr">
        <is>
          <t>LLC</t>
        </is>
      </c>
      <c r="C5931" t="n">
        <v>1081</v>
      </c>
      <c r="D5931">
        <f>_xlfn.XLOOKUP(C5931,BH:BH,BI:BI)</f>
        <v/>
      </c>
      <c r="E5931" t="n">
        <v>28934</v>
      </c>
      <c r="F5931" t="inlineStr">
        <is>
          <t>REYNOSO JUAN MARCOS JUAN PATRICIO</t>
        </is>
      </c>
      <c r="G5931" s="234" t="n">
        <v>46240</v>
      </c>
      <c r="H5931" s="234" t="n">
        <v>46240</v>
      </c>
      <c r="I5931" t="inlineStr">
        <is>
          <t>VLO</t>
        </is>
      </c>
      <c r="J5931">
        <f>_xlfn.XLOOKUP(I5931,AS:AS,AU:AU)</f>
        <v/>
      </c>
      <c r="K5931" t="inlineStr">
        <is>
          <t>USD</t>
        </is>
      </c>
      <c r="L5931" s="238" t="n">
        <v>875.95</v>
      </c>
      <c r="M5931">
        <f>L5931*_xlfn.XLOOKUP(K5931,AM:AM,AN:AN)</f>
        <v/>
      </c>
      <c r="N5931">
        <f>L5931*_xlfn.XLOOKUP(K5931,AM:AM,AO:AO)</f>
        <v/>
      </c>
      <c r="O5931" s="238" t="n">
        <v>23.19</v>
      </c>
      <c r="P5931">
        <f>O5931*_xlfn.XLOOKUP(K5931,AM:AM,AN:AN)</f>
        <v/>
      </c>
      <c r="Q5931">
        <f>O5931*_xlfn.XLOOKUP(K5931,AM:AM,AO:AO)</f>
        <v/>
      </c>
      <c r="R5931">
        <f>_xlfn.XLOOKUP(E5931,AF:AF,AG:AG)</f>
        <v/>
      </c>
      <c r="S5931">
        <f>_xlfn.XLOOKUP(E5931,AF:AF,AI:AI)</f>
        <v/>
      </c>
      <c r="T5931">
        <f>WEEKNUM(G5931)</f>
        <v/>
      </c>
      <c r="U5931">
        <f>YEAR(G5931)</f>
        <v/>
      </c>
      <c r="V5931" s="117">
        <f>IFERROR(Q5931/N5931,"0")</f>
        <v/>
      </c>
    </row>
    <row r="5932">
      <c r="A5932">
        <f>_xlfn.XLOOKUP(D5932,BN:BN,BO:BO)</f>
        <v/>
      </c>
      <c r="B5932" t="inlineStr">
        <is>
          <t>LLC</t>
        </is>
      </c>
      <c r="C5932" t="n">
        <v>1081</v>
      </c>
      <c r="D5932">
        <f>_xlfn.XLOOKUP(C5932,BH:BH,BI:BI)</f>
        <v/>
      </c>
      <c r="E5932" t="n">
        <v>28934</v>
      </c>
      <c r="F5932" t="inlineStr">
        <is>
          <t>REYNOSO JUAN MARCOS ESTEBAN</t>
        </is>
      </c>
      <c r="G5932" s="234" t="n">
        <v>46240</v>
      </c>
      <c r="H5932" s="234" t="n">
        <v>46240</v>
      </c>
      <c r="I5932" t="inlineStr">
        <is>
          <t>VLO</t>
        </is>
      </c>
      <c r="J5932">
        <f>_xlfn.XLOOKUP(I5932,AS:AS,AU:AU)</f>
        <v/>
      </c>
      <c r="K5932" t="inlineStr">
        <is>
          <t>USD</t>
        </is>
      </c>
      <c r="L5932" s="238" t="n">
        <v>875.95</v>
      </c>
      <c r="M5932">
        <f>L5932*_xlfn.XLOOKUP(K5932,AM:AM,AN:AN)</f>
        <v/>
      </c>
      <c r="N5932">
        <f>L5932*_xlfn.XLOOKUP(K5932,AM:AM,AO:AO)</f>
        <v/>
      </c>
      <c r="O5932" s="238" t="n">
        <v>23.19</v>
      </c>
      <c r="P5932">
        <f>O5932*_xlfn.XLOOKUP(K5932,AM:AM,AN:AN)</f>
        <v/>
      </c>
      <c r="Q5932">
        <f>O5932*_xlfn.XLOOKUP(K5932,AM:AM,AO:AO)</f>
        <v/>
      </c>
      <c r="R5932">
        <f>_xlfn.XLOOKUP(E5932,AF:AF,AG:AG)</f>
        <v/>
      </c>
      <c r="S5932">
        <f>_xlfn.XLOOKUP(E5932,AF:AF,AI:AI)</f>
        <v/>
      </c>
      <c r="T5932">
        <f>WEEKNUM(G5932)</f>
        <v/>
      </c>
      <c r="U5932">
        <f>YEAR(G5932)</f>
        <v/>
      </c>
      <c r="V5932" s="117">
        <f>IFERROR(Q5932/N5932,"0")</f>
        <v/>
      </c>
    </row>
    <row r="5933">
      <c r="A5933">
        <f>_xlfn.XLOOKUP(D5933,BN:BN,BO:BO)</f>
        <v/>
      </c>
      <c r="B5933" t="inlineStr">
        <is>
          <t>LLC</t>
        </is>
      </c>
      <c r="C5933" t="n">
        <v>1081</v>
      </c>
      <c r="D5933">
        <f>_xlfn.XLOOKUP(C5933,BH:BH,BI:BI)</f>
        <v/>
      </c>
      <c r="E5933" t="n">
        <v>28934</v>
      </c>
      <c r="F5933" t="inlineStr">
        <is>
          <t>REYNOSO JUAN MARCOS SANTIAGO</t>
        </is>
      </c>
      <c r="G5933" s="234" t="n">
        <v>46240</v>
      </c>
      <c r="H5933" s="234" t="n">
        <v>46240</v>
      </c>
      <c r="I5933" t="inlineStr">
        <is>
          <t>VLO</t>
        </is>
      </c>
      <c r="J5933">
        <f>_xlfn.XLOOKUP(I5933,AS:AS,AU:AU)</f>
        <v/>
      </c>
      <c r="K5933" t="inlineStr">
        <is>
          <t>USD</t>
        </is>
      </c>
      <c r="L5933" s="238" t="n">
        <v>875.95</v>
      </c>
      <c r="M5933">
        <f>L5933*_xlfn.XLOOKUP(K5933,AM:AM,AN:AN)</f>
        <v/>
      </c>
      <c r="N5933">
        <f>L5933*_xlfn.XLOOKUP(K5933,AM:AM,AO:AO)</f>
        <v/>
      </c>
      <c r="O5933" s="238" t="n">
        <v>23.19</v>
      </c>
      <c r="P5933">
        <f>O5933*_xlfn.XLOOKUP(K5933,AM:AM,AN:AN)</f>
        <v/>
      </c>
      <c r="Q5933">
        <f>O5933*_xlfn.XLOOKUP(K5933,AM:AM,AO:AO)</f>
        <v/>
      </c>
      <c r="R5933">
        <f>_xlfn.XLOOKUP(E5933,AF:AF,AG:AG)</f>
        <v/>
      </c>
      <c r="S5933">
        <f>_xlfn.XLOOKUP(E5933,AF:AF,AI:AI)</f>
        <v/>
      </c>
      <c r="T5933">
        <f>WEEKNUM(G5933)</f>
        <v/>
      </c>
      <c r="U5933">
        <f>YEAR(G5933)</f>
        <v/>
      </c>
      <c r="V5933" s="117">
        <f>IFERROR(Q5933/N5933,"0")</f>
        <v/>
      </c>
    </row>
    <row r="5934">
      <c r="A5934">
        <f>_xlfn.XLOOKUP(D5934,BN:BN,BO:BO)</f>
        <v/>
      </c>
      <c r="B5934" t="inlineStr">
        <is>
          <t>LLC</t>
        </is>
      </c>
      <c r="C5934" t="n">
        <v>1081</v>
      </c>
      <c r="D5934">
        <f>_xlfn.XLOOKUP(C5934,BH:BH,BI:BI)</f>
        <v/>
      </c>
      <c r="E5934" t="n">
        <v>28934</v>
      </c>
      <c r="F5934" t="inlineStr">
        <is>
          <t>REYNOSO DURAND JUAN</t>
        </is>
      </c>
      <c r="G5934" s="234" t="n">
        <v>46240</v>
      </c>
      <c r="H5934" s="234" t="n">
        <v>46240</v>
      </c>
      <c r="I5934" t="inlineStr">
        <is>
          <t>VLO</t>
        </is>
      </c>
      <c r="J5934">
        <f>_xlfn.XLOOKUP(I5934,AS:AS,AU:AU)</f>
        <v/>
      </c>
      <c r="K5934" t="inlineStr">
        <is>
          <t>USD</t>
        </is>
      </c>
      <c r="L5934" s="238" t="n">
        <v>875.95</v>
      </c>
      <c r="M5934">
        <f>L5934*_xlfn.XLOOKUP(K5934,AM:AM,AN:AN)</f>
        <v/>
      </c>
      <c r="N5934">
        <f>L5934*_xlfn.XLOOKUP(K5934,AM:AM,AO:AO)</f>
        <v/>
      </c>
      <c r="O5934" s="238" t="n">
        <v>23.19</v>
      </c>
      <c r="P5934">
        <f>O5934*_xlfn.XLOOKUP(K5934,AM:AM,AN:AN)</f>
        <v/>
      </c>
      <c r="Q5934">
        <f>O5934*_xlfn.XLOOKUP(K5934,AM:AM,AO:AO)</f>
        <v/>
      </c>
      <c r="R5934">
        <f>_xlfn.XLOOKUP(E5934,AF:AF,AG:AG)</f>
        <v/>
      </c>
      <c r="S5934">
        <f>_xlfn.XLOOKUP(E5934,AF:AF,AI:AI)</f>
        <v/>
      </c>
      <c r="T5934">
        <f>WEEKNUM(G5934)</f>
        <v/>
      </c>
      <c r="U5934">
        <f>YEAR(G5934)</f>
        <v/>
      </c>
      <c r="V5934" s="117">
        <f>IFERROR(Q5934/N5934,"0")</f>
        <v/>
      </c>
    </row>
    <row r="5935">
      <c r="A5935">
        <f>_xlfn.XLOOKUP(D5935,BN:BN,BO:BO)</f>
        <v/>
      </c>
      <c r="B5935" t="inlineStr">
        <is>
          <t>LLC</t>
        </is>
      </c>
      <c r="C5935" t="n">
        <v>1082</v>
      </c>
      <c r="D5935">
        <f>_xlfn.XLOOKUP(C5935,BH:BH,BI:BI)</f>
        <v/>
      </c>
      <c r="E5935" t="n">
        <v>34909</v>
      </c>
      <c r="F5935" t="inlineStr">
        <is>
          <t>Hospedaje Mount Nelson</t>
        </is>
      </c>
      <c r="G5935" s="234" t="n">
        <v>46021</v>
      </c>
      <c r="H5935" s="234" t="n">
        <v>46028</v>
      </c>
      <c r="I5935" t="inlineStr">
        <is>
          <t>HTL</t>
        </is>
      </c>
      <c r="J5935">
        <f>_xlfn.XLOOKUP(I5935,AS:AS,AU:AU)</f>
        <v/>
      </c>
      <c r="K5935" t="inlineStr">
        <is>
          <t>USD</t>
        </is>
      </c>
      <c r="L5935" s="238" t="n">
        <v>21042.88</v>
      </c>
      <c r="M5935">
        <f>L5935*_xlfn.XLOOKUP(K5935,AM:AM,AN:AN)</f>
        <v/>
      </c>
      <c r="N5935">
        <f>L5935*_xlfn.XLOOKUP(K5935,AM:AM,AO:AO)</f>
        <v/>
      </c>
      <c r="O5935" s="238" t="n">
        <v>2528.76</v>
      </c>
      <c r="P5935">
        <f>O5935*_xlfn.XLOOKUP(K5935,AM:AM,AN:AN)</f>
        <v/>
      </c>
      <c r="Q5935">
        <f>O5935*_xlfn.XLOOKUP(K5935,AM:AM,AO:AO)</f>
        <v/>
      </c>
      <c r="R5935">
        <f>_xlfn.XLOOKUP(E5935,AF:AF,AG:AG)</f>
        <v/>
      </c>
      <c r="S5935">
        <f>_xlfn.XLOOKUP(E5935,AF:AF,AI:AI)</f>
        <v/>
      </c>
      <c r="T5935">
        <f>WEEKNUM(G5935)</f>
        <v/>
      </c>
      <c r="U5935">
        <f>YEAR(G5935)</f>
        <v/>
      </c>
      <c r="V5935" s="117">
        <f>IFERROR(Q5935/N5935,"0")</f>
        <v/>
      </c>
    </row>
    <row r="5936">
      <c r="A5936">
        <f>_xlfn.XLOOKUP(D5936,BN:BN,BO:BO)</f>
        <v/>
      </c>
      <c r="B5936" t="inlineStr">
        <is>
          <t>LLC</t>
        </is>
      </c>
      <c r="C5936" t="n">
        <v>1083</v>
      </c>
      <c r="D5936">
        <f>_xlfn.XLOOKUP(C5936,BH:BH,BI:BI)</f>
        <v/>
      </c>
      <c r="E5936" t="n">
        <v>34948</v>
      </c>
      <c r="F5936" t="inlineStr">
        <is>
          <t>Hospedaje Bangkok</t>
        </is>
      </c>
      <c r="G5936" s="234" t="n">
        <v>46066</v>
      </c>
      <c r="H5936" s="234" t="n">
        <v>46072</v>
      </c>
      <c r="I5936" t="inlineStr">
        <is>
          <t>HTL</t>
        </is>
      </c>
      <c r="J5936">
        <f>_xlfn.XLOOKUP(I5936,AS:AS,AU:AU)</f>
        <v/>
      </c>
      <c r="K5936" t="inlineStr">
        <is>
          <t>USD</t>
        </is>
      </c>
      <c r="L5936" s="238" t="n">
        <v>11627</v>
      </c>
      <c r="M5936">
        <f>L5936*_xlfn.XLOOKUP(K5936,AM:AM,AN:AN)</f>
        <v/>
      </c>
      <c r="N5936">
        <f>L5936*_xlfn.XLOOKUP(K5936,AM:AM,AO:AO)</f>
        <v/>
      </c>
      <c r="O5936" s="238" t="n">
        <v>1162.7</v>
      </c>
      <c r="P5936">
        <f>O5936*_xlfn.XLOOKUP(K5936,AM:AM,AN:AN)</f>
        <v/>
      </c>
      <c r="Q5936">
        <f>O5936*_xlfn.XLOOKUP(K5936,AM:AM,AO:AO)</f>
        <v/>
      </c>
      <c r="R5936">
        <f>_xlfn.XLOOKUP(E5936,AF:AF,AG:AG)</f>
        <v/>
      </c>
      <c r="S5936">
        <f>_xlfn.XLOOKUP(E5936,AF:AF,AI:AI)</f>
        <v/>
      </c>
      <c r="T5936">
        <f>WEEKNUM(G5936)</f>
        <v/>
      </c>
      <c r="U5936">
        <f>YEAR(G5936)</f>
        <v/>
      </c>
      <c r="V5936" s="117">
        <f>IFERROR(Q5936/N5936,"0")</f>
        <v/>
      </c>
    </row>
    <row r="5937">
      <c r="A5937">
        <f>_xlfn.XLOOKUP(D5937,BN:BN,BO:BO)</f>
        <v/>
      </c>
      <c r="B5937" t="inlineStr">
        <is>
          <t>LLC</t>
        </is>
      </c>
      <c r="C5937" t="n">
        <v>1084</v>
      </c>
      <c r="D5937">
        <f>_xlfn.XLOOKUP(C5937,BH:BH,BI:BI)</f>
        <v/>
      </c>
      <c r="E5937" t="n">
        <v>34907</v>
      </c>
      <c r="F5937" t="inlineStr">
        <is>
          <t>Hospedaje Fasano cuarto 1</t>
        </is>
      </c>
      <c r="G5937" s="234" t="n">
        <v>46029</v>
      </c>
      <c r="H5937" s="234" t="n">
        <v>46033</v>
      </c>
      <c r="I5937" t="inlineStr">
        <is>
          <t>HTL</t>
        </is>
      </c>
      <c r="J5937">
        <f>_xlfn.XLOOKUP(I5937,AS:AS,AU:AU)</f>
        <v/>
      </c>
      <c r="K5937" t="inlineStr">
        <is>
          <t>USD</t>
        </is>
      </c>
      <c r="L5937" s="238" t="n">
        <v>1551.89</v>
      </c>
      <c r="M5937">
        <f>L5937*_xlfn.XLOOKUP(K5937,AM:AM,AN:AN)</f>
        <v/>
      </c>
      <c r="N5937">
        <f>L5937*_xlfn.XLOOKUP(K5937,AM:AM,AO:AO)</f>
        <v/>
      </c>
      <c r="O5937" s="238" t="n">
        <v>138.19</v>
      </c>
      <c r="P5937">
        <f>O5937*_xlfn.XLOOKUP(K5937,AM:AM,AN:AN)</f>
        <v/>
      </c>
      <c r="Q5937">
        <f>O5937*_xlfn.XLOOKUP(K5937,AM:AM,AO:AO)</f>
        <v/>
      </c>
      <c r="R5937">
        <f>_xlfn.XLOOKUP(E5937,AF:AF,AG:AG)</f>
        <v/>
      </c>
      <c r="S5937">
        <f>_xlfn.XLOOKUP(E5937,AF:AF,AI:AI)</f>
        <v/>
      </c>
      <c r="T5937">
        <f>WEEKNUM(G5937)</f>
        <v/>
      </c>
      <c r="U5937">
        <f>YEAR(G5937)</f>
        <v/>
      </c>
      <c r="V5937" s="117">
        <f>IFERROR(Q5937/N5937,"0")</f>
        <v/>
      </c>
    </row>
    <row r="5938">
      <c r="A5938">
        <f>_xlfn.XLOOKUP(D5938,BN:BN,BO:BO)</f>
        <v/>
      </c>
      <c r="B5938" t="inlineStr">
        <is>
          <t>LLC</t>
        </is>
      </c>
      <c r="C5938" t="n">
        <v>1084</v>
      </c>
      <c r="D5938">
        <f>_xlfn.XLOOKUP(C5938,BH:BH,BI:BI)</f>
        <v/>
      </c>
      <c r="E5938" t="n">
        <v>34907</v>
      </c>
      <c r="F5938" t="inlineStr">
        <is>
          <t>Hospedaje Fasano Habitación 2</t>
        </is>
      </c>
      <c r="G5938" s="234" t="n">
        <v>46029</v>
      </c>
      <c r="H5938" s="234" t="n">
        <v>46033</v>
      </c>
      <c r="I5938" t="inlineStr">
        <is>
          <t>HTL</t>
        </is>
      </c>
      <c r="J5938">
        <f>_xlfn.XLOOKUP(I5938,AS:AS,AU:AU)</f>
        <v/>
      </c>
      <c r="K5938" t="inlineStr">
        <is>
          <t>USD</t>
        </is>
      </c>
      <c r="L5938" s="238" t="n">
        <v>1551.89</v>
      </c>
      <c r="M5938">
        <f>L5938*_xlfn.XLOOKUP(K5938,AM:AM,AN:AN)</f>
        <v/>
      </c>
      <c r="N5938">
        <f>L5938*_xlfn.XLOOKUP(K5938,AM:AM,AO:AO)</f>
        <v/>
      </c>
      <c r="O5938" s="238" t="n">
        <v>138.19</v>
      </c>
      <c r="P5938">
        <f>O5938*_xlfn.XLOOKUP(K5938,AM:AM,AN:AN)</f>
        <v/>
      </c>
      <c r="Q5938">
        <f>O5938*_xlfn.XLOOKUP(K5938,AM:AM,AO:AO)</f>
        <v/>
      </c>
      <c r="R5938">
        <f>_xlfn.XLOOKUP(E5938,AF:AF,AG:AG)</f>
        <v/>
      </c>
      <c r="S5938">
        <f>_xlfn.XLOOKUP(E5938,AF:AF,AI:AI)</f>
        <v/>
      </c>
      <c r="T5938">
        <f>WEEKNUM(G5938)</f>
        <v/>
      </c>
      <c r="U5938">
        <f>YEAR(G5938)</f>
        <v/>
      </c>
      <c r="V5938" s="117">
        <f>IFERROR(Q5938/N5938,"0")</f>
        <v/>
      </c>
    </row>
    <row r="5939">
      <c r="A5939">
        <f>_xlfn.XLOOKUP(D5939,BN:BN,BO:BO)</f>
        <v/>
      </c>
      <c r="B5939" t="inlineStr">
        <is>
          <t>LLC</t>
        </is>
      </c>
      <c r="C5939" t="n">
        <v>1084</v>
      </c>
      <c r="D5939">
        <f>_xlfn.XLOOKUP(C5939,BH:BH,BI:BI)</f>
        <v/>
      </c>
      <c r="E5939" t="n">
        <v>34907</v>
      </c>
      <c r="F5939" t="inlineStr">
        <is>
          <t>Hospedaje Habitación 3</t>
        </is>
      </c>
      <c r="G5939" s="234" t="n">
        <v>46029</v>
      </c>
      <c r="H5939" s="234" t="n">
        <v>46033</v>
      </c>
      <c r="I5939" t="inlineStr">
        <is>
          <t>HTL</t>
        </is>
      </c>
      <c r="J5939">
        <f>_xlfn.XLOOKUP(I5939,AS:AS,AU:AU)</f>
        <v/>
      </c>
      <c r="K5939" t="inlineStr">
        <is>
          <t>USD</t>
        </is>
      </c>
      <c r="L5939" s="238" t="n">
        <v>1551.89</v>
      </c>
      <c r="M5939">
        <f>L5939*_xlfn.XLOOKUP(K5939,AM:AM,AN:AN)</f>
        <v/>
      </c>
      <c r="N5939">
        <f>L5939*_xlfn.XLOOKUP(K5939,AM:AM,AO:AO)</f>
        <v/>
      </c>
      <c r="O5939" s="238" t="n">
        <v>138.19</v>
      </c>
      <c r="P5939">
        <f>O5939*_xlfn.XLOOKUP(K5939,AM:AM,AN:AN)</f>
        <v/>
      </c>
      <c r="Q5939">
        <f>O5939*_xlfn.XLOOKUP(K5939,AM:AM,AO:AO)</f>
        <v/>
      </c>
      <c r="R5939">
        <f>_xlfn.XLOOKUP(E5939,AF:AF,AG:AG)</f>
        <v/>
      </c>
      <c r="S5939">
        <f>_xlfn.XLOOKUP(E5939,AF:AF,AI:AI)</f>
        <v/>
      </c>
      <c r="T5939">
        <f>WEEKNUM(G5939)</f>
        <v/>
      </c>
      <c r="U5939">
        <f>YEAR(G5939)</f>
        <v/>
      </c>
      <c r="V5939" s="117">
        <f>IFERROR(Q5939/N5939,"0")</f>
        <v/>
      </c>
    </row>
    <row r="5940">
      <c r="A5940">
        <f>_xlfn.XLOOKUP(D5940,BN:BN,BO:BO)</f>
        <v/>
      </c>
      <c r="B5940" t="inlineStr">
        <is>
          <t>LLC</t>
        </is>
      </c>
      <c r="C5940" t="n">
        <v>1084</v>
      </c>
      <c r="D5940">
        <f>_xlfn.XLOOKUP(C5940,BH:BH,BI:BI)</f>
        <v/>
      </c>
      <c r="E5940" t="n">
        <v>34907</v>
      </c>
      <c r="F5940" t="inlineStr">
        <is>
          <t>Hospedaje Fasano Habitación 4</t>
        </is>
      </c>
      <c r="G5940" s="234" t="n">
        <v>46029</v>
      </c>
      <c r="H5940" s="234" t="n">
        <v>46033</v>
      </c>
      <c r="I5940" t="inlineStr">
        <is>
          <t>HTL</t>
        </is>
      </c>
      <c r="J5940">
        <f>_xlfn.XLOOKUP(I5940,AS:AS,AU:AU)</f>
        <v/>
      </c>
      <c r="K5940" t="inlineStr">
        <is>
          <t>USD</t>
        </is>
      </c>
      <c r="L5940" s="238" t="n">
        <v>1551.89</v>
      </c>
      <c r="M5940">
        <f>L5940*_xlfn.XLOOKUP(K5940,AM:AM,AN:AN)</f>
        <v/>
      </c>
      <c r="N5940">
        <f>L5940*_xlfn.XLOOKUP(K5940,AM:AM,AO:AO)</f>
        <v/>
      </c>
      <c r="O5940" s="238" t="n">
        <v>138.19</v>
      </c>
      <c r="P5940">
        <f>O5940*_xlfn.XLOOKUP(K5940,AM:AM,AN:AN)</f>
        <v/>
      </c>
      <c r="Q5940">
        <f>O5940*_xlfn.XLOOKUP(K5940,AM:AM,AO:AO)</f>
        <v/>
      </c>
      <c r="R5940">
        <f>_xlfn.XLOOKUP(E5940,AF:AF,AG:AG)</f>
        <v/>
      </c>
      <c r="S5940">
        <f>_xlfn.XLOOKUP(E5940,AF:AF,AI:AI)</f>
        <v/>
      </c>
      <c r="T5940">
        <f>WEEKNUM(G5940)</f>
        <v/>
      </c>
      <c r="U5940">
        <f>YEAR(G5940)</f>
        <v/>
      </c>
      <c r="V5940" s="117">
        <f>IFERROR(Q5940/N5940,"0")</f>
        <v/>
      </c>
    </row>
    <row r="5941">
      <c r="A5941">
        <f>_xlfn.XLOOKUP(D5941,BN:BN,BO:BO)</f>
        <v/>
      </c>
      <c r="B5941" t="inlineStr">
        <is>
          <t>LLC</t>
        </is>
      </c>
      <c r="C5941" t="n">
        <v>1085</v>
      </c>
      <c r="D5941">
        <f>_xlfn.XLOOKUP(C5941,BH:BH,BI:BI)</f>
        <v/>
      </c>
      <c r="E5941" t="n">
        <v>27650</v>
      </c>
      <c r="F5941" t="inlineStr">
        <is>
          <t>SOLO HOTEL</t>
        </is>
      </c>
      <c r="G5941" s="234" t="n">
        <v>46071</v>
      </c>
      <c r="H5941" s="234" t="n">
        <v>46072</v>
      </c>
      <c r="I5941" t="inlineStr">
        <is>
          <t>HTL</t>
        </is>
      </c>
      <c r="J5941">
        <f>_xlfn.XLOOKUP(I5941,AS:AS,AU:AU)</f>
        <v/>
      </c>
      <c r="K5941" t="inlineStr">
        <is>
          <t>USD</t>
        </is>
      </c>
      <c r="L5941" s="238" t="n">
        <v>9000</v>
      </c>
      <c r="M5941">
        <f>L5941*_xlfn.XLOOKUP(K5941,AM:AM,AN:AN)</f>
        <v/>
      </c>
      <c r="N5941">
        <f>L5941*_xlfn.XLOOKUP(K5941,AM:AM,AO:AO)</f>
        <v/>
      </c>
      <c r="O5941" s="238" t="n">
        <v>900</v>
      </c>
      <c r="P5941">
        <f>O5941*_xlfn.XLOOKUP(K5941,AM:AM,AN:AN)</f>
        <v/>
      </c>
      <c r="Q5941">
        <f>O5941*_xlfn.XLOOKUP(K5941,AM:AM,AO:AO)</f>
        <v/>
      </c>
      <c r="R5941">
        <f>_xlfn.XLOOKUP(E5941,AF:AF,AG:AG)</f>
        <v/>
      </c>
      <c r="S5941">
        <f>_xlfn.XLOOKUP(E5941,AF:AF,AI:AI)</f>
        <v/>
      </c>
      <c r="T5941">
        <f>WEEKNUM(G5941)</f>
        <v/>
      </c>
      <c r="U5941">
        <f>YEAR(G5941)</f>
        <v/>
      </c>
      <c r="V5941" s="117">
        <f>IFERROR(Q5941/N5941,"0")</f>
        <v/>
      </c>
    </row>
    <row r="5942">
      <c r="A5942">
        <f>_xlfn.XLOOKUP(D5942,BN:BN,BO:BO)</f>
        <v/>
      </c>
      <c r="B5942" t="inlineStr">
        <is>
          <t>LLC</t>
        </is>
      </c>
      <c r="C5942" t="n">
        <v>1086</v>
      </c>
      <c r="D5942">
        <f>_xlfn.XLOOKUP(C5942,BH:BH,BI:BI)</f>
        <v/>
      </c>
      <c r="E5942" t="n">
        <v>27301</v>
      </c>
      <c r="F5942" t="inlineStr">
        <is>
          <t>Vuelos MEX-MIA-MEX//Jorge Eli Anisz Leizorek</t>
        </is>
      </c>
      <c r="G5942" s="234" t="n">
        <v>46118</v>
      </c>
      <c r="H5942" s="234" t="n">
        <v>46126</v>
      </c>
      <c r="I5942" t="inlineStr">
        <is>
          <t>VLO</t>
        </is>
      </c>
      <c r="J5942">
        <f>_xlfn.XLOOKUP(I5942,AS:AS,AU:AU)</f>
        <v/>
      </c>
      <c r="K5942" t="inlineStr">
        <is>
          <t>USD</t>
        </is>
      </c>
      <c r="L5942" s="238" t="n">
        <v>558.52</v>
      </c>
      <c r="M5942">
        <f>L5942*_xlfn.XLOOKUP(K5942,AM:AM,AN:AN)</f>
        <v/>
      </c>
      <c r="N5942">
        <f>L5942*_xlfn.XLOOKUP(K5942,AM:AM,AO:AO)</f>
        <v/>
      </c>
      <c r="O5942" s="238" t="n">
        <v>0</v>
      </c>
      <c r="P5942">
        <f>O5942*_xlfn.XLOOKUP(K5942,AM:AM,AN:AN)</f>
        <v/>
      </c>
      <c r="Q5942">
        <f>O5942*_xlfn.XLOOKUP(K5942,AM:AM,AO:AO)</f>
        <v/>
      </c>
      <c r="R5942">
        <f>_xlfn.XLOOKUP(E5942,AF:AF,AG:AG)</f>
        <v/>
      </c>
      <c r="S5942">
        <f>_xlfn.XLOOKUP(E5942,AF:AF,AI:AI)</f>
        <v/>
      </c>
      <c r="T5942">
        <f>WEEKNUM(G5942)</f>
        <v/>
      </c>
      <c r="U5942">
        <f>YEAR(G5942)</f>
        <v/>
      </c>
      <c r="V5942" s="117">
        <f>IFERROR(Q5942/N5942,"0")</f>
        <v/>
      </c>
    </row>
    <row r="5943">
      <c r="A5943">
        <f>_xlfn.XLOOKUP(D5943,BN:BN,BO:BO)</f>
        <v/>
      </c>
      <c r="B5943" t="inlineStr">
        <is>
          <t>LLC</t>
        </is>
      </c>
      <c r="C5943" t="n">
        <v>1086</v>
      </c>
      <c r="D5943">
        <f>_xlfn.XLOOKUP(C5943,BH:BH,BI:BI)</f>
        <v/>
      </c>
      <c r="E5943" t="n">
        <v>27301</v>
      </c>
      <c r="F5943" t="inlineStr">
        <is>
          <t>Vuelos MEX-MIA-MEX//Rebeca Valanci Penagos</t>
        </is>
      </c>
      <c r="G5943" s="234" t="n">
        <v>46118</v>
      </c>
      <c r="H5943" s="234" t="n">
        <v>46126</v>
      </c>
      <c r="I5943" t="inlineStr">
        <is>
          <t>VLO</t>
        </is>
      </c>
      <c r="J5943">
        <f>_xlfn.XLOOKUP(I5943,AS:AS,AU:AU)</f>
        <v/>
      </c>
      <c r="K5943" t="inlineStr">
        <is>
          <t>USD</t>
        </is>
      </c>
      <c r="L5943" s="238" t="n">
        <v>558.51</v>
      </c>
      <c r="M5943">
        <f>L5943*_xlfn.XLOOKUP(K5943,AM:AM,AN:AN)</f>
        <v/>
      </c>
      <c r="N5943">
        <f>L5943*_xlfn.XLOOKUP(K5943,AM:AM,AO:AO)</f>
        <v/>
      </c>
      <c r="O5943" s="238" t="n">
        <v>0</v>
      </c>
      <c r="P5943">
        <f>O5943*_xlfn.XLOOKUP(K5943,AM:AM,AN:AN)</f>
        <v/>
      </c>
      <c r="Q5943">
        <f>O5943*_xlfn.XLOOKUP(K5943,AM:AM,AO:AO)</f>
        <v/>
      </c>
      <c r="R5943">
        <f>_xlfn.XLOOKUP(E5943,AF:AF,AG:AG)</f>
        <v/>
      </c>
      <c r="S5943">
        <f>_xlfn.XLOOKUP(E5943,AF:AF,AI:AI)</f>
        <v/>
      </c>
      <c r="T5943">
        <f>WEEKNUM(G5943)</f>
        <v/>
      </c>
      <c r="U5943">
        <f>YEAR(G5943)</f>
        <v/>
      </c>
      <c r="V5943" s="117">
        <f>IFERROR(Q5943/N5943,"0")</f>
        <v/>
      </c>
    </row>
    <row r="5944">
      <c r="A5944">
        <f>_xlfn.XLOOKUP(D5944,BN:BN,BO:BO)</f>
        <v/>
      </c>
      <c r="B5944" t="inlineStr">
        <is>
          <t>LLC</t>
        </is>
      </c>
      <c r="C5944" t="n">
        <v>1086</v>
      </c>
      <c r="D5944">
        <f>_xlfn.XLOOKUP(C5944,BH:BH,BI:BI)</f>
        <v/>
      </c>
      <c r="E5944" t="n">
        <v>27301</v>
      </c>
      <c r="F5944" t="inlineStr">
        <is>
          <t>Vuelos MEX-MIA-MEX//Elian Anisz Valanci</t>
        </is>
      </c>
      <c r="G5944" s="234" t="n">
        <v>46118</v>
      </c>
      <c r="H5944" s="234" t="n">
        <v>46126</v>
      </c>
      <c r="I5944" t="inlineStr">
        <is>
          <t>VLO</t>
        </is>
      </c>
      <c r="J5944">
        <f>_xlfn.XLOOKUP(I5944,AS:AS,AU:AU)</f>
        <v/>
      </c>
      <c r="K5944" t="inlineStr">
        <is>
          <t>USD</t>
        </is>
      </c>
      <c r="L5944" s="238" t="n">
        <v>558.51</v>
      </c>
      <c r="M5944">
        <f>L5944*_xlfn.XLOOKUP(K5944,AM:AM,AN:AN)</f>
        <v/>
      </c>
      <c r="N5944">
        <f>L5944*_xlfn.XLOOKUP(K5944,AM:AM,AO:AO)</f>
        <v/>
      </c>
      <c r="O5944" s="238" t="n">
        <v>0</v>
      </c>
      <c r="P5944">
        <f>O5944*_xlfn.XLOOKUP(K5944,AM:AM,AN:AN)</f>
        <v/>
      </c>
      <c r="Q5944">
        <f>O5944*_xlfn.XLOOKUP(K5944,AM:AM,AO:AO)</f>
        <v/>
      </c>
      <c r="R5944">
        <f>_xlfn.XLOOKUP(E5944,AF:AF,AG:AG)</f>
        <v/>
      </c>
      <c r="S5944">
        <f>_xlfn.XLOOKUP(E5944,AF:AF,AI:AI)</f>
        <v/>
      </c>
      <c r="T5944">
        <f>WEEKNUM(G5944)</f>
        <v/>
      </c>
      <c r="U5944">
        <f>YEAR(G5944)</f>
        <v/>
      </c>
      <c r="V5944" s="117">
        <f>IFERROR(Q5944/N5944,"0")</f>
        <v/>
      </c>
    </row>
    <row r="5945">
      <c r="A5945">
        <f>_xlfn.XLOOKUP(D5945,BN:BN,BO:BO)</f>
        <v/>
      </c>
      <c r="B5945" t="inlineStr">
        <is>
          <t>LLC</t>
        </is>
      </c>
      <c r="C5945" t="n">
        <v>1086</v>
      </c>
      <c r="D5945">
        <f>_xlfn.XLOOKUP(C5945,BH:BH,BI:BI)</f>
        <v/>
      </c>
      <c r="E5945" t="n">
        <v>27301</v>
      </c>
      <c r="F5945" t="inlineStr">
        <is>
          <t>Vuelos MEX-MIA-MEX//Simón Anisz Valanci</t>
        </is>
      </c>
      <c r="G5945" s="234" t="n">
        <v>46118</v>
      </c>
      <c r="H5945" s="234" t="n">
        <v>46126</v>
      </c>
      <c r="I5945" t="inlineStr">
        <is>
          <t>VLO</t>
        </is>
      </c>
      <c r="J5945">
        <f>_xlfn.XLOOKUP(I5945,AS:AS,AU:AU)</f>
        <v/>
      </c>
      <c r="K5945" t="inlineStr">
        <is>
          <t>USD</t>
        </is>
      </c>
      <c r="L5945" s="238" t="n">
        <v>558.51</v>
      </c>
      <c r="M5945">
        <f>L5945*_xlfn.XLOOKUP(K5945,AM:AM,AN:AN)</f>
        <v/>
      </c>
      <c r="N5945">
        <f>L5945*_xlfn.XLOOKUP(K5945,AM:AM,AO:AO)</f>
        <v/>
      </c>
      <c r="O5945" s="238" t="n">
        <v>0</v>
      </c>
      <c r="P5945">
        <f>O5945*_xlfn.XLOOKUP(K5945,AM:AM,AN:AN)</f>
        <v/>
      </c>
      <c r="Q5945">
        <f>O5945*_xlfn.XLOOKUP(K5945,AM:AM,AO:AO)</f>
        <v/>
      </c>
      <c r="R5945">
        <f>_xlfn.XLOOKUP(E5945,AF:AF,AG:AG)</f>
        <v/>
      </c>
      <c r="S5945">
        <f>_xlfn.XLOOKUP(E5945,AF:AF,AI:AI)</f>
        <v/>
      </c>
      <c r="T5945">
        <f>WEEKNUM(G5945)</f>
        <v/>
      </c>
      <c r="U5945">
        <f>YEAR(G5945)</f>
        <v/>
      </c>
      <c r="V5945" s="117">
        <f>IFERROR(Q5945/N5945,"0")</f>
        <v/>
      </c>
    </row>
    <row r="5946">
      <c r="A5946">
        <f>_xlfn.XLOOKUP(D5946,BN:BN,BO:BO)</f>
        <v/>
      </c>
      <c r="B5946" t="inlineStr">
        <is>
          <t>LLC</t>
        </is>
      </c>
      <c r="C5946" t="n">
        <v>1086</v>
      </c>
      <c r="D5946">
        <f>_xlfn.XLOOKUP(C5946,BH:BH,BI:BI)</f>
        <v/>
      </c>
      <c r="E5946" t="n">
        <v>27301</v>
      </c>
      <c r="F5946" t="inlineStr">
        <is>
          <t>Vuelos MEX-MIA-MEX//Noah Anisz Valanci</t>
        </is>
      </c>
      <c r="G5946" s="234" t="n">
        <v>46118</v>
      </c>
      <c r="H5946" s="234" t="n">
        <v>46126</v>
      </c>
      <c r="I5946" t="inlineStr">
        <is>
          <t>VLO</t>
        </is>
      </c>
      <c r="J5946">
        <f>_xlfn.XLOOKUP(I5946,AS:AS,AU:AU)</f>
        <v/>
      </c>
      <c r="K5946" t="inlineStr">
        <is>
          <t>USD</t>
        </is>
      </c>
      <c r="L5946" s="238" t="n">
        <v>558.51</v>
      </c>
      <c r="M5946">
        <f>L5946*_xlfn.XLOOKUP(K5946,AM:AM,AN:AN)</f>
        <v/>
      </c>
      <c r="N5946">
        <f>L5946*_xlfn.XLOOKUP(K5946,AM:AM,AO:AO)</f>
        <v/>
      </c>
      <c r="O5946" s="238" t="n">
        <v>0</v>
      </c>
      <c r="P5946">
        <f>O5946*_xlfn.XLOOKUP(K5946,AM:AM,AN:AN)</f>
        <v/>
      </c>
      <c r="Q5946">
        <f>O5946*_xlfn.XLOOKUP(K5946,AM:AM,AO:AO)</f>
        <v/>
      </c>
      <c r="R5946">
        <f>_xlfn.XLOOKUP(E5946,AF:AF,AG:AG)</f>
        <v/>
      </c>
      <c r="S5946">
        <f>_xlfn.XLOOKUP(E5946,AF:AF,AI:AI)</f>
        <v/>
      </c>
      <c r="T5946">
        <f>WEEKNUM(G5946)</f>
        <v/>
      </c>
      <c r="U5946">
        <f>YEAR(G5946)</f>
        <v/>
      </c>
      <c r="V5946" s="117">
        <f>IFERROR(Q5946/N5946,"0")</f>
        <v/>
      </c>
    </row>
    <row r="5947">
      <c r="A5947">
        <f>_xlfn.XLOOKUP(D5947,BN:BN,BO:BO)</f>
        <v/>
      </c>
      <c r="B5947" t="inlineStr">
        <is>
          <t>LLC</t>
        </is>
      </c>
      <c r="C5947" t="n">
        <v>1086</v>
      </c>
      <c r="D5947">
        <f>_xlfn.XLOOKUP(C5947,BH:BH,BI:BI)</f>
        <v/>
      </c>
      <c r="E5947" t="n">
        <v>0</v>
      </c>
      <c r="F5947" t="inlineStr">
        <is>
          <t>Fee de emisión CDLHJK</t>
        </is>
      </c>
      <c r="G5947" s="234" t="n">
        <v>46118</v>
      </c>
      <c r="H5947" s="234" t="n">
        <v>46126</v>
      </c>
      <c r="I5947" t="inlineStr">
        <is>
          <t>HPS</t>
        </is>
      </c>
      <c r="J5947">
        <f>_xlfn.XLOOKUP(I5947,AS:AS,AU:AU)</f>
        <v/>
      </c>
      <c r="K5947" t="inlineStr">
        <is>
          <t>USD</t>
        </is>
      </c>
      <c r="L5947" s="238" t="n">
        <v>175</v>
      </c>
      <c r="M5947">
        <f>L5947*_xlfn.XLOOKUP(K5947,AM:AM,AN:AN)</f>
        <v/>
      </c>
      <c r="N5947">
        <f>L5947*_xlfn.XLOOKUP(K5947,AM:AM,AO:AO)</f>
        <v/>
      </c>
      <c r="O5947" s="238" t="n">
        <v>175</v>
      </c>
      <c r="P5947">
        <f>O5947*_xlfn.XLOOKUP(K5947,AM:AM,AN:AN)</f>
        <v/>
      </c>
      <c r="Q5947">
        <f>O5947*_xlfn.XLOOKUP(K5947,AM:AM,AO:AO)</f>
        <v/>
      </c>
      <c r="R5947">
        <f>_xlfn.XLOOKUP(E5947,AF:AF,AG:AG)</f>
        <v/>
      </c>
      <c r="S5947">
        <f>_xlfn.XLOOKUP(E5947,AF:AF,AI:AI)</f>
        <v/>
      </c>
      <c r="T5947">
        <f>WEEKNUM(G5947)</f>
        <v/>
      </c>
      <c r="U5947">
        <f>YEAR(G5947)</f>
        <v/>
      </c>
      <c r="V5947" s="117">
        <f>IFERROR(Q5947/N5947,"0")</f>
        <v/>
      </c>
    </row>
    <row r="5948">
      <c r="A5948">
        <f>_xlfn.XLOOKUP(D5948,BN:BN,BO:BO)</f>
        <v/>
      </c>
      <c r="B5948" t="inlineStr">
        <is>
          <t>LLC</t>
        </is>
      </c>
      <c r="C5948" t="n">
        <v>1087</v>
      </c>
      <c r="D5948">
        <f>_xlfn.XLOOKUP(C5948,BH:BH,BI:BI)</f>
        <v/>
      </c>
      <c r="E5948" t="n">
        <v>24995</v>
      </c>
      <c r="F5948" t="inlineStr">
        <is>
          <t>TOUR EGIPTO</t>
        </is>
      </c>
      <c r="G5948" s="234" t="n">
        <v>46024</v>
      </c>
      <c r="H5948" s="234" t="n">
        <v>46024</v>
      </c>
      <c r="I5948" t="inlineStr">
        <is>
          <t>EXC</t>
        </is>
      </c>
      <c r="J5948">
        <f>_xlfn.XLOOKUP(I5948,AS:AS,AU:AU)</f>
        <v/>
      </c>
      <c r="K5948" t="inlineStr">
        <is>
          <t>USD</t>
        </is>
      </c>
      <c r="L5948" s="238" t="n">
        <v>1227</v>
      </c>
      <c r="M5948">
        <f>L5948*_xlfn.XLOOKUP(K5948,AM:AM,AN:AN)</f>
        <v/>
      </c>
      <c r="N5948">
        <f>L5948*_xlfn.XLOOKUP(K5948,AM:AM,AO:AO)</f>
        <v/>
      </c>
      <c r="O5948" s="238" t="n">
        <v>37</v>
      </c>
      <c r="P5948">
        <f>O5948*_xlfn.XLOOKUP(K5948,AM:AM,AN:AN)</f>
        <v/>
      </c>
      <c r="Q5948">
        <f>O5948*_xlfn.XLOOKUP(K5948,AM:AM,AO:AO)</f>
        <v/>
      </c>
      <c r="R5948">
        <f>_xlfn.XLOOKUP(E5948,AF:AF,AG:AG)</f>
        <v/>
      </c>
      <c r="S5948">
        <f>_xlfn.XLOOKUP(E5948,AF:AF,AI:AI)</f>
        <v/>
      </c>
      <c r="T5948">
        <f>WEEKNUM(G5948)</f>
        <v/>
      </c>
      <c r="U5948">
        <f>YEAR(G5948)</f>
        <v/>
      </c>
      <c r="V5948" s="117">
        <f>IFERROR(Q5948/N5948,"0")</f>
        <v/>
      </c>
    </row>
    <row r="5949">
      <c r="A5949">
        <f>_xlfn.XLOOKUP(D5949,BN:BN,BO:BO)</f>
        <v/>
      </c>
      <c r="B5949" t="inlineStr">
        <is>
          <t>LLC</t>
        </is>
      </c>
      <c r="C5949" t="n">
        <v>1088</v>
      </c>
      <c r="D5949">
        <f>_xlfn.XLOOKUP(C5949,BH:BH,BI:BI)</f>
        <v/>
      </c>
      <c r="E5949" t="n">
        <v>0</v>
      </c>
      <c r="F5949" t="inlineStr">
        <is>
          <t>Fee vuelos</t>
        </is>
      </c>
      <c r="G5949" s="234" t="n">
        <v>46159</v>
      </c>
      <c r="H5949" s="234" t="n">
        <v>46178</v>
      </c>
      <c r="I5949" t="inlineStr">
        <is>
          <t>HPS</t>
        </is>
      </c>
      <c r="J5949">
        <f>_xlfn.XLOOKUP(I5949,AS:AS,AU:AU)</f>
        <v/>
      </c>
      <c r="K5949" t="inlineStr">
        <is>
          <t>MXN</t>
        </is>
      </c>
      <c r="L5949" s="238" t="n">
        <v>35</v>
      </c>
      <c r="M5949">
        <f>L5949*_xlfn.XLOOKUP(K5949,AM:AM,AN:AN)</f>
        <v/>
      </c>
      <c r="N5949">
        <f>L5949*_xlfn.XLOOKUP(K5949,AM:AM,AO:AO)</f>
        <v/>
      </c>
      <c r="O5949" s="238" t="n">
        <v>35</v>
      </c>
      <c r="P5949">
        <f>O5949*_xlfn.XLOOKUP(K5949,AM:AM,AN:AN)</f>
        <v/>
      </c>
      <c r="Q5949">
        <f>O5949*_xlfn.XLOOKUP(K5949,AM:AM,AO:AO)</f>
        <v/>
      </c>
      <c r="R5949">
        <f>_xlfn.XLOOKUP(E5949,AF:AF,AG:AG)</f>
        <v/>
      </c>
      <c r="S5949">
        <f>_xlfn.XLOOKUP(E5949,AF:AF,AI:AI)</f>
        <v/>
      </c>
      <c r="T5949">
        <f>WEEKNUM(G5949)</f>
        <v/>
      </c>
      <c r="U5949">
        <f>YEAR(G5949)</f>
        <v/>
      </c>
      <c r="V5949" s="117">
        <f>IFERROR(Q5949/N5949,"0")</f>
        <v/>
      </c>
    </row>
    <row r="5950">
      <c r="A5950">
        <f>_xlfn.XLOOKUP(D5950,BN:BN,BO:BO)</f>
        <v/>
      </c>
      <c r="B5950" t="inlineStr">
        <is>
          <t>LLC</t>
        </is>
      </c>
      <c r="C5950" t="n">
        <v>1089</v>
      </c>
      <c r="D5950">
        <f>_xlfn.XLOOKUP(C5950,BH:BH,BI:BI)</f>
        <v/>
      </c>
      <c r="E5950" t="n">
        <v>33694</v>
      </c>
      <c r="F5950" t="inlineStr">
        <is>
          <t>Hyatt Place Kyoto - 26-30 NOV</t>
        </is>
      </c>
      <c r="G5950" s="234" t="n">
        <v>46351</v>
      </c>
      <c r="H5950" s="234" t="n">
        <v>46356</v>
      </c>
      <c r="I5950" t="inlineStr">
        <is>
          <t>HTL</t>
        </is>
      </c>
      <c r="J5950">
        <f>_xlfn.XLOOKUP(I5950,AS:AS,AU:AU)</f>
        <v/>
      </c>
      <c r="K5950" t="inlineStr">
        <is>
          <t>USD</t>
        </is>
      </c>
      <c r="L5950" s="238" t="n">
        <v>2312.43</v>
      </c>
      <c r="M5950">
        <f>L5950*_xlfn.XLOOKUP(K5950,AM:AM,AN:AN)</f>
        <v/>
      </c>
      <c r="N5950">
        <f>L5950*_xlfn.XLOOKUP(K5950,AM:AM,AO:AO)</f>
        <v/>
      </c>
      <c r="O5950" s="238" t="n">
        <v>191.11</v>
      </c>
      <c r="P5950">
        <f>O5950*_xlfn.XLOOKUP(K5950,AM:AM,AN:AN)</f>
        <v/>
      </c>
      <c r="Q5950">
        <f>O5950*_xlfn.XLOOKUP(K5950,AM:AM,AO:AO)</f>
        <v/>
      </c>
      <c r="R5950">
        <f>_xlfn.XLOOKUP(E5950,AF:AF,AG:AG)</f>
        <v/>
      </c>
      <c r="S5950">
        <f>_xlfn.XLOOKUP(E5950,AF:AF,AI:AI)</f>
        <v/>
      </c>
      <c r="T5950">
        <f>WEEKNUM(G5950)</f>
        <v/>
      </c>
      <c r="U5950">
        <f>YEAR(G5950)</f>
        <v/>
      </c>
      <c r="V5950" s="117">
        <f>IFERROR(Q5950/N5950,"0")</f>
        <v/>
      </c>
    </row>
    <row r="5951">
      <c r="A5951">
        <f>_xlfn.XLOOKUP(D5951,BN:BN,BO:BO)</f>
        <v/>
      </c>
      <c r="B5951" t="inlineStr">
        <is>
          <t>LLC</t>
        </is>
      </c>
      <c r="C5951" t="n">
        <v>1089</v>
      </c>
      <c r="D5951">
        <f>_xlfn.XLOOKUP(C5951,BH:BH,BI:BI)</f>
        <v/>
      </c>
      <c r="E5951" t="n">
        <v>31586</v>
      </c>
      <c r="F5951" t="inlineStr">
        <is>
          <t>Conrad Osaka 3-4 DEC</t>
        </is>
      </c>
      <c r="G5951" s="234" t="n">
        <v>46359</v>
      </c>
      <c r="H5951" s="234" t="n">
        <v>46360</v>
      </c>
      <c r="I5951" t="inlineStr">
        <is>
          <t>HTL</t>
        </is>
      </c>
      <c r="J5951">
        <f>_xlfn.XLOOKUP(I5951,AS:AS,AU:AU)</f>
        <v/>
      </c>
      <c r="K5951" t="inlineStr">
        <is>
          <t>USD</t>
        </is>
      </c>
      <c r="L5951" s="238" t="n">
        <v>501.41</v>
      </c>
      <c r="M5951">
        <f>L5951*_xlfn.XLOOKUP(K5951,AM:AM,AN:AN)</f>
        <v/>
      </c>
      <c r="N5951">
        <f>L5951*_xlfn.XLOOKUP(K5951,AM:AM,AO:AO)</f>
        <v/>
      </c>
      <c r="O5951" s="238" t="n">
        <v>39.04</v>
      </c>
      <c r="P5951">
        <f>O5951*_xlfn.XLOOKUP(K5951,AM:AM,AN:AN)</f>
        <v/>
      </c>
      <c r="Q5951">
        <f>O5951*_xlfn.XLOOKUP(K5951,AM:AM,AO:AO)</f>
        <v/>
      </c>
      <c r="R5951">
        <f>_xlfn.XLOOKUP(E5951,AF:AF,AG:AG)</f>
        <v/>
      </c>
      <c r="S5951">
        <f>_xlfn.XLOOKUP(E5951,AF:AF,AI:AI)</f>
        <v/>
      </c>
      <c r="T5951">
        <f>WEEKNUM(G5951)</f>
        <v/>
      </c>
      <c r="U5951">
        <f>YEAR(G5951)</f>
        <v/>
      </c>
      <c r="V5951" s="117">
        <f>IFERROR(Q5951/N5951,"0")</f>
        <v/>
      </c>
    </row>
    <row r="5952">
      <c r="A5952">
        <f>_xlfn.XLOOKUP(D5952,BN:BN,BO:BO)</f>
        <v/>
      </c>
      <c r="B5952" t="inlineStr">
        <is>
          <t>LLC</t>
        </is>
      </c>
      <c r="C5952" t="n">
        <v>1089</v>
      </c>
      <c r="D5952">
        <f>_xlfn.XLOOKUP(C5952,BH:BH,BI:BI)</f>
        <v/>
      </c>
      <c r="E5952" t="n">
        <v>25427</v>
      </c>
      <c r="F5952" t="inlineStr">
        <is>
          <t>Hakone Kowakien TEN-YU Stay - 4-6 DEC</t>
        </is>
      </c>
      <c r="G5952" s="234" t="n">
        <v>46360</v>
      </c>
      <c r="H5952" s="234" t="n">
        <v>46362</v>
      </c>
      <c r="I5952" t="inlineStr">
        <is>
          <t>HTL</t>
        </is>
      </c>
      <c r="J5952">
        <f>_xlfn.XLOOKUP(I5952,AS:AS,AU:AU)</f>
        <v/>
      </c>
      <c r="K5952" t="inlineStr">
        <is>
          <t>USD</t>
        </is>
      </c>
      <c r="L5952" s="238" t="n">
        <v>1390.55</v>
      </c>
      <c r="M5952">
        <f>L5952*_xlfn.XLOOKUP(K5952,AM:AM,AN:AN)</f>
        <v/>
      </c>
      <c r="N5952">
        <f>L5952*_xlfn.XLOOKUP(K5952,AM:AM,AO:AO)</f>
        <v/>
      </c>
      <c r="O5952" s="238" t="n">
        <v>90.13</v>
      </c>
      <c r="P5952">
        <f>O5952*_xlfn.XLOOKUP(K5952,AM:AM,AN:AN)</f>
        <v/>
      </c>
      <c r="Q5952">
        <f>O5952*_xlfn.XLOOKUP(K5952,AM:AM,AO:AO)</f>
        <v/>
      </c>
      <c r="R5952">
        <f>_xlfn.XLOOKUP(E5952,AF:AF,AG:AG)</f>
        <v/>
      </c>
      <c r="S5952">
        <f>_xlfn.XLOOKUP(E5952,AF:AF,AI:AI)</f>
        <v/>
      </c>
      <c r="T5952">
        <f>WEEKNUM(G5952)</f>
        <v/>
      </c>
      <c r="U5952">
        <f>YEAR(G5952)</f>
        <v/>
      </c>
      <c r="V5952" s="117">
        <f>IFERROR(Q5952/N5952,"0")</f>
        <v/>
      </c>
    </row>
    <row r="5953">
      <c r="A5953">
        <f>_xlfn.XLOOKUP(D5953,BN:BN,BO:BO)</f>
        <v/>
      </c>
      <c r="B5953" t="inlineStr">
        <is>
          <t>LLC</t>
        </is>
      </c>
      <c r="C5953" t="n">
        <v>1089</v>
      </c>
      <c r="D5953">
        <f>_xlfn.XLOOKUP(C5953,BH:BH,BI:BI)</f>
        <v/>
      </c>
      <c r="E5953" t="n">
        <v>25427</v>
      </c>
      <c r="F5953" t="inlineStr">
        <is>
          <t>Hakujyukan - 24-25 Nov</t>
        </is>
      </c>
      <c r="G5953" s="234" t="n">
        <v>46350</v>
      </c>
      <c r="H5953" s="234" t="n">
        <v>46351</v>
      </c>
      <c r="I5953" t="inlineStr">
        <is>
          <t>HTL</t>
        </is>
      </c>
      <c r="J5953">
        <f>_xlfn.XLOOKUP(I5953,AS:AS,AU:AU)</f>
        <v/>
      </c>
      <c r="K5953" t="inlineStr">
        <is>
          <t>USD</t>
        </is>
      </c>
      <c r="L5953" s="238" t="n">
        <v>411.32</v>
      </c>
      <c r="M5953">
        <f>L5953*_xlfn.XLOOKUP(K5953,AM:AM,AN:AN)</f>
        <v/>
      </c>
      <c r="N5953">
        <f>L5953*_xlfn.XLOOKUP(K5953,AM:AM,AO:AO)</f>
        <v/>
      </c>
      <c r="O5953" s="238" t="n">
        <v>39.73</v>
      </c>
      <c r="P5953">
        <f>O5953*_xlfn.XLOOKUP(K5953,AM:AM,AN:AN)</f>
        <v/>
      </c>
      <c r="Q5953">
        <f>O5953*_xlfn.XLOOKUP(K5953,AM:AM,AO:AO)</f>
        <v/>
      </c>
      <c r="R5953">
        <f>_xlfn.XLOOKUP(E5953,AF:AF,AG:AG)</f>
        <v/>
      </c>
      <c r="S5953">
        <f>_xlfn.XLOOKUP(E5953,AF:AF,AI:AI)</f>
        <v/>
      </c>
      <c r="T5953">
        <f>WEEKNUM(G5953)</f>
        <v/>
      </c>
      <c r="U5953">
        <f>YEAR(G5953)</f>
        <v/>
      </c>
      <c r="V5953" s="117">
        <f>IFERROR(Q5953/N5953,"0")</f>
        <v/>
      </c>
    </row>
    <row r="5954">
      <c r="A5954">
        <f>_xlfn.XLOOKUP(D5954,BN:BN,BO:BO)</f>
        <v/>
      </c>
      <c r="B5954" t="inlineStr">
        <is>
          <t>LLC</t>
        </is>
      </c>
      <c r="C5954" t="n">
        <v>1090</v>
      </c>
      <c r="D5954">
        <f>_xlfn.XLOOKUP(C5954,BH:BH,BI:BI)</f>
        <v/>
      </c>
      <c r="E5954" t="n">
        <v>0</v>
      </c>
      <c r="F5954" t="inlineStr">
        <is>
          <t>Apertura Folio</t>
        </is>
      </c>
      <c r="G5954" s="234" t="n">
        <v>46108</v>
      </c>
      <c r="H5954" s="234" t="n">
        <v>46117</v>
      </c>
      <c r="I5954" t="inlineStr">
        <is>
          <t>HPS</t>
        </is>
      </c>
      <c r="J5954">
        <f>_xlfn.XLOOKUP(I5954,AS:AS,AU:AU)</f>
        <v/>
      </c>
      <c r="K5954" t="inlineStr">
        <is>
          <t>USD</t>
        </is>
      </c>
      <c r="L5954" s="238" t="n">
        <v>1</v>
      </c>
      <c r="M5954">
        <f>L5954*_xlfn.XLOOKUP(K5954,AM:AM,AN:AN)</f>
        <v/>
      </c>
      <c r="N5954">
        <f>L5954*_xlfn.XLOOKUP(K5954,AM:AM,AO:AO)</f>
        <v/>
      </c>
      <c r="O5954" s="238" t="n">
        <v>1</v>
      </c>
      <c r="P5954">
        <f>O5954*_xlfn.XLOOKUP(K5954,AM:AM,AN:AN)</f>
        <v/>
      </c>
      <c r="Q5954">
        <f>O5954*_xlfn.XLOOKUP(K5954,AM:AM,AO:AO)</f>
        <v/>
      </c>
      <c r="R5954">
        <f>_xlfn.XLOOKUP(E5954,AF:AF,AG:AG)</f>
        <v/>
      </c>
      <c r="S5954">
        <f>_xlfn.XLOOKUP(E5954,AF:AF,AI:AI)</f>
        <v/>
      </c>
      <c r="T5954">
        <f>WEEKNUM(G5954)</f>
        <v/>
      </c>
      <c r="U5954">
        <f>YEAR(G5954)</f>
        <v/>
      </c>
      <c r="V5954" s="117">
        <f>IFERROR(Q5954/N5954,"0")</f>
        <v/>
      </c>
    </row>
    <row r="5955">
      <c r="A5955">
        <f>_xlfn.XLOOKUP(D5955,BN:BN,BO:BO)</f>
        <v/>
      </c>
      <c r="B5955" t="inlineStr">
        <is>
          <t>LLC</t>
        </is>
      </c>
      <c r="C5955" t="n">
        <v>1091</v>
      </c>
      <c r="D5955">
        <f>_xlfn.XLOOKUP(C5955,BH:BH,BI:BI)</f>
        <v/>
      </c>
      <c r="E5955" t="n">
        <v>34836</v>
      </c>
      <c r="F5955" t="inlineStr">
        <is>
          <t xml:space="preserve">Estancia completa </t>
        </is>
      </c>
      <c r="G5955" s="234" t="n">
        <v>46101</v>
      </c>
      <c r="H5955" s="234" t="n">
        <v>46106</v>
      </c>
      <c r="I5955" t="inlineStr">
        <is>
          <t>HTL</t>
        </is>
      </c>
      <c r="J5955">
        <f>_xlfn.XLOOKUP(I5955,AS:AS,AU:AU)</f>
        <v/>
      </c>
      <c r="K5955" t="inlineStr">
        <is>
          <t>USD</t>
        </is>
      </c>
      <c r="L5955" s="238" t="n">
        <v>59189</v>
      </c>
      <c r="M5955">
        <f>L5955*_xlfn.XLOOKUP(K5955,AM:AM,AN:AN)</f>
        <v/>
      </c>
      <c r="N5955">
        <f>L5955*_xlfn.XLOOKUP(K5955,AM:AM,AO:AO)</f>
        <v/>
      </c>
      <c r="O5955" s="238" t="n">
        <v>4875</v>
      </c>
      <c r="P5955">
        <f>O5955*_xlfn.XLOOKUP(K5955,AM:AM,AN:AN)</f>
        <v/>
      </c>
      <c r="Q5955">
        <f>O5955*_xlfn.XLOOKUP(K5955,AM:AM,AO:AO)</f>
        <v/>
      </c>
      <c r="R5955">
        <f>_xlfn.XLOOKUP(E5955,AF:AF,AG:AG)</f>
        <v/>
      </c>
      <c r="S5955">
        <f>_xlfn.XLOOKUP(E5955,AF:AF,AI:AI)</f>
        <v/>
      </c>
      <c r="T5955">
        <f>WEEKNUM(G5955)</f>
        <v/>
      </c>
      <c r="U5955">
        <f>YEAR(G5955)</f>
        <v/>
      </c>
      <c r="V5955" s="117">
        <f>IFERROR(Q5955/N5955,"0")</f>
        <v/>
      </c>
    </row>
    <row r="5956">
      <c r="A5956">
        <f>_xlfn.XLOOKUP(D5956,BN:BN,BO:BO)</f>
        <v/>
      </c>
      <c r="B5956" t="inlineStr">
        <is>
          <t>LLC</t>
        </is>
      </c>
      <c r="C5956" t="n">
        <v>1092</v>
      </c>
      <c r="D5956">
        <f>_xlfn.XLOOKUP(C5956,BH:BH,BI:BI)</f>
        <v/>
      </c>
      <c r="E5956" t="n">
        <v>0</v>
      </c>
      <c r="F5956" t="inlineStr">
        <is>
          <t>Apertura de folio</t>
        </is>
      </c>
      <c r="G5956" s="234" t="n">
        <v>46082</v>
      </c>
      <c r="H5956" s="234" t="n">
        <v>46092</v>
      </c>
      <c r="I5956" t="inlineStr">
        <is>
          <t>HPS</t>
        </is>
      </c>
      <c r="J5956">
        <f>_xlfn.XLOOKUP(I5956,AS:AS,AU:AU)</f>
        <v/>
      </c>
      <c r="K5956" t="inlineStr">
        <is>
          <t>USD</t>
        </is>
      </c>
      <c r="L5956" s="238" t="n">
        <v>1</v>
      </c>
      <c r="M5956">
        <f>L5956*_xlfn.XLOOKUP(K5956,AM:AM,AN:AN)</f>
        <v/>
      </c>
      <c r="N5956">
        <f>L5956*_xlfn.XLOOKUP(K5956,AM:AM,AO:AO)</f>
        <v/>
      </c>
      <c r="O5956" s="238" t="n">
        <v>1</v>
      </c>
      <c r="P5956">
        <f>O5956*_xlfn.XLOOKUP(K5956,AM:AM,AN:AN)</f>
        <v/>
      </c>
      <c r="Q5956">
        <f>O5956*_xlfn.XLOOKUP(K5956,AM:AM,AO:AO)</f>
        <v/>
      </c>
      <c r="R5956">
        <f>_xlfn.XLOOKUP(E5956,AF:AF,AG:AG)</f>
        <v/>
      </c>
      <c r="S5956">
        <f>_xlfn.XLOOKUP(E5956,AF:AF,AI:AI)</f>
        <v/>
      </c>
      <c r="T5956">
        <f>WEEKNUM(G5956)</f>
        <v/>
      </c>
      <c r="U5956">
        <f>YEAR(G5956)</f>
        <v/>
      </c>
      <c r="V5956">
        <f>IFERROR(Q5956/N5956,"0")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6" customWidth="1" min="4" max="4"/>
    <col width="18" customWidth="1" min="5" max="5"/>
  </cols>
  <sheetData>
    <row r="1">
      <c r="A1" s="239" t="inlineStr">
        <is>
          <t>Compañia</t>
        </is>
      </c>
      <c r="B1" s="239" t="inlineStr">
        <is>
          <t>Folio</t>
        </is>
      </c>
      <c r="C1" s="239" t="inlineStr">
        <is>
          <t>Error detectado</t>
        </is>
      </c>
      <c r="D1" s="239" t="inlineStr">
        <is>
          <t>Vendedor</t>
        </is>
      </c>
      <c r="E1" s="239" t="inlineStr">
        <is>
          <t>Fecha de registro</t>
        </is>
      </c>
    </row>
    <row r="2">
      <c r="A2" t="inlineStr">
        <is>
          <t>SL</t>
        </is>
      </c>
      <c r="B2" t="n">
        <v>68</v>
      </c>
      <c r="C2" t="inlineStr">
        <is>
          <t>rentabilidad muy alta (100.0% de 1075.92)</t>
        </is>
      </c>
      <c r="D2" t="inlineStr">
        <is>
          <t>MartinB</t>
        </is>
      </c>
      <c r="E2" s="240" t="inlineStr">
        <is>
          <t>2025-11-17</t>
        </is>
      </c>
    </row>
    <row r="3">
      <c r="A3" t="inlineStr">
        <is>
          <t>SL</t>
        </is>
      </c>
      <c r="B3" t="n">
        <v>84</v>
      </c>
      <c r="C3" t="inlineStr">
        <is>
          <t>rentabilidad muy alta (100.0% de 3878.9)</t>
        </is>
      </c>
      <c r="D3" t="inlineStr">
        <is>
          <t>MartinB</t>
        </is>
      </c>
      <c r="E3" s="240" t="inlineStr">
        <is>
          <t>2026-01-05</t>
        </is>
      </c>
    </row>
    <row r="4">
      <c r="A4" t="inlineStr">
        <is>
          <t>SL</t>
        </is>
      </c>
      <c r="B4" t="n">
        <v>110</v>
      </c>
      <c r="C4" t="inlineStr">
        <is>
          <t>rentabilidad muy alta (100.0% de 1.0)</t>
        </is>
      </c>
      <c r="D4" t="inlineStr">
        <is>
          <t>PaulinaG</t>
        </is>
      </c>
      <c r="E4" s="240" t="inlineStr">
        <is>
          <t>2026-02-12</t>
        </is>
      </c>
    </row>
    <row r="5">
      <c r="A5" t="inlineStr">
        <is>
          <t>LLC</t>
        </is>
      </c>
      <c r="B5" t="n">
        <v>477</v>
      </c>
      <c r="C5" t="inlineStr">
        <is>
          <t>rentabilidad muy alta (56.4% de 1437.5)</t>
        </is>
      </c>
      <c r="D5" t="inlineStr">
        <is>
          <t>MartinB</t>
        </is>
      </c>
      <c r="E5" s="240" t="inlineStr">
        <is>
          <t>2025-07-04</t>
        </is>
      </c>
    </row>
    <row r="6">
      <c r="A6" t="inlineStr">
        <is>
          <t>LLC</t>
        </is>
      </c>
      <c r="B6" t="n">
        <v>831</v>
      </c>
      <c r="C6" t="inlineStr">
        <is>
          <t>rentabilidad negativa (-995.6899999999999)</t>
        </is>
      </c>
      <c r="D6" t="inlineStr">
        <is>
          <t>MartinB</t>
        </is>
      </c>
      <c r="E6" s="240" t="inlineStr">
        <is>
          <t>2025-11-10</t>
        </is>
      </c>
    </row>
    <row r="7">
      <c r="A7" t="inlineStr">
        <is>
          <t>LLC</t>
        </is>
      </c>
      <c r="B7" t="n">
        <v>918</v>
      </c>
      <c r="C7" t="inlineStr">
        <is>
          <t>rentabilidad muy alta (100.0% de 400.0)</t>
        </is>
      </c>
      <c r="D7" t="inlineStr">
        <is>
          <t>ClaudiaF</t>
        </is>
      </c>
      <c r="E7" s="240" t="inlineStr">
        <is>
          <t>2025-12-16</t>
        </is>
      </c>
    </row>
    <row r="8">
      <c r="A8" t="inlineStr">
        <is>
          <t>LLC</t>
        </is>
      </c>
      <c r="B8" t="n">
        <v>940</v>
      </c>
      <c r="C8" t="inlineStr">
        <is>
          <t>rentabilidad muy alta (301.4% de 23650.0)</t>
        </is>
      </c>
      <c r="D8" t="inlineStr">
        <is>
          <t>MariellaP</t>
        </is>
      </c>
      <c r="E8" s="240" t="inlineStr">
        <is>
          <t>2025-12-23</t>
        </is>
      </c>
    </row>
    <row r="9">
      <c r="A9" t="inlineStr">
        <is>
          <t>LLC</t>
        </is>
      </c>
      <c r="B9" t="n">
        <v>983</v>
      </c>
      <c r="C9" t="inlineStr">
        <is>
          <t>rentabilidad muy alta (100.0% de 35.0)</t>
        </is>
      </c>
      <c r="D9" t="inlineStr">
        <is>
          <t>MartinO</t>
        </is>
      </c>
      <c r="E9" s="240" t="inlineStr">
        <is>
          <t>2026-01-14</t>
        </is>
      </c>
    </row>
    <row r="10">
      <c r="A10" t="inlineStr">
        <is>
          <t>LLC</t>
        </is>
      </c>
      <c r="B10" t="n">
        <v>996</v>
      </c>
      <c r="C10" t="inlineStr">
        <is>
          <t>rentabilidad muy alta (74.9% de 1995.0)</t>
        </is>
      </c>
      <c r="D10" t="inlineStr">
        <is>
          <t>MariaM</t>
        </is>
      </c>
      <c r="E10" s="240" t="inlineStr">
        <is>
          <t>2026-01-16</t>
        </is>
      </c>
    </row>
    <row r="11">
      <c r="A11" t="inlineStr">
        <is>
          <t>LLC</t>
        </is>
      </c>
      <c r="B11" t="n">
        <v>1066</v>
      </c>
      <c r="C11" t="inlineStr">
        <is>
          <t>rentabilidad muy alta (100.0% de 70.0)</t>
        </is>
      </c>
      <c r="D11" t="inlineStr">
        <is>
          <t>PaulinaA</t>
        </is>
      </c>
      <c r="E11" s="240" t="inlineStr">
        <is>
          <t>2026-02-04</t>
        </is>
      </c>
    </row>
    <row r="12">
      <c r="A12" t="inlineStr">
        <is>
          <t>LLC</t>
        </is>
      </c>
      <c r="B12" t="n">
        <v>1080</v>
      </c>
      <c r="C12" t="inlineStr">
        <is>
          <t>rentabilidad muy alta (100.0% de 70.0)</t>
        </is>
      </c>
      <c r="D12" t="inlineStr">
        <is>
          <t>IsraelB</t>
        </is>
      </c>
      <c r="E12" s="240" t="inlineStr">
        <is>
          <t>2026-02-10</t>
        </is>
      </c>
    </row>
    <row r="13">
      <c r="A13" t="inlineStr">
        <is>
          <t>LLC</t>
        </is>
      </c>
      <c r="B13" t="n">
        <v>1088</v>
      </c>
      <c r="C13" t="inlineStr">
        <is>
          <t>rentabilidad muy alta (100.0% de 35.0)</t>
        </is>
      </c>
      <c r="D13" t="inlineStr">
        <is>
          <t>IsraelB</t>
        </is>
      </c>
      <c r="E13" s="240" t="inlineStr">
        <is>
          <t>2026-02-13</t>
        </is>
      </c>
    </row>
    <row r="14">
      <c r="A14" t="inlineStr">
        <is>
          <t>LLC</t>
        </is>
      </c>
      <c r="B14" t="n">
        <v>1090</v>
      </c>
      <c r="C14" t="inlineStr">
        <is>
          <t>rentabilidad muy alta (100.0% de 1.0)</t>
        </is>
      </c>
      <c r="D14" t="inlineStr">
        <is>
          <t>VivianaS</t>
        </is>
      </c>
      <c r="E14" s="240" t="inlineStr">
        <is>
          <t>2026-02-13</t>
        </is>
      </c>
    </row>
    <row r="15">
      <c r="A15" t="inlineStr">
        <is>
          <t>LLC</t>
        </is>
      </c>
      <c r="B15" t="n">
        <v>1092</v>
      </c>
      <c r="C15" t="inlineStr">
        <is>
          <t>rentabilidad muy alta (100.0% de 1.0)</t>
        </is>
      </c>
      <c r="D15" t="inlineStr">
        <is>
          <t>VivianaS</t>
        </is>
      </c>
      <c r="E15" s="240" t="inlineStr">
        <is>
          <t>2026-02-13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Isaac González</dc:creator>
  <dcterms:created xmlns:dcterms="http://purl.org/dc/terms/" xmlns:xsi="http://www.w3.org/2001/XMLSchema-instance" xsi:type="dcterms:W3CDTF">2025-12-01T16:27:04Z</dcterms:created>
  <dcterms:modified xmlns:dcterms="http://purl.org/dc/terms/" xmlns:xsi="http://www.w3.org/2001/XMLSchema-instance" xsi:type="dcterms:W3CDTF">2026-02-25T11:56:21Z</dcterms:modifi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0x0101004E07015C779368428DBAE7AD83399B9A</vt:lpwstr>
  </property>
  <property name="ComplianceAssetId" fmtid="{D5CDD505-2E9C-101B-9397-08002B2CF9AE}" pid="4">
    <vt:lpwstr xmlns:vt="http://schemas.openxmlformats.org/officeDocument/2006/docPropsVTypes"/>
  </property>
  <property name="_ExtendedDescription" fmtid="{D5CDD505-2E9C-101B-9397-08002B2CF9AE}" pid="5">
    <vt:lpwstr xmlns:vt="http://schemas.openxmlformats.org/officeDocument/2006/docPropsVTypes"/>
  </property>
  <property name="TriggerFlowInfo" fmtid="{D5CDD505-2E9C-101B-9397-08002B2CF9AE}" pid="6">
    <vt:lpwstr xmlns:vt="http://schemas.openxmlformats.org/officeDocument/2006/docPropsVTypes"/>
  </property>
</Properties>
</file>